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worksheets/sheet2.xml" ContentType="application/vnd.openxmlformats-officedocument.spreadsheetml.worksheet+xml"/>
  <Override PartName="/xl/tables/table4.xml" ContentType="application/vnd.openxmlformats-officedocument.spreadsheetml.table+xml"/>
  <Override PartName="/xl/worksheets/sheet3.xml" ContentType="application/vnd.openxmlformats-officedocument.spreadsheetml.worksheet+xml"/>
  <Override PartName="/xl/tables/table5.xml" ContentType="application/vnd.openxmlformats-officedocument.spreadsheetml.table+xml"/>
  <Override PartName="/xl/worksheets/sheet4.xml" ContentType="application/vnd.openxmlformats-officedocument.spreadsheetml.worksheet+xml"/>
  <Override PartName="/xl/tables/table6.xml" ContentType="application/vnd.openxmlformats-officedocument.spreadsheetml.table+xml"/>
  <Override PartName="/xl/worksheets/sheet5.xml" ContentType="application/vnd.openxmlformats-officedocument.spreadsheetml.worksheet+xml"/>
  <Override PartName="/xl/tables/table7.xml" ContentType="application/vnd.openxmlformats-officedocument.spreadsheetml.table+xml"/>
  <Override PartName="/xl/worksheets/sheet6.xml" ContentType="application/vnd.openxmlformats-officedocument.spreadsheetml.worksheet+xml"/>
  <Override PartName="/xl/tables/table8.xml" ContentType="application/vnd.openxmlformats-officedocument.spreadsheetml.table+xml"/>
  <Override PartName="/xl/worksheets/sheet7.xml" ContentType="application/vnd.openxmlformats-officedocument.spreadsheetml.worksheet+xml"/>
  <Override PartName="/xl/tables/table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a9f131c1a1d40e6" /></Relationships>
</file>

<file path=xl/workbook.xml><?xml version="1.0" encoding="utf-8"?>
<x:workbook xmlns:x="http://schemas.openxmlformats.org/spreadsheetml/2006/main">
  <x:sheets>
    <x:sheet xmlns:r="http://schemas.openxmlformats.org/officeDocument/2006/relationships" name="Town summary" sheetId="1" r:id="R76ea1e246bfd4a28"/>
    <x:sheet xmlns:r="http://schemas.openxmlformats.org/officeDocument/2006/relationships" name="Rents by size" sheetId="2" r:id="R1453974b02e047ba"/>
    <x:sheet xmlns:r="http://schemas.openxmlformats.org/officeDocument/2006/relationships" name="Estate directory" sheetId="3" r:id="Rc81e3efbd2624147"/>
    <x:sheet xmlns:r="http://schemas.openxmlformats.org/officeDocument/2006/relationships" name="Unit details" sheetId="4" r:id="Rd5c31fb0ca2a489a"/>
    <x:sheet xmlns:r="http://schemas.openxmlformats.org/officeDocument/2006/relationships" name="Demand evidence" sheetId="5" r:id="R16808142bbce467e"/>
    <x:sheet xmlns:r="http://schemas.openxmlformats.org/officeDocument/2006/relationships" name="Search coverage" sheetId="6" r:id="R471b063bf3c1412d"/>
    <x:sheet xmlns:r="http://schemas.openxmlformats.org/officeDocument/2006/relationships" name="Excluded and unresolved" sheetId="7" r:id="Re483cf3c5d4b400d"/>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quot;£&quot;#,##0"/>
    <x:numFmt numFmtId="202" formatCode="&quot;£&quot;0.00"/>
  </x:numFmts>
  <x:fonts count="8">
    <x:font>
      <x:sz val="11"/>
      <x:name val="Carlito"/>
    </x:font>
    <x:font>
      <x:sz val="10"/>
      <x:color rgb="FF172B3A"/>
      <x:name val="Arial"/>
    </x:font>
    <x:font>
      <x:b/>
      <x:sz val="10"/>
      <x:color rgb="FFFFFFFF"/>
      <x:name val="Arial"/>
    </x:font>
    <x:font>
      <x:b/>
      <x:sz val="16"/>
      <x:color rgb="FF203A52"/>
      <x:name val="Arial"/>
    </x:font>
    <x:font>
      <x:i/>
      <x:sz val="10"/>
      <x:color rgb="FF596B79"/>
      <x:name val="Arial"/>
    </x:font>
    <x:font>
      <x:b/>
      <x:sz val="10"/>
      <x:color rgb="FF172B3A"/>
      <x:name val="Arial"/>
    </x:font>
    <x:font>
      <x:b/>
      <x:sz val="11"/>
      <x:name val="Carlito"/>
    </x:font>
    <x:font>
      <x:sz val="11"/>
      <x:color rgb="FF596B79"/>
      <x:name val="Carlito"/>
    </x:font>
  </x:fonts>
  <x:fills count="6">
    <x:fill>
      <x:patternFill patternType="none"/>
    </x:fill>
    <x:fill>
      <x:patternFill patternType="gray125"/>
    </x:fill>
    <x:fill>
      <x:patternFill patternType="solid">
        <x:fgColor rgb="FF203A52"/>
      </x:patternFill>
    </x:fill>
    <x:fill>
      <x:patternFill patternType="solid">
        <x:fgColor rgb="FFDDE8F1"/>
      </x:patternFill>
    </x:fill>
    <x:fill>
      <x:patternFill patternType="solid">
        <x:fgColor rgb="FF203A52"/>
      </x:patternFill>
    </x:fill>
    <x:fill>
      <x:patternFill patternType="solid">
        <x:fgColor rgb="FF203A52"/>
      </x:patternFill>
    </x:fill>
  </x:fills>
  <x:borders count="2">
    <x:border>
      <x:left/>
      <x:right/>
      <x:top/>
      <x:bottom/>
      <x:diagonal/>
    </x:border>
    <x:border>
      <x:left/>
      <x:right/>
      <x:top/>
      <x:bottom style="thin">
        <x:color rgb="FF203A52"/>
      </x:bottom>
      <x:diagonal/>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3"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x:xf>
    <x:xf numFmtId="20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x:xf>
    <x:xf numFmtId="202" fontId="1" fillId="0" borderId="0" xfId="0" applyNumberFormat="1" applyFont="1" applyFill="1" applyBorder="1" applyAlignment="1">
      <x:alignment vertical="top"/>
    </x:xf>
    <x:xf numFmtId="20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0" fontId="4" fillId="0" borderId="0" xfId="0" applyNumberFormat="1" applyFont="1" applyFill="1" applyBorder="1"/>
    <x:xf numFmtId="0" fontId="0" fillId="3" borderId="0" xfId="0" applyNumberFormat="1" applyFont="1" applyFill="1" applyBorder="1"/>
    <x:xf numFmtId="0" fontId="6" fillId="3" borderId="0" xfId="0" applyNumberFormat="1" applyFont="1" applyFill="1" applyBorder="1"/>
    <x:xf numFmtId="0" fontId="6" fillId="0" borderId="0" xfId="0" applyNumberFormat="1" applyFont="1" applyFill="1" applyBorder="1"/>
    <x:xf numFmtId="0" fontId="7" fillId="0" borderId="0" xfId="0" applyNumberFormat="1" applyFont="1" applyFill="1" applyBorder="1"/>
    <x:xf numFmtId="202" fontId="1" fillId="0" borderId="0" xfId="0" applyNumberFormat="1" applyFont="1" applyFill="1" applyBorder="1" applyAlignment="1">
      <x:alignment horizontal="right" vertical="center"/>
    </x:xf>
    <x:xf numFmtId="0" fontId="5" fillId="3" borderId="0" xfId="0" applyNumberFormat="1" applyFont="1" applyFill="1" applyBorder="1"/>
    <x:xf numFmtId="0" fontId="1" fillId="3" borderId="0" xfId="0" applyNumberFormat="1" applyFont="1" applyFill="1" applyBorder="1"/>
    <x:xf numFmtId="0" fontId="5" fillId="0" borderId="0" xfId="0" applyNumberFormat="1" applyFont="1" applyFill="1" applyBorder="1"/>
    <x:xf numFmtId="200" fontId="1" fillId="0" borderId="0" xfId="0" applyNumberFormat="1" applyFont="1" applyFill="1" applyBorder="1" applyAlignment="1">
      <x:alignment vertical="top" wrapText="1"/>
    </x:xf>
    <x:xf numFmtId="0" fontId="3" fillId="0" borderId="0" xfId="0" applyNumberFormat="1" applyFont="1" applyFill="1" applyBorder="1"/>
    <x:xf numFmtId="0" fontId="0" fillId="0" borderId="1" xfId="0" applyNumberFormat="1" applyFont="1" applyFill="1" applyBorder="1"/>
    <x:xf numFmtId="0" fontId="1"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0" xfId="0" applyNumberFormat="1" applyFont="1" applyFill="1" applyBorder="1" applyAlignment="1">
      <x:alignment horizontal="center" wrapText="1"/>
    </x:xf>
    <x:xf numFmtId="0" fontId="2" fillId="4" borderId="0" xfId="0" applyNumberFormat="1" applyFont="1" applyFill="1" applyBorder="1" applyAlignment="1">
      <x:alignment horizontal="center" vertical="center" wrapText="1"/>
    </x:xf>
    <x:xf numFmtId="0" fontId="1" fillId="5" borderId="0" xfId="0" applyNumberFormat="1" applyFont="1" applyFill="1" applyBorder="1"/>
    <x:xf numFmtId="0" fontId="2" fillId="5" borderId="0" xfId="0" applyNumberFormat="1" applyFont="1" applyFill="1" applyBorder="1"/>
    <x:xf numFmtId="0" fontId="2" fillId="5" borderId="0" xfId="0" applyNumberFormat="1" applyFont="1" applyFill="1" applyBorder="1" applyAlignment="1">
      <x:alignment wrapText="1"/>
    </x:xf>
    <x:xf numFmtId="0" fontId="2" fillId="5" borderId="0" xfId="0" applyNumberFormat="1" applyFont="1" applyFill="1" applyBorder="1" applyAlignment="1">
      <x:alignment horizontal="center" wrapText="1"/>
    </x:xf>
    <x:xf numFmtId="0" fontId="2" fillId="5" borderId="0" xfId="0" applyNumberFormat="1" applyFont="1" applyFill="1" applyBorder="1" applyAlignment="1">
      <x:alignment horizontal="center" vertical="center" wrapText="1"/>
    </x:xf>
    <x:xf numFmtId="202" fontId="1" fillId="0" borderId="0" xfId="0" applyNumberFormat="1" applyFont="1" applyFill="1" applyBorder="1" applyAlignment="1">
      <x:alignment horizontal="right" vertical="top"/>
    </x:xf>
  </x:cellXfs>
  <x:cellStyles count="1">
    <x:cellStyle name="Normal" xfId="0"/>
  </x:cellStyles>
  <x:dxfs count="6">
    <x:dxf>
      <x:fill>
        <x:patternFill>
          <x:bgColor rgb="FFFFF0CE"/>
        </x:patternFill>
      </x:fill>
    </x:dxf>
    <x:dxf>
      <x:fill>
        <x:patternFill>
          <x:bgColor rgb="FFDDE8F1"/>
        </x:patternFill>
      </x:fill>
    </x:dxf>
    <x:dxf>
      <x:fill>
        <x:patternFill>
          <x:bgColor rgb="FFFFF0CE"/>
        </x:patternFill>
      </x:fill>
    </x:dxf>
    <x:dxf>
      <x:fill>
        <x:patternFill>
          <x:bgColor rgb="FFDDE8F1"/>
        </x:patternFill>
      </x:fill>
    </x:dxf>
    <x:dxf>
      <x:fill>
        <x:patternFill>
          <x:bgColor rgb="FFFFF0CE"/>
        </x:patternFill>
      </x:fill>
    </x:dxf>
    <x:dxf>
      <x:fill>
        <x:patternFill>
          <x:bgColor rgb="FFDDE8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2425162223248e6" /><Relationship Type="http://schemas.openxmlformats.org/officeDocument/2006/relationships/theme" Target="/xl/theme/theme1.xml" Id="R4db2a1e1dc084b2f" /><Relationship Type="http://schemas.openxmlformats.org/officeDocument/2006/relationships/sharedStrings" Target="/xl/sharedStrings.xml" Id="Rc309a34fd4f74337" /><Relationship Type="http://schemas.openxmlformats.org/officeDocument/2006/relationships/worksheet" Target="/xl/worksheets/sheet1.xml" Id="R76ea1e246bfd4a28" /><Relationship Type="http://schemas.openxmlformats.org/officeDocument/2006/relationships/worksheet" Target="/xl/worksheets/sheet2.xml" Id="R1453974b02e047ba" /><Relationship Type="http://schemas.openxmlformats.org/officeDocument/2006/relationships/worksheet" Target="/xl/worksheets/sheet3.xml" Id="Rc81e3efbd2624147" /><Relationship Type="http://schemas.openxmlformats.org/officeDocument/2006/relationships/worksheet" Target="/xl/worksheets/sheet4.xml" Id="Rd5c31fb0ca2a489a" /><Relationship Type="http://schemas.openxmlformats.org/officeDocument/2006/relationships/worksheet" Target="/xl/worksheets/sheet5.xml" Id="R16808142bbce467e" /><Relationship Type="http://schemas.openxmlformats.org/officeDocument/2006/relationships/worksheet" Target="/xl/worksheets/sheet6.xml" Id="R471b063bf3c1412d" /><Relationship Type="http://schemas.openxmlformats.org/officeDocument/2006/relationships/worksheet" Target="/xl/worksheets/sheet7.xml" Id="Re483cf3c5d4b400d" /></Relationships>
</file>

<file path=xl/tables/table1.xml><?xml version="1.0" encoding="utf-8"?>
<x:table xmlns:x="http://schemas.openxmlformats.org/spreadsheetml/2006/main" id="3" name="TownComparison" displayName="TownComparison" ref="A6:J13" headerRowCount="1" totalsRowCount="0" totalsRowShown="0">
  <x:tableColumns count="10">
    <x:tableColumn id="1" name="Town / city"/>
    <x:tableColumn id="2" name="Population 2022"/>
    <x:tableColumn id="3" name="Identified town estates / areas"/>
    <x:tableColumn id="4" name="Identified nearby estates / areas"/>
    <x:tableColumn id="5" name="Current town units"/>
    <x:tableColumn id="6" name="Current nearby units"/>
    <x:tableColumn id="7" name="Current combined units"/>
    <x:tableColumn id="8" name="Future / not ready"/>
    <x:tableColumn id="9" name="Uncertain records"/>
    <x:tableColumn id="10" name="Reliable priced current units"/>
  </x:tableColumns>
  <x:tableStyleInfo name="TableStyleMedium2" showFirstColumn="0" showLastColumn="0" showRowStripes="1" showColumnStripes="0"/>
</x:table>
</file>

<file path=xl/tables/table2.xml><?xml version="1.0" encoding="utf-8"?>
<x:table xmlns:x="http://schemas.openxmlformats.org/spreadsheetml/2006/main" id="8" name="SouthWestTownComparison" displayName="SouthWestTownComparison" ref="A50:M80" headerRowCount="1" totalsRowCount="0" totalsRowShown="0">
  <x:tableColumns count="13">
    <x:tableColumn id="1" name="Town / city"/>
    <x:tableColumn id="2" name="Population 2021"/>
    <x:tableColumn id="3" name="Identified town estates / areas"/>
    <x:tableColumn id="4" name="Identified nearby estates / areas"/>
    <x:tableColumn id="5" name="Current town units"/>
    <x:tableColumn id="6" name="Current nearby units"/>
    <x:tableColumn id="7" name="Current combined units"/>
    <x:tableColumn id="8" name="Future / not ready"/>
    <x:tableColumn id="9" name="Uncertain records"/>
    <x:tableColumn id="10" name="Reliable priced current units"/>
    <x:tableColumn id="11" name="Regional group"/>
    <x:tableColumn id="12" name="Population qualification"/>
    <x:tableColumn id="13" name="Demand interpretation"/>
  </x:tableColumns>
  <x:tableStyleInfo name="TableStyleMedium2" showFirstColumn="0" showLastColumn="0" showRowStripes="1" showColumnStripes="0"/>
</x:table>
</file>

<file path=xl/tables/table3.xml><?xml version="1.0" encoding="utf-8"?>
<x:table xmlns:x="http://schemas.openxmlformats.org/spreadsheetml/2006/main" id="11" name="SouthEastTownComparison" displayName="SouthEastTownComparison" ref="A96:M225" headerRowCount="1" totalsRowCount="0" totalsRowShown="0">
  <x:tableColumns count="13">
    <x:tableColumn id="1" name="Town / city"/>
    <x:tableColumn id="2" name="Population 2021"/>
    <x:tableColumn id="3" name="Identified town estates / areas"/>
    <x:tableColumn id="4" name="Identified nearby estates / areas"/>
    <x:tableColumn id="5" name="Current town units"/>
    <x:tableColumn id="6" name="Current nearby units"/>
    <x:tableColumn id="7" name="Current combined units"/>
    <x:tableColumn id="8" name="Future / not ready"/>
    <x:tableColumn id="9" name="Uncertain records"/>
    <x:tableColumn id="10" name="Reliable priced current units"/>
    <x:tableColumn id="11" name="Regional group"/>
    <x:tableColumn id="12" name="Population qualification"/>
    <x:tableColumn id="13" name="Demand interpretation"/>
  </x:tableColumns>
  <x:tableStyleInfo name="TableStyleMedium2" showFirstColumn="0" showLastColumn="0" showRowStripes="1" showColumnStripes="0"/>
</x:table>
</file>

<file path=xl/tables/table4.xml><?xml version="1.0" encoding="utf-8"?>
<x:table xmlns:x="http://schemas.openxmlformats.org/spreadsheetml/2006/main" id="4" name="RentsBySize" displayName="RentsBySize" ref="A6:I860" headerRowCount="1" totalsRowCount="0" totalsRowShown="0">
  <x:tableColumns count="9">
    <x:tableColumn id="1" name="Search town"/>
    <x:tableColumn id="2" name="Unit size sq ft"/>
    <x:tableColumn id="3" name="Current town units"/>
    <x:tableColumn id="4" name="Current nearby units"/>
    <x:tableColumn id="5" name="Reliable priced units"/>
    <x:tableColumn id="6" name="Lowest asking £/sq ft/year"/>
    <x:tableColumn id="7" name="Mean asking £/sq ft/year"/>
    <x:tableColumn id="8" name="Highest asking £/sq ft/year"/>
    <x:tableColumn id="9" name="Rent sample notes"/>
  </x:tableColumns>
  <x:tableStyleInfo name="TableStyleMedium2" showFirstColumn="0" showLastColumn="0" showRowStripes="1" showColumnStripes="0"/>
</x:table>
</file>

<file path=xl/tables/table5.xml><?xml version="1.0" encoding="utf-8"?>
<x:table xmlns:x="http://schemas.openxmlformats.org/spreadsheetml/2006/main" id="10" name="EstateDirectory" displayName="EstateDirectory" ref="A5:N2104" headerRowCount="1" totalsRowCount="0" totalsRowShown="0">
  <x:tableColumns count="14">
    <x:tableColumn id="1" name="Search town"/>
    <x:tableColumn id="2" name="Named estate / grouped industrial area"/>
    <x:tableColumn id="3" name="Host town / locality"/>
    <x:tableColumn id="4" name="Host population (Census)"/>
    <x:tableColumn id="5" name="Area group"/>
    <x:tableColumn id="6" name="Location type"/>
    <x:tableColumn id="7" name="Current in town"/>
    <x:tableColumn id="8" name="Current nearby"/>
    <x:tableColumn id="9" name="Current total"/>
    <x:tableColumn id="10" name="Future units"/>
    <x:tableColumn id="11" name="Uncertain records"/>
    <x:tableColumn id="12" name="Grouping / geography notes"/>
    <x:tableColumn id="13" name="Estate source"/>
    <x:tableColumn id="14" name="Further sources"/>
  </x:tableColumns>
  <x:tableStyleInfo name="TableStyleMedium2" showFirstColumn="0" showLastColumn="0" showRowStripes="1" showColumnStripes="0"/>
</x:table>
</file>

<file path=xl/tables/table6.xml><?xml version="1.0" encoding="utf-8"?>
<x:table xmlns:x="http://schemas.openxmlformats.org/spreadsheetml/2006/main" id="9" name="UnitInventory" displayName="UnitInventory" ref="A5:Z4038" headerRowCount="1" totalsRowCount="0" totalsRowShown="0">
  <x:tableColumns count="26">
    <x:tableColumn id="1" name="ID"/>
    <x:tableColumn id="2" name="Search town"/>
    <x:tableColumn id="3" name="Actual host town"/>
    <x:tableColumn id="4" name="Host population (Census)"/>
    <x:tableColumn id="5" name="Area group"/>
    <x:tableColumn id="6" name="Estate / marketed scheme"/>
    <x:tableColumn id="7" name="Unit / address"/>
    <x:tableColumn id="8" name="Availability"/>
    <x:tableColumn id="9" name="Size sq ft"/>
    <x:tableColumn id="10" name="Size band sq ft"/>
    <x:tableColumn id="11" name="Asking rent £/year"/>
    <x:tableColumn id="12" name="Calculated £/sq ft/year"/>
    <x:tableColumn id="13" name="Quoted £/sq ft/year"/>
    <x:tableColumn id="14" name="Comparable rent?"/>
    <x:tableColumn id="15" name="Height / eaves"/>
    <x:tableColumn id="16" name="Roller / loading doors"/>
    <x:tableColumn id="17" name="Brief description"/>
    <x:tableColumn id="18" name="Status / rent notes"/>
    <x:tableColumn id="19" name="Source 1"/>
    <x:tableColumn id="20" name="Source 2"/>
    <x:tableColumn id="21" name="Additional sources"/>
    <x:tableColumn id="22" name="Grouped estate key"/>
    <x:tableColumn id="23" name="Size qualification / range"/>
    <x:tableColumn id="24" name="Eligible rate for statistics (0 excluded)"/>
    <x:tableColumn id="25" name="Units represented"/>
    <x:tableColumn id="26" name="Use / specification category"/>
  </x:tableColumns>
  <x:tableStyleInfo name="TableStyleMedium2" showFirstColumn="0" showLastColumn="0" showRowStripes="1" showColumnStripes="0"/>
</x:table>
</file>

<file path=xl/tables/table7.xml><?xml version="1.0" encoding="utf-8"?>
<x:table xmlns:x="http://schemas.openxmlformats.org/spreadsheetml/2006/main" id="5" name="DemandEvidence" displayName="DemandEvidence" ref="A5:G90" headerRowCount="1" totalsRowCount="0" totalsRowShown="0">
  <x:tableColumns count="7">
    <x:tableColumn id="1" name="Town / market"/>
    <x:tableColumn id="2" name="Evidence date"/>
    <x:tableColumn id="3" name="Geography covered"/>
    <x:tableColumn id="4" name="Observed evidence"/>
    <x:tableColumn id="5" name="What it supports / limits"/>
    <x:tableColumn id="6" name="Source"/>
    <x:tableColumn id="7" name="Further source"/>
  </x:tableColumns>
  <x:tableStyleInfo name="TableStyleMedium2" showFirstColumn="0" showLastColumn="0" showRowStripes="1" showColumnStripes="0"/>
</x:table>
</file>

<file path=xl/tables/table8.xml><?xml version="1.0" encoding="utf-8"?>
<x:table xmlns:x="http://schemas.openxmlformats.org/spreadsheetml/2006/main" id="6" name="Coverage" displayName="Coverage" ref="A5:G193" headerRowCount="1" totalsRowCount="0" totalsRowShown="0">
  <x:tableColumns count="7">
    <x:tableColumn id="1" name="Town searched"/>
    <x:tableColumn id="2" name="Portal / agent / source"/>
    <x:tableColumn id="3" name="Raw adverts / matches"/>
    <x:tableColumn id="4" name="Pages reviewed"/>
    <x:tableColumn id="5" name="Coverage type"/>
    <x:tableColumn id="6" name="Filters, method and limitations"/>
    <x:tableColumn id="7" name="Verified source / search URL"/>
  </x:tableColumns>
  <x:tableStyleInfo name="TableStyleMedium2" showFirstColumn="0" showLastColumn="0" showRowStripes="1" showColumnStripes="0"/>
</x:table>
</file>

<file path=xl/tables/table9.xml><?xml version="1.0" encoding="utf-8"?>
<x:table xmlns:x="http://schemas.openxmlformats.org/spreadsheetml/2006/main" id="7" name="UnresolvedInventory" displayName="UnresolvedInventory" ref="A5:F3361" headerRowCount="1" totalsRowCount="0" totalsRowShown="0">
  <x:tableColumns count="6">
    <x:tableColumn id="1" name="Search town"/>
    <x:tableColumn id="2" name="Reason category"/>
    <x:tableColumn id="3" name="Property / scheme"/>
    <x:tableColumn id="4" name="Evidence and count treatment"/>
    <x:tableColumn id="5" name="Source"/>
    <x:tableColumn id="6" name="Further sourc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b427bd57ddd4364" /><Relationship Type="http://schemas.openxmlformats.org/officeDocument/2006/relationships/table" Target="/xl/tables/table2.xml" Id="R454162688bb94400" /><Relationship Type="http://schemas.openxmlformats.org/officeDocument/2006/relationships/table" Target="/xl/tables/table3.xml" Id="Rc5baa3caf1d14ced" /></Relationships>
</file>

<file path=xl/worksheets/_rels/sheet2.xml.rels>&#65279;<?xml version="1.0" encoding="utf-8"?><Relationships xmlns="http://schemas.openxmlformats.org/package/2006/relationships"><Relationship Type="http://schemas.openxmlformats.org/officeDocument/2006/relationships/table" Target="/xl/tables/table4.xml" Id="R1d6c7baad89640e0" /></Relationships>
</file>

<file path=xl/worksheets/_rels/sheet3.xml.rels>&#65279;<?xml version="1.0" encoding="utf-8"?><Relationships xmlns="http://schemas.openxmlformats.org/package/2006/relationships"><Relationship Type="http://schemas.openxmlformats.org/officeDocument/2006/relationships/table" Target="/xl/tables/table5.xml" Id="R75e76c9d9f524c30" /></Relationships>
</file>

<file path=xl/worksheets/_rels/sheet4.xml.rels>&#65279;<?xml version="1.0" encoding="utf-8"?><Relationships xmlns="http://schemas.openxmlformats.org/package/2006/relationships"><Relationship Type="http://schemas.openxmlformats.org/officeDocument/2006/relationships/table" Target="/xl/tables/table6.xml" Id="R14d34307fc3d4eba" /></Relationships>
</file>

<file path=xl/worksheets/_rels/sheet5.xml.rels>&#65279;<?xml version="1.0" encoding="utf-8"?><Relationships xmlns="http://schemas.openxmlformats.org/package/2006/relationships"><Relationship Type="http://schemas.openxmlformats.org/officeDocument/2006/relationships/table" Target="/xl/tables/table7.xml" Id="R409d1c7bed994147" /></Relationships>
</file>

<file path=xl/worksheets/_rels/sheet6.xml.rels>&#65279;<?xml version="1.0" encoding="utf-8"?><Relationships xmlns="http://schemas.openxmlformats.org/package/2006/relationships"><Relationship Type="http://schemas.openxmlformats.org/officeDocument/2006/relationships/table" Target="/xl/tables/table8.xml" Id="R971ad31ba3774acf" /></Relationships>
</file>

<file path=xl/worksheets/_rels/sheet7.xml.rels>&#65279;<?xml version="1.0" encoding="utf-8"?><Relationships xmlns="http://schemas.openxmlformats.org/package/2006/relationships"><Relationship Type="http://schemas.openxmlformats.org/officeDocument/2006/relationships/table" Target="/xl/tables/table9.xml" Id="R5c327e773f444e2e" /></Relationships>
</file>

<file path=xl/worksheets/sheet1.xml><?xml version="1.0" encoding="utf-8"?>
<x:worksheet xmlns:x="http://schemas.openxmlformats.org/spreadsheetml/2006/main">
  <x:sheetPr>
    <x:tabColor rgb="FF203A52"/>
  </x:sheetPr>
  <x:sheetViews>
    <x:sheetView showGridLines="0" workbookViewId="0"/>
  </x:sheetViews>
  <x:sheetFormatPr defaultRowHeight="15"/>
  <x:cols>
    <x:col min="1" max="1" width="16" hidden="0" customWidth="1"/>
    <x:col min="2" max="2" width="16" hidden="0" customWidth="1"/>
    <x:col min="3" max="3" width="17" hidden="0" customWidth="1"/>
    <x:col min="4" max="4" width="17" hidden="0" customWidth="1"/>
    <x:col min="5" max="5" width="16" hidden="0" customWidth="1"/>
    <x:col min="6" max="6" width="16" hidden="0" customWidth="1"/>
    <x:col min="7" max="7" width="18" hidden="0" customWidth="1"/>
    <x:col min="8" max="8" width="17" hidden="0" customWidth="1"/>
    <x:col min="9" max="9" width="16" hidden="0" customWidth="1"/>
    <x:col min="10" max="10" width="19" hidden="0" customWidth="1"/>
    <x:col min="11" max="11" width="25" hidden="0" customWidth="1"/>
    <x:col min="12" max="12" width="27" hidden="0" customWidth="1"/>
    <x:col min="13" max="13" width="78" hidden="0" customWidth="1"/>
  </x:cols>
  <x:sheetData>
    <x:row r="1" ht="24" customHeight="1">
      <x:c r="A1" s="2"/>
      <x:c r="B1" s="2"/>
      <x:c r="C1" s="2"/>
      <x:c r="D1" s="2"/>
      <x:c r="E1" s="2"/>
      <x:c r="F1" s="2"/>
      <x:c r="G1" s="2"/>
      <x:c r="H1" s="2"/>
      <x:c r="I1" s="2"/>
      <x:c r="J1" s="2"/>
    </x:row>
    <x:row r="2" ht="24" customHeight="1">
      <x:c r="A2" s="7" t="str">
        <x:v>Industrial supply and demand: Scotland, South West and South East</x:v>
      </x:c>
      <x:c r="B2" s="2"/>
      <x:c r="C2" s="2"/>
      <x:c r="D2" s="2"/>
      <x:c r="E2" s="2"/>
      <x:c r="F2" s="2"/>
      <x:c r="G2" s="2"/>
      <x:c r="H2" s="2"/>
      <x:c r="I2" s="2"/>
      <x:c r="J2" s="2"/>
    </x:row>
    <x:row r="3" ht="8" customHeight="1">
      <x:c r="A3" s="8"/>
      <x:c r="B3" s="8"/>
      <x:c r="C3" s="8"/>
      <x:c r="D3" s="8"/>
      <x:c r="E3" s="8"/>
      <x:c r="F3" s="8"/>
      <x:c r="G3" s="8"/>
      <x:c r="H3" s="8"/>
      <x:c r="I3" s="8"/>
      <x:c r="J3" s="8"/>
    </x:row>
    <x:row r="4" ht="24" customHeight="1">
      <x:c r="A4" s="19" t="str">
        <x:v>Checked 4 November 2026. Units up to 15,000 sq ft. Scotland below; South West at row 45; South East at row 91. Read coverage and demand qualifications alongside the counts.</x:v>
      </x:c>
      <x:c r="B4" s="2"/>
      <x:c r="C4" s="2"/>
      <x:c r="D4" s="2"/>
      <x:c r="E4" s="2"/>
      <x:c r="F4" s="2"/>
      <x:c r="G4" s="2"/>
      <x:c r="H4" s="2"/>
      <x:c r="I4" s="2"/>
      <x:c r="J4" s="2"/>
    </x:row>
    <x:row r="5" ht="24" customHeight="1">
      <x:c r="A5" s="2"/>
      <x:c r="B5" s="2"/>
      <x:c r="C5" s="2"/>
      <x:c r="D5" s="2"/>
      <x:c r="E5" s="2"/>
      <x:c r="F5" s="2"/>
      <x:c r="G5" s="2"/>
      <x:c r="H5" s="2"/>
      <x:c r="I5" s="2"/>
      <x:c r="J5" s="2"/>
    </x:row>
    <x:row r="6" ht="42" customHeight="1">
      <x:c r="A6" s="6" t="str">
        <x:v>Town / city</x:v>
      </x:c>
      <x:c r="B6" s="6" t="str">
        <x:v>Population 2022</x:v>
      </x:c>
      <x:c r="C6" s="6" t="str">
        <x:v>Identified town estates / areas</x:v>
      </x:c>
      <x:c r="D6" s="6" t="str">
        <x:v>Identified nearby estates / areas</x:v>
      </x:c>
      <x:c r="E6" s="6" t="str">
        <x:v>Current town units</x:v>
      </x:c>
      <x:c r="F6" s="6" t="str">
        <x:v>Current nearby units</x:v>
      </x:c>
      <x:c r="G6" s="6" t="str">
        <x:v>Current combined units</x:v>
      </x:c>
      <x:c r="H6" s="6" t="str">
        <x:v>Future / not ready</x:v>
      </x:c>
      <x:c r="I6" s="6" t="str">
        <x:v>Uncertain records</x:v>
      </x:c>
      <x:c r="J6" s="6" t="str">
        <x:v>Reliable priced current units</x:v>
      </x:c>
    </x:row>
    <x:row r="7" ht="30" customHeight="1">
      <x:c r="A7" s="2" t="str">
        <x:v>Inverness</x:v>
      </x:c>
      <x:c r="B7" s="9" t="n">
        <x:v>48248</x:v>
      </x:c>
      <x:c r="C7" s="9" t="n">
        <x:f>COUNTIFS('Estate directory'!$A$6:$A$150,$A7,'Estate directory'!$E$6:$E$150,"Town",'Estate directory'!$F$6:$F$150,"Estate / grouped industrial area")</x:f>
        <x:v>2</x:v>
      </x:c>
      <x:c r="D7" s="9" t="n">
        <x:f>COUNTIFS('Estate directory'!$A$6:$A$150,$A7,'Estate directory'!$E$6:$E$150,"Nearby",'Estate directory'!$F$6:$F$150,"Estate / grouped industrial area")</x:f>
        <x:v>1</x:v>
      </x:c>
      <x:c r="E7" s="20" t="n">
        <x:f>COUNTIFS('Unit details'!$B$6:$B$335,$A7,'Unit details'!$E$6:$E$335,"Town",'Unit details'!$H$6:$H$335,"Current")</x:f>
        <x:v>6</x:v>
      </x:c>
      <x:c r="F7" s="20" t="n">
        <x:f>COUNTIFS('Unit details'!$B$6:$B$335,$A7,'Unit details'!$E$6:$E$335,"Nearby",'Unit details'!$H$6:$H$335,"Current")</x:f>
        <x:v>0</x:v>
      </x:c>
      <x:c r="G7" s="20" t="n">
        <x:f>SUM(E7:F7)</x:f>
        <x:v>6</x:v>
      </x:c>
      <x:c r="H7" s="9" t="n">
        <x:f>SUMIFS('Unit details'!$Y$6:$Y$335,'Unit details'!$B$6:$B$335,$A7,'Unit details'!$H$6:$H$335,"Future")</x:f>
        <x:v>2</x:v>
      </x:c>
      <x:c r="I7" s="9" t="n">
        <x:f>COUNTIFS('Unit details'!$B$6:$B$335,$A7,'Unit details'!$H$6:$H$335,"Uncertain")</x:f>
        <x:v>0</x:v>
      </x:c>
      <x:c r="J7" s="9" t="n">
        <x:f>COUNTIFS('Unit details'!$B$6:$B$335,$A7,'Unit details'!$N$6:$N$335,"Yes")</x:f>
        <x:v>5</x:v>
      </x:c>
    </x:row>
    <x:row r="8" ht="30" customHeight="1">
      <x:c r="A8" s="2" t="str">
        <x:v>Aberdeen</x:v>
      </x:c>
      <x:c r="B8" s="9" t="n">
        <x:v>192956</x:v>
      </x:c>
      <x:c r="C8" s="9" t="n">
        <x:f>COUNTIFS('Estate directory'!$A$6:$A$150,$A8,'Estate directory'!$E$6:$E$150,"Town",'Estate directory'!$F$6:$F$150,"Estate / grouped industrial area")</x:f>
        <x:v>6</x:v>
      </x:c>
      <x:c r="D8" s="9" t="n">
        <x:f>COUNTIFS('Estate directory'!$A$6:$A$150,$A8,'Estate directory'!$E$6:$E$150,"Nearby",'Estate directory'!$F$6:$F$150,"Estate / grouped industrial area")</x:f>
        <x:v>3</x:v>
      </x:c>
      <x:c r="E8" s="20" t="n">
        <x:f>COUNTIFS('Unit details'!$B$6:$B$335,$A8,'Unit details'!$E$6:$E$335,"Town",'Unit details'!$H$6:$H$335,"Current")</x:f>
        <x:v>51</x:v>
      </x:c>
      <x:c r="F8" s="20" t="n">
        <x:f>COUNTIFS('Unit details'!$B$6:$B$335,$A8,'Unit details'!$E$6:$E$335,"Nearby",'Unit details'!$H$6:$H$335,"Current")</x:f>
        <x:v>31</x:v>
      </x:c>
      <x:c r="G8" s="20" t="n">
        <x:f>SUM(E8:F8)</x:f>
        <x:v>82</x:v>
      </x:c>
      <x:c r="H8" s="9" t="n">
        <x:f>SUMIFS('Unit details'!$Y$6:$Y$335,'Unit details'!$B$6:$B$335,$A8,'Unit details'!$H$6:$H$335,"Future")</x:f>
        <x:v>0</x:v>
      </x:c>
      <x:c r="I8" s="9" t="n">
        <x:f>COUNTIFS('Unit details'!$B$6:$B$335,$A8,'Unit details'!$H$6:$H$335,"Uncertain")</x:f>
        <x:v>9</x:v>
      </x:c>
      <x:c r="J8" s="9" t="n">
        <x:f>COUNTIFS('Unit details'!$B$6:$B$335,$A8,'Unit details'!$N$6:$N$335,"Yes")</x:f>
        <x:v>31</x:v>
      </x:c>
    </x:row>
    <x:row r="9" ht="30" customHeight="1">
      <x:c r="A9" s="2" t="str">
        <x:v>Dundee</x:v>
      </x:c>
      <x:c r="B9" s="9" t="n">
        <x:v>147345</x:v>
      </x:c>
      <x:c r="C9" s="9" t="n">
        <x:f>COUNTIFS('Estate directory'!$A$6:$A$150,$A9,'Estate directory'!$E$6:$E$150,"Town",'Estate directory'!$F$6:$F$150,"Estate / grouped industrial area")</x:f>
        <x:v>12</x:v>
      </x:c>
      <x:c r="D9" s="9" t="n">
        <x:f>COUNTIFS('Estate directory'!$A$6:$A$150,$A9,'Estate directory'!$E$6:$E$150,"Nearby",'Estate directory'!$F$6:$F$150,"Estate / grouped industrial area")</x:f>
        <x:v>0</x:v>
      </x:c>
      <x:c r="E9" s="20" t="n">
        <x:f>COUNTIFS('Unit details'!$B$6:$B$335,$A9,'Unit details'!$E$6:$E$335,"Town",'Unit details'!$H$6:$H$335,"Current")</x:f>
        <x:v>30</x:v>
      </x:c>
      <x:c r="F9" s="20" t="n">
        <x:f>COUNTIFS('Unit details'!$B$6:$B$335,$A9,'Unit details'!$E$6:$E$335,"Nearby",'Unit details'!$H$6:$H$335,"Current")</x:f>
        <x:v>1</x:v>
      </x:c>
      <x:c r="G9" s="20" t="n">
        <x:f>SUM(E9:F9)</x:f>
        <x:v>31</x:v>
      </x:c>
      <x:c r="H9" s="9" t="n">
        <x:f>SUMIFS('Unit details'!$Y$6:$Y$335,'Unit details'!$B$6:$B$335,$A9,'Unit details'!$H$6:$H$335,"Future")</x:f>
        <x:v>35</x:v>
      </x:c>
      <x:c r="I9" s="9" t="n">
        <x:f>COUNTIFS('Unit details'!$B$6:$B$335,$A9,'Unit details'!$H$6:$H$335,"Uncertain")</x:f>
        <x:v>2</x:v>
      </x:c>
      <x:c r="J9" s="9" t="n">
        <x:f>COUNTIFS('Unit details'!$B$6:$B$335,$A9,'Unit details'!$N$6:$N$335,"Yes")</x:f>
        <x:v>16</x:v>
      </x:c>
    </x:row>
    <x:row r="10" ht="30" customHeight="1">
      <x:c r="A10" s="2" t="str">
        <x:v>Edinburgh</x:v>
      </x:c>
      <x:c r="B10" s="9" t="n">
        <x:v>493736</x:v>
      </x:c>
      <x:c r="C10" s="9" t="n">
        <x:f>COUNTIFS('Estate directory'!$A$6:$A$150,$A10,'Estate directory'!$E$6:$E$150,"Town",'Estate directory'!$F$6:$F$150,"Estate / grouped industrial area")</x:f>
        <x:v>15</x:v>
      </x:c>
      <x:c r="D10" s="9" t="n">
        <x:f>COUNTIFS('Estate directory'!$A$6:$A$150,$A10,'Estate directory'!$E$6:$E$150,"Nearby",'Estate directory'!$F$6:$F$150,"Estate / grouped industrial area")</x:f>
        <x:v>1</x:v>
      </x:c>
      <x:c r="E10" s="20" t="n">
        <x:f>COUNTIFS('Unit details'!$B$6:$B$335,$A10,'Unit details'!$E$6:$E$335,"Town",'Unit details'!$H$6:$H$335,"Current")</x:f>
        <x:v>38</x:v>
      </x:c>
      <x:c r="F10" s="20" t="n">
        <x:f>COUNTIFS('Unit details'!$B$6:$B$335,$A10,'Unit details'!$E$6:$E$335,"Nearby",'Unit details'!$H$6:$H$335,"Current")</x:f>
        <x:v>2</x:v>
      </x:c>
      <x:c r="G10" s="20" t="n">
        <x:f>SUM(E10:F10)</x:f>
        <x:v>40</x:v>
      </x:c>
      <x:c r="H10" s="9" t="n">
        <x:f>SUMIFS('Unit details'!$Y$6:$Y$335,'Unit details'!$B$6:$B$335,$A10,'Unit details'!$H$6:$H$335,"Future")</x:f>
        <x:v>0</x:v>
      </x:c>
      <x:c r="I10" s="9" t="n">
        <x:f>COUNTIFS('Unit details'!$B$6:$B$335,$A10,'Unit details'!$H$6:$H$335,"Uncertain")</x:f>
        <x:v>0</x:v>
      </x:c>
      <x:c r="J10" s="9" t="n">
        <x:f>COUNTIFS('Unit details'!$B$6:$B$335,$A10,'Unit details'!$N$6:$N$335,"Yes")</x:f>
        <x:v>19</x:v>
      </x:c>
    </x:row>
    <x:row r="11" ht="30" customHeight="1">
      <x:c r="A11" s="2" t="str">
        <x:v>Glasgow</x:v>
      </x:c>
      <x:c r="B11" s="9" t="n">
        <x:v>617794</x:v>
      </x:c>
      <x:c r="C11" s="9" t="n">
        <x:f>COUNTIFS('Estate directory'!$A$6:$A$150,$A11,'Estate directory'!$E$6:$E$150,"Town",'Estate directory'!$F$6:$F$150,"Estate / grouped industrial area")</x:f>
        <x:v>37</x:v>
      </x:c>
      <x:c r="D11" s="9" t="n">
        <x:f>COUNTIFS('Estate directory'!$A$6:$A$150,$A11,'Estate directory'!$E$6:$E$150,"Nearby",'Estate directory'!$F$6:$F$150,"Estate / grouped industrial area")</x:f>
        <x:v>5</x:v>
      </x:c>
      <x:c r="E11" s="20" t="n">
        <x:f>COUNTIFS('Unit details'!$B$6:$B$335,$A11,'Unit details'!$E$6:$E$335,"Town",'Unit details'!$H$6:$H$335,"Current")</x:f>
        <x:v>85</x:v>
      </x:c>
      <x:c r="F11" s="20" t="n">
        <x:f>COUNTIFS('Unit details'!$B$6:$B$335,$A11,'Unit details'!$E$6:$E$335,"Nearby",'Unit details'!$H$6:$H$335,"Current")</x:f>
        <x:v>19</x:v>
      </x:c>
      <x:c r="G11" s="20" t="n">
        <x:f>SUM(E11:F11)</x:f>
        <x:v>104</x:v>
      </x:c>
      <x:c r="H11" s="9" t="n">
        <x:f>SUMIFS('Unit details'!$Y$6:$Y$335,'Unit details'!$B$6:$B$335,$A11,'Unit details'!$H$6:$H$335,"Future")</x:f>
        <x:v>11</x:v>
      </x:c>
      <x:c r="I11" s="9" t="n">
        <x:f>COUNTIFS('Unit details'!$B$6:$B$335,$A11,'Unit details'!$H$6:$H$335,"Uncertain")</x:f>
        <x:v>7</x:v>
      </x:c>
      <x:c r="J11" s="9" t="n">
        <x:f>COUNTIFS('Unit details'!$B$6:$B$335,$A11,'Unit details'!$N$6:$N$335,"Yes")</x:f>
        <x:v>65</x:v>
      </x:c>
    </x:row>
    <x:row r="12" ht="30" customHeight="1">
      <x:c r="A12" s="2" t="str">
        <x:v>Ayr</x:v>
      </x:c>
      <x:c r="B12" s="9" t="n">
        <x:v>46182</x:v>
      </x:c>
      <x:c r="C12" s="9" t="n">
        <x:f>COUNTIFS('Estate directory'!$A$6:$A$150,$A12,'Estate directory'!$E$6:$E$150,"Town",'Estate directory'!$F$6:$F$150,"Estate / grouped industrial area")</x:f>
        <x:v>5</x:v>
      </x:c>
      <x:c r="D12" s="9" t="n">
        <x:f>COUNTIFS('Estate directory'!$A$6:$A$150,$A12,'Estate directory'!$E$6:$E$150,"Nearby",'Estate directory'!$F$6:$F$150,"Estate / grouped industrial area")</x:f>
        <x:v>1</x:v>
      </x:c>
      <x:c r="E12" s="20" t="n">
        <x:f>COUNTIFS('Unit details'!$B$6:$B$335,$A12,'Unit details'!$E$6:$E$335,"Town",'Unit details'!$H$6:$H$335,"Current")</x:f>
        <x:v>4</x:v>
      </x:c>
      <x:c r="F12" s="20" t="n">
        <x:f>COUNTIFS('Unit details'!$B$6:$B$335,$A12,'Unit details'!$E$6:$E$335,"Nearby",'Unit details'!$H$6:$H$335,"Current")</x:f>
        <x:v>1</x:v>
      </x:c>
      <x:c r="G12" s="20" t="n">
        <x:f>SUM(E12:F12)</x:f>
        <x:v>5</x:v>
      </x:c>
      <x:c r="H12" s="9" t="n">
        <x:f>SUMIFS('Unit details'!$Y$6:$Y$335,'Unit details'!$B$6:$B$335,$A12,'Unit details'!$H$6:$H$335,"Future")</x:f>
        <x:v>0</x:v>
      </x:c>
      <x:c r="I12" s="9" t="n">
        <x:f>COUNTIFS('Unit details'!$B$6:$B$335,$A12,'Unit details'!$H$6:$H$335,"Uncertain")</x:f>
        <x:v>0</x:v>
      </x:c>
      <x:c r="J12" s="9" t="n">
        <x:f>COUNTIFS('Unit details'!$B$6:$B$335,$A12,'Unit details'!$N$6:$N$335,"Yes")</x:f>
        <x:v>4</x:v>
      </x:c>
    </x:row>
    <x:row r="13" ht="30" customHeight="1">
      <x:c r="A13" s="2" t="str">
        <x:v>Dumfries</x:v>
      </x:c>
      <x:c r="B13" s="9" t="n">
        <x:v>33676</x:v>
      </x:c>
      <x:c r="C13" s="9" t="n">
        <x:f>COUNTIFS('Estate directory'!$A$6:$A$150,$A13,'Estate directory'!$E$6:$E$150,"Town",'Estate directory'!$F$6:$F$150,"Estate / grouped industrial area")</x:f>
        <x:v>5</x:v>
      </x:c>
      <x:c r="D13" s="9" t="n">
        <x:f>COUNTIFS('Estate directory'!$A$6:$A$150,$A13,'Estate directory'!$E$6:$E$150,"Nearby",'Estate directory'!$F$6:$F$150,"Estate / grouped industrial area")</x:f>
        <x:v>2</x:v>
      </x:c>
      <x:c r="E13" s="20" t="n">
        <x:f>COUNTIFS('Unit details'!$B$6:$B$335,$A13,'Unit details'!$E$6:$E$335,"Town",'Unit details'!$H$6:$H$335,"Current")</x:f>
        <x:v>7</x:v>
      </x:c>
      <x:c r="F13" s="20" t="n">
        <x:f>COUNTIFS('Unit details'!$B$6:$B$335,$A13,'Unit details'!$E$6:$E$335,"Nearby",'Unit details'!$H$6:$H$335,"Current")</x:f>
        <x:v>3</x:v>
      </x:c>
      <x:c r="G13" s="20" t="n">
        <x:f>SUM(E13:F13)</x:f>
        <x:v>10</x:v>
      </x:c>
      <x:c r="H13" s="9" t="n">
        <x:f>SUMIFS('Unit details'!$Y$6:$Y$335,'Unit details'!$B$6:$B$335,$A13,'Unit details'!$H$6:$H$335,"Future")</x:f>
        <x:v>9</x:v>
      </x:c>
      <x:c r="I13" s="9" t="n">
        <x:f>COUNTIFS('Unit details'!$B$6:$B$335,$A13,'Unit details'!$H$6:$H$335,"Uncertain")</x:f>
        <x:v>0</x:v>
      </x:c>
      <x:c r="J13" s="9" t="n">
        <x:f>COUNTIFS('Unit details'!$B$6:$B$335,$A13,'Unit details'!$N$6:$N$335,"Yes")</x:f>
        <x:v>6</x:v>
      </x:c>
    </x:row>
    <x:row r="15">
      <x:c r="A15" s="21" t="str">
        <x:v>Current = publicly marketed with no observed future or let/under-offer condition. Agent confirmation of possession is still required.</x:v>
      </x:c>
    </x:row>
    <x:row r="16">
      <x:c r="A16" s="21" t="str">
        <x:v>Counts are minimum identified units, not portal advert totals or measured vacancy rates. Unknown-count schemes are recorded separately.</x:v>
      </x:c>
    </x:row>
    <x:row r="17">
      <x:c r="A17" s="21" t="str">
        <x:v>Estate totals are minimum named estates / grouped industrial areas. Nested parks are grouped once; standalone premises are excluded from estate totals.</x:v>
      </x:c>
    </x:row>
    <x:row r="18">
      <x:c r="A18" s="21" t="str">
        <x:v>Nearby supply is shown separately, including localities below 20,000. Portal “+3 miles” areas often extend beyond a literal 3-mile circle.</x:v>
      </x:c>
    </x:row>
    <x:row r="19">
      <x:c r="A19" s="21" t="str">
        <x:v>Includes workshops, storage and mixed industrial offers with use restrictions flagged. Unknown-count schemes and covered open storage are excluded.</x:v>
      </x:c>
    </x:row>
    <x:row r="21" ht="23" customHeight="1">
      <x:c r="A21" s="27" t="str">
        <x:v>Demand interpretation</x:v>
      </x:c>
      <x:c r="B21" s="28"/>
      <x:c r="C21" s="28"/>
      <x:c r="D21" s="28"/>
      <x:c r="E21" s="28"/>
      <x:c r="F21" s="28"/>
      <x:c r="G21" s="28"/>
      <x:c r="H21" s="28"/>
      <x:c r="I21" s="28"/>
      <x:c r="J21" s="28"/>
    </x:row>
    <x:row r="22" ht="23" customHeight="1">
      <x:c r="A22" s="1"/>
      <x:c r="B22" s="1"/>
      <x:c r="C22" s="1"/>
      <x:c r="D22" s="1"/>
      <x:c r="E22" s="1"/>
      <x:c r="F22" s="1"/>
      <x:c r="G22" s="1"/>
      <x:c r="H22" s="1"/>
      <x:c r="I22" s="1"/>
      <x:c r="J22" s="1"/>
    </x:row>
    <x:row r="23" ht="23" customHeight="1">
      <x:c r="A23" s="29" t="str">
        <x:v>Inverness</x:v>
      </x:c>
      <x:c r="B23" s="29" t="str">
        <x:v>Strongest local shortage signal</x:v>
      </x:c>
      <x:c r="C23" s="1"/>
      <x:c r="D23" s="1"/>
      <x:c r="E23" s="1"/>
      <x:c r="F23" s="1"/>
      <x:c r="G23" s="1"/>
      <x:c r="H23" s="1"/>
      <x:c r="I23" s="1"/>
      <x:c r="J23" s="1"/>
    </x:row>
    <x:row r="24" ht="23" customHeight="1">
      <x:c r="A24" s="1"/>
      <x:c r="B24" s="1" t="str">
        <x:v>Recent agent commentary reports low vacancy and constrained Longman supply. Current stock is limited, with Harbour Road development tracked separately.</x:v>
      </x:c>
      <x:c r="C24" s="1"/>
      <x:c r="D24" s="1"/>
      <x:c r="E24" s="1"/>
      <x:c r="F24" s="1"/>
      <x:c r="G24" s="1"/>
      <x:c r="H24" s="1"/>
      <x:c r="I24" s="1"/>
      <x:c r="J24" s="1"/>
    </x:row>
    <x:row r="25" ht="23" customHeight="1">
      <x:c r="A25" s="1"/>
      <x:c r="B25" s="1"/>
      <x:c r="C25" s="1"/>
      <x:c r="D25" s="1"/>
      <x:c r="E25" s="1"/>
      <x:c r="F25" s="1"/>
      <x:c r="G25" s="1"/>
      <x:c r="H25" s="1"/>
      <x:c r="I25" s="1"/>
      <x:c r="J25" s="1"/>
    </x:row>
    <x:row r="26" ht="23" customHeight="1">
      <x:c r="A26" s="29" t="str">
        <x:v>Aberdeen</x:v>
      </x:c>
      <x:c r="B26" s="29" t="str">
        <x:v>Substantial supply; no blanket shortage</x:v>
      </x:c>
      <x:c r="C26" s="1"/>
      <x:c r="D26" s="1"/>
      <x:c r="E26" s="1"/>
      <x:c r="F26" s="1"/>
      <x:c r="G26" s="1"/>
      <x:c r="H26" s="1"/>
      <x:c r="I26" s="1"/>
      <x:c r="J26" s="1"/>
    </x:row>
    <x:row r="27" ht="23" customHeight="1">
      <x:c r="A27" s="1"/>
      <x:c r="B27" s="1" t="str">
        <x:v>Many current offers in Aberdeen and Dyce. Reports describe improved demand for some small terraces alongside abundant options and specification-specific shortages.</x:v>
      </x:c>
      <x:c r="C27" s="1"/>
      <x:c r="D27" s="1"/>
      <x:c r="E27" s="1"/>
      <x:c r="F27" s="1"/>
      <x:c r="G27" s="1"/>
      <x:c r="H27" s="1"/>
      <x:c r="I27" s="1"/>
      <x:c r="J27" s="1"/>
    </x:row>
    <x:row r="28" ht="23" customHeight="1">
      <x:c r="A28" s="1"/>
      <x:c r="B28" s="1"/>
      <x:c r="C28" s="1"/>
      <x:c r="D28" s="1"/>
      <x:c r="E28" s="1"/>
      <x:c r="F28" s="1"/>
      <x:c r="G28" s="1"/>
      <x:c r="H28" s="1"/>
      <x:c r="I28" s="1"/>
      <x:c r="J28" s="1"/>
    </x:row>
    <x:row r="29" ht="23" customHeight="1">
      <x:c r="A29" s="29" t="str">
        <x:v>Dundee</x:v>
      </x:c>
      <x:c r="B29" s="29" t="str">
        <x:v>Choice remains; pipeline matters</x:v>
      </x:c>
      <x:c r="C29" s="1"/>
      <x:c r="D29" s="1"/>
      <x:c r="E29" s="1"/>
      <x:c r="F29" s="1"/>
      <x:c r="G29" s="1"/>
      <x:c r="H29" s="1"/>
      <x:c r="I29" s="1"/>
      <x:c r="J29" s="1"/>
    </x:row>
    <x:row r="30" ht="23" customHeight="1">
      <x:c r="A30" s="1"/>
      <x:c r="B30" s="1" t="str">
        <x:v>Existing small-unit options and a 26-unit Camperdown/Dryburgh proposal weaken a blanket shortage case. Modern quality and location may still constrain choice.</x:v>
      </x:c>
      <x:c r="C30" s="1"/>
      <x:c r="D30" s="1"/>
      <x:c r="E30" s="1"/>
      <x:c r="F30" s="1"/>
      <x:c r="G30" s="1"/>
      <x:c r="H30" s="1"/>
      <x:c r="I30" s="1"/>
      <x:c r="J30" s="1"/>
    </x:row>
    <x:row r="31" ht="23" customHeight="1">
      <x:c r="A31" s="1"/>
      <x:c r="B31" s="1"/>
      <x:c r="C31" s="1"/>
      <x:c r="D31" s="1"/>
      <x:c r="E31" s="1"/>
      <x:c r="F31" s="1"/>
      <x:c r="G31" s="1"/>
      <x:c r="H31" s="1"/>
      <x:c r="I31" s="1"/>
      <x:c r="J31" s="1"/>
    </x:row>
    <x:row r="32" ht="23" customHeight="1">
      <x:c r="A32" s="29" t="str">
        <x:v>Edinburgh</x:v>
      </x:c>
      <x:c r="B32" s="29" t="str">
        <x:v>Small-unit pressure worth investigating</x:v>
      </x:c>
      <x:c r="C32" s="1"/>
      <x:c r="D32" s="1"/>
      <x:c r="E32" s="1"/>
      <x:c r="F32" s="1"/>
      <x:c r="G32" s="1"/>
      <x:c r="H32" s="1"/>
      <x:c r="I32" s="1"/>
      <x:c r="J32" s="1"/>
    </x:row>
    <x:row r="33" ht="23" customHeight="1">
      <x:c r="A33" s="1"/>
      <x:c r="B33" s="1" t="str">
        <x:v>2025 council study found just four available units up to 2,000 sq ft. The current inventory has more larger units; unresolved small-unit schemes prevent a zero-supply claim.</x:v>
      </x:c>
      <x:c r="C33" s="1"/>
      <x:c r="D33" s="1"/>
      <x:c r="E33" s="1"/>
      <x:c r="F33" s="1"/>
      <x:c r="G33" s="1"/>
      <x:c r="H33" s="1"/>
      <x:c r="I33" s="1"/>
      <x:c r="J33" s="1"/>
    </x:row>
    <x:row r="34" ht="23" customHeight="1">
      <x:c r="A34" s="1"/>
      <x:c r="B34" s="1"/>
      <x:c r="C34" s="1"/>
      <x:c r="D34" s="1"/>
      <x:c r="E34" s="1"/>
      <x:c r="F34" s="1"/>
      <x:c r="G34" s="1"/>
      <x:c r="H34" s="1"/>
      <x:c r="I34" s="1"/>
      <x:c r="J34" s="1"/>
    </x:row>
    <x:row r="35" ht="23" customHeight="1">
      <x:c r="A35" s="29" t="str">
        <x:v>Glasgow</x:v>
      </x:c>
      <x:c r="B35" s="29" t="str">
        <x:v>Active demand, estate-specific opportunity</x:v>
      </x:c>
      <x:c r="C35" s="1"/>
      <x:c r="D35" s="1"/>
      <x:c r="E35" s="1"/>
      <x:c r="F35" s="1"/>
      <x:c r="G35" s="1"/>
      <x:c r="H35" s="1"/>
      <x:c r="I35" s="1"/>
      <x:c r="J35" s="1"/>
    </x:row>
    <x:row r="36" ht="23" customHeight="1">
      <x:c r="A36" s="1"/>
      <x:c r="B36" s="1" t="str">
        <x:v>Oakbank filled four vacancies by June 2026. Current city supply remains material and West Scotland total supply rose. Separate quality shortages from market-wide shortage.</x:v>
      </x:c>
      <x:c r="C36" s="1"/>
      <x:c r="D36" s="1"/>
      <x:c r="E36" s="1"/>
      <x:c r="F36" s="1"/>
      <x:c r="G36" s="1"/>
      <x:c r="H36" s="1"/>
      <x:c r="I36" s="1"/>
      <x:c r="J36" s="1"/>
    </x:row>
    <x:row r="37" ht="23" customHeight="1">
      <x:c r="A37" s="1"/>
      <x:c r="B37" s="1"/>
      <x:c r="C37" s="1"/>
      <x:c r="D37" s="1"/>
      <x:c r="E37" s="1"/>
      <x:c r="F37" s="1"/>
      <x:c r="G37" s="1"/>
      <x:c r="H37" s="1"/>
      <x:c r="I37" s="1"/>
      <x:c r="J37" s="1"/>
    </x:row>
    <x:row r="38" ht="23" customHeight="1">
      <x:c r="A38" s="29" t="str">
        <x:v>Ayr</x:v>
      </x:c>
      <x:c r="B38" s="29" t="str">
        <x:v>Limited advertised stock; demand unproven</x:v>
      </x:c>
      <x:c r="C38" s="1"/>
      <x:c r="D38" s="1"/>
      <x:c r="E38" s="1"/>
      <x:c r="F38" s="1"/>
      <x:c r="G38" s="1"/>
      <x:c r="H38" s="1"/>
      <x:c r="I38" s="1"/>
      <x:c r="J38" s="1"/>
    </x:row>
    <x:row r="39" ht="23" customHeight="1">
      <x:c r="A39" s="1"/>
      <x:c r="B39" s="1" t="str">
        <x:v>Some offer activity at North Harbour. No current town-wide take-up or vacancy measure found. Include Prestwick and Mosshill comparators in the assessment.</x:v>
      </x:c>
      <x:c r="C39" s="1"/>
      <x:c r="D39" s="1"/>
      <x:c r="E39" s="1"/>
      <x:c r="F39" s="1"/>
      <x:c r="G39" s="1"/>
      <x:c r="H39" s="1"/>
      <x:c r="I39" s="1"/>
      <x:c r="J39" s="1"/>
    </x:row>
    <x:row r="40" ht="23" customHeight="1">
      <x:c r="A40" s="1"/>
      <x:c r="B40" s="1"/>
      <x:c r="C40" s="1"/>
      <x:c r="D40" s="1"/>
      <x:c r="E40" s="1"/>
      <x:c r="F40" s="1"/>
      <x:c r="G40" s="1"/>
      <x:c r="H40" s="1"/>
      <x:c r="I40" s="1"/>
      <x:c r="J40" s="1"/>
    </x:row>
    <x:row r="41" ht="23" customHeight="1">
      <x:c r="A41" s="29" t="str">
        <x:v>Dumfries</x:v>
      </x:c>
      <x:c r="B41" s="29" t="str">
        <x:v>Portals understate choice; demand unproven</x:v>
      </x:c>
      <x:c r="C41" s="1"/>
      <x:c r="D41" s="1"/>
      <x:c r="E41" s="1"/>
      <x:c r="F41" s="1"/>
      <x:c r="G41" s="1"/>
      <x:c r="H41" s="1"/>
      <x:c r="I41" s="1"/>
      <x:c r="J41" s="1"/>
    </x:row>
    <x:row r="42" ht="23" customHeight="1">
      <x:c r="A42" s="1"/>
      <x:c r="B42" s="1" t="str">
        <x:v>Direct agents add several alternatives. Catherinefield shows offer/letting activity. Nine Solway Gate units are advertised for January 2027.</x:v>
      </x:c>
      <x:c r="C42" s="1"/>
      <x:c r="D42" s="1"/>
      <x:c r="E42" s="1"/>
      <x:c r="F42" s="1"/>
      <x:c r="G42" s="1"/>
      <x:c r="H42" s="1"/>
      <x:c r="I42" s="1"/>
      <x:c r="J42" s="1"/>
    </x:row>
    <x:row r="43" ht="23" customHeight="1">
      <x:c r="A43" s="1"/>
      <x:c r="B43" s="1"/>
      <x:c r="C43" s="1"/>
      <x:c r="D43" s="1"/>
      <x:c r="E43" s="1"/>
      <x:c r="F43" s="1"/>
      <x:c r="G43" s="1"/>
      <x:c r="H43" s="1"/>
      <x:c r="I43" s="1"/>
      <x:c r="J43" s="1"/>
    </x:row>
    <x:row r="45">
      <x:c r="A45" s="31" t="str">
        <x:v>South West and West Country</x:v>
      </x:c>
    </x:row>
    <x:row r="46">
      <x:c r="A46" s="32"/>
      <x:c r="B46" s="32"/>
      <x:c r="C46" s="32"/>
      <x:c r="D46" s="32"/>
      <x:c r="E46" s="32"/>
      <x:c r="F46" s="32"/>
      <x:c r="G46" s="32"/>
      <x:c r="H46" s="32"/>
      <x:c r="I46" s="32"/>
      <x:c r="J46" s="32"/>
      <x:c r="K46" s="32"/>
      <x:c r="L46" s="32"/>
      <x:c r="M46" s="32"/>
    </x:row>
    <x:row r="47">
      <x:c r="A47" s="21" t="str">
        <x:v>Town populations use ONS Census 2021 built-up areas. Named Redruth, Penzance and Bodmin are retained as exceptions below 20,000.</x:v>
      </x:c>
    </x:row>
    <x:row r="48">
      <x:c r="A48" s="21" t="str">
        <x:v>Counts are identifiable advertised demises, including confirmed size ranges up to 15,000 sq ft. Nearby is a stated market catchment, not a fixed mileage radius.</x:v>
      </x:c>
    </x:row>
    <x:row r="50" ht="58" customHeight="1">
      <x:c r="A50" s="37" t="str">
        <x:v>Town / city</x:v>
      </x:c>
      <x:c r="B50" s="37" t="str">
        <x:v>Population 2021</x:v>
      </x:c>
      <x:c r="C50" s="37" t="str">
        <x:v>Identified town estates / areas</x:v>
      </x:c>
      <x:c r="D50" s="37" t="str">
        <x:v>Identified nearby estates / areas</x:v>
      </x:c>
      <x:c r="E50" s="37" t="str">
        <x:v>Current town units</x:v>
      </x:c>
      <x:c r="F50" s="37" t="str">
        <x:v>Current nearby units</x:v>
      </x:c>
      <x:c r="G50" s="37" t="str">
        <x:v>Current combined units</x:v>
      </x:c>
      <x:c r="H50" s="37" t="str">
        <x:v>Future / not ready</x:v>
      </x:c>
      <x:c r="I50" s="37" t="str">
        <x:v>Uncertain records</x:v>
      </x:c>
      <x:c r="J50" s="37" t="str">
        <x:v>Reliable priced current units</x:v>
      </x:c>
      <x:c r="K50" s="37" t="str">
        <x:v>Regional group</x:v>
      </x:c>
      <x:c r="L50" s="37" t="str">
        <x:v>Population qualification</x:v>
      </x:c>
      <x:c r="M50" s="37" t="str">
        <x:v>Demand interpretation</x:v>
      </x:c>
    </x:row>
    <x:row r="51" ht="48" customHeight="1">
      <x:c r="A51" s="12" t="str">
        <x:v>Truro</x:v>
      </x:c>
      <x:c r="B51" s="9" t="n">
        <x:v>23060</x:v>
      </x:c>
      <x:c r="C51" s="9" t="n">
        <x:f>COUNTIFS('Estate directory'!$A$151:$A$516,$A51,'Estate directory'!$E$151:$E$516,"Town",'Estate directory'!$F$151:$F$516,"Estate / grouped industrial area")</x:f>
        <x:v>3</x:v>
      </x:c>
      <x:c r="D51" s="9" t="n">
        <x:f>COUNTIFS('Estate directory'!$A$151:$A$516,$A51,'Estate directory'!$E$151:$E$516,"Nearby",'Estate directory'!$F$151:$F$516,"Estate / grouped industrial area")</x:f>
        <x:v>1</x:v>
      </x:c>
      <x:c r="E51" s="20" t="n">
        <x:f>COUNTIFS('Unit details'!$B$336:$B$980,$A51,'Unit details'!$E$336:$E$980,"Town",'Unit details'!$H$336:$H$980,"Current")</x:f>
        <x:v>2</x:v>
      </x:c>
      <x:c r="F51" s="20" t="n">
        <x:f>COUNTIFS('Unit details'!$B$336:$B$980,$A51,'Unit details'!$E$336:$E$980,"Nearby",'Unit details'!$H$336:$H$980,"Current")</x:f>
        <x:v>3</x:v>
      </x:c>
      <x:c r="G51" s="20" t="n">
        <x:f>SUM(E51:F51)</x:f>
        <x:v>5</x:v>
      </x:c>
      <x:c r="H51" s="9" t="n">
        <x:f>SUMIFS('Unit details'!$Y$336:$Y$980,'Unit details'!$B$336:$B$980,$A51,'Unit details'!$H$336:$H$980,"Future",'Unit details'!$E$336:$E$980,"Town")+SUMIFS('Unit details'!$Y$336:$Y$980,'Unit details'!$B$336:$B$980,$A51,'Unit details'!$H$336:$H$980,"Future",'Unit details'!$E$336:$E$980,"Nearby")</x:f>
        <x:v>1</x:v>
      </x:c>
      <x:c r="I51" s="9" t="n">
        <x:f>COUNTIFS('Unit details'!$B$336:$B$980,$A51,'Unit details'!$H$336:$H$980,"Uncertain",'Unit details'!$E$336:$E$980,"Town")+COUNTIFS('Unit details'!$B$336:$B$980,$A51,'Unit details'!$H$336:$H$980,"Uncertain",'Unit details'!$E$336:$E$980,"Nearby")</x:f>
        <x:v>0</x:v>
      </x:c>
      <x:c r="J51" s="9" t="n">
        <x:f>COUNTIFS('Unit details'!$B$336:$B$980,$A51,'Unit details'!$N$336:$N$980,"Yes")</x:f>
        <x:v>5</x:v>
      </x:c>
      <x:c r="K51" s="12" t="str">
        <x:v>Truro / Redruth</x:v>
      </x:c>
      <x:c r="L51" s="12" t="str">
        <x:v>Qualifies &gt;20,000</x:v>
      </x:c>
      <x:c r="M51" s="12" t="str">
        <x:v>Cornwall activity is steady, mostly below 5,000 sq ft, but substantial supply remains. Scarcity of the right specification/location may exist; council-only zero stock does not prove town-wide shortage.</x:v>
      </x:c>
    </x:row>
    <x:row r="52" ht="48" customHeight="1">
      <x:c r="A52" s="12" t="str">
        <x:v>Redruth</x:v>
      </x:c>
      <x:c r="B52" s="9" t="n">
        <x:v>15455</x:v>
      </x:c>
      <x:c r="C52" s="9" t="n">
        <x:f>COUNTIFS('Estate directory'!$A$151:$A$516,$A52,'Estate directory'!$E$151:$E$516,"Town",'Estate directory'!$F$151:$F$516,"Estate / grouped industrial area")</x:f>
        <x:v>6</x:v>
      </x:c>
      <x:c r="D52" s="9" t="n">
        <x:f>COUNTIFS('Estate directory'!$A$151:$A$516,$A52,'Estate directory'!$E$151:$E$516,"Nearby",'Estate directory'!$F$151:$F$516,"Estate / grouped industrial area")</x:f>
        <x:v>7</x:v>
      </x:c>
      <x:c r="E52" s="20" t="n">
        <x:f>COUNTIFS('Unit details'!$B$336:$B$980,$A52,'Unit details'!$E$336:$E$980,"Town",'Unit details'!$H$336:$H$980,"Current")</x:f>
        <x:v>1</x:v>
      </x:c>
      <x:c r="F52" s="20" t="n">
        <x:f>COUNTIFS('Unit details'!$B$336:$B$980,$A52,'Unit details'!$E$336:$E$980,"Nearby",'Unit details'!$H$336:$H$980,"Current")</x:f>
        <x:v>5</x:v>
      </x:c>
      <x:c r="G52" s="20" t="n">
        <x:f>SUM(E52:F52)</x:f>
        <x:v>6</x:v>
      </x:c>
      <x:c r="H52" s="9" t="n">
        <x:f>SUMIFS('Unit details'!$Y$336:$Y$980,'Unit details'!$B$336:$B$980,$A52,'Unit details'!$H$336:$H$980,"Future",'Unit details'!$E$336:$E$980,"Town")+SUMIFS('Unit details'!$Y$336:$Y$980,'Unit details'!$B$336:$B$980,$A52,'Unit details'!$H$336:$H$980,"Future",'Unit details'!$E$336:$E$980,"Nearby")</x:f>
        <x:v>2</x:v>
      </x:c>
      <x:c r="I52" s="9" t="n">
        <x:f>COUNTIFS('Unit details'!$B$336:$B$980,$A52,'Unit details'!$H$336:$H$980,"Uncertain",'Unit details'!$E$336:$E$980,"Town")+COUNTIFS('Unit details'!$B$336:$B$980,$A52,'Unit details'!$H$336:$H$980,"Uncertain",'Unit details'!$E$336:$E$980,"Nearby")</x:f>
        <x:v>0</x:v>
      </x:c>
      <x:c r="J52" s="9" t="n">
        <x:f>COUNTIFS('Unit details'!$B$336:$B$980,$A52,'Unit details'!$N$336:$N$980,"Yes")</x:f>
        <x:v>5</x:v>
      </x:c>
      <x:c r="K52" s="12" t="str">
        <x:v>Truro / Redruth</x:v>
      </x:c>
      <x:c r="L52" s="12" t="str">
        <x:v>Named anchor exception below 20,000</x:v>
      </x:c>
      <x:c r="M52" s="12" t="str">
        <x:v>Cornwall-wide evidence: steady leasing, especially below 5,000 sq ft, with size/specification mismatch. Town-specific unmet demand has not been independently quantified.</x:v>
      </x:c>
    </x:row>
    <x:row r="53" ht="48" customHeight="1">
      <x:c r="A53" s="12" t="str">
        <x:v>Camborne</x:v>
      </x:c>
      <x:c r="B53" s="9" t="n">
        <x:v>20450</x:v>
      </x:c>
      <x:c r="C53" s="9" t="n">
        <x:f>COUNTIFS('Estate directory'!$A$151:$A$516,$A53,'Estate directory'!$E$151:$E$516,"Town",'Estate directory'!$F$151:$F$516,"Estate / grouped industrial area")</x:f>
        <x:v>1</x:v>
      </x:c>
      <x:c r="D53" s="9" t="n">
        <x:f>COUNTIFS('Estate directory'!$A$151:$A$516,$A53,'Estate directory'!$E$151:$E$516,"Nearby",'Estate directory'!$F$151:$F$516,"Estate / grouped industrial area")</x:f>
        <x:v>1</x:v>
      </x:c>
      <x:c r="E53" s="20" t="n">
        <x:f>COUNTIFS('Unit details'!$B$336:$B$980,$A53,'Unit details'!$E$336:$E$980,"Town",'Unit details'!$H$336:$H$980,"Current")</x:f>
        <x:v>1</x:v>
      </x:c>
      <x:c r="F53" s="20" t="n">
        <x:f>COUNTIFS('Unit details'!$B$336:$B$980,$A53,'Unit details'!$E$336:$E$980,"Nearby",'Unit details'!$H$336:$H$980,"Current")</x:f>
        <x:v>0</x:v>
      </x:c>
      <x:c r="G53" s="20" t="n">
        <x:f>SUM(E53:F53)</x:f>
        <x:v>1</x:v>
      </x:c>
      <x:c r="H53" s="9" t="n">
        <x:f>SUMIFS('Unit details'!$Y$336:$Y$980,'Unit details'!$B$336:$B$980,$A53,'Unit details'!$H$336:$H$980,"Future",'Unit details'!$E$336:$E$980,"Town")+SUMIFS('Unit details'!$Y$336:$Y$980,'Unit details'!$B$336:$B$980,$A53,'Unit details'!$H$336:$H$980,"Future",'Unit details'!$E$336:$E$980,"Nearby")</x:f>
        <x:v>0</x:v>
      </x:c>
      <x:c r="I53" s="9" t="n">
        <x:f>COUNTIFS('Unit details'!$B$336:$B$980,$A53,'Unit details'!$H$336:$H$980,"Uncertain",'Unit details'!$E$336:$E$980,"Town")+COUNTIFS('Unit details'!$B$336:$B$980,$A53,'Unit details'!$H$336:$H$980,"Uncertain",'Unit details'!$E$336:$E$980,"Nearby")</x:f>
        <x:v>1</x:v>
      </x:c>
      <x:c r="J53" s="9" t="n">
        <x:f>COUNTIFS('Unit details'!$B$336:$B$980,$A53,'Unit details'!$N$336:$N$980,"Yes")</x:f>
        <x:v>0</x:v>
      </x:c>
      <x:c r="K53" s="12" t="str">
        <x:v>Truro / Redruth</x:v>
      </x:c>
      <x:c r="L53" s="12" t="str">
        <x:v>Qualifies &gt;20,000</x:v>
      </x:c>
      <x:c r="M53" s="12" t="str">
        <x:v>Cornwall-wide evidence: steady leasing, especially below 5,000 sq ft, with size/specification mismatch. Town-specific unmet demand has not been independently quantified.</x:v>
      </x:c>
    </x:row>
    <x:row r="54" ht="48" customHeight="1">
      <x:c r="A54" s="12" t="str">
        <x:v>Falmouth</x:v>
      </x:c>
      <x:c r="B54" s="9" t="n">
        <x:v>24070</x:v>
      </x:c>
      <x:c r="C54" s="9" t="n">
        <x:f>COUNTIFS('Estate directory'!$A$151:$A$516,$A54,'Estate directory'!$E$151:$E$516,"Town",'Estate directory'!$F$151:$F$516,"Estate / grouped industrial area")</x:f>
        <x:v>2</x:v>
      </x:c>
      <x:c r="D54" s="9" t="n">
        <x:f>COUNTIFS('Estate directory'!$A$151:$A$516,$A54,'Estate directory'!$E$151:$E$516,"Nearby",'Estate directory'!$F$151:$F$516,"Estate / grouped industrial area")</x:f>
        <x:v>3</x:v>
      </x:c>
      <x:c r="E54" s="20" t="n">
        <x:f>COUNTIFS('Unit details'!$B$336:$B$980,$A54,'Unit details'!$E$336:$E$980,"Town",'Unit details'!$H$336:$H$980,"Current")</x:f>
        <x:v>4</x:v>
      </x:c>
      <x:c r="F54" s="20" t="n">
        <x:f>COUNTIFS('Unit details'!$B$336:$B$980,$A54,'Unit details'!$E$336:$E$980,"Nearby",'Unit details'!$H$336:$H$980,"Current")</x:f>
        <x:v>2</x:v>
      </x:c>
      <x:c r="G54" s="20" t="n">
        <x:f>SUM(E54:F54)</x:f>
        <x:v>6</x:v>
      </x:c>
      <x:c r="H54" s="9" t="n">
        <x:f>SUMIFS('Unit details'!$Y$336:$Y$980,'Unit details'!$B$336:$B$980,$A54,'Unit details'!$H$336:$H$980,"Future",'Unit details'!$E$336:$E$980,"Town")+SUMIFS('Unit details'!$Y$336:$Y$980,'Unit details'!$B$336:$B$980,$A54,'Unit details'!$H$336:$H$980,"Future",'Unit details'!$E$336:$E$980,"Nearby")</x:f>
        <x:v>1</x:v>
      </x:c>
      <x:c r="I54" s="9" t="n">
        <x:f>COUNTIFS('Unit details'!$B$336:$B$980,$A54,'Unit details'!$H$336:$H$980,"Uncertain",'Unit details'!$E$336:$E$980,"Town")+COUNTIFS('Unit details'!$B$336:$B$980,$A54,'Unit details'!$H$336:$H$980,"Uncertain",'Unit details'!$E$336:$E$980,"Nearby")</x:f>
        <x:v>1</x:v>
      </x:c>
      <x:c r="J54" s="9" t="n">
        <x:f>COUNTIFS('Unit details'!$B$336:$B$980,$A54,'Unit details'!$N$336:$N$980,"Yes")</x:f>
        <x:v>5</x:v>
      </x:c>
      <x:c r="K54" s="12" t="str">
        <x:v>Truro / Redruth</x:v>
      </x:c>
      <x:c r="L54" s="12" t="str">
        <x:v>Qualifies &gt;20,000</x:v>
      </x:c>
      <x:c r="M54" s="12" t="str">
        <x:v>Cornwall-wide evidence: steady leasing, especially below 5,000 sq ft, with size/specification mismatch. Town-specific unmet demand has not been independently quantified.</x:v>
      </x:c>
    </x:row>
    <x:row r="55" ht="48" customHeight="1">
      <x:c r="A55" s="12" t="str">
        <x:v>St Austell</x:v>
      </x:c>
      <x:c r="B55" s="9" t="n">
        <x:v>24360</x:v>
      </x:c>
      <x:c r="C55" s="9" t="n">
        <x:f>COUNTIFS('Estate directory'!$A$151:$A$516,$A55,'Estate directory'!$E$151:$E$516,"Town",'Estate directory'!$F$151:$F$516,"Estate / grouped industrial area")</x:f>
        <x:v>4</x:v>
      </x:c>
      <x:c r="D55" s="9" t="n">
        <x:f>COUNTIFS('Estate directory'!$A$151:$A$516,$A55,'Estate directory'!$E$151:$E$516,"Nearby",'Estate directory'!$F$151:$F$516,"Estate / grouped industrial area")</x:f>
        <x:v>3</x:v>
      </x:c>
      <x:c r="E55" s="20" t="n">
        <x:f>COUNTIFS('Unit details'!$B$336:$B$980,$A55,'Unit details'!$E$336:$E$980,"Town",'Unit details'!$H$336:$H$980,"Current")</x:f>
        <x:v>0</x:v>
      </x:c>
      <x:c r="F55" s="20" t="n">
        <x:f>COUNTIFS('Unit details'!$B$336:$B$980,$A55,'Unit details'!$E$336:$E$980,"Nearby",'Unit details'!$H$336:$H$980,"Current")</x:f>
        <x:v>0</x:v>
      </x:c>
      <x:c r="G55" s="20" t="n">
        <x:f>SUM(E55:F55)</x:f>
        <x:v>0</x:v>
      </x:c>
      <x:c r="H55" s="9" t="n">
        <x:f>SUMIFS('Unit details'!$Y$336:$Y$980,'Unit details'!$B$336:$B$980,$A55,'Unit details'!$H$336:$H$980,"Future",'Unit details'!$E$336:$E$980,"Town")+SUMIFS('Unit details'!$Y$336:$Y$980,'Unit details'!$B$336:$B$980,$A55,'Unit details'!$H$336:$H$980,"Future",'Unit details'!$E$336:$E$980,"Nearby")</x:f>
        <x:v>3</x:v>
      </x:c>
      <x:c r="I55" s="9" t="n">
        <x:f>COUNTIFS('Unit details'!$B$336:$B$980,$A55,'Unit details'!$H$336:$H$980,"Uncertain",'Unit details'!$E$336:$E$980,"Town")+COUNTIFS('Unit details'!$B$336:$B$980,$A55,'Unit details'!$H$336:$H$980,"Uncertain",'Unit details'!$E$336:$E$980,"Nearby")</x:f>
        <x:v>0</x:v>
      </x:c>
      <x:c r="J55" s="9" t="n">
        <x:f>COUNTIFS('Unit details'!$B$336:$B$980,$A55,'Unit details'!$N$336:$N$980,"Yes")</x:f>
        <x:v>0</x:v>
      </x:c>
      <x:c r="K55" s="12" t="str">
        <x:v>Truro / Redruth</x:v>
      </x:c>
      <x:c r="L55" s="12" t="str">
        <x:v>Qualifies &gt;20,000</x:v>
      </x:c>
      <x:c r="M55" s="12" t="str">
        <x:v>Cornwall-wide evidence: steady leasing, especially below 5,000 sq ft, with size/specification mismatch. Town-specific unmet demand has not been independently quantified.</x:v>
      </x:c>
    </x:row>
    <x:row r="56" ht="48" customHeight="1">
      <x:c r="A56" s="12" t="str">
        <x:v>Newquay</x:v>
      </x:c>
      <x:c r="B56" s="9" t="n">
        <x:v>24545</x:v>
      </x:c>
      <x:c r="C56" s="9" t="n">
        <x:f>COUNTIFS('Estate directory'!$A$151:$A$516,$A56,'Estate directory'!$E$151:$E$516,"Town",'Estate directory'!$F$151:$F$516,"Estate / grouped industrial area")</x:f>
        <x:v>5</x:v>
      </x:c>
      <x:c r="D56" s="9" t="n">
        <x:f>COUNTIFS('Estate directory'!$A$151:$A$516,$A56,'Estate directory'!$E$151:$E$516,"Nearby",'Estate directory'!$F$151:$F$516,"Estate / grouped industrial area")</x:f>
        <x:v>2</x:v>
      </x:c>
      <x:c r="E56" s="20" t="n">
        <x:f>COUNTIFS('Unit details'!$B$336:$B$980,$A56,'Unit details'!$E$336:$E$980,"Town",'Unit details'!$H$336:$H$980,"Current")</x:f>
        <x:v>6</x:v>
      </x:c>
      <x:c r="F56" s="20" t="n">
        <x:f>COUNTIFS('Unit details'!$B$336:$B$980,$A56,'Unit details'!$E$336:$E$980,"Nearby",'Unit details'!$H$336:$H$980,"Current")</x:f>
        <x:v>1</x:v>
      </x:c>
      <x:c r="G56" s="20" t="n">
        <x:f>SUM(E56:F56)</x:f>
        <x:v>7</x:v>
      </x:c>
      <x:c r="H56" s="9" t="n">
        <x:f>SUMIFS('Unit details'!$Y$336:$Y$980,'Unit details'!$B$336:$B$980,$A56,'Unit details'!$H$336:$H$980,"Future",'Unit details'!$E$336:$E$980,"Town")+SUMIFS('Unit details'!$Y$336:$Y$980,'Unit details'!$B$336:$B$980,$A56,'Unit details'!$H$336:$H$980,"Future",'Unit details'!$E$336:$E$980,"Nearby")</x:f>
        <x:v>0</x:v>
      </x:c>
      <x:c r="I56" s="9" t="n">
        <x:f>COUNTIFS('Unit details'!$B$336:$B$980,$A56,'Unit details'!$H$336:$H$980,"Uncertain",'Unit details'!$E$336:$E$980,"Town")+COUNTIFS('Unit details'!$B$336:$B$980,$A56,'Unit details'!$H$336:$H$980,"Uncertain",'Unit details'!$E$336:$E$980,"Nearby")</x:f>
        <x:v>1</x:v>
      </x:c>
      <x:c r="J56" s="9" t="n">
        <x:f>COUNTIFS('Unit details'!$B$336:$B$980,$A56,'Unit details'!$N$336:$N$980,"Yes")</x:f>
        <x:v>6</x:v>
      </x:c>
      <x:c r="K56" s="12" t="str">
        <x:v>Truro / Redruth</x:v>
      </x:c>
      <x:c r="L56" s="12" t="str">
        <x:v>Qualifies &gt;20,000</x:v>
      </x:c>
      <x:c r="M56" s="12" t="str">
        <x:v>Cornwall-wide evidence: steady leasing, especially below 5,000 sq ft, with size/specification mismatch. Town-specific unmet demand has not been independently quantified.</x:v>
      </x:c>
    </x:row>
    <x:row r="57" ht="48" customHeight="1">
      <x:c r="A57" s="12" t="str">
        <x:v>Penzance</x:v>
      </x:c>
      <x:c r="B57" s="9" t="n">
        <x:v>14960</x:v>
      </x:c>
      <x:c r="C57" s="9" t="n">
        <x:f>COUNTIFS('Estate directory'!$A$151:$A$516,$A57,'Estate directory'!$E$151:$E$516,"Town",'Estate directory'!$F$151:$F$516,"Estate / grouped industrial area")</x:f>
        <x:v>1</x:v>
      </x:c>
      <x:c r="D57" s="9" t="n">
        <x:f>COUNTIFS('Estate directory'!$A$151:$A$516,$A57,'Estate directory'!$E$151:$E$516,"Nearby",'Estate directory'!$F$151:$F$516,"Estate / grouped industrial area")</x:f>
        <x:v>2</x:v>
      </x:c>
      <x:c r="E57" s="20" t="n">
        <x:f>COUNTIFS('Unit details'!$B$336:$B$980,$A57,'Unit details'!$E$336:$E$980,"Town",'Unit details'!$H$336:$H$980,"Current")</x:f>
        <x:v>0</x:v>
      </x:c>
      <x:c r="F57" s="20" t="n">
        <x:f>COUNTIFS('Unit details'!$B$336:$B$980,$A57,'Unit details'!$E$336:$E$980,"Nearby",'Unit details'!$H$336:$H$980,"Current")</x:f>
        <x:v>6</x:v>
      </x:c>
      <x:c r="G57" s="20" t="n">
        <x:f>SUM(E57:F57)</x:f>
        <x:v>6</x:v>
      </x:c>
      <x:c r="H57" s="9" t="n">
        <x:f>SUMIFS('Unit details'!$Y$336:$Y$980,'Unit details'!$B$336:$B$980,$A57,'Unit details'!$H$336:$H$980,"Future",'Unit details'!$E$336:$E$980,"Town")+SUMIFS('Unit details'!$Y$336:$Y$980,'Unit details'!$B$336:$B$980,$A57,'Unit details'!$H$336:$H$980,"Future",'Unit details'!$E$336:$E$980,"Nearby")</x:f>
        <x:v>0</x:v>
      </x:c>
      <x:c r="I57" s="9" t="n">
        <x:f>COUNTIFS('Unit details'!$B$336:$B$980,$A57,'Unit details'!$H$336:$H$980,"Uncertain",'Unit details'!$E$336:$E$980,"Town")+COUNTIFS('Unit details'!$B$336:$B$980,$A57,'Unit details'!$H$336:$H$980,"Uncertain",'Unit details'!$E$336:$E$980,"Nearby")</x:f>
        <x:v>0</x:v>
      </x:c>
      <x:c r="J57" s="9" t="n">
        <x:f>COUNTIFS('Unit details'!$B$336:$B$980,$A57,'Unit details'!$N$336:$N$980,"Yes")</x:f>
        <x:v>5</x:v>
      </x:c>
      <x:c r="K57" s="12" t="str">
        <x:v>Truro / Redruth</x:v>
      </x:c>
      <x:c r="L57" s="12" t="str">
        <x:v>Named anchor exception below 20,000</x:v>
      </x:c>
      <x:c r="M57" s="12" t="str">
        <x:v>Cornwall-wide evidence: steady leasing, especially below 5,000 sq ft, with size/specification mismatch. Town-specific unmet demand has not been independently quantified.</x:v>
      </x:c>
    </x:row>
    <x:row r="58" ht="48" customHeight="1">
      <x:c r="A58" s="12" t="str">
        <x:v>Bodmin</x:v>
      </x:c>
      <x:c r="B58" s="9" t="n">
        <x:v>16910</x:v>
      </x:c>
      <x:c r="C58" s="9" t="n">
        <x:f>COUNTIFS('Estate directory'!$A$151:$A$516,$A58,'Estate directory'!$E$151:$E$516,"Town",'Estate directory'!$F$151:$F$516,"Estate / grouped industrial area")</x:f>
        <x:v>5</x:v>
      </x:c>
      <x:c r="D58" s="9" t="n">
        <x:f>COUNTIFS('Estate directory'!$A$151:$A$516,$A58,'Estate directory'!$E$151:$E$516,"Nearby",'Estate directory'!$F$151:$F$516,"Estate / grouped industrial area")</x:f>
        <x:v>0</x:v>
      </x:c>
      <x:c r="E58" s="20" t="n">
        <x:f>COUNTIFS('Unit details'!$B$336:$B$980,$A58,'Unit details'!$E$336:$E$980,"Town",'Unit details'!$H$336:$H$980,"Current")</x:f>
        <x:v>7</x:v>
      </x:c>
      <x:c r="F58" s="20" t="n">
        <x:f>COUNTIFS('Unit details'!$B$336:$B$980,$A58,'Unit details'!$E$336:$E$980,"Nearby",'Unit details'!$H$336:$H$980,"Current")</x:f>
        <x:v>0</x:v>
      </x:c>
      <x:c r="G58" s="20" t="n">
        <x:f>SUM(E58:F58)</x:f>
        <x:v>7</x:v>
      </x:c>
      <x:c r="H58" s="9" t="n">
        <x:f>SUMIFS('Unit details'!$Y$336:$Y$980,'Unit details'!$B$336:$B$980,$A58,'Unit details'!$H$336:$H$980,"Future",'Unit details'!$E$336:$E$980,"Town")+SUMIFS('Unit details'!$Y$336:$Y$980,'Unit details'!$B$336:$B$980,$A58,'Unit details'!$H$336:$H$980,"Future",'Unit details'!$E$336:$E$980,"Nearby")</x:f>
        <x:v>0</x:v>
      </x:c>
      <x:c r="I58" s="9" t="n">
        <x:f>COUNTIFS('Unit details'!$B$336:$B$980,$A58,'Unit details'!$H$336:$H$980,"Uncertain",'Unit details'!$E$336:$E$980,"Town")+COUNTIFS('Unit details'!$B$336:$B$980,$A58,'Unit details'!$H$336:$H$980,"Uncertain",'Unit details'!$E$336:$E$980,"Nearby")</x:f>
        <x:v>8</x:v>
      </x:c>
      <x:c r="J58" s="9" t="n">
        <x:f>COUNTIFS('Unit details'!$B$336:$B$980,$A58,'Unit details'!$N$336:$N$980,"Yes")</x:f>
        <x:v>7</x:v>
      </x:c>
      <x:c r="K58" s="12" t="str">
        <x:v>Truro / Redruth</x:v>
      </x:c>
      <x:c r="L58" s="12" t="str">
        <x:v>Named anchor exception below 20,000</x:v>
      </x:c>
      <x:c r="M58" s="12" t="str">
        <x:v>Cornwall-wide evidence: steady leasing, especially below 5,000 sq ft, with size/specification mismatch. Town-specific unmet demand has not been independently quantified.</x:v>
      </x:c>
    </x:row>
    <x:row r="59" ht="48" customHeight="1">
      <x:c r="A59" s="12" t="str">
        <x:v>Exeter</x:v>
      </x:c>
      <x:c r="B59" s="9" t="n">
        <x:v>126175</x:v>
      </x:c>
      <x:c r="C59" s="9" t="n">
        <x:f>COUNTIFS('Estate directory'!$A$151:$A$516,$A59,'Estate directory'!$E$151:$E$516,"Town",'Estate directory'!$F$151:$F$516,"Estate / grouped industrial area")</x:f>
        <x:v>3</x:v>
      </x:c>
      <x:c r="D59" s="9" t="n">
        <x:f>COUNTIFS('Estate directory'!$A$151:$A$516,$A59,'Estate directory'!$E$151:$E$516,"Nearby",'Estate directory'!$F$151:$F$516,"Estate / grouped industrial area")</x:f>
        <x:v>10</x:v>
      </x:c>
      <x:c r="E59" s="20" t="n">
        <x:f>COUNTIFS('Unit details'!$B$336:$B$980,$A59,'Unit details'!$E$336:$E$980,"Town",'Unit details'!$H$336:$H$980,"Current")</x:f>
        <x:v>28</x:v>
      </x:c>
      <x:c r="F59" s="20" t="n">
        <x:f>COUNTIFS('Unit details'!$B$336:$B$980,$A59,'Unit details'!$E$336:$E$980,"Nearby",'Unit details'!$H$336:$H$980,"Current")</x:f>
        <x:v>26</x:v>
      </x:c>
      <x:c r="G59" s="20" t="n">
        <x:f>SUM(E59:F59)</x:f>
        <x:v>54</x:v>
      </x:c>
      <x:c r="H59" s="9" t="n">
        <x:f>SUMIFS('Unit details'!$Y$336:$Y$980,'Unit details'!$B$336:$B$980,$A59,'Unit details'!$H$336:$H$980,"Future",'Unit details'!$E$336:$E$980,"Town")+SUMIFS('Unit details'!$Y$336:$Y$980,'Unit details'!$B$336:$B$980,$A59,'Unit details'!$H$336:$H$980,"Future",'Unit details'!$E$336:$E$980,"Nearby")</x:f>
        <x:v>2</x:v>
      </x:c>
      <x:c r="I59" s="9" t="n">
        <x:f>COUNTIFS('Unit details'!$B$336:$B$980,$A59,'Unit details'!$H$336:$H$980,"Uncertain",'Unit details'!$E$336:$E$980,"Town")+COUNTIFS('Unit details'!$B$336:$B$980,$A59,'Unit details'!$H$336:$H$980,"Uncertain",'Unit details'!$E$336:$E$980,"Nearby")</x:f>
        <x:v>3</x:v>
      </x:c>
      <x:c r="J59" s="9" t="n">
        <x:f>COUNTIFS('Unit details'!$B$336:$B$980,$A59,'Unit details'!$N$336:$N$980,"Yes")</x:f>
        <x:v>38</x:v>
      </x:c>
      <x:c r="K59" s="12" t="str">
        <x:v>Exeter</x:v>
      </x:c>
      <x:c r="L59" s="12" t="str">
        <x:v>Qualifies &gt;20,000</x:v>
      </x:c>
      <x:c r="M59" s="12" t="str">
        <x:v>No general shortage established: recent enquiries weakened and expansions were delayed. High aggregate supply; distinguish modern suitable units from older stock.</x:v>
      </x:c>
    </x:row>
    <x:row r="60" ht="48" customHeight="1">
      <x:c r="A60" s="12" t="str">
        <x:v>Plymouth</x:v>
      </x:c>
      <x:c r="B60" s="9" t="n">
        <x:v>266955</x:v>
      </x:c>
      <x:c r="C60" s="9" t="n">
        <x:f>COUNTIFS('Estate directory'!$A$151:$A$516,$A60,'Estate directory'!$E$151:$E$516,"Town",'Estate directory'!$F$151:$F$516,"Estate / grouped industrial area")</x:f>
        <x:v>18</x:v>
      </x:c>
      <x:c r="D60" s="9" t="n">
        <x:f>COUNTIFS('Estate directory'!$A$151:$A$516,$A60,'Estate directory'!$E$151:$E$516,"Nearby",'Estate directory'!$F$151:$F$516,"Estate / grouped industrial area")</x:f>
        <x:v>5</x:v>
      </x:c>
      <x:c r="E60" s="20" t="n">
        <x:f>COUNTIFS('Unit details'!$B$336:$B$980,$A60,'Unit details'!$E$336:$E$980,"Town",'Unit details'!$H$336:$H$980,"Current")</x:f>
        <x:v>29</x:v>
      </x:c>
      <x:c r="F60" s="20" t="n">
        <x:f>COUNTIFS('Unit details'!$B$336:$B$980,$A60,'Unit details'!$E$336:$E$980,"Nearby",'Unit details'!$H$336:$H$980,"Current")</x:f>
        <x:v>5</x:v>
      </x:c>
      <x:c r="G60" s="20" t="n">
        <x:f>SUM(E60:F60)</x:f>
        <x:v>34</x:v>
      </x:c>
      <x:c r="H60" s="9" t="n">
        <x:f>SUMIFS('Unit details'!$Y$336:$Y$980,'Unit details'!$B$336:$B$980,$A60,'Unit details'!$H$336:$H$980,"Future",'Unit details'!$E$336:$E$980,"Town")+SUMIFS('Unit details'!$Y$336:$Y$980,'Unit details'!$B$336:$B$980,$A60,'Unit details'!$H$336:$H$980,"Future",'Unit details'!$E$336:$E$980,"Nearby")</x:f>
        <x:v>7</x:v>
      </x:c>
      <x:c r="I60" s="9" t="n">
        <x:f>COUNTIFS('Unit details'!$B$336:$B$980,$A60,'Unit details'!$H$336:$H$980,"Uncertain",'Unit details'!$E$336:$E$980,"Town")+COUNTIFS('Unit details'!$B$336:$B$980,$A60,'Unit details'!$H$336:$H$980,"Uncertain",'Unit details'!$E$336:$E$980,"Nearby")</x:f>
        <x:v>10</x:v>
      </x:c>
      <x:c r="J60" s="9" t="n">
        <x:f>COUNTIFS('Unit details'!$B$336:$B$980,$A60,'Unit details'!$N$336:$N$980,"Yes")</x:f>
        <x:v>25</x:v>
      </x:c>
      <x:c r="K60" s="12" t="str">
        <x:v>Exeter</x:v>
      </x:c>
      <x:c r="L60" s="12" t="str">
        <x:v>Qualifies &gt;20,000</x:v>
      </x:c>
      <x:c r="M60" s="12" t="str">
        <x:v>Industrial demand described as fairly strong with defence/marine activity. Qualitative and regional evidence; no verified &lt;=15,000 sq ft vacancy rate.</x:v>
      </x:c>
    </x:row>
    <x:row r="61" ht="48" customHeight="1">
      <x:c r="A61" s="12" t="str">
        <x:v>Torquay</x:v>
      </x:c>
      <x:c r="B61" s="9" t="n">
        <x:v>52035</x:v>
      </x:c>
      <x:c r="C61" s="9" t="n">
        <x:f>COUNTIFS('Estate directory'!$A$151:$A$516,$A61,'Estate directory'!$E$151:$E$516,"Town",'Estate directory'!$F$151:$F$516,"Estate / grouped industrial area")</x:f>
        <x:v>4</x:v>
      </x:c>
      <x:c r="D61" s="9" t="n">
        <x:f>COUNTIFS('Estate directory'!$A$151:$A$516,$A61,'Estate directory'!$E$151:$E$516,"Nearby",'Estate directory'!$F$151:$F$516,"Estate / grouped industrial area")</x:f>
        <x:v>0</x:v>
      </x:c>
      <x:c r="E61" s="20" t="n">
        <x:f>COUNTIFS('Unit details'!$B$336:$B$980,$A61,'Unit details'!$E$336:$E$980,"Town",'Unit details'!$H$336:$H$980,"Current")</x:f>
        <x:v>3</x:v>
      </x:c>
      <x:c r="F61" s="20" t="n">
        <x:f>COUNTIFS('Unit details'!$B$336:$B$980,$A61,'Unit details'!$E$336:$E$980,"Nearby",'Unit details'!$H$336:$H$980,"Current")</x:f>
        <x:v>0</x:v>
      </x:c>
      <x:c r="G61" s="20" t="n">
        <x:f>SUM(E61:F61)</x:f>
        <x:v>3</x:v>
      </x:c>
      <x:c r="H61" s="9" t="n">
        <x:f>SUMIFS('Unit details'!$Y$336:$Y$980,'Unit details'!$B$336:$B$980,$A61,'Unit details'!$H$336:$H$980,"Future",'Unit details'!$E$336:$E$980,"Town")+SUMIFS('Unit details'!$Y$336:$Y$980,'Unit details'!$B$336:$B$980,$A61,'Unit details'!$H$336:$H$980,"Future",'Unit details'!$E$336:$E$980,"Nearby")</x:f>
        <x:v>0</x:v>
      </x:c>
      <x:c r="I61" s="9" t="n">
        <x:f>COUNTIFS('Unit details'!$B$336:$B$980,$A61,'Unit details'!$H$336:$H$980,"Uncertain",'Unit details'!$E$336:$E$980,"Town")+COUNTIFS('Unit details'!$B$336:$B$980,$A61,'Unit details'!$H$336:$H$980,"Uncertain",'Unit details'!$E$336:$E$980,"Nearby")</x:f>
        <x:v>0</x:v>
      </x:c>
      <x:c r="J61" s="9" t="n">
        <x:f>COUNTIFS('Unit details'!$B$336:$B$980,$A61,'Unit details'!$N$336:$N$980,"Yes")</x:f>
        <x:v>1</x:v>
      </x:c>
      <x:c r="K61" s="12" t="str">
        <x:v>Exeter</x:v>
      </x:c>
      <x:c r="L61" s="12" t="str">
        <x:v>Qualifies &gt;20,000</x:v>
      </x:c>
      <x:c r="M61" s="12" t="str">
        <x:v>Long-term industrial-land shortfall and electronics/photonics expansion support workspace need. This is not a current general-unit rental vacancy measure.</x:v>
      </x:c>
    </x:row>
    <x:row r="62" ht="48" customHeight="1">
      <x:c r="A62" s="12" t="str">
        <x:v>Paignton</x:v>
      </x:c>
      <x:c r="B62" s="9" t="n">
        <x:v>67520</x:v>
      </x:c>
      <x:c r="C62" s="9" t="n">
        <x:f>COUNTIFS('Estate directory'!$A$151:$A$516,$A62,'Estate directory'!$E$151:$E$516,"Town",'Estate directory'!$F$151:$F$516,"Estate / grouped industrial area")</x:f>
        <x:v>4</x:v>
      </x:c>
      <x:c r="D62" s="9" t="n">
        <x:f>COUNTIFS('Estate directory'!$A$151:$A$516,$A62,'Estate directory'!$E$151:$E$516,"Nearby",'Estate directory'!$F$151:$F$516,"Estate / grouped industrial area")</x:f>
        <x:v>0</x:v>
      </x:c>
      <x:c r="E62" s="20" t="n">
        <x:f>COUNTIFS('Unit details'!$B$336:$B$980,$A62,'Unit details'!$E$336:$E$980,"Town",'Unit details'!$H$336:$H$980,"Current")</x:f>
        <x:v>3</x:v>
      </x:c>
      <x:c r="F62" s="20" t="n">
        <x:f>COUNTIFS('Unit details'!$B$336:$B$980,$A62,'Unit details'!$E$336:$E$980,"Nearby",'Unit details'!$H$336:$H$980,"Current")</x:f>
        <x:v>0</x:v>
      </x:c>
      <x:c r="G62" s="20" t="n">
        <x:f>SUM(E62:F62)</x:f>
        <x:v>3</x:v>
      </x:c>
      <x:c r="H62" s="9" t="n">
        <x:f>SUMIFS('Unit details'!$Y$336:$Y$980,'Unit details'!$B$336:$B$980,$A62,'Unit details'!$H$336:$H$980,"Future",'Unit details'!$E$336:$E$980,"Town")+SUMIFS('Unit details'!$Y$336:$Y$980,'Unit details'!$B$336:$B$980,$A62,'Unit details'!$H$336:$H$980,"Future",'Unit details'!$E$336:$E$980,"Nearby")</x:f>
        <x:v>0</x:v>
      </x:c>
      <x:c r="I62" s="9" t="n">
        <x:f>COUNTIFS('Unit details'!$B$336:$B$980,$A62,'Unit details'!$H$336:$H$980,"Uncertain",'Unit details'!$E$336:$E$980,"Town")+COUNTIFS('Unit details'!$B$336:$B$980,$A62,'Unit details'!$H$336:$H$980,"Uncertain",'Unit details'!$E$336:$E$980,"Nearby")</x:f>
        <x:v>0</x:v>
      </x:c>
      <x:c r="J62" s="9" t="n">
        <x:f>COUNTIFS('Unit details'!$B$336:$B$980,$A62,'Unit details'!$N$336:$N$980,"Yes")</x:f>
        <x:v>2</x:v>
      </x:c>
      <x:c r="K62" s="12" t="str">
        <x:v>Exeter</x:v>
      </x:c>
      <x:c r="L62" s="12" t="str">
        <x:v>Qualifies &gt;20,000</x:v>
      </x:c>
      <x:c r="M62" s="12" t="str">
        <x:v>Long-term industrial-land shortfall and electronics/photonics expansion support workspace need. This is not a current general-unit rental vacancy measure.</x:v>
      </x:c>
    </x:row>
    <x:row r="63" ht="48" customHeight="1">
      <x:c r="A63" s="12" t="str">
        <x:v>Newton Abbot</x:v>
      </x:c>
      <x:c r="B63" s="9" t="n">
        <x:v>29650</x:v>
      </x:c>
      <x:c r="C63" s="9" t="n">
        <x:f>COUNTIFS('Estate directory'!$A$151:$A$516,$A63,'Estate directory'!$E$151:$E$516,"Town",'Estate directory'!$F$151:$F$516,"Estate / grouped industrial area")</x:f>
        <x:v>4</x:v>
      </x:c>
      <x:c r="D63" s="9" t="n">
        <x:f>COUNTIFS('Estate directory'!$A$151:$A$516,$A63,'Estate directory'!$E$151:$E$516,"Nearby",'Estate directory'!$F$151:$F$516,"Estate / grouped industrial area")</x:f>
        <x:v>5</x:v>
      </x:c>
      <x:c r="E63" s="20" t="n">
        <x:f>COUNTIFS('Unit details'!$B$336:$B$980,$A63,'Unit details'!$E$336:$E$980,"Town",'Unit details'!$H$336:$H$980,"Current")</x:f>
        <x:v>7</x:v>
      </x:c>
      <x:c r="F63" s="20" t="n">
        <x:f>COUNTIFS('Unit details'!$B$336:$B$980,$A63,'Unit details'!$E$336:$E$980,"Nearby",'Unit details'!$H$336:$H$980,"Current")</x:f>
        <x:v>8</x:v>
      </x:c>
      <x:c r="G63" s="20" t="n">
        <x:f>SUM(E63:F63)</x:f>
        <x:v>15</x:v>
      </x:c>
      <x:c r="H63" s="9" t="n">
        <x:f>SUMIFS('Unit details'!$Y$336:$Y$980,'Unit details'!$B$336:$B$980,$A63,'Unit details'!$H$336:$H$980,"Future",'Unit details'!$E$336:$E$980,"Town")+SUMIFS('Unit details'!$Y$336:$Y$980,'Unit details'!$B$336:$B$980,$A63,'Unit details'!$H$336:$H$980,"Future",'Unit details'!$E$336:$E$980,"Nearby")</x:f>
        <x:v>1</x:v>
      </x:c>
      <x:c r="I63" s="9" t="n">
        <x:f>COUNTIFS('Unit details'!$B$336:$B$980,$A63,'Unit details'!$H$336:$H$980,"Uncertain",'Unit details'!$E$336:$E$980,"Town")+COUNTIFS('Unit details'!$B$336:$B$980,$A63,'Unit details'!$H$336:$H$980,"Uncertain",'Unit details'!$E$336:$E$980,"Nearby")</x:f>
        <x:v>0</x:v>
      </x:c>
      <x:c r="J63" s="9" t="n">
        <x:f>COUNTIFS('Unit details'!$B$336:$B$980,$A63,'Unit details'!$N$336:$N$980,"Yes")</x:f>
        <x:v>13</x:v>
      </x:c>
      <x:c r="K63" s="12" t="str">
        <x:v>Exeter</x:v>
      </x:c>
      <x:c r="L63" s="12" t="str">
        <x:v>Qualifies &gt;20,000</x:v>
      </x:c>
      <x:c r="M63" s="12" t="str">
        <x:v>Regional Devon evidence supports light-industrial workspace need, but town-specific take-up, vacancy and unmet demand have not been verified. Low listing counts alone are insufficient.</x:v>
      </x:c>
    </x:row>
    <x:row r="64" ht="48" customHeight="1">
      <x:c r="A64" s="12" t="str">
        <x:v>Exmouth</x:v>
      </x:c>
      <x:c r="B64" s="9" t="n">
        <x:v>35500</x:v>
      </x:c>
      <x:c r="C64" s="9" t="n">
        <x:f>COUNTIFS('Estate directory'!$A$151:$A$516,$A64,'Estate directory'!$E$151:$E$516,"Town",'Estate directory'!$F$151:$F$516,"Estate / grouped industrial area")</x:f>
        <x:v>2</x:v>
      </x:c>
      <x:c r="D64" s="9" t="n">
        <x:f>COUNTIFS('Estate directory'!$A$151:$A$516,$A64,'Estate directory'!$E$151:$E$516,"Nearby",'Estate directory'!$F$151:$F$516,"Estate / grouped industrial area")</x:f>
        <x:v>0</x:v>
      </x:c>
      <x:c r="E64" s="20" t="n">
        <x:f>COUNTIFS('Unit details'!$B$336:$B$980,$A64,'Unit details'!$E$336:$E$980,"Town",'Unit details'!$H$336:$H$980,"Current")</x:f>
        <x:v>4</x:v>
      </x:c>
      <x:c r="F64" s="20" t="n">
        <x:f>COUNTIFS('Unit details'!$B$336:$B$980,$A64,'Unit details'!$E$336:$E$980,"Nearby",'Unit details'!$H$336:$H$980,"Current")</x:f>
        <x:v>0</x:v>
      </x:c>
      <x:c r="G64" s="20" t="n">
        <x:f>SUM(E64:F64)</x:f>
        <x:v>4</x:v>
      </x:c>
      <x:c r="H64" s="9" t="n">
        <x:f>SUMIFS('Unit details'!$Y$336:$Y$980,'Unit details'!$B$336:$B$980,$A64,'Unit details'!$H$336:$H$980,"Future",'Unit details'!$E$336:$E$980,"Town")+SUMIFS('Unit details'!$Y$336:$Y$980,'Unit details'!$B$336:$B$980,$A64,'Unit details'!$H$336:$H$980,"Future",'Unit details'!$E$336:$E$980,"Nearby")</x:f>
        <x:v>0</x:v>
      </x:c>
      <x:c r="I64" s="9" t="n">
        <x:f>COUNTIFS('Unit details'!$B$336:$B$980,$A64,'Unit details'!$H$336:$H$980,"Uncertain",'Unit details'!$E$336:$E$980,"Town")+COUNTIFS('Unit details'!$B$336:$B$980,$A64,'Unit details'!$H$336:$H$980,"Uncertain",'Unit details'!$E$336:$E$980,"Nearby")</x:f>
        <x:v>1</x:v>
      </x:c>
      <x:c r="J64" s="9" t="n">
        <x:f>COUNTIFS('Unit details'!$B$336:$B$980,$A64,'Unit details'!$N$336:$N$980,"Yes")</x:f>
        <x:v>4</x:v>
      </x:c>
      <x:c r="K64" s="12" t="str">
        <x:v>Exeter</x:v>
      </x:c>
      <x:c r="L64" s="12" t="str">
        <x:v>Qualifies &gt;20,000</x:v>
      </x:c>
      <x:c r="M64" s="12" t="str">
        <x:v>Regional Devon evidence supports light-industrial workspace need, but town-specific take-up, vacancy and unmet demand have not been verified. Low listing counts alone are insufficient.</x:v>
      </x:c>
    </x:row>
    <x:row r="65" ht="48" customHeight="1">
      <x:c r="A65" s="12" t="str">
        <x:v>Barnstaple</x:v>
      </x:c>
      <x:c r="B65" s="9" t="n">
        <x:v>31275</x:v>
      </x:c>
      <x:c r="C65" s="9" t="n">
        <x:f>COUNTIFS('Estate directory'!$A$151:$A$516,$A65,'Estate directory'!$E$151:$E$516,"Town",'Estate directory'!$F$151:$F$516,"Estate / grouped industrial area")</x:f>
        <x:v>3</x:v>
      </x:c>
      <x:c r="D65" s="9" t="n">
        <x:f>COUNTIFS('Estate directory'!$A$151:$A$516,$A65,'Estate directory'!$E$151:$E$516,"Nearby",'Estate directory'!$F$151:$F$516,"Estate / grouped industrial area")</x:f>
        <x:v>2</x:v>
      </x:c>
      <x:c r="E65" s="20" t="n">
        <x:f>COUNTIFS('Unit details'!$B$336:$B$980,$A65,'Unit details'!$E$336:$E$980,"Town",'Unit details'!$H$336:$H$980,"Current")</x:f>
        <x:v>3</x:v>
      </x:c>
      <x:c r="F65" s="20" t="n">
        <x:f>COUNTIFS('Unit details'!$B$336:$B$980,$A65,'Unit details'!$E$336:$E$980,"Nearby",'Unit details'!$H$336:$H$980,"Current")</x:f>
        <x:v>3</x:v>
      </x:c>
      <x:c r="G65" s="20" t="n">
        <x:f>SUM(E65:F65)</x:f>
        <x:v>6</x:v>
      </x:c>
      <x:c r="H65" s="9" t="n">
        <x:f>SUMIFS('Unit details'!$Y$336:$Y$980,'Unit details'!$B$336:$B$980,$A65,'Unit details'!$H$336:$H$980,"Future",'Unit details'!$E$336:$E$980,"Town")+SUMIFS('Unit details'!$Y$336:$Y$980,'Unit details'!$B$336:$B$980,$A65,'Unit details'!$H$336:$H$980,"Future",'Unit details'!$E$336:$E$980,"Nearby")</x:f>
        <x:v>0</x:v>
      </x:c>
      <x:c r="I65" s="9" t="n">
        <x:f>COUNTIFS('Unit details'!$B$336:$B$980,$A65,'Unit details'!$H$336:$H$980,"Uncertain",'Unit details'!$E$336:$E$980,"Town")+COUNTIFS('Unit details'!$B$336:$B$980,$A65,'Unit details'!$H$336:$H$980,"Uncertain",'Unit details'!$E$336:$E$980,"Nearby")</x:f>
        <x:v>3</x:v>
      </x:c>
      <x:c r="J65" s="9" t="n">
        <x:f>COUNTIFS('Unit details'!$B$336:$B$980,$A65,'Unit details'!$N$336:$N$980,"Yes")</x:f>
        <x:v>1</x:v>
      </x:c>
      <x:c r="K65" s="12" t="str">
        <x:v>Taunton / Bridgwater</x:v>
      </x:c>
      <x:c r="L65" s="12" t="str">
        <x:v>Qualifies &gt;20,000</x:v>
      </x:c>
      <x:c r="M65" s="12" t="str">
        <x:v>Regional Devon evidence supports light-industrial workspace need, but town-specific take-up, vacancy and unmet demand have not been verified. Low listing counts alone are insufficient.</x:v>
      </x:c>
    </x:row>
    <x:row r="66" ht="48" customHeight="1">
      <x:c r="A66" s="12" t="str">
        <x:v>Taunton</x:v>
      </x:c>
      <x:c r="B66" s="9" t="n">
        <x:v>61665</x:v>
      </x:c>
      <x:c r="C66" s="9" t="n">
        <x:f>COUNTIFS('Estate directory'!$A$151:$A$516,$A66,'Estate directory'!$E$151:$E$516,"Town",'Estate directory'!$F$151:$F$516,"Estate / grouped industrial area")</x:f>
        <x:v>3</x:v>
      </x:c>
      <x:c r="D66" s="9" t="n">
        <x:f>COUNTIFS('Estate directory'!$A$151:$A$516,$A66,'Estate directory'!$E$151:$E$516,"Nearby",'Estate directory'!$F$151:$F$516,"Estate / grouped industrial area")</x:f>
        <x:v>9</x:v>
      </x:c>
      <x:c r="E66" s="20" t="n">
        <x:f>COUNTIFS('Unit details'!$B$336:$B$980,$A66,'Unit details'!$E$336:$E$980,"Town",'Unit details'!$H$336:$H$980,"Current")</x:f>
        <x:v>6</x:v>
      </x:c>
      <x:c r="F66" s="20" t="n">
        <x:f>COUNTIFS('Unit details'!$B$336:$B$980,$A66,'Unit details'!$E$336:$E$980,"Nearby",'Unit details'!$H$336:$H$980,"Current")</x:f>
        <x:v>15</x:v>
      </x:c>
      <x:c r="G66" s="20" t="n">
        <x:f>SUM(E66:F66)</x:f>
        <x:v>21</x:v>
      </x:c>
      <x:c r="H66" s="9" t="n">
        <x:f>SUMIFS('Unit details'!$Y$336:$Y$980,'Unit details'!$B$336:$B$980,$A66,'Unit details'!$H$336:$H$980,"Future",'Unit details'!$E$336:$E$980,"Town")+SUMIFS('Unit details'!$Y$336:$Y$980,'Unit details'!$B$336:$B$980,$A66,'Unit details'!$H$336:$H$980,"Future",'Unit details'!$E$336:$E$980,"Nearby")</x:f>
        <x:v>2</x:v>
      </x:c>
      <x:c r="I66" s="9" t="n">
        <x:f>COUNTIFS('Unit details'!$B$336:$B$980,$A66,'Unit details'!$H$336:$H$980,"Uncertain",'Unit details'!$E$336:$E$980,"Town")+COUNTIFS('Unit details'!$B$336:$B$980,$A66,'Unit details'!$H$336:$H$980,"Uncertain",'Unit details'!$E$336:$E$980,"Nearby")</x:f>
        <x:v>9</x:v>
      </x:c>
      <x:c r="J66" s="9" t="n">
        <x:f>COUNTIFS('Unit details'!$B$336:$B$980,$A66,'Unit details'!$N$336:$N$980,"Yes")</x:f>
        <x:v>16</x:v>
      </x:c>
      <x:c r="K66" s="12" t="str">
        <x:v>Taunton / Bridgwater</x:v>
      </x:c>
      <x:c r="L66" s="12" t="str">
        <x:v>Qualifies &gt;20,000</x:v>
      </x:c>
      <x:c r="M66" s="12" t="str">
        <x:v>Some tightening as supply fell and take-up improved, but development pipeline and larger-unit composition need consideration.</x:v>
      </x:c>
    </x:row>
    <x:row r="67" ht="48" customHeight="1">
      <x:c r="A67" s="12" t="str">
        <x:v>Bridgwater</x:v>
      </x:c>
      <x:c r="B67" s="9" t="n">
        <x:v>47860</x:v>
      </x:c>
      <x:c r="C67" s="9" t="n">
        <x:f>COUNTIFS('Estate directory'!$A$151:$A$516,$A67,'Estate directory'!$E$151:$E$516,"Town",'Estate directory'!$F$151:$F$516,"Estate / grouped industrial area")</x:f>
        <x:v>5</x:v>
      </x:c>
      <x:c r="D67" s="9" t="n">
        <x:f>COUNTIFS('Estate directory'!$A$151:$A$516,$A67,'Estate directory'!$E$151:$E$516,"Nearby",'Estate directory'!$F$151:$F$516,"Estate / grouped industrial area")</x:f>
        <x:v>3</x:v>
      </x:c>
      <x:c r="E67" s="20" t="n">
        <x:f>COUNTIFS('Unit details'!$B$336:$B$980,$A67,'Unit details'!$E$336:$E$980,"Town",'Unit details'!$H$336:$H$980,"Current")</x:f>
        <x:v>9</x:v>
      </x:c>
      <x:c r="F67" s="20" t="n">
        <x:f>COUNTIFS('Unit details'!$B$336:$B$980,$A67,'Unit details'!$E$336:$E$980,"Nearby",'Unit details'!$H$336:$H$980,"Current")</x:f>
        <x:v>12</x:v>
      </x:c>
      <x:c r="G67" s="20" t="n">
        <x:f>SUM(E67:F67)</x:f>
        <x:v>21</x:v>
      </x:c>
      <x:c r="H67" s="9" t="n">
        <x:f>SUMIFS('Unit details'!$Y$336:$Y$980,'Unit details'!$B$336:$B$980,$A67,'Unit details'!$H$336:$H$980,"Future",'Unit details'!$E$336:$E$980,"Town")+SUMIFS('Unit details'!$Y$336:$Y$980,'Unit details'!$B$336:$B$980,$A67,'Unit details'!$H$336:$H$980,"Future",'Unit details'!$E$336:$E$980,"Nearby")</x:f>
        <x:v>0</x:v>
      </x:c>
      <x:c r="I67" s="9" t="n">
        <x:f>COUNTIFS('Unit details'!$B$336:$B$980,$A67,'Unit details'!$H$336:$H$980,"Uncertain",'Unit details'!$E$336:$E$980,"Town")+COUNTIFS('Unit details'!$B$336:$B$980,$A67,'Unit details'!$H$336:$H$980,"Uncertain",'Unit details'!$E$336:$E$980,"Nearby")</x:f>
        <x:v>0</x:v>
      </x:c>
      <x:c r="J67" s="9" t="n">
        <x:f>COUNTIFS('Unit details'!$B$336:$B$980,$A67,'Unit details'!$N$336:$N$980,"Yes")</x:f>
        <x:v>12</x:v>
      </x:c>
      <x:c r="K67" s="12" t="str">
        <x:v>Taunton / Bridgwater</x:v>
      </x:c>
      <x:c r="L67" s="12" t="str">
        <x:v>Qualifies &gt;20,000</x:v>
      </x:c>
      <x:c r="M67" s="12" t="str">
        <x:v>Resilient manufacturing demand and preference for modern mid-sized premises; quality-specific opportunity rather than blanket shortage.</x:v>
      </x:c>
    </x:row>
    <x:row r="68" ht="48" customHeight="1">
      <x:c r="A68" s="12" t="str">
        <x:v>Yeovil</x:v>
      </x:c>
      <x:c r="B68" s="9" t="n">
        <x:v>50170</x:v>
      </x:c>
      <x:c r="C68" s="9" t="n">
        <x:f>COUNTIFS('Estate directory'!$A$151:$A$516,$A68,'Estate directory'!$E$151:$E$516,"Town",'Estate directory'!$F$151:$F$516,"Estate / grouped industrial area")</x:f>
        <x:v>7</x:v>
      </x:c>
      <x:c r="D68" s="9" t="n">
        <x:f>COUNTIFS('Estate directory'!$A$151:$A$516,$A68,'Estate directory'!$E$151:$E$516,"Nearby",'Estate directory'!$F$151:$F$516,"Estate / grouped industrial area")</x:f>
        <x:v>0</x:v>
      </x:c>
      <x:c r="E68" s="20" t="n">
        <x:f>COUNTIFS('Unit details'!$B$336:$B$980,$A68,'Unit details'!$E$336:$E$980,"Town",'Unit details'!$H$336:$H$980,"Current")</x:f>
        <x:v>6</x:v>
      </x:c>
      <x:c r="F68" s="20" t="n">
        <x:f>COUNTIFS('Unit details'!$B$336:$B$980,$A68,'Unit details'!$E$336:$E$980,"Nearby",'Unit details'!$H$336:$H$980,"Current")</x:f>
        <x:v>1</x:v>
      </x:c>
      <x:c r="G68" s="20" t="n">
        <x:f>SUM(E68:F68)</x:f>
        <x:v>7</x:v>
      </x:c>
      <x:c r="H68" s="9" t="n">
        <x:f>SUMIFS('Unit details'!$Y$336:$Y$980,'Unit details'!$B$336:$B$980,$A68,'Unit details'!$H$336:$H$980,"Future",'Unit details'!$E$336:$E$980,"Town")+SUMIFS('Unit details'!$Y$336:$Y$980,'Unit details'!$B$336:$B$980,$A68,'Unit details'!$H$336:$H$980,"Future",'Unit details'!$E$336:$E$980,"Nearby")</x:f>
        <x:v>0</x:v>
      </x:c>
      <x:c r="I68" s="9" t="n">
        <x:f>COUNTIFS('Unit details'!$B$336:$B$980,$A68,'Unit details'!$H$336:$H$980,"Uncertain",'Unit details'!$E$336:$E$980,"Town")+COUNTIFS('Unit details'!$B$336:$B$980,$A68,'Unit details'!$H$336:$H$980,"Uncertain",'Unit details'!$E$336:$E$980,"Nearby")</x:f>
        <x:v>6</x:v>
      </x:c>
      <x:c r="J68" s="9" t="n">
        <x:f>COUNTIFS('Unit details'!$B$336:$B$980,$A68,'Unit details'!$N$336:$N$980,"Yes")</x:f>
        <x:v>6</x:v>
      </x:c>
      <x:c r="K68" s="12" t="str">
        <x:v>Taunton / Bridgwater</x:v>
      </x:c>
      <x:c r="L68" s="12" t="str">
        <x:v>Qualifies &gt;20,000</x:v>
      </x:c>
      <x:c r="M68" s="12" t="str">
        <x:v>No suitable recent town-specific demand evidence verified in this pass. Use the listing count as a supply observation only; shortage and unmet demand remain unproven.</x:v>
      </x:c>
    </x:row>
    <x:row r="69" ht="48" customHeight="1">
      <x:c r="A69" s="12" t="str">
        <x:v>Frome</x:v>
      </x:c>
      <x:c r="B69" s="9" t="n">
        <x:v>27905</x:v>
      </x:c>
      <x:c r="C69" s="9" t="n">
        <x:f>COUNTIFS('Estate directory'!$A$151:$A$516,$A69,'Estate directory'!$E$151:$E$516,"Town",'Estate directory'!$F$151:$F$516,"Estate / grouped industrial area")</x:f>
        <x:v>3</x:v>
      </x:c>
      <x:c r="D69" s="9" t="n">
        <x:f>COUNTIFS('Estate directory'!$A$151:$A$516,$A69,'Estate directory'!$E$151:$E$516,"Nearby",'Estate directory'!$F$151:$F$516,"Estate / grouped industrial area")</x:f>
        <x:v>1</x:v>
      </x:c>
      <x:c r="E69" s="20" t="n">
        <x:f>COUNTIFS('Unit details'!$B$336:$B$980,$A69,'Unit details'!$E$336:$E$980,"Town",'Unit details'!$H$336:$H$980,"Current")</x:f>
        <x:v>12</x:v>
      </x:c>
      <x:c r="F69" s="20" t="n">
        <x:f>COUNTIFS('Unit details'!$B$336:$B$980,$A69,'Unit details'!$E$336:$E$980,"Nearby",'Unit details'!$H$336:$H$980,"Current")</x:f>
        <x:v>2</x:v>
      </x:c>
      <x:c r="G69" s="20" t="n">
        <x:f>SUM(E69:F69)</x:f>
        <x:v>14</x:v>
      </x:c>
      <x:c r="H69" s="9" t="n">
        <x:f>SUMIFS('Unit details'!$Y$336:$Y$980,'Unit details'!$B$336:$B$980,$A69,'Unit details'!$H$336:$H$980,"Future",'Unit details'!$E$336:$E$980,"Town")+SUMIFS('Unit details'!$Y$336:$Y$980,'Unit details'!$B$336:$B$980,$A69,'Unit details'!$H$336:$H$980,"Future",'Unit details'!$E$336:$E$980,"Nearby")</x:f>
        <x:v>0</x:v>
      </x:c>
      <x:c r="I69" s="9" t="n">
        <x:f>COUNTIFS('Unit details'!$B$336:$B$980,$A69,'Unit details'!$H$336:$H$980,"Uncertain",'Unit details'!$E$336:$E$980,"Town")+COUNTIFS('Unit details'!$B$336:$B$980,$A69,'Unit details'!$H$336:$H$980,"Uncertain",'Unit details'!$E$336:$E$980,"Nearby")</x:f>
        <x:v>0</x:v>
      </x:c>
      <x:c r="J69" s="9" t="n">
        <x:f>COUNTIFS('Unit details'!$B$336:$B$980,$A69,'Unit details'!$N$336:$N$980,"Yes")</x:f>
        <x:v>14</x:v>
      </x:c>
      <x:c r="K69" s="12" t="str">
        <x:v>Taunton / Bridgwater</x:v>
      </x:c>
      <x:c r="L69" s="12" t="str">
        <x:v>Qualifies &gt;20,000</x:v>
      </x:c>
      <x:c r="M69" s="12" t="str">
        <x:v>No suitable recent town-specific demand evidence verified in this pass. Use the listing count as a supply observation only; shortage and unmet demand remain unproven.</x:v>
      </x:c>
    </x:row>
    <x:row r="70" ht="48" customHeight="1">
      <x:c r="A70" s="12" t="str">
        <x:v>Bath</x:v>
      </x:c>
      <x:c r="B70" s="9" t="n">
        <x:v>94080</x:v>
      </x:c>
      <x:c r="C70" s="9" t="n">
        <x:f>COUNTIFS('Estate directory'!$A$151:$A$516,$A70,'Estate directory'!$E$151:$E$516,"Town",'Estate directory'!$F$151:$F$516,"Estate / grouped industrial area")</x:f>
        <x:v>2</x:v>
      </x:c>
      <x:c r="D70" s="9" t="n">
        <x:f>COUNTIFS('Estate directory'!$A$151:$A$516,$A70,'Estate directory'!$E$151:$E$516,"Nearby",'Estate directory'!$F$151:$F$516,"Estate / grouped industrial area")</x:f>
        <x:v>2</x:v>
      </x:c>
      <x:c r="E70" s="20" t="n">
        <x:f>COUNTIFS('Unit details'!$B$336:$B$980,$A70,'Unit details'!$E$336:$E$980,"Town",'Unit details'!$H$336:$H$980,"Current")</x:f>
        <x:v>5</x:v>
      </x:c>
      <x:c r="F70" s="20" t="n">
        <x:f>COUNTIFS('Unit details'!$B$336:$B$980,$A70,'Unit details'!$E$336:$E$980,"Nearby",'Unit details'!$H$336:$H$980,"Current")</x:f>
        <x:v>3</x:v>
      </x:c>
      <x:c r="G70" s="20" t="n">
        <x:f>SUM(E70:F70)</x:f>
        <x:v>8</x:v>
      </x:c>
      <x:c r="H70" s="9" t="n">
        <x:f>SUMIFS('Unit details'!$Y$336:$Y$980,'Unit details'!$B$336:$B$980,$A70,'Unit details'!$H$336:$H$980,"Future",'Unit details'!$E$336:$E$980,"Town")+SUMIFS('Unit details'!$Y$336:$Y$980,'Unit details'!$B$336:$B$980,$A70,'Unit details'!$H$336:$H$980,"Future",'Unit details'!$E$336:$E$980,"Nearby")</x:f>
        <x:v>0</x:v>
      </x:c>
      <x:c r="I70" s="9" t="n">
        <x:f>COUNTIFS('Unit details'!$B$336:$B$980,$A70,'Unit details'!$H$336:$H$980,"Uncertain",'Unit details'!$E$336:$E$980,"Town")+COUNTIFS('Unit details'!$B$336:$B$980,$A70,'Unit details'!$H$336:$H$980,"Uncertain",'Unit details'!$E$336:$E$980,"Nearby")</x:f>
        <x:v>1</x:v>
      </x:c>
      <x:c r="J70" s="9" t="n">
        <x:f>COUNTIFS('Unit details'!$B$336:$B$980,$A70,'Unit details'!$N$336:$N$980,"Yes")</x:f>
        <x:v>5</x:v>
      </x:c>
      <x:c r="K70" s="12" t="str">
        <x:v>Taunton / Bridgwater</x:v>
      </x:c>
      <x:c r="L70" s="12" t="str">
        <x:v>Qualifies &gt;20,000</x:v>
      </x:c>
      <x:c r="M70" s="12" t="str">
        <x:v>Strong supply and quality constraint in the latest report. Freehold demand is prominent, so this is not proof of unmet rental demand for every size.</x:v>
      </x:c>
    </x:row>
    <x:row r="71" ht="48" customHeight="1">
      <x:c r="A71" s="12" t="str">
        <x:v>Weston-super-Mare</x:v>
      </x:c>
      <x:c r="B71" s="9" t="n">
        <x:v>84605</x:v>
      </x:c>
      <x:c r="C71" s="9" t="n">
        <x:f>COUNTIFS('Estate directory'!$A$151:$A$516,$A71,'Estate directory'!$E$151:$E$516,"Town",'Estate directory'!$F$151:$F$516,"Estate / grouped industrial area")</x:f>
        <x:v>5</x:v>
      </x:c>
      <x:c r="D71" s="9" t="n">
        <x:f>COUNTIFS('Estate directory'!$A$151:$A$516,$A71,'Estate directory'!$E$151:$E$516,"Nearby",'Estate directory'!$F$151:$F$516,"Estate / grouped industrial area")</x:f>
        <x:v>4</x:v>
      </x:c>
      <x:c r="E71" s="20" t="n">
        <x:f>COUNTIFS('Unit details'!$B$336:$B$980,$A71,'Unit details'!$E$336:$E$980,"Town",'Unit details'!$H$336:$H$980,"Current")</x:f>
        <x:v>4</x:v>
      </x:c>
      <x:c r="F71" s="20" t="n">
        <x:f>COUNTIFS('Unit details'!$B$336:$B$980,$A71,'Unit details'!$E$336:$E$980,"Nearby",'Unit details'!$H$336:$H$980,"Current")</x:f>
        <x:v>5</x:v>
      </x:c>
      <x:c r="G71" s="20" t="n">
        <x:f>SUM(E71:F71)</x:f>
        <x:v>9</x:v>
      </x:c>
      <x:c r="H71" s="9" t="n">
        <x:f>SUMIFS('Unit details'!$Y$336:$Y$980,'Unit details'!$B$336:$B$980,$A71,'Unit details'!$H$336:$H$980,"Future",'Unit details'!$E$336:$E$980,"Town")+SUMIFS('Unit details'!$Y$336:$Y$980,'Unit details'!$B$336:$B$980,$A71,'Unit details'!$H$336:$H$980,"Future",'Unit details'!$E$336:$E$980,"Nearby")</x:f>
        <x:v>0</x:v>
      </x:c>
      <x:c r="I71" s="9" t="n">
        <x:f>COUNTIFS('Unit details'!$B$336:$B$980,$A71,'Unit details'!$H$336:$H$980,"Uncertain",'Unit details'!$E$336:$E$980,"Town")+COUNTIFS('Unit details'!$B$336:$B$980,$A71,'Unit details'!$H$336:$H$980,"Uncertain",'Unit details'!$E$336:$E$980,"Nearby")</x:f>
        <x:v>0</x:v>
      </x:c>
      <x:c r="J71" s="9" t="n">
        <x:f>COUNTIFS('Unit details'!$B$336:$B$980,$A71,'Unit details'!$N$336:$N$980,"Yes")</x:f>
        <x:v>8</x:v>
      </x:c>
      <x:c r="K71" s="12" t="str">
        <x:v>Taunton / Bridgwater</x:v>
      </x:c>
      <x:c r="L71" s="12" t="str">
        <x:v>Qualifies &gt;20,000</x:v>
      </x:c>
      <x:c r="M71" s="12" t="str">
        <x:v>No suitable recent town-specific demand evidence verified in this pass. Use the listing count as a supply observation only; shortage and unmet demand remain unproven.</x:v>
      </x:c>
    </x:row>
    <x:row r="72" ht="48" customHeight="1">
      <x:c r="A72" s="12" t="str">
        <x:v>Clevedon</x:v>
      </x:c>
      <x:c r="B72" s="9" t="n">
        <x:v>21085</x:v>
      </x:c>
      <x:c r="C72" s="9" t="n">
        <x:f>COUNTIFS('Estate directory'!$A$151:$A$516,$A72,'Estate directory'!$E$151:$E$516,"Town",'Estate directory'!$F$151:$F$516,"Estate / grouped industrial area")</x:f>
        <x:v>7</x:v>
      </x:c>
      <x:c r="D72" s="9" t="n">
        <x:f>COUNTIFS('Estate directory'!$A$151:$A$516,$A72,'Estate directory'!$E$151:$E$516,"Nearby",'Estate directory'!$F$151:$F$516,"Estate / grouped industrial area")</x:f>
        <x:v>3</x:v>
      </x:c>
      <x:c r="E72" s="20" t="n">
        <x:f>COUNTIFS('Unit details'!$B$336:$B$980,$A72,'Unit details'!$E$336:$E$980,"Town",'Unit details'!$H$336:$H$980,"Current")</x:f>
        <x:v>3</x:v>
      </x:c>
      <x:c r="F72" s="20" t="n">
        <x:f>COUNTIFS('Unit details'!$B$336:$B$980,$A72,'Unit details'!$E$336:$E$980,"Nearby",'Unit details'!$H$336:$H$980,"Current")</x:f>
        <x:v>5</x:v>
      </x:c>
      <x:c r="G72" s="20" t="n">
        <x:f>SUM(E72:F72)</x:f>
        <x:v>8</x:v>
      </x:c>
      <x:c r="H72" s="9" t="n">
        <x:f>SUMIFS('Unit details'!$Y$336:$Y$980,'Unit details'!$B$336:$B$980,$A72,'Unit details'!$H$336:$H$980,"Future",'Unit details'!$E$336:$E$980,"Town")+SUMIFS('Unit details'!$Y$336:$Y$980,'Unit details'!$B$336:$B$980,$A72,'Unit details'!$H$336:$H$980,"Future",'Unit details'!$E$336:$E$980,"Nearby")</x:f>
        <x:v>0</x:v>
      </x:c>
      <x:c r="I72" s="9" t="n">
        <x:f>COUNTIFS('Unit details'!$B$336:$B$980,$A72,'Unit details'!$H$336:$H$980,"Uncertain",'Unit details'!$E$336:$E$980,"Town")+COUNTIFS('Unit details'!$B$336:$B$980,$A72,'Unit details'!$H$336:$H$980,"Uncertain",'Unit details'!$E$336:$E$980,"Nearby")</x:f>
        <x:v>0</x:v>
      </x:c>
      <x:c r="J72" s="9" t="n">
        <x:f>COUNTIFS('Unit details'!$B$336:$B$980,$A72,'Unit details'!$N$336:$N$980,"Yes")</x:f>
        <x:v>8</x:v>
      </x:c>
      <x:c r="K72" s="12" t="str">
        <x:v>Taunton / Bridgwater</x:v>
      </x:c>
      <x:c r="L72" s="12" t="str">
        <x:v>Qualifies &gt;20,000</x:v>
      </x:c>
      <x:c r="M72" s="12" t="str">
        <x:v>No suitable recent town-specific demand evidence verified in this pass. Use the listing count as a supply observation only; shortage and unmet demand remain unproven.</x:v>
      </x:c>
    </x:row>
    <x:row r="73" ht="48" customHeight="1">
      <x:c r="A73" s="12" t="str">
        <x:v>Portishead</x:v>
      </x:c>
      <x:c r="B73" s="9" t="n">
        <x:v>26355</x:v>
      </x:c>
      <x:c r="C73" s="9" t="n">
        <x:f>COUNTIFS('Estate directory'!$A$151:$A$516,$A73,'Estate directory'!$E$151:$E$516,"Town",'Estate directory'!$F$151:$F$516,"Estate / grouped industrial area")</x:f>
        <x:v>2</x:v>
      </x:c>
      <x:c r="D73" s="9" t="n">
        <x:f>COUNTIFS('Estate directory'!$A$151:$A$516,$A73,'Estate directory'!$E$151:$E$516,"Nearby",'Estate directory'!$F$151:$F$516,"Estate / grouped industrial area")</x:f>
        <x:v>2</x:v>
      </x:c>
      <x:c r="E73" s="20" t="n">
        <x:f>COUNTIFS('Unit details'!$B$336:$B$980,$A73,'Unit details'!$E$336:$E$980,"Town",'Unit details'!$H$336:$H$980,"Current")</x:f>
        <x:v>0</x:v>
      </x:c>
      <x:c r="F73" s="20" t="n">
        <x:f>COUNTIFS('Unit details'!$B$336:$B$980,$A73,'Unit details'!$E$336:$E$980,"Nearby",'Unit details'!$H$336:$H$980,"Current")</x:f>
        <x:v>2</x:v>
      </x:c>
      <x:c r="G73" s="20" t="n">
        <x:f>SUM(E73:F73)</x:f>
        <x:v>2</x:v>
      </x:c>
      <x:c r="H73" s="9" t="n">
        <x:f>SUMIFS('Unit details'!$Y$336:$Y$980,'Unit details'!$B$336:$B$980,$A73,'Unit details'!$H$336:$H$980,"Future",'Unit details'!$E$336:$E$980,"Town")+SUMIFS('Unit details'!$Y$336:$Y$980,'Unit details'!$B$336:$B$980,$A73,'Unit details'!$H$336:$H$980,"Future",'Unit details'!$E$336:$E$980,"Nearby")</x:f>
        <x:v>2</x:v>
      </x:c>
      <x:c r="I73" s="9" t="n">
        <x:f>COUNTIFS('Unit details'!$B$336:$B$980,$A73,'Unit details'!$H$336:$H$980,"Uncertain",'Unit details'!$E$336:$E$980,"Town")+COUNTIFS('Unit details'!$B$336:$B$980,$A73,'Unit details'!$H$336:$H$980,"Uncertain",'Unit details'!$E$336:$E$980,"Nearby")</x:f>
        <x:v>1</x:v>
      </x:c>
      <x:c r="J73" s="9" t="n">
        <x:f>COUNTIFS('Unit details'!$B$336:$B$980,$A73,'Unit details'!$N$336:$N$980,"Yes")</x:f>
        <x:v>1</x:v>
      </x:c>
      <x:c r="K73" s="12" t="str">
        <x:v>Taunton / Bridgwater</x:v>
      </x:c>
      <x:c r="L73" s="12" t="str">
        <x:v>Qualifies &gt;20,000</x:v>
      </x:c>
      <x:c r="M73" s="12" t="str">
        <x:v>No suitable recent town-specific demand evidence verified in this pass. Use the listing count as a supply observation only; shortage and unmet demand remain unproven.</x:v>
      </x:c>
    </x:row>
    <x:row r="74" ht="48" customHeight="1">
      <x:c r="A74" s="12" t="str">
        <x:v>Bristol</x:v>
      </x:c>
      <x:c r="B74" s="9" t="n">
        <x:v>425215</x:v>
      </x:c>
      <x:c r="C74" s="9" t="n">
        <x:f>COUNTIFS('Estate directory'!$A$151:$A$516,$A74,'Estate directory'!$E$151:$E$516,"Town",'Estate directory'!$F$151:$F$516,"Estate / grouped industrial area")</x:f>
        <x:v>33</x:v>
      </x:c>
      <x:c r="D74" s="9" t="n">
        <x:f>COUNTIFS('Estate directory'!$A$151:$A$516,$A74,'Estate directory'!$E$151:$E$516,"Nearby",'Estate directory'!$F$151:$F$516,"Estate / grouped industrial area")</x:f>
        <x:v>20</x:v>
      </x:c>
      <x:c r="E74" s="20" t="n">
        <x:f>COUNTIFS('Unit details'!$B$336:$B$980,$A74,'Unit details'!$E$336:$E$980,"Town",'Unit details'!$H$336:$H$980,"Current")</x:f>
        <x:v>61</x:v>
      </x:c>
      <x:c r="F74" s="20" t="n">
        <x:f>COUNTIFS('Unit details'!$B$336:$B$980,$A74,'Unit details'!$E$336:$E$980,"Nearby",'Unit details'!$H$336:$H$980,"Current")</x:f>
        <x:v>46</x:v>
      </x:c>
      <x:c r="G74" s="20" t="n">
        <x:f>SUM(E74:F74)</x:f>
        <x:v>107</x:v>
      </x:c>
      <x:c r="H74" s="9" t="n">
        <x:f>SUMIFS('Unit details'!$Y$336:$Y$980,'Unit details'!$B$336:$B$980,$A74,'Unit details'!$H$336:$H$980,"Future",'Unit details'!$E$336:$E$980,"Town")+SUMIFS('Unit details'!$Y$336:$Y$980,'Unit details'!$B$336:$B$980,$A74,'Unit details'!$H$336:$H$980,"Future",'Unit details'!$E$336:$E$980,"Nearby")</x:f>
        <x:v>33</x:v>
      </x:c>
      <x:c r="I74" s="9" t="n">
        <x:f>COUNTIFS('Unit details'!$B$336:$B$980,$A74,'Unit details'!$H$336:$H$980,"Uncertain",'Unit details'!$E$336:$E$980,"Town")+COUNTIFS('Unit details'!$B$336:$B$980,$A74,'Unit details'!$H$336:$H$980,"Uncertain",'Unit details'!$E$336:$E$980,"Nearby")</x:f>
        <x:v>1</x:v>
      </x:c>
      <x:c r="J74" s="9" t="n">
        <x:f>COUNTIFS('Unit details'!$B$336:$B$980,$A74,'Unit details'!$N$336:$N$980,"Yes")</x:f>
        <x:v>52</x:v>
      </x:c>
      <x:c r="K74" s="12" t="str">
        <x:v>Taunton / Bridgwater</x:v>
      </x:c>
      <x:c r="L74" s="12" t="str">
        <x:v>Qualifies &gt;20,000</x:v>
      </x:c>
      <x:c r="M74" s="12" t="str">
        <x:v>Mixed: smaller-format demand improved, but substantial whole-market supply remains. Quality/size mismatch matters more than the raw total.</x:v>
      </x:c>
    </x:row>
    <x:row r="75" ht="48" customHeight="1">
      <x:c r="A75" s="12" t="str">
        <x:v>Weymouth</x:v>
      </x:c>
      <x:c r="B75" s="9" t="n">
        <x:v>55535</x:v>
      </x:c>
      <x:c r="C75" s="9" t="n">
        <x:f>COUNTIFS('Estate directory'!$A$151:$A$516,$A75,'Estate directory'!$E$151:$E$516,"Town",'Estate directory'!$F$151:$F$516,"Estate / grouped industrial area")</x:f>
        <x:v>0</x:v>
      </x:c>
      <x:c r="D75" s="9" t="n">
        <x:f>COUNTIFS('Estate directory'!$A$151:$A$516,$A75,'Estate directory'!$E$151:$E$516,"Nearby",'Estate directory'!$F$151:$F$516,"Estate / grouped industrial area")</x:f>
        <x:v>6</x:v>
      </x:c>
      <x:c r="E75" s="20" t="n">
        <x:f>COUNTIFS('Unit details'!$B$336:$B$980,$A75,'Unit details'!$E$336:$E$980,"Town",'Unit details'!$H$336:$H$980,"Current")</x:f>
        <x:v>0</x:v>
      </x:c>
      <x:c r="F75" s="20" t="n">
        <x:f>COUNTIFS('Unit details'!$B$336:$B$980,$A75,'Unit details'!$E$336:$E$980,"Nearby",'Unit details'!$H$336:$H$980,"Current")</x:f>
        <x:v>6</x:v>
      </x:c>
      <x:c r="G75" s="20" t="n">
        <x:f>SUM(E75:F75)</x:f>
        <x:v>6</x:v>
      </x:c>
      <x:c r="H75" s="9" t="n">
        <x:f>SUMIFS('Unit details'!$Y$336:$Y$980,'Unit details'!$B$336:$B$980,$A75,'Unit details'!$H$336:$H$980,"Future",'Unit details'!$E$336:$E$980,"Town")+SUMIFS('Unit details'!$Y$336:$Y$980,'Unit details'!$B$336:$B$980,$A75,'Unit details'!$H$336:$H$980,"Future",'Unit details'!$E$336:$E$980,"Nearby")</x:f>
        <x:v>0</x:v>
      </x:c>
      <x:c r="I75" s="9" t="n">
        <x:f>COUNTIFS('Unit details'!$B$336:$B$980,$A75,'Unit details'!$H$336:$H$980,"Uncertain",'Unit details'!$E$336:$E$980,"Town")+COUNTIFS('Unit details'!$B$336:$B$980,$A75,'Unit details'!$H$336:$H$980,"Uncertain",'Unit details'!$E$336:$E$980,"Nearby")</x:f>
        <x:v>0</x:v>
      </x:c>
      <x:c r="J75" s="9" t="n">
        <x:f>COUNTIFS('Unit details'!$B$336:$B$980,$A75,'Unit details'!$N$336:$N$980,"Yes")</x:f>
        <x:v>5</x:v>
      </x:c>
      <x:c r="K75" s="12" t="str">
        <x:v>Weymouth / Dorchester</x:v>
      </x:c>
      <x:c r="L75" s="12" t="str">
        <x:v>Qualifies &gt;20,000</x:v>
      </x:c>
      <x:c r="M75" s="12" t="str">
        <x:v>Planning evidence records low availability on existing estates, but it is historical and not a current count of units under 15,000 sq ft.</x:v>
      </x:c>
    </x:row>
    <x:row r="76" ht="48" customHeight="1">
      <x:c r="A76" s="12" t="str">
        <x:v>Dorchester</x:v>
      </x:c>
      <x:c r="B76" s="9" t="n">
        <x:v>21360</x:v>
      </x:c>
      <x:c r="C76" s="9" t="n">
        <x:f>COUNTIFS('Estate directory'!$A$151:$A$516,$A76,'Estate directory'!$E$151:$E$516,"Town",'Estate directory'!$F$151:$F$516,"Estate / grouped industrial area")</x:f>
        <x:v>9</x:v>
      </x:c>
      <x:c r="D76" s="9" t="n">
        <x:f>COUNTIFS('Estate directory'!$A$151:$A$516,$A76,'Estate directory'!$E$151:$E$516,"Nearby",'Estate directory'!$F$151:$F$516,"Estate / grouped industrial area")</x:f>
        <x:v>3</x:v>
      </x:c>
      <x:c r="E76" s="20" t="n">
        <x:f>COUNTIFS('Unit details'!$B$336:$B$980,$A76,'Unit details'!$E$336:$E$980,"Town",'Unit details'!$H$336:$H$980,"Current")</x:f>
        <x:v>1</x:v>
      </x:c>
      <x:c r="F76" s="20" t="n">
        <x:f>COUNTIFS('Unit details'!$B$336:$B$980,$A76,'Unit details'!$E$336:$E$980,"Nearby",'Unit details'!$H$336:$H$980,"Current")</x:f>
        <x:v>7</x:v>
      </x:c>
      <x:c r="G76" s="20" t="n">
        <x:f>SUM(E76:F76)</x:f>
        <x:v>8</x:v>
      </x:c>
      <x:c r="H76" s="9" t="n">
        <x:f>SUMIFS('Unit details'!$Y$336:$Y$980,'Unit details'!$B$336:$B$980,$A76,'Unit details'!$H$336:$H$980,"Future",'Unit details'!$E$336:$E$980,"Town")+SUMIFS('Unit details'!$Y$336:$Y$980,'Unit details'!$B$336:$B$980,$A76,'Unit details'!$H$336:$H$980,"Future",'Unit details'!$E$336:$E$980,"Nearby")</x:f>
        <x:v>0</x:v>
      </x:c>
      <x:c r="I76" s="9" t="n">
        <x:f>COUNTIFS('Unit details'!$B$336:$B$980,$A76,'Unit details'!$H$336:$H$980,"Uncertain",'Unit details'!$E$336:$E$980,"Town")+COUNTIFS('Unit details'!$B$336:$B$980,$A76,'Unit details'!$H$336:$H$980,"Uncertain",'Unit details'!$E$336:$E$980,"Nearby")</x:f>
        <x:v>0</x:v>
      </x:c>
      <x:c r="J76" s="9" t="n">
        <x:f>COUNTIFS('Unit details'!$B$336:$B$980,$A76,'Unit details'!$N$336:$N$980,"Yes")</x:f>
        <x:v>3</x:v>
      </x:c>
      <x:c r="K76" s="12" t="str">
        <x:v>Weymouth / Dorchester</x:v>
      </x:c>
      <x:c r="L76" s="12" t="str">
        <x:v>Qualifies &gt;20,000</x:v>
      </x:c>
      <x:c r="M76" s="12" t="str">
        <x:v>Established estates were reported near full occupancy but with ageing stock and access limitations. Quality constraints are credible; current rental demand is not quantified.</x:v>
      </x:c>
    </x:row>
    <x:row r="77" ht="48" customHeight="1">
      <x:c r="A77" s="12" t="str">
        <x:v>Bournemouth</x:v>
      </x:c>
      <x:c r="B77" s="9" t="n">
        <x:v>196455</x:v>
      </x:c>
      <x:c r="C77" s="9" t="n">
        <x:f>COUNTIFS('Estate directory'!$A$151:$A$516,$A77,'Estate directory'!$E$151:$E$516,"Town",'Estate directory'!$F$151:$F$516,"Estate / grouped industrial area")</x:f>
        <x:v>7</x:v>
      </x:c>
      <x:c r="D77" s="9" t="n">
        <x:f>COUNTIFS('Estate directory'!$A$151:$A$516,$A77,'Estate directory'!$E$151:$E$516,"Nearby",'Estate directory'!$F$151:$F$516,"Estate / grouped industrial area")</x:f>
        <x:v>0</x:v>
      </x:c>
      <x:c r="E77" s="20" t="n">
        <x:f>COUNTIFS('Unit details'!$B$336:$B$980,$A77,'Unit details'!$E$336:$E$980,"Town",'Unit details'!$H$336:$H$980,"Current")</x:f>
        <x:v>13</x:v>
      </x:c>
      <x:c r="F77" s="20" t="n">
        <x:f>COUNTIFS('Unit details'!$B$336:$B$980,$A77,'Unit details'!$E$336:$E$980,"Nearby",'Unit details'!$H$336:$H$980,"Current")</x:f>
        <x:v>0</x:v>
      </x:c>
      <x:c r="G77" s="20" t="n">
        <x:f>SUM(E77:F77)</x:f>
        <x:v>13</x:v>
      </x:c>
      <x:c r="H77" s="9" t="n">
        <x:f>SUMIFS('Unit details'!$Y$336:$Y$980,'Unit details'!$B$336:$B$980,$A77,'Unit details'!$H$336:$H$980,"Future",'Unit details'!$E$336:$E$980,"Town")+SUMIFS('Unit details'!$Y$336:$Y$980,'Unit details'!$B$336:$B$980,$A77,'Unit details'!$H$336:$H$980,"Future",'Unit details'!$E$336:$E$980,"Nearby")</x:f>
        <x:v>4</x:v>
      </x:c>
      <x:c r="I77" s="9" t="n">
        <x:f>COUNTIFS('Unit details'!$B$336:$B$980,$A77,'Unit details'!$H$336:$H$980,"Uncertain",'Unit details'!$E$336:$E$980,"Town")+COUNTIFS('Unit details'!$B$336:$B$980,$A77,'Unit details'!$H$336:$H$980,"Uncertain",'Unit details'!$E$336:$E$980,"Nearby")</x:f>
        <x:v>2</x:v>
      </x:c>
      <x:c r="J77" s="9" t="n">
        <x:f>COUNTIFS('Unit details'!$B$336:$B$980,$A77,'Unit details'!$N$336:$N$980,"Yes")</x:f>
        <x:v>10</x:v>
      </x:c>
      <x:c r="K77" s="12" t="str">
        <x:v>Weymouth / Dorchester</x:v>
      </x:c>
      <x:c r="L77" s="12" t="str">
        <x:v>Qualifies &gt;20,000</x:v>
      </x:c>
      <x:c r="M77" s="12" t="str">
        <x:v>Recent agent evidence shows returning enquiries and a shortage of good modern stock, particularly above 10,000 sq ft. Applies to the wider BCP/Dorset market, partly beyond the size cap.</x:v>
      </x:c>
    </x:row>
    <x:row r="78" ht="48" customHeight="1">
      <x:c r="A78" s="12" t="str">
        <x:v>Poole</x:v>
      </x:c>
      <x:c r="B78" s="9" t="n">
        <x:v>141005</x:v>
      </x:c>
      <x:c r="C78" s="9" t="n">
        <x:f>COUNTIFS('Estate directory'!$A$151:$A$516,$A78,'Estate directory'!$E$151:$E$516,"Town",'Estate directory'!$F$151:$F$516,"Estate / grouped industrial area")</x:f>
        <x:v>23</x:v>
      </x:c>
      <x:c r="D78" s="9" t="n">
        <x:f>COUNTIFS('Estate directory'!$A$151:$A$516,$A78,'Estate directory'!$E$151:$E$516,"Nearby",'Estate directory'!$F$151:$F$516,"Estate / grouped industrial area")</x:f>
        <x:v>3</x:v>
      </x:c>
      <x:c r="E78" s="20" t="n">
        <x:f>COUNTIFS('Unit details'!$B$336:$B$980,$A78,'Unit details'!$E$336:$E$980,"Town",'Unit details'!$H$336:$H$980,"Current")</x:f>
        <x:v>55</x:v>
      </x:c>
      <x:c r="F78" s="20" t="n">
        <x:f>COUNTIFS('Unit details'!$B$336:$B$980,$A78,'Unit details'!$E$336:$E$980,"Nearby",'Unit details'!$H$336:$H$980,"Current")</x:f>
        <x:v>8</x:v>
      </x:c>
      <x:c r="G78" s="20" t="n">
        <x:f>SUM(E78:F78)</x:f>
        <x:v>63</x:v>
      </x:c>
      <x:c r="H78" s="9" t="n">
        <x:f>SUMIFS('Unit details'!$Y$336:$Y$980,'Unit details'!$B$336:$B$980,$A78,'Unit details'!$H$336:$H$980,"Future",'Unit details'!$E$336:$E$980,"Town")+SUMIFS('Unit details'!$Y$336:$Y$980,'Unit details'!$B$336:$B$980,$A78,'Unit details'!$H$336:$H$980,"Future",'Unit details'!$E$336:$E$980,"Nearby")</x:f>
        <x:v>3</x:v>
      </x:c>
      <x:c r="I78" s="9" t="n">
        <x:f>COUNTIFS('Unit details'!$B$336:$B$980,$A78,'Unit details'!$H$336:$H$980,"Uncertain",'Unit details'!$E$336:$E$980,"Town")+COUNTIFS('Unit details'!$B$336:$B$980,$A78,'Unit details'!$H$336:$H$980,"Uncertain",'Unit details'!$E$336:$E$980,"Nearby")</x:f>
        <x:v>6</x:v>
      </x:c>
      <x:c r="J78" s="9" t="n">
        <x:f>COUNTIFS('Unit details'!$B$336:$B$980,$A78,'Unit details'!$N$336:$N$980,"Yes")</x:f>
        <x:v>48</x:v>
      </x:c>
      <x:c r="K78" s="12" t="str">
        <x:v>Weymouth / Dorchester</x:v>
      </x:c>
      <x:c r="L78" s="12" t="str">
        <x:v>Qualifies &gt;20,000</x:v>
      </x:c>
      <x:c r="M78" s="12" t="str">
        <x:v>Recent agent evidence shows returning enquiries and a shortage of good modern stock, particularly above 10,000 sq ft. Applies to the wider BCP/Dorset market, partly beyond the size cap.</x:v>
      </x:c>
    </x:row>
    <x:row r="79" ht="48" customHeight="1">
      <x:c r="A79" s="12" t="str">
        <x:v>Christchurch</x:v>
      </x:c>
      <x:c r="B79" s="9" t="n">
        <x:v>48985</x:v>
      </x:c>
      <x:c r="C79" s="9" t="n">
        <x:f>COUNTIFS('Estate directory'!$A$151:$A$516,$A79,'Estate directory'!$E$151:$E$516,"Town",'Estate directory'!$F$151:$F$516,"Estate / grouped industrial area")</x:f>
        <x:v>3</x:v>
      </x:c>
      <x:c r="D79" s="9" t="n">
        <x:f>COUNTIFS('Estate directory'!$A$151:$A$516,$A79,'Estate directory'!$E$151:$E$516,"Nearby",'Estate directory'!$F$151:$F$516,"Estate / grouped industrial area")</x:f>
        <x:v>1</x:v>
      </x:c>
      <x:c r="E79" s="20" t="n">
        <x:f>COUNTIFS('Unit details'!$B$336:$B$980,$A79,'Unit details'!$E$336:$E$980,"Town",'Unit details'!$H$336:$H$980,"Current")</x:f>
        <x:v>4</x:v>
      </x:c>
      <x:c r="F79" s="20" t="n">
        <x:f>COUNTIFS('Unit details'!$B$336:$B$980,$A79,'Unit details'!$E$336:$E$980,"Nearby",'Unit details'!$H$336:$H$980,"Current")</x:f>
        <x:v>4</x:v>
      </x:c>
      <x:c r="G79" s="20" t="n">
        <x:f>SUM(E79:F79)</x:f>
        <x:v>8</x:v>
      </x:c>
      <x:c r="H79" s="9" t="n">
        <x:f>SUMIFS('Unit details'!$Y$336:$Y$980,'Unit details'!$B$336:$B$980,$A79,'Unit details'!$H$336:$H$980,"Future",'Unit details'!$E$336:$E$980,"Town")+SUMIFS('Unit details'!$Y$336:$Y$980,'Unit details'!$B$336:$B$980,$A79,'Unit details'!$H$336:$H$980,"Future",'Unit details'!$E$336:$E$980,"Nearby")</x:f>
        <x:v>0</x:v>
      </x:c>
      <x:c r="I79" s="9" t="n">
        <x:f>COUNTIFS('Unit details'!$B$336:$B$980,$A79,'Unit details'!$H$336:$H$980,"Uncertain",'Unit details'!$E$336:$E$980,"Town")+COUNTIFS('Unit details'!$B$336:$B$980,$A79,'Unit details'!$H$336:$H$980,"Uncertain",'Unit details'!$E$336:$E$980,"Nearby")</x:f>
        <x:v>2</x:v>
      </x:c>
      <x:c r="J79" s="9" t="n">
        <x:f>COUNTIFS('Unit details'!$B$336:$B$980,$A79,'Unit details'!$N$336:$N$980,"Yes")</x:f>
        <x:v>6</x:v>
      </x:c>
      <x:c r="K79" s="12" t="str">
        <x:v>Weymouth / Dorchester</x:v>
      </x:c>
      <x:c r="L79" s="12" t="str">
        <x:v>Qualifies &gt;20,000</x:v>
      </x:c>
      <x:c r="M79" s="12" t="str">
        <x:v>Recent agent evidence shows returning enquiries and a shortage of good modern stock, particularly above 10,000 sq ft. Applies to the wider BCP/Dorset market, partly beyond the size cap.</x:v>
      </x:c>
    </x:row>
    <x:row r="80" ht="48" customHeight="1">
      <x:c r="A80" s="12" t="str">
        <x:v>Totton</x:v>
      </x:c>
      <x:c r="B80" s="9" t="n">
        <x:v>28090</x:v>
      </x:c>
      <x:c r="C80" s="9" t="n">
        <x:f>COUNTIFS('Estate directory'!$A$151:$A$516,$A80,'Estate directory'!$E$151:$E$516,"Town",'Estate directory'!$F$151:$F$516,"Estate / grouped industrial area")</x:f>
        <x:v>4</x:v>
      </x:c>
      <x:c r="D80" s="9" t="n">
        <x:f>COUNTIFS('Estate directory'!$A$151:$A$516,$A80,'Estate directory'!$E$151:$E$516,"Nearby",'Estate directory'!$F$151:$F$516,"Estate / grouped industrial area")</x:f>
        <x:v>1</x:v>
      </x:c>
      <x:c r="E80" s="20" t="n">
        <x:f>COUNTIFS('Unit details'!$B$336:$B$980,$A80,'Unit details'!$E$336:$E$980,"Town",'Unit details'!$H$336:$H$980,"Current")</x:f>
        <x:v>8</x:v>
      </x:c>
      <x:c r="F80" s="20" t="n">
        <x:f>COUNTIFS('Unit details'!$B$336:$B$980,$A80,'Unit details'!$E$336:$E$980,"Nearby",'Unit details'!$H$336:$H$980,"Current")</x:f>
        <x:v>2</x:v>
      </x:c>
      <x:c r="G80" s="20" t="n">
        <x:f>SUM(E80:F80)</x:f>
        <x:v>10</x:v>
      </x:c>
      <x:c r="H80" s="9" t="n">
        <x:f>SUMIFS('Unit details'!$Y$336:$Y$980,'Unit details'!$B$336:$B$980,$A80,'Unit details'!$H$336:$H$980,"Future",'Unit details'!$E$336:$E$980,"Town")+SUMIFS('Unit details'!$Y$336:$Y$980,'Unit details'!$B$336:$B$980,$A80,'Unit details'!$H$336:$H$980,"Future",'Unit details'!$E$336:$E$980,"Nearby")</x:f>
        <x:v>0</x:v>
      </x:c>
      <x:c r="I80" s="9" t="n">
        <x:f>COUNTIFS('Unit details'!$B$336:$B$980,$A80,'Unit details'!$H$336:$H$980,"Uncertain",'Unit details'!$E$336:$E$980,"Town")+COUNTIFS('Unit details'!$B$336:$B$980,$A80,'Unit details'!$H$336:$H$980,"Uncertain",'Unit details'!$E$336:$E$980,"Nearby")</x:f>
        <x:v>2</x:v>
      </x:c>
      <x:c r="J80" s="9" t="n">
        <x:f>COUNTIFS('Unit details'!$B$336:$B$980,$A80,'Unit details'!$N$336:$N$980,"Yes")</x:f>
        <x:v>6</x:v>
      </x:c>
      <x:c r="K80" s="12" t="str">
        <x:v>Weymouth / Dorchester</x:v>
      </x:c>
      <x:c r="L80" s="12" t="str">
        <x:v>Qualifies &gt;20,000</x:v>
      </x:c>
      <x:c r="M80" s="12" t="str">
        <x:v>No suitable recent town-specific demand evidence verified in this pass. Use the listing count as a supply observation only; shortage and unmet demand remain unproven.</x:v>
      </x:c>
    </x:row>
    <x:row r="83" ht="23" customHeight="1">
      <x:c r="A83" s="21" t="str">
        <x:v>Few adverts can indicate constrained supply, but do not prove occupier demand. Demand interpretations use dated market evidence and distinguish quality shortages from total stock.</x:v>
      </x:c>
    </x:row>
    <x:row r="84" ht="23" customHeight="1">
      <x:c r="A84" s="21" t="str">
        <x:v>Current = advertised without a known future or under-offer condition. This is a minimum identified supply count, not a vacancy rate or an agent-confirmed vacant-unit census.</x:v>
      </x:c>
    </x:row>
    <x:row r="85" ht="23" customHeight="1">
      <x:c r="A85" s="21" t="str">
        <x:v>£/sq ft/year = annual asking rent ÷ the matching whole unit area. VAT, business rates, service charges and utilities are not added. Conflicted, incentive and partial-area quotes are excluded from comparisons.</x:v>
      </x:c>
    </x:row>
    <x:row r="86" ht="23" customHeight="1">
      <x:c r="A86" s="21" t="str">
        <x:v>Estates are minimum identified named estates and grouped industrial areas. Nested parks are consolidated where evidenced; uncertain boundaries and standalone sites are flagged.</x:v>
      </x:c>
    </x:row>
    <x:row r="87" ht="23" customHeight="1">
      <x:c r="A87" s="21" t="str">
        <x:v>Context rows in Unit details cover smaller or wider localities and are excluded from this summary and its rent samples. Bristol Nearby includes separate Avonmouth and suburban localities.</x:v>
      </x:c>
    </x:row>
    <x:row r="88" ht="23" customHeight="1">
      <x:c r="A88" s="21" t="str">
        <x:v>West Hampshire coverage is Totton and the New Forest catchment. Southampton and Winchester are outside this scan. Overlapping catchments are assigned once to avoid duplicate totals.</x:v>
      </x:c>
    </x:row>
    <x:row r="91">
      <x:c r="A91" s="31" t="str">
        <x:v>South East and Home Counties</x:v>
      </x:c>
    </x:row>
    <x:row r="92">
      <x:c r="A92" s="32"/>
      <x:c r="B92" s="32"/>
      <x:c r="C92" s="32"/>
      <x:c r="D92" s="32"/>
      <x:c r="E92" s="32"/>
      <x:c r="F92" s="32"/>
      <x:c r="G92" s="32"/>
      <x:c r="H92" s="32"/>
      <x:c r="I92" s="32"/>
      <x:c r="J92" s="32"/>
      <x:c r="K92" s="32"/>
      <x:c r="L92" s="32"/>
      <x:c r="M92" s="32"/>
    </x:row>
    <x:row r="93">
      <x:c r="A93" s="21" t="str">
        <x:v>Towns above 20,000 use ONS Census 2021 built-up areas. Greater London is a separate regional population; neighbourhood populations are not inferred.</x:v>
      </x:c>
    </x:row>
    <x:row r="94">
      <x:c r="A94" s="21" t="str">
        <x:v>Identifiable advertised demises ≤15,000 sq ft. Nearby means the stated market catchment; other small towns and wider locations are Context and excluded.</x:v>
      </x:c>
    </x:row>
    <x:row r="96" ht="58" customHeight="1">
      <x:c r="A96" s="42" t="str">
        <x:v>Town / city</x:v>
      </x:c>
      <x:c r="B96" s="42" t="str">
        <x:v>Population 2021</x:v>
      </x:c>
      <x:c r="C96" s="42" t="str">
        <x:v>Identified town estates / areas</x:v>
      </x:c>
      <x:c r="D96" s="42" t="str">
        <x:v>Identified nearby estates / areas</x:v>
      </x:c>
      <x:c r="E96" s="42" t="str">
        <x:v>Current town units</x:v>
      </x:c>
      <x:c r="F96" s="42" t="str">
        <x:v>Current nearby units</x:v>
      </x:c>
      <x:c r="G96" s="42" t="str">
        <x:v>Current combined units</x:v>
      </x:c>
      <x:c r="H96" s="42" t="str">
        <x:v>Future / not ready</x:v>
      </x:c>
      <x:c r="I96" s="42" t="str">
        <x:v>Uncertain records</x:v>
      </x:c>
      <x:c r="J96" s="42" t="str">
        <x:v>Reliable priced current units</x:v>
      </x:c>
      <x:c r="K96" s="42" t="str">
        <x:v>Regional group</x:v>
      </x:c>
      <x:c r="L96" s="42" t="str">
        <x:v>Population qualification</x:v>
      </x:c>
      <x:c r="M96" s="42" t="str">
        <x:v>Demand interpretation</x:v>
      </x:c>
    </x:row>
    <x:row r="97" ht="74" customHeight="1">
      <x:c r="A97" s="12" t="str">
        <x:v>Brighton and Hove</x:v>
      </x:c>
      <x:c r="B97" s="9" t="n">
        <x:v>277105</x:v>
      </x:c>
      <x:c r="C97" s="9" t="n">
        <x:f>COUNTIFS('Estate directory'!$A$517:$A$529,$A97,'Estate directory'!$E$517:$E$529,"Town",'Estate directory'!$F$517:$F$529,"Estate / grouped industrial area")</x:f>
        <x:v>11</x:v>
      </x:c>
      <x:c r="D97" s="9" t="n">
        <x:f>COUNTIFS('Estate directory'!$A$517:$A$529,$A97,'Estate directory'!$E$517:$E$529,"Nearby",'Estate directory'!$F$517:$F$529,"Estate / grouped industrial area")</x:f>
        <x:v>0</x:v>
      </x:c>
      <x:c r="E97" s="20" t="n">
        <x:f>COUNTIFS('Unit details'!$B$981:$B$1002,$A97,'Unit details'!$E$981:$E$1002,"Town",'Unit details'!$H$981:$H$1002,"Current")</x:f>
        <x:v>19</x:v>
      </x:c>
      <x:c r="F97" s="20" t="n">
        <x:f>COUNTIFS('Unit details'!$B$981:$B$1002,$A97,'Unit details'!$E$981:$E$1002,"Nearby",'Unit details'!$H$981:$H$1002,"Current")</x:f>
        <x:v>1</x:v>
      </x:c>
      <x:c r="G97" s="20" t="n">
        <x:f>SUM(E97:F97)</x:f>
        <x:v>20</x:v>
      </x:c>
      <x:c r="H97" s="9" t="n">
        <x:f>SUMIFS('Unit details'!$Y$981:$Y$1002,'Unit details'!$B$981:$B$1002,$A97,'Unit details'!$H$981:$H$1002,"Future",'Unit details'!$E$981:$E$1002,"Town")+SUMIFS('Unit details'!$Y$981:$Y$1002,'Unit details'!$B$981:$B$1002,$A97,'Unit details'!$H$981:$H$1002,"Future",'Unit details'!$E$981:$E$1002,"Nearby")</x:f>
        <x:v>1</x:v>
      </x:c>
      <x:c r="I97" s="9" t="n">
        <x:f>COUNTIFS('Unit details'!$B$981:$B$1002,$A97,'Unit details'!$H$981:$H$1002,"Uncertain",'Unit details'!$E$981:$E$1002,"Town")+COUNTIFS('Unit details'!$B$981:$B$1002,$A97,'Unit details'!$H$981:$H$1002,"Uncertain",'Unit details'!$E$981:$E$1002,"Nearby")</x:f>
        <x:v>1</x:v>
      </x:c>
      <x:c r="J97" s="9" t="n">
        <x:f>COUNTIFS('Unit details'!$B$981:$B$1002,$A97,'Unit details'!$N$981:$N$1002,"Yes")</x:f>
        <x:v>14</x:v>
      </x:c>
      <x:c r="K97" s="12" t="str">
        <x:v>Brighton / Crawley</x:v>
      </x:c>
      <x:c r="L97" s="12" t="str">
        <x:v>Census 2021 BUA &gt;20,000 residents</x:v>
      </x:c>
      <x:c r="M97" s="12" t="str">
        <x:v>8 September 2026: Possible mismatch of suitable stock and requirements; low completed take-up is also evident. Over 5,000-sq-ft series, not evidence of estate-level≤15,000 sq ft shortage.</x:v>
      </x:c>
    </x:row>
    <x:row r="98" ht="74" customHeight="1">
      <x:c r="A98" s="12" t="str">
        <x:v>Crawley</x:v>
      </x:c>
      <x:c r="B98" s="9" t="n">
        <x:v>120550</x:v>
      </x:c>
      <x:c r="C98" s="9" t="n">
        <x:f>COUNTIFS('Estate directory'!$A$530:$A$541,$A98,'Estate directory'!$E$530:$E$541,"Town",'Estate directory'!$F$530:$F$541,"Estate / grouped industrial area")</x:f>
        <x:v>8</x:v>
      </x:c>
      <x:c r="D98" s="9" t="n">
        <x:f>COUNTIFS('Estate directory'!$A$530:$A$541,$A98,'Estate directory'!$E$530:$E$541,"Nearby",'Estate directory'!$F$530:$F$541,"Estate / grouped industrial area")</x:f>
        <x:v>2</x:v>
      </x:c>
      <x:c r="E98" s="20" t="n">
        <x:f>COUNTIFS('Unit details'!$B$1003:$B$1022,$A98,'Unit details'!$E$1003:$E$1022,"Town",'Unit details'!$H$1003:$H$1022,"Current")</x:f>
        <x:v>16</x:v>
      </x:c>
      <x:c r="F98" s="20" t="n">
        <x:f>COUNTIFS('Unit details'!$B$1003:$B$1022,$A98,'Unit details'!$E$1003:$E$1022,"Nearby",'Unit details'!$H$1003:$H$1022,"Current")</x:f>
        <x:v>2</x:v>
      </x:c>
      <x:c r="G98" s="20" t="n">
        <x:f>SUM(E98:F98)</x:f>
        <x:v>18</x:v>
      </x:c>
      <x:c r="H98" s="9" t="n">
        <x:f>SUMIFS('Unit details'!$Y$1003:$Y$1022,'Unit details'!$B$1003:$B$1022,$A98,'Unit details'!$H$1003:$H$1022,"Future",'Unit details'!$E$1003:$E$1022,"Town")+SUMIFS('Unit details'!$Y$1003:$Y$1022,'Unit details'!$B$1003:$B$1022,$A98,'Unit details'!$H$1003:$H$1022,"Future",'Unit details'!$E$1003:$E$1022,"Nearby")</x:f>
        <x:v>0</x:v>
      </x:c>
      <x:c r="I98" s="9" t="n">
        <x:f>COUNTIFS('Unit details'!$B$1003:$B$1022,$A98,'Unit details'!$H$1003:$H$1022,"Uncertain",'Unit details'!$E$1003:$E$1022,"Town")+COUNTIFS('Unit details'!$B$1003:$B$1022,$A98,'Unit details'!$H$1003:$H$1022,"Uncertain",'Unit details'!$E$1003:$E$1022,"Nearby")</x:f>
        <x:v>2</x:v>
      </x:c>
      <x:c r="J98" s="9" t="n">
        <x:f>COUNTIFS('Unit details'!$B$1003:$B$1022,$A98,'Unit details'!$N$1003:$N$1022,"Yes")</x:f>
        <x:v>12</x:v>
      </x:c>
      <x:c r="K98" s="12" t="str">
        <x:v>Brighton / Crawley</x:v>
      </x:c>
      <x:c r="L98" s="12" t="str">
        <x:v>Census 2021 BUA &gt;20,000 residents</x:v>
      </x:c>
      <x:c r="M98" s="12" t="str">
        <x:v>8 September 2026: Active occupier demand and leasing, but logged enquiries are not completed take-up. Figures cover lettings over 5,000 sq ft and include larger buildings; not a ≤15,000 sq ft vacancy rate.</x:v>
      </x:c>
    </x:row>
    <x:row r="99" ht="74" customHeight="1">
      <x:c r="A99" s="12" t="str">
        <x:v>Worthing</x:v>
      </x:c>
      <x:c r="B99" s="9" t="n">
        <x:v>111620</x:v>
      </x:c>
      <x:c r="C99" s="9" t="n">
        <x:f>COUNTIFS('Estate directory'!$A$542:$A$552,$A99,'Estate directory'!$E$542:$E$552,"Town",'Estate directory'!$F$542:$F$552,"Estate / grouped industrial area")</x:f>
        <x:v>9</x:v>
      </x:c>
      <x:c r="D99" s="9" t="n">
        <x:f>COUNTIFS('Estate directory'!$A$542:$A$552,$A99,'Estate directory'!$E$542:$E$552,"Nearby",'Estate directory'!$F$542:$F$552,"Estate / grouped industrial area")</x:f>
        <x:v>0</x:v>
      </x:c>
      <x:c r="E99" s="20" t="n">
        <x:f>COUNTIFS('Unit details'!$B$1023:$B$1053,$A99,'Unit details'!$E$1023:$E$1053,"Town",'Unit details'!$H$1023:$H$1053,"Current")</x:f>
        <x:v>20</x:v>
      </x:c>
      <x:c r="F99" s="20" t="n">
        <x:f>COUNTIFS('Unit details'!$B$1023:$B$1053,$A99,'Unit details'!$E$1023:$E$1053,"Nearby",'Unit details'!$H$1023:$H$1053,"Current")</x:f>
        <x:v>1</x:v>
      </x:c>
      <x:c r="G99" s="20" t="n">
        <x:f>SUM(E99:F99)</x:f>
        <x:v>21</x:v>
      </x:c>
      <x:c r="H99" s="9" t="n">
        <x:f>SUMIFS('Unit details'!$Y$1023:$Y$1053,'Unit details'!$B$1023:$B$1053,$A99,'Unit details'!$H$1023:$H$1053,"Future",'Unit details'!$E$1023:$E$1053,"Town")+SUMIFS('Unit details'!$Y$1023:$Y$1053,'Unit details'!$B$1023:$B$1053,$A99,'Unit details'!$H$1023:$H$1053,"Future",'Unit details'!$E$1023:$E$1053,"Nearby")</x:f>
        <x:v>0</x:v>
      </x:c>
      <x:c r="I99" s="9" t="n">
        <x:f>COUNTIFS('Unit details'!$B$1023:$B$1053,$A99,'Unit details'!$H$1023:$H$1053,"Uncertain",'Unit details'!$E$1023:$E$1053,"Town")+COUNTIFS('Unit details'!$B$1023:$B$1053,$A99,'Unit details'!$H$1023:$H$1053,"Uncertain",'Unit details'!$E$1023:$E$1053,"Nearby")</x:f>
        <x:v>10</x:v>
      </x:c>
      <x:c r="J99" s="9" t="n">
        <x:f>COUNTIFS('Unit details'!$B$1023:$B$1053,$A99,'Unit details'!$N$1023:$N$1053,"Yes")</x:f>
        <x:v>21</x:v>
      </x:c>
      <x:c r="K99" s="12" t="str">
        <x:v>Brighton / Crawley</x:v>
      </x:c>
      <x:c r="L99" s="12" t="str">
        <x:v>Census 2021 BUA &gt;20,000 residents</x:v>
      </x:c>
      <x:c r="M99" s="12" t="str">
        <x:v>Town-level demand not independently quantified. Use identified supply and asking rents as a screening measure; few adverts alone do not establish a shortage.</x:v>
      </x:c>
    </x:row>
    <x:row r="100" ht="74" customHeight="1">
      <x:c r="A100" s="12" t="str">
        <x:v>Bognor Regis</x:v>
      </x:c>
      <x:c r="B100" s="9" t="n">
        <x:v>68435</x:v>
      </x:c>
      <x:c r="C100" s="9" t="n">
        <x:f>COUNTIFS('Estate directory'!$A$553:$A$560,$A100,'Estate directory'!$E$553:$E$560,"Town",'Estate directory'!$F$553:$F$560,"Estate / grouped industrial area")</x:f>
        <x:v>6</x:v>
      </x:c>
      <x:c r="D100" s="9" t="n">
        <x:f>COUNTIFS('Estate directory'!$A$553:$A$560,$A100,'Estate directory'!$E$553:$E$560,"Nearby",'Estate directory'!$F$553:$F$560,"Estate / grouped industrial area")</x:f>
        <x:v>0</x:v>
      </x:c>
      <x:c r="E100" s="20" t="n">
        <x:f>COUNTIFS('Unit details'!$B$1054:$B$1064,$A100,'Unit details'!$E$1054:$E$1064,"Town",'Unit details'!$H$1054:$H$1064,"Current")</x:f>
        <x:v>7</x:v>
      </x:c>
      <x:c r="F100" s="20" t="n">
        <x:f>COUNTIFS('Unit details'!$B$1054:$B$1064,$A100,'Unit details'!$E$1054:$E$1064,"Nearby",'Unit details'!$H$1054:$H$1064,"Current")</x:f>
        <x:v>1</x:v>
      </x:c>
      <x:c r="G100" s="20" t="n">
        <x:f>SUM(E100:F100)</x:f>
        <x:v>8</x:v>
      </x:c>
      <x:c r="H100" s="9" t="n">
        <x:f>SUMIFS('Unit details'!$Y$1054:$Y$1064,'Unit details'!$B$1054:$B$1064,$A100,'Unit details'!$H$1054:$H$1064,"Future",'Unit details'!$E$1054:$E$1064,"Town")+SUMIFS('Unit details'!$Y$1054:$Y$1064,'Unit details'!$B$1054:$B$1064,$A100,'Unit details'!$H$1054:$H$1064,"Future",'Unit details'!$E$1054:$E$1064,"Nearby")</x:f>
        <x:v>0</x:v>
      </x:c>
      <x:c r="I100" s="9" t="n">
        <x:f>COUNTIFS('Unit details'!$B$1054:$B$1064,$A100,'Unit details'!$H$1054:$H$1064,"Uncertain",'Unit details'!$E$1054:$E$1064,"Town")+COUNTIFS('Unit details'!$B$1054:$B$1064,$A100,'Unit details'!$H$1054:$H$1064,"Uncertain",'Unit details'!$E$1054:$E$1064,"Nearby")</x:f>
        <x:v>3</x:v>
      </x:c>
      <x:c r="J100" s="9" t="n">
        <x:f>COUNTIFS('Unit details'!$B$1054:$B$1064,$A100,'Unit details'!$N$1054:$N$1064,"Yes")</x:f>
        <x:v>4</x:v>
      </x:c>
      <x:c r="K100" s="12" t="str">
        <x:v>Brighton / Crawley</x:v>
      </x:c>
      <x:c r="L100" s="12" t="str">
        <x:v>Census 2021 BUA &gt;20,000 residents</x:v>
      </x:c>
      <x:c r="M100" s="12" t="str">
        <x:v>Town-level demand not independently quantified. Use identified supply and asking rents as a screening measure; few adverts alone do not establish a shortage.</x:v>
      </x:c>
    </x:row>
    <x:row r="101" ht="74" customHeight="1">
      <x:c r="A101" s="12" t="str">
        <x:v>Chichester</x:v>
      </x:c>
      <x:c r="B101" s="9" t="n">
        <x:v>31710</x:v>
      </x:c>
      <x:c r="C101" s="9" t="n">
        <x:f>COUNTIFS('Estate directory'!$A$561:$A$579,$A101,'Estate directory'!$E$561:$E$579,"Town",'Estate directory'!$F$561:$F$579,"Estate / grouped industrial area")</x:f>
        <x:v>4</x:v>
      </x:c>
      <x:c r="D101" s="9" t="n">
        <x:f>COUNTIFS('Estate directory'!$A$561:$A$579,$A101,'Estate directory'!$E$561:$E$579,"Nearby",'Estate directory'!$F$561:$F$579,"Estate / grouped industrial area")</x:f>
        <x:v>8</x:v>
      </x:c>
      <x:c r="E101" s="20" t="n">
        <x:f>COUNTIFS('Unit details'!$B$1065:$B$1095,$A101,'Unit details'!$E$1065:$E$1095,"Town",'Unit details'!$H$1065:$H$1095,"Current")</x:f>
        <x:v>10</x:v>
      </x:c>
      <x:c r="F101" s="20" t="n">
        <x:f>COUNTIFS('Unit details'!$B$1065:$B$1095,$A101,'Unit details'!$E$1065:$E$1095,"Nearby",'Unit details'!$H$1065:$H$1095,"Current")</x:f>
        <x:v>12</x:v>
      </x:c>
      <x:c r="G101" s="20" t="n">
        <x:f>SUM(E101:F101)</x:f>
        <x:v>22</x:v>
      </x:c>
      <x:c r="H101" s="9" t="n">
        <x:f>SUMIFS('Unit details'!$Y$1065:$Y$1095,'Unit details'!$B$1065:$B$1095,$A101,'Unit details'!$H$1065:$H$1095,"Future",'Unit details'!$E$1065:$E$1095,"Town")+SUMIFS('Unit details'!$Y$1065:$Y$1095,'Unit details'!$B$1065:$B$1095,$A101,'Unit details'!$H$1065:$H$1095,"Future",'Unit details'!$E$1065:$E$1095,"Nearby")</x:f>
        <x:v>0</x:v>
      </x:c>
      <x:c r="I101" s="9" t="n">
        <x:f>COUNTIFS('Unit details'!$B$1065:$B$1095,$A101,'Unit details'!$H$1065:$H$1095,"Uncertain",'Unit details'!$E$1065:$E$1095,"Town")+COUNTIFS('Unit details'!$B$1065:$B$1095,$A101,'Unit details'!$H$1065:$H$1095,"Uncertain",'Unit details'!$E$1065:$E$1095,"Nearby")</x:f>
        <x:v>9</x:v>
      </x:c>
      <x:c r="J101" s="9" t="n">
        <x:f>COUNTIFS('Unit details'!$B$1065:$B$1095,$A101,'Unit details'!$N$1065:$N$1095,"Yes")</x:f>
        <x:v>17</x:v>
      </x:c>
      <x:c r="K101" s="12" t="str">
        <x:v>Brighton / Crawley</x:v>
      </x:c>
      <x:c r="L101" s="12" t="str">
        <x:v>Census 2021 BUA &gt;20,000 residents</x:v>
      </x:c>
      <x:c r="M101" s="12" t="str">
        <x:v>Town-level demand not independently quantified. Use identified supply and asking rents as a screening measure; few adverts alone do not establish a shortage.</x:v>
      </x:c>
    </x:row>
    <x:row r="102" ht="74" customHeight="1">
      <x:c r="A102" s="12" t="str">
        <x:v>Horsham</x:v>
      </x:c>
      <x:c r="B102" s="9" t="n">
        <x:v>50215</x:v>
      </x:c>
      <x:c r="C102" s="9" t="n">
        <x:f>COUNTIFS('Estate directory'!$A$580:$A$592,$A102,'Estate directory'!$E$580:$E$592,"Town",'Estate directory'!$F$580:$F$592,"Estate / grouped industrial area")</x:f>
        <x:v>6</x:v>
      </x:c>
      <x:c r="D102" s="9" t="n">
        <x:f>COUNTIFS('Estate directory'!$A$580:$A$592,$A102,'Estate directory'!$E$580:$E$592,"Nearby",'Estate directory'!$F$580:$F$592,"Estate / grouped industrial area")</x:f>
        <x:v>4</x:v>
      </x:c>
      <x:c r="E102" s="20" t="n">
        <x:f>COUNTIFS('Unit details'!$B$1096:$B$1114,$A102,'Unit details'!$E$1096:$E$1114,"Town",'Unit details'!$H$1096:$H$1114,"Current")</x:f>
        <x:v>3</x:v>
      </x:c>
      <x:c r="F102" s="20" t="n">
        <x:f>COUNTIFS('Unit details'!$B$1096:$B$1114,$A102,'Unit details'!$E$1096:$E$1114,"Nearby",'Unit details'!$H$1096:$H$1114,"Current")</x:f>
        <x:v>14</x:v>
      </x:c>
      <x:c r="G102" s="20" t="n">
        <x:f>SUM(E102:F102)</x:f>
        <x:v>17</x:v>
      </x:c>
      <x:c r="H102" s="9" t="n">
        <x:f>SUMIFS('Unit details'!$Y$1096:$Y$1114,'Unit details'!$B$1096:$B$1114,$A102,'Unit details'!$H$1096:$H$1114,"Future",'Unit details'!$E$1096:$E$1114,"Town")+SUMIFS('Unit details'!$Y$1096:$Y$1114,'Unit details'!$B$1096:$B$1114,$A102,'Unit details'!$H$1096:$H$1114,"Future",'Unit details'!$E$1096:$E$1114,"Nearby")</x:f>
        <x:v>1</x:v>
      </x:c>
      <x:c r="I102" s="9" t="n">
        <x:f>COUNTIFS('Unit details'!$B$1096:$B$1114,$A102,'Unit details'!$H$1096:$H$1114,"Uncertain",'Unit details'!$E$1096:$E$1114,"Town")+COUNTIFS('Unit details'!$B$1096:$B$1114,$A102,'Unit details'!$H$1096:$H$1114,"Uncertain",'Unit details'!$E$1096:$E$1114,"Nearby")</x:f>
        <x:v>1</x:v>
      </x:c>
      <x:c r="J102" s="9" t="n">
        <x:f>COUNTIFS('Unit details'!$B$1096:$B$1114,$A102,'Unit details'!$N$1096:$N$1114,"Yes")</x:f>
        <x:v>16</x:v>
      </x:c>
      <x:c r="K102" s="12" t="str">
        <x:v>Brighton / Crawley</x:v>
      </x:c>
      <x:c r="L102" s="12" t="str">
        <x:v>Census 2021 BUA &gt;20,000 residents</x:v>
      </x:c>
      <x:c r="M102" s="12" t="str">
        <x:v>11 May 2026: Relevant size-sector qualitative support; new supply can relieve shortage. These are agent opinion/benchmarks, not measured current vacancy or signed rents for every unit.</x:v>
      </x:c>
    </x:row>
    <x:row r="103" ht="74" customHeight="1">
      <x:c r="A103" s="12" t="str">
        <x:v>Burgess Hill</x:v>
      </x:c>
      <x:c r="B103" s="9" t="n">
        <x:v>33355</x:v>
      </x:c>
      <x:c r="C103" s="9" t="n">
        <x:f>COUNTIFS('Estate directory'!$A$593:$A$598,$A103,'Estate directory'!$E$593:$E$598,"Town",'Estate directory'!$F$593:$F$598,"Estate / grouped industrial area")</x:f>
        <x:v>1</x:v>
      </x:c>
      <x:c r="D103" s="9" t="n">
        <x:f>COUNTIFS('Estate directory'!$A$593:$A$598,$A103,'Estate directory'!$E$593:$E$598,"Nearby",'Estate directory'!$F$593:$F$598,"Estate / grouped industrial area")</x:f>
        <x:v>3</x:v>
      </x:c>
      <x:c r="E103" s="20" t="n">
        <x:f>COUNTIFS('Unit details'!$B$1115:$B$1130,$A103,'Unit details'!$E$1115:$E$1130,"Town",'Unit details'!$H$1115:$H$1130,"Current")</x:f>
        <x:v>8</x:v>
      </x:c>
      <x:c r="F103" s="20" t="n">
        <x:f>COUNTIFS('Unit details'!$B$1115:$B$1130,$A103,'Unit details'!$E$1115:$E$1130,"Nearby",'Unit details'!$H$1115:$H$1130,"Current")</x:f>
        <x:v>8</x:v>
      </x:c>
      <x:c r="G103" s="20" t="n">
        <x:f>SUM(E103:F103)</x:f>
        <x:v>16</x:v>
      </x:c>
      <x:c r="H103" s="9" t="n">
        <x:f>SUMIFS('Unit details'!$Y$1115:$Y$1130,'Unit details'!$B$1115:$B$1130,$A103,'Unit details'!$H$1115:$H$1130,"Future",'Unit details'!$E$1115:$E$1130,"Town")+SUMIFS('Unit details'!$Y$1115:$Y$1130,'Unit details'!$B$1115:$B$1130,$A103,'Unit details'!$H$1115:$H$1130,"Future",'Unit details'!$E$1115:$E$1130,"Nearby")</x:f>
        <x:v>0</x:v>
      </x:c>
      <x:c r="I103" s="9" t="n">
        <x:f>COUNTIFS('Unit details'!$B$1115:$B$1130,$A103,'Unit details'!$H$1115:$H$1130,"Uncertain",'Unit details'!$E$1115:$E$1130,"Town")+COUNTIFS('Unit details'!$B$1115:$B$1130,$A103,'Unit details'!$H$1115:$H$1130,"Uncertain",'Unit details'!$E$1115:$E$1130,"Nearby")</x:f>
        <x:v>0</x:v>
      </x:c>
      <x:c r="J103" s="9" t="n">
        <x:f>COUNTIFS('Unit details'!$B$1115:$B$1130,$A103,'Unit details'!$N$1115:$N$1130,"Yes")</x:f>
        <x:v>11</x:v>
      </x:c>
      <x:c r="K103" s="12" t="str">
        <x:v>Brighton / Crawley</x:v>
      </x:c>
      <x:c r="L103" s="12" t="str">
        <x:v>Census 2021 BUA &gt;20,000 residents</x:v>
      </x:c>
      <x:c r="M103" s="12" t="str">
        <x:v>Town-level demand not independently quantified. Use identified supply and asking rents as a screening measure; few adverts alone do not establish a shortage.</x:v>
      </x:c>
    </x:row>
    <x:row r="104" ht="74" customHeight="1">
      <x:c r="A104" s="12" t="str">
        <x:v>Haywards Heath</x:v>
      </x:c>
      <x:c r="B104" s="9" t="n">
        <x:v>40185</x:v>
      </x:c>
      <x:c r="C104" s="9" t="n">
        <x:f>COUNTIFS('Estate directory'!$A$599:$A$603,$A104,'Estate directory'!$E$599:$E$603,"Town",'Estate directory'!$F$599:$F$603,"Estate / grouped industrial area")</x:f>
        <x:v>1</x:v>
      </x:c>
      <x:c r="D104" s="9" t="n">
        <x:f>COUNTIFS('Estate directory'!$A$599:$A$603,$A104,'Estate directory'!$E$599:$E$603,"Nearby",'Estate directory'!$F$599:$F$603,"Estate / grouped industrial area")</x:f>
        <x:v>0</x:v>
      </x:c>
      <x:c r="E104" s="20" t="n">
        <x:f>COUNTIFS('Unit details'!$B$1131:$B$1141,$A104,'Unit details'!$E$1131:$E$1141,"Town",'Unit details'!$H$1131:$H$1141,"Current")</x:f>
        <x:v>0</x:v>
      </x:c>
      <x:c r="F104" s="20" t="n">
        <x:f>COUNTIFS('Unit details'!$B$1131:$B$1141,$A104,'Unit details'!$E$1131:$E$1141,"Nearby",'Unit details'!$H$1131:$H$1141,"Current")</x:f>
        <x:v>8</x:v>
      </x:c>
      <x:c r="G104" s="20" t="n">
        <x:f>SUM(E104:F104)</x:f>
        <x:v>8</x:v>
      </x:c>
      <x:c r="H104" s="9" t="n">
        <x:f>SUMIFS('Unit details'!$Y$1131:$Y$1141,'Unit details'!$B$1131:$B$1141,$A104,'Unit details'!$H$1131:$H$1141,"Future",'Unit details'!$E$1131:$E$1141,"Town")+SUMIFS('Unit details'!$Y$1131:$Y$1141,'Unit details'!$B$1131:$B$1141,$A104,'Unit details'!$H$1131:$H$1141,"Future",'Unit details'!$E$1131:$E$1141,"Nearby")</x:f>
        <x:v>0</x:v>
      </x:c>
      <x:c r="I104" s="9" t="n">
        <x:f>COUNTIFS('Unit details'!$B$1131:$B$1141,$A104,'Unit details'!$H$1131:$H$1141,"Uncertain",'Unit details'!$E$1131:$E$1141,"Town")+COUNTIFS('Unit details'!$B$1131:$B$1141,$A104,'Unit details'!$H$1131:$H$1141,"Uncertain",'Unit details'!$E$1131:$E$1141,"Nearby")</x:f>
        <x:v>3</x:v>
      </x:c>
      <x:c r="J104" s="9" t="n">
        <x:f>COUNTIFS('Unit details'!$B$1131:$B$1141,$A104,'Unit details'!$N$1131:$N$1141,"Yes")</x:f>
        <x:v>8</x:v>
      </x:c>
      <x:c r="K104" s="12" t="str">
        <x:v>Brighton / Crawley</x:v>
      </x:c>
      <x:c r="L104" s="12" t="str">
        <x:v>Census 2021 BUA &gt;20,000 residents</x:v>
      </x:c>
      <x:c r="M104" s="12" t="str">
        <x:v>Town-level demand not independently quantified. Use identified supply and asking rents as a screening measure; few adverts alone do not establish a shortage.</x:v>
      </x:c>
    </x:row>
    <x:row r="105" ht="74" customHeight="1">
      <x:c r="A105" s="12" t="str">
        <x:v>Eastbourne</x:v>
      </x:c>
      <x:c r="B105" s="9" t="n">
        <x:v>99180</x:v>
      </x:c>
      <x:c r="C105" s="9" t="n">
        <x:f>COUNTIFS('Estate directory'!$A$604:$A$608,$A105,'Estate directory'!$E$604:$E$608,"Town",'Estate directory'!$F$604:$F$608,"Estate / grouped industrial area")</x:f>
        <x:v>2</x:v>
      </x:c>
      <x:c r="D105" s="9" t="n">
        <x:f>COUNTIFS('Estate directory'!$A$604:$A$608,$A105,'Estate directory'!$E$604:$E$608,"Nearby",'Estate directory'!$F$604:$F$608,"Estate / grouped industrial area")</x:f>
        <x:v>2</x:v>
      </x:c>
      <x:c r="E105" s="20" t="n">
        <x:f>COUNTIFS('Unit details'!$B$1142:$B$1153,$A105,'Unit details'!$E$1142:$E$1153,"Town",'Unit details'!$H$1142:$H$1153,"Current")</x:f>
        <x:v>3</x:v>
      </x:c>
      <x:c r="F105" s="20" t="n">
        <x:f>COUNTIFS('Unit details'!$B$1142:$B$1153,$A105,'Unit details'!$E$1142:$E$1153,"Nearby",'Unit details'!$H$1142:$H$1153,"Current")</x:f>
        <x:v>4</x:v>
      </x:c>
      <x:c r="G105" s="20" t="n">
        <x:f>SUM(E105:F105)</x:f>
        <x:v>7</x:v>
      </x:c>
      <x:c r="H105" s="9" t="n">
        <x:f>SUMIFS('Unit details'!$Y$1142:$Y$1153,'Unit details'!$B$1142:$B$1153,$A105,'Unit details'!$H$1142:$H$1153,"Future",'Unit details'!$E$1142:$E$1153,"Town")+SUMIFS('Unit details'!$Y$1142:$Y$1153,'Unit details'!$B$1142:$B$1153,$A105,'Unit details'!$H$1142:$H$1153,"Future",'Unit details'!$E$1142:$E$1153,"Nearby")</x:f>
        <x:v>0</x:v>
      </x:c>
      <x:c r="I105" s="9" t="n">
        <x:f>COUNTIFS('Unit details'!$B$1142:$B$1153,$A105,'Unit details'!$H$1142:$H$1153,"Uncertain",'Unit details'!$E$1142:$E$1153,"Town")+COUNTIFS('Unit details'!$B$1142:$B$1153,$A105,'Unit details'!$H$1142:$H$1153,"Uncertain",'Unit details'!$E$1142:$E$1153,"Nearby")</x:f>
        <x:v>5</x:v>
      </x:c>
      <x:c r="J105" s="9" t="n">
        <x:f>COUNTIFS('Unit details'!$B$1142:$B$1153,$A105,'Unit details'!$N$1142:$N$1153,"Yes")</x:f>
        <x:v>4</x:v>
      </x:c>
      <x:c r="K105" s="12" t="str">
        <x:v>Brighton / Crawley</x:v>
      </x:c>
      <x:c r="L105" s="12" t="str">
        <x:v>Census 2021 BUA &gt;20,000 residents</x:v>
      </x:c>
      <x:c r="M105" s="12" t="str">
        <x:v>Town-level demand not independently quantified. Use identified supply and asking rents as a screening measure; few adverts alone do not establish a shortage.</x:v>
      </x:c>
    </x:row>
    <x:row r="106" ht="74" customHeight="1">
      <x:c r="A106" s="12" t="str">
        <x:v>Hastings</x:v>
      </x:c>
      <x:c r="B106" s="9" t="n">
        <x:v>91490</x:v>
      </x:c>
      <x:c r="C106" s="9" t="n">
        <x:f>COUNTIFS('Estate directory'!$A$609:$A$614,$A106,'Estate directory'!$E$609:$E$614,"Town",'Estate directory'!$F$609:$F$614,"Estate / grouped industrial area")</x:f>
        <x:v>5</x:v>
      </x:c>
      <x:c r="D106" s="9" t="n">
        <x:f>COUNTIFS('Estate directory'!$A$609:$A$614,$A106,'Estate directory'!$E$609:$E$614,"Nearby",'Estate directory'!$F$609:$F$614,"Estate / grouped industrial area")</x:f>
        <x:v>0</x:v>
      </x:c>
      <x:c r="E106" s="20" t="n">
        <x:f>COUNTIFS('Unit details'!$B$1154:$B$1176,$A106,'Unit details'!$E$1154:$E$1176,"Town",'Unit details'!$H$1154:$H$1176,"Current")</x:f>
        <x:v>20</x:v>
      </x:c>
      <x:c r="F106" s="20" t="n">
        <x:f>COUNTIFS('Unit details'!$B$1154:$B$1176,$A106,'Unit details'!$E$1154:$E$1176,"Nearby",'Unit details'!$H$1154:$H$1176,"Current")</x:f>
        <x:v>0</x:v>
      </x:c>
      <x:c r="G106" s="20" t="n">
        <x:f>SUM(E106:F106)</x:f>
        <x:v>20</x:v>
      </x:c>
      <x:c r="H106" s="9" t="n">
        <x:f>SUMIFS('Unit details'!$Y$1154:$Y$1176,'Unit details'!$B$1154:$B$1176,$A106,'Unit details'!$H$1154:$H$1176,"Future",'Unit details'!$E$1154:$E$1176,"Town")+SUMIFS('Unit details'!$Y$1154:$Y$1176,'Unit details'!$B$1154:$B$1176,$A106,'Unit details'!$H$1154:$H$1176,"Future",'Unit details'!$E$1154:$E$1176,"Nearby")</x:f>
        <x:v>0</x:v>
      </x:c>
      <x:c r="I106" s="9" t="n">
        <x:f>COUNTIFS('Unit details'!$B$1154:$B$1176,$A106,'Unit details'!$H$1154:$H$1176,"Uncertain",'Unit details'!$E$1154:$E$1176,"Town")+COUNTIFS('Unit details'!$B$1154:$B$1176,$A106,'Unit details'!$H$1154:$H$1176,"Uncertain",'Unit details'!$E$1154:$E$1176,"Nearby")</x:f>
        <x:v>3</x:v>
      </x:c>
      <x:c r="J106" s="9" t="n">
        <x:f>COUNTIFS('Unit details'!$B$1154:$B$1176,$A106,'Unit details'!$N$1154:$N$1176,"Yes")</x:f>
        <x:v>19</x:v>
      </x:c>
      <x:c r="K106" s="12" t="str">
        <x:v>Brighton / Crawley</x:v>
      </x:c>
      <x:c r="L106" s="12" t="str">
        <x:v>Census 2021 BUA &gt;20,000 residents</x:v>
      </x:c>
      <x:c r="M106" s="12" t="str">
        <x:v>Town-level demand not independently quantified. Use identified supply and asking rents as a screening measure; few adverts alone do not establish a shortage.</x:v>
      </x:c>
    </x:row>
    <x:row r="107" ht="74" customHeight="1">
      <x:c r="A107" s="12" t="str">
        <x:v>Bexhill-on-Sea</x:v>
      </x:c>
      <x:c r="B107" s="9" t="n">
        <x:v>43755</x:v>
      </x:c>
      <x:c r="C107" s="9" t="n">
        <x:f>COUNTIFS('Estate directory'!$A$615:$A$616,$A107,'Estate directory'!$E$615:$E$616,"Town",'Estate directory'!$F$615:$F$616,"Estate / grouped industrial area")</x:f>
        <x:v>1</x:v>
      </x:c>
      <x:c r="D107" s="9" t="n">
        <x:f>COUNTIFS('Estate directory'!$A$615:$A$616,$A107,'Estate directory'!$E$615:$E$616,"Nearby",'Estate directory'!$F$615:$F$616,"Estate / grouped industrial area")</x:f>
        <x:v>0</x:v>
      </x:c>
      <x:c r="E107" s="20" t="n">
        <x:f>COUNTIFS('Unit details'!$B$1177:$B$1178,$A107,'Unit details'!$E$1177:$E$1178,"Town",'Unit details'!$H$1177:$H$1178,"Current")</x:f>
        <x:v>2</x:v>
      </x:c>
      <x:c r="F107" s="20" t="n">
        <x:f>COUNTIFS('Unit details'!$B$1177:$B$1178,$A107,'Unit details'!$E$1177:$E$1178,"Nearby",'Unit details'!$H$1177:$H$1178,"Current")</x:f>
        <x:v>0</x:v>
      </x:c>
      <x:c r="G107" s="20" t="n">
        <x:f>SUM(E107:F107)</x:f>
        <x:v>2</x:v>
      </x:c>
      <x:c r="H107" s="9" t="n">
        <x:f>SUMIFS('Unit details'!$Y$1177:$Y$1178,'Unit details'!$B$1177:$B$1178,$A107,'Unit details'!$H$1177:$H$1178,"Future",'Unit details'!$E$1177:$E$1178,"Town")+SUMIFS('Unit details'!$Y$1177:$Y$1178,'Unit details'!$B$1177:$B$1178,$A107,'Unit details'!$H$1177:$H$1178,"Future",'Unit details'!$E$1177:$E$1178,"Nearby")</x:f>
        <x:v>0</x:v>
      </x:c>
      <x:c r="I107" s="9" t="n">
        <x:f>COUNTIFS('Unit details'!$B$1177:$B$1178,$A107,'Unit details'!$H$1177:$H$1178,"Uncertain",'Unit details'!$E$1177:$E$1178,"Town")+COUNTIFS('Unit details'!$B$1177:$B$1178,$A107,'Unit details'!$H$1177:$H$1178,"Uncertain",'Unit details'!$E$1177:$E$1178,"Nearby")</x:f>
        <x:v>0</x:v>
      </x:c>
      <x:c r="J107" s="9" t="n">
        <x:f>COUNTIFS('Unit details'!$B$1177:$B$1178,$A107,'Unit details'!$N$1177:$N$1178,"Yes")</x:f>
        <x:v>2</x:v>
      </x:c>
      <x:c r="K107" s="12" t="str">
        <x:v>Brighton / Crawley</x:v>
      </x:c>
      <x:c r="L107" s="12" t="str">
        <x:v>Census 2021 BUA &gt;20,000 residents</x:v>
      </x:c>
      <x:c r="M107" s="12" t="str">
        <x:v>Town-level demand not independently quantified. Use identified supply and asking rents as a screening measure; few adverts alone do not establish a shortage.</x:v>
      </x:c>
    </x:row>
    <x:row r="108" ht="74" customHeight="1">
      <x:c r="A108" s="12" t="str">
        <x:v>Seaford</x:v>
      </x:c>
      <x:c r="B108" s="9" t="n">
        <x:v>23865</x:v>
      </x:c>
      <x:c r="C108" s="9" t="n">
        <x:f>COUNTIFS('Estate directory'!$A$2105:$A$2105,$A108,'Estate directory'!$E$2105:$E$2105,"Town",'Estate directory'!$F$2105:$F$2105,"Estate / grouped industrial area")</x:f>
        <x:v>0</x:v>
      </x:c>
      <x:c r="D108" s="9" t="n">
        <x:f>COUNTIFS('Estate directory'!$A$2105:$A$2105,$A108,'Estate directory'!$E$2105:$E$2105,"Nearby",'Estate directory'!$F$2105:$F$2105,"Estate / grouped industrial area")</x:f>
        <x:v>0</x:v>
      </x:c>
      <x:c r="E108" s="20" t="n">
        <x:f>COUNTIFS('Unit details'!$B$4039:$B$4039,$A108,'Unit details'!$E$4039:$E$4039,"Town",'Unit details'!$H$4039:$H$4039,"Current")</x:f>
        <x:v>0</x:v>
      </x:c>
      <x:c r="F108" s="20" t="n">
        <x:f>COUNTIFS('Unit details'!$B$4039:$B$4039,$A108,'Unit details'!$E$4039:$E$4039,"Nearby",'Unit details'!$H$4039:$H$4039,"Current")</x:f>
        <x:v>0</x:v>
      </x:c>
      <x:c r="G108" s="20" t="n">
        <x:f>SUM(E108:F108)</x:f>
        <x:v>0</x:v>
      </x:c>
      <x:c r="H108" s="9" t="n">
        <x:f>SUMIFS('Unit details'!$Y$4039:$Y$4039,'Unit details'!$B$4039:$B$4039,$A108,'Unit details'!$H$4039:$H$4039,"Future",'Unit details'!$E$4039:$E$4039,"Town")+SUMIFS('Unit details'!$Y$4039:$Y$4039,'Unit details'!$B$4039:$B$4039,$A108,'Unit details'!$H$4039:$H$4039,"Future",'Unit details'!$E$4039:$E$4039,"Nearby")</x:f>
        <x:v>0</x:v>
      </x:c>
      <x:c r="I108" s="9" t="n">
        <x:f>COUNTIFS('Unit details'!$B$4039:$B$4039,$A108,'Unit details'!$H$4039:$H$4039,"Uncertain",'Unit details'!$E$4039:$E$4039,"Town")+COUNTIFS('Unit details'!$B$4039:$B$4039,$A108,'Unit details'!$H$4039:$H$4039,"Uncertain",'Unit details'!$E$4039:$E$4039,"Nearby")</x:f>
        <x:v>0</x:v>
      </x:c>
      <x:c r="J108" s="9" t="n">
        <x:f>COUNTIFS('Unit details'!$B$4039:$B$4039,$A108,'Unit details'!$N$4039:$N$4039,"Yes")</x:f>
        <x:v>0</x:v>
      </x:c>
      <x:c r="K108" s="12" t="str">
        <x:v>Brighton / Crawley</x:v>
      </x:c>
      <x:c r="L108" s="12" t="str">
        <x:v>Census 2021 BUA &gt;20,000 residents</x:v>
      </x:c>
      <x:c r="M108" s="12" t="str">
        <x:v>Town-level demand not independently quantified. Use identified supply and asking rents as a screening measure; few adverts alone do not establish a shortage.</x:v>
      </x:c>
    </x:row>
    <x:row r="109" ht="74" customHeight="1">
      <x:c r="A109" s="12" t="str">
        <x:v>Lancing and Sompting</x:v>
      </x:c>
      <x:c r="B109" s="9" t="n">
        <x:v>27930</x:v>
      </x:c>
      <x:c r="C109" s="9" t="n">
        <x:f>COUNTIFS('Estate directory'!$A$617:$A$618,$A109,'Estate directory'!$E$617:$E$618,"Town",'Estate directory'!$F$617:$F$618,"Estate / grouped industrial area")</x:f>
        <x:v>1</x:v>
      </x:c>
      <x:c r="D109" s="9" t="n">
        <x:f>COUNTIFS('Estate directory'!$A$617:$A$618,$A109,'Estate directory'!$E$617:$E$618,"Nearby",'Estate directory'!$F$617:$F$618,"Estate / grouped industrial area")</x:f>
        <x:v>0</x:v>
      </x:c>
      <x:c r="E109" s="20" t="n">
        <x:f>COUNTIFS('Unit details'!$B$1179:$B$1188,$A109,'Unit details'!$E$1179:$E$1188,"Town",'Unit details'!$H$1179:$H$1188,"Current")</x:f>
        <x:v>9</x:v>
      </x:c>
      <x:c r="F109" s="20" t="n">
        <x:f>COUNTIFS('Unit details'!$B$1179:$B$1188,$A109,'Unit details'!$E$1179:$E$1188,"Nearby",'Unit details'!$H$1179:$H$1188,"Current")</x:f>
        <x:v>0</x:v>
      </x:c>
      <x:c r="G109" s="20" t="n">
        <x:f>SUM(E109:F109)</x:f>
        <x:v>9</x:v>
      </x:c>
      <x:c r="H109" s="9" t="n">
        <x:f>SUMIFS('Unit details'!$Y$1179:$Y$1188,'Unit details'!$B$1179:$B$1188,$A109,'Unit details'!$H$1179:$H$1188,"Future",'Unit details'!$E$1179:$E$1188,"Town")+SUMIFS('Unit details'!$Y$1179:$Y$1188,'Unit details'!$B$1179:$B$1188,$A109,'Unit details'!$H$1179:$H$1188,"Future",'Unit details'!$E$1179:$E$1188,"Nearby")</x:f>
        <x:v>0</x:v>
      </x:c>
      <x:c r="I109" s="9" t="n">
        <x:f>COUNTIFS('Unit details'!$B$1179:$B$1188,$A109,'Unit details'!$H$1179:$H$1188,"Uncertain",'Unit details'!$E$1179:$E$1188,"Town")+COUNTIFS('Unit details'!$B$1179:$B$1188,$A109,'Unit details'!$H$1179:$H$1188,"Uncertain",'Unit details'!$E$1179:$E$1188,"Nearby")</x:f>
        <x:v>1</x:v>
      </x:c>
      <x:c r="J109" s="9" t="n">
        <x:f>COUNTIFS('Unit details'!$B$1179:$B$1188,$A109,'Unit details'!$N$1179:$N$1188,"Yes")</x:f>
        <x:v>7</x:v>
      </x:c>
      <x:c r="K109" s="12" t="str">
        <x:v>Brighton / Crawley</x:v>
      </x:c>
      <x:c r="L109" s="12" t="str">
        <x:v>Census 2021 BUA &gt;20,000 residents</x:v>
      </x:c>
      <x:c r="M109" s="12" t="str">
        <x:v>Town-level demand not independently quantified. Use identified supply and asking rents as a screening measure; few adverts alone do not establish a shortage.</x:v>
      </x:c>
    </x:row>
    <x:row r="110" ht="74" customHeight="1">
      <x:c r="A110" s="12" t="str">
        <x:v>Shoreham-by-Sea</x:v>
      </x:c>
      <x:c r="B110" s="9" t="n">
        <x:v>23660</x:v>
      </x:c>
      <x:c r="C110" s="9" t="n">
        <x:f>COUNTIFS('Estate directory'!$A$619:$A$624,$A110,'Estate directory'!$E$619:$E$624,"Town",'Estate directory'!$F$619:$F$624,"Estate / grouped industrial area")</x:f>
        <x:v>5</x:v>
      </x:c>
      <x:c r="D110" s="9" t="n">
        <x:f>COUNTIFS('Estate directory'!$A$619:$A$624,$A110,'Estate directory'!$E$619:$E$624,"Nearby",'Estate directory'!$F$619:$F$624,"Estate / grouped industrial area")</x:f>
        <x:v>0</x:v>
      </x:c>
      <x:c r="E110" s="20" t="n">
        <x:f>COUNTIFS('Unit details'!$B$1189:$B$1200,$A110,'Unit details'!$E$1189:$E$1200,"Town",'Unit details'!$H$1189:$H$1200,"Current")</x:f>
        <x:v>12</x:v>
      </x:c>
      <x:c r="F110" s="20" t="n">
        <x:f>COUNTIFS('Unit details'!$B$1189:$B$1200,$A110,'Unit details'!$E$1189:$E$1200,"Nearby",'Unit details'!$H$1189:$H$1200,"Current")</x:f>
        <x:v>0</x:v>
      </x:c>
      <x:c r="G110" s="20" t="n">
        <x:f>SUM(E110:F110)</x:f>
        <x:v>12</x:v>
      </x:c>
      <x:c r="H110" s="9" t="n">
        <x:f>SUMIFS('Unit details'!$Y$1189:$Y$1200,'Unit details'!$B$1189:$B$1200,$A110,'Unit details'!$H$1189:$H$1200,"Future",'Unit details'!$E$1189:$E$1200,"Town")+SUMIFS('Unit details'!$Y$1189:$Y$1200,'Unit details'!$B$1189:$B$1200,$A110,'Unit details'!$H$1189:$H$1200,"Future",'Unit details'!$E$1189:$E$1200,"Nearby")</x:f>
        <x:v>0</x:v>
      </x:c>
      <x:c r="I110" s="9" t="n">
        <x:f>COUNTIFS('Unit details'!$B$1189:$B$1200,$A110,'Unit details'!$H$1189:$H$1200,"Uncertain",'Unit details'!$E$1189:$E$1200,"Town")+COUNTIFS('Unit details'!$B$1189:$B$1200,$A110,'Unit details'!$H$1189:$H$1200,"Uncertain",'Unit details'!$E$1189:$E$1200,"Nearby")</x:f>
        <x:v>0</x:v>
      </x:c>
      <x:c r="J110" s="9" t="n">
        <x:f>COUNTIFS('Unit details'!$B$1189:$B$1200,$A110,'Unit details'!$N$1189:$N$1200,"Yes")</x:f>
        <x:v>8</x:v>
      </x:c>
      <x:c r="K110" s="12" t="str">
        <x:v>Brighton / Crawley</x:v>
      </x:c>
      <x:c r="L110" s="12" t="str">
        <x:v>Census 2021 BUA &gt;20,000 residents</x:v>
      </x:c>
      <x:c r="M110" s="12" t="str">
        <x:v>Town-level demand not independently quantified. Use identified supply and asking rents as a screening measure; few adverts alone do not establish a shortage.</x:v>
      </x:c>
    </x:row>
    <x:row r="111" ht="74" customHeight="1">
      <x:c r="A111" s="12" t="str">
        <x:v>East Grinstead</x:v>
      </x:c>
      <x:c r="B111" s="9" t="n">
        <x:v>26350</x:v>
      </x:c>
      <x:c r="C111" s="9" t="n">
        <x:f>COUNTIFS('Estate directory'!$A$625:$A$626,$A111,'Estate directory'!$E$625:$E$626,"Town",'Estate directory'!$F$625:$F$626,"Estate / grouped industrial area")</x:f>
        <x:v>1</x:v>
      </x:c>
      <x:c r="D111" s="9" t="n">
        <x:f>COUNTIFS('Estate directory'!$A$625:$A$626,$A111,'Estate directory'!$E$625:$E$626,"Nearby",'Estate directory'!$F$625:$F$626,"Estate / grouped industrial area")</x:f>
        <x:v>0</x:v>
      </x:c>
      <x:c r="E111" s="20" t="n">
        <x:f>COUNTIFS('Unit details'!$B$1201:$B$1203,$A111,'Unit details'!$E$1201:$E$1203,"Town",'Unit details'!$H$1201:$H$1203,"Current")</x:f>
        <x:v>2</x:v>
      </x:c>
      <x:c r="F111" s="20" t="n">
        <x:f>COUNTIFS('Unit details'!$B$1201:$B$1203,$A111,'Unit details'!$E$1201:$E$1203,"Nearby",'Unit details'!$H$1201:$H$1203,"Current")</x:f>
        <x:v>0</x:v>
      </x:c>
      <x:c r="G111" s="20" t="n">
        <x:f>SUM(E111:F111)</x:f>
        <x:v>2</x:v>
      </x:c>
      <x:c r="H111" s="9" t="n">
        <x:f>SUMIFS('Unit details'!$Y$1201:$Y$1203,'Unit details'!$B$1201:$B$1203,$A111,'Unit details'!$H$1201:$H$1203,"Future",'Unit details'!$E$1201:$E$1203,"Town")+SUMIFS('Unit details'!$Y$1201:$Y$1203,'Unit details'!$B$1201:$B$1203,$A111,'Unit details'!$H$1201:$H$1203,"Future",'Unit details'!$E$1201:$E$1203,"Nearby")</x:f>
        <x:v>0</x:v>
      </x:c>
      <x:c r="I111" s="9" t="n">
        <x:f>COUNTIFS('Unit details'!$B$1201:$B$1203,$A111,'Unit details'!$H$1201:$H$1203,"Uncertain",'Unit details'!$E$1201:$E$1203,"Town")+COUNTIFS('Unit details'!$B$1201:$B$1203,$A111,'Unit details'!$H$1201:$H$1203,"Uncertain",'Unit details'!$E$1201:$E$1203,"Nearby")</x:f>
        <x:v>1</x:v>
      </x:c>
      <x:c r="J111" s="9" t="n">
        <x:f>COUNTIFS('Unit details'!$B$1201:$B$1203,$A111,'Unit details'!$N$1201:$N$1203,"Yes")</x:f>
        <x:v>1</x:v>
      </x:c>
      <x:c r="K111" s="12" t="str">
        <x:v>Brighton / Crawley</x:v>
      </x:c>
      <x:c r="L111" s="12" t="str">
        <x:v>Census 2021 BUA &gt;20,000 residents</x:v>
      </x:c>
      <x:c r="M111" s="12" t="str">
        <x:v>Town-level demand not independently quantified. Use identified supply and asking rents as a screening measure; few adverts alone do not establish a shortage.</x:v>
      </x:c>
    </x:row>
    <x:row r="112" ht="74" customHeight="1">
      <x:c r="A112" s="12" t="str">
        <x:v>Crowborough</x:v>
      </x:c>
      <x:c r="B112" s="9" t="n">
        <x:v>21990</x:v>
      </x:c>
      <x:c r="C112" s="9" t="n">
        <x:f>COUNTIFS('Estate directory'!$A$627:$A$628,$A112,'Estate directory'!$E$627:$E$628,"Town",'Estate directory'!$F$627:$F$628,"Estate / grouped industrial area")</x:f>
        <x:v>2</x:v>
      </x:c>
      <x:c r="D112" s="9" t="n">
        <x:f>COUNTIFS('Estate directory'!$A$627:$A$628,$A112,'Estate directory'!$E$627:$E$628,"Nearby",'Estate directory'!$F$627:$F$628,"Estate / grouped industrial area")</x:f>
        <x:v>0</x:v>
      </x:c>
      <x:c r="E112" s="20" t="n">
        <x:f>COUNTIFS('Unit details'!$B$1204:$B$1208,$A112,'Unit details'!$E$1204:$E$1208,"Town",'Unit details'!$H$1204:$H$1208,"Current")</x:f>
        <x:v>1</x:v>
      </x:c>
      <x:c r="F112" s="20" t="n">
        <x:f>COUNTIFS('Unit details'!$B$1204:$B$1208,$A112,'Unit details'!$E$1204:$E$1208,"Nearby",'Unit details'!$H$1204:$H$1208,"Current")</x:f>
        <x:v>0</x:v>
      </x:c>
      <x:c r="G112" s="20" t="n">
        <x:f>SUM(E112:F112)</x:f>
        <x:v>1</x:v>
      </x:c>
      <x:c r="H112" s="9" t="n">
        <x:f>SUMIFS('Unit details'!$Y$1204:$Y$1208,'Unit details'!$B$1204:$B$1208,$A112,'Unit details'!$H$1204:$H$1208,"Future",'Unit details'!$E$1204:$E$1208,"Town")+SUMIFS('Unit details'!$Y$1204:$Y$1208,'Unit details'!$B$1204:$B$1208,$A112,'Unit details'!$H$1204:$H$1208,"Future",'Unit details'!$E$1204:$E$1208,"Nearby")</x:f>
        <x:v>0</x:v>
      </x:c>
      <x:c r="I112" s="9" t="n">
        <x:f>COUNTIFS('Unit details'!$B$1204:$B$1208,$A112,'Unit details'!$H$1204:$H$1208,"Uncertain",'Unit details'!$E$1204:$E$1208,"Town")+COUNTIFS('Unit details'!$B$1204:$B$1208,$A112,'Unit details'!$H$1204:$H$1208,"Uncertain",'Unit details'!$E$1204:$E$1208,"Nearby")</x:f>
        <x:v>4</x:v>
      </x:c>
      <x:c r="J112" s="9" t="n">
        <x:f>COUNTIFS('Unit details'!$B$1204:$B$1208,$A112,'Unit details'!$N$1204:$N$1208,"Yes")</x:f>
        <x:v>1</x:v>
      </x:c>
      <x:c r="K112" s="12" t="str">
        <x:v>Brighton / Crawley</x:v>
      </x:c>
      <x:c r="L112" s="12" t="str">
        <x:v>Census 2021 BUA &gt;20,000 residents</x:v>
      </x:c>
      <x:c r="M112" s="12" t="str">
        <x:v>Town-level demand not independently quantified. Use identified supply and asking rents as a screening measure; few adverts alone do not establish a shortage.</x:v>
      </x:c>
    </x:row>
    <x:row r="113" ht="74" customHeight="1">
      <x:c r="A113" s="12" t="str">
        <x:v>Hailsham</x:v>
      </x:c>
      <x:c r="B113" s="9" t="n">
        <x:v>22550</x:v>
      </x:c>
      <x:c r="C113" s="9" t="n">
        <x:f>COUNTIFS('Estate directory'!$A$629:$A$634,$A113,'Estate directory'!$E$629:$E$634,"Town",'Estate directory'!$F$629:$F$634,"Estate / grouped industrial area")</x:f>
        <x:v>3</x:v>
      </x:c>
      <x:c r="D113" s="9" t="n">
        <x:f>COUNTIFS('Estate directory'!$A$629:$A$634,$A113,'Estate directory'!$E$629:$E$634,"Nearby",'Estate directory'!$F$629:$F$634,"Estate / grouped industrial area")</x:f>
        <x:v>1</x:v>
      </x:c>
      <x:c r="E113" s="20" t="n">
        <x:f>COUNTIFS('Unit details'!$B$1209:$B$1223,$A113,'Unit details'!$E$1209:$E$1223,"Town",'Unit details'!$H$1209:$H$1223,"Current")</x:f>
        <x:v>4</x:v>
      </x:c>
      <x:c r="F113" s="20" t="n">
        <x:f>COUNTIFS('Unit details'!$B$1209:$B$1223,$A113,'Unit details'!$E$1209:$E$1223,"Nearby",'Unit details'!$H$1209:$H$1223,"Current")</x:f>
        <x:v>6</x:v>
      </x:c>
      <x:c r="G113" s="20" t="n">
        <x:f>SUM(E113:F113)</x:f>
        <x:v>10</x:v>
      </x:c>
      <x:c r="H113" s="9" t="n">
        <x:f>SUMIFS('Unit details'!$Y$1209:$Y$1223,'Unit details'!$B$1209:$B$1223,$A113,'Unit details'!$H$1209:$H$1223,"Future",'Unit details'!$E$1209:$E$1223,"Town")+SUMIFS('Unit details'!$Y$1209:$Y$1223,'Unit details'!$B$1209:$B$1223,$A113,'Unit details'!$H$1209:$H$1223,"Future",'Unit details'!$E$1209:$E$1223,"Nearby")</x:f>
        <x:v>0</x:v>
      </x:c>
      <x:c r="I113" s="9" t="n">
        <x:f>COUNTIFS('Unit details'!$B$1209:$B$1223,$A113,'Unit details'!$H$1209:$H$1223,"Uncertain",'Unit details'!$E$1209:$E$1223,"Town")+COUNTIFS('Unit details'!$B$1209:$B$1223,$A113,'Unit details'!$H$1209:$H$1223,"Uncertain",'Unit details'!$E$1209:$E$1223,"Nearby")</x:f>
        <x:v>5</x:v>
      </x:c>
      <x:c r="J113" s="9" t="n">
        <x:f>COUNTIFS('Unit details'!$B$1209:$B$1223,$A113,'Unit details'!$N$1209:$N$1223,"Yes")</x:f>
        <x:v>8</x:v>
      </x:c>
      <x:c r="K113" s="12" t="str">
        <x:v>Brighton / Crawley</x:v>
      </x:c>
      <x:c r="L113" s="12" t="str">
        <x:v>Census 2021 BUA &gt;20,000 residents</x:v>
      </x:c>
      <x:c r="M113" s="12" t="str">
        <x:v>Town-level demand not independently quantified. Use identified supply and asking rents as a screening measure; few adverts alone do not establish a shortage.</x:v>
      </x:c>
    </x:row>
    <x:row r="114" ht="74" customHeight="1">
      <x:c r="A114" s="12" t="str">
        <x:v>Dartford</x:v>
      </x:c>
      <x:c r="B114" s="9" t="n">
        <x:v>69130</x:v>
      </x:c>
      <x:c r="C114" s="9" t="n">
        <x:f>COUNTIFS('Estate directory'!$A$635:$A$640,$A114,'Estate directory'!$E$635:$E$640,"Town",'Estate directory'!$F$635:$F$640,"Estate / grouped industrial area")</x:f>
        <x:v>5</x:v>
      </x:c>
      <x:c r="D114" s="9" t="n">
        <x:f>COUNTIFS('Estate directory'!$A$635:$A$640,$A114,'Estate directory'!$E$635:$E$640,"Nearby",'Estate directory'!$F$635:$F$640,"Estate / grouped industrial area")</x:f>
        <x:v>1</x:v>
      </x:c>
      <x:c r="E114" s="20" t="n">
        <x:f>COUNTIFS('Unit details'!$B$1224:$B$1257,$A114,'Unit details'!$E$1224:$E$1257,"Town",'Unit details'!$H$1224:$H$1257,"Current")</x:f>
        <x:v>23</x:v>
      </x:c>
      <x:c r="F114" s="20" t="n">
        <x:f>COUNTIFS('Unit details'!$B$1224:$B$1257,$A114,'Unit details'!$E$1224:$E$1257,"Nearby",'Unit details'!$H$1224:$H$1257,"Current")</x:f>
        <x:v>4</x:v>
      </x:c>
      <x:c r="G114" s="20" t="n">
        <x:f>SUM(E114:F114)</x:f>
        <x:v>27</x:v>
      </x:c>
      <x:c r="H114" s="9" t="n">
        <x:f>SUMIFS('Unit details'!$Y$1224:$Y$1257,'Unit details'!$B$1224:$B$1257,$A114,'Unit details'!$H$1224:$H$1257,"Future",'Unit details'!$E$1224:$E$1257,"Town")+SUMIFS('Unit details'!$Y$1224:$Y$1257,'Unit details'!$B$1224:$B$1257,$A114,'Unit details'!$H$1224:$H$1257,"Future",'Unit details'!$E$1224:$E$1257,"Nearby")</x:f>
        <x:v>5</x:v>
      </x:c>
      <x:c r="I114" s="9" t="n">
        <x:f>COUNTIFS('Unit details'!$B$1224:$B$1257,$A114,'Unit details'!$H$1224:$H$1257,"Uncertain",'Unit details'!$E$1224:$E$1257,"Town")+COUNTIFS('Unit details'!$B$1224:$B$1257,$A114,'Unit details'!$H$1224:$H$1257,"Uncertain",'Unit details'!$E$1224:$E$1257,"Nearby")</x:f>
        <x:v>2</x:v>
      </x:c>
      <x:c r="J114" s="9" t="n">
        <x:f>COUNTIFS('Unit details'!$B$1224:$B$1257,$A114,'Unit details'!$N$1224:$N$1257,"Yes")</x:f>
        <x:v>16</x:v>
      </x:c>
      <x:c r="K114" s="12" t="str">
        <x:v>Maidstone / Ashford</x:v>
      </x:c>
      <x:c r="L114" s="12" t="str">
        <x:v>Census 2021 BUA &gt;20,000 residents</x:v>
      </x:c>
      <x:c r="M114" s="12" t="str">
        <x:v>2026, reporting Q1 activity: Specific occupier commitment in the local industrial market; building is far above 15,000 sq ft and excluded from supply/rent sample.</x:v>
      </x:c>
    </x:row>
    <x:row r="115" ht="74" customHeight="1">
      <x:c r="A115" s="12" t="str">
        <x:v>Northfleet</x:v>
      </x:c>
      <x:c r="B115" s="9" t="n">
        <x:v>29900</x:v>
      </x:c>
      <x:c r="C115" s="9" t="n">
        <x:f>COUNTIFS('Estate directory'!$A$641:$A$645,$A115,'Estate directory'!$E$641:$E$645,"Town",'Estate directory'!$F$641:$F$645,"Estate / grouped industrial area")</x:f>
        <x:v>2</x:v>
      </x:c>
      <x:c r="D115" s="9" t="n">
        <x:f>COUNTIFS('Estate directory'!$A$641:$A$645,$A115,'Estate directory'!$E$641:$E$645,"Nearby",'Estate directory'!$F$641:$F$645,"Estate / grouped industrial area")</x:f>
        <x:v>2</x:v>
      </x:c>
      <x:c r="E115" s="20" t="n">
        <x:f>COUNTIFS('Unit details'!$B$1258:$B$1269,$A115,'Unit details'!$E$1258:$E$1269,"Town",'Unit details'!$H$1258:$H$1269,"Current")</x:f>
        <x:v>6</x:v>
      </x:c>
      <x:c r="F115" s="20" t="n">
        <x:f>COUNTIFS('Unit details'!$B$1258:$B$1269,$A115,'Unit details'!$E$1258:$E$1269,"Nearby",'Unit details'!$H$1258:$H$1269,"Current")</x:f>
        <x:v>4</x:v>
      </x:c>
      <x:c r="G115" s="20" t="n">
        <x:f>SUM(E115:F115)</x:f>
        <x:v>10</x:v>
      </x:c>
      <x:c r="H115" s="9" t="n">
        <x:f>SUMIFS('Unit details'!$Y$1258:$Y$1269,'Unit details'!$B$1258:$B$1269,$A115,'Unit details'!$H$1258:$H$1269,"Future",'Unit details'!$E$1258:$E$1269,"Town")+SUMIFS('Unit details'!$Y$1258:$Y$1269,'Unit details'!$B$1258:$B$1269,$A115,'Unit details'!$H$1258:$H$1269,"Future",'Unit details'!$E$1258:$E$1269,"Nearby")</x:f>
        <x:v>2</x:v>
      </x:c>
      <x:c r="I115" s="9" t="n">
        <x:f>COUNTIFS('Unit details'!$B$1258:$B$1269,$A115,'Unit details'!$H$1258:$H$1269,"Uncertain",'Unit details'!$E$1258:$E$1269,"Town")+COUNTIFS('Unit details'!$B$1258:$B$1269,$A115,'Unit details'!$H$1258:$H$1269,"Uncertain",'Unit details'!$E$1258:$E$1269,"Nearby")</x:f>
        <x:v>0</x:v>
      </x:c>
      <x:c r="J115" s="9" t="n">
        <x:f>COUNTIFS('Unit details'!$B$1258:$B$1269,$A115,'Unit details'!$N$1258:$N$1269,"Yes")</x:f>
        <x:v>6</x:v>
      </x:c>
      <x:c r="K115" s="12" t="str">
        <x:v>Maidstone / Ashford</x:v>
      </x:c>
      <x:c r="L115" s="12" t="str">
        <x:v>Census 2021 BUA &gt;20,000 residents</x:v>
      </x:c>
      <x:c r="M115" s="12" t="str">
        <x:v>Regional evidence (2026-11-04): Primary county-level pricing signal, not a measured vacancy rate or demand count for units under 15,000 sq ft. Premium new space and older units can behave differently.</x:v>
      </x:c>
    </x:row>
    <x:row r="116" ht="74" customHeight="1">
      <x:c r="A116" s="12" t="str">
        <x:v>Gravesend</x:v>
      </x:c>
      <x:c r="B116" s="9" t="n">
        <x:v>58105</x:v>
      </x:c>
      <x:c r="C116" s="9" t="n">
        <x:f>COUNTIFS('Estate directory'!$A$646:$A$649,$A116,'Estate directory'!$E$646:$E$649,"Town",'Estate directory'!$F$646:$F$649,"Estate / grouped industrial area")</x:f>
        <x:v>2</x:v>
      </x:c>
      <x:c r="D116" s="9" t="n">
        <x:f>COUNTIFS('Estate directory'!$A$646:$A$649,$A116,'Estate directory'!$E$646:$E$649,"Nearby",'Estate directory'!$F$646:$F$649,"Estate / grouped industrial area")</x:f>
        <x:v>1</x:v>
      </x:c>
      <x:c r="E116" s="20" t="n">
        <x:f>COUNTIFS('Unit details'!$B$1270:$B$1278,$A116,'Unit details'!$E$1270:$E$1278,"Town",'Unit details'!$H$1270:$H$1278,"Current")</x:f>
        <x:v>7</x:v>
      </x:c>
      <x:c r="F116" s="20" t="n">
        <x:f>COUNTIFS('Unit details'!$B$1270:$B$1278,$A116,'Unit details'!$E$1270:$E$1278,"Nearby",'Unit details'!$H$1270:$H$1278,"Current")</x:f>
        <x:v>2</x:v>
      </x:c>
      <x:c r="G116" s="20" t="n">
        <x:f>SUM(E116:F116)</x:f>
        <x:v>9</x:v>
      </x:c>
      <x:c r="H116" s="9" t="n">
        <x:f>SUMIFS('Unit details'!$Y$1270:$Y$1278,'Unit details'!$B$1270:$B$1278,$A116,'Unit details'!$H$1270:$H$1278,"Future",'Unit details'!$E$1270:$E$1278,"Town")+SUMIFS('Unit details'!$Y$1270:$Y$1278,'Unit details'!$B$1270:$B$1278,$A116,'Unit details'!$H$1270:$H$1278,"Future",'Unit details'!$E$1270:$E$1278,"Nearby")</x:f>
        <x:v>0</x:v>
      </x:c>
      <x:c r="I116" s="9" t="n">
        <x:f>COUNTIFS('Unit details'!$B$1270:$B$1278,$A116,'Unit details'!$H$1270:$H$1278,"Uncertain",'Unit details'!$E$1270:$E$1278,"Town")+COUNTIFS('Unit details'!$B$1270:$B$1278,$A116,'Unit details'!$H$1270:$H$1278,"Uncertain",'Unit details'!$E$1270:$E$1278,"Nearby")</x:f>
        <x:v>0</x:v>
      </x:c>
      <x:c r="J116" s="9" t="n">
        <x:f>COUNTIFS('Unit details'!$B$1270:$B$1278,$A116,'Unit details'!$N$1270:$N$1278,"Yes")</x:f>
        <x:v>6</x:v>
      </x:c>
      <x:c r="K116" s="12" t="str">
        <x:v>Maidstone / Ashford</x:v>
      </x:c>
      <x:c r="L116" s="12" t="str">
        <x:v>Census 2021 BUA &gt;20,000 residents</x:v>
      </x:c>
      <x:c r="M116" s="12" t="str">
        <x:v>Regional evidence (2026-11-04): Primary county-level pricing signal, not a measured vacancy rate or demand count for units under 15,000 sq ft. Premium new space and older units can behave differently.</x:v>
      </x:c>
    </x:row>
    <x:row r="117" ht="74" customHeight="1">
      <x:c r="A117" s="12" t="str">
        <x:v>Larkfield</x:v>
      </x:c>
      <x:c r="B117" s="9" t="n">
        <x:v>26150</x:v>
      </x:c>
      <x:c r="C117" s="9" t="n">
        <x:f>COUNTIFS('Estate directory'!$A$650:$A$655,$A117,'Estate directory'!$E$650:$E$655,"Town",'Estate directory'!$F$650:$F$655,"Estate / grouped industrial area")</x:f>
        <x:v>0</x:v>
      </x:c>
      <x:c r="D117" s="9" t="n">
        <x:f>COUNTIFS('Estate directory'!$A$650:$A$655,$A117,'Estate directory'!$E$650:$E$655,"Nearby",'Estate directory'!$F$650:$F$655,"Estate / grouped industrial area")</x:f>
        <x:v>5</x:v>
      </x:c>
      <x:c r="E117" s="20" t="n">
        <x:f>COUNTIFS('Unit details'!$B$1279:$B$1294,$A117,'Unit details'!$E$1279:$E$1294,"Town",'Unit details'!$H$1279:$H$1294,"Current")</x:f>
        <x:v>0</x:v>
      </x:c>
      <x:c r="F117" s="20" t="n">
        <x:f>COUNTIFS('Unit details'!$B$1279:$B$1294,$A117,'Unit details'!$E$1279:$E$1294,"Nearby",'Unit details'!$H$1279:$H$1294,"Current")</x:f>
        <x:v>14</x:v>
      </x:c>
      <x:c r="G117" s="20" t="n">
        <x:f>SUM(E117:F117)</x:f>
        <x:v>14</x:v>
      </x:c>
      <x:c r="H117" s="9" t="n">
        <x:f>SUMIFS('Unit details'!$Y$1279:$Y$1294,'Unit details'!$B$1279:$B$1294,$A117,'Unit details'!$H$1279:$H$1294,"Future",'Unit details'!$E$1279:$E$1294,"Town")+SUMIFS('Unit details'!$Y$1279:$Y$1294,'Unit details'!$B$1279:$B$1294,$A117,'Unit details'!$H$1279:$H$1294,"Future",'Unit details'!$E$1279:$E$1294,"Nearby")</x:f>
        <x:v>0</x:v>
      </x:c>
      <x:c r="I117" s="9" t="n">
        <x:f>COUNTIFS('Unit details'!$B$1279:$B$1294,$A117,'Unit details'!$H$1279:$H$1294,"Uncertain",'Unit details'!$E$1279:$E$1294,"Town")+COUNTIFS('Unit details'!$B$1279:$B$1294,$A117,'Unit details'!$H$1279:$H$1294,"Uncertain",'Unit details'!$E$1279:$E$1294,"Nearby")</x:f>
        <x:v>2</x:v>
      </x:c>
      <x:c r="J117" s="9" t="n">
        <x:f>COUNTIFS('Unit details'!$B$1279:$B$1294,$A117,'Unit details'!$N$1279:$N$1294,"Yes")</x:f>
        <x:v>5</x:v>
      </x:c>
      <x:c r="K117" s="12" t="str">
        <x:v>Maidstone / Ashford</x:v>
      </x:c>
      <x:c r="L117" s="12" t="str">
        <x:v>Census 2021 BUA &gt;20,000 residents</x:v>
      </x:c>
      <x:c r="M117" s="12" t="str">
        <x:v>2026, reporting Q1 activity: Evidence of completed large logistics lettings; scale exceeds this study and cannot establish small-unit scarcity.</x:v>
      </x:c>
    </x:row>
    <x:row r="118" ht="74" customHeight="1">
      <x:c r="A118" s="12" t="str">
        <x:v>Maidstone</x:v>
      </x:c>
      <x:c r="B118" s="9" t="n">
        <x:v>109490</x:v>
      </x:c>
      <x:c r="C118" s="9" t="n">
        <x:f>COUNTIFS('Estate directory'!$A$656:$A$667,$A118,'Estate directory'!$E$656:$E$667,"Town",'Estate directory'!$F$656:$F$667,"Estate / grouped industrial area")</x:f>
        <x:v>6</x:v>
      </x:c>
      <x:c r="D118" s="9" t="n">
        <x:f>COUNTIFS('Estate directory'!$A$656:$A$667,$A118,'Estate directory'!$E$656:$E$667,"Nearby",'Estate directory'!$F$656:$F$667,"Estate / grouped industrial area")</x:f>
        <x:v>5</x:v>
      </x:c>
      <x:c r="E118" s="20" t="n">
        <x:f>COUNTIFS('Unit details'!$B$1295:$B$1333,$A118,'Unit details'!$E$1295:$E$1333,"Town",'Unit details'!$H$1295:$H$1333,"Current")</x:f>
        <x:v>11</x:v>
      </x:c>
      <x:c r="F118" s="20" t="n">
        <x:f>COUNTIFS('Unit details'!$B$1295:$B$1333,$A118,'Unit details'!$E$1295:$E$1333,"Nearby",'Unit details'!$H$1295:$H$1333,"Current")</x:f>
        <x:v>25</x:v>
      </x:c>
      <x:c r="G118" s="20" t="n">
        <x:f>SUM(E118:F118)</x:f>
        <x:v>36</x:v>
      </x:c>
      <x:c r="H118" s="9" t="n">
        <x:f>SUMIFS('Unit details'!$Y$1295:$Y$1333,'Unit details'!$B$1295:$B$1333,$A118,'Unit details'!$H$1295:$H$1333,"Future",'Unit details'!$E$1295:$E$1333,"Town")+SUMIFS('Unit details'!$Y$1295:$Y$1333,'Unit details'!$B$1295:$B$1333,$A118,'Unit details'!$H$1295:$H$1333,"Future",'Unit details'!$E$1295:$E$1333,"Nearby")</x:f>
        <x:v>2</x:v>
      </x:c>
      <x:c r="I118" s="9" t="n">
        <x:f>COUNTIFS('Unit details'!$B$1295:$B$1333,$A118,'Unit details'!$H$1295:$H$1333,"Uncertain",'Unit details'!$E$1295:$E$1333,"Town")+COUNTIFS('Unit details'!$B$1295:$B$1333,$A118,'Unit details'!$H$1295:$H$1333,"Uncertain",'Unit details'!$E$1295:$E$1333,"Nearby")</x:f>
        <x:v>1</x:v>
      </x:c>
      <x:c r="J118" s="9" t="n">
        <x:f>COUNTIFS('Unit details'!$B$1295:$B$1333,$A118,'Unit details'!$N$1295:$N$1333,"Yes")</x:f>
        <x:v>18</x:v>
      </x:c>
      <x:c r="K118" s="12" t="str">
        <x:v>Maidstone / Ashford</x:v>
      </x:c>
      <x:c r="L118" s="12" t="str">
        <x:v>Census 2021 BUA &gt;20,000 residents</x:v>
      </x:c>
      <x:c r="M118" s="12" t="str">
        <x:v>Regional evidence (2026-11-04): Primary county-level pricing signal, not a measured vacancy rate or demand count for units under 15,000 sq ft. Premium new space and older units can behave differently.</x:v>
      </x:c>
    </x:row>
    <x:row r="119" ht="74" customHeight="1">
      <x:c r="A119" s="12" t="str">
        <x:v>Rochester</x:v>
      </x:c>
      <x:c r="B119" s="9" t="n">
        <x:v>67285</x:v>
      </x:c>
      <x:c r="C119" s="9" t="n">
        <x:f>COUNTIFS('Estate directory'!$A$668:$A$675,$A119,'Estate directory'!$E$668:$E$675,"Town",'Estate directory'!$F$668:$F$675,"Estate / grouped industrial area")</x:f>
        <x:v>5</x:v>
      </x:c>
      <x:c r="D119" s="9" t="n">
        <x:f>COUNTIFS('Estate directory'!$A$668:$A$675,$A119,'Estate directory'!$E$668:$E$675,"Nearby",'Estate directory'!$F$668:$F$675,"Estate / grouped industrial area")</x:f>
        <x:v>2</x:v>
      </x:c>
      <x:c r="E119" s="20" t="n">
        <x:f>COUNTIFS('Unit details'!$B$1334:$B$1359,$A119,'Unit details'!$E$1334:$E$1359,"Town",'Unit details'!$H$1334:$H$1359,"Current")</x:f>
        <x:v>22</x:v>
      </x:c>
      <x:c r="F119" s="20" t="n">
        <x:f>COUNTIFS('Unit details'!$B$1334:$B$1359,$A119,'Unit details'!$E$1334:$E$1359,"Nearby",'Unit details'!$H$1334:$H$1359,"Current")</x:f>
        <x:v>3</x:v>
      </x:c>
      <x:c r="G119" s="20" t="n">
        <x:f>SUM(E119:F119)</x:f>
        <x:v>25</x:v>
      </x:c>
      <x:c r="H119" s="9" t="n">
        <x:f>SUMIFS('Unit details'!$Y$1334:$Y$1359,'Unit details'!$B$1334:$B$1359,$A119,'Unit details'!$H$1334:$H$1359,"Future",'Unit details'!$E$1334:$E$1359,"Town")+SUMIFS('Unit details'!$Y$1334:$Y$1359,'Unit details'!$B$1334:$B$1359,$A119,'Unit details'!$H$1334:$H$1359,"Future",'Unit details'!$E$1334:$E$1359,"Nearby")</x:f>
        <x:v>0</x:v>
      </x:c>
      <x:c r="I119" s="9" t="n">
        <x:f>COUNTIFS('Unit details'!$B$1334:$B$1359,$A119,'Unit details'!$H$1334:$H$1359,"Uncertain",'Unit details'!$E$1334:$E$1359,"Town")+COUNTIFS('Unit details'!$B$1334:$B$1359,$A119,'Unit details'!$H$1334:$H$1359,"Uncertain",'Unit details'!$E$1334:$E$1359,"Nearby")</x:f>
        <x:v>1</x:v>
      </x:c>
      <x:c r="J119" s="9" t="n">
        <x:f>COUNTIFS('Unit details'!$B$1334:$B$1359,$A119,'Unit details'!$N$1334:$N$1359,"Yes")</x:f>
        <x:v>24</x:v>
      </x:c>
      <x:c r="K119" s="12" t="str">
        <x:v>Maidstone / Ashford</x:v>
      </x:c>
      <x:c r="L119" s="12" t="str">
        <x:v>Census 2021 BUA &gt;20,000 residents</x:v>
      </x:c>
      <x:c r="M119" s="12" t="str">
        <x:v>Regional evidence (2026-11-04): Primary county-level pricing signal, not a measured vacancy rate or demand count for units under 15,000 sq ft. Premium new space and older units can behave differently.</x:v>
      </x:c>
    </x:row>
    <x:row r="120" ht="74" customHeight="1">
      <x:c r="A120" s="12" t="str">
        <x:v>Chatham</x:v>
      </x:c>
      <x:c r="B120" s="9" t="n">
        <x:v>76955</x:v>
      </x:c>
      <x:c r="C120" s="9" t="n">
        <x:f>COUNTIFS('Estate directory'!$A$676:$A$677,$A120,'Estate directory'!$E$676:$E$677,"Town",'Estate directory'!$F$676:$F$677,"Estate / grouped industrial area")</x:f>
        <x:v>1</x:v>
      </x:c>
      <x:c r="D120" s="9" t="n">
        <x:f>COUNTIFS('Estate directory'!$A$676:$A$677,$A120,'Estate directory'!$E$676:$E$677,"Nearby",'Estate directory'!$F$676:$F$677,"Estate / grouped industrial area")</x:f>
        <x:v>0</x:v>
      </x:c>
      <x:c r="E120" s="20" t="n">
        <x:f>COUNTIFS('Unit details'!$B$1360:$B$1361,$A120,'Unit details'!$E$1360:$E$1361,"Town",'Unit details'!$H$1360:$H$1361,"Current")</x:f>
        <x:v>2</x:v>
      </x:c>
      <x:c r="F120" s="20" t="n">
        <x:f>COUNTIFS('Unit details'!$B$1360:$B$1361,$A120,'Unit details'!$E$1360:$E$1361,"Nearby",'Unit details'!$H$1360:$H$1361,"Current")</x:f>
        <x:v>0</x:v>
      </x:c>
      <x:c r="G120" s="20" t="n">
        <x:f>SUM(E120:F120)</x:f>
        <x:v>2</x:v>
      </x:c>
      <x:c r="H120" s="9" t="n">
        <x:f>SUMIFS('Unit details'!$Y$1360:$Y$1361,'Unit details'!$B$1360:$B$1361,$A120,'Unit details'!$H$1360:$H$1361,"Future",'Unit details'!$E$1360:$E$1361,"Town")+SUMIFS('Unit details'!$Y$1360:$Y$1361,'Unit details'!$B$1360:$B$1361,$A120,'Unit details'!$H$1360:$H$1361,"Future",'Unit details'!$E$1360:$E$1361,"Nearby")</x:f>
        <x:v>0</x:v>
      </x:c>
      <x:c r="I120" s="9" t="n">
        <x:f>COUNTIFS('Unit details'!$B$1360:$B$1361,$A120,'Unit details'!$H$1360:$H$1361,"Uncertain",'Unit details'!$E$1360:$E$1361,"Town")+COUNTIFS('Unit details'!$B$1360:$B$1361,$A120,'Unit details'!$H$1360:$H$1361,"Uncertain",'Unit details'!$E$1360:$E$1361,"Nearby")</x:f>
        <x:v>0</x:v>
      </x:c>
      <x:c r="J120" s="9" t="n">
        <x:f>COUNTIFS('Unit details'!$B$1360:$B$1361,$A120,'Unit details'!$N$1360:$N$1361,"Yes")</x:f>
        <x:v>2</x:v>
      </x:c>
      <x:c r="K120" s="12" t="str">
        <x:v>Maidstone / Ashford</x:v>
      </x:c>
      <x:c r="L120" s="12" t="str">
        <x:v>Census 2021 BUA &gt;20,000 residents</x:v>
      </x:c>
      <x:c r="M120" s="12" t="str">
        <x:v>Regional evidence (2026-11-04): Primary county-level pricing signal, not a measured vacancy rate or demand count for units under 15,000 sq ft. Premium new space and older units can behave differently.</x:v>
      </x:c>
    </x:row>
    <x:row r="121" ht="74" customHeight="1">
      <x:c r="A121" s="12" t="str">
        <x:v>Gillingham</x:v>
      </x:c>
      <x:c r="B121" s="9" t="n">
        <x:v>108480</x:v>
      </x:c>
      <x:c r="C121" s="9" t="n">
        <x:f>COUNTIFS('Estate directory'!$A$678:$A$679,$A121,'Estate directory'!$E$678:$E$679,"Town",'Estate directory'!$F$678:$F$679,"Estate / grouped industrial area")</x:f>
        <x:v>2</x:v>
      </x:c>
      <x:c r="D121" s="9" t="n">
        <x:f>COUNTIFS('Estate directory'!$A$678:$A$679,$A121,'Estate directory'!$E$678:$E$679,"Nearby",'Estate directory'!$F$678:$F$679,"Estate / grouped industrial area")</x:f>
        <x:v>0</x:v>
      </x:c>
      <x:c r="E121" s="20" t="n">
        <x:f>COUNTIFS('Unit details'!$B$1362:$B$1366,$A121,'Unit details'!$E$1362:$E$1366,"Town",'Unit details'!$H$1362:$H$1366,"Current")</x:f>
        <x:v>4</x:v>
      </x:c>
      <x:c r="F121" s="20" t="n">
        <x:f>COUNTIFS('Unit details'!$B$1362:$B$1366,$A121,'Unit details'!$E$1362:$E$1366,"Nearby",'Unit details'!$H$1362:$H$1366,"Current")</x:f>
        <x:v>0</x:v>
      </x:c>
      <x:c r="G121" s="20" t="n">
        <x:f>SUM(E121:F121)</x:f>
        <x:v>4</x:v>
      </x:c>
      <x:c r="H121" s="9" t="n">
        <x:f>SUMIFS('Unit details'!$Y$1362:$Y$1366,'Unit details'!$B$1362:$B$1366,$A121,'Unit details'!$H$1362:$H$1366,"Future",'Unit details'!$E$1362:$E$1366,"Town")+SUMIFS('Unit details'!$Y$1362:$Y$1366,'Unit details'!$B$1362:$B$1366,$A121,'Unit details'!$H$1362:$H$1366,"Future",'Unit details'!$E$1362:$E$1366,"Nearby")</x:f>
        <x:v>0</x:v>
      </x:c>
      <x:c r="I121" s="9" t="n">
        <x:f>COUNTIFS('Unit details'!$B$1362:$B$1366,$A121,'Unit details'!$H$1362:$H$1366,"Uncertain",'Unit details'!$E$1362:$E$1366,"Town")+COUNTIFS('Unit details'!$B$1362:$B$1366,$A121,'Unit details'!$H$1362:$H$1366,"Uncertain",'Unit details'!$E$1362:$E$1366,"Nearby")</x:f>
        <x:v>1</x:v>
      </x:c>
      <x:c r="J121" s="9" t="n">
        <x:f>COUNTIFS('Unit details'!$B$1362:$B$1366,$A121,'Unit details'!$N$1362:$N$1366,"Yes")</x:f>
        <x:v>4</x:v>
      </x:c>
      <x:c r="K121" s="12" t="str">
        <x:v>Maidstone / Ashford</x:v>
      </x:c>
      <x:c r="L121" s="12" t="str">
        <x:v>Census 2021 BUA &gt;20,000 residents</x:v>
      </x:c>
      <x:c r="M121" s="12" t="str">
        <x:v>Regional evidence (2026-11-04): Primary county-level pricing signal, not a measured vacancy rate or demand count for units under 15,000 sq ft. Premium new space and older units can behave differently.</x:v>
      </x:c>
    </x:row>
    <x:row r="122" ht="74" customHeight="1">
      <x:c r="A122" s="12" t="str">
        <x:v>Sittingbourne</x:v>
      </x:c>
      <x:c r="B122" s="9" t="n">
        <x:v>54390</x:v>
      </x:c>
      <x:c r="C122" s="9" t="n">
        <x:f>COUNTIFS('Estate directory'!$A$680:$A$682,$A122,'Estate directory'!$E$680:$E$682,"Town",'Estate directory'!$F$680:$F$682,"Estate / grouped industrial area")</x:f>
        <x:v>2</x:v>
      </x:c>
      <x:c r="D122" s="9" t="n">
        <x:f>COUNTIFS('Estate directory'!$A$680:$A$682,$A122,'Estate directory'!$E$680:$E$682,"Nearby",'Estate directory'!$F$680:$F$682,"Estate / grouped industrial area")</x:f>
        <x:v>0</x:v>
      </x:c>
      <x:c r="E122" s="20" t="n">
        <x:f>COUNTIFS('Unit details'!$B$1367:$B$1391,$A122,'Unit details'!$E$1367:$E$1391,"Town",'Unit details'!$H$1367:$H$1391,"Current")</x:f>
        <x:v>18</x:v>
      </x:c>
      <x:c r="F122" s="20" t="n">
        <x:f>COUNTIFS('Unit details'!$B$1367:$B$1391,$A122,'Unit details'!$E$1367:$E$1391,"Nearby",'Unit details'!$H$1367:$H$1391,"Current")</x:f>
        <x:v>3</x:v>
      </x:c>
      <x:c r="G122" s="20" t="n">
        <x:f>SUM(E122:F122)</x:f>
        <x:v>21</x:v>
      </x:c>
      <x:c r="H122" s="9" t="n">
        <x:f>SUMIFS('Unit details'!$Y$1367:$Y$1391,'Unit details'!$B$1367:$B$1391,$A122,'Unit details'!$H$1367:$H$1391,"Future",'Unit details'!$E$1367:$E$1391,"Town")+SUMIFS('Unit details'!$Y$1367:$Y$1391,'Unit details'!$B$1367:$B$1391,$A122,'Unit details'!$H$1367:$H$1391,"Future",'Unit details'!$E$1367:$E$1391,"Nearby")</x:f>
        <x:v>1</x:v>
      </x:c>
      <x:c r="I122" s="9" t="n">
        <x:f>COUNTIFS('Unit details'!$B$1367:$B$1391,$A122,'Unit details'!$H$1367:$H$1391,"Uncertain",'Unit details'!$E$1367:$E$1391,"Town")+COUNTIFS('Unit details'!$B$1367:$B$1391,$A122,'Unit details'!$H$1367:$H$1391,"Uncertain",'Unit details'!$E$1367:$E$1391,"Nearby")</x:f>
        <x:v>3</x:v>
      </x:c>
      <x:c r="J122" s="9" t="n">
        <x:f>COUNTIFS('Unit details'!$B$1367:$B$1391,$A122,'Unit details'!$N$1367:$N$1391,"Yes")</x:f>
        <x:v>16</x:v>
      </x:c>
      <x:c r="K122" s="12" t="str">
        <x:v>Maidstone / Ashford</x:v>
      </x:c>
      <x:c r="L122" s="12" t="str">
        <x:v>Census 2021 BUA &gt;20,000 residents</x:v>
      </x:c>
      <x:c r="M122" s="12" t="str">
        <x:v>Regional evidence (2026-11-04): Primary county-level pricing signal, not a measured vacancy rate or demand count for units under 15,000 sq ft. Premium new space and older units can behave differently.</x:v>
      </x:c>
    </x:row>
    <x:row r="123" ht="74" customHeight="1">
      <x:c r="A123" s="12" t="str">
        <x:v>Faversham</x:v>
      </x:c>
      <x:c r="B123" s="9" t="n">
        <x:v>20940</x:v>
      </x:c>
      <x:c r="C123" s="9" t="n">
        <x:f>COUNTIFS('Estate directory'!$A$683:$A$683,$A123,'Estate directory'!$E$683:$E$683,"Town",'Estate directory'!$F$683:$F$683,"Estate / grouped industrial area")</x:f>
        <x:v>0</x:v>
      </x:c>
      <x:c r="D123" s="9" t="n">
        <x:f>COUNTIFS('Estate directory'!$A$683:$A$683,$A123,'Estate directory'!$E$683:$E$683,"Nearby",'Estate directory'!$F$683:$F$683,"Estate / grouped industrial area")</x:f>
        <x:v>0</x:v>
      </x:c>
      <x:c r="E123" s="20" t="n">
        <x:f>COUNTIFS('Unit details'!$B$1392:$B$1394,$A123,'Unit details'!$E$1392:$E$1394,"Town",'Unit details'!$H$1392:$H$1394,"Current")</x:f>
        <x:v>1</x:v>
      </x:c>
      <x:c r="F123" s="20" t="n">
        <x:f>COUNTIFS('Unit details'!$B$1392:$B$1394,$A123,'Unit details'!$E$1392:$E$1394,"Nearby",'Unit details'!$H$1392:$H$1394,"Current")</x:f>
        <x:v>2</x:v>
      </x:c>
      <x:c r="G123" s="20" t="n">
        <x:f>SUM(E123:F123)</x:f>
        <x:v>3</x:v>
      </x:c>
      <x:c r="H123" s="9" t="n">
        <x:f>SUMIFS('Unit details'!$Y$1392:$Y$1394,'Unit details'!$B$1392:$B$1394,$A123,'Unit details'!$H$1392:$H$1394,"Future",'Unit details'!$E$1392:$E$1394,"Town")+SUMIFS('Unit details'!$Y$1392:$Y$1394,'Unit details'!$B$1392:$B$1394,$A123,'Unit details'!$H$1392:$H$1394,"Future",'Unit details'!$E$1392:$E$1394,"Nearby")</x:f>
        <x:v>0</x:v>
      </x:c>
      <x:c r="I123" s="9" t="n">
        <x:f>COUNTIFS('Unit details'!$B$1392:$B$1394,$A123,'Unit details'!$H$1392:$H$1394,"Uncertain",'Unit details'!$E$1392:$E$1394,"Town")+COUNTIFS('Unit details'!$B$1392:$B$1394,$A123,'Unit details'!$H$1392:$H$1394,"Uncertain",'Unit details'!$E$1392:$E$1394,"Nearby")</x:f>
        <x:v>0</x:v>
      </x:c>
      <x:c r="J123" s="9" t="n">
        <x:f>COUNTIFS('Unit details'!$B$1392:$B$1394,$A123,'Unit details'!$N$1392:$N$1394,"Yes")</x:f>
        <x:v>2</x:v>
      </x:c>
      <x:c r="K123" s="12" t="str">
        <x:v>Maidstone / Ashford</x:v>
      </x:c>
      <x:c r="L123" s="12" t="str">
        <x:v>Census 2021 BUA &gt;20,000 residents</x:v>
      </x:c>
      <x:c r="M123" s="12" t="str">
        <x:v>Regional evidence (2026-11-04): Primary county-level pricing signal, not a measured vacancy rate or demand count for units under 15,000 sq ft. Premium new space and older units can behave differently.</x:v>
      </x:c>
    </x:row>
    <x:row r="124" ht="74" customHeight="1">
      <x:c r="A124" s="12" t="str">
        <x:v>Canterbury</x:v>
      </x:c>
      <x:c r="B124" s="9" t="n">
        <x:v>55090</x:v>
      </x:c>
      <x:c r="C124" s="9" t="n">
        <x:f>COUNTIFS('Estate directory'!$A$684:$A$689,$A124,'Estate directory'!$E$684:$E$689,"Town",'Estate directory'!$F$684:$F$689,"Estate / grouped industrial area")</x:f>
        <x:v>4</x:v>
      </x:c>
      <x:c r="D124" s="9" t="n">
        <x:f>COUNTIFS('Estate directory'!$A$684:$A$689,$A124,'Estate directory'!$E$684:$E$689,"Nearby",'Estate directory'!$F$684:$F$689,"Estate / grouped industrial area")</x:f>
        <x:v>1</x:v>
      </x:c>
      <x:c r="E124" s="20" t="n">
        <x:f>COUNTIFS('Unit details'!$B$1395:$B$1407,$A124,'Unit details'!$E$1395:$E$1407,"Town",'Unit details'!$H$1395:$H$1407,"Current")</x:f>
        <x:v>7</x:v>
      </x:c>
      <x:c r="F124" s="20" t="n">
        <x:f>COUNTIFS('Unit details'!$B$1395:$B$1407,$A124,'Unit details'!$E$1395:$E$1407,"Nearby",'Unit details'!$H$1395:$H$1407,"Current")</x:f>
        <x:v>6</x:v>
      </x:c>
      <x:c r="G124" s="20" t="n">
        <x:f>SUM(E124:F124)</x:f>
        <x:v>13</x:v>
      </x:c>
      <x:c r="H124" s="9" t="n">
        <x:f>SUMIFS('Unit details'!$Y$1395:$Y$1407,'Unit details'!$B$1395:$B$1407,$A124,'Unit details'!$H$1395:$H$1407,"Future",'Unit details'!$E$1395:$E$1407,"Town")+SUMIFS('Unit details'!$Y$1395:$Y$1407,'Unit details'!$B$1395:$B$1407,$A124,'Unit details'!$H$1395:$H$1407,"Future",'Unit details'!$E$1395:$E$1407,"Nearby")</x:f>
        <x:v>0</x:v>
      </x:c>
      <x:c r="I124" s="9" t="n">
        <x:f>COUNTIFS('Unit details'!$B$1395:$B$1407,$A124,'Unit details'!$H$1395:$H$1407,"Uncertain",'Unit details'!$E$1395:$E$1407,"Town")+COUNTIFS('Unit details'!$B$1395:$B$1407,$A124,'Unit details'!$H$1395:$H$1407,"Uncertain",'Unit details'!$E$1395:$E$1407,"Nearby")</x:f>
        <x:v>0</x:v>
      </x:c>
      <x:c r="J124" s="9" t="n">
        <x:f>COUNTIFS('Unit details'!$B$1395:$B$1407,$A124,'Unit details'!$N$1395:$N$1407,"Yes")</x:f>
        <x:v>11</x:v>
      </x:c>
      <x:c r="K124" s="12" t="str">
        <x:v>Maidstone / Ashford</x:v>
      </x:c>
      <x:c r="L124" s="12" t="str">
        <x:v>Census 2021 BUA &gt;20,000 residents</x:v>
      </x:c>
      <x:c r="M124" s="12" t="str">
        <x:v>Regional evidence (2026-11-04): Primary county-level pricing signal, not a measured vacancy rate or demand count for units under 15,000 sq ft. Premium new space and older units can behave differently.</x:v>
      </x:c>
    </x:row>
    <x:row r="125" ht="74" customHeight="1">
      <x:c r="A125" s="12" t="str">
        <x:v>Herne Bay</x:v>
      </x:c>
      <x:c r="B125" s="9" t="n">
        <x:v>24870</x:v>
      </x:c>
      <x:c r="C125" s="9" t="n">
        <x:f>COUNTIFS('Estate directory'!$A$690:$A$691,$A125,'Estate directory'!$E$690:$E$691,"Town",'Estate directory'!$F$690:$F$691,"Estate / grouped industrial area")</x:f>
        <x:v>2</x:v>
      </x:c>
      <x:c r="D125" s="9" t="n">
        <x:f>COUNTIFS('Estate directory'!$A$690:$A$691,$A125,'Estate directory'!$E$690:$E$691,"Nearby",'Estate directory'!$F$690:$F$691,"Estate / grouped industrial area")</x:f>
        <x:v>0</x:v>
      </x:c>
      <x:c r="E125" s="20" t="n">
        <x:f>COUNTIFS('Unit details'!$B$1408:$B$1410,$A125,'Unit details'!$E$1408:$E$1410,"Town",'Unit details'!$H$1408:$H$1410,"Current")</x:f>
        <x:v>3</x:v>
      </x:c>
      <x:c r="F125" s="20" t="n">
        <x:f>COUNTIFS('Unit details'!$B$1408:$B$1410,$A125,'Unit details'!$E$1408:$E$1410,"Nearby",'Unit details'!$H$1408:$H$1410,"Current")</x:f>
        <x:v>0</x:v>
      </x:c>
      <x:c r="G125" s="20" t="n">
        <x:f>SUM(E125:F125)</x:f>
        <x:v>3</x:v>
      </x:c>
      <x:c r="H125" s="9" t="n">
        <x:f>SUMIFS('Unit details'!$Y$1408:$Y$1410,'Unit details'!$B$1408:$B$1410,$A125,'Unit details'!$H$1408:$H$1410,"Future",'Unit details'!$E$1408:$E$1410,"Town")+SUMIFS('Unit details'!$Y$1408:$Y$1410,'Unit details'!$B$1408:$B$1410,$A125,'Unit details'!$H$1408:$H$1410,"Future",'Unit details'!$E$1408:$E$1410,"Nearby")</x:f>
        <x:v>0</x:v>
      </x:c>
      <x:c r="I125" s="9" t="n">
        <x:f>COUNTIFS('Unit details'!$B$1408:$B$1410,$A125,'Unit details'!$H$1408:$H$1410,"Uncertain",'Unit details'!$E$1408:$E$1410,"Town")+COUNTIFS('Unit details'!$B$1408:$B$1410,$A125,'Unit details'!$H$1408:$H$1410,"Uncertain",'Unit details'!$E$1408:$E$1410,"Nearby")</x:f>
        <x:v>0</x:v>
      </x:c>
      <x:c r="J125" s="9" t="n">
        <x:f>COUNTIFS('Unit details'!$B$1408:$B$1410,$A125,'Unit details'!$N$1408:$N$1410,"Yes")</x:f>
        <x:v>2</x:v>
      </x:c>
      <x:c r="K125" s="12" t="str">
        <x:v>Maidstone / Ashford</x:v>
      </x:c>
      <x:c r="L125" s="12" t="str">
        <x:v>Census 2021 BUA &gt;20,000 residents</x:v>
      </x:c>
      <x:c r="M125" s="12" t="str">
        <x:v>Regional evidence (2026-11-04): Primary county-level pricing signal, not a measured vacancy rate or demand count for units under 15,000 sq ft. Premium new space and older units can behave differently.</x:v>
      </x:c>
    </x:row>
    <x:row r="126" ht="74" customHeight="1">
      <x:c r="A126" s="12" t="str">
        <x:v>Whitstable</x:v>
      </x:c>
      <x:c r="B126" s="9" t="n">
        <x:v>32195</x:v>
      </x:c>
      <x:c r="C126" s="9" t="n">
        <x:f>COUNTIFS('Estate directory'!$A$692:$A$695,$A126,'Estate directory'!$E$692:$E$695,"Town",'Estate directory'!$F$692:$F$695,"Estate / grouped industrial area")</x:f>
        <x:v>3</x:v>
      </x:c>
      <x:c r="D126" s="9" t="n">
        <x:f>COUNTIFS('Estate directory'!$A$692:$A$695,$A126,'Estate directory'!$E$692:$E$695,"Nearby",'Estate directory'!$F$692:$F$695,"Estate / grouped industrial area")</x:f>
        <x:v>0</x:v>
      </x:c>
      <x:c r="E126" s="20" t="n">
        <x:f>COUNTIFS('Unit details'!$B$1411:$B$1419,$A126,'Unit details'!$E$1411:$E$1419,"Town",'Unit details'!$H$1411:$H$1419,"Current")</x:f>
        <x:v>8</x:v>
      </x:c>
      <x:c r="F126" s="20" t="n">
        <x:f>COUNTIFS('Unit details'!$B$1411:$B$1419,$A126,'Unit details'!$E$1411:$E$1419,"Nearby",'Unit details'!$H$1411:$H$1419,"Current")</x:f>
        <x:v>0</x:v>
      </x:c>
      <x:c r="G126" s="20" t="n">
        <x:f>SUM(E126:F126)</x:f>
        <x:v>8</x:v>
      </x:c>
      <x:c r="H126" s="9" t="n">
        <x:f>SUMIFS('Unit details'!$Y$1411:$Y$1419,'Unit details'!$B$1411:$B$1419,$A126,'Unit details'!$H$1411:$H$1419,"Future",'Unit details'!$E$1411:$E$1419,"Town")+SUMIFS('Unit details'!$Y$1411:$Y$1419,'Unit details'!$B$1411:$B$1419,$A126,'Unit details'!$H$1411:$H$1419,"Future",'Unit details'!$E$1411:$E$1419,"Nearby")</x:f>
        <x:v>0</x:v>
      </x:c>
      <x:c r="I126" s="9" t="n">
        <x:f>COUNTIFS('Unit details'!$B$1411:$B$1419,$A126,'Unit details'!$H$1411:$H$1419,"Uncertain",'Unit details'!$E$1411:$E$1419,"Town")+COUNTIFS('Unit details'!$B$1411:$B$1419,$A126,'Unit details'!$H$1411:$H$1419,"Uncertain",'Unit details'!$E$1411:$E$1419,"Nearby")</x:f>
        <x:v>1</x:v>
      </x:c>
      <x:c r="J126" s="9" t="n">
        <x:f>COUNTIFS('Unit details'!$B$1411:$B$1419,$A126,'Unit details'!$N$1411:$N$1419,"Yes")</x:f>
        <x:v>8</x:v>
      </x:c>
      <x:c r="K126" s="12" t="str">
        <x:v>Maidstone / Ashford</x:v>
      </x:c>
      <x:c r="L126" s="12" t="str">
        <x:v>Census 2021 BUA &gt;20,000 residents</x:v>
      </x:c>
      <x:c r="M126" s="12" t="str">
        <x:v>Regional evidence (2026-11-04): Primary county-level pricing signal, not a measured vacancy rate or demand count for units under 15,000 sq ft. Premium new space and older units can behave differently.</x:v>
      </x:c>
    </x:row>
    <x:row r="127" ht="74" customHeight="1">
      <x:c r="A127" s="12" t="str">
        <x:v>Margate</x:v>
      </x:c>
      <x:c r="B127" s="9" t="n">
        <x:v>63320</x:v>
      </x:c>
      <x:c r="C127" s="9" t="n">
        <x:f>COUNTIFS('Estate directory'!$A$696:$A$698,$A127,'Estate directory'!$E$696:$E$698,"Town",'Estate directory'!$F$696:$F$698,"Estate / grouped industrial area")</x:f>
        <x:v>2</x:v>
      </x:c>
      <x:c r="D127" s="9" t="n">
        <x:f>COUNTIFS('Estate directory'!$A$696:$A$698,$A127,'Estate directory'!$E$696:$E$698,"Nearby",'Estate directory'!$F$696:$F$698,"Estate / grouped industrial area")</x:f>
        <x:v>0</x:v>
      </x:c>
      <x:c r="E127" s="20" t="n">
        <x:f>COUNTIFS('Unit details'!$B$1420:$B$1424,$A127,'Unit details'!$E$1420:$E$1424,"Town",'Unit details'!$H$1420:$H$1424,"Current")</x:f>
        <x:v>5</x:v>
      </x:c>
      <x:c r="F127" s="20" t="n">
        <x:f>COUNTIFS('Unit details'!$B$1420:$B$1424,$A127,'Unit details'!$E$1420:$E$1424,"Nearby",'Unit details'!$H$1420:$H$1424,"Current")</x:f>
        <x:v>0</x:v>
      </x:c>
      <x:c r="G127" s="20" t="n">
        <x:f>SUM(E127:F127)</x:f>
        <x:v>5</x:v>
      </x:c>
      <x:c r="H127" s="9" t="n">
        <x:f>SUMIFS('Unit details'!$Y$1420:$Y$1424,'Unit details'!$B$1420:$B$1424,$A127,'Unit details'!$H$1420:$H$1424,"Future",'Unit details'!$E$1420:$E$1424,"Town")+SUMIFS('Unit details'!$Y$1420:$Y$1424,'Unit details'!$B$1420:$B$1424,$A127,'Unit details'!$H$1420:$H$1424,"Future",'Unit details'!$E$1420:$E$1424,"Nearby")</x:f>
        <x:v>0</x:v>
      </x:c>
      <x:c r="I127" s="9" t="n">
        <x:f>COUNTIFS('Unit details'!$B$1420:$B$1424,$A127,'Unit details'!$H$1420:$H$1424,"Uncertain",'Unit details'!$E$1420:$E$1424,"Town")+COUNTIFS('Unit details'!$B$1420:$B$1424,$A127,'Unit details'!$H$1420:$H$1424,"Uncertain",'Unit details'!$E$1420:$E$1424,"Nearby")</x:f>
        <x:v>0</x:v>
      </x:c>
      <x:c r="J127" s="9" t="n">
        <x:f>COUNTIFS('Unit details'!$B$1420:$B$1424,$A127,'Unit details'!$N$1420:$N$1424,"Yes")</x:f>
        <x:v>3</x:v>
      </x:c>
      <x:c r="K127" s="12" t="str">
        <x:v>Maidstone / Ashford</x:v>
      </x:c>
      <x:c r="L127" s="12" t="str">
        <x:v>Census 2021 BUA &gt;20,000 residents</x:v>
      </x:c>
      <x:c r="M127" s="12" t="str">
        <x:v>Regional evidence (2026-11-04): Primary county-level pricing signal, not a measured vacancy rate or demand count for units under 15,000 sq ft. Premium new space and older units can behave differently.</x:v>
      </x:c>
    </x:row>
    <x:row r="128" ht="74" customHeight="1">
      <x:c r="A128" s="12" t="str">
        <x:v>Broadstairs</x:v>
      </x:c>
      <x:c r="B128" s="9" t="n">
        <x:v>25775</x:v>
      </x:c>
      <x:c r="C128" s="9" t="n">
        <x:f>COUNTIFS('Estate directory'!$A$699:$A$701,$A128,'Estate directory'!$E$699:$E$701,"Town",'Estate directory'!$F$699:$F$701,"Estate / grouped industrial area")</x:f>
        <x:v>2</x:v>
      </x:c>
      <x:c r="D128" s="9" t="n">
        <x:f>COUNTIFS('Estate directory'!$A$699:$A$701,$A128,'Estate directory'!$E$699:$E$701,"Nearby",'Estate directory'!$F$699:$F$701,"Estate / grouped industrial area")</x:f>
        <x:v>0</x:v>
      </x:c>
      <x:c r="E128" s="20" t="n">
        <x:f>COUNTIFS('Unit details'!$B$1425:$B$1432,$A128,'Unit details'!$E$1425:$E$1432,"Town",'Unit details'!$H$1425:$H$1432,"Current")</x:f>
        <x:v>6</x:v>
      </x:c>
      <x:c r="F128" s="20" t="n">
        <x:f>COUNTIFS('Unit details'!$B$1425:$B$1432,$A128,'Unit details'!$E$1425:$E$1432,"Nearby",'Unit details'!$H$1425:$H$1432,"Current")</x:f>
        <x:v>0</x:v>
      </x:c>
      <x:c r="G128" s="20" t="n">
        <x:f>SUM(E128:F128)</x:f>
        <x:v>6</x:v>
      </x:c>
      <x:c r="H128" s="9" t="n">
        <x:f>SUMIFS('Unit details'!$Y$1425:$Y$1432,'Unit details'!$B$1425:$B$1432,$A128,'Unit details'!$H$1425:$H$1432,"Future",'Unit details'!$E$1425:$E$1432,"Town")+SUMIFS('Unit details'!$Y$1425:$Y$1432,'Unit details'!$B$1425:$B$1432,$A128,'Unit details'!$H$1425:$H$1432,"Future",'Unit details'!$E$1425:$E$1432,"Nearby")</x:f>
        <x:v>0</x:v>
      </x:c>
      <x:c r="I128" s="9" t="n">
        <x:f>COUNTIFS('Unit details'!$B$1425:$B$1432,$A128,'Unit details'!$H$1425:$H$1432,"Uncertain",'Unit details'!$E$1425:$E$1432,"Town")+COUNTIFS('Unit details'!$B$1425:$B$1432,$A128,'Unit details'!$H$1425:$H$1432,"Uncertain",'Unit details'!$E$1425:$E$1432,"Nearby")</x:f>
        <x:v>2</x:v>
      </x:c>
      <x:c r="J128" s="9" t="n">
        <x:f>COUNTIFS('Unit details'!$B$1425:$B$1432,$A128,'Unit details'!$N$1425:$N$1432,"Yes")</x:f>
        <x:v>5</x:v>
      </x:c>
      <x:c r="K128" s="12" t="str">
        <x:v>Maidstone / Ashford</x:v>
      </x:c>
      <x:c r="L128" s="12" t="str">
        <x:v>Census 2021 BUA &gt;20,000 residents</x:v>
      </x:c>
      <x:c r="M128" s="12" t="str">
        <x:v>Regional evidence (2026-11-04): Primary county-level pricing signal, not a measured vacancy rate or demand count for units under 15,000 sq ft. Premium new space and older units can behave differently.</x:v>
      </x:c>
    </x:row>
    <x:row r="129" ht="74" customHeight="1">
      <x:c r="A129" s="12" t="str">
        <x:v>Ramsgate</x:v>
      </x:c>
      <x:c r="B129" s="9" t="n">
        <x:v>42030</x:v>
      </x:c>
      <x:c r="C129" s="9" t="n">
        <x:f>COUNTIFS('Estate directory'!$A$702:$A$704,$A129,'Estate directory'!$E$702:$E$704,"Town",'Estate directory'!$F$702:$F$704,"Estate / grouped industrial area")</x:f>
        <x:v>1</x:v>
      </x:c>
      <x:c r="D129" s="9" t="n">
        <x:f>COUNTIFS('Estate directory'!$A$702:$A$704,$A129,'Estate directory'!$E$702:$E$704,"Nearby",'Estate directory'!$F$702:$F$704,"Estate / grouped industrial area")</x:f>
        <x:v>1</x:v>
      </x:c>
      <x:c r="E129" s="20" t="n">
        <x:f>COUNTIFS('Unit details'!$B$1433:$B$1443,$A129,'Unit details'!$E$1433:$E$1443,"Town",'Unit details'!$H$1433:$H$1443,"Current")</x:f>
        <x:v>3</x:v>
      </x:c>
      <x:c r="F129" s="20" t="n">
        <x:f>COUNTIFS('Unit details'!$B$1433:$B$1443,$A129,'Unit details'!$E$1433:$E$1443,"Nearby",'Unit details'!$H$1433:$H$1443,"Current")</x:f>
        <x:v>6</x:v>
      </x:c>
      <x:c r="G129" s="20" t="n">
        <x:f>SUM(E129:F129)</x:f>
        <x:v>9</x:v>
      </x:c>
      <x:c r="H129" s="9" t="n">
        <x:f>SUMIFS('Unit details'!$Y$1433:$Y$1443,'Unit details'!$B$1433:$B$1443,$A129,'Unit details'!$H$1433:$H$1443,"Future",'Unit details'!$E$1433:$E$1443,"Town")+SUMIFS('Unit details'!$Y$1433:$Y$1443,'Unit details'!$B$1433:$B$1443,$A129,'Unit details'!$H$1433:$H$1443,"Future",'Unit details'!$E$1433:$E$1443,"Nearby")</x:f>
        <x:v>2</x:v>
      </x:c>
      <x:c r="I129" s="9" t="n">
        <x:f>COUNTIFS('Unit details'!$B$1433:$B$1443,$A129,'Unit details'!$H$1433:$H$1443,"Uncertain",'Unit details'!$E$1433:$E$1443,"Town")+COUNTIFS('Unit details'!$B$1433:$B$1443,$A129,'Unit details'!$H$1433:$H$1443,"Uncertain",'Unit details'!$E$1433:$E$1443,"Nearby")</x:f>
        <x:v>0</x:v>
      </x:c>
      <x:c r="J129" s="9" t="n">
        <x:f>COUNTIFS('Unit details'!$B$1433:$B$1443,$A129,'Unit details'!$N$1433:$N$1443,"Yes")</x:f>
        <x:v>7</x:v>
      </x:c>
      <x:c r="K129" s="12" t="str">
        <x:v>Maidstone / Ashford</x:v>
      </x:c>
      <x:c r="L129" s="12" t="str">
        <x:v>Census 2021 BUA &gt;20,000 residents</x:v>
      </x:c>
      <x:c r="M129" s="12" t="str">
        <x:v>Regional evidence (2026-11-04): Primary county-level pricing signal, not a measured vacancy rate or demand count for units under 15,000 sq ft. Premium new space and older units can behave differently.</x:v>
      </x:c>
    </x:row>
    <x:row r="130" ht="74" customHeight="1">
      <x:c r="A130" s="12" t="str">
        <x:v>Deal</x:v>
      </x:c>
      <x:c r="B130" s="9" t="n">
        <x:v>28985</x:v>
      </x:c>
      <x:c r="C130" s="9" t="n">
        <x:f>COUNTIFS('Estate directory'!$A$2105:$A$2105,$A130,'Estate directory'!$E$2105:$E$2105,"Town",'Estate directory'!$F$2105:$F$2105,"Estate / grouped industrial area")</x:f>
        <x:v>0</x:v>
      </x:c>
      <x:c r="D130" s="9" t="n">
        <x:f>COUNTIFS('Estate directory'!$A$2105:$A$2105,$A130,'Estate directory'!$E$2105:$E$2105,"Nearby",'Estate directory'!$F$2105:$F$2105,"Estate / grouped industrial area")</x:f>
        <x:v>0</x:v>
      </x:c>
      <x:c r="E130" s="20" t="n">
        <x:f>COUNTIFS('Unit details'!$B$4039:$B$4039,$A130,'Unit details'!$E$4039:$E$4039,"Town",'Unit details'!$H$4039:$H$4039,"Current")</x:f>
        <x:v>0</x:v>
      </x:c>
      <x:c r="F130" s="20" t="n">
        <x:f>COUNTIFS('Unit details'!$B$4039:$B$4039,$A130,'Unit details'!$E$4039:$E$4039,"Nearby",'Unit details'!$H$4039:$H$4039,"Current")</x:f>
        <x:v>0</x:v>
      </x:c>
      <x:c r="G130" s="20" t="n">
        <x:f>SUM(E130:F130)</x:f>
        <x:v>0</x:v>
      </x:c>
      <x:c r="H130" s="9" t="n">
        <x:f>SUMIFS('Unit details'!$Y$4039:$Y$4039,'Unit details'!$B$4039:$B$4039,$A130,'Unit details'!$H$4039:$H$4039,"Future",'Unit details'!$E$4039:$E$4039,"Town")+SUMIFS('Unit details'!$Y$4039:$Y$4039,'Unit details'!$B$4039:$B$4039,$A130,'Unit details'!$H$4039:$H$4039,"Future",'Unit details'!$E$4039:$E$4039,"Nearby")</x:f>
        <x:v>0</x:v>
      </x:c>
      <x:c r="I130" s="9" t="n">
        <x:f>COUNTIFS('Unit details'!$B$4039:$B$4039,$A130,'Unit details'!$H$4039:$H$4039,"Uncertain",'Unit details'!$E$4039:$E$4039,"Town")+COUNTIFS('Unit details'!$B$4039:$B$4039,$A130,'Unit details'!$H$4039:$H$4039,"Uncertain",'Unit details'!$E$4039:$E$4039,"Nearby")</x:f>
        <x:v>0</x:v>
      </x:c>
      <x:c r="J130" s="9" t="n">
        <x:f>COUNTIFS('Unit details'!$B$4039:$B$4039,$A130,'Unit details'!$N$4039:$N$4039,"Yes")</x:f>
        <x:v>0</x:v>
      </x:c>
      <x:c r="K130" s="12" t="str">
        <x:v>Maidstone / Ashford</x:v>
      </x:c>
      <x:c r="L130" s="12" t="str">
        <x:v>Census 2021 BUA &gt;20,000 residents</x:v>
      </x:c>
      <x:c r="M130" s="12" t="str">
        <x:v>Regional evidence (2026-11-04): Primary county-level pricing signal, not a measured vacancy rate or demand count for units under 15,000 sq ft. Premium new space and older units can behave differently.</x:v>
      </x:c>
    </x:row>
    <x:row r="131" ht="74" customHeight="1">
      <x:c r="A131" s="12" t="str">
        <x:v>Dover</x:v>
      </x:c>
      <x:c r="B131" s="9" t="n">
        <x:v>36360</x:v>
      </x:c>
      <x:c r="C131" s="9" t="n">
        <x:f>COUNTIFS('Estate directory'!$A$705:$A$706,$A131,'Estate directory'!$E$705:$E$706,"Town",'Estate directory'!$F$705:$F$706,"Estate / grouped industrial area")</x:f>
        <x:v>1</x:v>
      </x:c>
      <x:c r="D131" s="9" t="n">
        <x:f>COUNTIFS('Estate directory'!$A$705:$A$706,$A131,'Estate directory'!$E$705:$E$706,"Nearby",'Estate directory'!$F$705:$F$706,"Estate / grouped industrial area")</x:f>
        <x:v>0</x:v>
      </x:c>
      <x:c r="E131" s="20" t="n">
        <x:f>COUNTIFS('Unit details'!$B$1444:$B$1448,$A131,'Unit details'!$E$1444:$E$1448,"Town",'Unit details'!$H$1444:$H$1448,"Current")</x:f>
        <x:v>1</x:v>
      </x:c>
      <x:c r="F131" s="20" t="n">
        <x:f>COUNTIFS('Unit details'!$B$1444:$B$1448,$A131,'Unit details'!$E$1444:$E$1448,"Nearby",'Unit details'!$H$1444:$H$1448,"Current")</x:f>
        <x:v>4</x:v>
      </x:c>
      <x:c r="G131" s="20" t="n">
        <x:f>SUM(E131:F131)</x:f>
        <x:v>5</x:v>
      </x:c>
      <x:c r="H131" s="9" t="n">
        <x:f>SUMIFS('Unit details'!$Y$1444:$Y$1448,'Unit details'!$B$1444:$B$1448,$A131,'Unit details'!$H$1444:$H$1448,"Future",'Unit details'!$E$1444:$E$1448,"Town")+SUMIFS('Unit details'!$Y$1444:$Y$1448,'Unit details'!$B$1444:$B$1448,$A131,'Unit details'!$H$1444:$H$1448,"Future",'Unit details'!$E$1444:$E$1448,"Nearby")</x:f>
        <x:v>0</x:v>
      </x:c>
      <x:c r="I131" s="9" t="n">
        <x:f>COUNTIFS('Unit details'!$B$1444:$B$1448,$A131,'Unit details'!$H$1444:$H$1448,"Uncertain",'Unit details'!$E$1444:$E$1448,"Town")+COUNTIFS('Unit details'!$B$1444:$B$1448,$A131,'Unit details'!$H$1444:$H$1448,"Uncertain",'Unit details'!$E$1444:$E$1448,"Nearby")</x:f>
        <x:v>0</x:v>
      </x:c>
      <x:c r="J131" s="9" t="n">
        <x:f>COUNTIFS('Unit details'!$B$1444:$B$1448,$A131,'Unit details'!$N$1444:$N$1448,"Yes")</x:f>
        <x:v>4</x:v>
      </x:c>
      <x:c r="K131" s="12" t="str">
        <x:v>Maidstone / Ashford</x:v>
      </x:c>
      <x:c r="L131" s="12" t="str">
        <x:v>Census 2021 BUA &gt;20,000 residents</x:v>
      </x:c>
      <x:c r="M131" s="12" t="str">
        <x:v>Regional evidence (2026-11-04): Primary county-level pricing signal, not a measured vacancy rate or demand count for units under 15,000 sq ft. Premium new space and older units can behave differently.</x:v>
      </x:c>
    </x:row>
    <x:row r="132" ht="74" customHeight="1">
      <x:c r="A132" s="12" t="str">
        <x:v>Folkestone</x:v>
      </x:c>
      <x:c r="B132" s="9" t="n">
        <x:v>51995</x:v>
      </x:c>
      <x:c r="C132" s="9" t="n">
        <x:f>COUNTIFS('Estate directory'!$A$707:$A$711,$A132,'Estate directory'!$E$707:$E$711,"Town",'Estate directory'!$F$707:$F$711,"Estate / grouped industrial area")</x:f>
        <x:v>3</x:v>
      </x:c>
      <x:c r="D132" s="9" t="n">
        <x:f>COUNTIFS('Estate directory'!$A$707:$A$711,$A132,'Estate directory'!$E$707:$E$711,"Nearby",'Estate directory'!$F$707:$F$711,"Estate / grouped industrial area")</x:f>
        <x:v>1</x:v>
      </x:c>
      <x:c r="E132" s="20" t="n">
        <x:f>COUNTIFS('Unit details'!$B$1449:$B$1466,$A132,'Unit details'!$E$1449:$E$1466,"Town",'Unit details'!$H$1449:$H$1466,"Current")</x:f>
        <x:v>15</x:v>
      </x:c>
      <x:c r="F132" s="20" t="n">
        <x:f>COUNTIFS('Unit details'!$B$1449:$B$1466,$A132,'Unit details'!$E$1449:$E$1466,"Nearby",'Unit details'!$H$1449:$H$1466,"Current")</x:f>
        <x:v>1</x:v>
      </x:c>
      <x:c r="G132" s="20" t="n">
        <x:f>SUM(E132:F132)</x:f>
        <x:v>16</x:v>
      </x:c>
      <x:c r="H132" s="9" t="n">
        <x:f>SUMIFS('Unit details'!$Y$1449:$Y$1466,'Unit details'!$B$1449:$B$1466,$A132,'Unit details'!$H$1449:$H$1466,"Future",'Unit details'!$E$1449:$E$1466,"Town")+SUMIFS('Unit details'!$Y$1449:$Y$1466,'Unit details'!$B$1449:$B$1466,$A132,'Unit details'!$H$1449:$H$1466,"Future",'Unit details'!$E$1449:$E$1466,"Nearby")</x:f>
        <x:v>0</x:v>
      </x:c>
      <x:c r="I132" s="9" t="n">
        <x:f>COUNTIFS('Unit details'!$B$1449:$B$1466,$A132,'Unit details'!$H$1449:$H$1466,"Uncertain",'Unit details'!$E$1449:$E$1466,"Town")+COUNTIFS('Unit details'!$B$1449:$B$1466,$A132,'Unit details'!$H$1449:$H$1466,"Uncertain",'Unit details'!$E$1449:$E$1466,"Nearby")</x:f>
        <x:v>2</x:v>
      </x:c>
      <x:c r="J132" s="9" t="n">
        <x:f>COUNTIFS('Unit details'!$B$1449:$B$1466,$A132,'Unit details'!$N$1449:$N$1466,"Yes")</x:f>
        <x:v>13</x:v>
      </x:c>
      <x:c r="K132" s="12" t="str">
        <x:v>Maidstone / Ashford</x:v>
      </x:c>
      <x:c r="L132" s="12" t="str">
        <x:v>Census 2021 BUA &gt;20,000 residents</x:v>
      </x:c>
      <x:c r="M132" s="12" t="str">
        <x:v>Regional evidence (2026-11-04): Primary county-level pricing signal, not a measured vacancy rate or demand count for units under 15,000 sq ft. Premium new space and older units can behave differently.</x:v>
      </x:c>
    </x:row>
    <x:row r="133" ht="74" customHeight="1">
      <x:c r="A133" s="12" t="str">
        <x:v>Ashford</x:v>
      </x:c>
      <x:c r="B133" s="9" t="n">
        <x:v>82140</x:v>
      </x:c>
      <x:c r="C133" s="9" t="n">
        <x:f>COUNTIFS('Estate directory'!$A$712:$A$725,$A133,'Estate directory'!$E$712:$E$725,"Town",'Estate directory'!$F$712:$F$725,"Estate / grouped industrial area")</x:f>
        <x:v>12</x:v>
      </x:c>
      <x:c r="D133" s="9" t="n">
        <x:f>COUNTIFS('Estate directory'!$A$712:$A$725,$A133,'Estate directory'!$E$712:$E$725,"Nearby",'Estate directory'!$F$712:$F$725,"Estate / grouped industrial area")</x:f>
        <x:v>1</x:v>
      </x:c>
      <x:c r="E133" s="20" t="n">
        <x:f>COUNTIFS('Unit details'!$B$1467:$B$1505,$A133,'Unit details'!$E$1467:$E$1505,"Town",'Unit details'!$H$1467:$H$1505,"Current")</x:f>
        <x:v>34</x:v>
      </x:c>
      <x:c r="F133" s="20" t="n">
        <x:f>COUNTIFS('Unit details'!$B$1467:$B$1505,$A133,'Unit details'!$E$1467:$E$1505,"Nearby",'Unit details'!$H$1467:$H$1505,"Current")</x:f>
        <x:v>4</x:v>
      </x:c>
      <x:c r="G133" s="20" t="n">
        <x:f>SUM(E133:F133)</x:f>
        <x:v>38</x:v>
      </x:c>
      <x:c r="H133" s="9" t="n">
        <x:f>SUMIFS('Unit details'!$Y$1467:$Y$1505,'Unit details'!$B$1467:$B$1505,$A133,'Unit details'!$H$1467:$H$1505,"Future",'Unit details'!$E$1467:$E$1505,"Town")+SUMIFS('Unit details'!$Y$1467:$Y$1505,'Unit details'!$B$1467:$B$1505,$A133,'Unit details'!$H$1467:$H$1505,"Future",'Unit details'!$E$1467:$E$1505,"Nearby")</x:f>
        <x:v>0</x:v>
      </x:c>
      <x:c r="I133" s="9" t="n">
        <x:f>COUNTIFS('Unit details'!$B$1467:$B$1505,$A133,'Unit details'!$H$1467:$H$1505,"Uncertain",'Unit details'!$E$1467:$E$1505,"Town")+COUNTIFS('Unit details'!$B$1467:$B$1505,$A133,'Unit details'!$H$1467:$H$1505,"Uncertain",'Unit details'!$E$1467:$E$1505,"Nearby")</x:f>
        <x:v>1</x:v>
      </x:c>
      <x:c r="J133" s="9" t="n">
        <x:f>COUNTIFS('Unit details'!$B$1467:$B$1505,$A133,'Unit details'!$N$1467:$N$1505,"Yes")</x:f>
        <x:v>32</x:v>
      </x:c>
      <x:c r="K133" s="12" t="str">
        <x:v>Maidstone / Ashford</x:v>
      </x:c>
      <x:c r="L133" s="12" t="str">
        <x:v>Census 2021 BUA &gt;20,000 residents</x:v>
      </x:c>
      <x:c r="M133" s="12" t="str">
        <x:v>Regional evidence (2026-11-04): Primary county-level pricing signal, not a measured vacancy rate or demand count for units under 15,000 sq ft. Premium new space and older units can behave differently.</x:v>
      </x:c>
    </x:row>
    <x:row r="134" ht="74" customHeight="1">
      <x:c r="A134" s="12" t="str">
        <x:v>Sevenoaks</x:v>
      </x:c>
      <x:c r="B134" s="9" t="n">
        <x:v>26475</x:v>
      </x:c>
      <x:c r="C134" s="9" t="n">
        <x:f>COUNTIFS('Estate directory'!$A$726:$A$730,$A134,'Estate directory'!$E$726:$E$730,"Town",'Estate directory'!$F$726:$F$730,"Estate / grouped industrial area")</x:f>
        <x:v>3</x:v>
      </x:c>
      <x:c r="D134" s="9" t="n">
        <x:f>COUNTIFS('Estate directory'!$A$726:$A$730,$A134,'Estate directory'!$E$726:$E$730,"Nearby",'Estate directory'!$F$726:$F$730,"Estate / grouped industrial area")</x:f>
        <x:v>1</x:v>
      </x:c>
      <x:c r="E134" s="20" t="n">
        <x:f>COUNTIFS('Unit details'!$B$1506:$B$1523,$A134,'Unit details'!$E$1506:$E$1523,"Town",'Unit details'!$H$1506:$H$1523,"Current")</x:f>
        <x:v>15</x:v>
      </x:c>
      <x:c r="F134" s="20" t="n">
        <x:f>COUNTIFS('Unit details'!$B$1506:$B$1523,$A134,'Unit details'!$E$1506:$E$1523,"Nearby",'Unit details'!$H$1506:$H$1523,"Current")</x:f>
        <x:v>2</x:v>
      </x:c>
      <x:c r="G134" s="20" t="n">
        <x:f>SUM(E134:F134)</x:f>
        <x:v>17</x:v>
      </x:c>
      <x:c r="H134" s="9" t="n">
        <x:f>SUMIFS('Unit details'!$Y$1506:$Y$1523,'Unit details'!$B$1506:$B$1523,$A134,'Unit details'!$H$1506:$H$1523,"Future",'Unit details'!$E$1506:$E$1523,"Town")+SUMIFS('Unit details'!$Y$1506:$Y$1523,'Unit details'!$B$1506:$B$1523,$A134,'Unit details'!$H$1506:$H$1523,"Future",'Unit details'!$E$1506:$E$1523,"Nearby")</x:f>
        <x:v>0</x:v>
      </x:c>
      <x:c r="I134" s="9" t="n">
        <x:f>COUNTIFS('Unit details'!$B$1506:$B$1523,$A134,'Unit details'!$H$1506:$H$1523,"Uncertain",'Unit details'!$E$1506:$E$1523,"Town")+COUNTIFS('Unit details'!$B$1506:$B$1523,$A134,'Unit details'!$H$1506:$H$1523,"Uncertain",'Unit details'!$E$1506:$E$1523,"Nearby")</x:f>
        <x:v>1</x:v>
      </x:c>
      <x:c r="J134" s="9" t="n">
        <x:f>COUNTIFS('Unit details'!$B$1506:$B$1523,$A134,'Unit details'!$N$1506:$N$1523,"Yes")</x:f>
        <x:v>2</x:v>
      </x:c>
      <x:c r="K134" s="12" t="str">
        <x:v>Maidstone / Ashford</x:v>
      </x:c>
      <x:c r="L134" s="12" t="str">
        <x:v>Census 2021 BUA &gt;20,000 residents</x:v>
      </x:c>
      <x:c r="M134" s="12" t="str">
        <x:v>Regional evidence (2026-11-04): Primary county-level pricing signal, not a measured vacancy rate or demand count for units under 15,000 sq ft. Premium new space and older units can behave differently.</x:v>
      </x:c>
    </x:row>
    <x:row r="135" ht="74" customHeight="1">
      <x:c r="A135" s="12" t="str">
        <x:v>Tonbridge</x:v>
      </x:c>
      <x:c r="B135" s="9" t="n">
        <x:v>36125</x:v>
      </x:c>
      <x:c r="C135" s="9" t="n">
        <x:f>COUNTIFS('Estate directory'!$A$731:$A$741,$A135,'Estate directory'!$E$731:$E$741,"Town",'Estate directory'!$F$731:$F$741,"Estate / grouped industrial area")</x:f>
        <x:v>5</x:v>
      </x:c>
      <x:c r="D135" s="9" t="n">
        <x:f>COUNTIFS('Estate directory'!$A$731:$A$741,$A135,'Estate directory'!$E$731:$E$741,"Nearby",'Estate directory'!$F$731:$F$741,"Estate / grouped industrial area")</x:f>
        <x:v>5</x:v>
      </x:c>
      <x:c r="E135" s="20" t="n">
        <x:f>COUNTIFS('Unit details'!$B$1524:$B$1545,$A135,'Unit details'!$E$1524:$E$1545,"Town",'Unit details'!$H$1524:$H$1545,"Current")</x:f>
        <x:v>10</x:v>
      </x:c>
      <x:c r="F135" s="20" t="n">
        <x:f>COUNTIFS('Unit details'!$B$1524:$B$1545,$A135,'Unit details'!$E$1524:$E$1545,"Nearby",'Unit details'!$H$1524:$H$1545,"Current")</x:f>
        <x:v>4</x:v>
      </x:c>
      <x:c r="G135" s="20" t="n">
        <x:f>SUM(E135:F135)</x:f>
        <x:v>14</x:v>
      </x:c>
      <x:c r="H135" s="9" t="n">
        <x:f>SUMIFS('Unit details'!$Y$1524:$Y$1545,'Unit details'!$B$1524:$B$1545,$A135,'Unit details'!$H$1524:$H$1545,"Future",'Unit details'!$E$1524:$E$1545,"Town")+SUMIFS('Unit details'!$Y$1524:$Y$1545,'Unit details'!$B$1524:$B$1545,$A135,'Unit details'!$H$1524:$H$1545,"Future",'Unit details'!$E$1524:$E$1545,"Nearby")</x:f>
        <x:v>4</x:v>
      </x:c>
      <x:c r="I135" s="9" t="n">
        <x:f>COUNTIFS('Unit details'!$B$1524:$B$1545,$A135,'Unit details'!$H$1524:$H$1545,"Uncertain",'Unit details'!$E$1524:$E$1545,"Town")+COUNTIFS('Unit details'!$B$1524:$B$1545,$A135,'Unit details'!$H$1524:$H$1545,"Uncertain",'Unit details'!$E$1524:$E$1545,"Nearby")</x:f>
        <x:v>4</x:v>
      </x:c>
      <x:c r="J135" s="9" t="n">
        <x:f>COUNTIFS('Unit details'!$B$1524:$B$1545,$A135,'Unit details'!$N$1524:$N$1545,"Yes")</x:f>
        <x:v>5</x:v>
      </x:c>
      <x:c r="K135" s="12" t="str">
        <x:v>Maidstone / Ashford</x:v>
      </x:c>
      <x:c r="L135" s="12" t="str">
        <x:v>Census 2021 BUA &gt;20,000 residents</x:v>
      </x:c>
      <x:c r="M135" s="12" t="str">
        <x:v>Regional evidence (2026-11-04): Primary county-level pricing signal, not a measured vacancy rate or demand count for units under 15,000 sq ft. Premium new space and older units can behave differently.</x:v>
      </x:c>
    </x:row>
    <x:row r="136" ht="74" customHeight="1">
      <x:c r="A136" s="12" t="str">
        <x:v>Royal Tunbridge Wells</x:v>
      </x:c>
      <x:c r="B136" s="9" t="n">
        <x:v>51220</x:v>
      </x:c>
      <x:c r="C136" s="9" t="n">
        <x:f>COUNTIFS('Estate directory'!$A$742:$A$744,$A136,'Estate directory'!$E$742:$E$744,"Town",'Estate directory'!$F$742:$F$744,"Estate / grouped industrial area")</x:f>
        <x:v>1</x:v>
      </x:c>
      <x:c r="D136" s="9" t="n">
        <x:f>COUNTIFS('Estate directory'!$A$742:$A$744,$A136,'Estate directory'!$E$742:$E$744,"Nearby",'Estate directory'!$F$742:$F$744,"Estate / grouped industrial area")</x:f>
        <x:v>1</x:v>
      </x:c>
      <x:c r="E136" s="20" t="n">
        <x:f>COUNTIFS('Unit details'!$B$1546:$B$1557,$A136,'Unit details'!$E$1546:$E$1557,"Town",'Unit details'!$H$1546:$H$1557,"Current")</x:f>
        <x:v>9</x:v>
      </x:c>
      <x:c r="F136" s="20" t="n">
        <x:f>COUNTIFS('Unit details'!$B$1546:$B$1557,$A136,'Unit details'!$E$1546:$E$1557,"Nearby",'Unit details'!$H$1546:$H$1557,"Current")</x:f>
        <x:v>1</x:v>
      </x:c>
      <x:c r="G136" s="20" t="n">
        <x:f>SUM(E136:F136)</x:f>
        <x:v>10</x:v>
      </x:c>
      <x:c r="H136" s="9" t="n">
        <x:f>SUMIFS('Unit details'!$Y$1546:$Y$1557,'Unit details'!$B$1546:$B$1557,$A136,'Unit details'!$H$1546:$H$1557,"Future",'Unit details'!$E$1546:$E$1557,"Town")+SUMIFS('Unit details'!$Y$1546:$Y$1557,'Unit details'!$B$1546:$B$1557,$A136,'Unit details'!$H$1546:$H$1557,"Future",'Unit details'!$E$1546:$E$1557,"Nearby")</x:f>
        <x:v>1</x:v>
      </x:c>
      <x:c r="I136" s="9" t="n">
        <x:f>COUNTIFS('Unit details'!$B$1546:$B$1557,$A136,'Unit details'!$H$1546:$H$1557,"Uncertain",'Unit details'!$E$1546:$E$1557,"Town")+COUNTIFS('Unit details'!$B$1546:$B$1557,$A136,'Unit details'!$H$1546:$H$1557,"Uncertain",'Unit details'!$E$1546:$E$1557,"Nearby")</x:f>
        <x:v>1</x:v>
      </x:c>
      <x:c r="J136" s="9" t="n">
        <x:f>COUNTIFS('Unit details'!$B$1546:$B$1557,$A136,'Unit details'!$N$1546:$N$1557,"Yes")</x:f>
        <x:v>4</x:v>
      </x:c>
      <x:c r="K136" s="12" t="str">
        <x:v>Maidstone / Ashford</x:v>
      </x:c>
      <x:c r="L136" s="12" t="str">
        <x:v>Census 2021 BUA &gt;20,000 residents</x:v>
      </x:c>
      <x:c r="M136" s="12" t="str">
        <x:v>2026, reporting Q1 activity: Positive absorption at a named new scheme, but remaining supply persists; size-specific demand and subsequent vacancy unmeasured.</x:v>
      </x:c>
    </x:row>
    <x:row r="137" ht="74" customHeight="1">
      <x:c r="A137" s="12" t="str">
        <x:v>Basildon</x:v>
      </x:c>
      <x:c r="B137" s="9" t="n">
        <x:v>115955</x:v>
      </x:c>
      <x:c r="C137" s="9" t="n">
        <x:f>COUNTIFS('Estate directory'!$A$745:$A$772,$A137,'Estate directory'!$E$745:$E$772,"Town",'Estate directory'!$F$745:$F$772,"Estate / grouped industrial area")</x:f>
        <x:v>10</x:v>
      </x:c>
      <x:c r="D137" s="9" t="n">
        <x:f>COUNTIFS('Estate directory'!$A$745:$A$772,$A137,'Estate directory'!$E$745:$E$772,"Nearby",'Estate directory'!$F$745:$F$772,"Estate / grouped industrial area")</x:f>
        <x:v>0</x:v>
      </x:c>
      <x:c r="E137" s="20" t="n">
        <x:f>COUNTIFS('Unit details'!$B$1558:$B$1593,$A137,'Unit details'!$E$1558:$E$1593,"Town",'Unit details'!$H$1558:$H$1593,"Current")</x:f>
        <x:v>31</x:v>
      </x:c>
      <x:c r="F137" s="20" t="n">
        <x:f>COUNTIFS('Unit details'!$B$1558:$B$1593,$A137,'Unit details'!$E$1558:$E$1593,"Nearby",'Unit details'!$H$1558:$H$1593,"Current")</x:f>
        <x:v>0</x:v>
      </x:c>
      <x:c r="G137" s="20" t="n">
        <x:f>SUM(E137:F137)</x:f>
        <x:v>31</x:v>
      </x:c>
      <x:c r="H137" s="9" t="n">
        <x:f>SUMIFS('Unit details'!$Y$1558:$Y$1593,'Unit details'!$B$1558:$B$1593,$A137,'Unit details'!$H$1558:$H$1593,"Future",'Unit details'!$E$1558:$E$1593,"Town")+SUMIFS('Unit details'!$Y$1558:$Y$1593,'Unit details'!$B$1558:$B$1593,$A137,'Unit details'!$H$1558:$H$1593,"Future",'Unit details'!$E$1558:$E$1593,"Nearby")</x:f>
        <x:v>3</x:v>
      </x:c>
      <x:c r="I137" s="9" t="n">
        <x:f>COUNTIFS('Unit details'!$B$1558:$B$1593,$A137,'Unit details'!$H$1558:$H$1593,"Uncertain",'Unit details'!$E$1558:$E$1593,"Town")+COUNTIFS('Unit details'!$B$1558:$B$1593,$A137,'Unit details'!$H$1558:$H$1593,"Uncertain",'Unit details'!$E$1558:$E$1593,"Nearby")</x:f>
        <x:v>2</x:v>
      </x:c>
      <x:c r="J137" s="9" t="n">
        <x:f>COUNTIFS('Unit details'!$B$1558:$B$1593,$A137,'Unit details'!$N$1558:$N$1593,"Yes")</x:f>
        <x:v>19</x:v>
      </x:c>
      <x:c r="K137" s="12" t="str">
        <x:v>London / Home Counties</x:v>
      </x:c>
      <x:c r="L137" s="12" t="str">
        <x:v>Census 2021 BUA &gt;20,000 residents</x:v>
      </x:c>
      <x:c r="M137" s="12" t="str">
        <x:v>Town-level demand not independently quantified. Use identified supply and asking rents as a screening measure; few adverts alone do not establish a shortage.</x:v>
      </x:c>
    </x:row>
    <x:row r="138" ht="74" customHeight="1">
      <x:c r="A138" s="12" t="str">
        <x:v>Berkhamsted</x:v>
      </x:c>
      <x:c r="B138" s="9" t="n">
        <x:v>21240</x:v>
      </x:c>
      <x:c r="C138" s="9" t="n">
        <x:f>COUNTIFS('Estate directory'!$A$773:$A$775,$A138,'Estate directory'!$E$773:$E$775,"Town",'Estate directory'!$F$773:$F$775,"Estate / grouped industrial area")</x:f>
        <x:v>0</x:v>
      </x:c>
      <x:c r="D138" s="9" t="n">
        <x:f>COUNTIFS('Estate directory'!$A$773:$A$775,$A138,'Estate directory'!$E$773:$E$775,"Nearby",'Estate directory'!$F$773:$F$775,"Estate / grouped industrial area")</x:f>
        <x:v>0</x:v>
      </x:c>
      <x:c r="E138" s="20" t="n">
        <x:f>COUNTIFS('Unit details'!$B$1594:$B$1595,$A138,'Unit details'!$E$1594:$E$1595,"Town",'Unit details'!$H$1594:$H$1595,"Current")</x:f>
        <x:v>1</x:v>
      </x:c>
      <x:c r="F138" s="20" t="n">
        <x:f>COUNTIFS('Unit details'!$B$1594:$B$1595,$A138,'Unit details'!$E$1594:$E$1595,"Nearby",'Unit details'!$H$1594:$H$1595,"Current")</x:f>
        <x:v>0</x:v>
      </x:c>
      <x:c r="G138" s="20" t="n">
        <x:f>SUM(E138:F138)</x:f>
        <x:v>1</x:v>
      </x:c>
      <x:c r="H138" s="9" t="n">
        <x:f>SUMIFS('Unit details'!$Y$1594:$Y$1595,'Unit details'!$B$1594:$B$1595,$A138,'Unit details'!$H$1594:$H$1595,"Future",'Unit details'!$E$1594:$E$1595,"Town")+SUMIFS('Unit details'!$Y$1594:$Y$1595,'Unit details'!$B$1594:$B$1595,$A138,'Unit details'!$H$1594:$H$1595,"Future",'Unit details'!$E$1594:$E$1595,"Nearby")</x:f>
        <x:v>0</x:v>
      </x:c>
      <x:c r="I138" s="9" t="n">
        <x:f>COUNTIFS('Unit details'!$B$1594:$B$1595,$A138,'Unit details'!$H$1594:$H$1595,"Uncertain",'Unit details'!$E$1594:$E$1595,"Town")+COUNTIFS('Unit details'!$B$1594:$B$1595,$A138,'Unit details'!$H$1594:$H$1595,"Uncertain",'Unit details'!$E$1594:$E$1595,"Nearby")</x:f>
        <x:v>0</x:v>
      </x:c>
      <x:c r="J138" s="9" t="n">
        <x:f>COUNTIFS('Unit details'!$B$1594:$B$1595,$A138,'Unit details'!$N$1594:$N$1595,"Yes")</x:f>
        <x:v>1</x:v>
      </x:c>
      <x:c r="K138" s="12" t="str">
        <x:v>London / Home Counties</x:v>
      </x:c>
      <x:c r="L138" s="12" t="str">
        <x:v>Census 2021 BUA &gt;20,000 residents</x:v>
      </x:c>
      <x:c r="M138" s="12" t="str">
        <x:v>Town-level demand not independently quantified. Use identified supply and asking rents as a screening measure; few adverts alone do not establish a shortage.</x:v>
      </x:c>
    </x:row>
    <x:row r="139" ht="74" customHeight="1">
      <x:c r="A139" s="12" t="str">
        <x:v>Billericay</x:v>
      </x:c>
      <x:c r="B139" s="9" t="n">
        <x:v>34075</x:v>
      </x:c>
      <x:c r="C139" s="9" t="n">
        <x:f>COUNTIFS('Estate directory'!$A$776:$A$776,$A139,'Estate directory'!$E$776:$E$776,"Town",'Estate directory'!$F$776:$F$776,"Estate / grouped industrial area")</x:f>
        <x:v>1</x:v>
      </x:c>
      <x:c r="D139" s="9" t="n">
        <x:f>COUNTIFS('Estate directory'!$A$776:$A$776,$A139,'Estate directory'!$E$776:$E$776,"Nearby",'Estate directory'!$F$776:$F$776,"Estate / grouped industrial area")</x:f>
        <x:v>0</x:v>
      </x:c>
      <x:c r="E139" s="20" t="n">
        <x:f>COUNTIFS('Unit details'!$B$4039:$B$4039,$A139,'Unit details'!$E$4039:$E$4039,"Town",'Unit details'!$H$4039:$H$4039,"Current")</x:f>
        <x:v>0</x:v>
      </x:c>
      <x:c r="F139" s="20" t="n">
        <x:f>COUNTIFS('Unit details'!$B$4039:$B$4039,$A139,'Unit details'!$E$4039:$E$4039,"Nearby",'Unit details'!$H$4039:$H$4039,"Current")</x:f>
        <x:v>0</x:v>
      </x:c>
      <x:c r="G139" s="20" t="n">
        <x:f>SUM(E139:F139)</x:f>
        <x:v>0</x:v>
      </x:c>
      <x:c r="H139" s="9" t="n">
        <x:f>SUMIFS('Unit details'!$Y$4039:$Y$4039,'Unit details'!$B$4039:$B$4039,$A139,'Unit details'!$H$4039:$H$4039,"Future",'Unit details'!$E$4039:$E$4039,"Town")+SUMIFS('Unit details'!$Y$4039:$Y$4039,'Unit details'!$B$4039:$B$4039,$A139,'Unit details'!$H$4039:$H$4039,"Future",'Unit details'!$E$4039:$E$4039,"Nearby")</x:f>
        <x:v>0</x:v>
      </x:c>
      <x:c r="I139" s="9" t="n">
        <x:f>COUNTIFS('Unit details'!$B$4039:$B$4039,$A139,'Unit details'!$H$4039:$H$4039,"Uncertain",'Unit details'!$E$4039:$E$4039,"Town")+COUNTIFS('Unit details'!$B$4039:$B$4039,$A139,'Unit details'!$H$4039:$H$4039,"Uncertain",'Unit details'!$E$4039:$E$4039,"Nearby")</x:f>
        <x:v>0</x:v>
      </x:c>
      <x:c r="J139" s="9" t="n">
        <x:f>COUNTIFS('Unit details'!$B$4039:$B$4039,$A139,'Unit details'!$N$4039:$N$4039,"Yes")</x:f>
        <x:v>0</x:v>
      </x:c>
      <x:c r="K139" s="12" t="str">
        <x:v>London / Home Counties</x:v>
      </x:c>
      <x:c r="L139" s="12" t="str">
        <x:v>Census 2021 BUA &gt;20,000 residents</x:v>
      </x:c>
      <x:c r="M139" s="12" t="str">
        <x:v>Town-level demand not independently quantified. Use identified supply and asking rents as a screening measure; few adverts alone do not establish a shortage.</x:v>
      </x:c>
    </x:row>
    <x:row r="140" ht="74" customHeight="1">
      <x:c r="A140" s="12" t="str">
        <x:v>Bishop's Stortford</x:v>
      </x:c>
      <x:c r="B140" s="9" t="n">
        <x:v>40915</x:v>
      </x:c>
      <x:c r="C140" s="9" t="n">
        <x:f>COUNTIFS('Estate directory'!$A$777:$A$815,$A140,'Estate directory'!$E$777:$E$815,"Town",'Estate directory'!$F$777:$F$815,"Estate / grouped industrial area")</x:f>
        <x:v>1</x:v>
      </x:c>
      <x:c r="D140" s="9" t="n">
        <x:f>COUNTIFS('Estate directory'!$A$777:$A$815,$A140,'Estate directory'!$E$777:$E$815,"Nearby",'Estate directory'!$F$777:$F$815,"Estate / grouped industrial area")</x:f>
        <x:v>2</x:v>
      </x:c>
      <x:c r="E140" s="20" t="n">
        <x:f>COUNTIFS('Unit details'!$B$1596:$B$1635,$A140,'Unit details'!$E$1596:$E$1635,"Town",'Unit details'!$H$1596:$H$1635,"Current")</x:f>
        <x:v>10</x:v>
      </x:c>
      <x:c r="F140" s="20" t="n">
        <x:f>COUNTIFS('Unit details'!$B$1596:$B$1635,$A140,'Unit details'!$E$1596:$E$1635,"Nearby",'Unit details'!$H$1596:$H$1635,"Current")</x:f>
        <x:v>6</x:v>
      </x:c>
      <x:c r="G140" s="20" t="n">
        <x:f>SUM(E140:F140)</x:f>
        <x:v>16</x:v>
      </x:c>
      <x:c r="H140" s="9" t="n">
        <x:f>SUMIFS('Unit details'!$Y$1596:$Y$1635,'Unit details'!$B$1596:$B$1635,$A140,'Unit details'!$H$1596:$H$1635,"Future",'Unit details'!$E$1596:$E$1635,"Town")+SUMIFS('Unit details'!$Y$1596:$Y$1635,'Unit details'!$B$1596:$B$1635,$A140,'Unit details'!$H$1596:$H$1635,"Future",'Unit details'!$E$1596:$E$1635,"Nearby")</x:f>
        <x:v>3</x:v>
      </x:c>
      <x:c r="I140" s="9" t="n">
        <x:f>COUNTIFS('Unit details'!$B$1596:$B$1635,$A140,'Unit details'!$H$1596:$H$1635,"Uncertain",'Unit details'!$E$1596:$E$1635,"Town")+COUNTIFS('Unit details'!$B$1596:$B$1635,$A140,'Unit details'!$H$1596:$H$1635,"Uncertain",'Unit details'!$E$1596:$E$1635,"Nearby")</x:f>
        <x:v>2</x:v>
      </x:c>
      <x:c r="J140" s="9" t="n">
        <x:f>COUNTIFS('Unit details'!$B$1596:$B$1635,$A140,'Unit details'!$N$1596:$N$1635,"Yes")</x:f>
        <x:v>8</x:v>
      </x:c>
      <x:c r="K140" s="12" t="str">
        <x:v>London / Home Counties</x:v>
      </x:c>
      <x:c r="L140" s="12" t="str">
        <x:v>Census 2021 BUA &gt;20,000 residents</x:v>
      </x:c>
      <x:c r="M140" s="12" t="str">
        <x:v>Town-level demand not independently quantified. Use identified supply and asking rents as a screening measure; few adverts alone do not establish a shortage.</x:v>
      </x:c>
    </x:row>
    <x:row r="141" ht="74" customHeight="1">
      <x:c r="A141" s="12" t="str">
        <x:v>Borehamwood</x:v>
      </x:c>
      <x:c r="B141" s="9" t="n">
        <x:v>39765</x:v>
      </x:c>
      <x:c r="C141" s="9" t="n">
        <x:f>COUNTIFS('Estate directory'!$A$816:$A$827,$A141,'Estate directory'!$E$816:$E$827,"Town",'Estate directory'!$F$816:$F$827,"Estate / grouped industrial area")</x:f>
        <x:v>3</x:v>
      </x:c>
      <x:c r="D141" s="9" t="n">
        <x:f>COUNTIFS('Estate directory'!$A$816:$A$827,$A141,'Estate directory'!$E$816:$E$827,"Nearby",'Estate directory'!$F$816:$F$827,"Estate / grouped industrial area")</x:f>
        <x:v>2</x:v>
      </x:c>
      <x:c r="E141" s="20" t="n">
        <x:f>COUNTIFS('Unit details'!$B$1636:$B$1646,$A141,'Unit details'!$E$1636:$E$1646,"Town",'Unit details'!$H$1636:$H$1646,"Current")</x:f>
        <x:v>6</x:v>
      </x:c>
      <x:c r="F141" s="20" t="n">
        <x:f>COUNTIFS('Unit details'!$B$1636:$B$1646,$A141,'Unit details'!$E$1636:$E$1646,"Nearby",'Unit details'!$H$1636:$H$1646,"Current")</x:f>
        <x:v>4</x:v>
      </x:c>
      <x:c r="G141" s="20" t="n">
        <x:f>SUM(E141:F141)</x:f>
        <x:v>10</x:v>
      </x:c>
      <x:c r="H141" s="9" t="n">
        <x:f>SUMIFS('Unit details'!$Y$1636:$Y$1646,'Unit details'!$B$1636:$B$1646,$A141,'Unit details'!$H$1636:$H$1646,"Future",'Unit details'!$E$1636:$E$1646,"Town")+SUMIFS('Unit details'!$Y$1636:$Y$1646,'Unit details'!$B$1636:$B$1646,$A141,'Unit details'!$H$1636:$H$1646,"Future",'Unit details'!$E$1636:$E$1646,"Nearby")</x:f>
        <x:v>0</x:v>
      </x:c>
      <x:c r="I141" s="9" t="n">
        <x:f>COUNTIFS('Unit details'!$B$1636:$B$1646,$A141,'Unit details'!$H$1636:$H$1646,"Uncertain",'Unit details'!$E$1636:$E$1646,"Town")+COUNTIFS('Unit details'!$B$1636:$B$1646,$A141,'Unit details'!$H$1636:$H$1646,"Uncertain",'Unit details'!$E$1636:$E$1646,"Nearby")</x:f>
        <x:v>1</x:v>
      </x:c>
      <x:c r="J141" s="9" t="n">
        <x:f>COUNTIFS('Unit details'!$B$1636:$B$1646,$A141,'Unit details'!$N$1636:$N$1646,"Yes")</x:f>
        <x:v>6</x:v>
      </x:c>
      <x:c r="K141" s="12" t="str">
        <x:v>London / Home Counties</x:v>
      </x:c>
      <x:c r="L141" s="12" t="str">
        <x:v>Census 2021 BUA &gt;20,000 residents</x:v>
      </x:c>
      <x:c r="M141" s="12" t="str">
        <x:v>Town-level demand not independently quantified. Use identified supply and asking rents as a screening measure; few adverts alone do not establish a shortage.</x:v>
      </x:c>
    </x:row>
    <x:row r="142" ht="74" customHeight="1">
      <x:c r="A142" s="12" t="str">
        <x:v>Braintree</x:v>
      </x:c>
      <x:c r="B142" s="9" t="n">
        <x:v>43190</x:v>
      </x:c>
      <x:c r="C142" s="9" t="n">
        <x:f>COUNTIFS('Estate directory'!$A$828:$A$853,$A142,'Estate directory'!$E$828:$E$853,"Town",'Estate directory'!$F$828:$F$853,"Estate / grouped industrial area")</x:f>
        <x:v>4</x:v>
      </x:c>
      <x:c r="D142" s="9" t="n">
        <x:f>COUNTIFS('Estate directory'!$A$828:$A$853,$A142,'Estate directory'!$E$828:$E$853,"Nearby",'Estate directory'!$F$828:$F$853,"Estate / grouped industrial area")</x:f>
        <x:v>2</x:v>
      </x:c>
      <x:c r="E142" s="20" t="n">
        <x:f>COUNTIFS('Unit details'!$B$1647:$B$1673,$A142,'Unit details'!$E$1647:$E$1673,"Town",'Unit details'!$H$1647:$H$1673,"Current")</x:f>
        <x:v>12</x:v>
      </x:c>
      <x:c r="F142" s="20" t="n">
        <x:f>COUNTIFS('Unit details'!$B$1647:$B$1673,$A142,'Unit details'!$E$1647:$E$1673,"Nearby",'Unit details'!$H$1647:$H$1673,"Current")</x:f>
        <x:v>4</x:v>
      </x:c>
      <x:c r="G142" s="20" t="n">
        <x:f>SUM(E142:F142)</x:f>
        <x:v>16</x:v>
      </x:c>
      <x:c r="H142" s="9" t="n">
        <x:f>SUMIFS('Unit details'!$Y$1647:$Y$1673,'Unit details'!$B$1647:$B$1673,$A142,'Unit details'!$H$1647:$H$1673,"Future",'Unit details'!$E$1647:$E$1673,"Town")+SUMIFS('Unit details'!$Y$1647:$Y$1673,'Unit details'!$B$1647:$B$1673,$A142,'Unit details'!$H$1647:$H$1673,"Future",'Unit details'!$E$1647:$E$1673,"Nearby")</x:f>
        <x:v>1</x:v>
      </x:c>
      <x:c r="I142" s="9" t="n">
        <x:f>COUNTIFS('Unit details'!$B$1647:$B$1673,$A142,'Unit details'!$H$1647:$H$1673,"Uncertain",'Unit details'!$E$1647:$E$1673,"Town")+COUNTIFS('Unit details'!$B$1647:$B$1673,$A142,'Unit details'!$H$1647:$H$1673,"Uncertain",'Unit details'!$E$1647:$E$1673,"Nearby")</x:f>
        <x:v>3</x:v>
      </x:c>
      <x:c r="J142" s="9" t="n">
        <x:f>COUNTIFS('Unit details'!$B$1647:$B$1673,$A142,'Unit details'!$N$1647:$N$1673,"Yes")</x:f>
        <x:v>14</x:v>
      </x:c>
      <x:c r="K142" s="12" t="str">
        <x:v>London / Home Counties</x:v>
      </x:c>
      <x:c r="L142" s="12" t="str">
        <x:v>Census 2021 BUA &gt;20,000 residents</x:v>
      </x:c>
      <x:c r="M142" s="12" t="str">
        <x:v>Town-level demand not independently quantified. Use identified supply and asking rents as a screening measure; few adverts alone do not establish a shortage.</x:v>
      </x:c>
    </x:row>
    <x:row r="143" ht="74" customHeight="1">
      <x:c r="A143" s="12" t="str">
        <x:v>Brentwood</x:v>
      </x:c>
      <x:c r="B143" s="9" t="n">
        <x:v>55340</x:v>
      </x:c>
      <x:c r="C143" s="9" t="n">
        <x:f>COUNTIFS('Estate directory'!$A$854:$A$874,$A143,'Estate directory'!$E$854:$E$874,"Town",'Estate directory'!$F$854:$F$874,"Estate / grouped industrial area")</x:f>
        <x:v>4</x:v>
      </x:c>
      <x:c r="D143" s="9" t="n">
        <x:f>COUNTIFS('Estate directory'!$A$854:$A$874,$A143,'Estate directory'!$E$854:$E$874,"Nearby",'Estate directory'!$F$854:$F$874,"Estate / grouped industrial area")</x:f>
        <x:v>0</x:v>
      </x:c>
      <x:c r="E143" s="20" t="n">
        <x:f>COUNTIFS('Unit details'!$B$1674:$B$1696,$A143,'Unit details'!$E$1674:$E$1696,"Town",'Unit details'!$H$1674:$H$1696,"Current")</x:f>
        <x:v>14</x:v>
      </x:c>
      <x:c r="F143" s="20" t="n">
        <x:f>COUNTIFS('Unit details'!$B$1674:$B$1696,$A143,'Unit details'!$E$1674:$E$1696,"Nearby",'Unit details'!$H$1674:$H$1696,"Current")</x:f>
        <x:v>5</x:v>
      </x:c>
      <x:c r="G143" s="20" t="n">
        <x:f>SUM(E143:F143)</x:f>
        <x:v>19</x:v>
      </x:c>
      <x:c r="H143" s="9" t="n">
        <x:f>SUMIFS('Unit details'!$Y$1674:$Y$1696,'Unit details'!$B$1674:$B$1696,$A143,'Unit details'!$H$1674:$H$1696,"Future",'Unit details'!$E$1674:$E$1696,"Town")+SUMIFS('Unit details'!$Y$1674:$Y$1696,'Unit details'!$B$1674:$B$1696,$A143,'Unit details'!$H$1674:$H$1696,"Future",'Unit details'!$E$1674:$E$1696,"Nearby")</x:f>
        <x:v>0</x:v>
      </x:c>
      <x:c r="I143" s="9" t="n">
        <x:f>COUNTIFS('Unit details'!$B$1674:$B$1696,$A143,'Unit details'!$H$1674:$H$1696,"Uncertain",'Unit details'!$E$1674:$E$1696,"Town")+COUNTIFS('Unit details'!$B$1674:$B$1696,$A143,'Unit details'!$H$1674:$H$1696,"Uncertain",'Unit details'!$E$1674:$E$1696,"Nearby")</x:f>
        <x:v>4</x:v>
      </x:c>
      <x:c r="J143" s="9" t="n">
        <x:f>COUNTIFS('Unit details'!$B$1674:$B$1696,$A143,'Unit details'!$N$1674:$N$1696,"Yes")</x:f>
        <x:v>13</x:v>
      </x:c>
      <x:c r="K143" s="12" t="str">
        <x:v>London / Home Counties</x:v>
      </x:c>
      <x:c r="L143" s="12" t="str">
        <x:v>Census 2021 BUA &gt;20,000 residents</x:v>
      </x:c>
      <x:c r="M143" s="12" t="str">
        <x:v>Town-level demand not independently quantified. Use identified supply and asking rents as a screening measure; few adverts alone do not establish a shortage.</x:v>
      </x:c>
    </x:row>
    <x:row r="144" ht="74" customHeight="1">
      <x:c r="A144" s="12" t="str">
        <x:v>Bushey</x:v>
      </x:c>
      <x:c r="B144" s="9" t="n">
        <x:v>28425</x:v>
      </x:c>
      <x:c r="C144" s="9" t="n">
        <x:f>COUNTIFS('Estate directory'!$A$2105:$A$2105,$A144,'Estate directory'!$E$2105:$E$2105,"Town",'Estate directory'!$F$2105:$F$2105,"Estate / grouped industrial area")</x:f>
        <x:v>0</x:v>
      </x:c>
      <x:c r="D144" s="9" t="n">
        <x:f>COUNTIFS('Estate directory'!$A$2105:$A$2105,$A144,'Estate directory'!$E$2105:$E$2105,"Nearby",'Estate directory'!$F$2105:$F$2105,"Estate / grouped industrial area")</x:f>
        <x:v>0</x:v>
      </x:c>
      <x:c r="E144" s="20" t="n">
        <x:f>COUNTIFS('Unit details'!$B$4039:$B$4039,$A144,'Unit details'!$E$4039:$E$4039,"Town",'Unit details'!$H$4039:$H$4039,"Current")</x:f>
        <x:v>0</x:v>
      </x:c>
      <x:c r="F144" s="20" t="n">
        <x:f>COUNTIFS('Unit details'!$B$4039:$B$4039,$A144,'Unit details'!$E$4039:$E$4039,"Nearby",'Unit details'!$H$4039:$H$4039,"Current")</x:f>
        <x:v>0</x:v>
      </x:c>
      <x:c r="G144" s="20" t="n">
        <x:f>SUM(E144:F144)</x:f>
        <x:v>0</x:v>
      </x:c>
      <x:c r="H144" s="9" t="n">
        <x:f>SUMIFS('Unit details'!$Y$4039:$Y$4039,'Unit details'!$B$4039:$B$4039,$A144,'Unit details'!$H$4039:$H$4039,"Future",'Unit details'!$E$4039:$E$4039,"Town")+SUMIFS('Unit details'!$Y$4039:$Y$4039,'Unit details'!$B$4039:$B$4039,$A144,'Unit details'!$H$4039:$H$4039,"Future",'Unit details'!$E$4039:$E$4039,"Nearby")</x:f>
        <x:v>0</x:v>
      </x:c>
      <x:c r="I144" s="9" t="n">
        <x:f>COUNTIFS('Unit details'!$B$4039:$B$4039,$A144,'Unit details'!$H$4039:$H$4039,"Uncertain",'Unit details'!$E$4039:$E$4039,"Town")+COUNTIFS('Unit details'!$B$4039:$B$4039,$A144,'Unit details'!$H$4039:$H$4039,"Uncertain",'Unit details'!$E$4039:$E$4039,"Nearby")</x:f>
        <x:v>0</x:v>
      </x:c>
      <x:c r="J144" s="9" t="n">
        <x:f>COUNTIFS('Unit details'!$B$4039:$B$4039,$A144,'Unit details'!$N$4039:$N$4039,"Yes")</x:f>
        <x:v>0</x:v>
      </x:c>
      <x:c r="K144" s="12" t="str">
        <x:v>London / Home Counties</x:v>
      </x:c>
      <x:c r="L144" s="12" t="str">
        <x:v>Census 2021 BUA &gt;20,000 residents</x:v>
      </x:c>
      <x:c r="M144" s="12" t="str">
        <x:v>Town-level demand not independently quantified. Use identified supply and asking rents as a screening measure; few adverts alone do not establish a shortage.</x:v>
      </x:c>
    </x:row>
    <x:row r="145" ht="74" customHeight="1">
      <x:c r="A145" s="12" t="str">
        <x:v>Canvey Island</x:v>
      </x:c>
      <x:c r="B145" s="9" t="n">
        <x:v>38010</x:v>
      </x:c>
      <x:c r="C145" s="9" t="n">
        <x:f>COUNTIFS('Estate directory'!$A$875:$A$879,$A145,'Estate directory'!$E$875:$E$879,"Town",'Estate directory'!$F$875:$F$879,"Estate / grouped industrial area")</x:f>
        <x:v>2</x:v>
      </x:c>
      <x:c r="D145" s="9" t="n">
        <x:f>COUNTIFS('Estate directory'!$A$875:$A$879,$A145,'Estate directory'!$E$875:$E$879,"Nearby",'Estate directory'!$F$875:$F$879,"Estate / grouped industrial area")</x:f>
        <x:v>0</x:v>
      </x:c>
      <x:c r="E145" s="20" t="n">
        <x:f>COUNTIFS('Unit details'!$B$1697:$B$1701,$A145,'Unit details'!$E$1697:$E$1701,"Town",'Unit details'!$H$1697:$H$1701,"Current")</x:f>
        <x:v>5</x:v>
      </x:c>
      <x:c r="F145" s="20" t="n">
        <x:f>COUNTIFS('Unit details'!$B$1697:$B$1701,$A145,'Unit details'!$E$1697:$E$1701,"Nearby",'Unit details'!$H$1697:$H$1701,"Current")</x:f>
        <x:v>0</x:v>
      </x:c>
      <x:c r="G145" s="20" t="n">
        <x:f>SUM(E145:F145)</x:f>
        <x:v>5</x:v>
      </x:c>
      <x:c r="H145" s="9" t="n">
        <x:f>SUMIFS('Unit details'!$Y$1697:$Y$1701,'Unit details'!$B$1697:$B$1701,$A145,'Unit details'!$H$1697:$H$1701,"Future",'Unit details'!$E$1697:$E$1701,"Town")+SUMIFS('Unit details'!$Y$1697:$Y$1701,'Unit details'!$B$1697:$B$1701,$A145,'Unit details'!$H$1697:$H$1701,"Future",'Unit details'!$E$1697:$E$1701,"Nearby")</x:f>
        <x:v>0</x:v>
      </x:c>
      <x:c r="I145" s="9" t="n">
        <x:f>COUNTIFS('Unit details'!$B$1697:$B$1701,$A145,'Unit details'!$H$1697:$H$1701,"Uncertain",'Unit details'!$E$1697:$E$1701,"Town")+COUNTIFS('Unit details'!$B$1697:$B$1701,$A145,'Unit details'!$H$1697:$H$1701,"Uncertain",'Unit details'!$E$1697:$E$1701,"Nearby")</x:f>
        <x:v>0</x:v>
      </x:c>
      <x:c r="J145" s="9" t="n">
        <x:f>COUNTIFS('Unit details'!$B$1697:$B$1701,$A145,'Unit details'!$N$1697:$N$1701,"Yes")</x:f>
        <x:v>3</x:v>
      </x:c>
      <x:c r="K145" s="12" t="str">
        <x:v>London / Home Counties</x:v>
      </x:c>
      <x:c r="L145" s="12" t="str">
        <x:v>Census 2021 BUA &gt;20,000 residents</x:v>
      </x:c>
      <x:c r="M145" s="12" t="str">
        <x:v>Town-level demand not independently quantified. Use identified supply and asking rents as a screening measure; few adverts alone do not establish a shortage.</x:v>
      </x:c>
    </x:row>
    <x:row r="146" ht="74" customHeight="1">
      <x:c r="A146" s="12" t="str">
        <x:v>Chafford Hundred and West Thurrock</x:v>
      </x:c>
      <x:c r="B146" s="9" t="n">
        <x:v>23585</x:v>
      </x:c>
      <x:c r="C146" s="9" t="n">
        <x:f>COUNTIFS('Estate directory'!$A$880:$A$896,$A146,'Estate directory'!$E$880:$E$896,"Town",'Estate directory'!$F$880:$F$896,"Estate / grouped industrial area")</x:f>
        <x:v>6</x:v>
      </x:c>
      <x:c r="D146" s="9" t="n">
        <x:f>COUNTIFS('Estate directory'!$A$880:$A$896,$A146,'Estate directory'!$E$880:$E$896,"Nearby",'Estate directory'!$F$880:$F$896,"Estate / grouped industrial area")</x:f>
        <x:v>3</x:v>
      </x:c>
      <x:c r="E146" s="20" t="n">
        <x:f>COUNTIFS('Unit details'!$B$1702:$B$1723,$A146,'Unit details'!$E$1702:$E$1723,"Town",'Unit details'!$H$1702:$H$1723,"Current")</x:f>
        <x:v>15</x:v>
      </x:c>
      <x:c r="F146" s="20" t="n">
        <x:f>COUNTIFS('Unit details'!$B$1702:$B$1723,$A146,'Unit details'!$E$1702:$E$1723,"Nearby",'Unit details'!$H$1702:$H$1723,"Current")</x:f>
        <x:v>5</x:v>
      </x:c>
      <x:c r="G146" s="20" t="n">
        <x:f>SUM(E146:F146)</x:f>
        <x:v>20</x:v>
      </x:c>
      <x:c r="H146" s="9" t="n">
        <x:f>SUMIFS('Unit details'!$Y$1702:$Y$1723,'Unit details'!$B$1702:$B$1723,$A146,'Unit details'!$H$1702:$H$1723,"Future",'Unit details'!$E$1702:$E$1723,"Town")+SUMIFS('Unit details'!$Y$1702:$Y$1723,'Unit details'!$B$1702:$B$1723,$A146,'Unit details'!$H$1702:$H$1723,"Future",'Unit details'!$E$1702:$E$1723,"Nearby")</x:f>
        <x:v>1</x:v>
      </x:c>
      <x:c r="I146" s="9" t="n">
        <x:f>COUNTIFS('Unit details'!$B$1702:$B$1723,$A146,'Unit details'!$H$1702:$H$1723,"Uncertain",'Unit details'!$E$1702:$E$1723,"Town")+COUNTIFS('Unit details'!$B$1702:$B$1723,$A146,'Unit details'!$H$1702:$H$1723,"Uncertain",'Unit details'!$E$1702:$E$1723,"Nearby")</x:f>
        <x:v>1</x:v>
      </x:c>
      <x:c r="J146" s="9" t="n">
        <x:f>COUNTIFS('Unit details'!$B$1702:$B$1723,$A146,'Unit details'!$N$1702:$N$1723,"Yes")</x:f>
        <x:v>3</x:v>
      </x:c>
      <x:c r="K146" s="12" t="str">
        <x:v>London / Home Counties</x:v>
      </x:c>
      <x:c r="L146" s="12" t="str">
        <x:v>Census 2021 BUA &gt;20,000 residents</x:v>
      </x:c>
      <x:c r="M146" s="12" t="str">
        <x:v>Town-level demand not independently quantified. Use identified supply and asking rents as a screening measure; few adverts alone do not establish a shortage.</x:v>
      </x:c>
    </x:row>
    <x:row r="147" ht="74" customHeight="1">
      <x:c r="A147" s="12" t="str">
        <x:v>Chelmsford</x:v>
      </x:c>
      <x:c r="B147" s="9" t="n">
        <x:v>110625</x:v>
      </x:c>
      <x:c r="C147" s="9" t="n">
        <x:f>COUNTIFS('Estate directory'!$A$897:$A$912,$A147,'Estate directory'!$E$897:$E$912,"Town",'Estate directory'!$F$897:$F$912,"Estate / grouped industrial area")</x:f>
        <x:v>4</x:v>
      </x:c>
      <x:c r="D147" s="9" t="n">
        <x:f>COUNTIFS('Estate directory'!$A$897:$A$912,$A147,'Estate directory'!$E$897:$E$912,"Nearby",'Estate directory'!$F$897:$F$912,"Estate / grouped industrial area")</x:f>
        <x:v>0</x:v>
      </x:c>
      <x:c r="E147" s="20" t="n">
        <x:f>COUNTIFS('Unit details'!$B$1724:$B$1738,$A147,'Unit details'!$E$1724:$E$1738,"Town",'Unit details'!$H$1724:$H$1738,"Current")</x:f>
        <x:v>12</x:v>
      </x:c>
      <x:c r="F147" s="20" t="n">
        <x:f>COUNTIFS('Unit details'!$B$1724:$B$1738,$A147,'Unit details'!$E$1724:$E$1738,"Nearby",'Unit details'!$H$1724:$H$1738,"Current")</x:f>
        <x:v>0</x:v>
      </x:c>
      <x:c r="G147" s="20" t="n">
        <x:f>SUM(E147:F147)</x:f>
        <x:v>12</x:v>
      </x:c>
      <x:c r="H147" s="9" t="n">
        <x:f>SUMIFS('Unit details'!$Y$1724:$Y$1738,'Unit details'!$B$1724:$B$1738,$A147,'Unit details'!$H$1724:$H$1738,"Future",'Unit details'!$E$1724:$E$1738,"Town")+SUMIFS('Unit details'!$Y$1724:$Y$1738,'Unit details'!$B$1724:$B$1738,$A147,'Unit details'!$H$1724:$H$1738,"Future",'Unit details'!$E$1724:$E$1738,"Nearby")</x:f>
        <x:v>1</x:v>
      </x:c>
      <x:c r="I147" s="9" t="n">
        <x:f>COUNTIFS('Unit details'!$B$1724:$B$1738,$A147,'Unit details'!$H$1724:$H$1738,"Uncertain",'Unit details'!$E$1724:$E$1738,"Town")+COUNTIFS('Unit details'!$B$1724:$B$1738,$A147,'Unit details'!$H$1724:$H$1738,"Uncertain",'Unit details'!$E$1724:$E$1738,"Nearby")</x:f>
        <x:v>2</x:v>
      </x:c>
      <x:c r="J147" s="9" t="n">
        <x:f>COUNTIFS('Unit details'!$B$1724:$B$1738,$A147,'Unit details'!$N$1724:$N$1738,"Yes")</x:f>
        <x:v>10</x:v>
      </x:c>
      <x:c r="K147" s="12" t="str">
        <x:v>London / Home Counties</x:v>
      </x:c>
      <x:c r="L147" s="12" t="str">
        <x:v>Census 2021 BUA &gt;20,000 residents</x:v>
      </x:c>
      <x:c r="M147" s="12" t="str">
        <x:v>Town-level demand not independently quantified. Use identified supply and asking rents as a screening measure; few adverts alone do not establish a shortage.</x:v>
      </x:c>
    </x:row>
    <x:row r="148" ht="74" customHeight="1">
      <x:c r="A148" s="12" t="str">
        <x:v>Cheshunt</x:v>
      </x:c>
      <x:c r="B148" s="9" t="n">
        <x:v>43680</x:v>
      </x:c>
      <x:c r="C148" s="9" t="n">
        <x:f>COUNTIFS('Estate directory'!$A$913:$A$929,$A148,'Estate directory'!$E$913:$E$929,"Town",'Estate directory'!$F$913:$F$929,"Estate / grouped industrial area")</x:f>
        <x:v>0</x:v>
      </x:c>
      <x:c r="D148" s="9" t="n">
        <x:f>COUNTIFS('Estate directory'!$A$913:$A$929,$A148,'Estate directory'!$E$913:$E$929,"Nearby",'Estate directory'!$F$913:$F$929,"Estate / grouped industrial area")</x:f>
        <x:v>4</x:v>
      </x:c>
      <x:c r="E148" s="20" t="n">
        <x:f>COUNTIFS('Unit details'!$B$1739:$B$1757,$A148,'Unit details'!$E$1739:$E$1757,"Town",'Unit details'!$H$1739:$H$1757,"Current")</x:f>
        <x:v>0</x:v>
      </x:c>
      <x:c r="F148" s="20" t="n">
        <x:f>COUNTIFS('Unit details'!$B$1739:$B$1757,$A148,'Unit details'!$E$1739:$E$1757,"Nearby",'Unit details'!$H$1739:$H$1757,"Current")</x:f>
        <x:v>18</x:v>
      </x:c>
      <x:c r="G148" s="20" t="n">
        <x:f>SUM(E148:F148)</x:f>
        <x:v>18</x:v>
      </x:c>
      <x:c r="H148" s="9" t="n">
        <x:f>SUMIFS('Unit details'!$Y$1739:$Y$1757,'Unit details'!$B$1739:$B$1757,$A148,'Unit details'!$H$1739:$H$1757,"Future",'Unit details'!$E$1739:$E$1757,"Town")+SUMIFS('Unit details'!$Y$1739:$Y$1757,'Unit details'!$B$1739:$B$1757,$A148,'Unit details'!$H$1739:$H$1757,"Future",'Unit details'!$E$1739:$E$1757,"Nearby")</x:f>
        <x:v>0</x:v>
      </x:c>
      <x:c r="I148" s="9" t="n">
        <x:f>COUNTIFS('Unit details'!$B$1739:$B$1757,$A148,'Unit details'!$H$1739:$H$1757,"Uncertain",'Unit details'!$E$1739:$E$1757,"Town")+COUNTIFS('Unit details'!$B$1739:$B$1757,$A148,'Unit details'!$H$1739:$H$1757,"Uncertain",'Unit details'!$E$1739:$E$1757,"Nearby")</x:f>
        <x:v>1</x:v>
      </x:c>
      <x:c r="J148" s="9" t="n">
        <x:f>COUNTIFS('Unit details'!$B$1739:$B$1757,$A148,'Unit details'!$N$1739:$N$1757,"Yes")</x:f>
        <x:v>14</x:v>
      </x:c>
      <x:c r="K148" s="12" t="str">
        <x:v>London / Home Counties</x:v>
      </x:c>
      <x:c r="L148" s="12" t="str">
        <x:v>Census 2021 BUA &gt;20,000 residents</x:v>
      </x:c>
      <x:c r="M148" s="12" t="str">
        <x:v>Town-level demand not independently quantified. Use identified supply and asking rents as a screening measure; few adverts alone do not establish a shortage.</x:v>
      </x:c>
    </x:row>
    <x:row r="149" ht="74" customHeight="1">
      <x:c r="A149" s="12" t="str">
        <x:v>Clacton-on-Sea</x:v>
      </x:c>
      <x:c r="B149" s="9" t="n">
        <x:v>53200</x:v>
      </x:c>
      <x:c r="C149" s="9" t="n">
        <x:f>COUNTIFS('Estate directory'!$A$930:$A$934,$A149,'Estate directory'!$E$930:$E$934,"Town",'Estate directory'!$F$930:$F$934,"Estate / grouped industrial area")</x:f>
        <x:v>2</x:v>
      </x:c>
      <x:c r="D149" s="9" t="n">
        <x:f>COUNTIFS('Estate directory'!$A$930:$A$934,$A149,'Estate directory'!$E$930:$E$934,"Nearby",'Estate directory'!$F$930:$F$934,"Estate / grouped industrial area")</x:f>
        <x:v>0</x:v>
      </x:c>
      <x:c r="E149" s="20" t="n">
        <x:f>COUNTIFS('Unit details'!$B$1758:$B$1760,$A149,'Unit details'!$E$1758:$E$1760,"Town",'Unit details'!$H$1758:$H$1760,"Current")</x:f>
        <x:v>2</x:v>
      </x:c>
      <x:c r="F149" s="20" t="n">
        <x:f>COUNTIFS('Unit details'!$B$1758:$B$1760,$A149,'Unit details'!$E$1758:$E$1760,"Nearby",'Unit details'!$H$1758:$H$1760,"Current")</x:f>
        <x:v>0</x:v>
      </x:c>
      <x:c r="G149" s="20" t="n">
        <x:f>SUM(E149:F149)</x:f>
        <x:v>2</x:v>
      </x:c>
      <x:c r="H149" s="9" t="n">
        <x:f>SUMIFS('Unit details'!$Y$1758:$Y$1760,'Unit details'!$B$1758:$B$1760,$A149,'Unit details'!$H$1758:$H$1760,"Future",'Unit details'!$E$1758:$E$1760,"Town")+SUMIFS('Unit details'!$Y$1758:$Y$1760,'Unit details'!$B$1758:$B$1760,$A149,'Unit details'!$H$1758:$H$1760,"Future",'Unit details'!$E$1758:$E$1760,"Nearby")</x:f>
        <x:v>0</x:v>
      </x:c>
      <x:c r="I149" s="9" t="n">
        <x:f>COUNTIFS('Unit details'!$B$1758:$B$1760,$A149,'Unit details'!$H$1758:$H$1760,"Uncertain",'Unit details'!$E$1758:$E$1760,"Town")+COUNTIFS('Unit details'!$B$1758:$B$1760,$A149,'Unit details'!$H$1758:$H$1760,"Uncertain",'Unit details'!$E$1758:$E$1760,"Nearby")</x:f>
        <x:v>1</x:v>
      </x:c>
      <x:c r="J149" s="9" t="n">
        <x:f>COUNTIFS('Unit details'!$B$1758:$B$1760,$A149,'Unit details'!$N$1758:$N$1760,"Yes")</x:f>
        <x:v>2</x:v>
      </x:c>
      <x:c r="K149" s="12" t="str">
        <x:v>London / Home Counties</x:v>
      </x:c>
      <x:c r="L149" s="12" t="str">
        <x:v>Census 2021 BUA &gt;20,000 residents</x:v>
      </x:c>
      <x:c r="M149" s="12" t="str">
        <x:v>Town-level demand not independently quantified. Use identified supply and asking rents as a screening measure; few adverts alone do not establish a shortage.</x:v>
      </x:c>
    </x:row>
    <x:row r="150" ht="74" customHeight="1">
      <x:c r="A150" s="12" t="str">
        <x:v>Colchester</x:v>
      </x:c>
      <x:c r="B150" s="9" t="n">
        <x:v>130245</x:v>
      </x:c>
      <x:c r="C150" s="9" t="n">
        <x:f>COUNTIFS('Estate directory'!$A$935:$A$972,$A150,'Estate directory'!$E$935:$E$972,"Town",'Estate directory'!$F$935:$F$972,"Estate / grouped industrial area")</x:f>
        <x:v>6</x:v>
      </x:c>
      <x:c r="D150" s="9" t="n">
        <x:f>COUNTIFS('Estate directory'!$A$935:$A$972,$A150,'Estate directory'!$E$935:$E$972,"Nearby",'Estate directory'!$F$935:$F$972,"Estate / grouped industrial area")</x:f>
        <x:v>2</x:v>
      </x:c>
      <x:c r="E150" s="20" t="n">
        <x:f>COUNTIFS('Unit details'!$B$1761:$B$1804,$A150,'Unit details'!$E$1761:$E$1804,"Town",'Unit details'!$H$1761:$H$1804,"Current")</x:f>
        <x:v>32</x:v>
      </x:c>
      <x:c r="F150" s="20" t="n">
        <x:f>COUNTIFS('Unit details'!$B$1761:$B$1804,$A150,'Unit details'!$E$1761:$E$1804,"Nearby",'Unit details'!$H$1761:$H$1804,"Current")</x:f>
        <x:v>4</x:v>
      </x:c>
      <x:c r="G150" s="20" t="n">
        <x:f>SUM(E150:F150)</x:f>
        <x:v>36</x:v>
      </x:c>
      <x:c r="H150" s="9" t="n">
        <x:f>SUMIFS('Unit details'!$Y$1761:$Y$1804,'Unit details'!$B$1761:$B$1804,$A150,'Unit details'!$H$1761:$H$1804,"Future",'Unit details'!$E$1761:$E$1804,"Town")+SUMIFS('Unit details'!$Y$1761:$Y$1804,'Unit details'!$B$1761:$B$1804,$A150,'Unit details'!$H$1761:$H$1804,"Future",'Unit details'!$E$1761:$E$1804,"Nearby")</x:f>
        <x:v>0</x:v>
      </x:c>
      <x:c r="I150" s="9" t="n">
        <x:f>COUNTIFS('Unit details'!$B$1761:$B$1804,$A150,'Unit details'!$H$1761:$H$1804,"Uncertain",'Unit details'!$E$1761:$E$1804,"Town")+COUNTIFS('Unit details'!$B$1761:$B$1804,$A150,'Unit details'!$H$1761:$H$1804,"Uncertain",'Unit details'!$E$1761:$E$1804,"Nearby")</x:f>
        <x:v>3</x:v>
      </x:c>
      <x:c r="J150" s="9" t="n">
        <x:f>COUNTIFS('Unit details'!$B$1761:$B$1804,$A150,'Unit details'!$N$1761:$N$1804,"Yes")</x:f>
        <x:v>34</x:v>
      </x:c>
      <x:c r="K150" s="12" t="str">
        <x:v>London / Home Counties</x:v>
      </x:c>
      <x:c r="L150" s="12" t="str">
        <x:v>Census 2021 BUA &gt;20,000 residents</x:v>
      </x:c>
      <x:c r="M150" s="12" t="str">
        <x:v>Town-level demand not independently quantified. Use identified supply and asking rents as a screening measure; few adverts alone do not establish a shortage.</x:v>
      </x:c>
    </x:row>
    <x:row r="151" ht="74" customHeight="1">
      <x:c r="A151" s="12" t="str">
        <x:v>Grays</x:v>
      </x:c>
      <x:c r="B151" s="9" t="n">
        <x:v>44345</x:v>
      </x:c>
      <x:c r="C151" s="9" t="n">
        <x:f>COUNTIFS('Estate directory'!$A$973:$A$993,$A151,'Estate directory'!$E$973:$E$993,"Town",'Estate directory'!$F$973:$F$993,"Estate / grouped industrial area")</x:f>
        <x:v>6</x:v>
      </x:c>
      <x:c r="D151" s="9" t="n">
        <x:f>COUNTIFS('Estate directory'!$A$973:$A$993,$A151,'Estate directory'!$E$973:$E$993,"Nearby",'Estate directory'!$F$973:$F$993,"Estate / grouped industrial area")</x:f>
        <x:v>1</x:v>
      </x:c>
      <x:c r="E151" s="20" t="n">
        <x:f>COUNTIFS('Unit details'!$B$1805:$B$1828,$A151,'Unit details'!$E$1805:$E$1828,"Town",'Unit details'!$H$1805:$H$1828,"Current")</x:f>
        <x:v>13</x:v>
      </x:c>
      <x:c r="F151" s="20" t="n">
        <x:f>COUNTIFS('Unit details'!$B$1805:$B$1828,$A151,'Unit details'!$E$1805:$E$1828,"Nearby",'Unit details'!$H$1805:$H$1828,"Current")</x:f>
        <x:v>9</x:v>
      </x:c>
      <x:c r="G151" s="20" t="n">
        <x:f>SUM(E151:F151)</x:f>
        <x:v>22</x:v>
      </x:c>
      <x:c r="H151" s="9" t="n">
        <x:f>SUMIFS('Unit details'!$Y$1805:$Y$1828,'Unit details'!$B$1805:$B$1828,$A151,'Unit details'!$H$1805:$H$1828,"Future",'Unit details'!$E$1805:$E$1828,"Town")+SUMIFS('Unit details'!$Y$1805:$Y$1828,'Unit details'!$B$1805:$B$1828,$A151,'Unit details'!$H$1805:$H$1828,"Future",'Unit details'!$E$1805:$E$1828,"Nearby")</x:f>
        <x:v>0</x:v>
      </x:c>
      <x:c r="I151" s="9" t="n">
        <x:f>COUNTIFS('Unit details'!$B$1805:$B$1828,$A151,'Unit details'!$H$1805:$H$1828,"Uncertain",'Unit details'!$E$1805:$E$1828,"Town")+COUNTIFS('Unit details'!$B$1805:$B$1828,$A151,'Unit details'!$H$1805:$H$1828,"Uncertain",'Unit details'!$E$1805:$E$1828,"Nearby")</x:f>
        <x:v>2</x:v>
      </x:c>
      <x:c r="J151" s="9" t="n">
        <x:f>COUNTIFS('Unit details'!$B$1805:$B$1828,$A151,'Unit details'!$N$1805:$N$1828,"Yes")</x:f>
        <x:v>14</x:v>
      </x:c>
      <x:c r="K151" s="12" t="str">
        <x:v>London / Home Counties</x:v>
      </x:c>
      <x:c r="L151" s="12" t="str">
        <x:v>Census 2021 BUA &gt;20,000 residents</x:v>
      </x:c>
      <x:c r="M151" s="12" t="str">
        <x:v>Town-level demand not independently quantified. Use identified supply and asking rents as a screening measure; few adverts alone do not establish a shortage.</x:v>
      </x:c>
    </x:row>
    <x:row r="152" ht="74" customHeight="1">
      <x:c r="A152" s="12" t="str">
        <x:v>Harlow</x:v>
      </x:c>
      <x:c r="B152" s="9" t="n">
        <x:v>93580</x:v>
      </x:c>
      <x:c r="C152" s="9" t="n">
        <x:f>COUNTIFS('Estate directory'!$A$994:$A$1038,$A152,'Estate directory'!$E$994:$E$1038,"Town",'Estate directory'!$F$994:$F$1038,"Estate / grouped industrial area")</x:f>
        <x:v>10</x:v>
      </x:c>
      <x:c r="D152" s="9" t="n">
        <x:f>COUNTIFS('Estate directory'!$A$994:$A$1038,$A152,'Estate directory'!$E$994:$E$1038,"Nearby",'Estate directory'!$F$994:$F$1038,"Estate / grouped industrial area")</x:f>
        <x:v>1</x:v>
      </x:c>
      <x:c r="E152" s="20" t="n">
        <x:f>COUNTIFS('Unit details'!$B$1829:$B$1879,$A152,'Unit details'!$E$1829:$E$1879,"Town",'Unit details'!$H$1829:$H$1879,"Current")</x:f>
        <x:v>37</x:v>
      </x:c>
      <x:c r="F152" s="20" t="n">
        <x:f>COUNTIFS('Unit details'!$B$1829:$B$1879,$A152,'Unit details'!$E$1829:$E$1879,"Nearby",'Unit details'!$H$1829:$H$1879,"Current")</x:f>
        <x:v>6</x:v>
      </x:c>
      <x:c r="G152" s="20" t="n">
        <x:f>SUM(E152:F152)</x:f>
        <x:v>43</x:v>
      </x:c>
      <x:c r="H152" s="9" t="n">
        <x:f>SUMIFS('Unit details'!$Y$1829:$Y$1879,'Unit details'!$B$1829:$B$1879,$A152,'Unit details'!$H$1829:$H$1879,"Future",'Unit details'!$E$1829:$E$1879,"Town")+SUMIFS('Unit details'!$Y$1829:$Y$1879,'Unit details'!$B$1829:$B$1879,$A152,'Unit details'!$H$1829:$H$1879,"Future",'Unit details'!$E$1829:$E$1879,"Nearby")</x:f>
        <x:v>3</x:v>
      </x:c>
      <x:c r="I152" s="9" t="n">
        <x:f>COUNTIFS('Unit details'!$B$1829:$B$1879,$A152,'Unit details'!$H$1829:$H$1879,"Uncertain",'Unit details'!$E$1829:$E$1879,"Town")+COUNTIFS('Unit details'!$B$1829:$B$1879,$A152,'Unit details'!$H$1829:$H$1879,"Uncertain",'Unit details'!$E$1829:$E$1879,"Nearby")</x:f>
        <x:v>5</x:v>
      </x:c>
      <x:c r="J152" s="9" t="n">
        <x:f>COUNTIFS('Unit details'!$B$1829:$B$1879,$A152,'Unit details'!$N$1829:$N$1879,"Yes")</x:f>
        <x:v>33</x:v>
      </x:c>
      <x:c r="K152" s="12" t="str">
        <x:v>London / Home Counties</x:v>
      </x:c>
      <x:c r="L152" s="12" t="str">
        <x:v>Census 2021 BUA &gt;20,000 residents</x:v>
      </x:c>
      <x:c r="M152" s="12" t="str">
        <x:v>Town-level demand not independently quantified. Use identified supply and asking rents as a screening measure; few adverts alone do not establish a shortage.</x:v>
      </x:c>
    </x:row>
    <x:row r="153" ht="74" customHeight="1">
      <x:c r="A153" s="12" t="str">
        <x:v>Harpenden</x:v>
      </x:c>
      <x:c r="B153" s="9" t="n">
        <x:v>30965</x:v>
      </x:c>
      <x:c r="C153" s="9" t="n">
        <x:f>COUNTIFS('Estate directory'!$A$1039:$A$1041,$A153,'Estate directory'!$E$1039:$E$1041,"Town",'Estate directory'!$F$1039:$F$1041,"Estate / grouped industrial area")</x:f>
        <x:v>0</x:v>
      </x:c>
      <x:c r="D153" s="9" t="n">
        <x:f>COUNTIFS('Estate directory'!$A$1039:$A$1041,$A153,'Estate directory'!$E$1039:$E$1041,"Nearby",'Estate directory'!$F$1039:$F$1041,"Estate / grouped industrial area")</x:f>
        <x:v>0</x:v>
      </x:c>
      <x:c r="E153" s="20" t="n">
        <x:f>COUNTIFS('Unit details'!$B$1880:$B$1881,$A153,'Unit details'!$E$1880:$E$1881,"Town",'Unit details'!$H$1880:$H$1881,"Current")</x:f>
        <x:v>0</x:v>
      </x:c>
      <x:c r="F153" s="20" t="n">
        <x:f>COUNTIFS('Unit details'!$B$1880:$B$1881,$A153,'Unit details'!$E$1880:$E$1881,"Nearby",'Unit details'!$H$1880:$H$1881,"Current")</x:f>
        <x:v>0</x:v>
      </x:c>
      <x:c r="G153" s="20" t="n">
        <x:f>SUM(E153:F153)</x:f>
        <x:v>0</x:v>
      </x:c>
      <x:c r="H153" s="9" t="n">
        <x:f>SUMIFS('Unit details'!$Y$1880:$Y$1881,'Unit details'!$B$1880:$B$1881,$A153,'Unit details'!$H$1880:$H$1881,"Future",'Unit details'!$E$1880:$E$1881,"Town")+SUMIFS('Unit details'!$Y$1880:$Y$1881,'Unit details'!$B$1880:$B$1881,$A153,'Unit details'!$H$1880:$H$1881,"Future",'Unit details'!$E$1880:$E$1881,"Nearby")</x:f>
        <x:v>0</x:v>
      </x:c>
      <x:c r="I153" s="9" t="n">
        <x:f>COUNTIFS('Unit details'!$B$1880:$B$1881,$A153,'Unit details'!$H$1880:$H$1881,"Uncertain",'Unit details'!$E$1880:$E$1881,"Town")+COUNTIFS('Unit details'!$B$1880:$B$1881,$A153,'Unit details'!$H$1880:$H$1881,"Uncertain",'Unit details'!$E$1880:$E$1881,"Nearby")</x:f>
        <x:v>2</x:v>
      </x:c>
      <x:c r="J153" s="9" t="n">
        <x:f>COUNTIFS('Unit details'!$B$1880:$B$1881,$A153,'Unit details'!$N$1880:$N$1881,"Yes")</x:f>
        <x:v>0</x:v>
      </x:c>
      <x:c r="K153" s="12" t="str">
        <x:v>London / Home Counties</x:v>
      </x:c>
      <x:c r="L153" s="12" t="str">
        <x:v>Census 2021 BUA &gt;20,000 residents</x:v>
      </x:c>
      <x:c r="M153" s="12" t="str">
        <x:v>Town-level demand not independently quantified. Use identified supply and asking rents as a screening measure; few adverts alone do not establish a shortage.</x:v>
      </x:c>
    </x:row>
    <x:row r="154" ht="74" customHeight="1">
      <x:c r="A154" s="12" t="str">
        <x:v>Harwich</x:v>
      </x:c>
      <x:c r="B154" s="9" t="n">
        <x:v>20215</x:v>
      </x:c>
      <x:c r="C154" s="9" t="n">
        <x:f>COUNTIFS('Estate directory'!$A$1042:$A$1047,$A154,'Estate directory'!$E$1042:$E$1047,"Town",'Estate directory'!$F$1042:$F$1047,"Estate / grouped industrial area")</x:f>
        <x:v>1</x:v>
      </x:c>
      <x:c r="D154" s="9" t="n">
        <x:f>COUNTIFS('Estate directory'!$A$1042:$A$1047,$A154,'Estate directory'!$E$1042:$E$1047,"Nearby",'Estate directory'!$F$1042:$F$1047,"Estate / grouped industrial area")</x:f>
        <x:v>1</x:v>
      </x:c>
      <x:c r="E154" s="20" t="n">
        <x:f>COUNTIFS('Unit details'!$B$1882:$B$1888,$A154,'Unit details'!$E$1882:$E$1888,"Town",'Unit details'!$H$1882:$H$1888,"Current")</x:f>
        <x:v>1</x:v>
      </x:c>
      <x:c r="F154" s="20" t="n">
        <x:f>COUNTIFS('Unit details'!$B$1882:$B$1888,$A154,'Unit details'!$E$1882:$E$1888,"Nearby",'Unit details'!$H$1882:$H$1888,"Current")</x:f>
        <x:v>3</x:v>
      </x:c>
      <x:c r="G154" s="20" t="n">
        <x:f>SUM(E154:F154)</x:f>
        <x:v>4</x:v>
      </x:c>
      <x:c r="H154" s="9" t="n">
        <x:f>SUMIFS('Unit details'!$Y$1882:$Y$1888,'Unit details'!$B$1882:$B$1888,$A154,'Unit details'!$H$1882:$H$1888,"Future",'Unit details'!$E$1882:$E$1888,"Town")+SUMIFS('Unit details'!$Y$1882:$Y$1888,'Unit details'!$B$1882:$B$1888,$A154,'Unit details'!$H$1882:$H$1888,"Future",'Unit details'!$E$1882:$E$1888,"Nearby")</x:f>
        <x:v>0</x:v>
      </x:c>
      <x:c r="I154" s="9" t="n">
        <x:f>COUNTIFS('Unit details'!$B$1882:$B$1888,$A154,'Unit details'!$H$1882:$H$1888,"Uncertain",'Unit details'!$E$1882:$E$1888,"Town")+COUNTIFS('Unit details'!$B$1882:$B$1888,$A154,'Unit details'!$H$1882:$H$1888,"Uncertain",'Unit details'!$E$1882:$E$1888,"Nearby")</x:f>
        <x:v>1</x:v>
      </x:c>
      <x:c r="J154" s="9" t="n">
        <x:f>COUNTIFS('Unit details'!$B$1882:$B$1888,$A154,'Unit details'!$N$1882:$N$1888,"Yes")</x:f>
        <x:v>1</x:v>
      </x:c>
      <x:c r="K154" s="12" t="str">
        <x:v>London / Home Counties</x:v>
      </x:c>
      <x:c r="L154" s="12" t="str">
        <x:v>Census 2021 BUA &gt;20,000 residents</x:v>
      </x:c>
      <x:c r="M154" s="12" t="str">
        <x:v>Town-level demand not independently quantified. Use identified supply and asking rents as a screening measure; few adverts alone do not establish a shortage.</x:v>
      </x:c>
    </x:row>
    <x:row r="155" ht="74" customHeight="1">
      <x:c r="A155" s="12" t="str">
        <x:v>Hatfield</x:v>
      </x:c>
      <x:c r="B155" s="9" t="n">
        <x:v>41560</x:v>
      </x:c>
      <x:c r="C155" s="9" t="n">
        <x:f>COUNTIFS('Estate directory'!$A$1048:$A$1056,$A155,'Estate directory'!$E$1048:$E$1056,"Town",'Estate directory'!$F$1048:$F$1056,"Estate / grouped industrial area")</x:f>
        <x:v>1</x:v>
      </x:c>
      <x:c r="D155" s="9" t="n">
        <x:f>COUNTIFS('Estate directory'!$A$1048:$A$1056,$A155,'Estate directory'!$E$1048:$E$1056,"Nearby",'Estate directory'!$F$1048:$F$1056,"Estate / grouped industrial area")</x:f>
        <x:v>0</x:v>
      </x:c>
      <x:c r="E155" s="20" t="n">
        <x:f>COUNTIFS('Unit details'!$B$1889:$B$1898,$A155,'Unit details'!$E$1889:$E$1898,"Town",'Unit details'!$H$1889:$H$1898,"Current")</x:f>
        <x:v>8</x:v>
      </x:c>
      <x:c r="F155" s="20" t="n">
        <x:f>COUNTIFS('Unit details'!$B$1889:$B$1898,$A155,'Unit details'!$E$1889:$E$1898,"Nearby",'Unit details'!$H$1889:$H$1898,"Current")</x:f>
        <x:v>2</x:v>
      </x:c>
      <x:c r="G155" s="20" t="n">
        <x:f>SUM(E155:F155)</x:f>
        <x:v>10</x:v>
      </x:c>
      <x:c r="H155" s="9" t="n">
        <x:f>SUMIFS('Unit details'!$Y$1889:$Y$1898,'Unit details'!$B$1889:$B$1898,$A155,'Unit details'!$H$1889:$H$1898,"Future",'Unit details'!$E$1889:$E$1898,"Town")+SUMIFS('Unit details'!$Y$1889:$Y$1898,'Unit details'!$B$1889:$B$1898,$A155,'Unit details'!$H$1889:$H$1898,"Future",'Unit details'!$E$1889:$E$1898,"Nearby")</x:f>
        <x:v>0</x:v>
      </x:c>
      <x:c r="I155" s="9" t="n">
        <x:f>COUNTIFS('Unit details'!$B$1889:$B$1898,$A155,'Unit details'!$H$1889:$H$1898,"Uncertain",'Unit details'!$E$1889:$E$1898,"Town")+COUNTIFS('Unit details'!$B$1889:$B$1898,$A155,'Unit details'!$H$1889:$H$1898,"Uncertain",'Unit details'!$E$1889:$E$1898,"Nearby")</x:f>
        <x:v>0</x:v>
      </x:c>
      <x:c r="J155" s="9" t="n">
        <x:f>COUNTIFS('Unit details'!$B$1889:$B$1898,$A155,'Unit details'!$N$1889:$N$1898,"Yes")</x:f>
        <x:v>10</x:v>
      </x:c>
      <x:c r="K155" s="12" t="str">
        <x:v>London / Home Counties</x:v>
      </x:c>
      <x:c r="L155" s="12" t="str">
        <x:v>Census 2021 BUA &gt;20,000 residents</x:v>
      </x:c>
      <x:c r="M155" s="12" t="str">
        <x:v>Town-level demand not independently quantified. Use identified supply and asking rents as a screening measure; few adverts alone do not establish a shortage.</x:v>
      </x:c>
    </x:row>
    <x:row r="156" ht="74" customHeight="1">
      <x:c r="A156" s="12" t="str">
        <x:v>Hemel Hempstead</x:v>
      </x:c>
      <x:c r="B156" s="9" t="n">
        <x:v>95985</x:v>
      </x:c>
      <x:c r="C156" s="9" t="n">
        <x:f>COUNTIFS('Estate directory'!$A$1057:$A$1077,$A156,'Estate directory'!$E$1057:$E$1077,"Town",'Estate directory'!$F$1057:$F$1077,"Estate / grouped industrial area")</x:f>
        <x:v>5</x:v>
      </x:c>
      <x:c r="D156" s="9" t="n">
        <x:f>COUNTIFS('Estate directory'!$A$1057:$A$1077,$A156,'Estate directory'!$E$1057:$E$1077,"Nearby",'Estate directory'!$F$1057:$F$1077,"Estate / grouped industrial area")</x:f>
        <x:v>0</x:v>
      </x:c>
      <x:c r="E156" s="20" t="n">
        <x:f>COUNTIFS('Unit details'!$B$1899:$B$1921,$A156,'Unit details'!$E$1899:$E$1921,"Town",'Unit details'!$H$1899:$H$1921,"Current")</x:f>
        <x:v>19</x:v>
      </x:c>
      <x:c r="F156" s="20" t="n">
        <x:f>COUNTIFS('Unit details'!$B$1899:$B$1921,$A156,'Unit details'!$E$1899:$E$1921,"Nearby",'Unit details'!$H$1899:$H$1921,"Current")</x:f>
        <x:v>1</x:v>
      </x:c>
      <x:c r="G156" s="20" t="n">
        <x:f>SUM(E156:F156)</x:f>
        <x:v>20</x:v>
      </x:c>
      <x:c r="H156" s="9" t="n">
        <x:f>SUMIFS('Unit details'!$Y$1899:$Y$1921,'Unit details'!$B$1899:$B$1921,$A156,'Unit details'!$H$1899:$H$1921,"Future",'Unit details'!$E$1899:$E$1921,"Town")+SUMIFS('Unit details'!$Y$1899:$Y$1921,'Unit details'!$B$1899:$B$1921,$A156,'Unit details'!$H$1899:$H$1921,"Future",'Unit details'!$E$1899:$E$1921,"Nearby")</x:f>
        <x:v>2</x:v>
      </x:c>
      <x:c r="I156" s="9" t="n">
        <x:f>COUNTIFS('Unit details'!$B$1899:$B$1921,$A156,'Unit details'!$H$1899:$H$1921,"Uncertain",'Unit details'!$E$1899:$E$1921,"Town")+COUNTIFS('Unit details'!$B$1899:$B$1921,$A156,'Unit details'!$H$1899:$H$1921,"Uncertain",'Unit details'!$E$1899:$E$1921,"Nearby")</x:f>
        <x:v>1</x:v>
      </x:c>
      <x:c r="J156" s="9" t="n">
        <x:f>COUNTIFS('Unit details'!$B$1899:$B$1921,$A156,'Unit details'!$N$1899:$N$1921,"Yes")</x:f>
        <x:v>10</x:v>
      </x:c>
      <x:c r="K156" s="12" t="str">
        <x:v>London / Home Counties</x:v>
      </x:c>
      <x:c r="L156" s="12" t="str">
        <x:v>Census 2021 BUA &gt;20,000 residents</x:v>
      </x:c>
      <x:c r="M156" s="12" t="str">
        <x:v>Town-level demand not independently quantified. Use identified supply and asking rents as a screening measure; few adverts alone do not establish a shortage.</x:v>
      </x:c>
    </x:row>
    <x:row r="157" ht="74" customHeight="1">
      <x:c r="A157" s="12" t="str">
        <x:v>Hertford</x:v>
      </x:c>
      <x:c r="B157" s="9" t="n">
        <x:v>28800</x:v>
      </x:c>
      <x:c r="C157" s="9" t="n">
        <x:f>COUNTIFS('Estate directory'!$A$1078:$A$1092,$A157,'Estate directory'!$E$1078:$E$1092,"Town",'Estate directory'!$F$1078:$F$1092,"Estate / grouped industrial area")</x:f>
        <x:v>2</x:v>
      </x:c>
      <x:c r="D157" s="9" t="n">
        <x:f>COUNTIFS('Estate directory'!$A$1078:$A$1092,$A157,'Estate directory'!$E$1078:$E$1092,"Nearby",'Estate directory'!$F$1078:$F$1092,"Estate / grouped industrial area")</x:f>
        <x:v>1</x:v>
      </x:c>
      <x:c r="E157" s="20" t="n">
        <x:f>COUNTIFS('Unit details'!$B$1922:$B$1935,$A157,'Unit details'!$E$1922:$E$1935,"Town",'Unit details'!$H$1922:$H$1935,"Current")</x:f>
        <x:v>5</x:v>
      </x:c>
      <x:c r="F157" s="20" t="n">
        <x:f>COUNTIFS('Unit details'!$B$1922:$B$1935,$A157,'Unit details'!$E$1922:$E$1935,"Nearby",'Unit details'!$H$1922:$H$1935,"Current")</x:f>
        <x:v>2</x:v>
      </x:c>
      <x:c r="G157" s="20" t="n">
        <x:f>SUM(E157:F157)</x:f>
        <x:v>7</x:v>
      </x:c>
      <x:c r="H157" s="9" t="n">
        <x:f>SUMIFS('Unit details'!$Y$1922:$Y$1935,'Unit details'!$B$1922:$B$1935,$A157,'Unit details'!$H$1922:$H$1935,"Future",'Unit details'!$E$1922:$E$1935,"Town")+SUMIFS('Unit details'!$Y$1922:$Y$1935,'Unit details'!$B$1922:$B$1935,$A157,'Unit details'!$H$1922:$H$1935,"Future",'Unit details'!$E$1922:$E$1935,"Nearby")</x:f>
        <x:v>1</x:v>
      </x:c>
      <x:c r="I157" s="9" t="n">
        <x:f>COUNTIFS('Unit details'!$B$1922:$B$1935,$A157,'Unit details'!$H$1922:$H$1935,"Uncertain",'Unit details'!$E$1922:$E$1935,"Town")+COUNTIFS('Unit details'!$B$1922:$B$1935,$A157,'Unit details'!$H$1922:$H$1935,"Uncertain",'Unit details'!$E$1922:$E$1935,"Nearby")</x:f>
        <x:v>1</x:v>
      </x:c>
      <x:c r="J157" s="9" t="n">
        <x:f>COUNTIFS('Unit details'!$B$1922:$B$1935,$A157,'Unit details'!$N$1922:$N$1935,"Yes")</x:f>
        <x:v>7</x:v>
      </x:c>
      <x:c r="K157" s="12" t="str">
        <x:v>London / Home Counties</x:v>
      </x:c>
      <x:c r="L157" s="12" t="str">
        <x:v>Census 2021 BUA &gt;20,000 residents</x:v>
      </x:c>
      <x:c r="M157" s="12" t="str">
        <x:v>Town-level demand not independently quantified. Use identified supply and asking rents as a screening measure; few adverts alone do not establish a shortage.</x:v>
      </x:c>
    </x:row>
    <x:row r="158" ht="74" customHeight="1">
      <x:c r="A158" s="12" t="str">
        <x:v>Hitchin</x:v>
      </x:c>
      <x:c r="B158" s="9" t="n">
        <x:v>35220</x:v>
      </x:c>
      <x:c r="C158" s="9" t="n">
        <x:f>COUNTIFS('Estate directory'!$A$1093:$A$1103,$A158,'Estate directory'!$E$1093:$E$1103,"Town",'Estate directory'!$F$1093:$F$1103,"Estate / grouped industrial area")</x:f>
        <x:v>0</x:v>
      </x:c>
      <x:c r="D158" s="9" t="n">
        <x:f>COUNTIFS('Estate directory'!$A$1093:$A$1103,$A158,'Estate directory'!$E$1093:$E$1103,"Nearby",'Estate directory'!$F$1093:$F$1103,"Estate / grouped industrial area")</x:f>
        <x:v>0</x:v>
      </x:c>
      <x:c r="E158" s="20" t="n">
        <x:f>COUNTIFS('Unit details'!$B$1936:$B$1945,$A158,'Unit details'!$E$1936:$E$1945,"Town",'Unit details'!$H$1936:$H$1945,"Current")</x:f>
        <x:v>9</x:v>
      </x:c>
      <x:c r="F158" s="20" t="n">
        <x:f>COUNTIFS('Unit details'!$B$1936:$B$1945,$A158,'Unit details'!$E$1936:$E$1945,"Nearby",'Unit details'!$H$1936:$H$1945,"Current")</x:f>
        <x:v>0</x:v>
      </x:c>
      <x:c r="G158" s="20" t="n">
        <x:f>SUM(E158:F158)</x:f>
        <x:v>9</x:v>
      </x:c>
      <x:c r="H158" s="9" t="n">
        <x:f>SUMIFS('Unit details'!$Y$1936:$Y$1945,'Unit details'!$B$1936:$B$1945,$A158,'Unit details'!$H$1936:$H$1945,"Future",'Unit details'!$E$1936:$E$1945,"Town")+SUMIFS('Unit details'!$Y$1936:$Y$1945,'Unit details'!$B$1936:$B$1945,$A158,'Unit details'!$H$1936:$H$1945,"Future",'Unit details'!$E$1936:$E$1945,"Nearby")</x:f>
        <x:v>0</x:v>
      </x:c>
      <x:c r="I158" s="9" t="n">
        <x:f>COUNTIFS('Unit details'!$B$1936:$B$1945,$A158,'Unit details'!$H$1936:$H$1945,"Uncertain",'Unit details'!$E$1936:$E$1945,"Town")+COUNTIFS('Unit details'!$B$1936:$B$1945,$A158,'Unit details'!$H$1936:$H$1945,"Uncertain",'Unit details'!$E$1936:$E$1945,"Nearby")</x:f>
        <x:v>1</x:v>
      </x:c>
      <x:c r="J158" s="9" t="n">
        <x:f>COUNTIFS('Unit details'!$B$1936:$B$1945,$A158,'Unit details'!$N$1936:$N$1945,"Yes")</x:f>
        <x:v>9</x:v>
      </x:c>
      <x:c r="K158" s="12" t="str">
        <x:v>London / Home Counties</x:v>
      </x:c>
      <x:c r="L158" s="12" t="str">
        <x:v>Census 2021 BUA &gt;20,000 residents</x:v>
      </x:c>
      <x:c r="M158" s="12" t="str">
        <x:v>Town-level demand not independently quantified. Use identified supply and asking rents as a screening measure; few adverts alone do not establish a shortage.</x:v>
      </x:c>
    </x:row>
    <x:row r="159" ht="74" customHeight="1">
      <x:c r="A159" s="12" t="str">
        <x:v>Hoddesdon</x:v>
      </x:c>
      <x:c r="B159" s="9" t="n">
        <x:v>40615</x:v>
      </x:c>
      <x:c r="C159" s="9" t="n">
        <x:f>COUNTIFS('Estate directory'!$A$1104:$A$1116,$A159,'Estate directory'!$E$1104:$E$1116,"Town",'Estate directory'!$F$1104:$F$1116,"Estate / grouped industrial area")</x:f>
        <x:v>3</x:v>
      </x:c>
      <x:c r="D159" s="9" t="n">
        <x:f>COUNTIFS('Estate directory'!$A$1104:$A$1116,$A159,'Estate directory'!$E$1104:$E$1116,"Nearby",'Estate directory'!$F$1104:$F$1116,"Estate / grouped industrial area")</x:f>
        <x:v>0</x:v>
      </x:c>
      <x:c r="E159" s="20" t="n">
        <x:f>COUNTIFS('Unit details'!$B$1946:$B$1956,$A159,'Unit details'!$E$1946:$E$1956,"Town",'Unit details'!$H$1946:$H$1956,"Current")</x:f>
        <x:v>3</x:v>
      </x:c>
      <x:c r="F159" s="20" t="n">
        <x:f>COUNTIFS('Unit details'!$B$1946:$B$1956,$A159,'Unit details'!$E$1946:$E$1956,"Nearby",'Unit details'!$H$1946:$H$1956,"Current")</x:f>
        <x:v>6</x:v>
      </x:c>
      <x:c r="G159" s="20" t="n">
        <x:f>SUM(E159:F159)</x:f>
        <x:v>9</x:v>
      </x:c>
      <x:c r="H159" s="9" t="n">
        <x:f>SUMIFS('Unit details'!$Y$1946:$Y$1956,'Unit details'!$B$1946:$B$1956,$A159,'Unit details'!$H$1946:$H$1956,"Future",'Unit details'!$E$1946:$E$1956,"Town")+SUMIFS('Unit details'!$Y$1946:$Y$1956,'Unit details'!$B$1946:$B$1956,$A159,'Unit details'!$H$1946:$H$1956,"Future",'Unit details'!$E$1946:$E$1956,"Nearby")</x:f>
        <x:v>0</x:v>
      </x:c>
      <x:c r="I159" s="9" t="n">
        <x:f>COUNTIFS('Unit details'!$B$1946:$B$1956,$A159,'Unit details'!$H$1946:$H$1956,"Uncertain",'Unit details'!$E$1946:$E$1956,"Town")+COUNTIFS('Unit details'!$B$1946:$B$1956,$A159,'Unit details'!$H$1946:$H$1956,"Uncertain",'Unit details'!$E$1946:$E$1956,"Nearby")</x:f>
        <x:v>2</x:v>
      </x:c>
      <x:c r="J159" s="9" t="n">
        <x:f>COUNTIFS('Unit details'!$B$1946:$B$1956,$A159,'Unit details'!$N$1946:$N$1956,"Yes")</x:f>
        <x:v>9</x:v>
      </x:c>
      <x:c r="K159" s="12" t="str">
        <x:v>London / Home Counties</x:v>
      </x:c>
      <x:c r="L159" s="12" t="str">
        <x:v>Census 2021 BUA &gt;20,000 residents</x:v>
      </x:c>
      <x:c r="M159" s="12" t="str">
        <x:v>Town-level demand not independently quantified. Use identified supply and asking rents as a screening measure; few adverts alone do not establish a shortage.</x:v>
      </x:c>
    </x:row>
    <x:row r="160" ht="74" customHeight="1">
      <x:c r="A160" s="12" t="str">
        <x:v>Letchworth</x:v>
      </x:c>
      <x:c r="B160" s="9" t="n">
        <x:v>33990</x:v>
      </x:c>
      <x:c r="C160" s="9" t="n">
        <x:f>COUNTIFS('Estate directory'!$A$1117:$A$1140,$A160,'Estate directory'!$E$1117:$E$1140,"Town",'Estate directory'!$F$1117:$F$1140,"Estate / grouped industrial area")</x:f>
        <x:v>5</x:v>
      </x:c>
      <x:c r="D160" s="9" t="n">
        <x:f>COUNTIFS('Estate directory'!$A$1117:$A$1140,$A160,'Estate directory'!$E$1117:$E$1140,"Nearby",'Estate directory'!$F$1117:$F$1140,"Estate / grouped industrial area")</x:f>
        <x:v>0</x:v>
      </x:c>
      <x:c r="E160" s="20" t="n">
        <x:f>COUNTIFS('Unit details'!$B$1957:$B$1978,$A160,'Unit details'!$E$1957:$E$1978,"Town",'Unit details'!$H$1957:$H$1978,"Current")</x:f>
        <x:v>17</x:v>
      </x:c>
      <x:c r="F160" s="20" t="n">
        <x:f>COUNTIFS('Unit details'!$B$1957:$B$1978,$A160,'Unit details'!$E$1957:$E$1978,"Nearby",'Unit details'!$H$1957:$H$1978,"Current")</x:f>
        <x:v>1</x:v>
      </x:c>
      <x:c r="G160" s="20" t="n">
        <x:f>SUM(E160:F160)</x:f>
        <x:v>18</x:v>
      </x:c>
      <x:c r="H160" s="9" t="n">
        <x:f>SUMIFS('Unit details'!$Y$1957:$Y$1978,'Unit details'!$B$1957:$B$1978,$A160,'Unit details'!$H$1957:$H$1978,"Future",'Unit details'!$E$1957:$E$1978,"Town")+SUMIFS('Unit details'!$Y$1957:$Y$1978,'Unit details'!$B$1957:$B$1978,$A160,'Unit details'!$H$1957:$H$1978,"Future",'Unit details'!$E$1957:$E$1978,"Nearby")</x:f>
        <x:v>0</x:v>
      </x:c>
      <x:c r="I160" s="9" t="n">
        <x:f>COUNTIFS('Unit details'!$B$1957:$B$1978,$A160,'Unit details'!$H$1957:$H$1978,"Uncertain",'Unit details'!$E$1957:$E$1978,"Town")+COUNTIFS('Unit details'!$B$1957:$B$1978,$A160,'Unit details'!$H$1957:$H$1978,"Uncertain",'Unit details'!$E$1957:$E$1978,"Nearby")</x:f>
        <x:v>0</x:v>
      </x:c>
      <x:c r="J160" s="9" t="n">
        <x:f>COUNTIFS('Unit details'!$B$1957:$B$1978,$A160,'Unit details'!$N$1957:$N$1978,"Yes")</x:f>
        <x:v>18</x:v>
      </x:c>
      <x:c r="K160" s="12" t="str">
        <x:v>London / Home Counties</x:v>
      </x:c>
      <x:c r="L160" s="12" t="str">
        <x:v>Census 2021 BUA &gt;20,000 residents</x:v>
      </x:c>
      <x:c r="M160" s="12" t="str">
        <x:v>Town-level demand not independently quantified. Use identified supply and asking rents as a screening measure; few adverts alone do not establish a shortage.</x:v>
      </x:c>
    </x:row>
    <x:row r="161" ht="74" customHeight="1">
      <x:c r="A161" s="12" t="str">
        <x:v>Loughton</x:v>
      </x:c>
      <x:c r="B161" s="9" t="n">
        <x:v>33345</x:v>
      </x:c>
      <x:c r="C161" s="9" t="n">
        <x:f>COUNTIFS('Estate directory'!$A$1141:$A$1151,$A161,'Estate directory'!$E$1141:$E$1151,"Town",'Estate directory'!$F$1141:$F$1151,"Estate / grouped industrial area")</x:f>
        <x:v>2</x:v>
      </x:c>
      <x:c r="D161" s="9" t="n">
        <x:f>COUNTIFS('Estate directory'!$A$1141:$A$1151,$A161,'Estate directory'!$E$1141:$E$1151,"Nearby",'Estate directory'!$F$1141:$F$1151,"Estate / grouped industrial area")</x:f>
        <x:v>0</x:v>
      </x:c>
      <x:c r="E161" s="20" t="n">
        <x:f>COUNTIFS('Unit details'!$B$1979:$B$1990,$A161,'Unit details'!$E$1979:$E$1990,"Town",'Unit details'!$H$1979:$H$1990,"Current")</x:f>
        <x:v>7</x:v>
      </x:c>
      <x:c r="F161" s="20" t="n">
        <x:f>COUNTIFS('Unit details'!$B$1979:$B$1990,$A161,'Unit details'!$E$1979:$E$1990,"Nearby",'Unit details'!$H$1979:$H$1990,"Current")</x:f>
        <x:v>4</x:v>
      </x:c>
      <x:c r="G161" s="20" t="n">
        <x:f>SUM(E161:F161)</x:f>
        <x:v>11</x:v>
      </x:c>
      <x:c r="H161" s="9" t="n">
        <x:f>SUMIFS('Unit details'!$Y$1979:$Y$1990,'Unit details'!$B$1979:$B$1990,$A161,'Unit details'!$H$1979:$H$1990,"Future",'Unit details'!$E$1979:$E$1990,"Town")+SUMIFS('Unit details'!$Y$1979:$Y$1990,'Unit details'!$B$1979:$B$1990,$A161,'Unit details'!$H$1979:$H$1990,"Future",'Unit details'!$E$1979:$E$1990,"Nearby")</x:f>
        <x:v>0</x:v>
      </x:c>
      <x:c r="I161" s="9" t="n">
        <x:f>COUNTIFS('Unit details'!$B$1979:$B$1990,$A161,'Unit details'!$H$1979:$H$1990,"Uncertain",'Unit details'!$E$1979:$E$1990,"Town")+COUNTIFS('Unit details'!$B$1979:$B$1990,$A161,'Unit details'!$H$1979:$H$1990,"Uncertain",'Unit details'!$E$1979:$E$1990,"Nearby")</x:f>
        <x:v>1</x:v>
      </x:c>
      <x:c r="J161" s="9" t="n">
        <x:f>COUNTIFS('Unit details'!$B$1979:$B$1990,$A161,'Unit details'!$N$1979:$N$1990,"Yes")</x:f>
        <x:v>8</x:v>
      </x:c>
      <x:c r="K161" s="12" t="str">
        <x:v>London / Home Counties</x:v>
      </x:c>
      <x:c r="L161" s="12" t="str">
        <x:v>Census 2021 BUA &gt;20,000 residents</x:v>
      </x:c>
      <x:c r="M161" s="12" t="str">
        <x:v>Town-level demand not independently quantified. Use identified supply and asking rents as a screening measure; few adverts alone do not establish a shortage.</x:v>
      </x:c>
    </x:row>
    <x:row r="162" ht="74" customHeight="1">
      <x:c r="A162" s="12" t="str">
        <x:v>Maldon</x:v>
      </x:c>
      <x:c r="B162" s="9" t="n">
        <x:v>23380</x:v>
      </x:c>
      <x:c r="C162" s="9" t="n">
        <x:f>COUNTIFS('Estate directory'!$A$1152:$A$1166,$A162,'Estate directory'!$E$1152:$E$1166,"Town",'Estate directory'!$F$1152:$F$1166,"Estate / grouped industrial area")</x:f>
        <x:v>2</x:v>
      </x:c>
      <x:c r="D162" s="9" t="n">
        <x:f>COUNTIFS('Estate directory'!$A$1152:$A$1166,$A162,'Estate directory'!$E$1152:$E$1166,"Nearby",'Estate directory'!$F$1152:$F$1166,"Estate / grouped industrial area")</x:f>
        <x:v>2</x:v>
      </x:c>
      <x:c r="E162" s="20" t="n">
        <x:f>COUNTIFS('Unit details'!$B$1991:$B$2002,$A162,'Unit details'!$E$1991:$E$2002,"Town",'Unit details'!$H$1991:$H$2002,"Current")</x:f>
        <x:v>5</x:v>
      </x:c>
      <x:c r="F162" s="20" t="n">
        <x:f>COUNTIFS('Unit details'!$B$1991:$B$2002,$A162,'Unit details'!$E$1991:$E$2002,"Nearby",'Unit details'!$H$1991:$H$2002,"Current")</x:f>
        <x:v>2</x:v>
      </x:c>
      <x:c r="G162" s="20" t="n">
        <x:f>SUM(E162:F162)</x:f>
        <x:v>7</x:v>
      </x:c>
      <x:c r="H162" s="9" t="n">
        <x:f>SUMIFS('Unit details'!$Y$1991:$Y$2002,'Unit details'!$B$1991:$B$2002,$A162,'Unit details'!$H$1991:$H$2002,"Future",'Unit details'!$E$1991:$E$2002,"Town")+SUMIFS('Unit details'!$Y$1991:$Y$2002,'Unit details'!$B$1991:$B$2002,$A162,'Unit details'!$H$1991:$H$2002,"Future",'Unit details'!$E$1991:$E$2002,"Nearby")</x:f>
        <x:v>0</x:v>
      </x:c>
      <x:c r="I162" s="9" t="n">
        <x:f>COUNTIFS('Unit details'!$B$1991:$B$2002,$A162,'Unit details'!$H$1991:$H$2002,"Uncertain",'Unit details'!$E$1991:$E$2002,"Town")+COUNTIFS('Unit details'!$B$1991:$B$2002,$A162,'Unit details'!$H$1991:$H$2002,"Uncertain",'Unit details'!$E$1991:$E$2002,"Nearby")</x:f>
        <x:v>3</x:v>
      </x:c>
      <x:c r="J162" s="9" t="n">
        <x:f>COUNTIFS('Unit details'!$B$1991:$B$2002,$A162,'Unit details'!$N$1991:$N$2002,"Yes")</x:f>
        <x:v>6</x:v>
      </x:c>
      <x:c r="K162" s="12" t="str">
        <x:v>London / Home Counties</x:v>
      </x:c>
      <x:c r="L162" s="12" t="str">
        <x:v>Census 2021 BUA &gt;20,000 residents</x:v>
      </x:c>
      <x:c r="M162" s="12" t="str">
        <x:v>Town-level demand not independently quantified. Use identified supply and asking rents as a screening measure; few adverts alone do not establish a shortage.</x:v>
      </x:c>
    </x:row>
    <x:row r="163" ht="74" customHeight="1">
      <x:c r="A163" s="12" t="str">
        <x:v>Potters Bar</x:v>
      </x:c>
      <x:c r="B163" s="9" t="n">
        <x:v>23400</x:v>
      </x:c>
      <x:c r="C163" s="9" t="n">
        <x:f>COUNTIFS('Estate directory'!$A$1167:$A$1171,$A163,'Estate directory'!$E$1167:$E$1171,"Town",'Estate directory'!$F$1167:$F$1171,"Estate / grouped industrial area")</x:f>
        <x:v>1</x:v>
      </x:c>
      <x:c r="D163" s="9" t="n">
        <x:f>COUNTIFS('Estate directory'!$A$1167:$A$1171,$A163,'Estate directory'!$E$1167:$E$1171,"Nearby",'Estate directory'!$F$1167:$F$1171,"Estate / grouped industrial area")</x:f>
        <x:v>0</x:v>
      </x:c>
      <x:c r="E163" s="20" t="n">
        <x:f>COUNTIFS('Unit details'!$B$2003:$B$2006,$A163,'Unit details'!$E$2003:$E$2006,"Town",'Unit details'!$H$2003:$H$2006,"Current")</x:f>
        <x:v>3</x:v>
      </x:c>
      <x:c r="F163" s="20" t="n">
        <x:f>COUNTIFS('Unit details'!$B$2003:$B$2006,$A163,'Unit details'!$E$2003:$E$2006,"Nearby",'Unit details'!$H$2003:$H$2006,"Current")</x:f>
        <x:v>0</x:v>
      </x:c>
      <x:c r="G163" s="20" t="n">
        <x:f>SUM(E163:F163)</x:f>
        <x:v>3</x:v>
      </x:c>
      <x:c r="H163" s="9" t="n">
        <x:f>SUMIFS('Unit details'!$Y$2003:$Y$2006,'Unit details'!$B$2003:$B$2006,$A163,'Unit details'!$H$2003:$H$2006,"Future",'Unit details'!$E$2003:$E$2006,"Town")+SUMIFS('Unit details'!$Y$2003:$Y$2006,'Unit details'!$B$2003:$B$2006,$A163,'Unit details'!$H$2003:$H$2006,"Future",'Unit details'!$E$2003:$E$2006,"Nearby")</x:f>
        <x:v>0</x:v>
      </x:c>
      <x:c r="I163" s="9" t="n">
        <x:f>COUNTIFS('Unit details'!$B$2003:$B$2006,$A163,'Unit details'!$H$2003:$H$2006,"Uncertain",'Unit details'!$E$2003:$E$2006,"Town")+COUNTIFS('Unit details'!$B$2003:$B$2006,$A163,'Unit details'!$H$2003:$H$2006,"Uncertain",'Unit details'!$E$2003:$E$2006,"Nearby")</x:f>
        <x:v>1</x:v>
      </x:c>
      <x:c r="J163" s="9" t="n">
        <x:f>COUNTIFS('Unit details'!$B$2003:$B$2006,$A163,'Unit details'!$N$2003:$N$2006,"Yes")</x:f>
        <x:v>3</x:v>
      </x:c>
      <x:c r="K163" s="12" t="str">
        <x:v>London / Home Counties</x:v>
      </x:c>
      <x:c r="L163" s="12" t="str">
        <x:v>Census 2021 BUA &gt;20,000 residents</x:v>
      </x:c>
      <x:c r="M163" s="12" t="str">
        <x:v>Town-level demand not independently quantified. Use identified supply and asking rents as a screening measure; few adverts alone do not establish a shortage.</x:v>
      </x:c>
    </x:row>
    <x:row r="164" ht="74" customHeight="1">
      <x:c r="A164" s="12" t="str">
        <x:v>Rayleigh</x:v>
      </x:c>
      <x:c r="B164" s="9" t="n">
        <x:v>32380</x:v>
      </x:c>
      <x:c r="C164" s="9" t="n">
        <x:f>COUNTIFS('Estate directory'!$A$1172:$A$1180,$A164,'Estate directory'!$E$1172:$E$1180,"Town",'Estate directory'!$F$1172:$F$1180,"Estate / grouped industrial area")</x:f>
        <x:v>2</x:v>
      </x:c>
      <x:c r="D164" s="9" t="n">
        <x:f>COUNTIFS('Estate directory'!$A$1172:$A$1180,$A164,'Estate directory'!$E$1172:$E$1180,"Nearby",'Estate directory'!$F$1172:$F$1180,"Estate / grouped industrial area")</x:f>
        <x:v>0</x:v>
      </x:c>
      <x:c r="E164" s="20" t="n">
        <x:f>COUNTIFS('Unit details'!$B$2007:$B$2015,$A164,'Unit details'!$E$2007:$E$2015,"Town",'Unit details'!$H$2007:$H$2015,"Current")</x:f>
        <x:v>8</x:v>
      </x:c>
      <x:c r="F164" s="20" t="n">
        <x:f>COUNTIFS('Unit details'!$B$2007:$B$2015,$A164,'Unit details'!$E$2007:$E$2015,"Nearby",'Unit details'!$H$2007:$H$2015,"Current")</x:f>
        <x:v>0</x:v>
      </x:c>
      <x:c r="G164" s="20" t="n">
        <x:f>SUM(E164:F164)</x:f>
        <x:v>8</x:v>
      </x:c>
      <x:c r="H164" s="9" t="n">
        <x:f>SUMIFS('Unit details'!$Y$2007:$Y$2015,'Unit details'!$B$2007:$B$2015,$A164,'Unit details'!$H$2007:$H$2015,"Future",'Unit details'!$E$2007:$E$2015,"Town")+SUMIFS('Unit details'!$Y$2007:$Y$2015,'Unit details'!$B$2007:$B$2015,$A164,'Unit details'!$H$2007:$H$2015,"Future",'Unit details'!$E$2007:$E$2015,"Nearby")</x:f>
        <x:v>0</x:v>
      </x:c>
      <x:c r="I164" s="9" t="n">
        <x:f>COUNTIFS('Unit details'!$B$2007:$B$2015,$A164,'Unit details'!$H$2007:$H$2015,"Uncertain",'Unit details'!$E$2007:$E$2015,"Town")+COUNTIFS('Unit details'!$B$2007:$B$2015,$A164,'Unit details'!$H$2007:$H$2015,"Uncertain",'Unit details'!$E$2007:$E$2015,"Nearby")</x:f>
        <x:v>1</x:v>
      </x:c>
      <x:c r="J164" s="9" t="n">
        <x:f>COUNTIFS('Unit details'!$B$2007:$B$2015,$A164,'Unit details'!$N$2007:$N$2015,"Yes")</x:f>
        <x:v>7</x:v>
      </x:c>
      <x:c r="K164" s="12" t="str">
        <x:v>London / Home Counties</x:v>
      </x:c>
      <x:c r="L164" s="12" t="str">
        <x:v>Census 2021 BUA &gt;20,000 residents</x:v>
      </x:c>
      <x:c r="M164" s="12" t="str">
        <x:v>Town-level demand not independently quantified. Use identified supply and asking rents as a screening measure; few adverts alone do not establish a shortage.</x:v>
      </x:c>
    </x:row>
    <x:row r="165" ht="74" customHeight="1">
      <x:c r="A165" s="12" t="str">
        <x:v>Rickmansworth</x:v>
      </x:c>
      <x:c r="B165" s="9" t="n">
        <x:v>26290</x:v>
      </x:c>
      <x:c r="C165" s="9" t="n">
        <x:f>COUNTIFS('Estate directory'!$A$1181:$A$1189,$A165,'Estate directory'!$E$1181:$E$1189,"Town",'Estate directory'!$F$1181:$F$1189,"Estate / grouped industrial area")</x:f>
        <x:v>0</x:v>
      </x:c>
      <x:c r="D165" s="9" t="n">
        <x:f>COUNTIFS('Estate directory'!$A$1181:$A$1189,$A165,'Estate directory'!$E$1181:$E$1189,"Nearby",'Estate directory'!$F$1181:$F$1189,"Estate / grouped industrial area")</x:f>
        <x:v>1</x:v>
      </x:c>
      <x:c r="E165" s="20" t="n">
        <x:f>COUNTIFS('Unit details'!$B$2016:$B$2025,$A165,'Unit details'!$E$2016:$E$2025,"Town",'Unit details'!$H$2016:$H$2025,"Current")</x:f>
        <x:v>1</x:v>
      </x:c>
      <x:c r="F165" s="20" t="n">
        <x:f>COUNTIFS('Unit details'!$B$2016:$B$2025,$A165,'Unit details'!$E$2016:$E$2025,"Nearby",'Unit details'!$H$2016:$H$2025,"Current")</x:f>
        <x:v>6</x:v>
      </x:c>
      <x:c r="G165" s="20" t="n">
        <x:f>SUM(E165:F165)</x:f>
        <x:v>7</x:v>
      </x:c>
      <x:c r="H165" s="9" t="n">
        <x:f>SUMIFS('Unit details'!$Y$2016:$Y$2025,'Unit details'!$B$2016:$B$2025,$A165,'Unit details'!$H$2016:$H$2025,"Future",'Unit details'!$E$2016:$E$2025,"Town")+SUMIFS('Unit details'!$Y$2016:$Y$2025,'Unit details'!$B$2016:$B$2025,$A165,'Unit details'!$H$2016:$H$2025,"Future",'Unit details'!$E$2016:$E$2025,"Nearby")</x:f>
        <x:v>3</x:v>
      </x:c>
      <x:c r="I165" s="9" t="n">
        <x:f>COUNTIFS('Unit details'!$B$2016:$B$2025,$A165,'Unit details'!$H$2016:$H$2025,"Uncertain",'Unit details'!$E$2016:$E$2025,"Town")+COUNTIFS('Unit details'!$B$2016:$B$2025,$A165,'Unit details'!$H$2016:$H$2025,"Uncertain",'Unit details'!$E$2016:$E$2025,"Nearby")</x:f>
        <x:v>0</x:v>
      </x:c>
      <x:c r="J165" s="9" t="n">
        <x:f>COUNTIFS('Unit details'!$B$2016:$B$2025,$A165,'Unit details'!$N$2016:$N$2025,"Yes")</x:f>
        <x:v>1</x:v>
      </x:c>
      <x:c r="K165" s="12" t="str">
        <x:v>London / Home Counties</x:v>
      </x:c>
      <x:c r="L165" s="12" t="str">
        <x:v>Census 2021 BUA &gt;20,000 residents</x:v>
      </x:c>
      <x:c r="M165" s="12" t="str">
        <x:v>Town-level demand not independently quantified. Use identified supply and asking rents as a screening measure; few adverts alone do not establish a shortage.</x:v>
      </x:c>
    </x:row>
    <x:row r="166" ht="74" customHeight="1">
      <x:c r="A166" s="12" t="str">
        <x:v>South Ockendon</x:v>
      </x:c>
      <x:c r="B166" s="9" t="n">
        <x:v>22440</x:v>
      </x:c>
      <x:c r="C166" s="9" t="n">
        <x:f>COUNTIFS('Estate directory'!$A$1190:$A$1191,$A166,'Estate directory'!$E$1190:$E$1191,"Town",'Estate directory'!$F$1190:$F$1191,"Estate / grouped industrial area")</x:f>
        <x:v>0</x:v>
      </x:c>
      <x:c r="D166" s="9" t="n">
        <x:f>COUNTIFS('Estate directory'!$A$1190:$A$1191,$A166,'Estate directory'!$E$1190:$E$1191,"Nearby",'Estate directory'!$F$1190:$F$1191,"Estate / grouped industrial area")</x:f>
        <x:v>0</x:v>
      </x:c>
      <x:c r="E166" s="20" t="n">
        <x:f>COUNTIFS('Unit details'!$B$2026:$B$2026,$A166,'Unit details'!$E$2026:$E$2026,"Town",'Unit details'!$H$2026:$H$2026,"Current")</x:f>
        <x:v>0</x:v>
      </x:c>
      <x:c r="F166" s="20" t="n">
        <x:f>COUNTIFS('Unit details'!$B$2026:$B$2026,$A166,'Unit details'!$E$2026:$E$2026,"Nearby",'Unit details'!$H$2026:$H$2026,"Current")</x:f>
        <x:v>0</x:v>
      </x:c>
      <x:c r="G166" s="20" t="n">
        <x:f>SUM(E166:F166)</x:f>
        <x:v>0</x:v>
      </x:c>
      <x:c r="H166" s="9" t="n">
        <x:f>SUMIFS('Unit details'!$Y$2026:$Y$2026,'Unit details'!$B$2026:$B$2026,$A166,'Unit details'!$H$2026:$H$2026,"Future",'Unit details'!$E$2026:$E$2026,"Town")+SUMIFS('Unit details'!$Y$2026:$Y$2026,'Unit details'!$B$2026:$B$2026,$A166,'Unit details'!$H$2026:$H$2026,"Future",'Unit details'!$E$2026:$E$2026,"Nearby")</x:f>
        <x:v>1</x:v>
      </x:c>
      <x:c r="I166" s="9" t="n">
        <x:f>COUNTIFS('Unit details'!$B$2026:$B$2026,$A166,'Unit details'!$H$2026:$H$2026,"Uncertain",'Unit details'!$E$2026:$E$2026,"Town")+COUNTIFS('Unit details'!$B$2026:$B$2026,$A166,'Unit details'!$H$2026:$H$2026,"Uncertain",'Unit details'!$E$2026:$E$2026,"Nearby")</x:f>
        <x:v>0</x:v>
      </x:c>
      <x:c r="J166" s="9" t="n">
        <x:f>COUNTIFS('Unit details'!$B$2026:$B$2026,$A166,'Unit details'!$N$2026:$N$2026,"Yes")</x:f>
        <x:v>0</x:v>
      </x:c>
      <x:c r="K166" s="12" t="str">
        <x:v>London / Home Counties</x:v>
      </x:c>
      <x:c r="L166" s="12" t="str">
        <x:v>Census 2021 BUA &gt;20,000 residents</x:v>
      </x:c>
      <x:c r="M166" s="12" t="str">
        <x:v>Town-level demand not independently quantified. Use identified supply and asking rents as a screening measure; few adverts alone do not establish a shortage.</x:v>
      </x:c>
    </x:row>
    <x:row r="167" ht="74" customHeight="1">
      <x:c r="A167" s="12" t="str">
        <x:v>Southend-on-Sea</x:v>
      </x:c>
      <x:c r="B167" s="9" t="n">
        <x:v>182305</x:v>
      </x:c>
      <x:c r="C167" s="9" t="n">
        <x:f>COUNTIFS('Estate directory'!$A$1192:$A$1223,$A167,'Estate directory'!$E$1192:$E$1223,"Town",'Estate directory'!$F$1192:$F$1223,"Estate / grouped industrial area")</x:f>
        <x:v>3</x:v>
      </x:c>
      <x:c r="D167" s="9" t="n">
        <x:f>COUNTIFS('Estate directory'!$A$1192:$A$1223,$A167,'Estate directory'!$E$1192:$E$1223,"Nearby",'Estate directory'!$F$1192:$F$1223,"Estate / grouped industrial area")</x:f>
        <x:v>1</x:v>
      </x:c>
      <x:c r="E167" s="20" t="n">
        <x:f>COUNTIFS('Unit details'!$B$2027:$B$2059,$A167,'Unit details'!$E$2027:$E$2059,"Town",'Unit details'!$H$2027:$H$2059,"Current")</x:f>
        <x:v>22</x:v>
      </x:c>
      <x:c r="F167" s="20" t="n">
        <x:f>COUNTIFS('Unit details'!$B$2027:$B$2059,$A167,'Unit details'!$E$2027:$E$2059,"Nearby",'Unit details'!$H$2027:$H$2059,"Current")</x:f>
        <x:v>1</x:v>
      </x:c>
      <x:c r="G167" s="20" t="n">
        <x:f>SUM(E167:F167)</x:f>
        <x:v>23</x:v>
      </x:c>
      <x:c r="H167" s="9" t="n">
        <x:f>SUMIFS('Unit details'!$Y$2027:$Y$2059,'Unit details'!$B$2027:$B$2059,$A167,'Unit details'!$H$2027:$H$2059,"Future",'Unit details'!$E$2027:$E$2059,"Town")+SUMIFS('Unit details'!$Y$2027:$Y$2059,'Unit details'!$B$2027:$B$2059,$A167,'Unit details'!$H$2027:$H$2059,"Future",'Unit details'!$E$2027:$E$2059,"Nearby")</x:f>
        <x:v>3</x:v>
      </x:c>
      <x:c r="I167" s="9" t="n">
        <x:f>COUNTIFS('Unit details'!$B$2027:$B$2059,$A167,'Unit details'!$H$2027:$H$2059,"Uncertain",'Unit details'!$E$2027:$E$2059,"Town")+COUNTIFS('Unit details'!$B$2027:$B$2059,$A167,'Unit details'!$H$2027:$H$2059,"Uncertain",'Unit details'!$E$2027:$E$2059,"Nearby")</x:f>
        <x:v>7</x:v>
      </x:c>
      <x:c r="J167" s="9" t="n">
        <x:f>COUNTIFS('Unit details'!$B$2027:$B$2059,$A167,'Unit details'!$N$2027:$N$2059,"Yes")</x:f>
        <x:v>21</x:v>
      </x:c>
      <x:c r="K167" s="12" t="str">
        <x:v>London / Home Counties</x:v>
      </x:c>
      <x:c r="L167" s="12" t="str">
        <x:v>Census 2021 BUA &gt;20,000 residents</x:v>
      </x:c>
      <x:c r="M167" s="12" t="str">
        <x:v>Town-level demand not independently quantified. Use identified supply and asking rents as a screening measure; few adverts alone do not establish a shortage.</x:v>
      </x:c>
    </x:row>
    <x:row r="168" ht="74" customHeight="1">
      <x:c r="A168" s="12" t="str">
        <x:v>St Albans</x:v>
      </x:c>
      <x:c r="B168" s="9" t="n">
        <x:v>75540</x:v>
      </x:c>
      <x:c r="C168" s="9" t="n">
        <x:f>COUNTIFS('Estate directory'!$A$1224:$A$1244,$A168,'Estate directory'!$E$1224:$E$1244,"Town",'Estate directory'!$F$1224:$F$1244,"Estate / grouped industrial area")</x:f>
        <x:v>3</x:v>
      </x:c>
      <x:c r="D168" s="9" t="n">
        <x:f>COUNTIFS('Estate directory'!$A$1224:$A$1244,$A168,'Estate directory'!$E$1224:$E$1244,"Nearby",'Estate directory'!$F$1224:$F$1244,"Estate / grouped industrial area")</x:f>
        <x:v>2</x:v>
      </x:c>
      <x:c r="E168" s="20" t="n">
        <x:f>COUNTIFS('Unit details'!$B$2060:$B$2077,$A168,'Unit details'!$E$2060:$E$2077,"Town",'Unit details'!$H$2060:$H$2077,"Current")</x:f>
        <x:v>14</x:v>
      </x:c>
      <x:c r="F168" s="20" t="n">
        <x:f>COUNTIFS('Unit details'!$B$2060:$B$2077,$A168,'Unit details'!$E$2060:$E$2077,"Nearby",'Unit details'!$H$2060:$H$2077,"Current")</x:f>
        <x:v>1</x:v>
      </x:c>
      <x:c r="G168" s="20" t="n">
        <x:f>SUM(E168:F168)</x:f>
        <x:v>15</x:v>
      </x:c>
      <x:c r="H168" s="9" t="n">
        <x:f>SUMIFS('Unit details'!$Y$2060:$Y$2077,'Unit details'!$B$2060:$B$2077,$A168,'Unit details'!$H$2060:$H$2077,"Future",'Unit details'!$E$2060:$E$2077,"Town")+SUMIFS('Unit details'!$Y$2060:$Y$2077,'Unit details'!$B$2060:$B$2077,$A168,'Unit details'!$H$2060:$H$2077,"Future",'Unit details'!$E$2060:$E$2077,"Nearby")</x:f>
        <x:v>1</x:v>
      </x:c>
      <x:c r="I168" s="9" t="n">
        <x:f>COUNTIFS('Unit details'!$B$2060:$B$2077,$A168,'Unit details'!$H$2060:$H$2077,"Uncertain",'Unit details'!$E$2060:$E$2077,"Town")+COUNTIFS('Unit details'!$B$2060:$B$2077,$A168,'Unit details'!$H$2060:$H$2077,"Uncertain",'Unit details'!$E$2060:$E$2077,"Nearby")</x:f>
        <x:v>2</x:v>
      </x:c>
      <x:c r="J168" s="9" t="n">
        <x:f>COUNTIFS('Unit details'!$B$2060:$B$2077,$A168,'Unit details'!$N$2060:$N$2077,"Yes")</x:f>
        <x:v>13</x:v>
      </x:c>
      <x:c r="K168" s="12" t="str">
        <x:v>London / Home Counties</x:v>
      </x:c>
      <x:c r="L168" s="12" t="str">
        <x:v>Census 2021 BUA &gt;20,000 residents</x:v>
      </x:c>
      <x:c r="M168" s="12" t="str">
        <x:v>Town-level demand not independently quantified. Use identified supply and asking rents as a screening measure; few adverts alone do not establish a shortage.</x:v>
      </x:c>
    </x:row>
    <x:row r="169" ht="74" customHeight="1">
      <x:c r="A169" s="12" t="str">
        <x:v>Stanford-le-Hope</x:v>
      </x:c>
      <x:c r="B169" s="9" t="n">
        <x:v>29525</x:v>
      </x:c>
      <x:c r="C169" s="9" t="n">
        <x:f>COUNTIFS('Estate directory'!$A$1245:$A$1246,$A169,'Estate directory'!$E$1245:$E$1246,"Town",'Estate directory'!$F$1245:$F$1246,"Estate / grouped industrial area")</x:f>
        <x:v>0</x:v>
      </x:c>
      <x:c r="D169" s="9" t="n">
        <x:f>COUNTIFS('Estate directory'!$A$1245:$A$1246,$A169,'Estate directory'!$E$1245:$E$1246,"Nearby",'Estate directory'!$F$1245:$F$1246,"Estate / grouped industrial area")</x:f>
        <x:v>0</x:v>
      </x:c>
      <x:c r="E169" s="20" t="n">
        <x:f>COUNTIFS('Unit details'!$B$2078:$B$2078,$A169,'Unit details'!$E$2078:$E$2078,"Town",'Unit details'!$H$2078:$H$2078,"Current")</x:f>
        <x:v>0</x:v>
      </x:c>
      <x:c r="F169" s="20" t="n">
        <x:f>COUNTIFS('Unit details'!$B$2078:$B$2078,$A169,'Unit details'!$E$2078:$E$2078,"Nearby",'Unit details'!$H$2078:$H$2078,"Current")</x:f>
        <x:v>0</x:v>
      </x:c>
      <x:c r="G169" s="20" t="n">
        <x:f>SUM(E169:F169)</x:f>
        <x:v>0</x:v>
      </x:c>
      <x:c r="H169" s="9" t="n">
        <x:f>SUMIFS('Unit details'!$Y$2078:$Y$2078,'Unit details'!$B$2078:$B$2078,$A169,'Unit details'!$H$2078:$H$2078,"Future",'Unit details'!$E$2078:$E$2078,"Town")+SUMIFS('Unit details'!$Y$2078:$Y$2078,'Unit details'!$B$2078:$B$2078,$A169,'Unit details'!$H$2078:$H$2078,"Future",'Unit details'!$E$2078:$E$2078,"Nearby")</x:f>
        <x:v>0</x:v>
      </x:c>
      <x:c r="I169" s="9" t="n">
        <x:f>COUNTIFS('Unit details'!$B$2078:$B$2078,$A169,'Unit details'!$H$2078:$H$2078,"Uncertain",'Unit details'!$E$2078:$E$2078,"Town")+COUNTIFS('Unit details'!$B$2078:$B$2078,$A169,'Unit details'!$H$2078:$H$2078,"Uncertain",'Unit details'!$E$2078:$E$2078,"Nearby")</x:f>
        <x:v>1</x:v>
      </x:c>
      <x:c r="J169" s="9" t="n">
        <x:f>COUNTIFS('Unit details'!$B$2078:$B$2078,$A169,'Unit details'!$N$2078:$N$2078,"Yes")</x:f>
        <x:v>0</x:v>
      </x:c>
      <x:c r="K169" s="12" t="str">
        <x:v>London / Home Counties</x:v>
      </x:c>
      <x:c r="L169" s="12" t="str">
        <x:v>Census 2021 BUA &gt;20,000 residents</x:v>
      </x:c>
      <x:c r="M169" s="12" t="str">
        <x:v>Town-level demand not independently quantified. Use identified supply and asking rents as a screening measure; few adverts alone do not establish a shortage.</x:v>
      </x:c>
    </x:row>
    <x:row r="170" ht="74" customHeight="1">
      <x:c r="A170" s="12" t="str">
        <x:v>Stevenage</x:v>
      </x:c>
      <x:c r="B170" s="9" t="n">
        <x:v>94470</x:v>
      </x:c>
      <x:c r="C170" s="9" t="n">
        <x:f>COUNTIFS('Estate directory'!$A$1247:$A$1267,$A170,'Estate directory'!$E$1247:$E$1267,"Town",'Estate directory'!$F$1247:$F$1267,"Estate / grouped industrial area")</x:f>
        <x:v>5</x:v>
      </x:c>
      <x:c r="D170" s="9" t="n">
        <x:f>COUNTIFS('Estate directory'!$A$1247:$A$1267,$A170,'Estate directory'!$E$1247:$E$1267,"Nearby",'Estate directory'!$F$1247:$F$1267,"Estate / grouped industrial area")</x:f>
        <x:v>0</x:v>
      </x:c>
      <x:c r="E170" s="20" t="n">
        <x:f>COUNTIFS('Unit details'!$B$2079:$B$2101,$A170,'Unit details'!$E$2079:$E$2101,"Town",'Unit details'!$H$2079:$H$2101,"Current")</x:f>
        <x:v>17</x:v>
      </x:c>
      <x:c r="F170" s="20" t="n">
        <x:f>COUNTIFS('Unit details'!$B$2079:$B$2101,$A170,'Unit details'!$E$2079:$E$2101,"Nearby",'Unit details'!$H$2079:$H$2101,"Current")</x:f>
        <x:v>0</x:v>
      </x:c>
      <x:c r="G170" s="20" t="n">
        <x:f>SUM(E170:F170)</x:f>
        <x:v>17</x:v>
      </x:c>
      <x:c r="H170" s="9" t="n">
        <x:f>SUMIFS('Unit details'!$Y$2079:$Y$2101,'Unit details'!$B$2079:$B$2101,$A170,'Unit details'!$H$2079:$H$2101,"Future",'Unit details'!$E$2079:$E$2101,"Town")+SUMIFS('Unit details'!$Y$2079:$Y$2101,'Unit details'!$B$2079:$B$2101,$A170,'Unit details'!$H$2079:$H$2101,"Future",'Unit details'!$E$2079:$E$2101,"Nearby")</x:f>
        <x:v>4</x:v>
      </x:c>
      <x:c r="I170" s="9" t="n">
        <x:f>COUNTIFS('Unit details'!$B$2079:$B$2101,$A170,'Unit details'!$H$2079:$H$2101,"Uncertain",'Unit details'!$E$2079:$E$2101,"Town")+COUNTIFS('Unit details'!$B$2079:$B$2101,$A170,'Unit details'!$H$2079:$H$2101,"Uncertain",'Unit details'!$E$2079:$E$2101,"Nearby")</x:f>
        <x:v>2</x:v>
      </x:c>
      <x:c r="J170" s="9" t="n">
        <x:f>COUNTIFS('Unit details'!$B$2079:$B$2101,$A170,'Unit details'!$N$2079:$N$2101,"Yes")</x:f>
        <x:v>9</x:v>
      </x:c>
      <x:c r="K170" s="12" t="str">
        <x:v>London / Home Counties</x:v>
      </x:c>
      <x:c r="L170" s="12" t="str">
        <x:v>Census 2021 BUA &gt;20,000 residents</x:v>
      </x:c>
      <x:c r="M170" s="12" t="str">
        <x:v>Town-level demand not independently quantified. Use identified supply and asking rents as a screening measure; few adverts alone do not establish a shortage.</x:v>
      </x:c>
    </x:row>
    <x:row r="171" ht="74" customHeight="1">
      <x:c r="A171" s="12" t="str">
        <x:v>Thundersley and South Benfleet</x:v>
      </x:c>
      <x:c r="B171" s="9" t="n">
        <x:v>49885</x:v>
      </x:c>
      <x:c r="C171" s="9" t="n">
        <x:f>COUNTIFS('Estate directory'!$A$1268:$A$1269,$A171,'Estate directory'!$E$1268:$E$1269,"Town",'Estate directory'!$F$1268:$F$1269,"Estate / grouped industrial area")</x:f>
        <x:v>2</x:v>
      </x:c>
      <x:c r="D171" s="9" t="n">
        <x:f>COUNTIFS('Estate directory'!$A$1268:$A$1269,$A171,'Estate directory'!$E$1268:$E$1269,"Nearby",'Estate directory'!$F$1268:$F$1269,"Estate / grouped industrial area")</x:f>
        <x:v>0</x:v>
      </x:c>
      <x:c r="E171" s="20" t="n">
        <x:f>COUNTIFS('Unit details'!$B$2102:$B$2103,$A171,'Unit details'!$E$2102:$E$2103,"Town",'Unit details'!$H$2102:$H$2103,"Current")</x:f>
        <x:v>2</x:v>
      </x:c>
      <x:c r="F171" s="20" t="n">
        <x:f>COUNTIFS('Unit details'!$B$2102:$B$2103,$A171,'Unit details'!$E$2102:$E$2103,"Nearby",'Unit details'!$H$2102:$H$2103,"Current")</x:f>
        <x:v>0</x:v>
      </x:c>
      <x:c r="G171" s="20" t="n">
        <x:f>SUM(E171:F171)</x:f>
        <x:v>2</x:v>
      </x:c>
      <x:c r="H171" s="9" t="n">
        <x:f>SUMIFS('Unit details'!$Y$2102:$Y$2103,'Unit details'!$B$2102:$B$2103,$A171,'Unit details'!$H$2102:$H$2103,"Future",'Unit details'!$E$2102:$E$2103,"Town")+SUMIFS('Unit details'!$Y$2102:$Y$2103,'Unit details'!$B$2102:$B$2103,$A171,'Unit details'!$H$2102:$H$2103,"Future",'Unit details'!$E$2102:$E$2103,"Nearby")</x:f>
        <x:v>0</x:v>
      </x:c>
      <x:c r="I171" s="9" t="n">
        <x:f>COUNTIFS('Unit details'!$B$2102:$B$2103,$A171,'Unit details'!$H$2102:$H$2103,"Uncertain",'Unit details'!$E$2102:$E$2103,"Town")+COUNTIFS('Unit details'!$B$2102:$B$2103,$A171,'Unit details'!$H$2102:$H$2103,"Uncertain",'Unit details'!$E$2102:$E$2103,"Nearby")</x:f>
        <x:v>0</x:v>
      </x:c>
      <x:c r="J171" s="9" t="n">
        <x:f>COUNTIFS('Unit details'!$B$2102:$B$2103,$A171,'Unit details'!$N$2102:$N$2103,"Yes")</x:f>
        <x:v>1</x:v>
      </x:c>
      <x:c r="K171" s="12" t="str">
        <x:v>London / Home Counties</x:v>
      </x:c>
      <x:c r="L171" s="12" t="str">
        <x:v>Census 2021 BUA &gt;20,000 residents</x:v>
      </x:c>
      <x:c r="M171" s="12" t="str">
        <x:v>Town-level demand not independently quantified. Use identified supply and asking rents as a screening measure; few adverts alone do not establish a shortage.</x:v>
      </x:c>
    </x:row>
    <x:row r="172" ht="74" customHeight="1">
      <x:c r="A172" s="12" t="str">
        <x:v>Watford</x:v>
      </x:c>
      <x:c r="B172" s="9" t="n">
        <x:v>131325</x:v>
      </x:c>
      <x:c r="C172" s="9" t="n">
        <x:f>COUNTIFS('Estate directory'!$A$1270:$A$1303,$A172,'Estate directory'!$E$1270:$E$1303,"Town",'Estate directory'!$F$1270:$F$1303,"Estate / grouped industrial area")</x:f>
        <x:v>8</x:v>
      </x:c>
      <x:c r="D172" s="9" t="n">
        <x:f>COUNTIFS('Estate directory'!$A$1270:$A$1303,$A172,'Estate directory'!$E$1270:$E$1303,"Nearby",'Estate directory'!$F$1270:$F$1303,"Estate / grouped industrial area")</x:f>
        <x:v>0</x:v>
      </x:c>
      <x:c r="E172" s="20" t="n">
        <x:f>COUNTIFS('Unit details'!$B$2104:$B$2142,$A172,'Unit details'!$E$2104:$E$2142,"Town",'Unit details'!$H$2104:$H$2142,"Current")</x:f>
        <x:v>30</x:v>
      </x:c>
      <x:c r="F172" s="20" t="n">
        <x:f>COUNTIFS('Unit details'!$B$2104:$B$2142,$A172,'Unit details'!$E$2104:$E$2142,"Nearby",'Unit details'!$H$2104:$H$2142,"Current")</x:f>
        <x:v>2</x:v>
      </x:c>
      <x:c r="G172" s="20" t="n">
        <x:f>SUM(E172:F172)</x:f>
        <x:v>32</x:v>
      </x:c>
      <x:c r="H172" s="9" t="n">
        <x:f>SUMIFS('Unit details'!$Y$2104:$Y$2142,'Unit details'!$B$2104:$B$2142,$A172,'Unit details'!$H$2104:$H$2142,"Future",'Unit details'!$E$2104:$E$2142,"Town")+SUMIFS('Unit details'!$Y$2104:$Y$2142,'Unit details'!$B$2104:$B$2142,$A172,'Unit details'!$H$2104:$H$2142,"Future",'Unit details'!$E$2104:$E$2142,"Nearby")</x:f>
        <x:v>2</x:v>
      </x:c>
      <x:c r="I172" s="9" t="n">
        <x:f>COUNTIFS('Unit details'!$B$2104:$B$2142,$A172,'Unit details'!$H$2104:$H$2142,"Uncertain",'Unit details'!$E$2104:$E$2142,"Town")+COUNTIFS('Unit details'!$B$2104:$B$2142,$A172,'Unit details'!$H$2104:$H$2142,"Uncertain",'Unit details'!$E$2104:$E$2142,"Nearby")</x:f>
        <x:v>5</x:v>
      </x:c>
      <x:c r="J172" s="9" t="n">
        <x:f>COUNTIFS('Unit details'!$B$2104:$B$2142,$A172,'Unit details'!$N$2104:$N$2142,"Yes")</x:f>
        <x:v>24</x:v>
      </x:c>
      <x:c r="K172" s="12" t="str">
        <x:v>London / Home Counties</x:v>
      </x:c>
      <x:c r="L172" s="12" t="str">
        <x:v>Census 2021 BUA &gt;20,000 residents</x:v>
      </x:c>
      <x:c r="M172" s="12" t="str">
        <x:v>Town-level demand not independently quantified. Use identified supply and asking rents as a screening measure; few adverts alone do not establish a shortage.</x:v>
      </x:c>
    </x:row>
    <x:row r="173" ht="74" customHeight="1">
      <x:c r="A173" s="12" t="str">
        <x:v>Welwyn Garden City</x:v>
      </x:c>
      <x:c r="B173" s="9" t="n">
        <x:v>51505</x:v>
      </x:c>
      <x:c r="C173" s="9" t="n">
        <x:f>COUNTIFS('Estate directory'!$A$1304:$A$1327,$A173,'Estate directory'!$E$1304:$E$1327,"Town",'Estate directory'!$F$1304:$F$1327,"Estate / grouped industrial area")</x:f>
        <x:v>4</x:v>
      </x:c>
      <x:c r="D173" s="9" t="n">
        <x:f>COUNTIFS('Estate directory'!$A$1304:$A$1327,$A173,'Estate directory'!$E$1304:$E$1327,"Nearby",'Estate directory'!$F$1304:$F$1327,"Estate / grouped industrial area")</x:f>
        <x:v>0</x:v>
      </x:c>
      <x:c r="E173" s="20" t="n">
        <x:f>COUNTIFS('Unit details'!$B$2143:$B$2166,$A173,'Unit details'!$E$2143:$E$2166,"Town",'Unit details'!$H$2143:$H$2166,"Current")</x:f>
        <x:v>23</x:v>
      </x:c>
      <x:c r="F173" s="20" t="n">
        <x:f>COUNTIFS('Unit details'!$B$2143:$B$2166,$A173,'Unit details'!$E$2143:$E$2166,"Nearby",'Unit details'!$H$2143:$H$2166,"Current")</x:f>
        <x:v>0</x:v>
      </x:c>
      <x:c r="G173" s="20" t="n">
        <x:f>SUM(E173:F173)</x:f>
        <x:v>23</x:v>
      </x:c>
      <x:c r="H173" s="9" t="n">
        <x:f>SUMIFS('Unit details'!$Y$2143:$Y$2166,'Unit details'!$B$2143:$B$2166,$A173,'Unit details'!$H$2143:$H$2166,"Future",'Unit details'!$E$2143:$E$2166,"Town")+SUMIFS('Unit details'!$Y$2143:$Y$2166,'Unit details'!$B$2143:$B$2166,$A173,'Unit details'!$H$2143:$H$2166,"Future",'Unit details'!$E$2143:$E$2166,"Nearby")</x:f>
        <x:v>0</x:v>
      </x:c>
      <x:c r="I173" s="9" t="n">
        <x:f>COUNTIFS('Unit details'!$B$2143:$B$2166,$A173,'Unit details'!$H$2143:$H$2166,"Uncertain",'Unit details'!$E$2143:$E$2166,"Town")+COUNTIFS('Unit details'!$B$2143:$B$2166,$A173,'Unit details'!$H$2143:$H$2166,"Uncertain",'Unit details'!$E$2143:$E$2166,"Nearby")</x:f>
        <x:v>1</x:v>
      </x:c>
      <x:c r="J173" s="9" t="n">
        <x:f>COUNTIFS('Unit details'!$B$2143:$B$2166,$A173,'Unit details'!$N$2143:$N$2166,"Yes")</x:f>
        <x:v>20</x:v>
      </x:c>
      <x:c r="K173" s="12" t="str">
        <x:v>London / Home Counties</x:v>
      </x:c>
      <x:c r="L173" s="12" t="str">
        <x:v>Census 2021 BUA &gt;20,000 residents</x:v>
      </x:c>
      <x:c r="M173" s="12" t="str">
        <x:v>Town-level demand not independently quantified. Use identified supply and asking rents as a screening measure; few adverts alone do not establish a shortage.</x:v>
      </x:c>
    </x:row>
    <x:row r="174" ht="74" customHeight="1">
      <x:c r="A174" s="12" t="str">
        <x:v>Wickford</x:v>
      </x:c>
      <x:c r="B174" s="9" t="n">
        <x:v>27535</x:v>
      </x:c>
      <x:c r="C174" s="9" t="n">
        <x:f>COUNTIFS('Estate directory'!$A$1328:$A$1345,$A174,'Estate directory'!$E$1328:$E$1345,"Town",'Estate directory'!$F$1328:$F$1345,"Estate / grouped industrial area")</x:f>
        <x:v>3</x:v>
      </x:c>
      <x:c r="D174" s="9" t="n">
        <x:f>COUNTIFS('Estate directory'!$A$1328:$A$1345,$A174,'Estate directory'!$E$1328:$E$1345,"Nearby",'Estate directory'!$F$1328:$F$1345,"Estate / grouped industrial area")</x:f>
        <x:v>1</x:v>
      </x:c>
      <x:c r="E174" s="20" t="n">
        <x:f>COUNTIFS('Unit details'!$B$2167:$B$2188,$A174,'Unit details'!$E$2167:$E$2188,"Town",'Unit details'!$H$2167:$H$2188,"Current")</x:f>
        <x:v>14</x:v>
      </x:c>
      <x:c r="F174" s="20" t="n">
        <x:f>COUNTIFS('Unit details'!$B$2167:$B$2188,$A174,'Unit details'!$E$2167:$E$2188,"Nearby",'Unit details'!$H$2167:$H$2188,"Current")</x:f>
        <x:v>6</x:v>
      </x:c>
      <x:c r="G174" s="20" t="n">
        <x:f>SUM(E174:F174)</x:f>
        <x:v>20</x:v>
      </x:c>
      <x:c r="H174" s="9" t="n">
        <x:f>SUMIFS('Unit details'!$Y$2167:$Y$2188,'Unit details'!$B$2167:$B$2188,$A174,'Unit details'!$H$2167:$H$2188,"Future",'Unit details'!$E$2167:$E$2188,"Town")+SUMIFS('Unit details'!$Y$2167:$Y$2188,'Unit details'!$B$2167:$B$2188,$A174,'Unit details'!$H$2167:$H$2188,"Future",'Unit details'!$E$2167:$E$2188,"Nearby")</x:f>
        <x:v>0</x:v>
      </x:c>
      <x:c r="I174" s="9" t="n">
        <x:f>COUNTIFS('Unit details'!$B$2167:$B$2188,$A174,'Unit details'!$H$2167:$H$2188,"Uncertain",'Unit details'!$E$2167:$E$2188,"Town")+COUNTIFS('Unit details'!$B$2167:$B$2188,$A174,'Unit details'!$H$2167:$H$2188,"Uncertain",'Unit details'!$E$2167:$E$2188,"Nearby")</x:f>
        <x:v>2</x:v>
      </x:c>
      <x:c r="J174" s="9" t="n">
        <x:f>COUNTIFS('Unit details'!$B$2167:$B$2188,$A174,'Unit details'!$N$2167:$N$2188,"Yes")</x:f>
        <x:v>20</x:v>
      </x:c>
      <x:c r="K174" s="12" t="str">
        <x:v>London / Home Counties</x:v>
      </x:c>
      <x:c r="L174" s="12" t="str">
        <x:v>Census 2021 BUA &gt;20,000 residents</x:v>
      </x:c>
      <x:c r="M174" s="12" t="str">
        <x:v>Town-level demand not independently quantified. Use identified supply and asking rents as a screening measure; few adverts alone do not establish a shortage.</x:v>
      </x:c>
    </x:row>
    <x:row r="175" ht="74" customHeight="1">
      <x:c r="A175" s="12" t="str">
        <x:v>Witham</x:v>
      </x:c>
      <x:c r="B175" s="9" t="n">
        <x:v>27395</x:v>
      </x:c>
      <x:c r="C175" s="9" t="n">
        <x:f>COUNTIFS('Estate directory'!$A$1346:$A$1357,$A175,'Estate directory'!$E$1346:$E$1357,"Town",'Estate directory'!$F$1346:$F$1357,"Estate / grouped industrial area")</x:f>
        <x:v>3</x:v>
      </x:c>
      <x:c r="D175" s="9" t="n">
        <x:f>COUNTIFS('Estate directory'!$A$1346:$A$1357,$A175,'Estate directory'!$E$1346:$E$1357,"Nearby",'Estate directory'!$F$1346:$F$1357,"Estate / grouped industrial area")</x:f>
        <x:v>0</x:v>
      </x:c>
      <x:c r="E175" s="20" t="n">
        <x:f>COUNTIFS('Unit details'!$B$2189:$B$2202,$A175,'Unit details'!$E$2189:$E$2202,"Town",'Unit details'!$H$2189:$H$2202,"Current")</x:f>
        <x:v>12</x:v>
      </x:c>
      <x:c r="F175" s="20" t="n">
        <x:f>COUNTIFS('Unit details'!$B$2189:$B$2202,$A175,'Unit details'!$E$2189:$E$2202,"Nearby",'Unit details'!$H$2189:$H$2202,"Current")</x:f>
        <x:v>0</x:v>
      </x:c>
      <x:c r="G175" s="20" t="n">
        <x:f>SUM(E175:F175)</x:f>
        <x:v>12</x:v>
      </x:c>
      <x:c r="H175" s="9" t="n">
        <x:f>SUMIFS('Unit details'!$Y$2189:$Y$2202,'Unit details'!$B$2189:$B$2202,$A175,'Unit details'!$H$2189:$H$2202,"Future",'Unit details'!$E$2189:$E$2202,"Town")+SUMIFS('Unit details'!$Y$2189:$Y$2202,'Unit details'!$B$2189:$B$2202,$A175,'Unit details'!$H$2189:$H$2202,"Future",'Unit details'!$E$2189:$E$2202,"Nearby")</x:f>
        <x:v>1</x:v>
      </x:c>
      <x:c r="I175" s="9" t="n">
        <x:f>COUNTIFS('Unit details'!$B$2189:$B$2202,$A175,'Unit details'!$H$2189:$H$2202,"Uncertain",'Unit details'!$E$2189:$E$2202,"Town")+COUNTIFS('Unit details'!$B$2189:$B$2202,$A175,'Unit details'!$H$2189:$H$2202,"Uncertain",'Unit details'!$E$2189:$E$2202,"Nearby")</x:f>
        <x:v>1</x:v>
      </x:c>
      <x:c r="J175" s="9" t="n">
        <x:f>COUNTIFS('Unit details'!$B$2189:$B$2202,$A175,'Unit details'!$N$2189:$N$2202,"Yes")</x:f>
        <x:v>10</x:v>
      </x:c>
      <x:c r="K175" s="12" t="str">
        <x:v>London / Home Counties</x:v>
      </x:c>
      <x:c r="L175" s="12" t="str">
        <x:v>Census 2021 BUA &gt;20,000 residents</x:v>
      </x:c>
      <x:c r="M175" s="12" t="str">
        <x:v>Town-level demand not independently quantified. Use identified supply and asking rents as a screening measure; few adverts alone do not establish a shortage.</x:v>
      </x:c>
    </x:row>
    <x:row r="176" ht="74" customHeight="1">
      <x:c r="A176" s="12" t="str">
        <x:v>Oxford</x:v>
      </x:c>
      <x:c r="B176" s="9" t="n">
        <x:v>170805</x:v>
      </x:c>
      <x:c r="C176" s="9" t="n">
        <x:f>COUNTIFS('Estate directory'!$A$1358:$A$1360,$A176,'Estate directory'!$E$1358:$E$1360,"Town",'Estate directory'!$F$1358:$F$1360,"Estate / grouped industrial area")</x:f>
        <x:v>1</x:v>
      </x:c>
      <x:c r="D176" s="9" t="n">
        <x:f>COUNTIFS('Estate directory'!$A$1358:$A$1360,$A176,'Estate directory'!$E$1358:$E$1360,"Nearby",'Estate directory'!$F$1358:$F$1360,"Estate / grouped industrial area")</x:f>
        <x:v>1</x:v>
      </x:c>
      <x:c r="E176" s="20" t="n">
        <x:f>COUNTIFS('Unit details'!$B$2203:$B$2209,$A176,'Unit details'!$E$2203:$E$2209,"Town",'Unit details'!$H$2203:$H$2209,"Current")</x:f>
        <x:v>4</x:v>
      </x:c>
      <x:c r="F176" s="20" t="n">
        <x:f>COUNTIFS('Unit details'!$B$2203:$B$2209,$A176,'Unit details'!$E$2203:$E$2209,"Nearby",'Unit details'!$H$2203:$H$2209,"Current")</x:f>
        <x:v>3</x:v>
      </x:c>
      <x:c r="G176" s="20" t="n">
        <x:f>SUM(E176:F176)</x:f>
        <x:v>7</x:v>
      </x:c>
      <x:c r="H176" s="9" t="n">
        <x:f>SUMIFS('Unit details'!$Y$2203:$Y$2209,'Unit details'!$B$2203:$B$2209,$A176,'Unit details'!$H$2203:$H$2209,"Future",'Unit details'!$E$2203:$E$2209,"Town")+SUMIFS('Unit details'!$Y$2203:$Y$2209,'Unit details'!$B$2203:$B$2209,$A176,'Unit details'!$H$2203:$H$2209,"Future",'Unit details'!$E$2203:$E$2209,"Nearby")</x:f>
        <x:v>0</x:v>
      </x:c>
      <x:c r="I176" s="9" t="n">
        <x:f>COUNTIFS('Unit details'!$B$2203:$B$2209,$A176,'Unit details'!$H$2203:$H$2209,"Uncertain",'Unit details'!$E$2203:$E$2209,"Town")+COUNTIFS('Unit details'!$B$2203:$B$2209,$A176,'Unit details'!$H$2203:$H$2209,"Uncertain",'Unit details'!$E$2203:$E$2209,"Nearby")</x:f>
        <x:v>0</x:v>
      </x:c>
      <x:c r="J176" s="9" t="n">
        <x:f>COUNTIFS('Unit details'!$B$2203:$B$2209,$A176,'Unit details'!$N$2203:$N$2209,"Yes")</x:f>
        <x:v>3</x:v>
      </x:c>
      <x:c r="K176" s="12" t="str">
        <x:v>Oxford / Thames Valley</x:v>
      </x:c>
      <x:c r="L176" s="12" t="str">
        <x:v>Census 2021 BUA &gt;20,000 residents</x:v>
      </x:c>
      <x:c r="M176" s="12" t="str">
        <x:v>Regional evidence (2026-08-28): Supports selective SME demand and relatively tight supply, but the busiest band extends above 15,000 sq ft. County figures cannot establish vacancy or shortage on an individual estate.</x:v>
      </x:c>
    </x:row>
    <x:row r="177" ht="74" customHeight="1">
      <x:c r="A177" s="12" t="str">
        <x:v>Banbury</x:v>
      </x:c>
      <x:c r="B177" s="9" t="n">
        <x:v>52045</x:v>
      </x:c>
      <x:c r="C177" s="9" t="n">
        <x:f>COUNTIFS('Estate directory'!$A$1361:$A$1365,$A177,'Estate directory'!$E$1361:$E$1365,"Town",'Estate directory'!$F$1361:$F$1365,"Estate / grouped industrial area")</x:f>
        <x:v>2</x:v>
      </x:c>
      <x:c r="D177" s="9" t="n">
        <x:f>COUNTIFS('Estate directory'!$A$1361:$A$1365,$A177,'Estate directory'!$E$1361:$E$1365,"Nearby",'Estate directory'!$F$1361:$F$1365,"Estate / grouped industrial area")</x:f>
        <x:v>1</x:v>
      </x:c>
      <x:c r="E177" s="20" t="n">
        <x:f>COUNTIFS('Unit details'!$B$2210:$B$2219,$A177,'Unit details'!$E$2210:$E$2219,"Town",'Unit details'!$H$2210:$H$2219,"Current")</x:f>
        <x:v>8</x:v>
      </x:c>
      <x:c r="F177" s="20" t="n">
        <x:f>COUNTIFS('Unit details'!$B$2210:$B$2219,$A177,'Unit details'!$E$2210:$E$2219,"Nearby",'Unit details'!$H$2210:$H$2219,"Current")</x:f>
        <x:v>1</x:v>
      </x:c>
      <x:c r="G177" s="20" t="n">
        <x:f>SUM(E177:F177)</x:f>
        <x:v>9</x:v>
      </x:c>
      <x:c r="H177" s="9" t="n">
        <x:f>SUMIFS('Unit details'!$Y$2210:$Y$2219,'Unit details'!$B$2210:$B$2219,$A177,'Unit details'!$H$2210:$H$2219,"Future",'Unit details'!$E$2210:$E$2219,"Town")+SUMIFS('Unit details'!$Y$2210:$Y$2219,'Unit details'!$B$2210:$B$2219,$A177,'Unit details'!$H$2210:$H$2219,"Future",'Unit details'!$E$2210:$E$2219,"Nearby")</x:f>
        <x:v>0</x:v>
      </x:c>
      <x:c r="I177" s="9" t="n">
        <x:f>COUNTIFS('Unit details'!$B$2210:$B$2219,$A177,'Unit details'!$H$2210:$H$2219,"Uncertain",'Unit details'!$E$2210:$E$2219,"Town")+COUNTIFS('Unit details'!$B$2210:$B$2219,$A177,'Unit details'!$H$2210:$H$2219,"Uncertain",'Unit details'!$E$2210:$E$2219,"Nearby")</x:f>
        <x:v>0</x:v>
      </x:c>
      <x:c r="J177" s="9" t="n">
        <x:f>COUNTIFS('Unit details'!$B$2210:$B$2219,$A177,'Unit details'!$N$2210:$N$2219,"Yes")</x:f>
        <x:v>9</x:v>
      </x:c>
      <x:c r="K177" s="12" t="str">
        <x:v>Oxford / Thames Valley</x:v>
      </x:c>
      <x:c r="L177" s="12" t="str">
        <x:v>Census 2021 BUA &gt;20,000 residents</x:v>
      </x:c>
      <x:c r="M177" s="12" t="str">
        <x:v>2026-06-30: Direct agent evidence supports a small-unit shortage hypothesis. The transaction total mixes lettings, acquisitions and under-offer space and is dominated by larger buildings; it is not &lt;=15,000 sq ft net take-up.</x:v>
      </x:c>
    </x:row>
    <x:row r="178" ht="74" customHeight="1">
      <x:c r="A178" s="12" t="str">
        <x:v>Bicester</x:v>
      </x:c>
      <x:c r="B178" s="9" t="n">
        <x:v>37755</x:v>
      </x:c>
      <x:c r="C178" s="9" t="n">
        <x:f>COUNTIFS('Estate directory'!$A$1366:$A$1368,$A178,'Estate directory'!$E$1366:$E$1368,"Town",'Estate directory'!$F$1366:$F$1368,"Estate / grouped industrial area")</x:f>
        <x:v>2</x:v>
      </x:c>
      <x:c r="D178" s="9" t="n">
        <x:f>COUNTIFS('Estate directory'!$A$1366:$A$1368,$A178,'Estate directory'!$E$1366:$E$1368,"Nearby",'Estate directory'!$F$1366:$F$1368,"Estate / grouped industrial area")</x:f>
        <x:v>0</x:v>
      </x:c>
      <x:c r="E178" s="20" t="n">
        <x:f>COUNTIFS('Unit details'!$B$2220:$B$2233,$A178,'Unit details'!$E$2220:$E$2233,"Town",'Unit details'!$H$2220:$H$2233,"Current")</x:f>
        <x:v>13</x:v>
      </x:c>
      <x:c r="F178" s="20" t="n">
        <x:f>COUNTIFS('Unit details'!$B$2220:$B$2233,$A178,'Unit details'!$E$2220:$E$2233,"Nearby",'Unit details'!$H$2220:$H$2233,"Current")</x:f>
        <x:v>1</x:v>
      </x:c>
      <x:c r="G178" s="20" t="n">
        <x:f>SUM(E178:F178)</x:f>
        <x:v>14</x:v>
      </x:c>
      <x:c r="H178" s="9" t="n">
        <x:f>SUMIFS('Unit details'!$Y$2220:$Y$2233,'Unit details'!$B$2220:$B$2233,$A178,'Unit details'!$H$2220:$H$2233,"Future",'Unit details'!$E$2220:$E$2233,"Town")+SUMIFS('Unit details'!$Y$2220:$Y$2233,'Unit details'!$B$2220:$B$2233,$A178,'Unit details'!$H$2220:$H$2233,"Future",'Unit details'!$E$2220:$E$2233,"Nearby")</x:f>
        <x:v>0</x:v>
      </x:c>
      <x:c r="I178" s="9" t="n">
        <x:f>COUNTIFS('Unit details'!$B$2220:$B$2233,$A178,'Unit details'!$H$2220:$H$2233,"Uncertain",'Unit details'!$E$2220:$E$2233,"Town")+COUNTIFS('Unit details'!$B$2220:$B$2233,$A178,'Unit details'!$H$2220:$H$2233,"Uncertain",'Unit details'!$E$2220:$E$2233,"Nearby")</x:f>
        <x:v>0</x:v>
      </x:c>
      <x:c r="J178" s="9" t="n">
        <x:f>COUNTIFS('Unit details'!$B$2220:$B$2233,$A178,'Unit details'!$N$2220:$N$2233,"Yes")</x:f>
        <x:v>7</x:v>
      </x:c>
      <x:c r="K178" s="12" t="str">
        <x:v>Oxford / Thames Valley</x:v>
      </x:c>
      <x:c r="L178" s="12" t="str">
        <x:v>Census 2021 BUA &gt;20,000 residents</x:v>
      </x:c>
      <x:c r="M178" s="12" t="str">
        <x:v>2026-06-30: Direct agent evidence supports a small-unit shortage hypothesis. The transaction total mixes lettings, acquisitions and under-offer space and is dominated by larger buildings; it is not &lt;=15,000 sq ft net take-up.</x:v>
      </x:c>
    </x:row>
    <x:row r="179" ht="74" customHeight="1">
      <x:c r="A179" s="12" t="str">
        <x:v>Witney</x:v>
      </x:c>
      <x:c r="B179" s="9" t="n">
        <x:v>30165</x:v>
      </x:c>
      <x:c r="C179" s="9" t="n">
        <x:f>COUNTIFS('Estate directory'!$A$1369:$A$1373,$A179,'Estate directory'!$E$1369:$E$1373,"Town",'Estate directory'!$F$1369:$F$1373,"Estate / grouped industrial area")</x:f>
        <x:v>3</x:v>
      </x:c>
      <x:c r="D179" s="9" t="n">
        <x:f>COUNTIFS('Estate directory'!$A$1369:$A$1373,$A179,'Estate directory'!$E$1369:$E$1373,"Nearby",'Estate directory'!$F$1369:$F$1373,"Estate / grouped industrial area")</x:f>
        <x:v>1</x:v>
      </x:c>
      <x:c r="E179" s="20" t="n">
        <x:f>COUNTIFS('Unit details'!$B$2234:$B$2242,$A179,'Unit details'!$E$2234:$E$2242,"Town",'Unit details'!$H$2234:$H$2242,"Current")</x:f>
        <x:v>6</x:v>
      </x:c>
      <x:c r="F179" s="20" t="n">
        <x:f>COUNTIFS('Unit details'!$B$2234:$B$2242,$A179,'Unit details'!$E$2234:$E$2242,"Nearby",'Unit details'!$H$2234:$H$2242,"Current")</x:f>
        <x:v>3</x:v>
      </x:c>
      <x:c r="G179" s="20" t="n">
        <x:f>SUM(E179:F179)</x:f>
        <x:v>9</x:v>
      </x:c>
      <x:c r="H179" s="9" t="n">
        <x:f>SUMIFS('Unit details'!$Y$2234:$Y$2242,'Unit details'!$B$2234:$B$2242,$A179,'Unit details'!$H$2234:$H$2242,"Future",'Unit details'!$E$2234:$E$2242,"Town")+SUMIFS('Unit details'!$Y$2234:$Y$2242,'Unit details'!$B$2234:$B$2242,$A179,'Unit details'!$H$2234:$H$2242,"Future",'Unit details'!$E$2234:$E$2242,"Nearby")</x:f>
        <x:v>0</x:v>
      </x:c>
      <x:c r="I179" s="9" t="n">
        <x:f>COUNTIFS('Unit details'!$B$2234:$B$2242,$A179,'Unit details'!$H$2234:$H$2242,"Uncertain",'Unit details'!$E$2234:$E$2242,"Town")+COUNTIFS('Unit details'!$B$2234:$B$2242,$A179,'Unit details'!$H$2234:$H$2242,"Uncertain",'Unit details'!$E$2234:$E$2242,"Nearby")</x:f>
        <x:v>0</x:v>
      </x:c>
      <x:c r="J179" s="9" t="n">
        <x:f>COUNTIFS('Unit details'!$B$2234:$B$2242,$A179,'Unit details'!$N$2234:$N$2242,"Yes")</x:f>
        <x:v>7</x:v>
      </x:c>
      <x:c r="K179" s="12" t="str">
        <x:v>Oxford / Thames Valley</x:v>
      </x:c>
      <x:c r="L179" s="12" t="str">
        <x:v>Census 2021 BUA &gt;20,000 residents</x:v>
      </x:c>
      <x:c r="M179" s="12" t="str">
        <x:v>Regional evidence (2026-08-28): Supports selective SME demand and relatively tight supply, but the busiest band extends above 15,000 sq ft. County figures cannot establish vacancy or shortage on an individual estate.</x:v>
      </x:c>
    </x:row>
    <x:row r="180" ht="74" customHeight="1">
      <x:c r="A180" s="12" t="str">
        <x:v>Abingdon</x:v>
      </x:c>
      <x:c r="B180" s="9" t="n">
        <x:v>33175</x:v>
      </x:c>
      <x:c r="C180" s="9" t="n">
        <x:f>COUNTIFS('Estate directory'!$A$1374:$A$1378,$A180,'Estate directory'!$E$1374:$E$1378,"Town",'Estate directory'!$F$1374:$F$1378,"Estate / grouped industrial area")</x:f>
        <x:v>2</x:v>
      </x:c>
      <x:c r="D180" s="9" t="n">
        <x:f>COUNTIFS('Estate directory'!$A$1374:$A$1378,$A180,'Estate directory'!$E$1374:$E$1378,"Nearby",'Estate directory'!$F$1374:$F$1378,"Estate / grouped industrial area")</x:f>
        <x:v>1</x:v>
      </x:c>
      <x:c r="E180" s="20" t="n">
        <x:f>COUNTIFS('Unit details'!$B$2243:$B$2248,$A180,'Unit details'!$E$2243:$E$2248,"Town",'Unit details'!$H$2243:$H$2248,"Current")</x:f>
        <x:v>3</x:v>
      </x:c>
      <x:c r="F180" s="20" t="n">
        <x:f>COUNTIFS('Unit details'!$B$2243:$B$2248,$A180,'Unit details'!$E$2243:$E$2248,"Nearby",'Unit details'!$H$2243:$H$2248,"Current")</x:f>
        <x:v>1</x:v>
      </x:c>
      <x:c r="G180" s="20" t="n">
        <x:f>SUM(E180:F180)</x:f>
        <x:v>4</x:v>
      </x:c>
      <x:c r="H180" s="9" t="n">
        <x:f>SUMIFS('Unit details'!$Y$2243:$Y$2248,'Unit details'!$B$2243:$B$2248,$A180,'Unit details'!$H$2243:$H$2248,"Future",'Unit details'!$E$2243:$E$2248,"Town")+SUMIFS('Unit details'!$Y$2243:$Y$2248,'Unit details'!$B$2243:$B$2248,$A180,'Unit details'!$H$2243:$H$2248,"Future",'Unit details'!$E$2243:$E$2248,"Nearby")</x:f>
        <x:v>0</x:v>
      </x:c>
      <x:c r="I180" s="9" t="n">
        <x:f>COUNTIFS('Unit details'!$B$2243:$B$2248,$A180,'Unit details'!$H$2243:$H$2248,"Uncertain",'Unit details'!$E$2243:$E$2248,"Town")+COUNTIFS('Unit details'!$B$2243:$B$2248,$A180,'Unit details'!$H$2243:$H$2248,"Uncertain",'Unit details'!$E$2243:$E$2248,"Nearby")</x:f>
        <x:v>0</x:v>
      </x:c>
      <x:c r="J180" s="9" t="n">
        <x:f>COUNTIFS('Unit details'!$B$2243:$B$2248,$A180,'Unit details'!$N$2243:$N$2248,"Yes")</x:f>
        <x:v>1</x:v>
      </x:c>
      <x:c r="K180" s="12" t="str">
        <x:v>Oxford / Thames Valley</x:v>
      </x:c>
      <x:c r="L180" s="12" t="str">
        <x:v>Census 2021 BUA &gt;20,000 residents</x:v>
      </x:c>
      <x:c r="M180" s="12" t="str">
        <x:v>Regional evidence (2026-08-28): Supports selective SME demand and relatively tight supply, but the busiest band extends above 15,000 sq ft. County figures cannot establish vacancy or shortage on an individual estate.</x:v>
      </x:c>
    </x:row>
    <x:row r="181" ht="74" customHeight="1">
      <x:c r="A181" s="12" t="str">
        <x:v>Didcot</x:v>
      </x:c>
      <x:c r="B181" s="9" t="n">
        <x:v>34600</x:v>
      </x:c>
      <x:c r="C181" s="9" t="n">
        <x:f>COUNTIFS('Estate directory'!$A$1379:$A$1381,$A181,'Estate directory'!$E$1379:$E$1381,"Town",'Estate directory'!$F$1379:$F$1381,"Estate / grouped industrial area")</x:f>
        <x:v>2</x:v>
      </x:c>
      <x:c r="D181" s="9" t="n">
        <x:f>COUNTIFS('Estate directory'!$A$1379:$A$1381,$A181,'Estate directory'!$E$1379:$E$1381,"Nearby",'Estate directory'!$F$1379:$F$1381,"Estate / grouped industrial area")</x:f>
        <x:v>0</x:v>
      </x:c>
      <x:c r="E181" s="20" t="n">
        <x:f>COUNTIFS('Unit details'!$B$2249:$B$2252,$A181,'Unit details'!$E$2249:$E$2252,"Town",'Unit details'!$H$2249:$H$2252,"Current")</x:f>
        <x:v>3</x:v>
      </x:c>
      <x:c r="F181" s="20" t="n">
        <x:f>COUNTIFS('Unit details'!$B$2249:$B$2252,$A181,'Unit details'!$E$2249:$E$2252,"Nearby",'Unit details'!$H$2249:$H$2252,"Current")</x:f>
        <x:v>1</x:v>
      </x:c>
      <x:c r="G181" s="20" t="n">
        <x:f>SUM(E181:F181)</x:f>
        <x:v>4</x:v>
      </x:c>
      <x:c r="H181" s="9" t="n">
        <x:f>SUMIFS('Unit details'!$Y$2249:$Y$2252,'Unit details'!$B$2249:$B$2252,$A181,'Unit details'!$H$2249:$H$2252,"Future",'Unit details'!$E$2249:$E$2252,"Town")+SUMIFS('Unit details'!$Y$2249:$Y$2252,'Unit details'!$B$2249:$B$2252,$A181,'Unit details'!$H$2249:$H$2252,"Future",'Unit details'!$E$2249:$E$2252,"Nearby")</x:f>
        <x:v>0</x:v>
      </x:c>
      <x:c r="I181" s="9" t="n">
        <x:f>COUNTIFS('Unit details'!$B$2249:$B$2252,$A181,'Unit details'!$H$2249:$H$2252,"Uncertain",'Unit details'!$E$2249:$E$2252,"Town")+COUNTIFS('Unit details'!$B$2249:$B$2252,$A181,'Unit details'!$H$2249:$H$2252,"Uncertain",'Unit details'!$E$2249:$E$2252,"Nearby")</x:f>
        <x:v>0</x:v>
      </x:c>
      <x:c r="J181" s="9" t="n">
        <x:f>COUNTIFS('Unit details'!$B$2249:$B$2252,$A181,'Unit details'!$N$2249:$N$2252,"Yes")</x:f>
        <x:v>1</x:v>
      </x:c>
      <x:c r="K181" s="12" t="str">
        <x:v>Oxford / Thames Valley</x:v>
      </x:c>
      <x:c r="L181" s="12" t="str">
        <x:v>Census 2021 BUA &gt;20,000 residents</x:v>
      </x:c>
      <x:c r="M181" s="12" t="str">
        <x:v>Regional evidence (2026-08-28): Supports selective SME demand and relatively tight supply, but the busiest band extends above 15,000 sq ft. County figures cannot establish vacancy or shortage on an individual estate.</x:v>
      </x:c>
    </x:row>
    <x:row r="182" ht="74" customHeight="1">
      <x:c r="A182" s="12" t="str">
        <x:v>Reading</x:v>
      </x:c>
      <x:c r="B182" s="9" t="n">
        <x:v>203795</x:v>
      </x:c>
      <x:c r="C182" s="9" t="n">
        <x:f>COUNTIFS('Estate directory'!$A$1382:$A$1397,$A182,'Estate directory'!$E$1382:$E$1397,"Town",'Estate directory'!$F$1382:$F$1397,"Estate / grouped industrial area")</x:f>
        <x:v>12</x:v>
      </x:c>
      <x:c r="D182" s="9" t="n">
        <x:f>COUNTIFS('Estate directory'!$A$1382:$A$1397,$A182,'Estate directory'!$E$1382:$E$1397,"Nearby",'Estate directory'!$F$1382:$F$1397,"Estate / grouped industrial area")</x:f>
        <x:v>2</x:v>
      </x:c>
      <x:c r="E182" s="20" t="n">
        <x:f>COUNTIFS('Unit details'!$B$2253:$B$2302,$A182,'Unit details'!$E$2253:$E$2302,"Town",'Unit details'!$H$2253:$H$2302,"Current")</x:f>
        <x:v>39</x:v>
      </x:c>
      <x:c r="F182" s="20" t="n">
        <x:f>COUNTIFS('Unit details'!$B$2253:$B$2302,$A182,'Unit details'!$E$2253:$E$2302,"Nearby",'Unit details'!$H$2253:$H$2302,"Current")</x:f>
        <x:v>5</x:v>
      </x:c>
      <x:c r="G182" s="20" t="n">
        <x:f>SUM(E182:F182)</x:f>
        <x:v>44</x:v>
      </x:c>
      <x:c r="H182" s="9" t="n">
        <x:f>SUMIFS('Unit details'!$Y$2253:$Y$2302,'Unit details'!$B$2253:$B$2302,$A182,'Unit details'!$H$2253:$H$2302,"Future",'Unit details'!$E$2253:$E$2302,"Town")+SUMIFS('Unit details'!$Y$2253:$Y$2302,'Unit details'!$B$2253:$B$2302,$A182,'Unit details'!$H$2253:$H$2302,"Future",'Unit details'!$E$2253:$E$2302,"Nearby")</x:f>
        <x:v>0</x:v>
      </x:c>
      <x:c r="I182" s="9" t="n">
        <x:f>COUNTIFS('Unit details'!$B$2253:$B$2302,$A182,'Unit details'!$H$2253:$H$2302,"Uncertain",'Unit details'!$E$2253:$E$2302,"Town")+COUNTIFS('Unit details'!$B$2253:$B$2302,$A182,'Unit details'!$H$2253:$H$2302,"Uncertain",'Unit details'!$E$2253:$E$2302,"Nearby")</x:f>
        <x:v>1</x:v>
      </x:c>
      <x:c r="J182" s="9" t="n">
        <x:f>COUNTIFS('Unit details'!$B$2253:$B$2302,$A182,'Unit details'!$N$2253:$N$2302,"Yes")</x:f>
        <x:v>30</x:v>
      </x:c>
      <x:c r="K182" s="12" t="str">
        <x:v>Oxford / Thames Valley</x:v>
      </x:c>
      <x:c r="L182" s="12" t="str">
        <x:v>Census 2021 BUA &gt;20,000 residents</x:v>
      </x:c>
      <x:c r="M182" s="12" t="str">
        <x:v>Town-level demand not independently quantified. Use identified supply and asking rents as a screening measure; few adverts alone do not establish a shortage.</x:v>
      </x:c>
    </x:row>
    <x:row r="183" ht="74" customHeight="1">
      <x:c r="A183" s="12" t="str">
        <x:v>Newbury</x:v>
      </x:c>
      <x:c r="B183" s="9" t="n">
        <x:v>42260</x:v>
      </x:c>
      <x:c r="C183" s="9" t="n">
        <x:f>COUNTIFS('Estate directory'!$A$1398:$A$1404,$A183,'Estate directory'!$E$1398:$E$1404,"Town",'Estate directory'!$F$1398:$F$1404,"Estate / grouped industrial area")</x:f>
        <x:v>6</x:v>
      </x:c>
      <x:c r="D183" s="9" t="n">
        <x:f>COUNTIFS('Estate directory'!$A$1398:$A$1404,$A183,'Estate directory'!$E$1398:$E$1404,"Nearby",'Estate directory'!$F$1398:$F$1404,"Estate / grouped industrial area")</x:f>
        <x:v>0</x:v>
      </x:c>
      <x:c r="E183" s="20" t="n">
        <x:f>COUNTIFS('Unit details'!$B$2303:$B$2317,$A183,'Unit details'!$E$2303:$E$2317,"Town",'Unit details'!$H$2303:$H$2317,"Current")</x:f>
        <x:v>13</x:v>
      </x:c>
      <x:c r="F183" s="20" t="n">
        <x:f>COUNTIFS('Unit details'!$B$2303:$B$2317,$A183,'Unit details'!$E$2303:$E$2317,"Nearby",'Unit details'!$H$2303:$H$2317,"Current")</x:f>
        <x:v>1</x:v>
      </x:c>
      <x:c r="G183" s="20" t="n">
        <x:f>SUM(E183:F183)</x:f>
        <x:v>14</x:v>
      </x:c>
      <x:c r="H183" s="9" t="n">
        <x:f>SUMIFS('Unit details'!$Y$2303:$Y$2317,'Unit details'!$B$2303:$B$2317,$A183,'Unit details'!$H$2303:$H$2317,"Future",'Unit details'!$E$2303:$E$2317,"Town")+SUMIFS('Unit details'!$Y$2303:$Y$2317,'Unit details'!$B$2303:$B$2317,$A183,'Unit details'!$H$2303:$H$2317,"Future",'Unit details'!$E$2303:$E$2317,"Nearby")</x:f>
        <x:v>0</x:v>
      </x:c>
      <x:c r="I183" s="9" t="n">
        <x:f>COUNTIFS('Unit details'!$B$2303:$B$2317,$A183,'Unit details'!$H$2303:$H$2317,"Uncertain",'Unit details'!$E$2303:$E$2317,"Town")+COUNTIFS('Unit details'!$B$2303:$B$2317,$A183,'Unit details'!$H$2303:$H$2317,"Uncertain",'Unit details'!$E$2303:$E$2317,"Nearby")</x:f>
        <x:v>0</x:v>
      </x:c>
      <x:c r="J183" s="9" t="n">
        <x:f>COUNTIFS('Unit details'!$B$2303:$B$2317,$A183,'Unit details'!$N$2303:$N$2317,"Yes")</x:f>
        <x:v>11</x:v>
      </x:c>
      <x:c r="K183" s="12" t="str">
        <x:v>Oxford / Thames Valley</x:v>
      </x:c>
      <x:c r="L183" s="12" t="str">
        <x:v>Census 2021 BUA &gt;20,000 residents</x:v>
      </x:c>
      <x:c r="M183" s="12" t="str">
        <x:v>Town-level demand not independently quantified. Use identified supply and asking rents as a screening measure; few adverts alone do not establish a shortage.</x:v>
      </x:c>
    </x:row>
    <x:row r="184" ht="74" customHeight="1">
      <x:c r="A184" s="12" t="str">
        <x:v>Thatcham</x:v>
      </x:c>
      <x:c r="B184" s="9" t="n">
        <x:v>25550</x:v>
      </x:c>
      <x:c r="C184" s="9" t="n">
        <x:f>COUNTIFS('Estate directory'!$A$1405:$A$1406,$A184,'Estate directory'!$E$1405:$E$1406,"Town",'Estate directory'!$F$1405:$F$1406,"Estate / grouped industrial area")</x:f>
        <x:v>1</x:v>
      </x:c>
      <x:c r="D184" s="9" t="n">
        <x:f>COUNTIFS('Estate directory'!$A$1405:$A$1406,$A184,'Estate directory'!$E$1405:$E$1406,"Nearby",'Estate directory'!$F$1405:$F$1406,"Estate / grouped industrial area")</x:f>
        <x:v>0</x:v>
      </x:c>
      <x:c r="E184" s="20" t="n">
        <x:f>COUNTIFS('Unit details'!$B$2318:$B$2324,$A184,'Unit details'!$E$2318:$E$2324,"Town",'Unit details'!$H$2318:$H$2324,"Current")</x:f>
        <x:v>6</x:v>
      </x:c>
      <x:c r="F184" s="20" t="n">
        <x:f>COUNTIFS('Unit details'!$B$2318:$B$2324,$A184,'Unit details'!$E$2318:$E$2324,"Nearby",'Unit details'!$H$2318:$H$2324,"Current")</x:f>
        <x:v>1</x:v>
      </x:c>
      <x:c r="G184" s="20" t="n">
        <x:f>SUM(E184:F184)</x:f>
        <x:v>7</x:v>
      </x:c>
      <x:c r="H184" s="9" t="n">
        <x:f>SUMIFS('Unit details'!$Y$2318:$Y$2324,'Unit details'!$B$2318:$B$2324,$A184,'Unit details'!$H$2318:$H$2324,"Future",'Unit details'!$E$2318:$E$2324,"Town")+SUMIFS('Unit details'!$Y$2318:$Y$2324,'Unit details'!$B$2318:$B$2324,$A184,'Unit details'!$H$2318:$H$2324,"Future",'Unit details'!$E$2318:$E$2324,"Nearby")</x:f>
        <x:v>0</x:v>
      </x:c>
      <x:c r="I184" s="9" t="n">
        <x:f>COUNTIFS('Unit details'!$B$2318:$B$2324,$A184,'Unit details'!$H$2318:$H$2324,"Uncertain",'Unit details'!$E$2318:$E$2324,"Town")+COUNTIFS('Unit details'!$B$2318:$B$2324,$A184,'Unit details'!$H$2318:$H$2324,"Uncertain",'Unit details'!$E$2318:$E$2324,"Nearby")</x:f>
        <x:v>0</x:v>
      </x:c>
      <x:c r="J184" s="9" t="n">
        <x:f>COUNTIFS('Unit details'!$B$2318:$B$2324,$A184,'Unit details'!$N$2318:$N$2324,"Yes")</x:f>
        <x:v>6</x:v>
      </x:c>
      <x:c r="K184" s="12" t="str">
        <x:v>Oxford / Thames Valley</x:v>
      </x:c>
      <x:c r="L184" s="12" t="str">
        <x:v>Census 2021 BUA &gt;20,000 residents</x:v>
      </x:c>
      <x:c r="M184" s="12" t="str">
        <x:v>Town-level demand not independently quantified. Use identified supply and asking rents as a screening measure; few adverts alone do not establish a shortage.</x:v>
      </x:c>
    </x:row>
    <x:row r="185" ht="74" customHeight="1">
      <x:c r="A185" s="12" t="str">
        <x:v>Wokingham</x:v>
      </x:c>
      <x:c r="B185" s="9" t="n">
        <x:v>50325</x:v>
      </x:c>
      <x:c r="C185" s="9" t="n">
        <x:f>COUNTIFS('Estate directory'!$A$1407:$A$1410,$A185,'Estate directory'!$E$1407:$E$1410,"Town",'Estate directory'!$F$1407:$F$1410,"Estate / grouped industrial area")</x:f>
        <x:v>3</x:v>
      </x:c>
      <x:c r="D185" s="9" t="n">
        <x:f>COUNTIFS('Estate directory'!$A$1407:$A$1410,$A185,'Estate directory'!$E$1407:$E$1410,"Nearby",'Estate directory'!$F$1407:$F$1410,"Estate / grouped industrial area")</x:f>
        <x:v>0</x:v>
      </x:c>
      <x:c r="E185" s="20" t="n">
        <x:f>COUNTIFS('Unit details'!$B$2325:$B$2336,$A185,'Unit details'!$E$2325:$E$2336,"Town",'Unit details'!$H$2325:$H$2336,"Current")</x:f>
        <x:v>12</x:v>
      </x:c>
      <x:c r="F185" s="20" t="n">
        <x:f>COUNTIFS('Unit details'!$B$2325:$B$2336,$A185,'Unit details'!$E$2325:$E$2336,"Nearby",'Unit details'!$H$2325:$H$2336,"Current")</x:f>
        <x:v>0</x:v>
      </x:c>
      <x:c r="G185" s="20" t="n">
        <x:f>SUM(E185:F185)</x:f>
        <x:v>12</x:v>
      </x:c>
      <x:c r="H185" s="9" t="n">
        <x:f>SUMIFS('Unit details'!$Y$2325:$Y$2336,'Unit details'!$B$2325:$B$2336,$A185,'Unit details'!$H$2325:$H$2336,"Future",'Unit details'!$E$2325:$E$2336,"Town")+SUMIFS('Unit details'!$Y$2325:$Y$2336,'Unit details'!$B$2325:$B$2336,$A185,'Unit details'!$H$2325:$H$2336,"Future",'Unit details'!$E$2325:$E$2336,"Nearby")</x:f>
        <x:v>0</x:v>
      </x:c>
      <x:c r="I185" s="9" t="n">
        <x:f>COUNTIFS('Unit details'!$B$2325:$B$2336,$A185,'Unit details'!$H$2325:$H$2336,"Uncertain",'Unit details'!$E$2325:$E$2336,"Town")+COUNTIFS('Unit details'!$B$2325:$B$2336,$A185,'Unit details'!$H$2325:$H$2336,"Uncertain",'Unit details'!$E$2325:$E$2336,"Nearby")</x:f>
        <x:v>0</x:v>
      </x:c>
      <x:c r="J185" s="9" t="n">
        <x:f>COUNTIFS('Unit details'!$B$2325:$B$2336,$A185,'Unit details'!$N$2325:$N$2336,"Yes")</x:f>
        <x:v>5</x:v>
      </x:c>
      <x:c r="K185" s="12" t="str">
        <x:v>Oxford / Thames Valley</x:v>
      </x:c>
      <x:c r="L185" s="12" t="str">
        <x:v>Census 2021 BUA &gt;20,000 residents</x:v>
      </x:c>
      <x:c r="M185" s="12" t="str">
        <x:v>Town-level demand not independently quantified. Use identified supply and asking rents as a screening measure; few adverts alone do not establish a shortage.</x:v>
      </x:c>
    </x:row>
    <x:row r="186" ht="74" customHeight="1">
      <x:c r="A186" s="12" t="str">
        <x:v>Bracknell</x:v>
      </x:c>
      <x:c r="B186" s="9" t="n">
        <x:v>78675</x:v>
      </x:c>
      <x:c r="C186" s="9" t="n">
        <x:f>COUNTIFS('Estate directory'!$A$1411:$A$1412,$A186,'Estate directory'!$E$1411:$E$1412,"Town",'Estate directory'!$F$1411:$F$1412,"Estate / grouped industrial area")</x:f>
        <x:v>2</x:v>
      </x:c>
      <x:c r="D186" s="9" t="n">
        <x:f>COUNTIFS('Estate directory'!$A$1411:$A$1412,$A186,'Estate directory'!$E$1411:$E$1412,"Nearby",'Estate directory'!$F$1411:$F$1412,"Estate / grouped industrial area")</x:f>
        <x:v>0</x:v>
      </x:c>
      <x:c r="E186" s="20" t="n">
        <x:f>COUNTIFS('Unit details'!$B$2337:$B$2343,$A186,'Unit details'!$E$2337:$E$2343,"Town",'Unit details'!$H$2337:$H$2343,"Current")</x:f>
        <x:v>7</x:v>
      </x:c>
      <x:c r="F186" s="20" t="n">
        <x:f>COUNTIFS('Unit details'!$B$2337:$B$2343,$A186,'Unit details'!$E$2337:$E$2343,"Nearby",'Unit details'!$H$2337:$H$2343,"Current")</x:f>
        <x:v>0</x:v>
      </x:c>
      <x:c r="G186" s="20" t="n">
        <x:f>SUM(E186:F186)</x:f>
        <x:v>7</x:v>
      </x:c>
      <x:c r="H186" s="9" t="n">
        <x:f>SUMIFS('Unit details'!$Y$2337:$Y$2343,'Unit details'!$B$2337:$B$2343,$A186,'Unit details'!$H$2337:$H$2343,"Future",'Unit details'!$E$2337:$E$2343,"Town")+SUMIFS('Unit details'!$Y$2337:$Y$2343,'Unit details'!$B$2337:$B$2343,$A186,'Unit details'!$H$2337:$H$2343,"Future",'Unit details'!$E$2337:$E$2343,"Nearby")</x:f>
        <x:v>0</x:v>
      </x:c>
      <x:c r="I186" s="9" t="n">
        <x:f>COUNTIFS('Unit details'!$B$2337:$B$2343,$A186,'Unit details'!$H$2337:$H$2343,"Uncertain",'Unit details'!$E$2337:$E$2343,"Town")+COUNTIFS('Unit details'!$B$2337:$B$2343,$A186,'Unit details'!$H$2337:$H$2343,"Uncertain",'Unit details'!$E$2337:$E$2343,"Nearby")</x:f>
        <x:v>0</x:v>
      </x:c>
      <x:c r="J186" s="9" t="n">
        <x:f>COUNTIFS('Unit details'!$B$2337:$B$2343,$A186,'Unit details'!$N$2337:$N$2343,"Yes")</x:f>
        <x:v>3</x:v>
      </x:c>
      <x:c r="K186" s="12" t="str">
        <x:v>Oxford / Thames Valley</x:v>
      </x:c>
      <x:c r="L186" s="12" t="str">
        <x:v>Census 2021 BUA &gt;20,000 residents</x:v>
      </x:c>
      <x:c r="M186" s="12" t="str">
        <x:v>Town-level demand not independently quantified. Use identified supply and asking rents as a screening measure; few adverts alone do not establish a shortage.</x:v>
      </x:c>
    </x:row>
    <x:row r="187" ht="74" customHeight="1">
      <x:c r="A187" s="12" t="str">
        <x:v>Maidenhead</x:v>
      </x:c>
      <x:c r="B187" s="9" t="n">
        <x:v>67375</x:v>
      </x:c>
      <x:c r="C187" s="9" t="n">
        <x:f>COUNTIFS('Estate directory'!$A$1413:$A$1416,$A187,'Estate directory'!$E$1413:$E$1416,"Town",'Estate directory'!$F$1413:$F$1416,"Estate / grouped industrial area")</x:f>
        <x:v>3</x:v>
      </x:c>
      <x:c r="D187" s="9" t="n">
        <x:f>COUNTIFS('Estate directory'!$A$1413:$A$1416,$A187,'Estate directory'!$E$1413:$E$1416,"Nearby",'Estate directory'!$F$1413:$F$1416,"Estate / grouped industrial area")</x:f>
        <x:v>0</x:v>
      </x:c>
      <x:c r="E187" s="20" t="n">
        <x:f>COUNTIFS('Unit details'!$B$2344:$B$2349,$A187,'Unit details'!$E$2344:$E$2349,"Town",'Unit details'!$H$2344:$H$2349,"Current")</x:f>
        <x:v>5</x:v>
      </x:c>
      <x:c r="F187" s="20" t="n">
        <x:f>COUNTIFS('Unit details'!$B$2344:$B$2349,$A187,'Unit details'!$E$2344:$E$2349,"Nearby",'Unit details'!$H$2344:$H$2349,"Current")</x:f>
        <x:v>0</x:v>
      </x:c>
      <x:c r="G187" s="20" t="n">
        <x:f>SUM(E187:F187)</x:f>
        <x:v>5</x:v>
      </x:c>
      <x:c r="H187" s="9" t="n">
        <x:f>SUMIFS('Unit details'!$Y$2344:$Y$2349,'Unit details'!$B$2344:$B$2349,$A187,'Unit details'!$H$2344:$H$2349,"Future",'Unit details'!$E$2344:$E$2349,"Town")+SUMIFS('Unit details'!$Y$2344:$Y$2349,'Unit details'!$B$2344:$B$2349,$A187,'Unit details'!$H$2344:$H$2349,"Future",'Unit details'!$E$2344:$E$2349,"Nearby")</x:f>
        <x:v>0</x:v>
      </x:c>
      <x:c r="I187" s="9" t="n">
        <x:f>COUNTIFS('Unit details'!$B$2344:$B$2349,$A187,'Unit details'!$H$2344:$H$2349,"Uncertain",'Unit details'!$E$2344:$E$2349,"Town")+COUNTIFS('Unit details'!$B$2344:$B$2349,$A187,'Unit details'!$H$2344:$H$2349,"Uncertain",'Unit details'!$E$2344:$E$2349,"Nearby")</x:f>
        <x:v>1</x:v>
      </x:c>
      <x:c r="J187" s="9" t="n">
        <x:f>COUNTIFS('Unit details'!$B$2344:$B$2349,$A187,'Unit details'!$N$2344:$N$2349,"Yes")</x:f>
        <x:v>2</x:v>
      </x:c>
      <x:c r="K187" s="12" t="str">
        <x:v>Oxford / Thames Valley</x:v>
      </x:c>
      <x:c r="L187" s="12" t="str">
        <x:v>Census 2021 BUA &gt;20,000 residents</x:v>
      </x:c>
      <x:c r="M187" s="12" t="str">
        <x:v>Town-level demand not independently quantified. Use identified supply and asking rents as a screening measure; few adverts alone do not establish a shortage.</x:v>
      </x:c>
    </x:row>
    <x:row r="188" ht="74" customHeight="1">
      <x:c r="A188" s="12" t="str">
        <x:v>Windsor</x:v>
      </x:c>
      <x:c r="B188" s="9" t="n">
        <x:v>31560</x:v>
      </x:c>
      <x:c r="C188" s="9" t="n">
        <x:f>COUNTIFS('Estate directory'!$A$1417:$A$1418,$A188,'Estate directory'!$E$1417:$E$1418,"Town",'Estate directory'!$F$1417:$F$1418,"Estate / grouped industrial area")</x:f>
        <x:v>1</x:v>
      </x:c>
      <x:c r="D188" s="9" t="n">
        <x:f>COUNTIFS('Estate directory'!$A$1417:$A$1418,$A188,'Estate directory'!$E$1417:$E$1418,"Nearby",'Estate directory'!$F$1417:$F$1418,"Estate / grouped industrial area")</x:f>
        <x:v>0</x:v>
      </x:c>
      <x:c r="E188" s="20" t="n">
        <x:f>COUNTIFS('Unit details'!$B$2350:$B$2355,$A188,'Unit details'!$E$2350:$E$2355,"Town",'Unit details'!$H$2350:$H$2355,"Current")</x:f>
        <x:v>6</x:v>
      </x:c>
      <x:c r="F188" s="20" t="n">
        <x:f>COUNTIFS('Unit details'!$B$2350:$B$2355,$A188,'Unit details'!$E$2350:$E$2355,"Nearby",'Unit details'!$H$2350:$H$2355,"Current")</x:f>
        <x:v>0</x:v>
      </x:c>
      <x:c r="G188" s="20" t="n">
        <x:f>SUM(E188:F188)</x:f>
        <x:v>6</x:v>
      </x:c>
      <x:c r="H188" s="9" t="n">
        <x:f>SUMIFS('Unit details'!$Y$2350:$Y$2355,'Unit details'!$B$2350:$B$2355,$A188,'Unit details'!$H$2350:$H$2355,"Future",'Unit details'!$E$2350:$E$2355,"Town")+SUMIFS('Unit details'!$Y$2350:$Y$2355,'Unit details'!$B$2350:$B$2355,$A188,'Unit details'!$H$2350:$H$2355,"Future",'Unit details'!$E$2350:$E$2355,"Nearby")</x:f>
        <x:v>0</x:v>
      </x:c>
      <x:c r="I188" s="9" t="n">
        <x:f>COUNTIFS('Unit details'!$B$2350:$B$2355,$A188,'Unit details'!$H$2350:$H$2355,"Uncertain",'Unit details'!$E$2350:$E$2355,"Town")+COUNTIFS('Unit details'!$B$2350:$B$2355,$A188,'Unit details'!$H$2350:$H$2355,"Uncertain",'Unit details'!$E$2350:$E$2355,"Nearby")</x:f>
        <x:v>0</x:v>
      </x:c>
      <x:c r="J188" s="9" t="n">
        <x:f>COUNTIFS('Unit details'!$B$2350:$B$2355,$A188,'Unit details'!$N$2350:$N$2355,"Yes")</x:f>
        <x:v>5</x:v>
      </x:c>
      <x:c r="K188" s="12" t="str">
        <x:v>Oxford / Thames Valley</x:v>
      </x:c>
      <x:c r="L188" s="12" t="str">
        <x:v>Census 2021 BUA &gt;20,000 residents</x:v>
      </x:c>
      <x:c r="M188" s="12" t="str">
        <x:v>Town-level demand not independently quantified. Use identified supply and asking rents as a screening measure; few adverts alone do not establish a shortage.</x:v>
      </x:c>
    </x:row>
    <x:row r="189" ht="74" customHeight="1">
      <x:c r="A189" s="12" t="str">
        <x:v>Slough</x:v>
      </x:c>
      <x:c r="B189" s="9" t="n">
        <x:v>166855</x:v>
      </x:c>
      <x:c r="C189" s="9" t="n">
        <x:f>COUNTIFS('Estate directory'!$A$1419:$A$1421,$A189,'Estate directory'!$E$1419:$E$1421,"Town",'Estate directory'!$F$1419:$F$1421,"Estate / grouped industrial area")</x:f>
        <x:v>1</x:v>
      </x:c>
      <x:c r="D189" s="9" t="n">
        <x:f>COUNTIFS('Estate directory'!$A$1419:$A$1421,$A189,'Estate directory'!$E$1419:$E$1421,"Nearby",'Estate directory'!$F$1419:$F$1421,"Estate / grouped industrial area")</x:f>
        <x:v>1</x:v>
      </x:c>
      <x:c r="E189" s="20" t="n">
        <x:f>COUNTIFS('Unit details'!$B$2356:$B$2398,$A189,'Unit details'!$E$2356:$E$2398,"Town",'Unit details'!$H$2356:$H$2398,"Current")</x:f>
        <x:v>41</x:v>
      </x:c>
      <x:c r="F189" s="20" t="n">
        <x:f>COUNTIFS('Unit details'!$B$2356:$B$2398,$A189,'Unit details'!$E$2356:$E$2398,"Nearby",'Unit details'!$H$2356:$H$2398,"Current")</x:f>
        <x:v>2</x:v>
      </x:c>
      <x:c r="G189" s="20" t="n">
        <x:f>SUM(E189:F189)</x:f>
        <x:v>43</x:v>
      </x:c>
      <x:c r="H189" s="9" t="n">
        <x:f>SUMIFS('Unit details'!$Y$2356:$Y$2398,'Unit details'!$B$2356:$B$2398,$A189,'Unit details'!$H$2356:$H$2398,"Future",'Unit details'!$E$2356:$E$2398,"Town")+SUMIFS('Unit details'!$Y$2356:$Y$2398,'Unit details'!$B$2356:$B$2398,$A189,'Unit details'!$H$2356:$H$2398,"Future",'Unit details'!$E$2356:$E$2398,"Nearby")</x:f>
        <x:v>0</x:v>
      </x:c>
      <x:c r="I189" s="9" t="n">
        <x:f>COUNTIFS('Unit details'!$B$2356:$B$2398,$A189,'Unit details'!$H$2356:$H$2398,"Uncertain",'Unit details'!$E$2356:$E$2398,"Town")+COUNTIFS('Unit details'!$B$2356:$B$2398,$A189,'Unit details'!$H$2356:$H$2398,"Uncertain",'Unit details'!$E$2356:$E$2398,"Nearby")</x:f>
        <x:v>0</x:v>
      </x:c>
      <x:c r="J189" s="9" t="n">
        <x:f>COUNTIFS('Unit details'!$B$2356:$B$2398,$A189,'Unit details'!$N$2356:$N$2398,"Yes")</x:f>
        <x:v>2</x:v>
      </x:c>
      <x:c r="K189" s="12" t="str">
        <x:v>Oxford / Thames Valley</x:v>
      </x:c>
      <x:c r="L189" s="12" t="str">
        <x:v>Census 2021 BUA &gt;20,000 residents</x:v>
      </x:c>
      <x:c r="M189" s="12" t="str">
        <x:v>Town-level demand not independently quantified. Use identified supply and asking rents as a screening measure; few adverts alone do not establish a shortage.</x:v>
      </x:c>
    </x:row>
    <x:row r="190" ht="74" customHeight="1">
      <x:c r="A190" s="12" t="str">
        <x:v>Aylesbury</x:v>
      </x:c>
      <x:c r="B190" s="9" t="n">
        <x:v>87950</x:v>
      </x:c>
      <x:c r="C190" s="9" t="n">
        <x:f>COUNTIFS('Estate directory'!$A$1422:$A$1435,$A190,'Estate directory'!$E$1422:$E$1435,"Town",'Estate directory'!$F$1422:$F$1435,"Estate / grouped industrial area")</x:f>
        <x:v>10</x:v>
      </x:c>
      <x:c r="D190" s="9" t="n">
        <x:f>COUNTIFS('Estate directory'!$A$1422:$A$1435,$A190,'Estate directory'!$E$1422:$E$1435,"Nearby",'Estate directory'!$F$1422:$F$1435,"Estate / grouped industrial area")</x:f>
        <x:v>0</x:v>
      </x:c>
      <x:c r="E190" s="20" t="n">
        <x:f>COUNTIFS('Unit details'!$B$2399:$B$2438,$A190,'Unit details'!$E$2399:$E$2438,"Town",'Unit details'!$H$2399:$H$2438,"Current")</x:f>
        <x:v>35</x:v>
      </x:c>
      <x:c r="F190" s="20" t="n">
        <x:f>COUNTIFS('Unit details'!$B$2399:$B$2438,$A190,'Unit details'!$E$2399:$E$2438,"Nearby",'Unit details'!$H$2399:$H$2438,"Current")</x:f>
        <x:v>1</x:v>
      </x:c>
      <x:c r="G190" s="20" t="n">
        <x:f>SUM(E190:F190)</x:f>
        <x:v>36</x:v>
      </x:c>
      <x:c r="H190" s="9" t="n">
        <x:f>SUMIFS('Unit details'!$Y$2399:$Y$2438,'Unit details'!$B$2399:$B$2438,$A190,'Unit details'!$H$2399:$H$2438,"Future",'Unit details'!$E$2399:$E$2438,"Town")+SUMIFS('Unit details'!$Y$2399:$Y$2438,'Unit details'!$B$2399:$B$2438,$A190,'Unit details'!$H$2399:$H$2438,"Future",'Unit details'!$E$2399:$E$2438,"Nearby")</x:f>
        <x:v>0</x:v>
      </x:c>
      <x:c r="I190" s="9" t="n">
        <x:f>COUNTIFS('Unit details'!$B$2399:$B$2438,$A190,'Unit details'!$H$2399:$H$2438,"Uncertain",'Unit details'!$E$2399:$E$2438,"Town")+COUNTIFS('Unit details'!$B$2399:$B$2438,$A190,'Unit details'!$H$2399:$H$2438,"Uncertain",'Unit details'!$E$2399:$E$2438,"Nearby")</x:f>
        <x:v>0</x:v>
      </x:c>
      <x:c r="J190" s="9" t="n">
        <x:f>COUNTIFS('Unit details'!$B$2399:$B$2438,$A190,'Unit details'!$N$2399:$N$2438,"Yes")</x:f>
        <x:v>24</x:v>
      </x:c>
      <x:c r="K190" s="12" t="str">
        <x:v>Oxford / Thames Valley</x:v>
      </x:c>
      <x:c r="L190" s="12" t="str">
        <x:v>Census 2021 BUA &gt;20,000 residents</x:v>
      </x:c>
      <x:c r="M190" s="12" t="str">
        <x:v>2026-08-13: Specific scheme evidence of successful absorption of modern stock. August availability is not a verified November unit schedule and does not prove all Aylesbury estates are short of space.</x:v>
      </x:c>
    </x:row>
    <x:row r="191" ht="74" customHeight="1">
      <x:c r="A191" s="12" t="str">
        <x:v>High Wycombe</x:v>
      </x:c>
      <x:c r="B191" s="9" t="n">
        <x:v>83535</x:v>
      </x:c>
      <x:c r="C191" s="9" t="n">
        <x:f>COUNTIFS('Estate directory'!$A$1436:$A$1446,$A191,'Estate directory'!$E$1436:$E$1446,"Town",'Estate directory'!$F$1436:$F$1446,"Estate / grouped industrial area")</x:f>
        <x:v>9</x:v>
      </x:c>
      <x:c r="D191" s="9" t="n">
        <x:f>COUNTIFS('Estate directory'!$A$1436:$A$1446,$A191,'Estate directory'!$E$1436:$E$1446,"Nearby",'Estate directory'!$F$1436:$F$1446,"Estate / grouped industrial area")</x:f>
        <x:v>0</x:v>
      </x:c>
      <x:c r="E191" s="20" t="n">
        <x:f>COUNTIFS('Unit details'!$B$2439:$B$2479,$A191,'Unit details'!$E$2439:$E$2479,"Town",'Unit details'!$H$2439:$H$2479,"Current")</x:f>
        <x:v>38</x:v>
      </x:c>
      <x:c r="F191" s="20" t="n">
        <x:f>COUNTIFS('Unit details'!$B$2439:$B$2479,$A191,'Unit details'!$E$2439:$E$2479,"Nearby",'Unit details'!$H$2439:$H$2479,"Current")</x:f>
        <x:v>1</x:v>
      </x:c>
      <x:c r="G191" s="20" t="n">
        <x:f>SUM(E191:F191)</x:f>
        <x:v>39</x:v>
      </x:c>
      <x:c r="H191" s="9" t="n">
        <x:f>SUMIFS('Unit details'!$Y$2439:$Y$2479,'Unit details'!$B$2439:$B$2479,$A191,'Unit details'!$H$2439:$H$2479,"Future",'Unit details'!$E$2439:$E$2479,"Town")+SUMIFS('Unit details'!$Y$2439:$Y$2479,'Unit details'!$B$2439:$B$2479,$A191,'Unit details'!$H$2439:$H$2479,"Future",'Unit details'!$E$2439:$E$2479,"Nearby")</x:f>
        <x:v>0</x:v>
      </x:c>
      <x:c r="I191" s="9" t="n">
        <x:f>COUNTIFS('Unit details'!$B$2439:$B$2479,$A191,'Unit details'!$H$2439:$H$2479,"Uncertain",'Unit details'!$E$2439:$E$2479,"Town")+COUNTIFS('Unit details'!$B$2439:$B$2479,$A191,'Unit details'!$H$2439:$H$2479,"Uncertain",'Unit details'!$E$2439:$E$2479,"Nearby")</x:f>
        <x:v>0</x:v>
      </x:c>
      <x:c r="J191" s="9" t="n">
        <x:f>COUNTIFS('Unit details'!$B$2439:$B$2479,$A191,'Unit details'!$N$2439:$N$2479,"Yes")</x:f>
        <x:v>32</x:v>
      </x:c>
      <x:c r="K191" s="12" t="str">
        <x:v>Oxford / Thames Valley</x:v>
      </x:c>
      <x:c r="L191" s="12" t="str">
        <x:v>Census 2021 BUA &gt;20,000 residents</x:v>
      </x:c>
      <x:c r="M191" s="12" t="str">
        <x:v>2026-06-03: Direct small-unit letting evidence within the requested size ceiling. Useful support for demand for quality premises, but one scheme is not a town-wide vacancy rate.</x:v>
      </x:c>
    </x:row>
    <x:row r="192" ht="74" customHeight="1">
      <x:c r="A192" s="12" t="str">
        <x:v>Chesham</x:v>
      </x:c>
      <x:c r="B192" s="9" t="n">
        <x:v>23695</x:v>
      </x:c>
      <x:c r="C192" s="9" t="n">
        <x:f>COUNTIFS('Estate directory'!$A$1447:$A$1449,$A192,'Estate directory'!$E$1447:$E$1449,"Town",'Estate directory'!$F$1447:$F$1449,"Estate / grouped industrial area")</x:f>
        <x:v>2</x:v>
      </x:c>
      <x:c r="D192" s="9" t="n">
        <x:f>COUNTIFS('Estate directory'!$A$1447:$A$1449,$A192,'Estate directory'!$E$1447:$E$1449,"Nearby",'Estate directory'!$F$1447:$F$1449,"Estate / grouped industrial area")</x:f>
        <x:v>0</x:v>
      </x:c>
      <x:c r="E192" s="20" t="n">
        <x:f>COUNTIFS('Unit details'!$B$2480:$B$2482,$A192,'Unit details'!$E$2480:$E$2482,"Town",'Unit details'!$H$2480:$H$2482,"Current")</x:f>
        <x:v>3</x:v>
      </x:c>
      <x:c r="F192" s="20" t="n">
        <x:f>COUNTIFS('Unit details'!$B$2480:$B$2482,$A192,'Unit details'!$E$2480:$E$2482,"Nearby",'Unit details'!$H$2480:$H$2482,"Current")</x:f>
        <x:v>0</x:v>
      </x:c>
      <x:c r="G192" s="20" t="n">
        <x:f>SUM(E192:F192)</x:f>
        <x:v>3</x:v>
      </x:c>
      <x:c r="H192" s="9" t="n">
        <x:f>SUMIFS('Unit details'!$Y$2480:$Y$2482,'Unit details'!$B$2480:$B$2482,$A192,'Unit details'!$H$2480:$H$2482,"Future",'Unit details'!$E$2480:$E$2482,"Town")+SUMIFS('Unit details'!$Y$2480:$Y$2482,'Unit details'!$B$2480:$B$2482,$A192,'Unit details'!$H$2480:$H$2482,"Future",'Unit details'!$E$2480:$E$2482,"Nearby")</x:f>
        <x:v>0</x:v>
      </x:c>
      <x:c r="I192" s="9" t="n">
        <x:f>COUNTIFS('Unit details'!$B$2480:$B$2482,$A192,'Unit details'!$H$2480:$H$2482,"Uncertain",'Unit details'!$E$2480:$E$2482,"Town")+COUNTIFS('Unit details'!$B$2480:$B$2482,$A192,'Unit details'!$H$2480:$H$2482,"Uncertain",'Unit details'!$E$2480:$E$2482,"Nearby")</x:f>
        <x:v>0</x:v>
      </x:c>
      <x:c r="J192" s="9" t="n">
        <x:f>COUNTIFS('Unit details'!$B$2480:$B$2482,$A192,'Unit details'!$N$2480:$N$2482,"Yes")</x:f>
        <x:v>3</x:v>
      </x:c>
      <x:c r="K192" s="12" t="str">
        <x:v>Oxford / Thames Valley</x:v>
      </x:c>
      <x:c r="L192" s="12" t="str">
        <x:v>Census 2021 BUA &gt;20,000 residents</x:v>
      </x:c>
      <x:c r="M192" s="12" t="str">
        <x:v>Town-level demand not independently quantified. Use identified supply and asking rents as a screening measure; few adverts alone do not establish a shortage.</x:v>
      </x:c>
    </x:row>
    <x:row r="193" ht="74" customHeight="1">
      <x:c r="A193" s="12" t="str">
        <x:v>Milton Keynes</x:v>
      </x:c>
      <x:c r="B193" s="9" t="n">
        <x:v>197340</x:v>
      </x:c>
      <x:c r="C193" s="9" t="n">
        <x:f>COUNTIFS('Estate directory'!$A$1450:$A$1460,$A193,'Estate directory'!$E$1450:$E$1460,"Town",'Estate directory'!$F$1450:$F$1460,"Estate / grouped industrial area")</x:f>
        <x:v>9</x:v>
      </x:c>
      <x:c r="D193" s="9" t="n">
        <x:f>COUNTIFS('Estate directory'!$A$1450:$A$1460,$A193,'Estate directory'!$E$1450:$E$1460,"Nearby",'Estate directory'!$F$1450:$F$1460,"Estate / grouped industrial area")</x:f>
        <x:v>1</x:v>
      </x:c>
      <x:c r="E193" s="20" t="n">
        <x:f>COUNTIFS('Unit details'!$B$2483:$B$2543,$A193,'Unit details'!$E$2483:$E$2543,"Town",'Unit details'!$H$2483:$H$2543,"Current")</x:f>
        <x:v>57</x:v>
      </x:c>
      <x:c r="F193" s="20" t="n">
        <x:f>COUNTIFS('Unit details'!$B$2483:$B$2543,$A193,'Unit details'!$E$2483:$E$2543,"Nearby",'Unit details'!$H$2483:$H$2543,"Current")</x:f>
        <x:v>1</x:v>
      </x:c>
      <x:c r="G193" s="20" t="n">
        <x:f>SUM(E193:F193)</x:f>
        <x:v>58</x:v>
      </x:c>
      <x:c r="H193" s="9" t="n">
        <x:f>SUMIFS('Unit details'!$Y$2483:$Y$2543,'Unit details'!$B$2483:$B$2543,$A193,'Unit details'!$H$2483:$H$2543,"Future",'Unit details'!$E$2483:$E$2543,"Town")+SUMIFS('Unit details'!$Y$2483:$Y$2543,'Unit details'!$B$2483:$B$2543,$A193,'Unit details'!$H$2483:$H$2543,"Future",'Unit details'!$E$2483:$E$2543,"Nearby")</x:f>
        <x:v>0</x:v>
      </x:c>
      <x:c r="I193" s="9" t="n">
        <x:f>COUNTIFS('Unit details'!$B$2483:$B$2543,$A193,'Unit details'!$H$2483:$H$2543,"Uncertain",'Unit details'!$E$2483:$E$2543,"Town")+COUNTIFS('Unit details'!$B$2483:$B$2543,$A193,'Unit details'!$H$2483:$H$2543,"Uncertain",'Unit details'!$E$2483:$E$2543,"Nearby")</x:f>
        <x:v>2</x:v>
      </x:c>
      <x:c r="J193" s="9" t="n">
        <x:f>COUNTIFS('Unit details'!$B$2483:$B$2543,$A193,'Unit details'!$N$2483:$N$2543,"Yes")</x:f>
        <x:v>53</x:v>
      </x:c>
      <x:c r="K193" s="12" t="str">
        <x:v>Oxford / Thames Valley</x:v>
      </x:c>
      <x:c r="L193" s="12" t="str">
        <x:v>Census 2021 BUA &gt;20,000 residents</x:v>
      </x:c>
      <x:c r="M193" s="12" t="str">
        <x:v>Town-level demand not independently quantified. Use identified supply and asking rents as a screening measure; few adverts alone do not establish a shortage.</x:v>
      </x:c>
    </x:row>
    <x:row r="194" ht="74" customHeight="1">
      <x:c r="A194" s="12" t="str">
        <x:v>Swindon</x:v>
      </x:c>
      <x:c r="B194" s="9" t="n">
        <x:v>183680</x:v>
      </x:c>
      <x:c r="C194" s="9" t="n">
        <x:f>COUNTIFS('Estate directory'!$A$1461:$A$1480,$A194,'Estate directory'!$E$1461:$E$1480,"Town",'Estate directory'!$F$1461:$F$1480,"Estate / grouped industrial area")</x:f>
        <x:v>16</x:v>
      </x:c>
      <x:c r="D194" s="9" t="n">
        <x:f>COUNTIFS('Estate directory'!$A$1461:$A$1480,$A194,'Estate directory'!$E$1461:$E$1480,"Nearby",'Estate directory'!$F$1461:$F$1480,"Estate / grouped industrial area")</x:f>
        <x:v>2</x:v>
      </x:c>
      <x:c r="E194" s="20" t="n">
        <x:f>COUNTIFS('Unit details'!$B$2544:$B$2613,$A194,'Unit details'!$E$2544:$E$2613,"Town",'Unit details'!$H$2544:$H$2613,"Current")</x:f>
        <x:v>53</x:v>
      </x:c>
      <x:c r="F194" s="20" t="n">
        <x:f>COUNTIFS('Unit details'!$B$2544:$B$2613,$A194,'Unit details'!$E$2544:$E$2613,"Nearby",'Unit details'!$H$2544:$H$2613,"Current")</x:f>
        <x:v>5</x:v>
      </x:c>
      <x:c r="G194" s="20" t="n">
        <x:f>SUM(E194:F194)</x:f>
        <x:v>58</x:v>
      </x:c>
      <x:c r="H194" s="9" t="n">
        <x:f>SUMIFS('Unit details'!$Y$2544:$Y$2613,'Unit details'!$B$2544:$B$2613,$A194,'Unit details'!$H$2544:$H$2613,"Future",'Unit details'!$E$2544:$E$2613,"Town")+SUMIFS('Unit details'!$Y$2544:$Y$2613,'Unit details'!$B$2544:$B$2613,$A194,'Unit details'!$H$2544:$H$2613,"Future",'Unit details'!$E$2544:$E$2613,"Nearby")</x:f>
        <x:v>1</x:v>
      </x:c>
      <x:c r="I194" s="9" t="n">
        <x:f>COUNTIFS('Unit details'!$B$2544:$B$2613,$A194,'Unit details'!$H$2544:$H$2613,"Uncertain",'Unit details'!$E$2544:$E$2613,"Town")+COUNTIFS('Unit details'!$B$2544:$B$2613,$A194,'Unit details'!$H$2544:$H$2613,"Uncertain",'Unit details'!$E$2544:$E$2613,"Nearby")</x:f>
        <x:v>7</x:v>
      </x:c>
      <x:c r="J194" s="9" t="n">
        <x:f>COUNTIFS('Unit details'!$B$2544:$B$2613,$A194,'Unit details'!$N$2544:$N$2613,"Yes")</x:f>
        <x:v>37</x:v>
      </x:c>
      <x:c r="K194" s="12" t="str">
        <x:v>Oxford / Thames Valley</x:v>
      </x:c>
      <x:c r="L194" s="12" t="str">
        <x:v>Census 2021 BUA &gt;20,000 residents</x:v>
      </x:c>
      <x:c r="M194" s="12" t="str">
        <x:v>March 2026: Demand is specification-sensitive; low advert counts alone would be misleading. This is a landlord-supported change-of-use report, not an independent town-wide study. Its March all-size vacancy figure of 8.4% is not a November &lt;=15,000 sq ft vacancy rate.</x:v>
      </x:c>
    </x:row>
    <x:row r="195" ht="74" customHeight="1">
      <x:c r="A195" s="12" t="str">
        <x:v>Salisbury</x:v>
      </x:c>
      <x:c r="B195" s="9" t="n">
        <x:v>47690</x:v>
      </x:c>
      <x:c r="C195" s="9" t="n">
        <x:f>COUNTIFS('Estate directory'!$A$1481:$A$1483,$A195,'Estate directory'!$E$1481:$E$1483,"Town",'Estate directory'!$F$1481:$F$1483,"Estate / grouped industrial area")</x:f>
        <x:v>2</x:v>
      </x:c>
      <x:c r="D195" s="9" t="n">
        <x:f>COUNTIFS('Estate directory'!$A$1481:$A$1483,$A195,'Estate directory'!$E$1481:$E$1483,"Nearby",'Estate directory'!$F$1481:$F$1483,"Estate / grouped industrial area")</x:f>
        <x:v>0</x:v>
      </x:c>
      <x:c r="E195" s="20" t="n">
        <x:f>COUNTIFS('Unit details'!$B$2614:$B$2618,$A195,'Unit details'!$E$2614:$E$2618,"Town",'Unit details'!$H$2614:$H$2618,"Current")</x:f>
        <x:v>3</x:v>
      </x:c>
      <x:c r="F195" s="20" t="n">
        <x:f>COUNTIFS('Unit details'!$B$2614:$B$2618,$A195,'Unit details'!$E$2614:$E$2618,"Nearby",'Unit details'!$H$2614:$H$2618,"Current")</x:f>
        <x:v>1</x:v>
      </x:c>
      <x:c r="G195" s="20" t="n">
        <x:f>SUM(E195:F195)</x:f>
        <x:v>4</x:v>
      </x:c>
      <x:c r="H195" s="9" t="n">
        <x:f>SUMIFS('Unit details'!$Y$2614:$Y$2618,'Unit details'!$B$2614:$B$2618,$A195,'Unit details'!$H$2614:$H$2618,"Future",'Unit details'!$E$2614:$E$2618,"Town")+SUMIFS('Unit details'!$Y$2614:$Y$2618,'Unit details'!$B$2614:$B$2618,$A195,'Unit details'!$H$2614:$H$2618,"Future",'Unit details'!$E$2614:$E$2618,"Nearby")</x:f>
        <x:v>0</x:v>
      </x:c>
      <x:c r="I195" s="9" t="n">
        <x:f>COUNTIFS('Unit details'!$B$2614:$B$2618,$A195,'Unit details'!$H$2614:$H$2618,"Uncertain",'Unit details'!$E$2614:$E$2618,"Town")+COUNTIFS('Unit details'!$B$2614:$B$2618,$A195,'Unit details'!$H$2614:$H$2618,"Uncertain",'Unit details'!$E$2614:$E$2618,"Nearby")</x:f>
        <x:v>0</x:v>
      </x:c>
      <x:c r="J195" s="9" t="n">
        <x:f>COUNTIFS('Unit details'!$B$2614:$B$2618,$A195,'Unit details'!$N$2614:$N$2618,"Yes")</x:f>
        <x:v>3</x:v>
      </x:c>
      <x:c r="K195" s="12" t="str">
        <x:v>Oxford / Thames Valley</x:v>
      </x:c>
      <x:c r="L195" s="12" t="str">
        <x:v>Census 2021 BUA &gt;20,000 residents</x:v>
      </x:c>
      <x:c r="M195" s="12" t="str">
        <x:v>Town-level demand not independently quantified. Use identified supply and asking rents as a screening measure; few adverts alone do not establish a shortage.</x:v>
      </x:c>
    </x:row>
    <x:row r="196" ht="74" customHeight="1">
      <x:c r="A196" s="12" t="str">
        <x:v>Chippenham</x:v>
      </x:c>
      <x:c r="B196" s="9" t="n">
        <x:v>36090</x:v>
      </x:c>
      <x:c r="C196" s="9" t="n">
        <x:f>COUNTIFS('Estate directory'!$A$1484:$A$1486,$A196,'Estate directory'!$E$1484:$E$1486,"Town",'Estate directory'!$F$1484:$F$1486,"Estate / grouped industrial area")</x:f>
        <x:v>2</x:v>
      </x:c>
      <x:c r="D196" s="9" t="n">
        <x:f>COUNTIFS('Estate directory'!$A$1484:$A$1486,$A196,'Estate directory'!$E$1484:$E$1486,"Nearby",'Estate directory'!$F$1484:$F$1486,"Estate / grouped industrial area")</x:f>
        <x:v>0</x:v>
      </x:c>
      <x:c r="E196" s="20" t="n">
        <x:f>COUNTIFS('Unit details'!$B$2619:$B$2638,$A196,'Unit details'!$E$2619:$E$2638,"Town",'Unit details'!$H$2619:$H$2638,"Current")</x:f>
        <x:v>19</x:v>
      </x:c>
      <x:c r="F196" s="20" t="n">
        <x:f>COUNTIFS('Unit details'!$B$2619:$B$2638,$A196,'Unit details'!$E$2619:$E$2638,"Nearby",'Unit details'!$H$2619:$H$2638,"Current")</x:f>
        <x:v>0</x:v>
      </x:c>
      <x:c r="G196" s="20" t="n">
        <x:f>SUM(E196:F196)</x:f>
        <x:v>19</x:v>
      </x:c>
      <x:c r="H196" s="9" t="n">
        <x:f>SUMIFS('Unit details'!$Y$2619:$Y$2638,'Unit details'!$B$2619:$B$2638,$A196,'Unit details'!$H$2619:$H$2638,"Future",'Unit details'!$E$2619:$E$2638,"Town")+SUMIFS('Unit details'!$Y$2619:$Y$2638,'Unit details'!$B$2619:$B$2638,$A196,'Unit details'!$H$2619:$H$2638,"Future",'Unit details'!$E$2619:$E$2638,"Nearby")</x:f>
        <x:v>0</x:v>
      </x:c>
      <x:c r="I196" s="9" t="n">
        <x:f>COUNTIFS('Unit details'!$B$2619:$B$2638,$A196,'Unit details'!$H$2619:$H$2638,"Uncertain",'Unit details'!$E$2619:$E$2638,"Town")+COUNTIFS('Unit details'!$B$2619:$B$2638,$A196,'Unit details'!$H$2619:$H$2638,"Uncertain",'Unit details'!$E$2619:$E$2638,"Nearby")</x:f>
        <x:v>0</x:v>
      </x:c>
      <x:c r="J196" s="9" t="n">
        <x:f>COUNTIFS('Unit details'!$B$2619:$B$2638,$A196,'Unit details'!$N$2619:$N$2638,"Yes")</x:f>
        <x:v>6</x:v>
      </x:c>
      <x:c r="K196" s="12" t="str">
        <x:v>Oxford / Thames Valley</x:v>
      </x:c>
      <x:c r="L196" s="12" t="str">
        <x:v>Census 2021 BUA &gt;20,000 residents</x:v>
      </x:c>
      <x:c r="M196" s="12" t="str">
        <x:v>Town-level demand not independently quantified. Use identified supply and asking rents as a screening measure; few adverts alone do not establish a shortage.</x:v>
      </x:c>
    </x:row>
    <x:row r="197" ht="74" customHeight="1">
      <x:c r="A197" s="12" t="str">
        <x:v>Trowbridge</x:v>
      </x:c>
      <x:c r="B197" s="9" t="n">
        <x:v>43750</x:v>
      </x:c>
      <x:c r="C197" s="9" t="n">
        <x:f>COUNTIFS('Estate directory'!$A$1487:$A$1487,$A197,'Estate directory'!$E$1487:$E$1487,"Town",'Estate directory'!$F$1487:$F$1487,"Estate / grouped industrial area")</x:f>
        <x:v>1</x:v>
      </x:c>
      <x:c r="D197" s="9" t="n">
        <x:f>COUNTIFS('Estate directory'!$A$1487:$A$1487,$A197,'Estate directory'!$E$1487:$E$1487,"Nearby",'Estate directory'!$F$1487:$F$1487,"Estate / grouped industrial area")</x:f>
        <x:v>0</x:v>
      </x:c>
      <x:c r="E197" s="20" t="n">
        <x:f>COUNTIFS('Unit details'!$B$2639:$B$2640,$A197,'Unit details'!$E$2639:$E$2640,"Town",'Unit details'!$H$2639:$H$2640,"Current")</x:f>
        <x:v>2</x:v>
      </x:c>
      <x:c r="F197" s="20" t="n">
        <x:f>COUNTIFS('Unit details'!$B$2639:$B$2640,$A197,'Unit details'!$E$2639:$E$2640,"Nearby",'Unit details'!$H$2639:$H$2640,"Current")</x:f>
        <x:v>0</x:v>
      </x:c>
      <x:c r="G197" s="20" t="n">
        <x:f>SUM(E197:F197)</x:f>
        <x:v>2</x:v>
      </x:c>
      <x:c r="H197" s="9" t="n">
        <x:f>SUMIFS('Unit details'!$Y$2639:$Y$2640,'Unit details'!$B$2639:$B$2640,$A197,'Unit details'!$H$2639:$H$2640,"Future",'Unit details'!$E$2639:$E$2640,"Town")+SUMIFS('Unit details'!$Y$2639:$Y$2640,'Unit details'!$B$2639:$B$2640,$A197,'Unit details'!$H$2639:$H$2640,"Future",'Unit details'!$E$2639:$E$2640,"Nearby")</x:f>
        <x:v>0</x:v>
      </x:c>
      <x:c r="I197" s="9" t="n">
        <x:f>COUNTIFS('Unit details'!$B$2639:$B$2640,$A197,'Unit details'!$H$2639:$H$2640,"Uncertain",'Unit details'!$E$2639:$E$2640,"Town")+COUNTIFS('Unit details'!$B$2639:$B$2640,$A197,'Unit details'!$H$2639:$H$2640,"Uncertain",'Unit details'!$E$2639:$E$2640,"Nearby")</x:f>
        <x:v>0</x:v>
      </x:c>
      <x:c r="J197" s="9" t="n">
        <x:f>COUNTIFS('Unit details'!$B$2639:$B$2640,$A197,'Unit details'!$N$2639:$N$2640,"Yes")</x:f>
        <x:v>2</x:v>
      </x:c>
      <x:c r="K197" s="12" t="str">
        <x:v>Oxford / Thames Valley</x:v>
      </x:c>
      <x:c r="L197" s="12" t="str">
        <x:v>Census 2021 BUA &gt;20,000 residents</x:v>
      </x:c>
      <x:c r="M197" s="12" t="str">
        <x:v>Town-level demand not independently quantified. Use identified supply and asking rents as a screening measure; few adverts alone do not establish a shortage.</x:v>
      </x:c>
    </x:row>
    <x:row r="198" ht="74" customHeight="1">
      <x:c r="A198" s="12" t="str">
        <x:v>Ascot</x:v>
      </x:c>
      <x:c r="B198" s="9" t="n">
        <x:v>23995</x:v>
      </x:c>
      <x:c r="C198" s="9" t="n">
        <x:f>COUNTIFS('Estate directory'!$A$2105:$A$2105,$A198,'Estate directory'!$E$2105:$E$2105,"Town",'Estate directory'!$F$2105:$F$2105,"Estate / grouped industrial area")</x:f>
        <x:v>0</x:v>
      </x:c>
      <x:c r="D198" s="9" t="n">
        <x:f>COUNTIFS('Estate directory'!$A$2105:$A$2105,$A198,'Estate directory'!$E$2105:$E$2105,"Nearby",'Estate directory'!$F$2105:$F$2105,"Estate / grouped industrial area")</x:f>
        <x:v>0</x:v>
      </x:c>
      <x:c r="E198" s="20" t="n">
        <x:f>COUNTIFS('Unit details'!$B$4039:$B$4039,$A198,'Unit details'!$E$4039:$E$4039,"Town",'Unit details'!$H$4039:$H$4039,"Current")</x:f>
        <x:v>0</x:v>
      </x:c>
      <x:c r="F198" s="20" t="n">
        <x:f>COUNTIFS('Unit details'!$B$4039:$B$4039,$A198,'Unit details'!$E$4039:$E$4039,"Nearby",'Unit details'!$H$4039:$H$4039,"Current")</x:f>
        <x:v>0</x:v>
      </x:c>
      <x:c r="G198" s="20" t="n">
        <x:f>SUM(E198:F198)</x:f>
        <x:v>0</x:v>
      </x:c>
      <x:c r="H198" s="9" t="n">
        <x:f>SUMIFS('Unit details'!$Y$4039:$Y$4039,'Unit details'!$B$4039:$B$4039,$A198,'Unit details'!$H$4039:$H$4039,"Future",'Unit details'!$E$4039:$E$4039,"Town")+SUMIFS('Unit details'!$Y$4039:$Y$4039,'Unit details'!$B$4039:$B$4039,$A198,'Unit details'!$H$4039:$H$4039,"Future",'Unit details'!$E$4039:$E$4039,"Nearby")</x:f>
        <x:v>0</x:v>
      </x:c>
      <x:c r="I198" s="9" t="n">
        <x:f>COUNTIFS('Unit details'!$B$4039:$B$4039,$A198,'Unit details'!$H$4039:$H$4039,"Uncertain",'Unit details'!$E$4039:$E$4039,"Town")+COUNTIFS('Unit details'!$B$4039:$B$4039,$A198,'Unit details'!$H$4039:$H$4039,"Uncertain",'Unit details'!$E$4039:$E$4039,"Nearby")</x:f>
        <x:v>0</x:v>
      </x:c>
      <x:c r="J198" s="9" t="n">
        <x:f>COUNTIFS('Unit details'!$B$4039:$B$4039,$A198,'Unit details'!$N$4039:$N$4039,"Yes")</x:f>
        <x:v>0</x:v>
      </x:c>
      <x:c r="K198" s="12" t="str">
        <x:v>Oxford / Thames Valley</x:v>
      </x:c>
      <x:c r="L198" s="12" t="str">
        <x:v>Census 2021 BUA &gt;20,000 residents</x:v>
      </x:c>
      <x:c r="M198" s="12" t="str">
        <x:v>Town-level demand not independently quantified. Use identified supply and asking rents as a screening measure; few adverts alone do not establish a shortage.</x:v>
      </x:c>
    </x:row>
    <x:row r="199" ht="74" customHeight="1">
      <x:c r="A199" s="12" t="str">
        <x:v>Bletchley</x:v>
      </x:c>
      <x:c r="B199" s="9" t="n">
        <x:v>45010</x:v>
      </x:c>
      <x:c r="C199" s="9" t="n">
        <x:f>COUNTIFS('Estate directory'!$A$1488:$A$1491,$A199,'Estate directory'!$E$1488:$E$1491,"Town",'Estate directory'!$F$1488:$F$1491,"Estate / grouped industrial area")</x:f>
        <x:v>3</x:v>
      </x:c>
      <x:c r="D199" s="9" t="n">
        <x:f>COUNTIFS('Estate directory'!$A$1488:$A$1491,$A199,'Estate directory'!$E$1488:$E$1491,"Nearby",'Estate directory'!$F$1488:$F$1491,"Estate / grouped industrial area")</x:f>
        <x:v>0</x:v>
      </x:c>
      <x:c r="E199" s="20" t="n">
        <x:f>COUNTIFS('Unit details'!$B$2641:$B$2659,$A199,'Unit details'!$E$2641:$E$2659,"Town",'Unit details'!$H$2641:$H$2659,"Current")</x:f>
        <x:v>18</x:v>
      </x:c>
      <x:c r="F199" s="20" t="n">
        <x:f>COUNTIFS('Unit details'!$B$2641:$B$2659,$A199,'Unit details'!$E$2641:$E$2659,"Nearby",'Unit details'!$H$2641:$H$2659,"Current")</x:f>
        <x:v>0</x:v>
      </x:c>
      <x:c r="G199" s="20" t="n">
        <x:f>SUM(E199:F199)</x:f>
        <x:v>18</x:v>
      </x:c>
      <x:c r="H199" s="9" t="n">
        <x:f>SUMIFS('Unit details'!$Y$2641:$Y$2659,'Unit details'!$B$2641:$B$2659,$A199,'Unit details'!$H$2641:$H$2659,"Future",'Unit details'!$E$2641:$E$2659,"Town")+SUMIFS('Unit details'!$Y$2641:$Y$2659,'Unit details'!$B$2641:$B$2659,$A199,'Unit details'!$H$2641:$H$2659,"Future",'Unit details'!$E$2641:$E$2659,"Nearby")</x:f>
        <x:v>0</x:v>
      </x:c>
      <x:c r="I199" s="9" t="n">
        <x:f>COUNTIFS('Unit details'!$B$2641:$B$2659,$A199,'Unit details'!$H$2641:$H$2659,"Uncertain",'Unit details'!$E$2641:$E$2659,"Town")+COUNTIFS('Unit details'!$B$2641:$B$2659,$A199,'Unit details'!$H$2641:$H$2659,"Uncertain",'Unit details'!$E$2641:$E$2659,"Nearby")</x:f>
        <x:v>1</x:v>
      </x:c>
      <x:c r="J199" s="9" t="n">
        <x:f>COUNTIFS('Unit details'!$B$2641:$B$2659,$A199,'Unit details'!$N$2641:$N$2659,"Yes")</x:f>
        <x:v>12</x:v>
      </x:c>
      <x:c r="K199" s="12" t="str">
        <x:v>Oxford / Thames Valley</x:v>
      </x:c>
      <x:c r="L199" s="12" t="str">
        <x:v>Census 2021 BUA &gt;20,000 residents</x:v>
      </x:c>
      <x:c r="M199" s="12" t="str">
        <x:v>Town-level demand not independently quantified. Use identified supply and asking rents as a screening measure; few adverts alone do not establish a shortage.</x:v>
      </x:c>
    </x:row>
    <x:row r="200" ht="74" customHeight="1">
      <x:c r="A200" s="12" t="str">
        <x:v>Sandhurst</x:v>
      </x:c>
      <x:c r="B200" s="9" t="n">
        <x:v>20215</x:v>
      </x:c>
      <x:c r="C200" s="9" t="n">
        <x:f>COUNTIFS('Estate directory'!$A$1492:$A$1492,$A200,'Estate directory'!$E$1492:$E$1492,"Town",'Estate directory'!$F$1492:$F$1492,"Estate / grouped industrial area")</x:f>
        <x:v>1</x:v>
      </x:c>
      <x:c r="D200" s="9" t="n">
        <x:f>COUNTIFS('Estate directory'!$A$1492:$A$1492,$A200,'Estate directory'!$E$1492:$E$1492,"Nearby",'Estate directory'!$F$1492:$F$1492,"Estate / grouped industrial area")</x:f>
        <x:v>0</x:v>
      </x:c>
      <x:c r="E200" s="20" t="n">
        <x:f>COUNTIFS('Unit details'!$B$2660:$B$2660,$A200,'Unit details'!$E$2660:$E$2660,"Town",'Unit details'!$H$2660:$H$2660,"Current")</x:f>
        <x:v>1</x:v>
      </x:c>
      <x:c r="F200" s="20" t="n">
        <x:f>COUNTIFS('Unit details'!$B$2660:$B$2660,$A200,'Unit details'!$E$2660:$E$2660,"Nearby",'Unit details'!$H$2660:$H$2660,"Current")</x:f>
        <x:v>0</x:v>
      </x:c>
      <x:c r="G200" s="20" t="n">
        <x:f>SUM(E200:F200)</x:f>
        <x:v>1</x:v>
      </x:c>
      <x:c r="H200" s="9" t="n">
        <x:f>SUMIFS('Unit details'!$Y$2660:$Y$2660,'Unit details'!$B$2660:$B$2660,$A200,'Unit details'!$H$2660:$H$2660,"Future",'Unit details'!$E$2660:$E$2660,"Town")+SUMIFS('Unit details'!$Y$2660:$Y$2660,'Unit details'!$B$2660:$B$2660,$A200,'Unit details'!$H$2660:$H$2660,"Future",'Unit details'!$E$2660:$E$2660,"Nearby")</x:f>
        <x:v>0</x:v>
      </x:c>
      <x:c r="I200" s="9" t="n">
        <x:f>COUNTIFS('Unit details'!$B$2660:$B$2660,$A200,'Unit details'!$H$2660:$H$2660,"Uncertain",'Unit details'!$E$2660:$E$2660,"Town")+COUNTIFS('Unit details'!$B$2660:$B$2660,$A200,'Unit details'!$H$2660:$H$2660,"Uncertain",'Unit details'!$E$2660:$E$2660,"Nearby")</x:f>
        <x:v>0</x:v>
      </x:c>
      <x:c r="J200" s="9" t="n">
        <x:f>COUNTIFS('Unit details'!$B$2660:$B$2660,$A200,'Unit details'!$N$2660:$N$2660,"Yes")</x:f>
        <x:v>0</x:v>
      </x:c>
      <x:c r="K200" s="12" t="str">
        <x:v>Oxford / Thames Valley</x:v>
      </x:c>
      <x:c r="L200" s="12" t="str">
        <x:v>Census 2021 BUA &gt;20,000 residents</x:v>
      </x:c>
      <x:c r="M200" s="12" t="str">
        <x:v>Town-level demand not independently quantified. Use identified supply and asking rents as a screening measure; few adverts alone do not establish a shortage.</x:v>
      </x:c>
    </x:row>
    <x:row r="201" ht="74" customHeight="1">
      <x:c r="A201" s="12" t="str">
        <x:v>Woodley</x:v>
      </x:c>
      <x:c r="B201" s="9" t="n">
        <x:v>28025</x:v>
      </x:c>
      <x:c r="C201" s="9" t="n">
        <x:f>COUNTIFS('Estate directory'!$A$1493:$A$1494,$A201,'Estate directory'!$E$1493:$E$1494,"Town",'Estate directory'!$F$1493:$F$1494,"Estate / grouped industrial area")</x:f>
        <x:v>1</x:v>
      </x:c>
      <x:c r="D201" s="9" t="n">
        <x:f>COUNTIFS('Estate directory'!$A$1493:$A$1494,$A201,'Estate directory'!$E$1493:$E$1494,"Nearby",'Estate directory'!$F$1493:$F$1494,"Estate / grouped industrial area")</x:f>
        <x:v>0</x:v>
      </x:c>
      <x:c r="E201" s="20" t="n">
        <x:f>COUNTIFS('Unit details'!$B$2661:$B$2666,$A201,'Unit details'!$E$2661:$E$2666,"Town",'Unit details'!$H$2661:$H$2666,"Current")</x:f>
        <x:v>5</x:v>
      </x:c>
      <x:c r="F201" s="20" t="n">
        <x:f>COUNTIFS('Unit details'!$B$2661:$B$2666,$A201,'Unit details'!$E$2661:$E$2666,"Nearby",'Unit details'!$H$2661:$H$2666,"Current")</x:f>
        <x:v>0</x:v>
      </x:c>
      <x:c r="G201" s="20" t="n">
        <x:f>SUM(E201:F201)</x:f>
        <x:v>5</x:v>
      </x:c>
      <x:c r="H201" s="9" t="n">
        <x:f>SUMIFS('Unit details'!$Y$2661:$Y$2666,'Unit details'!$B$2661:$B$2666,$A201,'Unit details'!$H$2661:$H$2666,"Future",'Unit details'!$E$2661:$E$2666,"Town")+SUMIFS('Unit details'!$Y$2661:$Y$2666,'Unit details'!$B$2661:$B$2666,$A201,'Unit details'!$H$2661:$H$2666,"Future",'Unit details'!$E$2661:$E$2666,"Nearby")</x:f>
        <x:v>0</x:v>
      </x:c>
      <x:c r="I201" s="9" t="n">
        <x:f>COUNTIFS('Unit details'!$B$2661:$B$2666,$A201,'Unit details'!$H$2661:$H$2666,"Uncertain",'Unit details'!$E$2661:$E$2666,"Town")+COUNTIFS('Unit details'!$B$2661:$B$2666,$A201,'Unit details'!$H$2661:$H$2666,"Uncertain",'Unit details'!$E$2661:$E$2666,"Nearby")</x:f>
        <x:v>1</x:v>
      </x:c>
      <x:c r="J201" s="9" t="n">
        <x:f>COUNTIFS('Unit details'!$B$2661:$B$2666,$A201,'Unit details'!$N$2661:$N$2666,"Yes")</x:f>
        <x:v>3</x:v>
      </x:c>
      <x:c r="K201" s="12" t="str">
        <x:v>Oxford / Thames Valley</x:v>
      </x:c>
      <x:c r="L201" s="12" t="str">
        <x:v>Census 2021 BUA &gt;20,000 residents</x:v>
      </x:c>
      <x:c r="M201" s="12" t="str">
        <x:v>Town-level demand not independently quantified. Use identified supply and asking rents as a screening measure; few adverts alone do not establish a shortage.</x:v>
      </x:c>
    </x:row>
    <x:row r="202" ht="74" customHeight="1">
      <x:c r="A202" s="12" t="str">
        <x:v>Guildford</x:v>
      </x:c>
      <x:c r="B202" s="9" t="n">
        <x:v>77880</x:v>
      </x:c>
      <x:c r="C202" s="9" t="n">
        <x:f>COUNTIFS('Estate directory'!$A$1495:$A$1512,$A202,'Estate directory'!$E$1495:$E$1512,"Town",'Estate directory'!$F$1495:$F$1512,"Estate / grouped industrial area")</x:f>
        <x:v>7</x:v>
      </x:c>
      <x:c r="D202" s="9" t="n">
        <x:f>COUNTIFS('Estate directory'!$A$1495:$A$1512,$A202,'Estate directory'!$E$1495:$E$1512,"Nearby",'Estate directory'!$F$1495:$F$1512,"Estate / grouped industrial area")</x:f>
        <x:v>3</x:v>
      </x:c>
      <x:c r="E202" s="20" t="n">
        <x:f>COUNTIFS('Unit details'!$B$2667:$B$2693,$A202,'Unit details'!$E$2667:$E$2693,"Town",'Unit details'!$H$2667:$H$2693,"Current")</x:f>
        <x:v>14</x:v>
      </x:c>
      <x:c r="F202" s="20" t="n">
        <x:f>COUNTIFS('Unit details'!$B$2667:$B$2693,$A202,'Unit details'!$E$2667:$E$2693,"Nearby",'Unit details'!$H$2667:$H$2693,"Current")</x:f>
        <x:v>10</x:v>
      </x:c>
      <x:c r="G202" s="20" t="n">
        <x:f>SUM(E202:F202)</x:f>
        <x:v>24</x:v>
      </x:c>
      <x:c r="H202" s="9" t="n">
        <x:f>SUMIFS('Unit details'!$Y$2667:$Y$2693,'Unit details'!$B$2667:$B$2693,$A202,'Unit details'!$H$2667:$H$2693,"Future",'Unit details'!$E$2667:$E$2693,"Town")+SUMIFS('Unit details'!$Y$2667:$Y$2693,'Unit details'!$B$2667:$B$2693,$A202,'Unit details'!$H$2667:$H$2693,"Future",'Unit details'!$E$2667:$E$2693,"Nearby")</x:f>
        <x:v>0</x:v>
      </x:c>
      <x:c r="I202" s="9" t="n">
        <x:f>COUNTIFS('Unit details'!$B$2667:$B$2693,$A202,'Unit details'!$H$2667:$H$2693,"Uncertain",'Unit details'!$E$2667:$E$2693,"Town")+COUNTIFS('Unit details'!$B$2667:$B$2693,$A202,'Unit details'!$H$2667:$H$2693,"Uncertain",'Unit details'!$E$2667:$E$2693,"Nearby")</x:f>
        <x:v>3</x:v>
      </x:c>
      <x:c r="J202" s="9" t="n">
        <x:f>COUNTIFS('Unit details'!$B$2667:$B$2693,$A202,'Unit details'!$N$2667:$N$2693,"Yes")</x:f>
        <x:v>20</x:v>
      </x:c>
      <x:c r="K202" s="12" t="str">
        <x:v>Surrey / North Hampshire</x:v>
      </x:c>
      <x:c r="L202" s="12" t="str">
        <x:v>Census 2021 BUA &gt;20,000 residents</x:v>
      </x:c>
      <x:c r="M202" s="12" t="str">
        <x:v>2026-05-19: Dated occupational demand evidence, but the unit exceeds the 15,000 sq ft threshold. Unit 6 was marketed again in June, so the full-occupancy claim does not establish current vacancy.</x:v>
      </x:c>
    </x:row>
    <x:row r="203" ht="74" customHeight="1">
      <x:c r="A203" s="12" t="str">
        <x:v>Woking</x:v>
      </x:c>
      <x:c r="B203" s="9" t="n">
        <x:v>75660</x:v>
      </x:c>
      <x:c r="C203" s="9" t="n">
        <x:f>COUNTIFS('Estate directory'!$A$1513:$A$1524,$A203,'Estate directory'!$E$1513:$E$1524,"Town",'Estate directory'!$F$1513:$F$1524,"Estate / grouped industrial area")</x:f>
        <x:v>4</x:v>
      </x:c>
      <x:c r="D203" s="9" t="n">
        <x:f>COUNTIFS('Estate directory'!$A$1513:$A$1524,$A203,'Estate directory'!$E$1513:$E$1524,"Nearby",'Estate directory'!$F$1513:$F$1524,"Estate / grouped industrial area")</x:f>
        <x:v>3</x:v>
      </x:c>
      <x:c r="E203" s="20" t="n">
        <x:f>COUNTIFS('Unit details'!$B$2694:$B$2715,$A203,'Unit details'!$E$2694:$E$2715,"Town",'Unit details'!$H$2694:$H$2715,"Current")</x:f>
        <x:v>7</x:v>
      </x:c>
      <x:c r="F203" s="20" t="n">
        <x:f>COUNTIFS('Unit details'!$B$2694:$B$2715,$A203,'Unit details'!$E$2694:$E$2715,"Nearby",'Unit details'!$H$2694:$H$2715,"Current")</x:f>
        <x:v>9</x:v>
      </x:c>
      <x:c r="G203" s="20" t="n">
        <x:f>SUM(E203:F203)</x:f>
        <x:v>16</x:v>
      </x:c>
      <x:c r="H203" s="9" t="n">
        <x:f>SUMIFS('Unit details'!$Y$2694:$Y$2715,'Unit details'!$B$2694:$B$2715,$A203,'Unit details'!$H$2694:$H$2715,"Future",'Unit details'!$E$2694:$E$2715,"Town")+SUMIFS('Unit details'!$Y$2694:$Y$2715,'Unit details'!$B$2694:$B$2715,$A203,'Unit details'!$H$2694:$H$2715,"Future",'Unit details'!$E$2694:$E$2715,"Nearby")</x:f>
        <x:v>1</x:v>
      </x:c>
      <x:c r="I203" s="9" t="n">
        <x:f>COUNTIFS('Unit details'!$B$2694:$B$2715,$A203,'Unit details'!$H$2694:$H$2715,"Uncertain",'Unit details'!$E$2694:$E$2715,"Town")+COUNTIFS('Unit details'!$B$2694:$B$2715,$A203,'Unit details'!$H$2694:$H$2715,"Uncertain",'Unit details'!$E$2694:$E$2715,"Nearby")</x:f>
        <x:v>5</x:v>
      </x:c>
      <x:c r="J203" s="9" t="n">
        <x:f>COUNTIFS('Unit details'!$B$2694:$B$2715,$A203,'Unit details'!$N$2694:$N$2715,"Yes")</x:f>
        <x:v>12</x:v>
      </x:c>
      <x:c r="K203" s="12" t="str">
        <x:v>Surrey / North Hampshire</x:v>
      </x:c>
      <x:c r="L203" s="12" t="str">
        <x:v>Census 2021 BUA &gt;20,000 residents</x:v>
      </x:c>
      <x:c r="M203" s="12" t="str">
        <x:v>Town-level demand not independently quantified. Use identified supply and asking rents as a screening measure; few adverts alone do not establish a shortage.</x:v>
      </x:c>
    </x:row>
    <x:row r="204" ht="74" customHeight="1">
      <x:c r="A204" s="12" t="str">
        <x:v>Camberley</x:v>
      </x:c>
      <x:c r="B204" s="9" t="n">
        <x:v>36785</x:v>
      </x:c>
      <x:c r="C204" s="9" t="n">
        <x:f>COUNTIFS('Estate directory'!$A$1525:$A$1533,$A204,'Estate directory'!$E$1525:$E$1533,"Town",'Estate directory'!$F$1525:$F$1533,"Estate / grouped industrial area")</x:f>
        <x:v>6</x:v>
      </x:c>
      <x:c r="D204" s="9" t="n">
        <x:f>COUNTIFS('Estate directory'!$A$1525:$A$1533,$A204,'Estate directory'!$E$1525:$E$1533,"Nearby",'Estate directory'!$F$1525:$F$1533,"Estate / grouped industrial area")</x:f>
        <x:v>2</x:v>
      </x:c>
      <x:c r="E204" s="20" t="n">
        <x:f>COUNTIFS('Unit details'!$B$2716:$B$2735,$A204,'Unit details'!$E$2716:$E$2735,"Town",'Unit details'!$H$2716:$H$2735,"Current")</x:f>
        <x:v>8</x:v>
      </x:c>
      <x:c r="F204" s="20" t="n">
        <x:f>COUNTIFS('Unit details'!$B$2716:$B$2735,$A204,'Unit details'!$E$2716:$E$2735,"Nearby",'Unit details'!$H$2716:$H$2735,"Current")</x:f>
        <x:v>3</x:v>
      </x:c>
      <x:c r="G204" s="20" t="n">
        <x:f>SUM(E204:F204)</x:f>
        <x:v>11</x:v>
      </x:c>
      <x:c r="H204" s="9" t="n">
        <x:f>SUMIFS('Unit details'!$Y$2716:$Y$2735,'Unit details'!$B$2716:$B$2735,$A204,'Unit details'!$H$2716:$H$2735,"Future",'Unit details'!$E$2716:$E$2735,"Town")+SUMIFS('Unit details'!$Y$2716:$Y$2735,'Unit details'!$B$2716:$B$2735,$A204,'Unit details'!$H$2716:$H$2735,"Future",'Unit details'!$E$2716:$E$2735,"Nearby")</x:f>
        <x:v>0</x:v>
      </x:c>
      <x:c r="I204" s="9" t="n">
        <x:f>COUNTIFS('Unit details'!$B$2716:$B$2735,$A204,'Unit details'!$H$2716:$H$2735,"Uncertain",'Unit details'!$E$2716:$E$2735,"Town")+COUNTIFS('Unit details'!$B$2716:$B$2735,$A204,'Unit details'!$H$2716:$H$2735,"Uncertain",'Unit details'!$E$2716:$E$2735,"Nearby")</x:f>
        <x:v>9</x:v>
      </x:c>
      <x:c r="J204" s="9" t="n">
        <x:f>COUNTIFS('Unit details'!$B$2716:$B$2735,$A204,'Unit details'!$N$2716:$N$2735,"Yes")</x:f>
        <x:v>5</x:v>
      </x:c>
      <x:c r="K204" s="12" t="str">
        <x:v>Surrey / North Hampshire</x:v>
      </x:c>
      <x:c r="L204" s="12" t="str">
        <x:v>Census 2021 BUA &gt;20,000 residents</x:v>
      </x:c>
      <x:c r="M204" s="12" t="str">
        <x:v>Town-level demand not independently quantified. Use identified supply and asking rents as a screening measure; few adverts alone do not establish a shortage.</x:v>
      </x:c>
    </x:row>
    <x:row r="205" ht="74" customHeight="1">
      <x:c r="A205" s="12" t="str">
        <x:v>Farnham</x:v>
      </x:c>
      <x:c r="B205" s="9" t="n">
        <x:v>20500</x:v>
      </x:c>
      <x:c r="C205" s="9" t="n">
        <x:f>COUNTIFS('Estate directory'!$A$1534:$A$1539,$A205,'Estate directory'!$E$1534:$E$1539,"Town",'Estate directory'!$F$1534:$F$1539,"Estate / grouped industrial area")</x:f>
        <x:v>4</x:v>
      </x:c>
      <x:c r="D205" s="9" t="n">
        <x:f>COUNTIFS('Estate directory'!$A$1534:$A$1539,$A205,'Estate directory'!$E$1534:$E$1539,"Nearby",'Estate directory'!$F$1534:$F$1539,"Estate / grouped industrial area")</x:f>
        <x:v>1</x:v>
      </x:c>
      <x:c r="E205" s="20" t="n">
        <x:f>COUNTIFS('Unit details'!$B$2736:$B$2743,$A205,'Unit details'!$E$2736:$E$2743,"Town",'Unit details'!$H$2736:$H$2743,"Current")</x:f>
        <x:v>5</x:v>
      </x:c>
      <x:c r="F205" s="20" t="n">
        <x:f>COUNTIFS('Unit details'!$B$2736:$B$2743,$A205,'Unit details'!$E$2736:$E$2743,"Nearby",'Unit details'!$H$2736:$H$2743,"Current")</x:f>
        <x:v>0</x:v>
      </x:c>
      <x:c r="G205" s="20" t="n">
        <x:f>SUM(E205:F205)</x:f>
        <x:v>5</x:v>
      </x:c>
      <x:c r="H205" s="9" t="n">
        <x:f>SUMIFS('Unit details'!$Y$2736:$Y$2743,'Unit details'!$B$2736:$B$2743,$A205,'Unit details'!$H$2736:$H$2743,"Future",'Unit details'!$E$2736:$E$2743,"Town")+SUMIFS('Unit details'!$Y$2736:$Y$2743,'Unit details'!$B$2736:$B$2743,$A205,'Unit details'!$H$2736:$H$2743,"Future",'Unit details'!$E$2736:$E$2743,"Nearby")</x:f>
        <x:v>3</x:v>
      </x:c>
      <x:c r="I205" s="9" t="n">
        <x:f>COUNTIFS('Unit details'!$B$2736:$B$2743,$A205,'Unit details'!$H$2736:$H$2743,"Uncertain",'Unit details'!$E$2736:$E$2743,"Town")+COUNTIFS('Unit details'!$B$2736:$B$2743,$A205,'Unit details'!$H$2736:$H$2743,"Uncertain",'Unit details'!$E$2736:$E$2743,"Nearby")</x:f>
        <x:v>0</x:v>
      </x:c>
      <x:c r="J205" s="9" t="n">
        <x:f>COUNTIFS('Unit details'!$B$2736:$B$2743,$A205,'Unit details'!$N$2736:$N$2743,"Yes")</x:f>
        <x:v>2</x:v>
      </x:c>
      <x:c r="K205" s="12" t="str">
        <x:v>Surrey / North Hampshire</x:v>
      </x:c>
      <x:c r="L205" s="12" t="str">
        <x:v>Census 2021 BUA &gt;20,000 residents</x:v>
      </x:c>
      <x:c r="M205" s="12" t="str">
        <x:v>2026-10-14: Evidence of rental reversion and pricing at an existing tenancy; not net take-up or a vacancy measurement. Agent scarcity attribution is contextual.</x:v>
      </x:c>
    </x:row>
    <x:row r="206" ht="74" customHeight="1">
      <x:c r="A206" s="12" t="str">
        <x:v>Caterham</x:v>
      </x:c>
      <x:c r="B206" s="9" t="n">
        <x:v>22755</x:v>
      </x:c>
      <x:c r="C206" s="9" t="n">
        <x:f>COUNTIFS('Estate directory'!$A$1540:$A$1540,$A206,'Estate directory'!$E$1540:$E$1540,"Town",'Estate directory'!$F$1540:$F$1540,"Estate / grouped industrial area")</x:f>
        <x:v>0</x:v>
      </x:c>
      <x:c r="D206" s="9" t="n">
        <x:f>COUNTIFS('Estate directory'!$A$1540:$A$1540,$A206,'Estate directory'!$E$1540:$E$1540,"Nearby",'Estate directory'!$F$1540:$F$1540,"Estate / grouped industrial area")</x:f>
        <x:v>0</x:v>
      </x:c>
      <x:c r="E206" s="20" t="n">
        <x:f>COUNTIFS('Unit details'!$B$2744:$B$2744,$A206,'Unit details'!$E$2744:$E$2744,"Town",'Unit details'!$H$2744:$H$2744,"Current")</x:f>
        <x:v>0</x:v>
      </x:c>
      <x:c r="F206" s="20" t="n">
        <x:f>COUNTIFS('Unit details'!$B$2744:$B$2744,$A206,'Unit details'!$E$2744:$E$2744,"Nearby",'Unit details'!$H$2744:$H$2744,"Current")</x:f>
        <x:v>1</x:v>
      </x:c>
      <x:c r="G206" s="20" t="n">
        <x:f>SUM(E206:F206)</x:f>
        <x:v>1</x:v>
      </x:c>
      <x:c r="H206" s="9" t="n">
        <x:f>SUMIFS('Unit details'!$Y$2744:$Y$2744,'Unit details'!$B$2744:$B$2744,$A206,'Unit details'!$H$2744:$H$2744,"Future",'Unit details'!$E$2744:$E$2744,"Town")+SUMIFS('Unit details'!$Y$2744:$Y$2744,'Unit details'!$B$2744:$B$2744,$A206,'Unit details'!$H$2744:$H$2744,"Future",'Unit details'!$E$2744:$E$2744,"Nearby")</x:f>
        <x:v>0</x:v>
      </x:c>
      <x:c r="I206" s="9" t="n">
        <x:f>COUNTIFS('Unit details'!$B$2744:$B$2744,$A206,'Unit details'!$H$2744:$H$2744,"Uncertain",'Unit details'!$E$2744:$E$2744,"Town")+COUNTIFS('Unit details'!$B$2744:$B$2744,$A206,'Unit details'!$H$2744:$H$2744,"Uncertain",'Unit details'!$E$2744:$E$2744,"Nearby")</x:f>
        <x:v>0</x:v>
      </x:c>
      <x:c r="J206" s="9" t="n">
        <x:f>COUNTIFS('Unit details'!$B$2744:$B$2744,$A206,'Unit details'!$N$2744:$N$2744,"Yes")</x:f>
        <x:v>1</x:v>
      </x:c>
      <x:c r="K206" s="12" t="str">
        <x:v>Surrey / North Hampshire</x:v>
      </x:c>
      <x:c r="L206" s="12" t="str">
        <x:v>Census 2021 BUA &gt;20,000 residents</x:v>
      </x:c>
      <x:c r="M206" s="12" t="str">
        <x:v>Town-level demand not independently quantified. Use identified supply and asking rents as a screening measure; few adverts alone do not establish a shortage.</x:v>
      </x:c>
    </x:row>
    <x:row r="207" ht="74" customHeight="1">
      <x:c r="A207" s="12" t="str">
        <x:v>Epsom</x:v>
      </x:c>
      <x:c r="B207" s="9" t="n">
        <x:v>35850</x:v>
      </x:c>
      <x:c r="C207" s="9" t="n">
        <x:f>COUNTIFS('Estate directory'!$A$1541:$A$1546,$A207,'Estate directory'!$E$1541:$E$1546,"Town",'Estate directory'!$F$1541:$F$1546,"Estate / grouped industrial area")</x:f>
        <x:v>6</x:v>
      </x:c>
      <x:c r="D207" s="9" t="n">
        <x:f>COUNTIFS('Estate directory'!$A$1541:$A$1546,$A207,'Estate directory'!$E$1541:$E$1546,"Nearby",'Estate directory'!$F$1541:$F$1546,"Estate / grouped industrial area")</x:f>
        <x:v>0</x:v>
      </x:c>
      <x:c r="E207" s="20" t="n">
        <x:f>COUNTIFS('Unit details'!$B$2745:$B$2751,$A207,'Unit details'!$E$2745:$E$2751,"Town",'Unit details'!$H$2745:$H$2751,"Current")</x:f>
        <x:v>6</x:v>
      </x:c>
      <x:c r="F207" s="20" t="n">
        <x:f>COUNTIFS('Unit details'!$B$2745:$B$2751,$A207,'Unit details'!$E$2745:$E$2751,"Nearby",'Unit details'!$H$2745:$H$2751,"Current")</x:f>
        <x:v>0</x:v>
      </x:c>
      <x:c r="G207" s="20" t="n">
        <x:f>SUM(E207:F207)</x:f>
        <x:v>6</x:v>
      </x:c>
      <x:c r="H207" s="9" t="n">
        <x:f>SUMIFS('Unit details'!$Y$2745:$Y$2751,'Unit details'!$B$2745:$B$2751,$A207,'Unit details'!$H$2745:$H$2751,"Future",'Unit details'!$E$2745:$E$2751,"Town")+SUMIFS('Unit details'!$Y$2745:$Y$2751,'Unit details'!$B$2745:$B$2751,$A207,'Unit details'!$H$2745:$H$2751,"Future",'Unit details'!$E$2745:$E$2751,"Nearby")</x:f>
        <x:v>0</x:v>
      </x:c>
      <x:c r="I207" s="9" t="n">
        <x:f>COUNTIFS('Unit details'!$B$2745:$B$2751,$A207,'Unit details'!$H$2745:$H$2751,"Uncertain",'Unit details'!$E$2745:$E$2751,"Town")+COUNTIFS('Unit details'!$B$2745:$B$2751,$A207,'Unit details'!$H$2745:$H$2751,"Uncertain",'Unit details'!$E$2745:$E$2751,"Nearby")</x:f>
        <x:v>1</x:v>
      </x:c>
      <x:c r="J207" s="9" t="n">
        <x:f>COUNTIFS('Unit details'!$B$2745:$B$2751,$A207,'Unit details'!$N$2745:$N$2751,"Yes")</x:f>
        <x:v>2</x:v>
      </x:c>
      <x:c r="K207" s="12" t="str">
        <x:v>Surrey / North Hampshire</x:v>
      </x:c>
      <x:c r="L207" s="12" t="str">
        <x:v>Census 2021 BUA &gt;20,000 residents</x:v>
      </x:c>
      <x:c r="M207" s="12" t="str">
        <x:v>Town-level demand not independently quantified. Use identified supply and asking rents as a screening measure; few adverts alone do not establish a shortage.</x:v>
      </x:c>
    </x:row>
    <x:row r="208" ht="74" customHeight="1">
      <x:c r="A208" s="12" t="str">
        <x:v>Ewell</x:v>
      </x:c>
      <x:c r="B208" s="9" t="n">
        <x:v>27515</x:v>
      </x:c>
      <x:c r="C208" s="9" t="n">
        <x:f>COUNTIFS('Estate directory'!$A$2105:$A$2105,$A208,'Estate directory'!$E$2105:$E$2105,"Town",'Estate directory'!$F$2105:$F$2105,"Estate / grouped industrial area")</x:f>
        <x:v>0</x:v>
      </x:c>
      <x:c r="D208" s="9" t="n">
        <x:f>COUNTIFS('Estate directory'!$A$2105:$A$2105,$A208,'Estate directory'!$E$2105:$E$2105,"Nearby",'Estate directory'!$F$2105:$F$2105,"Estate / grouped industrial area")</x:f>
        <x:v>0</x:v>
      </x:c>
      <x:c r="E208" s="20" t="n">
        <x:f>COUNTIFS('Unit details'!$B$4039:$B$4039,$A208,'Unit details'!$E$4039:$E$4039,"Town",'Unit details'!$H$4039:$H$4039,"Current")</x:f>
        <x:v>0</x:v>
      </x:c>
      <x:c r="F208" s="20" t="n">
        <x:f>COUNTIFS('Unit details'!$B$4039:$B$4039,$A208,'Unit details'!$E$4039:$E$4039,"Nearby",'Unit details'!$H$4039:$H$4039,"Current")</x:f>
        <x:v>0</x:v>
      </x:c>
      <x:c r="G208" s="20" t="n">
        <x:f>SUM(E208:F208)</x:f>
        <x:v>0</x:v>
      </x:c>
      <x:c r="H208" s="9" t="n">
        <x:f>SUMIFS('Unit details'!$Y$4039:$Y$4039,'Unit details'!$B$4039:$B$4039,$A208,'Unit details'!$H$4039:$H$4039,"Future",'Unit details'!$E$4039:$E$4039,"Town")+SUMIFS('Unit details'!$Y$4039:$Y$4039,'Unit details'!$B$4039:$B$4039,$A208,'Unit details'!$H$4039:$H$4039,"Future",'Unit details'!$E$4039:$E$4039,"Nearby")</x:f>
        <x:v>0</x:v>
      </x:c>
      <x:c r="I208" s="9" t="n">
        <x:f>COUNTIFS('Unit details'!$B$4039:$B$4039,$A208,'Unit details'!$H$4039:$H$4039,"Uncertain",'Unit details'!$E$4039:$E$4039,"Town")+COUNTIFS('Unit details'!$B$4039:$B$4039,$A208,'Unit details'!$H$4039:$H$4039,"Uncertain",'Unit details'!$E$4039:$E$4039,"Nearby")</x:f>
        <x:v>0</x:v>
      </x:c>
      <x:c r="J208" s="9" t="n">
        <x:f>COUNTIFS('Unit details'!$B$4039:$B$4039,$A208,'Unit details'!$N$4039:$N$4039,"Yes")</x:f>
        <x:v>0</x:v>
      </x:c>
      <x:c r="K208" s="12" t="str">
        <x:v>Surrey / North Hampshire</x:v>
      </x:c>
      <x:c r="L208" s="12" t="str">
        <x:v>Census 2021 BUA &gt;20,000 residents</x:v>
      </x:c>
      <x:c r="M208" s="12" t="str">
        <x:v>Town-level demand not independently quantified. Use identified supply and asking rents as a screening measure; few adverts alone do not establish a shortage.</x:v>
      </x:c>
    </x:row>
    <x:row r="209" ht="74" customHeight="1">
      <x:c r="A209" s="12" t="str">
        <x:v>Ashford (Spelthorne)</x:v>
      </x:c>
      <x:c r="B209" s="9" t="n">
        <x:v>22825</x:v>
      </x:c>
      <x:c r="C209" s="9" t="n">
        <x:f>COUNTIFS('Estate directory'!$A$1547:$A$1550,$A209,'Estate directory'!$E$1547:$E$1550,"Town",'Estate directory'!$F$1547:$F$1550,"Estate / grouped industrial area")</x:f>
        <x:v>1</x:v>
      </x:c>
      <x:c r="D209" s="9" t="n">
        <x:f>COUNTIFS('Estate directory'!$A$1547:$A$1550,$A209,'Estate directory'!$E$1547:$E$1550,"Nearby",'Estate directory'!$F$1547:$F$1550,"Estate / grouped industrial area")</x:f>
        <x:v>1</x:v>
      </x:c>
      <x:c r="E209" s="20" t="n">
        <x:f>COUNTIFS('Unit details'!$B$2752:$B$2759,$A209,'Unit details'!$E$2752:$E$2759,"Town",'Unit details'!$H$2752:$H$2759,"Current")</x:f>
        <x:v>5</x:v>
      </x:c>
      <x:c r="F209" s="20" t="n">
        <x:f>COUNTIFS('Unit details'!$B$2752:$B$2759,$A209,'Unit details'!$E$2752:$E$2759,"Nearby",'Unit details'!$H$2752:$H$2759,"Current")</x:f>
        <x:v>1</x:v>
      </x:c>
      <x:c r="G209" s="20" t="n">
        <x:f>SUM(E209:F209)</x:f>
        <x:v>6</x:v>
      </x:c>
      <x:c r="H209" s="9" t="n">
        <x:f>SUMIFS('Unit details'!$Y$2752:$Y$2759,'Unit details'!$B$2752:$B$2759,$A209,'Unit details'!$H$2752:$H$2759,"Future",'Unit details'!$E$2752:$E$2759,"Town")+SUMIFS('Unit details'!$Y$2752:$Y$2759,'Unit details'!$B$2752:$B$2759,$A209,'Unit details'!$H$2752:$H$2759,"Future",'Unit details'!$E$2752:$E$2759,"Nearby")</x:f>
        <x:v>0</x:v>
      </x:c>
      <x:c r="I209" s="9" t="n">
        <x:f>COUNTIFS('Unit details'!$B$2752:$B$2759,$A209,'Unit details'!$H$2752:$H$2759,"Uncertain",'Unit details'!$E$2752:$E$2759,"Town")+COUNTIFS('Unit details'!$B$2752:$B$2759,$A209,'Unit details'!$H$2752:$H$2759,"Uncertain",'Unit details'!$E$2752:$E$2759,"Nearby")</x:f>
        <x:v>2</x:v>
      </x:c>
      <x:c r="J209" s="9" t="n">
        <x:f>COUNTIFS('Unit details'!$B$2752:$B$2759,$A209,'Unit details'!$N$2752:$N$2759,"Yes")</x:f>
        <x:v>2</x:v>
      </x:c>
      <x:c r="K209" s="12" t="str">
        <x:v>Surrey / North Hampshire</x:v>
      </x:c>
      <x:c r="L209" s="12" t="str">
        <x:v>Census 2021 BUA &gt;20,000 residents</x:v>
      </x:c>
      <x:c r="M209" s="12" t="str">
        <x:v>Town-level demand not independently quantified. Use identified supply and asking rents as a screening measure; few adverts alone do not establish a shortage.</x:v>
      </x:c>
    </x:row>
    <x:row r="210" ht="74" customHeight="1">
      <x:c r="A210" s="12" t="str">
        <x:v>Egham</x:v>
      </x:c>
      <x:c r="B210" s="9" t="n">
        <x:v>28000</x:v>
      </x:c>
      <x:c r="C210" s="9" t="n">
        <x:f>COUNTIFS('Estate directory'!$A$1551:$A$1553,$A210,'Estate directory'!$E$1551:$E$1553,"Town",'Estate directory'!$F$1551:$F$1553,"Estate / grouped industrial area")</x:f>
        <x:v>0</x:v>
      </x:c>
      <x:c r="D210" s="9" t="n">
        <x:f>COUNTIFS('Estate directory'!$A$1551:$A$1553,$A210,'Estate directory'!$E$1551:$E$1553,"Nearby",'Estate directory'!$F$1551:$F$1553,"Estate / grouped industrial area")</x:f>
        <x:v>3</x:v>
      </x:c>
      <x:c r="E210" s="20" t="n">
        <x:f>COUNTIFS('Unit details'!$B$2760:$B$2763,$A210,'Unit details'!$E$2760:$E$2763,"Town",'Unit details'!$H$2760:$H$2763,"Current")</x:f>
        <x:v>0</x:v>
      </x:c>
      <x:c r="F210" s="20" t="n">
        <x:f>COUNTIFS('Unit details'!$B$2760:$B$2763,$A210,'Unit details'!$E$2760:$E$2763,"Nearby",'Unit details'!$H$2760:$H$2763,"Current")</x:f>
        <x:v>3</x:v>
      </x:c>
      <x:c r="G210" s="20" t="n">
        <x:f>SUM(E210:F210)</x:f>
        <x:v>3</x:v>
      </x:c>
      <x:c r="H210" s="9" t="n">
        <x:f>SUMIFS('Unit details'!$Y$2760:$Y$2763,'Unit details'!$B$2760:$B$2763,$A210,'Unit details'!$H$2760:$H$2763,"Future",'Unit details'!$E$2760:$E$2763,"Town")+SUMIFS('Unit details'!$Y$2760:$Y$2763,'Unit details'!$B$2760:$B$2763,$A210,'Unit details'!$H$2760:$H$2763,"Future",'Unit details'!$E$2760:$E$2763,"Nearby")</x:f>
        <x:v>0</x:v>
      </x:c>
      <x:c r="I210" s="9" t="n">
        <x:f>COUNTIFS('Unit details'!$B$2760:$B$2763,$A210,'Unit details'!$H$2760:$H$2763,"Uncertain",'Unit details'!$E$2760:$E$2763,"Town")+COUNTIFS('Unit details'!$B$2760:$B$2763,$A210,'Unit details'!$H$2760:$H$2763,"Uncertain",'Unit details'!$E$2760:$E$2763,"Nearby")</x:f>
        <x:v>1</x:v>
      </x:c>
      <x:c r="J210" s="9" t="n">
        <x:f>COUNTIFS('Unit details'!$B$2760:$B$2763,$A210,'Unit details'!$N$2760:$N$2763,"Yes")</x:f>
        <x:v>2</x:v>
      </x:c>
      <x:c r="K210" s="12" t="str">
        <x:v>Surrey / North Hampshire</x:v>
      </x:c>
      <x:c r="L210" s="12" t="str">
        <x:v>Census 2021 BUA &gt;20,000 residents</x:v>
      </x:c>
      <x:c r="M210" s="12" t="str">
        <x:v>Town-level demand not independently quantified. Use identified supply and asking rents as a screening measure; few adverts alone do not establish a shortage.</x:v>
      </x:c>
    </x:row>
    <x:row r="211" ht="74" customHeight="1">
      <x:c r="A211" s="12" t="str">
        <x:v>Horley</x:v>
      </x:c>
      <x:c r="B211" s="9" t="n">
        <x:v>27070</x:v>
      </x:c>
      <x:c r="C211" s="9" t="n">
        <x:f>COUNTIFS('Estate directory'!$A$1554:$A$1554,$A211,'Estate directory'!$E$1554:$E$1554,"Town",'Estate directory'!$F$1554:$F$1554,"Estate / grouped industrial area")</x:f>
        <x:v>0</x:v>
      </x:c>
      <x:c r="D211" s="9" t="n">
        <x:f>COUNTIFS('Estate directory'!$A$1554:$A$1554,$A211,'Estate directory'!$E$1554:$E$1554,"Nearby",'Estate directory'!$F$1554:$F$1554,"Estate / grouped industrial area")</x:f>
        <x:v>0</x:v>
      </x:c>
      <x:c r="E211" s="20" t="n">
        <x:f>COUNTIFS('Unit details'!$B$2764:$B$2764,$A211,'Unit details'!$E$2764:$E$2764,"Town",'Unit details'!$H$2764:$H$2764,"Current")</x:f>
        <x:v>0</x:v>
      </x:c>
      <x:c r="F211" s="20" t="n">
        <x:f>COUNTIFS('Unit details'!$B$2764:$B$2764,$A211,'Unit details'!$E$2764:$E$2764,"Nearby",'Unit details'!$H$2764:$H$2764,"Current")</x:f>
        <x:v>0</x:v>
      </x:c>
      <x:c r="G211" s="20" t="n">
        <x:f>SUM(E211:F211)</x:f>
        <x:v>0</x:v>
      </x:c>
      <x:c r="H211" s="9" t="n">
        <x:f>SUMIFS('Unit details'!$Y$2764:$Y$2764,'Unit details'!$B$2764:$B$2764,$A211,'Unit details'!$H$2764:$H$2764,"Future",'Unit details'!$E$2764:$E$2764,"Town")+SUMIFS('Unit details'!$Y$2764:$Y$2764,'Unit details'!$B$2764:$B$2764,$A211,'Unit details'!$H$2764:$H$2764,"Future",'Unit details'!$E$2764:$E$2764,"Nearby")</x:f>
        <x:v>0</x:v>
      </x:c>
      <x:c r="I211" s="9" t="n">
        <x:f>COUNTIFS('Unit details'!$B$2764:$B$2764,$A211,'Unit details'!$H$2764:$H$2764,"Uncertain",'Unit details'!$E$2764:$E$2764,"Town")+COUNTIFS('Unit details'!$B$2764:$B$2764,$A211,'Unit details'!$H$2764:$H$2764,"Uncertain",'Unit details'!$E$2764:$E$2764,"Nearby")</x:f>
        <x:v>1</x:v>
      </x:c>
      <x:c r="J211" s="9" t="n">
        <x:f>COUNTIFS('Unit details'!$B$2764:$B$2764,$A211,'Unit details'!$N$2764:$N$2764,"Yes")</x:f>
        <x:v>0</x:v>
      </x:c>
      <x:c r="K211" s="12" t="str">
        <x:v>Surrey / North Hampshire</x:v>
      </x:c>
      <x:c r="L211" s="12" t="str">
        <x:v>Census 2021 BUA &gt;20,000 residents</x:v>
      </x:c>
      <x:c r="M211" s="12" t="str">
        <x:v>Town-level demand not independently quantified. Use identified supply and asking rents as a screening measure; few adverts alone do not establish a shortage.</x:v>
      </x:c>
    </x:row>
    <x:row r="212" ht="74" customHeight="1">
      <x:c r="A212" s="12" t="str">
        <x:v>Redhill</x:v>
      </x:c>
      <x:c r="B212" s="9" t="n">
        <x:v>32525</x:v>
      </x:c>
      <x:c r="C212" s="9" t="n">
        <x:f>COUNTIFS('Estate directory'!$A$1555:$A$1561,$A212,'Estate directory'!$E$1555:$E$1561,"Town",'Estate directory'!$F$1555:$F$1561,"Estate / grouped industrial area")</x:f>
        <x:v>2</x:v>
      </x:c>
      <x:c r="D212" s="9" t="n">
        <x:f>COUNTIFS('Estate directory'!$A$1555:$A$1561,$A212,'Estate directory'!$E$1555:$E$1561,"Nearby",'Estate directory'!$F$1555:$F$1561,"Estate / grouped industrial area")</x:f>
        <x:v>5</x:v>
      </x:c>
      <x:c r="E212" s="20" t="n">
        <x:f>COUNTIFS('Unit details'!$B$2765:$B$2774,$A212,'Unit details'!$E$2765:$E$2774,"Town",'Unit details'!$H$2765:$H$2774,"Current")</x:f>
        <x:v>4</x:v>
      </x:c>
      <x:c r="F212" s="20" t="n">
        <x:f>COUNTIFS('Unit details'!$B$2765:$B$2774,$A212,'Unit details'!$E$2765:$E$2774,"Nearby",'Unit details'!$H$2765:$H$2774,"Current")</x:f>
        <x:v>4</x:v>
      </x:c>
      <x:c r="G212" s="20" t="n">
        <x:f>SUM(E212:F212)</x:f>
        <x:v>8</x:v>
      </x:c>
      <x:c r="H212" s="9" t="n">
        <x:f>SUMIFS('Unit details'!$Y$2765:$Y$2774,'Unit details'!$B$2765:$B$2774,$A212,'Unit details'!$H$2765:$H$2774,"Future",'Unit details'!$E$2765:$E$2774,"Town")+SUMIFS('Unit details'!$Y$2765:$Y$2774,'Unit details'!$B$2765:$B$2774,$A212,'Unit details'!$H$2765:$H$2774,"Future",'Unit details'!$E$2765:$E$2774,"Nearby")</x:f>
        <x:v>0</x:v>
      </x:c>
      <x:c r="I212" s="9" t="n">
        <x:f>COUNTIFS('Unit details'!$B$2765:$B$2774,$A212,'Unit details'!$H$2765:$H$2774,"Uncertain",'Unit details'!$E$2765:$E$2774,"Town")+COUNTIFS('Unit details'!$B$2765:$B$2774,$A212,'Unit details'!$H$2765:$H$2774,"Uncertain",'Unit details'!$E$2765:$E$2774,"Nearby")</x:f>
        <x:v>2</x:v>
      </x:c>
      <x:c r="J212" s="9" t="n">
        <x:f>COUNTIFS('Unit details'!$B$2765:$B$2774,$A212,'Unit details'!$N$2765:$N$2774,"Yes")</x:f>
        <x:v>8</x:v>
      </x:c>
      <x:c r="K212" s="12" t="str">
        <x:v>Surrey / North Hampshire</x:v>
      </x:c>
      <x:c r="L212" s="12" t="str">
        <x:v>Census 2021 BUA &gt;20,000 residents</x:v>
      </x:c>
      <x:c r="M212" s="12" t="str">
        <x:v>Town-level demand not independently quantified. Use identified supply and asking rents as a screening measure; few adverts alone do not establish a shortage.</x:v>
      </x:c>
    </x:row>
    <x:row r="213" ht="74" customHeight="1">
      <x:c r="A213" s="12" t="str">
        <x:v>Reigate</x:v>
      </x:c>
      <x:c r="B213" s="9" t="n">
        <x:v>23780</x:v>
      </x:c>
      <x:c r="C213" s="9" t="n">
        <x:f>COUNTIFS('Estate directory'!$A$1562:$A$1565,$A213,'Estate directory'!$E$1562:$E$1565,"Town",'Estate directory'!$F$1562:$F$1565,"Estate / grouped industrial area")</x:f>
        <x:v>0</x:v>
      </x:c>
      <x:c r="D213" s="9" t="n">
        <x:f>COUNTIFS('Estate directory'!$A$1562:$A$1565,$A213,'Estate directory'!$E$1562:$E$1565,"Nearby",'Estate directory'!$F$1562:$F$1565,"Estate / grouped industrial area")</x:f>
        <x:v>0</x:v>
      </x:c>
      <x:c r="E213" s="20" t="n">
        <x:f>COUNTIFS('Unit details'!$B$2775:$B$2778,$A213,'Unit details'!$E$2775:$E$2778,"Town",'Unit details'!$H$2775:$H$2778,"Current")</x:f>
        <x:v>2</x:v>
      </x:c>
      <x:c r="F213" s="20" t="n">
        <x:f>COUNTIFS('Unit details'!$B$2775:$B$2778,$A213,'Unit details'!$E$2775:$E$2778,"Nearby",'Unit details'!$H$2775:$H$2778,"Current")</x:f>
        <x:v>1</x:v>
      </x:c>
      <x:c r="G213" s="20" t="n">
        <x:f>SUM(E213:F213)</x:f>
        <x:v>3</x:v>
      </x:c>
      <x:c r="H213" s="9" t="n">
        <x:f>SUMIFS('Unit details'!$Y$2775:$Y$2778,'Unit details'!$B$2775:$B$2778,$A213,'Unit details'!$H$2775:$H$2778,"Future",'Unit details'!$E$2775:$E$2778,"Town")+SUMIFS('Unit details'!$Y$2775:$Y$2778,'Unit details'!$B$2775:$B$2778,$A213,'Unit details'!$H$2775:$H$2778,"Future",'Unit details'!$E$2775:$E$2778,"Nearby")</x:f>
        <x:v>0</x:v>
      </x:c>
      <x:c r="I213" s="9" t="n">
        <x:f>COUNTIFS('Unit details'!$B$2775:$B$2778,$A213,'Unit details'!$H$2775:$H$2778,"Uncertain",'Unit details'!$E$2775:$E$2778,"Town")+COUNTIFS('Unit details'!$B$2775:$B$2778,$A213,'Unit details'!$H$2775:$H$2778,"Uncertain",'Unit details'!$E$2775:$E$2778,"Nearby")</x:f>
        <x:v>1</x:v>
      </x:c>
      <x:c r="J213" s="9" t="n">
        <x:f>COUNTIFS('Unit details'!$B$2775:$B$2778,$A213,'Unit details'!$N$2775:$N$2778,"Yes")</x:f>
        <x:v>2</x:v>
      </x:c>
      <x:c r="K213" s="12" t="str">
        <x:v>Surrey / North Hampshire</x:v>
      </x:c>
      <x:c r="L213" s="12" t="str">
        <x:v>Census 2021 BUA &gt;20,000 residents</x:v>
      </x:c>
      <x:c r="M213" s="12" t="str">
        <x:v>Town-level demand not independently quantified. Use identified supply and asking rents as a screening measure; few adverts alone do not establish a shortage.</x:v>
      </x:c>
    </x:row>
    <x:row r="214" ht="74" customHeight="1">
      <x:c r="A214" s="12" t="str">
        <x:v>Staines-upon-Thames</x:v>
      </x:c>
      <x:c r="B214" s="9" t="n">
        <x:v>21325</x:v>
      </x:c>
      <x:c r="C214" s="9" t="n">
        <x:f>COUNTIFS('Estate directory'!$A$1566:$A$1566,$A214,'Estate directory'!$E$1566:$E$1566,"Town",'Estate directory'!$F$1566:$F$1566,"Estate / grouped industrial area")</x:f>
        <x:v>0</x:v>
      </x:c>
      <x:c r="D214" s="9" t="n">
        <x:f>COUNTIFS('Estate directory'!$A$1566:$A$1566,$A214,'Estate directory'!$E$1566:$E$1566,"Nearby",'Estate directory'!$F$1566:$F$1566,"Estate / grouped industrial area")</x:f>
        <x:v>0</x:v>
      </x:c>
      <x:c r="E214" s="20" t="n">
        <x:f>COUNTIFS('Unit details'!$B$2779:$B$2783,$A214,'Unit details'!$E$2779:$E$2783,"Town",'Unit details'!$H$2779:$H$2783,"Current")</x:f>
        <x:v>5</x:v>
      </x:c>
      <x:c r="F214" s="20" t="n">
        <x:f>COUNTIFS('Unit details'!$B$2779:$B$2783,$A214,'Unit details'!$E$2779:$E$2783,"Nearby",'Unit details'!$H$2779:$H$2783,"Current")</x:f>
        <x:v>0</x:v>
      </x:c>
      <x:c r="G214" s="20" t="n">
        <x:f>SUM(E214:F214)</x:f>
        <x:v>5</x:v>
      </x:c>
      <x:c r="H214" s="9" t="n">
        <x:f>SUMIFS('Unit details'!$Y$2779:$Y$2783,'Unit details'!$B$2779:$B$2783,$A214,'Unit details'!$H$2779:$H$2783,"Future",'Unit details'!$E$2779:$E$2783,"Town")+SUMIFS('Unit details'!$Y$2779:$Y$2783,'Unit details'!$B$2779:$B$2783,$A214,'Unit details'!$H$2779:$H$2783,"Future",'Unit details'!$E$2779:$E$2783,"Nearby")</x:f>
        <x:v>0</x:v>
      </x:c>
      <x:c r="I214" s="9" t="n">
        <x:f>COUNTIFS('Unit details'!$B$2779:$B$2783,$A214,'Unit details'!$H$2779:$H$2783,"Uncertain",'Unit details'!$E$2779:$E$2783,"Town")+COUNTIFS('Unit details'!$B$2779:$B$2783,$A214,'Unit details'!$H$2779:$H$2783,"Uncertain",'Unit details'!$E$2779:$E$2783,"Nearby")</x:f>
        <x:v>0</x:v>
      </x:c>
      <x:c r="J214" s="9" t="n">
        <x:f>COUNTIFS('Unit details'!$B$2779:$B$2783,$A214,'Unit details'!$N$2779:$N$2783,"Yes")</x:f>
        <x:v>0</x:v>
      </x:c>
      <x:c r="K214" s="12" t="str">
        <x:v>Surrey / North Hampshire</x:v>
      </x:c>
      <x:c r="L214" s="12" t="str">
        <x:v>Census 2021 BUA &gt;20,000 residents</x:v>
      </x:c>
      <x:c r="M214" s="12" t="str">
        <x:v>Town-level demand not independently quantified. Use identified supply and asking rents as a screening measure; few adverts alone do not establish a shortage.</x:v>
      </x:c>
    </x:row>
    <x:row r="215" ht="74" customHeight="1">
      <x:c r="A215" s="12" t="str">
        <x:v>Sunbury-on-Thames</x:v>
      </x:c>
      <x:c r="B215" s="9" t="n">
        <x:v>21475</x:v>
      </x:c>
      <x:c r="C215" s="9" t="n">
        <x:f>COUNTIFS('Estate directory'!$A$1567:$A$1568,$A215,'Estate directory'!$E$1567:$E$1568,"Town",'Estate directory'!$F$1567:$F$1568,"Estate / grouped industrial area")</x:f>
        <x:v>1</x:v>
      </x:c>
      <x:c r="D215" s="9" t="n">
        <x:f>COUNTIFS('Estate directory'!$A$1567:$A$1568,$A215,'Estate directory'!$E$1567:$E$1568,"Nearby",'Estate directory'!$F$1567:$F$1568,"Estate / grouped industrial area")</x:f>
        <x:v>0</x:v>
      </x:c>
      <x:c r="E215" s="20" t="n">
        <x:f>COUNTIFS('Unit details'!$B$2784:$B$2785,$A215,'Unit details'!$E$2784:$E$2785,"Town",'Unit details'!$H$2784:$H$2785,"Current")</x:f>
        <x:v>1</x:v>
      </x:c>
      <x:c r="F215" s="20" t="n">
        <x:f>COUNTIFS('Unit details'!$B$2784:$B$2785,$A215,'Unit details'!$E$2784:$E$2785,"Nearby",'Unit details'!$H$2784:$H$2785,"Current")</x:f>
        <x:v>0</x:v>
      </x:c>
      <x:c r="G215" s="20" t="n">
        <x:f>SUM(E215:F215)</x:f>
        <x:v>1</x:v>
      </x:c>
      <x:c r="H215" s="9" t="n">
        <x:f>SUMIFS('Unit details'!$Y$2784:$Y$2785,'Unit details'!$B$2784:$B$2785,$A215,'Unit details'!$H$2784:$H$2785,"Future",'Unit details'!$E$2784:$E$2785,"Town")+SUMIFS('Unit details'!$Y$2784:$Y$2785,'Unit details'!$B$2784:$B$2785,$A215,'Unit details'!$H$2784:$H$2785,"Future",'Unit details'!$E$2784:$E$2785,"Nearby")</x:f>
        <x:v>0</x:v>
      </x:c>
      <x:c r="I215" s="9" t="n">
        <x:f>COUNTIFS('Unit details'!$B$2784:$B$2785,$A215,'Unit details'!$H$2784:$H$2785,"Uncertain",'Unit details'!$E$2784:$E$2785,"Town")+COUNTIFS('Unit details'!$B$2784:$B$2785,$A215,'Unit details'!$H$2784:$H$2785,"Uncertain",'Unit details'!$E$2784:$E$2785,"Nearby")</x:f>
        <x:v>1</x:v>
      </x:c>
      <x:c r="J215" s="9" t="n">
        <x:f>COUNTIFS('Unit details'!$B$2784:$B$2785,$A215,'Unit details'!$N$2784:$N$2785,"Yes")</x:f>
        <x:v>0</x:v>
      </x:c>
      <x:c r="K215" s="12" t="str">
        <x:v>Surrey / North Hampshire</x:v>
      </x:c>
      <x:c r="L215" s="12" t="str">
        <x:v>Census 2021 BUA &gt;20,000 residents</x:v>
      </x:c>
      <x:c r="M215" s="12" t="str">
        <x:v>Town-level demand not independently quantified. Use identified supply and asking rents as a screening measure; few adverts alone do not establish a shortage.</x:v>
      </x:c>
    </x:row>
    <x:row r="216" ht="74" customHeight="1">
      <x:c r="A216" s="12" t="str">
        <x:v>Walton-on-Thames</x:v>
      </x:c>
      <x:c r="B216" s="9" t="n">
        <x:v>27020</x:v>
      </x:c>
      <x:c r="C216" s="9" t="n">
        <x:f>COUNTIFS('Estate directory'!$A$1569:$A$1569,$A216,'Estate directory'!$E$1569:$E$1569,"Town",'Estate directory'!$F$1569:$F$1569,"Estate / grouped industrial area")</x:f>
        <x:v>1</x:v>
      </x:c>
      <x:c r="D216" s="9" t="n">
        <x:f>COUNTIFS('Estate directory'!$A$1569:$A$1569,$A216,'Estate directory'!$E$1569:$E$1569,"Nearby",'Estate directory'!$F$1569:$F$1569,"Estate / grouped industrial area")</x:f>
        <x:v>0</x:v>
      </x:c>
      <x:c r="E216" s="20" t="n">
        <x:f>COUNTIFS('Unit details'!$B$2786:$B$2786,$A216,'Unit details'!$E$2786:$E$2786,"Town",'Unit details'!$H$2786:$H$2786,"Current")</x:f>
        <x:v>1</x:v>
      </x:c>
      <x:c r="F216" s="20" t="n">
        <x:f>COUNTIFS('Unit details'!$B$2786:$B$2786,$A216,'Unit details'!$E$2786:$E$2786,"Nearby",'Unit details'!$H$2786:$H$2786,"Current")</x:f>
        <x:v>0</x:v>
      </x:c>
      <x:c r="G216" s="20" t="n">
        <x:f>SUM(E216:F216)</x:f>
        <x:v>1</x:v>
      </x:c>
      <x:c r="H216" s="9" t="n">
        <x:f>SUMIFS('Unit details'!$Y$2786:$Y$2786,'Unit details'!$B$2786:$B$2786,$A216,'Unit details'!$H$2786:$H$2786,"Future",'Unit details'!$E$2786:$E$2786,"Town")+SUMIFS('Unit details'!$Y$2786:$Y$2786,'Unit details'!$B$2786:$B$2786,$A216,'Unit details'!$H$2786:$H$2786,"Future",'Unit details'!$E$2786:$E$2786,"Nearby")</x:f>
        <x:v>0</x:v>
      </x:c>
      <x:c r="I216" s="9" t="n">
        <x:f>COUNTIFS('Unit details'!$B$2786:$B$2786,$A216,'Unit details'!$H$2786:$H$2786,"Uncertain",'Unit details'!$E$2786:$E$2786,"Town")+COUNTIFS('Unit details'!$B$2786:$B$2786,$A216,'Unit details'!$H$2786:$H$2786,"Uncertain",'Unit details'!$E$2786:$E$2786,"Nearby")</x:f>
        <x:v>0</x:v>
      </x:c>
      <x:c r="J216" s="9" t="n">
        <x:f>COUNTIFS('Unit details'!$B$2786:$B$2786,$A216,'Unit details'!$N$2786:$N$2786,"Yes")</x:f>
        <x:v>1</x:v>
      </x:c>
      <x:c r="K216" s="12" t="str">
        <x:v>Surrey / North Hampshire</x:v>
      </x:c>
      <x:c r="L216" s="12" t="str">
        <x:v>Census 2021 BUA &gt;20,000 residents</x:v>
      </x:c>
      <x:c r="M216" s="12" t="str">
        <x:v>Town-level demand not independently quantified. Use identified supply and asking rents as a screening measure; few adverts alone do not establish a shortage.</x:v>
      </x:c>
    </x:row>
    <x:row r="217" ht="74" customHeight="1">
      <x:c r="A217" s="12" t="str">
        <x:v>West Molesey</x:v>
      </x:c>
      <x:c r="B217" s="9" t="n">
        <x:v>47150</x:v>
      </x:c>
      <x:c r="C217" s="9" t="n">
        <x:f>COUNTIFS('Estate directory'!$A$1570:$A$1571,$A217,'Estate directory'!$E$1570:$E$1571,"Town",'Estate directory'!$F$1570:$F$1571,"Estate / grouped industrial area")</x:f>
        <x:v>2</x:v>
      </x:c>
      <x:c r="D217" s="9" t="n">
        <x:f>COUNTIFS('Estate directory'!$A$1570:$A$1571,$A217,'Estate directory'!$E$1570:$E$1571,"Nearby",'Estate directory'!$F$1570:$F$1571,"Estate / grouped industrial area")</x:f>
        <x:v>0</x:v>
      </x:c>
      <x:c r="E217" s="20" t="n">
        <x:f>COUNTIFS('Unit details'!$B$2787:$B$2790,$A217,'Unit details'!$E$2787:$E$2790,"Town",'Unit details'!$H$2787:$H$2790,"Current")</x:f>
        <x:v>4</x:v>
      </x:c>
      <x:c r="F217" s="20" t="n">
        <x:f>COUNTIFS('Unit details'!$B$2787:$B$2790,$A217,'Unit details'!$E$2787:$E$2790,"Nearby",'Unit details'!$H$2787:$H$2790,"Current")</x:f>
        <x:v>0</x:v>
      </x:c>
      <x:c r="G217" s="20" t="n">
        <x:f>SUM(E217:F217)</x:f>
        <x:v>4</x:v>
      </x:c>
      <x:c r="H217" s="9" t="n">
        <x:f>SUMIFS('Unit details'!$Y$2787:$Y$2790,'Unit details'!$B$2787:$B$2790,$A217,'Unit details'!$H$2787:$H$2790,"Future",'Unit details'!$E$2787:$E$2790,"Town")+SUMIFS('Unit details'!$Y$2787:$Y$2790,'Unit details'!$B$2787:$B$2790,$A217,'Unit details'!$H$2787:$H$2790,"Future",'Unit details'!$E$2787:$E$2790,"Nearby")</x:f>
        <x:v>0</x:v>
      </x:c>
      <x:c r="I217" s="9" t="n">
        <x:f>COUNTIFS('Unit details'!$B$2787:$B$2790,$A217,'Unit details'!$H$2787:$H$2790,"Uncertain",'Unit details'!$E$2787:$E$2790,"Town")+COUNTIFS('Unit details'!$B$2787:$B$2790,$A217,'Unit details'!$H$2787:$H$2790,"Uncertain",'Unit details'!$E$2787:$E$2790,"Nearby")</x:f>
        <x:v>0</x:v>
      </x:c>
      <x:c r="J217" s="9" t="n">
        <x:f>COUNTIFS('Unit details'!$B$2787:$B$2790,$A217,'Unit details'!$N$2787:$N$2790,"Yes")</x:f>
        <x:v>4</x:v>
      </x:c>
      <x:c r="K217" s="12" t="str">
        <x:v>Surrey / North Hampshire</x:v>
      </x:c>
      <x:c r="L217" s="12" t="str">
        <x:v>Census 2021 BUA &gt;20,000 residents</x:v>
      </x:c>
      <x:c r="M217" s="12" t="str">
        <x:v>Town-level demand not independently quantified. Use identified supply and asking rents as a screening measure; few adverts alone do not establish a shortage.</x:v>
      </x:c>
    </x:row>
    <x:row r="218" ht="74" customHeight="1">
      <x:c r="A218" s="12" t="str">
        <x:v>Tadworth and Epsom Downs</x:v>
      </x:c>
      <x:c r="B218" s="9" t="n">
        <x:v>27095</x:v>
      </x:c>
      <x:c r="C218" s="9" t="n">
        <x:f>COUNTIFS('Estate directory'!$A$2105:$A$2105,$A218,'Estate directory'!$E$2105:$E$2105,"Town",'Estate directory'!$F$2105:$F$2105,"Estate / grouped industrial area")</x:f>
        <x:v>0</x:v>
      </x:c>
      <x:c r="D218" s="9" t="n">
        <x:f>COUNTIFS('Estate directory'!$A$2105:$A$2105,$A218,'Estate directory'!$E$2105:$E$2105,"Nearby",'Estate directory'!$F$2105:$F$2105,"Estate / grouped industrial area")</x:f>
        <x:v>0</x:v>
      </x:c>
      <x:c r="E218" s="20" t="n">
        <x:f>COUNTIFS('Unit details'!$B$4039:$B$4039,$A218,'Unit details'!$E$4039:$E$4039,"Town",'Unit details'!$H$4039:$H$4039,"Current")</x:f>
        <x:v>0</x:v>
      </x:c>
      <x:c r="F218" s="20" t="n">
        <x:f>COUNTIFS('Unit details'!$B$4039:$B$4039,$A218,'Unit details'!$E$4039:$E$4039,"Nearby",'Unit details'!$H$4039:$H$4039,"Current")</x:f>
        <x:v>0</x:v>
      </x:c>
      <x:c r="G218" s="20" t="n">
        <x:f>SUM(E218:F218)</x:f>
        <x:v>0</x:v>
      </x:c>
      <x:c r="H218" s="9" t="n">
        <x:f>SUMIFS('Unit details'!$Y$4039:$Y$4039,'Unit details'!$B$4039:$B$4039,$A218,'Unit details'!$H$4039:$H$4039,"Future",'Unit details'!$E$4039:$E$4039,"Town")+SUMIFS('Unit details'!$Y$4039:$Y$4039,'Unit details'!$B$4039:$B$4039,$A218,'Unit details'!$H$4039:$H$4039,"Future",'Unit details'!$E$4039:$E$4039,"Nearby")</x:f>
        <x:v>0</x:v>
      </x:c>
      <x:c r="I218" s="9" t="n">
        <x:f>COUNTIFS('Unit details'!$B$4039:$B$4039,$A218,'Unit details'!$H$4039:$H$4039,"Uncertain",'Unit details'!$E$4039:$E$4039,"Town")+COUNTIFS('Unit details'!$B$4039:$B$4039,$A218,'Unit details'!$H$4039:$H$4039,"Uncertain",'Unit details'!$E$4039:$E$4039,"Nearby")</x:f>
        <x:v>0</x:v>
      </x:c>
      <x:c r="J218" s="9" t="n">
        <x:f>COUNTIFS('Unit details'!$B$4039:$B$4039,$A218,'Unit details'!$N$4039:$N$4039,"Yes")</x:f>
        <x:v>0</x:v>
      </x:c>
      <x:c r="K218" s="12" t="str">
        <x:v>Surrey / North Hampshire</x:v>
      </x:c>
      <x:c r="L218" s="12" t="str">
        <x:v>Census 2021 BUA &gt;20,000 residents</x:v>
      </x:c>
      <x:c r="M218" s="12" t="str">
        <x:v>Town-level demand not independently quantified. Use identified supply and asking rents as a screening measure; few adverts alone do not establish a shortage.</x:v>
      </x:c>
    </x:row>
    <x:row r="219" ht="74" customHeight="1">
      <x:c r="A219" s="12" t="str">
        <x:v>Ash and Ash Vale</x:v>
      </x:c>
      <x:c r="B219" s="9" t="n">
        <x:v>24285</x:v>
      </x:c>
      <x:c r="C219" s="9" t="n">
        <x:f>COUNTIFS('Estate directory'!$A$1572:$A$1572,$A219,'Estate directory'!$E$1572:$E$1572,"Town",'Estate directory'!$F$1572:$F$1572,"Estate / grouped industrial area")</x:f>
        <x:v>1</x:v>
      </x:c>
      <x:c r="D219" s="9" t="n">
        <x:f>COUNTIFS('Estate directory'!$A$1572:$A$1572,$A219,'Estate directory'!$E$1572:$E$1572,"Nearby",'Estate directory'!$F$1572:$F$1572,"Estate / grouped industrial area")</x:f>
        <x:v>0</x:v>
      </x:c>
      <x:c r="E219" s="20" t="n">
        <x:f>COUNTIFS('Unit details'!$B$2791:$B$2792,$A219,'Unit details'!$E$2791:$E$2792,"Town",'Unit details'!$H$2791:$H$2792,"Current")</x:f>
        <x:v>2</x:v>
      </x:c>
      <x:c r="F219" s="20" t="n">
        <x:f>COUNTIFS('Unit details'!$B$2791:$B$2792,$A219,'Unit details'!$E$2791:$E$2792,"Nearby",'Unit details'!$H$2791:$H$2792,"Current")</x:f>
        <x:v>0</x:v>
      </x:c>
      <x:c r="G219" s="20" t="n">
        <x:f>SUM(E219:F219)</x:f>
        <x:v>2</x:v>
      </x:c>
      <x:c r="H219" s="9" t="n">
        <x:f>SUMIFS('Unit details'!$Y$2791:$Y$2792,'Unit details'!$B$2791:$B$2792,$A219,'Unit details'!$H$2791:$H$2792,"Future",'Unit details'!$E$2791:$E$2792,"Town")+SUMIFS('Unit details'!$Y$2791:$Y$2792,'Unit details'!$B$2791:$B$2792,$A219,'Unit details'!$H$2791:$H$2792,"Future",'Unit details'!$E$2791:$E$2792,"Nearby")</x:f>
        <x:v>0</x:v>
      </x:c>
      <x:c r="I219" s="9" t="n">
        <x:f>COUNTIFS('Unit details'!$B$2791:$B$2792,$A219,'Unit details'!$H$2791:$H$2792,"Uncertain",'Unit details'!$E$2791:$E$2792,"Town")+COUNTIFS('Unit details'!$B$2791:$B$2792,$A219,'Unit details'!$H$2791:$H$2792,"Uncertain",'Unit details'!$E$2791:$E$2792,"Nearby")</x:f>
        <x:v>0</x:v>
      </x:c>
      <x:c r="J219" s="9" t="n">
        <x:f>COUNTIFS('Unit details'!$B$2791:$B$2792,$A219,'Unit details'!$N$2791:$N$2792,"Yes")</x:f>
        <x:v>0</x:v>
      </x:c>
      <x:c r="K219" s="12" t="str">
        <x:v>Surrey / North Hampshire</x:v>
      </x:c>
      <x:c r="L219" s="12" t="str">
        <x:v>Census 2021 BUA &gt;20,000 residents</x:v>
      </x:c>
      <x:c r="M219" s="12" t="str">
        <x:v>Town-level demand not independently quantified. Use identified supply and asking rents as a screening measure; few adverts alone do not establish a shortage.</x:v>
      </x:c>
    </x:row>
    <x:row r="220" ht="74" customHeight="1">
      <x:c r="A220" s="12" t="str">
        <x:v>Basingstoke</x:v>
      </x:c>
      <x:c r="B220" s="9" t="n">
        <x:v>117210</x:v>
      </x:c>
      <x:c r="C220" s="9" t="n">
        <x:f>COUNTIFS('Estate directory'!$A$1573:$A$1593,$A220,'Estate directory'!$E$1573:$E$1593,"Town",'Estate directory'!$F$1573:$F$1593,"Estate / grouped industrial area")</x:f>
        <x:v>11</x:v>
      </x:c>
      <x:c r="D220" s="9" t="n">
        <x:f>COUNTIFS('Estate directory'!$A$1573:$A$1593,$A220,'Estate directory'!$E$1573:$E$1593,"Nearby",'Estate directory'!$F$1573:$F$1593,"Estate / grouped industrial area")</x:f>
        <x:v>2</x:v>
      </x:c>
      <x:c r="E220" s="20" t="n">
        <x:f>COUNTIFS('Unit details'!$B$2793:$B$2827,$A220,'Unit details'!$E$2793:$E$2827,"Town",'Unit details'!$H$2793:$H$2827,"Current")</x:f>
        <x:v>26</x:v>
      </x:c>
      <x:c r="F220" s="20" t="n">
        <x:f>COUNTIFS('Unit details'!$B$2793:$B$2827,$A220,'Unit details'!$E$2793:$E$2827,"Nearby",'Unit details'!$H$2793:$H$2827,"Current")</x:f>
        <x:v>2</x:v>
      </x:c>
      <x:c r="G220" s="20" t="n">
        <x:f>SUM(E220:F220)</x:f>
        <x:v>28</x:v>
      </x:c>
      <x:c r="H220" s="9" t="n">
        <x:f>SUMIFS('Unit details'!$Y$2793:$Y$2827,'Unit details'!$B$2793:$B$2827,$A220,'Unit details'!$H$2793:$H$2827,"Future",'Unit details'!$E$2793:$E$2827,"Town")+SUMIFS('Unit details'!$Y$2793:$Y$2827,'Unit details'!$B$2793:$B$2827,$A220,'Unit details'!$H$2793:$H$2827,"Future",'Unit details'!$E$2793:$E$2827,"Nearby")</x:f>
        <x:v>1</x:v>
      </x:c>
      <x:c r="I220" s="9" t="n">
        <x:f>COUNTIFS('Unit details'!$B$2793:$B$2827,$A220,'Unit details'!$H$2793:$H$2827,"Uncertain",'Unit details'!$E$2793:$E$2827,"Town")+COUNTIFS('Unit details'!$B$2793:$B$2827,$A220,'Unit details'!$H$2793:$H$2827,"Uncertain",'Unit details'!$E$2793:$E$2827,"Nearby")</x:f>
        <x:v>6</x:v>
      </x:c>
      <x:c r="J220" s="9" t="n">
        <x:f>COUNTIFS('Unit details'!$B$2793:$B$2827,$A220,'Unit details'!$N$2793:$N$2827,"Yes")</x:f>
        <x:v>21</x:v>
      </x:c>
      <x:c r="K220" s="12" t="str">
        <x:v>Surrey / North Hampshire</x:v>
      </x:c>
      <x:c r="L220" s="12" t="str">
        <x:v>Census 2021 BUA &gt;20,000 residents</x:v>
      </x:c>
      <x:c r="M220" s="12" t="str">
        <x:v>2026-11-04: Supply adverts alone do not establish demand strength, vacancy rate or absorption. Demand not scored from low advert counts.</x:v>
      </x:c>
    </x:row>
    <x:row r="221" ht="74" customHeight="1">
      <x:c r="A221" s="12" t="str">
        <x:v>Andover</x:v>
      </x:c>
      <x:c r="B221" s="9" t="n">
        <x:v>48480</x:v>
      </x:c>
      <x:c r="C221" s="9" t="n">
        <x:f>COUNTIFS('Estate directory'!$A$1594:$A$1599,$A221,'Estate directory'!$E$1594:$E$1599,"Town",'Estate directory'!$F$1594:$F$1599,"Estate / grouped industrial area")</x:f>
        <x:v>3</x:v>
      </x:c>
      <x:c r="D221" s="9" t="n">
        <x:f>COUNTIFS('Estate directory'!$A$1594:$A$1599,$A221,'Estate directory'!$E$1594:$E$1599,"Nearby",'Estate directory'!$F$1594:$F$1599,"Estate / grouped industrial area")</x:f>
        <x:v>0</x:v>
      </x:c>
      <x:c r="E221" s="20" t="n">
        <x:f>COUNTIFS('Unit details'!$B$2828:$B$2836,$A221,'Unit details'!$E$2828:$E$2836,"Town",'Unit details'!$H$2828:$H$2836,"Current")</x:f>
        <x:v>9</x:v>
      </x:c>
      <x:c r="F221" s="20" t="n">
        <x:f>COUNTIFS('Unit details'!$B$2828:$B$2836,$A221,'Unit details'!$E$2828:$E$2836,"Nearby",'Unit details'!$H$2828:$H$2836,"Current")</x:f>
        <x:v>0</x:v>
      </x:c>
      <x:c r="G221" s="20" t="n">
        <x:f>SUM(E221:F221)</x:f>
        <x:v>9</x:v>
      </x:c>
      <x:c r="H221" s="9" t="n">
        <x:f>SUMIFS('Unit details'!$Y$2828:$Y$2836,'Unit details'!$B$2828:$B$2836,$A221,'Unit details'!$H$2828:$H$2836,"Future",'Unit details'!$E$2828:$E$2836,"Town")+SUMIFS('Unit details'!$Y$2828:$Y$2836,'Unit details'!$B$2828:$B$2836,$A221,'Unit details'!$H$2828:$H$2836,"Future",'Unit details'!$E$2828:$E$2836,"Nearby")</x:f>
        <x:v>0</x:v>
      </x:c>
      <x:c r="I221" s="9" t="n">
        <x:f>COUNTIFS('Unit details'!$B$2828:$B$2836,$A221,'Unit details'!$H$2828:$H$2836,"Uncertain",'Unit details'!$E$2828:$E$2836,"Town")+COUNTIFS('Unit details'!$B$2828:$B$2836,$A221,'Unit details'!$H$2828:$H$2836,"Uncertain",'Unit details'!$E$2828:$E$2836,"Nearby")</x:f>
        <x:v>0</x:v>
      </x:c>
      <x:c r="J221" s="9" t="n">
        <x:f>COUNTIFS('Unit details'!$B$2828:$B$2836,$A221,'Unit details'!$N$2828:$N$2836,"Yes")</x:f>
        <x:v>6</x:v>
      </x:c>
      <x:c r="K221" s="12" t="str">
        <x:v>Surrey / North Hampshire</x:v>
      </x:c>
      <x:c r="L221" s="12" t="str">
        <x:v>Census 2021 BUA &gt;20,000 residents</x:v>
      </x:c>
      <x:c r="M221" s="12" t="str">
        <x:v>2026-11-04: Supply adverts alone do not establish demand strength, vacancy rate or absorption. Demand not scored from low advert counts.</x:v>
      </x:c>
    </x:row>
    <x:row r="222" ht="74" customHeight="1">
      <x:c r="A222" s="12" t="str">
        <x:v>Farnborough</x:v>
      </x:c>
      <x:c r="B222" s="9" t="n">
        <x:v>60655</x:v>
      </x:c>
      <x:c r="C222" s="9" t="n">
        <x:f>COUNTIFS('Estate directory'!$A$1600:$A$1606,$A222,'Estate directory'!$E$1600:$E$1606,"Town",'Estate directory'!$F$1600:$F$1606,"Estate / grouped industrial area")</x:f>
        <x:v>6</x:v>
      </x:c>
      <x:c r="D222" s="9" t="n">
        <x:f>COUNTIFS('Estate directory'!$A$1600:$A$1606,$A222,'Estate directory'!$E$1600:$E$1606,"Nearby",'Estate directory'!$F$1600:$F$1606,"Estate / grouped industrial area")</x:f>
        <x:v>0</x:v>
      </x:c>
      <x:c r="E222" s="20" t="n">
        <x:f>COUNTIFS('Unit details'!$B$2837:$B$2850,$A222,'Unit details'!$E$2837:$E$2850,"Town",'Unit details'!$H$2837:$H$2850,"Current")</x:f>
        <x:v>3</x:v>
      </x:c>
      <x:c r="F222" s="20" t="n">
        <x:f>COUNTIFS('Unit details'!$B$2837:$B$2850,$A222,'Unit details'!$E$2837:$E$2850,"Nearby",'Unit details'!$H$2837:$H$2850,"Current")</x:f>
        <x:v>0</x:v>
      </x:c>
      <x:c r="G222" s="20" t="n">
        <x:f>SUM(E222:F222)</x:f>
        <x:v>3</x:v>
      </x:c>
      <x:c r="H222" s="9" t="n">
        <x:f>SUMIFS('Unit details'!$Y$2837:$Y$2850,'Unit details'!$B$2837:$B$2850,$A222,'Unit details'!$H$2837:$H$2850,"Future",'Unit details'!$E$2837:$E$2850,"Town")+SUMIFS('Unit details'!$Y$2837:$Y$2850,'Unit details'!$B$2837:$B$2850,$A222,'Unit details'!$H$2837:$H$2850,"Future",'Unit details'!$E$2837:$E$2850,"Nearby")</x:f>
        <x:v>0</x:v>
      </x:c>
      <x:c r="I222" s="9" t="n">
        <x:f>COUNTIFS('Unit details'!$B$2837:$B$2850,$A222,'Unit details'!$H$2837:$H$2850,"Uncertain",'Unit details'!$E$2837:$E$2850,"Town")+COUNTIFS('Unit details'!$B$2837:$B$2850,$A222,'Unit details'!$H$2837:$H$2850,"Uncertain",'Unit details'!$E$2837:$E$2850,"Nearby")</x:f>
        <x:v>11</x:v>
      </x:c>
      <x:c r="J222" s="9" t="n">
        <x:f>COUNTIFS('Unit details'!$B$2837:$B$2850,$A222,'Unit details'!$N$2837:$N$2850,"Yes")</x:f>
        <x:v>3</x:v>
      </x:c>
      <x:c r="K222" s="12" t="str">
        <x:v>Surrey / North Hampshire</x:v>
      </x:c>
      <x:c r="L222" s="12" t="str">
        <x:v>Census 2021 BUA &gt;20,000 residents</x:v>
      </x:c>
      <x:c r="M222" s="12" t="str">
        <x:v>2026-11-04: Supply adverts alone do not establish demand strength, vacancy rate or absorption. Demand not scored from low advert counts.</x:v>
      </x:c>
    </x:row>
    <x:row r="223" ht="74" customHeight="1">
      <x:c r="A223" s="12" t="str">
        <x:v>Aldershot</x:v>
      </x:c>
      <x:c r="B223" s="9" t="n">
        <x:v>39825</x:v>
      </x:c>
      <x:c r="C223" s="9" t="n">
        <x:f>COUNTIFS('Estate directory'!$A$1607:$A$1611,$A223,'Estate directory'!$E$1607:$E$1611,"Town",'Estate directory'!$F$1607:$F$1611,"Estate / grouped industrial area")</x:f>
        <x:v>4</x:v>
      </x:c>
      <x:c r="D223" s="9" t="n">
        <x:f>COUNTIFS('Estate directory'!$A$1607:$A$1611,$A223,'Estate directory'!$E$1607:$E$1611,"Nearby",'Estate directory'!$F$1607:$F$1611,"Estate / grouped industrial area")</x:f>
        <x:v>0</x:v>
      </x:c>
      <x:c r="E223" s="20" t="n">
        <x:f>COUNTIFS('Unit details'!$B$2851:$B$2855,$A223,'Unit details'!$E$2851:$E$2855,"Town",'Unit details'!$H$2851:$H$2855,"Current")</x:f>
        <x:v>3</x:v>
      </x:c>
      <x:c r="F223" s="20" t="n">
        <x:f>COUNTIFS('Unit details'!$B$2851:$B$2855,$A223,'Unit details'!$E$2851:$E$2855,"Nearby",'Unit details'!$H$2851:$H$2855,"Current")</x:f>
        <x:v>0</x:v>
      </x:c>
      <x:c r="G223" s="20" t="n">
        <x:f>SUM(E223:F223)</x:f>
        <x:v>3</x:v>
      </x:c>
      <x:c r="H223" s="9" t="n">
        <x:f>SUMIFS('Unit details'!$Y$2851:$Y$2855,'Unit details'!$B$2851:$B$2855,$A223,'Unit details'!$H$2851:$H$2855,"Future",'Unit details'!$E$2851:$E$2855,"Town")+SUMIFS('Unit details'!$Y$2851:$Y$2855,'Unit details'!$B$2851:$B$2855,$A223,'Unit details'!$H$2851:$H$2855,"Future",'Unit details'!$E$2851:$E$2855,"Nearby")</x:f>
        <x:v>0</x:v>
      </x:c>
      <x:c r="I223" s="9" t="n">
        <x:f>COUNTIFS('Unit details'!$B$2851:$B$2855,$A223,'Unit details'!$H$2851:$H$2855,"Uncertain",'Unit details'!$E$2851:$E$2855,"Town")+COUNTIFS('Unit details'!$B$2851:$B$2855,$A223,'Unit details'!$H$2851:$H$2855,"Uncertain",'Unit details'!$E$2851:$E$2855,"Nearby")</x:f>
        <x:v>2</x:v>
      </x:c>
      <x:c r="J223" s="9" t="n">
        <x:f>COUNTIFS('Unit details'!$B$2851:$B$2855,$A223,'Unit details'!$N$2851:$N$2855,"Yes")</x:f>
        <x:v>2</x:v>
      </x:c>
      <x:c r="K223" s="12" t="str">
        <x:v>Surrey / North Hampshire</x:v>
      </x:c>
      <x:c r="L223" s="12" t="str">
        <x:v>Census 2021 BUA &gt;20,000 residents</x:v>
      </x:c>
      <x:c r="M223" s="12" t="str">
        <x:v>2026-09-23: One dated expansion letting supports occupier demand for this estate and unit quality. Agent commentary on strong local demand is not a measured town-wide take-up or vacancy series.</x:v>
      </x:c>
    </x:row>
    <x:row r="224" ht="74" customHeight="1">
      <x:c r="A224" s="12" t="str">
        <x:v>Fleet</x:v>
      </x:c>
      <x:c r="B224" s="9" t="n">
        <x:v>37790</x:v>
      </x:c>
      <x:c r="C224" s="9" t="n">
        <x:f>COUNTIFS('Estate directory'!$A$1612:$A$1616,$A224,'Estate directory'!$E$1612:$E$1616,"Town",'Estate directory'!$F$1612:$F$1616,"Estate / grouped industrial area")</x:f>
        <x:v>3</x:v>
      </x:c>
      <x:c r="D224" s="9" t="n">
        <x:f>COUNTIFS('Estate directory'!$A$1612:$A$1616,$A224,'Estate directory'!$E$1612:$E$1616,"Nearby",'Estate directory'!$F$1612:$F$1616,"Estate / grouped industrial area")</x:f>
        <x:v>2</x:v>
      </x:c>
      <x:c r="E224" s="20" t="n">
        <x:f>COUNTIFS('Unit details'!$B$2856:$B$2862,$A224,'Unit details'!$E$2856:$E$2862,"Town",'Unit details'!$H$2856:$H$2862,"Current")</x:f>
        <x:v>3</x:v>
      </x:c>
      <x:c r="F224" s="20" t="n">
        <x:f>COUNTIFS('Unit details'!$B$2856:$B$2862,$A224,'Unit details'!$E$2856:$E$2862,"Nearby",'Unit details'!$H$2856:$H$2862,"Current")</x:f>
        <x:v>2</x:v>
      </x:c>
      <x:c r="G224" s="20" t="n">
        <x:f>SUM(E224:F224)</x:f>
        <x:v>5</x:v>
      </x:c>
      <x:c r="H224" s="9" t="n">
        <x:f>SUMIFS('Unit details'!$Y$2856:$Y$2862,'Unit details'!$B$2856:$B$2862,$A224,'Unit details'!$H$2856:$H$2862,"Future",'Unit details'!$E$2856:$E$2862,"Town")+SUMIFS('Unit details'!$Y$2856:$Y$2862,'Unit details'!$B$2856:$B$2862,$A224,'Unit details'!$H$2856:$H$2862,"Future",'Unit details'!$E$2856:$E$2862,"Nearby")</x:f>
        <x:v>0</x:v>
      </x:c>
      <x:c r="I224" s="9" t="n">
        <x:f>COUNTIFS('Unit details'!$B$2856:$B$2862,$A224,'Unit details'!$H$2856:$H$2862,"Uncertain",'Unit details'!$E$2856:$E$2862,"Town")+COUNTIFS('Unit details'!$B$2856:$B$2862,$A224,'Unit details'!$H$2856:$H$2862,"Uncertain",'Unit details'!$E$2856:$E$2862,"Nearby")</x:f>
        <x:v>2</x:v>
      </x:c>
      <x:c r="J224" s="9" t="n">
        <x:f>COUNTIFS('Unit details'!$B$2856:$B$2862,$A224,'Unit details'!$N$2856:$N$2862,"Yes")</x:f>
        <x:v>3</x:v>
      </x:c>
      <x:c r="K224" s="12" t="str">
        <x:v>Surrey / North Hampshire</x:v>
      </x:c>
      <x:c r="L224" s="12" t="str">
        <x:v>Census 2021 BUA &gt;20,000 residents</x:v>
      </x:c>
      <x:c r="M224" s="12" t="str">
        <x:v>2026-11-04: Supply adverts alone do not establish demand strength, vacancy rate or absorption. Demand not scored from low advert counts.</x:v>
      </x:c>
    </x:row>
    <x:row r="225" ht="74" customHeight="1">
      <x:c r="A225" s="12" t="str">
        <x:v>London</x:v>
      </x:c>
      <x:c r="B225" s="9" t="n">
        <x:v>8799800</x:v>
      </x:c>
      <x:c r="C225" s="9" t="n">
        <x:f>COUNTIFS('Estate directory'!$A$1617:$A$2017,$A225,'Estate directory'!$E$1617:$E$2017,"Town",'Estate directory'!$F$1617:$F$2017,"Estate / grouped industrial area")</x:f>
        <x:v>237</x:v>
      </x:c>
      <x:c r="D225" s="9" t="n">
        <x:f>COUNTIFS('Estate directory'!$A$1617:$A$2017,$A225,'Estate directory'!$E$1617:$E$2017,"Nearby",'Estate directory'!$F$1617:$F$2017,"Estate / grouped industrial area")</x:f>
        <x:v>0</x:v>
      </x:c>
      <x:c r="E225" s="20" t="n">
        <x:f>COUNTIFS('Unit details'!$B$2863:$B$3927,$A225,'Unit details'!$E$2863:$E$3927,"Town",'Unit details'!$H$2863:$H$3927,"Current")</x:f>
        <x:v>896</x:v>
      </x:c>
      <x:c r="F225" s="20" t="n">
        <x:f>COUNTIFS('Unit details'!$B$2863:$B$3927,$A225,'Unit details'!$E$2863:$E$3927,"Nearby",'Unit details'!$H$2863:$H$3927,"Current")</x:f>
        <x:v>0</x:v>
      </x:c>
      <x:c r="G225" s="20" t="n">
        <x:f>SUM(E225:F225)</x:f>
        <x:v>896</x:v>
      </x:c>
      <x:c r="H225" s="9" t="n">
        <x:f>SUMIFS('Unit details'!$Y$2863:$Y$3927,'Unit details'!$B$2863:$B$3927,$A225,'Unit details'!$H$2863:$H$3927,"Future",'Unit details'!$E$2863:$E$3927,"Town")+SUMIFS('Unit details'!$Y$2863:$Y$3927,'Unit details'!$B$2863:$B$3927,$A225,'Unit details'!$H$2863:$H$3927,"Future",'Unit details'!$E$2863:$E$3927,"Nearby")</x:f>
        <x:v>13</x:v>
      </x:c>
      <x:c r="I225" s="9" t="n">
        <x:f>COUNTIFS('Unit details'!$B$2863:$B$3927,$A225,'Unit details'!$H$2863:$H$3927,"Uncertain",'Unit details'!$E$2863:$E$3927,"Town")+COUNTIFS('Unit details'!$B$2863:$B$3927,$A225,'Unit details'!$H$2863:$H$3927,"Uncertain",'Unit details'!$E$2863:$E$3927,"Nearby")</x:f>
        <x:v>156</x:v>
      </x:c>
      <x:c r="J225" s="9" t="n">
        <x:f>COUNTIFS('Unit details'!$B$2863:$B$3927,$A225,'Unit details'!$N$2863:$N$3927,"Yes")</x:f>
        <x:v>527</x:v>
      </x:c>
      <x:c r="K225" s="12" t="str">
        <x:v>Greater London</x:v>
      </x:c>
      <x:c r="L225" s="12" t="str">
        <x:v>Greater London region, Census 2021; not a single town BUA</x:v>
      </x:c>
      <x:c r="M225" s="12" t="str">
        <x:v>Mixed market. March 2026 reporting shows tighter sub-7,000 sq ft supply in west London, alongside higher all-size vacancy elsewhere. Regional evidence is not an estate-level November demand measure.</x:v>
      </x:c>
    </x:row>
    <x:row r="228" ht="23" customHeight="1">
      <x:c r="A228" s="21" t="str">
        <x:v>Few adverts can indicate constrained supply, but do not prove occupier demand. Demand interpretations use dated market evidence and distinguish quality shortages from total stock.</x:v>
      </x:c>
    </x:row>
    <x:row r="229" ht="23" customHeight="1">
      <x:c r="A229" s="21" t="str">
        <x:v>Current = advertised without a known future or under-offer condition. This is a minimum identified supply count, not a vacancy rate or an agent-confirmed vacant-unit census.</x:v>
      </x:c>
    </x:row>
    <x:row r="230" ht="23" customHeight="1">
      <x:c r="A230" s="21" t="str">
        <x:v>£/sq ft/year = annual asking rent ÷ the matching whole unit area. VAT, business rates, service charges and utilities are not added. Conflicted, incentive and partial-area quotes are excluded from comparisons.</x:v>
      </x:c>
    </x:row>
    <x:row r="231" ht="23" customHeight="1">
      <x:c r="A231" s="21" t="str">
        <x:v>Estates are minimum identified named estates and grouped industrial areas. Nested parks are consolidated where evidenced; uncertain boundaries and standalone sites are flagged.</x:v>
      </x:c>
    </x:row>
    <x:row r="232" ht="23" customHeight="1">
      <x:c r="A232" s="21" t="str">
        <x:v>Context rows cover smaller or wider localities and are excluded from this summary and rent samples. Greater London is one regional market; actual locality remains in Unit details.</x:v>
      </x:c>
    </x:row>
    <x:row r="233" ht="23" customHeight="1">
      <x:c r="A233" s="21" t="str">
        <x:v>Complete portal result-page scans do not equal complete market coverage. Some rows rely on listing cards; unavailable specifications stay Not stated. Search coverage records private-agent gaps.</x:v>
      </x:c>
    </x:row>
    <x:row r="234">
      <x:c r="A234" s="21" t="str">
        <x:v>Use filters to compare records. Keep Unit details and Estate directory in their current order: summary formulas refer to the grouped market and estate blocks.</x:v>
      </x:c>
    </x:row>
  </x:sheetData>
  <x:pageMargins left="0.7" right="0.7" top="0.75" bottom="0.75" header="0.3" footer="0.3"/>
  <x:tableParts count="3">
    <x:tablePart xmlns:r="http://schemas.openxmlformats.org/officeDocument/2006/relationships" r:id="R4b427bd57ddd4364"/>
    <x:tablePart xmlns:r="http://schemas.openxmlformats.org/officeDocument/2006/relationships" r:id="R454162688bb94400"/>
    <x:tablePart xmlns:r="http://schemas.openxmlformats.org/officeDocument/2006/relationships" r:id="Rc5baa3caf1d14ced"/>
  </x:tableParts>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6" hidden="0" customWidth="1"/>
    <x:col min="2" max="2" width="21" hidden="0" customWidth="1"/>
    <x:col min="3" max="3" width="17" hidden="0" customWidth="1"/>
    <x:col min="4" max="4" width="18" hidden="0" customWidth="1"/>
    <x:col min="5" max="5" width="18" hidden="0" customWidth="1"/>
    <x:col min="6" max="6" width="22" hidden="0" customWidth="1"/>
    <x:col min="7" max="7" width="22" hidden="0" customWidth="1"/>
    <x:col min="8" max="8" width="22" hidden="0" customWidth="1"/>
    <x:col min="9" max="9" width="50" hidden="0" customWidth="1"/>
  </x:cols>
  <x:sheetData>
    <x:row r="1" ht="24" customHeight="1">
      <x:c r="A1" s="2"/>
      <x:c r="B1" s="2"/>
      <x:c r="C1" s="2"/>
      <x:c r="D1" s="2"/>
      <x:c r="E1" s="2"/>
      <x:c r="F1" s="2"/>
      <x:c r="G1" s="2"/>
      <x:c r="H1" s="2"/>
      <x:c r="I1" s="2"/>
    </x:row>
    <x:row r="2" ht="24" customHeight="1">
      <x:c r="A2" s="7" t="str">
        <x:v>Availability and asking rents by unit size</x:v>
      </x:c>
      <x:c r="B2" s="2"/>
      <x:c r="C2" s="2"/>
      <x:c r="D2" s="2"/>
      <x:c r="E2" s="2"/>
      <x:c r="F2" s="2"/>
      <x:c r="G2" s="2"/>
      <x:c r="H2" s="2"/>
      <x:c r="I2" s="2"/>
    </x:row>
    <x:row r="3" ht="8" customHeight="1">
      <x:c r="A3" s="8"/>
      <x:c r="B3" s="8"/>
      <x:c r="C3" s="8"/>
      <x:c r="D3" s="8"/>
      <x:c r="E3" s="8"/>
      <x:c r="F3" s="8"/>
      <x:c r="G3" s="8"/>
      <x:c r="H3" s="8"/>
      <x:c r="I3" s="8"/>
    </x:row>
    <x:row r="4" ht="24" customHeight="1">
      <x:c r="A4" s="19" t="str">
        <x:v>Rent samples include town + nearby current stock. Asking rents exclude unquoted, conflicted and special incentive quotations; they are not achieved rents.</x:v>
      </x:c>
      <x:c r="B4" s="2"/>
      <x:c r="C4" s="2"/>
      <x:c r="D4" s="2"/>
      <x:c r="E4" s="2"/>
      <x:c r="F4" s="2"/>
      <x:c r="G4" s="2"/>
      <x:c r="H4" s="2"/>
      <x:c r="I4" s="2"/>
    </x:row>
    <x:row r="5" ht="24" customHeight="1">
      <x:c r="A5" s="2"/>
      <x:c r="B5" s="2"/>
      <x:c r="C5" s="2"/>
      <x:c r="D5" s="2"/>
      <x:c r="E5" s="2"/>
      <x:c r="F5" s="2"/>
      <x:c r="G5" s="2"/>
      <x:c r="H5" s="2"/>
      <x:c r="I5" s="2"/>
    </x:row>
    <x:row r="6" ht="42" customHeight="1">
      <x:c r="A6" s="6" t="str">
        <x:v>Search town</x:v>
      </x:c>
      <x:c r="B6" s="6" t="str">
        <x:v>Unit size sq ft</x:v>
      </x:c>
      <x:c r="C6" s="6" t="str">
        <x:v>Current town units</x:v>
      </x:c>
      <x:c r="D6" s="6" t="str">
        <x:v>Current nearby units</x:v>
      </x:c>
      <x:c r="E6" s="6" t="str">
        <x:v>Reliable priced units</x:v>
      </x:c>
      <x:c r="F6" s="6" t="str">
        <x:v>Lowest asking £/sq ft/year</x:v>
      </x:c>
      <x:c r="G6" s="6" t="str">
        <x:v>Mean asking £/sq ft/year</x:v>
      </x:c>
      <x:c r="H6" s="6" t="str">
        <x:v>Highest asking £/sq ft/year</x:v>
      </x:c>
      <x:c r="I6" s="6" t="str">
        <x:v>Rent sample notes</x:v>
      </x:c>
    </x:row>
    <x:row r="7" ht="28" customHeight="1">
      <x:c r="A7" s="2" t="str">
        <x:v>Inverness</x:v>
      </x:c>
      <x:c r="B7" s="2" t="str">
        <x:v>1–1,000</x:v>
      </x:c>
      <x:c r="C7" s="2" t="n">
        <x:f>COUNTIFS('Unit details'!$B$6:$B$335,$A7,'Unit details'!$J$6:$J$335,$B7,'Unit details'!$H$6:$H$335,"Current",'Unit details'!$E$6:$E$335,"Town")</x:f>
        <x:v>0</x:v>
      </x:c>
      <x:c r="D7" s="2" t="n">
        <x:f>COUNTIFS('Unit details'!$B$6:$B$335,$A7,'Unit details'!$J$6:$J$335,$B7,'Unit details'!$H$6:$H$335,"Current",'Unit details'!$E$6:$E$335,"Nearby")</x:f>
        <x:v>0</x:v>
      </x:c>
      <x:c r="E7" s="2" t="n">
        <x:f>COUNTIFS('Unit details'!$B$6:$B$335,$A7,'Unit details'!$J$6:$J$335,$B7,'Unit details'!$N$6:$N$335,"Yes")</x:f>
        <x:v>0</x:v>
      </x:c>
      <x:c r="F7" s="26" t="str">
        <x:f>IF(E7=0,"n.a.",_xlfn.MINIFS('Unit details'!$X$6:$X$335,'Unit details'!$B$6:$B$335,$A7,'Unit details'!$J$6:$J$335,$B7,'Unit details'!$N$6:$N$335,"Yes"))</x:f>
        <x:v>n.a.</x:v>
      </x:c>
      <x:c r="G7" s="26" t="str">
        <x:f>IF(E7=0,"n.a.",SUMIFS('Unit details'!$X$6:$X$335,'Unit details'!$B$6:$B$335,$A7,'Unit details'!$J$6:$J$335,$B7,'Unit details'!$N$6:$N$335,"Yes")/E7)</x:f>
        <x:v>n.a.</x:v>
      </x:c>
      <x:c r="H7" s="26" t="str">
        <x:f>IF(E7=0,"n.a.",_xlfn.MAXIFS('Unit details'!$X$6:$X$335,'Unit details'!$B$6:$B$335,$A7,'Unit details'!$J$6:$J$335,$B7,'Unit details'!$N$6:$N$335,"Yes"))</x:f>
        <x:v>n.a.</x:v>
      </x:c>
      <x:c r="I7" s="2" t="str">
        <x:f>IF(E7=0,"No reliable quoted sample",IF(E7=1,"One quote only; not a market range","Unweighted mean of advertised asking rates"))</x:f>
        <x:v>No reliable quoted sample</x:v>
      </x:c>
    </x:row>
    <x:row r="8" ht="28" customHeight="1">
      <x:c r="A8" s="2" t="str">
        <x:v>Inverness</x:v>
      </x:c>
      <x:c r="B8" s="2" t="str">
        <x:v>1,001–2,500</x:v>
      </x:c>
      <x:c r="C8" s="2" t="n">
        <x:f>COUNTIFS('Unit details'!$B$6:$B$335,$A8,'Unit details'!$J$6:$J$335,$B8,'Unit details'!$H$6:$H$335,"Current",'Unit details'!$E$6:$E$335,"Town")</x:f>
        <x:v>2</x:v>
      </x:c>
      <x:c r="D8" s="2" t="n">
        <x:f>COUNTIFS('Unit details'!$B$6:$B$335,$A8,'Unit details'!$J$6:$J$335,$B8,'Unit details'!$H$6:$H$335,"Current",'Unit details'!$E$6:$E$335,"Nearby")</x:f>
        <x:v>0</x:v>
      </x:c>
      <x:c r="E8" s="2" t="n">
        <x:f>COUNTIFS('Unit details'!$B$6:$B$335,$A8,'Unit details'!$J$6:$J$335,$B8,'Unit details'!$N$6:$N$335,"Yes")</x:f>
        <x:v>2</x:v>
      </x:c>
      <x:c r="F8" s="26" t="n">
        <x:f>IF(E8=0,"n.a.",_xlfn.MINIFS('Unit details'!$X$6:$X$335,'Unit details'!$B$6:$B$335,$A8,'Unit details'!$J$6:$J$335,$B8,'Unit details'!$N$6:$N$335,"Yes"))</x:f>
        <x:v>10.944625407166123</x:v>
      </x:c>
      <x:c r="G8" s="26" t="n">
        <x:f>IF(E8=0,"n.a.",SUMIFS('Unit details'!$X$6:$X$335,'Unit details'!$B$6:$B$335,$A8,'Unit details'!$J$6:$J$335,$B8,'Unit details'!$N$6:$N$335,"Yes")/E8)</x:f>
        <x:v>11.798843315827959</x:v>
      </x:c>
      <x:c r="H8" s="26" t="n">
        <x:f>IF(E8=0,"n.a.",_xlfn.MAXIFS('Unit details'!$X$6:$X$335,'Unit details'!$B$6:$B$335,$A8,'Unit details'!$J$6:$J$335,$B8,'Unit details'!$N$6:$N$335,"Yes"))</x:f>
        <x:v>12.653061224489797</x:v>
      </x:c>
      <x:c r="I8" s="2" t="str">
        <x:f>IF(E8=0,"No reliable quoted sample",IF(E8=1,"One quote only; not a market range","Unweighted mean of advertised asking rates"))</x:f>
        <x:v>Unweighted mean of advertised asking rates</x:v>
      </x:c>
    </x:row>
    <x:row r="9" ht="28" customHeight="1">
      <x:c r="A9" s="2" t="str">
        <x:v>Inverness</x:v>
      </x:c>
      <x:c r="B9" s="2" t="str">
        <x:v>2,501–5,000</x:v>
      </x:c>
      <x:c r="C9" s="2" t="n">
        <x:f>COUNTIFS('Unit details'!$B$6:$B$335,$A9,'Unit details'!$J$6:$J$335,$B9,'Unit details'!$H$6:$H$335,"Current",'Unit details'!$E$6:$E$335,"Town")</x:f>
        <x:v>3</x:v>
      </x:c>
      <x:c r="D9" s="2" t="n">
        <x:f>COUNTIFS('Unit details'!$B$6:$B$335,$A9,'Unit details'!$J$6:$J$335,$B9,'Unit details'!$H$6:$H$335,"Current",'Unit details'!$E$6:$E$335,"Nearby")</x:f>
        <x:v>0</x:v>
      </x:c>
      <x:c r="E9" s="2" t="n">
        <x:f>COUNTIFS('Unit details'!$B$6:$B$335,$A9,'Unit details'!$J$6:$J$335,$B9,'Unit details'!$N$6:$N$335,"Yes")</x:f>
        <x:v>3</x:v>
      </x:c>
      <x:c r="F9" s="26" t="n">
        <x:f>IF(E9=0,"n.a.",_xlfn.MINIFS('Unit details'!$X$6:$X$335,'Unit details'!$B$6:$B$335,$A9,'Unit details'!$J$6:$J$335,$B9,'Unit details'!$N$6:$N$335,"Yes"))</x:f>
        <x:v>9.742790335151987</x:v>
      </x:c>
      <x:c r="G9" s="26" t="n">
        <x:f>IF(E9=0,"n.a.",SUMIFS('Unit details'!$X$6:$X$335,'Unit details'!$B$6:$B$335,$A9,'Unit details'!$J$6:$J$335,$B9,'Unit details'!$N$6:$N$335,"Yes")/E9)</x:f>
        <x:v>11.932315979314842</x:v>
      </x:c>
      <x:c r="H9" s="26" t="n">
        <x:f>IF(E9=0,"n.a.",_xlfn.MAXIFS('Unit details'!$X$6:$X$335,'Unit details'!$B$6:$B$335,$A9,'Unit details'!$J$6:$J$335,$B9,'Unit details'!$N$6:$N$335,"Yes"))</x:f>
        <x:v>13.495092693565976</x:v>
      </x:c>
      <x:c r="I9" s="2" t="str">
        <x:f>IF(E9=0,"No reliable quoted sample",IF(E9=1,"One quote only; not a market range","Unweighted mean of advertised asking rates"))</x:f>
        <x:v>Unweighted mean of advertised asking rates</x:v>
      </x:c>
    </x:row>
    <x:row r="10" ht="28" customHeight="1">
      <x:c r="A10" s="2" t="str">
        <x:v>Inverness</x:v>
      </x:c>
      <x:c r="B10" s="2" t="str">
        <x:v>5,001–10,000</x:v>
      </x:c>
      <x:c r="C10" s="2" t="n">
        <x:f>COUNTIFS('Unit details'!$B$6:$B$335,$A10,'Unit details'!$J$6:$J$335,$B10,'Unit details'!$H$6:$H$335,"Current",'Unit details'!$E$6:$E$335,"Town")</x:f>
        <x:v>1</x:v>
      </x:c>
      <x:c r="D10" s="2" t="n">
        <x:f>COUNTIFS('Unit details'!$B$6:$B$335,$A10,'Unit details'!$J$6:$J$335,$B10,'Unit details'!$H$6:$H$335,"Current",'Unit details'!$E$6:$E$335,"Nearby")</x:f>
        <x:v>0</x:v>
      </x:c>
      <x:c r="E10" s="2" t="n">
        <x:f>COUNTIFS('Unit details'!$B$6:$B$335,$A10,'Unit details'!$J$6:$J$335,$B10,'Unit details'!$N$6:$N$335,"Yes")</x:f>
        <x:v>0</x:v>
      </x:c>
      <x:c r="F10" s="26" t="str">
        <x:f>IF(E10=0,"n.a.",_xlfn.MINIFS('Unit details'!$X$6:$X$335,'Unit details'!$B$6:$B$335,$A10,'Unit details'!$J$6:$J$335,$B10,'Unit details'!$N$6:$N$335,"Yes"))</x:f>
        <x:v>n.a.</x:v>
      </x:c>
      <x:c r="G10" s="26" t="str">
        <x:f>IF(E10=0,"n.a.",SUMIFS('Unit details'!$X$6:$X$335,'Unit details'!$B$6:$B$335,$A10,'Unit details'!$J$6:$J$335,$B10,'Unit details'!$N$6:$N$335,"Yes")/E10)</x:f>
        <x:v>n.a.</x:v>
      </x:c>
      <x:c r="H10" s="26" t="str">
        <x:f>IF(E10=0,"n.a.",_xlfn.MAXIFS('Unit details'!$X$6:$X$335,'Unit details'!$B$6:$B$335,$A10,'Unit details'!$J$6:$J$335,$B10,'Unit details'!$N$6:$N$335,"Yes"))</x:f>
        <x:v>n.a.</x:v>
      </x:c>
      <x:c r="I10" s="2" t="str">
        <x:f>IF(E10=0,"No reliable quoted sample",IF(E10=1,"One quote only; not a market range","Unweighted mean of advertised asking rates"))</x:f>
        <x:v>No reliable quoted sample</x:v>
      </x:c>
    </x:row>
    <x:row r="11" ht="28" customHeight="1">
      <x:c r="A11" s="2" t="str">
        <x:v>Inverness</x:v>
      </x:c>
      <x:c r="B11" s="2" t="str">
        <x:v>10,001–15,000</x:v>
      </x:c>
      <x:c r="C11" s="2" t="n">
        <x:f>COUNTIFS('Unit details'!$B$6:$B$335,$A11,'Unit details'!$J$6:$J$335,$B11,'Unit details'!$H$6:$H$335,"Current",'Unit details'!$E$6:$E$335,"Town")</x:f>
        <x:v>0</x:v>
      </x:c>
      <x:c r="D11" s="2" t="n">
        <x:f>COUNTIFS('Unit details'!$B$6:$B$335,$A11,'Unit details'!$J$6:$J$335,$B11,'Unit details'!$H$6:$H$335,"Current",'Unit details'!$E$6:$E$335,"Nearby")</x:f>
        <x:v>0</x:v>
      </x:c>
      <x:c r="E11" s="2" t="n">
        <x:f>COUNTIFS('Unit details'!$B$6:$B$335,$A11,'Unit details'!$J$6:$J$335,$B11,'Unit details'!$N$6:$N$335,"Yes")</x:f>
        <x:v>0</x:v>
      </x:c>
      <x:c r="F11" s="26" t="str">
        <x:f>IF(E11=0,"n.a.",_xlfn.MINIFS('Unit details'!$X$6:$X$335,'Unit details'!$B$6:$B$335,$A11,'Unit details'!$J$6:$J$335,$B11,'Unit details'!$N$6:$N$335,"Yes"))</x:f>
        <x:v>n.a.</x:v>
      </x:c>
      <x:c r="G11" s="26" t="str">
        <x:f>IF(E11=0,"n.a.",SUMIFS('Unit details'!$X$6:$X$335,'Unit details'!$B$6:$B$335,$A11,'Unit details'!$J$6:$J$335,$B11,'Unit details'!$N$6:$N$335,"Yes")/E11)</x:f>
        <x:v>n.a.</x:v>
      </x:c>
      <x:c r="H11" s="26" t="str">
        <x:f>IF(E11=0,"n.a.",_xlfn.MAXIFS('Unit details'!$X$6:$X$335,'Unit details'!$B$6:$B$335,$A11,'Unit details'!$J$6:$J$335,$B11,'Unit details'!$N$6:$N$335,"Yes"))</x:f>
        <x:v>n.a.</x:v>
      </x:c>
      <x:c r="I11" s="2" t="str">
        <x:f>IF(E11=0,"No reliable quoted sample",IF(E11=1,"One quote only; not a market range","Unweighted mean of advertised asking rates"))</x:f>
        <x:v>No reliable quoted sample</x:v>
      </x:c>
    </x:row>
    <x:row r="12" ht="28" customHeight="1">
      <x:c r="A12" s="2" t="str">
        <x:v>Aberdeen</x:v>
      </x:c>
      <x:c r="B12" s="2" t="str">
        <x:v>1–1,000</x:v>
      </x:c>
      <x:c r="C12" s="2" t="n">
        <x:f>COUNTIFS('Unit details'!$B$6:$B$335,$A12,'Unit details'!$J$6:$J$335,$B12,'Unit details'!$H$6:$H$335,"Current",'Unit details'!$E$6:$E$335,"Town")</x:f>
        <x:v>1</x:v>
      </x:c>
      <x:c r="D12" s="2" t="n">
        <x:f>COUNTIFS('Unit details'!$B$6:$B$335,$A12,'Unit details'!$J$6:$J$335,$B12,'Unit details'!$H$6:$H$335,"Current",'Unit details'!$E$6:$E$335,"Nearby")</x:f>
        <x:v>1</x:v>
      </x:c>
      <x:c r="E12" s="2" t="n">
        <x:f>COUNTIFS('Unit details'!$B$6:$B$335,$A12,'Unit details'!$J$6:$J$335,$B12,'Unit details'!$N$6:$N$335,"Yes")</x:f>
        <x:v>2</x:v>
      </x:c>
      <x:c r="F12" s="26" t="n">
        <x:f>IF(E12=0,"n.a.",_xlfn.MINIFS('Unit details'!$X$6:$X$335,'Unit details'!$B$6:$B$335,$A12,'Unit details'!$J$6:$J$335,$B12,'Unit details'!$N$6:$N$335,"Yes"))</x:f>
        <x:v>12.131067961165048</x:v>
      </x:c>
      <x:c r="G12" s="26" t="n">
        <x:f>IF(E12=0,"n.a.",SUMIFS('Unit details'!$X$6:$X$335,'Unit details'!$B$6:$B$335,$A12,'Unit details'!$J$6:$J$335,$B12,'Unit details'!$N$6:$N$335,"Yes")/E12)</x:f>
        <x:v>14.78403264009995</x:v>
      </x:c>
      <x:c r="H12" s="26" t="n">
        <x:f>IF(E12=0,"n.a.",_xlfn.MAXIFS('Unit details'!$X$6:$X$335,'Unit details'!$B$6:$B$335,$A12,'Unit details'!$J$6:$J$335,$B12,'Unit details'!$N$6:$N$335,"Yes"))</x:f>
        <x:v>17.43699731903485</x:v>
      </x:c>
      <x:c r="I12" s="2" t="str">
        <x:f>IF(E12=0,"No reliable quoted sample",IF(E12=1,"One quote only; not a market range","Unweighted mean of advertised asking rates"))</x:f>
        <x:v>Unweighted mean of advertised asking rates</x:v>
      </x:c>
    </x:row>
    <x:row r="13" ht="28" customHeight="1">
      <x:c r="A13" s="2" t="str">
        <x:v>Aberdeen</x:v>
      </x:c>
      <x:c r="B13" s="2" t="str">
        <x:v>1,001–2,500</x:v>
      </x:c>
      <x:c r="C13" s="2" t="n">
        <x:f>COUNTIFS('Unit details'!$B$6:$B$335,$A13,'Unit details'!$J$6:$J$335,$B13,'Unit details'!$H$6:$H$335,"Current",'Unit details'!$E$6:$E$335,"Town")</x:f>
        <x:v>15</x:v>
      </x:c>
      <x:c r="D13" s="2" t="n">
        <x:f>COUNTIFS('Unit details'!$B$6:$B$335,$A13,'Unit details'!$J$6:$J$335,$B13,'Unit details'!$H$6:$H$335,"Current",'Unit details'!$E$6:$E$335,"Nearby")</x:f>
        <x:v>10</x:v>
      </x:c>
      <x:c r="E13" s="2" t="n">
        <x:f>COUNTIFS('Unit details'!$B$6:$B$335,$A13,'Unit details'!$J$6:$J$335,$B13,'Unit details'!$N$6:$N$335,"Yes")</x:f>
        <x:v>9</x:v>
      </x:c>
      <x:c r="F13" s="26" t="n">
        <x:f>IF(E13=0,"n.a.",_xlfn.MINIFS('Unit details'!$X$6:$X$335,'Unit details'!$B$6:$B$335,$A13,'Unit details'!$J$6:$J$335,$B13,'Unit details'!$N$6:$N$335,"Yes"))</x:f>
        <x:v>8.53777208706786</x:v>
      </x:c>
      <x:c r="G13" s="26" t="n">
        <x:f>IF(E13=0,"n.a.",SUMIFS('Unit details'!$X$6:$X$335,'Unit details'!$B$6:$B$335,$A13,'Unit details'!$J$6:$J$335,$B13,'Unit details'!$N$6:$N$335,"Yes")/E13)</x:f>
        <x:v>12.852850380995754</x:v>
      </x:c>
      <x:c r="H13" s="26" t="n">
        <x:f>IF(E13=0,"n.a.",_xlfn.MAXIFS('Unit details'!$X$6:$X$335,'Unit details'!$B$6:$B$335,$A13,'Unit details'!$J$6:$J$335,$B13,'Unit details'!$N$6:$N$335,"Yes"))</x:f>
        <x:v>18</x:v>
      </x:c>
      <x:c r="I13" s="2" t="str">
        <x:f>IF(E13=0,"No reliable quoted sample",IF(E13=1,"One quote only; not a market range","Unweighted mean of advertised asking rates"))</x:f>
        <x:v>Unweighted mean of advertised asking rates</x:v>
      </x:c>
    </x:row>
    <x:row r="14" ht="28" customHeight="1">
      <x:c r="A14" s="2" t="str">
        <x:v>Aberdeen</x:v>
      </x:c>
      <x:c r="B14" s="2" t="str">
        <x:v>2,501–5,000</x:v>
      </x:c>
      <x:c r="C14" s="2" t="n">
        <x:f>COUNTIFS('Unit details'!$B$6:$B$335,$A14,'Unit details'!$J$6:$J$335,$B14,'Unit details'!$H$6:$H$335,"Current",'Unit details'!$E$6:$E$335,"Town")</x:f>
        <x:v>6</x:v>
      </x:c>
      <x:c r="D14" s="2" t="n">
        <x:f>COUNTIFS('Unit details'!$B$6:$B$335,$A14,'Unit details'!$J$6:$J$335,$B14,'Unit details'!$H$6:$H$335,"Current",'Unit details'!$E$6:$E$335,"Nearby")</x:f>
        <x:v>13</x:v>
      </x:c>
      <x:c r="E14" s="2" t="n">
        <x:f>COUNTIFS('Unit details'!$B$6:$B$335,$A14,'Unit details'!$J$6:$J$335,$B14,'Unit details'!$N$6:$N$335,"Yes")</x:f>
        <x:v>3</x:v>
      </x:c>
      <x:c r="F14" s="26" t="n">
        <x:f>IF(E14=0,"n.a.",_xlfn.MINIFS('Unit details'!$X$6:$X$335,'Unit details'!$B$6:$B$335,$A14,'Unit details'!$J$6:$J$335,$B14,'Unit details'!$N$6:$N$335,"Yes"))</x:f>
        <x:v>7.139186295503212</x:v>
      </x:c>
      <x:c r="G14" s="26" t="n">
        <x:f>IF(E14=0,"n.a.",SUMIFS('Unit details'!$X$6:$X$335,'Unit details'!$B$6:$B$335,$A14,'Unit details'!$J$6:$J$335,$B14,'Unit details'!$N$6:$N$335,"Yes")/E14)</x:f>
        <x:v>7.901238543004678</x:v>
      </x:c>
      <x:c r="H14" s="26" t="n">
        <x:f>IF(E14=0,"n.a.",_xlfn.MAXIFS('Unit details'!$X$6:$X$335,'Unit details'!$B$6:$B$335,$A14,'Unit details'!$J$6:$J$335,$B14,'Unit details'!$N$6:$N$335,"Yes"))</x:f>
        <x:v>8.374490015031135</x:v>
      </x:c>
      <x:c r="I14" s="2" t="str">
        <x:f>IF(E14=0,"No reliable quoted sample",IF(E14=1,"One quote only; not a market range","Unweighted mean of advertised asking rates"))</x:f>
        <x:v>Unweighted mean of advertised asking rates</x:v>
      </x:c>
    </x:row>
    <x:row r="15" ht="28" customHeight="1">
      <x:c r="A15" s="2" t="str">
        <x:v>Aberdeen</x:v>
      </x:c>
      <x:c r="B15" s="2" t="str">
        <x:v>5,001–10,000</x:v>
      </x:c>
      <x:c r="C15" s="2" t="n">
        <x:f>COUNTIFS('Unit details'!$B$6:$B$335,$A15,'Unit details'!$J$6:$J$335,$B15,'Unit details'!$H$6:$H$335,"Current",'Unit details'!$E$6:$E$335,"Town")</x:f>
        <x:v>24</x:v>
      </x:c>
      <x:c r="D15" s="2" t="n">
        <x:f>COUNTIFS('Unit details'!$B$6:$B$335,$A15,'Unit details'!$J$6:$J$335,$B15,'Unit details'!$H$6:$H$335,"Current",'Unit details'!$E$6:$E$335,"Nearby")</x:f>
        <x:v>5</x:v>
      </x:c>
      <x:c r="E15" s="2" t="n">
        <x:f>COUNTIFS('Unit details'!$B$6:$B$335,$A15,'Unit details'!$J$6:$J$335,$B15,'Unit details'!$N$6:$N$335,"Yes")</x:f>
        <x:v>15</x:v>
      </x:c>
      <x:c r="F15" s="26" t="n">
        <x:f>IF(E15=0,"n.a.",_xlfn.MINIFS('Unit details'!$X$6:$X$335,'Unit details'!$B$6:$B$335,$A15,'Unit details'!$J$6:$J$335,$B15,'Unit details'!$N$6:$N$335,"Yes"))</x:f>
        <x:v>4.699379582628314</x:v>
      </x:c>
      <x:c r="G15" s="26" t="n">
        <x:f>IF(E15=0,"n.a.",SUMIFS('Unit details'!$X$6:$X$335,'Unit details'!$B$6:$B$335,$A15,'Unit details'!$J$6:$J$335,$B15,'Unit details'!$N$6:$N$335,"Yes")/E15)</x:f>
        <x:v>8.132452937642329</x:v>
      </x:c>
      <x:c r="H15" s="26" t="n">
        <x:f>IF(E15=0,"n.a.",_xlfn.MAXIFS('Unit details'!$X$6:$X$335,'Unit details'!$B$6:$B$335,$A15,'Unit details'!$J$6:$J$335,$B15,'Unit details'!$N$6:$N$335,"Yes"))</x:f>
        <x:v>9.800616073928872</x:v>
      </x:c>
      <x:c r="I15" s="2" t="str">
        <x:f>IF(E15=0,"No reliable quoted sample",IF(E15=1,"One quote only; not a market range","Unweighted mean of advertised asking rates"))</x:f>
        <x:v>Unweighted mean of advertised asking rates</x:v>
      </x:c>
    </x:row>
    <x:row r="16" ht="28" customHeight="1">
      <x:c r="A16" s="2" t="str">
        <x:v>Aberdeen</x:v>
      </x:c>
      <x:c r="B16" s="2" t="str">
        <x:v>10,001–15,000</x:v>
      </x:c>
      <x:c r="C16" s="2" t="n">
        <x:f>COUNTIFS('Unit details'!$B$6:$B$335,$A16,'Unit details'!$J$6:$J$335,$B16,'Unit details'!$H$6:$H$335,"Current",'Unit details'!$E$6:$E$335,"Town")</x:f>
        <x:v>5</x:v>
      </x:c>
      <x:c r="D16" s="2" t="n">
        <x:f>COUNTIFS('Unit details'!$B$6:$B$335,$A16,'Unit details'!$J$6:$J$335,$B16,'Unit details'!$H$6:$H$335,"Current",'Unit details'!$E$6:$E$335,"Nearby")</x:f>
        <x:v>2</x:v>
      </x:c>
      <x:c r="E16" s="2" t="n">
        <x:f>COUNTIFS('Unit details'!$B$6:$B$335,$A16,'Unit details'!$J$6:$J$335,$B16,'Unit details'!$N$6:$N$335,"Yes")</x:f>
        <x:v>2</x:v>
      </x:c>
      <x:c r="F16" s="26" t="n">
        <x:f>IF(E16=0,"n.a.",_xlfn.MINIFS('Unit details'!$X$6:$X$335,'Unit details'!$B$6:$B$335,$A16,'Unit details'!$J$6:$J$335,$B16,'Unit details'!$N$6:$N$335,"Yes"))</x:f>
        <x:v>5.2273915316257185</x:v>
      </x:c>
      <x:c r="G16" s="26" t="n">
        <x:f>IF(E16=0,"n.a.",SUMIFS('Unit details'!$X$6:$X$335,'Unit details'!$B$6:$B$335,$A16,'Unit details'!$J$6:$J$335,$B16,'Unit details'!$N$6:$N$335,"Yes")/E16)</x:f>
        <x:v>7.5200463427812245</x:v>
      </x:c>
      <x:c r="H16" s="26" t="n">
        <x:f>IF(E16=0,"n.a.",_xlfn.MAXIFS('Unit details'!$X$6:$X$335,'Unit details'!$B$6:$B$335,$A16,'Unit details'!$J$6:$J$335,$B16,'Unit details'!$N$6:$N$335,"Yes"))</x:f>
        <x:v>9.81270115393673</x:v>
      </x:c>
      <x:c r="I16" s="2" t="str">
        <x:f>IF(E16=0,"No reliable quoted sample",IF(E16=1,"One quote only; not a market range","Unweighted mean of advertised asking rates"))</x:f>
        <x:v>Unweighted mean of advertised asking rates</x:v>
      </x:c>
    </x:row>
    <x:row r="17" ht="28" customHeight="1">
      <x:c r="A17" s="2" t="str">
        <x:v>Dundee</x:v>
      </x:c>
      <x:c r="B17" s="2" t="str">
        <x:v>1–1,000</x:v>
      </x:c>
      <x:c r="C17" s="2" t="n">
        <x:f>COUNTIFS('Unit details'!$B$6:$B$335,$A17,'Unit details'!$J$6:$J$335,$B17,'Unit details'!$H$6:$H$335,"Current",'Unit details'!$E$6:$E$335,"Town")</x:f>
        <x:v>4</x:v>
      </x:c>
      <x:c r="D17" s="2" t="n">
        <x:f>COUNTIFS('Unit details'!$B$6:$B$335,$A17,'Unit details'!$J$6:$J$335,$B17,'Unit details'!$H$6:$H$335,"Current",'Unit details'!$E$6:$E$335,"Nearby")</x:f>
        <x:v>0</x:v>
      </x:c>
      <x:c r="E17" s="2" t="n">
        <x:f>COUNTIFS('Unit details'!$B$6:$B$335,$A17,'Unit details'!$J$6:$J$335,$B17,'Unit details'!$N$6:$N$335,"Yes")</x:f>
        <x:v>0</x:v>
      </x:c>
      <x:c r="F17" s="26" t="str">
        <x:f>IF(E17=0,"n.a.",_xlfn.MINIFS('Unit details'!$X$6:$X$335,'Unit details'!$B$6:$B$335,$A17,'Unit details'!$J$6:$J$335,$B17,'Unit details'!$N$6:$N$335,"Yes"))</x:f>
        <x:v>n.a.</x:v>
      </x:c>
      <x:c r="G17" s="26" t="str">
        <x:f>IF(E17=0,"n.a.",SUMIFS('Unit details'!$X$6:$X$335,'Unit details'!$B$6:$B$335,$A17,'Unit details'!$J$6:$J$335,$B17,'Unit details'!$N$6:$N$335,"Yes")/E17)</x:f>
        <x:v>n.a.</x:v>
      </x:c>
      <x:c r="H17" s="26" t="str">
        <x:f>IF(E17=0,"n.a.",_xlfn.MAXIFS('Unit details'!$X$6:$X$335,'Unit details'!$B$6:$B$335,$A17,'Unit details'!$J$6:$J$335,$B17,'Unit details'!$N$6:$N$335,"Yes"))</x:f>
        <x:v>n.a.</x:v>
      </x:c>
      <x:c r="I17" s="2" t="str">
        <x:f>IF(E17=0,"No reliable quoted sample",IF(E17=1,"One quote only; not a market range","Unweighted mean of advertised asking rates"))</x:f>
        <x:v>No reliable quoted sample</x:v>
      </x:c>
    </x:row>
    <x:row r="18" ht="28" customHeight="1">
      <x:c r="A18" s="2" t="str">
        <x:v>Dundee</x:v>
      </x:c>
      <x:c r="B18" s="2" t="str">
        <x:v>1,001–2,500</x:v>
      </x:c>
      <x:c r="C18" s="2" t="n">
        <x:f>COUNTIFS('Unit details'!$B$6:$B$335,$A18,'Unit details'!$J$6:$J$335,$B18,'Unit details'!$H$6:$H$335,"Current",'Unit details'!$E$6:$E$335,"Town")</x:f>
        <x:v>10</x:v>
      </x:c>
      <x:c r="D18" s="2" t="n">
        <x:f>COUNTIFS('Unit details'!$B$6:$B$335,$A18,'Unit details'!$J$6:$J$335,$B18,'Unit details'!$H$6:$H$335,"Current",'Unit details'!$E$6:$E$335,"Nearby")</x:f>
        <x:v>0</x:v>
      </x:c>
      <x:c r="E18" s="2" t="n">
        <x:f>COUNTIFS('Unit details'!$B$6:$B$335,$A18,'Unit details'!$J$6:$J$335,$B18,'Unit details'!$N$6:$N$335,"Yes")</x:f>
        <x:v>8</x:v>
      </x:c>
      <x:c r="F18" s="26" t="n">
        <x:f>IF(E18=0,"n.a.",_xlfn.MINIFS('Unit details'!$X$6:$X$335,'Unit details'!$B$6:$B$335,$A18,'Unit details'!$J$6:$J$335,$B18,'Unit details'!$N$6:$N$335,"Yes"))</x:f>
        <x:v>8.02364864864865</x:v>
      </x:c>
      <x:c r="G18" s="26" t="n">
        <x:f>IF(E18=0,"n.a.",SUMIFS('Unit details'!$X$6:$X$335,'Unit details'!$B$6:$B$335,$A18,'Unit details'!$J$6:$J$335,$B18,'Unit details'!$N$6:$N$335,"Yes")/E18)</x:f>
        <x:v>9.696142939988404</x:v>
      </x:c>
      <x:c r="H18" s="26" t="n">
        <x:f>IF(E18=0,"n.a.",_xlfn.MAXIFS('Unit details'!$X$6:$X$335,'Unit details'!$B$6:$B$335,$A18,'Unit details'!$J$6:$J$335,$B18,'Unit details'!$N$6:$N$335,"Yes"))</x:f>
        <x:v>13.181019332161688</x:v>
      </x:c>
      <x:c r="I18" s="2" t="str">
        <x:f>IF(E18=0,"No reliable quoted sample",IF(E18=1,"One quote only; not a market range","Unweighted mean of advertised asking rates"))</x:f>
        <x:v>Unweighted mean of advertised asking rates</x:v>
      </x:c>
    </x:row>
    <x:row r="19" ht="28" customHeight="1">
      <x:c r="A19" s="2" t="str">
        <x:v>Dundee</x:v>
      </x:c>
      <x:c r="B19" s="2" t="str">
        <x:v>2,501–5,000</x:v>
      </x:c>
      <x:c r="C19" s="2" t="n">
        <x:f>COUNTIFS('Unit details'!$B$6:$B$335,$A19,'Unit details'!$J$6:$J$335,$B19,'Unit details'!$H$6:$H$335,"Current",'Unit details'!$E$6:$E$335,"Town")</x:f>
        <x:v>5</x:v>
      </x:c>
      <x:c r="D19" s="2" t="n">
        <x:f>COUNTIFS('Unit details'!$B$6:$B$335,$A19,'Unit details'!$J$6:$J$335,$B19,'Unit details'!$H$6:$H$335,"Current",'Unit details'!$E$6:$E$335,"Nearby")</x:f>
        <x:v>0</x:v>
      </x:c>
      <x:c r="E19" s="2" t="n">
        <x:f>COUNTIFS('Unit details'!$B$6:$B$335,$A19,'Unit details'!$J$6:$J$335,$B19,'Unit details'!$N$6:$N$335,"Yes")</x:f>
        <x:v>3</x:v>
      </x:c>
      <x:c r="F19" s="26" t="n">
        <x:f>IF(E19=0,"n.a.",_xlfn.MINIFS('Unit details'!$X$6:$X$335,'Unit details'!$B$6:$B$335,$A19,'Unit details'!$J$6:$J$335,$B19,'Unit details'!$N$6:$N$335,"Yes"))</x:f>
        <x:v>3.9016777214202105</x:v>
      </x:c>
      <x:c r="G19" s="26" t="n">
        <x:f>IF(E19=0,"n.a.",SUMIFS('Unit details'!$X$6:$X$335,'Unit details'!$B$6:$B$335,$A19,'Unit details'!$J$6:$J$335,$B19,'Unit details'!$N$6:$N$335,"Yes")/E19)</x:f>
        <x:v>5.223748605988202</x:v>
      </x:c>
      <x:c r="H19" s="26" t="n">
        <x:f>IF(E19=0,"n.a.",_xlfn.MAXIFS('Unit details'!$X$6:$X$335,'Unit details'!$B$6:$B$335,$A19,'Unit details'!$J$6:$J$335,$B19,'Unit details'!$N$6:$N$335,"Yes"))</x:f>
        <x:v>6.697578567748583</x:v>
      </x:c>
      <x:c r="I19" s="2" t="str">
        <x:f>IF(E19=0,"No reliable quoted sample",IF(E19=1,"One quote only; not a market range","Unweighted mean of advertised asking rates"))</x:f>
        <x:v>Unweighted mean of advertised asking rates</x:v>
      </x:c>
    </x:row>
    <x:row r="20" ht="28" customHeight="1">
      <x:c r="A20" s="2" t="str">
        <x:v>Dundee</x:v>
      </x:c>
      <x:c r="B20" s="2" t="str">
        <x:v>5,001–10,000</x:v>
      </x:c>
      <x:c r="C20" s="2" t="n">
        <x:f>COUNTIFS('Unit details'!$B$6:$B$335,$A20,'Unit details'!$J$6:$J$335,$B20,'Unit details'!$H$6:$H$335,"Current",'Unit details'!$E$6:$E$335,"Town")</x:f>
        <x:v>9</x:v>
      </x:c>
      <x:c r="D20" s="2" t="n">
        <x:f>COUNTIFS('Unit details'!$B$6:$B$335,$A20,'Unit details'!$J$6:$J$335,$B20,'Unit details'!$H$6:$H$335,"Current",'Unit details'!$E$6:$E$335,"Nearby")</x:f>
        <x:v>1</x:v>
      </x:c>
      <x:c r="E20" s="2" t="n">
        <x:f>COUNTIFS('Unit details'!$B$6:$B$335,$A20,'Unit details'!$J$6:$J$335,$B20,'Unit details'!$N$6:$N$335,"Yes")</x:f>
        <x:v>5</x:v>
      </x:c>
      <x:c r="F20" s="26" t="n">
        <x:f>IF(E20=0,"n.a.",_xlfn.MINIFS('Unit details'!$X$6:$X$335,'Unit details'!$B$6:$B$335,$A20,'Unit details'!$J$6:$J$335,$B20,'Unit details'!$N$6:$N$335,"Yes"))</x:f>
        <x:v>2.9962546816479403</x:v>
      </x:c>
      <x:c r="G20" s="26" t="n">
        <x:f>IF(E20=0,"n.a.",SUMIFS('Unit details'!$X$6:$X$335,'Unit details'!$B$6:$B$335,$A20,'Unit details'!$J$6:$J$335,$B20,'Unit details'!$N$6:$N$335,"Yes")/E20)</x:f>
        <x:v>4.9436836979588445</x:v>
      </x:c>
      <x:c r="H20" s="26" t="n">
        <x:f>IF(E20=0,"n.a.",_xlfn.MAXIFS('Unit details'!$X$6:$X$335,'Unit details'!$B$6:$B$335,$A20,'Unit details'!$J$6:$J$335,$B20,'Unit details'!$N$6:$N$335,"Yes"))</x:f>
        <x:v>7.765314926660914</x:v>
      </x:c>
      <x:c r="I20" s="2" t="str">
        <x:f>IF(E20=0,"No reliable quoted sample",IF(E20=1,"One quote only; not a market range","Unweighted mean of advertised asking rates"))</x:f>
        <x:v>Unweighted mean of advertised asking rates</x:v>
      </x:c>
    </x:row>
    <x:row r="21" ht="28" customHeight="1">
      <x:c r="A21" s="2" t="str">
        <x:v>Dundee</x:v>
      </x:c>
      <x:c r="B21" s="2" t="str">
        <x:v>10,001–15,000</x:v>
      </x:c>
      <x:c r="C21" s="2" t="n">
        <x:f>COUNTIFS('Unit details'!$B$6:$B$335,$A21,'Unit details'!$J$6:$J$335,$B21,'Unit details'!$H$6:$H$335,"Current",'Unit details'!$E$6:$E$335,"Town")</x:f>
        <x:v>2</x:v>
      </x:c>
      <x:c r="D21" s="2" t="n">
        <x:f>COUNTIFS('Unit details'!$B$6:$B$335,$A21,'Unit details'!$J$6:$J$335,$B21,'Unit details'!$H$6:$H$335,"Current",'Unit details'!$E$6:$E$335,"Nearby")</x:f>
        <x:v>0</x:v>
      </x:c>
      <x:c r="E21" s="2" t="n">
        <x:f>COUNTIFS('Unit details'!$B$6:$B$335,$A21,'Unit details'!$J$6:$J$335,$B21,'Unit details'!$N$6:$N$335,"Yes")</x:f>
        <x:v>0</x:v>
      </x:c>
      <x:c r="F21" s="26" t="str">
        <x:f>IF(E21=0,"n.a.",_xlfn.MINIFS('Unit details'!$X$6:$X$335,'Unit details'!$B$6:$B$335,$A21,'Unit details'!$J$6:$J$335,$B21,'Unit details'!$N$6:$N$335,"Yes"))</x:f>
        <x:v>n.a.</x:v>
      </x:c>
      <x:c r="G21" s="26" t="str">
        <x:f>IF(E21=0,"n.a.",SUMIFS('Unit details'!$X$6:$X$335,'Unit details'!$B$6:$B$335,$A21,'Unit details'!$J$6:$J$335,$B21,'Unit details'!$N$6:$N$335,"Yes")/E21)</x:f>
        <x:v>n.a.</x:v>
      </x:c>
      <x:c r="H21" s="26" t="str">
        <x:f>IF(E21=0,"n.a.",_xlfn.MAXIFS('Unit details'!$X$6:$X$335,'Unit details'!$B$6:$B$335,$A21,'Unit details'!$J$6:$J$335,$B21,'Unit details'!$N$6:$N$335,"Yes"))</x:f>
        <x:v>n.a.</x:v>
      </x:c>
      <x:c r="I21" s="2" t="str">
        <x:f>IF(E21=0,"No reliable quoted sample",IF(E21=1,"One quote only; not a market range","Unweighted mean of advertised asking rates"))</x:f>
        <x:v>No reliable quoted sample</x:v>
      </x:c>
    </x:row>
    <x:row r="22" ht="28" customHeight="1">
      <x:c r="A22" s="2" t="str">
        <x:v>Edinburgh</x:v>
      </x:c>
      <x:c r="B22" s="2" t="str">
        <x:v>1–1,000</x:v>
      </x:c>
      <x:c r="C22" s="2" t="n">
        <x:f>COUNTIFS('Unit details'!$B$6:$B$335,$A22,'Unit details'!$J$6:$J$335,$B22,'Unit details'!$H$6:$H$335,"Current",'Unit details'!$E$6:$E$335,"Town")</x:f>
        <x:v>1</x:v>
      </x:c>
      <x:c r="D22" s="2" t="n">
        <x:f>COUNTIFS('Unit details'!$B$6:$B$335,$A22,'Unit details'!$J$6:$J$335,$B22,'Unit details'!$H$6:$H$335,"Current",'Unit details'!$E$6:$E$335,"Nearby")</x:f>
        <x:v>1</x:v>
      </x:c>
      <x:c r="E22" s="2" t="n">
        <x:f>COUNTIFS('Unit details'!$B$6:$B$335,$A22,'Unit details'!$J$6:$J$335,$B22,'Unit details'!$N$6:$N$335,"Yes")</x:f>
        <x:v>2</x:v>
      </x:c>
      <x:c r="F22" s="26" t="n">
        <x:f>IF(E22=0,"n.a.",_xlfn.MINIFS('Unit details'!$X$6:$X$335,'Unit details'!$B$6:$B$335,$A22,'Unit details'!$J$6:$J$335,$B22,'Unit details'!$N$6:$N$335,"Yes"))</x:f>
        <x:v>10.813148788927336</x:v>
      </x:c>
      <x:c r="G22" s="26" t="n">
        <x:f>IF(E22=0,"n.a.",SUMIFS('Unit details'!$X$6:$X$335,'Unit details'!$B$6:$B$335,$A22,'Unit details'!$J$6:$J$335,$B22,'Unit details'!$N$6:$N$335,"Yes")/E22)</x:f>
        <x:v>11.904574394463669</x:v>
      </x:c>
      <x:c r="H22" s="26" t="n">
        <x:f>IF(E22=0,"n.a.",_xlfn.MAXIFS('Unit details'!$X$6:$X$335,'Unit details'!$B$6:$B$335,$A22,'Unit details'!$J$6:$J$335,$B22,'Unit details'!$N$6:$N$335,"Yes"))</x:f>
        <x:v>12.996</x:v>
      </x:c>
      <x:c r="I22" s="2" t="str">
        <x:f>IF(E22=0,"No reliable quoted sample",IF(E22=1,"One quote only; not a market range","Unweighted mean of advertised asking rates"))</x:f>
        <x:v>Unweighted mean of advertised asking rates</x:v>
      </x:c>
    </x:row>
    <x:row r="23" ht="28" customHeight="1">
      <x:c r="A23" s="2" t="str">
        <x:v>Edinburgh</x:v>
      </x:c>
      <x:c r="B23" s="2" t="str">
        <x:v>1,001–2,500</x:v>
      </x:c>
      <x:c r="C23" s="2" t="n">
        <x:f>COUNTIFS('Unit details'!$B$6:$B$335,$A23,'Unit details'!$J$6:$J$335,$B23,'Unit details'!$H$6:$H$335,"Current",'Unit details'!$E$6:$E$335,"Town")</x:f>
        <x:v>3</x:v>
      </x:c>
      <x:c r="D23" s="2" t="n">
        <x:f>COUNTIFS('Unit details'!$B$6:$B$335,$A23,'Unit details'!$J$6:$J$335,$B23,'Unit details'!$H$6:$H$335,"Current",'Unit details'!$E$6:$E$335,"Nearby")</x:f>
        <x:v>0</x:v>
      </x:c>
      <x:c r="E23" s="2" t="n">
        <x:f>COUNTIFS('Unit details'!$B$6:$B$335,$A23,'Unit details'!$J$6:$J$335,$B23,'Unit details'!$N$6:$N$335,"Yes")</x:f>
        <x:v>3</x:v>
      </x:c>
      <x:c r="F23" s="26" t="n">
        <x:f>IF(E23=0,"n.a.",_xlfn.MINIFS('Unit details'!$X$6:$X$335,'Unit details'!$B$6:$B$335,$A23,'Unit details'!$J$6:$J$335,$B23,'Unit details'!$N$6:$N$335,"Yes"))</x:f>
        <x:v>10.945273631840797</x:v>
      </x:c>
      <x:c r="G23" s="26" t="n">
        <x:f>IF(E23=0,"n.a.",SUMIFS('Unit details'!$X$6:$X$335,'Unit details'!$B$6:$B$335,$A23,'Unit details'!$J$6:$J$335,$B23,'Unit details'!$N$6:$N$335,"Yes")/E23)</x:f>
        <x:v>14.433726900183546</x:v>
      </x:c>
      <x:c r="H23" s="26" t="n">
        <x:f>IF(E23=0,"n.a.",_xlfn.MAXIFS('Unit details'!$X$6:$X$335,'Unit details'!$B$6:$B$335,$A23,'Unit details'!$J$6:$J$335,$B23,'Unit details'!$N$6:$N$335,"Yes"))</x:f>
        <x:v>20</x:v>
      </x:c>
      <x:c r="I23" s="2" t="str">
        <x:f>IF(E23=0,"No reliable quoted sample",IF(E23=1,"One quote only; not a market range","Unweighted mean of advertised asking rates"))</x:f>
        <x:v>Unweighted mean of advertised asking rates</x:v>
      </x:c>
    </x:row>
    <x:row r="24" ht="28" customHeight="1">
      <x:c r="A24" s="2" t="str">
        <x:v>Edinburgh</x:v>
      </x:c>
      <x:c r="B24" s="2" t="str">
        <x:v>2,501–5,000</x:v>
      </x:c>
      <x:c r="C24" s="2" t="n">
        <x:f>COUNTIFS('Unit details'!$B$6:$B$335,$A24,'Unit details'!$J$6:$J$335,$B24,'Unit details'!$H$6:$H$335,"Current",'Unit details'!$E$6:$E$335,"Town")</x:f>
        <x:v>14</x:v>
      </x:c>
      <x:c r="D24" s="2" t="n">
        <x:f>COUNTIFS('Unit details'!$B$6:$B$335,$A24,'Unit details'!$J$6:$J$335,$B24,'Unit details'!$H$6:$H$335,"Current",'Unit details'!$E$6:$E$335,"Nearby")</x:f>
        <x:v>0</x:v>
      </x:c>
      <x:c r="E24" s="2" t="n">
        <x:f>COUNTIFS('Unit details'!$B$6:$B$335,$A24,'Unit details'!$J$6:$J$335,$B24,'Unit details'!$N$6:$N$335,"Yes")</x:f>
        <x:v>7</x:v>
      </x:c>
      <x:c r="F24" s="26" t="n">
        <x:f>IF(E24=0,"n.a.",_xlfn.MINIFS('Unit details'!$X$6:$X$335,'Unit details'!$B$6:$B$335,$A24,'Unit details'!$J$6:$J$335,$B24,'Unit details'!$N$6:$N$335,"Yes"))</x:f>
        <x:v>11.208477684939881</x:v>
      </x:c>
      <x:c r="G24" s="26" t="n">
        <x:f>IF(E24=0,"n.a.",SUMIFS('Unit details'!$X$6:$X$335,'Unit details'!$B$6:$B$335,$A24,'Unit details'!$J$6:$J$335,$B24,'Unit details'!$N$6:$N$335,"Yes")/E24)</x:f>
        <x:v>14.857223753402673</x:v>
      </x:c>
      <x:c r="H24" s="26" t="n">
        <x:f>IF(E24=0,"n.a.",_xlfn.MAXIFS('Unit details'!$X$6:$X$335,'Unit details'!$B$6:$B$335,$A24,'Unit details'!$J$6:$J$335,$B24,'Unit details'!$N$6:$N$335,"Yes"))</x:f>
        <x:v>17.500776569780342</x:v>
      </x:c>
      <x:c r="I24" s="2" t="str">
        <x:f>IF(E24=0,"No reliable quoted sample",IF(E24=1,"One quote only; not a market range","Unweighted mean of advertised asking rates"))</x:f>
        <x:v>Unweighted mean of advertised asking rates</x:v>
      </x:c>
    </x:row>
    <x:row r="25" ht="28" customHeight="1">
      <x:c r="A25" s="2" t="str">
        <x:v>Edinburgh</x:v>
      </x:c>
      <x:c r="B25" s="2" t="str">
        <x:v>5,001–10,000</x:v>
      </x:c>
      <x:c r="C25" s="2" t="n">
        <x:f>COUNTIFS('Unit details'!$B$6:$B$335,$A25,'Unit details'!$J$6:$J$335,$B25,'Unit details'!$H$6:$H$335,"Current",'Unit details'!$E$6:$E$335,"Town")</x:f>
        <x:v>12</x:v>
      </x:c>
      <x:c r="D25" s="2" t="n">
        <x:f>COUNTIFS('Unit details'!$B$6:$B$335,$A25,'Unit details'!$J$6:$J$335,$B25,'Unit details'!$H$6:$H$335,"Current",'Unit details'!$E$6:$E$335,"Nearby")</x:f>
        <x:v>1</x:v>
      </x:c>
      <x:c r="E25" s="2" t="n">
        <x:f>COUNTIFS('Unit details'!$B$6:$B$335,$A25,'Unit details'!$J$6:$J$335,$B25,'Unit details'!$N$6:$N$335,"Yes")</x:f>
        <x:v>6</x:v>
      </x:c>
      <x:c r="F25" s="26" t="n">
        <x:f>IF(E25=0,"n.a.",_xlfn.MINIFS('Unit details'!$X$6:$X$335,'Unit details'!$B$6:$B$335,$A25,'Unit details'!$J$6:$J$335,$B25,'Unit details'!$N$6:$N$335,"Yes"))</x:f>
        <x:v>10</x:v>
      </x:c>
      <x:c r="G25" s="26" t="n">
        <x:f>IF(E25=0,"n.a.",SUMIFS('Unit details'!$X$6:$X$335,'Unit details'!$B$6:$B$335,$A25,'Unit details'!$J$6:$J$335,$B25,'Unit details'!$N$6:$N$335,"Yes")/E25)</x:f>
        <x:v>12.187091037972925</x:v>
      </x:c>
      <x:c r="H25" s="26" t="n">
        <x:f>IF(E25=0,"n.a.",_xlfn.MAXIFS('Unit details'!$X$6:$X$335,'Unit details'!$B$6:$B$335,$A25,'Unit details'!$J$6:$J$335,$B25,'Unit details'!$N$6:$N$335,"Yes"))</x:f>
        <x:v>16.0427807486631</x:v>
      </x:c>
      <x:c r="I25" s="2" t="str">
        <x:f>IF(E25=0,"No reliable quoted sample",IF(E25=1,"One quote only; not a market range","Unweighted mean of advertised asking rates"))</x:f>
        <x:v>Unweighted mean of advertised asking rates</x:v>
      </x:c>
    </x:row>
    <x:row r="26" ht="28" customHeight="1">
      <x:c r="A26" s="2" t="str">
        <x:v>Edinburgh</x:v>
      </x:c>
      <x:c r="B26" s="2" t="str">
        <x:v>10,001–15,000</x:v>
      </x:c>
      <x:c r="C26" s="2" t="n">
        <x:f>COUNTIFS('Unit details'!$B$6:$B$335,$A26,'Unit details'!$J$6:$J$335,$B26,'Unit details'!$H$6:$H$335,"Current",'Unit details'!$E$6:$E$335,"Town")</x:f>
        <x:v>8</x:v>
      </x:c>
      <x:c r="D26" s="2" t="n">
        <x:f>COUNTIFS('Unit details'!$B$6:$B$335,$A26,'Unit details'!$J$6:$J$335,$B26,'Unit details'!$H$6:$H$335,"Current",'Unit details'!$E$6:$E$335,"Nearby")</x:f>
        <x:v>0</x:v>
      </x:c>
      <x:c r="E26" s="2" t="n">
        <x:f>COUNTIFS('Unit details'!$B$6:$B$335,$A26,'Unit details'!$J$6:$J$335,$B26,'Unit details'!$N$6:$N$335,"Yes")</x:f>
        <x:v>1</x:v>
      </x:c>
      <x:c r="F26" s="26" t="n">
        <x:f>IF(E26=0,"n.a.",_xlfn.MINIFS('Unit details'!$X$6:$X$335,'Unit details'!$B$6:$B$335,$A26,'Unit details'!$J$6:$J$335,$B26,'Unit details'!$N$6:$N$335,"Yes"))</x:f>
        <x:v>11.26690035052579</x:v>
      </x:c>
      <x:c r="G26" s="26" t="n">
        <x:f>IF(E26=0,"n.a.",SUMIFS('Unit details'!$X$6:$X$335,'Unit details'!$B$6:$B$335,$A26,'Unit details'!$J$6:$J$335,$B26,'Unit details'!$N$6:$N$335,"Yes")/E26)</x:f>
        <x:v>11.26690035052579</x:v>
      </x:c>
      <x:c r="H26" s="26" t="n">
        <x:f>IF(E26=0,"n.a.",_xlfn.MAXIFS('Unit details'!$X$6:$X$335,'Unit details'!$B$6:$B$335,$A26,'Unit details'!$J$6:$J$335,$B26,'Unit details'!$N$6:$N$335,"Yes"))</x:f>
        <x:v>11.26690035052579</x:v>
      </x:c>
      <x:c r="I26" s="2" t="str">
        <x:f>IF(E26=0,"No reliable quoted sample",IF(E26=1,"One quote only; not a market range","Unweighted mean of advertised asking rates"))</x:f>
        <x:v>One quote only; not a market range</x:v>
      </x:c>
    </x:row>
    <x:row r="27" ht="28" customHeight="1">
      <x:c r="A27" s="2" t="str">
        <x:v>Glasgow</x:v>
      </x:c>
      <x:c r="B27" s="2" t="str">
        <x:v>1–1,000</x:v>
      </x:c>
      <x:c r="C27" s="2" t="n">
        <x:f>COUNTIFS('Unit details'!$B$6:$B$335,$A27,'Unit details'!$J$6:$J$335,$B27,'Unit details'!$H$6:$H$335,"Current",'Unit details'!$E$6:$E$335,"Town")</x:f>
        <x:v>13</x:v>
      </x:c>
      <x:c r="D27" s="2" t="n">
        <x:f>COUNTIFS('Unit details'!$B$6:$B$335,$A27,'Unit details'!$J$6:$J$335,$B27,'Unit details'!$H$6:$H$335,"Current",'Unit details'!$E$6:$E$335,"Nearby")</x:f>
        <x:v>2</x:v>
      </x:c>
      <x:c r="E27" s="2" t="n">
        <x:f>COUNTIFS('Unit details'!$B$6:$B$335,$A27,'Unit details'!$J$6:$J$335,$B27,'Unit details'!$N$6:$N$335,"Yes")</x:f>
        <x:v>11</x:v>
      </x:c>
      <x:c r="F27" s="26" t="n">
        <x:f>IF(E27=0,"n.a.",_xlfn.MINIFS('Unit details'!$X$6:$X$335,'Unit details'!$B$6:$B$335,$A27,'Unit details'!$J$6:$J$335,$B27,'Unit details'!$N$6:$N$335,"Yes"))</x:f>
        <x:v>8.1799591002045</x:v>
      </x:c>
      <x:c r="G27" s="26" t="n">
        <x:f>IF(E27=0,"n.a.",SUMIFS('Unit details'!$X$6:$X$335,'Unit details'!$B$6:$B$335,$A27,'Unit details'!$J$6:$J$335,$B27,'Unit details'!$N$6:$N$335,"Yes")/E27)</x:f>
        <x:v>11.183308899849562</x:v>
      </x:c>
      <x:c r="H27" s="26" t="n">
        <x:f>IF(E27=0,"n.a.",_xlfn.MAXIFS('Unit details'!$X$6:$X$335,'Unit details'!$B$6:$B$335,$A27,'Unit details'!$J$6:$J$335,$B27,'Unit details'!$N$6:$N$335,"Yes"))</x:f>
        <x:v>14</x:v>
      </x:c>
      <x:c r="I27" s="2" t="str">
        <x:f>IF(E27=0,"No reliable quoted sample",IF(E27=1,"One quote only; not a market range","Unweighted mean of advertised asking rates"))</x:f>
        <x:v>Unweighted mean of advertised asking rates</x:v>
      </x:c>
    </x:row>
    <x:row r="28" ht="28" customHeight="1">
      <x:c r="A28" s="2" t="str">
        <x:v>Glasgow</x:v>
      </x:c>
      <x:c r="B28" s="2" t="str">
        <x:v>1,001–2,500</x:v>
      </x:c>
      <x:c r="C28" s="2" t="n">
        <x:f>COUNTIFS('Unit details'!$B$6:$B$335,$A28,'Unit details'!$J$6:$J$335,$B28,'Unit details'!$H$6:$H$335,"Current",'Unit details'!$E$6:$E$335,"Town")</x:f>
        <x:v>29</x:v>
      </x:c>
      <x:c r="D28" s="2" t="n">
        <x:f>COUNTIFS('Unit details'!$B$6:$B$335,$A28,'Unit details'!$J$6:$J$335,$B28,'Unit details'!$H$6:$H$335,"Current",'Unit details'!$E$6:$E$335,"Nearby")</x:f>
        <x:v>7</x:v>
      </x:c>
      <x:c r="E28" s="2" t="n">
        <x:f>COUNTIFS('Unit details'!$B$6:$B$335,$A28,'Unit details'!$J$6:$J$335,$B28,'Unit details'!$N$6:$N$335,"Yes")</x:f>
        <x:v>22</x:v>
      </x:c>
      <x:c r="F28" s="26" t="n">
        <x:f>IF(E28=0,"n.a.",_xlfn.MINIFS('Unit details'!$X$6:$X$335,'Unit details'!$B$6:$B$335,$A28,'Unit details'!$J$6:$J$335,$B28,'Unit details'!$N$6:$N$335,"Yes"))</x:f>
        <x:v>6.864064602960969</x:v>
      </x:c>
      <x:c r="G28" s="26" t="n">
        <x:f>IF(E28=0,"n.a.",SUMIFS('Unit details'!$X$6:$X$335,'Unit details'!$B$6:$B$335,$A28,'Unit details'!$J$6:$J$335,$B28,'Unit details'!$N$6:$N$335,"Yes")/E28)</x:f>
        <x:v>10.443605711429475</x:v>
      </x:c>
      <x:c r="H28" s="26" t="n">
        <x:f>IF(E28=0,"n.a.",_xlfn.MAXIFS('Unit details'!$X$6:$X$335,'Unit details'!$B$6:$B$335,$A28,'Unit details'!$J$6:$J$335,$B28,'Unit details'!$N$6:$N$335,"Yes"))</x:f>
        <x:v>17.230576441102755</x:v>
      </x:c>
      <x:c r="I28" s="2" t="str">
        <x:f>IF(E28=0,"No reliable quoted sample",IF(E28=1,"One quote only; not a market range","Unweighted mean of advertised asking rates"))</x:f>
        <x:v>Unweighted mean of advertised asking rates</x:v>
      </x:c>
    </x:row>
    <x:row r="29" ht="28" customHeight="1">
      <x:c r="A29" s="2" t="str">
        <x:v>Glasgow</x:v>
      </x:c>
      <x:c r="B29" s="2" t="str">
        <x:v>2,501–5,000</x:v>
      </x:c>
      <x:c r="C29" s="2" t="n">
        <x:f>COUNTIFS('Unit details'!$B$6:$B$335,$A29,'Unit details'!$J$6:$J$335,$B29,'Unit details'!$H$6:$H$335,"Current",'Unit details'!$E$6:$E$335,"Town")</x:f>
        <x:v>23</x:v>
      </x:c>
      <x:c r="D29" s="2" t="n">
        <x:f>COUNTIFS('Unit details'!$B$6:$B$335,$A29,'Unit details'!$J$6:$J$335,$B29,'Unit details'!$H$6:$H$335,"Current",'Unit details'!$E$6:$E$335,"Nearby")</x:f>
        <x:v>8</x:v>
      </x:c>
      <x:c r="E29" s="2" t="n">
        <x:f>COUNTIFS('Unit details'!$B$6:$B$335,$A29,'Unit details'!$J$6:$J$335,$B29,'Unit details'!$N$6:$N$335,"Yes")</x:f>
        <x:v>17</x:v>
      </x:c>
      <x:c r="F29" s="26" t="n">
        <x:f>IF(E29=0,"n.a.",_xlfn.MINIFS('Unit details'!$X$6:$X$335,'Unit details'!$B$6:$B$335,$A29,'Unit details'!$J$6:$J$335,$B29,'Unit details'!$N$6:$N$335,"Yes"))</x:f>
        <x:v>5.884660651235778</x:v>
      </x:c>
      <x:c r="G29" s="26" t="n">
        <x:f>IF(E29=0,"n.a.",SUMIFS('Unit details'!$X$6:$X$335,'Unit details'!$B$6:$B$335,$A29,'Unit details'!$J$6:$J$335,$B29,'Unit details'!$N$6:$N$335,"Yes")/E29)</x:f>
        <x:v>8.928296069468187</x:v>
      </x:c>
      <x:c r="H29" s="26" t="n">
        <x:f>IF(E29=0,"n.a.",_xlfn.MAXIFS('Unit details'!$X$6:$X$335,'Unit details'!$B$6:$B$335,$A29,'Unit details'!$J$6:$J$335,$B29,'Unit details'!$N$6:$N$335,"Yes"))</x:f>
        <x:v>12.501775147928994</x:v>
      </x:c>
      <x:c r="I29" s="2" t="str">
        <x:f>IF(E29=0,"No reliable quoted sample",IF(E29=1,"One quote only; not a market range","Unweighted mean of advertised asking rates"))</x:f>
        <x:v>Unweighted mean of advertised asking rates</x:v>
      </x:c>
    </x:row>
    <x:row r="30" ht="28" customHeight="1">
      <x:c r="A30" s="2" t="str">
        <x:v>Glasgow</x:v>
      </x:c>
      <x:c r="B30" s="2" t="str">
        <x:v>5,001–10,000</x:v>
      </x:c>
      <x:c r="C30" s="2" t="n">
        <x:f>COUNTIFS('Unit details'!$B$6:$B$335,$A30,'Unit details'!$J$6:$J$335,$B30,'Unit details'!$H$6:$H$335,"Current",'Unit details'!$E$6:$E$335,"Town")</x:f>
        <x:v>16</x:v>
      </x:c>
      <x:c r="D30" s="2" t="n">
        <x:f>COUNTIFS('Unit details'!$B$6:$B$335,$A30,'Unit details'!$J$6:$J$335,$B30,'Unit details'!$H$6:$H$335,"Current",'Unit details'!$E$6:$E$335,"Nearby")</x:f>
        <x:v>2</x:v>
      </x:c>
      <x:c r="E30" s="2" t="n">
        <x:f>COUNTIFS('Unit details'!$B$6:$B$335,$A30,'Unit details'!$J$6:$J$335,$B30,'Unit details'!$N$6:$N$335,"Yes")</x:f>
        <x:v>13</x:v>
      </x:c>
      <x:c r="F30" s="26" t="n">
        <x:f>IF(E30=0,"n.a.",_xlfn.MINIFS('Unit details'!$X$6:$X$335,'Unit details'!$B$6:$B$335,$A30,'Unit details'!$J$6:$J$335,$B30,'Unit details'!$N$6:$N$335,"Yes"))</x:f>
        <x:v>4.992221988648308</x:v>
      </x:c>
      <x:c r="G30" s="26" t="n">
        <x:f>IF(E30=0,"n.a.",SUMIFS('Unit details'!$X$6:$X$335,'Unit details'!$B$6:$B$335,$A30,'Unit details'!$J$6:$J$335,$B30,'Unit details'!$N$6:$N$335,"Yes")/E30)</x:f>
        <x:v>8.242944438766285</x:v>
      </x:c>
      <x:c r="H30" s="26" t="n">
        <x:f>IF(E30=0,"n.a.",_xlfn.MAXIFS('Unit details'!$X$6:$X$335,'Unit details'!$B$6:$B$335,$A30,'Unit details'!$J$6:$J$335,$B30,'Unit details'!$N$6:$N$335,"Yes"))</x:f>
        <x:v>17.145261845386532</x:v>
      </x:c>
      <x:c r="I30" s="2" t="str">
        <x:f>IF(E30=0,"No reliable quoted sample",IF(E30=1,"One quote only; not a market range","Unweighted mean of advertised asking rates"))</x:f>
        <x:v>Unweighted mean of advertised asking rates</x:v>
      </x:c>
    </x:row>
    <x:row r="31" ht="28" customHeight="1">
      <x:c r="A31" s="2" t="str">
        <x:v>Glasgow</x:v>
      </x:c>
      <x:c r="B31" s="2" t="str">
        <x:v>10,001–15,000</x:v>
      </x:c>
      <x:c r="C31" s="2" t="n">
        <x:f>COUNTIFS('Unit details'!$B$6:$B$335,$A31,'Unit details'!$J$6:$J$335,$B31,'Unit details'!$H$6:$H$335,"Current",'Unit details'!$E$6:$E$335,"Town")</x:f>
        <x:v>4</x:v>
      </x:c>
      <x:c r="D31" s="2" t="n">
        <x:f>COUNTIFS('Unit details'!$B$6:$B$335,$A31,'Unit details'!$J$6:$J$335,$B31,'Unit details'!$H$6:$H$335,"Current",'Unit details'!$E$6:$E$335,"Nearby")</x:f>
        <x:v>0</x:v>
      </x:c>
      <x:c r="E31" s="2" t="n">
        <x:f>COUNTIFS('Unit details'!$B$6:$B$335,$A31,'Unit details'!$J$6:$J$335,$B31,'Unit details'!$N$6:$N$335,"Yes")</x:f>
        <x:v>2</x:v>
      </x:c>
      <x:c r="F31" s="26" t="n">
        <x:f>IF(E31=0,"n.a.",_xlfn.MINIFS('Unit details'!$X$6:$X$335,'Unit details'!$B$6:$B$335,$A31,'Unit details'!$J$6:$J$335,$B31,'Unit details'!$N$6:$N$335,"Yes"))</x:f>
        <x:v>6.3998109640831755</x:v>
      </x:c>
      <x:c r="G31" s="26" t="n">
        <x:f>IF(E31=0,"n.a.",SUMIFS('Unit details'!$X$6:$X$335,'Unit details'!$B$6:$B$335,$A31,'Unit details'!$J$6:$J$335,$B31,'Unit details'!$N$6:$N$335,"Yes")/E31)</x:f>
        <x:v>7.234332593391777</x:v>
      </x:c>
      <x:c r="H31" s="26" t="n">
        <x:f>IF(E31=0,"n.a.",_xlfn.MAXIFS('Unit details'!$X$6:$X$335,'Unit details'!$B$6:$B$335,$A31,'Unit details'!$J$6:$J$335,$B31,'Unit details'!$N$6:$N$335,"Yes"))</x:f>
        <x:v>8.068854222700377</x:v>
      </x:c>
      <x:c r="I31" s="2" t="str">
        <x:f>IF(E31=0,"No reliable quoted sample",IF(E31=1,"One quote only; not a market range","Unweighted mean of advertised asking rates"))</x:f>
        <x:v>Unweighted mean of advertised asking rates</x:v>
      </x:c>
    </x:row>
    <x:row r="32" ht="28" customHeight="1">
      <x:c r="A32" s="2" t="str">
        <x:v>Ayr</x:v>
      </x:c>
      <x:c r="B32" s="2" t="str">
        <x:v>1–1,000</x:v>
      </x:c>
      <x:c r="C32" s="2" t="n">
        <x:f>COUNTIFS('Unit details'!$B$6:$B$335,$A32,'Unit details'!$J$6:$J$335,$B32,'Unit details'!$H$6:$H$335,"Current",'Unit details'!$E$6:$E$335,"Town")</x:f>
        <x:v>2</x:v>
      </x:c>
      <x:c r="D32" s="2" t="n">
        <x:f>COUNTIFS('Unit details'!$B$6:$B$335,$A32,'Unit details'!$J$6:$J$335,$B32,'Unit details'!$H$6:$H$335,"Current",'Unit details'!$E$6:$E$335,"Nearby")</x:f>
        <x:v>0</x:v>
      </x:c>
      <x:c r="E32" s="2" t="n">
        <x:f>COUNTIFS('Unit details'!$B$6:$B$335,$A32,'Unit details'!$J$6:$J$335,$B32,'Unit details'!$N$6:$N$335,"Yes")</x:f>
        <x:v>2</x:v>
      </x:c>
      <x:c r="F32" s="26" t="n">
        <x:f>IF(E32=0,"n.a.",_xlfn.MINIFS('Unit details'!$X$6:$X$335,'Unit details'!$B$6:$B$335,$A32,'Unit details'!$J$6:$J$335,$B32,'Unit details'!$N$6:$N$335,"Yes"))</x:f>
        <x:v>8</x:v>
      </x:c>
      <x:c r="G32" s="26" t="n">
        <x:f>IF(E32=0,"n.a.",SUMIFS('Unit details'!$X$6:$X$335,'Unit details'!$B$6:$B$335,$A32,'Unit details'!$J$6:$J$335,$B32,'Unit details'!$N$6:$N$335,"Yes")/E32)</x:f>
        <x:v>8</x:v>
      </x:c>
      <x:c r="H32" s="26" t="n">
        <x:f>IF(E32=0,"n.a.",_xlfn.MAXIFS('Unit details'!$X$6:$X$335,'Unit details'!$B$6:$B$335,$A32,'Unit details'!$J$6:$J$335,$B32,'Unit details'!$N$6:$N$335,"Yes"))</x:f>
        <x:v>8</x:v>
      </x:c>
      <x:c r="I32" s="2" t="str">
        <x:f>IF(E32=0,"No reliable quoted sample",IF(E32=1,"One quote only; not a market range","Unweighted mean of advertised asking rates"))</x:f>
        <x:v>Unweighted mean of advertised asking rates</x:v>
      </x:c>
    </x:row>
    <x:row r="33" ht="28" customHeight="1">
      <x:c r="A33" s="2" t="str">
        <x:v>Ayr</x:v>
      </x:c>
      <x:c r="B33" s="2" t="str">
        <x:v>1,001–2,500</x:v>
      </x:c>
      <x:c r="C33" s="2" t="n">
        <x:f>COUNTIFS('Unit details'!$B$6:$B$335,$A33,'Unit details'!$J$6:$J$335,$B33,'Unit details'!$H$6:$H$335,"Current",'Unit details'!$E$6:$E$335,"Town")</x:f>
        <x:v>1</x:v>
      </x:c>
      <x:c r="D33" s="2" t="n">
        <x:f>COUNTIFS('Unit details'!$B$6:$B$335,$A33,'Unit details'!$J$6:$J$335,$B33,'Unit details'!$H$6:$H$335,"Current",'Unit details'!$E$6:$E$335,"Nearby")</x:f>
        <x:v>0</x:v>
      </x:c>
      <x:c r="E33" s="2" t="n">
        <x:f>COUNTIFS('Unit details'!$B$6:$B$335,$A33,'Unit details'!$J$6:$J$335,$B33,'Unit details'!$N$6:$N$335,"Yes")</x:f>
        <x:v>1</x:v>
      </x:c>
      <x:c r="F33" s="26" t="n">
        <x:f>IF(E33=0,"n.a.",_xlfn.MINIFS('Unit details'!$X$6:$X$335,'Unit details'!$B$6:$B$335,$A33,'Unit details'!$J$6:$J$335,$B33,'Unit details'!$N$6:$N$335,"Yes"))</x:f>
        <x:v>7.434944237918216</x:v>
      </x:c>
      <x:c r="G33" s="26" t="n">
        <x:f>IF(E33=0,"n.a.",SUMIFS('Unit details'!$X$6:$X$335,'Unit details'!$B$6:$B$335,$A33,'Unit details'!$J$6:$J$335,$B33,'Unit details'!$N$6:$N$335,"Yes")/E33)</x:f>
        <x:v>7.434944237918216</x:v>
      </x:c>
      <x:c r="H33" s="26" t="n">
        <x:f>IF(E33=0,"n.a.",_xlfn.MAXIFS('Unit details'!$X$6:$X$335,'Unit details'!$B$6:$B$335,$A33,'Unit details'!$J$6:$J$335,$B33,'Unit details'!$N$6:$N$335,"Yes"))</x:f>
        <x:v>7.434944237918216</x:v>
      </x:c>
      <x:c r="I33" s="2" t="str">
        <x:f>IF(E33=0,"No reliable quoted sample",IF(E33=1,"One quote only; not a market range","Unweighted mean of advertised asking rates"))</x:f>
        <x:v>One quote only; not a market range</x:v>
      </x:c>
    </x:row>
    <x:row r="34" ht="28" customHeight="1">
      <x:c r="A34" s="2" t="str">
        <x:v>Ayr</x:v>
      </x:c>
      <x:c r="B34" s="2" t="str">
        <x:v>2,501–5,000</x:v>
      </x:c>
      <x:c r="C34" s="2" t="n">
        <x:f>COUNTIFS('Unit details'!$B$6:$B$335,$A34,'Unit details'!$J$6:$J$335,$B34,'Unit details'!$H$6:$H$335,"Current",'Unit details'!$E$6:$E$335,"Town")</x:f>
        <x:v>0</x:v>
      </x:c>
      <x:c r="D34" s="2" t="n">
        <x:f>COUNTIFS('Unit details'!$B$6:$B$335,$A34,'Unit details'!$J$6:$J$335,$B34,'Unit details'!$H$6:$H$335,"Current",'Unit details'!$E$6:$E$335,"Nearby")</x:f>
        <x:v>1</x:v>
      </x:c>
      <x:c r="E34" s="2" t="n">
        <x:f>COUNTIFS('Unit details'!$B$6:$B$335,$A34,'Unit details'!$J$6:$J$335,$B34,'Unit details'!$N$6:$N$335,"Yes")</x:f>
        <x:v>1</x:v>
      </x:c>
      <x:c r="F34" s="26" t="n">
        <x:f>IF(E34=0,"n.a.",_xlfn.MINIFS('Unit details'!$X$6:$X$335,'Unit details'!$B$6:$B$335,$A34,'Unit details'!$J$6:$J$335,$B34,'Unit details'!$N$6:$N$335,"Yes"))</x:f>
        <x:v>8.24742268041237</x:v>
      </x:c>
      <x:c r="G34" s="26" t="n">
        <x:f>IF(E34=0,"n.a.",SUMIFS('Unit details'!$X$6:$X$335,'Unit details'!$B$6:$B$335,$A34,'Unit details'!$J$6:$J$335,$B34,'Unit details'!$N$6:$N$335,"Yes")/E34)</x:f>
        <x:v>8.24742268041237</x:v>
      </x:c>
      <x:c r="H34" s="26" t="n">
        <x:f>IF(E34=0,"n.a.",_xlfn.MAXIFS('Unit details'!$X$6:$X$335,'Unit details'!$B$6:$B$335,$A34,'Unit details'!$J$6:$J$335,$B34,'Unit details'!$N$6:$N$335,"Yes"))</x:f>
        <x:v>8.24742268041237</x:v>
      </x:c>
      <x:c r="I34" s="2" t="str">
        <x:f>IF(E34=0,"No reliable quoted sample",IF(E34=1,"One quote only; not a market range","Unweighted mean of advertised asking rates"))</x:f>
        <x:v>One quote only; not a market range</x:v>
      </x:c>
    </x:row>
    <x:row r="35" ht="28" customHeight="1">
      <x:c r="A35" s="2" t="str">
        <x:v>Ayr</x:v>
      </x:c>
      <x:c r="B35" s="2" t="str">
        <x:v>5,001–10,000</x:v>
      </x:c>
      <x:c r="C35" s="2" t="n">
        <x:f>COUNTIFS('Unit details'!$B$6:$B$335,$A35,'Unit details'!$J$6:$J$335,$B35,'Unit details'!$H$6:$H$335,"Current",'Unit details'!$E$6:$E$335,"Town")</x:f>
        <x:v>1</x:v>
      </x:c>
      <x:c r="D35" s="2" t="n">
        <x:f>COUNTIFS('Unit details'!$B$6:$B$335,$A35,'Unit details'!$J$6:$J$335,$B35,'Unit details'!$H$6:$H$335,"Current",'Unit details'!$E$6:$E$335,"Nearby")</x:f>
        <x:v>0</x:v>
      </x:c>
      <x:c r="E35" s="2" t="n">
        <x:f>COUNTIFS('Unit details'!$B$6:$B$335,$A35,'Unit details'!$J$6:$J$335,$B35,'Unit details'!$N$6:$N$335,"Yes")</x:f>
        <x:v>0</x:v>
      </x:c>
      <x:c r="F35" s="26" t="str">
        <x:f>IF(E35=0,"n.a.",_xlfn.MINIFS('Unit details'!$X$6:$X$335,'Unit details'!$B$6:$B$335,$A35,'Unit details'!$J$6:$J$335,$B35,'Unit details'!$N$6:$N$335,"Yes"))</x:f>
        <x:v>n.a.</x:v>
      </x:c>
      <x:c r="G35" s="26" t="str">
        <x:f>IF(E35=0,"n.a.",SUMIFS('Unit details'!$X$6:$X$335,'Unit details'!$B$6:$B$335,$A35,'Unit details'!$J$6:$J$335,$B35,'Unit details'!$N$6:$N$335,"Yes")/E35)</x:f>
        <x:v>n.a.</x:v>
      </x:c>
      <x:c r="H35" s="26" t="str">
        <x:f>IF(E35=0,"n.a.",_xlfn.MAXIFS('Unit details'!$X$6:$X$335,'Unit details'!$B$6:$B$335,$A35,'Unit details'!$J$6:$J$335,$B35,'Unit details'!$N$6:$N$335,"Yes"))</x:f>
        <x:v>n.a.</x:v>
      </x:c>
      <x:c r="I35" s="2" t="str">
        <x:f>IF(E35=0,"No reliable quoted sample",IF(E35=1,"One quote only; not a market range","Unweighted mean of advertised asking rates"))</x:f>
        <x:v>No reliable quoted sample</x:v>
      </x:c>
    </x:row>
    <x:row r="36" ht="28" customHeight="1">
      <x:c r="A36" s="2" t="str">
        <x:v>Ayr</x:v>
      </x:c>
      <x:c r="B36" s="2" t="str">
        <x:v>10,001–15,000</x:v>
      </x:c>
      <x:c r="C36" s="2" t="n">
        <x:f>COUNTIFS('Unit details'!$B$6:$B$335,$A36,'Unit details'!$J$6:$J$335,$B36,'Unit details'!$H$6:$H$335,"Current",'Unit details'!$E$6:$E$335,"Town")</x:f>
        <x:v>0</x:v>
      </x:c>
      <x:c r="D36" s="2" t="n">
        <x:f>COUNTIFS('Unit details'!$B$6:$B$335,$A36,'Unit details'!$J$6:$J$335,$B36,'Unit details'!$H$6:$H$335,"Current",'Unit details'!$E$6:$E$335,"Nearby")</x:f>
        <x:v>0</x:v>
      </x:c>
      <x:c r="E36" s="2" t="n">
        <x:f>COUNTIFS('Unit details'!$B$6:$B$335,$A36,'Unit details'!$J$6:$J$335,$B36,'Unit details'!$N$6:$N$335,"Yes")</x:f>
        <x:v>0</x:v>
      </x:c>
      <x:c r="F36" s="26" t="str">
        <x:f>IF(E36=0,"n.a.",_xlfn.MINIFS('Unit details'!$X$6:$X$335,'Unit details'!$B$6:$B$335,$A36,'Unit details'!$J$6:$J$335,$B36,'Unit details'!$N$6:$N$335,"Yes"))</x:f>
        <x:v>n.a.</x:v>
      </x:c>
      <x:c r="G36" s="26" t="str">
        <x:f>IF(E36=0,"n.a.",SUMIFS('Unit details'!$X$6:$X$335,'Unit details'!$B$6:$B$335,$A36,'Unit details'!$J$6:$J$335,$B36,'Unit details'!$N$6:$N$335,"Yes")/E36)</x:f>
        <x:v>n.a.</x:v>
      </x:c>
      <x:c r="H36" s="26" t="str">
        <x:f>IF(E36=0,"n.a.",_xlfn.MAXIFS('Unit details'!$X$6:$X$335,'Unit details'!$B$6:$B$335,$A36,'Unit details'!$J$6:$J$335,$B36,'Unit details'!$N$6:$N$335,"Yes"))</x:f>
        <x:v>n.a.</x:v>
      </x:c>
      <x:c r="I36" s="2" t="str">
        <x:f>IF(E36=0,"No reliable quoted sample",IF(E36=1,"One quote only; not a market range","Unweighted mean of advertised asking rates"))</x:f>
        <x:v>No reliable quoted sample</x:v>
      </x:c>
    </x:row>
    <x:row r="37" ht="28" customHeight="1">
      <x:c r="A37" s="2" t="str">
        <x:v>Dumfries</x:v>
      </x:c>
      <x:c r="B37" s="2" t="str">
        <x:v>1–1,000</x:v>
      </x:c>
      <x:c r="C37" s="2" t="n">
        <x:f>COUNTIFS('Unit details'!$B$6:$B$335,$A37,'Unit details'!$J$6:$J$335,$B37,'Unit details'!$H$6:$H$335,"Current",'Unit details'!$E$6:$E$335,"Town")</x:f>
        <x:v>0</x:v>
      </x:c>
      <x:c r="D37" s="2" t="n">
        <x:f>COUNTIFS('Unit details'!$B$6:$B$335,$A37,'Unit details'!$J$6:$J$335,$B37,'Unit details'!$H$6:$H$335,"Current",'Unit details'!$E$6:$E$335,"Nearby")</x:f>
        <x:v>0</x:v>
      </x:c>
      <x:c r="E37" s="2" t="n">
        <x:f>COUNTIFS('Unit details'!$B$6:$B$335,$A37,'Unit details'!$J$6:$J$335,$B37,'Unit details'!$N$6:$N$335,"Yes")</x:f>
        <x:v>0</x:v>
      </x:c>
      <x:c r="F37" s="26" t="str">
        <x:f>IF(E37=0,"n.a.",_xlfn.MINIFS('Unit details'!$X$6:$X$335,'Unit details'!$B$6:$B$335,$A37,'Unit details'!$J$6:$J$335,$B37,'Unit details'!$N$6:$N$335,"Yes"))</x:f>
        <x:v>n.a.</x:v>
      </x:c>
      <x:c r="G37" s="26" t="str">
        <x:f>IF(E37=0,"n.a.",SUMIFS('Unit details'!$X$6:$X$335,'Unit details'!$B$6:$B$335,$A37,'Unit details'!$J$6:$J$335,$B37,'Unit details'!$N$6:$N$335,"Yes")/E37)</x:f>
        <x:v>n.a.</x:v>
      </x:c>
      <x:c r="H37" s="26" t="str">
        <x:f>IF(E37=0,"n.a.",_xlfn.MAXIFS('Unit details'!$X$6:$X$335,'Unit details'!$B$6:$B$335,$A37,'Unit details'!$J$6:$J$335,$B37,'Unit details'!$N$6:$N$335,"Yes"))</x:f>
        <x:v>n.a.</x:v>
      </x:c>
      <x:c r="I37" s="2" t="str">
        <x:f>IF(E37=0,"No reliable quoted sample",IF(E37=1,"One quote only; not a market range","Unweighted mean of advertised asking rates"))</x:f>
        <x:v>No reliable quoted sample</x:v>
      </x:c>
    </x:row>
    <x:row r="38" ht="28" customHeight="1">
      <x:c r="A38" s="2" t="str">
        <x:v>Dumfries</x:v>
      </x:c>
      <x:c r="B38" s="2" t="str">
        <x:v>1,001–2,500</x:v>
      </x:c>
      <x:c r="C38" s="2" t="n">
        <x:f>COUNTIFS('Unit details'!$B$6:$B$335,$A38,'Unit details'!$J$6:$J$335,$B38,'Unit details'!$H$6:$H$335,"Current",'Unit details'!$E$6:$E$335,"Town")</x:f>
        <x:v>2</x:v>
      </x:c>
      <x:c r="D38" s="2" t="n">
        <x:f>COUNTIFS('Unit details'!$B$6:$B$335,$A38,'Unit details'!$J$6:$J$335,$B38,'Unit details'!$H$6:$H$335,"Current",'Unit details'!$E$6:$E$335,"Nearby")</x:f>
        <x:v>0</x:v>
      </x:c>
      <x:c r="E38" s="2" t="n">
        <x:f>COUNTIFS('Unit details'!$B$6:$B$335,$A38,'Unit details'!$J$6:$J$335,$B38,'Unit details'!$N$6:$N$335,"Yes")</x:f>
        <x:v>0</x:v>
      </x:c>
      <x:c r="F38" s="26" t="str">
        <x:f>IF(E38=0,"n.a.",_xlfn.MINIFS('Unit details'!$X$6:$X$335,'Unit details'!$B$6:$B$335,$A38,'Unit details'!$J$6:$J$335,$B38,'Unit details'!$N$6:$N$335,"Yes"))</x:f>
        <x:v>n.a.</x:v>
      </x:c>
      <x:c r="G38" s="26" t="str">
        <x:f>IF(E38=0,"n.a.",SUMIFS('Unit details'!$X$6:$X$335,'Unit details'!$B$6:$B$335,$A38,'Unit details'!$J$6:$J$335,$B38,'Unit details'!$N$6:$N$335,"Yes")/E38)</x:f>
        <x:v>n.a.</x:v>
      </x:c>
      <x:c r="H38" s="26" t="str">
        <x:f>IF(E38=0,"n.a.",_xlfn.MAXIFS('Unit details'!$X$6:$X$335,'Unit details'!$B$6:$B$335,$A38,'Unit details'!$J$6:$J$335,$B38,'Unit details'!$N$6:$N$335,"Yes"))</x:f>
        <x:v>n.a.</x:v>
      </x:c>
      <x:c r="I38" s="2" t="str">
        <x:f>IF(E38=0,"No reliable quoted sample",IF(E38=1,"One quote only; not a market range","Unweighted mean of advertised asking rates"))</x:f>
        <x:v>No reliable quoted sample</x:v>
      </x:c>
    </x:row>
    <x:row r="39" ht="28" customHeight="1">
      <x:c r="A39" s="2" t="str">
        <x:v>Dumfries</x:v>
      </x:c>
      <x:c r="B39" s="2" t="str">
        <x:v>2,501–5,000</x:v>
      </x:c>
      <x:c r="C39" s="2" t="n">
        <x:f>COUNTIFS('Unit details'!$B$6:$B$335,$A39,'Unit details'!$J$6:$J$335,$B39,'Unit details'!$H$6:$H$335,"Current",'Unit details'!$E$6:$E$335,"Town")</x:f>
        <x:v>2</x:v>
      </x:c>
      <x:c r="D39" s="2" t="n">
        <x:f>COUNTIFS('Unit details'!$B$6:$B$335,$A39,'Unit details'!$J$6:$J$335,$B39,'Unit details'!$H$6:$H$335,"Current",'Unit details'!$E$6:$E$335,"Nearby")</x:f>
        <x:v>3</x:v>
      </x:c>
      <x:c r="E39" s="2" t="n">
        <x:f>COUNTIFS('Unit details'!$B$6:$B$335,$A39,'Unit details'!$J$6:$J$335,$B39,'Unit details'!$N$6:$N$335,"Yes")</x:f>
        <x:v>5</x:v>
      </x:c>
      <x:c r="F39" s="26" t="n">
        <x:f>IF(E39=0,"n.a.",_xlfn.MINIFS('Unit details'!$X$6:$X$335,'Unit details'!$B$6:$B$335,$A39,'Unit details'!$J$6:$J$335,$B39,'Unit details'!$N$6:$N$335,"Yes"))</x:f>
        <x:v>3.760969494358546</x:v>
      </x:c>
      <x:c r="G39" s="26" t="n">
        <x:f>IF(E39=0,"n.a.",SUMIFS('Unit details'!$X$6:$X$335,'Unit details'!$B$6:$B$335,$A39,'Unit details'!$J$6:$J$335,$B39,'Unit details'!$N$6:$N$335,"Yes")/E39)</x:f>
        <x:v>5.001286487800224</x:v>
      </x:c>
      <x:c r="H39" s="26" t="n">
        <x:f>IF(E39=0,"n.a.",_xlfn.MAXIFS('Unit details'!$X$6:$X$335,'Unit details'!$B$6:$B$335,$A39,'Unit details'!$J$6:$J$335,$B39,'Unit details'!$N$6:$N$335,"Yes"))</x:f>
        <x:v>5.992430613961312</x:v>
      </x:c>
      <x:c r="I39" s="2" t="str">
        <x:f>IF(E39=0,"No reliable quoted sample",IF(E39=1,"One quote only; not a market range","Unweighted mean of advertised asking rates"))</x:f>
        <x:v>Unweighted mean of advertised asking rates</x:v>
      </x:c>
    </x:row>
    <x:row r="40" ht="28" customHeight="1">
      <x:c r="A40" s="2" t="str">
        <x:v>Dumfries</x:v>
      </x:c>
      <x:c r="B40" s="2" t="str">
        <x:v>5,001–10,000</x:v>
      </x:c>
      <x:c r="C40" s="2" t="n">
        <x:f>COUNTIFS('Unit details'!$B$6:$B$335,$A40,'Unit details'!$J$6:$J$335,$B40,'Unit details'!$H$6:$H$335,"Current",'Unit details'!$E$6:$E$335,"Town")</x:f>
        <x:v>1</x:v>
      </x:c>
      <x:c r="D40" s="2" t="n">
        <x:f>COUNTIFS('Unit details'!$B$6:$B$335,$A40,'Unit details'!$J$6:$J$335,$B40,'Unit details'!$H$6:$H$335,"Current",'Unit details'!$E$6:$E$335,"Nearby")</x:f>
        <x:v>0</x:v>
      </x:c>
      <x:c r="E40" s="2" t="n">
        <x:f>COUNTIFS('Unit details'!$B$6:$B$335,$A40,'Unit details'!$J$6:$J$335,$B40,'Unit details'!$N$6:$N$335,"Yes")</x:f>
        <x:v>1</x:v>
      </x:c>
      <x:c r="F40" s="26" t="n">
        <x:f>IF(E40=0,"n.a.",_xlfn.MINIFS('Unit details'!$X$6:$X$335,'Unit details'!$B$6:$B$335,$A40,'Unit details'!$J$6:$J$335,$B40,'Unit details'!$N$6:$N$335,"Yes"))</x:f>
        <x:v>4.885197850512946</x:v>
      </x:c>
      <x:c r="G40" s="26" t="n">
        <x:f>IF(E40=0,"n.a.",SUMIFS('Unit details'!$X$6:$X$335,'Unit details'!$B$6:$B$335,$A40,'Unit details'!$J$6:$J$335,$B40,'Unit details'!$N$6:$N$335,"Yes")/E40)</x:f>
        <x:v>4.885197850512946</x:v>
      </x:c>
      <x:c r="H40" s="26" t="n">
        <x:f>IF(E40=0,"n.a.",_xlfn.MAXIFS('Unit details'!$X$6:$X$335,'Unit details'!$B$6:$B$335,$A40,'Unit details'!$J$6:$J$335,$B40,'Unit details'!$N$6:$N$335,"Yes"))</x:f>
        <x:v>4.885197850512946</x:v>
      </x:c>
      <x:c r="I40" s="2" t="str">
        <x:f>IF(E40=0,"No reliable quoted sample",IF(E40=1,"One quote only; not a market range","Unweighted mean of advertised asking rates"))</x:f>
        <x:v>One quote only; not a market range</x:v>
      </x:c>
    </x:row>
    <x:row r="41" ht="28" customHeight="1">
      <x:c r="A41" s="2" t="str">
        <x:v>Dumfries</x:v>
      </x:c>
      <x:c r="B41" s="2" t="str">
        <x:v>10,001–15,000</x:v>
      </x:c>
      <x:c r="C41" s="2" t="n">
        <x:f>COUNTIFS('Unit details'!$B$6:$B$335,$A41,'Unit details'!$J$6:$J$335,$B41,'Unit details'!$H$6:$H$335,"Current",'Unit details'!$E$6:$E$335,"Town")</x:f>
        <x:v>2</x:v>
      </x:c>
      <x:c r="D41" s="2" t="n">
        <x:f>COUNTIFS('Unit details'!$B$6:$B$335,$A41,'Unit details'!$J$6:$J$335,$B41,'Unit details'!$H$6:$H$335,"Current",'Unit details'!$E$6:$E$335,"Nearby")</x:f>
        <x:v>0</x:v>
      </x:c>
      <x:c r="E41" s="2" t="n">
        <x:f>COUNTIFS('Unit details'!$B$6:$B$335,$A41,'Unit details'!$J$6:$J$335,$B41,'Unit details'!$N$6:$N$335,"Yes")</x:f>
        <x:v>0</x:v>
      </x:c>
      <x:c r="F41" s="26" t="str">
        <x:f>IF(E41=0,"n.a.",_xlfn.MINIFS('Unit details'!$X$6:$X$335,'Unit details'!$B$6:$B$335,$A41,'Unit details'!$J$6:$J$335,$B41,'Unit details'!$N$6:$N$335,"Yes"))</x:f>
        <x:v>n.a.</x:v>
      </x:c>
      <x:c r="G41" s="26" t="str">
        <x:f>IF(E41=0,"n.a.",SUMIFS('Unit details'!$X$6:$X$335,'Unit details'!$B$6:$B$335,$A41,'Unit details'!$J$6:$J$335,$B41,'Unit details'!$N$6:$N$335,"Yes")/E41)</x:f>
        <x:v>n.a.</x:v>
      </x:c>
      <x:c r="H41" s="26" t="str">
        <x:f>IF(E41=0,"n.a.",_xlfn.MAXIFS('Unit details'!$X$6:$X$335,'Unit details'!$B$6:$B$335,$A41,'Unit details'!$J$6:$J$335,$B41,'Unit details'!$N$6:$N$335,"Yes"))</x:f>
        <x:v>n.a.</x:v>
      </x:c>
      <x:c r="I41" s="2" t="str">
        <x:f>IF(E41=0,"No reliable quoted sample",IF(E41=1,"One quote only; not a market range","Unweighted mean of advertised asking rates"))</x:f>
        <x:v>No reliable quoted sample</x:v>
      </x:c>
    </x:row>
    <x:row r="42" ht="30" customHeight="1">
      <x:c r="A42" s="15" t="str">
        <x:v>Truro</x:v>
      </x:c>
      <x:c r="B42" s="15" t="str">
        <x:v>1–1,000</x:v>
      </x:c>
      <x:c r="C42" s="14" t="n">
        <x:f>COUNTIFS('Unit details'!$B$336:$B$980,$A42,'Unit details'!$J$336:$J$980,$B42,'Unit details'!$H$336:$H$980,"Current",'Unit details'!$E$336:$E$980,"Town")</x:f>
        <x:v>1</x:v>
      </x:c>
      <x:c r="D42" s="14" t="n">
        <x:f>COUNTIFS('Unit details'!$B$336:$B$980,$A42,'Unit details'!$J$336:$J$980,$B42,'Unit details'!$H$336:$H$980,"Current",'Unit details'!$E$336:$E$980,"Nearby")</x:f>
        <x:v>0</x:v>
      </x:c>
      <x:c r="E42" s="14" t="n">
        <x:f>COUNTIFS('Unit details'!$B$336:$B$980,$A42,'Unit details'!$J$336:$J$980,$B42,'Unit details'!$N$336:$N$980,"Yes")</x:f>
        <x:v>1</x:v>
      </x:c>
      <x:c r="F42" s="17" t="n">
        <x:f>IF(E42=0,"n.a.",_xlfn.MINIFS('Unit details'!$X$336:$X$980,'Unit details'!$B$336:$B$980,$A42,'Unit details'!$J$336:$J$980,$B42,'Unit details'!$N$336:$N$980,"Yes"))</x:f>
        <x:v>10.416666666666666</x:v>
      </x:c>
      <x:c r="G42" s="17" t="n">
        <x:f>IF(E42=0,"n.a.",SUMIFS('Unit details'!$X$336:$X$980,'Unit details'!$B$336:$B$980,$A42,'Unit details'!$J$336:$J$980,$B42,'Unit details'!$N$336:$N$980,"Yes")/E42)</x:f>
        <x:v>10.416666666666666</x:v>
      </x:c>
      <x:c r="H42" s="17" t="n">
        <x:f>IF(E42=0,"n.a.",_xlfn.MAXIFS('Unit details'!$X$336:$X$980,'Unit details'!$B$336:$B$980,$A42,'Unit details'!$J$336:$J$980,$B42,'Unit details'!$N$336:$N$980,"Yes"))</x:f>
        <x:v>10.416666666666666</x:v>
      </x:c>
      <x:c r="I42" s="15" t="str">
        <x:f>IF(E42=0,"No reliable quoted sample",IF(E42=1,"One quote only; not a market range","Unweighted mean of advertised asking rates"))</x:f>
        <x:v>One quote only; not a market range</x:v>
      </x:c>
    </x:row>
    <x:row r="43" ht="30" customHeight="1">
      <x:c r="A43" s="15" t="str">
        <x:v>Truro</x:v>
      </x:c>
      <x:c r="B43" s="15" t="str">
        <x:v>1,001–2,500</x:v>
      </x:c>
      <x:c r="C43" s="14" t="n">
        <x:f>COUNTIFS('Unit details'!$B$336:$B$980,$A43,'Unit details'!$J$336:$J$980,$B43,'Unit details'!$H$336:$H$980,"Current",'Unit details'!$E$336:$E$980,"Town")</x:f>
        <x:v>1</x:v>
      </x:c>
      <x:c r="D43" s="14" t="n">
        <x:f>COUNTIFS('Unit details'!$B$336:$B$980,$A43,'Unit details'!$J$336:$J$980,$B43,'Unit details'!$H$336:$H$980,"Current",'Unit details'!$E$336:$E$980,"Nearby")</x:f>
        <x:v>3</x:v>
      </x:c>
      <x:c r="E43" s="14" t="n">
        <x:f>COUNTIFS('Unit details'!$B$336:$B$980,$A43,'Unit details'!$J$336:$J$980,$B43,'Unit details'!$N$336:$N$980,"Yes")</x:f>
        <x:v>4</x:v>
      </x:c>
      <x:c r="F43" s="17" t="n">
        <x:f>IF(E43=0,"n.a.",_xlfn.MINIFS('Unit details'!$X$336:$X$980,'Unit details'!$B$336:$B$980,$A43,'Unit details'!$J$336:$J$980,$B43,'Unit details'!$N$336:$N$980,"Yes"))</x:f>
        <x:v>10.930232558139535</x:v>
      </x:c>
      <x:c r="G43" s="17" t="n">
        <x:f>IF(E43=0,"n.a.",SUMIFS('Unit details'!$X$336:$X$980,'Unit details'!$B$336:$B$980,$A43,'Unit details'!$J$336:$J$980,$B43,'Unit details'!$N$336:$N$980,"Yes")/E43)</x:f>
        <x:v>11.420151762065075</x:v>
      </x:c>
      <x:c r="H43" s="17" t="n">
        <x:f>IF(E43=0,"n.a.",_xlfn.MAXIFS('Unit details'!$X$336:$X$980,'Unit details'!$B$336:$B$980,$A43,'Unit details'!$J$336:$J$980,$B43,'Unit details'!$N$336:$N$980,"Yes"))</x:f>
        <x:v>12.616822429906541</x:v>
      </x:c>
      <x:c r="I43" s="15" t="str">
        <x:f>IF(E43=0,"No reliable quoted sample",IF(E43=1,"One quote only; not a market range","Unweighted mean of advertised asking rates"))</x:f>
        <x:v>Unweighted mean of advertised asking rates</x:v>
      </x:c>
    </x:row>
    <x:row r="44" ht="30" customHeight="1">
      <x:c r="A44" s="15" t="str">
        <x:v>Truro</x:v>
      </x:c>
      <x:c r="B44" s="15" t="str">
        <x:v>2,501–5,000</x:v>
      </x:c>
      <x:c r="C44" s="14" t="n">
        <x:f>COUNTIFS('Unit details'!$B$336:$B$980,$A44,'Unit details'!$J$336:$J$980,$B44,'Unit details'!$H$336:$H$980,"Current",'Unit details'!$E$336:$E$980,"Town")</x:f>
        <x:v>0</x:v>
      </x:c>
      <x:c r="D44" s="14" t="n">
        <x:f>COUNTIFS('Unit details'!$B$336:$B$980,$A44,'Unit details'!$J$336:$J$980,$B44,'Unit details'!$H$336:$H$980,"Current",'Unit details'!$E$336:$E$980,"Nearby")</x:f>
        <x:v>0</x:v>
      </x:c>
      <x:c r="E44" s="14" t="n">
        <x:f>COUNTIFS('Unit details'!$B$336:$B$980,$A44,'Unit details'!$J$336:$J$980,$B44,'Unit details'!$N$336:$N$980,"Yes")</x:f>
        <x:v>0</x:v>
      </x:c>
      <x:c r="F44" s="17" t="str">
        <x:f>IF(E44=0,"n.a.",_xlfn.MINIFS('Unit details'!$X$336:$X$980,'Unit details'!$B$336:$B$980,$A44,'Unit details'!$J$336:$J$980,$B44,'Unit details'!$N$336:$N$980,"Yes"))</x:f>
        <x:v>n.a.</x:v>
      </x:c>
      <x:c r="G44" s="17" t="str">
        <x:f>IF(E44=0,"n.a.",SUMIFS('Unit details'!$X$336:$X$980,'Unit details'!$B$336:$B$980,$A44,'Unit details'!$J$336:$J$980,$B44,'Unit details'!$N$336:$N$980,"Yes")/E44)</x:f>
        <x:v>n.a.</x:v>
      </x:c>
      <x:c r="H44" s="17" t="str">
        <x:f>IF(E44=0,"n.a.",_xlfn.MAXIFS('Unit details'!$X$336:$X$980,'Unit details'!$B$336:$B$980,$A44,'Unit details'!$J$336:$J$980,$B44,'Unit details'!$N$336:$N$980,"Yes"))</x:f>
        <x:v>n.a.</x:v>
      </x:c>
      <x:c r="I44" s="15" t="str">
        <x:f>IF(E44=0,"No reliable quoted sample",IF(E44=1,"One quote only; not a market range","Unweighted mean of advertised asking rates"))</x:f>
        <x:v>No reliable quoted sample</x:v>
      </x:c>
    </x:row>
    <x:row r="45" ht="30" customHeight="1">
      <x:c r="A45" s="15" t="str">
        <x:v>Truro</x:v>
      </x:c>
      <x:c r="B45" s="15" t="str">
        <x:v>5,001–10,000</x:v>
      </x:c>
      <x:c r="C45" s="14" t="n">
        <x:f>COUNTIFS('Unit details'!$B$336:$B$980,$A45,'Unit details'!$J$336:$J$980,$B45,'Unit details'!$H$336:$H$980,"Current",'Unit details'!$E$336:$E$980,"Town")</x:f>
        <x:v>0</x:v>
      </x:c>
      <x:c r="D45" s="14" t="n">
        <x:f>COUNTIFS('Unit details'!$B$336:$B$980,$A45,'Unit details'!$J$336:$J$980,$B45,'Unit details'!$H$336:$H$980,"Current",'Unit details'!$E$336:$E$980,"Nearby")</x:f>
        <x:v>0</x:v>
      </x:c>
      <x:c r="E45" s="14" t="n">
        <x:f>COUNTIFS('Unit details'!$B$336:$B$980,$A45,'Unit details'!$J$336:$J$980,$B45,'Unit details'!$N$336:$N$980,"Yes")</x:f>
        <x:v>0</x:v>
      </x:c>
      <x:c r="F45" s="17" t="str">
        <x:f>IF(E45=0,"n.a.",_xlfn.MINIFS('Unit details'!$X$336:$X$980,'Unit details'!$B$336:$B$980,$A45,'Unit details'!$J$336:$J$980,$B45,'Unit details'!$N$336:$N$980,"Yes"))</x:f>
        <x:v>n.a.</x:v>
      </x:c>
      <x:c r="G45" s="17" t="str">
        <x:f>IF(E45=0,"n.a.",SUMIFS('Unit details'!$X$336:$X$980,'Unit details'!$B$336:$B$980,$A45,'Unit details'!$J$336:$J$980,$B45,'Unit details'!$N$336:$N$980,"Yes")/E45)</x:f>
        <x:v>n.a.</x:v>
      </x:c>
      <x:c r="H45" s="17" t="str">
        <x:f>IF(E45=0,"n.a.",_xlfn.MAXIFS('Unit details'!$X$336:$X$980,'Unit details'!$B$336:$B$980,$A45,'Unit details'!$J$336:$J$980,$B45,'Unit details'!$N$336:$N$980,"Yes"))</x:f>
        <x:v>n.a.</x:v>
      </x:c>
      <x:c r="I45" s="15" t="str">
        <x:f>IF(E45=0,"No reliable quoted sample",IF(E45=1,"One quote only; not a market range","Unweighted mean of advertised asking rates"))</x:f>
        <x:v>No reliable quoted sample</x:v>
      </x:c>
    </x:row>
    <x:row r="46" ht="30" customHeight="1">
      <x:c r="A46" s="15" t="str">
        <x:v>Truro</x:v>
      </x:c>
      <x:c r="B46" s="15" t="str">
        <x:v>10,001–15,000</x:v>
      </x:c>
      <x:c r="C46" s="14" t="n">
        <x:f>COUNTIFS('Unit details'!$B$336:$B$980,$A46,'Unit details'!$J$336:$J$980,$B46,'Unit details'!$H$336:$H$980,"Current",'Unit details'!$E$336:$E$980,"Town")</x:f>
        <x:v>0</x:v>
      </x:c>
      <x:c r="D46" s="14" t="n">
        <x:f>COUNTIFS('Unit details'!$B$336:$B$980,$A46,'Unit details'!$J$336:$J$980,$B46,'Unit details'!$H$336:$H$980,"Current",'Unit details'!$E$336:$E$980,"Nearby")</x:f>
        <x:v>0</x:v>
      </x:c>
      <x:c r="E46" s="14" t="n">
        <x:f>COUNTIFS('Unit details'!$B$336:$B$980,$A46,'Unit details'!$J$336:$J$980,$B46,'Unit details'!$N$336:$N$980,"Yes")</x:f>
        <x:v>0</x:v>
      </x:c>
      <x:c r="F46" s="17" t="str">
        <x:f>IF(E46=0,"n.a.",_xlfn.MINIFS('Unit details'!$X$336:$X$980,'Unit details'!$B$336:$B$980,$A46,'Unit details'!$J$336:$J$980,$B46,'Unit details'!$N$336:$N$980,"Yes"))</x:f>
        <x:v>n.a.</x:v>
      </x:c>
      <x:c r="G46" s="17" t="str">
        <x:f>IF(E46=0,"n.a.",SUMIFS('Unit details'!$X$336:$X$980,'Unit details'!$B$336:$B$980,$A46,'Unit details'!$J$336:$J$980,$B46,'Unit details'!$N$336:$N$980,"Yes")/E46)</x:f>
        <x:v>n.a.</x:v>
      </x:c>
      <x:c r="H46" s="17" t="str">
        <x:f>IF(E46=0,"n.a.",_xlfn.MAXIFS('Unit details'!$X$336:$X$980,'Unit details'!$B$336:$B$980,$A46,'Unit details'!$J$336:$J$980,$B46,'Unit details'!$N$336:$N$980,"Yes"))</x:f>
        <x:v>n.a.</x:v>
      </x:c>
      <x:c r="I46" s="15" t="str">
        <x:f>IF(E46=0,"No reliable quoted sample",IF(E46=1,"One quote only; not a market range","Unweighted mean of advertised asking rates"))</x:f>
        <x:v>No reliable quoted sample</x:v>
      </x:c>
    </x:row>
    <x:row r="47" ht="30" customHeight="1">
      <x:c r="A47" s="15" t="str">
        <x:v>Redruth</x:v>
      </x:c>
      <x:c r="B47" s="15" t="str">
        <x:v>1–1,000</x:v>
      </x:c>
      <x:c r="C47" s="14" t="n">
        <x:f>COUNTIFS('Unit details'!$B$336:$B$980,$A47,'Unit details'!$J$336:$J$980,$B47,'Unit details'!$H$336:$H$980,"Current",'Unit details'!$E$336:$E$980,"Town")</x:f>
        <x:v>1</x:v>
      </x:c>
      <x:c r="D47" s="14" t="n">
        <x:f>COUNTIFS('Unit details'!$B$336:$B$980,$A47,'Unit details'!$J$336:$J$980,$B47,'Unit details'!$H$336:$H$980,"Current",'Unit details'!$E$336:$E$980,"Nearby")</x:f>
        <x:v>0</x:v>
      </x:c>
      <x:c r="E47" s="14" t="n">
        <x:f>COUNTIFS('Unit details'!$B$336:$B$980,$A47,'Unit details'!$J$336:$J$980,$B47,'Unit details'!$N$336:$N$980,"Yes")</x:f>
        <x:v>1</x:v>
      </x:c>
      <x:c r="F47" s="17" t="n">
        <x:f>IF(E47=0,"n.a.",_xlfn.MINIFS('Unit details'!$X$336:$X$980,'Unit details'!$B$336:$B$980,$A47,'Unit details'!$J$336:$J$980,$B47,'Unit details'!$N$336:$N$980,"Yes"))</x:f>
        <x:v>13.883299798792757</x:v>
      </x:c>
      <x:c r="G47" s="17" t="n">
        <x:f>IF(E47=0,"n.a.",SUMIFS('Unit details'!$X$336:$X$980,'Unit details'!$B$336:$B$980,$A47,'Unit details'!$J$336:$J$980,$B47,'Unit details'!$N$336:$N$980,"Yes")/E47)</x:f>
        <x:v>13.883299798792757</x:v>
      </x:c>
      <x:c r="H47" s="17" t="n">
        <x:f>IF(E47=0,"n.a.",_xlfn.MAXIFS('Unit details'!$X$336:$X$980,'Unit details'!$B$336:$B$980,$A47,'Unit details'!$J$336:$J$980,$B47,'Unit details'!$N$336:$N$980,"Yes"))</x:f>
        <x:v>13.883299798792757</x:v>
      </x:c>
      <x:c r="I47" s="15" t="str">
        <x:f>IF(E47=0,"No reliable quoted sample",IF(E47=1,"One quote only; not a market range","Unweighted mean of advertised asking rates"))</x:f>
        <x:v>One quote only; not a market range</x:v>
      </x:c>
    </x:row>
    <x:row r="48" ht="30" customHeight="1">
      <x:c r="A48" s="15" t="str">
        <x:v>Redruth</x:v>
      </x:c>
      <x:c r="B48" s="15" t="str">
        <x:v>1,001–2,500</x:v>
      </x:c>
      <x:c r="C48" s="14" t="n">
        <x:f>COUNTIFS('Unit details'!$B$336:$B$980,$A48,'Unit details'!$J$336:$J$980,$B48,'Unit details'!$H$336:$H$980,"Current",'Unit details'!$E$336:$E$980,"Town")</x:f>
        <x:v>0</x:v>
      </x:c>
      <x:c r="D48" s="14" t="n">
        <x:f>COUNTIFS('Unit details'!$B$336:$B$980,$A48,'Unit details'!$J$336:$J$980,$B48,'Unit details'!$H$336:$H$980,"Current",'Unit details'!$E$336:$E$980,"Nearby")</x:f>
        <x:v>3</x:v>
      </x:c>
      <x:c r="E48" s="14" t="n">
        <x:f>COUNTIFS('Unit details'!$B$336:$B$980,$A48,'Unit details'!$J$336:$J$980,$B48,'Unit details'!$N$336:$N$980,"Yes")</x:f>
        <x:v>3</x:v>
      </x:c>
      <x:c r="F48" s="17" t="n">
        <x:f>IF(E48=0,"n.a.",_xlfn.MINIFS('Unit details'!$X$336:$X$980,'Unit details'!$B$336:$B$980,$A48,'Unit details'!$J$336:$J$980,$B48,'Unit details'!$N$336:$N$980,"Yes"))</x:f>
        <x:v>5.965061780997018</x:v>
      </x:c>
      <x:c r="G48" s="17" t="n">
        <x:f>IF(E48=0,"n.a.",SUMIFS('Unit details'!$X$336:$X$980,'Unit details'!$B$336:$B$980,$A48,'Unit details'!$J$336:$J$980,$B48,'Unit details'!$N$336:$N$980,"Yes")/E48)</x:f>
        <x:v>7.398635916889934</x:v>
      </x:c>
      <x:c r="H48" s="17" t="n">
        <x:f>IF(E48=0,"n.a.",_xlfn.MAXIFS('Unit details'!$X$336:$X$980,'Unit details'!$B$336:$B$980,$A48,'Unit details'!$J$336:$J$980,$B48,'Unit details'!$N$336:$N$980,"Yes"))</x:f>
        <x:v>8.25</x:v>
      </x:c>
      <x:c r="I48" s="15" t="str">
        <x:f>IF(E48=0,"No reliable quoted sample",IF(E48=1,"One quote only; not a market range","Unweighted mean of advertised asking rates"))</x:f>
        <x:v>Unweighted mean of advertised asking rates</x:v>
      </x:c>
    </x:row>
    <x:row r="49" ht="30" customHeight="1">
      <x:c r="A49" s="15" t="str">
        <x:v>Redruth</x:v>
      </x:c>
      <x:c r="B49" s="15" t="str">
        <x:v>2,501–5,000</x:v>
      </x:c>
      <x:c r="C49" s="14" t="n">
        <x:f>COUNTIFS('Unit details'!$B$336:$B$980,$A49,'Unit details'!$J$336:$J$980,$B49,'Unit details'!$H$336:$H$980,"Current",'Unit details'!$E$336:$E$980,"Town")</x:f>
        <x:v>0</x:v>
      </x:c>
      <x:c r="D49" s="14" t="n">
        <x:f>COUNTIFS('Unit details'!$B$336:$B$980,$A49,'Unit details'!$J$336:$J$980,$B49,'Unit details'!$H$336:$H$980,"Current",'Unit details'!$E$336:$E$980,"Nearby")</x:f>
        <x:v>2</x:v>
      </x:c>
      <x:c r="E49" s="14" t="n">
        <x:f>COUNTIFS('Unit details'!$B$336:$B$980,$A49,'Unit details'!$J$336:$J$980,$B49,'Unit details'!$N$336:$N$980,"Yes")</x:f>
        <x:v>1</x:v>
      </x:c>
      <x:c r="F49" s="17" t="n">
        <x:f>IF(E49=0,"n.a.",_xlfn.MINIFS('Unit details'!$X$336:$X$980,'Unit details'!$B$336:$B$980,$A49,'Unit details'!$J$336:$J$980,$B49,'Unit details'!$N$336:$N$980,"Yes"))</x:f>
        <x:v>6.985605419136325</x:v>
      </x:c>
      <x:c r="G49" s="17" t="n">
        <x:f>IF(E49=0,"n.a.",SUMIFS('Unit details'!$X$336:$X$980,'Unit details'!$B$336:$B$980,$A49,'Unit details'!$J$336:$J$980,$B49,'Unit details'!$N$336:$N$980,"Yes")/E49)</x:f>
        <x:v>6.985605419136325</x:v>
      </x:c>
      <x:c r="H49" s="17" t="n">
        <x:f>IF(E49=0,"n.a.",_xlfn.MAXIFS('Unit details'!$X$336:$X$980,'Unit details'!$B$336:$B$980,$A49,'Unit details'!$J$336:$J$980,$B49,'Unit details'!$N$336:$N$980,"Yes"))</x:f>
        <x:v>6.985605419136325</x:v>
      </x:c>
      <x:c r="I49" s="15" t="str">
        <x:f>IF(E49=0,"No reliable quoted sample",IF(E49=1,"One quote only; not a market range","Unweighted mean of advertised asking rates"))</x:f>
        <x:v>One quote only; not a market range</x:v>
      </x:c>
    </x:row>
    <x:row r="50" ht="30" customHeight="1">
      <x:c r="A50" s="15" t="str">
        <x:v>Redruth</x:v>
      </x:c>
      <x:c r="B50" s="15" t="str">
        <x:v>5,001–10,000</x:v>
      </x:c>
      <x:c r="C50" s="14" t="n">
        <x:f>COUNTIFS('Unit details'!$B$336:$B$980,$A50,'Unit details'!$J$336:$J$980,$B50,'Unit details'!$H$336:$H$980,"Current",'Unit details'!$E$336:$E$980,"Town")</x:f>
        <x:v>0</x:v>
      </x:c>
      <x:c r="D50" s="14" t="n">
        <x:f>COUNTIFS('Unit details'!$B$336:$B$980,$A50,'Unit details'!$J$336:$J$980,$B50,'Unit details'!$H$336:$H$980,"Current",'Unit details'!$E$336:$E$980,"Nearby")</x:f>
        <x:v>0</x:v>
      </x:c>
      <x:c r="E50" s="14" t="n">
        <x:f>COUNTIFS('Unit details'!$B$336:$B$980,$A50,'Unit details'!$J$336:$J$980,$B50,'Unit details'!$N$336:$N$980,"Yes")</x:f>
        <x:v>0</x:v>
      </x:c>
      <x:c r="F50" s="17" t="str">
        <x:f>IF(E50=0,"n.a.",_xlfn.MINIFS('Unit details'!$X$336:$X$980,'Unit details'!$B$336:$B$980,$A50,'Unit details'!$J$336:$J$980,$B50,'Unit details'!$N$336:$N$980,"Yes"))</x:f>
        <x:v>n.a.</x:v>
      </x:c>
      <x:c r="G50" s="17" t="str">
        <x:f>IF(E50=0,"n.a.",SUMIFS('Unit details'!$X$336:$X$980,'Unit details'!$B$336:$B$980,$A50,'Unit details'!$J$336:$J$980,$B50,'Unit details'!$N$336:$N$980,"Yes")/E50)</x:f>
        <x:v>n.a.</x:v>
      </x:c>
      <x:c r="H50" s="17" t="str">
        <x:f>IF(E50=0,"n.a.",_xlfn.MAXIFS('Unit details'!$X$336:$X$980,'Unit details'!$B$336:$B$980,$A50,'Unit details'!$J$336:$J$980,$B50,'Unit details'!$N$336:$N$980,"Yes"))</x:f>
        <x:v>n.a.</x:v>
      </x:c>
      <x:c r="I50" s="15" t="str">
        <x:f>IF(E50=0,"No reliable quoted sample",IF(E50=1,"One quote only; not a market range","Unweighted mean of advertised asking rates"))</x:f>
        <x:v>No reliable quoted sample</x:v>
      </x:c>
    </x:row>
    <x:row r="51" ht="30" customHeight="1">
      <x:c r="A51" s="15" t="str">
        <x:v>Redruth</x:v>
      </x:c>
      <x:c r="B51" s="15" t="str">
        <x:v>10,001–15,000</x:v>
      </x:c>
      <x:c r="C51" s="14" t="n">
        <x:f>COUNTIFS('Unit details'!$B$336:$B$980,$A51,'Unit details'!$J$336:$J$980,$B51,'Unit details'!$H$336:$H$980,"Current",'Unit details'!$E$336:$E$980,"Town")</x:f>
        <x:v>0</x:v>
      </x:c>
      <x:c r="D51" s="14" t="n">
        <x:f>COUNTIFS('Unit details'!$B$336:$B$980,$A51,'Unit details'!$J$336:$J$980,$B51,'Unit details'!$H$336:$H$980,"Current",'Unit details'!$E$336:$E$980,"Nearby")</x:f>
        <x:v>0</x:v>
      </x:c>
      <x:c r="E51" s="14" t="n">
        <x:f>COUNTIFS('Unit details'!$B$336:$B$980,$A51,'Unit details'!$J$336:$J$980,$B51,'Unit details'!$N$336:$N$980,"Yes")</x:f>
        <x:v>0</x:v>
      </x:c>
      <x:c r="F51" s="17" t="str">
        <x:f>IF(E51=0,"n.a.",_xlfn.MINIFS('Unit details'!$X$336:$X$980,'Unit details'!$B$336:$B$980,$A51,'Unit details'!$J$336:$J$980,$B51,'Unit details'!$N$336:$N$980,"Yes"))</x:f>
        <x:v>n.a.</x:v>
      </x:c>
      <x:c r="G51" s="17" t="str">
        <x:f>IF(E51=0,"n.a.",SUMIFS('Unit details'!$X$336:$X$980,'Unit details'!$B$336:$B$980,$A51,'Unit details'!$J$336:$J$980,$B51,'Unit details'!$N$336:$N$980,"Yes")/E51)</x:f>
        <x:v>n.a.</x:v>
      </x:c>
      <x:c r="H51" s="17" t="str">
        <x:f>IF(E51=0,"n.a.",_xlfn.MAXIFS('Unit details'!$X$336:$X$980,'Unit details'!$B$336:$B$980,$A51,'Unit details'!$J$336:$J$980,$B51,'Unit details'!$N$336:$N$980,"Yes"))</x:f>
        <x:v>n.a.</x:v>
      </x:c>
      <x:c r="I51" s="15" t="str">
        <x:f>IF(E51=0,"No reliable quoted sample",IF(E51=1,"One quote only; not a market range","Unweighted mean of advertised asking rates"))</x:f>
        <x:v>No reliable quoted sample</x:v>
      </x:c>
    </x:row>
    <x:row r="52" ht="30" customHeight="1">
      <x:c r="A52" s="15" t="str">
        <x:v>Camborne</x:v>
      </x:c>
      <x:c r="B52" s="15" t="str">
        <x:v>1–1,000</x:v>
      </x:c>
      <x:c r="C52" s="14" t="n">
        <x:f>COUNTIFS('Unit details'!$B$336:$B$980,$A52,'Unit details'!$J$336:$J$980,$B52,'Unit details'!$H$336:$H$980,"Current",'Unit details'!$E$336:$E$980,"Town")</x:f>
        <x:v>1</x:v>
      </x:c>
      <x:c r="D52" s="14" t="n">
        <x:f>COUNTIFS('Unit details'!$B$336:$B$980,$A52,'Unit details'!$J$336:$J$980,$B52,'Unit details'!$H$336:$H$980,"Current",'Unit details'!$E$336:$E$980,"Nearby")</x:f>
        <x:v>0</x:v>
      </x:c>
      <x:c r="E52" s="14" t="n">
        <x:f>COUNTIFS('Unit details'!$B$336:$B$980,$A52,'Unit details'!$J$336:$J$980,$B52,'Unit details'!$N$336:$N$980,"Yes")</x:f>
        <x:v>0</x:v>
      </x:c>
      <x:c r="F52" s="17" t="str">
        <x:f>IF(E52=0,"n.a.",_xlfn.MINIFS('Unit details'!$X$336:$X$980,'Unit details'!$B$336:$B$980,$A52,'Unit details'!$J$336:$J$980,$B52,'Unit details'!$N$336:$N$980,"Yes"))</x:f>
        <x:v>n.a.</x:v>
      </x:c>
      <x:c r="G52" s="17" t="str">
        <x:f>IF(E52=0,"n.a.",SUMIFS('Unit details'!$X$336:$X$980,'Unit details'!$B$336:$B$980,$A52,'Unit details'!$J$336:$J$980,$B52,'Unit details'!$N$336:$N$980,"Yes")/E52)</x:f>
        <x:v>n.a.</x:v>
      </x:c>
      <x:c r="H52" s="17" t="str">
        <x:f>IF(E52=0,"n.a.",_xlfn.MAXIFS('Unit details'!$X$336:$X$980,'Unit details'!$B$336:$B$980,$A52,'Unit details'!$J$336:$J$980,$B52,'Unit details'!$N$336:$N$980,"Yes"))</x:f>
        <x:v>n.a.</x:v>
      </x:c>
      <x:c r="I52" s="15" t="str">
        <x:f>IF(E52=0,"No reliable quoted sample",IF(E52=1,"One quote only; not a market range","Unweighted mean of advertised asking rates"))</x:f>
        <x:v>No reliable quoted sample</x:v>
      </x:c>
    </x:row>
    <x:row r="53" ht="30" customHeight="1">
      <x:c r="A53" s="15" t="str">
        <x:v>Camborne</x:v>
      </x:c>
      <x:c r="B53" s="15" t="str">
        <x:v>1,001–2,500</x:v>
      </x:c>
      <x:c r="C53" s="14" t="n">
        <x:f>COUNTIFS('Unit details'!$B$336:$B$980,$A53,'Unit details'!$J$336:$J$980,$B53,'Unit details'!$H$336:$H$980,"Current",'Unit details'!$E$336:$E$980,"Town")</x:f>
        <x:v>0</x:v>
      </x:c>
      <x:c r="D53" s="14" t="n">
        <x:f>COUNTIFS('Unit details'!$B$336:$B$980,$A53,'Unit details'!$J$336:$J$980,$B53,'Unit details'!$H$336:$H$980,"Current",'Unit details'!$E$336:$E$980,"Nearby")</x:f>
        <x:v>0</x:v>
      </x:c>
      <x:c r="E53" s="14" t="n">
        <x:f>COUNTIFS('Unit details'!$B$336:$B$980,$A53,'Unit details'!$J$336:$J$980,$B53,'Unit details'!$N$336:$N$980,"Yes")</x:f>
        <x:v>0</x:v>
      </x:c>
      <x:c r="F53" s="17" t="str">
        <x:f>IF(E53=0,"n.a.",_xlfn.MINIFS('Unit details'!$X$336:$X$980,'Unit details'!$B$336:$B$980,$A53,'Unit details'!$J$336:$J$980,$B53,'Unit details'!$N$336:$N$980,"Yes"))</x:f>
        <x:v>n.a.</x:v>
      </x:c>
      <x:c r="G53" s="17" t="str">
        <x:f>IF(E53=0,"n.a.",SUMIFS('Unit details'!$X$336:$X$980,'Unit details'!$B$336:$B$980,$A53,'Unit details'!$J$336:$J$980,$B53,'Unit details'!$N$336:$N$980,"Yes")/E53)</x:f>
        <x:v>n.a.</x:v>
      </x:c>
      <x:c r="H53" s="17" t="str">
        <x:f>IF(E53=0,"n.a.",_xlfn.MAXIFS('Unit details'!$X$336:$X$980,'Unit details'!$B$336:$B$980,$A53,'Unit details'!$J$336:$J$980,$B53,'Unit details'!$N$336:$N$980,"Yes"))</x:f>
        <x:v>n.a.</x:v>
      </x:c>
      <x:c r="I53" s="15" t="str">
        <x:f>IF(E53=0,"No reliable quoted sample",IF(E53=1,"One quote only; not a market range","Unweighted mean of advertised asking rates"))</x:f>
        <x:v>No reliable quoted sample</x:v>
      </x:c>
    </x:row>
    <x:row r="54" ht="30" customHeight="1">
      <x:c r="A54" s="15" t="str">
        <x:v>Camborne</x:v>
      </x:c>
      <x:c r="B54" s="15" t="str">
        <x:v>2,501–5,000</x:v>
      </x:c>
      <x:c r="C54" s="14" t="n">
        <x:f>COUNTIFS('Unit details'!$B$336:$B$980,$A54,'Unit details'!$J$336:$J$980,$B54,'Unit details'!$H$336:$H$980,"Current",'Unit details'!$E$336:$E$980,"Town")</x:f>
        <x:v>0</x:v>
      </x:c>
      <x:c r="D54" s="14" t="n">
        <x:f>COUNTIFS('Unit details'!$B$336:$B$980,$A54,'Unit details'!$J$336:$J$980,$B54,'Unit details'!$H$336:$H$980,"Current",'Unit details'!$E$336:$E$980,"Nearby")</x:f>
        <x:v>0</x:v>
      </x:c>
      <x:c r="E54" s="14" t="n">
        <x:f>COUNTIFS('Unit details'!$B$336:$B$980,$A54,'Unit details'!$J$336:$J$980,$B54,'Unit details'!$N$336:$N$980,"Yes")</x:f>
        <x:v>0</x:v>
      </x:c>
      <x:c r="F54" s="17" t="str">
        <x:f>IF(E54=0,"n.a.",_xlfn.MINIFS('Unit details'!$X$336:$X$980,'Unit details'!$B$336:$B$980,$A54,'Unit details'!$J$336:$J$980,$B54,'Unit details'!$N$336:$N$980,"Yes"))</x:f>
        <x:v>n.a.</x:v>
      </x:c>
      <x:c r="G54" s="17" t="str">
        <x:f>IF(E54=0,"n.a.",SUMIFS('Unit details'!$X$336:$X$980,'Unit details'!$B$336:$B$980,$A54,'Unit details'!$J$336:$J$980,$B54,'Unit details'!$N$336:$N$980,"Yes")/E54)</x:f>
        <x:v>n.a.</x:v>
      </x:c>
      <x:c r="H54" s="17" t="str">
        <x:f>IF(E54=0,"n.a.",_xlfn.MAXIFS('Unit details'!$X$336:$X$980,'Unit details'!$B$336:$B$980,$A54,'Unit details'!$J$336:$J$980,$B54,'Unit details'!$N$336:$N$980,"Yes"))</x:f>
        <x:v>n.a.</x:v>
      </x:c>
      <x:c r="I54" s="15" t="str">
        <x:f>IF(E54=0,"No reliable quoted sample",IF(E54=1,"One quote only; not a market range","Unweighted mean of advertised asking rates"))</x:f>
        <x:v>No reliable quoted sample</x:v>
      </x:c>
    </x:row>
    <x:row r="55" ht="30" customHeight="1">
      <x:c r="A55" s="15" t="str">
        <x:v>Camborne</x:v>
      </x:c>
      <x:c r="B55" s="15" t="str">
        <x:v>5,001–10,000</x:v>
      </x:c>
      <x:c r="C55" s="14" t="n">
        <x:f>COUNTIFS('Unit details'!$B$336:$B$980,$A55,'Unit details'!$J$336:$J$980,$B55,'Unit details'!$H$336:$H$980,"Current",'Unit details'!$E$336:$E$980,"Town")</x:f>
        <x:v>0</x:v>
      </x:c>
      <x:c r="D55" s="14" t="n">
        <x:f>COUNTIFS('Unit details'!$B$336:$B$980,$A55,'Unit details'!$J$336:$J$980,$B55,'Unit details'!$H$336:$H$980,"Current",'Unit details'!$E$336:$E$980,"Nearby")</x:f>
        <x:v>0</x:v>
      </x:c>
      <x:c r="E55" s="14" t="n">
        <x:f>COUNTIFS('Unit details'!$B$336:$B$980,$A55,'Unit details'!$J$336:$J$980,$B55,'Unit details'!$N$336:$N$980,"Yes")</x:f>
        <x:v>0</x:v>
      </x:c>
      <x:c r="F55" s="17" t="str">
        <x:f>IF(E55=0,"n.a.",_xlfn.MINIFS('Unit details'!$X$336:$X$980,'Unit details'!$B$336:$B$980,$A55,'Unit details'!$J$336:$J$980,$B55,'Unit details'!$N$336:$N$980,"Yes"))</x:f>
        <x:v>n.a.</x:v>
      </x:c>
      <x:c r="G55" s="17" t="str">
        <x:f>IF(E55=0,"n.a.",SUMIFS('Unit details'!$X$336:$X$980,'Unit details'!$B$336:$B$980,$A55,'Unit details'!$J$336:$J$980,$B55,'Unit details'!$N$336:$N$980,"Yes")/E55)</x:f>
        <x:v>n.a.</x:v>
      </x:c>
      <x:c r="H55" s="17" t="str">
        <x:f>IF(E55=0,"n.a.",_xlfn.MAXIFS('Unit details'!$X$336:$X$980,'Unit details'!$B$336:$B$980,$A55,'Unit details'!$J$336:$J$980,$B55,'Unit details'!$N$336:$N$980,"Yes"))</x:f>
        <x:v>n.a.</x:v>
      </x:c>
      <x:c r="I55" s="15" t="str">
        <x:f>IF(E55=0,"No reliable quoted sample",IF(E55=1,"One quote only; not a market range","Unweighted mean of advertised asking rates"))</x:f>
        <x:v>No reliable quoted sample</x:v>
      </x:c>
    </x:row>
    <x:row r="56" ht="30" customHeight="1">
      <x:c r="A56" s="15" t="str">
        <x:v>Camborne</x:v>
      </x:c>
      <x:c r="B56" s="15" t="str">
        <x:v>10,001–15,000</x:v>
      </x:c>
      <x:c r="C56" s="14" t="n">
        <x:f>COUNTIFS('Unit details'!$B$336:$B$980,$A56,'Unit details'!$J$336:$J$980,$B56,'Unit details'!$H$336:$H$980,"Current",'Unit details'!$E$336:$E$980,"Town")</x:f>
        <x:v>0</x:v>
      </x:c>
      <x:c r="D56" s="14" t="n">
        <x:f>COUNTIFS('Unit details'!$B$336:$B$980,$A56,'Unit details'!$J$336:$J$980,$B56,'Unit details'!$H$336:$H$980,"Current",'Unit details'!$E$336:$E$980,"Nearby")</x:f>
        <x:v>0</x:v>
      </x:c>
      <x:c r="E56" s="14" t="n">
        <x:f>COUNTIFS('Unit details'!$B$336:$B$980,$A56,'Unit details'!$J$336:$J$980,$B56,'Unit details'!$N$336:$N$980,"Yes")</x:f>
        <x:v>0</x:v>
      </x:c>
      <x:c r="F56" s="17" t="str">
        <x:f>IF(E56=0,"n.a.",_xlfn.MINIFS('Unit details'!$X$336:$X$980,'Unit details'!$B$336:$B$980,$A56,'Unit details'!$J$336:$J$980,$B56,'Unit details'!$N$336:$N$980,"Yes"))</x:f>
        <x:v>n.a.</x:v>
      </x:c>
      <x:c r="G56" s="17" t="str">
        <x:f>IF(E56=0,"n.a.",SUMIFS('Unit details'!$X$336:$X$980,'Unit details'!$B$336:$B$980,$A56,'Unit details'!$J$336:$J$980,$B56,'Unit details'!$N$336:$N$980,"Yes")/E56)</x:f>
        <x:v>n.a.</x:v>
      </x:c>
      <x:c r="H56" s="17" t="str">
        <x:f>IF(E56=0,"n.a.",_xlfn.MAXIFS('Unit details'!$X$336:$X$980,'Unit details'!$B$336:$B$980,$A56,'Unit details'!$J$336:$J$980,$B56,'Unit details'!$N$336:$N$980,"Yes"))</x:f>
        <x:v>n.a.</x:v>
      </x:c>
      <x:c r="I56" s="15" t="str">
        <x:f>IF(E56=0,"No reliable quoted sample",IF(E56=1,"One quote only; not a market range","Unweighted mean of advertised asking rates"))</x:f>
        <x:v>No reliable quoted sample</x:v>
      </x:c>
    </x:row>
    <x:row r="57" ht="30" customHeight="1">
      <x:c r="A57" s="15" t="str">
        <x:v>Falmouth</x:v>
      </x:c>
      <x:c r="B57" s="15" t="str">
        <x:v>1–1,000</x:v>
      </x:c>
      <x:c r="C57" s="14" t="n">
        <x:f>COUNTIFS('Unit details'!$B$336:$B$980,$A57,'Unit details'!$J$336:$J$980,$B57,'Unit details'!$H$336:$H$980,"Current",'Unit details'!$E$336:$E$980,"Town")</x:f>
        <x:v>1</x:v>
      </x:c>
      <x:c r="D57" s="14" t="n">
        <x:f>COUNTIFS('Unit details'!$B$336:$B$980,$A57,'Unit details'!$J$336:$J$980,$B57,'Unit details'!$H$336:$H$980,"Current",'Unit details'!$E$336:$E$980,"Nearby")</x:f>
        <x:v>1</x:v>
      </x:c>
      <x:c r="E57" s="14" t="n">
        <x:f>COUNTIFS('Unit details'!$B$336:$B$980,$A57,'Unit details'!$J$336:$J$980,$B57,'Unit details'!$N$336:$N$980,"Yes")</x:f>
        <x:v>1</x:v>
      </x:c>
      <x:c r="F57" s="17" t="n">
        <x:f>IF(E57=0,"n.a.",_xlfn.MINIFS('Unit details'!$X$336:$X$980,'Unit details'!$B$336:$B$980,$A57,'Unit details'!$J$336:$J$980,$B57,'Unit details'!$N$336:$N$980,"Yes"))</x:f>
        <x:v>15</x:v>
      </x:c>
      <x:c r="G57" s="17" t="n">
        <x:f>IF(E57=0,"n.a.",SUMIFS('Unit details'!$X$336:$X$980,'Unit details'!$B$336:$B$980,$A57,'Unit details'!$J$336:$J$980,$B57,'Unit details'!$N$336:$N$980,"Yes")/E57)</x:f>
        <x:v>15</x:v>
      </x:c>
      <x:c r="H57" s="17" t="n">
        <x:f>IF(E57=0,"n.a.",_xlfn.MAXIFS('Unit details'!$X$336:$X$980,'Unit details'!$B$336:$B$980,$A57,'Unit details'!$J$336:$J$980,$B57,'Unit details'!$N$336:$N$980,"Yes"))</x:f>
        <x:v>15</x:v>
      </x:c>
      <x:c r="I57" s="15" t="str">
        <x:f>IF(E57=0,"No reliable quoted sample",IF(E57=1,"One quote only; not a market range","Unweighted mean of advertised asking rates"))</x:f>
        <x:v>One quote only; not a market range</x:v>
      </x:c>
    </x:row>
    <x:row r="58" ht="30" customHeight="1">
      <x:c r="A58" s="15" t="str">
        <x:v>Falmouth</x:v>
      </x:c>
      <x:c r="B58" s="15" t="str">
        <x:v>1,001–2,500</x:v>
      </x:c>
      <x:c r="C58" s="14" t="n">
        <x:f>COUNTIFS('Unit details'!$B$336:$B$980,$A58,'Unit details'!$J$336:$J$980,$B58,'Unit details'!$H$336:$H$980,"Current",'Unit details'!$E$336:$E$980,"Town")</x:f>
        <x:v>0</x:v>
      </x:c>
      <x:c r="D58" s="14" t="n">
        <x:f>COUNTIFS('Unit details'!$B$336:$B$980,$A58,'Unit details'!$J$336:$J$980,$B58,'Unit details'!$H$336:$H$980,"Current",'Unit details'!$E$336:$E$980,"Nearby")</x:f>
        <x:v>0</x:v>
      </x:c>
      <x:c r="E58" s="14" t="n">
        <x:f>COUNTIFS('Unit details'!$B$336:$B$980,$A58,'Unit details'!$J$336:$J$980,$B58,'Unit details'!$N$336:$N$980,"Yes")</x:f>
        <x:v>0</x:v>
      </x:c>
      <x:c r="F58" s="17" t="str">
        <x:f>IF(E58=0,"n.a.",_xlfn.MINIFS('Unit details'!$X$336:$X$980,'Unit details'!$B$336:$B$980,$A58,'Unit details'!$J$336:$J$980,$B58,'Unit details'!$N$336:$N$980,"Yes"))</x:f>
        <x:v>n.a.</x:v>
      </x:c>
      <x:c r="G58" s="17" t="str">
        <x:f>IF(E58=0,"n.a.",SUMIFS('Unit details'!$X$336:$X$980,'Unit details'!$B$336:$B$980,$A58,'Unit details'!$J$336:$J$980,$B58,'Unit details'!$N$336:$N$980,"Yes")/E58)</x:f>
        <x:v>n.a.</x:v>
      </x:c>
      <x:c r="H58" s="17" t="str">
        <x:f>IF(E58=0,"n.a.",_xlfn.MAXIFS('Unit details'!$X$336:$X$980,'Unit details'!$B$336:$B$980,$A58,'Unit details'!$J$336:$J$980,$B58,'Unit details'!$N$336:$N$980,"Yes"))</x:f>
        <x:v>n.a.</x:v>
      </x:c>
      <x:c r="I58" s="15" t="str">
        <x:f>IF(E58=0,"No reliable quoted sample",IF(E58=1,"One quote only; not a market range","Unweighted mean of advertised asking rates"))</x:f>
        <x:v>No reliable quoted sample</x:v>
      </x:c>
    </x:row>
    <x:row r="59" ht="30" customHeight="1">
      <x:c r="A59" s="15" t="str">
        <x:v>Falmouth</x:v>
      </x:c>
      <x:c r="B59" s="15" t="str">
        <x:v>2,501–5,000</x:v>
      </x:c>
      <x:c r="C59" s="14" t="n">
        <x:f>COUNTIFS('Unit details'!$B$336:$B$980,$A59,'Unit details'!$J$336:$J$980,$B59,'Unit details'!$H$336:$H$980,"Current",'Unit details'!$E$336:$E$980,"Town")</x:f>
        <x:v>3</x:v>
      </x:c>
      <x:c r="D59" s="14" t="n">
        <x:f>COUNTIFS('Unit details'!$B$336:$B$980,$A59,'Unit details'!$J$336:$J$980,$B59,'Unit details'!$H$336:$H$980,"Current",'Unit details'!$E$336:$E$980,"Nearby")</x:f>
        <x:v>1</x:v>
      </x:c>
      <x:c r="E59" s="14" t="n">
        <x:f>COUNTIFS('Unit details'!$B$336:$B$980,$A59,'Unit details'!$J$336:$J$980,$B59,'Unit details'!$N$336:$N$980,"Yes")</x:f>
        <x:v>4</x:v>
      </x:c>
      <x:c r="F59" s="17" t="n">
        <x:f>IF(E59=0,"n.a.",_xlfn.MINIFS('Unit details'!$X$336:$X$980,'Unit details'!$B$336:$B$980,$A59,'Unit details'!$J$336:$J$980,$B59,'Unit details'!$N$336:$N$980,"Yes"))</x:f>
        <x:v>3.3812341504649197</x:v>
      </x:c>
      <x:c r="G59" s="17" t="n">
        <x:f>IF(E59=0,"n.a.",SUMIFS('Unit details'!$X$336:$X$980,'Unit details'!$B$336:$B$980,$A59,'Unit details'!$J$336:$J$980,$B59,'Unit details'!$N$336:$N$980,"Yes")/E59)</x:f>
        <x:v>7.3080712351730845</x:v>
      </x:c>
      <x:c r="H59" s="17" t="n">
        <x:f>IF(E59=0,"n.a.",_xlfn.MAXIFS('Unit details'!$X$336:$X$980,'Unit details'!$B$336:$B$980,$A59,'Unit details'!$J$336:$J$980,$B59,'Unit details'!$N$336:$N$980,"Yes"))</x:f>
        <x:v>10.53864168618267</x:v>
      </x:c>
      <x:c r="I59" s="15" t="str">
        <x:f>IF(E59=0,"No reliable quoted sample",IF(E59=1,"One quote only; not a market range","Unweighted mean of advertised asking rates"))</x:f>
        <x:v>Unweighted mean of advertised asking rates</x:v>
      </x:c>
    </x:row>
    <x:row r="60" ht="30" customHeight="1">
      <x:c r="A60" s="15" t="str">
        <x:v>Falmouth</x:v>
      </x:c>
      <x:c r="B60" s="15" t="str">
        <x:v>5,001–10,000</x:v>
      </x:c>
      <x:c r="C60" s="14" t="n">
        <x:f>COUNTIFS('Unit details'!$B$336:$B$980,$A60,'Unit details'!$J$336:$J$980,$B60,'Unit details'!$H$336:$H$980,"Current",'Unit details'!$E$336:$E$980,"Town")</x:f>
        <x:v>0</x:v>
      </x:c>
      <x:c r="D60" s="14" t="n">
        <x:f>COUNTIFS('Unit details'!$B$336:$B$980,$A60,'Unit details'!$J$336:$J$980,$B60,'Unit details'!$H$336:$H$980,"Current",'Unit details'!$E$336:$E$980,"Nearby")</x:f>
        <x:v>0</x:v>
      </x:c>
      <x:c r="E60" s="14" t="n">
        <x:f>COUNTIFS('Unit details'!$B$336:$B$980,$A60,'Unit details'!$J$336:$J$980,$B60,'Unit details'!$N$336:$N$980,"Yes")</x:f>
        <x:v>0</x:v>
      </x:c>
      <x:c r="F60" s="17" t="str">
        <x:f>IF(E60=0,"n.a.",_xlfn.MINIFS('Unit details'!$X$336:$X$980,'Unit details'!$B$336:$B$980,$A60,'Unit details'!$J$336:$J$980,$B60,'Unit details'!$N$336:$N$980,"Yes"))</x:f>
        <x:v>n.a.</x:v>
      </x:c>
      <x:c r="G60" s="17" t="str">
        <x:f>IF(E60=0,"n.a.",SUMIFS('Unit details'!$X$336:$X$980,'Unit details'!$B$336:$B$980,$A60,'Unit details'!$J$336:$J$980,$B60,'Unit details'!$N$336:$N$980,"Yes")/E60)</x:f>
        <x:v>n.a.</x:v>
      </x:c>
      <x:c r="H60" s="17" t="str">
        <x:f>IF(E60=0,"n.a.",_xlfn.MAXIFS('Unit details'!$X$336:$X$980,'Unit details'!$B$336:$B$980,$A60,'Unit details'!$J$336:$J$980,$B60,'Unit details'!$N$336:$N$980,"Yes"))</x:f>
        <x:v>n.a.</x:v>
      </x:c>
      <x:c r="I60" s="15" t="str">
        <x:f>IF(E60=0,"No reliable quoted sample",IF(E60=1,"One quote only; not a market range","Unweighted mean of advertised asking rates"))</x:f>
        <x:v>No reliable quoted sample</x:v>
      </x:c>
    </x:row>
    <x:row r="61" ht="30" customHeight="1">
      <x:c r="A61" s="15" t="str">
        <x:v>Falmouth</x:v>
      </x:c>
      <x:c r="B61" s="15" t="str">
        <x:v>10,001–15,000</x:v>
      </x:c>
      <x:c r="C61" s="14" t="n">
        <x:f>COUNTIFS('Unit details'!$B$336:$B$980,$A61,'Unit details'!$J$336:$J$980,$B61,'Unit details'!$H$336:$H$980,"Current",'Unit details'!$E$336:$E$980,"Town")</x:f>
        <x:v>0</x:v>
      </x:c>
      <x:c r="D61" s="14" t="n">
        <x:f>COUNTIFS('Unit details'!$B$336:$B$980,$A61,'Unit details'!$J$336:$J$980,$B61,'Unit details'!$H$336:$H$980,"Current",'Unit details'!$E$336:$E$980,"Nearby")</x:f>
        <x:v>0</x:v>
      </x:c>
      <x:c r="E61" s="14" t="n">
        <x:f>COUNTIFS('Unit details'!$B$336:$B$980,$A61,'Unit details'!$J$336:$J$980,$B61,'Unit details'!$N$336:$N$980,"Yes")</x:f>
        <x:v>0</x:v>
      </x:c>
      <x:c r="F61" s="17" t="str">
        <x:f>IF(E61=0,"n.a.",_xlfn.MINIFS('Unit details'!$X$336:$X$980,'Unit details'!$B$336:$B$980,$A61,'Unit details'!$J$336:$J$980,$B61,'Unit details'!$N$336:$N$980,"Yes"))</x:f>
        <x:v>n.a.</x:v>
      </x:c>
      <x:c r="G61" s="17" t="str">
        <x:f>IF(E61=0,"n.a.",SUMIFS('Unit details'!$X$336:$X$980,'Unit details'!$B$336:$B$980,$A61,'Unit details'!$J$336:$J$980,$B61,'Unit details'!$N$336:$N$980,"Yes")/E61)</x:f>
        <x:v>n.a.</x:v>
      </x:c>
      <x:c r="H61" s="17" t="str">
        <x:f>IF(E61=0,"n.a.",_xlfn.MAXIFS('Unit details'!$X$336:$X$980,'Unit details'!$B$336:$B$980,$A61,'Unit details'!$J$336:$J$980,$B61,'Unit details'!$N$336:$N$980,"Yes"))</x:f>
        <x:v>n.a.</x:v>
      </x:c>
      <x:c r="I61" s="15" t="str">
        <x:f>IF(E61=0,"No reliable quoted sample",IF(E61=1,"One quote only; not a market range","Unweighted mean of advertised asking rates"))</x:f>
        <x:v>No reliable quoted sample</x:v>
      </x:c>
    </x:row>
    <x:row r="62" ht="30" customHeight="1">
      <x:c r="A62" s="15" t="str">
        <x:v>St Austell</x:v>
      </x:c>
      <x:c r="B62" s="15" t="str">
        <x:v>1–1,000</x:v>
      </x:c>
      <x:c r="C62" s="14" t="n">
        <x:f>COUNTIFS('Unit details'!$B$336:$B$980,$A62,'Unit details'!$J$336:$J$980,$B62,'Unit details'!$H$336:$H$980,"Current",'Unit details'!$E$336:$E$980,"Town")</x:f>
        <x:v>0</x:v>
      </x:c>
      <x:c r="D62" s="14" t="n">
        <x:f>COUNTIFS('Unit details'!$B$336:$B$980,$A62,'Unit details'!$J$336:$J$980,$B62,'Unit details'!$H$336:$H$980,"Current",'Unit details'!$E$336:$E$980,"Nearby")</x:f>
        <x:v>0</x:v>
      </x:c>
      <x:c r="E62" s="14" t="n">
        <x:f>COUNTIFS('Unit details'!$B$336:$B$980,$A62,'Unit details'!$J$336:$J$980,$B62,'Unit details'!$N$336:$N$980,"Yes")</x:f>
        <x:v>0</x:v>
      </x:c>
      <x:c r="F62" s="17" t="str">
        <x:f>IF(E62=0,"n.a.",_xlfn.MINIFS('Unit details'!$X$336:$X$980,'Unit details'!$B$336:$B$980,$A62,'Unit details'!$J$336:$J$980,$B62,'Unit details'!$N$336:$N$980,"Yes"))</x:f>
        <x:v>n.a.</x:v>
      </x:c>
      <x:c r="G62" s="17" t="str">
        <x:f>IF(E62=0,"n.a.",SUMIFS('Unit details'!$X$336:$X$980,'Unit details'!$B$336:$B$980,$A62,'Unit details'!$J$336:$J$980,$B62,'Unit details'!$N$336:$N$980,"Yes")/E62)</x:f>
        <x:v>n.a.</x:v>
      </x:c>
      <x:c r="H62" s="17" t="str">
        <x:f>IF(E62=0,"n.a.",_xlfn.MAXIFS('Unit details'!$X$336:$X$980,'Unit details'!$B$336:$B$980,$A62,'Unit details'!$J$336:$J$980,$B62,'Unit details'!$N$336:$N$980,"Yes"))</x:f>
        <x:v>n.a.</x:v>
      </x:c>
      <x:c r="I62" s="15" t="str">
        <x:f>IF(E62=0,"No reliable quoted sample",IF(E62=1,"One quote only; not a market range","Unweighted mean of advertised asking rates"))</x:f>
        <x:v>No reliable quoted sample</x:v>
      </x:c>
    </x:row>
    <x:row r="63" ht="30" customHeight="1">
      <x:c r="A63" s="15" t="str">
        <x:v>St Austell</x:v>
      </x:c>
      <x:c r="B63" s="15" t="str">
        <x:v>1,001–2,500</x:v>
      </x:c>
      <x:c r="C63" s="14" t="n">
        <x:f>COUNTIFS('Unit details'!$B$336:$B$980,$A63,'Unit details'!$J$336:$J$980,$B63,'Unit details'!$H$336:$H$980,"Current",'Unit details'!$E$336:$E$980,"Town")</x:f>
        <x:v>0</x:v>
      </x:c>
      <x:c r="D63" s="14" t="n">
        <x:f>COUNTIFS('Unit details'!$B$336:$B$980,$A63,'Unit details'!$J$336:$J$980,$B63,'Unit details'!$H$336:$H$980,"Current",'Unit details'!$E$336:$E$980,"Nearby")</x:f>
        <x:v>0</x:v>
      </x:c>
      <x:c r="E63" s="14" t="n">
        <x:f>COUNTIFS('Unit details'!$B$336:$B$980,$A63,'Unit details'!$J$336:$J$980,$B63,'Unit details'!$N$336:$N$980,"Yes")</x:f>
        <x:v>0</x:v>
      </x:c>
      <x:c r="F63" s="17" t="str">
        <x:f>IF(E63=0,"n.a.",_xlfn.MINIFS('Unit details'!$X$336:$X$980,'Unit details'!$B$336:$B$980,$A63,'Unit details'!$J$336:$J$980,$B63,'Unit details'!$N$336:$N$980,"Yes"))</x:f>
        <x:v>n.a.</x:v>
      </x:c>
      <x:c r="G63" s="17" t="str">
        <x:f>IF(E63=0,"n.a.",SUMIFS('Unit details'!$X$336:$X$980,'Unit details'!$B$336:$B$980,$A63,'Unit details'!$J$336:$J$980,$B63,'Unit details'!$N$336:$N$980,"Yes")/E63)</x:f>
        <x:v>n.a.</x:v>
      </x:c>
      <x:c r="H63" s="17" t="str">
        <x:f>IF(E63=0,"n.a.",_xlfn.MAXIFS('Unit details'!$X$336:$X$980,'Unit details'!$B$336:$B$980,$A63,'Unit details'!$J$336:$J$980,$B63,'Unit details'!$N$336:$N$980,"Yes"))</x:f>
        <x:v>n.a.</x:v>
      </x:c>
      <x:c r="I63" s="15" t="str">
        <x:f>IF(E63=0,"No reliable quoted sample",IF(E63=1,"One quote only; not a market range","Unweighted mean of advertised asking rates"))</x:f>
        <x:v>No reliable quoted sample</x:v>
      </x:c>
    </x:row>
    <x:row r="64" ht="30" customHeight="1">
      <x:c r="A64" s="15" t="str">
        <x:v>St Austell</x:v>
      </x:c>
      <x:c r="B64" s="15" t="str">
        <x:v>2,501–5,000</x:v>
      </x:c>
      <x:c r="C64" s="14" t="n">
        <x:f>COUNTIFS('Unit details'!$B$336:$B$980,$A64,'Unit details'!$J$336:$J$980,$B64,'Unit details'!$H$336:$H$980,"Current",'Unit details'!$E$336:$E$980,"Town")</x:f>
        <x:v>0</x:v>
      </x:c>
      <x:c r="D64" s="14" t="n">
        <x:f>COUNTIFS('Unit details'!$B$336:$B$980,$A64,'Unit details'!$J$336:$J$980,$B64,'Unit details'!$H$336:$H$980,"Current",'Unit details'!$E$336:$E$980,"Nearby")</x:f>
        <x:v>0</x:v>
      </x:c>
      <x:c r="E64" s="14" t="n">
        <x:f>COUNTIFS('Unit details'!$B$336:$B$980,$A64,'Unit details'!$J$336:$J$980,$B64,'Unit details'!$N$336:$N$980,"Yes")</x:f>
        <x:v>0</x:v>
      </x:c>
      <x:c r="F64" s="17" t="str">
        <x:f>IF(E64=0,"n.a.",_xlfn.MINIFS('Unit details'!$X$336:$X$980,'Unit details'!$B$336:$B$980,$A64,'Unit details'!$J$336:$J$980,$B64,'Unit details'!$N$336:$N$980,"Yes"))</x:f>
        <x:v>n.a.</x:v>
      </x:c>
      <x:c r="G64" s="17" t="str">
        <x:f>IF(E64=0,"n.a.",SUMIFS('Unit details'!$X$336:$X$980,'Unit details'!$B$336:$B$980,$A64,'Unit details'!$J$336:$J$980,$B64,'Unit details'!$N$336:$N$980,"Yes")/E64)</x:f>
        <x:v>n.a.</x:v>
      </x:c>
      <x:c r="H64" s="17" t="str">
        <x:f>IF(E64=0,"n.a.",_xlfn.MAXIFS('Unit details'!$X$336:$X$980,'Unit details'!$B$336:$B$980,$A64,'Unit details'!$J$336:$J$980,$B64,'Unit details'!$N$336:$N$980,"Yes"))</x:f>
        <x:v>n.a.</x:v>
      </x:c>
      <x:c r="I64" s="15" t="str">
        <x:f>IF(E64=0,"No reliable quoted sample",IF(E64=1,"One quote only; not a market range","Unweighted mean of advertised asking rates"))</x:f>
        <x:v>No reliable quoted sample</x:v>
      </x:c>
    </x:row>
    <x:row r="65" ht="30" customHeight="1">
      <x:c r="A65" s="15" t="str">
        <x:v>St Austell</x:v>
      </x:c>
      <x:c r="B65" s="15" t="str">
        <x:v>5,001–10,000</x:v>
      </x:c>
      <x:c r="C65" s="14" t="n">
        <x:f>COUNTIFS('Unit details'!$B$336:$B$980,$A65,'Unit details'!$J$336:$J$980,$B65,'Unit details'!$H$336:$H$980,"Current",'Unit details'!$E$336:$E$980,"Town")</x:f>
        <x:v>0</x:v>
      </x:c>
      <x:c r="D65" s="14" t="n">
        <x:f>COUNTIFS('Unit details'!$B$336:$B$980,$A65,'Unit details'!$J$336:$J$980,$B65,'Unit details'!$H$336:$H$980,"Current",'Unit details'!$E$336:$E$980,"Nearby")</x:f>
        <x:v>0</x:v>
      </x:c>
      <x:c r="E65" s="14" t="n">
        <x:f>COUNTIFS('Unit details'!$B$336:$B$980,$A65,'Unit details'!$J$336:$J$980,$B65,'Unit details'!$N$336:$N$980,"Yes")</x:f>
        <x:v>0</x:v>
      </x:c>
      <x:c r="F65" s="17" t="str">
        <x:f>IF(E65=0,"n.a.",_xlfn.MINIFS('Unit details'!$X$336:$X$980,'Unit details'!$B$336:$B$980,$A65,'Unit details'!$J$336:$J$980,$B65,'Unit details'!$N$336:$N$980,"Yes"))</x:f>
        <x:v>n.a.</x:v>
      </x:c>
      <x:c r="G65" s="17" t="str">
        <x:f>IF(E65=0,"n.a.",SUMIFS('Unit details'!$X$336:$X$980,'Unit details'!$B$336:$B$980,$A65,'Unit details'!$J$336:$J$980,$B65,'Unit details'!$N$336:$N$980,"Yes")/E65)</x:f>
        <x:v>n.a.</x:v>
      </x:c>
      <x:c r="H65" s="17" t="str">
        <x:f>IF(E65=0,"n.a.",_xlfn.MAXIFS('Unit details'!$X$336:$X$980,'Unit details'!$B$336:$B$980,$A65,'Unit details'!$J$336:$J$980,$B65,'Unit details'!$N$336:$N$980,"Yes"))</x:f>
        <x:v>n.a.</x:v>
      </x:c>
      <x:c r="I65" s="15" t="str">
        <x:f>IF(E65=0,"No reliable quoted sample",IF(E65=1,"One quote only; not a market range","Unweighted mean of advertised asking rates"))</x:f>
        <x:v>No reliable quoted sample</x:v>
      </x:c>
    </x:row>
    <x:row r="66" ht="30" customHeight="1">
      <x:c r="A66" s="15" t="str">
        <x:v>St Austell</x:v>
      </x:c>
      <x:c r="B66" s="15" t="str">
        <x:v>10,001–15,000</x:v>
      </x:c>
      <x:c r="C66" s="14" t="n">
        <x:f>COUNTIFS('Unit details'!$B$336:$B$980,$A66,'Unit details'!$J$336:$J$980,$B66,'Unit details'!$H$336:$H$980,"Current",'Unit details'!$E$336:$E$980,"Town")</x:f>
        <x:v>0</x:v>
      </x:c>
      <x:c r="D66" s="14" t="n">
        <x:f>COUNTIFS('Unit details'!$B$336:$B$980,$A66,'Unit details'!$J$336:$J$980,$B66,'Unit details'!$H$336:$H$980,"Current",'Unit details'!$E$336:$E$980,"Nearby")</x:f>
        <x:v>0</x:v>
      </x:c>
      <x:c r="E66" s="14" t="n">
        <x:f>COUNTIFS('Unit details'!$B$336:$B$980,$A66,'Unit details'!$J$336:$J$980,$B66,'Unit details'!$N$336:$N$980,"Yes")</x:f>
        <x:v>0</x:v>
      </x:c>
      <x:c r="F66" s="17" t="str">
        <x:f>IF(E66=0,"n.a.",_xlfn.MINIFS('Unit details'!$X$336:$X$980,'Unit details'!$B$336:$B$980,$A66,'Unit details'!$J$336:$J$980,$B66,'Unit details'!$N$336:$N$980,"Yes"))</x:f>
        <x:v>n.a.</x:v>
      </x:c>
      <x:c r="G66" s="17" t="str">
        <x:f>IF(E66=0,"n.a.",SUMIFS('Unit details'!$X$336:$X$980,'Unit details'!$B$336:$B$980,$A66,'Unit details'!$J$336:$J$980,$B66,'Unit details'!$N$336:$N$980,"Yes")/E66)</x:f>
        <x:v>n.a.</x:v>
      </x:c>
      <x:c r="H66" s="17" t="str">
        <x:f>IF(E66=0,"n.a.",_xlfn.MAXIFS('Unit details'!$X$336:$X$980,'Unit details'!$B$336:$B$980,$A66,'Unit details'!$J$336:$J$980,$B66,'Unit details'!$N$336:$N$980,"Yes"))</x:f>
        <x:v>n.a.</x:v>
      </x:c>
      <x:c r="I66" s="15" t="str">
        <x:f>IF(E66=0,"No reliable quoted sample",IF(E66=1,"One quote only; not a market range","Unweighted mean of advertised asking rates"))</x:f>
        <x:v>No reliable quoted sample</x:v>
      </x:c>
    </x:row>
    <x:row r="67" ht="30" customHeight="1">
      <x:c r="A67" s="15" t="str">
        <x:v>Newquay</x:v>
      </x:c>
      <x:c r="B67" s="15" t="str">
        <x:v>1–1,000</x:v>
      </x:c>
      <x:c r="C67" s="14" t="n">
        <x:f>COUNTIFS('Unit details'!$B$336:$B$980,$A67,'Unit details'!$J$336:$J$980,$B67,'Unit details'!$H$336:$H$980,"Current",'Unit details'!$E$336:$E$980,"Town")</x:f>
        <x:v>2</x:v>
      </x:c>
      <x:c r="D67" s="14" t="n">
        <x:f>COUNTIFS('Unit details'!$B$336:$B$980,$A67,'Unit details'!$J$336:$J$980,$B67,'Unit details'!$H$336:$H$980,"Current",'Unit details'!$E$336:$E$980,"Nearby")</x:f>
        <x:v>0</x:v>
      </x:c>
      <x:c r="E67" s="14" t="n">
        <x:f>COUNTIFS('Unit details'!$B$336:$B$980,$A67,'Unit details'!$J$336:$J$980,$B67,'Unit details'!$N$336:$N$980,"Yes")</x:f>
        <x:v>2</x:v>
      </x:c>
      <x:c r="F67" s="17" t="n">
        <x:f>IF(E67=0,"n.a.",_xlfn.MINIFS('Unit details'!$X$336:$X$980,'Unit details'!$B$336:$B$980,$A67,'Unit details'!$J$336:$J$980,$B67,'Unit details'!$N$336:$N$980,"Yes"))</x:f>
        <x:v>8.205689277899344</x:v>
      </x:c>
      <x:c r="G67" s="17" t="n">
        <x:f>IF(E67=0,"n.a.",SUMIFS('Unit details'!$X$336:$X$980,'Unit details'!$B$336:$B$980,$A67,'Unit details'!$J$336:$J$980,$B67,'Unit details'!$N$336:$N$980,"Yes")/E67)</x:f>
        <x:v>11.670957656104061</x:v>
      </x:c>
      <x:c r="H67" s="17" t="n">
        <x:f>IF(E67=0,"n.a.",_xlfn.MAXIFS('Unit details'!$X$336:$X$980,'Unit details'!$B$336:$B$980,$A67,'Unit details'!$J$336:$J$980,$B67,'Unit details'!$N$336:$N$980,"Yes"))</x:f>
        <x:v>15.136226034308779</x:v>
      </x:c>
      <x:c r="I67" s="15" t="str">
        <x:f>IF(E67=0,"No reliable quoted sample",IF(E67=1,"One quote only; not a market range","Unweighted mean of advertised asking rates"))</x:f>
        <x:v>Unweighted mean of advertised asking rates</x:v>
      </x:c>
    </x:row>
    <x:row r="68" ht="30" customHeight="1">
      <x:c r="A68" s="15" t="str">
        <x:v>Newquay</x:v>
      </x:c>
      <x:c r="B68" s="15" t="str">
        <x:v>1,001–2,500</x:v>
      </x:c>
      <x:c r="C68" s="14" t="n">
        <x:f>COUNTIFS('Unit details'!$B$336:$B$980,$A68,'Unit details'!$J$336:$J$980,$B68,'Unit details'!$H$336:$H$980,"Current",'Unit details'!$E$336:$E$980,"Town")</x:f>
        <x:v>2</x:v>
      </x:c>
      <x:c r="D68" s="14" t="n">
        <x:f>COUNTIFS('Unit details'!$B$336:$B$980,$A68,'Unit details'!$J$336:$J$980,$B68,'Unit details'!$H$336:$H$980,"Current",'Unit details'!$E$336:$E$980,"Nearby")</x:f>
        <x:v>1</x:v>
      </x:c>
      <x:c r="E68" s="14" t="n">
        <x:f>COUNTIFS('Unit details'!$B$336:$B$980,$A68,'Unit details'!$J$336:$J$980,$B68,'Unit details'!$N$336:$N$980,"Yes")</x:f>
        <x:v>2</x:v>
      </x:c>
      <x:c r="F68" s="17" t="n">
        <x:f>IF(E68=0,"n.a.",_xlfn.MINIFS('Unit details'!$X$336:$X$980,'Unit details'!$B$336:$B$980,$A68,'Unit details'!$J$336:$J$980,$B68,'Unit details'!$N$336:$N$980,"Yes"))</x:f>
        <x:v>10.8</x:v>
      </x:c>
      <x:c r="G68" s="17" t="n">
        <x:f>IF(E68=0,"n.a.",SUMIFS('Unit details'!$X$336:$X$980,'Unit details'!$B$336:$B$980,$A68,'Unit details'!$J$336:$J$980,$B68,'Unit details'!$N$336:$N$980,"Yes")/E68)</x:f>
        <x:v>10.8</x:v>
      </x:c>
      <x:c r="H68" s="17" t="n">
        <x:f>IF(E68=0,"n.a.",_xlfn.MAXIFS('Unit details'!$X$336:$X$980,'Unit details'!$B$336:$B$980,$A68,'Unit details'!$J$336:$J$980,$B68,'Unit details'!$N$336:$N$980,"Yes"))</x:f>
        <x:v>10.8</x:v>
      </x:c>
      <x:c r="I68" s="15" t="str">
        <x:f>IF(E68=0,"No reliable quoted sample",IF(E68=1,"One quote only; not a market range","Unweighted mean of advertised asking rates"))</x:f>
        <x:v>Unweighted mean of advertised asking rates</x:v>
      </x:c>
    </x:row>
    <x:row r="69" ht="30" customHeight="1">
      <x:c r="A69" s="15" t="str">
        <x:v>Newquay</x:v>
      </x:c>
      <x:c r="B69" s="15" t="str">
        <x:v>2,501–5,000</x:v>
      </x:c>
      <x:c r="C69" s="14" t="n">
        <x:f>COUNTIFS('Unit details'!$B$336:$B$980,$A69,'Unit details'!$J$336:$J$980,$B69,'Unit details'!$H$336:$H$980,"Current",'Unit details'!$E$336:$E$980,"Town")</x:f>
        <x:v>0</x:v>
      </x:c>
      <x:c r="D69" s="14" t="n">
        <x:f>COUNTIFS('Unit details'!$B$336:$B$980,$A69,'Unit details'!$J$336:$J$980,$B69,'Unit details'!$H$336:$H$980,"Current",'Unit details'!$E$336:$E$980,"Nearby")</x:f>
        <x:v>0</x:v>
      </x:c>
      <x:c r="E69" s="14" t="n">
        <x:f>COUNTIFS('Unit details'!$B$336:$B$980,$A69,'Unit details'!$J$336:$J$980,$B69,'Unit details'!$N$336:$N$980,"Yes")</x:f>
        <x:v>0</x:v>
      </x:c>
      <x:c r="F69" s="17" t="str">
        <x:f>IF(E69=0,"n.a.",_xlfn.MINIFS('Unit details'!$X$336:$X$980,'Unit details'!$B$336:$B$980,$A69,'Unit details'!$J$336:$J$980,$B69,'Unit details'!$N$336:$N$980,"Yes"))</x:f>
        <x:v>n.a.</x:v>
      </x:c>
      <x:c r="G69" s="17" t="str">
        <x:f>IF(E69=0,"n.a.",SUMIFS('Unit details'!$X$336:$X$980,'Unit details'!$B$336:$B$980,$A69,'Unit details'!$J$336:$J$980,$B69,'Unit details'!$N$336:$N$980,"Yes")/E69)</x:f>
        <x:v>n.a.</x:v>
      </x:c>
      <x:c r="H69" s="17" t="str">
        <x:f>IF(E69=0,"n.a.",_xlfn.MAXIFS('Unit details'!$X$336:$X$980,'Unit details'!$B$336:$B$980,$A69,'Unit details'!$J$336:$J$980,$B69,'Unit details'!$N$336:$N$980,"Yes"))</x:f>
        <x:v>n.a.</x:v>
      </x:c>
      <x:c r="I69" s="15" t="str">
        <x:f>IF(E69=0,"No reliable quoted sample",IF(E69=1,"One quote only; not a market range","Unweighted mean of advertised asking rates"))</x:f>
        <x:v>No reliable quoted sample</x:v>
      </x:c>
    </x:row>
    <x:row r="70" ht="30" customHeight="1">
      <x:c r="A70" s="15" t="str">
        <x:v>Newquay</x:v>
      </x:c>
      <x:c r="B70" s="15" t="str">
        <x:v>5,001–10,000</x:v>
      </x:c>
      <x:c r="C70" s="14" t="n">
        <x:f>COUNTIFS('Unit details'!$B$336:$B$980,$A70,'Unit details'!$J$336:$J$980,$B70,'Unit details'!$H$336:$H$980,"Current",'Unit details'!$E$336:$E$980,"Town")</x:f>
        <x:v>2</x:v>
      </x:c>
      <x:c r="D70" s="14" t="n">
        <x:f>COUNTIFS('Unit details'!$B$336:$B$980,$A70,'Unit details'!$J$336:$J$980,$B70,'Unit details'!$H$336:$H$980,"Current",'Unit details'!$E$336:$E$980,"Nearby")</x:f>
        <x:v>0</x:v>
      </x:c>
      <x:c r="E70" s="14" t="n">
        <x:f>COUNTIFS('Unit details'!$B$336:$B$980,$A70,'Unit details'!$J$336:$J$980,$B70,'Unit details'!$N$336:$N$980,"Yes")</x:f>
        <x:v>2</x:v>
      </x:c>
      <x:c r="F70" s="17" t="n">
        <x:f>IF(E70=0,"n.a.",_xlfn.MINIFS('Unit details'!$X$336:$X$980,'Unit details'!$B$336:$B$980,$A70,'Unit details'!$J$336:$J$980,$B70,'Unit details'!$N$336:$N$980,"Yes"))</x:f>
        <x:v>11.919441724220134</x:v>
      </x:c>
      <x:c r="G70" s="17" t="n">
        <x:f>IF(E70=0,"n.a.",SUMIFS('Unit details'!$X$336:$X$980,'Unit details'!$B$336:$B$980,$A70,'Unit details'!$J$336:$J$980,$B70,'Unit details'!$N$336:$N$980,"Yes")/E70)</x:f>
        <x:v>12.297474372250473</x:v>
      </x:c>
      <x:c r="H70" s="17" t="n">
        <x:f>IF(E70=0,"n.a.",_xlfn.MAXIFS('Unit details'!$X$336:$X$980,'Unit details'!$B$336:$B$980,$A70,'Unit details'!$J$336:$J$980,$B70,'Unit details'!$N$336:$N$980,"Yes"))</x:f>
        <x:v>12.675507020280811</x:v>
      </x:c>
      <x:c r="I70" s="15" t="str">
        <x:f>IF(E70=0,"No reliable quoted sample",IF(E70=1,"One quote only; not a market range","Unweighted mean of advertised asking rates"))</x:f>
        <x:v>Unweighted mean of advertised asking rates</x:v>
      </x:c>
    </x:row>
    <x:row r="71" ht="30" customHeight="1">
      <x:c r="A71" s="15" t="str">
        <x:v>Newquay</x:v>
      </x:c>
      <x:c r="B71" s="15" t="str">
        <x:v>10,001–15,000</x:v>
      </x:c>
      <x:c r="C71" s="14" t="n">
        <x:f>COUNTIFS('Unit details'!$B$336:$B$980,$A71,'Unit details'!$J$336:$J$980,$B71,'Unit details'!$H$336:$H$980,"Current",'Unit details'!$E$336:$E$980,"Town")</x:f>
        <x:v>0</x:v>
      </x:c>
      <x:c r="D71" s="14" t="n">
        <x:f>COUNTIFS('Unit details'!$B$336:$B$980,$A71,'Unit details'!$J$336:$J$980,$B71,'Unit details'!$H$336:$H$980,"Current",'Unit details'!$E$336:$E$980,"Nearby")</x:f>
        <x:v>0</x:v>
      </x:c>
      <x:c r="E71" s="14" t="n">
        <x:f>COUNTIFS('Unit details'!$B$336:$B$980,$A71,'Unit details'!$J$336:$J$980,$B71,'Unit details'!$N$336:$N$980,"Yes")</x:f>
        <x:v>0</x:v>
      </x:c>
      <x:c r="F71" s="17" t="str">
        <x:f>IF(E71=0,"n.a.",_xlfn.MINIFS('Unit details'!$X$336:$X$980,'Unit details'!$B$336:$B$980,$A71,'Unit details'!$J$336:$J$980,$B71,'Unit details'!$N$336:$N$980,"Yes"))</x:f>
        <x:v>n.a.</x:v>
      </x:c>
      <x:c r="G71" s="17" t="str">
        <x:f>IF(E71=0,"n.a.",SUMIFS('Unit details'!$X$336:$X$980,'Unit details'!$B$336:$B$980,$A71,'Unit details'!$J$336:$J$980,$B71,'Unit details'!$N$336:$N$980,"Yes")/E71)</x:f>
        <x:v>n.a.</x:v>
      </x:c>
      <x:c r="H71" s="17" t="str">
        <x:f>IF(E71=0,"n.a.",_xlfn.MAXIFS('Unit details'!$X$336:$X$980,'Unit details'!$B$336:$B$980,$A71,'Unit details'!$J$336:$J$980,$B71,'Unit details'!$N$336:$N$980,"Yes"))</x:f>
        <x:v>n.a.</x:v>
      </x:c>
      <x:c r="I71" s="15" t="str">
        <x:f>IF(E71=0,"No reliable quoted sample",IF(E71=1,"One quote only; not a market range","Unweighted mean of advertised asking rates"))</x:f>
        <x:v>No reliable quoted sample</x:v>
      </x:c>
    </x:row>
    <x:row r="72" ht="30" customHeight="1">
      <x:c r="A72" s="15" t="str">
        <x:v>Penzance</x:v>
      </x:c>
      <x:c r="B72" s="15" t="str">
        <x:v>1–1,000</x:v>
      </x:c>
      <x:c r="C72" s="14" t="n">
        <x:f>COUNTIFS('Unit details'!$B$336:$B$980,$A72,'Unit details'!$J$336:$J$980,$B72,'Unit details'!$H$336:$H$980,"Current",'Unit details'!$E$336:$E$980,"Town")</x:f>
        <x:v>0</x:v>
      </x:c>
      <x:c r="D72" s="14" t="n">
        <x:f>COUNTIFS('Unit details'!$B$336:$B$980,$A72,'Unit details'!$J$336:$J$980,$B72,'Unit details'!$H$336:$H$980,"Current",'Unit details'!$E$336:$E$980,"Nearby")</x:f>
        <x:v>1</x:v>
      </x:c>
      <x:c r="E72" s="14" t="n">
        <x:f>COUNTIFS('Unit details'!$B$336:$B$980,$A72,'Unit details'!$J$336:$J$980,$B72,'Unit details'!$N$336:$N$980,"Yes")</x:f>
        <x:v>0</x:v>
      </x:c>
      <x:c r="F72" s="17" t="str">
        <x:f>IF(E72=0,"n.a.",_xlfn.MINIFS('Unit details'!$X$336:$X$980,'Unit details'!$B$336:$B$980,$A72,'Unit details'!$J$336:$J$980,$B72,'Unit details'!$N$336:$N$980,"Yes"))</x:f>
        <x:v>n.a.</x:v>
      </x:c>
      <x:c r="G72" s="17" t="str">
        <x:f>IF(E72=0,"n.a.",SUMIFS('Unit details'!$X$336:$X$980,'Unit details'!$B$336:$B$980,$A72,'Unit details'!$J$336:$J$980,$B72,'Unit details'!$N$336:$N$980,"Yes")/E72)</x:f>
        <x:v>n.a.</x:v>
      </x:c>
      <x:c r="H72" s="17" t="str">
        <x:f>IF(E72=0,"n.a.",_xlfn.MAXIFS('Unit details'!$X$336:$X$980,'Unit details'!$B$336:$B$980,$A72,'Unit details'!$J$336:$J$980,$B72,'Unit details'!$N$336:$N$980,"Yes"))</x:f>
        <x:v>n.a.</x:v>
      </x:c>
      <x:c r="I72" s="15" t="str">
        <x:f>IF(E72=0,"No reliable quoted sample",IF(E72=1,"One quote only; not a market range","Unweighted mean of advertised asking rates"))</x:f>
        <x:v>No reliable quoted sample</x:v>
      </x:c>
    </x:row>
    <x:row r="73" ht="30" customHeight="1">
      <x:c r="A73" s="15" t="str">
        <x:v>Penzance</x:v>
      </x:c>
      <x:c r="B73" s="15" t="str">
        <x:v>1,001–2,500</x:v>
      </x:c>
      <x:c r="C73" s="14" t="n">
        <x:f>COUNTIFS('Unit details'!$B$336:$B$980,$A73,'Unit details'!$J$336:$J$980,$B73,'Unit details'!$H$336:$H$980,"Current",'Unit details'!$E$336:$E$980,"Town")</x:f>
        <x:v>0</x:v>
      </x:c>
      <x:c r="D73" s="14" t="n">
        <x:f>COUNTIFS('Unit details'!$B$336:$B$980,$A73,'Unit details'!$J$336:$J$980,$B73,'Unit details'!$H$336:$H$980,"Current",'Unit details'!$E$336:$E$980,"Nearby")</x:f>
        <x:v>5</x:v>
      </x:c>
      <x:c r="E73" s="14" t="n">
        <x:f>COUNTIFS('Unit details'!$B$336:$B$980,$A73,'Unit details'!$J$336:$J$980,$B73,'Unit details'!$N$336:$N$980,"Yes")</x:f>
        <x:v>5</x:v>
      </x:c>
      <x:c r="F73" s="17" t="n">
        <x:f>IF(E73=0,"n.a.",_xlfn.MINIFS('Unit details'!$X$336:$X$980,'Unit details'!$B$336:$B$980,$A73,'Unit details'!$J$336:$J$980,$B73,'Unit details'!$N$336:$N$980,"Yes"))</x:f>
        <x:v>9.05761500669942</x:v>
      </x:c>
      <x:c r="G73" s="17" t="n">
        <x:f>IF(E73=0,"n.a.",SUMIFS('Unit details'!$X$336:$X$980,'Unit details'!$B$336:$B$980,$A73,'Unit details'!$J$336:$J$980,$B73,'Unit details'!$N$336:$N$980,"Yes")/E73)</x:f>
        <x:v>10.38525994708543</x:v>
      </x:c>
      <x:c r="H73" s="17" t="n">
        <x:f>IF(E73=0,"n.a.",_xlfn.MAXIFS('Unit details'!$X$336:$X$980,'Unit details'!$B$336:$B$980,$A73,'Unit details'!$J$336:$J$980,$B73,'Unit details'!$N$336:$N$980,"Yes"))</x:f>
        <x:v>11.529592621060722</x:v>
      </x:c>
      <x:c r="I73" s="15" t="str">
        <x:f>IF(E73=0,"No reliable quoted sample",IF(E73=1,"One quote only; not a market range","Unweighted mean of advertised asking rates"))</x:f>
        <x:v>Unweighted mean of advertised asking rates</x:v>
      </x:c>
    </x:row>
    <x:row r="74" ht="30" customHeight="1">
      <x:c r="A74" s="15" t="str">
        <x:v>Penzance</x:v>
      </x:c>
      <x:c r="B74" s="15" t="str">
        <x:v>2,501–5,000</x:v>
      </x:c>
      <x:c r="C74" s="14" t="n">
        <x:f>COUNTIFS('Unit details'!$B$336:$B$980,$A74,'Unit details'!$J$336:$J$980,$B74,'Unit details'!$H$336:$H$980,"Current",'Unit details'!$E$336:$E$980,"Town")</x:f>
        <x:v>0</x:v>
      </x:c>
      <x:c r="D74" s="14" t="n">
        <x:f>COUNTIFS('Unit details'!$B$336:$B$980,$A74,'Unit details'!$J$336:$J$980,$B74,'Unit details'!$H$336:$H$980,"Current",'Unit details'!$E$336:$E$980,"Nearby")</x:f>
        <x:v>0</x:v>
      </x:c>
      <x:c r="E74" s="14" t="n">
        <x:f>COUNTIFS('Unit details'!$B$336:$B$980,$A74,'Unit details'!$J$336:$J$980,$B74,'Unit details'!$N$336:$N$980,"Yes")</x:f>
        <x:v>0</x:v>
      </x:c>
      <x:c r="F74" s="17" t="str">
        <x:f>IF(E74=0,"n.a.",_xlfn.MINIFS('Unit details'!$X$336:$X$980,'Unit details'!$B$336:$B$980,$A74,'Unit details'!$J$336:$J$980,$B74,'Unit details'!$N$336:$N$980,"Yes"))</x:f>
        <x:v>n.a.</x:v>
      </x:c>
      <x:c r="G74" s="17" t="str">
        <x:f>IF(E74=0,"n.a.",SUMIFS('Unit details'!$X$336:$X$980,'Unit details'!$B$336:$B$980,$A74,'Unit details'!$J$336:$J$980,$B74,'Unit details'!$N$336:$N$980,"Yes")/E74)</x:f>
        <x:v>n.a.</x:v>
      </x:c>
      <x:c r="H74" s="17" t="str">
        <x:f>IF(E74=0,"n.a.",_xlfn.MAXIFS('Unit details'!$X$336:$X$980,'Unit details'!$B$336:$B$980,$A74,'Unit details'!$J$336:$J$980,$B74,'Unit details'!$N$336:$N$980,"Yes"))</x:f>
        <x:v>n.a.</x:v>
      </x:c>
      <x:c r="I74" s="15" t="str">
        <x:f>IF(E74=0,"No reliable quoted sample",IF(E74=1,"One quote only; not a market range","Unweighted mean of advertised asking rates"))</x:f>
        <x:v>No reliable quoted sample</x:v>
      </x:c>
    </x:row>
    <x:row r="75" ht="30" customHeight="1">
      <x:c r="A75" s="15" t="str">
        <x:v>Penzance</x:v>
      </x:c>
      <x:c r="B75" s="15" t="str">
        <x:v>5,001–10,000</x:v>
      </x:c>
      <x:c r="C75" s="14" t="n">
        <x:f>COUNTIFS('Unit details'!$B$336:$B$980,$A75,'Unit details'!$J$336:$J$980,$B75,'Unit details'!$H$336:$H$980,"Current",'Unit details'!$E$336:$E$980,"Town")</x:f>
        <x:v>0</x:v>
      </x:c>
      <x:c r="D75" s="14" t="n">
        <x:f>COUNTIFS('Unit details'!$B$336:$B$980,$A75,'Unit details'!$J$336:$J$980,$B75,'Unit details'!$H$336:$H$980,"Current",'Unit details'!$E$336:$E$980,"Nearby")</x:f>
        <x:v>0</x:v>
      </x:c>
      <x:c r="E75" s="14" t="n">
        <x:f>COUNTIFS('Unit details'!$B$336:$B$980,$A75,'Unit details'!$J$336:$J$980,$B75,'Unit details'!$N$336:$N$980,"Yes")</x:f>
        <x:v>0</x:v>
      </x:c>
      <x:c r="F75" s="17" t="str">
        <x:f>IF(E75=0,"n.a.",_xlfn.MINIFS('Unit details'!$X$336:$X$980,'Unit details'!$B$336:$B$980,$A75,'Unit details'!$J$336:$J$980,$B75,'Unit details'!$N$336:$N$980,"Yes"))</x:f>
        <x:v>n.a.</x:v>
      </x:c>
      <x:c r="G75" s="17" t="str">
        <x:f>IF(E75=0,"n.a.",SUMIFS('Unit details'!$X$336:$X$980,'Unit details'!$B$336:$B$980,$A75,'Unit details'!$J$336:$J$980,$B75,'Unit details'!$N$336:$N$980,"Yes")/E75)</x:f>
        <x:v>n.a.</x:v>
      </x:c>
      <x:c r="H75" s="17" t="str">
        <x:f>IF(E75=0,"n.a.",_xlfn.MAXIFS('Unit details'!$X$336:$X$980,'Unit details'!$B$336:$B$980,$A75,'Unit details'!$J$336:$J$980,$B75,'Unit details'!$N$336:$N$980,"Yes"))</x:f>
        <x:v>n.a.</x:v>
      </x:c>
      <x:c r="I75" s="15" t="str">
        <x:f>IF(E75=0,"No reliable quoted sample",IF(E75=1,"One quote only; not a market range","Unweighted mean of advertised asking rates"))</x:f>
        <x:v>No reliable quoted sample</x:v>
      </x:c>
    </x:row>
    <x:row r="76" ht="30" customHeight="1">
      <x:c r="A76" s="15" t="str">
        <x:v>Penzance</x:v>
      </x:c>
      <x:c r="B76" s="15" t="str">
        <x:v>10,001–15,000</x:v>
      </x:c>
      <x:c r="C76" s="14" t="n">
        <x:f>COUNTIFS('Unit details'!$B$336:$B$980,$A76,'Unit details'!$J$336:$J$980,$B76,'Unit details'!$H$336:$H$980,"Current",'Unit details'!$E$336:$E$980,"Town")</x:f>
        <x:v>0</x:v>
      </x:c>
      <x:c r="D76" s="14" t="n">
        <x:f>COUNTIFS('Unit details'!$B$336:$B$980,$A76,'Unit details'!$J$336:$J$980,$B76,'Unit details'!$H$336:$H$980,"Current",'Unit details'!$E$336:$E$980,"Nearby")</x:f>
        <x:v>0</x:v>
      </x:c>
      <x:c r="E76" s="14" t="n">
        <x:f>COUNTIFS('Unit details'!$B$336:$B$980,$A76,'Unit details'!$J$336:$J$980,$B76,'Unit details'!$N$336:$N$980,"Yes")</x:f>
        <x:v>0</x:v>
      </x:c>
      <x:c r="F76" s="17" t="str">
        <x:f>IF(E76=0,"n.a.",_xlfn.MINIFS('Unit details'!$X$336:$X$980,'Unit details'!$B$336:$B$980,$A76,'Unit details'!$J$336:$J$980,$B76,'Unit details'!$N$336:$N$980,"Yes"))</x:f>
        <x:v>n.a.</x:v>
      </x:c>
      <x:c r="G76" s="17" t="str">
        <x:f>IF(E76=0,"n.a.",SUMIFS('Unit details'!$X$336:$X$980,'Unit details'!$B$336:$B$980,$A76,'Unit details'!$J$336:$J$980,$B76,'Unit details'!$N$336:$N$980,"Yes")/E76)</x:f>
        <x:v>n.a.</x:v>
      </x:c>
      <x:c r="H76" s="17" t="str">
        <x:f>IF(E76=0,"n.a.",_xlfn.MAXIFS('Unit details'!$X$336:$X$980,'Unit details'!$B$336:$B$980,$A76,'Unit details'!$J$336:$J$980,$B76,'Unit details'!$N$336:$N$980,"Yes"))</x:f>
        <x:v>n.a.</x:v>
      </x:c>
      <x:c r="I76" s="15" t="str">
        <x:f>IF(E76=0,"No reliable quoted sample",IF(E76=1,"One quote only; not a market range","Unweighted mean of advertised asking rates"))</x:f>
        <x:v>No reliable quoted sample</x:v>
      </x:c>
    </x:row>
    <x:row r="77" ht="30" customHeight="1">
      <x:c r="A77" s="15" t="str">
        <x:v>Bodmin</x:v>
      </x:c>
      <x:c r="B77" s="15" t="str">
        <x:v>1–1,000</x:v>
      </x:c>
      <x:c r="C77" s="14" t="n">
        <x:f>COUNTIFS('Unit details'!$B$336:$B$980,$A77,'Unit details'!$J$336:$J$980,$B77,'Unit details'!$H$336:$H$980,"Current",'Unit details'!$E$336:$E$980,"Town")</x:f>
        <x:v>1</x:v>
      </x:c>
      <x:c r="D77" s="14" t="n">
        <x:f>COUNTIFS('Unit details'!$B$336:$B$980,$A77,'Unit details'!$J$336:$J$980,$B77,'Unit details'!$H$336:$H$980,"Current",'Unit details'!$E$336:$E$980,"Nearby")</x:f>
        <x:v>0</x:v>
      </x:c>
      <x:c r="E77" s="14" t="n">
        <x:f>COUNTIFS('Unit details'!$B$336:$B$980,$A77,'Unit details'!$J$336:$J$980,$B77,'Unit details'!$N$336:$N$980,"Yes")</x:f>
        <x:v>1</x:v>
      </x:c>
      <x:c r="F77" s="17" t="n">
        <x:f>IF(E77=0,"n.a.",_xlfn.MINIFS('Unit details'!$X$336:$X$980,'Unit details'!$B$336:$B$980,$A77,'Unit details'!$J$336:$J$980,$B77,'Unit details'!$N$336:$N$980,"Yes"))</x:f>
        <x:v>12.5</x:v>
      </x:c>
      <x:c r="G77" s="17" t="n">
        <x:f>IF(E77=0,"n.a.",SUMIFS('Unit details'!$X$336:$X$980,'Unit details'!$B$336:$B$980,$A77,'Unit details'!$J$336:$J$980,$B77,'Unit details'!$N$336:$N$980,"Yes")/E77)</x:f>
        <x:v>12.5</x:v>
      </x:c>
      <x:c r="H77" s="17" t="n">
        <x:f>IF(E77=0,"n.a.",_xlfn.MAXIFS('Unit details'!$X$336:$X$980,'Unit details'!$B$336:$B$980,$A77,'Unit details'!$J$336:$J$980,$B77,'Unit details'!$N$336:$N$980,"Yes"))</x:f>
        <x:v>12.5</x:v>
      </x:c>
      <x:c r="I77" s="15" t="str">
        <x:f>IF(E77=0,"No reliable quoted sample",IF(E77=1,"One quote only; not a market range","Unweighted mean of advertised asking rates"))</x:f>
        <x:v>One quote only; not a market range</x:v>
      </x:c>
    </x:row>
    <x:row r="78" ht="30" customHeight="1">
      <x:c r="A78" s="15" t="str">
        <x:v>Bodmin</x:v>
      </x:c>
      <x:c r="B78" s="15" t="str">
        <x:v>1,001–2,500</x:v>
      </x:c>
      <x:c r="C78" s="14" t="n">
        <x:f>COUNTIFS('Unit details'!$B$336:$B$980,$A78,'Unit details'!$J$336:$J$980,$B78,'Unit details'!$H$336:$H$980,"Current",'Unit details'!$E$336:$E$980,"Town")</x:f>
        <x:v>4</x:v>
      </x:c>
      <x:c r="D78" s="14" t="n">
        <x:f>COUNTIFS('Unit details'!$B$336:$B$980,$A78,'Unit details'!$J$336:$J$980,$B78,'Unit details'!$H$336:$H$980,"Current",'Unit details'!$E$336:$E$980,"Nearby")</x:f>
        <x:v>0</x:v>
      </x:c>
      <x:c r="E78" s="14" t="n">
        <x:f>COUNTIFS('Unit details'!$B$336:$B$980,$A78,'Unit details'!$J$336:$J$980,$B78,'Unit details'!$N$336:$N$980,"Yes")</x:f>
        <x:v>4</x:v>
      </x:c>
      <x:c r="F78" s="17" t="n">
        <x:f>IF(E78=0,"n.a.",_xlfn.MINIFS('Unit details'!$X$336:$X$980,'Unit details'!$B$336:$B$980,$A78,'Unit details'!$J$336:$J$980,$B78,'Unit details'!$N$336:$N$980,"Yes"))</x:f>
        <x:v>7.488986784140969</x:v>
      </x:c>
      <x:c r="G78" s="17" t="n">
        <x:f>IF(E78=0,"n.a.",SUMIFS('Unit details'!$X$336:$X$980,'Unit details'!$B$336:$B$980,$A78,'Unit details'!$J$336:$J$980,$B78,'Unit details'!$N$336:$N$980,"Yes")/E78)</x:f>
        <x:v>9.516971328491618</x:v>
      </x:c>
      <x:c r="H78" s="17" t="n">
        <x:f>IF(E78=0,"n.a.",_xlfn.MAXIFS('Unit details'!$X$336:$X$980,'Unit details'!$B$336:$B$980,$A78,'Unit details'!$J$336:$J$980,$B78,'Unit details'!$N$336:$N$980,"Yes"))</x:f>
        <x:v>12.291052114060964</x:v>
      </x:c>
      <x:c r="I78" s="15" t="str">
        <x:f>IF(E78=0,"No reliable quoted sample",IF(E78=1,"One quote only; not a market range","Unweighted mean of advertised asking rates"))</x:f>
        <x:v>Unweighted mean of advertised asking rates</x:v>
      </x:c>
    </x:row>
    <x:row r="79" ht="30" customHeight="1">
      <x:c r="A79" s="15" t="str">
        <x:v>Bodmin</x:v>
      </x:c>
      <x:c r="B79" s="15" t="str">
        <x:v>2,501–5,000</x:v>
      </x:c>
      <x:c r="C79" s="14" t="n">
        <x:f>COUNTIFS('Unit details'!$B$336:$B$980,$A79,'Unit details'!$J$336:$J$980,$B79,'Unit details'!$H$336:$H$980,"Current",'Unit details'!$E$336:$E$980,"Town")</x:f>
        <x:v>1</x:v>
      </x:c>
      <x:c r="D79" s="14" t="n">
        <x:f>COUNTIFS('Unit details'!$B$336:$B$980,$A79,'Unit details'!$J$336:$J$980,$B79,'Unit details'!$H$336:$H$980,"Current",'Unit details'!$E$336:$E$980,"Nearby")</x:f>
        <x:v>0</x:v>
      </x:c>
      <x:c r="E79" s="14" t="n">
        <x:f>COUNTIFS('Unit details'!$B$336:$B$980,$A79,'Unit details'!$J$336:$J$980,$B79,'Unit details'!$N$336:$N$980,"Yes")</x:f>
        <x:v>1</x:v>
      </x:c>
      <x:c r="F79" s="17" t="n">
        <x:f>IF(E79=0,"n.a.",_xlfn.MINIFS('Unit details'!$X$336:$X$980,'Unit details'!$B$336:$B$980,$A79,'Unit details'!$J$336:$J$980,$B79,'Unit details'!$N$336:$N$980,"Yes"))</x:f>
        <x:v>6.604050484297035</x:v>
      </x:c>
      <x:c r="G79" s="17" t="n">
        <x:f>IF(E79=0,"n.a.",SUMIFS('Unit details'!$X$336:$X$980,'Unit details'!$B$336:$B$980,$A79,'Unit details'!$J$336:$J$980,$B79,'Unit details'!$N$336:$N$980,"Yes")/E79)</x:f>
        <x:v>6.604050484297035</x:v>
      </x:c>
      <x:c r="H79" s="17" t="n">
        <x:f>IF(E79=0,"n.a.",_xlfn.MAXIFS('Unit details'!$X$336:$X$980,'Unit details'!$B$336:$B$980,$A79,'Unit details'!$J$336:$J$980,$B79,'Unit details'!$N$336:$N$980,"Yes"))</x:f>
        <x:v>6.604050484297035</x:v>
      </x:c>
      <x:c r="I79" s="15" t="str">
        <x:f>IF(E79=0,"No reliable quoted sample",IF(E79=1,"One quote only; not a market range","Unweighted mean of advertised asking rates"))</x:f>
        <x:v>One quote only; not a market range</x:v>
      </x:c>
    </x:row>
    <x:row r="80" ht="30" customHeight="1">
      <x:c r="A80" s="15" t="str">
        <x:v>Bodmin</x:v>
      </x:c>
      <x:c r="B80" s="15" t="str">
        <x:v>5,001–10,000</x:v>
      </x:c>
      <x:c r="C80" s="14" t="n">
        <x:f>COUNTIFS('Unit details'!$B$336:$B$980,$A80,'Unit details'!$J$336:$J$980,$B80,'Unit details'!$H$336:$H$980,"Current",'Unit details'!$E$336:$E$980,"Town")</x:f>
        <x:v>0</x:v>
      </x:c>
      <x:c r="D80" s="14" t="n">
        <x:f>COUNTIFS('Unit details'!$B$336:$B$980,$A80,'Unit details'!$J$336:$J$980,$B80,'Unit details'!$H$336:$H$980,"Current",'Unit details'!$E$336:$E$980,"Nearby")</x:f>
        <x:v>0</x:v>
      </x:c>
      <x:c r="E80" s="14" t="n">
        <x:f>COUNTIFS('Unit details'!$B$336:$B$980,$A80,'Unit details'!$J$336:$J$980,$B80,'Unit details'!$N$336:$N$980,"Yes")</x:f>
        <x:v>0</x:v>
      </x:c>
      <x:c r="F80" s="17" t="str">
        <x:f>IF(E80=0,"n.a.",_xlfn.MINIFS('Unit details'!$X$336:$X$980,'Unit details'!$B$336:$B$980,$A80,'Unit details'!$J$336:$J$980,$B80,'Unit details'!$N$336:$N$980,"Yes"))</x:f>
        <x:v>n.a.</x:v>
      </x:c>
      <x:c r="G80" s="17" t="str">
        <x:f>IF(E80=0,"n.a.",SUMIFS('Unit details'!$X$336:$X$980,'Unit details'!$B$336:$B$980,$A80,'Unit details'!$J$336:$J$980,$B80,'Unit details'!$N$336:$N$980,"Yes")/E80)</x:f>
        <x:v>n.a.</x:v>
      </x:c>
      <x:c r="H80" s="17" t="str">
        <x:f>IF(E80=0,"n.a.",_xlfn.MAXIFS('Unit details'!$X$336:$X$980,'Unit details'!$B$336:$B$980,$A80,'Unit details'!$J$336:$J$980,$B80,'Unit details'!$N$336:$N$980,"Yes"))</x:f>
        <x:v>n.a.</x:v>
      </x:c>
      <x:c r="I80" s="15" t="str">
        <x:f>IF(E80=0,"No reliable quoted sample",IF(E80=1,"One quote only; not a market range","Unweighted mean of advertised asking rates"))</x:f>
        <x:v>No reliable quoted sample</x:v>
      </x:c>
    </x:row>
    <x:row r="81" ht="30" customHeight="1">
      <x:c r="A81" s="15" t="str">
        <x:v>Bodmin</x:v>
      </x:c>
      <x:c r="B81" s="15" t="str">
        <x:v>10,001–15,000</x:v>
      </x:c>
      <x:c r="C81" s="14" t="n">
        <x:f>COUNTIFS('Unit details'!$B$336:$B$980,$A81,'Unit details'!$J$336:$J$980,$B81,'Unit details'!$H$336:$H$980,"Current",'Unit details'!$E$336:$E$980,"Town")</x:f>
        <x:v>1</x:v>
      </x:c>
      <x:c r="D81" s="14" t="n">
        <x:f>COUNTIFS('Unit details'!$B$336:$B$980,$A81,'Unit details'!$J$336:$J$980,$B81,'Unit details'!$H$336:$H$980,"Current",'Unit details'!$E$336:$E$980,"Nearby")</x:f>
        <x:v>0</x:v>
      </x:c>
      <x:c r="E81" s="14" t="n">
        <x:f>COUNTIFS('Unit details'!$B$336:$B$980,$A81,'Unit details'!$J$336:$J$980,$B81,'Unit details'!$N$336:$N$980,"Yes")</x:f>
        <x:v>1</x:v>
      </x:c>
      <x:c r="F81" s="17" t="n">
        <x:f>IF(E81=0,"n.a.",_xlfn.MINIFS('Unit details'!$X$336:$X$980,'Unit details'!$B$336:$B$980,$A81,'Unit details'!$J$336:$J$980,$B81,'Unit details'!$N$336:$N$980,"Yes"))</x:f>
        <x:v>4.6239210850801475</x:v>
      </x:c>
      <x:c r="G81" s="17" t="n">
        <x:f>IF(E81=0,"n.a.",SUMIFS('Unit details'!$X$336:$X$980,'Unit details'!$B$336:$B$980,$A81,'Unit details'!$J$336:$J$980,$B81,'Unit details'!$N$336:$N$980,"Yes")/E81)</x:f>
        <x:v>4.6239210850801475</x:v>
      </x:c>
      <x:c r="H81" s="17" t="n">
        <x:f>IF(E81=0,"n.a.",_xlfn.MAXIFS('Unit details'!$X$336:$X$980,'Unit details'!$B$336:$B$980,$A81,'Unit details'!$J$336:$J$980,$B81,'Unit details'!$N$336:$N$980,"Yes"))</x:f>
        <x:v>4.6239210850801475</x:v>
      </x:c>
      <x:c r="I81" s="15" t="str">
        <x:f>IF(E81=0,"No reliable quoted sample",IF(E81=1,"One quote only; not a market range","Unweighted mean of advertised asking rates"))</x:f>
        <x:v>One quote only; not a market range</x:v>
      </x:c>
    </x:row>
    <x:row r="82" ht="30" customHeight="1">
      <x:c r="A82" s="15" t="str">
        <x:v>Exeter</x:v>
      </x:c>
      <x:c r="B82" s="15" t="str">
        <x:v>1–1,000</x:v>
      </x:c>
      <x:c r="C82" s="14" t="n">
        <x:f>COUNTIFS('Unit details'!$B$336:$B$980,$A82,'Unit details'!$J$336:$J$980,$B82,'Unit details'!$H$336:$H$980,"Current",'Unit details'!$E$336:$E$980,"Town")</x:f>
        <x:v>4</x:v>
      </x:c>
      <x:c r="D82" s="14" t="n">
        <x:f>COUNTIFS('Unit details'!$B$336:$B$980,$A82,'Unit details'!$J$336:$J$980,$B82,'Unit details'!$H$336:$H$980,"Current",'Unit details'!$E$336:$E$980,"Nearby")</x:f>
        <x:v>3</x:v>
      </x:c>
      <x:c r="E82" s="14" t="n">
        <x:f>COUNTIFS('Unit details'!$B$336:$B$980,$A82,'Unit details'!$J$336:$J$980,$B82,'Unit details'!$N$336:$N$980,"Yes")</x:f>
        <x:v>7</x:v>
      </x:c>
      <x:c r="F82" s="17" t="n">
        <x:f>IF(E82=0,"n.a.",_xlfn.MINIFS('Unit details'!$X$336:$X$980,'Unit details'!$B$336:$B$980,$A82,'Unit details'!$J$336:$J$980,$B82,'Unit details'!$N$336:$N$980,"Yes"))</x:f>
        <x:v>7.231404958677686</x:v>
      </x:c>
      <x:c r="G82" s="17" t="n">
        <x:f>IF(E82=0,"n.a.",SUMIFS('Unit details'!$X$336:$X$980,'Unit details'!$B$336:$B$980,$A82,'Unit details'!$J$336:$J$980,$B82,'Unit details'!$N$336:$N$980,"Yes")/E82)</x:f>
        <x:v>10.639374132729065</x:v>
      </x:c>
      <x:c r="H82" s="17" t="n">
        <x:f>IF(E82=0,"n.a.",_xlfn.MAXIFS('Unit details'!$X$336:$X$980,'Unit details'!$B$336:$B$980,$A82,'Unit details'!$J$336:$J$980,$B82,'Unit details'!$N$336:$N$980,"Yes"))</x:f>
        <x:v>12.096774193548388</x:v>
      </x:c>
      <x:c r="I82" s="15" t="str">
        <x:f>IF(E82=0,"No reliable quoted sample",IF(E82=1,"One quote only; not a market range","Unweighted mean of advertised asking rates"))</x:f>
        <x:v>Unweighted mean of advertised asking rates</x:v>
      </x:c>
    </x:row>
    <x:row r="83" ht="30" customHeight="1">
      <x:c r="A83" s="15" t="str">
        <x:v>Exeter</x:v>
      </x:c>
      <x:c r="B83" s="15" t="str">
        <x:v>1,001–2,500</x:v>
      </x:c>
      <x:c r="C83" s="14" t="n">
        <x:f>COUNTIFS('Unit details'!$B$336:$B$980,$A83,'Unit details'!$J$336:$J$980,$B83,'Unit details'!$H$336:$H$980,"Current",'Unit details'!$E$336:$E$980,"Town")</x:f>
        <x:v>0</x:v>
      </x:c>
      <x:c r="D83" s="14" t="n">
        <x:f>COUNTIFS('Unit details'!$B$336:$B$980,$A83,'Unit details'!$J$336:$J$980,$B83,'Unit details'!$H$336:$H$980,"Current",'Unit details'!$E$336:$E$980,"Nearby")</x:f>
        <x:v>16</x:v>
      </x:c>
      <x:c r="E83" s="14" t="n">
        <x:f>COUNTIFS('Unit details'!$B$336:$B$980,$A83,'Unit details'!$J$336:$J$980,$B83,'Unit details'!$N$336:$N$980,"Yes")</x:f>
        <x:v>15</x:v>
      </x:c>
      <x:c r="F83" s="17" t="n">
        <x:f>IF(E83=0,"n.a.",_xlfn.MINIFS('Unit details'!$X$336:$X$980,'Unit details'!$B$336:$B$980,$A83,'Unit details'!$J$336:$J$980,$B83,'Unit details'!$N$336:$N$980,"Yes"))</x:f>
        <x:v>8.355091383812011</x:v>
      </x:c>
      <x:c r="G83" s="17" t="n">
        <x:f>IF(E83=0,"n.a.",SUMIFS('Unit details'!$X$336:$X$980,'Unit details'!$B$336:$B$980,$A83,'Unit details'!$J$336:$J$980,$B83,'Unit details'!$N$336:$N$980,"Yes")/E83)</x:f>
        <x:v>11.520595646246894</x:v>
      </x:c>
      <x:c r="H83" s="17" t="n">
        <x:f>IF(E83=0,"n.a.",_xlfn.MAXIFS('Unit details'!$X$336:$X$980,'Unit details'!$B$336:$B$980,$A83,'Unit details'!$J$336:$J$980,$B83,'Unit details'!$N$336:$N$980,"Yes"))</x:f>
        <x:v>14</x:v>
      </x:c>
      <x:c r="I83" s="15" t="str">
        <x:f>IF(E83=0,"No reliable quoted sample",IF(E83=1,"One quote only; not a market range","Unweighted mean of advertised asking rates"))</x:f>
        <x:v>Unweighted mean of advertised asking rates</x:v>
      </x:c>
    </x:row>
    <x:row r="84" ht="30" customHeight="1">
      <x:c r="A84" s="15" t="str">
        <x:v>Exeter</x:v>
      </x:c>
      <x:c r="B84" s="15" t="str">
        <x:v>2,501–5,000</x:v>
      </x:c>
      <x:c r="C84" s="14" t="n">
        <x:f>COUNTIFS('Unit details'!$B$336:$B$980,$A84,'Unit details'!$J$336:$J$980,$B84,'Unit details'!$H$336:$H$980,"Current",'Unit details'!$E$336:$E$980,"Town")</x:f>
        <x:v>12</x:v>
      </x:c>
      <x:c r="D84" s="14" t="n">
        <x:f>COUNTIFS('Unit details'!$B$336:$B$980,$A84,'Unit details'!$J$336:$J$980,$B84,'Unit details'!$H$336:$H$980,"Current",'Unit details'!$E$336:$E$980,"Nearby")</x:f>
        <x:v>2</x:v>
      </x:c>
      <x:c r="E84" s="14" t="n">
        <x:f>COUNTIFS('Unit details'!$B$336:$B$980,$A84,'Unit details'!$J$336:$J$980,$B84,'Unit details'!$N$336:$N$980,"Yes")</x:f>
        <x:v>10</x:v>
      </x:c>
      <x:c r="F84" s="17" t="n">
        <x:f>IF(E84=0,"n.a.",_xlfn.MINIFS('Unit details'!$X$336:$X$980,'Unit details'!$B$336:$B$980,$A84,'Unit details'!$J$336:$J$980,$B84,'Unit details'!$N$336:$N$980,"Yes"))</x:f>
        <x:v>5.0162289760991445</x:v>
      </x:c>
      <x:c r="G84" s="17" t="n">
        <x:f>IF(E84=0,"n.a.",SUMIFS('Unit details'!$X$336:$X$980,'Unit details'!$B$336:$B$980,$A84,'Unit details'!$J$336:$J$980,$B84,'Unit details'!$N$336:$N$980,"Yes")/E84)</x:f>
        <x:v>8.948790222095555</x:v>
      </x:c>
      <x:c r="H84" s="17" t="n">
        <x:f>IF(E84=0,"n.a.",_xlfn.MAXIFS('Unit details'!$X$336:$X$980,'Unit details'!$B$336:$B$980,$A84,'Unit details'!$J$336:$J$980,$B84,'Unit details'!$N$336:$N$980,"Yes"))</x:f>
        <x:v>13.91465677179963</x:v>
      </x:c>
      <x:c r="I84" s="15" t="str">
        <x:f>IF(E84=0,"No reliable quoted sample",IF(E84=1,"One quote only; not a market range","Unweighted mean of advertised asking rates"))</x:f>
        <x:v>Unweighted mean of advertised asking rates</x:v>
      </x:c>
    </x:row>
    <x:row r="85" ht="30" customHeight="1">
      <x:c r="A85" s="15" t="str">
        <x:v>Exeter</x:v>
      </x:c>
      <x:c r="B85" s="15" t="str">
        <x:v>5,001–10,000</x:v>
      </x:c>
      <x:c r="C85" s="14" t="n">
        <x:f>COUNTIFS('Unit details'!$B$336:$B$980,$A85,'Unit details'!$J$336:$J$980,$B85,'Unit details'!$H$336:$H$980,"Current",'Unit details'!$E$336:$E$980,"Town")</x:f>
        <x:v>6</x:v>
      </x:c>
      <x:c r="D85" s="14" t="n">
        <x:f>COUNTIFS('Unit details'!$B$336:$B$980,$A85,'Unit details'!$J$336:$J$980,$B85,'Unit details'!$H$336:$H$980,"Current",'Unit details'!$E$336:$E$980,"Nearby")</x:f>
        <x:v>2</x:v>
      </x:c>
      <x:c r="E85" s="14" t="n">
        <x:f>COUNTIFS('Unit details'!$B$336:$B$980,$A85,'Unit details'!$J$336:$J$980,$B85,'Unit details'!$N$336:$N$980,"Yes")</x:f>
        <x:v>4</x:v>
      </x:c>
      <x:c r="F85" s="17" t="n">
        <x:f>IF(E85=0,"n.a.",_xlfn.MINIFS('Unit details'!$X$336:$X$980,'Unit details'!$B$336:$B$980,$A85,'Unit details'!$J$336:$J$980,$B85,'Unit details'!$N$336:$N$980,"Yes"))</x:f>
        <x:v>5.292872265349329</x:v>
      </x:c>
      <x:c r="G85" s="17" t="n">
        <x:f>IF(E85=0,"n.a.",SUMIFS('Unit details'!$X$336:$X$980,'Unit details'!$B$336:$B$980,$A85,'Unit details'!$J$336:$J$980,$B85,'Unit details'!$N$336:$N$980,"Yes")/E85)</x:f>
        <x:v>7.8805680469559425</x:v>
      </x:c>
      <x:c r="H85" s="17" t="n">
        <x:f>IF(E85=0,"n.a.",_xlfn.MAXIFS('Unit details'!$X$336:$X$980,'Unit details'!$B$336:$B$980,$A85,'Unit details'!$J$336:$J$980,$B85,'Unit details'!$N$336:$N$980,"Yes"))</x:f>
        <x:v>10.136230943885826</x:v>
      </x:c>
      <x:c r="I85" s="15" t="str">
        <x:f>IF(E85=0,"No reliable quoted sample",IF(E85=1,"One quote only; not a market range","Unweighted mean of advertised asking rates"))</x:f>
        <x:v>Unweighted mean of advertised asking rates</x:v>
      </x:c>
    </x:row>
    <x:row r="86" ht="30" customHeight="1">
      <x:c r="A86" s="15" t="str">
        <x:v>Exeter</x:v>
      </x:c>
      <x:c r="B86" s="15" t="str">
        <x:v>10,001–15,000</x:v>
      </x:c>
      <x:c r="C86" s="14" t="n">
        <x:f>COUNTIFS('Unit details'!$B$336:$B$980,$A86,'Unit details'!$J$336:$J$980,$B86,'Unit details'!$H$336:$H$980,"Current",'Unit details'!$E$336:$E$980,"Town")</x:f>
        <x:v>4</x:v>
      </x:c>
      <x:c r="D86" s="14" t="n">
        <x:f>COUNTIFS('Unit details'!$B$336:$B$980,$A86,'Unit details'!$J$336:$J$980,$B86,'Unit details'!$H$336:$H$980,"Current",'Unit details'!$E$336:$E$980,"Nearby")</x:f>
        <x:v>3</x:v>
      </x:c>
      <x:c r="E86" s="14" t="n">
        <x:f>COUNTIFS('Unit details'!$B$336:$B$980,$A86,'Unit details'!$J$336:$J$980,$B86,'Unit details'!$N$336:$N$980,"Yes")</x:f>
        <x:v>2</x:v>
      </x:c>
      <x:c r="F86" s="17" t="n">
        <x:f>IF(E86=0,"n.a.",_xlfn.MINIFS('Unit details'!$X$336:$X$980,'Unit details'!$B$336:$B$980,$A86,'Unit details'!$J$336:$J$980,$B86,'Unit details'!$N$336:$N$980,"Yes"))</x:f>
        <x:v>7.4766355140186915</x:v>
      </x:c>
      <x:c r="G86" s="17" t="n">
        <x:f>IF(E86=0,"n.a.",SUMIFS('Unit details'!$X$336:$X$980,'Unit details'!$B$336:$B$980,$A86,'Unit details'!$J$336:$J$980,$B86,'Unit details'!$N$336:$N$980,"Yes")/E86)</x:f>
        <x:v>8.464621787257691</x:v>
      </x:c>
      <x:c r="H86" s="17" t="n">
        <x:f>IF(E86=0,"n.a.",_xlfn.MAXIFS('Unit details'!$X$336:$X$980,'Unit details'!$B$336:$B$980,$A86,'Unit details'!$J$336:$J$980,$B86,'Unit details'!$N$336:$N$980,"Yes"))</x:f>
        <x:v>9.452608060496692</x:v>
      </x:c>
      <x:c r="I86" s="15" t="str">
        <x:f>IF(E86=0,"No reliable quoted sample",IF(E86=1,"One quote only; not a market range","Unweighted mean of advertised asking rates"))</x:f>
        <x:v>Unweighted mean of advertised asking rates</x:v>
      </x:c>
    </x:row>
    <x:row r="87" ht="30" customHeight="1">
      <x:c r="A87" s="15" t="str">
        <x:v>Exeter</x:v>
      </x:c>
      <x:c r="B87" s="15" t="str">
        <x:v>Range crosses bands</x:v>
      </x:c>
      <x:c r="C87" s="14" t="n">
        <x:f>COUNTIFS('Unit details'!$B$336:$B$980,$A87,'Unit details'!$J$336:$J$980,$B87,'Unit details'!$H$336:$H$980,"Current",'Unit details'!$E$336:$E$980,"Town")</x:f>
        <x:v>2</x:v>
      </x:c>
      <x:c r="D87" s="14" t="n">
        <x:f>COUNTIFS('Unit details'!$B$336:$B$980,$A87,'Unit details'!$J$336:$J$980,$B87,'Unit details'!$H$336:$H$980,"Current",'Unit details'!$E$336:$E$980,"Nearby")</x:f>
        <x:v>0</x:v>
      </x:c>
      <x:c r="E87" s="14" t="n">
        <x:f>COUNTIFS('Unit details'!$B$336:$B$980,$A87,'Unit details'!$J$336:$J$980,$B87,'Unit details'!$N$336:$N$980,"Yes")</x:f>
        <x:v>0</x:v>
      </x:c>
      <x:c r="F87" s="17" t="str">
        <x:f>IF(E87=0,"n.a.",_xlfn.MINIFS('Unit details'!$X$336:$X$980,'Unit details'!$B$336:$B$980,$A87,'Unit details'!$J$336:$J$980,$B87,'Unit details'!$N$336:$N$980,"Yes"))</x:f>
        <x:v>n.a.</x:v>
      </x:c>
      <x:c r="G87" s="17" t="str">
        <x:f>IF(E87=0,"n.a.",SUMIFS('Unit details'!$X$336:$X$980,'Unit details'!$B$336:$B$980,$A87,'Unit details'!$J$336:$J$980,$B87,'Unit details'!$N$336:$N$980,"Yes")/E87)</x:f>
        <x:v>n.a.</x:v>
      </x:c>
      <x:c r="H87" s="17" t="str">
        <x:f>IF(E87=0,"n.a.",_xlfn.MAXIFS('Unit details'!$X$336:$X$980,'Unit details'!$B$336:$B$980,$A87,'Unit details'!$J$336:$J$980,$B87,'Unit details'!$N$336:$N$980,"Yes"))</x:f>
        <x:v>n.a.</x:v>
      </x:c>
      <x:c r="I87" s="15" t="str">
        <x:f>IF(E87=0,"No reliable quoted sample",IF(E87=1,"One quote only; not a market range","Unweighted mean of advertised asking rates"))</x:f>
        <x:v>No reliable quoted sample</x:v>
      </x:c>
    </x:row>
    <x:row r="88" ht="30" customHeight="1">
      <x:c r="A88" s="15" t="str">
        <x:v>Plymouth</x:v>
      </x:c>
      <x:c r="B88" s="15" t="str">
        <x:v>1–1,000</x:v>
      </x:c>
      <x:c r="C88" s="14" t="n">
        <x:f>COUNTIFS('Unit details'!$B$336:$B$980,$A88,'Unit details'!$J$336:$J$980,$B88,'Unit details'!$H$336:$H$980,"Current",'Unit details'!$E$336:$E$980,"Town")</x:f>
        <x:v>1</x:v>
      </x:c>
      <x:c r="D88" s="14" t="n">
        <x:f>COUNTIFS('Unit details'!$B$336:$B$980,$A88,'Unit details'!$J$336:$J$980,$B88,'Unit details'!$H$336:$H$980,"Current",'Unit details'!$E$336:$E$980,"Nearby")</x:f>
        <x:v>0</x:v>
      </x:c>
      <x:c r="E88" s="14" t="n">
        <x:f>COUNTIFS('Unit details'!$B$336:$B$980,$A88,'Unit details'!$J$336:$J$980,$B88,'Unit details'!$N$336:$N$980,"Yes")</x:f>
        <x:v>1</x:v>
      </x:c>
      <x:c r="F88" s="17" t="n">
        <x:f>IF(E88=0,"n.a.",_xlfn.MINIFS('Unit details'!$X$336:$X$980,'Unit details'!$B$336:$B$980,$A88,'Unit details'!$J$336:$J$980,$B88,'Unit details'!$N$336:$N$980,"Yes"))</x:f>
        <x:v>11.148272017837234</x:v>
      </x:c>
      <x:c r="G88" s="17" t="n">
        <x:f>IF(E88=0,"n.a.",SUMIFS('Unit details'!$X$336:$X$980,'Unit details'!$B$336:$B$980,$A88,'Unit details'!$J$336:$J$980,$B88,'Unit details'!$N$336:$N$980,"Yes")/E88)</x:f>
        <x:v>11.148272017837234</x:v>
      </x:c>
      <x:c r="H88" s="17" t="n">
        <x:f>IF(E88=0,"n.a.",_xlfn.MAXIFS('Unit details'!$X$336:$X$980,'Unit details'!$B$336:$B$980,$A88,'Unit details'!$J$336:$J$980,$B88,'Unit details'!$N$336:$N$980,"Yes"))</x:f>
        <x:v>11.148272017837234</x:v>
      </x:c>
      <x:c r="I88" s="15" t="str">
        <x:f>IF(E88=0,"No reliable quoted sample",IF(E88=1,"One quote only; not a market range","Unweighted mean of advertised asking rates"))</x:f>
        <x:v>One quote only; not a market range</x:v>
      </x:c>
    </x:row>
    <x:row r="89" ht="30" customHeight="1">
      <x:c r="A89" s="15" t="str">
        <x:v>Plymouth</x:v>
      </x:c>
      <x:c r="B89" s="15" t="str">
        <x:v>1,001–2,500</x:v>
      </x:c>
      <x:c r="C89" s="14" t="n">
        <x:f>COUNTIFS('Unit details'!$B$336:$B$980,$A89,'Unit details'!$J$336:$J$980,$B89,'Unit details'!$H$336:$H$980,"Current",'Unit details'!$E$336:$E$980,"Town")</x:f>
        <x:v>15</x:v>
      </x:c>
      <x:c r="D89" s="14" t="n">
        <x:f>COUNTIFS('Unit details'!$B$336:$B$980,$A89,'Unit details'!$J$336:$J$980,$B89,'Unit details'!$H$336:$H$980,"Current",'Unit details'!$E$336:$E$980,"Nearby")</x:f>
        <x:v>0</x:v>
      </x:c>
      <x:c r="E89" s="14" t="n">
        <x:f>COUNTIFS('Unit details'!$B$336:$B$980,$A89,'Unit details'!$J$336:$J$980,$B89,'Unit details'!$N$336:$N$980,"Yes")</x:f>
        <x:v>11</x:v>
      </x:c>
      <x:c r="F89" s="17" t="n">
        <x:f>IF(E89=0,"n.a.",_xlfn.MINIFS('Unit details'!$X$336:$X$980,'Unit details'!$B$336:$B$980,$A89,'Unit details'!$J$336:$J$980,$B89,'Unit details'!$N$336:$N$980,"Yes"))</x:f>
        <x:v>6.666666666666667</x:v>
      </x:c>
      <x:c r="G89" s="17" t="n">
        <x:f>IF(E89=0,"n.a.",SUMIFS('Unit details'!$X$336:$X$980,'Unit details'!$B$336:$B$980,$A89,'Unit details'!$J$336:$J$980,$B89,'Unit details'!$N$336:$N$980,"Yes")/E89)</x:f>
        <x:v>9.945730540859989</x:v>
      </x:c>
      <x:c r="H89" s="17" t="n">
        <x:f>IF(E89=0,"n.a.",_xlfn.MAXIFS('Unit details'!$X$336:$X$980,'Unit details'!$B$336:$B$980,$A89,'Unit details'!$J$336:$J$980,$B89,'Unit details'!$N$336:$N$980,"Yes"))</x:f>
        <x:v>12.084592145015106</x:v>
      </x:c>
      <x:c r="I89" s="15" t="str">
        <x:f>IF(E89=0,"No reliable quoted sample",IF(E89=1,"One quote only; not a market range","Unweighted mean of advertised asking rates"))</x:f>
        <x:v>Unweighted mean of advertised asking rates</x:v>
      </x:c>
    </x:row>
    <x:row r="90" ht="30" customHeight="1">
      <x:c r="A90" s="15" t="str">
        <x:v>Plymouth</x:v>
      </x:c>
      <x:c r="B90" s="15" t="str">
        <x:v>2,501–5,000</x:v>
      </x:c>
      <x:c r="C90" s="14" t="n">
        <x:f>COUNTIFS('Unit details'!$B$336:$B$980,$A90,'Unit details'!$J$336:$J$980,$B90,'Unit details'!$H$336:$H$980,"Current",'Unit details'!$E$336:$E$980,"Town")</x:f>
        <x:v>3</x:v>
      </x:c>
      <x:c r="D90" s="14" t="n">
        <x:f>COUNTIFS('Unit details'!$B$336:$B$980,$A90,'Unit details'!$J$336:$J$980,$B90,'Unit details'!$H$336:$H$980,"Current",'Unit details'!$E$336:$E$980,"Nearby")</x:f>
        <x:v>4</x:v>
      </x:c>
      <x:c r="E90" s="14" t="n">
        <x:f>COUNTIFS('Unit details'!$B$336:$B$980,$A90,'Unit details'!$J$336:$J$980,$B90,'Unit details'!$N$336:$N$980,"Yes")</x:f>
        <x:v>5</x:v>
      </x:c>
      <x:c r="F90" s="17" t="n">
        <x:f>IF(E90=0,"n.a.",_xlfn.MINIFS('Unit details'!$X$336:$X$980,'Unit details'!$B$336:$B$980,$A90,'Unit details'!$J$336:$J$980,$B90,'Unit details'!$N$336:$N$980,"Yes"))</x:f>
        <x:v>6.58052165589854</x:v>
      </x:c>
      <x:c r="G90" s="17" t="n">
        <x:f>IF(E90=0,"n.a.",SUMIFS('Unit details'!$X$336:$X$980,'Unit details'!$B$336:$B$980,$A90,'Unit details'!$J$336:$J$980,$B90,'Unit details'!$N$336:$N$980,"Yes")/E90)</x:f>
        <x:v>8.323359331600564</x:v>
      </x:c>
      <x:c r="H90" s="17" t="n">
        <x:f>IF(E90=0,"n.a.",_xlfn.MAXIFS('Unit details'!$X$336:$X$980,'Unit details'!$B$336:$B$980,$A90,'Unit details'!$J$336:$J$980,$B90,'Unit details'!$N$336:$N$980,"Yes"))</x:f>
        <x:v>10</x:v>
      </x:c>
      <x:c r="I90" s="15" t="str">
        <x:f>IF(E90=0,"No reliable quoted sample",IF(E90=1,"One quote only; not a market range","Unweighted mean of advertised asking rates"))</x:f>
        <x:v>Unweighted mean of advertised asking rates</x:v>
      </x:c>
    </x:row>
    <x:row r="91" ht="30" customHeight="1">
      <x:c r="A91" s="15" t="str">
        <x:v>Plymouth</x:v>
      </x:c>
      <x:c r="B91" s="15" t="str">
        <x:v>5,001–10,000</x:v>
      </x:c>
      <x:c r="C91" s="14" t="n">
        <x:f>COUNTIFS('Unit details'!$B$336:$B$980,$A91,'Unit details'!$J$336:$J$980,$B91,'Unit details'!$H$336:$H$980,"Current",'Unit details'!$E$336:$E$980,"Town")</x:f>
        <x:v>7</x:v>
      </x:c>
      <x:c r="D91" s="14" t="n">
        <x:f>COUNTIFS('Unit details'!$B$336:$B$980,$A91,'Unit details'!$J$336:$J$980,$B91,'Unit details'!$H$336:$H$980,"Current",'Unit details'!$E$336:$E$980,"Nearby")</x:f>
        <x:v>1</x:v>
      </x:c>
      <x:c r="E91" s="14" t="n">
        <x:f>COUNTIFS('Unit details'!$B$336:$B$980,$A91,'Unit details'!$J$336:$J$980,$B91,'Unit details'!$N$336:$N$980,"Yes")</x:f>
        <x:v>7</x:v>
      </x:c>
      <x:c r="F91" s="17" t="n">
        <x:f>IF(E91=0,"n.a.",_xlfn.MINIFS('Unit details'!$X$336:$X$980,'Unit details'!$B$336:$B$980,$A91,'Unit details'!$J$336:$J$980,$B91,'Unit details'!$N$336:$N$980,"Yes"))</x:f>
        <x:v>5.278463165315474</x:v>
      </x:c>
      <x:c r="G91" s="17" t="n">
        <x:f>IF(E91=0,"n.a.",SUMIFS('Unit details'!$X$336:$X$980,'Unit details'!$B$336:$B$980,$A91,'Unit details'!$J$336:$J$980,$B91,'Unit details'!$N$336:$N$980,"Yes")/E91)</x:f>
        <x:v>7.757849011065146</x:v>
      </x:c>
      <x:c r="H91" s="17" t="n">
        <x:f>IF(E91=0,"n.a.",_xlfn.MAXIFS('Unit details'!$X$336:$X$980,'Unit details'!$B$336:$B$980,$A91,'Unit details'!$J$336:$J$980,$B91,'Unit details'!$N$336:$N$980,"Yes"))</x:f>
        <x:v>10.553431942828652</x:v>
      </x:c>
      <x:c r="I91" s="15" t="str">
        <x:f>IF(E91=0,"No reliable quoted sample",IF(E91=1,"One quote only; not a market range","Unweighted mean of advertised asking rates"))</x:f>
        <x:v>Unweighted mean of advertised asking rates</x:v>
      </x:c>
    </x:row>
    <x:row r="92" ht="30" customHeight="1">
      <x:c r="A92" s="15" t="str">
        <x:v>Plymouth</x:v>
      </x:c>
      <x:c r="B92" s="15" t="str">
        <x:v>10,001–15,000</x:v>
      </x:c>
      <x:c r="C92" s="14" t="n">
        <x:f>COUNTIFS('Unit details'!$B$336:$B$980,$A92,'Unit details'!$J$336:$J$980,$B92,'Unit details'!$H$336:$H$980,"Current",'Unit details'!$E$336:$E$980,"Town")</x:f>
        <x:v>3</x:v>
      </x:c>
      <x:c r="D92" s="14" t="n">
        <x:f>COUNTIFS('Unit details'!$B$336:$B$980,$A92,'Unit details'!$J$336:$J$980,$B92,'Unit details'!$H$336:$H$980,"Current",'Unit details'!$E$336:$E$980,"Nearby")</x:f>
        <x:v>0</x:v>
      </x:c>
      <x:c r="E92" s="14" t="n">
        <x:f>COUNTIFS('Unit details'!$B$336:$B$980,$A92,'Unit details'!$J$336:$J$980,$B92,'Unit details'!$N$336:$N$980,"Yes")</x:f>
        <x:v>1</x:v>
      </x:c>
      <x:c r="F92" s="17" t="n">
        <x:f>IF(E92=0,"n.a.",_xlfn.MINIFS('Unit details'!$X$336:$X$980,'Unit details'!$B$336:$B$980,$A92,'Unit details'!$J$336:$J$980,$B92,'Unit details'!$N$336:$N$980,"Yes"))</x:f>
        <x:v>5.460999362883408</x:v>
      </x:c>
      <x:c r="G92" s="17" t="n">
        <x:f>IF(E92=0,"n.a.",SUMIFS('Unit details'!$X$336:$X$980,'Unit details'!$B$336:$B$980,$A92,'Unit details'!$J$336:$J$980,$B92,'Unit details'!$N$336:$N$980,"Yes")/E92)</x:f>
        <x:v>5.460999362883408</x:v>
      </x:c>
      <x:c r="H92" s="17" t="n">
        <x:f>IF(E92=0,"n.a.",_xlfn.MAXIFS('Unit details'!$X$336:$X$980,'Unit details'!$B$336:$B$980,$A92,'Unit details'!$J$336:$J$980,$B92,'Unit details'!$N$336:$N$980,"Yes"))</x:f>
        <x:v>5.460999362883408</x:v>
      </x:c>
      <x:c r="I92" s="15" t="str">
        <x:f>IF(E92=0,"No reliable quoted sample",IF(E92=1,"One quote only; not a market range","Unweighted mean of advertised asking rates"))</x:f>
        <x:v>One quote only; not a market range</x:v>
      </x:c>
    </x:row>
    <x:row r="93" ht="30" customHeight="1">
      <x:c r="A93" s="15" t="str">
        <x:v>Torquay</x:v>
      </x:c>
      <x:c r="B93" s="15" t="str">
        <x:v>1–1,000</x:v>
      </x:c>
      <x:c r="C93" s="14" t="n">
        <x:f>COUNTIFS('Unit details'!$B$336:$B$980,$A93,'Unit details'!$J$336:$J$980,$B93,'Unit details'!$H$336:$H$980,"Current",'Unit details'!$E$336:$E$980,"Town")</x:f>
        <x:v>1</x:v>
      </x:c>
      <x:c r="D93" s="14" t="n">
        <x:f>COUNTIFS('Unit details'!$B$336:$B$980,$A93,'Unit details'!$J$336:$J$980,$B93,'Unit details'!$H$336:$H$980,"Current",'Unit details'!$E$336:$E$980,"Nearby")</x:f>
        <x:v>0</x:v>
      </x:c>
      <x:c r="E93" s="14" t="n">
        <x:f>COUNTIFS('Unit details'!$B$336:$B$980,$A93,'Unit details'!$J$336:$J$980,$B93,'Unit details'!$N$336:$N$980,"Yes")</x:f>
        <x:v>0</x:v>
      </x:c>
      <x:c r="F93" s="17" t="str">
        <x:f>IF(E93=0,"n.a.",_xlfn.MINIFS('Unit details'!$X$336:$X$980,'Unit details'!$B$336:$B$980,$A93,'Unit details'!$J$336:$J$980,$B93,'Unit details'!$N$336:$N$980,"Yes"))</x:f>
        <x:v>n.a.</x:v>
      </x:c>
      <x:c r="G93" s="17" t="str">
        <x:f>IF(E93=0,"n.a.",SUMIFS('Unit details'!$X$336:$X$980,'Unit details'!$B$336:$B$980,$A93,'Unit details'!$J$336:$J$980,$B93,'Unit details'!$N$336:$N$980,"Yes")/E93)</x:f>
        <x:v>n.a.</x:v>
      </x:c>
      <x:c r="H93" s="17" t="str">
        <x:f>IF(E93=0,"n.a.",_xlfn.MAXIFS('Unit details'!$X$336:$X$980,'Unit details'!$B$336:$B$980,$A93,'Unit details'!$J$336:$J$980,$B93,'Unit details'!$N$336:$N$980,"Yes"))</x:f>
        <x:v>n.a.</x:v>
      </x:c>
      <x:c r="I93" s="15" t="str">
        <x:f>IF(E93=0,"No reliable quoted sample",IF(E93=1,"One quote only; not a market range","Unweighted mean of advertised asking rates"))</x:f>
        <x:v>No reliable quoted sample</x:v>
      </x:c>
    </x:row>
    <x:row r="94" ht="30" customHeight="1">
      <x:c r="A94" s="15" t="str">
        <x:v>Torquay</x:v>
      </x:c>
      <x:c r="B94" s="15" t="str">
        <x:v>1,001–2,500</x:v>
      </x:c>
      <x:c r="C94" s="14" t="n">
        <x:f>COUNTIFS('Unit details'!$B$336:$B$980,$A94,'Unit details'!$J$336:$J$980,$B94,'Unit details'!$H$336:$H$980,"Current",'Unit details'!$E$336:$E$980,"Town")</x:f>
        <x:v>2</x:v>
      </x:c>
      <x:c r="D94" s="14" t="n">
        <x:f>COUNTIFS('Unit details'!$B$336:$B$980,$A94,'Unit details'!$J$336:$J$980,$B94,'Unit details'!$H$336:$H$980,"Current",'Unit details'!$E$336:$E$980,"Nearby")</x:f>
        <x:v>0</x:v>
      </x:c>
      <x:c r="E94" s="14" t="n">
        <x:f>COUNTIFS('Unit details'!$B$336:$B$980,$A94,'Unit details'!$J$336:$J$980,$B94,'Unit details'!$N$336:$N$980,"Yes")</x:f>
        <x:v>1</x:v>
      </x:c>
      <x:c r="F94" s="17" t="n">
        <x:f>IF(E94=0,"n.a.",_xlfn.MINIFS('Unit details'!$X$336:$X$980,'Unit details'!$B$336:$B$980,$A94,'Unit details'!$J$336:$J$980,$B94,'Unit details'!$N$336:$N$980,"Yes"))</x:f>
        <x:v>9.287925696594428</x:v>
      </x:c>
      <x:c r="G94" s="17" t="n">
        <x:f>IF(E94=0,"n.a.",SUMIFS('Unit details'!$X$336:$X$980,'Unit details'!$B$336:$B$980,$A94,'Unit details'!$J$336:$J$980,$B94,'Unit details'!$N$336:$N$980,"Yes")/E94)</x:f>
        <x:v>9.287925696594428</x:v>
      </x:c>
      <x:c r="H94" s="17" t="n">
        <x:f>IF(E94=0,"n.a.",_xlfn.MAXIFS('Unit details'!$X$336:$X$980,'Unit details'!$B$336:$B$980,$A94,'Unit details'!$J$336:$J$980,$B94,'Unit details'!$N$336:$N$980,"Yes"))</x:f>
        <x:v>9.287925696594428</x:v>
      </x:c>
      <x:c r="I94" s="15" t="str">
        <x:f>IF(E94=0,"No reliable quoted sample",IF(E94=1,"One quote only; not a market range","Unweighted mean of advertised asking rates"))</x:f>
        <x:v>One quote only; not a market range</x:v>
      </x:c>
    </x:row>
    <x:row r="95" ht="30" customHeight="1">
      <x:c r="A95" s="15" t="str">
        <x:v>Torquay</x:v>
      </x:c>
      <x:c r="B95" s="15" t="str">
        <x:v>2,501–5,000</x:v>
      </x:c>
      <x:c r="C95" s="14" t="n">
        <x:f>COUNTIFS('Unit details'!$B$336:$B$980,$A95,'Unit details'!$J$336:$J$980,$B95,'Unit details'!$H$336:$H$980,"Current",'Unit details'!$E$336:$E$980,"Town")</x:f>
        <x:v>0</x:v>
      </x:c>
      <x:c r="D95" s="14" t="n">
        <x:f>COUNTIFS('Unit details'!$B$336:$B$980,$A95,'Unit details'!$J$336:$J$980,$B95,'Unit details'!$H$336:$H$980,"Current",'Unit details'!$E$336:$E$980,"Nearby")</x:f>
        <x:v>0</x:v>
      </x:c>
      <x:c r="E95" s="14" t="n">
        <x:f>COUNTIFS('Unit details'!$B$336:$B$980,$A95,'Unit details'!$J$336:$J$980,$B95,'Unit details'!$N$336:$N$980,"Yes")</x:f>
        <x:v>0</x:v>
      </x:c>
      <x:c r="F95" s="17" t="str">
        <x:f>IF(E95=0,"n.a.",_xlfn.MINIFS('Unit details'!$X$336:$X$980,'Unit details'!$B$336:$B$980,$A95,'Unit details'!$J$336:$J$980,$B95,'Unit details'!$N$336:$N$980,"Yes"))</x:f>
        <x:v>n.a.</x:v>
      </x:c>
      <x:c r="G95" s="17" t="str">
        <x:f>IF(E95=0,"n.a.",SUMIFS('Unit details'!$X$336:$X$980,'Unit details'!$B$336:$B$980,$A95,'Unit details'!$J$336:$J$980,$B95,'Unit details'!$N$336:$N$980,"Yes")/E95)</x:f>
        <x:v>n.a.</x:v>
      </x:c>
      <x:c r="H95" s="17" t="str">
        <x:f>IF(E95=0,"n.a.",_xlfn.MAXIFS('Unit details'!$X$336:$X$980,'Unit details'!$B$336:$B$980,$A95,'Unit details'!$J$336:$J$980,$B95,'Unit details'!$N$336:$N$980,"Yes"))</x:f>
        <x:v>n.a.</x:v>
      </x:c>
      <x:c r="I95" s="15" t="str">
        <x:f>IF(E95=0,"No reliable quoted sample",IF(E95=1,"One quote only; not a market range","Unweighted mean of advertised asking rates"))</x:f>
        <x:v>No reliable quoted sample</x:v>
      </x:c>
    </x:row>
    <x:row r="96" ht="30" customHeight="1">
      <x:c r="A96" s="15" t="str">
        <x:v>Torquay</x:v>
      </x:c>
      <x:c r="B96" s="15" t="str">
        <x:v>5,001–10,000</x:v>
      </x:c>
      <x:c r="C96" s="14" t="n">
        <x:f>COUNTIFS('Unit details'!$B$336:$B$980,$A96,'Unit details'!$J$336:$J$980,$B96,'Unit details'!$H$336:$H$980,"Current",'Unit details'!$E$336:$E$980,"Town")</x:f>
        <x:v>0</x:v>
      </x:c>
      <x:c r="D96" s="14" t="n">
        <x:f>COUNTIFS('Unit details'!$B$336:$B$980,$A96,'Unit details'!$J$336:$J$980,$B96,'Unit details'!$H$336:$H$980,"Current",'Unit details'!$E$336:$E$980,"Nearby")</x:f>
        <x:v>0</x:v>
      </x:c>
      <x:c r="E96" s="14" t="n">
        <x:f>COUNTIFS('Unit details'!$B$336:$B$980,$A96,'Unit details'!$J$336:$J$980,$B96,'Unit details'!$N$336:$N$980,"Yes")</x:f>
        <x:v>0</x:v>
      </x:c>
      <x:c r="F96" s="17" t="str">
        <x:f>IF(E96=0,"n.a.",_xlfn.MINIFS('Unit details'!$X$336:$X$980,'Unit details'!$B$336:$B$980,$A96,'Unit details'!$J$336:$J$980,$B96,'Unit details'!$N$336:$N$980,"Yes"))</x:f>
        <x:v>n.a.</x:v>
      </x:c>
      <x:c r="G96" s="17" t="str">
        <x:f>IF(E96=0,"n.a.",SUMIFS('Unit details'!$X$336:$X$980,'Unit details'!$B$336:$B$980,$A96,'Unit details'!$J$336:$J$980,$B96,'Unit details'!$N$336:$N$980,"Yes")/E96)</x:f>
        <x:v>n.a.</x:v>
      </x:c>
      <x:c r="H96" s="17" t="str">
        <x:f>IF(E96=0,"n.a.",_xlfn.MAXIFS('Unit details'!$X$336:$X$980,'Unit details'!$B$336:$B$980,$A96,'Unit details'!$J$336:$J$980,$B96,'Unit details'!$N$336:$N$980,"Yes"))</x:f>
        <x:v>n.a.</x:v>
      </x:c>
      <x:c r="I96" s="15" t="str">
        <x:f>IF(E96=0,"No reliable quoted sample",IF(E96=1,"One quote only; not a market range","Unweighted mean of advertised asking rates"))</x:f>
        <x:v>No reliable quoted sample</x:v>
      </x:c>
    </x:row>
    <x:row r="97" ht="30" customHeight="1">
      <x:c r="A97" s="15" t="str">
        <x:v>Torquay</x:v>
      </x:c>
      <x:c r="B97" s="15" t="str">
        <x:v>10,001–15,000</x:v>
      </x:c>
      <x:c r="C97" s="14" t="n">
        <x:f>COUNTIFS('Unit details'!$B$336:$B$980,$A97,'Unit details'!$J$336:$J$980,$B97,'Unit details'!$H$336:$H$980,"Current",'Unit details'!$E$336:$E$980,"Town")</x:f>
        <x:v>0</x:v>
      </x:c>
      <x:c r="D97" s="14" t="n">
        <x:f>COUNTIFS('Unit details'!$B$336:$B$980,$A97,'Unit details'!$J$336:$J$980,$B97,'Unit details'!$H$336:$H$980,"Current",'Unit details'!$E$336:$E$980,"Nearby")</x:f>
        <x:v>0</x:v>
      </x:c>
      <x:c r="E97" s="14" t="n">
        <x:f>COUNTIFS('Unit details'!$B$336:$B$980,$A97,'Unit details'!$J$336:$J$980,$B97,'Unit details'!$N$336:$N$980,"Yes")</x:f>
        <x:v>0</x:v>
      </x:c>
      <x:c r="F97" s="17" t="str">
        <x:f>IF(E97=0,"n.a.",_xlfn.MINIFS('Unit details'!$X$336:$X$980,'Unit details'!$B$336:$B$980,$A97,'Unit details'!$J$336:$J$980,$B97,'Unit details'!$N$336:$N$980,"Yes"))</x:f>
        <x:v>n.a.</x:v>
      </x:c>
      <x:c r="G97" s="17" t="str">
        <x:f>IF(E97=0,"n.a.",SUMIFS('Unit details'!$X$336:$X$980,'Unit details'!$B$336:$B$980,$A97,'Unit details'!$J$336:$J$980,$B97,'Unit details'!$N$336:$N$980,"Yes")/E97)</x:f>
        <x:v>n.a.</x:v>
      </x:c>
      <x:c r="H97" s="17" t="str">
        <x:f>IF(E97=0,"n.a.",_xlfn.MAXIFS('Unit details'!$X$336:$X$980,'Unit details'!$B$336:$B$980,$A97,'Unit details'!$J$336:$J$980,$B97,'Unit details'!$N$336:$N$980,"Yes"))</x:f>
        <x:v>n.a.</x:v>
      </x:c>
      <x:c r="I97" s="15" t="str">
        <x:f>IF(E97=0,"No reliable quoted sample",IF(E97=1,"One quote only; not a market range","Unweighted mean of advertised asking rates"))</x:f>
        <x:v>No reliable quoted sample</x:v>
      </x:c>
    </x:row>
    <x:row r="98" ht="30" customHeight="1">
      <x:c r="A98" s="15" t="str">
        <x:v>Paignton</x:v>
      </x:c>
      <x:c r="B98" s="15" t="str">
        <x:v>1–1,000</x:v>
      </x:c>
      <x:c r="C98" s="14" t="n">
        <x:f>COUNTIFS('Unit details'!$B$336:$B$980,$A98,'Unit details'!$J$336:$J$980,$B98,'Unit details'!$H$336:$H$980,"Current",'Unit details'!$E$336:$E$980,"Town")</x:f>
        <x:v>0</x:v>
      </x:c>
      <x:c r="D98" s="14" t="n">
        <x:f>COUNTIFS('Unit details'!$B$336:$B$980,$A98,'Unit details'!$J$336:$J$980,$B98,'Unit details'!$H$336:$H$980,"Current",'Unit details'!$E$336:$E$980,"Nearby")</x:f>
        <x:v>0</x:v>
      </x:c>
      <x:c r="E98" s="14" t="n">
        <x:f>COUNTIFS('Unit details'!$B$336:$B$980,$A98,'Unit details'!$J$336:$J$980,$B98,'Unit details'!$N$336:$N$980,"Yes")</x:f>
        <x:v>0</x:v>
      </x:c>
      <x:c r="F98" s="17" t="str">
        <x:f>IF(E98=0,"n.a.",_xlfn.MINIFS('Unit details'!$X$336:$X$980,'Unit details'!$B$336:$B$980,$A98,'Unit details'!$J$336:$J$980,$B98,'Unit details'!$N$336:$N$980,"Yes"))</x:f>
        <x:v>n.a.</x:v>
      </x:c>
      <x:c r="G98" s="17" t="str">
        <x:f>IF(E98=0,"n.a.",SUMIFS('Unit details'!$X$336:$X$980,'Unit details'!$B$336:$B$980,$A98,'Unit details'!$J$336:$J$980,$B98,'Unit details'!$N$336:$N$980,"Yes")/E98)</x:f>
        <x:v>n.a.</x:v>
      </x:c>
      <x:c r="H98" s="17" t="str">
        <x:f>IF(E98=0,"n.a.",_xlfn.MAXIFS('Unit details'!$X$336:$X$980,'Unit details'!$B$336:$B$980,$A98,'Unit details'!$J$336:$J$980,$B98,'Unit details'!$N$336:$N$980,"Yes"))</x:f>
        <x:v>n.a.</x:v>
      </x:c>
      <x:c r="I98" s="15" t="str">
        <x:f>IF(E98=0,"No reliable quoted sample",IF(E98=1,"One quote only; not a market range","Unweighted mean of advertised asking rates"))</x:f>
        <x:v>No reliable quoted sample</x:v>
      </x:c>
    </x:row>
    <x:row r="99" ht="30" customHeight="1">
      <x:c r="A99" s="15" t="str">
        <x:v>Paignton</x:v>
      </x:c>
      <x:c r="B99" s="15" t="str">
        <x:v>1,001–2,500</x:v>
      </x:c>
      <x:c r="C99" s="14" t="n">
        <x:f>COUNTIFS('Unit details'!$B$336:$B$980,$A99,'Unit details'!$J$336:$J$980,$B99,'Unit details'!$H$336:$H$980,"Current",'Unit details'!$E$336:$E$980,"Town")</x:f>
        <x:v>1</x:v>
      </x:c>
      <x:c r="D99" s="14" t="n">
        <x:f>COUNTIFS('Unit details'!$B$336:$B$980,$A99,'Unit details'!$J$336:$J$980,$B99,'Unit details'!$H$336:$H$980,"Current",'Unit details'!$E$336:$E$980,"Nearby")</x:f>
        <x:v>0</x:v>
      </x:c>
      <x:c r="E99" s="14" t="n">
        <x:f>COUNTIFS('Unit details'!$B$336:$B$980,$A99,'Unit details'!$J$336:$J$980,$B99,'Unit details'!$N$336:$N$980,"Yes")</x:f>
        <x:v>0</x:v>
      </x:c>
      <x:c r="F99" s="17" t="str">
        <x:f>IF(E99=0,"n.a.",_xlfn.MINIFS('Unit details'!$X$336:$X$980,'Unit details'!$B$336:$B$980,$A99,'Unit details'!$J$336:$J$980,$B99,'Unit details'!$N$336:$N$980,"Yes"))</x:f>
        <x:v>n.a.</x:v>
      </x:c>
      <x:c r="G99" s="17" t="str">
        <x:f>IF(E99=0,"n.a.",SUMIFS('Unit details'!$X$336:$X$980,'Unit details'!$B$336:$B$980,$A99,'Unit details'!$J$336:$J$980,$B99,'Unit details'!$N$336:$N$980,"Yes")/E99)</x:f>
        <x:v>n.a.</x:v>
      </x:c>
      <x:c r="H99" s="17" t="str">
        <x:f>IF(E99=0,"n.a.",_xlfn.MAXIFS('Unit details'!$X$336:$X$980,'Unit details'!$B$336:$B$980,$A99,'Unit details'!$J$336:$J$980,$B99,'Unit details'!$N$336:$N$980,"Yes"))</x:f>
        <x:v>n.a.</x:v>
      </x:c>
      <x:c r="I99" s="15" t="str">
        <x:f>IF(E99=0,"No reliable quoted sample",IF(E99=1,"One quote only; not a market range","Unweighted mean of advertised asking rates"))</x:f>
        <x:v>No reliable quoted sample</x:v>
      </x:c>
    </x:row>
    <x:row r="100" ht="30" customHeight="1">
      <x:c r="A100" s="15" t="str">
        <x:v>Paignton</x:v>
      </x:c>
      <x:c r="B100" s="15" t="str">
        <x:v>2,501–5,000</x:v>
      </x:c>
      <x:c r="C100" s="14" t="n">
        <x:f>COUNTIFS('Unit details'!$B$336:$B$980,$A100,'Unit details'!$J$336:$J$980,$B100,'Unit details'!$H$336:$H$980,"Current",'Unit details'!$E$336:$E$980,"Town")</x:f>
        <x:v>1</x:v>
      </x:c>
      <x:c r="D100" s="14" t="n">
        <x:f>COUNTIFS('Unit details'!$B$336:$B$980,$A100,'Unit details'!$J$336:$J$980,$B100,'Unit details'!$H$336:$H$980,"Current",'Unit details'!$E$336:$E$980,"Nearby")</x:f>
        <x:v>0</x:v>
      </x:c>
      <x:c r="E100" s="14" t="n">
        <x:f>COUNTIFS('Unit details'!$B$336:$B$980,$A100,'Unit details'!$J$336:$J$980,$B100,'Unit details'!$N$336:$N$980,"Yes")</x:f>
        <x:v>1</x:v>
      </x:c>
      <x:c r="F100" s="17" t="n">
        <x:f>IF(E100=0,"n.a.",_xlfn.MINIFS('Unit details'!$X$336:$X$980,'Unit details'!$B$336:$B$980,$A100,'Unit details'!$J$336:$J$980,$B100,'Unit details'!$N$336:$N$980,"Yes"))</x:f>
        <x:v>8.133443617314585</x:v>
      </x:c>
      <x:c r="G100" s="17" t="n">
        <x:f>IF(E100=0,"n.a.",SUMIFS('Unit details'!$X$336:$X$980,'Unit details'!$B$336:$B$980,$A100,'Unit details'!$J$336:$J$980,$B100,'Unit details'!$N$336:$N$980,"Yes")/E100)</x:f>
        <x:v>8.133443617314585</x:v>
      </x:c>
      <x:c r="H100" s="17" t="n">
        <x:f>IF(E100=0,"n.a.",_xlfn.MAXIFS('Unit details'!$X$336:$X$980,'Unit details'!$B$336:$B$980,$A100,'Unit details'!$J$336:$J$980,$B100,'Unit details'!$N$336:$N$980,"Yes"))</x:f>
        <x:v>8.133443617314585</x:v>
      </x:c>
      <x:c r="I100" s="15" t="str">
        <x:f>IF(E100=0,"No reliable quoted sample",IF(E100=1,"One quote only; not a market range","Unweighted mean of advertised asking rates"))</x:f>
        <x:v>One quote only; not a market range</x:v>
      </x:c>
    </x:row>
    <x:row r="101" ht="30" customHeight="1">
      <x:c r="A101" s="15" t="str">
        <x:v>Paignton</x:v>
      </x:c>
      <x:c r="B101" s="15" t="str">
        <x:v>5,001–10,000</x:v>
      </x:c>
      <x:c r="C101" s="14" t="n">
        <x:f>COUNTIFS('Unit details'!$B$336:$B$980,$A101,'Unit details'!$J$336:$J$980,$B101,'Unit details'!$H$336:$H$980,"Current",'Unit details'!$E$336:$E$980,"Town")</x:f>
        <x:v>1</x:v>
      </x:c>
      <x:c r="D101" s="14" t="n">
        <x:f>COUNTIFS('Unit details'!$B$336:$B$980,$A101,'Unit details'!$J$336:$J$980,$B101,'Unit details'!$H$336:$H$980,"Current",'Unit details'!$E$336:$E$980,"Nearby")</x:f>
        <x:v>0</x:v>
      </x:c>
      <x:c r="E101" s="14" t="n">
        <x:f>COUNTIFS('Unit details'!$B$336:$B$980,$A101,'Unit details'!$J$336:$J$980,$B101,'Unit details'!$N$336:$N$980,"Yes")</x:f>
        <x:v>1</x:v>
      </x:c>
      <x:c r="F101" s="17" t="n">
        <x:f>IF(E101=0,"n.a.",_xlfn.MINIFS('Unit details'!$X$336:$X$980,'Unit details'!$B$336:$B$980,$A101,'Unit details'!$J$336:$J$980,$B101,'Unit details'!$N$336:$N$980,"Yes"))</x:f>
        <x:v>4.859919954259577</x:v>
      </x:c>
      <x:c r="G101" s="17" t="n">
        <x:f>IF(E101=0,"n.a.",SUMIFS('Unit details'!$X$336:$X$980,'Unit details'!$B$336:$B$980,$A101,'Unit details'!$J$336:$J$980,$B101,'Unit details'!$N$336:$N$980,"Yes")/E101)</x:f>
        <x:v>4.859919954259577</x:v>
      </x:c>
      <x:c r="H101" s="17" t="n">
        <x:f>IF(E101=0,"n.a.",_xlfn.MAXIFS('Unit details'!$X$336:$X$980,'Unit details'!$B$336:$B$980,$A101,'Unit details'!$J$336:$J$980,$B101,'Unit details'!$N$336:$N$980,"Yes"))</x:f>
        <x:v>4.859919954259577</x:v>
      </x:c>
      <x:c r="I101" s="15" t="str">
        <x:f>IF(E101=0,"No reliable quoted sample",IF(E101=1,"One quote only; not a market range","Unweighted mean of advertised asking rates"))</x:f>
        <x:v>One quote only; not a market range</x:v>
      </x:c>
    </x:row>
    <x:row r="102" ht="30" customHeight="1">
      <x:c r="A102" s="15" t="str">
        <x:v>Paignton</x:v>
      </x:c>
      <x:c r="B102" s="15" t="str">
        <x:v>10,001–15,000</x:v>
      </x:c>
      <x:c r="C102" s="14" t="n">
        <x:f>COUNTIFS('Unit details'!$B$336:$B$980,$A102,'Unit details'!$J$336:$J$980,$B102,'Unit details'!$H$336:$H$980,"Current",'Unit details'!$E$336:$E$980,"Town")</x:f>
        <x:v>0</x:v>
      </x:c>
      <x:c r="D102" s="14" t="n">
        <x:f>COUNTIFS('Unit details'!$B$336:$B$980,$A102,'Unit details'!$J$336:$J$980,$B102,'Unit details'!$H$336:$H$980,"Current",'Unit details'!$E$336:$E$980,"Nearby")</x:f>
        <x:v>0</x:v>
      </x:c>
      <x:c r="E102" s="14" t="n">
        <x:f>COUNTIFS('Unit details'!$B$336:$B$980,$A102,'Unit details'!$J$336:$J$980,$B102,'Unit details'!$N$336:$N$980,"Yes")</x:f>
        <x:v>0</x:v>
      </x:c>
      <x:c r="F102" s="17" t="str">
        <x:f>IF(E102=0,"n.a.",_xlfn.MINIFS('Unit details'!$X$336:$X$980,'Unit details'!$B$336:$B$980,$A102,'Unit details'!$J$336:$J$980,$B102,'Unit details'!$N$336:$N$980,"Yes"))</x:f>
        <x:v>n.a.</x:v>
      </x:c>
      <x:c r="G102" s="17" t="str">
        <x:f>IF(E102=0,"n.a.",SUMIFS('Unit details'!$X$336:$X$980,'Unit details'!$B$336:$B$980,$A102,'Unit details'!$J$336:$J$980,$B102,'Unit details'!$N$336:$N$980,"Yes")/E102)</x:f>
        <x:v>n.a.</x:v>
      </x:c>
      <x:c r="H102" s="17" t="str">
        <x:f>IF(E102=0,"n.a.",_xlfn.MAXIFS('Unit details'!$X$336:$X$980,'Unit details'!$B$336:$B$980,$A102,'Unit details'!$J$336:$J$980,$B102,'Unit details'!$N$336:$N$980,"Yes"))</x:f>
        <x:v>n.a.</x:v>
      </x:c>
      <x:c r="I102" s="15" t="str">
        <x:f>IF(E102=0,"No reliable quoted sample",IF(E102=1,"One quote only; not a market range","Unweighted mean of advertised asking rates"))</x:f>
        <x:v>No reliable quoted sample</x:v>
      </x:c>
    </x:row>
    <x:row r="103" ht="30" customHeight="1">
      <x:c r="A103" s="15" t="str">
        <x:v>Newton Abbot</x:v>
      </x:c>
      <x:c r="B103" s="15" t="str">
        <x:v>1–1,000</x:v>
      </x:c>
      <x:c r="C103" s="14" t="n">
        <x:f>COUNTIFS('Unit details'!$B$336:$B$980,$A103,'Unit details'!$J$336:$J$980,$B103,'Unit details'!$H$336:$H$980,"Current",'Unit details'!$E$336:$E$980,"Town")</x:f>
        <x:v>0</x:v>
      </x:c>
      <x:c r="D103" s="14" t="n">
        <x:f>COUNTIFS('Unit details'!$B$336:$B$980,$A103,'Unit details'!$J$336:$J$980,$B103,'Unit details'!$H$336:$H$980,"Current",'Unit details'!$E$336:$E$980,"Nearby")</x:f>
        <x:v>1</x:v>
      </x:c>
      <x:c r="E103" s="14" t="n">
        <x:f>COUNTIFS('Unit details'!$B$336:$B$980,$A103,'Unit details'!$J$336:$J$980,$B103,'Unit details'!$N$336:$N$980,"Yes")</x:f>
        <x:v>1</x:v>
      </x:c>
      <x:c r="F103" s="17" t="n">
        <x:f>IF(E103=0,"n.a.",_xlfn.MINIFS('Unit details'!$X$336:$X$980,'Unit details'!$B$336:$B$980,$A103,'Unit details'!$J$336:$J$980,$B103,'Unit details'!$N$336:$N$980,"Yes"))</x:f>
        <x:v>10</x:v>
      </x:c>
      <x:c r="G103" s="17" t="n">
        <x:f>IF(E103=0,"n.a.",SUMIFS('Unit details'!$X$336:$X$980,'Unit details'!$B$336:$B$980,$A103,'Unit details'!$J$336:$J$980,$B103,'Unit details'!$N$336:$N$980,"Yes")/E103)</x:f>
        <x:v>10</x:v>
      </x:c>
      <x:c r="H103" s="17" t="n">
        <x:f>IF(E103=0,"n.a.",_xlfn.MAXIFS('Unit details'!$X$336:$X$980,'Unit details'!$B$336:$B$980,$A103,'Unit details'!$J$336:$J$980,$B103,'Unit details'!$N$336:$N$980,"Yes"))</x:f>
        <x:v>10</x:v>
      </x:c>
      <x:c r="I103" s="15" t="str">
        <x:f>IF(E103=0,"No reliable quoted sample",IF(E103=1,"One quote only; not a market range","Unweighted mean of advertised asking rates"))</x:f>
        <x:v>One quote only; not a market range</x:v>
      </x:c>
    </x:row>
    <x:row r="104" ht="30" customHeight="1">
      <x:c r="A104" s="15" t="str">
        <x:v>Newton Abbot</x:v>
      </x:c>
      <x:c r="B104" s="15" t="str">
        <x:v>1,001–2,500</x:v>
      </x:c>
      <x:c r="C104" s="14" t="n">
        <x:f>COUNTIFS('Unit details'!$B$336:$B$980,$A104,'Unit details'!$J$336:$J$980,$B104,'Unit details'!$H$336:$H$980,"Current",'Unit details'!$E$336:$E$980,"Town")</x:f>
        <x:v>3</x:v>
      </x:c>
      <x:c r="D104" s="14" t="n">
        <x:f>COUNTIFS('Unit details'!$B$336:$B$980,$A104,'Unit details'!$J$336:$J$980,$B104,'Unit details'!$H$336:$H$980,"Current",'Unit details'!$E$336:$E$980,"Nearby")</x:f>
        <x:v>2</x:v>
      </x:c>
      <x:c r="E104" s="14" t="n">
        <x:f>COUNTIFS('Unit details'!$B$336:$B$980,$A104,'Unit details'!$J$336:$J$980,$B104,'Unit details'!$N$336:$N$980,"Yes")</x:f>
        <x:v>5</x:v>
      </x:c>
      <x:c r="F104" s="17" t="n">
        <x:f>IF(E104=0,"n.a.",_xlfn.MINIFS('Unit details'!$X$336:$X$980,'Unit details'!$B$336:$B$980,$A104,'Unit details'!$J$336:$J$980,$B104,'Unit details'!$N$336:$N$980,"Yes"))</x:f>
        <x:v>5.981524249422633</x:v>
      </x:c>
      <x:c r="G104" s="17" t="n">
        <x:f>IF(E104=0,"n.a.",SUMIFS('Unit details'!$X$336:$X$980,'Unit details'!$B$336:$B$980,$A104,'Unit details'!$J$336:$J$980,$B104,'Unit details'!$N$336:$N$980,"Yes")/E104)</x:f>
        <x:v>8.73428130298979</x:v>
      </x:c>
      <x:c r="H104" s="17" t="n">
        <x:f>IF(E104=0,"n.a.",_xlfn.MAXIFS('Unit details'!$X$336:$X$980,'Unit details'!$B$336:$B$980,$A104,'Unit details'!$J$336:$J$980,$B104,'Unit details'!$N$336:$N$980,"Yes"))</x:f>
        <x:v>11.990407673860911</x:v>
      </x:c>
      <x:c r="I104" s="15" t="str">
        <x:f>IF(E104=0,"No reliable quoted sample",IF(E104=1,"One quote only; not a market range","Unweighted mean of advertised asking rates"))</x:f>
        <x:v>Unweighted mean of advertised asking rates</x:v>
      </x:c>
    </x:row>
    <x:row r="105" ht="30" customHeight="1">
      <x:c r="A105" s="15" t="str">
        <x:v>Newton Abbot</x:v>
      </x:c>
      <x:c r="B105" s="15" t="str">
        <x:v>2,501–5,000</x:v>
      </x:c>
      <x:c r="C105" s="14" t="n">
        <x:f>COUNTIFS('Unit details'!$B$336:$B$980,$A105,'Unit details'!$J$336:$J$980,$B105,'Unit details'!$H$336:$H$980,"Current",'Unit details'!$E$336:$E$980,"Town")</x:f>
        <x:v>1</x:v>
      </x:c>
      <x:c r="D105" s="14" t="n">
        <x:f>COUNTIFS('Unit details'!$B$336:$B$980,$A105,'Unit details'!$J$336:$J$980,$B105,'Unit details'!$H$336:$H$980,"Current",'Unit details'!$E$336:$E$980,"Nearby")</x:f>
        <x:v>1</x:v>
      </x:c>
      <x:c r="E105" s="14" t="n">
        <x:f>COUNTIFS('Unit details'!$B$336:$B$980,$A105,'Unit details'!$J$336:$J$980,$B105,'Unit details'!$N$336:$N$980,"Yes")</x:f>
        <x:v>2</x:v>
      </x:c>
      <x:c r="F105" s="17" t="n">
        <x:f>IF(E105=0,"n.a.",_xlfn.MINIFS('Unit details'!$X$336:$X$980,'Unit details'!$B$336:$B$980,$A105,'Unit details'!$J$336:$J$980,$B105,'Unit details'!$N$336:$N$980,"Yes"))</x:f>
        <x:v>5.187613019891501</x:v>
      </x:c>
      <x:c r="G105" s="17" t="n">
        <x:f>IF(E105=0,"n.a.",SUMIFS('Unit details'!$X$336:$X$980,'Unit details'!$B$336:$B$980,$A105,'Unit details'!$J$336:$J$980,$B105,'Unit details'!$N$336:$N$980,"Yes")/E105)</x:f>
        <x:v>6.496218300923866</x:v>
      </x:c>
      <x:c r="H105" s="17" t="n">
        <x:f>IF(E105=0,"n.a.",_xlfn.MAXIFS('Unit details'!$X$336:$X$980,'Unit details'!$B$336:$B$980,$A105,'Unit details'!$J$336:$J$980,$B105,'Unit details'!$N$336:$N$980,"Yes"))</x:f>
        <x:v>7.804823581956231</x:v>
      </x:c>
      <x:c r="I105" s="15" t="str">
        <x:f>IF(E105=0,"No reliable quoted sample",IF(E105=1,"One quote only; not a market range","Unweighted mean of advertised asking rates"))</x:f>
        <x:v>Unweighted mean of advertised asking rates</x:v>
      </x:c>
    </x:row>
    <x:row r="106" ht="30" customHeight="1">
      <x:c r="A106" s="15" t="str">
        <x:v>Newton Abbot</x:v>
      </x:c>
      <x:c r="B106" s="15" t="str">
        <x:v>5,001–10,000</x:v>
      </x:c>
      <x:c r="C106" s="14" t="n">
        <x:f>COUNTIFS('Unit details'!$B$336:$B$980,$A106,'Unit details'!$J$336:$J$980,$B106,'Unit details'!$H$336:$H$980,"Current",'Unit details'!$E$336:$E$980,"Town")</x:f>
        <x:v>3</x:v>
      </x:c>
      <x:c r="D106" s="14" t="n">
        <x:f>COUNTIFS('Unit details'!$B$336:$B$980,$A106,'Unit details'!$J$336:$J$980,$B106,'Unit details'!$H$336:$H$980,"Current",'Unit details'!$E$336:$E$980,"Nearby")</x:f>
        <x:v>4</x:v>
      </x:c>
      <x:c r="E106" s="14" t="n">
        <x:f>COUNTIFS('Unit details'!$B$336:$B$980,$A106,'Unit details'!$J$336:$J$980,$B106,'Unit details'!$N$336:$N$980,"Yes")</x:f>
        <x:v>5</x:v>
      </x:c>
      <x:c r="F106" s="17" t="n">
        <x:f>IF(E106=0,"n.a.",_xlfn.MINIFS('Unit details'!$X$336:$X$980,'Unit details'!$B$336:$B$980,$A106,'Unit details'!$J$336:$J$980,$B106,'Unit details'!$N$336:$N$980,"Yes"))</x:f>
        <x:v>5.85746827204686</x:v>
      </x:c>
      <x:c r="G106" s="17" t="n">
        <x:f>IF(E106=0,"n.a.",SUMIFS('Unit details'!$X$336:$X$980,'Unit details'!$B$336:$B$980,$A106,'Unit details'!$J$336:$J$980,$B106,'Unit details'!$N$336:$N$980,"Yes")/E106)</x:f>
        <x:v>8.477395674107274</x:v>
      </x:c>
      <x:c r="H106" s="17" t="n">
        <x:f>IF(E106=0,"n.a.",_xlfn.MAXIFS('Unit details'!$X$336:$X$980,'Unit details'!$B$336:$B$980,$A106,'Unit details'!$J$336:$J$980,$B106,'Unit details'!$N$336:$N$980,"Yes"))</x:f>
        <x:v>11.687291298369672</x:v>
      </x:c>
      <x:c r="I106" s="15" t="str">
        <x:f>IF(E106=0,"No reliable quoted sample",IF(E106=1,"One quote only; not a market range","Unweighted mean of advertised asking rates"))</x:f>
        <x:v>Unweighted mean of advertised asking rates</x:v>
      </x:c>
    </x:row>
    <x:row r="107" ht="30" customHeight="1">
      <x:c r="A107" s="15" t="str">
        <x:v>Newton Abbot</x:v>
      </x:c>
      <x:c r="B107" s="15" t="str">
        <x:v>10,001–15,000</x:v>
      </x:c>
      <x:c r="C107" s="14" t="n">
        <x:f>COUNTIFS('Unit details'!$B$336:$B$980,$A107,'Unit details'!$J$336:$J$980,$B107,'Unit details'!$H$336:$H$980,"Current",'Unit details'!$E$336:$E$980,"Town")</x:f>
        <x:v>0</x:v>
      </x:c>
      <x:c r="D107" s="14" t="n">
        <x:f>COUNTIFS('Unit details'!$B$336:$B$980,$A107,'Unit details'!$J$336:$J$980,$B107,'Unit details'!$H$336:$H$980,"Current",'Unit details'!$E$336:$E$980,"Nearby")</x:f>
        <x:v>0</x:v>
      </x:c>
      <x:c r="E107" s="14" t="n">
        <x:f>COUNTIFS('Unit details'!$B$336:$B$980,$A107,'Unit details'!$J$336:$J$980,$B107,'Unit details'!$N$336:$N$980,"Yes")</x:f>
        <x:v>0</x:v>
      </x:c>
      <x:c r="F107" s="17" t="str">
        <x:f>IF(E107=0,"n.a.",_xlfn.MINIFS('Unit details'!$X$336:$X$980,'Unit details'!$B$336:$B$980,$A107,'Unit details'!$J$336:$J$980,$B107,'Unit details'!$N$336:$N$980,"Yes"))</x:f>
        <x:v>n.a.</x:v>
      </x:c>
      <x:c r="G107" s="17" t="str">
        <x:f>IF(E107=0,"n.a.",SUMIFS('Unit details'!$X$336:$X$980,'Unit details'!$B$336:$B$980,$A107,'Unit details'!$J$336:$J$980,$B107,'Unit details'!$N$336:$N$980,"Yes")/E107)</x:f>
        <x:v>n.a.</x:v>
      </x:c>
      <x:c r="H107" s="17" t="str">
        <x:f>IF(E107=0,"n.a.",_xlfn.MAXIFS('Unit details'!$X$336:$X$980,'Unit details'!$B$336:$B$980,$A107,'Unit details'!$J$336:$J$980,$B107,'Unit details'!$N$336:$N$980,"Yes"))</x:f>
        <x:v>n.a.</x:v>
      </x:c>
      <x:c r="I107" s="15" t="str">
        <x:f>IF(E107=0,"No reliable quoted sample",IF(E107=1,"One quote only; not a market range","Unweighted mean of advertised asking rates"))</x:f>
        <x:v>No reliable quoted sample</x:v>
      </x:c>
    </x:row>
    <x:row r="108" ht="30" customHeight="1">
      <x:c r="A108" s="15" t="str">
        <x:v>Exmouth</x:v>
      </x:c>
      <x:c r="B108" s="15" t="str">
        <x:v>1–1,000</x:v>
      </x:c>
      <x:c r="C108" s="14" t="n">
        <x:f>COUNTIFS('Unit details'!$B$336:$B$980,$A108,'Unit details'!$J$336:$J$980,$B108,'Unit details'!$H$336:$H$980,"Current",'Unit details'!$E$336:$E$980,"Town")</x:f>
        <x:v>0</x:v>
      </x:c>
      <x:c r="D108" s="14" t="n">
        <x:f>COUNTIFS('Unit details'!$B$336:$B$980,$A108,'Unit details'!$J$336:$J$980,$B108,'Unit details'!$H$336:$H$980,"Current",'Unit details'!$E$336:$E$980,"Nearby")</x:f>
        <x:v>0</x:v>
      </x:c>
      <x:c r="E108" s="14" t="n">
        <x:f>COUNTIFS('Unit details'!$B$336:$B$980,$A108,'Unit details'!$J$336:$J$980,$B108,'Unit details'!$N$336:$N$980,"Yes")</x:f>
        <x:v>0</x:v>
      </x:c>
      <x:c r="F108" s="17" t="str">
        <x:f>IF(E108=0,"n.a.",_xlfn.MINIFS('Unit details'!$X$336:$X$980,'Unit details'!$B$336:$B$980,$A108,'Unit details'!$J$336:$J$980,$B108,'Unit details'!$N$336:$N$980,"Yes"))</x:f>
        <x:v>n.a.</x:v>
      </x:c>
      <x:c r="G108" s="17" t="str">
        <x:f>IF(E108=0,"n.a.",SUMIFS('Unit details'!$X$336:$X$980,'Unit details'!$B$336:$B$980,$A108,'Unit details'!$J$336:$J$980,$B108,'Unit details'!$N$336:$N$980,"Yes")/E108)</x:f>
        <x:v>n.a.</x:v>
      </x:c>
      <x:c r="H108" s="17" t="str">
        <x:f>IF(E108=0,"n.a.",_xlfn.MAXIFS('Unit details'!$X$336:$X$980,'Unit details'!$B$336:$B$980,$A108,'Unit details'!$J$336:$J$980,$B108,'Unit details'!$N$336:$N$980,"Yes"))</x:f>
        <x:v>n.a.</x:v>
      </x:c>
      <x:c r="I108" s="15" t="str">
        <x:f>IF(E108=0,"No reliable quoted sample",IF(E108=1,"One quote only; not a market range","Unweighted mean of advertised asking rates"))</x:f>
        <x:v>No reliable quoted sample</x:v>
      </x:c>
    </x:row>
    <x:row r="109" ht="30" customHeight="1">
      <x:c r="A109" s="15" t="str">
        <x:v>Exmouth</x:v>
      </x:c>
      <x:c r="B109" s="15" t="str">
        <x:v>1,001–2,500</x:v>
      </x:c>
      <x:c r="C109" s="14" t="n">
        <x:f>COUNTIFS('Unit details'!$B$336:$B$980,$A109,'Unit details'!$J$336:$J$980,$B109,'Unit details'!$H$336:$H$980,"Current",'Unit details'!$E$336:$E$980,"Town")</x:f>
        <x:v>3</x:v>
      </x:c>
      <x:c r="D109" s="14" t="n">
        <x:f>COUNTIFS('Unit details'!$B$336:$B$980,$A109,'Unit details'!$J$336:$J$980,$B109,'Unit details'!$H$336:$H$980,"Current",'Unit details'!$E$336:$E$980,"Nearby")</x:f>
        <x:v>0</x:v>
      </x:c>
      <x:c r="E109" s="14" t="n">
        <x:f>COUNTIFS('Unit details'!$B$336:$B$980,$A109,'Unit details'!$J$336:$J$980,$B109,'Unit details'!$N$336:$N$980,"Yes")</x:f>
        <x:v>3</x:v>
      </x:c>
      <x:c r="F109" s="17" t="n">
        <x:f>IF(E109=0,"n.a.",_xlfn.MINIFS('Unit details'!$X$336:$X$980,'Unit details'!$B$336:$B$980,$A109,'Unit details'!$J$336:$J$980,$B109,'Unit details'!$N$336:$N$980,"Yes"))</x:f>
        <x:v>8.731381612737545</x:v>
      </x:c>
      <x:c r="G109" s="17" t="n">
        <x:f>IF(E109=0,"n.a.",SUMIFS('Unit details'!$X$336:$X$980,'Unit details'!$B$336:$B$980,$A109,'Unit details'!$J$336:$J$980,$B109,'Unit details'!$N$336:$N$980,"Yes")/E109)</x:f>
        <x:v>9.675735344243405</x:v>
      </x:c>
      <x:c r="H109" s="17" t="n">
        <x:f>IF(E109=0,"n.a.",_xlfn.MAXIFS('Unit details'!$X$336:$X$980,'Unit details'!$B$336:$B$980,$A109,'Unit details'!$J$336:$J$980,$B109,'Unit details'!$N$336:$N$980,"Yes"))</x:f>
        <x:v>11.255924170616113</x:v>
      </x:c>
      <x:c r="I109" s="15" t="str">
        <x:f>IF(E109=0,"No reliable quoted sample",IF(E109=1,"One quote only; not a market range","Unweighted mean of advertised asking rates"))</x:f>
        <x:v>Unweighted mean of advertised asking rates</x:v>
      </x:c>
    </x:row>
    <x:row r="110" ht="30" customHeight="1">
      <x:c r="A110" s="15" t="str">
        <x:v>Exmouth</x:v>
      </x:c>
      <x:c r="B110" s="15" t="str">
        <x:v>2,501–5,000</x:v>
      </x:c>
      <x:c r="C110" s="14" t="n">
        <x:f>COUNTIFS('Unit details'!$B$336:$B$980,$A110,'Unit details'!$J$336:$J$980,$B110,'Unit details'!$H$336:$H$980,"Current",'Unit details'!$E$336:$E$980,"Town")</x:f>
        <x:v>0</x:v>
      </x:c>
      <x:c r="D110" s="14" t="n">
        <x:f>COUNTIFS('Unit details'!$B$336:$B$980,$A110,'Unit details'!$J$336:$J$980,$B110,'Unit details'!$H$336:$H$980,"Current",'Unit details'!$E$336:$E$980,"Nearby")</x:f>
        <x:v>0</x:v>
      </x:c>
      <x:c r="E110" s="14" t="n">
        <x:f>COUNTIFS('Unit details'!$B$336:$B$980,$A110,'Unit details'!$J$336:$J$980,$B110,'Unit details'!$N$336:$N$980,"Yes")</x:f>
        <x:v>0</x:v>
      </x:c>
      <x:c r="F110" s="17" t="str">
        <x:f>IF(E110=0,"n.a.",_xlfn.MINIFS('Unit details'!$X$336:$X$980,'Unit details'!$B$336:$B$980,$A110,'Unit details'!$J$336:$J$980,$B110,'Unit details'!$N$336:$N$980,"Yes"))</x:f>
        <x:v>n.a.</x:v>
      </x:c>
      <x:c r="G110" s="17" t="str">
        <x:f>IF(E110=0,"n.a.",SUMIFS('Unit details'!$X$336:$X$980,'Unit details'!$B$336:$B$980,$A110,'Unit details'!$J$336:$J$980,$B110,'Unit details'!$N$336:$N$980,"Yes")/E110)</x:f>
        <x:v>n.a.</x:v>
      </x:c>
      <x:c r="H110" s="17" t="str">
        <x:f>IF(E110=0,"n.a.",_xlfn.MAXIFS('Unit details'!$X$336:$X$980,'Unit details'!$B$336:$B$980,$A110,'Unit details'!$J$336:$J$980,$B110,'Unit details'!$N$336:$N$980,"Yes"))</x:f>
        <x:v>n.a.</x:v>
      </x:c>
      <x:c r="I110" s="15" t="str">
        <x:f>IF(E110=0,"No reliable quoted sample",IF(E110=1,"One quote only; not a market range","Unweighted mean of advertised asking rates"))</x:f>
        <x:v>No reliable quoted sample</x:v>
      </x:c>
    </x:row>
    <x:row r="111" ht="30" customHeight="1">
      <x:c r="A111" s="15" t="str">
        <x:v>Exmouth</x:v>
      </x:c>
      <x:c r="B111" s="15" t="str">
        <x:v>5,001–10,000</x:v>
      </x:c>
      <x:c r="C111" s="14" t="n">
        <x:f>COUNTIFS('Unit details'!$B$336:$B$980,$A111,'Unit details'!$J$336:$J$980,$B111,'Unit details'!$H$336:$H$980,"Current",'Unit details'!$E$336:$E$980,"Town")</x:f>
        <x:v>1</x:v>
      </x:c>
      <x:c r="D111" s="14" t="n">
        <x:f>COUNTIFS('Unit details'!$B$336:$B$980,$A111,'Unit details'!$J$336:$J$980,$B111,'Unit details'!$H$336:$H$980,"Current",'Unit details'!$E$336:$E$980,"Nearby")</x:f>
        <x:v>0</x:v>
      </x:c>
      <x:c r="E111" s="14" t="n">
        <x:f>COUNTIFS('Unit details'!$B$336:$B$980,$A111,'Unit details'!$J$336:$J$980,$B111,'Unit details'!$N$336:$N$980,"Yes")</x:f>
        <x:v>1</x:v>
      </x:c>
      <x:c r="F111" s="17" t="n">
        <x:f>IF(E111=0,"n.a.",_xlfn.MINIFS('Unit details'!$X$336:$X$980,'Unit details'!$B$336:$B$980,$A111,'Unit details'!$J$336:$J$980,$B111,'Unit details'!$N$336:$N$980,"Yes"))</x:f>
        <x:v>14.717425431711145</x:v>
      </x:c>
      <x:c r="G111" s="17" t="n">
        <x:f>IF(E111=0,"n.a.",SUMIFS('Unit details'!$X$336:$X$980,'Unit details'!$B$336:$B$980,$A111,'Unit details'!$J$336:$J$980,$B111,'Unit details'!$N$336:$N$980,"Yes")/E111)</x:f>
        <x:v>14.717425431711145</x:v>
      </x:c>
      <x:c r="H111" s="17" t="n">
        <x:f>IF(E111=0,"n.a.",_xlfn.MAXIFS('Unit details'!$X$336:$X$980,'Unit details'!$B$336:$B$980,$A111,'Unit details'!$J$336:$J$980,$B111,'Unit details'!$N$336:$N$980,"Yes"))</x:f>
        <x:v>14.717425431711145</x:v>
      </x:c>
      <x:c r="I111" s="15" t="str">
        <x:f>IF(E111=0,"No reliable quoted sample",IF(E111=1,"One quote only; not a market range","Unweighted mean of advertised asking rates"))</x:f>
        <x:v>One quote only; not a market range</x:v>
      </x:c>
    </x:row>
    <x:row r="112" ht="30" customHeight="1">
      <x:c r="A112" s="15" t="str">
        <x:v>Exmouth</x:v>
      </x:c>
      <x:c r="B112" s="15" t="str">
        <x:v>10,001–15,000</x:v>
      </x:c>
      <x:c r="C112" s="14" t="n">
        <x:f>COUNTIFS('Unit details'!$B$336:$B$980,$A112,'Unit details'!$J$336:$J$980,$B112,'Unit details'!$H$336:$H$980,"Current",'Unit details'!$E$336:$E$980,"Town")</x:f>
        <x:v>0</x:v>
      </x:c>
      <x:c r="D112" s="14" t="n">
        <x:f>COUNTIFS('Unit details'!$B$336:$B$980,$A112,'Unit details'!$J$336:$J$980,$B112,'Unit details'!$H$336:$H$980,"Current",'Unit details'!$E$336:$E$980,"Nearby")</x:f>
        <x:v>0</x:v>
      </x:c>
      <x:c r="E112" s="14" t="n">
        <x:f>COUNTIFS('Unit details'!$B$336:$B$980,$A112,'Unit details'!$J$336:$J$980,$B112,'Unit details'!$N$336:$N$980,"Yes")</x:f>
        <x:v>0</x:v>
      </x:c>
      <x:c r="F112" s="17" t="str">
        <x:f>IF(E112=0,"n.a.",_xlfn.MINIFS('Unit details'!$X$336:$X$980,'Unit details'!$B$336:$B$980,$A112,'Unit details'!$J$336:$J$980,$B112,'Unit details'!$N$336:$N$980,"Yes"))</x:f>
        <x:v>n.a.</x:v>
      </x:c>
      <x:c r="G112" s="17" t="str">
        <x:f>IF(E112=0,"n.a.",SUMIFS('Unit details'!$X$336:$X$980,'Unit details'!$B$336:$B$980,$A112,'Unit details'!$J$336:$J$980,$B112,'Unit details'!$N$336:$N$980,"Yes")/E112)</x:f>
        <x:v>n.a.</x:v>
      </x:c>
      <x:c r="H112" s="17" t="str">
        <x:f>IF(E112=0,"n.a.",_xlfn.MAXIFS('Unit details'!$X$336:$X$980,'Unit details'!$B$336:$B$980,$A112,'Unit details'!$J$336:$J$980,$B112,'Unit details'!$N$336:$N$980,"Yes"))</x:f>
        <x:v>n.a.</x:v>
      </x:c>
      <x:c r="I112" s="15" t="str">
        <x:f>IF(E112=0,"No reliable quoted sample",IF(E112=1,"One quote only; not a market range","Unweighted mean of advertised asking rates"))</x:f>
        <x:v>No reliable quoted sample</x:v>
      </x:c>
    </x:row>
    <x:row r="113" ht="30" customHeight="1">
      <x:c r="A113" s="15" t="str">
        <x:v>Barnstaple</x:v>
      </x:c>
      <x:c r="B113" s="15" t="str">
        <x:v>1–1,000</x:v>
      </x:c>
      <x:c r="C113" s="14" t="n">
        <x:f>COUNTIFS('Unit details'!$B$336:$B$980,$A113,'Unit details'!$J$336:$J$980,$B113,'Unit details'!$H$336:$H$980,"Current",'Unit details'!$E$336:$E$980,"Town")</x:f>
        <x:v>1</x:v>
      </x:c>
      <x:c r="D113" s="14" t="n">
        <x:f>COUNTIFS('Unit details'!$B$336:$B$980,$A113,'Unit details'!$J$336:$J$980,$B113,'Unit details'!$H$336:$H$980,"Current",'Unit details'!$E$336:$E$980,"Nearby")</x:f>
        <x:v>1</x:v>
      </x:c>
      <x:c r="E113" s="14" t="n">
        <x:f>COUNTIFS('Unit details'!$B$336:$B$980,$A113,'Unit details'!$J$336:$J$980,$B113,'Unit details'!$N$336:$N$980,"Yes")</x:f>
        <x:v>1</x:v>
      </x:c>
      <x:c r="F113" s="17" t="n">
        <x:f>IF(E113=0,"n.a.",_xlfn.MINIFS('Unit details'!$X$336:$X$980,'Unit details'!$B$336:$B$980,$A113,'Unit details'!$J$336:$J$980,$B113,'Unit details'!$N$336:$N$980,"Yes"))</x:f>
        <x:v>8</x:v>
      </x:c>
      <x:c r="G113" s="17" t="n">
        <x:f>IF(E113=0,"n.a.",SUMIFS('Unit details'!$X$336:$X$980,'Unit details'!$B$336:$B$980,$A113,'Unit details'!$J$336:$J$980,$B113,'Unit details'!$N$336:$N$980,"Yes")/E113)</x:f>
        <x:v>8</x:v>
      </x:c>
      <x:c r="H113" s="17" t="n">
        <x:f>IF(E113=0,"n.a.",_xlfn.MAXIFS('Unit details'!$X$336:$X$980,'Unit details'!$B$336:$B$980,$A113,'Unit details'!$J$336:$J$980,$B113,'Unit details'!$N$336:$N$980,"Yes"))</x:f>
        <x:v>8</x:v>
      </x:c>
      <x:c r="I113" s="15" t="str">
        <x:f>IF(E113=0,"No reliable quoted sample",IF(E113=1,"One quote only; not a market range","Unweighted mean of advertised asking rates"))</x:f>
        <x:v>One quote only; not a market range</x:v>
      </x:c>
    </x:row>
    <x:row r="114" ht="30" customHeight="1">
      <x:c r="A114" s="15" t="str">
        <x:v>Barnstaple</x:v>
      </x:c>
      <x:c r="B114" s="15" t="str">
        <x:v>1,001–2,500</x:v>
      </x:c>
      <x:c r="C114" s="14" t="n">
        <x:f>COUNTIFS('Unit details'!$B$336:$B$980,$A114,'Unit details'!$J$336:$J$980,$B114,'Unit details'!$H$336:$H$980,"Current",'Unit details'!$E$336:$E$980,"Town")</x:f>
        <x:v>0</x:v>
      </x:c>
      <x:c r="D114" s="14" t="n">
        <x:f>COUNTIFS('Unit details'!$B$336:$B$980,$A114,'Unit details'!$J$336:$J$980,$B114,'Unit details'!$H$336:$H$980,"Current",'Unit details'!$E$336:$E$980,"Nearby")</x:f>
        <x:v>1</x:v>
      </x:c>
      <x:c r="E114" s="14" t="n">
        <x:f>COUNTIFS('Unit details'!$B$336:$B$980,$A114,'Unit details'!$J$336:$J$980,$B114,'Unit details'!$N$336:$N$980,"Yes")</x:f>
        <x:v>0</x:v>
      </x:c>
      <x:c r="F114" s="17" t="str">
        <x:f>IF(E114=0,"n.a.",_xlfn.MINIFS('Unit details'!$X$336:$X$980,'Unit details'!$B$336:$B$980,$A114,'Unit details'!$J$336:$J$980,$B114,'Unit details'!$N$336:$N$980,"Yes"))</x:f>
        <x:v>n.a.</x:v>
      </x:c>
      <x:c r="G114" s="17" t="str">
        <x:f>IF(E114=0,"n.a.",SUMIFS('Unit details'!$X$336:$X$980,'Unit details'!$B$336:$B$980,$A114,'Unit details'!$J$336:$J$980,$B114,'Unit details'!$N$336:$N$980,"Yes")/E114)</x:f>
        <x:v>n.a.</x:v>
      </x:c>
      <x:c r="H114" s="17" t="str">
        <x:f>IF(E114=0,"n.a.",_xlfn.MAXIFS('Unit details'!$X$336:$X$980,'Unit details'!$B$336:$B$980,$A114,'Unit details'!$J$336:$J$980,$B114,'Unit details'!$N$336:$N$980,"Yes"))</x:f>
        <x:v>n.a.</x:v>
      </x:c>
      <x:c r="I114" s="15" t="str">
        <x:f>IF(E114=0,"No reliable quoted sample",IF(E114=1,"One quote only; not a market range","Unweighted mean of advertised asking rates"))</x:f>
        <x:v>No reliable quoted sample</x:v>
      </x:c>
    </x:row>
    <x:row r="115" ht="30" customHeight="1">
      <x:c r="A115" s="15" t="str">
        <x:v>Barnstaple</x:v>
      </x:c>
      <x:c r="B115" s="15" t="str">
        <x:v>2,501–5,000</x:v>
      </x:c>
      <x:c r="C115" s="14" t="n">
        <x:f>COUNTIFS('Unit details'!$B$336:$B$980,$A115,'Unit details'!$J$336:$J$980,$B115,'Unit details'!$H$336:$H$980,"Current",'Unit details'!$E$336:$E$980,"Town")</x:f>
        <x:v>1</x:v>
      </x:c>
      <x:c r="D115" s="14" t="n">
        <x:f>COUNTIFS('Unit details'!$B$336:$B$980,$A115,'Unit details'!$J$336:$J$980,$B115,'Unit details'!$H$336:$H$980,"Current",'Unit details'!$E$336:$E$980,"Nearby")</x:f>
        <x:v>1</x:v>
      </x:c>
      <x:c r="E115" s="14" t="n">
        <x:f>COUNTIFS('Unit details'!$B$336:$B$980,$A115,'Unit details'!$J$336:$J$980,$B115,'Unit details'!$N$336:$N$980,"Yes")</x:f>
        <x:v>0</x:v>
      </x:c>
      <x:c r="F115" s="17" t="str">
        <x:f>IF(E115=0,"n.a.",_xlfn.MINIFS('Unit details'!$X$336:$X$980,'Unit details'!$B$336:$B$980,$A115,'Unit details'!$J$336:$J$980,$B115,'Unit details'!$N$336:$N$980,"Yes"))</x:f>
        <x:v>n.a.</x:v>
      </x:c>
      <x:c r="G115" s="17" t="str">
        <x:f>IF(E115=0,"n.a.",SUMIFS('Unit details'!$X$336:$X$980,'Unit details'!$B$336:$B$980,$A115,'Unit details'!$J$336:$J$980,$B115,'Unit details'!$N$336:$N$980,"Yes")/E115)</x:f>
        <x:v>n.a.</x:v>
      </x:c>
      <x:c r="H115" s="17" t="str">
        <x:f>IF(E115=0,"n.a.",_xlfn.MAXIFS('Unit details'!$X$336:$X$980,'Unit details'!$B$336:$B$980,$A115,'Unit details'!$J$336:$J$980,$B115,'Unit details'!$N$336:$N$980,"Yes"))</x:f>
        <x:v>n.a.</x:v>
      </x:c>
      <x:c r="I115" s="15" t="str">
        <x:f>IF(E115=0,"No reliable quoted sample",IF(E115=1,"One quote only; not a market range","Unweighted mean of advertised asking rates"))</x:f>
        <x:v>No reliable quoted sample</x:v>
      </x:c>
    </x:row>
    <x:row r="116" ht="30" customHeight="1">
      <x:c r="A116" s="15" t="str">
        <x:v>Barnstaple</x:v>
      </x:c>
      <x:c r="B116" s="15" t="str">
        <x:v>5,001–10,000</x:v>
      </x:c>
      <x:c r="C116" s="14" t="n">
        <x:f>COUNTIFS('Unit details'!$B$336:$B$980,$A116,'Unit details'!$J$336:$J$980,$B116,'Unit details'!$H$336:$H$980,"Current",'Unit details'!$E$336:$E$980,"Town")</x:f>
        <x:v>0</x:v>
      </x:c>
      <x:c r="D116" s="14" t="n">
        <x:f>COUNTIFS('Unit details'!$B$336:$B$980,$A116,'Unit details'!$J$336:$J$980,$B116,'Unit details'!$H$336:$H$980,"Current",'Unit details'!$E$336:$E$980,"Nearby")</x:f>
        <x:v>0</x:v>
      </x:c>
      <x:c r="E116" s="14" t="n">
        <x:f>COUNTIFS('Unit details'!$B$336:$B$980,$A116,'Unit details'!$J$336:$J$980,$B116,'Unit details'!$N$336:$N$980,"Yes")</x:f>
        <x:v>0</x:v>
      </x:c>
      <x:c r="F116" s="17" t="str">
        <x:f>IF(E116=0,"n.a.",_xlfn.MINIFS('Unit details'!$X$336:$X$980,'Unit details'!$B$336:$B$980,$A116,'Unit details'!$J$336:$J$980,$B116,'Unit details'!$N$336:$N$980,"Yes"))</x:f>
        <x:v>n.a.</x:v>
      </x:c>
      <x:c r="G116" s="17" t="str">
        <x:f>IF(E116=0,"n.a.",SUMIFS('Unit details'!$X$336:$X$980,'Unit details'!$B$336:$B$980,$A116,'Unit details'!$J$336:$J$980,$B116,'Unit details'!$N$336:$N$980,"Yes")/E116)</x:f>
        <x:v>n.a.</x:v>
      </x:c>
      <x:c r="H116" s="17" t="str">
        <x:f>IF(E116=0,"n.a.",_xlfn.MAXIFS('Unit details'!$X$336:$X$980,'Unit details'!$B$336:$B$980,$A116,'Unit details'!$J$336:$J$980,$B116,'Unit details'!$N$336:$N$980,"Yes"))</x:f>
        <x:v>n.a.</x:v>
      </x:c>
      <x:c r="I116" s="15" t="str">
        <x:f>IF(E116=0,"No reliable quoted sample",IF(E116=1,"One quote only; not a market range","Unweighted mean of advertised asking rates"))</x:f>
        <x:v>No reliable quoted sample</x:v>
      </x:c>
    </x:row>
    <x:row r="117" ht="30" customHeight="1">
      <x:c r="A117" s="15" t="str">
        <x:v>Barnstaple</x:v>
      </x:c>
      <x:c r="B117" s="15" t="str">
        <x:v>10,001–15,000</x:v>
      </x:c>
      <x:c r="C117" s="14" t="n">
        <x:f>COUNTIFS('Unit details'!$B$336:$B$980,$A117,'Unit details'!$J$336:$J$980,$B117,'Unit details'!$H$336:$H$980,"Current",'Unit details'!$E$336:$E$980,"Town")</x:f>
        <x:v>1</x:v>
      </x:c>
      <x:c r="D117" s="14" t="n">
        <x:f>COUNTIFS('Unit details'!$B$336:$B$980,$A117,'Unit details'!$J$336:$J$980,$B117,'Unit details'!$H$336:$H$980,"Current",'Unit details'!$E$336:$E$980,"Nearby")</x:f>
        <x:v>0</x:v>
      </x:c>
      <x:c r="E117" s="14" t="n">
        <x:f>COUNTIFS('Unit details'!$B$336:$B$980,$A117,'Unit details'!$J$336:$J$980,$B117,'Unit details'!$N$336:$N$980,"Yes")</x:f>
        <x:v>0</x:v>
      </x:c>
      <x:c r="F117" s="17" t="str">
        <x:f>IF(E117=0,"n.a.",_xlfn.MINIFS('Unit details'!$X$336:$X$980,'Unit details'!$B$336:$B$980,$A117,'Unit details'!$J$336:$J$980,$B117,'Unit details'!$N$336:$N$980,"Yes"))</x:f>
        <x:v>n.a.</x:v>
      </x:c>
      <x:c r="G117" s="17" t="str">
        <x:f>IF(E117=0,"n.a.",SUMIFS('Unit details'!$X$336:$X$980,'Unit details'!$B$336:$B$980,$A117,'Unit details'!$J$336:$J$980,$B117,'Unit details'!$N$336:$N$980,"Yes")/E117)</x:f>
        <x:v>n.a.</x:v>
      </x:c>
      <x:c r="H117" s="17" t="str">
        <x:f>IF(E117=0,"n.a.",_xlfn.MAXIFS('Unit details'!$X$336:$X$980,'Unit details'!$B$336:$B$980,$A117,'Unit details'!$J$336:$J$980,$B117,'Unit details'!$N$336:$N$980,"Yes"))</x:f>
        <x:v>n.a.</x:v>
      </x:c>
      <x:c r="I117" s="15" t="str">
        <x:f>IF(E117=0,"No reliable quoted sample",IF(E117=1,"One quote only; not a market range","Unweighted mean of advertised asking rates"))</x:f>
        <x:v>No reliable quoted sample</x:v>
      </x:c>
    </x:row>
    <x:row r="118" ht="30" customHeight="1">
      <x:c r="A118" s="15" t="str">
        <x:v>Taunton</x:v>
      </x:c>
      <x:c r="B118" s="15" t="str">
        <x:v>1–1,000</x:v>
      </x:c>
      <x:c r="C118" s="14" t="n">
        <x:f>COUNTIFS('Unit details'!$B$336:$B$980,$A118,'Unit details'!$J$336:$J$980,$B118,'Unit details'!$H$336:$H$980,"Current",'Unit details'!$E$336:$E$980,"Town")</x:f>
        <x:v>0</x:v>
      </x:c>
      <x:c r="D118" s="14" t="n">
        <x:f>COUNTIFS('Unit details'!$B$336:$B$980,$A118,'Unit details'!$J$336:$J$980,$B118,'Unit details'!$H$336:$H$980,"Current",'Unit details'!$E$336:$E$980,"Nearby")</x:f>
        <x:v>2</x:v>
      </x:c>
      <x:c r="E118" s="14" t="n">
        <x:f>COUNTIFS('Unit details'!$B$336:$B$980,$A118,'Unit details'!$J$336:$J$980,$B118,'Unit details'!$N$336:$N$980,"Yes")</x:f>
        <x:v>2</x:v>
      </x:c>
      <x:c r="F118" s="17" t="n">
        <x:f>IF(E118=0,"n.a.",_xlfn.MINIFS('Unit details'!$X$336:$X$980,'Unit details'!$B$336:$B$980,$A118,'Unit details'!$J$336:$J$980,$B118,'Unit details'!$N$336:$N$980,"Yes"))</x:f>
        <x:v>6.498194945848375</x:v>
      </x:c>
      <x:c r="G118" s="17" t="n">
        <x:f>IF(E118=0,"n.a.",SUMIFS('Unit details'!$X$336:$X$980,'Unit details'!$B$336:$B$980,$A118,'Unit details'!$J$336:$J$980,$B118,'Unit details'!$N$336:$N$980,"Yes")/E118)</x:f>
        <x:v>7.212936137736427</x:v>
      </x:c>
      <x:c r="H118" s="17" t="n">
        <x:f>IF(E118=0,"n.a.",_xlfn.MAXIFS('Unit details'!$X$336:$X$980,'Unit details'!$B$336:$B$980,$A118,'Unit details'!$J$336:$J$980,$B118,'Unit details'!$N$336:$N$980,"Yes"))</x:f>
        <x:v>7.927677329624478</x:v>
      </x:c>
      <x:c r="I118" s="15" t="str">
        <x:f>IF(E118=0,"No reliable quoted sample",IF(E118=1,"One quote only; not a market range","Unweighted mean of advertised asking rates"))</x:f>
        <x:v>Unweighted mean of advertised asking rates</x:v>
      </x:c>
    </x:row>
    <x:row r="119" ht="30" customHeight="1">
      <x:c r="A119" s="15" t="str">
        <x:v>Taunton</x:v>
      </x:c>
      <x:c r="B119" s="15" t="str">
        <x:v>1,001–2,500</x:v>
      </x:c>
      <x:c r="C119" s="14" t="n">
        <x:f>COUNTIFS('Unit details'!$B$336:$B$980,$A119,'Unit details'!$J$336:$J$980,$B119,'Unit details'!$H$336:$H$980,"Current",'Unit details'!$E$336:$E$980,"Town")</x:f>
        <x:v>0</x:v>
      </x:c>
      <x:c r="D119" s="14" t="n">
        <x:f>COUNTIFS('Unit details'!$B$336:$B$980,$A119,'Unit details'!$J$336:$J$980,$B119,'Unit details'!$H$336:$H$980,"Current",'Unit details'!$E$336:$E$980,"Nearby")</x:f>
        <x:v>5</x:v>
      </x:c>
      <x:c r="E119" s="14" t="n">
        <x:f>COUNTIFS('Unit details'!$B$336:$B$980,$A119,'Unit details'!$J$336:$J$980,$B119,'Unit details'!$N$336:$N$980,"Yes")</x:f>
        <x:v>2</x:v>
      </x:c>
      <x:c r="F119" s="17" t="n">
        <x:f>IF(E119=0,"n.a.",_xlfn.MINIFS('Unit details'!$X$336:$X$980,'Unit details'!$B$336:$B$980,$A119,'Unit details'!$J$336:$J$980,$B119,'Unit details'!$N$336:$N$980,"Yes"))</x:f>
        <x:v>6.911344137273594</x:v>
      </x:c>
      <x:c r="G119" s="17" t="n">
        <x:f>IF(E119=0,"n.a.",SUMIFS('Unit details'!$X$336:$X$980,'Unit details'!$B$336:$B$980,$A119,'Unit details'!$J$336:$J$980,$B119,'Unit details'!$N$336:$N$980,"Yes")/E119)</x:f>
        <x:v>8.00993563452827</x:v>
      </x:c>
      <x:c r="H119" s="17" t="n">
        <x:f>IF(E119=0,"n.a.",_xlfn.MAXIFS('Unit details'!$X$336:$X$980,'Unit details'!$B$336:$B$980,$A119,'Unit details'!$J$336:$J$980,$B119,'Unit details'!$N$336:$N$980,"Yes"))</x:f>
        <x:v>9.108527131782946</x:v>
      </x:c>
      <x:c r="I119" s="15" t="str">
        <x:f>IF(E119=0,"No reliable quoted sample",IF(E119=1,"One quote only; not a market range","Unweighted mean of advertised asking rates"))</x:f>
        <x:v>Unweighted mean of advertised asking rates</x:v>
      </x:c>
    </x:row>
    <x:row r="120" ht="30" customHeight="1">
      <x:c r="A120" s="15" t="str">
        <x:v>Taunton</x:v>
      </x:c>
      <x:c r="B120" s="15" t="str">
        <x:v>2,501–5,000</x:v>
      </x:c>
      <x:c r="C120" s="14" t="n">
        <x:f>COUNTIFS('Unit details'!$B$336:$B$980,$A120,'Unit details'!$J$336:$J$980,$B120,'Unit details'!$H$336:$H$980,"Current",'Unit details'!$E$336:$E$980,"Town")</x:f>
        <x:v>3</x:v>
      </x:c>
      <x:c r="D120" s="14" t="n">
        <x:f>COUNTIFS('Unit details'!$B$336:$B$980,$A120,'Unit details'!$J$336:$J$980,$B120,'Unit details'!$H$336:$H$980,"Current",'Unit details'!$E$336:$E$980,"Nearby")</x:f>
        <x:v>4</x:v>
      </x:c>
      <x:c r="E120" s="14" t="n">
        <x:f>COUNTIFS('Unit details'!$B$336:$B$980,$A120,'Unit details'!$J$336:$J$980,$B120,'Unit details'!$N$336:$N$980,"Yes")</x:f>
        <x:v>7</x:v>
      </x:c>
      <x:c r="F120" s="17" t="n">
        <x:f>IF(E120=0,"n.a.",_xlfn.MINIFS('Unit details'!$X$336:$X$980,'Unit details'!$B$336:$B$980,$A120,'Unit details'!$J$336:$J$980,$B120,'Unit details'!$N$336:$N$980,"Yes"))</x:f>
        <x:v>5.973715651135006</x:v>
      </x:c>
      <x:c r="G120" s="17" t="n">
        <x:f>IF(E120=0,"n.a.",SUMIFS('Unit details'!$X$336:$X$980,'Unit details'!$B$336:$B$980,$A120,'Unit details'!$J$336:$J$980,$B120,'Unit details'!$N$336:$N$980,"Yes")/E120)</x:f>
        <x:v>9.122018790155536</x:v>
      </x:c>
      <x:c r="H120" s="17" t="n">
        <x:f>IF(E120=0,"n.a.",_xlfn.MAXIFS('Unit details'!$X$336:$X$980,'Unit details'!$B$336:$B$980,$A120,'Unit details'!$J$336:$J$980,$B120,'Unit details'!$N$336:$N$980,"Yes"))</x:f>
        <x:v>11.03448275862069</x:v>
      </x:c>
      <x:c r="I120" s="15" t="str">
        <x:f>IF(E120=0,"No reliable quoted sample",IF(E120=1,"One quote only; not a market range","Unweighted mean of advertised asking rates"))</x:f>
        <x:v>Unweighted mean of advertised asking rates</x:v>
      </x:c>
    </x:row>
    <x:row r="121" ht="30" customHeight="1">
      <x:c r="A121" s="15" t="str">
        <x:v>Taunton</x:v>
      </x:c>
      <x:c r="B121" s="15" t="str">
        <x:v>5,001–10,000</x:v>
      </x:c>
      <x:c r="C121" s="14" t="n">
        <x:f>COUNTIFS('Unit details'!$B$336:$B$980,$A121,'Unit details'!$J$336:$J$980,$B121,'Unit details'!$H$336:$H$980,"Current",'Unit details'!$E$336:$E$980,"Town")</x:f>
        <x:v>3</x:v>
      </x:c>
      <x:c r="D121" s="14" t="n">
        <x:f>COUNTIFS('Unit details'!$B$336:$B$980,$A121,'Unit details'!$J$336:$J$980,$B121,'Unit details'!$H$336:$H$980,"Current",'Unit details'!$E$336:$E$980,"Nearby")</x:f>
        <x:v>3</x:v>
      </x:c>
      <x:c r="E121" s="14" t="n">
        <x:f>COUNTIFS('Unit details'!$B$336:$B$980,$A121,'Unit details'!$J$336:$J$980,$B121,'Unit details'!$N$336:$N$980,"Yes")</x:f>
        <x:v>5</x:v>
      </x:c>
      <x:c r="F121" s="17" t="n">
        <x:f>IF(E121=0,"n.a.",_xlfn.MINIFS('Unit details'!$X$336:$X$980,'Unit details'!$B$336:$B$980,$A121,'Unit details'!$J$336:$J$980,$B121,'Unit details'!$N$336:$N$980,"Yes"))</x:f>
        <x:v>5.945945945945946</x:v>
      </x:c>
      <x:c r="G121" s="17" t="n">
        <x:f>IF(E121=0,"n.a.",SUMIFS('Unit details'!$X$336:$X$980,'Unit details'!$B$336:$B$980,$A121,'Unit details'!$J$336:$J$980,$B121,'Unit details'!$N$336:$N$980,"Yes")/E121)</x:f>
        <x:v>7.461746713164873</x:v>
      </x:c>
      <x:c r="H121" s="17" t="n">
        <x:f>IF(E121=0,"n.a.",_xlfn.MAXIFS('Unit details'!$X$336:$X$980,'Unit details'!$B$336:$B$980,$A121,'Unit details'!$J$336:$J$980,$B121,'Unit details'!$N$336:$N$980,"Yes"))</x:f>
        <x:v>8.695652173913043</x:v>
      </x:c>
      <x:c r="I121" s="15" t="str">
        <x:f>IF(E121=0,"No reliable quoted sample",IF(E121=1,"One quote only; not a market range","Unweighted mean of advertised asking rates"))</x:f>
        <x:v>Unweighted mean of advertised asking rates</x:v>
      </x:c>
    </x:row>
    <x:row r="122" ht="30" customHeight="1">
      <x:c r="A122" s="15" t="str">
        <x:v>Taunton</x:v>
      </x:c>
      <x:c r="B122" s="15" t="str">
        <x:v>10,001–15,000</x:v>
      </x:c>
      <x:c r="C122" s="14" t="n">
        <x:f>COUNTIFS('Unit details'!$B$336:$B$980,$A122,'Unit details'!$J$336:$J$980,$B122,'Unit details'!$H$336:$H$980,"Current",'Unit details'!$E$336:$E$980,"Town")</x:f>
        <x:v>0</x:v>
      </x:c>
      <x:c r="D122" s="14" t="n">
        <x:f>COUNTIFS('Unit details'!$B$336:$B$980,$A122,'Unit details'!$J$336:$J$980,$B122,'Unit details'!$H$336:$H$980,"Current",'Unit details'!$E$336:$E$980,"Nearby")</x:f>
        <x:v>1</x:v>
      </x:c>
      <x:c r="E122" s="14" t="n">
        <x:f>COUNTIFS('Unit details'!$B$336:$B$980,$A122,'Unit details'!$J$336:$J$980,$B122,'Unit details'!$N$336:$N$980,"Yes")</x:f>
        <x:v>0</x:v>
      </x:c>
      <x:c r="F122" s="17" t="str">
        <x:f>IF(E122=0,"n.a.",_xlfn.MINIFS('Unit details'!$X$336:$X$980,'Unit details'!$B$336:$B$980,$A122,'Unit details'!$J$336:$J$980,$B122,'Unit details'!$N$336:$N$980,"Yes"))</x:f>
        <x:v>n.a.</x:v>
      </x:c>
      <x:c r="G122" s="17" t="str">
        <x:f>IF(E122=0,"n.a.",SUMIFS('Unit details'!$X$336:$X$980,'Unit details'!$B$336:$B$980,$A122,'Unit details'!$J$336:$J$980,$B122,'Unit details'!$N$336:$N$980,"Yes")/E122)</x:f>
        <x:v>n.a.</x:v>
      </x:c>
      <x:c r="H122" s="17" t="str">
        <x:f>IF(E122=0,"n.a.",_xlfn.MAXIFS('Unit details'!$X$336:$X$980,'Unit details'!$B$336:$B$980,$A122,'Unit details'!$J$336:$J$980,$B122,'Unit details'!$N$336:$N$980,"Yes"))</x:f>
        <x:v>n.a.</x:v>
      </x:c>
      <x:c r="I122" s="15" t="str">
        <x:f>IF(E122=0,"No reliable quoted sample",IF(E122=1,"One quote only; not a market range","Unweighted mean of advertised asking rates"))</x:f>
        <x:v>No reliable quoted sample</x:v>
      </x:c>
    </x:row>
    <x:row r="123" ht="30" customHeight="1">
      <x:c r="A123" s="15" t="str">
        <x:v>Bridgwater</x:v>
      </x:c>
      <x:c r="B123" s="15" t="str">
        <x:v>1–1,000</x:v>
      </x:c>
      <x:c r="C123" s="14" t="n">
        <x:f>COUNTIFS('Unit details'!$B$336:$B$980,$A123,'Unit details'!$J$336:$J$980,$B123,'Unit details'!$H$336:$H$980,"Current",'Unit details'!$E$336:$E$980,"Town")</x:f>
        <x:v>0</x:v>
      </x:c>
      <x:c r="D123" s="14" t="n">
        <x:f>COUNTIFS('Unit details'!$B$336:$B$980,$A123,'Unit details'!$J$336:$J$980,$B123,'Unit details'!$H$336:$H$980,"Current",'Unit details'!$E$336:$E$980,"Nearby")</x:f>
        <x:v>0</x:v>
      </x:c>
      <x:c r="E123" s="14" t="n">
        <x:f>COUNTIFS('Unit details'!$B$336:$B$980,$A123,'Unit details'!$J$336:$J$980,$B123,'Unit details'!$N$336:$N$980,"Yes")</x:f>
        <x:v>0</x:v>
      </x:c>
      <x:c r="F123" s="17" t="str">
        <x:f>IF(E123=0,"n.a.",_xlfn.MINIFS('Unit details'!$X$336:$X$980,'Unit details'!$B$336:$B$980,$A123,'Unit details'!$J$336:$J$980,$B123,'Unit details'!$N$336:$N$980,"Yes"))</x:f>
        <x:v>n.a.</x:v>
      </x:c>
      <x:c r="G123" s="17" t="str">
        <x:f>IF(E123=0,"n.a.",SUMIFS('Unit details'!$X$336:$X$980,'Unit details'!$B$336:$B$980,$A123,'Unit details'!$J$336:$J$980,$B123,'Unit details'!$N$336:$N$980,"Yes")/E123)</x:f>
        <x:v>n.a.</x:v>
      </x:c>
      <x:c r="H123" s="17" t="str">
        <x:f>IF(E123=0,"n.a.",_xlfn.MAXIFS('Unit details'!$X$336:$X$980,'Unit details'!$B$336:$B$980,$A123,'Unit details'!$J$336:$J$980,$B123,'Unit details'!$N$336:$N$980,"Yes"))</x:f>
        <x:v>n.a.</x:v>
      </x:c>
      <x:c r="I123" s="15" t="str">
        <x:f>IF(E123=0,"No reliable quoted sample",IF(E123=1,"One quote only; not a market range","Unweighted mean of advertised asking rates"))</x:f>
        <x:v>No reliable quoted sample</x:v>
      </x:c>
    </x:row>
    <x:row r="124" ht="30" customHeight="1">
      <x:c r="A124" s="15" t="str">
        <x:v>Bridgwater</x:v>
      </x:c>
      <x:c r="B124" s="15" t="str">
        <x:v>1,001–2,500</x:v>
      </x:c>
      <x:c r="C124" s="14" t="n">
        <x:f>COUNTIFS('Unit details'!$B$336:$B$980,$A124,'Unit details'!$J$336:$J$980,$B124,'Unit details'!$H$336:$H$980,"Current",'Unit details'!$E$336:$E$980,"Town")</x:f>
        <x:v>2</x:v>
      </x:c>
      <x:c r="D124" s="14" t="n">
        <x:f>COUNTIFS('Unit details'!$B$336:$B$980,$A124,'Unit details'!$J$336:$J$980,$B124,'Unit details'!$H$336:$H$980,"Current",'Unit details'!$E$336:$E$980,"Nearby")</x:f>
        <x:v>5</x:v>
      </x:c>
      <x:c r="E124" s="14" t="n">
        <x:f>COUNTIFS('Unit details'!$B$336:$B$980,$A124,'Unit details'!$J$336:$J$980,$B124,'Unit details'!$N$336:$N$980,"Yes")</x:f>
        <x:v>2</x:v>
      </x:c>
      <x:c r="F124" s="17" t="n">
        <x:f>IF(E124=0,"n.a.",_xlfn.MINIFS('Unit details'!$X$336:$X$980,'Unit details'!$B$336:$B$980,$A124,'Unit details'!$J$336:$J$980,$B124,'Unit details'!$N$336:$N$980,"Yes"))</x:f>
        <x:v>6.044487427466151</x:v>
      </x:c>
      <x:c r="G124" s="17" t="n">
        <x:f>IF(E124=0,"n.a.",SUMIFS('Unit details'!$X$336:$X$980,'Unit details'!$B$336:$B$980,$A124,'Unit details'!$J$336:$J$980,$B124,'Unit details'!$N$336:$N$980,"Yes")/E124)</x:f>
        <x:v>10.079897789279794</x:v>
      </x:c>
      <x:c r="H124" s="17" t="n">
        <x:f>IF(E124=0,"n.a.",_xlfn.MAXIFS('Unit details'!$X$336:$X$980,'Unit details'!$B$336:$B$980,$A124,'Unit details'!$J$336:$J$980,$B124,'Unit details'!$N$336:$N$980,"Yes"))</x:f>
        <x:v>14.115308151093439</x:v>
      </x:c>
      <x:c r="I124" s="15" t="str">
        <x:f>IF(E124=0,"No reliable quoted sample",IF(E124=1,"One quote only; not a market range","Unweighted mean of advertised asking rates"))</x:f>
        <x:v>Unweighted mean of advertised asking rates</x:v>
      </x:c>
    </x:row>
    <x:row r="125" ht="30" customHeight="1">
      <x:c r="A125" s="15" t="str">
        <x:v>Bridgwater</x:v>
      </x:c>
      <x:c r="B125" s="15" t="str">
        <x:v>2,501–5,000</x:v>
      </x:c>
      <x:c r="C125" s="14" t="n">
        <x:f>COUNTIFS('Unit details'!$B$336:$B$980,$A125,'Unit details'!$J$336:$J$980,$B125,'Unit details'!$H$336:$H$980,"Current",'Unit details'!$E$336:$E$980,"Town")</x:f>
        <x:v>3</x:v>
      </x:c>
      <x:c r="D125" s="14" t="n">
        <x:f>COUNTIFS('Unit details'!$B$336:$B$980,$A125,'Unit details'!$J$336:$J$980,$B125,'Unit details'!$H$336:$H$980,"Current",'Unit details'!$E$336:$E$980,"Nearby")</x:f>
        <x:v>1</x:v>
      </x:c>
      <x:c r="E125" s="14" t="n">
        <x:f>COUNTIFS('Unit details'!$B$336:$B$980,$A125,'Unit details'!$J$336:$J$980,$B125,'Unit details'!$N$336:$N$980,"Yes")</x:f>
        <x:v>4</x:v>
      </x:c>
      <x:c r="F125" s="17" t="n">
        <x:f>IF(E125=0,"n.a.",_xlfn.MINIFS('Unit details'!$X$336:$X$980,'Unit details'!$B$336:$B$980,$A125,'Unit details'!$J$336:$J$980,$B125,'Unit details'!$N$336:$N$980,"Yes"))</x:f>
        <x:v>5.001073191672033</x:v>
      </x:c>
      <x:c r="G125" s="17" t="n">
        <x:f>IF(E125=0,"n.a.",SUMIFS('Unit details'!$X$336:$X$980,'Unit details'!$B$336:$B$980,$A125,'Unit details'!$J$336:$J$980,$B125,'Unit details'!$N$336:$N$980,"Yes")/E125)</x:f>
        <x:v>6.759088276432697</x:v>
      </x:c>
      <x:c r="H125" s="17" t="n">
        <x:f>IF(E125=0,"n.a.",_xlfn.MAXIFS('Unit details'!$X$336:$X$980,'Unit details'!$B$336:$B$980,$A125,'Unit details'!$J$336:$J$980,$B125,'Unit details'!$N$336:$N$980,"Yes"))</x:f>
        <x:v>8.305647840531561</x:v>
      </x:c>
      <x:c r="I125" s="15" t="str">
        <x:f>IF(E125=0,"No reliable quoted sample",IF(E125=1,"One quote only; not a market range","Unweighted mean of advertised asking rates"))</x:f>
        <x:v>Unweighted mean of advertised asking rates</x:v>
      </x:c>
    </x:row>
    <x:row r="126" ht="30" customHeight="1">
      <x:c r="A126" s="15" t="str">
        <x:v>Bridgwater</x:v>
      </x:c>
      <x:c r="B126" s="15" t="str">
        <x:v>5,001–10,000</x:v>
      </x:c>
      <x:c r="C126" s="14" t="n">
        <x:f>COUNTIFS('Unit details'!$B$336:$B$980,$A126,'Unit details'!$J$336:$J$980,$B126,'Unit details'!$H$336:$H$980,"Current",'Unit details'!$E$336:$E$980,"Town")</x:f>
        <x:v>2</x:v>
      </x:c>
      <x:c r="D126" s="14" t="n">
        <x:f>COUNTIFS('Unit details'!$B$336:$B$980,$A126,'Unit details'!$J$336:$J$980,$B126,'Unit details'!$H$336:$H$980,"Current",'Unit details'!$E$336:$E$980,"Nearby")</x:f>
        <x:v>1</x:v>
      </x:c>
      <x:c r="E126" s="14" t="n">
        <x:f>COUNTIFS('Unit details'!$B$336:$B$980,$A126,'Unit details'!$J$336:$J$980,$B126,'Unit details'!$N$336:$N$980,"Yes")</x:f>
        <x:v>3</x:v>
      </x:c>
      <x:c r="F126" s="17" t="n">
        <x:f>IF(E126=0,"n.a.",_xlfn.MINIFS('Unit details'!$X$336:$X$980,'Unit details'!$B$336:$B$980,$A126,'Unit details'!$J$336:$J$980,$B126,'Unit details'!$N$336:$N$980,"Yes"))</x:f>
        <x:v>4.941910872203919</x:v>
      </x:c>
      <x:c r="G126" s="17" t="n">
        <x:f>IF(E126=0,"n.a.",SUMIFS('Unit details'!$X$336:$X$980,'Unit details'!$B$336:$B$980,$A126,'Unit details'!$J$336:$J$980,$B126,'Unit details'!$N$336:$N$980,"Yes")/E126)</x:f>
        <x:v>5.794590445773399</x:v>
      </x:c>
      <x:c r="H126" s="17" t="n">
        <x:f>IF(E126=0,"n.a.",_xlfn.MAXIFS('Unit details'!$X$336:$X$980,'Unit details'!$B$336:$B$980,$A126,'Unit details'!$J$336:$J$980,$B126,'Unit details'!$N$336:$N$980,"Yes"))</x:f>
        <x:v>7.441860465116279</x:v>
      </x:c>
      <x:c r="I126" s="15" t="str">
        <x:f>IF(E126=0,"No reliable quoted sample",IF(E126=1,"One quote only; not a market range","Unweighted mean of advertised asking rates"))</x:f>
        <x:v>Unweighted mean of advertised asking rates</x:v>
      </x:c>
    </x:row>
    <x:row r="127" ht="30" customHeight="1">
      <x:c r="A127" s="15" t="str">
        <x:v>Bridgwater</x:v>
      </x:c>
      <x:c r="B127" s="15" t="str">
        <x:v>10,001–15,000</x:v>
      </x:c>
      <x:c r="C127" s="14" t="n">
        <x:f>COUNTIFS('Unit details'!$B$336:$B$980,$A127,'Unit details'!$J$336:$J$980,$B127,'Unit details'!$H$336:$H$980,"Current",'Unit details'!$E$336:$E$980,"Town")</x:f>
        <x:v>2</x:v>
      </x:c>
      <x:c r="D127" s="14" t="n">
        <x:f>COUNTIFS('Unit details'!$B$336:$B$980,$A127,'Unit details'!$J$336:$J$980,$B127,'Unit details'!$H$336:$H$980,"Current",'Unit details'!$E$336:$E$980,"Nearby")</x:f>
        <x:v>5</x:v>
      </x:c>
      <x:c r="E127" s="14" t="n">
        <x:f>COUNTIFS('Unit details'!$B$336:$B$980,$A127,'Unit details'!$J$336:$J$980,$B127,'Unit details'!$N$336:$N$980,"Yes")</x:f>
        <x:v>3</x:v>
      </x:c>
      <x:c r="F127" s="17" t="n">
        <x:f>IF(E127=0,"n.a.",_xlfn.MINIFS('Unit details'!$X$336:$X$980,'Unit details'!$B$336:$B$980,$A127,'Unit details'!$J$336:$J$980,$B127,'Unit details'!$N$336:$N$980,"Yes"))</x:f>
        <x:v>8.25</x:v>
      </x:c>
      <x:c r="G127" s="17" t="n">
        <x:f>IF(E127=0,"n.a.",SUMIFS('Unit details'!$X$336:$X$980,'Unit details'!$B$336:$B$980,$A127,'Unit details'!$J$336:$J$980,$B127,'Unit details'!$N$336:$N$980,"Yes")/E127)</x:f>
        <x:v>9.201530714186305</x:v>
      </x:c>
      <x:c r="H127" s="17" t="n">
        <x:f>IF(E127=0,"n.a.",_xlfn.MAXIFS('Unit details'!$X$336:$X$980,'Unit details'!$B$336:$B$980,$A127,'Unit details'!$J$336:$J$980,$B127,'Unit details'!$N$336:$N$980,"Yes"))</x:f>
        <x:v>10.85454904282613</x:v>
      </x:c>
      <x:c r="I127" s="15" t="str">
        <x:f>IF(E127=0,"No reliable quoted sample",IF(E127=1,"One quote only; not a market range","Unweighted mean of advertised asking rates"))</x:f>
        <x:v>Unweighted mean of advertised asking rates</x:v>
      </x:c>
    </x:row>
    <x:row r="128" ht="30" customHeight="1">
      <x:c r="A128" s="15" t="str">
        <x:v>Yeovil</x:v>
      </x:c>
      <x:c r="B128" s="15" t="str">
        <x:v>1–1,000</x:v>
      </x:c>
      <x:c r="C128" s="14" t="n">
        <x:f>COUNTIFS('Unit details'!$B$336:$B$980,$A128,'Unit details'!$J$336:$J$980,$B128,'Unit details'!$H$336:$H$980,"Current",'Unit details'!$E$336:$E$980,"Town")</x:f>
        <x:v>2</x:v>
      </x:c>
      <x:c r="D128" s="14" t="n">
        <x:f>COUNTIFS('Unit details'!$B$336:$B$980,$A128,'Unit details'!$J$336:$J$980,$B128,'Unit details'!$H$336:$H$980,"Current",'Unit details'!$E$336:$E$980,"Nearby")</x:f>
        <x:v>0</x:v>
      </x:c>
      <x:c r="E128" s="14" t="n">
        <x:f>COUNTIFS('Unit details'!$B$336:$B$980,$A128,'Unit details'!$J$336:$J$980,$B128,'Unit details'!$N$336:$N$980,"Yes")</x:f>
        <x:v>2</x:v>
      </x:c>
      <x:c r="F128" s="17" t="n">
        <x:f>IF(E128=0,"n.a.",_xlfn.MINIFS('Unit details'!$X$336:$X$980,'Unit details'!$B$336:$B$980,$A128,'Unit details'!$J$336:$J$980,$B128,'Unit details'!$N$336:$N$980,"Yes"))</x:f>
        <x:v>12.735849056603774</x:v>
      </x:c>
      <x:c r="G128" s="17" t="n">
        <x:f>IF(E128=0,"n.a.",SUMIFS('Unit details'!$X$336:$X$980,'Unit details'!$B$336:$B$980,$A128,'Unit details'!$J$336:$J$980,$B128,'Unit details'!$N$336:$N$980,"Yes")/E128)</x:f>
        <x:v>12.831624762493924</x:v>
      </x:c>
      <x:c r="H128" s="17" t="n">
        <x:f>IF(E128=0,"n.a.",_xlfn.MAXIFS('Unit details'!$X$336:$X$980,'Unit details'!$B$336:$B$980,$A128,'Unit details'!$J$336:$J$980,$B128,'Unit details'!$N$336:$N$980,"Yes"))</x:f>
        <x:v>12.927400468384075</x:v>
      </x:c>
      <x:c r="I128" s="15" t="str">
        <x:f>IF(E128=0,"No reliable quoted sample",IF(E128=1,"One quote only; not a market range","Unweighted mean of advertised asking rates"))</x:f>
        <x:v>Unweighted mean of advertised asking rates</x:v>
      </x:c>
    </x:row>
    <x:row r="129" ht="30" customHeight="1">
      <x:c r="A129" s="15" t="str">
        <x:v>Yeovil</x:v>
      </x:c>
      <x:c r="B129" s="15" t="str">
        <x:v>1,001–2,500</x:v>
      </x:c>
      <x:c r="C129" s="14" t="n">
        <x:f>COUNTIFS('Unit details'!$B$336:$B$980,$A129,'Unit details'!$J$336:$J$980,$B129,'Unit details'!$H$336:$H$980,"Current",'Unit details'!$E$336:$E$980,"Town")</x:f>
        <x:v>1</x:v>
      </x:c>
      <x:c r="D129" s="14" t="n">
        <x:f>COUNTIFS('Unit details'!$B$336:$B$980,$A129,'Unit details'!$J$336:$J$980,$B129,'Unit details'!$H$336:$H$980,"Current",'Unit details'!$E$336:$E$980,"Nearby")</x:f>
        <x:v>1</x:v>
      </x:c>
      <x:c r="E129" s="14" t="n">
        <x:f>COUNTIFS('Unit details'!$B$336:$B$980,$A129,'Unit details'!$J$336:$J$980,$B129,'Unit details'!$N$336:$N$980,"Yes")</x:f>
        <x:v>1</x:v>
      </x:c>
      <x:c r="F129" s="17" t="n">
        <x:f>IF(E129=0,"n.a.",_xlfn.MINIFS('Unit details'!$X$336:$X$980,'Unit details'!$B$336:$B$980,$A129,'Unit details'!$J$336:$J$980,$B129,'Unit details'!$N$336:$N$980,"Yes"))</x:f>
        <x:v>6.666666666666667</x:v>
      </x:c>
      <x:c r="G129" s="17" t="n">
        <x:f>IF(E129=0,"n.a.",SUMIFS('Unit details'!$X$336:$X$980,'Unit details'!$B$336:$B$980,$A129,'Unit details'!$J$336:$J$980,$B129,'Unit details'!$N$336:$N$980,"Yes")/E129)</x:f>
        <x:v>6.666666666666667</x:v>
      </x:c>
      <x:c r="H129" s="17" t="n">
        <x:f>IF(E129=0,"n.a.",_xlfn.MAXIFS('Unit details'!$X$336:$X$980,'Unit details'!$B$336:$B$980,$A129,'Unit details'!$J$336:$J$980,$B129,'Unit details'!$N$336:$N$980,"Yes"))</x:f>
        <x:v>6.666666666666667</x:v>
      </x:c>
      <x:c r="I129" s="15" t="str">
        <x:f>IF(E129=0,"No reliable quoted sample",IF(E129=1,"One quote only; not a market range","Unweighted mean of advertised asking rates"))</x:f>
        <x:v>One quote only; not a market range</x:v>
      </x:c>
    </x:row>
    <x:row r="130" ht="30" customHeight="1">
      <x:c r="A130" s="15" t="str">
        <x:v>Yeovil</x:v>
      </x:c>
      <x:c r="B130" s="15" t="str">
        <x:v>2,501–5,000</x:v>
      </x:c>
      <x:c r="C130" s="14" t="n">
        <x:f>COUNTIFS('Unit details'!$B$336:$B$980,$A130,'Unit details'!$J$336:$J$980,$B130,'Unit details'!$H$336:$H$980,"Current",'Unit details'!$E$336:$E$980,"Town")</x:f>
        <x:v>0</x:v>
      </x:c>
      <x:c r="D130" s="14" t="n">
        <x:f>COUNTIFS('Unit details'!$B$336:$B$980,$A130,'Unit details'!$J$336:$J$980,$B130,'Unit details'!$H$336:$H$980,"Current",'Unit details'!$E$336:$E$980,"Nearby")</x:f>
        <x:v>0</x:v>
      </x:c>
      <x:c r="E130" s="14" t="n">
        <x:f>COUNTIFS('Unit details'!$B$336:$B$980,$A130,'Unit details'!$J$336:$J$980,$B130,'Unit details'!$N$336:$N$980,"Yes")</x:f>
        <x:v>0</x:v>
      </x:c>
      <x:c r="F130" s="17" t="str">
        <x:f>IF(E130=0,"n.a.",_xlfn.MINIFS('Unit details'!$X$336:$X$980,'Unit details'!$B$336:$B$980,$A130,'Unit details'!$J$336:$J$980,$B130,'Unit details'!$N$336:$N$980,"Yes"))</x:f>
        <x:v>n.a.</x:v>
      </x:c>
      <x:c r="G130" s="17" t="str">
        <x:f>IF(E130=0,"n.a.",SUMIFS('Unit details'!$X$336:$X$980,'Unit details'!$B$336:$B$980,$A130,'Unit details'!$J$336:$J$980,$B130,'Unit details'!$N$336:$N$980,"Yes")/E130)</x:f>
        <x:v>n.a.</x:v>
      </x:c>
      <x:c r="H130" s="17" t="str">
        <x:f>IF(E130=0,"n.a.",_xlfn.MAXIFS('Unit details'!$X$336:$X$980,'Unit details'!$B$336:$B$980,$A130,'Unit details'!$J$336:$J$980,$B130,'Unit details'!$N$336:$N$980,"Yes"))</x:f>
        <x:v>n.a.</x:v>
      </x:c>
      <x:c r="I130" s="15" t="str">
        <x:f>IF(E130=0,"No reliable quoted sample",IF(E130=1,"One quote only; not a market range","Unweighted mean of advertised asking rates"))</x:f>
        <x:v>No reliable quoted sample</x:v>
      </x:c>
    </x:row>
    <x:row r="131" ht="30" customHeight="1">
      <x:c r="A131" s="15" t="str">
        <x:v>Yeovil</x:v>
      </x:c>
      <x:c r="B131" s="15" t="str">
        <x:v>5,001–10,000</x:v>
      </x:c>
      <x:c r="C131" s="14" t="n">
        <x:f>COUNTIFS('Unit details'!$B$336:$B$980,$A131,'Unit details'!$J$336:$J$980,$B131,'Unit details'!$H$336:$H$980,"Current",'Unit details'!$E$336:$E$980,"Town")</x:f>
        <x:v>3</x:v>
      </x:c>
      <x:c r="D131" s="14" t="n">
        <x:f>COUNTIFS('Unit details'!$B$336:$B$980,$A131,'Unit details'!$J$336:$J$980,$B131,'Unit details'!$H$336:$H$980,"Current",'Unit details'!$E$336:$E$980,"Nearby")</x:f>
        <x:v>0</x:v>
      </x:c>
      <x:c r="E131" s="14" t="n">
        <x:f>COUNTIFS('Unit details'!$B$336:$B$980,$A131,'Unit details'!$J$336:$J$980,$B131,'Unit details'!$N$336:$N$980,"Yes")</x:f>
        <x:v>3</x:v>
      </x:c>
      <x:c r="F131" s="17" t="n">
        <x:f>IF(E131=0,"n.a.",_xlfn.MINIFS('Unit details'!$X$336:$X$980,'Unit details'!$B$336:$B$980,$A131,'Unit details'!$J$336:$J$980,$B131,'Unit details'!$N$336:$N$980,"Yes"))</x:f>
        <x:v>6.111111111111111</x:v>
      </x:c>
      <x:c r="G131" s="17" t="n">
        <x:f>IF(E131=0,"n.a.",SUMIFS('Unit details'!$X$336:$X$980,'Unit details'!$B$336:$B$980,$A131,'Unit details'!$J$336:$J$980,$B131,'Unit details'!$N$336:$N$980,"Yes")/E131)</x:f>
        <x:v>6.626537240012418</x:v>
      </x:c>
      <x:c r="H131" s="17" t="n">
        <x:f>IF(E131=0,"n.a.",_xlfn.MAXIFS('Unit details'!$X$336:$X$980,'Unit details'!$B$336:$B$980,$A131,'Unit details'!$J$336:$J$980,$B131,'Unit details'!$N$336:$N$980,"Yes"))</x:f>
        <x:v>7.385521885521886</x:v>
      </x:c>
      <x:c r="I131" s="15" t="str">
        <x:f>IF(E131=0,"No reliable quoted sample",IF(E131=1,"One quote only; not a market range","Unweighted mean of advertised asking rates"))</x:f>
        <x:v>Unweighted mean of advertised asking rates</x:v>
      </x:c>
    </x:row>
    <x:row r="132" ht="30" customHeight="1">
      <x:c r="A132" s="15" t="str">
        <x:v>Yeovil</x:v>
      </x:c>
      <x:c r="B132" s="15" t="str">
        <x:v>10,001–15,000</x:v>
      </x:c>
      <x:c r="C132" s="14" t="n">
        <x:f>COUNTIFS('Unit details'!$B$336:$B$980,$A132,'Unit details'!$J$336:$J$980,$B132,'Unit details'!$H$336:$H$980,"Current",'Unit details'!$E$336:$E$980,"Town")</x:f>
        <x:v>0</x:v>
      </x:c>
      <x:c r="D132" s="14" t="n">
        <x:f>COUNTIFS('Unit details'!$B$336:$B$980,$A132,'Unit details'!$J$336:$J$980,$B132,'Unit details'!$H$336:$H$980,"Current",'Unit details'!$E$336:$E$980,"Nearby")</x:f>
        <x:v>0</x:v>
      </x:c>
      <x:c r="E132" s="14" t="n">
        <x:f>COUNTIFS('Unit details'!$B$336:$B$980,$A132,'Unit details'!$J$336:$J$980,$B132,'Unit details'!$N$336:$N$980,"Yes")</x:f>
        <x:v>0</x:v>
      </x:c>
      <x:c r="F132" s="17" t="str">
        <x:f>IF(E132=0,"n.a.",_xlfn.MINIFS('Unit details'!$X$336:$X$980,'Unit details'!$B$336:$B$980,$A132,'Unit details'!$J$336:$J$980,$B132,'Unit details'!$N$336:$N$980,"Yes"))</x:f>
        <x:v>n.a.</x:v>
      </x:c>
      <x:c r="G132" s="17" t="str">
        <x:f>IF(E132=0,"n.a.",SUMIFS('Unit details'!$X$336:$X$980,'Unit details'!$B$336:$B$980,$A132,'Unit details'!$J$336:$J$980,$B132,'Unit details'!$N$336:$N$980,"Yes")/E132)</x:f>
        <x:v>n.a.</x:v>
      </x:c>
      <x:c r="H132" s="17" t="str">
        <x:f>IF(E132=0,"n.a.",_xlfn.MAXIFS('Unit details'!$X$336:$X$980,'Unit details'!$B$336:$B$980,$A132,'Unit details'!$J$336:$J$980,$B132,'Unit details'!$N$336:$N$980,"Yes"))</x:f>
        <x:v>n.a.</x:v>
      </x:c>
      <x:c r="I132" s="15" t="str">
        <x:f>IF(E132=0,"No reliable quoted sample",IF(E132=1,"One quote only; not a market range","Unweighted mean of advertised asking rates"))</x:f>
        <x:v>No reliable quoted sample</x:v>
      </x:c>
    </x:row>
    <x:row r="133" ht="30" customHeight="1">
      <x:c r="A133" s="15" t="str">
        <x:v>Frome</x:v>
      </x:c>
      <x:c r="B133" s="15" t="str">
        <x:v>1–1,000</x:v>
      </x:c>
      <x:c r="C133" s="14" t="n">
        <x:f>COUNTIFS('Unit details'!$B$336:$B$980,$A133,'Unit details'!$J$336:$J$980,$B133,'Unit details'!$H$336:$H$980,"Current",'Unit details'!$E$336:$E$980,"Town")</x:f>
        <x:v>0</x:v>
      </x:c>
      <x:c r="D133" s="14" t="n">
        <x:f>COUNTIFS('Unit details'!$B$336:$B$980,$A133,'Unit details'!$J$336:$J$980,$B133,'Unit details'!$H$336:$H$980,"Current",'Unit details'!$E$336:$E$980,"Nearby")</x:f>
        <x:v>0</x:v>
      </x:c>
      <x:c r="E133" s="14" t="n">
        <x:f>COUNTIFS('Unit details'!$B$336:$B$980,$A133,'Unit details'!$J$336:$J$980,$B133,'Unit details'!$N$336:$N$980,"Yes")</x:f>
        <x:v>0</x:v>
      </x:c>
      <x:c r="F133" s="17" t="str">
        <x:f>IF(E133=0,"n.a.",_xlfn.MINIFS('Unit details'!$X$336:$X$980,'Unit details'!$B$336:$B$980,$A133,'Unit details'!$J$336:$J$980,$B133,'Unit details'!$N$336:$N$980,"Yes"))</x:f>
        <x:v>n.a.</x:v>
      </x:c>
      <x:c r="G133" s="17" t="str">
        <x:f>IF(E133=0,"n.a.",SUMIFS('Unit details'!$X$336:$X$980,'Unit details'!$B$336:$B$980,$A133,'Unit details'!$J$336:$J$980,$B133,'Unit details'!$N$336:$N$980,"Yes")/E133)</x:f>
        <x:v>n.a.</x:v>
      </x:c>
      <x:c r="H133" s="17" t="str">
        <x:f>IF(E133=0,"n.a.",_xlfn.MAXIFS('Unit details'!$X$336:$X$980,'Unit details'!$B$336:$B$980,$A133,'Unit details'!$J$336:$J$980,$B133,'Unit details'!$N$336:$N$980,"Yes"))</x:f>
        <x:v>n.a.</x:v>
      </x:c>
      <x:c r="I133" s="15" t="str">
        <x:f>IF(E133=0,"No reliable quoted sample",IF(E133=1,"One quote only; not a market range","Unweighted mean of advertised asking rates"))</x:f>
        <x:v>No reliable quoted sample</x:v>
      </x:c>
    </x:row>
    <x:row r="134" ht="30" customHeight="1">
      <x:c r="A134" s="15" t="str">
        <x:v>Frome</x:v>
      </x:c>
      <x:c r="B134" s="15" t="str">
        <x:v>1,001–2,500</x:v>
      </x:c>
      <x:c r="C134" s="14" t="n">
        <x:f>COUNTIFS('Unit details'!$B$336:$B$980,$A134,'Unit details'!$J$336:$J$980,$B134,'Unit details'!$H$336:$H$980,"Current",'Unit details'!$E$336:$E$980,"Town")</x:f>
        <x:v>5</x:v>
      </x:c>
      <x:c r="D134" s="14" t="n">
        <x:f>COUNTIFS('Unit details'!$B$336:$B$980,$A134,'Unit details'!$J$336:$J$980,$B134,'Unit details'!$H$336:$H$980,"Current",'Unit details'!$E$336:$E$980,"Nearby")</x:f>
        <x:v>0</x:v>
      </x:c>
      <x:c r="E134" s="14" t="n">
        <x:f>COUNTIFS('Unit details'!$B$336:$B$980,$A134,'Unit details'!$J$336:$J$980,$B134,'Unit details'!$N$336:$N$980,"Yes")</x:f>
        <x:v>5</x:v>
      </x:c>
      <x:c r="F134" s="17" t="n">
        <x:f>IF(E134=0,"n.a.",_xlfn.MINIFS('Unit details'!$X$336:$X$980,'Unit details'!$B$336:$B$980,$A134,'Unit details'!$J$336:$J$980,$B134,'Unit details'!$N$336:$N$980,"Yes"))</x:f>
        <x:v>8.170322580645161</x:v>
      </x:c>
      <x:c r="G134" s="17" t="n">
        <x:f>IF(E134=0,"n.a.",SUMIFS('Unit details'!$X$336:$X$980,'Unit details'!$B$336:$B$980,$A134,'Unit details'!$J$336:$J$980,$B134,'Unit details'!$N$336:$N$980,"Yes")/E134)</x:f>
        <x:v>8.83406451612903</x:v>
      </x:c>
      <x:c r="H134" s="17" t="n">
        <x:f>IF(E134=0,"n.a.",_xlfn.MAXIFS('Unit details'!$X$336:$X$980,'Unit details'!$B$336:$B$980,$A134,'Unit details'!$J$336:$J$980,$B134,'Unit details'!$N$336:$N$980,"Yes"))</x:f>
        <x:v>9.666666666666666</x:v>
      </x:c>
      <x:c r="I134" s="15" t="str">
        <x:f>IF(E134=0,"No reliable quoted sample",IF(E134=1,"One quote only; not a market range","Unweighted mean of advertised asking rates"))</x:f>
        <x:v>Unweighted mean of advertised asking rates</x:v>
      </x:c>
    </x:row>
    <x:row r="135" ht="30" customHeight="1">
      <x:c r="A135" s="15" t="str">
        <x:v>Frome</x:v>
      </x:c>
      <x:c r="B135" s="15" t="str">
        <x:v>2,501–5,000</x:v>
      </x:c>
      <x:c r="C135" s="14" t="n">
        <x:f>COUNTIFS('Unit details'!$B$336:$B$980,$A135,'Unit details'!$J$336:$J$980,$B135,'Unit details'!$H$336:$H$980,"Current",'Unit details'!$E$336:$E$980,"Town")</x:f>
        <x:v>4</x:v>
      </x:c>
      <x:c r="D135" s="14" t="n">
        <x:f>COUNTIFS('Unit details'!$B$336:$B$980,$A135,'Unit details'!$J$336:$J$980,$B135,'Unit details'!$H$336:$H$980,"Current",'Unit details'!$E$336:$E$980,"Nearby")</x:f>
        <x:v>1</x:v>
      </x:c>
      <x:c r="E135" s="14" t="n">
        <x:f>COUNTIFS('Unit details'!$B$336:$B$980,$A135,'Unit details'!$J$336:$J$980,$B135,'Unit details'!$N$336:$N$980,"Yes")</x:f>
        <x:v>5</x:v>
      </x:c>
      <x:c r="F135" s="17" t="n">
        <x:f>IF(E135=0,"n.a.",_xlfn.MINIFS('Unit details'!$X$336:$X$980,'Unit details'!$B$336:$B$980,$A135,'Unit details'!$J$336:$J$980,$B135,'Unit details'!$N$336:$N$980,"Yes"))</x:f>
        <x:v>3.3890646181653863</x:v>
      </x:c>
      <x:c r="G135" s="17" t="n">
        <x:f>IF(E135=0,"n.a.",SUMIFS('Unit details'!$X$336:$X$980,'Unit details'!$B$336:$B$980,$A135,'Unit details'!$J$336:$J$980,$B135,'Unit details'!$N$336:$N$980,"Yes")/E135)</x:f>
        <x:v>6.664589183778302</x:v>
      </x:c>
      <x:c r="H135" s="17" t="n">
        <x:f>IF(E135=0,"n.a.",_xlfn.MAXIFS('Unit details'!$X$336:$X$980,'Unit details'!$B$336:$B$980,$A135,'Unit details'!$J$336:$J$980,$B135,'Unit details'!$N$336:$N$980,"Yes"))</x:f>
        <x:v>8.569384835479257</x:v>
      </x:c>
      <x:c r="I135" s="15" t="str">
        <x:f>IF(E135=0,"No reliable quoted sample",IF(E135=1,"One quote only; not a market range","Unweighted mean of advertised asking rates"))</x:f>
        <x:v>Unweighted mean of advertised asking rates</x:v>
      </x:c>
    </x:row>
    <x:row r="136" ht="30" customHeight="1">
      <x:c r="A136" s="15" t="str">
        <x:v>Frome</x:v>
      </x:c>
      <x:c r="B136" s="15" t="str">
        <x:v>5,001–10,000</x:v>
      </x:c>
      <x:c r="C136" s="14" t="n">
        <x:f>COUNTIFS('Unit details'!$B$336:$B$980,$A136,'Unit details'!$J$336:$J$980,$B136,'Unit details'!$H$336:$H$980,"Current",'Unit details'!$E$336:$E$980,"Town")</x:f>
        <x:v>2</x:v>
      </x:c>
      <x:c r="D136" s="14" t="n">
        <x:f>COUNTIFS('Unit details'!$B$336:$B$980,$A136,'Unit details'!$J$336:$J$980,$B136,'Unit details'!$H$336:$H$980,"Current",'Unit details'!$E$336:$E$980,"Nearby")</x:f>
        <x:v>0</x:v>
      </x:c>
      <x:c r="E136" s="14" t="n">
        <x:f>COUNTIFS('Unit details'!$B$336:$B$980,$A136,'Unit details'!$J$336:$J$980,$B136,'Unit details'!$N$336:$N$980,"Yes")</x:f>
        <x:v>2</x:v>
      </x:c>
      <x:c r="F136" s="17" t="n">
        <x:f>IF(E136=0,"n.a.",_xlfn.MINIFS('Unit details'!$X$336:$X$980,'Unit details'!$B$336:$B$980,$A136,'Unit details'!$J$336:$J$980,$B136,'Unit details'!$N$336:$N$980,"Yes"))</x:f>
        <x:v>4.527813712807244</x:v>
      </x:c>
      <x:c r="G136" s="17" t="n">
        <x:f>IF(E136=0,"n.a.",SUMIFS('Unit details'!$X$336:$X$980,'Unit details'!$B$336:$B$980,$A136,'Unit details'!$J$336:$J$980,$B136,'Unit details'!$N$336:$N$980,"Yes")/E136)</x:f>
        <x:v>5.764164322932974</x:v>
      </x:c>
      <x:c r="H136" s="17" t="n">
        <x:f>IF(E136=0,"n.a.",_xlfn.MAXIFS('Unit details'!$X$336:$X$980,'Unit details'!$B$336:$B$980,$A136,'Unit details'!$J$336:$J$980,$B136,'Unit details'!$N$336:$N$980,"Yes"))</x:f>
        <x:v>7.000514933058702</x:v>
      </x:c>
      <x:c r="I136" s="15" t="str">
        <x:f>IF(E136=0,"No reliable quoted sample",IF(E136=1,"One quote only; not a market range","Unweighted mean of advertised asking rates"))</x:f>
        <x:v>Unweighted mean of advertised asking rates</x:v>
      </x:c>
    </x:row>
    <x:row r="137" ht="30" customHeight="1">
      <x:c r="A137" s="15" t="str">
        <x:v>Frome</x:v>
      </x:c>
      <x:c r="B137" s="15" t="str">
        <x:v>10,001–15,000</x:v>
      </x:c>
      <x:c r="C137" s="14" t="n">
        <x:f>COUNTIFS('Unit details'!$B$336:$B$980,$A137,'Unit details'!$J$336:$J$980,$B137,'Unit details'!$H$336:$H$980,"Current",'Unit details'!$E$336:$E$980,"Town")</x:f>
        <x:v>1</x:v>
      </x:c>
      <x:c r="D137" s="14" t="n">
        <x:f>COUNTIFS('Unit details'!$B$336:$B$980,$A137,'Unit details'!$J$336:$J$980,$B137,'Unit details'!$H$336:$H$980,"Current",'Unit details'!$E$336:$E$980,"Nearby")</x:f>
        <x:v>1</x:v>
      </x:c>
      <x:c r="E137" s="14" t="n">
        <x:f>COUNTIFS('Unit details'!$B$336:$B$980,$A137,'Unit details'!$J$336:$J$980,$B137,'Unit details'!$N$336:$N$980,"Yes")</x:f>
        <x:v>2</x:v>
      </x:c>
      <x:c r="F137" s="17" t="n">
        <x:f>IF(E137=0,"n.a.",_xlfn.MINIFS('Unit details'!$X$336:$X$980,'Unit details'!$B$336:$B$980,$A137,'Unit details'!$J$336:$J$980,$B137,'Unit details'!$N$336:$N$980,"Yes"))</x:f>
        <x:v>6.001706646439746</x:v>
      </x:c>
      <x:c r="G137" s="17" t="n">
        <x:f>IF(E137=0,"n.a.",SUMIFS('Unit details'!$X$336:$X$980,'Unit details'!$B$336:$B$980,$A137,'Unit details'!$J$336:$J$980,$B137,'Unit details'!$N$336:$N$980,"Yes")/E137)</x:f>
        <x:v>6.462391784758335</x:v>
      </x:c>
      <x:c r="H137" s="17" t="n">
        <x:f>IF(E137=0,"n.a.",_xlfn.MAXIFS('Unit details'!$X$336:$X$980,'Unit details'!$B$336:$B$980,$A137,'Unit details'!$J$336:$J$980,$B137,'Unit details'!$N$336:$N$980,"Yes"))</x:f>
        <x:v>6.923076923076923</x:v>
      </x:c>
      <x:c r="I137" s="15" t="str">
        <x:f>IF(E137=0,"No reliable quoted sample",IF(E137=1,"One quote only; not a market range","Unweighted mean of advertised asking rates"))</x:f>
        <x:v>Unweighted mean of advertised asking rates</x:v>
      </x:c>
    </x:row>
    <x:row r="138" ht="30" customHeight="1">
      <x:c r="A138" s="15" t="str">
        <x:v>Bath</x:v>
      </x:c>
      <x:c r="B138" s="15" t="str">
        <x:v>1–1,000</x:v>
      </x:c>
      <x:c r="C138" s="14" t="n">
        <x:f>COUNTIFS('Unit details'!$B$336:$B$980,$A138,'Unit details'!$J$336:$J$980,$B138,'Unit details'!$H$336:$H$980,"Current",'Unit details'!$E$336:$E$980,"Town")</x:f>
        <x:v>1</x:v>
      </x:c>
      <x:c r="D138" s="14" t="n">
        <x:f>COUNTIFS('Unit details'!$B$336:$B$980,$A138,'Unit details'!$J$336:$J$980,$B138,'Unit details'!$H$336:$H$980,"Current",'Unit details'!$E$336:$E$980,"Nearby")</x:f>
        <x:v>0</x:v>
      </x:c>
      <x:c r="E138" s="14" t="n">
        <x:f>COUNTIFS('Unit details'!$B$336:$B$980,$A138,'Unit details'!$J$336:$J$980,$B138,'Unit details'!$N$336:$N$980,"Yes")</x:f>
        <x:v>1</x:v>
      </x:c>
      <x:c r="F138" s="17" t="n">
        <x:f>IF(E138=0,"n.a.",_xlfn.MINIFS('Unit details'!$X$336:$X$980,'Unit details'!$B$336:$B$980,$A138,'Unit details'!$J$336:$J$980,$B138,'Unit details'!$N$336:$N$980,"Yes"))</x:f>
        <x:v>31.0188679245283</x:v>
      </x:c>
      <x:c r="G138" s="17" t="n">
        <x:f>IF(E138=0,"n.a.",SUMIFS('Unit details'!$X$336:$X$980,'Unit details'!$B$336:$B$980,$A138,'Unit details'!$J$336:$J$980,$B138,'Unit details'!$N$336:$N$980,"Yes")/E138)</x:f>
        <x:v>31.0188679245283</x:v>
      </x:c>
      <x:c r="H138" s="17" t="n">
        <x:f>IF(E138=0,"n.a.",_xlfn.MAXIFS('Unit details'!$X$336:$X$980,'Unit details'!$B$336:$B$980,$A138,'Unit details'!$J$336:$J$980,$B138,'Unit details'!$N$336:$N$980,"Yes"))</x:f>
        <x:v>31.0188679245283</x:v>
      </x:c>
      <x:c r="I138" s="15" t="str">
        <x:f>IF(E138=0,"No reliable quoted sample",IF(E138=1,"One quote only; not a market range","Unweighted mean of advertised asking rates"))</x:f>
        <x:v>One quote only; not a market range</x:v>
      </x:c>
    </x:row>
    <x:row r="139" ht="30" customHeight="1">
      <x:c r="A139" s="15" t="str">
        <x:v>Bath</x:v>
      </x:c>
      <x:c r="B139" s="15" t="str">
        <x:v>1,001–2,500</x:v>
      </x:c>
      <x:c r="C139" s="14" t="n">
        <x:f>COUNTIFS('Unit details'!$B$336:$B$980,$A139,'Unit details'!$J$336:$J$980,$B139,'Unit details'!$H$336:$H$980,"Current",'Unit details'!$E$336:$E$980,"Town")</x:f>
        <x:v>2</x:v>
      </x:c>
      <x:c r="D139" s="14" t="n">
        <x:f>COUNTIFS('Unit details'!$B$336:$B$980,$A139,'Unit details'!$J$336:$J$980,$B139,'Unit details'!$H$336:$H$980,"Current",'Unit details'!$E$336:$E$980,"Nearby")</x:f>
        <x:v>0</x:v>
      </x:c>
      <x:c r="E139" s="14" t="n">
        <x:f>COUNTIFS('Unit details'!$B$336:$B$980,$A139,'Unit details'!$J$336:$J$980,$B139,'Unit details'!$N$336:$N$980,"Yes")</x:f>
        <x:v>2</x:v>
      </x:c>
      <x:c r="F139" s="17" t="n">
        <x:f>IF(E139=0,"n.a.",_xlfn.MINIFS('Unit details'!$X$336:$X$980,'Unit details'!$B$336:$B$980,$A139,'Unit details'!$J$336:$J$980,$B139,'Unit details'!$N$336:$N$980,"Yes"))</x:f>
        <x:v>12.048192771084338</x:v>
      </x:c>
      <x:c r="G139" s="17" t="n">
        <x:f>IF(E139=0,"n.a.",SUMIFS('Unit details'!$X$336:$X$980,'Unit details'!$B$336:$B$980,$A139,'Unit details'!$J$336:$J$980,$B139,'Unit details'!$N$336:$N$980,"Yes")/E139)</x:f>
        <x:v>15.536291507493388</x:v>
      </x:c>
      <x:c r="H139" s="17" t="n">
        <x:f>IF(E139=0,"n.a.",_xlfn.MAXIFS('Unit details'!$X$336:$X$980,'Unit details'!$B$336:$B$980,$A139,'Unit details'!$J$336:$J$980,$B139,'Unit details'!$N$336:$N$980,"Yes"))</x:f>
        <x:v>19.024390243902438</x:v>
      </x:c>
      <x:c r="I139" s="15" t="str">
        <x:f>IF(E139=0,"No reliable quoted sample",IF(E139=1,"One quote only; not a market range","Unweighted mean of advertised asking rates"))</x:f>
        <x:v>Unweighted mean of advertised asking rates</x:v>
      </x:c>
    </x:row>
    <x:row r="140" ht="30" customHeight="1">
      <x:c r="A140" s="15" t="str">
        <x:v>Bath</x:v>
      </x:c>
      <x:c r="B140" s="15" t="str">
        <x:v>2,501–5,000</x:v>
      </x:c>
      <x:c r="C140" s="14" t="n">
        <x:f>COUNTIFS('Unit details'!$B$336:$B$980,$A140,'Unit details'!$J$336:$J$980,$B140,'Unit details'!$H$336:$H$980,"Current",'Unit details'!$E$336:$E$980,"Town")</x:f>
        <x:v>1</x:v>
      </x:c>
      <x:c r="D140" s="14" t="n">
        <x:f>COUNTIFS('Unit details'!$B$336:$B$980,$A140,'Unit details'!$J$336:$J$980,$B140,'Unit details'!$H$336:$H$980,"Current",'Unit details'!$E$336:$E$980,"Nearby")</x:f>
        <x:v>0</x:v>
      </x:c>
      <x:c r="E140" s="14" t="n">
        <x:f>COUNTIFS('Unit details'!$B$336:$B$980,$A140,'Unit details'!$J$336:$J$980,$B140,'Unit details'!$N$336:$N$980,"Yes")</x:f>
        <x:v>1</x:v>
      </x:c>
      <x:c r="F140" s="17" t="n">
        <x:f>IF(E140=0,"n.a.",_xlfn.MINIFS('Unit details'!$X$336:$X$980,'Unit details'!$B$336:$B$980,$A140,'Unit details'!$J$336:$J$980,$B140,'Unit details'!$N$336:$N$980,"Yes"))</x:f>
        <x:v>10.16260162601626</x:v>
      </x:c>
      <x:c r="G140" s="17" t="n">
        <x:f>IF(E140=0,"n.a.",SUMIFS('Unit details'!$X$336:$X$980,'Unit details'!$B$336:$B$980,$A140,'Unit details'!$J$336:$J$980,$B140,'Unit details'!$N$336:$N$980,"Yes")/E140)</x:f>
        <x:v>10.16260162601626</x:v>
      </x:c>
      <x:c r="H140" s="17" t="n">
        <x:f>IF(E140=0,"n.a.",_xlfn.MAXIFS('Unit details'!$X$336:$X$980,'Unit details'!$B$336:$B$980,$A140,'Unit details'!$J$336:$J$980,$B140,'Unit details'!$N$336:$N$980,"Yes"))</x:f>
        <x:v>10.16260162601626</x:v>
      </x:c>
      <x:c r="I140" s="15" t="str">
        <x:f>IF(E140=0,"No reliable quoted sample",IF(E140=1,"One quote only; not a market range","Unweighted mean of advertised asking rates"))</x:f>
        <x:v>One quote only; not a market range</x:v>
      </x:c>
    </x:row>
    <x:row r="141" ht="30" customHeight="1">
      <x:c r="A141" s="15" t="str">
        <x:v>Bath</x:v>
      </x:c>
      <x:c r="B141" s="15" t="str">
        <x:v>5,001–10,000</x:v>
      </x:c>
      <x:c r="C141" s="14" t="n">
        <x:f>COUNTIFS('Unit details'!$B$336:$B$980,$A141,'Unit details'!$J$336:$J$980,$B141,'Unit details'!$H$336:$H$980,"Current",'Unit details'!$E$336:$E$980,"Town")</x:f>
        <x:v>1</x:v>
      </x:c>
      <x:c r="D141" s="14" t="n">
        <x:f>COUNTIFS('Unit details'!$B$336:$B$980,$A141,'Unit details'!$J$336:$J$980,$B141,'Unit details'!$H$336:$H$980,"Current",'Unit details'!$E$336:$E$980,"Nearby")</x:f>
        <x:v>3</x:v>
      </x:c>
      <x:c r="E141" s="14" t="n">
        <x:f>COUNTIFS('Unit details'!$B$336:$B$980,$A141,'Unit details'!$J$336:$J$980,$B141,'Unit details'!$N$336:$N$980,"Yes")</x:f>
        <x:v>1</x:v>
      </x:c>
      <x:c r="F141" s="17" t="n">
        <x:f>IF(E141=0,"n.a.",_xlfn.MINIFS('Unit details'!$X$336:$X$980,'Unit details'!$B$336:$B$980,$A141,'Unit details'!$J$336:$J$980,$B141,'Unit details'!$N$336:$N$980,"Yes"))</x:f>
        <x:v>9.007386056566384</x:v>
      </x:c>
      <x:c r="G141" s="17" t="n">
        <x:f>IF(E141=0,"n.a.",SUMIFS('Unit details'!$X$336:$X$980,'Unit details'!$B$336:$B$980,$A141,'Unit details'!$J$336:$J$980,$B141,'Unit details'!$N$336:$N$980,"Yes")/E141)</x:f>
        <x:v>9.007386056566384</x:v>
      </x:c>
      <x:c r="H141" s="17" t="n">
        <x:f>IF(E141=0,"n.a.",_xlfn.MAXIFS('Unit details'!$X$336:$X$980,'Unit details'!$B$336:$B$980,$A141,'Unit details'!$J$336:$J$980,$B141,'Unit details'!$N$336:$N$980,"Yes"))</x:f>
        <x:v>9.007386056566384</x:v>
      </x:c>
      <x:c r="I141" s="15" t="str">
        <x:f>IF(E141=0,"No reliable quoted sample",IF(E141=1,"One quote only; not a market range","Unweighted mean of advertised asking rates"))</x:f>
        <x:v>One quote only; not a market range</x:v>
      </x:c>
    </x:row>
    <x:row r="142" ht="30" customHeight="1">
      <x:c r="A142" s="15" t="str">
        <x:v>Bath</x:v>
      </x:c>
      <x:c r="B142" s="15" t="str">
        <x:v>10,001–15,000</x:v>
      </x:c>
      <x:c r="C142" s="14" t="n">
        <x:f>COUNTIFS('Unit details'!$B$336:$B$980,$A142,'Unit details'!$J$336:$J$980,$B142,'Unit details'!$H$336:$H$980,"Current",'Unit details'!$E$336:$E$980,"Town")</x:f>
        <x:v>0</x:v>
      </x:c>
      <x:c r="D142" s="14" t="n">
        <x:f>COUNTIFS('Unit details'!$B$336:$B$980,$A142,'Unit details'!$J$336:$J$980,$B142,'Unit details'!$H$336:$H$980,"Current",'Unit details'!$E$336:$E$980,"Nearby")</x:f>
        <x:v>0</x:v>
      </x:c>
      <x:c r="E142" s="14" t="n">
        <x:f>COUNTIFS('Unit details'!$B$336:$B$980,$A142,'Unit details'!$J$336:$J$980,$B142,'Unit details'!$N$336:$N$980,"Yes")</x:f>
        <x:v>0</x:v>
      </x:c>
      <x:c r="F142" s="17" t="str">
        <x:f>IF(E142=0,"n.a.",_xlfn.MINIFS('Unit details'!$X$336:$X$980,'Unit details'!$B$336:$B$980,$A142,'Unit details'!$J$336:$J$980,$B142,'Unit details'!$N$336:$N$980,"Yes"))</x:f>
        <x:v>n.a.</x:v>
      </x:c>
      <x:c r="G142" s="17" t="str">
        <x:f>IF(E142=0,"n.a.",SUMIFS('Unit details'!$X$336:$X$980,'Unit details'!$B$336:$B$980,$A142,'Unit details'!$J$336:$J$980,$B142,'Unit details'!$N$336:$N$980,"Yes")/E142)</x:f>
        <x:v>n.a.</x:v>
      </x:c>
      <x:c r="H142" s="17" t="str">
        <x:f>IF(E142=0,"n.a.",_xlfn.MAXIFS('Unit details'!$X$336:$X$980,'Unit details'!$B$336:$B$980,$A142,'Unit details'!$J$336:$J$980,$B142,'Unit details'!$N$336:$N$980,"Yes"))</x:f>
        <x:v>n.a.</x:v>
      </x:c>
      <x:c r="I142" s="15" t="str">
        <x:f>IF(E142=0,"No reliable quoted sample",IF(E142=1,"One quote only; not a market range","Unweighted mean of advertised asking rates"))</x:f>
        <x:v>No reliable quoted sample</x:v>
      </x:c>
    </x:row>
    <x:row r="143" ht="30" customHeight="1">
      <x:c r="A143" s="15" t="str">
        <x:v>Weston-super-Mare</x:v>
      </x:c>
      <x:c r="B143" s="15" t="str">
        <x:v>1–1,000</x:v>
      </x:c>
      <x:c r="C143" s="14" t="n">
        <x:f>COUNTIFS('Unit details'!$B$336:$B$980,$A143,'Unit details'!$J$336:$J$980,$B143,'Unit details'!$H$336:$H$980,"Current",'Unit details'!$E$336:$E$980,"Town")</x:f>
        <x:v>0</x:v>
      </x:c>
      <x:c r="D143" s="14" t="n">
        <x:f>COUNTIFS('Unit details'!$B$336:$B$980,$A143,'Unit details'!$J$336:$J$980,$B143,'Unit details'!$H$336:$H$980,"Current",'Unit details'!$E$336:$E$980,"Nearby")</x:f>
        <x:v>1</x:v>
      </x:c>
      <x:c r="E143" s="14" t="n">
        <x:f>COUNTIFS('Unit details'!$B$336:$B$980,$A143,'Unit details'!$J$336:$J$980,$B143,'Unit details'!$N$336:$N$980,"Yes")</x:f>
        <x:v>1</x:v>
      </x:c>
      <x:c r="F143" s="17" t="n">
        <x:f>IF(E143=0,"n.a.",_xlfn.MINIFS('Unit details'!$X$336:$X$980,'Unit details'!$B$336:$B$980,$A143,'Unit details'!$J$336:$J$980,$B143,'Unit details'!$N$336:$N$980,"Yes"))</x:f>
        <x:v>13.415730337078651</x:v>
      </x:c>
      <x:c r="G143" s="17" t="n">
        <x:f>IF(E143=0,"n.a.",SUMIFS('Unit details'!$X$336:$X$980,'Unit details'!$B$336:$B$980,$A143,'Unit details'!$J$336:$J$980,$B143,'Unit details'!$N$336:$N$980,"Yes")/E143)</x:f>
        <x:v>13.415730337078651</x:v>
      </x:c>
      <x:c r="H143" s="17" t="n">
        <x:f>IF(E143=0,"n.a.",_xlfn.MAXIFS('Unit details'!$X$336:$X$980,'Unit details'!$B$336:$B$980,$A143,'Unit details'!$J$336:$J$980,$B143,'Unit details'!$N$336:$N$980,"Yes"))</x:f>
        <x:v>13.415730337078651</x:v>
      </x:c>
      <x:c r="I143" s="15" t="str">
        <x:f>IF(E143=0,"No reliable quoted sample",IF(E143=1,"One quote only; not a market range","Unweighted mean of advertised asking rates"))</x:f>
        <x:v>One quote only; not a market range</x:v>
      </x:c>
    </x:row>
    <x:row r="144" ht="30" customHeight="1">
      <x:c r="A144" s="15" t="str">
        <x:v>Weston-super-Mare</x:v>
      </x:c>
      <x:c r="B144" s="15" t="str">
        <x:v>1,001–2,500</x:v>
      </x:c>
      <x:c r="C144" s="14" t="n">
        <x:f>COUNTIFS('Unit details'!$B$336:$B$980,$A144,'Unit details'!$J$336:$J$980,$B144,'Unit details'!$H$336:$H$980,"Current",'Unit details'!$E$336:$E$980,"Town")</x:f>
        <x:v>1</x:v>
      </x:c>
      <x:c r="D144" s="14" t="n">
        <x:f>COUNTIFS('Unit details'!$B$336:$B$980,$A144,'Unit details'!$J$336:$J$980,$B144,'Unit details'!$H$336:$H$980,"Current",'Unit details'!$E$336:$E$980,"Nearby")</x:f>
        <x:v>2</x:v>
      </x:c>
      <x:c r="E144" s="14" t="n">
        <x:f>COUNTIFS('Unit details'!$B$336:$B$980,$A144,'Unit details'!$J$336:$J$980,$B144,'Unit details'!$N$336:$N$980,"Yes")</x:f>
        <x:v>2</x:v>
      </x:c>
      <x:c r="F144" s="17" t="n">
        <x:f>IF(E144=0,"n.a.",_xlfn.MINIFS('Unit details'!$X$336:$X$980,'Unit details'!$B$336:$B$980,$A144,'Unit details'!$J$336:$J$980,$B144,'Unit details'!$N$336:$N$980,"Yes"))</x:f>
        <x:v>8</x:v>
      </x:c>
      <x:c r="G144" s="17" t="n">
        <x:f>IF(E144=0,"n.a.",SUMIFS('Unit details'!$X$336:$X$980,'Unit details'!$B$336:$B$980,$A144,'Unit details'!$J$336:$J$980,$B144,'Unit details'!$N$336:$N$980,"Yes")/E144)</x:f>
        <x:v>9.5</x:v>
      </x:c>
      <x:c r="H144" s="17" t="n">
        <x:f>IF(E144=0,"n.a.",_xlfn.MAXIFS('Unit details'!$X$336:$X$980,'Unit details'!$B$336:$B$980,$A144,'Unit details'!$J$336:$J$980,$B144,'Unit details'!$N$336:$N$980,"Yes"))</x:f>
        <x:v>11</x:v>
      </x:c>
      <x:c r="I144" s="15" t="str">
        <x:f>IF(E144=0,"No reliable quoted sample",IF(E144=1,"One quote only; not a market range","Unweighted mean of advertised asking rates"))</x:f>
        <x:v>Unweighted mean of advertised asking rates</x:v>
      </x:c>
    </x:row>
    <x:row r="145" ht="30" customHeight="1">
      <x:c r="A145" s="15" t="str">
        <x:v>Weston-super-Mare</x:v>
      </x:c>
      <x:c r="B145" s="15" t="str">
        <x:v>2,501–5,000</x:v>
      </x:c>
      <x:c r="C145" s="14" t="n">
        <x:f>COUNTIFS('Unit details'!$B$336:$B$980,$A145,'Unit details'!$J$336:$J$980,$B145,'Unit details'!$H$336:$H$980,"Current",'Unit details'!$E$336:$E$980,"Town")</x:f>
        <x:v>2</x:v>
      </x:c>
      <x:c r="D145" s="14" t="n">
        <x:f>COUNTIFS('Unit details'!$B$336:$B$980,$A145,'Unit details'!$J$336:$J$980,$B145,'Unit details'!$H$336:$H$980,"Current",'Unit details'!$E$336:$E$980,"Nearby")</x:f>
        <x:v>1</x:v>
      </x:c>
      <x:c r="E145" s="14" t="n">
        <x:f>COUNTIFS('Unit details'!$B$336:$B$980,$A145,'Unit details'!$J$336:$J$980,$B145,'Unit details'!$N$336:$N$980,"Yes")</x:f>
        <x:v>3</x:v>
      </x:c>
      <x:c r="F145" s="17" t="n">
        <x:f>IF(E145=0,"n.a.",_xlfn.MINIFS('Unit details'!$X$336:$X$980,'Unit details'!$B$336:$B$980,$A145,'Unit details'!$J$336:$J$980,$B145,'Unit details'!$N$336:$N$980,"Yes"))</x:f>
        <x:v>3.0112923462986196</x:v>
      </x:c>
      <x:c r="G145" s="17" t="n">
        <x:f>IF(E145=0,"n.a.",SUMIFS('Unit details'!$X$336:$X$980,'Unit details'!$B$336:$B$980,$A145,'Unit details'!$J$336:$J$980,$B145,'Unit details'!$N$336:$N$980,"Yes")/E145)</x:f>
        <x:v>6.038482806725927</x:v>
      </x:c>
      <x:c r="H145" s="17" t="n">
        <x:f>IF(E145=0,"n.a.",_xlfn.MAXIFS('Unit details'!$X$336:$X$980,'Unit details'!$B$336:$B$980,$A145,'Unit details'!$J$336:$J$980,$B145,'Unit details'!$N$336:$N$980,"Yes"))</x:f>
        <x:v>7.9959169785641375</x:v>
      </x:c>
      <x:c r="I145" s="15" t="str">
        <x:f>IF(E145=0,"No reliable quoted sample",IF(E145=1,"One quote only; not a market range","Unweighted mean of advertised asking rates"))</x:f>
        <x:v>Unweighted mean of advertised asking rates</x:v>
      </x:c>
    </x:row>
    <x:row r="146" ht="30" customHeight="1">
      <x:c r="A146" s="15" t="str">
        <x:v>Weston-super-Mare</x:v>
      </x:c>
      <x:c r="B146" s="15" t="str">
        <x:v>5,001–10,000</x:v>
      </x:c>
      <x:c r="C146" s="14" t="n">
        <x:f>COUNTIFS('Unit details'!$B$336:$B$980,$A146,'Unit details'!$J$336:$J$980,$B146,'Unit details'!$H$336:$H$980,"Current",'Unit details'!$E$336:$E$980,"Town")</x:f>
        <x:v>1</x:v>
      </x:c>
      <x:c r="D146" s="14" t="n">
        <x:f>COUNTIFS('Unit details'!$B$336:$B$980,$A146,'Unit details'!$J$336:$J$980,$B146,'Unit details'!$H$336:$H$980,"Current",'Unit details'!$E$336:$E$980,"Nearby")</x:f>
        <x:v>0</x:v>
      </x:c>
      <x:c r="E146" s="14" t="n">
        <x:f>COUNTIFS('Unit details'!$B$336:$B$980,$A146,'Unit details'!$J$336:$J$980,$B146,'Unit details'!$N$336:$N$980,"Yes")</x:f>
        <x:v>1</x:v>
      </x:c>
      <x:c r="F146" s="17" t="n">
        <x:f>IF(E146=0,"n.a.",_xlfn.MINIFS('Unit details'!$X$336:$X$980,'Unit details'!$B$336:$B$980,$A146,'Unit details'!$J$336:$J$980,$B146,'Unit details'!$N$336:$N$980,"Yes"))</x:f>
        <x:v>9.056976616533099</x:v>
      </x:c>
      <x:c r="G146" s="17" t="n">
        <x:f>IF(E146=0,"n.a.",SUMIFS('Unit details'!$X$336:$X$980,'Unit details'!$B$336:$B$980,$A146,'Unit details'!$J$336:$J$980,$B146,'Unit details'!$N$336:$N$980,"Yes")/E146)</x:f>
        <x:v>9.056976616533099</x:v>
      </x:c>
      <x:c r="H146" s="17" t="n">
        <x:f>IF(E146=0,"n.a.",_xlfn.MAXIFS('Unit details'!$X$336:$X$980,'Unit details'!$B$336:$B$980,$A146,'Unit details'!$J$336:$J$980,$B146,'Unit details'!$N$336:$N$980,"Yes"))</x:f>
        <x:v>9.056976616533099</x:v>
      </x:c>
      <x:c r="I146" s="15" t="str">
        <x:f>IF(E146=0,"No reliable quoted sample",IF(E146=1,"One quote only; not a market range","Unweighted mean of advertised asking rates"))</x:f>
        <x:v>One quote only; not a market range</x:v>
      </x:c>
    </x:row>
    <x:row r="147" ht="30" customHeight="1">
      <x:c r="A147" s="15" t="str">
        <x:v>Weston-super-Mare</x:v>
      </x:c>
      <x:c r="B147" s="15" t="str">
        <x:v>10,001–15,000</x:v>
      </x:c>
      <x:c r="C147" s="14" t="n">
        <x:f>COUNTIFS('Unit details'!$B$336:$B$980,$A147,'Unit details'!$J$336:$J$980,$B147,'Unit details'!$H$336:$H$980,"Current",'Unit details'!$E$336:$E$980,"Town")</x:f>
        <x:v>0</x:v>
      </x:c>
      <x:c r="D147" s="14" t="n">
        <x:f>COUNTIFS('Unit details'!$B$336:$B$980,$A147,'Unit details'!$J$336:$J$980,$B147,'Unit details'!$H$336:$H$980,"Current",'Unit details'!$E$336:$E$980,"Nearby")</x:f>
        <x:v>1</x:v>
      </x:c>
      <x:c r="E147" s="14" t="n">
        <x:f>COUNTIFS('Unit details'!$B$336:$B$980,$A147,'Unit details'!$J$336:$J$980,$B147,'Unit details'!$N$336:$N$980,"Yes")</x:f>
        <x:v>1</x:v>
      </x:c>
      <x:c r="F147" s="17" t="n">
        <x:f>IF(E147=0,"n.a.",_xlfn.MINIFS('Unit details'!$X$336:$X$980,'Unit details'!$B$336:$B$980,$A147,'Unit details'!$J$336:$J$980,$B147,'Unit details'!$N$336:$N$980,"Yes"))</x:f>
        <x:v>8.315582714971628</x:v>
      </x:c>
      <x:c r="G147" s="17" t="n">
        <x:f>IF(E147=0,"n.a.",SUMIFS('Unit details'!$X$336:$X$980,'Unit details'!$B$336:$B$980,$A147,'Unit details'!$J$336:$J$980,$B147,'Unit details'!$N$336:$N$980,"Yes")/E147)</x:f>
        <x:v>8.315582714971628</x:v>
      </x:c>
      <x:c r="H147" s="17" t="n">
        <x:f>IF(E147=0,"n.a.",_xlfn.MAXIFS('Unit details'!$X$336:$X$980,'Unit details'!$B$336:$B$980,$A147,'Unit details'!$J$336:$J$980,$B147,'Unit details'!$N$336:$N$980,"Yes"))</x:f>
        <x:v>8.315582714971628</x:v>
      </x:c>
      <x:c r="I147" s="15" t="str">
        <x:f>IF(E147=0,"No reliable quoted sample",IF(E147=1,"One quote only; not a market range","Unweighted mean of advertised asking rates"))</x:f>
        <x:v>One quote only; not a market range</x:v>
      </x:c>
    </x:row>
    <x:row r="148" ht="30" customHeight="1">
      <x:c r="A148" s="15" t="str">
        <x:v>Clevedon</x:v>
      </x:c>
      <x:c r="B148" s="15" t="str">
        <x:v>1–1,000</x:v>
      </x:c>
      <x:c r="C148" s="14" t="n">
        <x:f>COUNTIFS('Unit details'!$B$336:$B$980,$A148,'Unit details'!$J$336:$J$980,$B148,'Unit details'!$H$336:$H$980,"Current",'Unit details'!$E$336:$E$980,"Town")</x:f>
        <x:v>0</x:v>
      </x:c>
      <x:c r="D148" s="14" t="n">
        <x:f>COUNTIFS('Unit details'!$B$336:$B$980,$A148,'Unit details'!$J$336:$J$980,$B148,'Unit details'!$H$336:$H$980,"Current",'Unit details'!$E$336:$E$980,"Nearby")</x:f>
        <x:v>0</x:v>
      </x:c>
      <x:c r="E148" s="14" t="n">
        <x:f>COUNTIFS('Unit details'!$B$336:$B$980,$A148,'Unit details'!$J$336:$J$980,$B148,'Unit details'!$N$336:$N$980,"Yes")</x:f>
        <x:v>0</x:v>
      </x:c>
      <x:c r="F148" s="17" t="str">
        <x:f>IF(E148=0,"n.a.",_xlfn.MINIFS('Unit details'!$X$336:$X$980,'Unit details'!$B$336:$B$980,$A148,'Unit details'!$J$336:$J$980,$B148,'Unit details'!$N$336:$N$980,"Yes"))</x:f>
        <x:v>n.a.</x:v>
      </x:c>
      <x:c r="G148" s="17" t="str">
        <x:f>IF(E148=0,"n.a.",SUMIFS('Unit details'!$X$336:$X$980,'Unit details'!$B$336:$B$980,$A148,'Unit details'!$J$336:$J$980,$B148,'Unit details'!$N$336:$N$980,"Yes")/E148)</x:f>
        <x:v>n.a.</x:v>
      </x:c>
      <x:c r="H148" s="17" t="str">
        <x:f>IF(E148=0,"n.a.",_xlfn.MAXIFS('Unit details'!$X$336:$X$980,'Unit details'!$B$336:$B$980,$A148,'Unit details'!$J$336:$J$980,$B148,'Unit details'!$N$336:$N$980,"Yes"))</x:f>
        <x:v>n.a.</x:v>
      </x:c>
      <x:c r="I148" s="15" t="str">
        <x:f>IF(E148=0,"No reliable quoted sample",IF(E148=1,"One quote only; not a market range","Unweighted mean of advertised asking rates"))</x:f>
        <x:v>No reliable quoted sample</x:v>
      </x:c>
    </x:row>
    <x:row r="149" ht="30" customHeight="1">
      <x:c r="A149" s="15" t="str">
        <x:v>Clevedon</x:v>
      </x:c>
      <x:c r="B149" s="15" t="str">
        <x:v>1,001–2,500</x:v>
      </x:c>
      <x:c r="C149" s="14" t="n">
        <x:f>COUNTIFS('Unit details'!$B$336:$B$980,$A149,'Unit details'!$J$336:$J$980,$B149,'Unit details'!$H$336:$H$980,"Current",'Unit details'!$E$336:$E$980,"Town")</x:f>
        <x:v>1</x:v>
      </x:c>
      <x:c r="D149" s="14" t="n">
        <x:f>COUNTIFS('Unit details'!$B$336:$B$980,$A149,'Unit details'!$J$336:$J$980,$B149,'Unit details'!$H$336:$H$980,"Current",'Unit details'!$E$336:$E$980,"Nearby")</x:f>
        <x:v>1</x:v>
      </x:c>
      <x:c r="E149" s="14" t="n">
        <x:f>COUNTIFS('Unit details'!$B$336:$B$980,$A149,'Unit details'!$J$336:$J$980,$B149,'Unit details'!$N$336:$N$980,"Yes")</x:f>
        <x:v>2</x:v>
      </x:c>
      <x:c r="F149" s="17" t="n">
        <x:f>IF(E149=0,"n.a.",_xlfn.MINIFS('Unit details'!$X$336:$X$980,'Unit details'!$B$336:$B$980,$A149,'Unit details'!$J$336:$J$980,$B149,'Unit details'!$N$336:$N$980,"Yes"))</x:f>
        <x:v>11.936339522546419</x:v>
      </x:c>
      <x:c r="G149" s="17" t="n">
        <x:f>IF(E149=0,"n.a.",SUMIFS('Unit details'!$X$336:$X$980,'Unit details'!$B$336:$B$980,$A149,'Unit details'!$J$336:$J$980,$B149,'Unit details'!$N$336:$N$980,"Yes")/E149)</x:f>
        <x:v>11.96816976127321</x:v>
      </x:c>
      <x:c r="H149" s="17" t="n">
        <x:f>IF(E149=0,"n.a.",_xlfn.MAXIFS('Unit details'!$X$336:$X$980,'Unit details'!$B$336:$B$980,$A149,'Unit details'!$J$336:$J$980,$B149,'Unit details'!$N$336:$N$980,"Yes"))</x:f>
        <x:v>12</x:v>
      </x:c>
      <x:c r="I149" s="15" t="str">
        <x:f>IF(E149=0,"No reliable quoted sample",IF(E149=1,"One quote only; not a market range","Unweighted mean of advertised asking rates"))</x:f>
        <x:v>Unweighted mean of advertised asking rates</x:v>
      </x:c>
    </x:row>
    <x:row r="150" ht="30" customHeight="1">
      <x:c r="A150" s="15" t="str">
        <x:v>Clevedon</x:v>
      </x:c>
      <x:c r="B150" s="15" t="str">
        <x:v>2,501–5,000</x:v>
      </x:c>
      <x:c r="C150" s="14" t="n">
        <x:f>COUNTIFS('Unit details'!$B$336:$B$980,$A150,'Unit details'!$J$336:$J$980,$B150,'Unit details'!$H$336:$H$980,"Current",'Unit details'!$E$336:$E$980,"Town")</x:f>
        <x:v>1</x:v>
      </x:c>
      <x:c r="D150" s="14" t="n">
        <x:f>COUNTIFS('Unit details'!$B$336:$B$980,$A150,'Unit details'!$J$336:$J$980,$B150,'Unit details'!$H$336:$H$980,"Current",'Unit details'!$E$336:$E$980,"Nearby")</x:f>
        <x:v>3</x:v>
      </x:c>
      <x:c r="E150" s="14" t="n">
        <x:f>COUNTIFS('Unit details'!$B$336:$B$980,$A150,'Unit details'!$J$336:$J$980,$B150,'Unit details'!$N$336:$N$980,"Yes")</x:f>
        <x:v>4</x:v>
      </x:c>
      <x:c r="F150" s="17" t="n">
        <x:f>IF(E150=0,"n.a.",_xlfn.MINIFS('Unit details'!$X$336:$X$980,'Unit details'!$B$336:$B$980,$A150,'Unit details'!$J$336:$J$980,$B150,'Unit details'!$N$336:$N$980,"Yes"))</x:f>
        <x:v>8</x:v>
      </x:c>
      <x:c r="G150" s="17" t="n">
        <x:f>IF(E150=0,"n.a.",SUMIFS('Unit details'!$X$336:$X$980,'Unit details'!$B$336:$B$980,$A150,'Unit details'!$J$336:$J$980,$B150,'Unit details'!$N$336:$N$980,"Yes")/E150)</x:f>
        <x:v>10.558284527176657</x:v>
      </x:c>
      <x:c r="H150" s="17" t="n">
        <x:f>IF(E150=0,"n.a.",_xlfn.MAXIFS('Unit details'!$X$336:$X$980,'Unit details'!$B$336:$B$980,$A150,'Unit details'!$J$336:$J$980,$B150,'Unit details'!$N$336:$N$980,"Yes"))</x:f>
        <x:v>15.300918055083304</x:v>
      </x:c>
      <x:c r="I150" s="15" t="str">
        <x:f>IF(E150=0,"No reliable quoted sample",IF(E150=1,"One quote only; not a market range","Unweighted mean of advertised asking rates"))</x:f>
        <x:v>Unweighted mean of advertised asking rates</x:v>
      </x:c>
    </x:row>
    <x:row r="151" ht="30" customHeight="1">
      <x:c r="A151" s="15" t="str">
        <x:v>Clevedon</x:v>
      </x:c>
      <x:c r="B151" s="15" t="str">
        <x:v>5,001–10,000</x:v>
      </x:c>
      <x:c r="C151" s="14" t="n">
        <x:f>COUNTIFS('Unit details'!$B$336:$B$980,$A151,'Unit details'!$J$336:$J$980,$B151,'Unit details'!$H$336:$H$980,"Current",'Unit details'!$E$336:$E$980,"Town")</x:f>
        <x:v>1</x:v>
      </x:c>
      <x:c r="D151" s="14" t="n">
        <x:f>COUNTIFS('Unit details'!$B$336:$B$980,$A151,'Unit details'!$J$336:$J$980,$B151,'Unit details'!$H$336:$H$980,"Current",'Unit details'!$E$336:$E$980,"Nearby")</x:f>
        <x:v>0</x:v>
      </x:c>
      <x:c r="E151" s="14" t="n">
        <x:f>COUNTIFS('Unit details'!$B$336:$B$980,$A151,'Unit details'!$J$336:$J$980,$B151,'Unit details'!$N$336:$N$980,"Yes")</x:f>
        <x:v>1</x:v>
      </x:c>
      <x:c r="F151" s="17" t="n">
        <x:f>IF(E151=0,"n.a.",_xlfn.MINIFS('Unit details'!$X$336:$X$980,'Unit details'!$B$336:$B$980,$A151,'Unit details'!$J$336:$J$980,$B151,'Unit details'!$N$336:$N$980,"Yes"))</x:f>
        <x:v>10.792778649921507</x:v>
      </x:c>
      <x:c r="G151" s="17" t="n">
        <x:f>IF(E151=0,"n.a.",SUMIFS('Unit details'!$X$336:$X$980,'Unit details'!$B$336:$B$980,$A151,'Unit details'!$J$336:$J$980,$B151,'Unit details'!$N$336:$N$980,"Yes")/E151)</x:f>
        <x:v>10.792778649921507</x:v>
      </x:c>
      <x:c r="H151" s="17" t="n">
        <x:f>IF(E151=0,"n.a.",_xlfn.MAXIFS('Unit details'!$X$336:$X$980,'Unit details'!$B$336:$B$980,$A151,'Unit details'!$J$336:$J$980,$B151,'Unit details'!$N$336:$N$980,"Yes"))</x:f>
        <x:v>10.792778649921507</x:v>
      </x:c>
      <x:c r="I151" s="15" t="str">
        <x:f>IF(E151=0,"No reliable quoted sample",IF(E151=1,"One quote only; not a market range","Unweighted mean of advertised asking rates"))</x:f>
        <x:v>One quote only; not a market range</x:v>
      </x:c>
    </x:row>
    <x:row r="152" ht="30" customHeight="1">
      <x:c r="A152" s="15" t="str">
        <x:v>Clevedon</x:v>
      </x:c>
      <x:c r="B152" s="15" t="str">
        <x:v>10,001–15,000</x:v>
      </x:c>
      <x:c r="C152" s="14" t="n">
        <x:f>COUNTIFS('Unit details'!$B$336:$B$980,$A152,'Unit details'!$J$336:$J$980,$B152,'Unit details'!$H$336:$H$980,"Current",'Unit details'!$E$336:$E$980,"Town")</x:f>
        <x:v>0</x:v>
      </x:c>
      <x:c r="D152" s="14" t="n">
        <x:f>COUNTIFS('Unit details'!$B$336:$B$980,$A152,'Unit details'!$J$336:$J$980,$B152,'Unit details'!$H$336:$H$980,"Current",'Unit details'!$E$336:$E$980,"Nearby")</x:f>
        <x:v>1</x:v>
      </x:c>
      <x:c r="E152" s="14" t="n">
        <x:f>COUNTIFS('Unit details'!$B$336:$B$980,$A152,'Unit details'!$J$336:$J$980,$B152,'Unit details'!$N$336:$N$980,"Yes")</x:f>
        <x:v>1</x:v>
      </x:c>
      <x:c r="F152" s="17" t="n">
        <x:f>IF(E152=0,"n.a.",_xlfn.MINIFS('Unit details'!$X$336:$X$980,'Unit details'!$B$336:$B$980,$A152,'Unit details'!$J$336:$J$980,$B152,'Unit details'!$N$336:$N$980,"Yes"))</x:f>
        <x:v>8.990110878034162</x:v>
      </x:c>
      <x:c r="G152" s="17" t="n">
        <x:f>IF(E152=0,"n.a.",SUMIFS('Unit details'!$X$336:$X$980,'Unit details'!$B$336:$B$980,$A152,'Unit details'!$J$336:$J$980,$B152,'Unit details'!$N$336:$N$980,"Yes")/E152)</x:f>
        <x:v>8.990110878034162</x:v>
      </x:c>
      <x:c r="H152" s="17" t="n">
        <x:f>IF(E152=0,"n.a.",_xlfn.MAXIFS('Unit details'!$X$336:$X$980,'Unit details'!$B$336:$B$980,$A152,'Unit details'!$J$336:$J$980,$B152,'Unit details'!$N$336:$N$980,"Yes"))</x:f>
        <x:v>8.990110878034162</x:v>
      </x:c>
      <x:c r="I152" s="15" t="str">
        <x:f>IF(E152=0,"No reliable quoted sample",IF(E152=1,"One quote only; not a market range","Unweighted mean of advertised asking rates"))</x:f>
        <x:v>One quote only; not a market range</x:v>
      </x:c>
    </x:row>
    <x:row r="153" ht="30" customHeight="1">
      <x:c r="A153" s="15" t="str">
        <x:v>Portishead</x:v>
      </x:c>
      <x:c r="B153" s="15" t="str">
        <x:v>1–1,000</x:v>
      </x:c>
      <x:c r="C153" s="14" t="n">
        <x:f>COUNTIFS('Unit details'!$B$336:$B$980,$A153,'Unit details'!$J$336:$J$980,$B153,'Unit details'!$H$336:$H$980,"Current",'Unit details'!$E$336:$E$980,"Town")</x:f>
        <x:v>0</x:v>
      </x:c>
      <x:c r="D153" s="14" t="n">
        <x:f>COUNTIFS('Unit details'!$B$336:$B$980,$A153,'Unit details'!$J$336:$J$980,$B153,'Unit details'!$H$336:$H$980,"Current",'Unit details'!$E$336:$E$980,"Nearby")</x:f>
        <x:v>0</x:v>
      </x:c>
      <x:c r="E153" s="14" t="n">
        <x:f>COUNTIFS('Unit details'!$B$336:$B$980,$A153,'Unit details'!$J$336:$J$980,$B153,'Unit details'!$N$336:$N$980,"Yes")</x:f>
        <x:v>0</x:v>
      </x:c>
      <x:c r="F153" s="17" t="str">
        <x:f>IF(E153=0,"n.a.",_xlfn.MINIFS('Unit details'!$X$336:$X$980,'Unit details'!$B$336:$B$980,$A153,'Unit details'!$J$336:$J$980,$B153,'Unit details'!$N$336:$N$980,"Yes"))</x:f>
        <x:v>n.a.</x:v>
      </x:c>
      <x:c r="G153" s="17" t="str">
        <x:f>IF(E153=0,"n.a.",SUMIFS('Unit details'!$X$336:$X$980,'Unit details'!$B$336:$B$980,$A153,'Unit details'!$J$336:$J$980,$B153,'Unit details'!$N$336:$N$980,"Yes")/E153)</x:f>
        <x:v>n.a.</x:v>
      </x:c>
      <x:c r="H153" s="17" t="str">
        <x:f>IF(E153=0,"n.a.",_xlfn.MAXIFS('Unit details'!$X$336:$X$980,'Unit details'!$B$336:$B$980,$A153,'Unit details'!$J$336:$J$980,$B153,'Unit details'!$N$336:$N$980,"Yes"))</x:f>
        <x:v>n.a.</x:v>
      </x:c>
      <x:c r="I153" s="15" t="str">
        <x:f>IF(E153=0,"No reliable quoted sample",IF(E153=1,"One quote only; not a market range","Unweighted mean of advertised asking rates"))</x:f>
        <x:v>No reliable quoted sample</x:v>
      </x:c>
    </x:row>
    <x:row r="154" ht="30" customHeight="1">
      <x:c r="A154" s="15" t="str">
        <x:v>Portishead</x:v>
      </x:c>
      <x:c r="B154" s="15" t="str">
        <x:v>1,001–2,500</x:v>
      </x:c>
      <x:c r="C154" s="14" t="n">
        <x:f>COUNTIFS('Unit details'!$B$336:$B$980,$A154,'Unit details'!$J$336:$J$980,$B154,'Unit details'!$H$336:$H$980,"Current",'Unit details'!$E$336:$E$980,"Town")</x:f>
        <x:v>0</x:v>
      </x:c>
      <x:c r="D154" s="14" t="n">
        <x:f>COUNTIFS('Unit details'!$B$336:$B$980,$A154,'Unit details'!$J$336:$J$980,$B154,'Unit details'!$H$336:$H$980,"Current",'Unit details'!$E$336:$E$980,"Nearby")</x:f>
        <x:v>0</x:v>
      </x:c>
      <x:c r="E154" s="14" t="n">
        <x:f>COUNTIFS('Unit details'!$B$336:$B$980,$A154,'Unit details'!$J$336:$J$980,$B154,'Unit details'!$N$336:$N$980,"Yes")</x:f>
        <x:v>0</x:v>
      </x:c>
      <x:c r="F154" s="17" t="str">
        <x:f>IF(E154=0,"n.a.",_xlfn.MINIFS('Unit details'!$X$336:$X$980,'Unit details'!$B$336:$B$980,$A154,'Unit details'!$J$336:$J$980,$B154,'Unit details'!$N$336:$N$980,"Yes"))</x:f>
        <x:v>n.a.</x:v>
      </x:c>
      <x:c r="G154" s="17" t="str">
        <x:f>IF(E154=0,"n.a.",SUMIFS('Unit details'!$X$336:$X$980,'Unit details'!$B$336:$B$980,$A154,'Unit details'!$J$336:$J$980,$B154,'Unit details'!$N$336:$N$980,"Yes")/E154)</x:f>
        <x:v>n.a.</x:v>
      </x:c>
      <x:c r="H154" s="17" t="str">
        <x:f>IF(E154=0,"n.a.",_xlfn.MAXIFS('Unit details'!$X$336:$X$980,'Unit details'!$B$336:$B$980,$A154,'Unit details'!$J$336:$J$980,$B154,'Unit details'!$N$336:$N$980,"Yes"))</x:f>
        <x:v>n.a.</x:v>
      </x:c>
      <x:c r="I154" s="15" t="str">
        <x:f>IF(E154=0,"No reliable quoted sample",IF(E154=1,"One quote only; not a market range","Unweighted mean of advertised asking rates"))</x:f>
        <x:v>No reliable quoted sample</x:v>
      </x:c>
    </x:row>
    <x:row r="155" ht="30" customHeight="1">
      <x:c r="A155" s="15" t="str">
        <x:v>Portishead</x:v>
      </x:c>
      <x:c r="B155" s="15" t="str">
        <x:v>2,501–5,000</x:v>
      </x:c>
      <x:c r="C155" s="14" t="n">
        <x:f>COUNTIFS('Unit details'!$B$336:$B$980,$A155,'Unit details'!$J$336:$J$980,$B155,'Unit details'!$H$336:$H$980,"Current",'Unit details'!$E$336:$E$980,"Town")</x:f>
        <x:v>0</x:v>
      </x:c>
      <x:c r="D155" s="14" t="n">
        <x:f>COUNTIFS('Unit details'!$B$336:$B$980,$A155,'Unit details'!$J$336:$J$980,$B155,'Unit details'!$H$336:$H$980,"Current",'Unit details'!$E$336:$E$980,"Nearby")</x:f>
        <x:v>0</x:v>
      </x:c>
      <x:c r="E155" s="14" t="n">
        <x:f>COUNTIFS('Unit details'!$B$336:$B$980,$A155,'Unit details'!$J$336:$J$980,$B155,'Unit details'!$N$336:$N$980,"Yes")</x:f>
        <x:v>0</x:v>
      </x:c>
      <x:c r="F155" s="17" t="str">
        <x:f>IF(E155=0,"n.a.",_xlfn.MINIFS('Unit details'!$X$336:$X$980,'Unit details'!$B$336:$B$980,$A155,'Unit details'!$J$336:$J$980,$B155,'Unit details'!$N$336:$N$980,"Yes"))</x:f>
        <x:v>n.a.</x:v>
      </x:c>
      <x:c r="G155" s="17" t="str">
        <x:f>IF(E155=0,"n.a.",SUMIFS('Unit details'!$X$336:$X$980,'Unit details'!$B$336:$B$980,$A155,'Unit details'!$J$336:$J$980,$B155,'Unit details'!$N$336:$N$980,"Yes")/E155)</x:f>
        <x:v>n.a.</x:v>
      </x:c>
      <x:c r="H155" s="17" t="str">
        <x:f>IF(E155=0,"n.a.",_xlfn.MAXIFS('Unit details'!$X$336:$X$980,'Unit details'!$B$336:$B$980,$A155,'Unit details'!$J$336:$J$980,$B155,'Unit details'!$N$336:$N$980,"Yes"))</x:f>
        <x:v>n.a.</x:v>
      </x:c>
      <x:c r="I155" s="15" t="str">
        <x:f>IF(E155=0,"No reliable quoted sample",IF(E155=1,"One quote only; not a market range","Unweighted mean of advertised asking rates"))</x:f>
        <x:v>No reliable quoted sample</x:v>
      </x:c>
    </x:row>
    <x:row r="156" ht="30" customHeight="1">
      <x:c r="A156" s="15" t="str">
        <x:v>Portishead</x:v>
      </x:c>
      <x:c r="B156" s="15" t="str">
        <x:v>5,001–10,000</x:v>
      </x:c>
      <x:c r="C156" s="14" t="n">
        <x:f>COUNTIFS('Unit details'!$B$336:$B$980,$A156,'Unit details'!$J$336:$J$980,$B156,'Unit details'!$H$336:$H$980,"Current",'Unit details'!$E$336:$E$980,"Town")</x:f>
        <x:v>0</x:v>
      </x:c>
      <x:c r="D156" s="14" t="n">
        <x:f>COUNTIFS('Unit details'!$B$336:$B$980,$A156,'Unit details'!$J$336:$J$980,$B156,'Unit details'!$H$336:$H$980,"Current",'Unit details'!$E$336:$E$980,"Nearby")</x:f>
        <x:v>1</x:v>
      </x:c>
      <x:c r="E156" s="14" t="n">
        <x:f>COUNTIFS('Unit details'!$B$336:$B$980,$A156,'Unit details'!$J$336:$J$980,$B156,'Unit details'!$N$336:$N$980,"Yes")</x:f>
        <x:v>0</x:v>
      </x:c>
      <x:c r="F156" s="17" t="str">
        <x:f>IF(E156=0,"n.a.",_xlfn.MINIFS('Unit details'!$X$336:$X$980,'Unit details'!$B$336:$B$980,$A156,'Unit details'!$J$336:$J$980,$B156,'Unit details'!$N$336:$N$980,"Yes"))</x:f>
        <x:v>n.a.</x:v>
      </x:c>
      <x:c r="G156" s="17" t="str">
        <x:f>IF(E156=0,"n.a.",SUMIFS('Unit details'!$X$336:$X$980,'Unit details'!$B$336:$B$980,$A156,'Unit details'!$J$336:$J$980,$B156,'Unit details'!$N$336:$N$980,"Yes")/E156)</x:f>
        <x:v>n.a.</x:v>
      </x:c>
      <x:c r="H156" s="17" t="str">
        <x:f>IF(E156=0,"n.a.",_xlfn.MAXIFS('Unit details'!$X$336:$X$980,'Unit details'!$B$336:$B$980,$A156,'Unit details'!$J$336:$J$980,$B156,'Unit details'!$N$336:$N$980,"Yes"))</x:f>
        <x:v>n.a.</x:v>
      </x:c>
      <x:c r="I156" s="15" t="str">
        <x:f>IF(E156=0,"No reliable quoted sample",IF(E156=1,"One quote only; not a market range","Unweighted mean of advertised asking rates"))</x:f>
        <x:v>No reliable quoted sample</x:v>
      </x:c>
    </x:row>
    <x:row r="157" ht="30" customHeight="1">
      <x:c r="A157" s="15" t="str">
        <x:v>Portishead</x:v>
      </x:c>
      <x:c r="B157" s="15" t="str">
        <x:v>10,001–15,000</x:v>
      </x:c>
      <x:c r="C157" s="14" t="n">
        <x:f>COUNTIFS('Unit details'!$B$336:$B$980,$A157,'Unit details'!$J$336:$J$980,$B157,'Unit details'!$H$336:$H$980,"Current",'Unit details'!$E$336:$E$980,"Town")</x:f>
        <x:v>0</x:v>
      </x:c>
      <x:c r="D157" s="14" t="n">
        <x:f>COUNTIFS('Unit details'!$B$336:$B$980,$A157,'Unit details'!$J$336:$J$980,$B157,'Unit details'!$H$336:$H$980,"Current",'Unit details'!$E$336:$E$980,"Nearby")</x:f>
        <x:v>1</x:v>
      </x:c>
      <x:c r="E157" s="14" t="n">
        <x:f>COUNTIFS('Unit details'!$B$336:$B$980,$A157,'Unit details'!$J$336:$J$980,$B157,'Unit details'!$N$336:$N$980,"Yes")</x:f>
        <x:v>1</x:v>
      </x:c>
      <x:c r="F157" s="17" t="n">
        <x:f>IF(E157=0,"n.a.",_xlfn.MINIFS('Unit details'!$X$336:$X$980,'Unit details'!$B$336:$B$980,$A157,'Unit details'!$J$336:$J$980,$B157,'Unit details'!$N$336:$N$980,"Yes"))</x:f>
        <x:v>11.250043851955796</x:v>
      </x:c>
      <x:c r="G157" s="17" t="n">
        <x:f>IF(E157=0,"n.a.",SUMIFS('Unit details'!$X$336:$X$980,'Unit details'!$B$336:$B$980,$A157,'Unit details'!$J$336:$J$980,$B157,'Unit details'!$N$336:$N$980,"Yes")/E157)</x:f>
        <x:v>11.250043851955796</x:v>
      </x:c>
      <x:c r="H157" s="17" t="n">
        <x:f>IF(E157=0,"n.a.",_xlfn.MAXIFS('Unit details'!$X$336:$X$980,'Unit details'!$B$336:$B$980,$A157,'Unit details'!$J$336:$J$980,$B157,'Unit details'!$N$336:$N$980,"Yes"))</x:f>
        <x:v>11.250043851955796</x:v>
      </x:c>
      <x:c r="I157" s="15" t="str">
        <x:f>IF(E157=0,"No reliable quoted sample",IF(E157=1,"One quote only; not a market range","Unweighted mean of advertised asking rates"))</x:f>
        <x:v>One quote only; not a market range</x:v>
      </x:c>
    </x:row>
    <x:row r="158" ht="30" customHeight="1">
      <x:c r="A158" s="15" t="str">
        <x:v>Bristol</x:v>
      </x:c>
      <x:c r="B158" s="15" t="str">
        <x:v>1–1,000</x:v>
      </x:c>
      <x:c r="C158" s="14" t="n">
        <x:f>COUNTIFS('Unit details'!$B$336:$B$980,$A158,'Unit details'!$J$336:$J$980,$B158,'Unit details'!$H$336:$H$980,"Current",'Unit details'!$E$336:$E$980,"Town")</x:f>
        <x:v>6</x:v>
      </x:c>
      <x:c r="D158" s="14" t="n">
        <x:f>COUNTIFS('Unit details'!$B$336:$B$980,$A158,'Unit details'!$J$336:$J$980,$B158,'Unit details'!$H$336:$H$980,"Current",'Unit details'!$E$336:$E$980,"Nearby")</x:f>
        <x:v>0</x:v>
      </x:c>
      <x:c r="E158" s="14" t="n">
        <x:f>COUNTIFS('Unit details'!$B$336:$B$980,$A158,'Unit details'!$J$336:$J$980,$B158,'Unit details'!$N$336:$N$980,"Yes")</x:f>
        <x:v>5</x:v>
      </x:c>
      <x:c r="F158" s="17" t="n">
        <x:f>IF(E158=0,"n.a.",_xlfn.MINIFS('Unit details'!$X$336:$X$980,'Unit details'!$B$336:$B$980,$A158,'Unit details'!$J$336:$J$980,$B158,'Unit details'!$N$336:$N$980,"Yes"))</x:f>
        <x:v>15</x:v>
      </x:c>
      <x:c r="G158" s="17" t="n">
        <x:f>IF(E158=0,"n.a.",SUMIFS('Unit details'!$X$336:$X$980,'Unit details'!$B$336:$B$980,$A158,'Unit details'!$J$336:$J$980,$B158,'Unit details'!$N$336:$N$980,"Yes")/E158)</x:f>
        <x:v>16.373907377197646</x:v>
      </x:c>
      <x:c r="H158" s="17" t="n">
        <x:f>IF(E158=0,"n.a.",_xlfn.MAXIFS('Unit details'!$X$336:$X$980,'Unit details'!$B$336:$B$980,$A158,'Unit details'!$J$336:$J$980,$B158,'Unit details'!$N$336:$N$980,"Yes"))</x:f>
        <x:v>20.006369426751593</x:v>
      </x:c>
      <x:c r="I158" s="15" t="str">
        <x:f>IF(E158=0,"No reliable quoted sample",IF(E158=1,"One quote only; not a market range","Unweighted mean of advertised asking rates"))</x:f>
        <x:v>Unweighted mean of advertised asking rates</x:v>
      </x:c>
    </x:row>
    <x:row r="159" ht="30" customHeight="1">
      <x:c r="A159" s="15" t="str">
        <x:v>Bristol</x:v>
      </x:c>
      <x:c r="B159" s="15" t="str">
        <x:v>1,001–2,500</x:v>
      </x:c>
      <x:c r="C159" s="14" t="n">
        <x:f>COUNTIFS('Unit details'!$B$336:$B$980,$A159,'Unit details'!$J$336:$J$980,$B159,'Unit details'!$H$336:$H$980,"Current",'Unit details'!$E$336:$E$980,"Town")</x:f>
        <x:v>20</x:v>
      </x:c>
      <x:c r="D159" s="14" t="n">
        <x:f>COUNTIFS('Unit details'!$B$336:$B$980,$A159,'Unit details'!$J$336:$J$980,$B159,'Unit details'!$H$336:$H$980,"Current",'Unit details'!$E$336:$E$980,"Nearby")</x:f>
        <x:v>19</x:v>
      </x:c>
      <x:c r="E159" s="14" t="n">
        <x:f>COUNTIFS('Unit details'!$B$336:$B$980,$A159,'Unit details'!$J$336:$J$980,$B159,'Unit details'!$N$336:$N$980,"Yes")</x:f>
        <x:v>21</x:v>
      </x:c>
      <x:c r="F159" s="17" t="n">
        <x:f>IF(E159=0,"n.a.",_xlfn.MINIFS('Unit details'!$X$336:$X$980,'Unit details'!$B$336:$B$980,$A159,'Unit details'!$J$336:$J$980,$B159,'Unit details'!$N$336:$N$980,"Yes"))</x:f>
        <x:v>4.724409448818897</x:v>
      </x:c>
      <x:c r="G159" s="17" t="n">
        <x:f>IF(E159=0,"n.a.",SUMIFS('Unit details'!$X$336:$X$980,'Unit details'!$B$336:$B$980,$A159,'Unit details'!$J$336:$J$980,$B159,'Unit details'!$N$336:$N$980,"Yes")/E159)</x:f>
        <x:v>14.55695400861421</x:v>
      </x:c>
      <x:c r="H159" s="17" t="n">
        <x:f>IF(E159=0,"n.a.",_xlfn.MAXIFS('Unit details'!$X$336:$X$980,'Unit details'!$B$336:$B$980,$A159,'Unit details'!$J$336:$J$980,$B159,'Unit details'!$N$336:$N$980,"Yes"))</x:f>
        <x:v>20</x:v>
      </x:c>
      <x:c r="I159" s="15" t="str">
        <x:f>IF(E159=0,"No reliable quoted sample",IF(E159=1,"One quote only; not a market range","Unweighted mean of advertised asking rates"))</x:f>
        <x:v>Unweighted mean of advertised asking rates</x:v>
      </x:c>
    </x:row>
    <x:row r="160" ht="30" customHeight="1">
      <x:c r="A160" s="15" t="str">
        <x:v>Bristol</x:v>
      </x:c>
      <x:c r="B160" s="15" t="str">
        <x:v>2,501–5,000</x:v>
      </x:c>
      <x:c r="C160" s="14" t="n">
        <x:f>COUNTIFS('Unit details'!$B$336:$B$980,$A160,'Unit details'!$J$336:$J$980,$B160,'Unit details'!$H$336:$H$980,"Current",'Unit details'!$E$336:$E$980,"Town")</x:f>
        <x:v>10</x:v>
      </x:c>
      <x:c r="D160" s="14" t="n">
        <x:f>COUNTIFS('Unit details'!$B$336:$B$980,$A160,'Unit details'!$J$336:$J$980,$B160,'Unit details'!$H$336:$H$980,"Current",'Unit details'!$E$336:$E$980,"Nearby")</x:f>
        <x:v>12</x:v>
      </x:c>
      <x:c r="E160" s="14" t="n">
        <x:f>COUNTIFS('Unit details'!$B$336:$B$980,$A160,'Unit details'!$J$336:$J$980,$B160,'Unit details'!$N$336:$N$980,"Yes")</x:f>
        <x:v>11</x:v>
      </x:c>
      <x:c r="F160" s="17" t="n">
        <x:f>IF(E160=0,"n.a.",_xlfn.MINIFS('Unit details'!$X$336:$X$980,'Unit details'!$B$336:$B$980,$A160,'Unit details'!$J$336:$J$980,$B160,'Unit details'!$N$336:$N$980,"Yes"))</x:f>
        <x:v>7.483162883512097</x:v>
      </x:c>
      <x:c r="G160" s="17" t="n">
        <x:f>IF(E160=0,"n.a.",SUMIFS('Unit details'!$X$336:$X$980,'Unit details'!$B$336:$B$980,$A160,'Unit details'!$J$336:$J$980,$B160,'Unit details'!$N$336:$N$980,"Yes")/E160)</x:f>
        <x:v>10.499046893976793</x:v>
      </x:c>
      <x:c r="H160" s="17" t="n">
        <x:f>IF(E160=0,"n.a.",_xlfn.MAXIFS('Unit details'!$X$336:$X$980,'Unit details'!$B$336:$B$980,$A160,'Unit details'!$J$336:$J$980,$B160,'Unit details'!$N$336:$N$980,"Yes"))</x:f>
        <x:v>16.33986928104575</x:v>
      </x:c>
      <x:c r="I160" s="15" t="str">
        <x:f>IF(E160=0,"No reliable quoted sample",IF(E160=1,"One quote only; not a market range","Unweighted mean of advertised asking rates"))</x:f>
        <x:v>Unweighted mean of advertised asking rates</x:v>
      </x:c>
    </x:row>
    <x:row r="161" ht="30" customHeight="1">
      <x:c r="A161" s="15" t="str">
        <x:v>Bristol</x:v>
      </x:c>
      <x:c r="B161" s="15" t="str">
        <x:v>5,001–10,000</x:v>
      </x:c>
      <x:c r="C161" s="14" t="n">
        <x:f>COUNTIFS('Unit details'!$B$336:$B$980,$A161,'Unit details'!$J$336:$J$980,$B161,'Unit details'!$H$336:$H$980,"Current",'Unit details'!$E$336:$E$980,"Town")</x:f>
        <x:v>21</x:v>
      </x:c>
      <x:c r="D161" s="14" t="n">
        <x:f>COUNTIFS('Unit details'!$B$336:$B$980,$A161,'Unit details'!$J$336:$J$980,$B161,'Unit details'!$H$336:$H$980,"Current",'Unit details'!$E$336:$E$980,"Nearby")</x:f>
        <x:v>11</x:v>
      </x:c>
      <x:c r="E161" s="14" t="n">
        <x:f>COUNTIFS('Unit details'!$B$336:$B$980,$A161,'Unit details'!$J$336:$J$980,$B161,'Unit details'!$N$336:$N$980,"Yes")</x:f>
        <x:v>13</x:v>
      </x:c>
      <x:c r="F161" s="17" t="n">
        <x:f>IF(E161=0,"n.a.",_xlfn.MINIFS('Unit details'!$X$336:$X$980,'Unit details'!$B$336:$B$980,$A161,'Unit details'!$J$336:$J$980,$B161,'Unit details'!$N$336:$N$980,"Yes"))</x:f>
        <x:v>5.7251908396946565</x:v>
      </x:c>
      <x:c r="G161" s="17" t="n">
        <x:f>IF(E161=0,"n.a.",SUMIFS('Unit details'!$X$336:$X$980,'Unit details'!$B$336:$B$980,$A161,'Unit details'!$J$336:$J$980,$B161,'Unit details'!$N$336:$N$980,"Yes")/E161)</x:f>
        <x:v>11.396086906438113</x:v>
      </x:c>
      <x:c r="H161" s="17" t="n">
        <x:f>IF(E161=0,"n.a.",_xlfn.MAXIFS('Unit details'!$X$336:$X$980,'Unit details'!$B$336:$B$980,$A161,'Unit details'!$J$336:$J$980,$B161,'Unit details'!$N$336:$N$980,"Yes"))</x:f>
        <x:v>19.000584316933505</x:v>
      </x:c>
      <x:c r="I161" s="15" t="str">
        <x:f>IF(E161=0,"No reliable quoted sample",IF(E161=1,"One quote only; not a market range","Unweighted mean of advertised asking rates"))</x:f>
        <x:v>Unweighted mean of advertised asking rates</x:v>
      </x:c>
    </x:row>
    <x:row r="162" ht="30" customHeight="1">
      <x:c r="A162" s="15" t="str">
        <x:v>Bristol</x:v>
      </x:c>
      <x:c r="B162" s="15" t="str">
        <x:v>10,001–15,000</x:v>
      </x:c>
      <x:c r="C162" s="14" t="n">
        <x:f>COUNTIFS('Unit details'!$B$336:$B$980,$A162,'Unit details'!$J$336:$J$980,$B162,'Unit details'!$H$336:$H$980,"Current",'Unit details'!$E$336:$E$980,"Town")</x:f>
        <x:v>4</x:v>
      </x:c>
      <x:c r="D162" s="14" t="n">
        <x:f>COUNTIFS('Unit details'!$B$336:$B$980,$A162,'Unit details'!$J$336:$J$980,$B162,'Unit details'!$H$336:$H$980,"Current",'Unit details'!$E$336:$E$980,"Nearby")</x:f>
        <x:v>4</x:v>
      </x:c>
      <x:c r="E162" s="14" t="n">
        <x:f>COUNTIFS('Unit details'!$B$336:$B$980,$A162,'Unit details'!$J$336:$J$980,$B162,'Unit details'!$N$336:$N$980,"Yes")</x:f>
        <x:v>2</x:v>
      </x:c>
      <x:c r="F162" s="17" t="n">
        <x:f>IF(E162=0,"n.a.",_xlfn.MINIFS('Unit details'!$X$336:$X$980,'Unit details'!$B$336:$B$980,$A162,'Unit details'!$J$336:$J$980,$B162,'Unit details'!$N$336:$N$980,"Yes"))</x:f>
        <x:v>4.49438202247191</x:v>
      </x:c>
      <x:c r="G162" s="17" t="n">
        <x:f>IF(E162=0,"n.a.",SUMIFS('Unit details'!$X$336:$X$980,'Unit details'!$B$336:$B$980,$A162,'Unit details'!$J$336:$J$980,$B162,'Unit details'!$N$336:$N$980,"Yes")/E162)</x:f>
        <x:v>9.222172235419208</x:v>
      </x:c>
      <x:c r="H162" s="17" t="n">
        <x:f>IF(E162=0,"n.a.",_xlfn.MAXIFS('Unit details'!$X$336:$X$980,'Unit details'!$B$336:$B$980,$A162,'Unit details'!$J$336:$J$980,$B162,'Unit details'!$N$336:$N$980,"Yes"))</x:f>
        <x:v>13.949962448366504</x:v>
      </x:c>
      <x:c r="I162" s="15" t="str">
        <x:f>IF(E162=0,"No reliable quoted sample",IF(E162=1,"One quote only; not a market range","Unweighted mean of advertised asking rates"))</x:f>
        <x:v>Unweighted mean of advertised asking rates</x:v>
      </x:c>
    </x:row>
    <x:row r="163" ht="30" customHeight="1">
      <x:c r="A163" s="15" t="str">
        <x:v>Weymouth</x:v>
      </x:c>
      <x:c r="B163" s="15" t="str">
        <x:v>1–1,000</x:v>
      </x:c>
      <x:c r="C163" s="14" t="n">
        <x:f>COUNTIFS('Unit details'!$B$336:$B$980,$A163,'Unit details'!$J$336:$J$980,$B163,'Unit details'!$H$336:$H$980,"Current",'Unit details'!$E$336:$E$980,"Town")</x:f>
        <x:v>0</x:v>
      </x:c>
      <x:c r="D163" s="14" t="n">
        <x:f>COUNTIFS('Unit details'!$B$336:$B$980,$A163,'Unit details'!$J$336:$J$980,$B163,'Unit details'!$H$336:$H$980,"Current",'Unit details'!$E$336:$E$980,"Nearby")</x:f>
        <x:v>3</x:v>
      </x:c>
      <x:c r="E163" s="14" t="n">
        <x:f>COUNTIFS('Unit details'!$B$336:$B$980,$A163,'Unit details'!$J$336:$J$980,$B163,'Unit details'!$N$336:$N$980,"Yes")</x:f>
        <x:v>3</x:v>
      </x:c>
      <x:c r="F163" s="17" t="n">
        <x:f>IF(E163=0,"n.a.",_xlfn.MINIFS('Unit details'!$X$336:$X$980,'Unit details'!$B$336:$B$980,$A163,'Unit details'!$J$336:$J$980,$B163,'Unit details'!$N$336:$N$980,"Yes"))</x:f>
        <x:v>15.96244131455399</x:v>
      </x:c>
      <x:c r="G163" s="17" t="n">
        <x:f>IF(E163=0,"n.a.",SUMIFS('Unit details'!$X$336:$X$980,'Unit details'!$B$336:$B$980,$A163,'Unit details'!$J$336:$J$980,$B163,'Unit details'!$N$336:$N$980,"Yes")/E163)</x:f>
        <x:v>23.94808813649728</x:v>
      </x:c>
      <x:c r="H163" s="17" t="n">
        <x:f>IF(E163=0,"n.a.",_xlfn.MAXIFS('Unit details'!$X$336:$X$980,'Unit details'!$B$336:$B$980,$A163,'Unit details'!$J$336:$J$980,$B163,'Unit details'!$N$336:$N$980,"Yes"))</x:f>
        <x:v>29.508196721311474</x:v>
      </x:c>
      <x:c r="I163" s="15" t="str">
        <x:f>IF(E163=0,"No reliable quoted sample",IF(E163=1,"One quote only; not a market range","Unweighted mean of advertised asking rates"))</x:f>
        <x:v>Unweighted mean of advertised asking rates</x:v>
      </x:c>
    </x:row>
    <x:row r="164" ht="30" customHeight="1">
      <x:c r="A164" s="15" t="str">
        <x:v>Weymouth</x:v>
      </x:c>
      <x:c r="B164" s="15" t="str">
        <x:v>1,001–2,500</x:v>
      </x:c>
      <x:c r="C164" s="14" t="n">
        <x:f>COUNTIFS('Unit details'!$B$336:$B$980,$A164,'Unit details'!$J$336:$J$980,$B164,'Unit details'!$H$336:$H$980,"Current",'Unit details'!$E$336:$E$980,"Town")</x:f>
        <x:v>0</x:v>
      </x:c>
      <x:c r="D164" s="14" t="n">
        <x:f>COUNTIFS('Unit details'!$B$336:$B$980,$A164,'Unit details'!$J$336:$J$980,$B164,'Unit details'!$H$336:$H$980,"Current",'Unit details'!$E$336:$E$980,"Nearby")</x:f>
        <x:v>1</x:v>
      </x:c>
      <x:c r="E164" s="14" t="n">
        <x:f>COUNTIFS('Unit details'!$B$336:$B$980,$A164,'Unit details'!$J$336:$J$980,$B164,'Unit details'!$N$336:$N$980,"Yes")</x:f>
        <x:v>1</x:v>
      </x:c>
      <x:c r="F164" s="17" t="n">
        <x:f>IF(E164=0,"n.a.",_xlfn.MINIFS('Unit details'!$X$336:$X$980,'Unit details'!$B$336:$B$980,$A164,'Unit details'!$J$336:$J$980,$B164,'Unit details'!$N$336:$N$980,"Yes"))</x:f>
        <x:v>12.944606413994169</x:v>
      </x:c>
      <x:c r="G164" s="17" t="n">
        <x:f>IF(E164=0,"n.a.",SUMIFS('Unit details'!$X$336:$X$980,'Unit details'!$B$336:$B$980,$A164,'Unit details'!$J$336:$J$980,$B164,'Unit details'!$N$336:$N$980,"Yes")/E164)</x:f>
        <x:v>12.944606413994169</x:v>
      </x:c>
      <x:c r="H164" s="17" t="n">
        <x:f>IF(E164=0,"n.a.",_xlfn.MAXIFS('Unit details'!$X$336:$X$980,'Unit details'!$B$336:$B$980,$A164,'Unit details'!$J$336:$J$980,$B164,'Unit details'!$N$336:$N$980,"Yes"))</x:f>
        <x:v>12.944606413994169</x:v>
      </x:c>
      <x:c r="I164" s="15" t="str">
        <x:f>IF(E164=0,"No reliable quoted sample",IF(E164=1,"One quote only; not a market range","Unweighted mean of advertised asking rates"))</x:f>
        <x:v>One quote only; not a market range</x:v>
      </x:c>
    </x:row>
    <x:row r="165" ht="30" customHeight="1">
      <x:c r="A165" s="15" t="str">
        <x:v>Weymouth</x:v>
      </x:c>
      <x:c r="B165" s="15" t="str">
        <x:v>2,501–5,000</x:v>
      </x:c>
      <x:c r="C165" s="14" t="n">
        <x:f>COUNTIFS('Unit details'!$B$336:$B$980,$A165,'Unit details'!$J$336:$J$980,$B165,'Unit details'!$H$336:$H$980,"Current",'Unit details'!$E$336:$E$980,"Town")</x:f>
        <x:v>0</x:v>
      </x:c>
      <x:c r="D165" s="14" t="n">
        <x:f>COUNTIFS('Unit details'!$B$336:$B$980,$A165,'Unit details'!$J$336:$J$980,$B165,'Unit details'!$H$336:$H$980,"Current",'Unit details'!$E$336:$E$980,"Nearby")</x:f>
        <x:v>1</x:v>
      </x:c>
      <x:c r="E165" s="14" t="n">
        <x:f>COUNTIFS('Unit details'!$B$336:$B$980,$A165,'Unit details'!$J$336:$J$980,$B165,'Unit details'!$N$336:$N$980,"Yes")</x:f>
        <x:v>0</x:v>
      </x:c>
      <x:c r="F165" s="17" t="str">
        <x:f>IF(E165=0,"n.a.",_xlfn.MINIFS('Unit details'!$X$336:$X$980,'Unit details'!$B$336:$B$980,$A165,'Unit details'!$J$336:$J$980,$B165,'Unit details'!$N$336:$N$980,"Yes"))</x:f>
        <x:v>n.a.</x:v>
      </x:c>
      <x:c r="G165" s="17" t="str">
        <x:f>IF(E165=0,"n.a.",SUMIFS('Unit details'!$X$336:$X$980,'Unit details'!$B$336:$B$980,$A165,'Unit details'!$J$336:$J$980,$B165,'Unit details'!$N$336:$N$980,"Yes")/E165)</x:f>
        <x:v>n.a.</x:v>
      </x:c>
      <x:c r="H165" s="17" t="str">
        <x:f>IF(E165=0,"n.a.",_xlfn.MAXIFS('Unit details'!$X$336:$X$980,'Unit details'!$B$336:$B$980,$A165,'Unit details'!$J$336:$J$980,$B165,'Unit details'!$N$336:$N$980,"Yes"))</x:f>
        <x:v>n.a.</x:v>
      </x:c>
      <x:c r="I165" s="15" t="str">
        <x:f>IF(E165=0,"No reliable quoted sample",IF(E165=1,"One quote only; not a market range","Unweighted mean of advertised asking rates"))</x:f>
        <x:v>No reliable quoted sample</x:v>
      </x:c>
    </x:row>
    <x:row r="166" ht="30" customHeight="1">
      <x:c r="A166" s="15" t="str">
        <x:v>Weymouth</x:v>
      </x:c>
      <x:c r="B166" s="15" t="str">
        <x:v>5,001–10,000</x:v>
      </x:c>
      <x:c r="C166" s="14" t="n">
        <x:f>COUNTIFS('Unit details'!$B$336:$B$980,$A166,'Unit details'!$J$336:$J$980,$B166,'Unit details'!$H$336:$H$980,"Current",'Unit details'!$E$336:$E$980,"Town")</x:f>
        <x:v>0</x:v>
      </x:c>
      <x:c r="D166" s="14" t="n">
        <x:f>COUNTIFS('Unit details'!$B$336:$B$980,$A166,'Unit details'!$J$336:$J$980,$B166,'Unit details'!$H$336:$H$980,"Current",'Unit details'!$E$336:$E$980,"Nearby")</x:f>
        <x:v>0</x:v>
      </x:c>
      <x:c r="E166" s="14" t="n">
        <x:f>COUNTIFS('Unit details'!$B$336:$B$980,$A166,'Unit details'!$J$336:$J$980,$B166,'Unit details'!$N$336:$N$980,"Yes")</x:f>
        <x:v>0</x:v>
      </x:c>
      <x:c r="F166" s="17" t="str">
        <x:f>IF(E166=0,"n.a.",_xlfn.MINIFS('Unit details'!$X$336:$X$980,'Unit details'!$B$336:$B$980,$A166,'Unit details'!$J$336:$J$980,$B166,'Unit details'!$N$336:$N$980,"Yes"))</x:f>
        <x:v>n.a.</x:v>
      </x:c>
      <x:c r="G166" s="17" t="str">
        <x:f>IF(E166=0,"n.a.",SUMIFS('Unit details'!$X$336:$X$980,'Unit details'!$B$336:$B$980,$A166,'Unit details'!$J$336:$J$980,$B166,'Unit details'!$N$336:$N$980,"Yes")/E166)</x:f>
        <x:v>n.a.</x:v>
      </x:c>
      <x:c r="H166" s="17" t="str">
        <x:f>IF(E166=0,"n.a.",_xlfn.MAXIFS('Unit details'!$X$336:$X$980,'Unit details'!$B$336:$B$980,$A166,'Unit details'!$J$336:$J$980,$B166,'Unit details'!$N$336:$N$980,"Yes"))</x:f>
        <x:v>n.a.</x:v>
      </x:c>
      <x:c r="I166" s="15" t="str">
        <x:f>IF(E166=0,"No reliable quoted sample",IF(E166=1,"One quote only; not a market range","Unweighted mean of advertised asking rates"))</x:f>
        <x:v>No reliable quoted sample</x:v>
      </x:c>
    </x:row>
    <x:row r="167" ht="30" customHeight="1">
      <x:c r="A167" s="15" t="str">
        <x:v>Weymouth</x:v>
      </x:c>
      <x:c r="B167" s="15" t="str">
        <x:v>10,001–15,000</x:v>
      </x:c>
      <x:c r="C167" s="14" t="n">
        <x:f>COUNTIFS('Unit details'!$B$336:$B$980,$A167,'Unit details'!$J$336:$J$980,$B167,'Unit details'!$H$336:$H$980,"Current",'Unit details'!$E$336:$E$980,"Town")</x:f>
        <x:v>0</x:v>
      </x:c>
      <x:c r="D167" s="14" t="n">
        <x:f>COUNTIFS('Unit details'!$B$336:$B$980,$A167,'Unit details'!$J$336:$J$980,$B167,'Unit details'!$H$336:$H$980,"Current",'Unit details'!$E$336:$E$980,"Nearby")</x:f>
        <x:v>1</x:v>
      </x:c>
      <x:c r="E167" s="14" t="n">
        <x:f>COUNTIFS('Unit details'!$B$336:$B$980,$A167,'Unit details'!$J$336:$J$980,$B167,'Unit details'!$N$336:$N$980,"Yes")</x:f>
        <x:v>1</x:v>
      </x:c>
      <x:c r="F167" s="17" t="n">
        <x:f>IF(E167=0,"n.a.",_xlfn.MINIFS('Unit details'!$X$336:$X$980,'Unit details'!$B$336:$B$980,$A167,'Unit details'!$J$336:$J$980,$B167,'Unit details'!$N$336:$N$980,"Yes"))</x:f>
        <x:v>6.009320578857003</x:v>
      </x:c>
      <x:c r="G167" s="17" t="n">
        <x:f>IF(E167=0,"n.a.",SUMIFS('Unit details'!$X$336:$X$980,'Unit details'!$B$336:$B$980,$A167,'Unit details'!$J$336:$J$980,$B167,'Unit details'!$N$336:$N$980,"Yes")/E167)</x:f>
        <x:v>6.009320578857003</x:v>
      </x:c>
      <x:c r="H167" s="17" t="n">
        <x:f>IF(E167=0,"n.a.",_xlfn.MAXIFS('Unit details'!$X$336:$X$980,'Unit details'!$B$336:$B$980,$A167,'Unit details'!$J$336:$J$980,$B167,'Unit details'!$N$336:$N$980,"Yes"))</x:f>
        <x:v>6.009320578857003</x:v>
      </x:c>
      <x:c r="I167" s="15" t="str">
        <x:f>IF(E167=0,"No reliable quoted sample",IF(E167=1,"One quote only; not a market range","Unweighted mean of advertised asking rates"))</x:f>
        <x:v>One quote only; not a market range</x:v>
      </x:c>
    </x:row>
    <x:row r="168" ht="30" customHeight="1">
      <x:c r="A168" s="15" t="str">
        <x:v>Dorchester</x:v>
      </x:c>
      <x:c r="B168" s="15" t="str">
        <x:v>1–1,000</x:v>
      </x:c>
      <x:c r="C168" s="14" t="n">
        <x:f>COUNTIFS('Unit details'!$B$336:$B$980,$A168,'Unit details'!$J$336:$J$980,$B168,'Unit details'!$H$336:$H$980,"Current",'Unit details'!$E$336:$E$980,"Town")</x:f>
        <x:v>0</x:v>
      </x:c>
      <x:c r="D168" s="14" t="n">
        <x:f>COUNTIFS('Unit details'!$B$336:$B$980,$A168,'Unit details'!$J$336:$J$980,$B168,'Unit details'!$H$336:$H$980,"Current",'Unit details'!$E$336:$E$980,"Nearby")</x:f>
        <x:v>0</x:v>
      </x:c>
      <x:c r="E168" s="14" t="n">
        <x:f>COUNTIFS('Unit details'!$B$336:$B$980,$A168,'Unit details'!$J$336:$J$980,$B168,'Unit details'!$N$336:$N$980,"Yes")</x:f>
        <x:v>0</x:v>
      </x:c>
      <x:c r="F168" s="17" t="str">
        <x:f>IF(E168=0,"n.a.",_xlfn.MINIFS('Unit details'!$X$336:$X$980,'Unit details'!$B$336:$B$980,$A168,'Unit details'!$J$336:$J$980,$B168,'Unit details'!$N$336:$N$980,"Yes"))</x:f>
        <x:v>n.a.</x:v>
      </x:c>
      <x:c r="G168" s="17" t="str">
        <x:f>IF(E168=0,"n.a.",SUMIFS('Unit details'!$X$336:$X$980,'Unit details'!$B$336:$B$980,$A168,'Unit details'!$J$336:$J$980,$B168,'Unit details'!$N$336:$N$980,"Yes")/E168)</x:f>
        <x:v>n.a.</x:v>
      </x:c>
      <x:c r="H168" s="17" t="str">
        <x:f>IF(E168=0,"n.a.",_xlfn.MAXIFS('Unit details'!$X$336:$X$980,'Unit details'!$B$336:$B$980,$A168,'Unit details'!$J$336:$J$980,$B168,'Unit details'!$N$336:$N$980,"Yes"))</x:f>
        <x:v>n.a.</x:v>
      </x:c>
      <x:c r="I168" s="15" t="str">
        <x:f>IF(E168=0,"No reliable quoted sample",IF(E168=1,"One quote only; not a market range","Unweighted mean of advertised asking rates"))</x:f>
        <x:v>No reliable quoted sample</x:v>
      </x:c>
    </x:row>
    <x:row r="169" ht="30" customHeight="1">
      <x:c r="A169" s="15" t="str">
        <x:v>Dorchester</x:v>
      </x:c>
      <x:c r="B169" s="15" t="str">
        <x:v>1,001–2,500</x:v>
      </x:c>
      <x:c r="C169" s="14" t="n">
        <x:f>COUNTIFS('Unit details'!$B$336:$B$980,$A169,'Unit details'!$J$336:$J$980,$B169,'Unit details'!$H$336:$H$980,"Current",'Unit details'!$E$336:$E$980,"Town")</x:f>
        <x:v>0</x:v>
      </x:c>
      <x:c r="D169" s="14" t="n">
        <x:f>COUNTIFS('Unit details'!$B$336:$B$980,$A169,'Unit details'!$J$336:$J$980,$B169,'Unit details'!$H$336:$H$980,"Current",'Unit details'!$E$336:$E$980,"Nearby")</x:f>
        <x:v>7</x:v>
      </x:c>
      <x:c r="E169" s="14" t="n">
        <x:f>COUNTIFS('Unit details'!$B$336:$B$980,$A169,'Unit details'!$J$336:$J$980,$B169,'Unit details'!$N$336:$N$980,"Yes")</x:f>
        <x:v>2</x:v>
      </x:c>
      <x:c r="F169" s="17" t="n">
        <x:f>IF(E169=0,"n.a.",_xlfn.MINIFS('Unit details'!$X$336:$X$980,'Unit details'!$B$336:$B$980,$A169,'Unit details'!$J$336:$J$980,$B169,'Unit details'!$N$336:$N$980,"Yes"))</x:f>
        <x:v>11.501200960768616</x:v>
      </x:c>
      <x:c r="G169" s="17" t="n">
        <x:f>IF(E169=0,"n.a.",SUMIFS('Unit details'!$X$336:$X$980,'Unit details'!$B$336:$B$980,$A169,'Unit details'!$J$336:$J$980,$B169,'Unit details'!$N$336:$N$980,"Yes")/E169)</x:f>
        <x:v>12.478081439210523</x:v>
      </x:c>
      <x:c r="H169" s="17" t="n">
        <x:f>IF(E169=0,"n.a.",_xlfn.MAXIFS('Unit details'!$X$336:$X$980,'Unit details'!$B$336:$B$980,$A169,'Unit details'!$J$336:$J$980,$B169,'Unit details'!$N$336:$N$980,"Yes"))</x:f>
        <x:v>13.454961917652431</x:v>
      </x:c>
      <x:c r="I169" s="15" t="str">
        <x:f>IF(E169=0,"No reliable quoted sample",IF(E169=1,"One quote only; not a market range","Unweighted mean of advertised asking rates"))</x:f>
        <x:v>Unweighted mean of advertised asking rates</x:v>
      </x:c>
    </x:row>
    <x:row r="170" ht="30" customHeight="1">
      <x:c r="A170" s="15" t="str">
        <x:v>Dorchester</x:v>
      </x:c>
      <x:c r="B170" s="15" t="str">
        <x:v>2,501–5,000</x:v>
      </x:c>
      <x:c r="C170" s="14" t="n">
        <x:f>COUNTIFS('Unit details'!$B$336:$B$980,$A170,'Unit details'!$J$336:$J$980,$B170,'Unit details'!$H$336:$H$980,"Current",'Unit details'!$E$336:$E$980,"Town")</x:f>
        <x:v>1</x:v>
      </x:c>
      <x:c r="D170" s="14" t="n">
        <x:f>COUNTIFS('Unit details'!$B$336:$B$980,$A170,'Unit details'!$J$336:$J$980,$B170,'Unit details'!$H$336:$H$980,"Current",'Unit details'!$E$336:$E$980,"Nearby")</x:f>
        <x:v>0</x:v>
      </x:c>
      <x:c r="E170" s="14" t="n">
        <x:f>COUNTIFS('Unit details'!$B$336:$B$980,$A170,'Unit details'!$J$336:$J$980,$B170,'Unit details'!$N$336:$N$980,"Yes")</x:f>
        <x:v>1</x:v>
      </x:c>
      <x:c r="F170" s="17" t="n">
        <x:f>IF(E170=0,"n.a.",_xlfn.MINIFS('Unit details'!$X$336:$X$980,'Unit details'!$B$336:$B$980,$A170,'Unit details'!$J$336:$J$980,$B170,'Unit details'!$N$336:$N$980,"Yes"))</x:f>
        <x:v>9.280411193603655</x:v>
      </x:c>
      <x:c r="G170" s="17" t="n">
        <x:f>IF(E170=0,"n.a.",SUMIFS('Unit details'!$X$336:$X$980,'Unit details'!$B$336:$B$980,$A170,'Unit details'!$J$336:$J$980,$B170,'Unit details'!$N$336:$N$980,"Yes")/E170)</x:f>
        <x:v>9.280411193603655</x:v>
      </x:c>
      <x:c r="H170" s="17" t="n">
        <x:f>IF(E170=0,"n.a.",_xlfn.MAXIFS('Unit details'!$X$336:$X$980,'Unit details'!$B$336:$B$980,$A170,'Unit details'!$J$336:$J$980,$B170,'Unit details'!$N$336:$N$980,"Yes"))</x:f>
        <x:v>9.280411193603655</x:v>
      </x:c>
      <x:c r="I170" s="15" t="str">
        <x:f>IF(E170=0,"No reliable quoted sample",IF(E170=1,"One quote only; not a market range","Unweighted mean of advertised asking rates"))</x:f>
        <x:v>One quote only; not a market range</x:v>
      </x:c>
    </x:row>
    <x:row r="171" ht="30" customHeight="1">
      <x:c r="A171" s="15" t="str">
        <x:v>Dorchester</x:v>
      </x:c>
      <x:c r="B171" s="15" t="str">
        <x:v>5,001–10,000</x:v>
      </x:c>
      <x:c r="C171" s="14" t="n">
        <x:f>COUNTIFS('Unit details'!$B$336:$B$980,$A171,'Unit details'!$J$336:$J$980,$B171,'Unit details'!$H$336:$H$980,"Current",'Unit details'!$E$336:$E$980,"Town")</x:f>
        <x:v>0</x:v>
      </x:c>
      <x:c r="D171" s="14" t="n">
        <x:f>COUNTIFS('Unit details'!$B$336:$B$980,$A171,'Unit details'!$J$336:$J$980,$B171,'Unit details'!$H$336:$H$980,"Current",'Unit details'!$E$336:$E$980,"Nearby")</x:f>
        <x:v>0</x:v>
      </x:c>
      <x:c r="E171" s="14" t="n">
        <x:f>COUNTIFS('Unit details'!$B$336:$B$980,$A171,'Unit details'!$J$336:$J$980,$B171,'Unit details'!$N$336:$N$980,"Yes")</x:f>
        <x:v>0</x:v>
      </x:c>
      <x:c r="F171" s="17" t="str">
        <x:f>IF(E171=0,"n.a.",_xlfn.MINIFS('Unit details'!$X$336:$X$980,'Unit details'!$B$336:$B$980,$A171,'Unit details'!$J$336:$J$980,$B171,'Unit details'!$N$336:$N$980,"Yes"))</x:f>
        <x:v>n.a.</x:v>
      </x:c>
      <x:c r="G171" s="17" t="str">
        <x:f>IF(E171=0,"n.a.",SUMIFS('Unit details'!$X$336:$X$980,'Unit details'!$B$336:$B$980,$A171,'Unit details'!$J$336:$J$980,$B171,'Unit details'!$N$336:$N$980,"Yes")/E171)</x:f>
        <x:v>n.a.</x:v>
      </x:c>
      <x:c r="H171" s="17" t="str">
        <x:f>IF(E171=0,"n.a.",_xlfn.MAXIFS('Unit details'!$X$336:$X$980,'Unit details'!$B$336:$B$980,$A171,'Unit details'!$J$336:$J$980,$B171,'Unit details'!$N$336:$N$980,"Yes"))</x:f>
        <x:v>n.a.</x:v>
      </x:c>
      <x:c r="I171" s="15" t="str">
        <x:f>IF(E171=0,"No reliable quoted sample",IF(E171=1,"One quote only; not a market range","Unweighted mean of advertised asking rates"))</x:f>
        <x:v>No reliable quoted sample</x:v>
      </x:c>
    </x:row>
    <x:row r="172" ht="30" customHeight="1">
      <x:c r="A172" s="15" t="str">
        <x:v>Dorchester</x:v>
      </x:c>
      <x:c r="B172" s="15" t="str">
        <x:v>10,001–15,000</x:v>
      </x:c>
      <x:c r="C172" s="14" t="n">
        <x:f>COUNTIFS('Unit details'!$B$336:$B$980,$A172,'Unit details'!$J$336:$J$980,$B172,'Unit details'!$H$336:$H$980,"Current",'Unit details'!$E$336:$E$980,"Town")</x:f>
        <x:v>0</x:v>
      </x:c>
      <x:c r="D172" s="14" t="n">
        <x:f>COUNTIFS('Unit details'!$B$336:$B$980,$A172,'Unit details'!$J$336:$J$980,$B172,'Unit details'!$H$336:$H$980,"Current",'Unit details'!$E$336:$E$980,"Nearby")</x:f>
        <x:v>0</x:v>
      </x:c>
      <x:c r="E172" s="14" t="n">
        <x:f>COUNTIFS('Unit details'!$B$336:$B$980,$A172,'Unit details'!$J$336:$J$980,$B172,'Unit details'!$N$336:$N$980,"Yes")</x:f>
        <x:v>0</x:v>
      </x:c>
      <x:c r="F172" s="17" t="str">
        <x:f>IF(E172=0,"n.a.",_xlfn.MINIFS('Unit details'!$X$336:$X$980,'Unit details'!$B$336:$B$980,$A172,'Unit details'!$J$336:$J$980,$B172,'Unit details'!$N$336:$N$980,"Yes"))</x:f>
        <x:v>n.a.</x:v>
      </x:c>
      <x:c r="G172" s="17" t="str">
        <x:f>IF(E172=0,"n.a.",SUMIFS('Unit details'!$X$336:$X$980,'Unit details'!$B$336:$B$980,$A172,'Unit details'!$J$336:$J$980,$B172,'Unit details'!$N$336:$N$980,"Yes")/E172)</x:f>
        <x:v>n.a.</x:v>
      </x:c>
      <x:c r="H172" s="17" t="str">
        <x:f>IF(E172=0,"n.a.",_xlfn.MAXIFS('Unit details'!$X$336:$X$980,'Unit details'!$B$336:$B$980,$A172,'Unit details'!$J$336:$J$980,$B172,'Unit details'!$N$336:$N$980,"Yes"))</x:f>
        <x:v>n.a.</x:v>
      </x:c>
      <x:c r="I172" s="15" t="str">
        <x:f>IF(E172=0,"No reliable quoted sample",IF(E172=1,"One quote only; not a market range","Unweighted mean of advertised asking rates"))</x:f>
        <x:v>No reliable quoted sample</x:v>
      </x:c>
    </x:row>
    <x:row r="173" ht="30" customHeight="1">
      <x:c r="A173" s="15" t="str">
        <x:v>Bournemouth</x:v>
      </x:c>
      <x:c r="B173" s="15" t="str">
        <x:v>1–1,000</x:v>
      </x:c>
      <x:c r="C173" s="14" t="n">
        <x:f>COUNTIFS('Unit details'!$B$336:$B$980,$A173,'Unit details'!$J$336:$J$980,$B173,'Unit details'!$H$336:$H$980,"Current",'Unit details'!$E$336:$E$980,"Town")</x:f>
        <x:v>3</x:v>
      </x:c>
      <x:c r="D173" s="14" t="n">
        <x:f>COUNTIFS('Unit details'!$B$336:$B$980,$A173,'Unit details'!$J$336:$J$980,$B173,'Unit details'!$H$336:$H$980,"Current",'Unit details'!$E$336:$E$980,"Nearby")</x:f>
        <x:v>0</x:v>
      </x:c>
      <x:c r="E173" s="14" t="n">
        <x:f>COUNTIFS('Unit details'!$B$336:$B$980,$A173,'Unit details'!$J$336:$J$980,$B173,'Unit details'!$N$336:$N$980,"Yes")</x:f>
        <x:v>2</x:v>
      </x:c>
      <x:c r="F173" s="17" t="n">
        <x:f>IF(E173=0,"n.a.",_xlfn.MINIFS('Unit details'!$X$336:$X$980,'Unit details'!$B$336:$B$980,$A173,'Unit details'!$J$336:$J$980,$B173,'Unit details'!$N$336:$N$980,"Yes"))</x:f>
        <x:v>16.785714285714285</x:v>
      </x:c>
      <x:c r="G173" s="17" t="n">
        <x:f>IF(E173=0,"n.a.",SUMIFS('Unit details'!$X$336:$X$980,'Unit details'!$B$336:$B$980,$A173,'Unit details'!$J$336:$J$980,$B173,'Unit details'!$N$336:$N$980,"Yes")/E173)</x:f>
        <x:v>17.40487316421896</x:v>
      </x:c>
      <x:c r="H173" s="17" t="n">
        <x:f>IF(E173=0,"n.a.",_xlfn.MAXIFS('Unit details'!$X$336:$X$980,'Unit details'!$B$336:$B$980,$A173,'Unit details'!$J$336:$J$980,$B173,'Unit details'!$N$336:$N$980,"Yes"))</x:f>
        <x:v>18.024032042723633</x:v>
      </x:c>
      <x:c r="I173" s="15" t="str">
        <x:f>IF(E173=0,"No reliable quoted sample",IF(E173=1,"One quote only; not a market range","Unweighted mean of advertised asking rates"))</x:f>
        <x:v>Unweighted mean of advertised asking rates</x:v>
      </x:c>
    </x:row>
    <x:row r="174" ht="30" customHeight="1">
      <x:c r="A174" s="15" t="str">
        <x:v>Bournemouth</x:v>
      </x:c>
      <x:c r="B174" s="15" t="str">
        <x:v>1,001–2,500</x:v>
      </x:c>
      <x:c r="C174" s="14" t="n">
        <x:f>COUNTIFS('Unit details'!$B$336:$B$980,$A174,'Unit details'!$J$336:$J$980,$B174,'Unit details'!$H$336:$H$980,"Current",'Unit details'!$E$336:$E$980,"Town")</x:f>
        <x:v>3</x:v>
      </x:c>
      <x:c r="D174" s="14" t="n">
        <x:f>COUNTIFS('Unit details'!$B$336:$B$980,$A174,'Unit details'!$J$336:$J$980,$B174,'Unit details'!$H$336:$H$980,"Current",'Unit details'!$E$336:$E$980,"Nearby")</x:f>
        <x:v>0</x:v>
      </x:c>
      <x:c r="E174" s="14" t="n">
        <x:f>COUNTIFS('Unit details'!$B$336:$B$980,$A174,'Unit details'!$J$336:$J$980,$B174,'Unit details'!$N$336:$N$980,"Yes")</x:f>
        <x:v>3</x:v>
      </x:c>
      <x:c r="F174" s="17" t="n">
        <x:f>IF(E174=0,"n.a.",_xlfn.MINIFS('Unit details'!$X$336:$X$980,'Unit details'!$B$336:$B$980,$A174,'Unit details'!$J$336:$J$980,$B174,'Unit details'!$N$336:$N$980,"Yes"))</x:f>
        <x:v>12.619888944977284</x:v>
      </x:c>
      <x:c r="G174" s="17" t="n">
        <x:f>IF(E174=0,"n.a.",SUMIFS('Unit details'!$X$336:$X$980,'Unit details'!$B$336:$B$980,$A174,'Unit details'!$J$336:$J$980,$B174,'Unit details'!$N$336:$N$980,"Yes")/E174)</x:f>
        <x:v>13.79352867522479</x:v>
      </x:c>
      <x:c r="H174" s="17" t="n">
        <x:f>IF(E174=0,"n.a.",_xlfn.MAXIFS('Unit details'!$X$336:$X$980,'Unit details'!$B$336:$B$980,$A174,'Unit details'!$J$336:$J$980,$B174,'Unit details'!$N$336:$N$980,"Yes"))</x:f>
        <x:v>15.262515262515263</x:v>
      </x:c>
      <x:c r="I174" s="15" t="str">
        <x:f>IF(E174=0,"No reliable quoted sample",IF(E174=1,"One quote only; not a market range","Unweighted mean of advertised asking rates"))</x:f>
        <x:v>Unweighted mean of advertised asking rates</x:v>
      </x:c>
    </x:row>
    <x:row r="175" ht="30" customHeight="1">
      <x:c r="A175" s="15" t="str">
        <x:v>Bournemouth</x:v>
      </x:c>
      <x:c r="B175" s="15" t="str">
        <x:v>2,501–5,000</x:v>
      </x:c>
      <x:c r="C175" s="14" t="n">
        <x:f>COUNTIFS('Unit details'!$B$336:$B$980,$A175,'Unit details'!$J$336:$J$980,$B175,'Unit details'!$H$336:$H$980,"Current",'Unit details'!$E$336:$E$980,"Town")</x:f>
        <x:v>1</x:v>
      </x:c>
      <x:c r="D175" s="14" t="n">
        <x:f>COUNTIFS('Unit details'!$B$336:$B$980,$A175,'Unit details'!$J$336:$J$980,$B175,'Unit details'!$H$336:$H$980,"Current",'Unit details'!$E$336:$E$980,"Nearby")</x:f>
        <x:v>0</x:v>
      </x:c>
      <x:c r="E175" s="14" t="n">
        <x:f>COUNTIFS('Unit details'!$B$336:$B$980,$A175,'Unit details'!$J$336:$J$980,$B175,'Unit details'!$N$336:$N$980,"Yes")</x:f>
        <x:v>1</x:v>
      </x:c>
      <x:c r="F175" s="17" t="n">
        <x:f>IF(E175=0,"n.a.",_xlfn.MINIFS('Unit details'!$X$336:$X$980,'Unit details'!$B$336:$B$980,$A175,'Unit details'!$J$336:$J$980,$B175,'Unit details'!$N$336:$N$980,"Yes"))</x:f>
        <x:v>10.505062396986109</x:v>
      </x:c>
      <x:c r="G175" s="17" t="n">
        <x:f>IF(E175=0,"n.a.",SUMIFS('Unit details'!$X$336:$X$980,'Unit details'!$B$336:$B$980,$A175,'Unit details'!$J$336:$J$980,$B175,'Unit details'!$N$336:$N$980,"Yes")/E175)</x:f>
        <x:v>10.505062396986109</x:v>
      </x:c>
      <x:c r="H175" s="17" t="n">
        <x:f>IF(E175=0,"n.a.",_xlfn.MAXIFS('Unit details'!$X$336:$X$980,'Unit details'!$B$336:$B$980,$A175,'Unit details'!$J$336:$J$980,$B175,'Unit details'!$N$336:$N$980,"Yes"))</x:f>
        <x:v>10.505062396986109</x:v>
      </x:c>
      <x:c r="I175" s="15" t="str">
        <x:f>IF(E175=0,"No reliable quoted sample",IF(E175=1,"One quote only; not a market range","Unweighted mean of advertised asking rates"))</x:f>
        <x:v>One quote only; not a market range</x:v>
      </x:c>
    </x:row>
    <x:row r="176" ht="30" customHeight="1">
      <x:c r="A176" s="15" t="str">
        <x:v>Bournemouth</x:v>
      </x:c>
      <x:c r="B176" s="15" t="str">
        <x:v>5,001–10,000</x:v>
      </x:c>
      <x:c r="C176" s="14" t="n">
        <x:f>COUNTIFS('Unit details'!$B$336:$B$980,$A176,'Unit details'!$J$336:$J$980,$B176,'Unit details'!$H$336:$H$980,"Current",'Unit details'!$E$336:$E$980,"Town")</x:f>
        <x:v>4</x:v>
      </x:c>
      <x:c r="D176" s="14" t="n">
        <x:f>COUNTIFS('Unit details'!$B$336:$B$980,$A176,'Unit details'!$J$336:$J$980,$B176,'Unit details'!$H$336:$H$980,"Current",'Unit details'!$E$336:$E$980,"Nearby")</x:f>
        <x:v>0</x:v>
      </x:c>
      <x:c r="E176" s="14" t="n">
        <x:f>COUNTIFS('Unit details'!$B$336:$B$980,$A176,'Unit details'!$J$336:$J$980,$B176,'Unit details'!$N$336:$N$980,"Yes")</x:f>
        <x:v>2</x:v>
      </x:c>
      <x:c r="F176" s="17" t="n">
        <x:f>IF(E176=0,"n.a.",_xlfn.MINIFS('Unit details'!$X$336:$X$980,'Unit details'!$B$336:$B$980,$A176,'Unit details'!$J$336:$J$980,$B176,'Unit details'!$N$336:$N$980,"Yes"))</x:f>
        <x:v>6.8393949147087225</x:v>
      </x:c>
      <x:c r="G176" s="17" t="n">
        <x:f>IF(E176=0,"n.a.",SUMIFS('Unit details'!$X$336:$X$980,'Unit details'!$B$336:$B$980,$A176,'Unit details'!$J$336:$J$980,$B176,'Unit details'!$N$336:$N$980,"Yes")/E176)</x:f>
        <x:v>7.235035114737039</x:v>
      </x:c>
      <x:c r="H176" s="17" t="n">
        <x:f>IF(E176=0,"n.a.",_xlfn.MAXIFS('Unit details'!$X$336:$X$980,'Unit details'!$B$336:$B$980,$A176,'Unit details'!$J$336:$J$980,$B176,'Unit details'!$N$336:$N$980,"Yes"))</x:f>
        <x:v>7.630675314765357</x:v>
      </x:c>
      <x:c r="I176" s="15" t="str">
        <x:f>IF(E176=0,"No reliable quoted sample",IF(E176=1,"One quote only; not a market range","Unweighted mean of advertised asking rates"))</x:f>
        <x:v>Unweighted mean of advertised asking rates</x:v>
      </x:c>
    </x:row>
    <x:row r="177" ht="30" customHeight="1">
      <x:c r="A177" s="15" t="str">
        <x:v>Bournemouth</x:v>
      </x:c>
      <x:c r="B177" s="15" t="str">
        <x:v>10,001–15,000</x:v>
      </x:c>
      <x:c r="C177" s="14" t="n">
        <x:f>COUNTIFS('Unit details'!$B$336:$B$980,$A177,'Unit details'!$J$336:$J$980,$B177,'Unit details'!$H$336:$H$980,"Current",'Unit details'!$E$336:$E$980,"Town")</x:f>
        <x:v>2</x:v>
      </x:c>
      <x:c r="D177" s="14" t="n">
        <x:f>COUNTIFS('Unit details'!$B$336:$B$980,$A177,'Unit details'!$J$336:$J$980,$B177,'Unit details'!$H$336:$H$980,"Current",'Unit details'!$E$336:$E$980,"Nearby")</x:f>
        <x:v>0</x:v>
      </x:c>
      <x:c r="E177" s="14" t="n">
        <x:f>COUNTIFS('Unit details'!$B$336:$B$980,$A177,'Unit details'!$J$336:$J$980,$B177,'Unit details'!$N$336:$N$980,"Yes")</x:f>
        <x:v>2</x:v>
      </x:c>
      <x:c r="F177" s="17" t="n">
        <x:f>IF(E177=0,"n.a.",_xlfn.MINIFS('Unit details'!$X$336:$X$980,'Unit details'!$B$336:$B$980,$A177,'Unit details'!$J$336:$J$980,$B177,'Unit details'!$N$336:$N$980,"Yes"))</x:f>
        <x:v>8.101038368068341</x:v>
      </x:c>
      <x:c r="G177" s="17" t="n">
        <x:f>IF(E177=0,"n.a.",SUMIFS('Unit details'!$X$336:$X$980,'Unit details'!$B$336:$B$980,$A177,'Unit details'!$J$336:$J$980,$B177,'Unit details'!$N$336:$N$980,"Yes")/E177)</x:f>
        <x:v>8.565436470749479</x:v>
      </x:c>
      <x:c r="H177" s="17" t="n">
        <x:f>IF(E177=0,"n.a.",_xlfn.MAXIFS('Unit details'!$X$336:$X$980,'Unit details'!$B$336:$B$980,$A177,'Unit details'!$J$336:$J$980,$B177,'Unit details'!$N$336:$N$980,"Yes"))</x:f>
        <x:v>9.029834573430614</x:v>
      </x:c>
      <x:c r="I177" s="15" t="str">
        <x:f>IF(E177=0,"No reliable quoted sample",IF(E177=1,"One quote only; not a market range","Unweighted mean of advertised asking rates"))</x:f>
        <x:v>Unweighted mean of advertised asking rates</x:v>
      </x:c>
    </x:row>
    <x:row r="178" ht="30" customHeight="1">
      <x:c r="A178" s="15" t="str">
        <x:v>Bournemouth</x:v>
      </x:c>
      <x:c r="B178" s="15" t="str">
        <x:v>Range crosses bands</x:v>
      </x:c>
      <x:c r="C178" s="14" t="n">
        <x:f>COUNTIFS('Unit details'!$B$336:$B$980,$A178,'Unit details'!$J$336:$J$980,$B178,'Unit details'!$H$336:$H$980,"Current",'Unit details'!$E$336:$E$980,"Town")</x:f>
        <x:v>0</x:v>
      </x:c>
      <x:c r="D178" s="14" t="n">
        <x:f>COUNTIFS('Unit details'!$B$336:$B$980,$A178,'Unit details'!$J$336:$J$980,$B178,'Unit details'!$H$336:$H$980,"Current",'Unit details'!$E$336:$E$980,"Nearby")</x:f>
        <x:v>0</x:v>
      </x:c>
      <x:c r="E178" s="14" t="n">
        <x:f>COUNTIFS('Unit details'!$B$336:$B$980,$A178,'Unit details'!$J$336:$J$980,$B178,'Unit details'!$N$336:$N$980,"Yes")</x:f>
        <x:v>0</x:v>
      </x:c>
      <x:c r="F178" s="17" t="str">
        <x:f>IF(E178=0,"n.a.",_xlfn.MINIFS('Unit details'!$X$336:$X$980,'Unit details'!$B$336:$B$980,$A178,'Unit details'!$J$336:$J$980,$B178,'Unit details'!$N$336:$N$980,"Yes"))</x:f>
        <x:v>n.a.</x:v>
      </x:c>
      <x:c r="G178" s="17" t="str">
        <x:f>IF(E178=0,"n.a.",SUMIFS('Unit details'!$X$336:$X$980,'Unit details'!$B$336:$B$980,$A178,'Unit details'!$J$336:$J$980,$B178,'Unit details'!$N$336:$N$980,"Yes")/E178)</x:f>
        <x:v>n.a.</x:v>
      </x:c>
      <x:c r="H178" s="17" t="str">
        <x:f>IF(E178=0,"n.a.",_xlfn.MAXIFS('Unit details'!$X$336:$X$980,'Unit details'!$B$336:$B$980,$A178,'Unit details'!$J$336:$J$980,$B178,'Unit details'!$N$336:$N$980,"Yes"))</x:f>
        <x:v>n.a.</x:v>
      </x:c>
      <x:c r="I178" s="15" t="str">
        <x:f>IF(E178=0,"No reliable quoted sample",IF(E178=1,"One quote only; not a market range","Unweighted mean of advertised asking rates"))</x:f>
        <x:v>No reliable quoted sample</x:v>
      </x:c>
    </x:row>
    <x:row r="179" ht="30" customHeight="1">
      <x:c r="A179" s="15" t="str">
        <x:v>Poole</x:v>
      </x:c>
      <x:c r="B179" s="15" t="str">
        <x:v>1–1,000</x:v>
      </x:c>
      <x:c r="C179" s="14" t="n">
        <x:f>COUNTIFS('Unit details'!$B$336:$B$980,$A179,'Unit details'!$J$336:$J$980,$B179,'Unit details'!$H$336:$H$980,"Current",'Unit details'!$E$336:$E$980,"Town")</x:f>
        <x:v>2</x:v>
      </x:c>
      <x:c r="D179" s="14" t="n">
        <x:f>COUNTIFS('Unit details'!$B$336:$B$980,$A179,'Unit details'!$J$336:$J$980,$B179,'Unit details'!$H$336:$H$980,"Current",'Unit details'!$E$336:$E$980,"Nearby")</x:f>
        <x:v>2</x:v>
      </x:c>
      <x:c r="E179" s="14" t="n">
        <x:f>COUNTIFS('Unit details'!$B$336:$B$980,$A179,'Unit details'!$J$336:$J$980,$B179,'Unit details'!$N$336:$N$980,"Yes")</x:f>
        <x:v>3</x:v>
      </x:c>
      <x:c r="F179" s="17" t="n">
        <x:f>IF(E179=0,"n.a.",_xlfn.MINIFS('Unit details'!$X$336:$X$980,'Unit details'!$B$336:$B$980,$A179,'Unit details'!$J$336:$J$980,$B179,'Unit details'!$N$336:$N$980,"Yes"))</x:f>
        <x:v>11.883116883116884</x:v>
      </x:c>
      <x:c r="G179" s="17" t="n">
        <x:f>IF(E179=0,"n.a.",SUMIFS('Unit details'!$X$336:$X$980,'Unit details'!$B$336:$B$980,$A179,'Unit details'!$J$336:$J$980,$B179,'Unit details'!$N$336:$N$980,"Yes")/E179)</x:f>
        <x:v>12.745723318242403</x:v>
      </x:c>
      <x:c r="H179" s="17" t="n">
        <x:f>IF(E179=0,"n.a.",_xlfn.MAXIFS('Unit details'!$X$336:$X$980,'Unit details'!$B$336:$B$980,$A179,'Unit details'!$J$336:$J$980,$B179,'Unit details'!$N$336:$N$980,"Yes"))</x:f>
        <x:v>14.449291166848418</x:v>
      </x:c>
      <x:c r="I179" s="15" t="str">
        <x:f>IF(E179=0,"No reliable quoted sample",IF(E179=1,"One quote only; not a market range","Unweighted mean of advertised asking rates"))</x:f>
        <x:v>Unweighted mean of advertised asking rates</x:v>
      </x:c>
    </x:row>
    <x:row r="180" ht="30" customHeight="1">
      <x:c r="A180" s="15" t="str">
        <x:v>Poole</x:v>
      </x:c>
      <x:c r="B180" s="15" t="str">
        <x:v>1,001–2,500</x:v>
      </x:c>
      <x:c r="C180" s="14" t="n">
        <x:f>COUNTIFS('Unit details'!$B$336:$B$980,$A180,'Unit details'!$J$336:$J$980,$B180,'Unit details'!$H$336:$H$980,"Current",'Unit details'!$E$336:$E$980,"Town")</x:f>
        <x:v>27</x:v>
      </x:c>
      <x:c r="D180" s="14" t="n">
        <x:f>COUNTIFS('Unit details'!$B$336:$B$980,$A180,'Unit details'!$J$336:$J$980,$B180,'Unit details'!$H$336:$H$980,"Current",'Unit details'!$E$336:$E$980,"Nearby")</x:f>
        <x:v>5</x:v>
      </x:c>
      <x:c r="E180" s="14" t="n">
        <x:f>COUNTIFS('Unit details'!$B$336:$B$980,$A180,'Unit details'!$J$336:$J$980,$B180,'Unit details'!$N$336:$N$980,"Yes")</x:f>
        <x:v>23</x:v>
      </x:c>
      <x:c r="F180" s="17" t="n">
        <x:f>IF(E180=0,"n.a.",_xlfn.MINIFS('Unit details'!$X$336:$X$980,'Unit details'!$B$336:$B$980,$A180,'Unit details'!$J$336:$J$980,$B180,'Unit details'!$N$336:$N$980,"Yes"))</x:f>
        <x:v>8.705357142857142</x:v>
      </x:c>
      <x:c r="G180" s="17" t="n">
        <x:f>IF(E180=0,"n.a.",SUMIFS('Unit details'!$X$336:$X$980,'Unit details'!$B$336:$B$980,$A180,'Unit details'!$J$336:$J$980,$B180,'Unit details'!$N$336:$N$980,"Yes")/E180)</x:f>
        <x:v>11.264912017444875</x:v>
      </x:c>
      <x:c r="H180" s="17" t="n">
        <x:f>IF(E180=0,"n.a.",_xlfn.MAXIFS('Unit details'!$X$336:$X$980,'Unit details'!$B$336:$B$980,$A180,'Unit details'!$J$336:$J$980,$B180,'Unit details'!$N$336:$N$980,"Yes"))</x:f>
        <x:v>14.637002341920375</x:v>
      </x:c>
      <x:c r="I180" s="15" t="str">
        <x:f>IF(E180=0,"No reliable quoted sample",IF(E180=1,"One quote only; not a market range","Unweighted mean of advertised asking rates"))</x:f>
        <x:v>Unweighted mean of advertised asking rates</x:v>
      </x:c>
    </x:row>
    <x:row r="181" ht="30" customHeight="1">
      <x:c r="A181" s="15" t="str">
        <x:v>Poole</x:v>
      </x:c>
      <x:c r="B181" s="15" t="str">
        <x:v>2,501–5,000</x:v>
      </x:c>
      <x:c r="C181" s="14" t="n">
        <x:f>COUNTIFS('Unit details'!$B$336:$B$980,$A181,'Unit details'!$J$336:$J$980,$B181,'Unit details'!$H$336:$H$980,"Current",'Unit details'!$E$336:$E$980,"Town")</x:f>
        <x:v>16</x:v>
      </x:c>
      <x:c r="D181" s="14" t="n">
        <x:f>COUNTIFS('Unit details'!$B$336:$B$980,$A181,'Unit details'!$J$336:$J$980,$B181,'Unit details'!$H$336:$H$980,"Current",'Unit details'!$E$336:$E$980,"Nearby")</x:f>
        <x:v>1</x:v>
      </x:c>
      <x:c r="E181" s="14" t="n">
        <x:f>COUNTIFS('Unit details'!$B$336:$B$980,$A181,'Unit details'!$J$336:$J$980,$B181,'Unit details'!$N$336:$N$980,"Yes")</x:f>
        <x:v>14</x:v>
      </x:c>
      <x:c r="F181" s="17" t="n">
        <x:f>IF(E181=0,"n.a.",_xlfn.MINIFS('Unit details'!$X$336:$X$980,'Unit details'!$B$336:$B$980,$A181,'Unit details'!$J$336:$J$980,$B181,'Unit details'!$N$336:$N$980,"Yes"))</x:f>
        <x:v>6.839276990718124</x:v>
      </x:c>
      <x:c r="G181" s="17" t="n">
        <x:f>IF(E181=0,"n.a.",SUMIFS('Unit details'!$X$336:$X$980,'Unit details'!$B$336:$B$980,$A181,'Unit details'!$J$336:$J$980,$B181,'Unit details'!$N$336:$N$980,"Yes")/E181)</x:f>
        <x:v>10.599555245441065</x:v>
      </x:c>
      <x:c r="H181" s="17" t="n">
        <x:f>IF(E181=0,"n.a.",_xlfn.MAXIFS('Unit details'!$X$336:$X$980,'Unit details'!$B$336:$B$980,$A181,'Unit details'!$J$336:$J$980,$B181,'Unit details'!$N$336:$N$980,"Yes"))</x:f>
        <x:v>14.500114129194248</x:v>
      </x:c>
      <x:c r="I181" s="15" t="str">
        <x:f>IF(E181=0,"No reliable quoted sample",IF(E181=1,"One quote only; not a market range","Unweighted mean of advertised asking rates"))</x:f>
        <x:v>Unweighted mean of advertised asking rates</x:v>
      </x:c>
    </x:row>
    <x:row r="182" ht="30" customHeight="1">
      <x:c r="A182" s="15" t="str">
        <x:v>Poole</x:v>
      </x:c>
      <x:c r="B182" s="15" t="str">
        <x:v>5,001–10,000</x:v>
      </x:c>
      <x:c r="C182" s="14" t="n">
        <x:f>COUNTIFS('Unit details'!$B$336:$B$980,$A182,'Unit details'!$J$336:$J$980,$B182,'Unit details'!$H$336:$H$980,"Current",'Unit details'!$E$336:$E$980,"Town")</x:f>
        <x:v>5</x:v>
      </x:c>
      <x:c r="D182" s="14" t="n">
        <x:f>COUNTIFS('Unit details'!$B$336:$B$980,$A182,'Unit details'!$J$336:$J$980,$B182,'Unit details'!$H$336:$H$980,"Current",'Unit details'!$E$336:$E$980,"Nearby")</x:f>
        <x:v>0</x:v>
      </x:c>
      <x:c r="E182" s="14" t="n">
        <x:f>COUNTIFS('Unit details'!$B$336:$B$980,$A182,'Unit details'!$J$336:$J$980,$B182,'Unit details'!$N$336:$N$980,"Yes")</x:f>
        <x:v>5</x:v>
      </x:c>
      <x:c r="F182" s="17" t="n">
        <x:f>IF(E182=0,"n.a.",_xlfn.MINIFS('Unit details'!$X$336:$X$980,'Unit details'!$B$336:$B$980,$A182,'Unit details'!$J$336:$J$980,$B182,'Unit details'!$N$336:$N$980,"Yes"))</x:f>
        <x:v>6.840985101854667</x:v>
      </x:c>
      <x:c r="G182" s="17" t="n">
        <x:f>IF(E182=0,"n.a.",SUMIFS('Unit details'!$X$336:$X$980,'Unit details'!$B$336:$B$980,$A182,'Unit details'!$J$336:$J$980,$B182,'Unit details'!$N$336:$N$980,"Yes")/E182)</x:f>
        <x:v>9.52919931737544</x:v>
      </x:c>
      <x:c r="H182" s="17" t="n">
        <x:f>IF(E182=0,"n.a.",_xlfn.MAXIFS('Unit details'!$X$336:$X$980,'Unit details'!$B$336:$B$980,$A182,'Unit details'!$J$336:$J$980,$B182,'Unit details'!$N$336:$N$980,"Yes"))</x:f>
        <x:v>11.827132080296638</x:v>
      </x:c>
      <x:c r="I182" s="15" t="str">
        <x:f>IF(E182=0,"No reliable quoted sample",IF(E182=1,"One quote only; not a market range","Unweighted mean of advertised asking rates"))</x:f>
        <x:v>Unweighted mean of advertised asking rates</x:v>
      </x:c>
    </x:row>
    <x:row r="183" ht="30" customHeight="1">
      <x:c r="A183" s="15" t="str">
        <x:v>Poole</x:v>
      </x:c>
      <x:c r="B183" s="15" t="str">
        <x:v>10,001–15,000</x:v>
      </x:c>
      <x:c r="C183" s="14" t="n">
        <x:f>COUNTIFS('Unit details'!$B$336:$B$980,$A183,'Unit details'!$J$336:$J$980,$B183,'Unit details'!$H$336:$H$980,"Current",'Unit details'!$E$336:$E$980,"Town")</x:f>
        <x:v>5</x:v>
      </x:c>
      <x:c r="D183" s="14" t="n">
        <x:f>COUNTIFS('Unit details'!$B$336:$B$980,$A183,'Unit details'!$J$336:$J$980,$B183,'Unit details'!$H$336:$H$980,"Current",'Unit details'!$E$336:$E$980,"Nearby")</x:f>
        <x:v>0</x:v>
      </x:c>
      <x:c r="E183" s="14" t="n">
        <x:f>COUNTIFS('Unit details'!$B$336:$B$980,$A183,'Unit details'!$J$336:$J$980,$B183,'Unit details'!$N$336:$N$980,"Yes")</x:f>
        <x:v>3</x:v>
      </x:c>
      <x:c r="F183" s="17" t="n">
        <x:f>IF(E183=0,"n.a.",_xlfn.MINIFS('Unit details'!$X$336:$X$980,'Unit details'!$B$336:$B$980,$A183,'Unit details'!$J$336:$J$980,$B183,'Unit details'!$N$336:$N$980,"Yes"))</x:f>
        <x:v>6.983849847228284</x:v>
      </x:c>
      <x:c r="G183" s="17" t="n">
        <x:f>IF(E183=0,"n.a.",SUMIFS('Unit details'!$X$336:$X$980,'Unit details'!$B$336:$B$980,$A183,'Unit details'!$J$336:$J$980,$B183,'Unit details'!$N$336:$N$980,"Yes")/E183)</x:f>
        <x:v>9.247054774203827</x:v>
      </x:c>
      <x:c r="H183" s="17" t="n">
        <x:f>IF(E183=0,"n.a.",_xlfn.MAXIFS('Unit details'!$X$336:$X$980,'Unit details'!$B$336:$B$980,$A183,'Unit details'!$J$336:$J$980,$B183,'Unit details'!$N$336:$N$980,"Yes"))</x:f>
        <x:v>11.750518438373456</x:v>
      </x:c>
      <x:c r="I183" s="15" t="str">
        <x:f>IF(E183=0,"No reliable quoted sample",IF(E183=1,"One quote only; not a market range","Unweighted mean of advertised asking rates"))</x:f>
        <x:v>Unweighted mean of advertised asking rates</x:v>
      </x:c>
    </x:row>
    <x:row r="184" ht="30" customHeight="1">
      <x:c r="A184" s="15" t="str">
        <x:v>Christchurch</x:v>
      </x:c>
      <x:c r="B184" s="15" t="str">
        <x:v>1–1,000</x:v>
      </x:c>
      <x:c r="C184" s="14" t="n">
        <x:f>COUNTIFS('Unit details'!$B$336:$B$980,$A184,'Unit details'!$J$336:$J$980,$B184,'Unit details'!$H$336:$H$980,"Current",'Unit details'!$E$336:$E$980,"Town")</x:f>
        <x:v>1</x:v>
      </x:c>
      <x:c r="D184" s="14" t="n">
        <x:f>COUNTIFS('Unit details'!$B$336:$B$980,$A184,'Unit details'!$J$336:$J$980,$B184,'Unit details'!$H$336:$H$980,"Current",'Unit details'!$E$336:$E$980,"Nearby")</x:f>
        <x:v>2</x:v>
      </x:c>
      <x:c r="E184" s="14" t="n">
        <x:f>COUNTIFS('Unit details'!$B$336:$B$980,$A184,'Unit details'!$J$336:$J$980,$B184,'Unit details'!$N$336:$N$980,"Yes")</x:f>
        <x:v>3</x:v>
      </x:c>
      <x:c r="F184" s="17" t="n">
        <x:f>IF(E184=0,"n.a.",_xlfn.MINIFS('Unit details'!$X$336:$X$980,'Unit details'!$B$336:$B$980,$A184,'Unit details'!$J$336:$J$980,$B184,'Unit details'!$N$336:$N$980,"Yes"))</x:f>
        <x:v>12.145748987854251</x:v>
      </x:c>
      <x:c r="G184" s="17" t="n">
        <x:f>IF(E184=0,"n.a.",SUMIFS('Unit details'!$X$336:$X$980,'Unit details'!$B$336:$B$980,$A184,'Unit details'!$J$336:$J$980,$B184,'Unit details'!$N$336:$N$980,"Yes")/E184)</x:f>
        <x:v>14.369447501354577</x:v>
      </x:c>
      <x:c r="H184" s="17" t="n">
        <x:f>IF(E184=0,"n.a.",_xlfn.MAXIFS('Unit details'!$X$336:$X$980,'Unit details'!$B$336:$B$980,$A184,'Unit details'!$J$336:$J$980,$B184,'Unit details'!$N$336:$N$980,"Yes"))</x:f>
        <x:v>16</x:v>
      </x:c>
      <x:c r="I184" s="15" t="str">
        <x:f>IF(E184=0,"No reliable quoted sample",IF(E184=1,"One quote only; not a market range","Unweighted mean of advertised asking rates"))</x:f>
        <x:v>Unweighted mean of advertised asking rates</x:v>
      </x:c>
    </x:row>
    <x:row r="185" ht="30" customHeight="1">
      <x:c r="A185" s="15" t="str">
        <x:v>Christchurch</x:v>
      </x:c>
      <x:c r="B185" s="15" t="str">
        <x:v>1,001–2,500</x:v>
      </x:c>
      <x:c r="C185" s="14" t="n">
        <x:f>COUNTIFS('Unit details'!$B$336:$B$980,$A185,'Unit details'!$J$336:$J$980,$B185,'Unit details'!$H$336:$H$980,"Current",'Unit details'!$E$336:$E$980,"Town")</x:f>
        <x:v>0</x:v>
      </x:c>
      <x:c r="D185" s="14" t="n">
        <x:f>COUNTIFS('Unit details'!$B$336:$B$980,$A185,'Unit details'!$J$336:$J$980,$B185,'Unit details'!$H$336:$H$980,"Current",'Unit details'!$E$336:$E$980,"Nearby")</x:f>
        <x:v>1</x:v>
      </x:c>
      <x:c r="E185" s="14" t="n">
        <x:f>COUNTIFS('Unit details'!$B$336:$B$980,$A185,'Unit details'!$J$336:$J$980,$B185,'Unit details'!$N$336:$N$980,"Yes")</x:f>
        <x:v>1</x:v>
      </x:c>
      <x:c r="F185" s="17" t="n">
        <x:f>IF(E185=0,"n.a.",_xlfn.MINIFS('Unit details'!$X$336:$X$980,'Unit details'!$B$336:$B$980,$A185,'Unit details'!$J$336:$J$980,$B185,'Unit details'!$N$336:$N$980,"Yes"))</x:f>
        <x:v>9.101251422070535</x:v>
      </x:c>
      <x:c r="G185" s="17" t="n">
        <x:f>IF(E185=0,"n.a.",SUMIFS('Unit details'!$X$336:$X$980,'Unit details'!$B$336:$B$980,$A185,'Unit details'!$J$336:$J$980,$B185,'Unit details'!$N$336:$N$980,"Yes")/E185)</x:f>
        <x:v>9.101251422070535</x:v>
      </x:c>
      <x:c r="H185" s="17" t="n">
        <x:f>IF(E185=0,"n.a.",_xlfn.MAXIFS('Unit details'!$X$336:$X$980,'Unit details'!$B$336:$B$980,$A185,'Unit details'!$J$336:$J$980,$B185,'Unit details'!$N$336:$N$980,"Yes"))</x:f>
        <x:v>9.101251422070535</x:v>
      </x:c>
      <x:c r="I185" s="15" t="str">
        <x:f>IF(E185=0,"No reliable quoted sample",IF(E185=1,"One quote only; not a market range","Unweighted mean of advertised asking rates"))</x:f>
        <x:v>One quote only; not a market range</x:v>
      </x:c>
    </x:row>
    <x:row r="186" ht="30" customHeight="1">
      <x:c r="A186" s="15" t="str">
        <x:v>Christchurch</x:v>
      </x:c>
      <x:c r="B186" s="15" t="str">
        <x:v>2,501–5,000</x:v>
      </x:c>
      <x:c r="C186" s="14" t="n">
        <x:f>COUNTIFS('Unit details'!$B$336:$B$980,$A186,'Unit details'!$J$336:$J$980,$B186,'Unit details'!$H$336:$H$980,"Current",'Unit details'!$E$336:$E$980,"Town")</x:f>
        <x:v>2</x:v>
      </x:c>
      <x:c r="D186" s="14" t="n">
        <x:f>COUNTIFS('Unit details'!$B$336:$B$980,$A186,'Unit details'!$J$336:$J$980,$B186,'Unit details'!$H$336:$H$980,"Current",'Unit details'!$E$336:$E$980,"Nearby")</x:f>
        <x:v>0</x:v>
      </x:c>
      <x:c r="E186" s="14" t="n">
        <x:f>COUNTIFS('Unit details'!$B$336:$B$980,$A186,'Unit details'!$J$336:$J$980,$B186,'Unit details'!$N$336:$N$980,"Yes")</x:f>
        <x:v>1</x:v>
      </x:c>
      <x:c r="F186" s="17" t="n">
        <x:f>IF(E186=0,"n.a.",_xlfn.MINIFS('Unit details'!$X$336:$X$980,'Unit details'!$B$336:$B$980,$A186,'Unit details'!$J$336:$J$980,$B186,'Unit details'!$N$336:$N$980,"Yes"))</x:f>
        <x:v>8.480565371024735</x:v>
      </x:c>
      <x:c r="G186" s="17" t="n">
        <x:f>IF(E186=0,"n.a.",SUMIFS('Unit details'!$X$336:$X$980,'Unit details'!$B$336:$B$980,$A186,'Unit details'!$J$336:$J$980,$B186,'Unit details'!$N$336:$N$980,"Yes")/E186)</x:f>
        <x:v>8.480565371024735</x:v>
      </x:c>
      <x:c r="H186" s="17" t="n">
        <x:f>IF(E186=0,"n.a.",_xlfn.MAXIFS('Unit details'!$X$336:$X$980,'Unit details'!$B$336:$B$980,$A186,'Unit details'!$J$336:$J$980,$B186,'Unit details'!$N$336:$N$980,"Yes"))</x:f>
        <x:v>8.480565371024735</x:v>
      </x:c>
      <x:c r="I186" s="15" t="str">
        <x:f>IF(E186=0,"No reliable quoted sample",IF(E186=1,"One quote only; not a market range","Unweighted mean of advertised asking rates"))</x:f>
        <x:v>One quote only; not a market range</x:v>
      </x:c>
    </x:row>
    <x:row r="187" ht="30" customHeight="1">
      <x:c r="A187" s="15" t="str">
        <x:v>Christchurch</x:v>
      </x:c>
      <x:c r="B187" s="15" t="str">
        <x:v>5,001–10,000</x:v>
      </x:c>
      <x:c r="C187" s="14" t="n">
        <x:f>COUNTIFS('Unit details'!$B$336:$B$980,$A187,'Unit details'!$J$336:$J$980,$B187,'Unit details'!$H$336:$H$980,"Current",'Unit details'!$E$336:$E$980,"Town")</x:f>
        <x:v>1</x:v>
      </x:c>
      <x:c r="D187" s="14" t="n">
        <x:f>COUNTIFS('Unit details'!$B$336:$B$980,$A187,'Unit details'!$J$336:$J$980,$B187,'Unit details'!$H$336:$H$980,"Current",'Unit details'!$E$336:$E$980,"Nearby")</x:f>
        <x:v>0</x:v>
      </x:c>
      <x:c r="E187" s="14" t="n">
        <x:f>COUNTIFS('Unit details'!$B$336:$B$980,$A187,'Unit details'!$J$336:$J$980,$B187,'Unit details'!$N$336:$N$980,"Yes")</x:f>
        <x:v>1</x:v>
      </x:c>
      <x:c r="F187" s="17" t="n">
        <x:f>IF(E187=0,"n.a.",_xlfn.MINIFS('Unit details'!$X$336:$X$980,'Unit details'!$B$336:$B$980,$A187,'Unit details'!$J$336:$J$980,$B187,'Unit details'!$N$336:$N$980,"Yes"))</x:f>
        <x:v>10.952538997676735</x:v>
      </x:c>
      <x:c r="G187" s="17" t="n">
        <x:f>IF(E187=0,"n.a.",SUMIFS('Unit details'!$X$336:$X$980,'Unit details'!$B$336:$B$980,$A187,'Unit details'!$J$336:$J$980,$B187,'Unit details'!$N$336:$N$980,"Yes")/E187)</x:f>
        <x:v>10.952538997676735</x:v>
      </x:c>
      <x:c r="H187" s="17" t="n">
        <x:f>IF(E187=0,"n.a.",_xlfn.MAXIFS('Unit details'!$X$336:$X$980,'Unit details'!$B$336:$B$980,$A187,'Unit details'!$J$336:$J$980,$B187,'Unit details'!$N$336:$N$980,"Yes"))</x:f>
        <x:v>10.952538997676735</x:v>
      </x:c>
      <x:c r="I187" s="15" t="str">
        <x:f>IF(E187=0,"No reliable quoted sample",IF(E187=1,"One quote only; not a market range","Unweighted mean of advertised asking rates"))</x:f>
        <x:v>One quote only; not a market range</x:v>
      </x:c>
    </x:row>
    <x:row r="188" ht="30" customHeight="1">
      <x:c r="A188" s="15" t="str">
        <x:v>Christchurch</x:v>
      </x:c>
      <x:c r="B188" s="15" t="str">
        <x:v>10,001–15,000</x:v>
      </x:c>
      <x:c r="C188" s="14" t="n">
        <x:f>COUNTIFS('Unit details'!$B$336:$B$980,$A188,'Unit details'!$J$336:$J$980,$B188,'Unit details'!$H$336:$H$980,"Current",'Unit details'!$E$336:$E$980,"Town")</x:f>
        <x:v>0</x:v>
      </x:c>
      <x:c r="D188" s="14" t="n">
        <x:f>COUNTIFS('Unit details'!$B$336:$B$980,$A188,'Unit details'!$J$336:$J$980,$B188,'Unit details'!$H$336:$H$980,"Current",'Unit details'!$E$336:$E$980,"Nearby")</x:f>
        <x:v>1</x:v>
      </x:c>
      <x:c r="E188" s="14" t="n">
        <x:f>COUNTIFS('Unit details'!$B$336:$B$980,$A188,'Unit details'!$J$336:$J$980,$B188,'Unit details'!$N$336:$N$980,"Yes")</x:f>
        <x:v>0</x:v>
      </x:c>
      <x:c r="F188" s="17" t="str">
        <x:f>IF(E188=0,"n.a.",_xlfn.MINIFS('Unit details'!$X$336:$X$980,'Unit details'!$B$336:$B$980,$A188,'Unit details'!$J$336:$J$980,$B188,'Unit details'!$N$336:$N$980,"Yes"))</x:f>
        <x:v>n.a.</x:v>
      </x:c>
      <x:c r="G188" s="17" t="str">
        <x:f>IF(E188=0,"n.a.",SUMIFS('Unit details'!$X$336:$X$980,'Unit details'!$B$336:$B$980,$A188,'Unit details'!$J$336:$J$980,$B188,'Unit details'!$N$336:$N$980,"Yes")/E188)</x:f>
        <x:v>n.a.</x:v>
      </x:c>
      <x:c r="H188" s="17" t="str">
        <x:f>IF(E188=0,"n.a.",_xlfn.MAXIFS('Unit details'!$X$336:$X$980,'Unit details'!$B$336:$B$980,$A188,'Unit details'!$J$336:$J$980,$B188,'Unit details'!$N$336:$N$980,"Yes"))</x:f>
        <x:v>n.a.</x:v>
      </x:c>
      <x:c r="I188" s="15" t="str">
        <x:f>IF(E188=0,"No reliable quoted sample",IF(E188=1,"One quote only; not a market range","Unweighted mean of advertised asking rates"))</x:f>
        <x:v>No reliable quoted sample</x:v>
      </x:c>
    </x:row>
    <x:row r="189" ht="30" customHeight="1">
      <x:c r="A189" s="15" t="str">
        <x:v>Totton</x:v>
      </x:c>
      <x:c r="B189" s="15" t="str">
        <x:v>1–1,000</x:v>
      </x:c>
      <x:c r="C189" s="14" t="n">
        <x:f>COUNTIFS('Unit details'!$B$336:$B$980,$A189,'Unit details'!$J$336:$J$980,$B189,'Unit details'!$H$336:$H$980,"Current",'Unit details'!$E$336:$E$980,"Town")</x:f>
        <x:v>0</x:v>
      </x:c>
      <x:c r="D189" s="14" t="n">
        <x:f>COUNTIFS('Unit details'!$B$336:$B$980,$A189,'Unit details'!$J$336:$J$980,$B189,'Unit details'!$H$336:$H$980,"Current",'Unit details'!$E$336:$E$980,"Nearby")</x:f>
        <x:v>0</x:v>
      </x:c>
      <x:c r="E189" s="14" t="n">
        <x:f>COUNTIFS('Unit details'!$B$336:$B$980,$A189,'Unit details'!$J$336:$J$980,$B189,'Unit details'!$N$336:$N$980,"Yes")</x:f>
        <x:v>0</x:v>
      </x:c>
      <x:c r="F189" s="17" t="str">
        <x:f>IF(E189=0,"n.a.",_xlfn.MINIFS('Unit details'!$X$336:$X$980,'Unit details'!$B$336:$B$980,$A189,'Unit details'!$J$336:$J$980,$B189,'Unit details'!$N$336:$N$980,"Yes"))</x:f>
        <x:v>n.a.</x:v>
      </x:c>
      <x:c r="G189" s="17" t="str">
        <x:f>IF(E189=0,"n.a.",SUMIFS('Unit details'!$X$336:$X$980,'Unit details'!$B$336:$B$980,$A189,'Unit details'!$J$336:$J$980,$B189,'Unit details'!$N$336:$N$980,"Yes")/E189)</x:f>
        <x:v>n.a.</x:v>
      </x:c>
      <x:c r="H189" s="17" t="str">
        <x:f>IF(E189=0,"n.a.",_xlfn.MAXIFS('Unit details'!$X$336:$X$980,'Unit details'!$B$336:$B$980,$A189,'Unit details'!$J$336:$J$980,$B189,'Unit details'!$N$336:$N$980,"Yes"))</x:f>
        <x:v>n.a.</x:v>
      </x:c>
      <x:c r="I189" s="15" t="str">
        <x:f>IF(E189=0,"No reliable quoted sample",IF(E189=1,"One quote only; not a market range","Unweighted mean of advertised asking rates"))</x:f>
        <x:v>No reliable quoted sample</x:v>
      </x:c>
    </x:row>
    <x:row r="190" ht="30" customHeight="1">
      <x:c r="A190" s="15" t="str">
        <x:v>Totton</x:v>
      </x:c>
      <x:c r="B190" s="15" t="str">
        <x:v>1,001–2,500</x:v>
      </x:c>
      <x:c r="C190" s="14" t="n">
        <x:f>COUNTIFS('Unit details'!$B$336:$B$980,$A190,'Unit details'!$J$336:$J$980,$B190,'Unit details'!$H$336:$H$980,"Current",'Unit details'!$E$336:$E$980,"Town")</x:f>
        <x:v>1</x:v>
      </x:c>
      <x:c r="D190" s="14" t="n">
        <x:f>COUNTIFS('Unit details'!$B$336:$B$980,$A190,'Unit details'!$J$336:$J$980,$B190,'Unit details'!$H$336:$H$980,"Current",'Unit details'!$E$336:$E$980,"Nearby")</x:f>
        <x:v>1</x:v>
      </x:c>
      <x:c r="E190" s="14" t="n">
        <x:f>COUNTIFS('Unit details'!$B$336:$B$980,$A190,'Unit details'!$J$336:$J$980,$B190,'Unit details'!$N$336:$N$980,"Yes")</x:f>
        <x:v>1</x:v>
      </x:c>
      <x:c r="F190" s="17" t="n">
        <x:f>IF(E190=0,"n.a.",_xlfn.MINIFS('Unit details'!$X$336:$X$980,'Unit details'!$B$336:$B$980,$A190,'Unit details'!$J$336:$J$980,$B190,'Unit details'!$N$336:$N$980,"Yes"))</x:f>
        <x:v>11.498761354252684</x:v>
      </x:c>
      <x:c r="G190" s="17" t="n">
        <x:f>IF(E190=0,"n.a.",SUMIFS('Unit details'!$X$336:$X$980,'Unit details'!$B$336:$B$980,$A190,'Unit details'!$J$336:$J$980,$B190,'Unit details'!$N$336:$N$980,"Yes")/E190)</x:f>
        <x:v>11.498761354252684</x:v>
      </x:c>
      <x:c r="H190" s="17" t="n">
        <x:f>IF(E190=0,"n.a.",_xlfn.MAXIFS('Unit details'!$X$336:$X$980,'Unit details'!$B$336:$B$980,$A190,'Unit details'!$J$336:$J$980,$B190,'Unit details'!$N$336:$N$980,"Yes"))</x:f>
        <x:v>11.498761354252684</x:v>
      </x:c>
      <x:c r="I190" s="15" t="str">
        <x:f>IF(E190=0,"No reliable quoted sample",IF(E190=1,"One quote only; not a market range","Unweighted mean of advertised asking rates"))</x:f>
        <x:v>One quote only; not a market range</x:v>
      </x:c>
    </x:row>
    <x:row r="191" ht="30" customHeight="1">
      <x:c r="A191" s="15" t="str">
        <x:v>Totton</x:v>
      </x:c>
      <x:c r="B191" s="15" t="str">
        <x:v>2,501–5,000</x:v>
      </x:c>
      <x:c r="C191" s="14" t="n">
        <x:f>COUNTIFS('Unit details'!$B$336:$B$980,$A191,'Unit details'!$J$336:$J$980,$B191,'Unit details'!$H$336:$H$980,"Current",'Unit details'!$E$336:$E$980,"Town")</x:f>
        <x:v>2</x:v>
      </x:c>
      <x:c r="D191" s="14" t="n">
        <x:f>COUNTIFS('Unit details'!$B$336:$B$980,$A191,'Unit details'!$J$336:$J$980,$B191,'Unit details'!$H$336:$H$980,"Current",'Unit details'!$E$336:$E$980,"Nearby")</x:f>
        <x:v>1</x:v>
      </x:c>
      <x:c r="E191" s="14" t="n">
        <x:f>COUNTIFS('Unit details'!$B$336:$B$980,$A191,'Unit details'!$J$336:$J$980,$B191,'Unit details'!$N$336:$N$980,"Yes")</x:f>
        <x:v>3</x:v>
      </x:c>
      <x:c r="F191" s="17" t="n">
        <x:f>IF(E191=0,"n.a.",_xlfn.MINIFS('Unit details'!$X$336:$X$980,'Unit details'!$B$336:$B$980,$A191,'Unit details'!$J$336:$J$980,$B191,'Unit details'!$N$336:$N$980,"Yes"))</x:f>
        <x:v>11.529060293318848</x:v>
      </x:c>
      <x:c r="G191" s="17" t="n">
        <x:f>IF(E191=0,"n.a.",SUMIFS('Unit details'!$X$336:$X$980,'Unit details'!$B$336:$B$980,$A191,'Unit details'!$J$336:$J$980,$B191,'Unit details'!$N$336:$N$980,"Yes")/E191)</x:f>
        <x:v>12.01446011379538</x:v>
      </x:c>
      <x:c r="H191" s="17" t="n">
        <x:f>IF(E191=0,"n.a.",_xlfn.MAXIFS('Unit details'!$X$336:$X$980,'Unit details'!$B$336:$B$980,$A191,'Unit details'!$J$336:$J$980,$B191,'Unit details'!$N$336:$N$980,"Yes"))</x:f>
        <x:v>12.257160024033647</x:v>
      </x:c>
      <x:c r="I191" s="15" t="str">
        <x:f>IF(E191=0,"No reliable quoted sample",IF(E191=1,"One quote only; not a market range","Unweighted mean of advertised asking rates"))</x:f>
        <x:v>Unweighted mean of advertised asking rates</x:v>
      </x:c>
    </x:row>
    <x:row r="192" ht="30" customHeight="1">
      <x:c r="A192" s="15" t="str">
        <x:v>Totton</x:v>
      </x:c>
      <x:c r="B192" s="15" t="str">
        <x:v>5,001–10,000</x:v>
      </x:c>
      <x:c r="C192" s="14" t="n">
        <x:f>COUNTIFS('Unit details'!$B$336:$B$980,$A192,'Unit details'!$J$336:$J$980,$B192,'Unit details'!$H$336:$H$980,"Current",'Unit details'!$E$336:$E$980,"Town")</x:f>
        <x:v>3</x:v>
      </x:c>
      <x:c r="D192" s="14" t="n">
        <x:f>COUNTIFS('Unit details'!$B$336:$B$980,$A192,'Unit details'!$J$336:$J$980,$B192,'Unit details'!$H$336:$H$980,"Current",'Unit details'!$E$336:$E$980,"Nearby")</x:f>
        <x:v>0</x:v>
      </x:c>
      <x:c r="E192" s="14" t="n">
        <x:f>COUNTIFS('Unit details'!$B$336:$B$980,$A192,'Unit details'!$J$336:$J$980,$B192,'Unit details'!$N$336:$N$980,"Yes")</x:f>
        <x:v>2</x:v>
      </x:c>
      <x:c r="F192" s="17" t="n">
        <x:f>IF(E192=0,"n.a.",_xlfn.MINIFS('Unit details'!$X$336:$X$980,'Unit details'!$B$336:$B$980,$A192,'Unit details'!$J$336:$J$980,$B192,'Unit details'!$N$336:$N$980,"Yes"))</x:f>
        <x:v>11.035866876545986</x:v>
      </x:c>
      <x:c r="G192" s="17" t="n">
        <x:f>IF(E192=0,"n.a.",SUMIFS('Unit details'!$X$336:$X$980,'Unit details'!$B$336:$B$980,$A192,'Unit details'!$J$336:$J$980,$B192,'Unit details'!$N$336:$N$980,"Yes")/E192)</x:f>
        <x:v>11.037999565282457</x:v>
      </x:c>
      <x:c r="H192" s="17" t="n">
        <x:f>IF(E192=0,"n.a.",_xlfn.MAXIFS('Unit details'!$X$336:$X$980,'Unit details'!$B$336:$B$980,$A192,'Unit details'!$J$336:$J$980,$B192,'Unit details'!$N$336:$N$980,"Yes"))</x:f>
        <x:v>11.040132254018927</x:v>
      </x:c>
      <x:c r="I192" s="15" t="str">
        <x:f>IF(E192=0,"No reliable quoted sample",IF(E192=1,"One quote only; not a market range","Unweighted mean of advertised asking rates"))</x:f>
        <x:v>Unweighted mean of advertised asking rates</x:v>
      </x:c>
    </x:row>
    <x:row r="193" ht="30" customHeight="1">
      <x:c r="A193" s="15" t="str">
        <x:v>Totton</x:v>
      </x:c>
      <x:c r="B193" s="15" t="str">
        <x:v>10,001–15,000</x:v>
      </x:c>
      <x:c r="C193" s="14" t="n">
        <x:f>COUNTIFS('Unit details'!$B$336:$B$980,$A193,'Unit details'!$J$336:$J$980,$B193,'Unit details'!$H$336:$H$980,"Current",'Unit details'!$E$336:$E$980,"Town")</x:f>
        <x:v>2</x:v>
      </x:c>
      <x:c r="D193" s="14" t="n">
        <x:f>COUNTIFS('Unit details'!$B$336:$B$980,$A193,'Unit details'!$J$336:$J$980,$B193,'Unit details'!$H$336:$H$980,"Current",'Unit details'!$E$336:$E$980,"Nearby")</x:f>
        <x:v>0</x:v>
      </x:c>
      <x:c r="E193" s="14" t="n">
        <x:f>COUNTIFS('Unit details'!$B$336:$B$980,$A193,'Unit details'!$J$336:$J$980,$B193,'Unit details'!$N$336:$N$980,"Yes")</x:f>
        <x:v>0</x:v>
      </x:c>
      <x:c r="F193" s="17" t="str">
        <x:f>IF(E193=0,"n.a.",_xlfn.MINIFS('Unit details'!$X$336:$X$980,'Unit details'!$B$336:$B$980,$A193,'Unit details'!$J$336:$J$980,$B193,'Unit details'!$N$336:$N$980,"Yes"))</x:f>
        <x:v>n.a.</x:v>
      </x:c>
      <x:c r="G193" s="17" t="str">
        <x:f>IF(E193=0,"n.a.",SUMIFS('Unit details'!$X$336:$X$980,'Unit details'!$B$336:$B$980,$A193,'Unit details'!$J$336:$J$980,$B193,'Unit details'!$N$336:$N$980,"Yes")/E193)</x:f>
        <x:v>n.a.</x:v>
      </x:c>
      <x:c r="H193" s="17" t="str">
        <x:f>IF(E193=0,"n.a.",_xlfn.MAXIFS('Unit details'!$X$336:$X$980,'Unit details'!$B$336:$B$980,$A193,'Unit details'!$J$336:$J$980,$B193,'Unit details'!$N$336:$N$980,"Yes"))</x:f>
        <x:v>n.a.</x:v>
      </x:c>
      <x:c r="I193" s="15" t="str">
        <x:f>IF(E193=0,"No reliable quoted sample",IF(E193=1,"One quote only; not a market range","Unweighted mean of advertised asking rates"))</x:f>
        <x:v>No reliable quoted sample</x:v>
      </x:c>
    </x:row>
    <x:row r="194" ht="30" customHeight="1">
      <x:c r="A194" s="15" t="str">
        <x:v>Brighton and Hove</x:v>
      </x:c>
      <x:c r="B194" s="15" t="str">
        <x:v>1–1,000</x:v>
      </x:c>
      <x:c r="C194" s="14" t="n">
        <x:f>COUNTIFS('Unit details'!$B$981:$B$1002,$A194,'Unit details'!$J$981:$J$1002,$B194,'Unit details'!$H$981:$H$1002,"Current",'Unit details'!$E$981:$E$1002,"Town")</x:f>
        <x:v>2</x:v>
      </x:c>
      <x:c r="D194" s="14" t="n">
        <x:f>COUNTIFS('Unit details'!$B$981:$B$1002,$A194,'Unit details'!$J$981:$J$1002,$B194,'Unit details'!$H$981:$H$1002,"Current",'Unit details'!$E$981:$E$1002,"Nearby")</x:f>
        <x:v>0</x:v>
      </x:c>
      <x:c r="E194" s="14" t="n">
        <x:f>COUNTIFS('Unit details'!$B$981:$B$1002,$A194,'Unit details'!$J$981:$J$1002,$B194,'Unit details'!$N$981:$N$1002,"Yes")</x:f>
        <x:v>1</x:v>
      </x:c>
      <x:c r="F194" s="43" t="n">
        <x:f>IF(E194=0,"n.a.",_xlfn.MINIFS('Unit details'!$X$981:$X$1002,'Unit details'!$B$981:$B$1002,$A194,'Unit details'!$J$981:$J$1002,$B194,'Unit details'!$N$981:$N$1002,"Yes"))</x:f>
        <x:v>16.051364365971107</x:v>
      </x:c>
      <x:c r="G194" s="43" t="n">
        <x:f>IF(E194=0,"n.a.",SUMIFS('Unit details'!$X$981:$X$1002,'Unit details'!$B$981:$B$1002,$A194,'Unit details'!$J$981:$J$1002,$B194,'Unit details'!$N$981:$N$1002,"Yes")/E194)</x:f>
        <x:v>16.051364365971107</x:v>
      </x:c>
      <x:c r="H194" s="43" t="n">
        <x:f>IF(E194=0,"n.a.",_xlfn.MAXIFS('Unit details'!$X$981:$X$1002,'Unit details'!$B$981:$B$1002,$A194,'Unit details'!$J$981:$J$1002,$B194,'Unit details'!$N$981:$N$1002,"Yes"))</x:f>
        <x:v>16.051364365971107</x:v>
      </x:c>
      <x:c r="I194" s="15" t="str">
        <x:f>IF(E194=0,"No reliable quoted sample",IF(E194=1,"One quote only; not a market range","Unweighted mean of advertised asking rates"))</x:f>
        <x:v>One quote only; not a market range</x:v>
      </x:c>
    </x:row>
    <x:row r="195" ht="30" customHeight="1">
      <x:c r="A195" s="15" t="str">
        <x:v>Brighton and Hove</x:v>
      </x:c>
      <x:c r="B195" s="15" t="str">
        <x:v>1,001–2,500</x:v>
      </x:c>
      <x:c r="C195" s="14" t="n">
        <x:f>COUNTIFS('Unit details'!$B$981:$B$1002,$A195,'Unit details'!$J$981:$J$1002,$B195,'Unit details'!$H$981:$H$1002,"Current",'Unit details'!$E$981:$E$1002,"Town")</x:f>
        <x:v>12</x:v>
      </x:c>
      <x:c r="D195" s="14" t="n">
        <x:f>COUNTIFS('Unit details'!$B$981:$B$1002,$A195,'Unit details'!$J$981:$J$1002,$B195,'Unit details'!$H$981:$H$1002,"Current",'Unit details'!$E$981:$E$1002,"Nearby")</x:f>
        <x:v>0</x:v>
      </x:c>
      <x:c r="E195" s="14" t="n">
        <x:f>COUNTIFS('Unit details'!$B$981:$B$1002,$A195,'Unit details'!$J$981:$J$1002,$B195,'Unit details'!$N$981:$N$1002,"Yes")</x:f>
        <x:v>10</x:v>
      </x:c>
      <x:c r="F195" s="43" t="n">
        <x:f>IF(E195=0,"n.a.",_xlfn.MINIFS('Unit details'!$X$981:$X$1002,'Unit details'!$B$981:$B$1002,$A195,'Unit details'!$J$981:$J$1002,$B195,'Unit details'!$N$981:$N$1002,"Yes"))</x:f>
        <x:v>9.947761194029852</x:v>
      </x:c>
      <x:c r="G195" s="43" t="n">
        <x:f>IF(E195=0,"n.a.",SUMIFS('Unit details'!$X$981:$X$1002,'Unit details'!$B$981:$B$1002,$A195,'Unit details'!$J$981:$J$1002,$B195,'Unit details'!$N$981:$N$1002,"Yes")/E195)</x:f>
        <x:v>12.93579176238961</x:v>
      </x:c>
      <x:c r="H195" s="43" t="n">
        <x:f>IF(E195=0,"n.a.",_xlfn.MAXIFS('Unit details'!$X$981:$X$1002,'Unit details'!$B$981:$B$1002,$A195,'Unit details'!$J$981:$J$1002,$B195,'Unit details'!$N$981:$N$1002,"Yes"))</x:f>
        <x:v>18.75492513790386</x:v>
      </x:c>
      <x:c r="I195" s="15" t="str">
        <x:f>IF(E195=0,"No reliable quoted sample",IF(E195=1,"One quote only; not a market range","Unweighted mean of advertised asking rates"))</x:f>
        <x:v>Unweighted mean of advertised asking rates</x:v>
      </x:c>
    </x:row>
    <x:row r="196" ht="30" customHeight="1">
      <x:c r="A196" s="15" t="str">
        <x:v>Brighton and Hove</x:v>
      </x:c>
      <x:c r="B196" s="15" t="str">
        <x:v>2,501–5,000</x:v>
      </x:c>
      <x:c r="C196" s="14" t="n">
        <x:f>COUNTIFS('Unit details'!$B$981:$B$1002,$A196,'Unit details'!$J$981:$J$1002,$B196,'Unit details'!$H$981:$H$1002,"Current",'Unit details'!$E$981:$E$1002,"Town")</x:f>
        <x:v>2</x:v>
      </x:c>
      <x:c r="D196" s="14" t="n">
        <x:f>COUNTIFS('Unit details'!$B$981:$B$1002,$A196,'Unit details'!$J$981:$J$1002,$B196,'Unit details'!$H$981:$H$1002,"Current",'Unit details'!$E$981:$E$1002,"Nearby")</x:f>
        <x:v>1</x:v>
      </x:c>
      <x:c r="E196" s="14" t="n">
        <x:f>COUNTIFS('Unit details'!$B$981:$B$1002,$A196,'Unit details'!$J$981:$J$1002,$B196,'Unit details'!$N$981:$N$1002,"Yes")</x:f>
        <x:v>2</x:v>
      </x:c>
      <x:c r="F196" s="43" t="n">
        <x:f>IF(E196=0,"n.a.",_xlfn.MINIFS('Unit details'!$X$981:$X$1002,'Unit details'!$B$981:$B$1002,$A196,'Unit details'!$J$981:$J$1002,$B196,'Unit details'!$N$981:$N$1002,"Yes"))</x:f>
        <x:v>9.322865554465162</x:v>
      </x:c>
      <x:c r="G196" s="43" t="n">
        <x:f>IF(E196=0,"n.a.",SUMIFS('Unit details'!$X$981:$X$1002,'Unit details'!$B$981:$B$1002,$A196,'Unit details'!$J$981:$J$1002,$B196,'Unit details'!$N$981:$N$1002,"Yes")/E196)</x:f>
        <x:v>12.943428438837788</x:v>
      </x:c>
      <x:c r="H196" s="43" t="n">
        <x:f>IF(E196=0,"n.a.",_xlfn.MAXIFS('Unit details'!$X$981:$X$1002,'Unit details'!$B$981:$B$1002,$A196,'Unit details'!$J$981:$J$1002,$B196,'Unit details'!$N$981:$N$1002,"Yes"))</x:f>
        <x:v>16.563991323210413</x:v>
      </x:c>
      <x:c r="I196" s="15" t="str">
        <x:f>IF(E196=0,"No reliable quoted sample",IF(E196=1,"One quote only; not a market range","Unweighted mean of advertised asking rates"))</x:f>
        <x:v>Unweighted mean of advertised asking rates</x:v>
      </x:c>
    </x:row>
    <x:row r="197" ht="30" customHeight="1">
      <x:c r="A197" s="15" t="str">
        <x:v>Brighton and Hove</x:v>
      </x:c>
      <x:c r="B197" s="15" t="str">
        <x:v>5,001–10,000</x:v>
      </x:c>
      <x:c r="C197" s="14" t="n">
        <x:f>COUNTIFS('Unit details'!$B$981:$B$1002,$A197,'Unit details'!$J$981:$J$1002,$B197,'Unit details'!$H$981:$H$1002,"Current",'Unit details'!$E$981:$E$1002,"Town")</x:f>
        <x:v>1</x:v>
      </x:c>
      <x:c r="D197" s="14" t="n">
        <x:f>COUNTIFS('Unit details'!$B$981:$B$1002,$A197,'Unit details'!$J$981:$J$1002,$B197,'Unit details'!$H$981:$H$1002,"Current",'Unit details'!$E$981:$E$1002,"Nearby")</x:f>
        <x:v>0</x:v>
      </x:c>
      <x:c r="E197" s="14" t="n">
        <x:f>COUNTIFS('Unit details'!$B$981:$B$1002,$A197,'Unit details'!$J$981:$J$1002,$B197,'Unit details'!$N$981:$N$1002,"Yes")</x:f>
        <x:v>0</x:v>
      </x:c>
      <x:c r="F197" s="43" t="str">
        <x:f>IF(E197=0,"n.a.",_xlfn.MINIFS('Unit details'!$X$981:$X$1002,'Unit details'!$B$981:$B$1002,$A197,'Unit details'!$J$981:$J$1002,$B197,'Unit details'!$N$981:$N$1002,"Yes"))</x:f>
        <x:v>n.a.</x:v>
      </x:c>
      <x:c r="G197" s="43" t="str">
        <x:f>IF(E197=0,"n.a.",SUMIFS('Unit details'!$X$981:$X$1002,'Unit details'!$B$981:$B$1002,$A197,'Unit details'!$J$981:$J$1002,$B197,'Unit details'!$N$981:$N$1002,"Yes")/E197)</x:f>
        <x:v>n.a.</x:v>
      </x:c>
      <x:c r="H197" s="43" t="str">
        <x:f>IF(E197=0,"n.a.",_xlfn.MAXIFS('Unit details'!$X$981:$X$1002,'Unit details'!$B$981:$B$1002,$A197,'Unit details'!$J$981:$J$1002,$B197,'Unit details'!$N$981:$N$1002,"Yes"))</x:f>
        <x:v>n.a.</x:v>
      </x:c>
      <x:c r="I197" s="15" t="str">
        <x:f>IF(E197=0,"No reliable quoted sample",IF(E197=1,"One quote only; not a market range","Unweighted mean of advertised asking rates"))</x:f>
        <x:v>No reliable quoted sample</x:v>
      </x:c>
    </x:row>
    <x:row r="198" ht="30" customHeight="1">
      <x:c r="A198" s="15" t="str">
        <x:v>Brighton and Hove</x:v>
      </x:c>
      <x:c r="B198" s="15" t="str">
        <x:v>10,001–15,000</x:v>
      </x:c>
      <x:c r="C198" s="14" t="n">
        <x:f>COUNTIFS('Unit details'!$B$981:$B$1002,$A198,'Unit details'!$J$981:$J$1002,$B198,'Unit details'!$H$981:$H$1002,"Current",'Unit details'!$E$981:$E$1002,"Town")</x:f>
        <x:v>2</x:v>
      </x:c>
      <x:c r="D198" s="14" t="n">
        <x:f>COUNTIFS('Unit details'!$B$981:$B$1002,$A198,'Unit details'!$J$981:$J$1002,$B198,'Unit details'!$H$981:$H$1002,"Current",'Unit details'!$E$981:$E$1002,"Nearby")</x:f>
        <x:v>0</x:v>
      </x:c>
      <x:c r="E198" s="14" t="n">
        <x:f>COUNTIFS('Unit details'!$B$981:$B$1002,$A198,'Unit details'!$J$981:$J$1002,$B198,'Unit details'!$N$981:$N$1002,"Yes")</x:f>
        <x:v>1</x:v>
      </x:c>
      <x:c r="F198" s="43" t="n">
        <x:f>IF(E198=0,"n.a.",_xlfn.MINIFS('Unit details'!$X$981:$X$1002,'Unit details'!$B$981:$B$1002,$A198,'Unit details'!$J$981:$J$1002,$B198,'Unit details'!$N$981:$N$1002,"Yes"))</x:f>
        <x:v>12</x:v>
      </x:c>
      <x:c r="G198" s="43" t="n">
        <x:f>IF(E198=0,"n.a.",SUMIFS('Unit details'!$X$981:$X$1002,'Unit details'!$B$981:$B$1002,$A198,'Unit details'!$J$981:$J$1002,$B198,'Unit details'!$N$981:$N$1002,"Yes")/E198)</x:f>
        <x:v>12</x:v>
      </x:c>
      <x:c r="H198" s="43" t="n">
        <x:f>IF(E198=0,"n.a.",_xlfn.MAXIFS('Unit details'!$X$981:$X$1002,'Unit details'!$B$981:$B$1002,$A198,'Unit details'!$J$981:$J$1002,$B198,'Unit details'!$N$981:$N$1002,"Yes"))</x:f>
        <x:v>12</x:v>
      </x:c>
      <x:c r="I198" s="15" t="str">
        <x:f>IF(E198=0,"No reliable quoted sample",IF(E198=1,"One quote only; not a market range","Unweighted mean of advertised asking rates"))</x:f>
        <x:v>One quote only; not a market range</x:v>
      </x:c>
    </x:row>
    <x:row r="199" ht="30" customHeight="1">
      <x:c r="A199" s="15" t="str">
        <x:v>Crawley</x:v>
      </x:c>
      <x:c r="B199" s="15" t="str">
        <x:v>1–1,000</x:v>
      </x:c>
      <x:c r="C199" s="14" t="n">
        <x:f>COUNTIFS('Unit details'!$B$1003:$B$1022,$A199,'Unit details'!$J$1003:$J$1022,$B199,'Unit details'!$H$1003:$H$1022,"Current",'Unit details'!$E$1003:$E$1022,"Town")</x:f>
        <x:v>1</x:v>
      </x:c>
      <x:c r="D199" s="14" t="n">
        <x:f>COUNTIFS('Unit details'!$B$1003:$B$1022,$A199,'Unit details'!$J$1003:$J$1022,$B199,'Unit details'!$H$1003:$H$1022,"Current",'Unit details'!$E$1003:$E$1022,"Nearby")</x:f>
        <x:v>1</x:v>
      </x:c>
      <x:c r="E199" s="14" t="n">
        <x:f>COUNTIFS('Unit details'!$B$1003:$B$1022,$A199,'Unit details'!$J$1003:$J$1022,$B199,'Unit details'!$N$1003:$N$1022,"Yes")</x:f>
        <x:v>1</x:v>
      </x:c>
      <x:c r="F199" s="43" t="n">
        <x:f>IF(E199=0,"n.a.",_xlfn.MINIFS('Unit details'!$X$1003:$X$1022,'Unit details'!$B$1003:$B$1022,$A199,'Unit details'!$J$1003:$J$1022,$B199,'Unit details'!$N$1003:$N$1022,"Yes"))</x:f>
        <x:v>18.801556420233464</x:v>
      </x:c>
      <x:c r="G199" s="43" t="n">
        <x:f>IF(E199=0,"n.a.",SUMIFS('Unit details'!$X$1003:$X$1022,'Unit details'!$B$1003:$B$1022,$A199,'Unit details'!$J$1003:$J$1022,$B199,'Unit details'!$N$1003:$N$1022,"Yes")/E199)</x:f>
        <x:v>18.801556420233464</x:v>
      </x:c>
      <x:c r="H199" s="43" t="n">
        <x:f>IF(E199=0,"n.a.",_xlfn.MAXIFS('Unit details'!$X$1003:$X$1022,'Unit details'!$B$1003:$B$1022,$A199,'Unit details'!$J$1003:$J$1022,$B199,'Unit details'!$N$1003:$N$1022,"Yes"))</x:f>
        <x:v>18.801556420233464</x:v>
      </x:c>
      <x:c r="I199" s="15" t="str">
        <x:f>IF(E199=0,"No reliable quoted sample",IF(E199=1,"One quote only; not a market range","Unweighted mean of advertised asking rates"))</x:f>
        <x:v>One quote only; not a market range</x:v>
      </x:c>
    </x:row>
    <x:row r="200" ht="30" customHeight="1">
      <x:c r="A200" s="15" t="str">
        <x:v>Crawley</x:v>
      </x:c>
      <x:c r="B200" s="15" t="str">
        <x:v>1,001–2,500</x:v>
      </x:c>
      <x:c r="C200" s="14" t="n">
        <x:f>COUNTIFS('Unit details'!$B$1003:$B$1022,$A200,'Unit details'!$J$1003:$J$1022,$B200,'Unit details'!$H$1003:$H$1022,"Current",'Unit details'!$E$1003:$E$1022,"Town")</x:f>
        <x:v>5</x:v>
      </x:c>
      <x:c r="D200" s="14" t="n">
        <x:f>COUNTIFS('Unit details'!$B$1003:$B$1022,$A200,'Unit details'!$J$1003:$J$1022,$B200,'Unit details'!$H$1003:$H$1022,"Current",'Unit details'!$E$1003:$E$1022,"Nearby")</x:f>
        <x:v>0</x:v>
      </x:c>
      <x:c r="E200" s="14" t="n">
        <x:f>COUNTIFS('Unit details'!$B$1003:$B$1022,$A200,'Unit details'!$J$1003:$J$1022,$B200,'Unit details'!$N$1003:$N$1022,"Yes")</x:f>
        <x:v>5</x:v>
      </x:c>
      <x:c r="F200" s="43" t="n">
        <x:f>IF(E200=0,"n.a.",_xlfn.MINIFS('Unit details'!$X$1003:$X$1022,'Unit details'!$B$1003:$B$1022,$A200,'Unit details'!$J$1003:$J$1022,$B200,'Unit details'!$N$1003:$N$1022,"Yes"))</x:f>
        <x:v>13.580246913580247</x:v>
      </x:c>
      <x:c r="G200" s="43" t="n">
        <x:f>IF(E200=0,"n.a.",SUMIFS('Unit details'!$X$1003:$X$1022,'Unit details'!$B$1003:$B$1022,$A200,'Unit details'!$J$1003:$J$1022,$B200,'Unit details'!$N$1003:$N$1022,"Yes")/E200)</x:f>
        <x:v>17.115802773591515</x:v>
      </x:c>
      <x:c r="H200" s="43" t="n">
        <x:f>IF(E200=0,"n.a.",_xlfn.MAXIFS('Unit details'!$X$1003:$X$1022,'Unit details'!$B$1003:$B$1022,$A200,'Unit details'!$J$1003:$J$1022,$B200,'Unit details'!$N$1003:$N$1022,"Yes"))</x:f>
        <x:v>19</x:v>
      </x:c>
      <x:c r="I200" s="15" t="str">
        <x:f>IF(E200=0,"No reliable quoted sample",IF(E200=1,"One quote only; not a market range","Unweighted mean of advertised asking rates"))</x:f>
        <x:v>Unweighted mean of advertised asking rates</x:v>
      </x:c>
    </x:row>
    <x:row r="201" ht="30" customHeight="1">
      <x:c r="A201" s="15" t="str">
        <x:v>Crawley</x:v>
      </x:c>
      <x:c r="B201" s="15" t="str">
        <x:v>2,501–5,000</x:v>
      </x:c>
      <x:c r="C201" s="14" t="n">
        <x:f>COUNTIFS('Unit details'!$B$1003:$B$1022,$A201,'Unit details'!$J$1003:$J$1022,$B201,'Unit details'!$H$1003:$H$1022,"Current",'Unit details'!$E$1003:$E$1022,"Town")</x:f>
        <x:v>7</x:v>
      </x:c>
      <x:c r="D201" s="14" t="n">
        <x:f>COUNTIFS('Unit details'!$B$1003:$B$1022,$A201,'Unit details'!$J$1003:$J$1022,$B201,'Unit details'!$H$1003:$H$1022,"Current",'Unit details'!$E$1003:$E$1022,"Nearby")</x:f>
        <x:v>0</x:v>
      </x:c>
      <x:c r="E201" s="14" t="n">
        <x:f>COUNTIFS('Unit details'!$B$1003:$B$1022,$A201,'Unit details'!$J$1003:$J$1022,$B201,'Unit details'!$N$1003:$N$1022,"Yes")</x:f>
        <x:v>3</x:v>
      </x:c>
      <x:c r="F201" s="43" t="n">
        <x:f>IF(E201=0,"n.a.",_xlfn.MINIFS('Unit details'!$X$1003:$X$1022,'Unit details'!$B$1003:$B$1022,$A201,'Unit details'!$J$1003:$J$1022,$B201,'Unit details'!$N$1003:$N$1022,"Yes"))</x:f>
        <x:v>14.003623188405797</x:v>
      </x:c>
      <x:c r="G201" s="43" t="n">
        <x:f>IF(E201=0,"n.a.",SUMIFS('Unit details'!$X$1003:$X$1022,'Unit details'!$B$1003:$B$1022,$A201,'Unit details'!$J$1003:$J$1022,$B201,'Unit details'!$N$1003:$N$1022,"Yes")/E201)</x:f>
        <x:v>15.580967046889128</x:v>
      </x:c>
      <x:c r="H201" s="43" t="n">
        <x:f>IF(E201=0,"n.a.",_xlfn.MAXIFS('Unit details'!$X$1003:$X$1022,'Unit details'!$B$1003:$B$1022,$A201,'Unit details'!$J$1003:$J$1022,$B201,'Unit details'!$N$1003:$N$1022,"Yes"))</x:f>
        <x:v>18.004382761139517</x:v>
      </x:c>
      <x:c r="I201" s="15" t="str">
        <x:f>IF(E201=0,"No reliable quoted sample",IF(E201=1,"One quote only; not a market range","Unweighted mean of advertised asking rates"))</x:f>
        <x:v>Unweighted mean of advertised asking rates</x:v>
      </x:c>
    </x:row>
    <x:row r="202" ht="30" customHeight="1">
      <x:c r="A202" s="15" t="str">
        <x:v>Crawley</x:v>
      </x:c>
      <x:c r="B202" s="15" t="str">
        <x:v>5,001–10,000</x:v>
      </x:c>
      <x:c r="C202" s="14" t="n">
        <x:f>COUNTIFS('Unit details'!$B$1003:$B$1022,$A202,'Unit details'!$J$1003:$J$1022,$B202,'Unit details'!$H$1003:$H$1022,"Current",'Unit details'!$E$1003:$E$1022,"Town")</x:f>
        <x:v>2</x:v>
      </x:c>
      <x:c r="D202" s="14" t="n">
        <x:f>COUNTIFS('Unit details'!$B$1003:$B$1022,$A202,'Unit details'!$J$1003:$J$1022,$B202,'Unit details'!$H$1003:$H$1022,"Current",'Unit details'!$E$1003:$E$1022,"Nearby")</x:f>
        <x:v>1</x:v>
      </x:c>
      <x:c r="E202" s="14" t="n">
        <x:f>COUNTIFS('Unit details'!$B$1003:$B$1022,$A202,'Unit details'!$J$1003:$J$1022,$B202,'Unit details'!$N$1003:$N$1022,"Yes")</x:f>
        <x:v>3</x:v>
      </x:c>
      <x:c r="F202" s="43" t="n">
        <x:f>IF(E202=0,"n.a.",_xlfn.MINIFS('Unit details'!$X$1003:$X$1022,'Unit details'!$B$1003:$B$1022,$A202,'Unit details'!$J$1003:$J$1022,$B202,'Unit details'!$N$1003:$N$1022,"Yes"))</x:f>
        <x:v>9.999342321604736</x:v>
      </x:c>
      <x:c r="G202" s="43" t="n">
        <x:f>IF(E202=0,"n.a.",SUMIFS('Unit details'!$X$1003:$X$1022,'Unit details'!$B$1003:$B$1022,$A202,'Unit details'!$J$1003:$J$1022,$B202,'Unit details'!$N$1003:$N$1022,"Yes")/E202)</x:f>
        <x:v>12.247166854454326</x:v>
      </x:c>
      <x:c r="H202" s="43" t="n">
        <x:f>IF(E202=0,"n.a.",_xlfn.MAXIFS('Unit details'!$X$1003:$X$1022,'Unit details'!$B$1003:$B$1022,$A202,'Unit details'!$J$1003:$J$1022,$B202,'Unit details'!$N$1003:$N$1022,"Yes"))</x:f>
        <x:v>14.7504</x:v>
      </x:c>
      <x:c r="I202" s="15" t="str">
        <x:f>IF(E202=0,"No reliable quoted sample",IF(E202=1,"One quote only; not a market range","Unweighted mean of advertised asking rates"))</x:f>
        <x:v>Unweighted mean of advertised asking rates</x:v>
      </x:c>
    </x:row>
    <x:row r="203" ht="30" customHeight="1">
      <x:c r="A203" s="15" t="str">
        <x:v>Crawley</x:v>
      </x:c>
      <x:c r="B203" s="15" t="str">
        <x:v>10,001–15,000</x:v>
      </x:c>
      <x:c r="C203" s="14" t="n">
        <x:f>COUNTIFS('Unit details'!$B$1003:$B$1022,$A203,'Unit details'!$J$1003:$J$1022,$B203,'Unit details'!$H$1003:$H$1022,"Current",'Unit details'!$E$1003:$E$1022,"Town")</x:f>
        <x:v>0</x:v>
      </x:c>
      <x:c r="D203" s="14" t="n">
        <x:f>COUNTIFS('Unit details'!$B$1003:$B$1022,$A203,'Unit details'!$J$1003:$J$1022,$B203,'Unit details'!$H$1003:$H$1022,"Current",'Unit details'!$E$1003:$E$1022,"Nearby")</x:f>
        <x:v>0</x:v>
      </x:c>
      <x:c r="E203" s="14" t="n">
        <x:f>COUNTIFS('Unit details'!$B$1003:$B$1022,$A203,'Unit details'!$J$1003:$J$1022,$B203,'Unit details'!$N$1003:$N$1022,"Yes")</x:f>
        <x:v>0</x:v>
      </x:c>
      <x:c r="F203" s="43" t="str">
        <x:f>IF(E203=0,"n.a.",_xlfn.MINIFS('Unit details'!$X$1003:$X$1022,'Unit details'!$B$1003:$B$1022,$A203,'Unit details'!$J$1003:$J$1022,$B203,'Unit details'!$N$1003:$N$1022,"Yes"))</x:f>
        <x:v>n.a.</x:v>
      </x:c>
      <x:c r="G203" s="43" t="str">
        <x:f>IF(E203=0,"n.a.",SUMIFS('Unit details'!$X$1003:$X$1022,'Unit details'!$B$1003:$B$1022,$A203,'Unit details'!$J$1003:$J$1022,$B203,'Unit details'!$N$1003:$N$1022,"Yes")/E203)</x:f>
        <x:v>n.a.</x:v>
      </x:c>
      <x:c r="H203" s="43" t="str">
        <x:f>IF(E203=0,"n.a.",_xlfn.MAXIFS('Unit details'!$X$1003:$X$1022,'Unit details'!$B$1003:$B$1022,$A203,'Unit details'!$J$1003:$J$1022,$B203,'Unit details'!$N$1003:$N$1022,"Yes"))</x:f>
        <x:v>n.a.</x:v>
      </x:c>
      <x:c r="I203" s="15" t="str">
        <x:f>IF(E203=0,"No reliable quoted sample",IF(E203=1,"One quote only; not a market range","Unweighted mean of advertised asking rates"))</x:f>
        <x:v>No reliable quoted sample</x:v>
      </x:c>
    </x:row>
    <x:row r="204" ht="30" customHeight="1">
      <x:c r="A204" s="15" t="str">
        <x:v>Crawley</x:v>
      </x:c>
      <x:c r="B204" s="15" t="str">
        <x:v>Range crosses bands</x:v>
      </x:c>
      <x:c r="C204" s="14" t="n">
        <x:f>COUNTIFS('Unit details'!$B$1003:$B$1022,$A204,'Unit details'!$J$1003:$J$1022,$B204,'Unit details'!$H$1003:$H$1022,"Current",'Unit details'!$E$1003:$E$1022,"Town")</x:f>
        <x:v>1</x:v>
      </x:c>
      <x:c r="D204" s="14" t="n">
        <x:f>COUNTIFS('Unit details'!$B$1003:$B$1022,$A204,'Unit details'!$J$1003:$J$1022,$B204,'Unit details'!$H$1003:$H$1022,"Current",'Unit details'!$E$1003:$E$1022,"Nearby")</x:f>
        <x:v>0</x:v>
      </x:c>
      <x:c r="E204" s="14" t="n">
        <x:f>COUNTIFS('Unit details'!$B$1003:$B$1022,$A204,'Unit details'!$J$1003:$J$1022,$B204,'Unit details'!$N$1003:$N$1022,"Yes")</x:f>
        <x:v>0</x:v>
      </x:c>
      <x:c r="F204" s="43" t="str">
        <x:f>IF(E204=0,"n.a.",_xlfn.MINIFS('Unit details'!$X$1003:$X$1022,'Unit details'!$B$1003:$B$1022,$A204,'Unit details'!$J$1003:$J$1022,$B204,'Unit details'!$N$1003:$N$1022,"Yes"))</x:f>
        <x:v>n.a.</x:v>
      </x:c>
      <x:c r="G204" s="43" t="str">
        <x:f>IF(E204=0,"n.a.",SUMIFS('Unit details'!$X$1003:$X$1022,'Unit details'!$B$1003:$B$1022,$A204,'Unit details'!$J$1003:$J$1022,$B204,'Unit details'!$N$1003:$N$1022,"Yes")/E204)</x:f>
        <x:v>n.a.</x:v>
      </x:c>
      <x:c r="H204" s="43" t="str">
        <x:f>IF(E204=0,"n.a.",_xlfn.MAXIFS('Unit details'!$X$1003:$X$1022,'Unit details'!$B$1003:$B$1022,$A204,'Unit details'!$J$1003:$J$1022,$B204,'Unit details'!$N$1003:$N$1022,"Yes"))</x:f>
        <x:v>n.a.</x:v>
      </x:c>
      <x:c r="I204" s="15" t="str">
        <x:f>IF(E204=0,"No reliable quoted sample",IF(E204=1,"One quote only; not a market range","Unweighted mean of advertised asking rates"))</x:f>
        <x:v>No reliable quoted sample</x:v>
      </x:c>
    </x:row>
    <x:row r="205" ht="30" customHeight="1">
      <x:c r="A205" s="15" t="str">
        <x:v>Worthing</x:v>
      </x:c>
      <x:c r="B205" s="15" t="str">
        <x:v>1–1,000</x:v>
      </x:c>
      <x:c r="C205" s="14" t="n">
        <x:f>COUNTIFS('Unit details'!$B$1023:$B$1053,$A205,'Unit details'!$J$1023:$J$1053,$B205,'Unit details'!$H$1023:$H$1053,"Current",'Unit details'!$E$1023:$E$1053,"Town")</x:f>
        <x:v>4</x:v>
      </x:c>
      <x:c r="D205" s="14" t="n">
        <x:f>COUNTIFS('Unit details'!$B$1023:$B$1053,$A205,'Unit details'!$J$1023:$J$1053,$B205,'Unit details'!$H$1023:$H$1053,"Current",'Unit details'!$E$1023:$E$1053,"Nearby")</x:f>
        <x:v>0</x:v>
      </x:c>
      <x:c r="E205" s="14" t="n">
        <x:f>COUNTIFS('Unit details'!$B$1023:$B$1053,$A205,'Unit details'!$J$1023:$J$1053,$B205,'Unit details'!$N$1023:$N$1053,"Yes")</x:f>
        <x:v>4</x:v>
      </x:c>
      <x:c r="F205" s="43" t="n">
        <x:f>IF(E205=0,"n.a.",_xlfn.MINIFS('Unit details'!$X$1023:$X$1053,'Unit details'!$B$1023:$B$1053,$A205,'Unit details'!$J$1023:$J$1053,$B205,'Unit details'!$N$1023:$N$1053,"Yes"))</x:f>
        <x:v>13.602941176470589</x:v>
      </x:c>
      <x:c r="G205" s="43" t="n">
        <x:f>IF(E205=0,"n.a.",SUMIFS('Unit details'!$X$1023:$X$1053,'Unit details'!$B$1023:$B$1053,$A205,'Unit details'!$J$1023:$J$1053,$B205,'Unit details'!$N$1023:$N$1053,"Yes")/E205)</x:f>
        <x:v>14.979661160663532</x:v>
      </x:c>
      <x:c r="H205" s="43" t="n">
        <x:f>IF(E205=0,"n.a.",_xlfn.MAXIFS('Unit details'!$X$1023:$X$1053,'Unit details'!$B$1023:$B$1053,$A205,'Unit details'!$J$1023:$J$1053,$B205,'Unit details'!$N$1023:$N$1053,"Yes"))</x:f>
        <x:v>17.06392199349946</x:v>
      </x:c>
      <x:c r="I205" s="15" t="str">
        <x:f>IF(E205=0,"No reliable quoted sample",IF(E205=1,"One quote only; not a market range","Unweighted mean of advertised asking rates"))</x:f>
        <x:v>Unweighted mean of advertised asking rates</x:v>
      </x:c>
    </x:row>
    <x:row r="206" ht="30" customHeight="1">
      <x:c r="A206" s="15" t="str">
        <x:v>Worthing</x:v>
      </x:c>
      <x:c r="B206" s="15" t="str">
        <x:v>1,001–2,500</x:v>
      </x:c>
      <x:c r="C206" s="14" t="n">
        <x:f>COUNTIFS('Unit details'!$B$1023:$B$1053,$A206,'Unit details'!$J$1023:$J$1053,$B206,'Unit details'!$H$1023:$H$1053,"Current",'Unit details'!$E$1023:$E$1053,"Town")</x:f>
        <x:v>8</x:v>
      </x:c>
      <x:c r="D206" s="14" t="n">
        <x:f>COUNTIFS('Unit details'!$B$1023:$B$1053,$A206,'Unit details'!$J$1023:$J$1053,$B206,'Unit details'!$H$1023:$H$1053,"Current",'Unit details'!$E$1023:$E$1053,"Nearby")</x:f>
        <x:v>1</x:v>
      </x:c>
      <x:c r="E206" s="14" t="n">
        <x:f>COUNTIFS('Unit details'!$B$1023:$B$1053,$A206,'Unit details'!$J$1023:$J$1053,$B206,'Unit details'!$N$1023:$N$1053,"Yes")</x:f>
        <x:v>9</x:v>
      </x:c>
      <x:c r="F206" s="43" t="n">
        <x:f>IF(E206=0,"n.a.",_xlfn.MINIFS('Unit details'!$X$1023:$X$1053,'Unit details'!$B$1023:$B$1053,$A206,'Unit details'!$J$1023:$J$1053,$B206,'Unit details'!$N$1023:$N$1053,"Yes"))</x:f>
        <x:v>6.555062525211779</x:v>
      </x:c>
      <x:c r="G206" s="43" t="n">
        <x:f>IF(E206=0,"n.a.",SUMIFS('Unit details'!$X$1023:$X$1053,'Unit details'!$B$1023:$B$1053,$A206,'Unit details'!$J$1023:$J$1053,$B206,'Unit details'!$N$1023:$N$1053,"Yes")/E206)</x:f>
        <x:v>16.000821179602635</x:v>
      </x:c>
      <x:c r="H206" s="43" t="n">
        <x:f>IF(E206=0,"n.a.",_xlfn.MAXIFS('Unit details'!$X$1023:$X$1053,'Unit details'!$B$1023:$B$1053,$A206,'Unit details'!$J$1023:$J$1053,$B206,'Unit details'!$N$1023:$N$1053,"Yes"))</x:f>
        <x:v>23.430178069353328</x:v>
      </x:c>
      <x:c r="I206" s="15" t="str">
        <x:f>IF(E206=0,"No reliable quoted sample",IF(E206=1,"One quote only; not a market range","Unweighted mean of advertised asking rates"))</x:f>
        <x:v>Unweighted mean of advertised asking rates</x:v>
      </x:c>
    </x:row>
    <x:row r="207" ht="30" customHeight="1">
      <x:c r="A207" s="15" t="str">
        <x:v>Worthing</x:v>
      </x:c>
      <x:c r="B207" s="15" t="str">
        <x:v>2,501–5,000</x:v>
      </x:c>
      <x:c r="C207" s="14" t="n">
        <x:f>COUNTIFS('Unit details'!$B$1023:$B$1053,$A207,'Unit details'!$J$1023:$J$1053,$B207,'Unit details'!$H$1023:$H$1053,"Current",'Unit details'!$E$1023:$E$1053,"Town")</x:f>
        <x:v>5</x:v>
      </x:c>
      <x:c r="D207" s="14" t="n">
        <x:f>COUNTIFS('Unit details'!$B$1023:$B$1053,$A207,'Unit details'!$J$1023:$J$1053,$B207,'Unit details'!$H$1023:$H$1053,"Current",'Unit details'!$E$1023:$E$1053,"Nearby")</x:f>
        <x:v>0</x:v>
      </x:c>
      <x:c r="E207" s="14" t="n">
        <x:f>COUNTIFS('Unit details'!$B$1023:$B$1053,$A207,'Unit details'!$J$1023:$J$1053,$B207,'Unit details'!$N$1023:$N$1053,"Yes")</x:f>
        <x:v>5</x:v>
      </x:c>
      <x:c r="F207" s="43" t="n">
        <x:f>IF(E207=0,"n.a.",_xlfn.MINIFS('Unit details'!$X$1023:$X$1053,'Unit details'!$B$1023:$B$1053,$A207,'Unit details'!$J$1023:$J$1053,$B207,'Unit details'!$N$1023:$N$1053,"Yes"))</x:f>
        <x:v>9.413418530351437</x:v>
      </x:c>
      <x:c r="G207" s="43" t="n">
        <x:f>IF(E207=0,"n.a.",SUMIFS('Unit details'!$X$1023:$X$1053,'Unit details'!$B$1023:$B$1053,$A207,'Unit details'!$J$1023:$J$1053,$B207,'Unit details'!$N$1023:$N$1053,"Yes")/E207)</x:f>
        <x:v>12.482666851598694</x:v>
      </x:c>
      <x:c r="H207" s="43" t="n">
        <x:f>IF(E207=0,"n.a.",_xlfn.MAXIFS('Unit details'!$X$1023:$X$1053,'Unit details'!$B$1023:$B$1053,$A207,'Unit details'!$J$1023:$J$1053,$B207,'Unit details'!$N$1023:$N$1053,"Yes"))</x:f>
        <x:v>14.991190864600327</x:v>
      </x:c>
      <x:c r="I207" s="15" t="str">
        <x:f>IF(E207=0,"No reliable quoted sample",IF(E207=1,"One quote only; not a market range","Unweighted mean of advertised asking rates"))</x:f>
        <x:v>Unweighted mean of advertised asking rates</x:v>
      </x:c>
    </x:row>
    <x:row r="208" ht="30" customHeight="1">
      <x:c r="A208" s="15" t="str">
        <x:v>Worthing</x:v>
      </x:c>
      <x:c r="B208" s="15" t="str">
        <x:v>5,001–10,000</x:v>
      </x:c>
      <x:c r="C208" s="14" t="n">
        <x:f>COUNTIFS('Unit details'!$B$1023:$B$1053,$A208,'Unit details'!$J$1023:$J$1053,$B208,'Unit details'!$H$1023:$H$1053,"Current",'Unit details'!$E$1023:$E$1053,"Town")</x:f>
        <x:v>2</x:v>
      </x:c>
      <x:c r="D208" s="14" t="n">
        <x:f>COUNTIFS('Unit details'!$B$1023:$B$1053,$A208,'Unit details'!$J$1023:$J$1053,$B208,'Unit details'!$H$1023:$H$1053,"Current",'Unit details'!$E$1023:$E$1053,"Nearby")</x:f>
        <x:v>0</x:v>
      </x:c>
      <x:c r="E208" s="14" t="n">
        <x:f>COUNTIFS('Unit details'!$B$1023:$B$1053,$A208,'Unit details'!$J$1023:$J$1053,$B208,'Unit details'!$N$1023:$N$1053,"Yes")</x:f>
        <x:v>2</x:v>
      </x:c>
      <x:c r="F208" s="43" t="n">
        <x:f>IF(E208=0,"n.a.",_xlfn.MINIFS('Unit details'!$X$1023:$X$1053,'Unit details'!$B$1023:$B$1053,$A208,'Unit details'!$J$1023:$J$1053,$B208,'Unit details'!$N$1023:$N$1053,"Yes"))</x:f>
        <x:v>9.806183664051684</x:v>
      </x:c>
      <x:c r="G208" s="43" t="n">
        <x:f>IF(E208=0,"n.a.",SUMIFS('Unit details'!$X$1023:$X$1053,'Unit details'!$B$1023:$B$1053,$A208,'Unit details'!$J$1023:$J$1053,$B208,'Unit details'!$N$1023:$N$1053,"Yes")/E208)</x:f>
        <x:v>10.919752328138394</x:v>
      </x:c>
      <x:c r="H208" s="43" t="n">
        <x:f>IF(E208=0,"n.a.",_xlfn.MAXIFS('Unit details'!$X$1023:$X$1053,'Unit details'!$B$1023:$B$1053,$A208,'Unit details'!$J$1023:$J$1053,$B208,'Unit details'!$N$1023:$N$1053,"Yes"))</x:f>
        <x:v>12.033320992225102</x:v>
      </x:c>
      <x:c r="I208" s="15" t="str">
        <x:f>IF(E208=0,"No reliable quoted sample",IF(E208=1,"One quote only; not a market range","Unweighted mean of advertised asking rates"))</x:f>
        <x:v>Unweighted mean of advertised asking rates</x:v>
      </x:c>
    </x:row>
    <x:row r="209" ht="30" customHeight="1">
      <x:c r="A209" s="15" t="str">
        <x:v>Worthing</x:v>
      </x:c>
      <x:c r="B209" s="15" t="str">
        <x:v>10,001–15,000</x:v>
      </x:c>
      <x:c r="C209" s="14" t="n">
        <x:f>COUNTIFS('Unit details'!$B$1023:$B$1053,$A209,'Unit details'!$J$1023:$J$1053,$B209,'Unit details'!$H$1023:$H$1053,"Current",'Unit details'!$E$1023:$E$1053,"Town")</x:f>
        <x:v>1</x:v>
      </x:c>
      <x:c r="D209" s="14" t="n">
        <x:f>COUNTIFS('Unit details'!$B$1023:$B$1053,$A209,'Unit details'!$J$1023:$J$1053,$B209,'Unit details'!$H$1023:$H$1053,"Current",'Unit details'!$E$1023:$E$1053,"Nearby")</x:f>
        <x:v>0</x:v>
      </x:c>
      <x:c r="E209" s="14" t="n">
        <x:f>COUNTIFS('Unit details'!$B$1023:$B$1053,$A209,'Unit details'!$J$1023:$J$1053,$B209,'Unit details'!$N$1023:$N$1053,"Yes")</x:f>
        <x:v>1</x:v>
      </x:c>
      <x:c r="F209" s="43" t="n">
        <x:f>IF(E209=0,"n.a.",_xlfn.MINIFS('Unit details'!$X$1023:$X$1053,'Unit details'!$B$1023:$B$1053,$A209,'Unit details'!$J$1023:$J$1053,$B209,'Unit details'!$N$1023:$N$1053,"Yes"))</x:f>
        <x:v>13.226089113003225</x:v>
      </x:c>
      <x:c r="G209" s="43" t="n">
        <x:f>IF(E209=0,"n.a.",SUMIFS('Unit details'!$X$1023:$X$1053,'Unit details'!$B$1023:$B$1053,$A209,'Unit details'!$J$1023:$J$1053,$B209,'Unit details'!$N$1023:$N$1053,"Yes")/E209)</x:f>
        <x:v>13.226089113003225</x:v>
      </x:c>
      <x:c r="H209" s="43" t="n">
        <x:f>IF(E209=0,"n.a.",_xlfn.MAXIFS('Unit details'!$X$1023:$X$1053,'Unit details'!$B$1023:$B$1053,$A209,'Unit details'!$J$1023:$J$1053,$B209,'Unit details'!$N$1023:$N$1053,"Yes"))</x:f>
        <x:v>13.226089113003225</x:v>
      </x:c>
      <x:c r="I209" s="15" t="str">
        <x:f>IF(E209=0,"No reliable quoted sample",IF(E209=1,"One quote only; not a market range","Unweighted mean of advertised asking rates"))</x:f>
        <x:v>One quote only; not a market range</x:v>
      </x:c>
    </x:row>
    <x:row r="210" ht="30" customHeight="1">
      <x:c r="A210" s="15" t="str">
        <x:v>Worthing</x:v>
      </x:c>
      <x:c r="B210" s="15" t="str">
        <x:v>Range crosses bands</x:v>
      </x:c>
      <x:c r="C210" s="14" t="n">
        <x:f>COUNTIFS('Unit details'!$B$1023:$B$1053,$A210,'Unit details'!$J$1023:$J$1053,$B210,'Unit details'!$H$1023:$H$1053,"Current",'Unit details'!$E$1023:$E$1053,"Town")</x:f>
        <x:v>0</x:v>
      </x:c>
      <x:c r="D210" s="14" t="n">
        <x:f>COUNTIFS('Unit details'!$B$1023:$B$1053,$A210,'Unit details'!$J$1023:$J$1053,$B210,'Unit details'!$H$1023:$H$1053,"Current",'Unit details'!$E$1023:$E$1053,"Nearby")</x:f>
        <x:v>0</x:v>
      </x:c>
      <x:c r="E210" s="14" t="n">
        <x:f>COUNTIFS('Unit details'!$B$1023:$B$1053,$A210,'Unit details'!$J$1023:$J$1053,$B210,'Unit details'!$N$1023:$N$1053,"Yes")</x:f>
        <x:v>0</x:v>
      </x:c>
      <x:c r="F210" s="43" t="str">
        <x:f>IF(E210=0,"n.a.",_xlfn.MINIFS('Unit details'!$X$1023:$X$1053,'Unit details'!$B$1023:$B$1053,$A210,'Unit details'!$J$1023:$J$1053,$B210,'Unit details'!$N$1023:$N$1053,"Yes"))</x:f>
        <x:v>n.a.</x:v>
      </x:c>
      <x:c r="G210" s="43" t="str">
        <x:f>IF(E210=0,"n.a.",SUMIFS('Unit details'!$X$1023:$X$1053,'Unit details'!$B$1023:$B$1053,$A210,'Unit details'!$J$1023:$J$1053,$B210,'Unit details'!$N$1023:$N$1053,"Yes")/E210)</x:f>
        <x:v>n.a.</x:v>
      </x:c>
      <x:c r="H210" s="43" t="str">
        <x:f>IF(E210=0,"n.a.",_xlfn.MAXIFS('Unit details'!$X$1023:$X$1053,'Unit details'!$B$1023:$B$1053,$A210,'Unit details'!$J$1023:$J$1053,$B210,'Unit details'!$N$1023:$N$1053,"Yes"))</x:f>
        <x:v>n.a.</x:v>
      </x:c>
      <x:c r="I210" s="15" t="str">
        <x:f>IF(E210=0,"No reliable quoted sample",IF(E210=1,"One quote only; not a market range","Unweighted mean of advertised asking rates"))</x:f>
        <x:v>No reliable quoted sample</x:v>
      </x:c>
    </x:row>
    <x:row r="211" ht="30" customHeight="1">
      <x:c r="A211" s="15" t="str">
        <x:v>Bognor Regis</x:v>
      </x:c>
      <x:c r="B211" s="15" t="str">
        <x:v>1–1,000</x:v>
      </x:c>
      <x:c r="C211" s="14" t="n">
        <x:f>COUNTIFS('Unit details'!$B$1054:$B$1064,$A211,'Unit details'!$J$1054:$J$1064,$B211,'Unit details'!$H$1054:$H$1064,"Current",'Unit details'!$E$1054:$E$1064,"Town")</x:f>
        <x:v>0</x:v>
      </x:c>
      <x:c r="D211" s="14" t="n">
        <x:f>COUNTIFS('Unit details'!$B$1054:$B$1064,$A211,'Unit details'!$J$1054:$J$1064,$B211,'Unit details'!$H$1054:$H$1064,"Current",'Unit details'!$E$1054:$E$1064,"Nearby")</x:f>
        <x:v>0</x:v>
      </x:c>
      <x:c r="E211" s="14" t="n">
        <x:f>COUNTIFS('Unit details'!$B$1054:$B$1064,$A211,'Unit details'!$J$1054:$J$1064,$B211,'Unit details'!$N$1054:$N$1064,"Yes")</x:f>
        <x:v>0</x:v>
      </x:c>
      <x:c r="F211" s="43" t="str">
        <x:f>IF(E211=0,"n.a.",_xlfn.MINIFS('Unit details'!$X$1054:$X$1064,'Unit details'!$B$1054:$B$1064,$A211,'Unit details'!$J$1054:$J$1064,$B211,'Unit details'!$N$1054:$N$1064,"Yes"))</x:f>
        <x:v>n.a.</x:v>
      </x:c>
      <x:c r="G211" s="43" t="str">
        <x:f>IF(E211=0,"n.a.",SUMIFS('Unit details'!$X$1054:$X$1064,'Unit details'!$B$1054:$B$1064,$A211,'Unit details'!$J$1054:$J$1064,$B211,'Unit details'!$N$1054:$N$1064,"Yes")/E211)</x:f>
        <x:v>n.a.</x:v>
      </x:c>
      <x:c r="H211" s="43" t="str">
        <x:f>IF(E211=0,"n.a.",_xlfn.MAXIFS('Unit details'!$X$1054:$X$1064,'Unit details'!$B$1054:$B$1064,$A211,'Unit details'!$J$1054:$J$1064,$B211,'Unit details'!$N$1054:$N$1064,"Yes"))</x:f>
        <x:v>n.a.</x:v>
      </x:c>
      <x:c r="I211" s="15" t="str">
        <x:f>IF(E211=0,"No reliable quoted sample",IF(E211=1,"One quote only; not a market range","Unweighted mean of advertised asking rates"))</x:f>
        <x:v>No reliable quoted sample</x:v>
      </x:c>
    </x:row>
    <x:row r="212" ht="30" customHeight="1">
      <x:c r="A212" s="15" t="str">
        <x:v>Bognor Regis</x:v>
      </x:c>
      <x:c r="B212" s="15" t="str">
        <x:v>1,001–2,500</x:v>
      </x:c>
      <x:c r="C212" s="14" t="n">
        <x:f>COUNTIFS('Unit details'!$B$1054:$B$1064,$A212,'Unit details'!$J$1054:$J$1064,$B212,'Unit details'!$H$1054:$H$1064,"Current",'Unit details'!$E$1054:$E$1064,"Town")</x:f>
        <x:v>3</x:v>
      </x:c>
      <x:c r="D212" s="14" t="n">
        <x:f>COUNTIFS('Unit details'!$B$1054:$B$1064,$A212,'Unit details'!$J$1054:$J$1064,$B212,'Unit details'!$H$1054:$H$1064,"Current",'Unit details'!$E$1054:$E$1064,"Nearby")</x:f>
        <x:v>1</x:v>
      </x:c>
      <x:c r="E212" s="14" t="n">
        <x:f>COUNTIFS('Unit details'!$B$1054:$B$1064,$A212,'Unit details'!$J$1054:$J$1064,$B212,'Unit details'!$N$1054:$N$1064,"Yes")</x:f>
        <x:v>2</x:v>
      </x:c>
      <x:c r="F212" s="43" t="n">
        <x:f>IF(E212=0,"n.a.",_xlfn.MINIFS('Unit details'!$X$1054:$X$1064,'Unit details'!$B$1054:$B$1064,$A212,'Unit details'!$J$1054:$J$1064,$B212,'Unit details'!$N$1054:$N$1064,"Yes"))</x:f>
        <x:v>9.134406263592867</x:v>
      </x:c>
      <x:c r="G212" s="43" t="n">
        <x:f>IF(E212=0,"n.a.",SUMIFS('Unit details'!$X$1054:$X$1064,'Unit details'!$B$1054:$B$1064,$A212,'Unit details'!$J$1054:$J$1064,$B212,'Unit details'!$N$1054:$N$1064,"Yes")/E212)</x:f>
        <x:v>9.18258774718105</x:v>
      </x:c>
      <x:c r="H212" s="43" t="n">
        <x:f>IF(E212=0,"n.a.",_xlfn.MAXIFS('Unit details'!$X$1054:$X$1064,'Unit details'!$B$1054:$B$1064,$A212,'Unit details'!$J$1054:$J$1064,$B212,'Unit details'!$N$1054:$N$1064,"Yes"))</x:f>
        <x:v>9.23076923076923</x:v>
      </x:c>
      <x:c r="I212" s="15" t="str">
        <x:f>IF(E212=0,"No reliable quoted sample",IF(E212=1,"One quote only; not a market range","Unweighted mean of advertised asking rates"))</x:f>
        <x:v>Unweighted mean of advertised asking rates</x:v>
      </x:c>
    </x:row>
    <x:row r="213" ht="30" customHeight="1">
      <x:c r="A213" s="15" t="str">
        <x:v>Bognor Regis</x:v>
      </x:c>
      <x:c r="B213" s="15" t="str">
        <x:v>2,501–5,000</x:v>
      </x:c>
      <x:c r="C213" s="14" t="n">
        <x:f>COUNTIFS('Unit details'!$B$1054:$B$1064,$A213,'Unit details'!$J$1054:$J$1064,$B213,'Unit details'!$H$1054:$H$1064,"Current",'Unit details'!$E$1054:$E$1064,"Town")</x:f>
        <x:v>3</x:v>
      </x:c>
      <x:c r="D213" s="14" t="n">
        <x:f>COUNTIFS('Unit details'!$B$1054:$B$1064,$A213,'Unit details'!$J$1054:$J$1064,$B213,'Unit details'!$H$1054:$H$1064,"Current",'Unit details'!$E$1054:$E$1064,"Nearby")</x:f>
        <x:v>0</x:v>
      </x:c>
      <x:c r="E213" s="14" t="n">
        <x:f>COUNTIFS('Unit details'!$B$1054:$B$1064,$A213,'Unit details'!$J$1054:$J$1064,$B213,'Unit details'!$N$1054:$N$1064,"Yes")</x:f>
        <x:v>2</x:v>
      </x:c>
      <x:c r="F213" s="43" t="n">
        <x:f>IF(E213=0,"n.a.",_xlfn.MINIFS('Unit details'!$X$1054:$X$1064,'Unit details'!$B$1054:$B$1064,$A213,'Unit details'!$J$1054:$J$1064,$B213,'Unit details'!$N$1054:$N$1064,"Yes"))</x:f>
        <x:v>8.526011560693641</x:v>
      </x:c>
      <x:c r="G213" s="43" t="n">
        <x:f>IF(E213=0,"n.a.",SUMIFS('Unit details'!$X$1054:$X$1064,'Unit details'!$B$1054:$B$1064,$A213,'Unit details'!$J$1054:$J$1064,$B213,'Unit details'!$N$1054:$N$1064,"Yes")/E213)</x:f>
        <x:v>10.26300578034682</x:v>
      </x:c>
      <x:c r="H213" s="43" t="n">
        <x:f>IF(E213=0,"n.a.",_xlfn.MAXIFS('Unit details'!$X$1054:$X$1064,'Unit details'!$B$1054:$B$1064,$A213,'Unit details'!$J$1054:$J$1064,$B213,'Unit details'!$N$1054:$N$1064,"Yes"))</x:f>
        <x:v>12</x:v>
      </x:c>
      <x:c r="I213" s="15" t="str">
        <x:f>IF(E213=0,"No reliable quoted sample",IF(E213=1,"One quote only; not a market range","Unweighted mean of advertised asking rates"))</x:f>
        <x:v>Unweighted mean of advertised asking rates</x:v>
      </x:c>
    </x:row>
    <x:row r="214" ht="30" customHeight="1">
      <x:c r="A214" s="15" t="str">
        <x:v>Bognor Regis</x:v>
      </x:c>
      <x:c r="B214" s="15" t="str">
        <x:v>5,001–10,000</x:v>
      </x:c>
      <x:c r="C214" s="14" t="n">
        <x:f>COUNTIFS('Unit details'!$B$1054:$B$1064,$A214,'Unit details'!$J$1054:$J$1064,$B214,'Unit details'!$H$1054:$H$1064,"Current",'Unit details'!$E$1054:$E$1064,"Town")</x:f>
        <x:v>1</x:v>
      </x:c>
      <x:c r="D214" s="14" t="n">
        <x:f>COUNTIFS('Unit details'!$B$1054:$B$1064,$A214,'Unit details'!$J$1054:$J$1064,$B214,'Unit details'!$H$1054:$H$1064,"Current",'Unit details'!$E$1054:$E$1064,"Nearby")</x:f>
        <x:v>0</x:v>
      </x:c>
      <x:c r="E214" s="14" t="n">
        <x:f>COUNTIFS('Unit details'!$B$1054:$B$1064,$A214,'Unit details'!$J$1054:$J$1064,$B214,'Unit details'!$N$1054:$N$1064,"Yes")</x:f>
        <x:v>0</x:v>
      </x:c>
      <x:c r="F214" s="43" t="str">
        <x:f>IF(E214=0,"n.a.",_xlfn.MINIFS('Unit details'!$X$1054:$X$1064,'Unit details'!$B$1054:$B$1064,$A214,'Unit details'!$J$1054:$J$1064,$B214,'Unit details'!$N$1054:$N$1064,"Yes"))</x:f>
        <x:v>n.a.</x:v>
      </x:c>
      <x:c r="G214" s="43" t="str">
        <x:f>IF(E214=0,"n.a.",SUMIFS('Unit details'!$X$1054:$X$1064,'Unit details'!$B$1054:$B$1064,$A214,'Unit details'!$J$1054:$J$1064,$B214,'Unit details'!$N$1054:$N$1064,"Yes")/E214)</x:f>
        <x:v>n.a.</x:v>
      </x:c>
      <x:c r="H214" s="43" t="str">
        <x:f>IF(E214=0,"n.a.",_xlfn.MAXIFS('Unit details'!$X$1054:$X$1064,'Unit details'!$B$1054:$B$1064,$A214,'Unit details'!$J$1054:$J$1064,$B214,'Unit details'!$N$1054:$N$1064,"Yes"))</x:f>
        <x:v>n.a.</x:v>
      </x:c>
      <x:c r="I214" s="15" t="str">
        <x:f>IF(E214=0,"No reliable quoted sample",IF(E214=1,"One quote only; not a market range","Unweighted mean of advertised asking rates"))</x:f>
        <x:v>No reliable quoted sample</x:v>
      </x:c>
    </x:row>
    <x:row r="215" ht="30" customHeight="1">
      <x:c r="A215" s="15" t="str">
        <x:v>Bognor Regis</x:v>
      </x:c>
      <x:c r="B215" s="15" t="str">
        <x:v>10,001–15,000</x:v>
      </x:c>
      <x:c r="C215" s="14" t="n">
        <x:f>COUNTIFS('Unit details'!$B$1054:$B$1064,$A215,'Unit details'!$J$1054:$J$1064,$B215,'Unit details'!$H$1054:$H$1064,"Current",'Unit details'!$E$1054:$E$1064,"Town")</x:f>
        <x:v>0</x:v>
      </x:c>
      <x:c r="D215" s="14" t="n">
        <x:f>COUNTIFS('Unit details'!$B$1054:$B$1064,$A215,'Unit details'!$J$1054:$J$1064,$B215,'Unit details'!$H$1054:$H$1064,"Current",'Unit details'!$E$1054:$E$1064,"Nearby")</x:f>
        <x:v>0</x:v>
      </x:c>
      <x:c r="E215" s="14" t="n">
        <x:f>COUNTIFS('Unit details'!$B$1054:$B$1064,$A215,'Unit details'!$J$1054:$J$1064,$B215,'Unit details'!$N$1054:$N$1064,"Yes")</x:f>
        <x:v>0</x:v>
      </x:c>
      <x:c r="F215" s="43" t="str">
        <x:f>IF(E215=0,"n.a.",_xlfn.MINIFS('Unit details'!$X$1054:$X$1064,'Unit details'!$B$1054:$B$1064,$A215,'Unit details'!$J$1054:$J$1064,$B215,'Unit details'!$N$1054:$N$1064,"Yes"))</x:f>
        <x:v>n.a.</x:v>
      </x:c>
      <x:c r="G215" s="43" t="str">
        <x:f>IF(E215=0,"n.a.",SUMIFS('Unit details'!$X$1054:$X$1064,'Unit details'!$B$1054:$B$1064,$A215,'Unit details'!$J$1054:$J$1064,$B215,'Unit details'!$N$1054:$N$1064,"Yes")/E215)</x:f>
        <x:v>n.a.</x:v>
      </x:c>
      <x:c r="H215" s="43" t="str">
        <x:f>IF(E215=0,"n.a.",_xlfn.MAXIFS('Unit details'!$X$1054:$X$1064,'Unit details'!$B$1054:$B$1064,$A215,'Unit details'!$J$1054:$J$1064,$B215,'Unit details'!$N$1054:$N$1064,"Yes"))</x:f>
        <x:v>n.a.</x:v>
      </x:c>
      <x:c r="I215" s="15" t="str">
        <x:f>IF(E215=0,"No reliable quoted sample",IF(E215=1,"One quote only; not a market range","Unweighted mean of advertised asking rates"))</x:f>
        <x:v>No reliable quoted sample</x:v>
      </x:c>
    </x:row>
    <x:row r="216" ht="30" customHeight="1">
      <x:c r="A216" s="15" t="str">
        <x:v>Chichester</x:v>
      </x:c>
      <x:c r="B216" s="15" t="str">
        <x:v>1–1,000</x:v>
      </x:c>
      <x:c r="C216" s="14" t="n">
        <x:f>COUNTIFS('Unit details'!$B$1065:$B$1095,$A216,'Unit details'!$J$1065:$J$1095,$B216,'Unit details'!$H$1065:$H$1095,"Current",'Unit details'!$E$1065:$E$1095,"Town")</x:f>
        <x:v>0</x:v>
      </x:c>
      <x:c r="D216" s="14" t="n">
        <x:f>COUNTIFS('Unit details'!$B$1065:$B$1095,$A216,'Unit details'!$J$1065:$J$1095,$B216,'Unit details'!$H$1065:$H$1095,"Current",'Unit details'!$E$1065:$E$1095,"Nearby")</x:f>
        <x:v>0</x:v>
      </x:c>
      <x:c r="E216" s="14" t="n">
        <x:f>COUNTIFS('Unit details'!$B$1065:$B$1095,$A216,'Unit details'!$J$1065:$J$1095,$B216,'Unit details'!$N$1065:$N$1095,"Yes")</x:f>
        <x:v>0</x:v>
      </x:c>
      <x:c r="F216" s="43" t="str">
        <x:f>IF(E216=0,"n.a.",_xlfn.MINIFS('Unit details'!$X$1065:$X$1095,'Unit details'!$B$1065:$B$1095,$A216,'Unit details'!$J$1065:$J$1095,$B216,'Unit details'!$N$1065:$N$1095,"Yes"))</x:f>
        <x:v>n.a.</x:v>
      </x:c>
      <x:c r="G216" s="43" t="str">
        <x:f>IF(E216=0,"n.a.",SUMIFS('Unit details'!$X$1065:$X$1095,'Unit details'!$B$1065:$B$1095,$A216,'Unit details'!$J$1065:$J$1095,$B216,'Unit details'!$N$1065:$N$1095,"Yes")/E216)</x:f>
        <x:v>n.a.</x:v>
      </x:c>
      <x:c r="H216" s="43" t="str">
        <x:f>IF(E216=0,"n.a.",_xlfn.MAXIFS('Unit details'!$X$1065:$X$1095,'Unit details'!$B$1065:$B$1095,$A216,'Unit details'!$J$1065:$J$1095,$B216,'Unit details'!$N$1065:$N$1095,"Yes"))</x:f>
        <x:v>n.a.</x:v>
      </x:c>
      <x:c r="I216" s="15" t="str">
        <x:f>IF(E216=0,"No reliable quoted sample",IF(E216=1,"One quote only; not a market range","Unweighted mean of advertised asking rates"))</x:f>
        <x:v>No reliable quoted sample</x:v>
      </x:c>
    </x:row>
    <x:row r="217" ht="30" customHeight="1">
      <x:c r="A217" s="15" t="str">
        <x:v>Chichester</x:v>
      </x:c>
      <x:c r="B217" s="15" t="str">
        <x:v>1,001–2,500</x:v>
      </x:c>
      <x:c r="C217" s="14" t="n">
        <x:f>COUNTIFS('Unit details'!$B$1065:$B$1095,$A217,'Unit details'!$J$1065:$J$1095,$B217,'Unit details'!$H$1065:$H$1095,"Current",'Unit details'!$E$1065:$E$1095,"Town")</x:f>
        <x:v>4</x:v>
      </x:c>
      <x:c r="D217" s="14" t="n">
        <x:f>COUNTIFS('Unit details'!$B$1065:$B$1095,$A217,'Unit details'!$J$1065:$J$1095,$B217,'Unit details'!$H$1065:$H$1095,"Current",'Unit details'!$E$1065:$E$1095,"Nearby")</x:f>
        <x:v>5</x:v>
      </x:c>
      <x:c r="E217" s="14" t="n">
        <x:f>COUNTIFS('Unit details'!$B$1065:$B$1095,$A217,'Unit details'!$J$1065:$J$1095,$B217,'Unit details'!$N$1065:$N$1095,"Yes")</x:f>
        <x:v>6</x:v>
      </x:c>
      <x:c r="F217" s="43" t="n">
        <x:f>IF(E217=0,"n.a.",_xlfn.MINIFS('Unit details'!$X$1065:$X$1095,'Unit details'!$B$1065:$B$1095,$A217,'Unit details'!$J$1065:$J$1095,$B217,'Unit details'!$N$1065:$N$1095,"Yes"))</x:f>
        <x:v>8</x:v>
      </x:c>
      <x:c r="G217" s="43" t="n">
        <x:f>IF(E217=0,"n.a.",SUMIFS('Unit details'!$X$1065:$X$1095,'Unit details'!$B$1065:$B$1095,$A217,'Unit details'!$J$1065:$J$1095,$B217,'Unit details'!$N$1065:$N$1095,"Yes")/E217)</x:f>
        <x:v>12.394082036301784</x:v>
      </x:c>
      <x:c r="H217" s="43" t="n">
        <x:f>IF(E217=0,"n.a.",_xlfn.MAXIFS('Unit details'!$X$1065:$X$1095,'Unit details'!$B$1065:$B$1095,$A217,'Unit details'!$J$1065:$J$1095,$B217,'Unit details'!$N$1065:$N$1095,"Yes"))</x:f>
        <x:v>17.441860465116278</x:v>
      </x:c>
      <x:c r="I217" s="15" t="str">
        <x:f>IF(E217=0,"No reliable quoted sample",IF(E217=1,"One quote only; not a market range","Unweighted mean of advertised asking rates"))</x:f>
        <x:v>Unweighted mean of advertised asking rates</x:v>
      </x:c>
    </x:row>
    <x:row r="218" ht="30" customHeight="1">
      <x:c r="A218" s="15" t="str">
        <x:v>Chichester</x:v>
      </x:c>
      <x:c r="B218" s="15" t="str">
        <x:v>2,501–5,000</x:v>
      </x:c>
      <x:c r="C218" s="14" t="n">
        <x:f>COUNTIFS('Unit details'!$B$1065:$B$1095,$A218,'Unit details'!$J$1065:$J$1095,$B218,'Unit details'!$H$1065:$H$1095,"Current",'Unit details'!$E$1065:$E$1095,"Town")</x:f>
        <x:v>3</x:v>
      </x:c>
      <x:c r="D218" s="14" t="n">
        <x:f>COUNTIFS('Unit details'!$B$1065:$B$1095,$A218,'Unit details'!$J$1065:$J$1095,$B218,'Unit details'!$H$1065:$H$1095,"Current",'Unit details'!$E$1065:$E$1095,"Nearby")</x:f>
        <x:v>5</x:v>
      </x:c>
      <x:c r="E218" s="14" t="n">
        <x:f>COUNTIFS('Unit details'!$B$1065:$B$1095,$A218,'Unit details'!$J$1065:$J$1095,$B218,'Unit details'!$N$1065:$N$1095,"Yes")</x:f>
        <x:v>7</x:v>
      </x:c>
      <x:c r="F218" s="43" t="n">
        <x:f>IF(E218=0,"n.a.",_xlfn.MINIFS('Unit details'!$X$1065:$X$1095,'Unit details'!$B$1065:$B$1095,$A218,'Unit details'!$J$1065:$J$1095,$B218,'Unit details'!$N$1065:$N$1095,"Yes"))</x:f>
        <x:v>7.2736393278154</x:v>
      </x:c>
      <x:c r="G218" s="43" t="n">
        <x:f>IF(E218=0,"n.a.",SUMIFS('Unit details'!$X$1065:$X$1095,'Unit details'!$B$1065:$B$1095,$A218,'Unit details'!$J$1065:$J$1095,$B218,'Unit details'!$N$1065:$N$1095,"Yes")/E218)</x:f>
        <x:v>9.817281327726608</x:v>
      </x:c>
      <x:c r="H218" s="43" t="n">
        <x:f>IF(E218=0,"n.a.",_xlfn.MAXIFS('Unit details'!$X$1065:$X$1095,'Unit details'!$B$1065:$B$1095,$A218,'Unit details'!$J$1065:$J$1095,$B218,'Unit details'!$N$1065:$N$1095,"Yes"))</x:f>
        <x:v>12.97096399535424</x:v>
      </x:c>
      <x:c r="I218" s="15" t="str">
        <x:f>IF(E218=0,"No reliable quoted sample",IF(E218=1,"One quote only; not a market range","Unweighted mean of advertised asking rates"))</x:f>
        <x:v>Unweighted mean of advertised asking rates</x:v>
      </x:c>
    </x:row>
    <x:row r="219" ht="30" customHeight="1">
      <x:c r="A219" s="15" t="str">
        <x:v>Chichester</x:v>
      </x:c>
      <x:c r="B219" s="15" t="str">
        <x:v>5,001–10,000</x:v>
      </x:c>
      <x:c r="C219" s="14" t="n">
        <x:f>COUNTIFS('Unit details'!$B$1065:$B$1095,$A219,'Unit details'!$J$1065:$J$1095,$B219,'Unit details'!$H$1065:$H$1095,"Current",'Unit details'!$E$1065:$E$1095,"Town")</x:f>
        <x:v>3</x:v>
      </x:c>
      <x:c r="D219" s="14" t="n">
        <x:f>COUNTIFS('Unit details'!$B$1065:$B$1095,$A219,'Unit details'!$J$1065:$J$1095,$B219,'Unit details'!$H$1065:$H$1095,"Current",'Unit details'!$E$1065:$E$1095,"Nearby")</x:f>
        <x:v>2</x:v>
      </x:c>
      <x:c r="E219" s="14" t="n">
        <x:f>COUNTIFS('Unit details'!$B$1065:$B$1095,$A219,'Unit details'!$J$1065:$J$1095,$B219,'Unit details'!$N$1065:$N$1095,"Yes")</x:f>
        <x:v>4</x:v>
      </x:c>
      <x:c r="F219" s="43" t="n">
        <x:f>IF(E219=0,"n.a.",_xlfn.MINIFS('Unit details'!$X$1065:$X$1095,'Unit details'!$B$1065:$B$1095,$A219,'Unit details'!$J$1065:$J$1095,$B219,'Unit details'!$N$1065:$N$1095,"Yes"))</x:f>
        <x:v>8.49929873772791</x:v>
      </x:c>
      <x:c r="G219" s="43" t="n">
        <x:f>IF(E219=0,"n.a.",SUMIFS('Unit details'!$X$1065:$X$1095,'Unit details'!$B$1065:$B$1095,$A219,'Unit details'!$J$1065:$J$1095,$B219,'Unit details'!$N$1065:$N$1095,"Yes")/E219)</x:f>
        <x:v>9.293962803030988</x:v>
      </x:c>
      <x:c r="H219" s="43" t="n">
        <x:f>IF(E219=0,"n.a.",_xlfn.MAXIFS('Unit details'!$X$1065:$X$1095,'Unit details'!$B$1065:$B$1095,$A219,'Unit details'!$J$1065:$J$1095,$B219,'Unit details'!$N$1065:$N$1095,"Yes"))</x:f>
        <x:v>10.354001705445244</x:v>
      </x:c>
      <x:c r="I219" s="15" t="str">
        <x:f>IF(E219=0,"No reliable quoted sample",IF(E219=1,"One quote only; not a market range","Unweighted mean of advertised asking rates"))</x:f>
        <x:v>Unweighted mean of advertised asking rates</x:v>
      </x:c>
    </x:row>
    <x:row r="220" ht="30" customHeight="1">
      <x:c r="A220" s="15" t="str">
        <x:v>Chichester</x:v>
      </x:c>
      <x:c r="B220" s="15" t="str">
        <x:v>10,001–15,000</x:v>
      </x:c>
      <x:c r="C220" s="14" t="n">
        <x:f>COUNTIFS('Unit details'!$B$1065:$B$1095,$A220,'Unit details'!$J$1065:$J$1095,$B220,'Unit details'!$H$1065:$H$1095,"Current",'Unit details'!$E$1065:$E$1095,"Town")</x:f>
        <x:v>0</x:v>
      </x:c>
      <x:c r="D220" s="14" t="n">
        <x:f>COUNTIFS('Unit details'!$B$1065:$B$1095,$A220,'Unit details'!$J$1065:$J$1095,$B220,'Unit details'!$H$1065:$H$1095,"Current",'Unit details'!$E$1065:$E$1095,"Nearby")</x:f>
        <x:v>0</x:v>
      </x:c>
      <x:c r="E220" s="14" t="n">
        <x:f>COUNTIFS('Unit details'!$B$1065:$B$1095,$A220,'Unit details'!$J$1065:$J$1095,$B220,'Unit details'!$N$1065:$N$1095,"Yes")</x:f>
        <x:v>0</x:v>
      </x:c>
      <x:c r="F220" s="43" t="str">
        <x:f>IF(E220=0,"n.a.",_xlfn.MINIFS('Unit details'!$X$1065:$X$1095,'Unit details'!$B$1065:$B$1095,$A220,'Unit details'!$J$1065:$J$1095,$B220,'Unit details'!$N$1065:$N$1095,"Yes"))</x:f>
        <x:v>n.a.</x:v>
      </x:c>
      <x:c r="G220" s="43" t="str">
        <x:f>IF(E220=0,"n.a.",SUMIFS('Unit details'!$X$1065:$X$1095,'Unit details'!$B$1065:$B$1095,$A220,'Unit details'!$J$1065:$J$1095,$B220,'Unit details'!$N$1065:$N$1095,"Yes")/E220)</x:f>
        <x:v>n.a.</x:v>
      </x:c>
      <x:c r="H220" s="43" t="str">
        <x:f>IF(E220=0,"n.a.",_xlfn.MAXIFS('Unit details'!$X$1065:$X$1095,'Unit details'!$B$1065:$B$1095,$A220,'Unit details'!$J$1065:$J$1095,$B220,'Unit details'!$N$1065:$N$1095,"Yes"))</x:f>
        <x:v>n.a.</x:v>
      </x:c>
      <x:c r="I220" s="15" t="str">
        <x:f>IF(E220=0,"No reliable quoted sample",IF(E220=1,"One quote only; not a market range","Unweighted mean of advertised asking rates"))</x:f>
        <x:v>No reliable quoted sample</x:v>
      </x:c>
    </x:row>
    <x:row r="221" ht="30" customHeight="1">
      <x:c r="A221" s="15" t="str">
        <x:v>Horsham</x:v>
      </x:c>
      <x:c r="B221" s="15" t="str">
        <x:v>1–1,000</x:v>
      </x:c>
      <x:c r="C221" s="14" t="n">
        <x:f>COUNTIFS('Unit details'!$B$1096:$B$1114,$A221,'Unit details'!$J$1096:$J$1114,$B221,'Unit details'!$H$1096:$H$1114,"Current",'Unit details'!$E$1096:$E$1114,"Town")</x:f>
        <x:v>0</x:v>
      </x:c>
      <x:c r="D221" s="14" t="n">
        <x:f>COUNTIFS('Unit details'!$B$1096:$B$1114,$A221,'Unit details'!$J$1096:$J$1114,$B221,'Unit details'!$H$1096:$H$1114,"Current",'Unit details'!$E$1096:$E$1114,"Nearby")</x:f>
        <x:v>1</x:v>
      </x:c>
      <x:c r="E221" s="14" t="n">
        <x:f>COUNTIFS('Unit details'!$B$1096:$B$1114,$A221,'Unit details'!$J$1096:$J$1114,$B221,'Unit details'!$N$1096:$N$1114,"Yes")</x:f>
        <x:v>1</x:v>
      </x:c>
      <x:c r="F221" s="43" t="n">
        <x:f>IF(E221=0,"n.a.",_xlfn.MINIFS('Unit details'!$X$1096:$X$1114,'Unit details'!$B$1096:$B$1114,$A221,'Unit details'!$J$1096:$J$1114,$B221,'Unit details'!$N$1096:$N$1114,"Yes"))</x:f>
        <x:v>18.51106639839034</x:v>
      </x:c>
      <x:c r="G221" s="43" t="n">
        <x:f>IF(E221=0,"n.a.",SUMIFS('Unit details'!$X$1096:$X$1114,'Unit details'!$B$1096:$B$1114,$A221,'Unit details'!$J$1096:$J$1114,$B221,'Unit details'!$N$1096:$N$1114,"Yes")/E221)</x:f>
        <x:v>18.51106639839034</x:v>
      </x:c>
      <x:c r="H221" s="43" t="n">
        <x:f>IF(E221=0,"n.a.",_xlfn.MAXIFS('Unit details'!$X$1096:$X$1114,'Unit details'!$B$1096:$B$1114,$A221,'Unit details'!$J$1096:$J$1114,$B221,'Unit details'!$N$1096:$N$1114,"Yes"))</x:f>
        <x:v>18.51106639839034</x:v>
      </x:c>
      <x:c r="I221" s="15" t="str">
        <x:f>IF(E221=0,"No reliable quoted sample",IF(E221=1,"One quote only; not a market range","Unweighted mean of advertised asking rates"))</x:f>
        <x:v>One quote only; not a market range</x:v>
      </x:c>
    </x:row>
    <x:row r="222" ht="30" customHeight="1">
      <x:c r="A222" s="15" t="str">
        <x:v>Horsham</x:v>
      </x:c>
      <x:c r="B222" s="15" t="str">
        <x:v>1,001–2,500</x:v>
      </x:c>
      <x:c r="C222" s="14" t="n">
        <x:f>COUNTIFS('Unit details'!$B$1096:$B$1114,$A222,'Unit details'!$J$1096:$J$1114,$B222,'Unit details'!$H$1096:$H$1114,"Current",'Unit details'!$E$1096:$E$1114,"Town")</x:f>
        <x:v>1</x:v>
      </x:c>
      <x:c r="D222" s="14" t="n">
        <x:f>COUNTIFS('Unit details'!$B$1096:$B$1114,$A222,'Unit details'!$J$1096:$J$1114,$B222,'Unit details'!$H$1096:$H$1114,"Current",'Unit details'!$E$1096:$E$1114,"Nearby")</x:f>
        <x:v>3</x:v>
      </x:c>
      <x:c r="E222" s="14" t="n">
        <x:f>COUNTIFS('Unit details'!$B$1096:$B$1114,$A222,'Unit details'!$J$1096:$J$1114,$B222,'Unit details'!$N$1096:$N$1114,"Yes")</x:f>
        <x:v>4</x:v>
      </x:c>
      <x:c r="F222" s="43" t="n">
        <x:f>IF(E222=0,"n.a.",_xlfn.MINIFS('Unit details'!$X$1096:$X$1114,'Unit details'!$B$1096:$B$1114,$A222,'Unit details'!$J$1096:$J$1114,$B222,'Unit details'!$N$1096:$N$1114,"Yes"))</x:f>
        <x:v>10</x:v>
      </x:c>
      <x:c r="G222" s="43" t="n">
        <x:f>IF(E222=0,"n.a.",SUMIFS('Unit details'!$X$1096:$X$1114,'Unit details'!$B$1096:$B$1114,$A222,'Unit details'!$J$1096:$J$1114,$B222,'Unit details'!$N$1096:$N$1114,"Yes")/E222)</x:f>
        <x:v>12.192041034700502</x:v>
      </x:c>
      <x:c r="H222" s="43" t="n">
        <x:f>IF(E222=0,"n.a.",_xlfn.MAXIFS('Unit details'!$X$1096:$X$1114,'Unit details'!$B$1096:$B$1114,$A222,'Unit details'!$J$1096:$J$1114,$B222,'Unit details'!$N$1096:$N$1114,"Yes"))</x:f>
        <x:v>16.12690019828156</x:v>
      </x:c>
      <x:c r="I222" s="15" t="str">
        <x:f>IF(E222=0,"No reliable quoted sample",IF(E222=1,"One quote only; not a market range","Unweighted mean of advertised asking rates"))</x:f>
        <x:v>Unweighted mean of advertised asking rates</x:v>
      </x:c>
    </x:row>
    <x:row r="223" ht="30" customHeight="1">
      <x:c r="A223" s="15" t="str">
        <x:v>Horsham</x:v>
      </x:c>
      <x:c r="B223" s="15" t="str">
        <x:v>2,501–5,000</x:v>
      </x:c>
      <x:c r="C223" s="14" t="n">
        <x:f>COUNTIFS('Unit details'!$B$1096:$B$1114,$A223,'Unit details'!$J$1096:$J$1114,$B223,'Unit details'!$H$1096:$H$1114,"Current",'Unit details'!$E$1096:$E$1114,"Town")</x:f>
        <x:v>1</x:v>
      </x:c>
      <x:c r="D223" s="14" t="n">
        <x:f>COUNTIFS('Unit details'!$B$1096:$B$1114,$A223,'Unit details'!$J$1096:$J$1114,$B223,'Unit details'!$H$1096:$H$1114,"Current",'Unit details'!$E$1096:$E$1114,"Nearby")</x:f>
        <x:v>4</x:v>
      </x:c>
      <x:c r="E223" s="14" t="n">
        <x:f>COUNTIFS('Unit details'!$B$1096:$B$1114,$A223,'Unit details'!$J$1096:$J$1114,$B223,'Unit details'!$N$1096:$N$1114,"Yes")</x:f>
        <x:v>5</x:v>
      </x:c>
      <x:c r="F223" s="43" t="n">
        <x:f>IF(E223=0,"n.a.",_xlfn.MINIFS('Unit details'!$X$1096:$X$1114,'Unit details'!$B$1096:$B$1114,$A223,'Unit details'!$J$1096:$J$1114,$B223,'Unit details'!$N$1096:$N$1114,"Yes"))</x:f>
        <x:v>8.168266285480907</x:v>
      </x:c>
      <x:c r="G223" s="43" t="n">
        <x:f>IF(E223=0,"n.a.",SUMIFS('Unit details'!$X$1096:$X$1114,'Unit details'!$B$1096:$B$1114,$A223,'Unit details'!$J$1096:$J$1114,$B223,'Unit details'!$N$1096:$N$1114,"Yes")/E223)</x:f>
        <x:v>11.640999697791807</x:v>
      </x:c>
      <x:c r="H223" s="43" t="n">
        <x:f>IF(E223=0,"n.a.",_xlfn.MAXIFS('Unit details'!$X$1096:$X$1114,'Unit details'!$B$1096:$B$1114,$A223,'Unit details'!$J$1096:$J$1114,$B223,'Unit details'!$N$1096:$N$1114,"Yes"))</x:f>
        <x:v>15.023474178403756</x:v>
      </x:c>
      <x:c r="I223" s="15" t="str">
        <x:f>IF(E223=0,"No reliable quoted sample",IF(E223=1,"One quote only; not a market range","Unweighted mean of advertised asking rates"))</x:f>
        <x:v>Unweighted mean of advertised asking rates</x:v>
      </x:c>
    </x:row>
    <x:row r="224" ht="30" customHeight="1">
      <x:c r="A224" s="15" t="str">
        <x:v>Horsham</x:v>
      </x:c>
      <x:c r="B224" s="15" t="str">
        <x:v>5,001–10,000</x:v>
      </x:c>
      <x:c r="C224" s="14" t="n">
        <x:f>COUNTIFS('Unit details'!$B$1096:$B$1114,$A224,'Unit details'!$J$1096:$J$1114,$B224,'Unit details'!$H$1096:$H$1114,"Current",'Unit details'!$E$1096:$E$1114,"Town")</x:f>
        <x:v>0</x:v>
      </x:c>
      <x:c r="D224" s="14" t="n">
        <x:f>COUNTIFS('Unit details'!$B$1096:$B$1114,$A224,'Unit details'!$J$1096:$J$1114,$B224,'Unit details'!$H$1096:$H$1114,"Current",'Unit details'!$E$1096:$E$1114,"Nearby")</x:f>
        <x:v>1</x:v>
      </x:c>
      <x:c r="E224" s="14" t="n">
        <x:f>COUNTIFS('Unit details'!$B$1096:$B$1114,$A224,'Unit details'!$J$1096:$J$1114,$B224,'Unit details'!$N$1096:$N$1114,"Yes")</x:f>
        <x:v>1</x:v>
      </x:c>
      <x:c r="F224" s="43" t="n">
        <x:f>IF(E224=0,"n.a.",_xlfn.MINIFS('Unit details'!$X$1096:$X$1114,'Unit details'!$B$1096:$B$1114,$A224,'Unit details'!$J$1096:$J$1114,$B224,'Unit details'!$N$1096:$N$1114,"Yes"))</x:f>
        <x:v>17</x:v>
      </x:c>
      <x:c r="G224" s="43" t="n">
        <x:f>IF(E224=0,"n.a.",SUMIFS('Unit details'!$X$1096:$X$1114,'Unit details'!$B$1096:$B$1114,$A224,'Unit details'!$J$1096:$J$1114,$B224,'Unit details'!$N$1096:$N$1114,"Yes")/E224)</x:f>
        <x:v>17</x:v>
      </x:c>
      <x:c r="H224" s="43" t="n">
        <x:f>IF(E224=0,"n.a.",_xlfn.MAXIFS('Unit details'!$X$1096:$X$1114,'Unit details'!$B$1096:$B$1114,$A224,'Unit details'!$J$1096:$J$1114,$B224,'Unit details'!$N$1096:$N$1114,"Yes"))</x:f>
        <x:v>17</x:v>
      </x:c>
      <x:c r="I224" s="15" t="str">
        <x:f>IF(E224=0,"No reliable quoted sample",IF(E224=1,"One quote only; not a market range","Unweighted mean of advertised asking rates"))</x:f>
        <x:v>One quote only; not a market range</x:v>
      </x:c>
    </x:row>
    <x:row r="225" ht="30" customHeight="1">
      <x:c r="A225" s="15" t="str">
        <x:v>Horsham</x:v>
      </x:c>
      <x:c r="B225" s="15" t="str">
        <x:v>10,001–15,000</x:v>
      </x:c>
      <x:c r="C225" s="14" t="n">
        <x:f>COUNTIFS('Unit details'!$B$1096:$B$1114,$A225,'Unit details'!$J$1096:$J$1114,$B225,'Unit details'!$H$1096:$H$1114,"Current",'Unit details'!$E$1096:$E$1114,"Town")</x:f>
        <x:v>1</x:v>
      </x:c>
      <x:c r="D225" s="14" t="n">
        <x:f>COUNTIFS('Unit details'!$B$1096:$B$1114,$A225,'Unit details'!$J$1096:$J$1114,$B225,'Unit details'!$H$1096:$H$1114,"Current",'Unit details'!$E$1096:$E$1114,"Nearby")</x:f>
        <x:v>5</x:v>
      </x:c>
      <x:c r="E225" s="14" t="n">
        <x:f>COUNTIFS('Unit details'!$B$1096:$B$1114,$A225,'Unit details'!$J$1096:$J$1114,$B225,'Unit details'!$N$1096:$N$1114,"Yes")</x:f>
        <x:v>5</x:v>
      </x:c>
      <x:c r="F225" s="43" t="n">
        <x:f>IF(E225=0,"n.a.",_xlfn.MINIFS('Unit details'!$X$1096:$X$1114,'Unit details'!$B$1096:$B$1114,$A225,'Unit details'!$J$1096:$J$1114,$B225,'Unit details'!$N$1096:$N$1114,"Yes"))</x:f>
        <x:v>17</x:v>
      </x:c>
      <x:c r="G225" s="43" t="n">
        <x:f>IF(E225=0,"n.a.",SUMIFS('Unit details'!$X$1096:$X$1114,'Unit details'!$B$1096:$B$1114,$A225,'Unit details'!$J$1096:$J$1114,$B225,'Unit details'!$N$1096:$N$1114,"Yes")/E225)</x:f>
        <x:v>17</x:v>
      </x:c>
      <x:c r="H225" s="43" t="n">
        <x:f>IF(E225=0,"n.a.",_xlfn.MAXIFS('Unit details'!$X$1096:$X$1114,'Unit details'!$B$1096:$B$1114,$A225,'Unit details'!$J$1096:$J$1114,$B225,'Unit details'!$N$1096:$N$1114,"Yes"))</x:f>
        <x:v>17</x:v>
      </x:c>
      <x:c r="I225" s="15" t="str">
        <x:f>IF(E225=0,"No reliable quoted sample",IF(E225=1,"One quote only; not a market range","Unweighted mean of advertised asking rates"))</x:f>
        <x:v>Unweighted mean of advertised asking rates</x:v>
      </x:c>
    </x:row>
    <x:row r="226" ht="30" customHeight="1">
      <x:c r="A226" s="15" t="str">
        <x:v>Burgess Hill</x:v>
      </x:c>
      <x:c r="B226" s="15" t="str">
        <x:v>1–1,000</x:v>
      </x:c>
      <x:c r="C226" s="14" t="n">
        <x:f>COUNTIFS('Unit details'!$B$1115:$B$1130,$A226,'Unit details'!$J$1115:$J$1130,$B226,'Unit details'!$H$1115:$H$1130,"Current",'Unit details'!$E$1115:$E$1130,"Town")</x:f>
        <x:v>0</x:v>
      </x:c>
      <x:c r="D226" s="14" t="n">
        <x:f>COUNTIFS('Unit details'!$B$1115:$B$1130,$A226,'Unit details'!$J$1115:$J$1130,$B226,'Unit details'!$H$1115:$H$1130,"Current",'Unit details'!$E$1115:$E$1130,"Nearby")</x:f>
        <x:v>1</x:v>
      </x:c>
      <x:c r="E226" s="14" t="n">
        <x:f>COUNTIFS('Unit details'!$B$1115:$B$1130,$A226,'Unit details'!$J$1115:$J$1130,$B226,'Unit details'!$N$1115:$N$1130,"Yes")</x:f>
        <x:v>0</x:v>
      </x:c>
      <x:c r="F226" s="43" t="str">
        <x:f>IF(E226=0,"n.a.",_xlfn.MINIFS('Unit details'!$X$1115:$X$1130,'Unit details'!$B$1115:$B$1130,$A226,'Unit details'!$J$1115:$J$1130,$B226,'Unit details'!$N$1115:$N$1130,"Yes"))</x:f>
        <x:v>n.a.</x:v>
      </x:c>
      <x:c r="G226" s="43" t="str">
        <x:f>IF(E226=0,"n.a.",SUMIFS('Unit details'!$X$1115:$X$1130,'Unit details'!$B$1115:$B$1130,$A226,'Unit details'!$J$1115:$J$1130,$B226,'Unit details'!$N$1115:$N$1130,"Yes")/E226)</x:f>
        <x:v>n.a.</x:v>
      </x:c>
      <x:c r="H226" s="43" t="str">
        <x:f>IF(E226=0,"n.a.",_xlfn.MAXIFS('Unit details'!$X$1115:$X$1130,'Unit details'!$B$1115:$B$1130,$A226,'Unit details'!$J$1115:$J$1130,$B226,'Unit details'!$N$1115:$N$1130,"Yes"))</x:f>
        <x:v>n.a.</x:v>
      </x:c>
      <x:c r="I226" s="15" t="str">
        <x:f>IF(E226=0,"No reliable quoted sample",IF(E226=1,"One quote only; not a market range","Unweighted mean of advertised asking rates"))</x:f>
        <x:v>No reliable quoted sample</x:v>
      </x:c>
    </x:row>
    <x:row r="227" ht="30" customHeight="1">
      <x:c r="A227" s="15" t="str">
        <x:v>Burgess Hill</x:v>
      </x:c>
      <x:c r="B227" s="15" t="str">
        <x:v>1,001–2,500</x:v>
      </x:c>
      <x:c r="C227" s="14" t="n">
        <x:f>COUNTIFS('Unit details'!$B$1115:$B$1130,$A227,'Unit details'!$J$1115:$J$1130,$B227,'Unit details'!$H$1115:$H$1130,"Current",'Unit details'!$E$1115:$E$1130,"Town")</x:f>
        <x:v>1</x:v>
      </x:c>
      <x:c r="D227" s="14" t="n">
        <x:f>COUNTIFS('Unit details'!$B$1115:$B$1130,$A227,'Unit details'!$J$1115:$J$1130,$B227,'Unit details'!$H$1115:$H$1130,"Current",'Unit details'!$E$1115:$E$1130,"Nearby")</x:f>
        <x:v>3</x:v>
      </x:c>
      <x:c r="E227" s="14" t="n">
        <x:f>COUNTIFS('Unit details'!$B$1115:$B$1130,$A227,'Unit details'!$J$1115:$J$1130,$B227,'Unit details'!$N$1115:$N$1130,"Yes")</x:f>
        <x:v>4</x:v>
      </x:c>
      <x:c r="F227" s="43" t="n">
        <x:f>IF(E227=0,"n.a.",_xlfn.MINIFS('Unit details'!$X$1115:$X$1130,'Unit details'!$B$1115:$B$1130,$A227,'Unit details'!$J$1115:$J$1130,$B227,'Unit details'!$N$1115:$N$1130,"Yes"))</x:f>
        <x:v>6.909090909090909</x:v>
      </x:c>
      <x:c r="G227" s="43" t="n">
        <x:f>IF(E227=0,"n.a.",SUMIFS('Unit details'!$X$1115:$X$1130,'Unit details'!$B$1115:$B$1130,$A227,'Unit details'!$J$1115:$J$1130,$B227,'Unit details'!$N$1115:$N$1130,"Yes")/E227)</x:f>
        <x:v>10.099351613255621</x:v>
      </x:c>
      <x:c r="H227" s="43" t="n">
        <x:f>IF(E227=0,"n.a.",_xlfn.MAXIFS('Unit details'!$X$1115:$X$1130,'Unit details'!$B$1115:$B$1130,$A227,'Unit details'!$J$1115:$J$1130,$B227,'Unit details'!$N$1115:$N$1130,"Yes"))</x:f>
        <x:v>13.514893617021277</x:v>
      </x:c>
      <x:c r="I227" s="15" t="str">
        <x:f>IF(E227=0,"No reliable quoted sample",IF(E227=1,"One quote only; not a market range","Unweighted mean of advertised asking rates"))</x:f>
        <x:v>Unweighted mean of advertised asking rates</x:v>
      </x:c>
    </x:row>
    <x:row r="228" ht="30" customHeight="1">
      <x:c r="A228" s="15" t="str">
        <x:v>Burgess Hill</x:v>
      </x:c>
      <x:c r="B228" s="15" t="str">
        <x:v>2,501–5,000</x:v>
      </x:c>
      <x:c r="C228" s="14" t="n">
        <x:f>COUNTIFS('Unit details'!$B$1115:$B$1130,$A228,'Unit details'!$J$1115:$J$1130,$B228,'Unit details'!$H$1115:$H$1130,"Current",'Unit details'!$E$1115:$E$1130,"Town")</x:f>
        <x:v>3</x:v>
      </x:c>
      <x:c r="D228" s="14" t="n">
        <x:f>COUNTIFS('Unit details'!$B$1115:$B$1130,$A228,'Unit details'!$J$1115:$J$1130,$B228,'Unit details'!$H$1115:$H$1130,"Current",'Unit details'!$E$1115:$E$1130,"Nearby")</x:f>
        <x:v>4</x:v>
      </x:c>
      <x:c r="E228" s="14" t="n">
        <x:f>COUNTIFS('Unit details'!$B$1115:$B$1130,$A228,'Unit details'!$J$1115:$J$1130,$B228,'Unit details'!$N$1115:$N$1130,"Yes")</x:f>
        <x:v>5</x:v>
      </x:c>
      <x:c r="F228" s="43" t="n">
        <x:f>IF(E228=0,"n.a.",_xlfn.MINIFS('Unit details'!$X$1115:$X$1130,'Unit details'!$B$1115:$B$1130,$A228,'Unit details'!$J$1115:$J$1130,$B228,'Unit details'!$N$1115:$N$1130,"Yes"))</x:f>
        <x:v>8</x:v>
      </x:c>
      <x:c r="G228" s="43" t="n">
        <x:f>IF(E228=0,"n.a.",SUMIFS('Unit details'!$X$1115:$X$1130,'Unit details'!$B$1115:$B$1130,$A228,'Unit details'!$J$1115:$J$1130,$B228,'Unit details'!$N$1115:$N$1130,"Yes")/E228)</x:f>
        <x:v>11.462326303443078</x:v>
      </x:c>
      <x:c r="H228" s="43" t="n">
        <x:f>IF(E228=0,"n.a.",_xlfn.MAXIFS('Unit details'!$X$1115:$X$1130,'Unit details'!$B$1115:$B$1130,$A228,'Unit details'!$J$1115:$J$1130,$B228,'Unit details'!$N$1115:$N$1130,"Yes"))</x:f>
        <x:v>13.250106157112526</x:v>
      </x:c>
      <x:c r="I228" s="15" t="str">
        <x:f>IF(E228=0,"No reliable quoted sample",IF(E228=1,"One quote only; not a market range","Unweighted mean of advertised asking rates"))</x:f>
        <x:v>Unweighted mean of advertised asking rates</x:v>
      </x:c>
    </x:row>
    <x:row r="229" ht="30" customHeight="1">
      <x:c r="A229" s="15" t="str">
        <x:v>Burgess Hill</x:v>
      </x:c>
      <x:c r="B229" s="15" t="str">
        <x:v>5,001–10,000</x:v>
      </x:c>
      <x:c r="C229" s="14" t="n">
        <x:f>COUNTIFS('Unit details'!$B$1115:$B$1130,$A229,'Unit details'!$J$1115:$J$1130,$B229,'Unit details'!$H$1115:$H$1130,"Current",'Unit details'!$E$1115:$E$1130,"Town")</x:f>
        <x:v>4</x:v>
      </x:c>
      <x:c r="D229" s="14" t="n">
        <x:f>COUNTIFS('Unit details'!$B$1115:$B$1130,$A229,'Unit details'!$J$1115:$J$1130,$B229,'Unit details'!$H$1115:$H$1130,"Current",'Unit details'!$E$1115:$E$1130,"Nearby")</x:f>
        <x:v>0</x:v>
      </x:c>
      <x:c r="E229" s="14" t="n">
        <x:f>COUNTIFS('Unit details'!$B$1115:$B$1130,$A229,'Unit details'!$J$1115:$J$1130,$B229,'Unit details'!$N$1115:$N$1130,"Yes")</x:f>
        <x:v>2</x:v>
      </x:c>
      <x:c r="F229" s="43" t="n">
        <x:f>IF(E229=0,"n.a.",_xlfn.MINIFS('Unit details'!$X$1115:$X$1130,'Unit details'!$B$1115:$B$1130,$A229,'Unit details'!$J$1115:$J$1130,$B229,'Unit details'!$N$1115:$N$1130,"Yes"))</x:f>
        <x:v>8</x:v>
      </x:c>
      <x:c r="G229" s="43" t="n">
        <x:f>IF(E229=0,"n.a.",SUMIFS('Unit details'!$X$1115:$X$1130,'Unit details'!$B$1115:$B$1130,$A229,'Unit details'!$J$1115:$J$1130,$B229,'Unit details'!$N$1115:$N$1130,"Yes")/E229)</x:f>
        <x:v>8.70023930912496</x:v>
      </x:c>
      <x:c r="H229" s="43" t="n">
        <x:f>IF(E229=0,"n.a.",_xlfn.MAXIFS('Unit details'!$X$1115:$X$1130,'Unit details'!$B$1115:$B$1130,$A229,'Unit details'!$J$1115:$J$1130,$B229,'Unit details'!$N$1115:$N$1130,"Yes"))</x:f>
        <x:v>9.400478618249922</x:v>
      </x:c>
      <x:c r="I229" s="15" t="str">
        <x:f>IF(E229=0,"No reliable quoted sample",IF(E229=1,"One quote only; not a market range","Unweighted mean of advertised asking rates"))</x:f>
        <x:v>Unweighted mean of advertised asking rates</x:v>
      </x:c>
    </x:row>
    <x:row r="230" ht="30" customHeight="1">
      <x:c r="A230" s="15" t="str">
        <x:v>Burgess Hill</x:v>
      </x:c>
      <x:c r="B230" s="15" t="str">
        <x:v>10,001–15,000</x:v>
      </x:c>
      <x:c r="C230" s="14" t="n">
        <x:f>COUNTIFS('Unit details'!$B$1115:$B$1130,$A230,'Unit details'!$J$1115:$J$1130,$B230,'Unit details'!$H$1115:$H$1130,"Current",'Unit details'!$E$1115:$E$1130,"Town")</x:f>
        <x:v>0</x:v>
      </x:c>
      <x:c r="D230" s="14" t="n">
        <x:f>COUNTIFS('Unit details'!$B$1115:$B$1130,$A230,'Unit details'!$J$1115:$J$1130,$B230,'Unit details'!$H$1115:$H$1130,"Current",'Unit details'!$E$1115:$E$1130,"Nearby")</x:f>
        <x:v>0</x:v>
      </x:c>
      <x:c r="E230" s="14" t="n">
        <x:f>COUNTIFS('Unit details'!$B$1115:$B$1130,$A230,'Unit details'!$J$1115:$J$1130,$B230,'Unit details'!$N$1115:$N$1130,"Yes")</x:f>
        <x:v>0</x:v>
      </x:c>
      <x:c r="F230" s="43" t="str">
        <x:f>IF(E230=0,"n.a.",_xlfn.MINIFS('Unit details'!$X$1115:$X$1130,'Unit details'!$B$1115:$B$1130,$A230,'Unit details'!$J$1115:$J$1130,$B230,'Unit details'!$N$1115:$N$1130,"Yes"))</x:f>
        <x:v>n.a.</x:v>
      </x:c>
      <x:c r="G230" s="43" t="str">
        <x:f>IF(E230=0,"n.a.",SUMIFS('Unit details'!$X$1115:$X$1130,'Unit details'!$B$1115:$B$1130,$A230,'Unit details'!$J$1115:$J$1130,$B230,'Unit details'!$N$1115:$N$1130,"Yes")/E230)</x:f>
        <x:v>n.a.</x:v>
      </x:c>
      <x:c r="H230" s="43" t="str">
        <x:f>IF(E230=0,"n.a.",_xlfn.MAXIFS('Unit details'!$X$1115:$X$1130,'Unit details'!$B$1115:$B$1130,$A230,'Unit details'!$J$1115:$J$1130,$B230,'Unit details'!$N$1115:$N$1130,"Yes"))</x:f>
        <x:v>n.a.</x:v>
      </x:c>
      <x:c r="I230" s="15" t="str">
        <x:f>IF(E230=0,"No reliable quoted sample",IF(E230=1,"One quote only; not a market range","Unweighted mean of advertised asking rates"))</x:f>
        <x:v>No reliable quoted sample</x:v>
      </x:c>
    </x:row>
    <x:row r="231" ht="30" customHeight="1">
      <x:c r="A231" s="15" t="str">
        <x:v>Haywards Heath</x:v>
      </x:c>
      <x:c r="B231" s="15" t="str">
        <x:v>1–1,000</x:v>
      </x:c>
      <x:c r="C231" s="14" t="n">
        <x:f>COUNTIFS('Unit details'!$B$1131:$B$1141,$A231,'Unit details'!$J$1131:$J$1141,$B231,'Unit details'!$H$1131:$H$1141,"Current",'Unit details'!$E$1131:$E$1141,"Town")</x:f>
        <x:v>0</x:v>
      </x:c>
      <x:c r="D231" s="14" t="n">
        <x:f>COUNTIFS('Unit details'!$B$1131:$B$1141,$A231,'Unit details'!$J$1131:$J$1141,$B231,'Unit details'!$H$1131:$H$1141,"Current",'Unit details'!$E$1131:$E$1141,"Nearby")</x:f>
        <x:v>2</x:v>
      </x:c>
      <x:c r="E231" s="14" t="n">
        <x:f>COUNTIFS('Unit details'!$B$1131:$B$1141,$A231,'Unit details'!$J$1131:$J$1141,$B231,'Unit details'!$N$1131:$N$1141,"Yes")</x:f>
        <x:v>2</x:v>
      </x:c>
      <x:c r="F231" s="43" t="n">
        <x:f>IF(E231=0,"n.a.",_xlfn.MINIFS('Unit details'!$X$1131:$X$1141,'Unit details'!$B$1131:$B$1141,$A231,'Unit details'!$J$1131:$J$1141,$B231,'Unit details'!$N$1131:$N$1141,"Yes"))</x:f>
        <x:v>13.72549019607843</x:v>
      </x:c>
      <x:c r="G231" s="43" t="n">
        <x:f>IF(E231=0,"n.a.",SUMIFS('Unit details'!$X$1131:$X$1141,'Unit details'!$B$1131:$B$1141,$A231,'Unit details'!$J$1131:$J$1141,$B231,'Unit details'!$N$1131:$N$1141,"Yes")/E231)</x:f>
        <x:v>13.930596471221769</x:v>
      </x:c>
      <x:c r="H231" s="43" t="n">
        <x:f>IF(E231=0,"n.a.",_xlfn.MAXIFS('Unit details'!$X$1131:$X$1141,'Unit details'!$B$1131:$B$1141,$A231,'Unit details'!$J$1131:$J$1141,$B231,'Unit details'!$N$1131:$N$1141,"Yes"))</x:f>
        <x:v>14.135702746365105</x:v>
      </x:c>
      <x:c r="I231" s="15" t="str">
        <x:f>IF(E231=0,"No reliable quoted sample",IF(E231=1,"One quote only; not a market range","Unweighted mean of advertised asking rates"))</x:f>
        <x:v>Unweighted mean of advertised asking rates</x:v>
      </x:c>
    </x:row>
    <x:row r="232" ht="30" customHeight="1">
      <x:c r="A232" s="15" t="str">
        <x:v>Haywards Heath</x:v>
      </x:c>
      <x:c r="B232" s="15" t="str">
        <x:v>1,001–2,500</x:v>
      </x:c>
      <x:c r="C232" s="14" t="n">
        <x:f>COUNTIFS('Unit details'!$B$1131:$B$1141,$A232,'Unit details'!$J$1131:$J$1141,$B232,'Unit details'!$H$1131:$H$1141,"Current",'Unit details'!$E$1131:$E$1141,"Town")</x:f>
        <x:v>0</x:v>
      </x:c>
      <x:c r="D232" s="14" t="n">
        <x:f>COUNTIFS('Unit details'!$B$1131:$B$1141,$A232,'Unit details'!$J$1131:$J$1141,$B232,'Unit details'!$H$1131:$H$1141,"Current",'Unit details'!$E$1131:$E$1141,"Nearby")</x:f>
        <x:v>2</x:v>
      </x:c>
      <x:c r="E232" s="14" t="n">
        <x:f>COUNTIFS('Unit details'!$B$1131:$B$1141,$A232,'Unit details'!$J$1131:$J$1141,$B232,'Unit details'!$N$1131:$N$1141,"Yes")</x:f>
        <x:v>2</x:v>
      </x:c>
      <x:c r="F232" s="43" t="n">
        <x:f>IF(E232=0,"n.a.",_xlfn.MINIFS('Unit details'!$X$1131:$X$1141,'Unit details'!$B$1131:$B$1141,$A232,'Unit details'!$J$1131:$J$1141,$B232,'Unit details'!$N$1131:$N$1141,"Yes"))</x:f>
        <x:v>7.026143790849673</x:v>
      </x:c>
      <x:c r="G232" s="43" t="n">
        <x:f>IF(E232=0,"n.a.",SUMIFS('Unit details'!$X$1131:$X$1141,'Unit details'!$B$1131:$B$1141,$A232,'Unit details'!$J$1131:$J$1141,$B232,'Unit details'!$N$1131:$N$1141,"Yes")/E232)</x:f>
        <x:v>9.111693773116482</x:v>
      </x:c>
      <x:c r="H232" s="43" t="n">
        <x:f>IF(E232=0,"n.a.",_xlfn.MAXIFS('Unit details'!$X$1131:$X$1141,'Unit details'!$B$1131:$B$1141,$A232,'Unit details'!$J$1131:$J$1141,$B232,'Unit details'!$N$1131:$N$1141,"Yes"))</x:f>
        <x:v>11.19724375538329</x:v>
      </x:c>
      <x:c r="I232" s="15" t="str">
        <x:f>IF(E232=0,"No reliable quoted sample",IF(E232=1,"One quote only; not a market range","Unweighted mean of advertised asking rates"))</x:f>
        <x:v>Unweighted mean of advertised asking rates</x:v>
      </x:c>
    </x:row>
    <x:row r="233" ht="30" customHeight="1">
      <x:c r="A233" s="15" t="str">
        <x:v>Haywards Heath</x:v>
      </x:c>
      <x:c r="B233" s="15" t="str">
        <x:v>2,501–5,000</x:v>
      </x:c>
      <x:c r="C233" s="14" t="n">
        <x:f>COUNTIFS('Unit details'!$B$1131:$B$1141,$A233,'Unit details'!$J$1131:$J$1141,$B233,'Unit details'!$H$1131:$H$1141,"Current",'Unit details'!$E$1131:$E$1141,"Town")</x:f>
        <x:v>0</x:v>
      </x:c>
      <x:c r="D233" s="14" t="n">
        <x:f>COUNTIFS('Unit details'!$B$1131:$B$1141,$A233,'Unit details'!$J$1131:$J$1141,$B233,'Unit details'!$H$1131:$H$1141,"Current",'Unit details'!$E$1131:$E$1141,"Nearby")</x:f>
        <x:v>2</x:v>
      </x:c>
      <x:c r="E233" s="14" t="n">
        <x:f>COUNTIFS('Unit details'!$B$1131:$B$1141,$A233,'Unit details'!$J$1131:$J$1141,$B233,'Unit details'!$N$1131:$N$1141,"Yes")</x:f>
        <x:v>2</x:v>
      </x:c>
      <x:c r="F233" s="43" t="n">
        <x:f>IF(E233=0,"n.a.",_xlfn.MINIFS('Unit details'!$X$1131:$X$1141,'Unit details'!$B$1131:$B$1141,$A233,'Unit details'!$J$1131:$J$1141,$B233,'Unit details'!$N$1131:$N$1141,"Yes"))</x:f>
        <x:v>9.997051017398997</x:v>
      </x:c>
      <x:c r="G233" s="43" t="n">
        <x:f>IF(E233=0,"n.a.",SUMIFS('Unit details'!$X$1131:$X$1141,'Unit details'!$B$1131:$B$1141,$A233,'Unit details'!$J$1131:$J$1141,$B233,'Unit details'!$N$1131:$N$1141,"Yes")/E233)</x:f>
        <x:v>9.997051017398997</x:v>
      </x:c>
      <x:c r="H233" s="43" t="n">
        <x:f>IF(E233=0,"n.a.",_xlfn.MAXIFS('Unit details'!$X$1131:$X$1141,'Unit details'!$B$1131:$B$1141,$A233,'Unit details'!$J$1131:$J$1141,$B233,'Unit details'!$N$1131:$N$1141,"Yes"))</x:f>
        <x:v>9.997051017398997</x:v>
      </x:c>
      <x:c r="I233" s="15" t="str">
        <x:f>IF(E233=0,"No reliable quoted sample",IF(E233=1,"One quote only; not a market range","Unweighted mean of advertised asking rates"))</x:f>
        <x:v>Unweighted mean of advertised asking rates</x:v>
      </x:c>
    </x:row>
    <x:row r="234" ht="30" customHeight="1">
      <x:c r="A234" s="15" t="str">
        <x:v>Haywards Heath</x:v>
      </x:c>
      <x:c r="B234" s="15" t="str">
        <x:v>5,001–10,000</x:v>
      </x:c>
      <x:c r="C234" s="14" t="n">
        <x:f>COUNTIFS('Unit details'!$B$1131:$B$1141,$A234,'Unit details'!$J$1131:$J$1141,$B234,'Unit details'!$H$1131:$H$1141,"Current",'Unit details'!$E$1131:$E$1141,"Town")</x:f>
        <x:v>0</x:v>
      </x:c>
      <x:c r="D234" s="14" t="n">
        <x:f>COUNTIFS('Unit details'!$B$1131:$B$1141,$A234,'Unit details'!$J$1131:$J$1141,$B234,'Unit details'!$H$1131:$H$1141,"Current",'Unit details'!$E$1131:$E$1141,"Nearby")</x:f>
        <x:v>2</x:v>
      </x:c>
      <x:c r="E234" s="14" t="n">
        <x:f>COUNTIFS('Unit details'!$B$1131:$B$1141,$A234,'Unit details'!$J$1131:$J$1141,$B234,'Unit details'!$N$1131:$N$1141,"Yes")</x:f>
        <x:v>2</x:v>
      </x:c>
      <x:c r="F234" s="43" t="n">
        <x:f>IF(E234=0,"n.a.",_xlfn.MINIFS('Unit details'!$X$1131:$X$1141,'Unit details'!$B$1131:$B$1141,$A234,'Unit details'!$J$1131:$J$1141,$B234,'Unit details'!$N$1131:$N$1141,"Yes"))</x:f>
        <x:v>6.604747162022703</x:v>
      </x:c>
      <x:c r="G234" s="43" t="n">
        <x:f>IF(E234=0,"n.a.",SUMIFS('Unit details'!$X$1131:$X$1141,'Unit details'!$B$1131:$B$1141,$A234,'Unit details'!$J$1131:$J$1141,$B234,'Unit details'!$N$1131:$N$1141,"Yes")/E234)</x:f>
        <x:v>7.988571859267392</x:v>
      </x:c>
      <x:c r="H234" s="43" t="n">
        <x:f>IF(E234=0,"n.a.",_xlfn.MAXIFS('Unit details'!$X$1131:$X$1141,'Unit details'!$B$1131:$B$1141,$A234,'Unit details'!$J$1131:$J$1141,$B234,'Unit details'!$N$1131:$N$1141,"Yes"))</x:f>
        <x:v>9.37239655651208</x:v>
      </x:c>
      <x:c r="I234" s="15" t="str">
        <x:f>IF(E234=0,"No reliable quoted sample",IF(E234=1,"One quote only; not a market range","Unweighted mean of advertised asking rates"))</x:f>
        <x:v>Unweighted mean of advertised asking rates</x:v>
      </x:c>
    </x:row>
    <x:row r="235" ht="30" customHeight="1">
      <x:c r="A235" s="15" t="str">
        <x:v>Haywards Heath</x:v>
      </x:c>
      <x:c r="B235" s="15" t="str">
        <x:v>10,001–15,000</x:v>
      </x:c>
      <x:c r="C235" s="14" t="n">
        <x:f>COUNTIFS('Unit details'!$B$1131:$B$1141,$A235,'Unit details'!$J$1131:$J$1141,$B235,'Unit details'!$H$1131:$H$1141,"Current",'Unit details'!$E$1131:$E$1141,"Town")</x:f>
        <x:v>0</x:v>
      </x:c>
      <x:c r="D235" s="14" t="n">
        <x:f>COUNTIFS('Unit details'!$B$1131:$B$1141,$A235,'Unit details'!$J$1131:$J$1141,$B235,'Unit details'!$H$1131:$H$1141,"Current",'Unit details'!$E$1131:$E$1141,"Nearby")</x:f>
        <x:v>0</x:v>
      </x:c>
      <x:c r="E235" s="14" t="n">
        <x:f>COUNTIFS('Unit details'!$B$1131:$B$1141,$A235,'Unit details'!$J$1131:$J$1141,$B235,'Unit details'!$N$1131:$N$1141,"Yes")</x:f>
        <x:v>0</x:v>
      </x:c>
      <x:c r="F235" s="43" t="str">
        <x:f>IF(E235=0,"n.a.",_xlfn.MINIFS('Unit details'!$X$1131:$X$1141,'Unit details'!$B$1131:$B$1141,$A235,'Unit details'!$J$1131:$J$1141,$B235,'Unit details'!$N$1131:$N$1141,"Yes"))</x:f>
        <x:v>n.a.</x:v>
      </x:c>
      <x:c r="G235" s="43" t="str">
        <x:f>IF(E235=0,"n.a.",SUMIFS('Unit details'!$X$1131:$X$1141,'Unit details'!$B$1131:$B$1141,$A235,'Unit details'!$J$1131:$J$1141,$B235,'Unit details'!$N$1131:$N$1141,"Yes")/E235)</x:f>
        <x:v>n.a.</x:v>
      </x:c>
      <x:c r="H235" s="43" t="str">
        <x:f>IF(E235=0,"n.a.",_xlfn.MAXIFS('Unit details'!$X$1131:$X$1141,'Unit details'!$B$1131:$B$1141,$A235,'Unit details'!$J$1131:$J$1141,$B235,'Unit details'!$N$1131:$N$1141,"Yes"))</x:f>
        <x:v>n.a.</x:v>
      </x:c>
      <x:c r="I235" s="15" t="str">
        <x:f>IF(E235=0,"No reliable quoted sample",IF(E235=1,"One quote only; not a market range","Unweighted mean of advertised asking rates"))</x:f>
        <x:v>No reliable quoted sample</x:v>
      </x:c>
    </x:row>
    <x:row r="236" ht="30" customHeight="1">
      <x:c r="A236" s="15" t="str">
        <x:v>Eastbourne</x:v>
      </x:c>
      <x:c r="B236" s="15" t="str">
        <x:v>1–1,000</x:v>
      </x:c>
      <x:c r="C236" s="14" t="n">
        <x:f>COUNTIFS('Unit details'!$B$1142:$B$1153,$A236,'Unit details'!$J$1142:$J$1153,$B236,'Unit details'!$H$1142:$H$1153,"Current",'Unit details'!$E$1142:$E$1153,"Town")</x:f>
        <x:v>0</x:v>
      </x:c>
      <x:c r="D236" s="14" t="n">
        <x:f>COUNTIFS('Unit details'!$B$1142:$B$1153,$A236,'Unit details'!$J$1142:$J$1153,$B236,'Unit details'!$H$1142:$H$1153,"Current",'Unit details'!$E$1142:$E$1153,"Nearby")</x:f>
        <x:v>0</x:v>
      </x:c>
      <x:c r="E236" s="14" t="n">
        <x:f>COUNTIFS('Unit details'!$B$1142:$B$1153,$A236,'Unit details'!$J$1142:$J$1153,$B236,'Unit details'!$N$1142:$N$1153,"Yes")</x:f>
        <x:v>0</x:v>
      </x:c>
      <x:c r="F236" s="43" t="str">
        <x:f>IF(E236=0,"n.a.",_xlfn.MINIFS('Unit details'!$X$1142:$X$1153,'Unit details'!$B$1142:$B$1153,$A236,'Unit details'!$J$1142:$J$1153,$B236,'Unit details'!$N$1142:$N$1153,"Yes"))</x:f>
        <x:v>n.a.</x:v>
      </x:c>
      <x:c r="G236" s="43" t="str">
        <x:f>IF(E236=0,"n.a.",SUMIFS('Unit details'!$X$1142:$X$1153,'Unit details'!$B$1142:$B$1153,$A236,'Unit details'!$J$1142:$J$1153,$B236,'Unit details'!$N$1142:$N$1153,"Yes")/E236)</x:f>
        <x:v>n.a.</x:v>
      </x:c>
      <x:c r="H236" s="43" t="str">
        <x:f>IF(E236=0,"n.a.",_xlfn.MAXIFS('Unit details'!$X$1142:$X$1153,'Unit details'!$B$1142:$B$1153,$A236,'Unit details'!$J$1142:$J$1153,$B236,'Unit details'!$N$1142:$N$1153,"Yes"))</x:f>
        <x:v>n.a.</x:v>
      </x:c>
      <x:c r="I236" s="15" t="str">
        <x:f>IF(E236=0,"No reliable quoted sample",IF(E236=1,"One quote only; not a market range","Unweighted mean of advertised asking rates"))</x:f>
        <x:v>No reliable quoted sample</x:v>
      </x:c>
    </x:row>
    <x:row r="237" ht="30" customHeight="1">
      <x:c r="A237" s="15" t="str">
        <x:v>Eastbourne</x:v>
      </x:c>
      <x:c r="B237" s="15" t="str">
        <x:v>1,001–2,500</x:v>
      </x:c>
      <x:c r="C237" s="14" t="n">
        <x:f>COUNTIFS('Unit details'!$B$1142:$B$1153,$A237,'Unit details'!$J$1142:$J$1153,$B237,'Unit details'!$H$1142:$H$1153,"Current",'Unit details'!$E$1142:$E$1153,"Town")</x:f>
        <x:v>0</x:v>
      </x:c>
      <x:c r="D237" s="14" t="n">
        <x:f>COUNTIFS('Unit details'!$B$1142:$B$1153,$A237,'Unit details'!$J$1142:$J$1153,$B237,'Unit details'!$H$1142:$H$1153,"Current",'Unit details'!$E$1142:$E$1153,"Nearby")</x:f>
        <x:v>2</x:v>
      </x:c>
      <x:c r="E237" s="14" t="n">
        <x:f>COUNTIFS('Unit details'!$B$1142:$B$1153,$A237,'Unit details'!$J$1142:$J$1153,$B237,'Unit details'!$N$1142:$N$1153,"Yes")</x:f>
        <x:v>1</x:v>
      </x:c>
      <x:c r="F237" s="43" t="n">
        <x:f>IF(E237=0,"n.a.",_xlfn.MINIFS('Unit details'!$X$1142:$X$1153,'Unit details'!$B$1142:$B$1153,$A237,'Unit details'!$J$1142:$J$1153,$B237,'Unit details'!$N$1142:$N$1153,"Yes"))</x:f>
        <x:v>12.70513499205929</x:v>
      </x:c>
      <x:c r="G237" s="43" t="n">
        <x:f>IF(E237=0,"n.a.",SUMIFS('Unit details'!$X$1142:$X$1153,'Unit details'!$B$1142:$B$1153,$A237,'Unit details'!$J$1142:$J$1153,$B237,'Unit details'!$N$1142:$N$1153,"Yes")/E237)</x:f>
        <x:v>12.70513499205929</x:v>
      </x:c>
      <x:c r="H237" s="43" t="n">
        <x:f>IF(E237=0,"n.a.",_xlfn.MAXIFS('Unit details'!$X$1142:$X$1153,'Unit details'!$B$1142:$B$1153,$A237,'Unit details'!$J$1142:$J$1153,$B237,'Unit details'!$N$1142:$N$1153,"Yes"))</x:f>
        <x:v>12.70513499205929</x:v>
      </x:c>
      <x:c r="I237" s="15" t="str">
        <x:f>IF(E237=0,"No reliable quoted sample",IF(E237=1,"One quote only; not a market range","Unweighted mean of advertised asking rates"))</x:f>
        <x:v>One quote only; not a market range</x:v>
      </x:c>
    </x:row>
    <x:row r="238" ht="30" customHeight="1">
      <x:c r="A238" s="15" t="str">
        <x:v>Eastbourne</x:v>
      </x:c>
      <x:c r="B238" s="15" t="str">
        <x:v>2,501–5,000</x:v>
      </x:c>
      <x:c r="C238" s="14" t="n">
        <x:f>COUNTIFS('Unit details'!$B$1142:$B$1153,$A238,'Unit details'!$J$1142:$J$1153,$B238,'Unit details'!$H$1142:$H$1153,"Current",'Unit details'!$E$1142:$E$1153,"Town")</x:f>
        <x:v>2</x:v>
      </x:c>
      <x:c r="D238" s="14" t="n">
        <x:f>COUNTIFS('Unit details'!$B$1142:$B$1153,$A238,'Unit details'!$J$1142:$J$1153,$B238,'Unit details'!$H$1142:$H$1153,"Current",'Unit details'!$E$1142:$E$1153,"Nearby")</x:f>
        <x:v>2</x:v>
      </x:c>
      <x:c r="E238" s="14" t="n">
        <x:f>COUNTIFS('Unit details'!$B$1142:$B$1153,$A238,'Unit details'!$J$1142:$J$1153,$B238,'Unit details'!$N$1142:$N$1153,"Yes")</x:f>
        <x:v>2</x:v>
      </x:c>
      <x:c r="F238" s="43" t="n">
        <x:f>IF(E238=0,"n.a.",_xlfn.MINIFS('Unit details'!$X$1142:$X$1153,'Unit details'!$B$1142:$B$1153,$A238,'Unit details'!$J$1142:$J$1153,$B238,'Unit details'!$N$1142:$N$1153,"Yes"))</x:f>
        <x:v>10.75095785440613</x:v>
      </x:c>
      <x:c r="G238" s="43" t="n">
        <x:f>IF(E238=0,"n.a.",SUMIFS('Unit details'!$X$1142:$X$1153,'Unit details'!$B$1142:$B$1153,$A238,'Unit details'!$J$1142:$J$1153,$B238,'Unit details'!$N$1142:$N$1153,"Yes")/E238)</x:f>
        <x:v>10.838105189829328</x:v>
      </x:c>
      <x:c r="H238" s="43" t="n">
        <x:f>IF(E238=0,"n.a.",_xlfn.MAXIFS('Unit details'!$X$1142:$X$1153,'Unit details'!$B$1142:$B$1153,$A238,'Unit details'!$J$1142:$J$1153,$B238,'Unit details'!$N$1142:$N$1153,"Yes"))</x:f>
        <x:v>10.925252525252525</x:v>
      </x:c>
      <x:c r="I238" s="15" t="str">
        <x:f>IF(E238=0,"No reliable quoted sample",IF(E238=1,"One quote only; not a market range","Unweighted mean of advertised asking rates"))</x:f>
        <x:v>Unweighted mean of advertised asking rates</x:v>
      </x:c>
    </x:row>
    <x:row r="239" ht="30" customHeight="1">
      <x:c r="A239" s="15" t="str">
        <x:v>Eastbourne</x:v>
      </x:c>
      <x:c r="B239" s="15" t="str">
        <x:v>5,001–10,000</x:v>
      </x:c>
      <x:c r="C239" s="14" t="n">
        <x:f>COUNTIFS('Unit details'!$B$1142:$B$1153,$A239,'Unit details'!$J$1142:$J$1153,$B239,'Unit details'!$H$1142:$H$1153,"Current",'Unit details'!$E$1142:$E$1153,"Town")</x:f>
        <x:v>0</x:v>
      </x:c>
      <x:c r="D239" s="14" t="n">
        <x:f>COUNTIFS('Unit details'!$B$1142:$B$1153,$A239,'Unit details'!$J$1142:$J$1153,$B239,'Unit details'!$H$1142:$H$1153,"Current",'Unit details'!$E$1142:$E$1153,"Nearby")</x:f>
        <x:v>0</x:v>
      </x:c>
      <x:c r="E239" s="14" t="n">
        <x:f>COUNTIFS('Unit details'!$B$1142:$B$1153,$A239,'Unit details'!$J$1142:$J$1153,$B239,'Unit details'!$N$1142:$N$1153,"Yes")</x:f>
        <x:v>0</x:v>
      </x:c>
      <x:c r="F239" s="43" t="str">
        <x:f>IF(E239=0,"n.a.",_xlfn.MINIFS('Unit details'!$X$1142:$X$1153,'Unit details'!$B$1142:$B$1153,$A239,'Unit details'!$J$1142:$J$1153,$B239,'Unit details'!$N$1142:$N$1153,"Yes"))</x:f>
        <x:v>n.a.</x:v>
      </x:c>
      <x:c r="G239" s="43" t="str">
        <x:f>IF(E239=0,"n.a.",SUMIFS('Unit details'!$X$1142:$X$1153,'Unit details'!$B$1142:$B$1153,$A239,'Unit details'!$J$1142:$J$1153,$B239,'Unit details'!$N$1142:$N$1153,"Yes")/E239)</x:f>
        <x:v>n.a.</x:v>
      </x:c>
      <x:c r="H239" s="43" t="str">
        <x:f>IF(E239=0,"n.a.",_xlfn.MAXIFS('Unit details'!$X$1142:$X$1153,'Unit details'!$B$1142:$B$1153,$A239,'Unit details'!$J$1142:$J$1153,$B239,'Unit details'!$N$1142:$N$1153,"Yes"))</x:f>
        <x:v>n.a.</x:v>
      </x:c>
      <x:c r="I239" s="15" t="str">
        <x:f>IF(E239=0,"No reliable quoted sample",IF(E239=1,"One quote only; not a market range","Unweighted mean of advertised asking rates"))</x:f>
        <x:v>No reliable quoted sample</x:v>
      </x:c>
    </x:row>
    <x:row r="240" ht="30" customHeight="1">
      <x:c r="A240" s="15" t="str">
        <x:v>Eastbourne</x:v>
      </x:c>
      <x:c r="B240" s="15" t="str">
        <x:v>10,001–15,000</x:v>
      </x:c>
      <x:c r="C240" s="14" t="n">
        <x:f>COUNTIFS('Unit details'!$B$1142:$B$1153,$A240,'Unit details'!$J$1142:$J$1153,$B240,'Unit details'!$H$1142:$H$1153,"Current",'Unit details'!$E$1142:$E$1153,"Town")</x:f>
        <x:v>1</x:v>
      </x:c>
      <x:c r="D240" s="14" t="n">
        <x:f>COUNTIFS('Unit details'!$B$1142:$B$1153,$A240,'Unit details'!$J$1142:$J$1153,$B240,'Unit details'!$H$1142:$H$1153,"Current",'Unit details'!$E$1142:$E$1153,"Nearby")</x:f>
        <x:v>0</x:v>
      </x:c>
      <x:c r="E240" s="14" t="n">
        <x:f>COUNTIFS('Unit details'!$B$1142:$B$1153,$A240,'Unit details'!$J$1142:$J$1153,$B240,'Unit details'!$N$1142:$N$1153,"Yes")</x:f>
        <x:v>1</x:v>
      </x:c>
      <x:c r="F240" s="43" t="n">
        <x:f>IF(E240=0,"n.a.",_xlfn.MINIFS('Unit details'!$X$1142:$X$1153,'Unit details'!$B$1142:$B$1153,$A240,'Unit details'!$J$1142:$J$1153,$B240,'Unit details'!$N$1142:$N$1153,"Yes"))</x:f>
        <x:v>6.580101772240744</x:v>
      </x:c>
      <x:c r="G240" s="43" t="n">
        <x:f>IF(E240=0,"n.a.",SUMIFS('Unit details'!$X$1142:$X$1153,'Unit details'!$B$1142:$B$1153,$A240,'Unit details'!$J$1142:$J$1153,$B240,'Unit details'!$N$1142:$N$1153,"Yes")/E240)</x:f>
        <x:v>6.580101772240744</x:v>
      </x:c>
      <x:c r="H240" s="43" t="n">
        <x:f>IF(E240=0,"n.a.",_xlfn.MAXIFS('Unit details'!$X$1142:$X$1153,'Unit details'!$B$1142:$B$1153,$A240,'Unit details'!$J$1142:$J$1153,$B240,'Unit details'!$N$1142:$N$1153,"Yes"))</x:f>
        <x:v>6.580101772240744</x:v>
      </x:c>
      <x:c r="I240" s="15" t="str">
        <x:f>IF(E240=0,"No reliable quoted sample",IF(E240=1,"One quote only; not a market range","Unweighted mean of advertised asking rates"))</x:f>
        <x:v>One quote only; not a market range</x:v>
      </x:c>
    </x:row>
    <x:row r="241" ht="30" customHeight="1">
      <x:c r="A241" s="15" t="str">
        <x:v>Hastings</x:v>
      </x:c>
      <x:c r="B241" s="15" t="str">
        <x:v>1–1,000</x:v>
      </x:c>
      <x:c r="C241" s="14" t="n">
        <x:f>COUNTIFS('Unit details'!$B$1154:$B$1176,$A241,'Unit details'!$J$1154:$J$1176,$B241,'Unit details'!$H$1154:$H$1176,"Current",'Unit details'!$E$1154:$E$1176,"Town")</x:f>
        <x:v>1</x:v>
      </x:c>
      <x:c r="D241" s="14" t="n">
        <x:f>COUNTIFS('Unit details'!$B$1154:$B$1176,$A241,'Unit details'!$J$1154:$J$1176,$B241,'Unit details'!$H$1154:$H$1176,"Current",'Unit details'!$E$1154:$E$1176,"Nearby")</x:f>
        <x:v>0</x:v>
      </x:c>
      <x:c r="E241" s="14" t="n">
        <x:f>COUNTIFS('Unit details'!$B$1154:$B$1176,$A241,'Unit details'!$J$1154:$J$1176,$B241,'Unit details'!$N$1154:$N$1176,"Yes")</x:f>
        <x:v>1</x:v>
      </x:c>
      <x:c r="F241" s="43" t="n">
        <x:f>IF(E241=0,"n.a.",_xlfn.MINIFS('Unit details'!$X$1154:$X$1176,'Unit details'!$B$1154:$B$1176,$A241,'Unit details'!$J$1154:$J$1176,$B241,'Unit details'!$N$1154:$N$1176,"Yes"))</x:f>
        <x:v>12.3</x:v>
      </x:c>
      <x:c r="G241" s="43" t="n">
        <x:f>IF(E241=0,"n.a.",SUMIFS('Unit details'!$X$1154:$X$1176,'Unit details'!$B$1154:$B$1176,$A241,'Unit details'!$J$1154:$J$1176,$B241,'Unit details'!$N$1154:$N$1176,"Yes")/E241)</x:f>
        <x:v>12.3</x:v>
      </x:c>
      <x:c r="H241" s="43" t="n">
        <x:f>IF(E241=0,"n.a.",_xlfn.MAXIFS('Unit details'!$X$1154:$X$1176,'Unit details'!$B$1154:$B$1176,$A241,'Unit details'!$J$1154:$J$1176,$B241,'Unit details'!$N$1154:$N$1176,"Yes"))</x:f>
        <x:v>12.3</x:v>
      </x:c>
      <x:c r="I241" s="15" t="str">
        <x:f>IF(E241=0,"No reliable quoted sample",IF(E241=1,"One quote only; not a market range","Unweighted mean of advertised asking rates"))</x:f>
        <x:v>One quote only; not a market range</x:v>
      </x:c>
    </x:row>
    <x:row r="242" ht="30" customHeight="1">
      <x:c r="A242" s="15" t="str">
        <x:v>Hastings</x:v>
      </x:c>
      <x:c r="B242" s="15" t="str">
        <x:v>1,001–2,500</x:v>
      </x:c>
      <x:c r="C242" s="14" t="n">
        <x:f>COUNTIFS('Unit details'!$B$1154:$B$1176,$A242,'Unit details'!$J$1154:$J$1176,$B242,'Unit details'!$H$1154:$H$1176,"Current",'Unit details'!$E$1154:$E$1176,"Town")</x:f>
        <x:v>5</x:v>
      </x:c>
      <x:c r="D242" s="14" t="n">
        <x:f>COUNTIFS('Unit details'!$B$1154:$B$1176,$A242,'Unit details'!$J$1154:$J$1176,$B242,'Unit details'!$H$1154:$H$1176,"Current",'Unit details'!$E$1154:$E$1176,"Nearby")</x:f>
        <x:v>0</x:v>
      </x:c>
      <x:c r="E242" s="14" t="n">
        <x:f>COUNTIFS('Unit details'!$B$1154:$B$1176,$A242,'Unit details'!$J$1154:$J$1176,$B242,'Unit details'!$N$1154:$N$1176,"Yes")</x:f>
        <x:v>5</x:v>
      </x:c>
      <x:c r="F242" s="43" t="n">
        <x:f>IF(E242=0,"n.a.",_xlfn.MINIFS('Unit details'!$X$1154:$X$1176,'Unit details'!$B$1154:$B$1176,$A242,'Unit details'!$J$1154:$J$1176,$B242,'Unit details'!$N$1154:$N$1176,"Yes"))</x:f>
        <x:v>6.521739130434782</x:v>
      </x:c>
      <x:c r="G242" s="43" t="n">
        <x:f>IF(E242=0,"n.a.",SUMIFS('Unit details'!$X$1154:$X$1176,'Unit details'!$B$1154:$B$1176,$A242,'Unit details'!$J$1154:$J$1176,$B242,'Unit details'!$N$1154:$N$1176,"Yes")/E242)</x:f>
        <x:v>10.515144723214117</x:v>
      </x:c>
      <x:c r="H242" s="43" t="n">
        <x:f>IF(E242=0,"n.a.",_xlfn.MAXIFS('Unit details'!$X$1154:$X$1176,'Unit details'!$B$1154:$B$1176,$A242,'Unit details'!$J$1154:$J$1176,$B242,'Unit details'!$N$1154:$N$1176,"Yes"))</x:f>
        <x:v>13.26259946949602</x:v>
      </x:c>
      <x:c r="I242" s="15" t="str">
        <x:f>IF(E242=0,"No reliable quoted sample",IF(E242=1,"One quote only; not a market range","Unweighted mean of advertised asking rates"))</x:f>
        <x:v>Unweighted mean of advertised asking rates</x:v>
      </x:c>
    </x:row>
    <x:row r="243" ht="30" customHeight="1">
      <x:c r="A243" s="15" t="str">
        <x:v>Hastings</x:v>
      </x:c>
      <x:c r="B243" s="15" t="str">
        <x:v>2,501–5,000</x:v>
      </x:c>
      <x:c r="C243" s="14" t="n">
        <x:f>COUNTIFS('Unit details'!$B$1154:$B$1176,$A243,'Unit details'!$J$1154:$J$1176,$B243,'Unit details'!$H$1154:$H$1176,"Current",'Unit details'!$E$1154:$E$1176,"Town")</x:f>
        <x:v>7</x:v>
      </x:c>
      <x:c r="D243" s="14" t="n">
        <x:f>COUNTIFS('Unit details'!$B$1154:$B$1176,$A243,'Unit details'!$J$1154:$J$1176,$B243,'Unit details'!$H$1154:$H$1176,"Current",'Unit details'!$E$1154:$E$1176,"Nearby")</x:f>
        <x:v>0</x:v>
      </x:c>
      <x:c r="E243" s="14" t="n">
        <x:f>COUNTIFS('Unit details'!$B$1154:$B$1176,$A243,'Unit details'!$J$1154:$J$1176,$B243,'Unit details'!$N$1154:$N$1176,"Yes")</x:f>
        <x:v>7</x:v>
      </x:c>
      <x:c r="F243" s="43" t="n">
        <x:f>IF(E243=0,"n.a.",_xlfn.MINIFS('Unit details'!$X$1154:$X$1176,'Unit details'!$B$1154:$B$1176,$A243,'Unit details'!$J$1154:$J$1176,$B243,'Unit details'!$N$1154:$N$1176,"Yes"))</x:f>
        <x:v>7.27069351230425</x:v>
      </x:c>
      <x:c r="G243" s="43" t="n">
        <x:f>IF(E243=0,"n.a.",SUMIFS('Unit details'!$X$1154:$X$1176,'Unit details'!$B$1154:$B$1176,$A243,'Unit details'!$J$1154:$J$1176,$B243,'Unit details'!$N$1154:$N$1176,"Yes")/E243)</x:f>
        <x:v>9.103586164415896</x:v>
      </x:c>
      <x:c r="H243" s="43" t="n">
        <x:f>IF(E243=0,"n.a.",_xlfn.MAXIFS('Unit details'!$X$1154:$X$1176,'Unit details'!$B$1154:$B$1176,$A243,'Unit details'!$J$1154:$J$1176,$B243,'Unit details'!$N$1154:$N$1176,"Yes"))</x:f>
        <x:v>10.111223458038422</x:v>
      </x:c>
      <x:c r="I243" s="15" t="str">
        <x:f>IF(E243=0,"No reliable quoted sample",IF(E243=1,"One quote only; not a market range","Unweighted mean of advertised asking rates"))</x:f>
        <x:v>Unweighted mean of advertised asking rates</x:v>
      </x:c>
    </x:row>
    <x:row r="244" ht="30" customHeight="1">
      <x:c r="A244" s="15" t="str">
        <x:v>Hastings</x:v>
      </x:c>
      <x:c r="B244" s="15" t="str">
        <x:v>5,001–10,000</x:v>
      </x:c>
      <x:c r="C244" s="14" t="n">
        <x:f>COUNTIFS('Unit details'!$B$1154:$B$1176,$A244,'Unit details'!$J$1154:$J$1176,$B244,'Unit details'!$H$1154:$H$1176,"Current",'Unit details'!$E$1154:$E$1176,"Town")</x:f>
        <x:v>6</x:v>
      </x:c>
      <x:c r="D244" s="14" t="n">
        <x:f>COUNTIFS('Unit details'!$B$1154:$B$1176,$A244,'Unit details'!$J$1154:$J$1176,$B244,'Unit details'!$H$1154:$H$1176,"Current",'Unit details'!$E$1154:$E$1176,"Nearby")</x:f>
        <x:v>0</x:v>
      </x:c>
      <x:c r="E244" s="14" t="n">
        <x:f>COUNTIFS('Unit details'!$B$1154:$B$1176,$A244,'Unit details'!$J$1154:$J$1176,$B244,'Unit details'!$N$1154:$N$1176,"Yes")</x:f>
        <x:v>6</x:v>
      </x:c>
      <x:c r="F244" s="43" t="n">
        <x:f>IF(E244=0,"n.a.",_xlfn.MINIFS('Unit details'!$X$1154:$X$1176,'Unit details'!$B$1154:$B$1176,$A244,'Unit details'!$J$1154:$J$1176,$B244,'Unit details'!$N$1154:$N$1176,"Yes"))</x:f>
        <x:v>6.840495734749719</x:v>
      </x:c>
      <x:c r="G244" s="43" t="n">
        <x:f>IF(E244=0,"n.a.",SUMIFS('Unit details'!$X$1154:$X$1176,'Unit details'!$B$1154:$B$1176,$A244,'Unit details'!$J$1154:$J$1176,$B244,'Unit details'!$N$1154:$N$1176,"Yes")/E244)</x:f>
        <x:v>8.340121765866206</x:v>
      </x:c>
      <x:c r="H244" s="43" t="n">
        <x:f>IF(E244=0,"n.a.",_xlfn.MAXIFS('Unit details'!$X$1154:$X$1176,'Unit details'!$B$1154:$B$1176,$A244,'Unit details'!$J$1154:$J$1176,$B244,'Unit details'!$N$1154:$N$1176,"Yes"))</x:f>
        <x:v>9.5</x:v>
      </x:c>
      <x:c r="I244" s="15" t="str">
        <x:f>IF(E244=0,"No reliable quoted sample",IF(E244=1,"One quote only; not a market range","Unweighted mean of advertised asking rates"))</x:f>
        <x:v>Unweighted mean of advertised asking rates</x:v>
      </x:c>
    </x:row>
    <x:row r="245" ht="30" customHeight="1">
      <x:c r="A245" s="15" t="str">
        <x:v>Hastings</x:v>
      </x:c>
      <x:c r="B245" s="15" t="str">
        <x:v>10,001–15,000</x:v>
      </x:c>
      <x:c r="C245" s="14" t="n">
        <x:f>COUNTIFS('Unit details'!$B$1154:$B$1176,$A245,'Unit details'!$J$1154:$J$1176,$B245,'Unit details'!$H$1154:$H$1176,"Current",'Unit details'!$E$1154:$E$1176,"Town")</x:f>
        <x:v>0</x:v>
      </x:c>
      <x:c r="D245" s="14" t="n">
        <x:f>COUNTIFS('Unit details'!$B$1154:$B$1176,$A245,'Unit details'!$J$1154:$J$1176,$B245,'Unit details'!$H$1154:$H$1176,"Current",'Unit details'!$E$1154:$E$1176,"Nearby")</x:f>
        <x:v>0</x:v>
      </x:c>
      <x:c r="E245" s="14" t="n">
        <x:f>COUNTIFS('Unit details'!$B$1154:$B$1176,$A245,'Unit details'!$J$1154:$J$1176,$B245,'Unit details'!$N$1154:$N$1176,"Yes")</x:f>
        <x:v>0</x:v>
      </x:c>
      <x:c r="F245" s="43" t="str">
        <x:f>IF(E245=0,"n.a.",_xlfn.MINIFS('Unit details'!$X$1154:$X$1176,'Unit details'!$B$1154:$B$1176,$A245,'Unit details'!$J$1154:$J$1176,$B245,'Unit details'!$N$1154:$N$1176,"Yes"))</x:f>
        <x:v>n.a.</x:v>
      </x:c>
      <x:c r="G245" s="43" t="str">
        <x:f>IF(E245=0,"n.a.",SUMIFS('Unit details'!$X$1154:$X$1176,'Unit details'!$B$1154:$B$1176,$A245,'Unit details'!$J$1154:$J$1176,$B245,'Unit details'!$N$1154:$N$1176,"Yes")/E245)</x:f>
        <x:v>n.a.</x:v>
      </x:c>
      <x:c r="H245" s="43" t="str">
        <x:f>IF(E245=0,"n.a.",_xlfn.MAXIFS('Unit details'!$X$1154:$X$1176,'Unit details'!$B$1154:$B$1176,$A245,'Unit details'!$J$1154:$J$1176,$B245,'Unit details'!$N$1154:$N$1176,"Yes"))</x:f>
        <x:v>n.a.</x:v>
      </x:c>
      <x:c r="I245" s="15" t="str">
        <x:f>IF(E245=0,"No reliable quoted sample",IF(E245=1,"One quote only; not a market range","Unweighted mean of advertised asking rates"))</x:f>
        <x:v>No reliable quoted sample</x:v>
      </x:c>
    </x:row>
    <x:row r="246" ht="30" customHeight="1">
      <x:c r="A246" s="15" t="str">
        <x:v>Hastings</x:v>
      </x:c>
      <x:c r="B246" s="15" t="str">
        <x:v>Range crosses bands</x:v>
      </x:c>
      <x:c r="C246" s="14" t="n">
        <x:f>COUNTIFS('Unit details'!$B$1154:$B$1176,$A246,'Unit details'!$J$1154:$J$1176,$B246,'Unit details'!$H$1154:$H$1176,"Current",'Unit details'!$E$1154:$E$1176,"Town")</x:f>
        <x:v>1</x:v>
      </x:c>
      <x:c r="D246" s="14" t="n">
        <x:f>COUNTIFS('Unit details'!$B$1154:$B$1176,$A246,'Unit details'!$J$1154:$J$1176,$B246,'Unit details'!$H$1154:$H$1176,"Current",'Unit details'!$E$1154:$E$1176,"Nearby")</x:f>
        <x:v>0</x:v>
      </x:c>
      <x:c r="E246" s="14" t="n">
        <x:f>COUNTIFS('Unit details'!$B$1154:$B$1176,$A246,'Unit details'!$J$1154:$J$1176,$B246,'Unit details'!$N$1154:$N$1176,"Yes")</x:f>
        <x:v>0</x:v>
      </x:c>
      <x:c r="F246" s="43" t="str">
        <x:f>IF(E246=0,"n.a.",_xlfn.MINIFS('Unit details'!$X$1154:$X$1176,'Unit details'!$B$1154:$B$1176,$A246,'Unit details'!$J$1154:$J$1176,$B246,'Unit details'!$N$1154:$N$1176,"Yes"))</x:f>
        <x:v>n.a.</x:v>
      </x:c>
      <x:c r="G246" s="43" t="str">
        <x:f>IF(E246=0,"n.a.",SUMIFS('Unit details'!$X$1154:$X$1176,'Unit details'!$B$1154:$B$1176,$A246,'Unit details'!$J$1154:$J$1176,$B246,'Unit details'!$N$1154:$N$1176,"Yes")/E246)</x:f>
        <x:v>n.a.</x:v>
      </x:c>
      <x:c r="H246" s="43" t="str">
        <x:f>IF(E246=0,"n.a.",_xlfn.MAXIFS('Unit details'!$X$1154:$X$1176,'Unit details'!$B$1154:$B$1176,$A246,'Unit details'!$J$1154:$J$1176,$B246,'Unit details'!$N$1154:$N$1176,"Yes"))</x:f>
        <x:v>n.a.</x:v>
      </x:c>
      <x:c r="I246" s="15" t="str">
        <x:f>IF(E246=0,"No reliable quoted sample",IF(E246=1,"One quote only; not a market range","Unweighted mean of advertised asking rates"))</x:f>
        <x:v>No reliable quoted sample</x:v>
      </x:c>
    </x:row>
    <x:row r="247" ht="30" customHeight="1">
      <x:c r="A247" s="15" t="str">
        <x:v>Bexhill-on-Sea</x:v>
      </x:c>
      <x:c r="B247" s="15" t="str">
        <x:v>1–1,000</x:v>
      </x:c>
      <x:c r="C247" s="14" t="n">
        <x:f>COUNTIFS('Unit details'!$B$1177:$B$1178,$A247,'Unit details'!$J$1177:$J$1178,$B247,'Unit details'!$H$1177:$H$1178,"Current",'Unit details'!$E$1177:$E$1178,"Town")</x:f>
        <x:v>0</x:v>
      </x:c>
      <x:c r="D247" s="14" t="n">
        <x:f>COUNTIFS('Unit details'!$B$1177:$B$1178,$A247,'Unit details'!$J$1177:$J$1178,$B247,'Unit details'!$H$1177:$H$1178,"Current",'Unit details'!$E$1177:$E$1178,"Nearby")</x:f>
        <x:v>0</x:v>
      </x:c>
      <x:c r="E247" s="14" t="n">
        <x:f>COUNTIFS('Unit details'!$B$1177:$B$1178,$A247,'Unit details'!$J$1177:$J$1178,$B247,'Unit details'!$N$1177:$N$1178,"Yes")</x:f>
        <x:v>0</x:v>
      </x:c>
      <x:c r="F247" s="43" t="str">
        <x:f>IF(E247=0,"n.a.",_xlfn.MINIFS('Unit details'!$X$1177:$X$1178,'Unit details'!$B$1177:$B$1178,$A247,'Unit details'!$J$1177:$J$1178,$B247,'Unit details'!$N$1177:$N$1178,"Yes"))</x:f>
        <x:v>n.a.</x:v>
      </x:c>
      <x:c r="G247" s="43" t="str">
        <x:f>IF(E247=0,"n.a.",SUMIFS('Unit details'!$X$1177:$X$1178,'Unit details'!$B$1177:$B$1178,$A247,'Unit details'!$J$1177:$J$1178,$B247,'Unit details'!$N$1177:$N$1178,"Yes")/E247)</x:f>
        <x:v>n.a.</x:v>
      </x:c>
      <x:c r="H247" s="43" t="str">
        <x:f>IF(E247=0,"n.a.",_xlfn.MAXIFS('Unit details'!$X$1177:$X$1178,'Unit details'!$B$1177:$B$1178,$A247,'Unit details'!$J$1177:$J$1178,$B247,'Unit details'!$N$1177:$N$1178,"Yes"))</x:f>
        <x:v>n.a.</x:v>
      </x:c>
      <x:c r="I247" s="15" t="str">
        <x:f>IF(E247=0,"No reliable quoted sample",IF(E247=1,"One quote only; not a market range","Unweighted mean of advertised asking rates"))</x:f>
        <x:v>No reliable quoted sample</x:v>
      </x:c>
    </x:row>
    <x:row r="248" ht="30" customHeight="1">
      <x:c r="A248" s="15" t="str">
        <x:v>Bexhill-on-Sea</x:v>
      </x:c>
      <x:c r="B248" s="15" t="str">
        <x:v>1,001–2,500</x:v>
      </x:c>
      <x:c r="C248" s="14" t="n">
        <x:f>COUNTIFS('Unit details'!$B$1177:$B$1178,$A248,'Unit details'!$J$1177:$J$1178,$B248,'Unit details'!$H$1177:$H$1178,"Current",'Unit details'!$E$1177:$E$1178,"Town")</x:f>
        <x:v>1</x:v>
      </x:c>
      <x:c r="D248" s="14" t="n">
        <x:f>COUNTIFS('Unit details'!$B$1177:$B$1178,$A248,'Unit details'!$J$1177:$J$1178,$B248,'Unit details'!$H$1177:$H$1178,"Current",'Unit details'!$E$1177:$E$1178,"Nearby")</x:f>
        <x:v>0</x:v>
      </x:c>
      <x:c r="E248" s="14" t="n">
        <x:f>COUNTIFS('Unit details'!$B$1177:$B$1178,$A248,'Unit details'!$J$1177:$J$1178,$B248,'Unit details'!$N$1177:$N$1178,"Yes")</x:f>
        <x:v>1</x:v>
      </x:c>
      <x:c r="F248" s="43" t="n">
        <x:f>IF(E248=0,"n.a.",_xlfn.MINIFS('Unit details'!$X$1177:$X$1178,'Unit details'!$B$1177:$B$1178,$A248,'Unit details'!$J$1177:$J$1178,$B248,'Unit details'!$N$1177:$N$1178,"Yes"))</x:f>
        <x:v>9.854014598540147</x:v>
      </x:c>
      <x:c r="G248" s="43" t="n">
        <x:f>IF(E248=0,"n.a.",SUMIFS('Unit details'!$X$1177:$X$1178,'Unit details'!$B$1177:$B$1178,$A248,'Unit details'!$J$1177:$J$1178,$B248,'Unit details'!$N$1177:$N$1178,"Yes")/E248)</x:f>
        <x:v>9.854014598540147</x:v>
      </x:c>
      <x:c r="H248" s="43" t="n">
        <x:f>IF(E248=0,"n.a.",_xlfn.MAXIFS('Unit details'!$X$1177:$X$1178,'Unit details'!$B$1177:$B$1178,$A248,'Unit details'!$J$1177:$J$1178,$B248,'Unit details'!$N$1177:$N$1178,"Yes"))</x:f>
        <x:v>9.854014598540147</x:v>
      </x:c>
      <x:c r="I248" s="15" t="str">
        <x:f>IF(E248=0,"No reliable quoted sample",IF(E248=1,"One quote only; not a market range","Unweighted mean of advertised asking rates"))</x:f>
        <x:v>One quote only; not a market range</x:v>
      </x:c>
    </x:row>
    <x:row r="249" ht="30" customHeight="1">
      <x:c r="A249" s="15" t="str">
        <x:v>Bexhill-on-Sea</x:v>
      </x:c>
      <x:c r="B249" s="15" t="str">
        <x:v>2,501–5,000</x:v>
      </x:c>
      <x:c r="C249" s="14" t="n">
        <x:f>COUNTIFS('Unit details'!$B$1177:$B$1178,$A249,'Unit details'!$J$1177:$J$1178,$B249,'Unit details'!$H$1177:$H$1178,"Current",'Unit details'!$E$1177:$E$1178,"Town")</x:f>
        <x:v>1</x:v>
      </x:c>
      <x:c r="D249" s="14" t="n">
        <x:f>COUNTIFS('Unit details'!$B$1177:$B$1178,$A249,'Unit details'!$J$1177:$J$1178,$B249,'Unit details'!$H$1177:$H$1178,"Current",'Unit details'!$E$1177:$E$1178,"Nearby")</x:f>
        <x:v>0</x:v>
      </x:c>
      <x:c r="E249" s="14" t="n">
        <x:f>COUNTIFS('Unit details'!$B$1177:$B$1178,$A249,'Unit details'!$J$1177:$J$1178,$B249,'Unit details'!$N$1177:$N$1178,"Yes")</x:f>
        <x:v>1</x:v>
      </x:c>
      <x:c r="F249" s="43" t="n">
        <x:f>IF(E249=0,"n.a.",_xlfn.MINIFS('Unit details'!$X$1177:$X$1178,'Unit details'!$B$1177:$B$1178,$A249,'Unit details'!$J$1177:$J$1178,$B249,'Unit details'!$N$1177:$N$1178,"Yes"))</x:f>
        <x:v>12</x:v>
      </x:c>
      <x:c r="G249" s="43" t="n">
        <x:f>IF(E249=0,"n.a.",SUMIFS('Unit details'!$X$1177:$X$1178,'Unit details'!$B$1177:$B$1178,$A249,'Unit details'!$J$1177:$J$1178,$B249,'Unit details'!$N$1177:$N$1178,"Yes")/E249)</x:f>
        <x:v>12</x:v>
      </x:c>
      <x:c r="H249" s="43" t="n">
        <x:f>IF(E249=0,"n.a.",_xlfn.MAXIFS('Unit details'!$X$1177:$X$1178,'Unit details'!$B$1177:$B$1178,$A249,'Unit details'!$J$1177:$J$1178,$B249,'Unit details'!$N$1177:$N$1178,"Yes"))</x:f>
        <x:v>12</x:v>
      </x:c>
      <x:c r="I249" s="15" t="str">
        <x:f>IF(E249=0,"No reliable quoted sample",IF(E249=1,"One quote only; not a market range","Unweighted mean of advertised asking rates"))</x:f>
        <x:v>One quote only; not a market range</x:v>
      </x:c>
    </x:row>
    <x:row r="250" ht="30" customHeight="1">
      <x:c r="A250" s="15" t="str">
        <x:v>Bexhill-on-Sea</x:v>
      </x:c>
      <x:c r="B250" s="15" t="str">
        <x:v>5,001–10,000</x:v>
      </x:c>
      <x:c r="C250" s="14" t="n">
        <x:f>COUNTIFS('Unit details'!$B$1177:$B$1178,$A250,'Unit details'!$J$1177:$J$1178,$B250,'Unit details'!$H$1177:$H$1178,"Current",'Unit details'!$E$1177:$E$1178,"Town")</x:f>
        <x:v>0</x:v>
      </x:c>
      <x:c r="D250" s="14" t="n">
        <x:f>COUNTIFS('Unit details'!$B$1177:$B$1178,$A250,'Unit details'!$J$1177:$J$1178,$B250,'Unit details'!$H$1177:$H$1178,"Current",'Unit details'!$E$1177:$E$1178,"Nearby")</x:f>
        <x:v>0</x:v>
      </x:c>
      <x:c r="E250" s="14" t="n">
        <x:f>COUNTIFS('Unit details'!$B$1177:$B$1178,$A250,'Unit details'!$J$1177:$J$1178,$B250,'Unit details'!$N$1177:$N$1178,"Yes")</x:f>
        <x:v>0</x:v>
      </x:c>
      <x:c r="F250" s="43" t="str">
        <x:f>IF(E250=0,"n.a.",_xlfn.MINIFS('Unit details'!$X$1177:$X$1178,'Unit details'!$B$1177:$B$1178,$A250,'Unit details'!$J$1177:$J$1178,$B250,'Unit details'!$N$1177:$N$1178,"Yes"))</x:f>
        <x:v>n.a.</x:v>
      </x:c>
      <x:c r="G250" s="43" t="str">
        <x:f>IF(E250=0,"n.a.",SUMIFS('Unit details'!$X$1177:$X$1178,'Unit details'!$B$1177:$B$1178,$A250,'Unit details'!$J$1177:$J$1178,$B250,'Unit details'!$N$1177:$N$1178,"Yes")/E250)</x:f>
        <x:v>n.a.</x:v>
      </x:c>
      <x:c r="H250" s="43" t="str">
        <x:f>IF(E250=0,"n.a.",_xlfn.MAXIFS('Unit details'!$X$1177:$X$1178,'Unit details'!$B$1177:$B$1178,$A250,'Unit details'!$J$1177:$J$1178,$B250,'Unit details'!$N$1177:$N$1178,"Yes"))</x:f>
        <x:v>n.a.</x:v>
      </x:c>
      <x:c r="I250" s="15" t="str">
        <x:f>IF(E250=0,"No reliable quoted sample",IF(E250=1,"One quote only; not a market range","Unweighted mean of advertised asking rates"))</x:f>
        <x:v>No reliable quoted sample</x:v>
      </x:c>
    </x:row>
    <x:row r="251" ht="30" customHeight="1">
      <x:c r="A251" s="15" t="str">
        <x:v>Bexhill-on-Sea</x:v>
      </x:c>
      <x:c r="B251" s="15" t="str">
        <x:v>10,001–15,000</x:v>
      </x:c>
      <x:c r="C251" s="14" t="n">
        <x:f>COUNTIFS('Unit details'!$B$1177:$B$1178,$A251,'Unit details'!$J$1177:$J$1178,$B251,'Unit details'!$H$1177:$H$1178,"Current",'Unit details'!$E$1177:$E$1178,"Town")</x:f>
        <x:v>0</x:v>
      </x:c>
      <x:c r="D251" s="14" t="n">
        <x:f>COUNTIFS('Unit details'!$B$1177:$B$1178,$A251,'Unit details'!$J$1177:$J$1178,$B251,'Unit details'!$H$1177:$H$1178,"Current",'Unit details'!$E$1177:$E$1178,"Nearby")</x:f>
        <x:v>0</x:v>
      </x:c>
      <x:c r="E251" s="14" t="n">
        <x:f>COUNTIFS('Unit details'!$B$1177:$B$1178,$A251,'Unit details'!$J$1177:$J$1178,$B251,'Unit details'!$N$1177:$N$1178,"Yes")</x:f>
        <x:v>0</x:v>
      </x:c>
      <x:c r="F251" s="43" t="str">
        <x:f>IF(E251=0,"n.a.",_xlfn.MINIFS('Unit details'!$X$1177:$X$1178,'Unit details'!$B$1177:$B$1178,$A251,'Unit details'!$J$1177:$J$1178,$B251,'Unit details'!$N$1177:$N$1178,"Yes"))</x:f>
        <x:v>n.a.</x:v>
      </x:c>
      <x:c r="G251" s="43" t="str">
        <x:f>IF(E251=0,"n.a.",SUMIFS('Unit details'!$X$1177:$X$1178,'Unit details'!$B$1177:$B$1178,$A251,'Unit details'!$J$1177:$J$1178,$B251,'Unit details'!$N$1177:$N$1178,"Yes")/E251)</x:f>
        <x:v>n.a.</x:v>
      </x:c>
      <x:c r="H251" s="43" t="str">
        <x:f>IF(E251=0,"n.a.",_xlfn.MAXIFS('Unit details'!$X$1177:$X$1178,'Unit details'!$B$1177:$B$1178,$A251,'Unit details'!$J$1177:$J$1178,$B251,'Unit details'!$N$1177:$N$1178,"Yes"))</x:f>
        <x:v>n.a.</x:v>
      </x:c>
      <x:c r="I251" s="15" t="str">
        <x:f>IF(E251=0,"No reliable quoted sample",IF(E251=1,"One quote only; not a market range","Unweighted mean of advertised asking rates"))</x:f>
        <x:v>No reliable quoted sample</x:v>
      </x:c>
    </x:row>
    <x:row r="252" ht="30" customHeight="1">
      <x:c r="A252" s="15" t="str">
        <x:v>Seaford</x:v>
      </x:c>
      <x:c r="B252" s="15" t="str">
        <x:v>1–1,000</x:v>
      </x:c>
      <x:c r="C252" s="14" t="n">
        <x:f>COUNTIFS('Unit details'!$B$4039:$B$4039,$A252,'Unit details'!$J$4039:$J$4039,$B252,'Unit details'!$H$4039:$H$4039,"Current",'Unit details'!$E$4039:$E$4039,"Town")</x:f>
        <x:v>0</x:v>
      </x:c>
      <x:c r="D252" s="14" t="n">
        <x:f>COUNTIFS('Unit details'!$B$4039:$B$4039,$A252,'Unit details'!$J$4039:$J$4039,$B252,'Unit details'!$H$4039:$H$4039,"Current",'Unit details'!$E$4039:$E$4039,"Nearby")</x:f>
        <x:v>0</x:v>
      </x:c>
      <x:c r="E252" s="14" t="n">
        <x:f>COUNTIFS('Unit details'!$B$4039:$B$4039,$A252,'Unit details'!$J$4039:$J$4039,$B252,'Unit details'!$N$4039:$N$4039,"Yes")</x:f>
        <x:v>0</x:v>
      </x:c>
      <x:c r="F252" s="43" t="str">
        <x:f>IF(E252=0,"n.a.",_xlfn.MINIFS('Unit details'!$X$4039:$X$4039,'Unit details'!$B$4039:$B$4039,$A252,'Unit details'!$J$4039:$J$4039,$B252,'Unit details'!$N$4039:$N$4039,"Yes"))</x:f>
        <x:v>n.a.</x:v>
      </x:c>
      <x:c r="G252" s="43" t="str">
        <x:f>IF(E252=0,"n.a.",SUMIFS('Unit details'!$X$4039:$X$4039,'Unit details'!$B$4039:$B$4039,$A252,'Unit details'!$J$4039:$J$4039,$B252,'Unit details'!$N$4039:$N$4039,"Yes")/E252)</x:f>
        <x:v>n.a.</x:v>
      </x:c>
      <x:c r="H252" s="43" t="str">
        <x:f>IF(E252=0,"n.a.",_xlfn.MAXIFS('Unit details'!$X$4039:$X$4039,'Unit details'!$B$4039:$B$4039,$A252,'Unit details'!$J$4039:$J$4039,$B252,'Unit details'!$N$4039:$N$4039,"Yes"))</x:f>
        <x:v>n.a.</x:v>
      </x:c>
      <x:c r="I252" s="15" t="str">
        <x:f>IF(E252=0,"No reliable quoted sample",IF(E252=1,"One quote only; not a market range","Unweighted mean of advertised asking rates"))</x:f>
        <x:v>No reliable quoted sample</x:v>
      </x:c>
    </x:row>
    <x:row r="253" ht="30" customHeight="1">
      <x:c r="A253" s="15" t="str">
        <x:v>Seaford</x:v>
      </x:c>
      <x:c r="B253" s="15" t="str">
        <x:v>1,001–2,500</x:v>
      </x:c>
      <x:c r="C253" s="14" t="n">
        <x:f>COUNTIFS('Unit details'!$B$4039:$B$4039,$A253,'Unit details'!$J$4039:$J$4039,$B253,'Unit details'!$H$4039:$H$4039,"Current",'Unit details'!$E$4039:$E$4039,"Town")</x:f>
        <x:v>0</x:v>
      </x:c>
      <x:c r="D253" s="14" t="n">
        <x:f>COUNTIFS('Unit details'!$B$4039:$B$4039,$A253,'Unit details'!$J$4039:$J$4039,$B253,'Unit details'!$H$4039:$H$4039,"Current",'Unit details'!$E$4039:$E$4039,"Nearby")</x:f>
        <x:v>0</x:v>
      </x:c>
      <x:c r="E253" s="14" t="n">
        <x:f>COUNTIFS('Unit details'!$B$4039:$B$4039,$A253,'Unit details'!$J$4039:$J$4039,$B253,'Unit details'!$N$4039:$N$4039,"Yes")</x:f>
        <x:v>0</x:v>
      </x:c>
      <x:c r="F253" s="43" t="str">
        <x:f>IF(E253=0,"n.a.",_xlfn.MINIFS('Unit details'!$X$4039:$X$4039,'Unit details'!$B$4039:$B$4039,$A253,'Unit details'!$J$4039:$J$4039,$B253,'Unit details'!$N$4039:$N$4039,"Yes"))</x:f>
        <x:v>n.a.</x:v>
      </x:c>
      <x:c r="G253" s="43" t="str">
        <x:f>IF(E253=0,"n.a.",SUMIFS('Unit details'!$X$4039:$X$4039,'Unit details'!$B$4039:$B$4039,$A253,'Unit details'!$J$4039:$J$4039,$B253,'Unit details'!$N$4039:$N$4039,"Yes")/E253)</x:f>
        <x:v>n.a.</x:v>
      </x:c>
      <x:c r="H253" s="43" t="str">
        <x:f>IF(E253=0,"n.a.",_xlfn.MAXIFS('Unit details'!$X$4039:$X$4039,'Unit details'!$B$4039:$B$4039,$A253,'Unit details'!$J$4039:$J$4039,$B253,'Unit details'!$N$4039:$N$4039,"Yes"))</x:f>
        <x:v>n.a.</x:v>
      </x:c>
      <x:c r="I253" s="15" t="str">
        <x:f>IF(E253=0,"No reliable quoted sample",IF(E253=1,"One quote only; not a market range","Unweighted mean of advertised asking rates"))</x:f>
        <x:v>No reliable quoted sample</x:v>
      </x:c>
    </x:row>
    <x:row r="254" ht="30" customHeight="1">
      <x:c r="A254" s="15" t="str">
        <x:v>Seaford</x:v>
      </x:c>
      <x:c r="B254" s="15" t="str">
        <x:v>2,501–5,000</x:v>
      </x:c>
      <x:c r="C254" s="14" t="n">
        <x:f>COUNTIFS('Unit details'!$B$4039:$B$4039,$A254,'Unit details'!$J$4039:$J$4039,$B254,'Unit details'!$H$4039:$H$4039,"Current",'Unit details'!$E$4039:$E$4039,"Town")</x:f>
        <x:v>0</x:v>
      </x:c>
      <x:c r="D254" s="14" t="n">
        <x:f>COUNTIFS('Unit details'!$B$4039:$B$4039,$A254,'Unit details'!$J$4039:$J$4039,$B254,'Unit details'!$H$4039:$H$4039,"Current",'Unit details'!$E$4039:$E$4039,"Nearby")</x:f>
        <x:v>0</x:v>
      </x:c>
      <x:c r="E254" s="14" t="n">
        <x:f>COUNTIFS('Unit details'!$B$4039:$B$4039,$A254,'Unit details'!$J$4039:$J$4039,$B254,'Unit details'!$N$4039:$N$4039,"Yes")</x:f>
        <x:v>0</x:v>
      </x:c>
      <x:c r="F254" s="43" t="str">
        <x:f>IF(E254=0,"n.a.",_xlfn.MINIFS('Unit details'!$X$4039:$X$4039,'Unit details'!$B$4039:$B$4039,$A254,'Unit details'!$J$4039:$J$4039,$B254,'Unit details'!$N$4039:$N$4039,"Yes"))</x:f>
        <x:v>n.a.</x:v>
      </x:c>
      <x:c r="G254" s="43" t="str">
        <x:f>IF(E254=0,"n.a.",SUMIFS('Unit details'!$X$4039:$X$4039,'Unit details'!$B$4039:$B$4039,$A254,'Unit details'!$J$4039:$J$4039,$B254,'Unit details'!$N$4039:$N$4039,"Yes")/E254)</x:f>
        <x:v>n.a.</x:v>
      </x:c>
      <x:c r="H254" s="43" t="str">
        <x:f>IF(E254=0,"n.a.",_xlfn.MAXIFS('Unit details'!$X$4039:$X$4039,'Unit details'!$B$4039:$B$4039,$A254,'Unit details'!$J$4039:$J$4039,$B254,'Unit details'!$N$4039:$N$4039,"Yes"))</x:f>
        <x:v>n.a.</x:v>
      </x:c>
      <x:c r="I254" s="15" t="str">
        <x:f>IF(E254=0,"No reliable quoted sample",IF(E254=1,"One quote only; not a market range","Unweighted mean of advertised asking rates"))</x:f>
        <x:v>No reliable quoted sample</x:v>
      </x:c>
    </x:row>
    <x:row r="255" ht="30" customHeight="1">
      <x:c r="A255" s="15" t="str">
        <x:v>Seaford</x:v>
      </x:c>
      <x:c r="B255" s="15" t="str">
        <x:v>5,001–10,000</x:v>
      </x:c>
      <x:c r="C255" s="14" t="n">
        <x:f>COUNTIFS('Unit details'!$B$4039:$B$4039,$A255,'Unit details'!$J$4039:$J$4039,$B255,'Unit details'!$H$4039:$H$4039,"Current",'Unit details'!$E$4039:$E$4039,"Town")</x:f>
        <x:v>0</x:v>
      </x:c>
      <x:c r="D255" s="14" t="n">
        <x:f>COUNTIFS('Unit details'!$B$4039:$B$4039,$A255,'Unit details'!$J$4039:$J$4039,$B255,'Unit details'!$H$4039:$H$4039,"Current",'Unit details'!$E$4039:$E$4039,"Nearby")</x:f>
        <x:v>0</x:v>
      </x:c>
      <x:c r="E255" s="14" t="n">
        <x:f>COUNTIFS('Unit details'!$B$4039:$B$4039,$A255,'Unit details'!$J$4039:$J$4039,$B255,'Unit details'!$N$4039:$N$4039,"Yes")</x:f>
        <x:v>0</x:v>
      </x:c>
      <x:c r="F255" s="43" t="str">
        <x:f>IF(E255=0,"n.a.",_xlfn.MINIFS('Unit details'!$X$4039:$X$4039,'Unit details'!$B$4039:$B$4039,$A255,'Unit details'!$J$4039:$J$4039,$B255,'Unit details'!$N$4039:$N$4039,"Yes"))</x:f>
        <x:v>n.a.</x:v>
      </x:c>
      <x:c r="G255" s="43" t="str">
        <x:f>IF(E255=0,"n.a.",SUMIFS('Unit details'!$X$4039:$X$4039,'Unit details'!$B$4039:$B$4039,$A255,'Unit details'!$J$4039:$J$4039,$B255,'Unit details'!$N$4039:$N$4039,"Yes")/E255)</x:f>
        <x:v>n.a.</x:v>
      </x:c>
      <x:c r="H255" s="43" t="str">
        <x:f>IF(E255=0,"n.a.",_xlfn.MAXIFS('Unit details'!$X$4039:$X$4039,'Unit details'!$B$4039:$B$4039,$A255,'Unit details'!$J$4039:$J$4039,$B255,'Unit details'!$N$4039:$N$4039,"Yes"))</x:f>
        <x:v>n.a.</x:v>
      </x:c>
      <x:c r="I255" s="15" t="str">
        <x:f>IF(E255=0,"No reliable quoted sample",IF(E255=1,"One quote only; not a market range","Unweighted mean of advertised asking rates"))</x:f>
        <x:v>No reliable quoted sample</x:v>
      </x:c>
    </x:row>
    <x:row r="256" ht="30" customHeight="1">
      <x:c r="A256" s="15" t="str">
        <x:v>Seaford</x:v>
      </x:c>
      <x:c r="B256" s="15" t="str">
        <x:v>10,001–15,000</x:v>
      </x:c>
      <x:c r="C256" s="14" t="n">
        <x:f>COUNTIFS('Unit details'!$B$4039:$B$4039,$A256,'Unit details'!$J$4039:$J$4039,$B256,'Unit details'!$H$4039:$H$4039,"Current",'Unit details'!$E$4039:$E$4039,"Town")</x:f>
        <x:v>0</x:v>
      </x:c>
      <x:c r="D256" s="14" t="n">
        <x:f>COUNTIFS('Unit details'!$B$4039:$B$4039,$A256,'Unit details'!$J$4039:$J$4039,$B256,'Unit details'!$H$4039:$H$4039,"Current",'Unit details'!$E$4039:$E$4039,"Nearby")</x:f>
        <x:v>0</x:v>
      </x:c>
      <x:c r="E256" s="14" t="n">
        <x:f>COUNTIFS('Unit details'!$B$4039:$B$4039,$A256,'Unit details'!$J$4039:$J$4039,$B256,'Unit details'!$N$4039:$N$4039,"Yes")</x:f>
        <x:v>0</x:v>
      </x:c>
      <x:c r="F256" s="43" t="str">
        <x:f>IF(E256=0,"n.a.",_xlfn.MINIFS('Unit details'!$X$4039:$X$4039,'Unit details'!$B$4039:$B$4039,$A256,'Unit details'!$J$4039:$J$4039,$B256,'Unit details'!$N$4039:$N$4039,"Yes"))</x:f>
        <x:v>n.a.</x:v>
      </x:c>
      <x:c r="G256" s="43" t="str">
        <x:f>IF(E256=0,"n.a.",SUMIFS('Unit details'!$X$4039:$X$4039,'Unit details'!$B$4039:$B$4039,$A256,'Unit details'!$J$4039:$J$4039,$B256,'Unit details'!$N$4039:$N$4039,"Yes")/E256)</x:f>
        <x:v>n.a.</x:v>
      </x:c>
      <x:c r="H256" s="43" t="str">
        <x:f>IF(E256=0,"n.a.",_xlfn.MAXIFS('Unit details'!$X$4039:$X$4039,'Unit details'!$B$4039:$B$4039,$A256,'Unit details'!$J$4039:$J$4039,$B256,'Unit details'!$N$4039:$N$4039,"Yes"))</x:f>
        <x:v>n.a.</x:v>
      </x:c>
      <x:c r="I256" s="15" t="str">
        <x:f>IF(E256=0,"No reliable quoted sample",IF(E256=1,"One quote only; not a market range","Unweighted mean of advertised asking rates"))</x:f>
        <x:v>No reliable quoted sample</x:v>
      </x:c>
    </x:row>
    <x:row r="257" ht="30" customHeight="1">
      <x:c r="A257" s="15" t="str">
        <x:v>Lancing and Sompting</x:v>
      </x:c>
      <x:c r="B257" s="15" t="str">
        <x:v>1–1,000</x:v>
      </x:c>
      <x:c r="C257" s="14" t="n">
        <x:f>COUNTIFS('Unit details'!$B$1179:$B$1188,$A257,'Unit details'!$J$1179:$J$1188,$B257,'Unit details'!$H$1179:$H$1188,"Current",'Unit details'!$E$1179:$E$1188,"Town")</x:f>
        <x:v>2</x:v>
      </x:c>
      <x:c r="D257" s="14" t="n">
        <x:f>COUNTIFS('Unit details'!$B$1179:$B$1188,$A257,'Unit details'!$J$1179:$J$1188,$B257,'Unit details'!$H$1179:$H$1188,"Current",'Unit details'!$E$1179:$E$1188,"Nearby")</x:f>
        <x:v>0</x:v>
      </x:c>
      <x:c r="E257" s="14" t="n">
        <x:f>COUNTIFS('Unit details'!$B$1179:$B$1188,$A257,'Unit details'!$J$1179:$J$1188,$B257,'Unit details'!$N$1179:$N$1188,"Yes")</x:f>
        <x:v>2</x:v>
      </x:c>
      <x:c r="F257" s="43" t="n">
        <x:f>IF(E257=0,"n.a.",_xlfn.MINIFS('Unit details'!$X$1179:$X$1188,'Unit details'!$B$1179:$B$1188,$A257,'Unit details'!$J$1179:$J$1188,$B257,'Unit details'!$N$1179:$N$1188,"Yes"))</x:f>
        <x:v>13.106159895150721</x:v>
      </x:c>
      <x:c r="G257" s="43" t="n">
        <x:f>IF(E257=0,"n.a.",SUMIFS('Unit details'!$X$1179:$X$1188,'Unit details'!$B$1179:$B$1188,$A257,'Unit details'!$J$1179:$J$1188,$B257,'Unit details'!$N$1179:$N$1188,"Yes")/E257)</x:f>
        <x:v>14.609474710918764</x:v>
      </x:c>
      <x:c r="H257" s="43" t="n">
        <x:f>IF(E257=0,"n.a.",_xlfn.MAXIFS('Unit details'!$X$1179:$X$1188,'Unit details'!$B$1179:$B$1188,$A257,'Unit details'!$J$1179:$J$1188,$B257,'Unit details'!$N$1179:$N$1188,"Yes"))</x:f>
        <x:v>16.112789526686807</x:v>
      </x:c>
      <x:c r="I257" s="15" t="str">
        <x:f>IF(E257=0,"No reliable quoted sample",IF(E257=1,"One quote only; not a market range","Unweighted mean of advertised asking rates"))</x:f>
        <x:v>Unweighted mean of advertised asking rates</x:v>
      </x:c>
    </x:row>
    <x:row r="258" ht="30" customHeight="1">
      <x:c r="A258" s="15" t="str">
        <x:v>Lancing and Sompting</x:v>
      </x:c>
      <x:c r="B258" s="15" t="str">
        <x:v>1,001–2,500</x:v>
      </x:c>
      <x:c r="C258" s="14" t="n">
        <x:f>COUNTIFS('Unit details'!$B$1179:$B$1188,$A258,'Unit details'!$J$1179:$J$1188,$B258,'Unit details'!$H$1179:$H$1188,"Current",'Unit details'!$E$1179:$E$1188,"Town")</x:f>
        <x:v>1</x:v>
      </x:c>
      <x:c r="D258" s="14" t="n">
        <x:f>COUNTIFS('Unit details'!$B$1179:$B$1188,$A258,'Unit details'!$J$1179:$J$1188,$B258,'Unit details'!$H$1179:$H$1188,"Current",'Unit details'!$E$1179:$E$1188,"Nearby")</x:f>
        <x:v>0</x:v>
      </x:c>
      <x:c r="E258" s="14" t="n">
        <x:f>COUNTIFS('Unit details'!$B$1179:$B$1188,$A258,'Unit details'!$J$1179:$J$1188,$B258,'Unit details'!$N$1179:$N$1188,"Yes")</x:f>
        <x:v>1</x:v>
      </x:c>
      <x:c r="F258" s="43" t="n">
        <x:f>IF(E258=0,"n.a.",_xlfn.MINIFS('Unit details'!$X$1179:$X$1188,'Unit details'!$B$1179:$B$1188,$A258,'Unit details'!$J$1179:$J$1188,$B258,'Unit details'!$N$1179:$N$1188,"Yes"))</x:f>
        <x:v>13.955244755244756</x:v>
      </x:c>
      <x:c r="G258" s="43" t="n">
        <x:f>IF(E258=0,"n.a.",SUMIFS('Unit details'!$X$1179:$X$1188,'Unit details'!$B$1179:$B$1188,$A258,'Unit details'!$J$1179:$J$1188,$B258,'Unit details'!$N$1179:$N$1188,"Yes")/E258)</x:f>
        <x:v>13.955244755244756</x:v>
      </x:c>
      <x:c r="H258" s="43" t="n">
        <x:f>IF(E258=0,"n.a.",_xlfn.MAXIFS('Unit details'!$X$1179:$X$1188,'Unit details'!$B$1179:$B$1188,$A258,'Unit details'!$J$1179:$J$1188,$B258,'Unit details'!$N$1179:$N$1188,"Yes"))</x:f>
        <x:v>13.955244755244756</x:v>
      </x:c>
      <x:c r="I258" s="15" t="str">
        <x:f>IF(E258=0,"No reliable quoted sample",IF(E258=1,"One quote only; not a market range","Unweighted mean of advertised asking rates"))</x:f>
        <x:v>One quote only; not a market range</x:v>
      </x:c>
    </x:row>
    <x:row r="259" ht="30" customHeight="1">
      <x:c r="A259" s="15" t="str">
        <x:v>Lancing and Sompting</x:v>
      </x:c>
      <x:c r="B259" s="15" t="str">
        <x:v>2,501–5,000</x:v>
      </x:c>
      <x:c r="C259" s="14" t="n">
        <x:f>COUNTIFS('Unit details'!$B$1179:$B$1188,$A259,'Unit details'!$J$1179:$J$1188,$B259,'Unit details'!$H$1179:$H$1188,"Current",'Unit details'!$E$1179:$E$1188,"Town")</x:f>
        <x:v>2</x:v>
      </x:c>
      <x:c r="D259" s="14" t="n">
        <x:f>COUNTIFS('Unit details'!$B$1179:$B$1188,$A259,'Unit details'!$J$1179:$J$1188,$B259,'Unit details'!$H$1179:$H$1188,"Current",'Unit details'!$E$1179:$E$1188,"Nearby")</x:f>
        <x:v>0</x:v>
      </x:c>
      <x:c r="E259" s="14" t="n">
        <x:f>COUNTIFS('Unit details'!$B$1179:$B$1188,$A259,'Unit details'!$J$1179:$J$1188,$B259,'Unit details'!$N$1179:$N$1188,"Yes")</x:f>
        <x:v>1</x:v>
      </x:c>
      <x:c r="F259" s="43" t="n">
        <x:f>IF(E259=0,"n.a.",_xlfn.MINIFS('Unit details'!$X$1179:$X$1188,'Unit details'!$B$1179:$B$1188,$A259,'Unit details'!$J$1179:$J$1188,$B259,'Unit details'!$N$1179:$N$1188,"Yes"))</x:f>
        <x:v>10.748922413793103</x:v>
      </x:c>
      <x:c r="G259" s="43" t="n">
        <x:f>IF(E259=0,"n.a.",SUMIFS('Unit details'!$X$1179:$X$1188,'Unit details'!$B$1179:$B$1188,$A259,'Unit details'!$J$1179:$J$1188,$B259,'Unit details'!$N$1179:$N$1188,"Yes")/E259)</x:f>
        <x:v>10.748922413793103</x:v>
      </x:c>
      <x:c r="H259" s="43" t="n">
        <x:f>IF(E259=0,"n.a.",_xlfn.MAXIFS('Unit details'!$X$1179:$X$1188,'Unit details'!$B$1179:$B$1188,$A259,'Unit details'!$J$1179:$J$1188,$B259,'Unit details'!$N$1179:$N$1188,"Yes"))</x:f>
        <x:v>10.748922413793103</x:v>
      </x:c>
      <x:c r="I259" s="15" t="str">
        <x:f>IF(E259=0,"No reliable quoted sample",IF(E259=1,"One quote only; not a market range","Unweighted mean of advertised asking rates"))</x:f>
        <x:v>One quote only; not a market range</x:v>
      </x:c>
    </x:row>
    <x:row r="260" ht="30" customHeight="1">
      <x:c r="A260" s="15" t="str">
        <x:v>Lancing and Sompting</x:v>
      </x:c>
      <x:c r="B260" s="15" t="str">
        <x:v>5,001–10,000</x:v>
      </x:c>
      <x:c r="C260" s="14" t="n">
        <x:f>COUNTIFS('Unit details'!$B$1179:$B$1188,$A260,'Unit details'!$J$1179:$J$1188,$B260,'Unit details'!$H$1179:$H$1188,"Current",'Unit details'!$E$1179:$E$1188,"Town")</x:f>
        <x:v>3</x:v>
      </x:c>
      <x:c r="D260" s="14" t="n">
        <x:f>COUNTIFS('Unit details'!$B$1179:$B$1188,$A260,'Unit details'!$J$1179:$J$1188,$B260,'Unit details'!$H$1179:$H$1188,"Current",'Unit details'!$E$1179:$E$1188,"Nearby")</x:f>
        <x:v>0</x:v>
      </x:c>
      <x:c r="E260" s="14" t="n">
        <x:f>COUNTIFS('Unit details'!$B$1179:$B$1188,$A260,'Unit details'!$J$1179:$J$1188,$B260,'Unit details'!$N$1179:$N$1188,"Yes")</x:f>
        <x:v>2</x:v>
      </x:c>
      <x:c r="F260" s="43" t="n">
        <x:f>IF(E260=0,"n.a.",_xlfn.MINIFS('Unit details'!$X$1179:$X$1188,'Unit details'!$B$1179:$B$1188,$A260,'Unit details'!$J$1179:$J$1188,$B260,'Unit details'!$N$1179:$N$1188,"Yes"))</x:f>
        <x:v>8.93355667225014</x:v>
      </x:c>
      <x:c r="G260" s="43" t="n">
        <x:f>IF(E260=0,"n.a.",SUMIFS('Unit details'!$X$1179:$X$1188,'Unit details'!$B$1179:$B$1188,$A260,'Unit details'!$J$1179:$J$1188,$B260,'Unit details'!$N$1179:$N$1188,"Yes")/E260)</x:f>
        <x:v>9.654397219057802</x:v>
      </x:c>
      <x:c r="H260" s="43" t="n">
        <x:f>IF(E260=0,"n.a.",_xlfn.MAXIFS('Unit details'!$X$1179:$X$1188,'Unit details'!$B$1179:$B$1188,$A260,'Unit details'!$J$1179:$J$1188,$B260,'Unit details'!$N$1179:$N$1188,"Yes"))</x:f>
        <x:v>10.375237765865467</x:v>
      </x:c>
      <x:c r="I260" s="15" t="str">
        <x:f>IF(E260=0,"No reliable quoted sample",IF(E260=1,"One quote only; not a market range","Unweighted mean of advertised asking rates"))</x:f>
        <x:v>Unweighted mean of advertised asking rates</x:v>
      </x:c>
    </x:row>
    <x:row r="261" ht="30" customHeight="1">
      <x:c r="A261" s="15" t="str">
        <x:v>Lancing and Sompting</x:v>
      </x:c>
      <x:c r="B261" s="15" t="str">
        <x:v>10,001–15,000</x:v>
      </x:c>
      <x:c r="C261" s="14" t="n">
        <x:f>COUNTIFS('Unit details'!$B$1179:$B$1188,$A261,'Unit details'!$J$1179:$J$1188,$B261,'Unit details'!$H$1179:$H$1188,"Current",'Unit details'!$E$1179:$E$1188,"Town")</x:f>
        <x:v>1</x:v>
      </x:c>
      <x:c r="D261" s="14" t="n">
        <x:f>COUNTIFS('Unit details'!$B$1179:$B$1188,$A261,'Unit details'!$J$1179:$J$1188,$B261,'Unit details'!$H$1179:$H$1188,"Current",'Unit details'!$E$1179:$E$1188,"Nearby")</x:f>
        <x:v>0</x:v>
      </x:c>
      <x:c r="E261" s="14" t="n">
        <x:f>COUNTIFS('Unit details'!$B$1179:$B$1188,$A261,'Unit details'!$J$1179:$J$1188,$B261,'Unit details'!$N$1179:$N$1188,"Yes")</x:f>
        <x:v>1</x:v>
      </x:c>
      <x:c r="F261" s="43" t="n">
        <x:f>IF(E261=0,"n.a.",_xlfn.MINIFS('Unit details'!$X$1179:$X$1188,'Unit details'!$B$1179:$B$1188,$A261,'Unit details'!$J$1179:$J$1188,$B261,'Unit details'!$N$1179:$N$1188,"Yes"))</x:f>
        <x:v>7.170172084130019</x:v>
      </x:c>
      <x:c r="G261" s="43" t="n">
        <x:f>IF(E261=0,"n.a.",SUMIFS('Unit details'!$X$1179:$X$1188,'Unit details'!$B$1179:$B$1188,$A261,'Unit details'!$J$1179:$J$1188,$B261,'Unit details'!$N$1179:$N$1188,"Yes")/E261)</x:f>
        <x:v>7.170172084130019</x:v>
      </x:c>
      <x:c r="H261" s="43" t="n">
        <x:f>IF(E261=0,"n.a.",_xlfn.MAXIFS('Unit details'!$X$1179:$X$1188,'Unit details'!$B$1179:$B$1188,$A261,'Unit details'!$J$1179:$J$1188,$B261,'Unit details'!$N$1179:$N$1188,"Yes"))</x:f>
        <x:v>7.170172084130019</x:v>
      </x:c>
      <x:c r="I261" s="15" t="str">
        <x:f>IF(E261=0,"No reliable quoted sample",IF(E261=1,"One quote only; not a market range","Unweighted mean of advertised asking rates"))</x:f>
        <x:v>One quote only; not a market range</x:v>
      </x:c>
    </x:row>
    <x:row r="262" ht="30" customHeight="1">
      <x:c r="A262" s="15" t="str">
        <x:v>Lancing and Sompting</x:v>
      </x:c>
      <x:c r="B262" s="15" t="str">
        <x:v>Range crosses bands</x:v>
      </x:c>
      <x:c r="C262" s="14" t="n">
        <x:f>COUNTIFS('Unit details'!$B$1179:$B$1188,$A262,'Unit details'!$J$1179:$J$1188,$B262,'Unit details'!$H$1179:$H$1188,"Current",'Unit details'!$E$1179:$E$1188,"Town")</x:f>
        <x:v>0</x:v>
      </x:c>
      <x:c r="D262" s="14" t="n">
        <x:f>COUNTIFS('Unit details'!$B$1179:$B$1188,$A262,'Unit details'!$J$1179:$J$1188,$B262,'Unit details'!$H$1179:$H$1188,"Current",'Unit details'!$E$1179:$E$1188,"Nearby")</x:f>
        <x:v>0</x:v>
      </x:c>
      <x:c r="E262" s="14" t="n">
        <x:f>COUNTIFS('Unit details'!$B$1179:$B$1188,$A262,'Unit details'!$J$1179:$J$1188,$B262,'Unit details'!$N$1179:$N$1188,"Yes")</x:f>
        <x:v>0</x:v>
      </x:c>
      <x:c r="F262" s="43" t="str">
        <x:f>IF(E262=0,"n.a.",_xlfn.MINIFS('Unit details'!$X$1179:$X$1188,'Unit details'!$B$1179:$B$1188,$A262,'Unit details'!$J$1179:$J$1188,$B262,'Unit details'!$N$1179:$N$1188,"Yes"))</x:f>
        <x:v>n.a.</x:v>
      </x:c>
      <x:c r="G262" s="43" t="str">
        <x:f>IF(E262=0,"n.a.",SUMIFS('Unit details'!$X$1179:$X$1188,'Unit details'!$B$1179:$B$1188,$A262,'Unit details'!$J$1179:$J$1188,$B262,'Unit details'!$N$1179:$N$1188,"Yes")/E262)</x:f>
        <x:v>n.a.</x:v>
      </x:c>
      <x:c r="H262" s="43" t="str">
        <x:f>IF(E262=0,"n.a.",_xlfn.MAXIFS('Unit details'!$X$1179:$X$1188,'Unit details'!$B$1179:$B$1188,$A262,'Unit details'!$J$1179:$J$1188,$B262,'Unit details'!$N$1179:$N$1188,"Yes"))</x:f>
        <x:v>n.a.</x:v>
      </x:c>
      <x:c r="I262" s="15" t="str">
        <x:f>IF(E262=0,"No reliable quoted sample",IF(E262=1,"One quote only; not a market range","Unweighted mean of advertised asking rates"))</x:f>
        <x:v>No reliable quoted sample</x:v>
      </x:c>
    </x:row>
    <x:row r="263" ht="30" customHeight="1">
      <x:c r="A263" s="15" t="str">
        <x:v>Shoreham-by-Sea</x:v>
      </x:c>
      <x:c r="B263" s="15" t="str">
        <x:v>1–1,000</x:v>
      </x:c>
      <x:c r="C263" s="14" t="n">
        <x:f>COUNTIFS('Unit details'!$B$1189:$B$1200,$A263,'Unit details'!$J$1189:$J$1200,$B263,'Unit details'!$H$1189:$H$1200,"Current",'Unit details'!$E$1189:$E$1200,"Town")</x:f>
        <x:v>0</x:v>
      </x:c>
      <x:c r="D263" s="14" t="n">
        <x:f>COUNTIFS('Unit details'!$B$1189:$B$1200,$A263,'Unit details'!$J$1189:$J$1200,$B263,'Unit details'!$H$1189:$H$1200,"Current",'Unit details'!$E$1189:$E$1200,"Nearby")</x:f>
        <x:v>0</x:v>
      </x:c>
      <x:c r="E263" s="14" t="n">
        <x:f>COUNTIFS('Unit details'!$B$1189:$B$1200,$A263,'Unit details'!$J$1189:$J$1200,$B263,'Unit details'!$N$1189:$N$1200,"Yes")</x:f>
        <x:v>0</x:v>
      </x:c>
      <x:c r="F263" s="43" t="str">
        <x:f>IF(E263=0,"n.a.",_xlfn.MINIFS('Unit details'!$X$1189:$X$1200,'Unit details'!$B$1189:$B$1200,$A263,'Unit details'!$J$1189:$J$1200,$B263,'Unit details'!$N$1189:$N$1200,"Yes"))</x:f>
        <x:v>n.a.</x:v>
      </x:c>
      <x:c r="G263" s="43" t="str">
        <x:f>IF(E263=0,"n.a.",SUMIFS('Unit details'!$X$1189:$X$1200,'Unit details'!$B$1189:$B$1200,$A263,'Unit details'!$J$1189:$J$1200,$B263,'Unit details'!$N$1189:$N$1200,"Yes")/E263)</x:f>
        <x:v>n.a.</x:v>
      </x:c>
      <x:c r="H263" s="43" t="str">
        <x:f>IF(E263=0,"n.a.",_xlfn.MAXIFS('Unit details'!$X$1189:$X$1200,'Unit details'!$B$1189:$B$1200,$A263,'Unit details'!$J$1189:$J$1200,$B263,'Unit details'!$N$1189:$N$1200,"Yes"))</x:f>
        <x:v>n.a.</x:v>
      </x:c>
      <x:c r="I263" s="15" t="str">
        <x:f>IF(E263=0,"No reliable quoted sample",IF(E263=1,"One quote only; not a market range","Unweighted mean of advertised asking rates"))</x:f>
        <x:v>No reliable quoted sample</x:v>
      </x:c>
    </x:row>
    <x:row r="264" ht="30" customHeight="1">
      <x:c r="A264" s="15" t="str">
        <x:v>Shoreham-by-Sea</x:v>
      </x:c>
      <x:c r="B264" s="15" t="str">
        <x:v>1,001–2,500</x:v>
      </x:c>
      <x:c r="C264" s="14" t="n">
        <x:f>COUNTIFS('Unit details'!$B$1189:$B$1200,$A264,'Unit details'!$J$1189:$J$1200,$B264,'Unit details'!$H$1189:$H$1200,"Current",'Unit details'!$E$1189:$E$1200,"Town")</x:f>
        <x:v>3</x:v>
      </x:c>
      <x:c r="D264" s="14" t="n">
        <x:f>COUNTIFS('Unit details'!$B$1189:$B$1200,$A264,'Unit details'!$J$1189:$J$1200,$B264,'Unit details'!$H$1189:$H$1200,"Current",'Unit details'!$E$1189:$E$1200,"Nearby")</x:f>
        <x:v>0</x:v>
      </x:c>
      <x:c r="E264" s="14" t="n">
        <x:f>COUNTIFS('Unit details'!$B$1189:$B$1200,$A264,'Unit details'!$J$1189:$J$1200,$B264,'Unit details'!$N$1189:$N$1200,"Yes")</x:f>
        <x:v>0</x:v>
      </x:c>
      <x:c r="F264" s="43" t="str">
        <x:f>IF(E264=0,"n.a.",_xlfn.MINIFS('Unit details'!$X$1189:$X$1200,'Unit details'!$B$1189:$B$1200,$A264,'Unit details'!$J$1189:$J$1200,$B264,'Unit details'!$N$1189:$N$1200,"Yes"))</x:f>
        <x:v>n.a.</x:v>
      </x:c>
      <x:c r="G264" s="43" t="str">
        <x:f>IF(E264=0,"n.a.",SUMIFS('Unit details'!$X$1189:$X$1200,'Unit details'!$B$1189:$B$1200,$A264,'Unit details'!$J$1189:$J$1200,$B264,'Unit details'!$N$1189:$N$1200,"Yes")/E264)</x:f>
        <x:v>n.a.</x:v>
      </x:c>
      <x:c r="H264" s="43" t="str">
        <x:f>IF(E264=0,"n.a.",_xlfn.MAXIFS('Unit details'!$X$1189:$X$1200,'Unit details'!$B$1189:$B$1200,$A264,'Unit details'!$J$1189:$J$1200,$B264,'Unit details'!$N$1189:$N$1200,"Yes"))</x:f>
        <x:v>n.a.</x:v>
      </x:c>
      <x:c r="I264" s="15" t="str">
        <x:f>IF(E264=0,"No reliable quoted sample",IF(E264=1,"One quote only; not a market range","Unweighted mean of advertised asking rates"))</x:f>
        <x:v>No reliable quoted sample</x:v>
      </x:c>
    </x:row>
    <x:row r="265" ht="30" customHeight="1">
      <x:c r="A265" s="15" t="str">
        <x:v>Shoreham-by-Sea</x:v>
      </x:c>
      <x:c r="B265" s="15" t="str">
        <x:v>2,501–5,000</x:v>
      </x:c>
      <x:c r="C265" s="14" t="n">
        <x:f>COUNTIFS('Unit details'!$B$1189:$B$1200,$A265,'Unit details'!$J$1189:$J$1200,$B265,'Unit details'!$H$1189:$H$1200,"Current",'Unit details'!$E$1189:$E$1200,"Town")</x:f>
        <x:v>1</x:v>
      </x:c>
      <x:c r="D265" s="14" t="n">
        <x:f>COUNTIFS('Unit details'!$B$1189:$B$1200,$A265,'Unit details'!$J$1189:$J$1200,$B265,'Unit details'!$H$1189:$H$1200,"Current",'Unit details'!$E$1189:$E$1200,"Nearby")</x:f>
        <x:v>0</x:v>
      </x:c>
      <x:c r="E265" s="14" t="n">
        <x:f>COUNTIFS('Unit details'!$B$1189:$B$1200,$A265,'Unit details'!$J$1189:$J$1200,$B265,'Unit details'!$N$1189:$N$1200,"Yes")</x:f>
        <x:v>1</x:v>
      </x:c>
      <x:c r="F265" s="43" t="n">
        <x:f>IF(E265=0,"n.a.",_xlfn.MINIFS('Unit details'!$X$1189:$X$1200,'Unit details'!$B$1189:$B$1200,$A265,'Unit details'!$J$1189:$J$1200,$B265,'Unit details'!$N$1189:$N$1200,"Yes"))</x:f>
        <x:v>13.991793188346328</x:v>
      </x:c>
      <x:c r="G265" s="43" t="n">
        <x:f>IF(E265=0,"n.a.",SUMIFS('Unit details'!$X$1189:$X$1200,'Unit details'!$B$1189:$B$1200,$A265,'Unit details'!$J$1189:$J$1200,$B265,'Unit details'!$N$1189:$N$1200,"Yes")/E265)</x:f>
        <x:v>13.991793188346328</x:v>
      </x:c>
      <x:c r="H265" s="43" t="n">
        <x:f>IF(E265=0,"n.a.",_xlfn.MAXIFS('Unit details'!$X$1189:$X$1200,'Unit details'!$B$1189:$B$1200,$A265,'Unit details'!$J$1189:$J$1200,$B265,'Unit details'!$N$1189:$N$1200,"Yes"))</x:f>
        <x:v>13.991793188346328</x:v>
      </x:c>
      <x:c r="I265" s="15" t="str">
        <x:f>IF(E265=0,"No reliable quoted sample",IF(E265=1,"One quote only; not a market range","Unweighted mean of advertised asking rates"))</x:f>
        <x:v>One quote only; not a market range</x:v>
      </x:c>
    </x:row>
    <x:row r="266" ht="30" customHeight="1">
      <x:c r="A266" s="15" t="str">
        <x:v>Shoreham-by-Sea</x:v>
      </x:c>
      <x:c r="B266" s="15" t="str">
        <x:v>5,001–10,000</x:v>
      </x:c>
      <x:c r="C266" s="14" t="n">
        <x:f>COUNTIFS('Unit details'!$B$1189:$B$1200,$A266,'Unit details'!$J$1189:$J$1200,$B266,'Unit details'!$H$1189:$H$1200,"Current",'Unit details'!$E$1189:$E$1200,"Town")</x:f>
        <x:v>8</x:v>
      </x:c>
      <x:c r="D266" s="14" t="n">
        <x:f>COUNTIFS('Unit details'!$B$1189:$B$1200,$A266,'Unit details'!$J$1189:$J$1200,$B266,'Unit details'!$H$1189:$H$1200,"Current",'Unit details'!$E$1189:$E$1200,"Nearby")</x:f>
        <x:v>0</x:v>
      </x:c>
      <x:c r="E266" s="14" t="n">
        <x:f>COUNTIFS('Unit details'!$B$1189:$B$1200,$A266,'Unit details'!$J$1189:$J$1200,$B266,'Unit details'!$N$1189:$N$1200,"Yes")</x:f>
        <x:v>7</x:v>
      </x:c>
      <x:c r="F266" s="43" t="n">
        <x:f>IF(E266=0,"n.a.",_xlfn.MINIFS('Unit details'!$X$1189:$X$1200,'Unit details'!$B$1189:$B$1200,$A266,'Unit details'!$J$1189:$J$1200,$B266,'Unit details'!$N$1189:$N$1200,"Yes"))</x:f>
        <x:v>9.711215580926796</x:v>
      </x:c>
      <x:c r="G266" s="43" t="n">
        <x:f>IF(E266=0,"n.a.",SUMIFS('Unit details'!$X$1189:$X$1200,'Unit details'!$B$1189:$B$1200,$A266,'Unit details'!$J$1189:$J$1200,$B266,'Unit details'!$N$1189:$N$1200,"Yes")/E266)</x:f>
        <x:v>12.31780893155586</x:v>
      </x:c>
      <x:c r="H266" s="43" t="n">
        <x:f>IF(E266=0,"n.a.",_xlfn.MAXIFS('Unit details'!$X$1189:$X$1200,'Unit details'!$B$1189:$B$1200,$A266,'Unit details'!$J$1189:$J$1200,$B266,'Unit details'!$N$1189:$N$1200,"Yes"))</x:f>
        <x:v>14.00085287846482</x:v>
      </x:c>
      <x:c r="I266" s="15" t="str">
        <x:f>IF(E266=0,"No reliable quoted sample",IF(E266=1,"One quote only; not a market range","Unweighted mean of advertised asking rates"))</x:f>
        <x:v>Unweighted mean of advertised asking rates</x:v>
      </x:c>
    </x:row>
    <x:row r="267" ht="30" customHeight="1">
      <x:c r="A267" s="15" t="str">
        <x:v>Shoreham-by-Sea</x:v>
      </x:c>
      <x:c r="B267" s="15" t="str">
        <x:v>10,001–15,000</x:v>
      </x:c>
      <x:c r="C267" s="14" t="n">
        <x:f>COUNTIFS('Unit details'!$B$1189:$B$1200,$A267,'Unit details'!$J$1189:$J$1200,$B267,'Unit details'!$H$1189:$H$1200,"Current",'Unit details'!$E$1189:$E$1200,"Town")</x:f>
        <x:v>0</x:v>
      </x:c>
      <x:c r="D267" s="14" t="n">
        <x:f>COUNTIFS('Unit details'!$B$1189:$B$1200,$A267,'Unit details'!$J$1189:$J$1200,$B267,'Unit details'!$H$1189:$H$1200,"Current",'Unit details'!$E$1189:$E$1200,"Nearby")</x:f>
        <x:v>0</x:v>
      </x:c>
      <x:c r="E267" s="14" t="n">
        <x:f>COUNTIFS('Unit details'!$B$1189:$B$1200,$A267,'Unit details'!$J$1189:$J$1200,$B267,'Unit details'!$N$1189:$N$1200,"Yes")</x:f>
        <x:v>0</x:v>
      </x:c>
      <x:c r="F267" s="43" t="str">
        <x:f>IF(E267=0,"n.a.",_xlfn.MINIFS('Unit details'!$X$1189:$X$1200,'Unit details'!$B$1189:$B$1200,$A267,'Unit details'!$J$1189:$J$1200,$B267,'Unit details'!$N$1189:$N$1200,"Yes"))</x:f>
        <x:v>n.a.</x:v>
      </x:c>
      <x:c r="G267" s="43" t="str">
        <x:f>IF(E267=0,"n.a.",SUMIFS('Unit details'!$X$1189:$X$1200,'Unit details'!$B$1189:$B$1200,$A267,'Unit details'!$J$1189:$J$1200,$B267,'Unit details'!$N$1189:$N$1200,"Yes")/E267)</x:f>
        <x:v>n.a.</x:v>
      </x:c>
      <x:c r="H267" s="43" t="str">
        <x:f>IF(E267=0,"n.a.",_xlfn.MAXIFS('Unit details'!$X$1189:$X$1200,'Unit details'!$B$1189:$B$1200,$A267,'Unit details'!$J$1189:$J$1200,$B267,'Unit details'!$N$1189:$N$1200,"Yes"))</x:f>
        <x:v>n.a.</x:v>
      </x:c>
      <x:c r="I267" s="15" t="str">
        <x:f>IF(E267=0,"No reliable quoted sample",IF(E267=1,"One quote only; not a market range","Unweighted mean of advertised asking rates"))</x:f>
        <x:v>No reliable quoted sample</x:v>
      </x:c>
    </x:row>
    <x:row r="268" ht="30" customHeight="1">
      <x:c r="A268" s="15" t="str">
        <x:v>East Grinstead</x:v>
      </x:c>
      <x:c r="B268" s="15" t="str">
        <x:v>1–1,000</x:v>
      </x:c>
      <x:c r="C268" s="14" t="n">
        <x:f>COUNTIFS('Unit details'!$B$1201:$B$1203,$A268,'Unit details'!$J$1201:$J$1203,$B268,'Unit details'!$H$1201:$H$1203,"Current",'Unit details'!$E$1201:$E$1203,"Town")</x:f>
        <x:v>0</x:v>
      </x:c>
      <x:c r="D268" s="14" t="n">
        <x:f>COUNTIFS('Unit details'!$B$1201:$B$1203,$A268,'Unit details'!$J$1201:$J$1203,$B268,'Unit details'!$H$1201:$H$1203,"Current",'Unit details'!$E$1201:$E$1203,"Nearby")</x:f>
        <x:v>0</x:v>
      </x:c>
      <x:c r="E268" s="14" t="n">
        <x:f>COUNTIFS('Unit details'!$B$1201:$B$1203,$A268,'Unit details'!$J$1201:$J$1203,$B268,'Unit details'!$N$1201:$N$1203,"Yes")</x:f>
        <x:v>0</x:v>
      </x:c>
      <x:c r="F268" s="43" t="str">
        <x:f>IF(E268=0,"n.a.",_xlfn.MINIFS('Unit details'!$X$1201:$X$1203,'Unit details'!$B$1201:$B$1203,$A268,'Unit details'!$J$1201:$J$1203,$B268,'Unit details'!$N$1201:$N$1203,"Yes"))</x:f>
        <x:v>n.a.</x:v>
      </x:c>
      <x:c r="G268" s="43" t="str">
        <x:f>IF(E268=0,"n.a.",SUMIFS('Unit details'!$X$1201:$X$1203,'Unit details'!$B$1201:$B$1203,$A268,'Unit details'!$J$1201:$J$1203,$B268,'Unit details'!$N$1201:$N$1203,"Yes")/E268)</x:f>
        <x:v>n.a.</x:v>
      </x:c>
      <x:c r="H268" s="43" t="str">
        <x:f>IF(E268=0,"n.a.",_xlfn.MAXIFS('Unit details'!$X$1201:$X$1203,'Unit details'!$B$1201:$B$1203,$A268,'Unit details'!$J$1201:$J$1203,$B268,'Unit details'!$N$1201:$N$1203,"Yes"))</x:f>
        <x:v>n.a.</x:v>
      </x:c>
      <x:c r="I268" s="15" t="str">
        <x:f>IF(E268=0,"No reliable quoted sample",IF(E268=1,"One quote only; not a market range","Unweighted mean of advertised asking rates"))</x:f>
        <x:v>No reliable quoted sample</x:v>
      </x:c>
    </x:row>
    <x:row r="269" ht="30" customHeight="1">
      <x:c r="A269" s="15" t="str">
        <x:v>East Grinstead</x:v>
      </x:c>
      <x:c r="B269" s="15" t="str">
        <x:v>1,001–2,500</x:v>
      </x:c>
      <x:c r="C269" s="14" t="n">
        <x:f>COUNTIFS('Unit details'!$B$1201:$B$1203,$A269,'Unit details'!$J$1201:$J$1203,$B269,'Unit details'!$H$1201:$H$1203,"Current",'Unit details'!$E$1201:$E$1203,"Town")</x:f>
        <x:v>0</x:v>
      </x:c>
      <x:c r="D269" s="14" t="n">
        <x:f>COUNTIFS('Unit details'!$B$1201:$B$1203,$A269,'Unit details'!$J$1201:$J$1203,$B269,'Unit details'!$H$1201:$H$1203,"Current",'Unit details'!$E$1201:$E$1203,"Nearby")</x:f>
        <x:v>0</x:v>
      </x:c>
      <x:c r="E269" s="14" t="n">
        <x:f>COUNTIFS('Unit details'!$B$1201:$B$1203,$A269,'Unit details'!$J$1201:$J$1203,$B269,'Unit details'!$N$1201:$N$1203,"Yes")</x:f>
        <x:v>0</x:v>
      </x:c>
      <x:c r="F269" s="43" t="str">
        <x:f>IF(E269=0,"n.a.",_xlfn.MINIFS('Unit details'!$X$1201:$X$1203,'Unit details'!$B$1201:$B$1203,$A269,'Unit details'!$J$1201:$J$1203,$B269,'Unit details'!$N$1201:$N$1203,"Yes"))</x:f>
        <x:v>n.a.</x:v>
      </x:c>
      <x:c r="G269" s="43" t="str">
        <x:f>IF(E269=0,"n.a.",SUMIFS('Unit details'!$X$1201:$X$1203,'Unit details'!$B$1201:$B$1203,$A269,'Unit details'!$J$1201:$J$1203,$B269,'Unit details'!$N$1201:$N$1203,"Yes")/E269)</x:f>
        <x:v>n.a.</x:v>
      </x:c>
      <x:c r="H269" s="43" t="str">
        <x:f>IF(E269=0,"n.a.",_xlfn.MAXIFS('Unit details'!$X$1201:$X$1203,'Unit details'!$B$1201:$B$1203,$A269,'Unit details'!$J$1201:$J$1203,$B269,'Unit details'!$N$1201:$N$1203,"Yes"))</x:f>
        <x:v>n.a.</x:v>
      </x:c>
      <x:c r="I269" s="15" t="str">
        <x:f>IF(E269=0,"No reliable quoted sample",IF(E269=1,"One quote only; not a market range","Unweighted mean of advertised asking rates"))</x:f>
        <x:v>No reliable quoted sample</x:v>
      </x:c>
    </x:row>
    <x:row r="270" ht="30" customHeight="1">
      <x:c r="A270" s="15" t="str">
        <x:v>East Grinstead</x:v>
      </x:c>
      <x:c r="B270" s="15" t="str">
        <x:v>2,501–5,000</x:v>
      </x:c>
      <x:c r="C270" s="14" t="n">
        <x:f>COUNTIFS('Unit details'!$B$1201:$B$1203,$A270,'Unit details'!$J$1201:$J$1203,$B270,'Unit details'!$H$1201:$H$1203,"Current",'Unit details'!$E$1201:$E$1203,"Town")</x:f>
        <x:v>1</x:v>
      </x:c>
      <x:c r="D270" s="14" t="n">
        <x:f>COUNTIFS('Unit details'!$B$1201:$B$1203,$A270,'Unit details'!$J$1201:$J$1203,$B270,'Unit details'!$H$1201:$H$1203,"Current",'Unit details'!$E$1201:$E$1203,"Nearby")</x:f>
        <x:v>0</x:v>
      </x:c>
      <x:c r="E270" s="14" t="n">
        <x:f>COUNTIFS('Unit details'!$B$1201:$B$1203,$A270,'Unit details'!$J$1201:$J$1203,$B270,'Unit details'!$N$1201:$N$1203,"Yes")</x:f>
        <x:v>1</x:v>
      </x:c>
      <x:c r="F270" s="43" t="n">
        <x:f>IF(E270=0,"n.a.",_xlfn.MINIFS('Unit details'!$X$1201:$X$1203,'Unit details'!$B$1201:$B$1203,$A270,'Unit details'!$J$1201:$J$1203,$B270,'Unit details'!$N$1201:$N$1203,"Yes"))</x:f>
        <x:v>5.087763927753752</x:v>
      </x:c>
      <x:c r="G270" s="43" t="n">
        <x:f>IF(E270=0,"n.a.",SUMIFS('Unit details'!$X$1201:$X$1203,'Unit details'!$B$1201:$B$1203,$A270,'Unit details'!$J$1201:$J$1203,$B270,'Unit details'!$N$1201:$N$1203,"Yes")/E270)</x:f>
        <x:v>5.087763927753752</x:v>
      </x:c>
      <x:c r="H270" s="43" t="n">
        <x:f>IF(E270=0,"n.a.",_xlfn.MAXIFS('Unit details'!$X$1201:$X$1203,'Unit details'!$B$1201:$B$1203,$A270,'Unit details'!$J$1201:$J$1203,$B270,'Unit details'!$N$1201:$N$1203,"Yes"))</x:f>
        <x:v>5.087763927753752</x:v>
      </x:c>
      <x:c r="I270" s="15" t="str">
        <x:f>IF(E270=0,"No reliable quoted sample",IF(E270=1,"One quote only; not a market range","Unweighted mean of advertised asking rates"))</x:f>
        <x:v>One quote only; not a market range</x:v>
      </x:c>
    </x:row>
    <x:row r="271" ht="30" customHeight="1">
      <x:c r="A271" s="15" t="str">
        <x:v>East Grinstead</x:v>
      </x:c>
      <x:c r="B271" s="15" t="str">
        <x:v>5,001–10,000</x:v>
      </x:c>
      <x:c r="C271" s="14" t="n">
        <x:f>COUNTIFS('Unit details'!$B$1201:$B$1203,$A271,'Unit details'!$J$1201:$J$1203,$B271,'Unit details'!$H$1201:$H$1203,"Current",'Unit details'!$E$1201:$E$1203,"Town")</x:f>
        <x:v>1</x:v>
      </x:c>
      <x:c r="D271" s="14" t="n">
        <x:f>COUNTIFS('Unit details'!$B$1201:$B$1203,$A271,'Unit details'!$J$1201:$J$1203,$B271,'Unit details'!$H$1201:$H$1203,"Current",'Unit details'!$E$1201:$E$1203,"Nearby")</x:f>
        <x:v>0</x:v>
      </x:c>
      <x:c r="E271" s="14" t="n">
        <x:f>COUNTIFS('Unit details'!$B$1201:$B$1203,$A271,'Unit details'!$J$1201:$J$1203,$B271,'Unit details'!$N$1201:$N$1203,"Yes")</x:f>
        <x:v>0</x:v>
      </x:c>
      <x:c r="F271" s="43" t="str">
        <x:f>IF(E271=0,"n.a.",_xlfn.MINIFS('Unit details'!$X$1201:$X$1203,'Unit details'!$B$1201:$B$1203,$A271,'Unit details'!$J$1201:$J$1203,$B271,'Unit details'!$N$1201:$N$1203,"Yes"))</x:f>
        <x:v>n.a.</x:v>
      </x:c>
      <x:c r="G271" s="43" t="str">
        <x:f>IF(E271=0,"n.a.",SUMIFS('Unit details'!$X$1201:$X$1203,'Unit details'!$B$1201:$B$1203,$A271,'Unit details'!$J$1201:$J$1203,$B271,'Unit details'!$N$1201:$N$1203,"Yes")/E271)</x:f>
        <x:v>n.a.</x:v>
      </x:c>
      <x:c r="H271" s="43" t="str">
        <x:f>IF(E271=0,"n.a.",_xlfn.MAXIFS('Unit details'!$X$1201:$X$1203,'Unit details'!$B$1201:$B$1203,$A271,'Unit details'!$J$1201:$J$1203,$B271,'Unit details'!$N$1201:$N$1203,"Yes"))</x:f>
        <x:v>n.a.</x:v>
      </x:c>
      <x:c r="I271" s="15" t="str">
        <x:f>IF(E271=0,"No reliable quoted sample",IF(E271=1,"One quote only; not a market range","Unweighted mean of advertised asking rates"))</x:f>
        <x:v>No reliable quoted sample</x:v>
      </x:c>
    </x:row>
    <x:row r="272" ht="30" customHeight="1">
      <x:c r="A272" s="15" t="str">
        <x:v>East Grinstead</x:v>
      </x:c>
      <x:c r="B272" s="15" t="str">
        <x:v>10,001–15,000</x:v>
      </x:c>
      <x:c r="C272" s="14" t="n">
        <x:f>COUNTIFS('Unit details'!$B$1201:$B$1203,$A272,'Unit details'!$J$1201:$J$1203,$B272,'Unit details'!$H$1201:$H$1203,"Current",'Unit details'!$E$1201:$E$1203,"Town")</x:f>
        <x:v>0</x:v>
      </x:c>
      <x:c r="D272" s="14" t="n">
        <x:f>COUNTIFS('Unit details'!$B$1201:$B$1203,$A272,'Unit details'!$J$1201:$J$1203,$B272,'Unit details'!$H$1201:$H$1203,"Current",'Unit details'!$E$1201:$E$1203,"Nearby")</x:f>
        <x:v>0</x:v>
      </x:c>
      <x:c r="E272" s="14" t="n">
        <x:f>COUNTIFS('Unit details'!$B$1201:$B$1203,$A272,'Unit details'!$J$1201:$J$1203,$B272,'Unit details'!$N$1201:$N$1203,"Yes")</x:f>
        <x:v>0</x:v>
      </x:c>
      <x:c r="F272" s="43" t="str">
        <x:f>IF(E272=0,"n.a.",_xlfn.MINIFS('Unit details'!$X$1201:$X$1203,'Unit details'!$B$1201:$B$1203,$A272,'Unit details'!$J$1201:$J$1203,$B272,'Unit details'!$N$1201:$N$1203,"Yes"))</x:f>
        <x:v>n.a.</x:v>
      </x:c>
      <x:c r="G272" s="43" t="str">
        <x:f>IF(E272=0,"n.a.",SUMIFS('Unit details'!$X$1201:$X$1203,'Unit details'!$B$1201:$B$1203,$A272,'Unit details'!$J$1201:$J$1203,$B272,'Unit details'!$N$1201:$N$1203,"Yes")/E272)</x:f>
        <x:v>n.a.</x:v>
      </x:c>
      <x:c r="H272" s="43" t="str">
        <x:f>IF(E272=0,"n.a.",_xlfn.MAXIFS('Unit details'!$X$1201:$X$1203,'Unit details'!$B$1201:$B$1203,$A272,'Unit details'!$J$1201:$J$1203,$B272,'Unit details'!$N$1201:$N$1203,"Yes"))</x:f>
        <x:v>n.a.</x:v>
      </x:c>
      <x:c r="I272" s="15" t="str">
        <x:f>IF(E272=0,"No reliable quoted sample",IF(E272=1,"One quote only; not a market range","Unweighted mean of advertised asking rates"))</x:f>
        <x:v>No reliable quoted sample</x:v>
      </x:c>
    </x:row>
    <x:row r="273" ht="30" customHeight="1">
      <x:c r="A273" s="15" t="str">
        <x:v>Crowborough</x:v>
      </x:c>
      <x:c r="B273" s="15" t="str">
        <x:v>1–1,000</x:v>
      </x:c>
      <x:c r="C273" s="14" t="n">
        <x:f>COUNTIFS('Unit details'!$B$1204:$B$1208,$A273,'Unit details'!$J$1204:$J$1208,$B273,'Unit details'!$H$1204:$H$1208,"Current",'Unit details'!$E$1204:$E$1208,"Town")</x:f>
        <x:v>1</x:v>
      </x:c>
      <x:c r="D273" s="14" t="n">
        <x:f>COUNTIFS('Unit details'!$B$1204:$B$1208,$A273,'Unit details'!$J$1204:$J$1208,$B273,'Unit details'!$H$1204:$H$1208,"Current",'Unit details'!$E$1204:$E$1208,"Nearby")</x:f>
        <x:v>0</x:v>
      </x:c>
      <x:c r="E273" s="14" t="n">
        <x:f>COUNTIFS('Unit details'!$B$1204:$B$1208,$A273,'Unit details'!$J$1204:$J$1208,$B273,'Unit details'!$N$1204:$N$1208,"Yes")</x:f>
        <x:v>1</x:v>
      </x:c>
      <x:c r="F273" s="43" t="n">
        <x:f>IF(E273=0,"n.a.",_xlfn.MINIFS('Unit details'!$X$1204:$X$1208,'Unit details'!$B$1204:$B$1208,$A273,'Unit details'!$J$1204:$J$1208,$B273,'Unit details'!$N$1204:$N$1208,"Yes"))</x:f>
        <x:v>13.39764201500536</x:v>
      </x:c>
      <x:c r="G273" s="43" t="n">
        <x:f>IF(E273=0,"n.a.",SUMIFS('Unit details'!$X$1204:$X$1208,'Unit details'!$B$1204:$B$1208,$A273,'Unit details'!$J$1204:$J$1208,$B273,'Unit details'!$N$1204:$N$1208,"Yes")/E273)</x:f>
        <x:v>13.39764201500536</x:v>
      </x:c>
      <x:c r="H273" s="43" t="n">
        <x:f>IF(E273=0,"n.a.",_xlfn.MAXIFS('Unit details'!$X$1204:$X$1208,'Unit details'!$B$1204:$B$1208,$A273,'Unit details'!$J$1204:$J$1208,$B273,'Unit details'!$N$1204:$N$1208,"Yes"))</x:f>
        <x:v>13.39764201500536</x:v>
      </x:c>
      <x:c r="I273" s="15" t="str">
        <x:f>IF(E273=0,"No reliable quoted sample",IF(E273=1,"One quote only; not a market range","Unweighted mean of advertised asking rates"))</x:f>
        <x:v>One quote only; not a market range</x:v>
      </x:c>
    </x:row>
    <x:row r="274" ht="30" customHeight="1">
      <x:c r="A274" s="15" t="str">
        <x:v>Crowborough</x:v>
      </x:c>
      <x:c r="B274" s="15" t="str">
        <x:v>1,001–2,500</x:v>
      </x:c>
      <x:c r="C274" s="14" t="n">
        <x:f>COUNTIFS('Unit details'!$B$1204:$B$1208,$A274,'Unit details'!$J$1204:$J$1208,$B274,'Unit details'!$H$1204:$H$1208,"Current",'Unit details'!$E$1204:$E$1208,"Town")</x:f>
        <x:v>0</x:v>
      </x:c>
      <x:c r="D274" s="14" t="n">
        <x:f>COUNTIFS('Unit details'!$B$1204:$B$1208,$A274,'Unit details'!$J$1204:$J$1208,$B274,'Unit details'!$H$1204:$H$1208,"Current",'Unit details'!$E$1204:$E$1208,"Nearby")</x:f>
        <x:v>0</x:v>
      </x:c>
      <x:c r="E274" s="14" t="n">
        <x:f>COUNTIFS('Unit details'!$B$1204:$B$1208,$A274,'Unit details'!$J$1204:$J$1208,$B274,'Unit details'!$N$1204:$N$1208,"Yes")</x:f>
        <x:v>0</x:v>
      </x:c>
      <x:c r="F274" s="43" t="str">
        <x:f>IF(E274=0,"n.a.",_xlfn.MINIFS('Unit details'!$X$1204:$X$1208,'Unit details'!$B$1204:$B$1208,$A274,'Unit details'!$J$1204:$J$1208,$B274,'Unit details'!$N$1204:$N$1208,"Yes"))</x:f>
        <x:v>n.a.</x:v>
      </x:c>
      <x:c r="G274" s="43" t="str">
        <x:f>IF(E274=0,"n.a.",SUMIFS('Unit details'!$X$1204:$X$1208,'Unit details'!$B$1204:$B$1208,$A274,'Unit details'!$J$1204:$J$1208,$B274,'Unit details'!$N$1204:$N$1208,"Yes")/E274)</x:f>
        <x:v>n.a.</x:v>
      </x:c>
      <x:c r="H274" s="43" t="str">
        <x:f>IF(E274=0,"n.a.",_xlfn.MAXIFS('Unit details'!$X$1204:$X$1208,'Unit details'!$B$1204:$B$1208,$A274,'Unit details'!$J$1204:$J$1208,$B274,'Unit details'!$N$1204:$N$1208,"Yes"))</x:f>
        <x:v>n.a.</x:v>
      </x:c>
      <x:c r="I274" s="15" t="str">
        <x:f>IF(E274=0,"No reliable quoted sample",IF(E274=1,"One quote only; not a market range","Unweighted mean of advertised asking rates"))</x:f>
        <x:v>No reliable quoted sample</x:v>
      </x:c>
    </x:row>
    <x:row r="275" ht="30" customHeight="1">
      <x:c r="A275" s="15" t="str">
        <x:v>Crowborough</x:v>
      </x:c>
      <x:c r="B275" s="15" t="str">
        <x:v>2,501–5,000</x:v>
      </x:c>
      <x:c r="C275" s="14" t="n">
        <x:f>COUNTIFS('Unit details'!$B$1204:$B$1208,$A275,'Unit details'!$J$1204:$J$1208,$B275,'Unit details'!$H$1204:$H$1208,"Current",'Unit details'!$E$1204:$E$1208,"Town")</x:f>
        <x:v>0</x:v>
      </x:c>
      <x:c r="D275" s="14" t="n">
        <x:f>COUNTIFS('Unit details'!$B$1204:$B$1208,$A275,'Unit details'!$J$1204:$J$1208,$B275,'Unit details'!$H$1204:$H$1208,"Current",'Unit details'!$E$1204:$E$1208,"Nearby")</x:f>
        <x:v>0</x:v>
      </x:c>
      <x:c r="E275" s="14" t="n">
        <x:f>COUNTIFS('Unit details'!$B$1204:$B$1208,$A275,'Unit details'!$J$1204:$J$1208,$B275,'Unit details'!$N$1204:$N$1208,"Yes")</x:f>
        <x:v>0</x:v>
      </x:c>
      <x:c r="F275" s="43" t="str">
        <x:f>IF(E275=0,"n.a.",_xlfn.MINIFS('Unit details'!$X$1204:$X$1208,'Unit details'!$B$1204:$B$1208,$A275,'Unit details'!$J$1204:$J$1208,$B275,'Unit details'!$N$1204:$N$1208,"Yes"))</x:f>
        <x:v>n.a.</x:v>
      </x:c>
      <x:c r="G275" s="43" t="str">
        <x:f>IF(E275=0,"n.a.",SUMIFS('Unit details'!$X$1204:$X$1208,'Unit details'!$B$1204:$B$1208,$A275,'Unit details'!$J$1204:$J$1208,$B275,'Unit details'!$N$1204:$N$1208,"Yes")/E275)</x:f>
        <x:v>n.a.</x:v>
      </x:c>
      <x:c r="H275" s="43" t="str">
        <x:f>IF(E275=0,"n.a.",_xlfn.MAXIFS('Unit details'!$X$1204:$X$1208,'Unit details'!$B$1204:$B$1208,$A275,'Unit details'!$J$1204:$J$1208,$B275,'Unit details'!$N$1204:$N$1208,"Yes"))</x:f>
        <x:v>n.a.</x:v>
      </x:c>
      <x:c r="I275" s="15" t="str">
        <x:f>IF(E275=0,"No reliable quoted sample",IF(E275=1,"One quote only; not a market range","Unweighted mean of advertised asking rates"))</x:f>
        <x:v>No reliable quoted sample</x:v>
      </x:c>
    </x:row>
    <x:row r="276" ht="30" customHeight="1">
      <x:c r="A276" s="15" t="str">
        <x:v>Crowborough</x:v>
      </x:c>
      <x:c r="B276" s="15" t="str">
        <x:v>5,001–10,000</x:v>
      </x:c>
      <x:c r="C276" s="14" t="n">
        <x:f>COUNTIFS('Unit details'!$B$1204:$B$1208,$A276,'Unit details'!$J$1204:$J$1208,$B276,'Unit details'!$H$1204:$H$1208,"Current",'Unit details'!$E$1204:$E$1208,"Town")</x:f>
        <x:v>0</x:v>
      </x:c>
      <x:c r="D276" s="14" t="n">
        <x:f>COUNTIFS('Unit details'!$B$1204:$B$1208,$A276,'Unit details'!$J$1204:$J$1208,$B276,'Unit details'!$H$1204:$H$1208,"Current",'Unit details'!$E$1204:$E$1208,"Nearby")</x:f>
        <x:v>0</x:v>
      </x:c>
      <x:c r="E276" s="14" t="n">
        <x:f>COUNTIFS('Unit details'!$B$1204:$B$1208,$A276,'Unit details'!$J$1204:$J$1208,$B276,'Unit details'!$N$1204:$N$1208,"Yes")</x:f>
        <x:v>0</x:v>
      </x:c>
      <x:c r="F276" s="43" t="str">
        <x:f>IF(E276=0,"n.a.",_xlfn.MINIFS('Unit details'!$X$1204:$X$1208,'Unit details'!$B$1204:$B$1208,$A276,'Unit details'!$J$1204:$J$1208,$B276,'Unit details'!$N$1204:$N$1208,"Yes"))</x:f>
        <x:v>n.a.</x:v>
      </x:c>
      <x:c r="G276" s="43" t="str">
        <x:f>IF(E276=0,"n.a.",SUMIFS('Unit details'!$X$1204:$X$1208,'Unit details'!$B$1204:$B$1208,$A276,'Unit details'!$J$1204:$J$1208,$B276,'Unit details'!$N$1204:$N$1208,"Yes")/E276)</x:f>
        <x:v>n.a.</x:v>
      </x:c>
      <x:c r="H276" s="43" t="str">
        <x:f>IF(E276=0,"n.a.",_xlfn.MAXIFS('Unit details'!$X$1204:$X$1208,'Unit details'!$B$1204:$B$1208,$A276,'Unit details'!$J$1204:$J$1208,$B276,'Unit details'!$N$1204:$N$1208,"Yes"))</x:f>
        <x:v>n.a.</x:v>
      </x:c>
      <x:c r="I276" s="15" t="str">
        <x:f>IF(E276=0,"No reliable quoted sample",IF(E276=1,"One quote only; not a market range","Unweighted mean of advertised asking rates"))</x:f>
        <x:v>No reliable quoted sample</x:v>
      </x:c>
    </x:row>
    <x:row r="277" ht="30" customHeight="1">
      <x:c r="A277" s="15" t="str">
        <x:v>Crowborough</x:v>
      </x:c>
      <x:c r="B277" s="15" t="str">
        <x:v>10,001–15,000</x:v>
      </x:c>
      <x:c r="C277" s="14" t="n">
        <x:f>COUNTIFS('Unit details'!$B$1204:$B$1208,$A277,'Unit details'!$J$1204:$J$1208,$B277,'Unit details'!$H$1204:$H$1208,"Current",'Unit details'!$E$1204:$E$1208,"Town")</x:f>
        <x:v>0</x:v>
      </x:c>
      <x:c r="D277" s="14" t="n">
        <x:f>COUNTIFS('Unit details'!$B$1204:$B$1208,$A277,'Unit details'!$J$1204:$J$1208,$B277,'Unit details'!$H$1204:$H$1208,"Current",'Unit details'!$E$1204:$E$1208,"Nearby")</x:f>
        <x:v>0</x:v>
      </x:c>
      <x:c r="E277" s="14" t="n">
        <x:f>COUNTIFS('Unit details'!$B$1204:$B$1208,$A277,'Unit details'!$J$1204:$J$1208,$B277,'Unit details'!$N$1204:$N$1208,"Yes")</x:f>
        <x:v>0</x:v>
      </x:c>
      <x:c r="F277" s="43" t="str">
        <x:f>IF(E277=0,"n.a.",_xlfn.MINIFS('Unit details'!$X$1204:$X$1208,'Unit details'!$B$1204:$B$1208,$A277,'Unit details'!$J$1204:$J$1208,$B277,'Unit details'!$N$1204:$N$1208,"Yes"))</x:f>
        <x:v>n.a.</x:v>
      </x:c>
      <x:c r="G277" s="43" t="str">
        <x:f>IF(E277=0,"n.a.",SUMIFS('Unit details'!$X$1204:$X$1208,'Unit details'!$B$1204:$B$1208,$A277,'Unit details'!$J$1204:$J$1208,$B277,'Unit details'!$N$1204:$N$1208,"Yes")/E277)</x:f>
        <x:v>n.a.</x:v>
      </x:c>
      <x:c r="H277" s="43" t="str">
        <x:f>IF(E277=0,"n.a.",_xlfn.MAXIFS('Unit details'!$X$1204:$X$1208,'Unit details'!$B$1204:$B$1208,$A277,'Unit details'!$J$1204:$J$1208,$B277,'Unit details'!$N$1204:$N$1208,"Yes"))</x:f>
        <x:v>n.a.</x:v>
      </x:c>
      <x:c r="I277" s="15" t="str">
        <x:f>IF(E277=0,"No reliable quoted sample",IF(E277=1,"One quote only; not a market range","Unweighted mean of advertised asking rates"))</x:f>
        <x:v>No reliable quoted sample</x:v>
      </x:c>
    </x:row>
    <x:row r="278" ht="30" customHeight="1">
      <x:c r="A278" s="15" t="str">
        <x:v>Hailsham</x:v>
      </x:c>
      <x:c r="B278" s="15" t="str">
        <x:v>1–1,000</x:v>
      </x:c>
      <x:c r="C278" s="14" t="n">
        <x:f>COUNTIFS('Unit details'!$B$1209:$B$1223,$A278,'Unit details'!$J$1209:$J$1223,$B278,'Unit details'!$H$1209:$H$1223,"Current",'Unit details'!$E$1209:$E$1223,"Town")</x:f>
        <x:v>1</x:v>
      </x:c>
      <x:c r="D278" s="14" t="n">
        <x:f>COUNTIFS('Unit details'!$B$1209:$B$1223,$A278,'Unit details'!$J$1209:$J$1223,$B278,'Unit details'!$H$1209:$H$1223,"Current",'Unit details'!$E$1209:$E$1223,"Nearby")</x:f>
        <x:v>0</x:v>
      </x:c>
      <x:c r="E278" s="14" t="n">
        <x:f>COUNTIFS('Unit details'!$B$1209:$B$1223,$A278,'Unit details'!$J$1209:$J$1223,$B278,'Unit details'!$N$1209:$N$1223,"Yes")</x:f>
        <x:v>1</x:v>
      </x:c>
      <x:c r="F278" s="43" t="n">
        <x:f>IF(E278=0,"n.a.",_xlfn.MINIFS('Unit details'!$X$1209:$X$1223,'Unit details'!$B$1209:$B$1223,$A278,'Unit details'!$J$1209:$J$1223,$B278,'Unit details'!$N$1209:$N$1223,"Yes"))</x:f>
        <x:v>11.717647058823529</x:v>
      </x:c>
      <x:c r="G278" s="43" t="n">
        <x:f>IF(E278=0,"n.a.",SUMIFS('Unit details'!$X$1209:$X$1223,'Unit details'!$B$1209:$B$1223,$A278,'Unit details'!$J$1209:$J$1223,$B278,'Unit details'!$N$1209:$N$1223,"Yes")/E278)</x:f>
        <x:v>11.717647058823529</x:v>
      </x:c>
      <x:c r="H278" s="43" t="n">
        <x:f>IF(E278=0,"n.a.",_xlfn.MAXIFS('Unit details'!$X$1209:$X$1223,'Unit details'!$B$1209:$B$1223,$A278,'Unit details'!$J$1209:$J$1223,$B278,'Unit details'!$N$1209:$N$1223,"Yes"))</x:f>
        <x:v>11.717647058823529</x:v>
      </x:c>
      <x:c r="I278" s="15" t="str">
        <x:f>IF(E278=0,"No reliable quoted sample",IF(E278=1,"One quote only; not a market range","Unweighted mean of advertised asking rates"))</x:f>
        <x:v>One quote only; not a market range</x:v>
      </x:c>
    </x:row>
    <x:row r="279" ht="30" customHeight="1">
      <x:c r="A279" s="15" t="str">
        <x:v>Hailsham</x:v>
      </x:c>
      <x:c r="B279" s="15" t="str">
        <x:v>1,001–2,500</x:v>
      </x:c>
      <x:c r="C279" s="14" t="n">
        <x:f>COUNTIFS('Unit details'!$B$1209:$B$1223,$A279,'Unit details'!$J$1209:$J$1223,$B279,'Unit details'!$H$1209:$H$1223,"Current",'Unit details'!$E$1209:$E$1223,"Town")</x:f>
        <x:v>1</x:v>
      </x:c>
      <x:c r="D279" s="14" t="n">
        <x:f>COUNTIFS('Unit details'!$B$1209:$B$1223,$A279,'Unit details'!$J$1209:$J$1223,$B279,'Unit details'!$H$1209:$H$1223,"Current",'Unit details'!$E$1209:$E$1223,"Nearby")</x:f>
        <x:v>4</x:v>
      </x:c>
      <x:c r="E279" s="14" t="n">
        <x:f>COUNTIFS('Unit details'!$B$1209:$B$1223,$A279,'Unit details'!$J$1209:$J$1223,$B279,'Unit details'!$N$1209:$N$1223,"Yes")</x:f>
        <x:v>4</x:v>
      </x:c>
      <x:c r="F279" s="43" t="n">
        <x:f>IF(E279=0,"n.a.",_xlfn.MINIFS('Unit details'!$X$1209:$X$1223,'Unit details'!$B$1209:$B$1223,$A279,'Unit details'!$J$1209:$J$1223,$B279,'Unit details'!$N$1209:$N$1223,"Yes"))</x:f>
        <x:v>5.8201058201058204</x:v>
      </x:c>
      <x:c r="G279" s="43" t="n">
        <x:f>IF(E279=0,"n.a.",SUMIFS('Unit details'!$X$1209:$X$1223,'Unit details'!$B$1209:$B$1223,$A279,'Unit details'!$J$1209:$J$1223,$B279,'Unit details'!$N$1209:$N$1223,"Yes")/E279)</x:f>
        <x:v>10.205502645502644</x:v>
      </x:c>
      <x:c r="H279" s="43" t="n">
        <x:f>IF(E279=0,"n.a.",_xlfn.MAXIFS('Unit details'!$X$1209:$X$1223,'Unit details'!$B$1209:$B$1223,$A279,'Unit details'!$J$1209:$J$1223,$B279,'Unit details'!$N$1209:$N$1223,"Yes"))</x:f>
        <x:v>12</x:v>
      </x:c>
      <x:c r="I279" s="15" t="str">
        <x:f>IF(E279=0,"No reliable quoted sample",IF(E279=1,"One quote only; not a market range","Unweighted mean of advertised asking rates"))</x:f>
        <x:v>Unweighted mean of advertised asking rates</x:v>
      </x:c>
    </x:row>
    <x:row r="280" ht="30" customHeight="1">
      <x:c r="A280" s="15" t="str">
        <x:v>Hailsham</x:v>
      </x:c>
      <x:c r="B280" s="15" t="str">
        <x:v>2,501–5,000</x:v>
      </x:c>
      <x:c r="C280" s="14" t="n">
        <x:f>COUNTIFS('Unit details'!$B$1209:$B$1223,$A280,'Unit details'!$J$1209:$J$1223,$B280,'Unit details'!$H$1209:$H$1223,"Current",'Unit details'!$E$1209:$E$1223,"Town")</x:f>
        <x:v>0</x:v>
      </x:c>
      <x:c r="D280" s="14" t="n">
        <x:f>COUNTIFS('Unit details'!$B$1209:$B$1223,$A280,'Unit details'!$J$1209:$J$1223,$B280,'Unit details'!$H$1209:$H$1223,"Current",'Unit details'!$E$1209:$E$1223,"Nearby")</x:f>
        <x:v>2</x:v>
      </x:c>
      <x:c r="E280" s="14" t="n">
        <x:f>COUNTIFS('Unit details'!$B$1209:$B$1223,$A280,'Unit details'!$J$1209:$J$1223,$B280,'Unit details'!$N$1209:$N$1223,"Yes")</x:f>
        <x:v>2</x:v>
      </x:c>
      <x:c r="F280" s="43" t="n">
        <x:f>IF(E280=0,"n.a.",_xlfn.MINIFS('Unit details'!$X$1209:$X$1223,'Unit details'!$B$1209:$B$1223,$A280,'Unit details'!$J$1209:$J$1223,$B280,'Unit details'!$N$1209:$N$1223,"Yes"))</x:f>
        <x:v>11.001569858712715</x:v>
      </x:c>
      <x:c r="G280" s="43" t="n">
        <x:f>IF(E280=0,"n.a.",SUMIFS('Unit details'!$X$1209:$X$1223,'Unit details'!$B$1209:$B$1223,$A280,'Unit details'!$J$1209:$J$1223,$B280,'Unit details'!$N$1209:$N$1223,"Yes")/E280)</x:f>
        <x:v>11.250948863782586</x:v>
      </x:c>
      <x:c r="H280" s="43" t="n">
        <x:f>IF(E280=0,"n.a.",_xlfn.MAXIFS('Unit details'!$X$1209:$X$1223,'Unit details'!$B$1209:$B$1223,$A280,'Unit details'!$J$1209:$J$1223,$B280,'Unit details'!$N$1209:$N$1223,"Yes"))</x:f>
        <x:v>11.500327868852459</x:v>
      </x:c>
      <x:c r="I280" s="15" t="str">
        <x:f>IF(E280=0,"No reliable quoted sample",IF(E280=1,"One quote only; not a market range","Unweighted mean of advertised asking rates"))</x:f>
        <x:v>Unweighted mean of advertised asking rates</x:v>
      </x:c>
    </x:row>
    <x:row r="281" ht="30" customHeight="1">
      <x:c r="A281" s="15" t="str">
        <x:v>Hailsham</x:v>
      </x:c>
      <x:c r="B281" s="15" t="str">
        <x:v>5,001–10,000</x:v>
      </x:c>
      <x:c r="C281" s="14" t="n">
        <x:f>COUNTIFS('Unit details'!$B$1209:$B$1223,$A281,'Unit details'!$J$1209:$J$1223,$B281,'Unit details'!$H$1209:$H$1223,"Current",'Unit details'!$E$1209:$E$1223,"Town")</x:f>
        <x:v>1</x:v>
      </x:c>
      <x:c r="D281" s="14" t="n">
        <x:f>COUNTIFS('Unit details'!$B$1209:$B$1223,$A281,'Unit details'!$J$1209:$J$1223,$B281,'Unit details'!$H$1209:$H$1223,"Current",'Unit details'!$E$1209:$E$1223,"Nearby")</x:f>
        <x:v>0</x:v>
      </x:c>
      <x:c r="E281" s="14" t="n">
        <x:f>COUNTIFS('Unit details'!$B$1209:$B$1223,$A281,'Unit details'!$J$1209:$J$1223,$B281,'Unit details'!$N$1209:$N$1223,"Yes")</x:f>
        <x:v>0</x:v>
      </x:c>
      <x:c r="F281" s="43" t="str">
        <x:f>IF(E281=0,"n.a.",_xlfn.MINIFS('Unit details'!$X$1209:$X$1223,'Unit details'!$B$1209:$B$1223,$A281,'Unit details'!$J$1209:$J$1223,$B281,'Unit details'!$N$1209:$N$1223,"Yes"))</x:f>
        <x:v>n.a.</x:v>
      </x:c>
      <x:c r="G281" s="43" t="str">
        <x:f>IF(E281=0,"n.a.",SUMIFS('Unit details'!$X$1209:$X$1223,'Unit details'!$B$1209:$B$1223,$A281,'Unit details'!$J$1209:$J$1223,$B281,'Unit details'!$N$1209:$N$1223,"Yes")/E281)</x:f>
        <x:v>n.a.</x:v>
      </x:c>
      <x:c r="H281" s="43" t="str">
        <x:f>IF(E281=0,"n.a.",_xlfn.MAXIFS('Unit details'!$X$1209:$X$1223,'Unit details'!$B$1209:$B$1223,$A281,'Unit details'!$J$1209:$J$1223,$B281,'Unit details'!$N$1209:$N$1223,"Yes"))</x:f>
        <x:v>n.a.</x:v>
      </x:c>
      <x:c r="I281" s="15" t="str">
        <x:f>IF(E281=0,"No reliable quoted sample",IF(E281=1,"One quote only; not a market range","Unweighted mean of advertised asking rates"))</x:f>
        <x:v>No reliable quoted sample</x:v>
      </x:c>
    </x:row>
    <x:row r="282" ht="30" customHeight="1">
      <x:c r="A282" s="15" t="str">
        <x:v>Hailsham</x:v>
      </x:c>
      <x:c r="B282" s="15" t="str">
        <x:v>10,001–15,000</x:v>
      </x:c>
      <x:c r="C282" s="14" t="n">
        <x:f>COUNTIFS('Unit details'!$B$1209:$B$1223,$A282,'Unit details'!$J$1209:$J$1223,$B282,'Unit details'!$H$1209:$H$1223,"Current",'Unit details'!$E$1209:$E$1223,"Town")</x:f>
        <x:v>1</x:v>
      </x:c>
      <x:c r="D282" s="14" t="n">
        <x:f>COUNTIFS('Unit details'!$B$1209:$B$1223,$A282,'Unit details'!$J$1209:$J$1223,$B282,'Unit details'!$H$1209:$H$1223,"Current",'Unit details'!$E$1209:$E$1223,"Nearby")</x:f>
        <x:v>0</x:v>
      </x:c>
      <x:c r="E282" s="14" t="n">
        <x:f>COUNTIFS('Unit details'!$B$1209:$B$1223,$A282,'Unit details'!$J$1209:$J$1223,$B282,'Unit details'!$N$1209:$N$1223,"Yes")</x:f>
        <x:v>1</x:v>
      </x:c>
      <x:c r="F282" s="43" t="n">
        <x:f>IF(E282=0,"n.a.",_xlfn.MINIFS('Unit details'!$X$1209:$X$1223,'Unit details'!$B$1209:$B$1223,$A282,'Unit details'!$J$1209:$J$1223,$B282,'Unit details'!$N$1209:$N$1223,"Yes"))</x:f>
        <x:v>7.668593448940269</x:v>
      </x:c>
      <x:c r="G282" s="43" t="n">
        <x:f>IF(E282=0,"n.a.",SUMIFS('Unit details'!$X$1209:$X$1223,'Unit details'!$B$1209:$B$1223,$A282,'Unit details'!$J$1209:$J$1223,$B282,'Unit details'!$N$1209:$N$1223,"Yes")/E282)</x:f>
        <x:v>7.668593448940269</x:v>
      </x:c>
      <x:c r="H282" s="43" t="n">
        <x:f>IF(E282=0,"n.a.",_xlfn.MAXIFS('Unit details'!$X$1209:$X$1223,'Unit details'!$B$1209:$B$1223,$A282,'Unit details'!$J$1209:$J$1223,$B282,'Unit details'!$N$1209:$N$1223,"Yes"))</x:f>
        <x:v>7.668593448940269</x:v>
      </x:c>
      <x:c r="I282" s="15" t="str">
        <x:f>IF(E282=0,"No reliable quoted sample",IF(E282=1,"One quote only; not a market range","Unweighted mean of advertised asking rates"))</x:f>
        <x:v>One quote only; not a market range</x:v>
      </x:c>
    </x:row>
    <x:row r="283" ht="30" customHeight="1">
      <x:c r="A283" s="15" t="str">
        <x:v>Dartford</x:v>
      </x:c>
      <x:c r="B283" s="15" t="str">
        <x:v>1–1,000</x:v>
      </x:c>
      <x:c r="C283" s="14" t="n">
        <x:f>COUNTIFS('Unit details'!$B$1224:$B$1257,$A283,'Unit details'!$J$1224:$J$1257,$B283,'Unit details'!$H$1224:$H$1257,"Current",'Unit details'!$E$1224:$E$1257,"Town")</x:f>
        <x:v>0</x:v>
      </x:c>
      <x:c r="D283" s="14" t="n">
        <x:f>COUNTIFS('Unit details'!$B$1224:$B$1257,$A283,'Unit details'!$J$1224:$J$1257,$B283,'Unit details'!$H$1224:$H$1257,"Current",'Unit details'!$E$1224:$E$1257,"Nearby")</x:f>
        <x:v>0</x:v>
      </x:c>
      <x:c r="E283" s="14" t="n">
        <x:f>COUNTIFS('Unit details'!$B$1224:$B$1257,$A283,'Unit details'!$J$1224:$J$1257,$B283,'Unit details'!$N$1224:$N$1257,"Yes")</x:f>
        <x:v>0</x:v>
      </x:c>
      <x:c r="F283" s="43" t="str">
        <x:f>IF(E283=0,"n.a.",_xlfn.MINIFS('Unit details'!$X$1224:$X$1257,'Unit details'!$B$1224:$B$1257,$A283,'Unit details'!$J$1224:$J$1257,$B283,'Unit details'!$N$1224:$N$1257,"Yes"))</x:f>
        <x:v>n.a.</x:v>
      </x:c>
      <x:c r="G283" s="43" t="str">
        <x:f>IF(E283=0,"n.a.",SUMIFS('Unit details'!$X$1224:$X$1257,'Unit details'!$B$1224:$B$1257,$A283,'Unit details'!$J$1224:$J$1257,$B283,'Unit details'!$N$1224:$N$1257,"Yes")/E283)</x:f>
        <x:v>n.a.</x:v>
      </x:c>
      <x:c r="H283" s="43" t="str">
        <x:f>IF(E283=0,"n.a.",_xlfn.MAXIFS('Unit details'!$X$1224:$X$1257,'Unit details'!$B$1224:$B$1257,$A283,'Unit details'!$J$1224:$J$1257,$B283,'Unit details'!$N$1224:$N$1257,"Yes"))</x:f>
        <x:v>n.a.</x:v>
      </x:c>
      <x:c r="I283" s="15" t="str">
        <x:f>IF(E283=0,"No reliable quoted sample",IF(E283=1,"One quote only; not a market range","Unweighted mean of advertised asking rates"))</x:f>
        <x:v>No reliable quoted sample</x:v>
      </x:c>
    </x:row>
    <x:row r="284" ht="30" customHeight="1">
      <x:c r="A284" s="15" t="str">
        <x:v>Dartford</x:v>
      </x:c>
      <x:c r="B284" s="15" t="str">
        <x:v>1,001–2,500</x:v>
      </x:c>
      <x:c r="C284" s="14" t="n">
        <x:f>COUNTIFS('Unit details'!$B$1224:$B$1257,$A284,'Unit details'!$J$1224:$J$1257,$B284,'Unit details'!$H$1224:$H$1257,"Current",'Unit details'!$E$1224:$E$1257,"Town")</x:f>
        <x:v>2</x:v>
      </x:c>
      <x:c r="D284" s="14" t="n">
        <x:f>COUNTIFS('Unit details'!$B$1224:$B$1257,$A284,'Unit details'!$J$1224:$J$1257,$B284,'Unit details'!$H$1224:$H$1257,"Current",'Unit details'!$E$1224:$E$1257,"Nearby")</x:f>
        <x:v>0</x:v>
      </x:c>
      <x:c r="E284" s="14" t="n">
        <x:f>COUNTIFS('Unit details'!$B$1224:$B$1257,$A284,'Unit details'!$J$1224:$J$1257,$B284,'Unit details'!$N$1224:$N$1257,"Yes")</x:f>
        <x:v>1</x:v>
      </x:c>
      <x:c r="F284" s="43" t="n">
        <x:f>IF(E284=0,"n.a.",_xlfn.MINIFS('Unit details'!$X$1224:$X$1257,'Unit details'!$B$1224:$B$1257,$A284,'Unit details'!$J$1224:$J$1257,$B284,'Unit details'!$N$1224:$N$1257,"Yes"))</x:f>
        <x:v>15</x:v>
      </x:c>
      <x:c r="G284" s="43" t="n">
        <x:f>IF(E284=0,"n.a.",SUMIFS('Unit details'!$X$1224:$X$1257,'Unit details'!$B$1224:$B$1257,$A284,'Unit details'!$J$1224:$J$1257,$B284,'Unit details'!$N$1224:$N$1257,"Yes")/E284)</x:f>
        <x:v>15</x:v>
      </x:c>
      <x:c r="H284" s="43" t="n">
        <x:f>IF(E284=0,"n.a.",_xlfn.MAXIFS('Unit details'!$X$1224:$X$1257,'Unit details'!$B$1224:$B$1257,$A284,'Unit details'!$J$1224:$J$1257,$B284,'Unit details'!$N$1224:$N$1257,"Yes"))</x:f>
        <x:v>15</x:v>
      </x:c>
      <x:c r="I284" s="15" t="str">
        <x:f>IF(E284=0,"No reliable quoted sample",IF(E284=1,"One quote only; not a market range","Unweighted mean of advertised asking rates"))</x:f>
        <x:v>One quote only; not a market range</x:v>
      </x:c>
    </x:row>
    <x:row r="285" ht="30" customHeight="1">
      <x:c r="A285" s="15" t="str">
        <x:v>Dartford</x:v>
      </x:c>
      <x:c r="B285" s="15" t="str">
        <x:v>2,501–5,000</x:v>
      </x:c>
      <x:c r="C285" s="14" t="n">
        <x:f>COUNTIFS('Unit details'!$B$1224:$B$1257,$A285,'Unit details'!$J$1224:$J$1257,$B285,'Unit details'!$H$1224:$H$1257,"Current",'Unit details'!$E$1224:$E$1257,"Town")</x:f>
        <x:v>13</x:v>
      </x:c>
      <x:c r="D285" s="14" t="n">
        <x:f>COUNTIFS('Unit details'!$B$1224:$B$1257,$A285,'Unit details'!$J$1224:$J$1257,$B285,'Unit details'!$H$1224:$H$1257,"Current",'Unit details'!$E$1224:$E$1257,"Nearby")</x:f>
        <x:v>2</x:v>
      </x:c>
      <x:c r="E285" s="14" t="n">
        <x:f>COUNTIFS('Unit details'!$B$1224:$B$1257,$A285,'Unit details'!$J$1224:$J$1257,$B285,'Unit details'!$N$1224:$N$1257,"Yes")</x:f>
        <x:v>10</x:v>
      </x:c>
      <x:c r="F285" s="43" t="n">
        <x:f>IF(E285=0,"n.a.",_xlfn.MINIFS('Unit details'!$X$1224:$X$1257,'Unit details'!$B$1224:$B$1257,$A285,'Unit details'!$J$1224:$J$1257,$B285,'Unit details'!$N$1224:$N$1257,"Yes"))</x:f>
        <x:v>18.998956158663884</x:v>
      </x:c>
      <x:c r="G285" s="43" t="n">
        <x:f>IF(E285=0,"n.a.",SUMIFS('Unit details'!$X$1224:$X$1257,'Unit details'!$B$1224:$B$1257,$A285,'Unit details'!$J$1224:$J$1257,$B285,'Unit details'!$N$1224:$N$1257,"Yes")/E285)</x:f>
        <x:v>18.999902302002162</x:v>
      </x:c>
      <x:c r="H285" s="43" t="n">
        <x:f>IF(E285=0,"n.a.",_xlfn.MAXIFS('Unit details'!$X$1224:$X$1257,'Unit details'!$B$1224:$B$1257,$A285,'Unit details'!$J$1224:$J$1257,$B285,'Unit details'!$N$1224:$N$1257,"Yes"))</x:f>
        <x:v>19.001373626373628</x:v>
      </x:c>
      <x:c r="I285" s="15" t="str">
        <x:f>IF(E285=0,"No reliable quoted sample",IF(E285=1,"One quote only; not a market range","Unweighted mean of advertised asking rates"))</x:f>
        <x:v>Unweighted mean of advertised asking rates</x:v>
      </x:c>
    </x:row>
    <x:row r="286" ht="30" customHeight="1">
      <x:c r="A286" s="15" t="str">
        <x:v>Dartford</x:v>
      </x:c>
      <x:c r="B286" s="15" t="str">
        <x:v>5,001–10,000</x:v>
      </x:c>
      <x:c r="C286" s="14" t="n">
        <x:f>COUNTIFS('Unit details'!$B$1224:$B$1257,$A286,'Unit details'!$J$1224:$J$1257,$B286,'Unit details'!$H$1224:$H$1257,"Current",'Unit details'!$E$1224:$E$1257,"Town")</x:f>
        <x:v>5</x:v>
      </x:c>
      <x:c r="D286" s="14" t="n">
        <x:f>COUNTIFS('Unit details'!$B$1224:$B$1257,$A286,'Unit details'!$J$1224:$J$1257,$B286,'Unit details'!$H$1224:$H$1257,"Current",'Unit details'!$E$1224:$E$1257,"Nearby")</x:f>
        <x:v>2</x:v>
      </x:c>
      <x:c r="E286" s="14" t="n">
        <x:f>COUNTIFS('Unit details'!$B$1224:$B$1257,$A286,'Unit details'!$J$1224:$J$1257,$B286,'Unit details'!$N$1224:$N$1257,"Yes")</x:f>
        <x:v>3</x:v>
      </x:c>
      <x:c r="F286" s="43" t="n">
        <x:f>IF(E286=0,"n.a.",_xlfn.MINIFS('Unit details'!$X$1224:$X$1257,'Unit details'!$B$1224:$B$1257,$A286,'Unit details'!$J$1224:$J$1257,$B286,'Unit details'!$N$1224:$N$1257,"Yes"))</x:f>
        <x:v>12.560240963855422</x:v>
      </x:c>
      <x:c r="G286" s="43" t="n">
        <x:f>IF(E286=0,"n.a.",SUMIFS('Unit details'!$X$1224:$X$1257,'Unit details'!$B$1224:$B$1257,$A286,'Unit details'!$J$1224:$J$1257,$B286,'Unit details'!$N$1224:$N$1257,"Yes")/E286)</x:f>
        <x:v>15.553331392824637</x:v>
      </x:c>
      <x:c r="H286" s="43" t="n">
        <x:f>IF(E286=0,"n.a.",_xlfn.MAXIFS('Unit details'!$X$1224:$X$1257,'Unit details'!$B$1224:$B$1257,$A286,'Unit details'!$J$1224:$J$1257,$B286,'Unit details'!$N$1224:$N$1257,"Yes"))</x:f>
        <x:v>18.999657885733836</x:v>
      </x:c>
      <x:c r="I286" s="15" t="str">
        <x:f>IF(E286=0,"No reliable quoted sample",IF(E286=1,"One quote only; not a market range","Unweighted mean of advertised asking rates"))</x:f>
        <x:v>Unweighted mean of advertised asking rates</x:v>
      </x:c>
    </x:row>
    <x:row r="287" ht="30" customHeight="1">
      <x:c r="A287" s="15" t="str">
        <x:v>Dartford</x:v>
      </x:c>
      <x:c r="B287" s="15" t="str">
        <x:v>10,001–15,000</x:v>
      </x:c>
      <x:c r="C287" s="14" t="n">
        <x:f>COUNTIFS('Unit details'!$B$1224:$B$1257,$A287,'Unit details'!$J$1224:$J$1257,$B287,'Unit details'!$H$1224:$H$1257,"Current",'Unit details'!$E$1224:$E$1257,"Town")</x:f>
        <x:v>3</x:v>
      </x:c>
      <x:c r="D287" s="14" t="n">
        <x:f>COUNTIFS('Unit details'!$B$1224:$B$1257,$A287,'Unit details'!$J$1224:$J$1257,$B287,'Unit details'!$H$1224:$H$1257,"Current",'Unit details'!$E$1224:$E$1257,"Nearby")</x:f>
        <x:v>0</x:v>
      </x:c>
      <x:c r="E287" s="14" t="n">
        <x:f>COUNTIFS('Unit details'!$B$1224:$B$1257,$A287,'Unit details'!$J$1224:$J$1257,$B287,'Unit details'!$N$1224:$N$1257,"Yes")</x:f>
        <x:v>2</x:v>
      </x:c>
      <x:c r="F287" s="43" t="n">
        <x:f>IF(E287=0,"n.a.",_xlfn.MINIFS('Unit details'!$X$1224:$X$1257,'Unit details'!$B$1224:$B$1257,$A287,'Unit details'!$J$1224:$J$1257,$B287,'Unit details'!$N$1224:$N$1257,"Yes"))</x:f>
        <x:v>14.224271585137664</x:v>
      </x:c>
      <x:c r="G287" s="43" t="n">
        <x:f>IF(E287=0,"n.a.",SUMIFS('Unit details'!$X$1224:$X$1257,'Unit details'!$B$1224:$B$1257,$A287,'Unit details'!$J$1224:$J$1257,$B287,'Unit details'!$N$1224:$N$1257,"Yes")/E287)</x:f>
        <x:v>14.258234298379568</x:v>
      </x:c>
      <x:c r="H287" s="43" t="n">
        <x:f>IF(E287=0,"n.a.",_xlfn.MAXIFS('Unit details'!$X$1224:$X$1257,'Unit details'!$B$1224:$B$1257,$A287,'Unit details'!$J$1224:$J$1257,$B287,'Unit details'!$N$1224:$N$1257,"Yes"))</x:f>
        <x:v>14.292197011621472</x:v>
      </x:c>
      <x:c r="I287" s="15" t="str">
        <x:f>IF(E287=0,"No reliable quoted sample",IF(E287=1,"One quote only; not a market range","Unweighted mean of advertised asking rates"))</x:f>
        <x:v>Unweighted mean of advertised asking rates</x:v>
      </x:c>
    </x:row>
    <x:row r="288" ht="30" customHeight="1">
      <x:c r="A288" s="15" t="str">
        <x:v>Northfleet</x:v>
      </x:c>
      <x:c r="B288" s="15" t="str">
        <x:v>1–1,000</x:v>
      </x:c>
      <x:c r="C288" s="14" t="n">
        <x:f>COUNTIFS('Unit details'!$B$1258:$B$1269,$A288,'Unit details'!$J$1258:$J$1269,$B288,'Unit details'!$H$1258:$H$1269,"Current",'Unit details'!$E$1258:$E$1269,"Town")</x:f>
        <x:v>0</x:v>
      </x:c>
      <x:c r="D288" s="14" t="n">
        <x:f>COUNTIFS('Unit details'!$B$1258:$B$1269,$A288,'Unit details'!$J$1258:$J$1269,$B288,'Unit details'!$H$1258:$H$1269,"Current",'Unit details'!$E$1258:$E$1269,"Nearby")</x:f>
        <x:v>0</x:v>
      </x:c>
      <x:c r="E288" s="14" t="n">
        <x:f>COUNTIFS('Unit details'!$B$1258:$B$1269,$A288,'Unit details'!$J$1258:$J$1269,$B288,'Unit details'!$N$1258:$N$1269,"Yes")</x:f>
        <x:v>0</x:v>
      </x:c>
      <x:c r="F288" s="43" t="str">
        <x:f>IF(E288=0,"n.a.",_xlfn.MINIFS('Unit details'!$X$1258:$X$1269,'Unit details'!$B$1258:$B$1269,$A288,'Unit details'!$J$1258:$J$1269,$B288,'Unit details'!$N$1258:$N$1269,"Yes"))</x:f>
        <x:v>n.a.</x:v>
      </x:c>
      <x:c r="G288" s="43" t="str">
        <x:f>IF(E288=0,"n.a.",SUMIFS('Unit details'!$X$1258:$X$1269,'Unit details'!$B$1258:$B$1269,$A288,'Unit details'!$J$1258:$J$1269,$B288,'Unit details'!$N$1258:$N$1269,"Yes")/E288)</x:f>
        <x:v>n.a.</x:v>
      </x:c>
      <x:c r="H288" s="43" t="str">
        <x:f>IF(E288=0,"n.a.",_xlfn.MAXIFS('Unit details'!$X$1258:$X$1269,'Unit details'!$B$1258:$B$1269,$A288,'Unit details'!$J$1258:$J$1269,$B288,'Unit details'!$N$1258:$N$1269,"Yes"))</x:f>
        <x:v>n.a.</x:v>
      </x:c>
      <x:c r="I288" s="15" t="str">
        <x:f>IF(E288=0,"No reliable quoted sample",IF(E288=1,"One quote only; not a market range","Unweighted mean of advertised asking rates"))</x:f>
        <x:v>No reliable quoted sample</x:v>
      </x:c>
    </x:row>
    <x:row r="289" ht="30" customHeight="1">
      <x:c r="A289" s="15" t="str">
        <x:v>Northfleet</x:v>
      </x:c>
      <x:c r="B289" s="15" t="str">
        <x:v>1,001–2,500</x:v>
      </x:c>
      <x:c r="C289" s="14" t="n">
        <x:f>COUNTIFS('Unit details'!$B$1258:$B$1269,$A289,'Unit details'!$J$1258:$J$1269,$B289,'Unit details'!$H$1258:$H$1269,"Current",'Unit details'!$E$1258:$E$1269,"Town")</x:f>
        <x:v>4</x:v>
      </x:c>
      <x:c r="D289" s="14" t="n">
        <x:f>COUNTIFS('Unit details'!$B$1258:$B$1269,$A289,'Unit details'!$J$1258:$J$1269,$B289,'Unit details'!$H$1258:$H$1269,"Current",'Unit details'!$E$1258:$E$1269,"Nearby")</x:f>
        <x:v>3</x:v>
      </x:c>
      <x:c r="E289" s="14" t="n">
        <x:f>COUNTIFS('Unit details'!$B$1258:$B$1269,$A289,'Unit details'!$J$1258:$J$1269,$B289,'Unit details'!$N$1258:$N$1269,"Yes")</x:f>
        <x:v>4</x:v>
      </x:c>
      <x:c r="F289" s="43" t="n">
        <x:f>IF(E289=0,"n.a.",_xlfn.MINIFS('Unit details'!$X$1258:$X$1269,'Unit details'!$B$1258:$B$1269,$A289,'Unit details'!$J$1258:$J$1269,$B289,'Unit details'!$N$1258:$N$1269,"Yes"))</x:f>
        <x:v>11.2</x:v>
      </x:c>
      <x:c r="G289" s="43" t="n">
        <x:f>IF(E289=0,"n.a.",SUMIFS('Unit details'!$X$1258:$X$1269,'Unit details'!$B$1258:$B$1269,$A289,'Unit details'!$J$1258:$J$1269,$B289,'Unit details'!$N$1258:$N$1269,"Yes")/E289)</x:f>
        <x:v>14.358193781446165</x:v>
      </x:c>
      <x:c r="H289" s="43" t="n">
        <x:f>IF(E289=0,"n.a.",_xlfn.MAXIFS('Unit details'!$X$1258:$X$1269,'Unit details'!$B$1258:$B$1269,$A289,'Unit details'!$J$1258:$J$1269,$B289,'Unit details'!$N$1258:$N$1269,"Yes"))</x:f>
        <x:v>16.05839416058394</x:v>
      </x:c>
      <x:c r="I289" s="15" t="str">
        <x:f>IF(E289=0,"No reliable quoted sample",IF(E289=1,"One quote only; not a market range","Unweighted mean of advertised asking rates"))</x:f>
        <x:v>Unweighted mean of advertised asking rates</x:v>
      </x:c>
    </x:row>
    <x:row r="290" ht="30" customHeight="1">
      <x:c r="A290" s="15" t="str">
        <x:v>Northfleet</x:v>
      </x:c>
      <x:c r="B290" s="15" t="str">
        <x:v>2,501–5,000</x:v>
      </x:c>
      <x:c r="C290" s="14" t="n">
        <x:f>COUNTIFS('Unit details'!$B$1258:$B$1269,$A290,'Unit details'!$J$1258:$J$1269,$B290,'Unit details'!$H$1258:$H$1269,"Current",'Unit details'!$E$1258:$E$1269,"Town")</x:f>
        <x:v>2</x:v>
      </x:c>
      <x:c r="D290" s="14" t="n">
        <x:f>COUNTIFS('Unit details'!$B$1258:$B$1269,$A290,'Unit details'!$J$1258:$J$1269,$B290,'Unit details'!$H$1258:$H$1269,"Current",'Unit details'!$E$1258:$E$1269,"Nearby")</x:f>
        <x:v>0</x:v>
      </x:c>
      <x:c r="E290" s="14" t="n">
        <x:f>COUNTIFS('Unit details'!$B$1258:$B$1269,$A290,'Unit details'!$J$1258:$J$1269,$B290,'Unit details'!$N$1258:$N$1269,"Yes")</x:f>
        <x:v>2</x:v>
      </x:c>
      <x:c r="F290" s="43" t="n">
        <x:f>IF(E290=0,"n.a.",_xlfn.MINIFS('Unit details'!$X$1258:$X$1269,'Unit details'!$B$1258:$B$1269,$A290,'Unit details'!$J$1258:$J$1269,$B290,'Unit details'!$N$1258:$N$1269,"Yes"))</x:f>
        <x:v>16.276703967446593</x:v>
      </x:c>
      <x:c r="G290" s="43" t="n">
        <x:f>IF(E290=0,"n.a.",SUMIFS('Unit details'!$X$1258:$X$1269,'Unit details'!$B$1258:$B$1269,$A290,'Unit details'!$J$1258:$J$1269,$B290,'Unit details'!$N$1258:$N$1269,"Yes")/E290)</x:f>
        <x:v>16.899190134012315</x:v>
      </x:c>
      <x:c r="H290" s="43" t="n">
        <x:f>IF(E290=0,"n.a.",_xlfn.MAXIFS('Unit details'!$X$1258:$X$1269,'Unit details'!$B$1258:$B$1269,$A290,'Unit details'!$J$1258:$J$1269,$B290,'Unit details'!$N$1258:$N$1269,"Yes"))</x:f>
        <x:v>17.521676300578033</x:v>
      </x:c>
      <x:c r="I290" s="15" t="str">
        <x:f>IF(E290=0,"No reliable quoted sample",IF(E290=1,"One quote only; not a market range","Unweighted mean of advertised asking rates"))</x:f>
        <x:v>Unweighted mean of advertised asking rates</x:v>
      </x:c>
    </x:row>
    <x:row r="291" ht="30" customHeight="1">
      <x:c r="A291" s="15" t="str">
        <x:v>Northfleet</x:v>
      </x:c>
      <x:c r="B291" s="15" t="str">
        <x:v>5,001–10,000</x:v>
      </x:c>
      <x:c r="C291" s="14" t="n">
        <x:f>COUNTIFS('Unit details'!$B$1258:$B$1269,$A291,'Unit details'!$J$1258:$J$1269,$B291,'Unit details'!$H$1258:$H$1269,"Current",'Unit details'!$E$1258:$E$1269,"Town")</x:f>
        <x:v>0</x:v>
      </x:c>
      <x:c r="D291" s="14" t="n">
        <x:f>COUNTIFS('Unit details'!$B$1258:$B$1269,$A291,'Unit details'!$J$1258:$J$1269,$B291,'Unit details'!$H$1258:$H$1269,"Current",'Unit details'!$E$1258:$E$1269,"Nearby")</x:f>
        <x:v>1</x:v>
      </x:c>
      <x:c r="E291" s="14" t="n">
        <x:f>COUNTIFS('Unit details'!$B$1258:$B$1269,$A291,'Unit details'!$J$1258:$J$1269,$B291,'Unit details'!$N$1258:$N$1269,"Yes")</x:f>
        <x:v>0</x:v>
      </x:c>
      <x:c r="F291" s="43" t="str">
        <x:f>IF(E291=0,"n.a.",_xlfn.MINIFS('Unit details'!$X$1258:$X$1269,'Unit details'!$B$1258:$B$1269,$A291,'Unit details'!$J$1258:$J$1269,$B291,'Unit details'!$N$1258:$N$1269,"Yes"))</x:f>
        <x:v>n.a.</x:v>
      </x:c>
      <x:c r="G291" s="43" t="str">
        <x:f>IF(E291=0,"n.a.",SUMIFS('Unit details'!$X$1258:$X$1269,'Unit details'!$B$1258:$B$1269,$A291,'Unit details'!$J$1258:$J$1269,$B291,'Unit details'!$N$1258:$N$1269,"Yes")/E291)</x:f>
        <x:v>n.a.</x:v>
      </x:c>
      <x:c r="H291" s="43" t="str">
        <x:f>IF(E291=0,"n.a.",_xlfn.MAXIFS('Unit details'!$X$1258:$X$1269,'Unit details'!$B$1258:$B$1269,$A291,'Unit details'!$J$1258:$J$1269,$B291,'Unit details'!$N$1258:$N$1269,"Yes"))</x:f>
        <x:v>n.a.</x:v>
      </x:c>
      <x:c r="I291" s="15" t="str">
        <x:f>IF(E291=0,"No reliable quoted sample",IF(E291=1,"One quote only; not a market range","Unweighted mean of advertised asking rates"))</x:f>
        <x:v>No reliable quoted sample</x:v>
      </x:c>
    </x:row>
    <x:row r="292" ht="30" customHeight="1">
      <x:c r="A292" s="15" t="str">
        <x:v>Northfleet</x:v>
      </x:c>
      <x:c r="B292" s="15" t="str">
        <x:v>10,001–15,000</x:v>
      </x:c>
      <x:c r="C292" s="14" t="n">
        <x:f>COUNTIFS('Unit details'!$B$1258:$B$1269,$A292,'Unit details'!$J$1258:$J$1269,$B292,'Unit details'!$H$1258:$H$1269,"Current",'Unit details'!$E$1258:$E$1269,"Town")</x:f>
        <x:v>0</x:v>
      </x:c>
      <x:c r="D292" s="14" t="n">
        <x:f>COUNTIFS('Unit details'!$B$1258:$B$1269,$A292,'Unit details'!$J$1258:$J$1269,$B292,'Unit details'!$H$1258:$H$1269,"Current",'Unit details'!$E$1258:$E$1269,"Nearby")</x:f>
        <x:v>0</x:v>
      </x:c>
      <x:c r="E292" s="14" t="n">
        <x:f>COUNTIFS('Unit details'!$B$1258:$B$1269,$A292,'Unit details'!$J$1258:$J$1269,$B292,'Unit details'!$N$1258:$N$1269,"Yes")</x:f>
        <x:v>0</x:v>
      </x:c>
      <x:c r="F292" s="43" t="str">
        <x:f>IF(E292=0,"n.a.",_xlfn.MINIFS('Unit details'!$X$1258:$X$1269,'Unit details'!$B$1258:$B$1269,$A292,'Unit details'!$J$1258:$J$1269,$B292,'Unit details'!$N$1258:$N$1269,"Yes"))</x:f>
        <x:v>n.a.</x:v>
      </x:c>
      <x:c r="G292" s="43" t="str">
        <x:f>IF(E292=0,"n.a.",SUMIFS('Unit details'!$X$1258:$X$1269,'Unit details'!$B$1258:$B$1269,$A292,'Unit details'!$J$1258:$J$1269,$B292,'Unit details'!$N$1258:$N$1269,"Yes")/E292)</x:f>
        <x:v>n.a.</x:v>
      </x:c>
      <x:c r="H292" s="43" t="str">
        <x:f>IF(E292=0,"n.a.",_xlfn.MAXIFS('Unit details'!$X$1258:$X$1269,'Unit details'!$B$1258:$B$1269,$A292,'Unit details'!$J$1258:$J$1269,$B292,'Unit details'!$N$1258:$N$1269,"Yes"))</x:f>
        <x:v>n.a.</x:v>
      </x:c>
      <x:c r="I292" s="15" t="str">
        <x:f>IF(E292=0,"No reliable quoted sample",IF(E292=1,"One quote only; not a market range","Unweighted mean of advertised asking rates"))</x:f>
        <x:v>No reliable quoted sample</x:v>
      </x:c>
    </x:row>
    <x:row r="293" ht="30" customHeight="1">
      <x:c r="A293" s="15" t="str">
        <x:v>Gravesend</x:v>
      </x:c>
      <x:c r="B293" s="15" t="str">
        <x:v>1–1,000</x:v>
      </x:c>
      <x:c r="C293" s="14" t="n">
        <x:f>COUNTIFS('Unit details'!$B$1270:$B$1278,$A293,'Unit details'!$J$1270:$J$1278,$B293,'Unit details'!$H$1270:$H$1278,"Current",'Unit details'!$E$1270:$E$1278,"Town")</x:f>
        <x:v>1</x:v>
      </x:c>
      <x:c r="D293" s="14" t="n">
        <x:f>COUNTIFS('Unit details'!$B$1270:$B$1278,$A293,'Unit details'!$J$1270:$J$1278,$B293,'Unit details'!$H$1270:$H$1278,"Current",'Unit details'!$E$1270:$E$1278,"Nearby")</x:f>
        <x:v>0</x:v>
      </x:c>
      <x:c r="E293" s="14" t="n">
        <x:f>COUNTIFS('Unit details'!$B$1270:$B$1278,$A293,'Unit details'!$J$1270:$J$1278,$B293,'Unit details'!$N$1270:$N$1278,"Yes")</x:f>
        <x:v>1</x:v>
      </x:c>
      <x:c r="F293" s="43" t="n">
        <x:f>IF(E293=0,"n.a.",_xlfn.MINIFS('Unit details'!$X$1270:$X$1278,'Unit details'!$B$1270:$B$1278,$A293,'Unit details'!$J$1270:$J$1278,$B293,'Unit details'!$N$1270:$N$1278,"Yes"))</x:f>
        <x:v>26.08695652173913</x:v>
      </x:c>
      <x:c r="G293" s="43" t="n">
        <x:f>IF(E293=0,"n.a.",SUMIFS('Unit details'!$X$1270:$X$1278,'Unit details'!$B$1270:$B$1278,$A293,'Unit details'!$J$1270:$J$1278,$B293,'Unit details'!$N$1270:$N$1278,"Yes")/E293)</x:f>
        <x:v>26.08695652173913</x:v>
      </x:c>
      <x:c r="H293" s="43" t="n">
        <x:f>IF(E293=0,"n.a.",_xlfn.MAXIFS('Unit details'!$X$1270:$X$1278,'Unit details'!$B$1270:$B$1278,$A293,'Unit details'!$J$1270:$J$1278,$B293,'Unit details'!$N$1270:$N$1278,"Yes"))</x:f>
        <x:v>26.08695652173913</x:v>
      </x:c>
      <x:c r="I293" s="15" t="str">
        <x:f>IF(E293=0,"No reliable quoted sample",IF(E293=1,"One quote only; not a market range","Unweighted mean of advertised asking rates"))</x:f>
        <x:v>One quote only; not a market range</x:v>
      </x:c>
    </x:row>
    <x:row r="294" ht="30" customHeight="1">
      <x:c r="A294" s="15" t="str">
        <x:v>Gravesend</x:v>
      </x:c>
      <x:c r="B294" s="15" t="str">
        <x:v>1,001–2,500</x:v>
      </x:c>
      <x:c r="C294" s="14" t="n">
        <x:f>COUNTIFS('Unit details'!$B$1270:$B$1278,$A294,'Unit details'!$J$1270:$J$1278,$B294,'Unit details'!$H$1270:$H$1278,"Current",'Unit details'!$E$1270:$E$1278,"Town")</x:f>
        <x:v>1</x:v>
      </x:c>
      <x:c r="D294" s="14" t="n">
        <x:f>COUNTIFS('Unit details'!$B$1270:$B$1278,$A294,'Unit details'!$J$1270:$J$1278,$B294,'Unit details'!$H$1270:$H$1278,"Current",'Unit details'!$E$1270:$E$1278,"Nearby")</x:f>
        <x:v>1</x:v>
      </x:c>
      <x:c r="E294" s="14" t="n">
        <x:f>COUNTIFS('Unit details'!$B$1270:$B$1278,$A294,'Unit details'!$J$1270:$J$1278,$B294,'Unit details'!$N$1270:$N$1278,"Yes")</x:f>
        <x:v>0</x:v>
      </x:c>
      <x:c r="F294" s="43" t="str">
        <x:f>IF(E294=0,"n.a.",_xlfn.MINIFS('Unit details'!$X$1270:$X$1278,'Unit details'!$B$1270:$B$1278,$A294,'Unit details'!$J$1270:$J$1278,$B294,'Unit details'!$N$1270:$N$1278,"Yes"))</x:f>
        <x:v>n.a.</x:v>
      </x:c>
      <x:c r="G294" s="43" t="str">
        <x:f>IF(E294=0,"n.a.",SUMIFS('Unit details'!$X$1270:$X$1278,'Unit details'!$B$1270:$B$1278,$A294,'Unit details'!$J$1270:$J$1278,$B294,'Unit details'!$N$1270:$N$1278,"Yes")/E294)</x:f>
        <x:v>n.a.</x:v>
      </x:c>
      <x:c r="H294" s="43" t="str">
        <x:f>IF(E294=0,"n.a.",_xlfn.MAXIFS('Unit details'!$X$1270:$X$1278,'Unit details'!$B$1270:$B$1278,$A294,'Unit details'!$J$1270:$J$1278,$B294,'Unit details'!$N$1270:$N$1278,"Yes"))</x:f>
        <x:v>n.a.</x:v>
      </x:c>
      <x:c r="I294" s="15" t="str">
        <x:f>IF(E294=0,"No reliable quoted sample",IF(E294=1,"One quote only; not a market range","Unweighted mean of advertised asking rates"))</x:f>
        <x:v>No reliable quoted sample</x:v>
      </x:c>
    </x:row>
    <x:row r="295" ht="30" customHeight="1">
      <x:c r="A295" s="15" t="str">
        <x:v>Gravesend</x:v>
      </x:c>
      <x:c r="B295" s="15" t="str">
        <x:v>2,501–5,000</x:v>
      </x:c>
      <x:c r="C295" s="14" t="n">
        <x:f>COUNTIFS('Unit details'!$B$1270:$B$1278,$A295,'Unit details'!$J$1270:$J$1278,$B295,'Unit details'!$H$1270:$H$1278,"Current",'Unit details'!$E$1270:$E$1278,"Town")</x:f>
        <x:v>3</x:v>
      </x:c>
      <x:c r="D295" s="14" t="n">
        <x:f>COUNTIFS('Unit details'!$B$1270:$B$1278,$A295,'Unit details'!$J$1270:$J$1278,$B295,'Unit details'!$H$1270:$H$1278,"Current",'Unit details'!$E$1270:$E$1278,"Nearby")</x:f>
        <x:v>1</x:v>
      </x:c>
      <x:c r="E295" s="14" t="n">
        <x:f>COUNTIFS('Unit details'!$B$1270:$B$1278,$A295,'Unit details'!$J$1270:$J$1278,$B295,'Unit details'!$N$1270:$N$1278,"Yes")</x:f>
        <x:v>3</x:v>
      </x:c>
      <x:c r="F295" s="43" t="n">
        <x:f>IF(E295=0,"n.a.",_xlfn.MINIFS('Unit details'!$X$1270:$X$1278,'Unit details'!$B$1270:$B$1278,$A295,'Unit details'!$J$1270:$J$1278,$B295,'Unit details'!$N$1270:$N$1278,"Yes"))</x:f>
        <x:v>6.410174880763116</x:v>
      </x:c>
      <x:c r="G295" s="43" t="n">
        <x:f>IF(E295=0,"n.a.",SUMIFS('Unit details'!$X$1270:$X$1278,'Unit details'!$B$1270:$B$1278,$A295,'Unit details'!$J$1270:$J$1278,$B295,'Unit details'!$N$1270:$N$1278,"Yes")/E295)</x:f>
        <x:v>11.470890252486017</x:v>
      </x:c>
      <x:c r="H295" s="43" t="n">
        <x:f>IF(E295=0,"n.a.",_xlfn.MAXIFS('Unit details'!$X$1270:$X$1278,'Unit details'!$B$1270:$B$1278,$A295,'Unit details'!$J$1270:$J$1278,$B295,'Unit details'!$N$1270:$N$1278,"Yes"))</x:f>
        <x:v>14.694656488549619</x:v>
      </x:c>
      <x:c r="I295" s="15" t="str">
        <x:f>IF(E295=0,"No reliable quoted sample",IF(E295=1,"One quote only; not a market range","Unweighted mean of advertised asking rates"))</x:f>
        <x:v>Unweighted mean of advertised asking rates</x:v>
      </x:c>
    </x:row>
    <x:row r="296" ht="30" customHeight="1">
      <x:c r="A296" s="15" t="str">
        <x:v>Gravesend</x:v>
      </x:c>
      <x:c r="B296" s="15" t="str">
        <x:v>5,001–10,000</x:v>
      </x:c>
      <x:c r="C296" s="14" t="n">
        <x:f>COUNTIFS('Unit details'!$B$1270:$B$1278,$A296,'Unit details'!$J$1270:$J$1278,$B296,'Unit details'!$H$1270:$H$1278,"Current",'Unit details'!$E$1270:$E$1278,"Town")</x:f>
        <x:v>2</x:v>
      </x:c>
      <x:c r="D296" s="14" t="n">
        <x:f>COUNTIFS('Unit details'!$B$1270:$B$1278,$A296,'Unit details'!$J$1270:$J$1278,$B296,'Unit details'!$H$1270:$H$1278,"Current",'Unit details'!$E$1270:$E$1278,"Nearby")</x:f>
        <x:v>0</x:v>
      </x:c>
      <x:c r="E296" s="14" t="n">
        <x:f>COUNTIFS('Unit details'!$B$1270:$B$1278,$A296,'Unit details'!$J$1270:$J$1278,$B296,'Unit details'!$N$1270:$N$1278,"Yes")</x:f>
        <x:v>2</x:v>
      </x:c>
      <x:c r="F296" s="43" t="n">
        <x:f>IF(E296=0,"n.a.",_xlfn.MINIFS('Unit details'!$X$1270:$X$1278,'Unit details'!$B$1270:$B$1278,$A296,'Unit details'!$J$1270:$J$1278,$B296,'Unit details'!$N$1270:$N$1278,"Yes"))</x:f>
        <x:v>3.5294117647058822</x:v>
      </x:c>
      <x:c r="G296" s="43" t="n">
        <x:f>IF(E296=0,"n.a.",SUMIFS('Unit details'!$X$1270:$X$1278,'Unit details'!$B$1270:$B$1278,$A296,'Unit details'!$J$1270:$J$1278,$B296,'Unit details'!$N$1270:$N$1278,"Yes")/E296)</x:f>
        <x:v>9.116771604462716</x:v>
      </x:c>
      <x:c r="H296" s="43" t="n">
        <x:f>IF(E296=0,"n.a.",_xlfn.MAXIFS('Unit details'!$X$1270:$X$1278,'Unit details'!$B$1270:$B$1278,$A296,'Unit details'!$J$1270:$J$1278,$B296,'Unit details'!$N$1270:$N$1278,"Yes"))</x:f>
        <x:v>14.70413144421955</x:v>
      </x:c>
      <x:c r="I296" s="15" t="str">
        <x:f>IF(E296=0,"No reliable quoted sample",IF(E296=1,"One quote only; not a market range","Unweighted mean of advertised asking rates"))</x:f>
        <x:v>Unweighted mean of advertised asking rates</x:v>
      </x:c>
    </x:row>
    <x:row r="297" ht="30" customHeight="1">
      <x:c r="A297" s="15" t="str">
        <x:v>Gravesend</x:v>
      </x:c>
      <x:c r="B297" s="15" t="str">
        <x:v>10,001–15,000</x:v>
      </x:c>
      <x:c r="C297" s="14" t="n">
        <x:f>COUNTIFS('Unit details'!$B$1270:$B$1278,$A297,'Unit details'!$J$1270:$J$1278,$B297,'Unit details'!$H$1270:$H$1278,"Current",'Unit details'!$E$1270:$E$1278,"Town")</x:f>
        <x:v>0</x:v>
      </x:c>
      <x:c r="D297" s="14" t="n">
        <x:f>COUNTIFS('Unit details'!$B$1270:$B$1278,$A297,'Unit details'!$J$1270:$J$1278,$B297,'Unit details'!$H$1270:$H$1278,"Current",'Unit details'!$E$1270:$E$1278,"Nearby")</x:f>
        <x:v>0</x:v>
      </x:c>
      <x:c r="E297" s="14" t="n">
        <x:f>COUNTIFS('Unit details'!$B$1270:$B$1278,$A297,'Unit details'!$J$1270:$J$1278,$B297,'Unit details'!$N$1270:$N$1278,"Yes")</x:f>
        <x:v>0</x:v>
      </x:c>
      <x:c r="F297" s="43" t="str">
        <x:f>IF(E297=0,"n.a.",_xlfn.MINIFS('Unit details'!$X$1270:$X$1278,'Unit details'!$B$1270:$B$1278,$A297,'Unit details'!$J$1270:$J$1278,$B297,'Unit details'!$N$1270:$N$1278,"Yes"))</x:f>
        <x:v>n.a.</x:v>
      </x:c>
      <x:c r="G297" s="43" t="str">
        <x:f>IF(E297=0,"n.a.",SUMIFS('Unit details'!$X$1270:$X$1278,'Unit details'!$B$1270:$B$1278,$A297,'Unit details'!$J$1270:$J$1278,$B297,'Unit details'!$N$1270:$N$1278,"Yes")/E297)</x:f>
        <x:v>n.a.</x:v>
      </x:c>
      <x:c r="H297" s="43" t="str">
        <x:f>IF(E297=0,"n.a.",_xlfn.MAXIFS('Unit details'!$X$1270:$X$1278,'Unit details'!$B$1270:$B$1278,$A297,'Unit details'!$J$1270:$J$1278,$B297,'Unit details'!$N$1270:$N$1278,"Yes"))</x:f>
        <x:v>n.a.</x:v>
      </x:c>
      <x:c r="I297" s="15" t="str">
        <x:f>IF(E297=0,"No reliable quoted sample",IF(E297=1,"One quote only; not a market range","Unweighted mean of advertised asking rates"))</x:f>
        <x:v>No reliable quoted sample</x:v>
      </x:c>
    </x:row>
    <x:row r="298" ht="30" customHeight="1">
      <x:c r="A298" s="15" t="str">
        <x:v>Larkfield</x:v>
      </x:c>
      <x:c r="B298" s="15" t="str">
        <x:v>1–1,000</x:v>
      </x:c>
      <x:c r="C298" s="14" t="n">
        <x:f>COUNTIFS('Unit details'!$B$1279:$B$1294,$A298,'Unit details'!$J$1279:$J$1294,$B298,'Unit details'!$H$1279:$H$1294,"Current",'Unit details'!$E$1279:$E$1294,"Town")</x:f>
        <x:v>0</x:v>
      </x:c>
      <x:c r="D298" s="14" t="n">
        <x:f>COUNTIFS('Unit details'!$B$1279:$B$1294,$A298,'Unit details'!$J$1279:$J$1294,$B298,'Unit details'!$H$1279:$H$1294,"Current",'Unit details'!$E$1279:$E$1294,"Nearby")</x:f>
        <x:v>1</x:v>
      </x:c>
      <x:c r="E298" s="14" t="n">
        <x:f>COUNTIFS('Unit details'!$B$1279:$B$1294,$A298,'Unit details'!$J$1279:$J$1294,$B298,'Unit details'!$N$1279:$N$1294,"Yes")</x:f>
        <x:v>1</x:v>
      </x:c>
      <x:c r="F298" s="43" t="n">
        <x:f>IF(E298=0,"n.a.",_xlfn.MINIFS('Unit details'!$X$1279:$X$1294,'Unit details'!$B$1279:$B$1294,$A298,'Unit details'!$J$1279:$J$1294,$B298,'Unit details'!$N$1279:$N$1294,"Yes"))</x:f>
        <x:v>25.714285714285715</x:v>
      </x:c>
      <x:c r="G298" s="43" t="n">
        <x:f>IF(E298=0,"n.a.",SUMIFS('Unit details'!$X$1279:$X$1294,'Unit details'!$B$1279:$B$1294,$A298,'Unit details'!$J$1279:$J$1294,$B298,'Unit details'!$N$1279:$N$1294,"Yes")/E298)</x:f>
        <x:v>25.714285714285715</x:v>
      </x:c>
      <x:c r="H298" s="43" t="n">
        <x:f>IF(E298=0,"n.a.",_xlfn.MAXIFS('Unit details'!$X$1279:$X$1294,'Unit details'!$B$1279:$B$1294,$A298,'Unit details'!$J$1279:$J$1294,$B298,'Unit details'!$N$1279:$N$1294,"Yes"))</x:f>
        <x:v>25.714285714285715</x:v>
      </x:c>
      <x:c r="I298" s="15" t="str">
        <x:f>IF(E298=0,"No reliable quoted sample",IF(E298=1,"One quote only; not a market range","Unweighted mean of advertised asking rates"))</x:f>
        <x:v>One quote only; not a market range</x:v>
      </x:c>
    </x:row>
    <x:row r="299" ht="30" customHeight="1">
      <x:c r="A299" s="15" t="str">
        <x:v>Larkfield</x:v>
      </x:c>
      <x:c r="B299" s="15" t="str">
        <x:v>1,001–2,500</x:v>
      </x:c>
      <x:c r="C299" s="14" t="n">
        <x:f>COUNTIFS('Unit details'!$B$1279:$B$1294,$A299,'Unit details'!$J$1279:$J$1294,$B299,'Unit details'!$H$1279:$H$1294,"Current",'Unit details'!$E$1279:$E$1294,"Town")</x:f>
        <x:v>0</x:v>
      </x:c>
      <x:c r="D299" s="14" t="n">
        <x:f>COUNTIFS('Unit details'!$B$1279:$B$1294,$A299,'Unit details'!$J$1279:$J$1294,$B299,'Unit details'!$H$1279:$H$1294,"Current",'Unit details'!$E$1279:$E$1294,"Nearby")</x:f>
        <x:v>2</x:v>
      </x:c>
      <x:c r="E299" s="14" t="n">
        <x:f>COUNTIFS('Unit details'!$B$1279:$B$1294,$A299,'Unit details'!$J$1279:$J$1294,$B299,'Unit details'!$N$1279:$N$1294,"Yes")</x:f>
        <x:v>2</x:v>
      </x:c>
      <x:c r="F299" s="43" t="n">
        <x:f>IF(E299=0,"n.a.",_xlfn.MINIFS('Unit details'!$X$1279:$X$1294,'Unit details'!$B$1279:$B$1294,$A299,'Unit details'!$J$1279:$J$1294,$B299,'Unit details'!$N$1279:$N$1294,"Yes"))</x:f>
        <x:v>15.191897654584222</x:v>
      </x:c>
      <x:c r="G299" s="43" t="n">
        <x:f>IF(E299=0,"n.a.",SUMIFS('Unit details'!$X$1279:$X$1294,'Unit details'!$B$1279:$B$1294,$A299,'Unit details'!$J$1279:$J$1294,$B299,'Unit details'!$N$1279:$N$1294,"Yes")/E299)</x:f>
        <x:v>15.21876079793017</x:v>
      </x:c>
      <x:c r="H299" s="43" t="n">
        <x:f>IF(E299=0,"n.a.",_xlfn.MAXIFS('Unit details'!$X$1279:$X$1294,'Unit details'!$B$1279:$B$1294,$A299,'Unit details'!$J$1279:$J$1294,$B299,'Unit details'!$N$1279:$N$1294,"Yes"))</x:f>
        <x:v>15.245623941276115</x:v>
      </x:c>
      <x:c r="I299" s="15" t="str">
        <x:f>IF(E299=0,"No reliable quoted sample",IF(E299=1,"One quote only; not a market range","Unweighted mean of advertised asking rates"))</x:f>
        <x:v>Unweighted mean of advertised asking rates</x:v>
      </x:c>
    </x:row>
    <x:row r="300" ht="30" customHeight="1">
      <x:c r="A300" s="15" t="str">
        <x:v>Larkfield</x:v>
      </x:c>
      <x:c r="B300" s="15" t="str">
        <x:v>2,501–5,000</x:v>
      </x:c>
      <x:c r="C300" s="14" t="n">
        <x:f>COUNTIFS('Unit details'!$B$1279:$B$1294,$A300,'Unit details'!$J$1279:$J$1294,$B300,'Unit details'!$H$1279:$H$1294,"Current",'Unit details'!$E$1279:$E$1294,"Town")</x:f>
        <x:v>0</x:v>
      </x:c>
      <x:c r="D300" s="14" t="n">
        <x:f>COUNTIFS('Unit details'!$B$1279:$B$1294,$A300,'Unit details'!$J$1279:$J$1294,$B300,'Unit details'!$H$1279:$H$1294,"Current",'Unit details'!$E$1279:$E$1294,"Nearby")</x:f>
        <x:v>3</x:v>
      </x:c>
      <x:c r="E300" s="14" t="n">
        <x:f>COUNTIFS('Unit details'!$B$1279:$B$1294,$A300,'Unit details'!$J$1279:$J$1294,$B300,'Unit details'!$N$1279:$N$1294,"Yes")</x:f>
        <x:v>1</x:v>
      </x:c>
      <x:c r="F300" s="43" t="n">
        <x:f>IF(E300=0,"n.a.",_xlfn.MINIFS('Unit details'!$X$1279:$X$1294,'Unit details'!$B$1279:$B$1294,$A300,'Unit details'!$J$1279:$J$1294,$B300,'Unit details'!$N$1279:$N$1294,"Yes"))</x:f>
        <x:v>8.000967351874245</x:v>
      </x:c>
      <x:c r="G300" s="43" t="n">
        <x:f>IF(E300=0,"n.a.",SUMIFS('Unit details'!$X$1279:$X$1294,'Unit details'!$B$1279:$B$1294,$A300,'Unit details'!$J$1279:$J$1294,$B300,'Unit details'!$N$1279:$N$1294,"Yes")/E300)</x:f>
        <x:v>8.000967351874245</x:v>
      </x:c>
      <x:c r="H300" s="43" t="n">
        <x:f>IF(E300=0,"n.a.",_xlfn.MAXIFS('Unit details'!$X$1279:$X$1294,'Unit details'!$B$1279:$B$1294,$A300,'Unit details'!$J$1279:$J$1294,$B300,'Unit details'!$N$1279:$N$1294,"Yes"))</x:f>
        <x:v>8.000967351874245</x:v>
      </x:c>
      <x:c r="I300" s="15" t="str">
        <x:f>IF(E300=0,"No reliable quoted sample",IF(E300=1,"One quote only; not a market range","Unweighted mean of advertised asking rates"))</x:f>
        <x:v>One quote only; not a market range</x:v>
      </x:c>
    </x:row>
    <x:row r="301" ht="30" customHeight="1">
      <x:c r="A301" s="15" t="str">
        <x:v>Larkfield</x:v>
      </x:c>
      <x:c r="B301" s="15" t="str">
        <x:v>5,001–10,000</x:v>
      </x:c>
      <x:c r="C301" s="14" t="n">
        <x:f>COUNTIFS('Unit details'!$B$1279:$B$1294,$A301,'Unit details'!$J$1279:$J$1294,$B301,'Unit details'!$H$1279:$H$1294,"Current",'Unit details'!$E$1279:$E$1294,"Town")</x:f>
        <x:v>0</x:v>
      </x:c>
      <x:c r="D301" s="14" t="n">
        <x:f>COUNTIFS('Unit details'!$B$1279:$B$1294,$A301,'Unit details'!$J$1279:$J$1294,$B301,'Unit details'!$H$1279:$H$1294,"Current",'Unit details'!$E$1279:$E$1294,"Nearby")</x:f>
        <x:v>7</x:v>
      </x:c>
      <x:c r="E301" s="14" t="n">
        <x:f>COUNTIFS('Unit details'!$B$1279:$B$1294,$A301,'Unit details'!$J$1279:$J$1294,$B301,'Unit details'!$N$1279:$N$1294,"Yes")</x:f>
        <x:v>1</x:v>
      </x:c>
      <x:c r="F301" s="43" t="n">
        <x:f>IF(E301=0,"n.a.",_xlfn.MINIFS('Unit details'!$X$1279:$X$1294,'Unit details'!$B$1279:$B$1294,$A301,'Unit details'!$J$1279:$J$1294,$B301,'Unit details'!$N$1279:$N$1294,"Yes"))</x:f>
        <x:v>15</x:v>
      </x:c>
      <x:c r="G301" s="43" t="n">
        <x:f>IF(E301=0,"n.a.",SUMIFS('Unit details'!$X$1279:$X$1294,'Unit details'!$B$1279:$B$1294,$A301,'Unit details'!$J$1279:$J$1294,$B301,'Unit details'!$N$1279:$N$1294,"Yes")/E301)</x:f>
        <x:v>15</x:v>
      </x:c>
      <x:c r="H301" s="43" t="n">
        <x:f>IF(E301=0,"n.a.",_xlfn.MAXIFS('Unit details'!$X$1279:$X$1294,'Unit details'!$B$1279:$B$1294,$A301,'Unit details'!$J$1279:$J$1294,$B301,'Unit details'!$N$1279:$N$1294,"Yes"))</x:f>
        <x:v>15</x:v>
      </x:c>
      <x:c r="I301" s="15" t="str">
        <x:f>IF(E301=0,"No reliable quoted sample",IF(E301=1,"One quote only; not a market range","Unweighted mean of advertised asking rates"))</x:f>
        <x:v>One quote only; not a market range</x:v>
      </x:c>
    </x:row>
    <x:row r="302" ht="30" customHeight="1">
      <x:c r="A302" s="15" t="str">
        <x:v>Larkfield</x:v>
      </x:c>
      <x:c r="B302" s="15" t="str">
        <x:v>10,001–15,000</x:v>
      </x:c>
      <x:c r="C302" s="14" t="n">
        <x:f>COUNTIFS('Unit details'!$B$1279:$B$1294,$A302,'Unit details'!$J$1279:$J$1294,$B302,'Unit details'!$H$1279:$H$1294,"Current",'Unit details'!$E$1279:$E$1294,"Town")</x:f>
        <x:v>0</x:v>
      </x:c>
      <x:c r="D302" s="14" t="n">
        <x:f>COUNTIFS('Unit details'!$B$1279:$B$1294,$A302,'Unit details'!$J$1279:$J$1294,$B302,'Unit details'!$H$1279:$H$1294,"Current",'Unit details'!$E$1279:$E$1294,"Nearby")</x:f>
        <x:v>1</x:v>
      </x:c>
      <x:c r="E302" s="14" t="n">
        <x:f>COUNTIFS('Unit details'!$B$1279:$B$1294,$A302,'Unit details'!$J$1279:$J$1294,$B302,'Unit details'!$N$1279:$N$1294,"Yes")</x:f>
        <x:v>0</x:v>
      </x:c>
      <x:c r="F302" s="43" t="str">
        <x:f>IF(E302=0,"n.a.",_xlfn.MINIFS('Unit details'!$X$1279:$X$1294,'Unit details'!$B$1279:$B$1294,$A302,'Unit details'!$J$1279:$J$1294,$B302,'Unit details'!$N$1279:$N$1294,"Yes"))</x:f>
        <x:v>n.a.</x:v>
      </x:c>
      <x:c r="G302" s="43" t="str">
        <x:f>IF(E302=0,"n.a.",SUMIFS('Unit details'!$X$1279:$X$1294,'Unit details'!$B$1279:$B$1294,$A302,'Unit details'!$J$1279:$J$1294,$B302,'Unit details'!$N$1279:$N$1294,"Yes")/E302)</x:f>
        <x:v>n.a.</x:v>
      </x:c>
      <x:c r="H302" s="43" t="str">
        <x:f>IF(E302=0,"n.a.",_xlfn.MAXIFS('Unit details'!$X$1279:$X$1294,'Unit details'!$B$1279:$B$1294,$A302,'Unit details'!$J$1279:$J$1294,$B302,'Unit details'!$N$1279:$N$1294,"Yes"))</x:f>
        <x:v>n.a.</x:v>
      </x:c>
      <x:c r="I302" s="15" t="str">
        <x:f>IF(E302=0,"No reliable quoted sample",IF(E302=1,"One quote only; not a market range","Unweighted mean of advertised asking rates"))</x:f>
        <x:v>No reliable quoted sample</x:v>
      </x:c>
    </x:row>
    <x:row r="303" ht="30" customHeight="1">
      <x:c r="A303" s="15" t="str">
        <x:v>Maidstone</x:v>
      </x:c>
      <x:c r="B303" s="15" t="str">
        <x:v>1–1,000</x:v>
      </x:c>
      <x:c r="C303" s="14" t="n">
        <x:f>COUNTIFS('Unit details'!$B$1295:$B$1333,$A303,'Unit details'!$J$1295:$J$1333,$B303,'Unit details'!$H$1295:$H$1333,"Current",'Unit details'!$E$1295:$E$1333,"Town")</x:f>
        <x:v>0</x:v>
      </x:c>
      <x:c r="D303" s="14" t="n">
        <x:f>COUNTIFS('Unit details'!$B$1295:$B$1333,$A303,'Unit details'!$J$1295:$J$1333,$B303,'Unit details'!$H$1295:$H$1333,"Current",'Unit details'!$E$1295:$E$1333,"Nearby")</x:f>
        <x:v>0</x:v>
      </x:c>
      <x:c r="E303" s="14" t="n">
        <x:f>COUNTIFS('Unit details'!$B$1295:$B$1333,$A303,'Unit details'!$J$1295:$J$1333,$B303,'Unit details'!$N$1295:$N$1333,"Yes")</x:f>
        <x:v>0</x:v>
      </x:c>
      <x:c r="F303" s="43" t="str">
        <x:f>IF(E303=0,"n.a.",_xlfn.MINIFS('Unit details'!$X$1295:$X$1333,'Unit details'!$B$1295:$B$1333,$A303,'Unit details'!$J$1295:$J$1333,$B303,'Unit details'!$N$1295:$N$1333,"Yes"))</x:f>
        <x:v>n.a.</x:v>
      </x:c>
      <x:c r="G303" s="43" t="str">
        <x:f>IF(E303=0,"n.a.",SUMIFS('Unit details'!$X$1295:$X$1333,'Unit details'!$B$1295:$B$1333,$A303,'Unit details'!$J$1295:$J$1333,$B303,'Unit details'!$N$1295:$N$1333,"Yes")/E303)</x:f>
        <x:v>n.a.</x:v>
      </x:c>
      <x:c r="H303" s="43" t="str">
        <x:f>IF(E303=0,"n.a.",_xlfn.MAXIFS('Unit details'!$X$1295:$X$1333,'Unit details'!$B$1295:$B$1333,$A303,'Unit details'!$J$1295:$J$1333,$B303,'Unit details'!$N$1295:$N$1333,"Yes"))</x:f>
        <x:v>n.a.</x:v>
      </x:c>
      <x:c r="I303" s="15" t="str">
        <x:f>IF(E303=0,"No reliable quoted sample",IF(E303=1,"One quote only; not a market range","Unweighted mean of advertised asking rates"))</x:f>
        <x:v>No reliable quoted sample</x:v>
      </x:c>
    </x:row>
    <x:row r="304" ht="30" customHeight="1">
      <x:c r="A304" s="15" t="str">
        <x:v>Maidstone</x:v>
      </x:c>
      <x:c r="B304" s="15" t="str">
        <x:v>1,001–2,500</x:v>
      </x:c>
      <x:c r="C304" s="14" t="n">
        <x:f>COUNTIFS('Unit details'!$B$1295:$B$1333,$A304,'Unit details'!$J$1295:$J$1333,$B304,'Unit details'!$H$1295:$H$1333,"Current",'Unit details'!$E$1295:$E$1333,"Town")</x:f>
        <x:v>3</x:v>
      </x:c>
      <x:c r="D304" s="14" t="n">
        <x:f>COUNTIFS('Unit details'!$B$1295:$B$1333,$A304,'Unit details'!$J$1295:$J$1333,$B304,'Unit details'!$H$1295:$H$1333,"Current",'Unit details'!$E$1295:$E$1333,"Nearby")</x:f>
        <x:v>16</x:v>
      </x:c>
      <x:c r="E304" s="14" t="n">
        <x:f>COUNTIFS('Unit details'!$B$1295:$B$1333,$A304,'Unit details'!$J$1295:$J$1333,$B304,'Unit details'!$N$1295:$N$1333,"Yes")</x:f>
        <x:v>6</x:v>
      </x:c>
      <x:c r="F304" s="43" t="n">
        <x:f>IF(E304=0,"n.a.",_xlfn.MINIFS('Unit details'!$X$1295:$X$1333,'Unit details'!$B$1295:$B$1333,$A304,'Unit details'!$J$1295:$J$1333,$B304,'Unit details'!$N$1295:$N$1333,"Yes"))</x:f>
        <x:v>5.52663195835002</x:v>
      </x:c>
      <x:c r="G304" s="43" t="n">
        <x:f>IF(E304=0,"n.a.",SUMIFS('Unit details'!$X$1295:$X$1333,'Unit details'!$B$1295:$B$1333,$A304,'Unit details'!$J$1295:$J$1333,$B304,'Unit details'!$N$1295:$N$1333,"Yes")/E304)</x:f>
        <x:v>10.99200633837514</x:v>
      </x:c>
      <x:c r="H304" s="43" t="n">
        <x:f>IF(E304=0,"n.a.",_xlfn.MAXIFS('Unit details'!$X$1295:$X$1333,'Unit details'!$B$1295:$B$1333,$A304,'Unit details'!$J$1295:$J$1333,$B304,'Unit details'!$N$1295:$N$1333,"Yes"))</x:f>
        <x:v>14.8619957537155</x:v>
      </x:c>
      <x:c r="I304" s="15" t="str">
        <x:f>IF(E304=0,"No reliable quoted sample",IF(E304=1,"One quote only; not a market range","Unweighted mean of advertised asking rates"))</x:f>
        <x:v>Unweighted mean of advertised asking rates</x:v>
      </x:c>
    </x:row>
    <x:row r="305" ht="30" customHeight="1">
      <x:c r="A305" s="15" t="str">
        <x:v>Maidstone</x:v>
      </x:c>
      <x:c r="B305" s="15" t="str">
        <x:v>2,501–5,000</x:v>
      </x:c>
      <x:c r="C305" s="14" t="n">
        <x:f>COUNTIFS('Unit details'!$B$1295:$B$1333,$A305,'Unit details'!$J$1295:$J$1333,$B305,'Unit details'!$H$1295:$H$1333,"Current",'Unit details'!$E$1295:$E$1333,"Town")</x:f>
        <x:v>3</x:v>
      </x:c>
      <x:c r="D305" s="14" t="n">
        <x:f>COUNTIFS('Unit details'!$B$1295:$B$1333,$A305,'Unit details'!$J$1295:$J$1333,$B305,'Unit details'!$H$1295:$H$1333,"Current",'Unit details'!$E$1295:$E$1333,"Nearby")</x:f>
        <x:v>5</x:v>
      </x:c>
      <x:c r="E305" s="14" t="n">
        <x:f>COUNTIFS('Unit details'!$B$1295:$B$1333,$A305,'Unit details'!$J$1295:$J$1333,$B305,'Unit details'!$N$1295:$N$1333,"Yes")</x:f>
        <x:v>6</x:v>
      </x:c>
      <x:c r="F305" s="43" t="n">
        <x:f>IF(E305=0,"n.a.",_xlfn.MINIFS('Unit details'!$X$1295:$X$1333,'Unit details'!$B$1295:$B$1333,$A305,'Unit details'!$J$1295:$J$1333,$B305,'Unit details'!$N$1295:$N$1333,"Yes"))</x:f>
        <x:v>7.169486664754803</x:v>
      </x:c>
      <x:c r="G305" s="43" t="n">
        <x:f>IF(E305=0,"n.a.",SUMIFS('Unit details'!$X$1295:$X$1333,'Unit details'!$B$1295:$B$1333,$A305,'Unit details'!$J$1295:$J$1333,$B305,'Unit details'!$N$1295:$N$1333,"Yes")/E305)</x:f>
        <x:v>9.151601504379343</x:v>
      </x:c>
      <x:c r="H305" s="43" t="n">
        <x:f>IF(E305=0,"n.a.",_xlfn.MAXIFS('Unit details'!$X$1295:$X$1333,'Unit details'!$B$1295:$B$1333,$A305,'Unit details'!$J$1295:$J$1333,$B305,'Unit details'!$N$1295:$N$1333,"Yes"))</x:f>
        <x:v>11.038635223281485</x:v>
      </x:c>
      <x:c r="I305" s="15" t="str">
        <x:f>IF(E305=0,"No reliable quoted sample",IF(E305=1,"One quote only; not a market range","Unweighted mean of advertised asking rates"))</x:f>
        <x:v>Unweighted mean of advertised asking rates</x:v>
      </x:c>
    </x:row>
    <x:row r="306" ht="30" customHeight="1">
      <x:c r="A306" s="15" t="str">
        <x:v>Maidstone</x:v>
      </x:c>
      <x:c r="B306" s="15" t="str">
        <x:v>5,001–10,000</x:v>
      </x:c>
      <x:c r="C306" s="14" t="n">
        <x:f>COUNTIFS('Unit details'!$B$1295:$B$1333,$A306,'Unit details'!$J$1295:$J$1333,$B306,'Unit details'!$H$1295:$H$1333,"Current",'Unit details'!$E$1295:$E$1333,"Town")</x:f>
        <x:v>4</x:v>
      </x:c>
      <x:c r="D306" s="14" t="n">
        <x:f>COUNTIFS('Unit details'!$B$1295:$B$1333,$A306,'Unit details'!$J$1295:$J$1333,$B306,'Unit details'!$H$1295:$H$1333,"Current",'Unit details'!$E$1295:$E$1333,"Nearby")</x:f>
        <x:v>4</x:v>
      </x:c>
      <x:c r="E306" s="14" t="n">
        <x:f>COUNTIFS('Unit details'!$B$1295:$B$1333,$A306,'Unit details'!$J$1295:$J$1333,$B306,'Unit details'!$N$1295:$N$1333,"Yes")</x:f>
        <x:v>5</x:v>
      </x:c>
      <x:c r="F306" s="43" t="n">
        <x:f>IF(E306=0,"n.a.",_xlfn.MINIFS('Unit details'!$X$1295:$X$1333,'Unit details'!$B$1295:$B$1333,$A306,'Unit details'!$J$1295:$J$1333,$B306,'Unit details'!$N$1295:$N$1333,"Yes"))</x:f>
        <x:v>5.297397769516729</x:v>
      </x:c>
      <x:c r="G306" s="43" t="n">
        <x:f>IF(E306=0,"n.a.",SUMIFS('Unit details'!$X$1295:$X$1333,'Unit details'!$B$1295:$B$1333,$A306,'Unit details'!$J$1295:$J$1333,$B306,'Unit details'!$N$1295:$N$1333,"Yes")/E306)</x:f>
        <x:v>12.413131500549932</x:v>
      </x:c>
      <x:c r="H306" s="43" t="n">
        <x:f>IF(E306=0,"n.a.",_xlfn.MAXIFS('Unit details'!$X$1295:$X$1333,'Unit details'!$B$1295:$B$1333,$A306,'Unit details'!$J$1295:$J$1333,$B306,'Unit details'!$N$1295:$N$1333,"Yes"))</x:f>
        <x:v>16.5</x:v>
      </x:c>
      <x:c r="I306" s="15" t="str">
        <x:f>IF(E306=0,"No reliable quoted sample",IF(E306=1,"One quote only; not a market range","Unweighted mean of advertised asking rates"))</x:f>
        <x:v>Unweighted mean of advertised asking rates</x:v>
      </x:c>
    </x:row>
    <x:row r="307" ht="30" customHeight="1">
      <x:c r="A307" s="15" t="str">
        <x:v>Maidstone</x:v>
      </x:c>
      <x:c r="B307" s="15" t="str">
        <x:v>10,001–15,000</x:v>
      </x:c>
      <x:c r="C307" s="14" t="n">
        <x:f>COUNTIFS('Unit details'!$B$1295:$B$1333,$A307,'Unit details'!$J$1295:$J$1333,$B307,'Unit details'!$H$1295:$H$1333,"Current",'Unit details'!$E$1295:$E$1333,"Town")</x:f>
        <x:v>1</x:v>
      </x:c>
      <x:c r="D307" s="14" t="n">
        <x:f>COUNTIFS('Unit details'!$B$1295:$B$1333,$A307,'Unit details'!$J$1295:$J$1333,$B307,'Unit details'!$H$1295:$H$1333,"Current",'Unit details'!$E$1295:$E$1333,"Nearby")</x:f>
        <x:v>0</x:v>
      </x:c>
      <x:c r="E307" s="14" t="n">
        <x:f>COUNTIFS('Unit details'!$B$1295:$B$1333,$A307,'Unit details'!$J$1295:$J$1333,$B307,'Unit details'!$N$1295:$N$1333,"Yes")</x:f>
        <x:v>1</x:v>
      </x:c>
      <x:c r="F307" s="43" t="n">
        <x:f>IF(E307=0,"n.a.",_xlfn.MINIFS('Unit details'!$X$1295:$X$1333,'Unit details'!$B$1295:$B$1333,$A307,'Unit details'!$J$1295:$J$1333,$B307,'Unit details'!$N$1295:$N$1333,"Yes"))</x:f>
        <x:v>11.032656663724625</x:v>
      </x:c>
      <x:c r="G307" s="43" t="n">
        <x:f>IF(E307=0,"n.a.",SUMIFS('Unit details'!$X$1295:$X$1333,'Unit details'!$B$1295:$B$1333,$A307,'Unit details'!$J$1295:$J$1333,$B307,'Unit details'!$N$1295:$N$1333,"Yes")/E307)</x:f>
        <x:v>11.032656663724625</x:v>
      </x:c>
      <x:c r="H307" s="43" t="n">
        <x:f>IF(E307=0,"n.a.",_xlfn.MAXIFS('Unit details'!$X$1295:$X$1333,'Unit details'!$B$1295:$B$1333,$A307,'Unit details'!$J$1295:$J$1333,$B307,'Unit details'!$N$1295:$N$1333,"Yes"))</x:f>
        <x:v>11.032656663724625</x:v>
      </x:c>
      <x:c r="I307" s="15" t="str">
        <x:f>IF(E307=0,"No reliable quoted sample",IF(E307=1,"One quote only; not a market range","Unweighted mean of advertised asking rates"))</x:f>
        <x:v>One quote only; not a market range</x:v>
      </x:c>
    </x:row>
    <x:row r="308" ht="30" customHeight="1">
      <x:c r="A308" s="15" t="str">
        <x:v>Rochester</x:v>
      </x:c>
      <x:c r="B308" s="15" t="str">
        <x:v>1–1,000</x:v>
      </x:c>
      <x:c r="C308" s="14" t="n">
        <x:f>COUNTIFS('Unit details'!$B$1334:$B$1359,$A308,'Unit details'!$J$1334:$J$1359,$B308,'Unit details'!$H$1334:$H$1359,"Current",'Unit details'!$E$1334:$E$1359,"Town")</x:f>
        <x:v>4</x:v>
      </x:c>
      <x:c r="D308" s="14" t="n">
        <x:f>COUNTIFS('Unit details'!$B$1334:$B$1359,$A308,'Unit details'!$J$1334:$J$1359,$B308,'Unit details'!$H$1334:$H$1359,"Current",'Unit details'!$E$1334:$E$1359,"Nearby")</x:f>
        <x:v>0</x:v>
      </x:c>
      <x:c r="E308" s="14" t="n">
        <x:f>COUNTIFS('Unit details'!$B$1334:$B$1359,$A308,'Unit details'!$J$1334:$J$1359,$B308,'Unit details'!$N$1334:$N$1359,"Yes")</x:f>
        <x:v>4</x:v>
      </x:c>
      <x:c r="F308" s="43" t="n">
        <x:f>IF(E308=0,"n.a.",_xlfn.MINIFS('Unit details'!$X$1334:$X$1359,'Unit details'!$B$1334:$B$1359,$A308,'Unit details'!$J$1334:$J$1359,$B308,'Unit details'!$N$1334:$N$1359,"Yes"))</x:f>
        <x:v>13.917525773195877</x:v>
      </x:c>
      <x:c r="G308" s="43" t="n">
        <x:f>IF(E308=0,"n.a.",SUMIFS('Unit details'!$X$1334:$X$1359,'Unit details'!$B$1334:$B$1359,$A308,'Unit details'!$J$1334:$J$1359,$B308,'Unit details'!$N$1334:$N$1359,"Yes")/E308)</x:f>
        <x:v>21.104658909277855</x:v>
      </x:c>
      <x:c r="H308" s="43" t="n">
        <x:f>IF(E308=0,"n.a.",_xlfn.MAXIFS('Unit details'!$X$1334:$X$1359,'Unit details'!$B$1334:$B$1359,$A308,'Unit details'!$J$1334:$J$1359,$B308,'Unit details'!$N$1334:$N$1359,"Yes"))</x:f>
        <x:v>28.571428571428573</x:v>
      </x:c>
      <x:c r="I308" s="15" t="str">
        <x:f>IF(E308=0,"No reliable quoted sample",IF(E308=1,"One quote only; not a market range","Unweighted mean of advertised asking rates"))</x:f>
        <x:v>Unweighted mean of advertised asking rates</x:v>
      </x:c>
    </x:row>
    <x:row r="309" ht="30" customHeight="1">
      <x:c r="A309" s="15" t="str">
        <x:v>Rochester</x:v>
      </x:c>
      <x:c r="B309" s="15" t="str">
        <x:v>1,001–2,500</x:v>
      </x:c>
      <x:c r="C309" s="14" t="n">
        <x:f>COUNTIFS('Unit details'!$B$1334:$B$1359,$A309,'Unit details'!$J$1334:$J$1359,$B309,'Unit details'!$H$1334:$H$1359,"Current",'Unit details'!$E$1334:$E$1359,"Town")</x:f>
        <x:v>10</x:v>
      </x:c>
      <x:c r="D309" s="14" t="n">
        <x:f>COUNTIFS('Unit details'!$B$1334:$B$1359,$A309,'Unit details'!$J$1334:$J$1359,$B309,'Unit details'!$H$1334:$H$1359,"Current",'Unit details'!$E$1334:$E$1359,"Nearby")</x:f>
        <x:v>0</x:v>
      </x:c>
      <x:c r="E309" s="14" t="n">
        <x:f>COUNTIFS('Unit details'!$B$1334:$B$1359,$A309,'Unit details'!$J$1334:$J$1359,$B309,'Unit details'!$N$1334:$N$1359,"Yes")</x:f>
        <x:v>10</x:v>
      </x:c>
      <x:c r="F309" s="43" t="n">
        <x:f>IF(E309=0,"n.a.",_xlfn.MINIFS('Unit details'!$X$1334:$X$1359,'Unit details'!$B$1334:$B$1359,$A309,'Unit details'!$J$1334:$J$1359,$B309,'Unit details'!$N$1334:$N$1359,"Yes"))</x:f>
        <x:v>9.56175298804781</x:v>
      </x:c>
      <x:c r="G309" s="43" t="n">
        <x:f>IF(E309=0,"n.a.",SUMIFS('Unit details'!$X$1334:$X$1359,'Unit details'!$B$1334:$B$1359,$A309,'Unit details'!$J$1334:$J$1359,$B309,'Unit details'!$N$1334:$N$1359,"Yes")/E309)</x:f>
        <x:v>13.0882188512272</x:v>
      </x:c>
      <x:c r="H309" s="43" t="n">
        <x:f>IF(E309=0,"n.a.",_xlfn.MAXIFS('Unit details'!$X$1334:$X$1359,'Unit details'!$B$1334:$B$1359,$A309,'Unit details'!$J$1334:$J$1359,$B309,'Unit details'!$N$1334:$N$1359,"Yes"))</x:f>
        <x:v>17.84375</x:v>
      </x:c>
      <x:c r="I309" s="15" t="str">
        <x:f>IF(E309=0,"No reliable quoted sample",IF(E309=1,"One quote only; not a market range","Unweighted mean of advertised asking rates"))</x:f>
        <x:v>Unweighted mean of advertised asking rates</x:v>
      </x:c>
    </x:row>
    <x:row r="310" ht="30" customHeight="1">
      <x:c r="A310" s="15" t="str">
        <x:v>Rochester</x:v>
      </x:c>
      <x:c r="B310" s="15" t="str">
        <x:v>2,501–5,000</x:v>
      </x:c>
      <x:c r="C310" s="14" t="n">
        <x:f>COUNTIFS('Unit details'!$B$1334:$B$1359,$A310,'Unit details'!$J$1334:$J$1359,$B310,'Unit details'!$H$1334:$H$1359,"Current",'Unit details'!$E$1334:$E$1359,"Town")</x:f>
        <x:v>7</x:v>
      </x:c>
      <x:c r="D310" s="14" t="n">
        <x:f>COUNTIFS('Unit details'!$B$1334:$B$1359,$A310,'Unit details'!$J$1334:$J$1359,$B310,'Unit details'!$H$1334:$H$1359,"Current",'Unit details'!$E$1334:$E$1359,"Nearby")</x:f>
        <x:v>2</x:v>
      </x:c>
      <x:c r="E310" s="14" t="n">
        <x:f>COUNTIFS('Unit details'!$B$1334:$B$1359,$A310,'Unit details'!$J$1334:$J$1359,$B310,'Unit details'!$N$1334:$N$1359,"Yes")</x:f>
        <x:v>8</x:v>
      </x:c>
      <x:c r="F310" s="43" t="n">
        <x:f>IF(E310=0,"n.a.",_xlfn.MINIFS('Unit details'!$X$1334:$X$1359,'Unit details'!$B$1334:$B$1359,$A310,'Unit details'!$J$1334:$J$1359,$B310,'Unit details'!$N$1334:$N$1359,"Yes"))</x:f>
        <x:v>9.55033824114604</x:v>
      </x:c>
      <x:c r="G310" s="43" t="n">
        <x:f>IF(E310=0,"n.a.",SUMIFS('Unit details'!$X$1334:$X$1359,'Unit details'!$B$1334:$B$1359,$A310,'Unit details'!$J$1334:$J$1359,$B310,'Unit details'!$N$1334:$N$1359,"Yes")/E310)</x:f>
        <x:v>12.208710507008698</x:v>
      </x:c>
      <x:c r="H310" s="43" t="n">
        <x:f>IF(E310=0,"n.a.",_xlfn.MAXIFS('Unit details'!$X$1334:$X$1359,'Unit details'!$B$1334:$B$1359,$A310,'Unit details'!$J$1334:$J$1359,$B310,'Unit details'!$N$1334:$N$1359,"Yes"))</x:f>
        <x:v>15.28046421663443</x:v>
      </x:c>
      <x:c r="I310" s="15" t="str">
        <x:f>IF(E310=0,"No reliable quoted sample",IF(E310=1,"One quote only; not a market range","Unweighted mean of advertised asking rates"))</x:f>
        <x:v>Unweighted mean of advertised asking rates</x:v>
      </x:c>
    </x:row>
    <x:row r="311" ht="30" customHeight="1">
      <x:c r="A311" s="15" t="str">
        <x:v>Rochester</x:v>
      </x:c>
      <x:c r="B311" s="15" t="str">
        <x:v>5,001–10,000</x:v>
      </x:c>
      <x:c r="C311" s="14" t="n">
        <x:f>COUNTIFS('Unit details'!$B$1334:$B$1359,$A311,'Unit details'!$J$1334:$J$1359,$B311,'Unit details'!$H$1334:$H$1359,"Current",'Unit details'!$E$1334:$E$1359,"Town")</x:f>
        <x:v>1</x:v>
      </x:c>
      <x:c r="D311" s="14" t="n">
        <x:f>COUNTIFS('Unit details'!$B$1334:$B$1359,$A311,'Unit details'!$J$1334:$J$1359,$B311,'Unit details'!$H$1334:$H$1359,"Current",'Unit details'!$E$1334:$E$1359,"Nearby")</x:f>
        <x:v>1</x:v>
      </x:c>
      <x:c r="E311" s="14" t="n">
        <x:f>COUNTIFS('Unit details'!$B$1334:$B$1359,$A311,'Unit details'!$J$1334:$J$1359,$B311,'Unit details'!$N$1334:$N$1359,"Yes")</x:f>
        <x:v>2</x:v>
      </x:c>
      <x:c r="F311" s="43" t="n">
        <x:f>IF(E311=0,"n.a.",_xlfn.MINIFS('Unit details'!$X$1334:$X$1359,'Unit details'!$B$1334:$B$1359,$A311,'Unit details'!$J$1334:$J$1359,$B311,'Unit details'!$N$1334:$N$1359,"Yes"))</x:f>
        <x:v>8.121046332706445</x:v>
      </x:c>
      <x:c r="G311" s="43" t="n">
        <x:f>IF(E311=0,"n.a.",SUMIFS('Unit details'!$X$1334:$X$1359,'Unit details'!$B$1334:$B$1359,$A311,'Unit details'!$J$1334:$J$1359,$B311,'Unit details'!$N$1334:$N$1359,"Yes")/E311)</x:f>
        <x:v>9.35843471426477</x:v>
      </x:c>
      <x:c r="H311" s="43" t="n">
        <x:f>IF(E311=0,"n.a.",_xlfn.MAXIFS('Unit details'!$X$1334:$X$1359,'Unit details'!$B$1334:$B$1359,$A311,'Unit details'!$J$1334:$J$1359,$B311,'Unit details'!$N$1334:$N$1359,"Yes"))</x:f>
        <x:v>10.595823095823096</x:v>
      </x:c>
      <x:c r="I311" s="15" t="str">
        <x:f>IF(E311=0,"No reliable quoted sample",IF(E311=1,"One quote only; not a market range","Unweighted mean of advertised asking rates"))</x:f>
        <x:v>Unweighted mean of advertised asking rates</x:v>
      </x:c>
    </x:row>
    <x:row r="312" ht="30" customHeight="1">
      <x:c r="A312" s="15" t="str">
        <x:v>Rochester</x:v>
      </x:c>
      <x:c r="B312" s="15" t="str">
        <x:v>10,001–15,000</x:v>
      </x:c>
      <x:c r="C312" s="14" t="n">
        <x:f>COUNTIFS('Unit details'!$B$1334:$B$1359,$A312,'Unit details'!$J$1334:$J$1359,$B312,'Unit details'!$H$1334:$H$1359,"Current",'Unit details'!$E$1334:$E$1359,"Town")</x:f>
        <x:v>0</x:v>
      </x:c>
      <x:c r="D312" s="14" t="n">
        <x:f>COUNTIFS('Unit details'!$B$1334:$B$1359,$A312,'Unit details'!$J$1334:$J$1359,$B312,'Unit details'!$H$1334:$H$1359,"Current",'Unit details'!$E$1334:$E$1359,"Nearby")</x:f>
        <x:v>0</x:v>
      </x:c>
      <x:c r="E312" s="14" t="n">
        <x:f>COUNTIFS('Unit details'!$B$1334:$B$1359,$A312,'Unit details'!$J$1334:$J$1359,$B312,'Unit details'!$N$1334:$N$1359,"Yes")</x:f>
        <x:v>0</x:v>
      </x:c>
      <x:c r="F312" s="43" t="str">
        <x:f>IF(E312=0,"n.a.",_xlfn.MINIFS('Unit details'!$X$1334:$X$1359,'Unit details'!$B$1334:$B$1359,$A312,'Unit details'!$J$1334:$J$1359,$B312,'Unit details'!$N$1334:$N$1359,"Yes"))</x:f>
        <x:v>n.a.</x:v>
      </x:c>
      <x:c r="G312" s="43" t="str">
        <x:f>IF(E312=0,"n.a.",SUMIFS('Unit details'!$X$1334:$X$1359,'Unit details'!$B$1334:$B$1359,$A312,'Unit details'!$J$1334:$J$1359,$B312,'Unit details'!$N$1334:$N$1359,"Yes")/E312)</x:f>
        <x:v>n.a.</x:v>
      </x:c>
      <x:c r="H312" s="43" t="str">
        <x:f>IF(E312=0,"n.a.",_xlfn.MAXIFS('Unit details'!$X$1334:$X$1359,'Unit details'!$B$1334:$B$1359,$A312,'Unit details'!$J$1334:$J$1359,$B312,'Unit details'!$N$1334:$N$1359,"Yes"))</x:f>
        <x:v>n.a.</x:v>
      </x:c>
      <x:c r="I312" s="15" t="str">
        <x:f>IF(E312=0,"No reliable quoted sample",IF(E312=1,"One quote only; not a market range","Unweighted mean of advertised asking rates"))</x:f>
        <x:v>No reliable quoted sample</x:v>
      </x:c>
    </x:row>
    <x:row r="313" ht="30" customHeight="1">
      <x:c r="A313" s="15" t="str">
        <x:v>Chatham</x:v>
      </x:c>
      <x:c r="B313" s="15" t="str">
        <x:v>1–1,000</x:v>
      </x:c>
      <x:c r="C313" s="14" t="n">
        <x:f>COUNTIFS('Unit details'!$B$1360:$B$1361,$A313,'Unit details'!$J$1360:$J$1361,$B313,'Unit details'!$H$1360:$H$1361,"Current",'Unit details'!$E$1360:$E$1361,"Town")</x:f>
        <x:v>0</x:v>
      </x:c>
      <x:c r="D313" s="14" t="n">
        <x:f>COUNTIFS('Unit details'!$B$1360:$B$1361,$A313,'Unit details'!$J$1360:$J$1361,$B313,'Unit details'!$H$1360:$H$1361,"Current",'Unit details'!$E$1360:$E$1361,"Nearby")</x:f>
        <x:v>0</x:v>
      </x:c>
      <x:c r="E313" s="14" t="n">
        <x:f>COUNTIFS('Unit details'!$B$1360:$B$1361,$A313,'Unit details'!$J$1360:$J$1361,$B313,'Unit details'!$N$1360:$N$1361,"Yes")</x:f>
        <x:v>0</x:v>
      </x:c>
      <x:c r="F313" s="43" t="str">
        <x:f>IF(E313=0,"n.a.",_xlfn.MINIFS('Unit details'!$X$1360:$X$1361,'Unit details'!$B$1360:$B$1361,$A313,'Unit details'!$J$1360:$J$1361,$B313,'Unit details'!$N$1360:$N$1361,"Yes"))</x:f>
        <x:v>n.a.</x:v>
      </x:c>
      <x:c r="G313" s="43" t="str">
        <x:f>IF(E313=0,"n.a.",SUMIFS('Unit details'!$X$1360:$X$1361,'Unit details'!$B$1360:$B$1361,$A313,'Unit details'!$J$1360:$J$1361,$B313,'Unit details'!$N$1360:$N$1361,"Yes")/E313)</x:f>
        <x:v>n.a.</x:v>
      </x:c>
      <x:c r="H313" s="43" t="str">
        <x:f>IF(E313=0,"n.a.",_xlfn.MAXIFS('Unit details'!$X$1360:$X$1361,'Unit details'!$B$1360:$B$1361,$A313,'Unit details'!$J$1360:$J$1361,$B313,'Unit details'!$N$1360:$N$1361,"Yes"))</x:f>
        <x:v>n.a.</x:v>
      </x:c>
      <x:c r="I313" s="15" t="str">
        <x:f>IF(E313=0,"No reliable quoted sample",IF(E313=1,"One quote only; not a market range","Unweighted mean of advertised asking rates"))</x:f>
        <x:v>No reliable quoted sample</x:v>
      </x:c>
    </x:row>
    <x:row r="314" ht="30" customHeight="1">
      <x:c r="A314" s="15" t="str">
        <x:v>Chatham</x:v>
      </x:c>
      <x:c r="B314" s="15" t="str">
        <x:v>1,001–2,500</x:v>
      </x:c>
      <x:c r="C314" s="14" t="n">
        <x:f>COUNTIFS('Unit details'!$B$1360:$B$1361,$A314,'Unit details'!$J$1360:$J$1361,$B314,'Unit details'!$H$1360:$H$1361,"Current",'Unit details'!$E$1360:$E$1361,"Town")</x:f>
        <x:v>0</x:v>
      </x:c>
      <x:c r="D314" s="14" t="n">
        <x:f>COUNTIFS('Unit details'!$B$1360:$B$1361,$A314,'Unit details'!$J$1360:$J$1361,$B314,'Unit details'!$H$1360:$H$1361,"Current",'Unit details'!$E$1360:$E$1361,"Nearby")</x:f>
        <x:v>0</x:v>
      </x:c>
      <x:c r="E314" s="14" t="n">
        <x:f>COUNTIFS('Unit details'!$B$1360:$B$1361,$A314,'Unit details'!$J$1360:$J$1361,$B314,'Unit details'!$N$1360:$N$1361,"Yes")</x:f>
        <x:v>0</x:v>
      </x:c>
      <x:c r="F314" s="43" t="str">
        <x:f>IF(E314=0,"n.a.",_xlfn.MINIFS('Unit details'!$X$1360:$X$1361,'Unit details'!$B$1360:$B$1361,$A314,'Unit details'!$J$1360:$J$1361,$B314,'Unit details'!$N$1360:$N$1361,"Yes"))</x:f>
        <x:v>n.a.</x:v>
      </x:c>
      <x:c r="G314" s="43" t="str">
        <x:f>IF(E314=0,"n.a.",SUMIFS('Unit details'!$X$1360:$X$1361,'Unit details'!$B$1360:$B$1361,$A314,'Unit details'!$J$1360:$J$1361,$B314,'Unit details'!$N$1360:$N$1361,"Yes")/E314)</x:f>
        <x:v>n.a.</x:v>
      </x:c>
      <x:c r="H314" s="43" t="str">
        <x:f>IF(E314=0,"n.a.",_xlfn.MAXIFS('Unit details'!$X$1360:$X$1361,'Unit details'!$B$1360:$B$1361,$A314,'Unit details'!$J$1360:$J$1361,$B314,'Unit details'!$N$1360:$N$1361,"Yes"))</x:f>
        <x:v>n.a.</x:v>
      </x:c>
      <x:c r="I314" s="15" t="str">
        <x:f>IF(E314=0,"No reliable quoted sample",IF(E314=1,"One quote only; not a market range","Unweighted mean of advertised asking rates"))</x:f>
        <x:v>No reliable quoted sample</x:v>
      </x:c>
    </x:row>
    <x:row r="315" ht="30" customHeight="1">
      <x:c r="A315" s="15" t="str">
        <x:v>Chatham</x:v>
      </x:c>
      <x:c r="B315" s="15" t="str">
        <x:v>2,501–5,000</x:v>
      </x:c>
      <x:c r="C315" s="14" t="n">
        <x:f>COUNTIFS('Unit details'!$B$1360:$B$1361,$A315,'Unit details'!$J$1360:$J$1361,$B315,'Unit details'!$H$1360:$H$1361,"Current",'Unit details'!$E$1360:$E$1361,"Town")</x:f>
        <x:v>2</x:v>
      </x:c>
      <x:c r="D315" s="14" t="n">
        <x:f>COUNTIFS('Unit details'!$B$1360:$B$1361,$A315,'Unit details'!$J$1360:$J$1361,$B315,'Unit details'!$H$1360:$H$1361,"Current",'Unit details'!$E$1360:$E$1361,"Nearby")</x:f>
        <x:v>0</x:v>
      </x:c>
      <x:c r="E315" s="14" t="n">
        <x:f>COUNTIFS('Unit details'!$B$1360:$B$1361,$A315,'Unit details'!$J$1360:$J$1361,$B315,'Unit details'!$N$1360:$N$1361,"Yes")</x:f>
        <x:v>2</x:v>
      </x:c>
      <x:c r="F315" s="43" t="n">
        <x:f>IF(E315=0,"n.a.",_xlfn.MINIFS('Unit details'!$X$1360:$X$1361,'Unit details'!$B$1360:$B$1361,$A315,'Unit details'!$J$1360:$J$1361,$B315,'Unit details'!$N$1360:$N$1361,"Yes"))</x:f>
        <x:v>8.860759493670885</x:v>
      </x:c>
      <x:c r="G315" s="43" t="n">
        <x:f>IF(E315=0,"n.a.",SUMIFS('Unit details'!$X$1360:$X$1361,'Unit details'!$B$1360:$B$1361,$A315,'Unit details'!$J$1360:$J$1361,$B315,'Unit details'!$N$1360:$N$1361,"Yes")/E315)</x:f>
        <x:v>10.53559713813979</x:v>
      </x:c>
      <x:c r="H315" s="43" t="n">
        <x:f>IF(E315=0,"n.a.",_xlfn.MAXIFS('Unit details'!$X$1360:$X$1361,'Unit details'!$B$1360:$B$1361,$A315,'Unit details'!$J$1360:$J$1361,$B315,'Unit details'!$N$1360:$N$1361,"Yes"))</x:f>
        <x:v>12.210434782608695</x:v>
      </x:c>
      <x:c r="I315" s="15" t="str">
        <x:f>IF(E315=0,"No reliable quoted sample",IF(E315=1,"One quote only; not a market range","Unweighted mean of advertised asking rates"))</x:f>
        <x:v>Unweighted mean of advertised asking rates</x:v>
      </x:c>
    </x:row>
    <x:row r="316" ht="30" customHeight="1">
      <x:c r="A316" s="15" t="str">
        <x:v>Chatham</x:v>
      </x:c>
      <x:c r="B316" s="15" t="str">
        <x:v>5,001–10,000</x:v>
      </x:c>
      <x:c r="C316" s="14" t="n">
        <x:f>COUNTIFS('Unit details'!$B$1360:$B$1361,$A316,'Unit details'!$J$1360:$J$1361,$B316,'Unit details'!$H$1360:$H$1361,"Current",'Unit details'!$E$1360:$E$1361,"Town")</x:f>
        <x:v>0</x:v>
      </x:c>
      <x:c r="D316" s="14" t="n">
        <x:f>COUNTIFS('Unit details'!$B$1360:$B$1361,$A316,'Unit details'!$J$1360:$J$1361,$B316,'Unit details'!$H$1360:$H$1361,"Current",'Unit details'!$E$1360:$E$1361,"Nearby")</x:f>
        <x:v>0</x:v>
      </x:c>
      <x:c r="E316" s="14" t="n">
        <x:f>COUNTIFS('Unit details'!$B$1360:$B$1361,$A316,'Unit details'!$J$1360:$J$1361,$B316,'Unit details'!$N$1360:$N$1361,"Yes")</x:f>
        <x:v>0</x:v>
      </x:c>
      <x:c r="F316" s="43" t="str">
        <x:f>IF(E316=0,"n.a.",_xlfn.MINIFS('Unit details'!$X$1360:$X$1361,'Unit details'!$B$1360:$B$1361,$A316,'Unit details'!$J$1360:$J$1361,$B316,'Unit details'!$N$1360:$N$1361,"Yes"))</x:f>
        <x:v>n.a.</x:v>
      </x:c>
      <x:c r="G316" s="43" t="str">
        <x:f>IF(E316=0,"n.a.",SUMIFS('Unit details'!$X$1360:$X$1361,'Unit details'!$B$1360:$B$1361,$A316,'Unit details'!$J$1360:$J$1361,$B316,'Unit details'!$N$1360:$N$1361,"Yes")/E316)</x:f>
        <x:v>n.a.</x:v>
      </x:c>
      <x:c r="H316" s="43" t="str">
        <x:f>IF(E316=0,"n.a.",_xlfn.MAXIFS('Unit details'!$X$1360:$X$1361,'Unit details'!$B$1360:$B$1361,$A316,'Unit details'!$J$1360:$J$1361,$B316,'Unit details'!$N$1360:$N$1361,"Yes"))</x:f>
        <x:v>n.a.</x:v>
      </x:c>
      <x:c r="I316" s="15" t="str">
        <x:f>IF(E316=0,"No reliable quoted sample",IF(E316=1,"One quote only; not a market range","Unweighted mean of advertised asking rates"))</x:f>
        <x:v>No reliable quoted sample</x:v>
      </x:c>
    </x:row>
    <x:row r="317" ht="30" customHeight="1">
      <x:c r="A317" s="15" t="str">
        <x:v>Chatham</x:v>
      </x:c>
      <x:c r="B317" s="15" t="str">
        <x:v>10,001–15,000</x:v>
      </x:c>
      <x:c r="C317" s="14" t="n">
        <x:f>COUNTIFS('Unit details'!$B$1360:$B$1361,$A317,'Unit details'!$J$1360:$J$1361,$B317,'Unit details'!$H$1360:$H$1361,"Current",'Unit details'!$E$1360:$E$1361,"Town")</x:f>
        <x:v>0</x:v>
      </x:c>
      <x:c r="D317" s="14" t="n">
        <x:f>COUNTIFS('Unit details'!$B$1360:$B$1361,$A317,'Unit details'!$J$1360:$J$1361,$B317,'Unit details'!$H$1360:$H$1361,"Current",'Unit details'!$E$1360:$E$1361,"Nearby")</x:f>
        <x:v>0</x:v>
      </x:c>
      <x:c r="E317" s="14" t="n">
        <x:f>COUNTIFS('Unit details'!$B$1360:$B$1361,$A317,'Unit details'!$J$1360:$J$1361,$B317,'Unit details'!$N$1360:$N$1361,"Yes")</x:f>
        <x:v>0</x:v>
      </x:c>
      <x:c r="F317" s="43" t="str">
        <x:f>IF(E317=0,"n.a.",_xlfn.MINIFS('Unit details'!$X$1360:$X$1361,'Unit details'!$B$1360:$B$1361,$A317,'Unit details'!$J$1360:$J$1361,$B317,'Unit details'!$N$1360:$N$1361,"Yes"))</x:f>
        <x:v>n.a.</x:v>
      </x:c>
      <x:c r="G317" s="43" t="str">
        <x:f>IF(E317=0,"n.a.",SUMIFS('Unit details'!$X$1360:$X$1361,'Unit details'!$B$1360:$B$1361,$A317,'Unit details'!$J$1360:$J$1361,$B317,'Unit details'!$N$1360:$N$1361,"Yes")/E317)</x:f>
        <x:v>n.a.</x:v>
      </x:c>
      <x:c r="H317" s="43" t="str">
        <x:f>IF(E317=0,"n.a.",_xlfn.MAXIFS('Unit details'!$X$1360:$X$1361,'Unit details'!$B$1360:$B$1361,$A317,'Unit details'!$J$1360:$J$1361,$B317,'Unit details'!$N$1360:$N$1361,"Yes"))</x:f>
        <x:v>n.a.</x:v>
      </x:c>
      <x:c r="I317" s="15" t="str">
        <x:f>IF(E317=0,"No reliable quoted sample",IF(E317=1,"One quote only; not a market range","Unweighted mean of advertised asking rates"))</x:f>
        <x:v>No reliable quoted sample</x:v>
      </x:c>
    </x:row>
    <x:row r="318" ht="30" customHeight="1">
      <x:c r="A318" s="15" t="str">
        <x:v>Gillingham</x:v>
      </x:c>
      <x:c r="B318" s="15" t="str">
        <x:v>1–1,000</x:v>
      </x:c>
      <x:c r="C318" s="14" t="n">
        <x:f>COUNTIFS('Unit details'!$B$1362:$B$1366,$A318,'Unit details'!$J$1362:$J$1366,$B318,'Unit details'!$H$1362:$H$1366,"Current",'Unit details'!$E$1362:$E$1366,"Town")</x:f>
        <x:v>0</x:v>
      </x:c>
      <x:c r="D318" s="14" t="n">
        <x:f>COUNTIFS('Unit details'!$B$1362:$B$1366,$A318,'Unit details'!$J$1362:$J$1366,$B318,'Unit details'!$H$1362:$H$1366,"Current",'Unit details'!$E$1362:$E$1366,"Nearby")</x:f>
        <x:v>0</x:v>
      </x:c>
      <x:c r="E318" s="14" t="n">
        <x:f>COUNTIFS('Unit details'!$B$1362:$B$1366,$A318,'Unit details'!$J$1362:$J$1366,$B318,'Unit details'!$N$1362:$N$1366,"Yes")</x:f>
        <x:v>0</x:v>
      </x:c>
      <x:c r="F318" s="43" t="str">
        <x:f>IF(E318=0,"n.a.",_xlfn.MINIFS('Unit details'!$X$1362:$X$1366,'Unit details'!$B$1362:$B$1366,$A318,'Unit details'!$J$1362:$J$1366,$B318,'Unit details'!$N$1362:$N$1366,"Yes"))</x:f>
        <x:v>n.a.</x:v>
      </x:c>
      <x:c r="G318" s="43" t="str">
        <x:f>IF(E318=0,"n.a.",SUMIFS('Unit details'!$X$1362:$X$1366,'Unit details'!$B$1362:$B$1366,$A318,'Unit details'!$J$1362:$J$1366,$B318,'Unit details'!$N$1362:$N$1366,"Yes")/E318)</x:f>
        <x:v>n.a.</x:v>
      </x:c>
      <x:c r="H318" s="43" t="str">
        <x:f>IF(E318=0,"n.a.",_xlfn.MAXIFS('Unit details'!$X$1362:$X$1366,'Unit details'!$B$1362:$B$1366,$A318,'Unit details'!$J$1362:$J$1366,$B318,'Unit details'!$N$1362:$N$1366,"Yes"))</x:f>
        <x:v>n.a.</x:v>
      </x:c>
      <x:c r="I318" s="15" t="str">
        <x:f>IF(E318=0,"No reliable quoted sample",IF(E318=1,"One quote only; not a market range","Unweighted mean of advertised asking rates"))</x:f>
        <x:v>No reliable quoted sample</x:v>
      </x:c>
    </x:row>
    <x:row r="319" ht="30" customHeight="1">
      <x:c r="A319" s="15" t="str">
        <x:v>Gillingham</x:v>
      </x:c>
      <x:c r="B319" s="15" t="str">
        <x:v>1,001–2,500</x:v>
      </x:c>
      <x:c r="C319" s="14" t="n">
        <x:f>COUNTIFS('Unit details'!$B$1362:$B$1366,$A319,'Unit details'!$J$1362:$J$1366,$B319,'Unit details'!$H$1362:$H$1366,"Current",'Unit details'!$E$1362:$E$1366,"Town")</x:f>
        <x:v>4</x:v>
      </x:c>
      <x:c r="D319" s="14" t="n">
        <x:f>COUNTIFS('Unit details'!$B$1362:$B$1366,$A319,'Unit details'!$J$1362:$J$1366,$B319,'Unit details'!$H$1362:$H$1366,"Current",'Unit details'!$E$1362:$E$1366,"Nearby")</x:f>
        <x:v>0</x:v>
      </x:c>
      <x:c r="E319" s="14" t="n">
        <x:f>COUNTIFS('Unit details'!$B$1362:$B$1366,$A319,'Unit details'!$J$1362:$J$1366,$B319,'Unit details'!$N$1362:$N$1366,"Yes")</x:f>
        <x:v>4</x:v>
      </x:c>
      <x:c r="F319" s="43" t="n">
        <x:f>IF(E319=0,"n.a.",_xlfn.MINIFS('Unit details'!$X$1362:$X$1366,'Unit details'!$B$1362:$B$1366,$A319,'Unit details'!$J$1362:$J$1366,$B319,'Unit details'!$N$1362:$N$1366,"Yes"))</x:f>
        <x:v>13.060513713539398</x:v>
      </x:c>
      <x:c r="G319" s="43" t="n">
        <x:f>IF(E319=0,"n.a.",SUMIFS('Unit details'!$X$1362:$X$1366,'Unit details'!$B$1362:$B$1366,$A319,'Unit details'!$J$1362:$J$1366,$B319,'Unit details'!$N$1362:$N$1366,"Yes")/E319)</x:f>
        <x:v>14.184969294887551</x:v>
      </x:c>
      <x:c r="H319" s="43" t="n">
        <x:f>IF(E319=0,"n.a.",_xlfn.MAXIFS('Unit details'!$X$1362:$X$1366,'Unit details'!$B$1362:$B$1366,$A319,'Unit details'!$J$1362:$J$1366,$B319,'Unit details'!$N$1362:$N$1366,"Yes"))</x:f>
        <x:v>14.560589519650655</x:v>
      </x:c>
      <x:c r="I319" s="15" t="str">
        <x:f>IF(E319=0,"No reliable quoted sample",IF(E319=1,"One quote only; not a market range","Unweighted mean of advertised asking rates"))</x:f>
        <x:v>Unweighted mean of advertised asking rates</x:v>
      </x:c>
    </x:row>
    <x:row r="320" ht="30" customHeight="1">
      <x:c r="A320" s="15" t="str">
        <x:v>Gillingham</x:v>
      </x:c>
      <x:c r="B320" s="15" t="str">
        <x:v>2,501–5,000</x:v>
      </x:c>
      <x:c r="C320" s="14" t="n">
        <x:f>COUNTIFS('Unit details'!$B$1362:$B$1366,$A320,'Unit details'!$J$1362:$J$1366,$B320,'Unit details'!$H$1362:$H$1366,"Current",'Unit details'!$E$1362:$E$1366,"Town")</x:f>
        <x:v>0</x:v>
      </x:c>
      <x:c r="D320" s="14" t="n">
        <x:f>COUNTIFS('Unit details'!$B$1362:$B$1366,$A320,'Unit details'!$J$1362:$J$1366,$B320,'Unit details'!$H$1362:$H$1366,"Current",'Unit details'!$E$1362:$E$1366,"Nearby")</x:f>
        <x:v>0</x:v>
      </x:c>
      <x:c r="E320" s="14" t="n">
        <x:f>COUNTIFS('Unit details'!$B$1362:$B$1366,$A320,'Unit details'!$J$1362:$J$1366,$B320,'Unit details'!$N$1362:$N$1366,"Yes")</x:f>
        <x:v>0</x:v>
      </x:c>
      <x:c r="F320" s="43" t="str">
        <x:f>IF(E320=0,"n.a.",_xlfn.MINIFS('Unit details'!$X$1362:$X$1366,'Unit details'!$B$1362:$B$1366,$A320,'Unit details'!$J$1362:$J$1366,$B320,'Unit details'!$N$1362:$N$1366,"Yes"))</x:f>
        <x:v>n.a.</x:v>
      </x:c>
      <x:c r="G320" s="43" t="str">
        <x:f>IF(E320=0,"n.a.",SUMIFS('Unit details'!$X$1362:$X$1366,'Unit details'!$B$1362:$B$1366,$A320,'Unit details'!$J$1362:$J$1366,$B320,'Unit details'!$N$1362:$N$1366,"Yes")/E320)</x:f>
        <x:v>n.a.</x:v>
      </x:c>
      <x:c r="H320" s="43" t="str">
        <x:f>IF(E320=0,"n.a.",_xlfn.MAXIFS('Unit details'!$X$1362:$X$1366,'Unit details'!$B$1362:$B$1366,$A320,'Unit details'!$J$1362:$J$1366,$B320,'Unit details'!$N$1362:$N$1366,"Yes"))</x:f>
        <x:v>n.a.</x:v>
      </x:c>
      <x:c r="I320" s="15" t="str">
        <x:f>IF(E320=0,"No reliable quoted sample",IF(E320=1,"One quote only; not a market range","Unweighted mean of advertised asking rates"))</x:f>
        <x:v>No reliable quoted sample</x:v>
      </x:c>
    </x:row>
    <x:row r="321" ht="30" customHeight="1">
      <x:c r="A321" s="15" t="str">
        <x:v>Gillingham</x:v>
      </x:c>
      <x:c r="B321" s="15" t="str">
        <x:v>5,001–10,000</x:v>
      </x:c>
      <x:c r="C321" s="14" t="n">
        <x:f>COUNTIFS('Unit details'!$B$1362:$B$1366,$A321,'Unit details'!$J$1362:$J$1366,$B321,'Unit details'!$H$1362:$H$1366,"Current",'Unit details'!$E$1362:$E$1366,"Town")</x:f>
        <x:v>0</x:v>
      </x:c>
      <x:c r="D321" s="14" t="n">
        <x:f>COUNTIFS('Unit details'!$B$1362:$B$1366,$A321,'Unit details'!$J$1362:$J$1366,$B321,'Unit details'!$H$1362:$H$1366,"Current",'Unit details'!$E$1362:$E$1366,"Nearby")</x:f>
        <x:v>0</x:v>
      </x:c>
      <x:c r="E321" s="14" t="n">
        <x:f>COUNTIFS('Unit details'!$B$1362:$B$1366,$A321,'Unit details'!$J$1362:$J$1366,$B321,'Unit details'!$N$1362:$N$1366,"Yes")</x:f>
        <x:v>0</x:v>
      </x:c>
      <x:c r="F321" s="43" t="str">
        <x:f>IF(E321=0,"n.a.",_xlfn.MINIFS('Unit details'!$X$1362:$X$1366,'Unit details'!$B$1362:$B$1366,$A321,'Unit details'!$J$1362:$J$1366,$B321,'Unit details'!$N$1362:$N$1366,"Yes"))</x:f>
        <x:v>n.a.</x:v>
      </x:c>
      <x:c r="G321" s="43" t="str">
        <x:f>IF(E321=0,"n.a.",SUMIFS('Unit details'!$X$1362:$X$1366,'Unit details'!$B$1362:$B$1366,$A321,'Unit details'!$J$1362:$J$1366,$B321,'Unit details'!$N$1362:$N$1366,"Yes")/E321)</x:f>
        <x:v>n.a.</x:v>
      </x:c>
      <x:c r="H321" s="43" t="str">
        <x:f>IF(E321=0,"n.a.",_xlfn.MAXIFS('Unit details'!$X$1362:$X$1366,'Unit details'!$B$1362:$B$1366,$A321,'Unit details'!$J$1362:$J$1366,$B321,'Unit details'!$N$1362:$N$1366,"Yes"))</x:f>
        <x:v>n.a.</x:v>
      </x:c>
      <x:c r="I321" s="15" t="str">
        <x:f>IF(E321=0,"No reliable quoted sample",IF(E321=1,"One quote only; not a market range","Unweighted mean of advertised asking rates"))</x:f>
        <x:v>No reliable quoted sample</x:v>
      </x:c>
    </x:row>
    <x:row r="322" ht="30" customHeight="1">
      <x:c r="A322" s="15" t="str">
        <x:v>Gillingham</x:v>
      </x:c>
      <x:c r="B322" s="15" t="str">
        <x:v>10,001–15,000</x:v>
      </x:c>
      <x:c r="C322" s="14" t="n">
        <x:f>COUNTIFS('Unit details'!$B$1362:$B$1366,$A322,'Unit details'!$J$1362:$J$1366,$B322,'Unit details'!$H$1362:$H$1366,"Current",'Unit details'!$E$1362:$E$1366,"Town")</x:f>
        <x:v>0</x:v>
      </x:c>
      <x:c r="D322" s="14" t="n">
        <x:f>COUNTIFS('Unit details'!$B$1362:$B$1366,$A322,'Unit details'!$J$1362:$J$1366,$B322,'Unit details'!$H$1362:$H$1366,"Current",'Unit details'!$E$1362:$E$1366,"Nearby")</x:f>
        <x:v>0</x:v>
      </x:c>
      <x:c r="E322" s="14" t="n">
        <x:f>COUNTIFS('Unit details'!$B$1362:$B$1366,$A322,'Unit details'!$J$1362:$J$1366,$B322,'Unit details'!$N$1362:$N$1366,"Yes")</x:f>
        <x:v>0</x:v>
      </x:c>
      <x:c r="F322" s="43" t="str">
        <x:f>IF(E322=0,"n.a.",_xlfn.MINIFS('Unit details'!$X$1362:$X$1366,'Unit details'!$B$1362:$B$1366,$A322,'Unit details'!$J$1362:$J$1366,$B322,'Unit details'!$N$1362:$N$1366,"Yes"))</x:f>
        <x:v>n.a.</x:v>
      </x:c>
      <x:c r="G322" s="43" t="str">
        <x:f>IF(E322=0,"n.a.",SUMIFS('Unit details'!$X$1362:$X$1366,'Unit details'!$B$1362:$B$1366,$A322,'Unit details'!$J$1362:$J$1366,$B322,'Unit details'!$N$1362:$N$1366,"Yes")/E322)</x:f>
        <x:v>n.a.</x:v>
      </x:c>
      <x:c r="H322" s="43" t="str">
        <x:f>IF(E322=0,"n.a.",_xlfn.MAXIFS('Unit details'!$X$1362:$X$1366,'Unit details'!$B$1362:$B$1366,$A322,'Unit details'!$J$1362:$J$1366,$B322,'Unit details'!$N$1362:$N$1366,"Yes"))</x:f>
        <x:v>n.a.</x:v>
      </x:c>
      <x:c r="I322" s="15" t="str">
        <x:f>IF(E322=0,"No reliable quoted sample",IF(E322=1,"One quote only; not a market range","Unweighted mean of advertised asking rates"))</x:f>
        <x:v>No reliable quoted sample</x:v>
      </x:c>
    </x:row>
    <x:row r="323" ht="30" customHeight="1">
      <x:c r="A323" s="15" t="str">
        <x:v>Sittingbourne</x:v>
      </x:c>
      <x:c r="B323" s="15" t="str">
        <x:v>1–1,000</x:v>
      </x:c>
      <x:c r="C323" s="14" t="n">
        <x:f>COUNTIFS('Unit details'!$B$1367:$B$1391,$A323,'Unit details'!$J$1367:$J$1391,$B323,'Unit details'!$H$1367:$H$1391,"Current",'Unit details'!$E$1367:$E$1391,"Town")</x:f>
        <x:v>2</x:v>
      </x:c>
      <x:c r="D323" s="14" t="n">
        <x:f>COUNTIFS('Unit details'!$B$1367:$B$1391,$A323,'Unit details'!$J$1367:$J$1391,$B323,'Unit details'!$H$1367:$H$1391,"Current",'Unit details'!$E$1367:$E$1391,"Nearby")</x:f>
        <x:v>0</x:v>
      </x:c>
      <x:c r="E323" s="14" t="n">
        <x:f>COUNTIFS('Unit details'!$B$1367:$B$1391,$A323,'Unit details'!$J$1367:$J$1391,$B323,'Unit details'!$N$1367:$N$1391,"Yes")</x:f>
        <x:v>1</x:v>
      </x:c>
      <x:c r="F323" s="43" t="n">
        <x:f>IF(E323=0,"n.a.",_xlfn.MINIFS('Unit details'!$X$1367:$X$1391,'Unit details'!$B$1367:$B$1391,$A323,'Unit details'!$J$1367:$J$1391,$B323,'Unit details'!$N$1367:$N$1391,"Yes"))</x:f>
        <x:v>5.577689243027889</x:v>
      </x:c>
      <x:c r="G323" s="43" t="n">
        <x:f>IF(E323=0,"n.a.",SUMIFS('Unit details'!$X$1367:$X$1391,'Unit details'!$B$1367:$B$1391,$A323,'Unit details'!$J$1367:$J$1391,$B323,'Unit details'!$N$1367:$N$1391,"Yes")/E323)</x:f>
        <x:v>5.577689243027889</x:v>
      </x:c>
      <x:c r="H323" s="43" t="n">
        <x:f>IF(E323=0,"n.a.",_xlfn.MAXIFS('Unit details'!$X$1367:$X$1391,'Unit details'!$B$1367:$B$1391,$A323,'Unit details'!$J$1367:$J$1391,$B323,'Unit details'!$N$1367:$N$1391,"Yes"))</x:f>
        <x:v>5.577689243027889</x:v>
      </x:c>
      <x:c r="I323" s="15" t="str">
        <x:f>IF(E323=0,"No reliable quoted sample",IF(E323=1,"One quote only; not a market range","Unweighted mean of advertised asking rates"))</x:f>
        <x:v>One quote only; not a market range</x:v>
      </x:c>
    </x:row>
    <x:row r="324" ht="30" customHeight="1">
      <x:c r="A324" s="15" t="str">
        <x:v>Sittingbourne</x:v>
      </x:c>
      <x:c r="B324" s="15" t="str">
        <x:v>1,001–2,500</x:v>
      </x:c>
      <x:c r="C324" s="14" t="n">
        <x:f>COUNTIFS('Unit details'!$B$1367:$B$1391,$A324,'Unit details'!$J$1367:$J$1391,$B324,'Unit details'!$H$1367:$H$1391,"Current",'Unit details'!$E$1367:$E$1391,"Town")</x:f>
        <x:v>3</x:v>
      </x:c>
      <x:c r="D324" s="14" t="n">
        <x:f>COUNTIFS('Unit details'!$B$1367:$B$1391,$A324,'Unit details'!$J$1367:$J$1391,$B324,'Unit details'!$H$1367:$H$1391,"Current",'Unit details'!$E$1367:$E$1391,"Nearby")</x:f>
        <x:v>1</x:v>
      </x:c>
      <x:c r="E324" s="14" t="n">
        <x:f>COUNTIFS('Unit details'!$B$1367:$B$1391,$A324,'Unit details'!$J$1367:$J$1391,$B324,'Unit details'!$N$1367:$N$1391,"Yes")</x:f>
        <x:v>4</x:v>
      </x:c>
      <x:c r="F324" s="43" t="n">
        <x:f>IF(E324=0,"n.a.",_xlfn.MINIFS('Unit details'!$X$1367:$X$1391,'Unit details'!$B$1367:$B$1391,$A324,'Unit details'!$J$1367:$J$1391,$B324,'Unit details'!$N$1367:$N$1391,"Yes"))</x:f>
        <x:v>12.145748987854251</x:v>
      </x:c>
      <x:c r="G324" s="43" t="n">
        <x:f>IF(E324=0,"n.a.",SUMIFS('Unit details'!$X$1367:$X$1391,'Unit details'!$B$1367:$B$1391,$A324,'Unit details'!$J$1367:$J$1391,$B324,'Unit details'!$N$1367:$N$1391,"Yes")/E324)</x:f>
        <x:v>14.238442547866654</x:v>
      </x:c>
      <x:c r="H324" s="43" t="n">
        <x:f>IF(E324=0,"n.a.",_xlfn.MAXIFS('Unit details'!$X$1367:$X$1391,'Unit details'!$B$1367:$B$1391,$A324,'Unit details'!$J$1367:$J$1391,$B324,'Unit details'!$N$1367:$N$1391,"Yes"))</x:f>
        <x:v>17.250517598343684</x:v>
      </x:c>
      <x:c r="I324" s="15" t="str">
        <x:f>IF(E324=0,"No reliable quoted sample",IF(E324=1,"One quote only; not a market range","Unweighted mean of advertised asking rates"))</x:f>
        <x:v>Unweighted mean of advertised asking rates</x:v>
      </x:c>
    </x:row>
    <x:row r="325" ht="30" customHeight="1">
      <x:c r="A325" s="15" t="str">
        <x:v>Sittingbourne</x:v>
      </x:c>
      <x:c r="B325" s="15" t="str">
        <x:v>2,501–5,000</x:v>
      </x:c>
      <x:c r="C325" s="14" t="n">
        <x:f>COUNTIFS('Unit details'!$B$1367:$B$1391,$A325,'Unit details'!$J$1367:$J$1391,$B325,'Unit details'!$H$1367:$H$1391,"Current",'Unit details'!$E$1367:$E$1391,"Town")</x:f>
        <x:v>5</x:v>
      </x:c>
      <x:c r="D325" s="14" t="n">
        <x:f>COUNTIFS('Unit details'!$B$1367:$B$1391,$A325,'Unit details'!$J$1367:$J$1391,$B325,'Unit details'!$H$1367:$H$1391,"Current",'Unit details'!$E$1367:$E$1391,"Nearby")</x:f>
        <x:v>2</x:v>
      </x:c>
      <x:c r="E325" s="14" t="n">
        <x:f>COUNTIFS('Unit details'!$B$1367:$B$1391,$A325,'Unit details'!$J$1367:$J$1391,$B325,'Unit details'!$N$1367:$N$1391,"Yes")</x:f>
        <x:v>7</x:v>
      </x:c>
      <x:c r="F325" s="43" t="n">
        <x:f>IF(E325=0,"n.a.",_xlfn.MINIFS('Unit details'!$X$1367:$X$1391,'Unit details'!$B$1367:$B$1391,$A325,'Unit details'!$J$1367:$J$1391,$B325,'Unit details'!$N$1367:$N$1391,"Yes"))</x:f>
        <x:v>7.5667064914376745</x:v>
      </x:c>
      <x:c r="G325" s="43" t="n">
        <x:f>IF(E325=0,"n.a.",SUMIFS('Unit details'!$X$1367:$X$1391,'Unit details'!$B$1367:$B$1391,$A325,'Unit details'!$J$1367:$J$1391,$B325,'Unit details'!$N$1367:$N$1391,"Yes")/E325)</x:f>
        <x:v>11.782592947349944</x:v>
      </x:c>
      <x:c r="H325" s="43" t="n">
        <x:f>IF(E325=0,"n.a.",_xlfn.MAXIFS('Unit details'!$X$1367:$X$1391,'Unit details'!$B$1367:$B$1391,$A325,'Unit details'!$J$1367:$J$1391,$B325,'Unit details'!$N$1367:$N$1391,"Yes"))</x:f>
        <x:v>16.489178976296806</x:v>
      </x:c>
      <x:c r="I325" s="15" t="str">
        <x:f>IF(E325=0,"No reliable quoted sample",IF(E325=1,"One quote only; not a market range","Unweighted mean of advertised asking rates"))</x:f>
        <x:v>Unweighted mean of advertised asking rates</x:v>
      </x:c>
    </x:row>
    <x:row r="326" ht="30" customHeight="1">
      <x:c r="A326" s="15" t="str">
        <x:v>Sittingbourne</x:v>
      </x:c>
      <x:c r="B326" s="15" t="str">
        <x:v>5,001–10,000</x:v>
      </x:c>
      <x:c r="C326" s="14" t="n">
        <x:f>COUNTIFS('Unit details'!$B$1367:$B$1391,$A326,'Unit details'!$J$1367:$J$1391,$B326,'Unit details'!$H$1367:$H$1391,"Current",'Unit details'!$E$1367:$E$1391,"Town")</x:f>
        <x:v>8</x:v>
      </x:c>
      <x:c r="D326" s="14" t="n">
        <x:f>COUNTIFS('Unit details'!$B$1367:$B$1391,$A326,'Unit details'!$J$1367:$J$1391,$B326,'Unit details'!$H$1367:$H$1391,"Current",'Unit details'!$E$1367:$E$1391,"Nearby")</x:f>
        <x:v>0</x:v>
      </x:c>
      <x:c r="E326" s="14" t="n">
        <x:f>COUNTIFS('Unit details'!$B$1367:$B$1391,$A326,'Unit details'!$J$1367:$J$1391,$B326,'Unit details'!$N$1367:$N$1391,"Yes")</x:f>
        <x:v>4</x:v>
      </x:c>
      <x:c r="F326" s="43" t="n">
        <x:f>IF(E326=0,"n.a.",_xlfn.MINIFS('Unit details'!$X$1367:$X$1391,'Unit details'!$B$1367:$B$1391,$A326,'Unit details'!$J$1367:$J$1391,$B326,'Unit details'!$N$1367:$N$1391,"Yes"))</x:f>
        <x:v>9.51691310512457</x:v>
      </x:c>
      <x:c r="G326" s="43" t="n">
        <x:f>IF(E326=0,"n.a.",SUMIFS('Unit details'!$X$1367:$X$1391,'Unit details'!$B$1367:$B$1391,$A326,'Unit details'!$J$1367:$J$1391,$B326,'Unit details'!$N$1367:$N$1391,"Yes")/E326)</x:f>
        <x:v>11.451128530144786</x:v>
      </x:c>
      <x:c r="H326" s="43" t="n">
        <x:f>IF(E326=0,"n.a.",_xlfn.MAXIFS('Unit details'!$X$1367:$X$1391,'Unit details'!$B$1367:$B$1391,$A326,'Unit details'!$J$1367:$J$1391,$B326,'Unit details'!$N$1367:$N$1391,"Yes"))</x:f>
        <x:v>13.311746717035438</x:v>
      </x:c>
      <x:c r="I326" s="15" t="str">
        <x:f>IF(E326=0,"No reliable quoted sample",IF(E326=1,"One quote only; not a market range","Unweighted mean of advertised asking rates"))</x:f>
        <x:v>Unweighted mean of advertised asking rates</x:v>
      </x:c>
    </x:row>
    <x:row r="327" ht="30" customHeight="1">
      <x:c r="A327" s="15" t="str">
        <x:v>Sittingbourne</x:v>
      </x:c>
      <x:c r="B327" s="15" t="str">
        <x:v>10,001–15,000</x:v>
      </x:c>
      <x:c r="C327" s="14" t="n">
        <x:f>COUNTIFS('Unit details'!$B$1367:$B$1391,$A327,'Unit details'!$J$1367:$J$1391,$B327,'Unit details'!$H$1367:$H$1391,"Current",'Unit details'!$E$1367:$E$1391,"Town")</x:f>
        <x:v>0</x:v>
      </x:c>
      <x:c r="D327" s="14" t="n">
        <x:f>COUNTIFS('Unit details'!$B$1367:$B$1391,$A327,'Unit details'!$J$1367:$J$1391,$B327,'Unit details'!$H$1367:$H$1391,"Current",'Unit details'!$E$1367:$E$1391,"Nearby")</x:f>
        <x:v>0</x:v>
      </x:c>
      <x:c r="E327" s="14" t="n">
        <x:f>COUNTIFS('Unit details'!$B$1367:$B$1391,$A327,'Unit details'!$J$1367:$J$1391,$B327,'Unit details'!$N$1367:$N$1391,"Yes")</x:f>
        <x:v>0</x:v>
      </x:c>
      <x:c r="F327" s="43" t="str">
        <x:f>IF(E327=0,"n.a.",_xlfn.MINIFS('Unit details'!$X$1367:$X$1391,'Unit details'!$B$1367:$B$1391,$A327,'Unit details'!$J$1367:$J$1391,$B327,'Unit details'!$N$1367:$N$1391,"Yes"))</x:f>
        <x:v>n.a.</x:v>
      </x:c>
      <x:c r="G327" s="43" t="str">
        <x:f>IF(E327=0,"n.a.",SUMIFS('Unit details'!$X$1367:$X$1391,'Unit details'!$B$1367:$B$1391,$A327,'Unit details'!$J$1367:$J$1391,$B327,'Unit details'!$N$1367:$N$1391,"Yes")/E327)</x:f>
        <x:v>n.a.</x:v>
      </x:c>
      <x:c r="H327" s="43" t="str">
        <x:f>IF(E327=0,"n.a.",_xlfn.MAXIFS('Unit details'!$X$1367:$X$1391,'Unit details'!$B$1367:$B$1391,$A327,'Unit details'!$J$1367:$J$1391,$B327,'Unit details'!$N$1367:$N$1391,"Yes"))</x:f>
        <x:v>n.a.</x:v>
      </x:c>
      <x:c r="I327" s="15" t="str">
        <x:f>IF(E327=0,"No reliable quoted sample",IF(E327=1,"One quote only; not a market range","Unweighted mean of advertised asking rates"))</x:f>
        <x:v>No reliable quoted sample</x:v>
      </x:c>
    </x:row>
    <x:row r="328" ht="30" customHeight="1">
      <x:c r="A328" s="15" t="str">
        <x:v>Faversham</x:v>
      </x:c>
      <x:c r="B328" s="15" t="str">
        <x:v>1–1,000</x:v>
      </x:c>
      <x:c r="C328" s="14" t="n">
        <x:f>COUNTIFS('Unit details'!$B$1392:$B$1394,$A328,'Unit details'!$J$1392:$J$1394,$B328,'Unit details'!$H$1392:$H$1394,"Current",'Unit details'!$E$1392:$E$1394,"Town")</x:f>
        <x:v>0</x:v>
      </x:c>
      <x:c r="D328" s="14" t="n">
        <x:f>COUNTIFS('Unit details'!$B$1392:$B$1394,$A328,'Unit details'!$J$1392:$J$1394,$B328,'Unit details'!$H$1392:$H$1394,"Current",'Unit details'!$E$1392:$E$1394,"Nearby")</x:f>
        <x:v>0</x:v>
      </x:c>
      <x:c r="E328" s="14" t="n">
        <x:f>COUNTIFS('Unit details'!$B$1392:$B$1394,$A328,'Unit details'!$J$1392:$J$1394,$B328,'Unit details'!$N$1392:$N$1394,"Yes")</x:f>
        <x:v>0</x:v>
      </x:c>
      <x:c r="F328" s="43" t="str">
        <x:f>IF(E328=0,"n.a.",_xlfn.MINIFS('Unit details'!$X$1392:$X$1394,'Unit details'!$B$1392:$B$1394,$A328,'Unit details'!$J$1392:$J$1394,$B328,'Unit details'!$N$1392:$N$1394,"Yes"))</x:f>
        <x:v>n.a.</x:v>
      </x:c>
      <x:c r="G328" s="43" t="str">
        <x:f>IF(E328=0,"n.a.",SUMIFS('Unit details'!$X$1392:$X$1394,'Unit details'!$B$1392:$B$1394,$A328,'Unit details'!$J$1392:$J$1394,$B328,'Unit details'!$N$1392:$N$1394,"Yes")/E328)</x:f>
        <x:v>n.a.</x:v>
      </x:c>
      <x:c r="H328" s="43" t="str">
        <x:f>IF(E328=0,"n.a.",_xlfn.MAXIFS('Unit details'!$X$1392:$X$1394,'Unit details'!$B$1392:$B$1394,$A328,'Unit details'!$J$1392:$J$1394,$B328,'Unit details'!$N$1392:$N$1394,"Yes"))</x:f>
        <x:v>n.a.</x:v>
      </x:c>
      <x:c r="I328" s="15" t="str">
        <x:f>IF(E328=0,"No reliable quoted sample",IF(E328=1,"One quote only; not a market range","Unweighted mean of advertised asking rates"))</x:f>
        <x:v>No reliable quoted sample</x:v>
      </x:c>
    </x:row>
    <x:row r="329" ht="30" customHeight="1">
      <x:c r="A329" s="15" t="str">
        <x:v>Faversham</x:v>
      </x:c>
      <x:c r="B329" s="15" t="str">
        <x:v>1,001–2,500</x:v>
      </x:c>
      <x:c r="C329" s="14" t="n">
        <x:f>COUNTIFS('Unit details'!$B$1392:$B$1394,$A329,'Unit details'!$J$1392:$J$1394,$B329,'Unit details'!$H$1392:$H$1394,"Current",'Unit details'!$E$1392:$E$1394,"Town")</x:f>
        <x:v>1</x:v>
      </x:c>
      <x:c r="D329" s="14" t="n">
        <x:f>COUNTIFS('Unit details'!$B$1392:$B$1394,$A329,'Unit details'!$J$1392:$J$1394,$B329,'Unit details'!$H$1392:$H$1394,"Current",'Unit details'!$E$1392:$E$1394,"Nearby")</x:f>
        <x:v>1</x:v>
      </x:c>
      <x:c r="E329" s="14" t="n">
        <x:f>COUNTIFS('Unit details'!$B$1392:$B$1394,$A329,'Unit details'!$J$1392:$J$1394,$B329,'Unit details'!$N$1392:$N$1394,"Yes")</x:f>
        <x:v>1</x:v>
      </x:c>
      <x:c r="F329" s="43" t="n">
        <x:f>IF(E329=0,"n.a.",_xlfn.MINIFS('Unit details'!$X$1392:$X$1394,'Unit details'!$B$1392:$B$1394,$A329,'Unit details'!$J$1392:$J$1394,$B329,'Unit details'!$N$1392:$N$1394,"Yes"))</x:f>
        <x:v>15.910898965791567</x:v>
      </x:c>
      <x:c r="G329" s="43" t="n">
        <x:f>IF(E329=0,"n.a.",SUMIFS('Unit details'!$X$1392:$X$1394,'Unit details'!$B$1392:$B$1394,$A329,'Unit details'!$J$1392:$J$1394,$B329,'Unit details'!$N$1392:$N$1394,"Yes")/E329)</x:f>
        <x:v>15.910898965791567</x:v>
      </x:c>
      <x:c r="H329" s="43" t="n">
        <x:f>IF(E329=0,"n.a.",_xlfn.MAXIFS('Unit details'!$X$1392:$X$1394,'Unit details'!$B$1392:$B$1394,$A329,'Unit details'!$J$1392:$J$1394,$B329,'Unit details'!$N$1392:$N$1394,"Yes"))</x:f>
        <x:v>15.910898965791567</x:v>
      </x:c>
      <x:c r="I329" s="15" t="str">
        <x:f>IF(E329=0,"No reliable quoted sample",IF(E329=1,"One quote only; not a market range","Unweighted mean of advertised asking rates"))</x:f>
        <x:v>One quote only; not a market range</x:v>
      </x:c>
    </x:row>
    <x:row r="330" ht="30" customHeight="1">
      <x:c r="A330" s="15" t="str">
        <x:v>Faversham</x:v>
      </x:c>
      <x:c r="B330" s="15" t="str">
        <x:v>2,501–5,000</x:v>
      </x:c>
      <x:c r="C330" s="14" t="n">
        <x:f>COUNTIFS('Unit details'!$B$1392:$B$1394,$A330,'Unit details'!$J$1392:$J$1394,$B330,'Unit details'!$H$1392:$H$1394,"Current",'Unit details'!$E$1392:$E$1394,"Town")</x:f>
        <x:v>0</x:v>
      </x:c>
      <x:c r="D330" s="14" t="n">
        <x:f>COUNTIFS('Unit details'!$B$1392:$B$1394,$A330,'Unit details'!$J$1392:$J$1394,$B330,'Unit details'!$H$1392:$H$1394,"Current",'Unit details'!$E$1392:$E$1394,"Nearby")</x:f>
        <x:v>1</x:v>
      </x:c>
      <x:c r="E330" s="14" t="n">
        <x:f>COUNTIFS('Unit details'!$B$1392:$B$1394,$A330,'Unit details'!$J$1392:$J$1394,$B330,'Unit details'!$N$1392:$N$1394,"Yes")</x:f>
        <x:v>1</x:v>
      </x:c>
      <x:c r="F330" s="43" t="n">
        <x:f>IF(E330=0,"n.a.",_xlfn.MINIFS('Unit details'!$X$1392:$X$1394,'Unit details'!$B$1392:$B$1394,$A330,'Unit details'!$J$1392:$J$1394,$B330,'Unit details'!$N$1392:$N$1394,"Yes"))</x:f>
        <x:v>3.787878787878788</x:v>
      </x:c>
      <x:c r="G330" s="43" t="n">
        <x:f>IF(E330=0,"n.a.",SUMIFS('Unit details'!$X$1392:$X$1394,'Unit details'!$B$1392:$B$1394,$A330,'Unit details'!$J$1392:$J$1394,$B330,'Unit details'!$N$1392:$N$1394,"Yes")/E330)</x:f>
        <x:v>3.787878787878788</x:v>
      </x:c>
      <x:c r="H330" s="43" t="n">
        <x:f>IF(E330=0,"n.a.",_xlfn.MAXIFS('Unit details'!$X$1392:$X$1394,'Unit details'!$B$1392:$B$1394,$A330,'Unit details'!$J$1392:$J$1394,$B330,'Unit details'!$N$1392:$N$1394,"Yes"))</x:f>
        <x:v>3.787878787878788</x:v>
      </x:c>
      <x:c r="I330" s="15" t="str">
        <x:f>IF(E330=0,"No reliable quoted sample",IF(E330=1,"One quote only; not a market range","Unweighted mean of advertised asking rates"))</x:f>
        <x:v>One quote only; not a market range</x:v>
      </x:c>
    </x:row>
    <x:row r="331" ht="30" customHeight="1">
      <x:c r="A331" s="15" t="str">
        <x:v>Faversham</x:v>
      </x:c>
      <x:c r="B331" s="15" t="str">
        <x:v>5,001–10,000</x:v>
      </x:c>
      <x:c r="C331" s="14" t="n">
        <x:f>COUNTIFS('Unit details'!$B$1392:$B$1394,$A331,'Unit details'!$J$1392:$J$1394,$B331,'Unit details'!$H$1392:$H$1394,"Current",'Unit details'!$E$1392:$E$1394,"Town")</x:f>
        <x:v>0</x:v>
      </x:c>
      <x:c r="D331" s="14" t="n">
        <x:f>COUNTIFS('Unit details'!$B$1392:$B$1394,$A331,'Unit details'!$J$1392:$J$1394,$B331,'Unit details'!$H$1392:$H$1394,"Current",'Unit details'!$E$1392:$E$1394,"Nearby")</x:f>
        <x:v>0</x:v>
      </x:c>
      <x:c r="E331" s="14" t="n">
        <x:f>COUNTIFS('Unit details'!$B$1392:$B$1394,$A331,'Unit details'!$J$1392:$J$1394,$B331,'Unit details'!$N$1392:$N$1394,"Yes")</x:f>
        <x:v>0</x:v>
      </x:c>
      <x:c r="F331" s="43" t="str">
        <x:f>IF(E331=0,"n.a.",_xlfn.MINIFS('Unit details'!$X$1392:$X$1394,'Unit details'!$B$1392:$B$1394,$A331,'Unit details'!$J$1392:$J$1394,$B331,'Unit details'!$N$1392:$N$1394,"Yes"))</x:f>
        <x:v>n.a.</x:v>
      </x:c>
      <x:c r="G331" s="43" t="str">
        <x:f>IF(E331=0,"n.a.",SUMIFS('Unit details'!$X$1392:$X$1394,'Unit details'!$B$1392:$B$1394,$A331,'Unit details'!$J$1392:$J$1394,$B331,'Unit details'!$N$1392:$N$1394,"Yes")/E331)</x:f>
        <x:v>n.a.</x:v>
      </x:c>
      <x:c r="H331" s="43" t="str">
        <x:f>IF(E331=0,"n.a.",_xlfn.MAXIFS('Unit details'!$X$1392:$X$1394,'Unit details'!$B$1392:$B$1394,$A331,'Unit details'!$J$1392:$J$1394,$B331,'Unit details'!$N$1392:$N$1394,"Yes"))</x:f>
        <x:v>n.a.</x:v>
      </x:c>
      <x:c r="I331" s="15" t="str">
        <x:f>IF(E331=0,"No reliable quoted sample",IF(E331=1,"One quote only; not a market range","Unweighted mean of advertised asking rates"))</x:f>
        <x:v>No reliable quoted sample</x:v>
      </x:c>
    </x:row>
    <x:row r="332" ht="30" customHeight="1">
      <x:c r="A332" s="15" t="str">
        <x:v>Faversham</x:v>
      </x:c>
      <x:c r="B332" s="15" t="str">
        <x:v>10,001–15,000</x:v>
      </x:c>
      <x:c r="C332" s="14" t="n">
        <x:f>COUNTIFS('Unit details'!$B$1392:$B$1394,$A332,'Unit details'!$J$1392:$J$1394,$B332,'Unit details'!$H$1392:$H$1394,"Current",'Unit details'!$E$1392:$E$1394,"Town")</x:f>
        <x:v>0</x:v>
      </x:c>
      <x:c r="D332" s="14" t="n">
        <x:f>COUNTIFS('Unit details'!$B$1392:$B$1394,$A332,'Unit details'!$J$1392:$J$1394,$B332,'Unit details'!$H$1392:$H$1394,"Current",'Unit details'!$E$1392:$E$1394,"Nearby")</x:f>
        <x:v>0</x:v>
      </x:c>
      <x:c r="E332" s="14" t="n">
        <x:f>COUNTIFS('Unit details'!$B$1392:$B$1394,$A332,'Unit details'!$J$1392:$J$1394,$B332,'Unit details'!$N$1392:$N$1394,"Yes")</x:f>
        <x:v>0</x:v>
      </x:c>
      <x:c r="F332" s="43" t="str">
        <x:f>IF(E332=0,"n.a.",_xlfn.MINIFS('Unit details'!$X$1392:$X$1394,'Unit details'!$B$1392:$B$1394,$A332,'Unit details'!$J$1392:$J$1394,$B332,'Unit details'!$N$1392:$N$1394,"Yes"))</x:f>
        <x:v>n.a.</x:v>
      </x:c>
      <x:c r="G332" s="43" t="str">
        <x:f>IF(E332=0,"n.a.",SUMIFS('Unit details'!$X$1392:$X$1394,'Unit details'!$B$1392:$B$1394,$A332,'Unit details'!$J$1392:$J$1394,$B332,'Unit details'!$N$1392:$N$1394,"Yes")/E332)</x:f>
        <x:v>n.a.</x:v>
      </x:c>
      <x:c r="H332" s="43" t="str">
        <x:f>IF(E332=0,"n.a.",_xlfn.MAXIFS('Unit details'!$X$1392:$X$1394,'Unit details'!$B$1392:$B$1394,$A332,'Unit details'!$J$1392:$J$1394,$B332,'Unit details'!$N$1392:$N$1394,"Yes"))</x:f>
        <x:v>n.a.</x:v>
      </x:c>
      <x:c r="I332" s="15" t="str">
        <x:f>IF(E332=0,"No reliable quoted sample",IF(E332=1,"One quote only; not a market range","Unweighted mean of advertised asking rates"))</x:f>
        <x:v>No reliable quoted sample</x:v>
      </x:c>
    </x:row>
    <x:row r="333" ht="30" customHeight="1">
      <x:c r="A333" s="15" t="str">
        <x:v>Canterbury</x:v>
      </x:c>
      <x:c r="B333" s="15" t="str">
        <x:v>1–1,000</x:v>
      </x:c>
      <x:c r="C333" s="14" t="n">
        <x:f>COUNTIFS('Unit details'!$B$1395:$B$1407,$A333,'Unit details'!$J$1395:$J$1407,$B333,'Unit details'!$H$1395:$H$1407,"Current",'Unit details'!$E$1395:$E$1407,"Town")</x:f>
        <x:v>1</x:v>
      </x:c>
      <x:c r="D333" s="14" t="n">
        <x:f>COUNTIFS('Unit details'!$B$1395:$B$1407,$A333,'Unit details'!$J$1395:$J$1407,$B333,'Unit details'!$H$1395:$H$1407,"Current",'Unit details'!$E$1395:$E$1407,"Nearby")</x:f>
        <x:v>2</x:v>
      </x:c>
      <x:c r="E333" s="14" t="n">
        <x:f>COUNTIFS('Unit details'!$B$1395:$B$1407,$A333,'Unit details'!$J$1395:$J$1407,$B333,'Unit details'!$N$1395:$N$1407,"Yes")</x:f>
        <x:v>2</x:v>
      </x:c>
      <x:c r="F333" s="43" t="n">
        <x:f>IF(E333=0,"n.a.",_xlfn.MINIFS('Unit details'!$X$1395:$X$1407,'Unit details'!$B$1395:$B$1407,$A333,'Unit details'!$J$1395:$J$1407,$B333,'Unit details'!$N$1395:$N$1407,"Yes"))</x:f>
        <x:v>5.921052631578948</x:v>
      </x:c>
      <x:c r="G333" s="43" t="n">
        <x:f>IF(E333=0,"n.a.",SUMIFS('Unit details'!$X$1395:$X$1407,'Unit details'!$B$1395:$B$1407,$A333,'Unit details'!$J$1395:$J$1407,$B333,'Unit details'!$N$1395:$N$1407,"Yes")/E333)</x:f>
        <x:v>11.930526315789475</x:v>
      </x:c>
      <x:c r="H333" s="43" t="n">
        <x:f>IF(E333=0,"n.a.",_xlfn.MAXIFS('Unit details'!$X$1395:$X$1407,'Unit details'!$B$1395:$B$1407,$A333,'Unit details'!$J$1395:$J$1407,$B333,'Unit details'!$N$1395:$N$1407,"Yes"))</x:f>
        <x:v>17.94</x:v>
      </x:c>
      <x:c r="I333" s="15" t="str">
        <x:f>IF(E333=0,"No reliable quoted sample",IF(E333=1,"One quote only; not a market range","Unweighted mean of advertised asking rates"))</x:f>
        <x:v>Unweighted mean of advertised asking rates</x:v>
      </x:c>
    </x:row>
    <x:row r="334" ht="30" customHeight="1">
      <x:c r="A334" s="15" t="str">
        <x:v>Canterbury</x:v>
      </x:c>
      <x:c r="B334" s="15" t="str">
        <x:v>1,001–2,500</x:v>
      </x:c>
      <x:c r="C334" s="14" t="n">
        <x:f>COUNTIFS('Unit details'!$B$1395:$B$1407,$A334,'Unit details'!$J$1395:$J$1407,$B334,'Unit details'!$H$1395:$H$1407,"Current",'Unit details'!$E$1395:$E$1407,"Town")</x:f>
        <x:v>4</x:v>
      </x:c>
      <x:c r="D334" s="14" t="n">
        <x:f>COUNTIFS('Unit details'!$B$1395:$B$1407,$A334,'Unit details'!$J$1395:$J$1407,$B334,'Unit details'!$H$1395:$H$1407,"Current",'Unit details'!$E$1395:$E$1407,"Nearby")</x:f>
        <x:v>2</x:v>
      </x:c>
      <x:c r="E334" s="14" t="n">
        <x:f>COUNTIFS('Unit details'!$B$1395:$B$1407,$A334,'Unit details'!$J$1395:$J$1407,$B334,'Unit details'!$N$1395:$N$1407,"Yes")</x:f>
        <x:v>6</x:v>
      </x:c>
      <x:c r="F334" s="43" t="n">
        <x:f>IF(E334=0,"n.a.",_xlfn.MINIFS('Unit details'!$X$1395:$X$1407,'Unit details'!$B$1395:$B$1407,$A334,'Unit details'!$J$1395:$J$1407,$B334,'Unit details'!$N$1395:$N$1407,"Yes"))</x:f>
        <x:v>5.701202060675444</x:v>
      </x:c>
      <x:c r="G334" s="43" t="n">
        <x:f>IF(E334=0,"n.a.",SUMIFS('Unit details'!$X$1395:$X$1407,'Unit details'!$B$1395:$B$1407,$A334,'Unit details'!$J$1395:$J$1407,$B334,'Unit details'!$N$1395:$N$1407,"Yes")/E334)</x:f>
        <x:v>11.335758322845342</x:v>
      </x:c>
      <x:c r="H334" s="43" t="n">
        <x:f>IF(E334=0,"n.a.",_xlfn.MAXIFS('Unit details'!$X$1395:$X$1407,'Unit details'!$B$1395:$B$1407,$A334,'Unit details'!$J$1395:$J$1407,$B334,'Unit details'!$N$1395:$N$1407,"Yes"))</x:f>
        <x:v>17.142857142857142</x:v>
      </x:c>
      <x:c r="I334" s="15" t="str">
        <x:f>IF(E334=0,"No reliable quoted sample",IF(E334=1,"One quote only; not a market range","Unweighted mean of advertised asking rates"))</x:f>
        <x:v>Unweighted mean of advertised asking rates</x:v>
      </x:c>
    </x:row>
    <x:row r="335" ht="30" customHeight="1">
      <x:c r="A335" s="15" t="str">
        <x:v>Canterbury</x:v>
      </x:c>
      <x:c r="B335" s="15" t="str">
        <x:v>2,501–5,000</x:v>
      </x:c>
      <x:c r="C335" s="14" t="n">
        <x:f>COUNTIFS('Unit details'!$B$1395:$B$1407,$A335,'Unit details'!$J$1395:$J$1407,$B335,'Unit details'!$H$1395:$H$1407,"Current",'Unit details'!$E$1395:$E$1407,"Town")</x:f>
        <x:v>0</x:v>
      </x:c>
      <x:c r="D335" s="14" t="n">
        <x:f>COUNTIFS('Unit details'!$B$1395:$B$1407,$A335,'Unit details'!$J$1395:$J$1407,$B335,'Unit details'!$H$1395:$H$1407,"Current",'Unit details'!$E$1395:$E$1407,"Nearby")</x:f>
        <x:v>1</x:v>
      </x:c>
      <x:c r="E335" s="14" t="n">
        <x:f>COUNTIFS('Unit details'!$B$1395:$B$1407,$A335,'Unit details'!$J$1395:$J$1407,$B335,'Unit details'!$N$1395:$N$1407,"Yes")</x:f>
        <x:v>1</x:v>
      </x:c>
      <x:c r="F335" s="43" t="n">
        <x:f>IF(E335=0,"n.a.",_xlfn.MINIFS('Unit details'!$X$1395:$X$1407,'Unit details'!$B$1395:$B$1407,$A335,'Unit details'!$J$1395:$J$1407,$B335,'Unit details'!$N$1395:$N$1407,"Yes"))</x:f>
        <x:v>8.617718028266115</x:v>
      </x:c>
      <x:c r="G335" s="43" t="n">
        <x:f>IF(E335=0,"n.a.",SUMIFS('Unit details'!$X$1395:$X$1407,'Unit details'!$B$1395:$B$1407,$A335,'Unit details'!$J$1395:$J$1407,$B335,'Unit details'!$N$1395:$N$1407,"Yes")/E335)</x:f>
        <x:v>8.617718028266115</x:v>
      </x:c>
      <x:c r="H335" s="43" t="n">
        <x:f>IF(E335=0,"n.a.",_xlfn.MAXIFS('Unit details'!$X$1395:$X$1407,'Unit details'!$B$1395:$B$1407,$A335,'Unit details'!$J$1395:$J$1407,$B335,'Unit details'!$N$1395:$N$1407,"Yes"))</x:f>
        <x:v>8.617718028266115</x:v>
      </x:c>
      <x:c r="I335" s="15" t="str">
        <x:f>IF(E335=0,"No reliable quoted sample",IF(E335=1,"One quote only; not a market range","Unweighted mean of advertised asking rates"))</x:f>
        <x:v>One quote only; not a market range</x:v>
      </x:c>
    </x:row>
    <x:row r="336" ht="30" customHeight="1">
      <x:c r="A336" s="15" t="str">
        <x:v>Canterbury</x:v>
      </x:c>
      <x:c r="B336" s="15" t="str">
        <x:v>5,001–10,000</x:v>
      </x:c>
      <x:c r="C336" s="14" t="n">
        <x:f>COUNTIFS('Unit details'!$B$1395:$B$1407,$A336,'Unit details'!$J$1395:$J$1407,$B336,'Unit details'!$H$1395:$H$1407,"Current",'Unit details'!$E$1395:$E$1407,"Town")</x:f>
        <x:v>1</x:v>
      </x:c>
      <x:c r="D336" s="14" t="n">
        <x:f>COUNTIFS('Unit details'!$B$1395:$B$1407,$A336,'Unit details'!$J$1395:$J$1407,$B336,'Unit details'!$H$1395:$H$1407,"Current",'Unit details'!$E$1395:$E$1407,"Nearby")</x:f>
        <x:v>1</x:v>
      </x:c>
      <x:c r="E336" s="14" t="n">
        <x:f>COUNTIFS('Unit details'!$B$1395:$B$1407,$A336,'Unit details'!$J$1395:$J$1407,$B336,'Unit details'!$N$1395:$N$1407,"Yes")</x:f>
        <x:v>1</x:v>
      </x:c>
      <x:c r="F336" s="43" t="n">
        <x:f>IF(E336=0,"n.a.",_xlfn.MINIFS('Unit details'!$X$1395:$X$1407,'Unit details'!$B$1395:$B$1407,$A336,'Unit details'!$J$1395:$J$1407,$B336,'Unit details'!$N$1395:$N$1407,"Yes"))</x:f>
        <x:v>7.49063670411985</x:v>
      </x:c>
      <x:c r="G336" s="43" t="n">
        <x:f>IF(E336=0,"n.a.",SUMIFS('Unit details'!$X$1395:$X$1407,'Unit details'!$B$1395:$B$1407,$A336,'Unit details'!$J$1395:$J$1407,$B336,'Unit details'!$N$1395:$N$1407,"Yes")/E336)</x:f>
        <x:v>7.49063670411985</x:v>
      </x:c>
      <x:c r="H336" s="43" t="n">
        <x:f>IF(E336=0,"n.a.",_xlfn.MAXIFS('Unit details'!$X$1395:$X$1407,'Unit details'!$B$1395:$B$1407,$A336,'Unit details'!$J$1395:$J$1407,$B336,'Unit details'!$N$1395:$N$1407,"Yes"))</x:f>
        <x:v>7.49063670411985</x:v>
      </x:c>
      <x:c r="I336" s="15" t="str">
        <x:f>IF(E336=0,"No reliable quoted sample",IF(E336=1,"One quote only; not a market range","Unweighted mean of advertised asking rates"))</x:f>
        <x:v>One quote only; not a market range</x:v>
      </x:c>
    </x:row>
    <x:row r="337" ht="30" customHeight="1">
      <x:c r="A337" s="15" t="str">
        <x:v>Canterbury</x:v>
      </x:c>
      <x:c r="B337" s="15" t="str">
        <x:v>10,001–15,000</x:v>
      </x:c>
      <x:c r="C337" s="14" t="n">
        <x:f>COUNTIFS('Unit details'!$B$1395:$B$1407,$A337,'Unit details'!$J$1395:$J$1407,$B337,'Unit details'!$H$1395:$H$1407,"Current",'Unit details'!$E$1395:$E$1407,"Town")</x:f>
        <x:v>1</x:v>
      </x:c>
      <x:c r="D337" s="14" t="n">
        <x:f>COUNTIFS('Unit details'!$B$1395:$B$1407,$A337,'Unit details'!$J$1395:$J$1407,$B337,'Unit details'!$H$1395:$H$1407,"Current",'Unit details'!$E$1395:$E$1407,"Nearby")</x:f>
        <x:v>0</x:v>
      </x:c>
      <x:c r="E337" s="14" t="n">
        <x:f>COUNTIFS('Unit details'!$B$1395:$B$1407,$A337,'Unit details'!$J$1395:$J$1407,$B337,'Unit details'!$N$1395:$N$1407,"Yes")</x:f>
        <x:v>1</x:v>
      </x:c>
      <x:c r="F337" s="43" t="n">
        <x:f>IF(E337=0,"n.a.",_xlfn.MINIFS('Unit details'!$X$1395:$X$1407,'Unit details'!$B$1395:$B$1407,$A337,'Unit details'!$J$1395:$J$1407,$B337,'Unit details'!$N$1395:$N$1407,"Yes"))</x:f>
        <x:v>8.3136</x:v>
      </x:c>
      <x:c r="G337" s="43" t="n">
        <x:f>IF(E337=0,"n.a.",SUMIFS('Unit details'!$X$1395:$X$1407,'Unit details'!$B$1395:$B$1407,$A337,'Unit details'!$J$1395:$J$1407,$B337,'Unit details'!$N$1395:$N$1407,"Yes")/E337)</x:f>
        <x:v>8.3136</x:v>
      </x:c>
      <x:c r="H337" s="43" t="n">
        <x:f>IF(E337=0,"n.a.",_xlfn.MAXIFS('Unit details'!$X$1395:$X$1407,'Unit details'!$B$1395:$B$1407,$A337,'Unit details'!$J$1395:$J$1407,$B337,'Unit details'!$N$1395:$N$1407,"Yes"))</x:f>
        <x:v>8.3136</x:v>
      </x:c>
      <x:c r="I337" s="15" t="str">
        <x:f>IF(E337=0,"No reliable quoted sample",IF(E337=1,"One quote only; not a market range","Unweighted mean of advertised asking rates"))</x:f>
        <x:v>One quote only; not a market range</x:v>
      </x:c>
    </x:row>
    <x:row r="338" ht="30" customHeight="1">
      <x:c r="A338" s="15" t="str">
        <x:v>Herne Bay</x:v>
      </x:c>
      <x:c r="B338" s="15" t="str">
        <x:v>1–1,000</x:v>
      </x:c>
      <x:c r="C338" s="14" t="n">
        <x:f>COUNTIFS('Unit details'!$B$1408:$B$1410,$A338,'Unit details'!$J$1408:$J$1410,$B338,'Unit details'!$H$1408:$H$1410,"Current",'Unit details'!$E$1408:$E$1410,"Town")</x:f>
        <x:v>0</x:v>
      </x:c>
      <x:c r="D338" s="14" t="n">
        <x:f>COUNTIFS('Unit details'!$B$1408:$B$1410,$A338,'Unit details'!$J$1408:$J$1410,$B338,'Unit details'!$H$1408:$H$1410,"Current",'Unit details'!$E$1408:$E$1410,"Nearby")</x:f>
        <x:v>0</x:v>
      </x:c>
      <x:c r="E338" s="14" t="n">
        <x:f>COUNTIFS('Unit details'!$B$1408:$B$1410,$A338,'Unit details'!$J$1408:$J$1410,$B338,'Unit details'!$N$1408:$N$1410,"Yes")</x:f>
        <x:v>0</x:v>
      </x:c>
      <x:c r="F338" s="43" t="str">
        <x:f>IF(E338=0,"n.a.",_xlfn.MINIFS('Unit details'!$X$1408:$X$1410,'Unit details'!$B$1408:$B$1410,$A338,'Unit details'!$J$1408:$J$1410,$B338,'Unit details'!$N$1408:$N$1410,"Yes"))</x:f>
        <x:v>n.a.</x:v>
      </x:c>
      <x:c r="G338" s="43" t="str">
        <x:f>IF(E338=0,"n.a.",SUMIFS('Unit details'!$X$1408:$X$1410,'Unit details'!$B$1408:$B$1410,$A338,'Unit details'!$J$1408:$J$1410,$B338,'Unit details'!$N$1408:$N$1410,"Yes")/E338)</x:f>
        <x:v>n.a.</x:v>
      </x:c>
      <x:c r="H338" s="43" t="str">
        <x:f>IF(E338=0,"n.a.",_xlfn.MAXIFS('Unit details'!$X$1408:$X$1410,'Unit details'!$B$1408:$B$1410,$A338,'Unit details'!$J$1408:$J$1410,$B338,'Unit details'!$N$1408:$N$1410,"Yes"))</x:f>
        <x:v>n.a.</x:v>
      </x:c>
      <x:c r="I338" s="15" t="str">
        <x:f>IF(E338=0,"No reliable quoted sample",IF(E338=1,"One quote only; not a market range","Unweighted mean of advertised asking rates"))</x:f>
        <x:v>No reliable quoted sample</x:v>
      </x:c>
    </x:row>
    <x:row r="339" ht="30" customHeight="1">
      <x:c r="A339" s="15" t="str">
        <x:v>Herne Bay</x:v>
      </x:c>
      <x:c r="B339" s="15" t="str">
        <x:v>1,001–2,500</x:v>
      </x:c>
      <x:c r="C339" s="14" t="n">
        <x:f>COUNTIFS('Unit details'!$B$1408:$B$1410,$A339,'Unit details'!$J$1408:$J$1410,$B339,'Unit details'!$H$1408:$H$1410,"Current",'Unit details'!$E$1408:$E$1410,"Town")</x:f>
        <x:v>0</x:v>
      </x:c>
      <x:c r="D339" s="14" t="n">
        <x:f>COUNTIFS('Unit details'!$B$1408:$B$1410,$A339,'Unit details'!$J$1408:$J$1410,$B339,'Unit details'!$H$1408:$H$1410,"Current",'Unit details'!$E$1408:$E$1410,"Nearby")</x:f>
        <x:v>0</x:v>
      </x:c>
      <x:c r="E339" s="14" t="n">
        <x:f>COUNTIFS('Unit details'!$B$1408:$B$1410,$A339,'Unit details'!$J$1408:$J$1410,$B339,'Unit details'!$N$1408:$N$1410,"Yes")</x:f>
        <x:v>0</x:v>
      </x:c>
      <x:c r="F339" s="43" t="str">
        <x:f>IF(E339=0,"n.a.",_xlfn.MINIFS('Unit details'!$X$1408:$X$1410,'Unit details'!$B$1408:$B$1410,$A339,'Unit details'!$J$1408:$J$1410,$B339,'Unit details'!$N$1408:$N$1410,"Yes"))</x:f>
        <x:v>n.a.</x:v>
      </x:c>
      <x:c r="G339" s="43" t="str">
        <x:f>IF(E339=0,"n.a.",SUMIFS('Unit details'!$X$1408:$X$1410,'Unit details'!$B$1408:$B$1410,$A339,'Unit details'!$J$1408:$J$1410,$B339,'Unit details'!$N$1408:$N$1410,"Yes")/E339)</x:f>
        <x:v>n.a.</x:v>
      </x:c>
      <x:c r="H339" s="43" t="str">
        <x:f>IF(E339=0,"n.a.",_xlfn.MAXIFS('Unit details'!$X$1408:$X$1410,'Unit details'!$B$1408:$B$1410,$A339,'Unit details'!$J$1408:$J$1410,$B339,'Unit details'!$N$1408:$N$1410,"Yes"))</x:f>
        <x:v>n.a.</x:v>
      </x:c>
      <x:c r="I339" s="15" t="str">
        <x:f>IF(E339=0,"No reliable quoted sample",IF(E339=1,"One quote only; not a market range","Unweighted mean of advertised asking rates"))</x:f>
        <x:v>No reliable quoted sample</x:v>
      </x:c>
    </x:row>
    <x:row r="340" ht="30" customHeight="1">
      <x:c r="A340" s="15" t="str">
        <x:v>Herne Bay</x:v>
      </x:c>
      <x:c r="B340" s="15" t="str">
        <x:v>2,501–5,000</x:v>
      </x:c>
      <x:c r="C340" s="14" t="n">
        <x:f>COUNTIFS('Unit details'!$B$1408:$B$1410,$A340,'Unit details'!$J$1408:$J$1410,$B340,'Unit details'!$H$1408:$H$1410,"Current",'Unit details'!$E$1408:$E$1410,"Town")</x:f>
        <x:v>2</x:v>
      </x:c>
      <x:c r="D340" s="14" t="n">
        <x:f>COUNTIFS('Unit details'!$B$1408:$B$1410,$A340,'Unit details'!$J$1408:$J$1410,$B340,'Unit details'!$H$1408:$H$1410,"Current",'Unit details'!$E$1408:$E$1410,"Nearby")</x:f>
        <x:v>0</x:v>
      </x:c>
      <x:c r="E340" s="14" t="n">
        <x:f>COUNTIFS('Unit details'!$B$1408:$B$1410,$A340,'Unit details'!$J$1408:$J$1410,$B340,'Unit details'!$N$1408:$N$1410,"Yes")</x:f>
        <x:v>2</x:v>
      </x:c>
      <x:c r="F340" s="43" t="n">
        <x:f>IF(E340=0,"n.a.",_xlfn.MINIFS('Unit details'!$X$1408:$X$1410,'Unit details'!$B$1408:$B$1410,$A340,'Unit details'!$J$1408:$J$1410,$B340,'Unit details'!$N$1408:$N$1410,"Yes"))</x:f>
        <x:v>8.623787279913762</x:v>
      </x:c>
      <x:c r="G340" s="43" t="n">
        <x:f>IF(E340=0,"n.a.",SUMIFS('Unit details'!$X$1408:$X$1410,'Unit details'!$B$1408:$B$1410,$A340,'Unit details'!$J$1408:$J$1410,$B340,'Unit details'!$N$1408:$N$1410,"Yes")/E340)</x:f>
        <x:v>8.728529635540244</x:v>
      </x:c>
      <x:c r="H340" s="43" t="n">
        <x:f>IF(E340=0,"n.a.",_xlfn.MAXIFS('Unit details'!$X$1408:$X$1410,'Unit details'!$B$1408:$B$1410,$A340,'Unit details'!$J$1408:$J$1410,$B340,'Unit details'!$N$1408:$N$1410,"Yes"))</x:f>
        <x:v>8.833271991166727</x:v>
      </x:c>
      <x:c r="I340" s="15" t="str">
        <x:f>IF(E340=0,"No reliable quoted sample",IF(E340=1,"One quote only; not a market range","Unweighted mean of advertised asking rates"))</x:f>
        <x:v>Unweighted mean of advertised asking rates</x:v>
      </x:c>
    </x:row>
    <x:row r="341" ht="30" customHeight="1">
      <x:c r="A341" s="15" t="str">
        <x:v>Herne Bay</x:v>
      </x:c>
      <x:c r="B341" s="15" t="str">
        <x:v>5,001–10,000</x:v>
      </x:c>
      <x:c r="C341" s="14" t="n">
        <x:f>COUNTIFS('Unit details'!$B$1408:$B$1410,$A341,'Unit details'!$J$1408:$J$1410,$B341,'Unit details'!$H$1408:$H$1410,"Current",'Unit details'!$E$1408:$E$1410,"Town")</x:f>
        <x:v>1</x:v>
      </x:c>
      <x:c r="D341" s="14" t="n">
        <x:f>COUNTIFS('Unit details'!$B$1408:$B$1410,$A341,'Unit details'!$J$1408:$J$1410,$B341,'Unit details'!$H$1408:$H$1410,"Current",'Unit details'!$E$1408:$E$1410,"Nearby")</x:f>
        <x:v>0</x:v>
      </x:c>
      <x:c r="E341" s="14" t="n">
        <x:f>COUNTIFS('Unit details'!$B$1408:$B$1410,$A341,'Unit details'!$J$1408:$J$1410,$B341,'Unit details'!$N$1408:$N$1410,"Yes")</x:f>
        <x:v>0</x:v>
      </x:c>
      <x:c r="F341" s="43" t="str">
        <x:f>IF(E341=0,"n.a.",_xlfn.MINIFS('Unit details'!$X$1408:$X$1410,'Unit details'!$B$1408:$B$1410,$A341,'Unit details'!$J$1408:$J$1410,$B341,'Unit details'!$N$1408:$N$1410,"Yes"))</x:f>
        <x:v>n.a.</x:v>
      </x:c>
      <x:c r="G341" s="43" t="str">
        <x:f>IF(E341=0,"n.a.",SUMIFS('Unit details'!$X$1408:$X$1410,'Unit details'!$B$1408:$B$1410,$A341,'Unit details'!$J$1408:$J$1410,$B341,'Unit details'!$N$1408:$N$1410,"Yes")/E341)</x:f>
        <x:v>n.a.</x:v>
      </x:c>
      <x:c r="H341" s="43" t="str">
        <x:f>IF(E341=0,"n.a.",_xlfn.MAXIFS('Unit details'!$X$1408:$X$1410,'Unit details'!$B$1408:$B$1410,$A341,'Unit details'!$J$1408:$J$1410,$B341,'Unit details'!$N$1408:$N$1410,"Yes"))</x:f>
        <x:v>n.a.</x:v>
      </x:c>
      <x:c r="I341" s="15" t="str">
        <x:f>IF(E341=0,"No reliable quoted sample",IF(E341=1,"One quote only; not a market range","Unweighted mean of advertised asking rates"))</x:f>
        <x:v>No reliable quoted sample</x:v>
      </x:c>
    </x:row>
    <x:row r="342" ht="30" customHeight="1">
      <x:c r="A342" s="15" t="str">
        <x:v>Herne Bay</x:v>
      </x:c>
      <x:c r="B342" s="15" t="str">
        <x:v>10,001–15,000</x:v>
      </x:c>
      <x:c r="C342" s="14" t="n">
        <x:f>COUNTIFS('Unit details'!$B$1408:$B$1410,$A342,'Unit details'!$J$1408:$J$1410,$B342,'Unit details'!$H$1408:$H$1410,"Current",'Unit details'!$E$1408:$E$1410,"Town")</x:f>
        <x:v>0</x:v>
      </x:c>
      <x:c r="D342" s="14" t="n">
        <x:f>COUNTIFS('Unit details'!$B$1408:$B$1410,$A342,'Unit details'!$J$1408:$J$1410,$B342,'Unit details'!$H$1408:$H$1410,"Current",'Unit details'!$E$1408:$E$1410,"Nearby")</x:f>
        <x:v>0</x:v>
      </x:c>
      <x:c r="E342" s="14" t="n">
        <x:f>COUNTIFS('Unit details'!$B$1408:$B$1410,$A342,'Unit details'!$J$1408:$J$1410,$B342,'Unit details'!$N$1408:$N$1410,"Yes")</x:f>
        <x:v>0</x:v>
      </x:c>
      <x:c r="F342" s="43" t="str">
        <x:f>IF(E342=0,"n.a.",_xlfn.MINIFS('Unit details'!$X$1408:$X$1410,'Unit details'!$B$1408:$B$1410,$A342,'Unit details'!$J$1408:$J$1410,$B342,'Unit details'!$N$1408:$N$1410,"Yes"))</x:f>
        <x:v>n.a.</x:v>
      </x:c>
      <x:c r="G342" s="43" t="str">
        <x:f>IF(E342=0,"n.a.",SUMIFS('Unit details'!$X$1408:$X$1410,'Unit details'!$B$1408:$B$1410,$A342,'Unit details'!$J$1408:$J$1410,$B342,'Unit details'!$N$1408:$N$1410,"Yes")/E342)</x:f>
        <x:v>n.a.</x:v>
      </x:c>
      <x:c r="H342" s="43" t="str">
        <x:f>IF(E342=0,"n.a.",_xlfn.MAXIFS('Unit details'!$X$1408:$X$1410,'Unit details'!$B$1408:$B$1410,$A342,'Unit details'!$J$1408:$J$1410,$B342,'Unit details'!$N$1408:$N$1410,"Yes"))</x:f>
        <x:v>n.a.</x:v>
      </x:c>
      <x:c r="I342" s="15" t="str">
        <x:f>IF(E342=0,"No reliable quoted sample",IF(E342=1,"One quote only; not a market range","Unweighted mean of advertised asking rates"))</x:f>
        <x:v>No reliable quoted sample</x:v>
      </x:c>
    </x:row>
    <x:row r="343" ht="30" customHeight="1">
      <x:c r="A343" s="15" t="str">
        <x:v>Whitstable</x:v>
      </x:c>
      <x:c r="B343" s="15" t="str">
        <x:v>1–1,000</x:v>
      </x:c>
      <x:c r="C343" s="14" t="n">
        <x:f>COUNTIFS('Unit details'!$B$1411:$B$1419,$A343,'Unit details'!$J$1411:$J$1419,$B343,'Unit details'!$H$1411:$H$1419,"Current",'Unit details'!$E$1411:$E$1419,"Town")</x:f>
        <x:v>2</x:v>
      </x:c>
      <x:c r="D343" s="14" t="n">
        <x:f>COUNTIFS('Unit details'!$B$1411:$B$1419,$A343,'Unit details'!$J$1411:$J$1419,$B343,'Unit details'!$H$1411:$H$1419,"Current",'Unit details'!$E$1411:$E$1419,"Nearby")</x:f>
        <x:v>0</x:v>
      </x:c>
      <x:c r="E343" s="14" t="n">
        <x:f>COUNTIFS('Unit details'!$B$1411:$B$1419,$A343,'Unit details'!$J$1411:$J$1419,$B343,'Unit details'!$N$1411:$N$1419,"Yes")</x:f>
        <x:v>2</x:v>
      </x:c>
      <x:c r="F343" s="43" t="n">
        <x:f>IF(E343=0,"n.a.",_xlfn.MINIFS('Unit details'!$X$1411:$X$1419,'Unit details'!$B$1411:$B$1419,$A343,'Unit details'!$J$1411:$J$1419,$B343,'Unit details'!$N$1411:$N$1419,"Yes"))</x:f>
        <x:v>10</x:v>
      </x:c>
      <x:c r="G343" s="43" t="n">
        <x:f>IF(E343=0,"n.a.",SUMIFS('Unit details'!$X$1411:$X$1419,'Unit details'!$B$1411:$B$1419,$A343,'Unit details'!$J$1411:$J$1419,$B343,'Unit details'!$N$1411:$N$1419,"Yes")/E343)</x:f>
        <x:v>14.75</x:v>
      </x:c>
      <x:c r="H343" s="43" t="n">
        <x:f>IF(E343=0,"n.a.",_xlfn.MAXIFS('Unit details'!$X$1411:$X$1419,'Unit details'!$B$1411:$B$1419,$A343,'Unit details'!$J$1411:$J$1419,$B343,'Unit details'!$N$1411:$N$1419,"Yes"))</x:f>
        <x:v>19.5</x:v>
      </x:c>
      <x:c r="I343" s="15" t="str">
        <x:f>IF(E343=0,"No reliable quoted sample",IF(E343=1,"One quote only; not a market range","Unweighted mean of advertised asking rates"))</x:f>
        <x:v>Unweighted mean of advertised asking rates</x:v>
      </x:c>
    </x:row>
    <x:row r="344" ht="30" customHeight="1">
      <x:c r="A344" s="15" t="str">
        <x:v>Whitstable</x:v>
      </x:c>
      <x:c r="B344" s="15" t="str">
        <x:v>1,001–2,500</x:v>
      </x:c>
      <x:c r="C344" s="14" t="n">
        <x:f>COUNTIFS('Unit details'!$B$1411:$B$1419,$A344,'Unit details'!$J$1411:$J$1419,$B344,'Unit details'!$H$1411:$H$1419,"Current",'Unit details'!$E$1411:$E$1419,"Town")</x:f>
        <x:v>1</x:v>
      </x:c>
      <x:c r="D344" s="14" t="n">
        <x:f>COUNTIFS('Unit details'!$B$1411:$B$1419,$A344,'Unit details'!$J$1411:$J$1419,$B344,'Unit details'!$H$1411:$H$1419,"Current",'Unit details'!$E$1411:$E$1419,"Nearby")</x:f>
        <x:v>0</x:v>
      </x:c>
      <x:c r="E344" s="14" t="n">
        <x:f>COUNTIFS('Unit details'!$B$1411:$B$1419,$A344,'Unit details'!$J$1411:$J$1419,$B344,'Unit details'!$N$1411:$N$1419,"Yes")</x:f>
        <x:v>1</x:v>
      </x:c>
      <x:c r="F344" s="43" t="n">
        <x:f>IF(E344=0,"n.a.",_xlfn.MINIFS('Unit details'!$X$1411:$X$1419,'Unit details'!$B$1411:$B$1419,$A344,'Unit details'!$J$1411:$J$1419,$B344,'Unit details'!$N$1411:$N$1419,"Yes"))</x:f>
        <x:v>8.738394320043692</x:v>
      </x:c>
      <x:c r="G344" s="43" t="n">
        <x:f>IF(E344=0,"n.a.",SUMIFS('Unit details'!$X$1411:$X$1419,'Unit details'!$B$1411:$B$1419,$A344,'Unit details'!$J$1411:$J$1419,$B344,'Unit details'!$N$1411:$N$1419,"Yes")/E344)</x:f>
        <x:v>8.738394320043692</x:v>
      </x:c>
      <x:c r="H344" s="43" t="n">
        <x:f>IF(E344=0,"n.a.",_xlfn.MAXIFS('Unit details'!$X$1411:$X$1419,'Unit details'!$B$1411:$B$1419,$A344,'Unit details'!$J$1411:$J$1419,$B344,'Unit details'!$N$1411:$N$1419,"Yes"))</x:f>
        <x:v>8.738394320043692</x:v>
      </x:c>
      <x:c r="I344" s="15" t="str">
        <x:f>IF(E344=0,"No reliable quoted sample",IF(E344=1,"One quote only; not a market range","Unweighted mean of advertised asking rates"))</x:f>
        <x:v>One quote only; not a market range</x:v>
      </x:c>
    </x:row>
    <x:row r="345" ht="30" customHeight="1">
      <x:c r="A345" s="15" t="str">
        <x:v>Whitstable</x:v>
      </x:c>
      <x:c r="B345" s="15" t="str">
        <x:v>2,501–5,000</x:v>
      </x:c>
      <x:c r="C345" s="14" t="n">
        <x:f>COUNTIFS('Unit details'!$B$1411:$B$1419,$A345,'Unit details'!$J$1411:$J$1419,$B345,'Unit details'!$H$1411:$H$1419,"Current",'Unit details'!$E$1411:$E$1419,"Town")</x:f>
        <x:v>5</x:v>
      </x:c>
      <x:c r="D345" s="14" t="n">
        <x:f>COUNTIFS('Unit details'!$B$1411:$B$1419,$A345,'Unit details'!$J$1411:$J$1419,$B345,'Unit details'!$H$1411:$H$1419,"Current",'Unit details'!$E$1411:$E$1419,"Nearby")</x:f>
        <x:v>0</x:v>
      </x:c>
      <x:c r="E345" s="14" t="n">
        <x:f>COUNTIFS('Unit details'!$B$1411:$B$1419,$A345,'Unit details'!$J$1411:$J$1419,$B345,'Unit details'!$N$1411:$N$1419,"Yes")</x:f>
        <x:v>5</x:v>
      </x:c>
      <x:c r="F345" s="43" t="n">
        <x:f>IF(E345=0,"n.a.",_xlfn.MINIFS('Unit details'!$X$1411:$X$1419,'Unit details'!$B$1411:$B$1419,$A345,'Unit details'!$J$1411:$J$1419,$B345,'Unit details'!$N$1411:$N$1419,"Yes"))</x:f>
        <x:v>8.001</x:v>
      </x:c>
      <x:c r="G345" s="43" t="n">
        <x:f>IF(E345=0,"n.a.",SUMIFS('Unit details'!$X$1411:$X$1419,'Unit details'!$B$1411:$B$1419,$A345,'Unit details'!$J$1411:$J$1419,$B345,'Unit details'!$N$1411:$N$1419,"Yes")/E345)</x:f>
        <x:v>10.712865938069218</x:v>
      </x:c>
      <x:c r="H345" s="43" t="n">
        <x:f>IF(E345=0,"n.a.",_xlfn.MAXIFS('Unit details'!$X$1411:$X$1419,'Unit details'!$B$1411:$B$1419,$A345,'Unit details'!$J$1411:$J$1419,$B345,'Unit details'!$N$1411:$N$1419,"Yes"))</x:f>
        <x:v>14.444444444444445</x:v>
      </x:c>
      <x:c r="I345" s="15" t="str">
        <x:f>IF(E345=0,"No reliable quoted sample",IF(E345=1,"One quote only; not a market range","Unweighted mean of advertised asking rates"))</x:f>
        <x:v>Unweighted mean of advertised asking rates</x:v>
      </x:c>
    </x:row>
    <x:row r="346" ht="30" customHeight="1">
      <x:c r="A346" s="15" t="str">
        <x:v>Whitstable</x:v>
      </x:c>
      <x:c r="B346" s="15" t="str">
        <x:v>5,001–10,000</x:v>
      </x:c>
      <x:c r="C346" s="14" t="n">
        <x:f>COUNTIFS('Unit details'!$B$1411:$B$1419,$A346,'Unit details'!$J$1411:$J$1419,$B346,'Unit details'!$H$1411:$H$1419,"Current",'Unit details'!$E$1411:$E$1419,"Town")</x:f>
        <x:v>0</x:v>
      </x:c>
      <x:c r="D346" s="14" t="n">
        <x:f>COUNTIFS('Unit details'!$B$1411:$B$1419,$A346,'Unit details'!$J$1411:$J$1419,$B346,'Unit details'!$H$1411:$H$1419,"Current",'Unit details'!$E$1411:$E$1419,"Nearby")</x:f>
        <x:v>0</x:v>
      </x:c>
      <x:c r="E346" s="14" t="n">
        <x:f>COUNTIFS('Unit details'!$B$1411:$B$1419,$A346,'Unit details'!$J$1411:$J$1419,$B346,'Unit details'!$N$1411:$N$1419,"Yes")</x:f>
        <x:v>0</x:v>
      </x:c>
      <x:c r="F346" s="43" t="str">
        <x:f>IF(E346=0,"n.a.",_xlfn.MINIFS('Unit details'!$X$1411:$X$1419,'Unit details'!$B$1411:$B$1419,$A346,'Unit details'!$J$1411:$J$1419,$B346,'Unit details'!$N$1411:$N$1419,"Yes"))</x:f>
        <x:v>n.a.</x:v>
      </x:c>
      <x:c r="G346" s="43" t="str">
        <x:f>IF(E346=0,"n.a.",SUMIFS('Unit details'!$X$1411:$X$1419,'Unit details'!$B$1411:$B$1419,$A346,'Unit details'!$J$1411:$J$1419,$B346,'Unit details'!$N$1411:$N$1419,"Yes")/E346)</x:f>
        <x:v>n.a.</x:v>
      </x:c>
      <x:c r="H346" s="43" t="str">
        <x:f>IF(E346=0,"n.a.",_xlfn.MAXIFS('Unit details'!$X$1411:$X$1419,'Unit details'!$B$1411:$B$1419,$A346,'Unit details'!$J$1411:$J$1419,$B346,'Unit details'!$N$1411:$N$1419,"Yes"))</x:f>
        <x:v>n.a.</x:v>
      </x:c>
      <x:c r="I346" s="15" t="str">
        <x:f>IF(E346=0,"No reliable quoted sample",IF(E346=1,"One quote only; not a market range","Unweighted mean of advertised asking rates"))</x:f>
        <x:v>No reliable quoted sample</x:v>
      </x:c>
    </x:row>
    <x:row r="347" ht="30" customHeight="1">
      <x:c r="A347" s="15" t="str">
        <x:v>Whitstable</x:v>
      </x:c>
      <x:c r="B347" s="15" t="str">
        <x:v>10,001–15,000</x:v>
      </x:c>
      <x:c r="C347" s="14" t="n">
        <x:f>COUNTIFS('Unit details'!$B$1411:$B$1419,$A347,'Unit details'!$J$1411:$J$1419,$B347,'Unit details'!$H$1411:$H$1419,"Current",'Unit details'!$E$1411:$E$1419,"Town")</x:f>
        <x:v>0</x:v>
      </x:c>
      <x:c r="D347" s="14" t="n">
        <x:f>COUNTIFS('Unit details'!$B$1411:$B$1419,$A347,'Unit details'!$J$1411:$J$1419,$B347,'Unit details'!$H$1411:$H$1419,"Current",'Unit details'!$E$1411:$E$1419,"Nearby")</x:f>
        <x:v>0</x:v>
      </x:c>
      <x:c r="E347" s="14" t="n">
        <x:f>COUNTIFS('Unit details'!$B$1411:$B$1419,$A347,'Unit details'!$J$1411:$J$1419,$B347,'Unit details'!$N$1411:$N$1419,"Yes")</x:f>
        <x:v>0</x:v>
      </x:c>
      <x:c r="F347" s="43" t="str">
        <x:f>IF(E347=0,"n.a.",_xlfn.MINIFS('Unit details'!$X$1411:$X$1419,'Unit details'!$B$1411:$B$1419,$A347,'Unit details'!$J$1411:$J$1419,$B347,'Unit details'!$N$1411:$N$1419,"Yes"))</x:f>
        <x:v>n.a.</x:v>
      </x:c>
      <x:c r="G347" s="43" t="str">
        <x:f>IF(E347=0,"n.a.",SUMIFS('Unit details'!$X$1411:$X$1419,'Unit details'!$B$1411:$B$1419,$A347,'Unit details'!$J$1411:$J$1419,$B347,'Unit details'!$N$1411:$N$1419,"Yes")/E347)</x:f>
        <x:v>n.a.</x:v>
      </x:c>
      <x:c r="H347" s="43" t="str">
        <x:f>IF(E347=0,"n.a.",_xlfn.MAXIFS('Unit details'!$X$1411:$X$1419,'Unit details'!$B$1411:$B$1419,$A347,'Unit details'!$J$1411:$J$1419,$B347,'Unit details'!$N$1411:$N$1419,"Yes"))</x:f>
        <x:v>n.a.</x:v>
      </x:c>
      <x:c r="I347" s="15" t="str">
        <x:f>IF(E347=0,"No reliable quoted sample",IF(E347=1,"One quote only; not a market range","Unweighted mean of advertised asking rates"))</x:f>
        <x:v>No reliable quoted sample</x:v>
      </x:c>
    </x:row>
    <x:row r="348" ht="30" customHeight="1">
      <x:c r="A348" s="15" t="str">
        <x:v>Margate</x:v>
      </x:c>
      <x:c r="B348" s="15" t="str">
        <x:v>1–1,000</x:v>
      </x:c>
      <x:c r="C348" s="14" t="n">
        <x:f>COUNTIFS('Unit details'!$B$1420:$B$1424,$A348,'Unit details'!$J$1420:$J$1424,$B348,'Unit details'!$H$1420:$H$1424,"Current",'Unit details'!$E$1420:$E$1424,"Town")</x:f>
        <x:v>2</x:v>
      </x:c>
      <x:c r="D348" s="14" t="n">
        <x:f>COUNTIFS('Unit details'!$B$1420:$B$1424,$A348,'Unit details'!$J$1420:$J$1424,$B348,'Unit details'!$H$1420:$H$1424,"Current",'Unit details'!$E$1420:$E$1424,"Nearby")</x:f>
        <x:v>0</x:v>
      </x:c>
      <x:c r="E348" s="14" t="n">
        <x:f>COUNTIFS('Unit details'!$B$1420:$B$1424,$A348,'Unit details'!$J$1420:$J$1424,$B348,'Unit details'!$N$1420:$N$1424,"Yes")</x:f>
        <x:v>2</x:v>
      </x:c>
      <x:c r="F348" s="43" t="n">
        <x:f>IF(E348=0,"n.a.",_xlfn.MINIFS('Unit details'!$X$1420:$X$1424,'Unit details'!$B$1420:$B$1424,$A348,'Unit details'!$J$1420:$J$1424,$B348,'Unit details'!$N$1420:$N$1424,"Yes"))</x:f>
        <x:v>10.39119804400978</x:v>
      </x:c>
      <x:c r="G348" s="43" t="n">
        <x:f>IF(E348=0,"n.a.",SUMIFS('Unit details'!$X$1420:$X$1424,'Unit details'!$B$1420:$B$1424,$A348,'Unit details'!$J$1420:$J$1424,$B348,'Unit details'!$N$1420:$N$1424,"Yes")/E348)</x:f>
        <x:v>14.978207717657064</x:v>
      </x:c>
      <x:c r="H348" s="43" t="n">
        <x:f>IF(E348=0,"n.a.",_xlfn.MAXIFS('Unit details'!$X$1420:$X$1424,'Unit details'!$B$1420:$B$1424,$A348,'Unit details'!$J$1420:$J$1424,$B348,'Unit details'!$N$1420:$N$1424,"Yes"))</x:f>
        <x:v>19.565217391304348</x:v>
      </x:c>
      <x:c r="I348" s="15" t="str">
        <x:f>IF(E348=0,"No reliable quoted sample",IF(E348=1,"One quote only; not a market range","Unweighted mean of advertised asking rates"))</x:f>
        <x:v>Unweighted mean of advertised asking rates</x:v>
      </x:c>
    </x:row>
    <x:row r="349" ht="30" customHeight="1">
      <x:c r="A349" s="15" t="str">
        <x:v>Margate</x:v>
      </x:c>
      <x:c r="B349" s="15" t="str">
        <x:v>1,001–2,500</x:v>
      </x:c>
      <x:c r="C349" s="14" t="n">
        <x:f>COUNTIFS('Unit details'!$B$1420:$B$1424,$A349,'Unit details'!$J$1420:$J$1424,$B349,'Unit details'!$H$1420:$H$1424,"Current",'Unit details'!$E$1420:$E$1424,"Town")</x:f>
        <x:v>2</x:v>
      </x:c>
      <x:c r="D349" s="14" t="n">
        <x:f>COUNTIFS('Unit details'!$B$1420:$B$1424,$A349,'Unit details'!$J$1420:$J$1424,$B349,'Unit details'!$H$1420:$H$1424,"Current",'Unit details'!$E$1420:$E$1424,"Nearby")</x:f>
        <x:v>0</x:v>
      </x:c>
      <x:c r="E349" s="14" t="n">
        <x:f>COUNTIFS('Unit details'!$B$1420:$B$1424,$A349,'Unit details'!$J$1420:$J$1424,$B349,'Unit details'!$N$1420:$N$1424,"Yes")</x:f>
        <x:v>0</x:v>
      </x:c>
      <x:c r="F349" s="43" t="str">
        <x:f>IF(E349=0,"n.a.",_xlfn.MINIFS('Unit details'!$X$1420:$X$1424,'Unit details'!$B$1420:$B$1424,$A349,'Unit details'!$J$1420:$J$1424,$B349,'Unit details'!$N$1420:$N$1424,"Yes"))</x:f>
        <x:v>n.a.</x:v>
      </x:c>
      <x:c r="G349" s="43" t="str">
        <x:f>IF(E349=0,"n.a.",SUMIFS('Unit details'!$X$1420:$X$1424,'Unit details'!$B$1420:$B$1424,$A349,'Unit details'!$J$1420:$J$1424,$B349,'Unit details'!$N$1420:$N$1424,"Yes")/E349)</x:f>
        <x:v>n.a.</x:v>
      </x:c>
      <x:c r="H349" s="43" t="str">
        <x:f>IF(E349=0,"n.a.",_xlfn.MAXIFS('Unit details'!$X$1420:$X$1424,'Unit details'!$B$1420:$B$1424,$A349,'Unit details'!$J$1420:$J$1424,$B349,'Unit details'!$N$1420:$N$1424,"Yes"))</x:f>
        <x:v>n.a.</x:v>
      </x:c>
      <x:c r="I349" s="15" t="str">
        <x:f>IF(E349=0,"No reliable quoted sample",IF(E349=1,"One quote only; not a market range","Unweighted mean of advertised asking rates"))</x:f>
        <x:v>No reliable quoted sample</x:v>
      </x:c>
    </x:row>
    <x:row r="350" ht="30" customHeight="1">
      <x:c r="A350" s="15" t="str">
        <x:v>Margate</x:v>
      </x:c>
      <x:c r="B350" s="15" t="str">
        <x:v>2,501–5,000</x:v>
      </x:c>
      <x:c r="C350" s="14" t="n">
        <x:f>COUNTIFS('Unit details'!$B$1420:$B$1424,$A350,'Unit details'!$J$1420:$J$1424,$B350,'Unit details'!$H$1420:$H$1424,"Current",'Unit details'!$E$1420:$E$1424,"Town")</x:f>
        <x:v>1</x:v>
      </x:c>
      <x:c r="D350" s="14" t="n">
        <x:f>COUNTIFS('Unit details'!$B$1420:$B$1424,$A350,'Unit details'!$J$1420:$J$1424,$B350,'Unit details'!$H$1420:$H$1424,"Current",'Unit details'!$E$1420:$E$1424,"Nearby")</x:f>
        <x:v>0</x:v>
      </x:c>
      <x:c r="E350" s="14" t="n">
        <x:f>COUNTIFS('Unit details'!$B$1420:$B$1424,$A350,'Unit details'!$J$1420:$J$1424,$B350,'Unit details'!$N$1420:$N$1424,"Yes")</x:f>
        <x:v>1</x:v>
      </x:c>
      <x:c r="F350" s="43" t="n">
        <x:f>IF(E350=0,"n.a.",_xlfn.MINIFS('Unit details'!$X$1420:$X$1424,'Unit details'!$B$1420:$B$1424,$A350,'Unit details'!$J$1420:$J$1424,$B350,'Unit details'!$N$1420:$N$1424,"Yes"))</x:f>
        <x:v>8.532423208191126</x:v>
      </x:c>
      <x:c r="G350" s="43" t="n">
        <x:f>IF(E350=0,"n.a.",SUMIFS('Unit details'!$X$1420:$X$1424,'Unit details'!$B$1420:$B$1424,$A350,'Unit details'!$J$1420:$J$1424,$B350,'Unit details'!$N$1420:$N$1424,"Yes")/E350)</x:f>
        <x:v>8.532423208191126</x:v>
      </x:c>
      <x:c r="H350" s="43" t="n">
        <x:f>IF(E350=0,"n.a.",_xlfn.MAXIFS('Unit details'!$X$1420:$X$1424,'Unit details'!$B$1420:$B$1424,$A350,'Unit details'!$J$1420:$J$1424,$B350,'Unit details'!$N$1420:$N$1424,"Yes"))</x:f>
        <x:v>8.532423208191126</x:v>
      </x:c>
      <x:c r="I350" s="15" t="str">
        <x:f>IF(E350=0,"No reliable quoted sample",IF(E350=1,"One quote only; not a market range","Unweighted mean of advertised asking rates"))</x:f>
        <x:v>One quote only; not a market range</x:v>
      </x:c>
    </x:row>
    <x:row r="351" ht="30" customHeight="1">
      <x:c r="A351" s="15" t="str">
        <x:v>Margate</x:v>
      </x:c>
      <x:c r="B351" s="15" t="str">
        <x:v>5,001–10,000</x:v>
      </x:c>
      <x:c r="C351" s="14" t="n">
        <x:f>COUNTIFS('Unit details'!$B$1420:$B$1424,$A351,'Unit details'!$J$1420:$J$1424,$B351,'Unit details'!$H$1420:$H$1424,"Current",'Unit details'!$E$1420:$E$1424,"Town")</x:f>
        <x:v>0</x:v>
      </x:c>
      <x:c r="D351" s="14" t="n">
        <x:f>COUNTIFS('Unit details'!$B$1420:$B$1424,$A351,'Unit details'!$J$1420:$J$1424,$B351,'Unit details'!$H$1420:$H$1424,"Current",'Unit details'!$E$1420:$E$1424,"Nearby")</x:f>
        <x:v>0</x:v>
      </x:c>
      <x:c r="E351" s="14" t="n">
        <x:f>COUNTIFS('Unit details'!$B$1420:$B$1424,$A351,'Unit details'!$J$1420:$J$1424,$B351,'Unit details'!$N$1420:$N$1424,"Yes")</x:f>
        <x:v>0</x:v>
      </x:c>
      <x:c r="F351" s="43" t="str">
        <x:f>IF(E351=0,"n.a.",_xlfn.MINIFS('Unit details'!$X$1420:$X$1424,'Unit details'!$B$1420:$B$1424,$A351,'Unit details'!$J$1420:$J$1424,$B351,'Unit details'!$N$1420:$N$1424,"Yes"))</x:f>
        <x:v>n.a.</x:v>
      </x:c>
      <x:c r="G351" s="43" t="str">
        <x:f>IF(E351=0,"n.a.",SUMIFS('Unit details'!$X$1420:$X$1424,'Unit details'!$B$1420:$B$1424,$A351,'Unit details'!$J$1420:$J$1424,$B351,'Unit details'!$N$1420:$N$1424,"Yes")/E351)</x:f>
        <x:v>n.a.</x:v>
      </x:c>
      <x:c r="H351" s="43" t="str">
        <x:f>IF(E351=0,"n.a.",_xlfn.MAXIFS('Unit details'!$X$1420:$X$1424,'Unit details'!$B$1420:$B$1424,$A351,'Unit details'!$J$1420:$J$1424,$B351,'Unit details'!$N$1420:$N$1424,"Yes"))</x:f>
        <x:v>n.a.</x:v>
      </x:c>
      <x:c r="I351" s="15" t="str">
        <x:f>IF(E351=0,"No reliable quoted sample",IF(E351=1,"One quote only; not a market range","Unweighted mean of advertised asking rates"))</x:f>
        <x:v>No reliable quoted sample</x:v>
      </x:c>
    </x:row>
    <x:row r="352" ht="30" customHeight="1">
      <x:c r="A352" s="15" t="str">
        <x:v>Margate</x:v>
      </x:c>
      <x:c r="B352" s="15" t="str">
        <x:v>10,001–15,000</x:v>
      </x:c>
      <x:c r="C352" s="14" t="n">
        <x:f>COUNTIFS('Unit details'!$B$1420:$B$1424,$A352,'Unit details'!$J$1420:$J$1424,$B352,'Unit details'!$H$1420:$H$1424,"Current",'Unit details'!$E$1420:$E$1424,"Town")</x:f>
        <x:v>0</x:v>
      </x:c>
      <x:c r="D352" s="14" t="n">
        <x:f>COUNTIFS('Unit details'!$B$1420:$B$1424,$A352,'Unit details'!$J$1420:$J$1424,$B352,'Unit details'!$H$1420:$H$1424,"Current",'Unit details'!$E$1420:$E$1424,"Nearby")</x:f>
        <x:v>0</x:v>
      </x:c>
      <x:c r="E352" s="14" t="n">
        <x:f>COUNTIFS('Unit details'!$B$1420:$B$1424,$A352,'Unit details'!$J$1420:$J$1424,$B352,'Unit details'!$N$1420:$N$1424,"Yes")</x:f>
        <x:v>0</x:v>
      </x:c>
      <x:c r="F352" s="43" t="str">
        <x:f>IF(E352=0,"n.a.",_xlfn.MINIFS('Unit details'!$X$1420:$X$1424,'Unit details'!$B$1420:$B$1424,$A352,'Unit details'!$J$1420:$J$1424,$B352,'Unit details'!$N$1420:$N$1424,"Yes"))</x:f>
        <x:v>n.a.</x:v>
      </x:c>
      <x:c r="G352" s="43" t="str">
        <x:f>IF(E352=0,"n.a.",SUMIFS('Unit details'!$X$1420:$X$1424,'Unit details'!$B$1420:$B$1424,$A352,'Unit details'!$J$1420:$J$1424,$B352,'Unit details'!$N$1420:$N$1424,"Yes")/E352)</x:f>
        <x:v>n.a.</x:v>
      </x:c>
      <x:c r="H352" s="43" t="str">
        <x:f>IF(E352=0,"n.a.",_xlfn.MAXIFS('Unit details'!$X$1420:$X$1424,'Unit details'!$B$1420:$B$1424,$A352,'Unit details'!$J$1420:$J$1424,$B352,'Unit details'!$N$1420:$N$1424,"Yes"))</x:f>
        <x:v>n.a.</x:v>
      </x:c>
      <x:c r="I352" s="15" t="str">
        <x:f>IF(E352=0,"No reliable quoted sample",IF(E352=1,"One quote only; not a market range","Unweighted mean of advertised asking rates"))</x:f>
        <x:v>No reliable quoted sample</x:v>
      </x:c>
    </x:row>
    <x:row r="353" ht="30" customHeight="1">
      <x:c r="A353" s="15" t="str">
        <x:v>Broadstairs</x:v>
      </x:c>
      <x:c r="B353" s="15" t="str">
        <x:v>1–1,000</x:v>
      </x:c>
      <x:c r="C353" s="14" t="n">
        <x:f>COUNTIFS('Unit details'!$B$1425:$B$1432,$A353,'Unit details'!$J$1425:$J$1432,$B353,'Unit details'!$H$1425:$H$1432,"Current",'Unit details'!$E$1425:$E$1432,"Town")</x:f>
        <x:v>1</x:v>
      </x:c>
      <x:c r="D353" s="14" t="n">
        <x:f>COUNTIFS('Unit details'!$B$1425:$B$1432,$A353,'Unit details'!$J$1425:$J$1432,$B353,'Unit details'!$H$1425:$H$1432,"Current",'Unit details'!$E$1425:$E$1432,"Nearby")</x:f>
        <x:v>0</x:v>
      </x:c>
      <x:c r="E353" s="14" t="n">
        <x:f>COUNTIFS('Unit details'!$B$1425:$B$1432,$A353,'Unit details'!$J$1425:$J$1432,$B353,'Unit details'!$N$1425:$N$1432,"Yes")</x:f>
        <x:v>1</x:v>
      </x:c>
      <x:c r="F353" s="43" t="n">
        <x:f>IF(E353=0,"n.a.",_xlfn.MINIFS('Unit details'!$X$1425:$X$1432,'Unit details'!$B$1425:$B$1432,$A353,'Unit details'!$J$1425:$J$1432,$B353,'Unit details'!$N$1425:$N$1432,"Yes"))</x:f>
        <x:v>9.843937575030012</x:v>
      </x:c>
      <x:c r="G353" s="43" t="n">
        <x:f>IF(E353=0,"n.a.",SUMIFS('Unit details'!$X$1425:$X$1432,'Unit details'!$B$1425:$B$1432,$A353,'Unit details'!$J$1425:$J$1432,$B353,'Unit details'!$N$1425:$N$1432,"Yes")/E353)</x:f>
        <x:v>9.843937575030012</x:v>
      </x:c>
      <x:c r="H353" s="43" t="n">
        <x:f>IF(E353=0,"n.a.",_xlfn.MAXIFS('Unit details'!$X$1425:$X$1432,'Unit details'!$B$1425:$B$1432,$A353,'Unit details'!$J$1425:$J$1432,$B353,'Unit details'!$N$1425:$N$1432,"Yes"))</x:f>
        <x:v>9.843937575030012</x:v>
      </x:c>
      <x:c r="I353" s="15" t="str">
        <x:f>IF(E353=0,"No reliable quoted sample",IF(E353=1,"One quote only; not a market range","Unweighted mean of advertised asking rates"))</x:f>
        <x:v>One quote only; not a market range</x:v>
      </x:c>
    </x:row>
    <x:row r="354" ht="30" customHeight="1">
      <x:c r="A354" s="15" t="str">
        <x:v>Broadstairs</x:v>
      </x:c>
      <x:c r="B354" s="15" t="str">
        <x:v>1,001–2,500</x:v>
      </x:c>
      <x:c r="C354" s="14" t="n">
        <x:f>COUNTIFS('Unit details'!$B$1425:$B$1432,$A354,'Unit details'!$J$1425:$J$1432,$B354,'Unit details'!$H$1425:$H$1432,"Current",'Unit details'!$E$1425:$E$1432,"Town")</x:f>
        <x:v>1</x:v>
      </x:c>
      <x:c r="D354" s="14" t="n">
        <x:f>COUNTIFS('Unit details'!$B$1425:$B$1432,$A354,'Unit details'!$J$1425:$J$1432,$B354,'Unit details'!$H$1425:$H$1432,"Current",'Unit details'!$E$1425:$E$1432,"Nearby")</x:f>
        <x:v>0</x:v>
      </x:c>
      <x:c r="E354" s="14" t="n">
        <x:f>COUNTIFS('Unit details'!$B$1425:$B$1432,$A354,'Unit details'!$J$1425:$J$1432,$B354,'Unit details'!$N$1425:$N$1432,"Yes")</x:f>
        <x:v>1</x:v>
      </x:c>
      <x:c r="F354" s="43" t="n">
        <x:f>IF(E354=0,"n.a.",_xlfn.MINIFS('Unit details'!$X$1425:$X$1432,'Unit details'!$B$1425:$B$1432,$A354,'Unit details'!$J$1425:$J$1432,$B354,'Unit details'!$N$1425:$N$1432,"Yes"))</x:f>
        <x:v>7.8031212484994</x:v>
      </x:c>
      <x:c r="G354" s="43" t="n">
        <x:f>IF(E354=0,"n.a.",SUMIFS('Unit details'!$X$1425:$X$1432,'Unit details'!$B$1425:$B$1432,$A354,'Unit details'!$J$1425:$J$1432,$B354,'Unit details'!$N$1425:$N$1432,"Yes")/E354)</x:f>
        <x:v>7.8031212484994</x:v>
      </x:c>
      <x:c r="H354" s="43" t="n">
        <x:f>IF(E354=0,"n.a.",_xlfn.MAXIFS('Unit details'!$X$1425:$X$1432,'Unit details'!$B$1425:$B$1432,$A354,'Unit details'!$J$1425:$J$1432,$B354,'Unit details'!$N$1425:$N$1432,"Yes"))</x:f>
        <x:v>7.8031212484994</x:v>
      </x:c>
      <x:c r="I354" s="15" t="str">
        <x:f>IF(E354=0,"No reliable quoted sample",IF(E354=1,"One quote only; not a market range","Unweighted mean of advertised asking rates"))</x:f>
        <x:v>One quote only; not a market range</x:v>
      </x:c>
    </x:row>
    <x:row r="355" ht="30" customHeight="1">
      <x:c r="A355" s="15" t="str">
        <x:v>Broadstairs</x:v>
      </x:c>
      <x:c r="B355" s="15" t="str">
        <x:v>2,501–5,000</x:v>
      </x:c>
      <x:c r="C355" s="14" t="n">
        <x:f>COUNTIFS('Unit details'!$B$1425:$B$1432,$A355,'Unit details'!$J$1425:$J$1432,$B355,'Unit details'!$H$1425:$H$1432,"Current",'Unit details'!$E$1425:$E$1432,"Town")</x:f>
        <x:v>0</x:v>
      </x:c>
      <x:c r="D355" s="14" t="n">
        <x:f>COUNTIFS('Unit details'!$B$1425:$B$1432,$A355,'Unit details'!$J$1425:$J$1432,$B355,'Unit details'!$H$1425:$H$1432,"Current",'Unit details'!$E$1425:$E$1432,"Nearby")</x:f>
        <x:v>0</x:v>
      </x:c>
      <x:c r="E355" s="14" t="n">
        <x:f>COUNTIFS('Unit details'!$B$1425:$B$1432,$A355,'Unit details'!$J$1425:$J$1432,$B355,'Unit details'!$N$1425:$N$1432,"Yes")</x:f>
        <x:v>0</x:v>
      </x:c>
      <x:c r="F355" s="43" t="str">
        <x:f>IF(E355=0,"n.a.",_xlfn.MINIFS('Unit details'!$X$1425:$X$1432,'Unit details'!$B$1425:$B$1432,$A355,'Unit details'!$J$1425:$J$1432,$B355,'Unit details'!$N$1425:$N$1432,"Yes"))</x:f>
        <x:v>n.a.</x:v>
      </x:c>
      <x:c r="G355" s="43" t="str">
        <x:f>IF(E355=0,"n.a.",SUMIFS('Unit details'!$X$1425:$X$1432,'Unit details'!$B$1425:$B$1432,$A355,'Unit details'!$J$1425:$J$1432,$B355,'Unit details'!$N$1425:$N$1432,"Yes")/E355)</x:f>
        <x:v>n.a.</x:v>
      </x:c>
      <x:c r="H355" s="43" t="str">
        <x:f>IF(E355=0,"n.a.",_xlfn.MAXIFS('Unit details'!$X$1425:$X$1432,'Unit details'!$B$1425:$B$1432,$A355,'Unit details'!$J$1425:$J$1432,$B355,'Unit details'!$N$1425:$N$1432,"Yes"))</x:f>
        <x:v>n.a.</x:v>
      </x:c>
      <x:c r="I355" s="15" t="str">
        <x:f>IF(E355=0,"No reliable quoted sample",IF(E355=1,"One quote only; not a market range","Unweighted mean of advertised asking rates"))</x:f>
        <x:v>No reliable quoted sample</x:v>
      </x:c>
    </x:row>
    <x:row r="356" ht="30" customHeight="1">
      <x:c r="A356" s="15" t="str">
        <x:v>Broadstairs</x:v>
      </x:c>
      <x:c r="B356" s="15" t="str">
        <x:v>5,001–10,000</x:v>
      </x:c>
      <x:c r="C356" s="14" t="n">
        <x:f>COUNTIFS('Unit details'!$B$1425:$B$1432,$A356,'Unit details'!$J$1425:$J$1432,$B356,'Unit details'!$H$1425:$H$1432,"Current",'Unit details'!$E$1425:$E$1432,"Town")</x:f>
        <x:v>4</x:v>
      </x:c>
      <x:c r="D356" s="14" t="n">
        <x:f>COUNTIFS('Unit details'!$B$1425:$B$1432,$A356,'Unit details'!$J$1425:$J$1432,$B356,'Unit details'!$H$1425:$H$1432,"Current",'Unit details'!$E$1425:$E$1432,"Nearby")</x:f>
        <x:v>0</x:v>
      </x:c>
      <x:c r="E356" s="14" t="n">
        <x:f>COUNTIFS('Unit details'!$B$1425:$B$1432,$A356,'Unit details'!$J$1425:$J$1432,$B356,'Unit details'!$N$1425:$N$1432,"Yes")</x:f>
        <x:v>3</x:v>
      </x:c>
      <x:c r="F356" s="43" t="n">
        <x:f>IF(E356=0,"n.a.",_xlfn.MINIFS('Unit details'!$X$1425:$X$1432,'Unit details'!$B$1425:$B$1432,$A356,'Unit details'!$J$1425:$J$1432,$B356,'Unit details'!$N$1425:$N$1432,"Yes"))</x:f>
        <x:v>3.9166536111546293</x:v>
      </x:c>
      <x:c r="G356" s="43" t="n">
        <x:f>IF(E356=0,"n.a.",SUMIFS('Unit details'!$X$1425:$X$1432,'Unit details'!$B$1425:$B$1432,$A356,'Unit details'!$J$1425:$J$1432,$B356,'Unit details'!$N$1425:$N$1432,"Yes")/E356)</x:f>
        <x:v>7.197704716325912</x:v>
      </x:c>
      <x:c r="H356" s="43" t="n">
        <x:f>IF(E356=0,"n.a.",_xlfn.MAXIFS('Unit details'!$X$1425:$X$1432,'Unit details'!$B$1425:$B$1432,$A356,'Unit details'!$J$1425:$J$1432,$B356,'Unit details'!$N$1425:$N$1432,"Yes"))</x:f>
        <x:v>12.437810945273633</x:v>
      </x:c>
      <x:c r="I356" s="15" t="str">
        <x:f>IF(E356=0,"No reliable quoted sample",IF(E356=1,"One quote only; not a market range","Unweighted mean of advertised asking rates"))</x:f>
        <x:v>Unweighted mean of advertised asking rates</x:v>
      </x:c>
    </x:row>
    <x:row r="357" ht="30" customHeight="1">
      <x:c r="A357" s="15" t="str">
        <x:v>Broadstairs</x:v>
      </x:c>
      <x:c r="B357" s="15" t="str">
        <x:v>10,001–15,000</x:v>
      </x:c>
      <x:c r="C357" s="14" t="n">
        <x:f>COUNTIFS('Unit details'!$B$1425:$B$1432,$A357,'Unit details'!$J$1425:$J$1432,$B357,'Unit details'!$H$1425:$H$1432,"Current",'Unit details'!$E$1425:$E$1432,"Town")</x:f>
        <x:v>0</x:v>
      </x:c>
      <x:c r="D357" s="14" t="n">
        <x:f>COUNTIFS('Unit details'!$B$1425:$B$1432,$A357,'Unit details'!$J$1425:$J$1432,$B357,'Unit details'!$H$1425:$H$1432,"Current",'Unit details'!$E$1425:$E$1432,"Nearby")</x:f>
        <x:v>0</x:v>
      </x:c>
      <x:c r="E357" s="14" t="n">
        <x:f>COUNTIFS('Unit details'!$B$1425:$B$1432,$A357,'Unit details'!$J$1425:$J$1432,$B357,'Unit details'!$N$1425:$N$1432,"Yes")</x:f>
        <x:v>0</x:v>
      </x:c>
      <x:c r="F357" s="43" t="str">
        <x:f>IF(E357=0,"n.a.",_xlfn.MINIFS('Unit details'!$X$1425:$X$1432,'Unit details'!$B$1425:$B$1432,$A357,'Unit details'!$J$1425:$J$1432,$B357,'Unit details'!$N$1425:$N$1432,"Yes"))</x:f>
        <x:v>n.a.</x:v>
      </x:c>
      <x:c r="G357" s="43" t="str">
        <x:f>IF(E357=0,"n.a.",SUMIFS('Unit details'!$X$1425:$X$1432,'Unit details'!$B$1425:$B$1432,$A357,'Unit details'!$J$1425:$J$1432,$B357,'Unit details'!$N$1425:$N$1432,"Yes")/E357)</x:f>
        <x:v>n.a.</x:v>
      </x:c>
      <x:c r="H357" s="43" t="str">
        <x:f>IF(E357=0,"n.a.",_xlfn.MAXIFS('Unit details'!$X$1425:$X$1432,'Unit details'!$B$1425:$B$1432,$A357,'Unit details'!$J$1425:$J$1432,$B357,'Unit details'!$N$1425:$N$1432,"Yes"))</x:f>
        <x:v>n.a.</x:v>
      </x:c>
      <x:c r="I357" s="15" t="str">
        <x:f>IF(E357=0,"No reliable quoted sample",IF(E357=1,"One quote only; not a market range","Unweighted mean of advertised asking rates"))</x:f>
        <x:v>No reliable quoted sample</x:v>
      </x:c>
    </x:row>
    <x:row r="358" ht="30" customHeight="1">
      <x:c r="A358" s="15" t="str">
        <x:v>Ramsgate</x:v>
      </x:c>
      <x:c r="B358" s="15" t="str">
        <x:v>1–1,000</x:v>
      </x:c>
      <x:c r="C358" s="14" t="n">
        <x:f>COUNTIFS('Unit details'!$B$1433:$B$1443,$A358,'Unit details'!$J$1433:$J$1443,$B358,'Unit details'!$H$1433:$H$1443,"Current",'Unit details'!$E$1433:$E$1443,"Town")</x:f>
        <x:v>0</x:v>
      </x:c>
      <x:c r="D358" s="14" t="n">
        <x:f>COUNTIFS('Unit details'!$B$1433:$B$1443,$A358,'Unit details'!$J$1433:$J$1443,$B358,'Unit details'!$H$1433:$H$1443,"Current",'Unit details'!$E$1433:$E$1443,"Nearby")</x:f>
        <x:v>2</x:v>
      </x:c>
      <x:c r="E358" s="14" t="n">
        <x:f>COUNTIFS('Unit details'!$B$1433:$B$1443,$A358,'Unit details'!$J$1433:$J$1443,$B358,'Unit details'!$N$1433:$N$1443,"Yes")</x:f>
        <x:v>2</x:v>
      </x:c>
      <x:c r="F358" s="43" t="n">
        <x:f>IF(E358=0,"n.a.",_xlfn.MINIFS('Unit details'!$X$1433:$X$1443,'Unit details'!$B$1433:$B$1443,$A358,'Unit details'!$J$1433:$J$1443,$B358,'Unit details'!$N$1433:$N$1443,"Yes"))</x:f>
        <x:v>11.609907120743035</x:v>
      </x:c>
      <x:c r="G358" s="43" t="n">
        <x:f>IF(E358=0,"n.a.",SUMIFS('Unit details'!$X$1433:$X$1443,'Unit details'!$B$1433:$B$1443,$A358,'Unit details'!$J$1433:$J$1443,$B358,'Unit details'!$N$1433:$N$1443,"Yes")/E358)</x:f>
        <x:v>11.609907120743035</x:v>
      </x:c>
      <x:c r="H358" s="43" t="n">
        <x:f>IF(E358=0,"n.a.",_xlfn.MAXIFS('Unit details'!$X$1433:$X$1443,'Unit details'!$B$1433:$B$1443,$A358,'Unit details'!$J$1433:$J$1443,$B358,'Unit details'!$N$1433:$N$1443,"Yes"))</x:f>
        <x:v>11.609907120743035</x:v>
      </x:c>
      <x:c r="I358" s="15" t="str">
        <x:f>IF(E358=0,"No reliable quoted sample",IF(E358=1,"One quote only; not a market range","Unweighted mean of advertised asking rates"))</x:f>
        <x:v>Unweighted mean of advertised asking rates</x:v>
      </x:c>
    </x:row>
    <x:row r="359" ht="30" customHeight="1">
      <x:c r="A359" s="15" t="str">
        <x:v>Ramsgate</x:v>
      </x:c>
      <x:c r="B359" s="15" t="str">
        <x:v>1,001–2,500</x:v>
      </x:c>
      <x:c r="C359" s="14" t="n">
        <x:f>COUNTIFS('Unit details'!$B$1433:$B$1443,$A359,'Unit details'!$J$1433:$J$1443,$B359,'Unit details'!$H$1433:$H$1443,"Current",'Unit details'!$E$1433:$E$1443,"Town")</x:f>
        <x:v>0</x:v>
      </x:c>
      <x:c r="D359" s="14" t="n">
        <x:f>COUNTIFS('Unit details'!$B$1433:$B$1443,$A359,'Unit details'!$J$1433:$J$1443,$B359,'Unit details'!$H$1433:$H$1443,"Current",'Unit details'!$E$1433:$E$1443,"Nearby")</x:f>
        <x:v>2</x:v>
      </x:c>
      <x:c r="E359" s="14" t="n">
        <x:f>COUNTIFS('Unit details'!$B$1433:$B$1443,$A359,'Unit details'!$J$1433:$J$1443,$B359,'Unit details'!$N$1433:$N$1443,"Yes")</x:f>
        <x:v>2</x:v>
      </x:c>
      <x:c r="F359" s="43" t="n">
        <x:f>IF(E359=0,"n.a.",_xlfn.MINIFS('Unit details'!$X$1433:$X$1443,'Unit details'!$B$1433:$B$1443,$A359,'Unit details'!$J$1433:$J$1443,$B359,'Unit details'!$N$1433:$N$1443,"Yes"))</x:f>
        <x:v>6.673785371062467</x:v>
      </x:c>
      <x:c r="G359" s="43" t="n">
        <x:f>IF(E359=0,"n.a.",SUMIFS('Unit details'!$X$1433:$X$1443,'Unit details'!$B$1433:$B$1443,$A359,'Unit details'!$J$1433:$J$1443,$B359,'Unit details'!$N$1433:$N$1443,"Yes")/E359)</x:f>
        <x:v>7.308011819105241</x:v>
      </x:c>
      <x:c r="H359" s="43" t="n">
        <x:f>IF(E359=0,"n.a.",_xlfn.MAXIFS('Unit details'!$X$1433:$X$1443,'Unit details'!$B$1433:$B$1443,$A359,'Unit details'!$J$1433:$J$1443,$B359,'Unit details'!$N$1433:$N$1443,"Yes"))</x:f>
        <x:v>7.9422382671480145</x:v>
      </x:c>
      <x:c r="I359" s="15" t="str">
        <x:f>IF(E359=0,"No reliable quoted sample",IF(E359=1,"One quote only; not a market range","Unweighted mean of advertised asking rates"))</x:f>
        <x:v>Unweighted mean of advertised asking rates</x:v>
      </x:c>
    </x:row>
    <x:row r="360" ht="30" customHeight="1">
      <x:c r="A360" s="15" t="str">
        <x:v>Ramsgate</x:v>
      </x:c>
      <x:c r="B360" s="15" t="str">
        <x:v>2,501–5,000</x:v>
      </x:c>
      <x:c r="C360" s="14" t="n">
        <x:f>COUNTIFS('Unit details'!$B$1433:$B$1443,$A360,'Unit details'!$J$1433:$J$1443,$B360,'Unit details'!$H$1433:$H$1443,"Current",'Unit details'!$E$1433:$E$1443,"Town")</x:f>
        <x:v>1</x:v>
      </x:c>
      <x:c r="D360" s="14" t="n">
        <x:f>COUNTIFS('Unit details'!$B$1433:$B$1443,$A360,'Unit details'!$J$1433:$J$1443,$B360,'Unit details'!$H$1433:$H$1443,"Current",'Unit details'!$E$1433:$E$1443,"Nearby")</x:f>
        <x:v>2</x:v>
      </x:c>
      <x:c r="E360" s="14" t="n">
        <x:f>COUNTIFS('Unit details'!$B$1433:$B$1443,$A360,'Unit details'!$J$1433:$J$1443,$B360,'Unit details'!$N$1433:$N$1443,"Yes")</x:f>
        <x:v>1</x:v>
      </x:c>
      <x:c r="F360" s="43" t="n">
        <x:f>IF(E360=0,"n.a.",_xlfn.MINIFS('Unit details'!$X$1433:$X$1443,'Unit details'!$B$1433:$B$1443,$A360,'Unit details'!$J$1433:$J$1443,$B360,'Unit details'!$N$1433:$N$1443,"Yes"))</x:f>
        <x:v>12.503496503496503</x:v>
      </x:c>
      <x:c r="G360" s="43" t="n">
        <x:f>IF(E360=0,"n.a.",SUMIFS('Unit details'!$X$1433:$X$1443,'Unit details'!$B$1433:$B$1443,$A360,'Unit details'!$J$1433:$J$1443,$B360,'Unit details'!$N$1433:$N$1443,"Yes")/E360)</x:f>
        <x:v>12.503496503496503</x:v>
      </x:c>
      <x:c r="H360" s="43" t="n">
        <x:f>IF(E360=0,"n.a.",_xlfn.MAXIFS('Unit details'!$X$1433:$X$1443,'Unit details'!$B$1433:$B$1443,$A360,'Unit details'!$J$1433:$J$1443,$B360,'Unit details'!$N$1433:$N$1443,"Yes"))</x:f>
        <x:v>12.503496503496503</x:v>
      </x:c>
      <x:c r="I360" s="15" t="str">
        <x:f>IF(E360=0,"No reliable quoted sample",IF(E360=1,"One quote only; not a market range","Unweighted mean of advertised asking rates"))</x:f>
        <x:v>One quote only; not a market range</x:v>
      </x:c>
    </x:row>
    <x:row r="361" ht="30" customHeight="1">
      <x:c r="A361" s="15" t="str">
        <x:v>Ramsgate</x:v>
      </x:c>
      <x:c r="B361" s="15" t="str">
        <x:v>5,001–10,000</x:v>
      </x:c>
      <x:c r="C361" s="14" t="n">
        <x:f>COUNTIFS('Unit details'!$B$1433:$B$1443,$A361,'Unit details'!$J$1433:$J$1443,$B361,'Unit details'!$H$1433:$H$1443,"Current",'Unit details'!$E$1433:$E$1443,"Town")</x:f>
        <x:v>2</x:v>
      </x:c>
      <x:c r="D361" s="14" t="n">
        <x:f>COUNTIFS('Unit details'!$B$1433:$B$1443,$A361,'Unit details'!$J$1433:$J$1443,$B361,'Unit details'!$H$1433:$H$1443,"Current",'Unit details'!$E$1433:$E$1443,"Nearby")</x:f>
        <x:v>0</x:v>
      </x:c>
      <x:c r="E361" s="14" t="n">
        <x:f>COUNTIFS('Unit details'!$B$1433:$B$1443,$A361,'Unit details'!$J$1433:$J$1443,$B361,'Unit details'!$N$1433:$N$1443,"Yes")</x:f>
        <x:v>2</x:v>
      </x:c>
      <x:c r="F361" s="43" t="n">
        <x:f>IF(E361=0,"n.a.",_xlfn.MINIFS('Unit details'!$X$1433:$X$1443,'Unit details'!$B$1433:$B$1443,$A361,'Unit details'!$J$1433:$J$1443,$B361,'Unit details'!$N$1433:$N$1443,"Yes"))</x:f>
        <x:v>8</x:v>
      </x:c>
      <x:c r="G361" s="43" t="n">
        <x:f>IF(E361=0,"n.a.",SUMIFS('Unit details'!$X$1433:$X$1443,'Unit details'!$B$1433:$B$1443,$A361,'Unit details'!$J$1433:$J$1443,$B361,'Unit details'!$N$1433:$N$1443,"Yes")/E361)</x:f>
        <x:v>8</x:v>
      </x:c>
      <x:c r="H361" s="43" t="n">
        <x:f>IF(E361=0,"n.a.",_xlfn.MAXIFS('Unit details'!$X$1433:$X$1443,'Unit details'!$B$1433:$B$1443,$A361,'Unit details'!$J$1433:$J$1443,$B361,'Unit details'!$N$1433:$N$1443,"Yes"))</x:f>
        <x:v>8</x:v>
      </x:c>
      <x:c r="I361" s="15" t="str">
        <x:f>IF(E361=0,"No reliable quoted sample",IF(E361=1,"One quote only; not a market range","Unweighted mean of advertised asking rates"))</x:f>
        <x:v>Unweighted mean of advertised asking rates</x:v>
      </x:c>
    </x:row>
    <x:row r="362" ht="30" customHeight="1">
      <x:c r="A362" s="15" t="str">
        <x:v>Ramsgate</x:v>
      </x:c>
      <x:c r="B362" s="15" t="str">
        <x:v>10,001–15,000</x:v>
      </x:c>
      <x:c r="C362" s="14" t="n">
        <x:f>COUNTIFS('Unit details'!$B$1433:$B$1443,$A362,'Unit details'!$J$1433:$J$1443,$B362,'Unit details'!$H$1433:$H$1443,"Current",'Unit details'!$E$1433:$E$1443,"Town")</x:f>
        <x:v>0</x:v>
      </x:c>
      <x:c r="D362" s="14" t="n">
        <x:f>COUNTIFS('Unit details'!$B$1433:$B$1443,$A362,'Unit details'!$J$1433:$J$1443,$B362,'Unit details'!$H$1433:$H$1443,"Current",'Unit details'!$E$1433:$E$1443,"Nearby")</x:f>
        <x:v>0</x:v>
      </x:c>
      <x:c r="E362" s="14" t="n">
        <x:f>COUNTIFS('Unit details'!$B$1433:$B$1443,$A362,'Unit details'!$J$1433:$J$1443,$B362,'Unit details'!$N$1433:$N$1443,"Yes")</x:f>
        <x:v>0</x:v>
      </x:c>
      <x:c r="F362" s="43" t="str">
        <x:f>IF(E362=0,"n.a.",_xlfn.MINIFS('Unit details'!$X$1433:$X$1443,'Unit details'!$B$1433:$B$1443,$A362,'Unit details'!$J$1433:$J$1443,$B362,'Unit details'!$N$1433:$N$1443,"Yes"))</x:f>
        <x:v>n.a.</x:v>
      </x:c>
      <x:c r="G362" s="43" t="str">
        <x:f>IF(E362=0,"n.a.",SUMIFS('Unit details'!$X$1433:$X$1443,'Unit details'!$B$1433:$B$1443,$A362,'Unit details'!$J$1433:$J$1443,$B362,'Unit details'!$N$1433:$N$1443,"Yes")/E362)</x:f>
        <x:v>n.a.</x:v>
      </x:c>
      <x:c r="H362" s="43" t="str">
        <x:f>IF(E362=0,"n.a.",_xlfn.MAXIFS('Unit details'!$X$1433:$X$1443,'Unit details'!$B$1433:$B$1443,$A362,'Unit details'!$J$1433:$J$1443,$B362,'Unit details'!$N$1433:$N$1443,"Yes"))</x:f>
        <x:v>n.a.</x:v>
      </x:c>
      <x:c r="I362" s="15" t="str">
        <x:f>IF(E362=0,"No reliable quoted sample",IF(E362=1,"One quote only; not a market range","Unweighted mean of advertised asking rates"))</x:f>
        <x:v>No reliable quoted sample</x:v>
      </x:c>
    </x:row>
    <x:row r="363" ht="30" customHeight="1">
      <x:c r="A363" s="15" t="str">
        <x:v>Deal</x:v>
      </x:c>
      <x:c r="B363" s="15" t="str">
        <x:v>1–1,000</x:v>
      </x:c>
      <x:c r="C363" s="14" t="n">
        <x:f>COUNTIFS('Unit details'!$B$4039:$B$4039,$A363,'Unit details'!$J$4039:$J$4039,$B363,'Unit details'!$H$4039:$H$4039,"Current",'Unit details'!$E$4039:$E$4039,"Town")</x:f>
        <x:v>0</x:v>
      </x:c>
      <x:c r="D363" s="14" t="n">
        <x:f>COUNTIFS('Unit details'!$B$4039:$B$4039,$A363,'Unit details'!$J$4039:$J$4039,$B363,'Unit details'!$H$4039:$H$4039,"Current",'Unit details'!$E$4039:$E$4039,"Nearby")</x:f>
        <x:v>0</x:v>
      </x:c>
      <x:c r="E363" s="14" t="n">
        <x:f>COUNTIFS('Unit details'!$B$4039:$B$4039,$A363,'Unit details'!$J$4039:$J$4039,$B363,'Unit details'!$N$4039:$N$4039,"Yes")</x:f>
        <x:v>0</x:v>
      </x:c>
      <x:c r="F363" s="43" t="str">
        <x:f>IF(E363=0,"n.a.",_xlfn.MINIFS('Unit details'!$X$4039:$X$4039,'Unit details'!$B$4039:$B$4039,$A363,'Unit details'!$J$4039:$J$4039,$B363,'Unit details'!$N$4039:$N$4039,"Yes"))</x:f>
        <x:v>n.a.</x:v>
      </x:c>
      <x:c r="G363" s="43" t="str">
        <x:f>IF(E363=0,"n.a.",SUMIFS('Unit details'!$X$4039:$X$4039,'Unit details'!$B$4039:$B$4039,$A363,'Unit details'!$J$4039:$J$4039,$B363,'Unit details'!$N$4039:$N$4039,"Yes")/E363)</x:f>
        <x:v>n.a.</x:v>
      </x:c>
      <x:c r="H363" s="43" t="str">
        <x:f>IF(E363=0,"n.a.",_xlfn.MAXIFS('Unit details'!$X$4039:$X$4039,'Unit details'!$B$4039:$B$4039,$A363,'Unit details'!$J$4039:$J$4039,$B363,'Unit details'!$N$4039:$N$4039,"Yes"))</x:f>
        <x:v>n.a.</x:v>
      </x:c>
      <x:c r="I363" s="15" t="str">
        <x:f>IF(E363=0,"No reliable quoted sample",IF(E363=1,"One quote only; not a market range","Unweighted mean of advertised asking rates"))</x:f>
        <x:v>No reliable quoted sample</x:v>
      </x:c>
    </x:row>
    <x:row r="364" ht="30" customHeight="1">
      <x:c r="A364" s="15" t="str">
        <x:v>Deal</x:v>
      </x:c>
      <x:c r="B364" s="15" t="str">
        <x:v>1,001–2,500</x:v>
      </x:c>
      <x:c r="C364" s="14" t="n">
        <x:f>COUNTIFS('Unit details'!$B$4039:$B$4039,$A364,'Unit details'!$J$4039:$J$4039,$B364,'Unit details'!$H$4039:$H$4039,"Current",'Unit details'!$E$4039:$E$4039,"Town")</x:f>
        <x:v>0</x:v>
      </x:c>
      <x:c r="D364" s="14" t="n">
        <x:f>COUNTIFS('Unit details'!$B$4039:$B$4039,$A364,'Unit details'!$J$4039:$J$4039,$B364,'Unit details'!$H$4039:$H$4039,"Current",'Unit details'!$E$4039:$E$4039,"Nearby")</x:f>
        <x:v>0</x:v>
      </x:c>
      <x:c r="E364" s="14" t="n">
        <x:f>COUNTIFS('Unit details'!$B$4039:$B$4039,$A364,'Unit details'!$J$4039:$J$4039,$B364,'Unit details'!$N$4039:$N$4039,"Yes")</x:f>
        <x:v>0</x:v>
      </x:c>
      <x:c r="F364" s="43" t="str">
        <x:f>IF(E364=0,"n.a.",_xlfn.MINIFS('Unit details'!$X$4039:$X$4039,'Unit details'!$B$4039:$B$4039,$A364,'Unit details'!$J$4039:$J$4039,$B364,'Unit details'!$N$4039:$N$4039,"Yes"))</x:f>
        <x:v>n.a.</x:v>
      </x:c>
      <x:c r="G364" s="43" t="str">
        <x:f>IF(E364=0,"n.a.",SUMIFS('Unit details'!$X$4039:$X$4039,'Unit details'!$B$4039:$B$4039,$A364,'Unit details'!$J$4039:$J$4039,$B364,'Unit details'!$N$4039:$N$4039,"Yes")/E364)</x:f>
        <x:v>n.a.</x:v>
      </x:c>
      <x:c r="H364" s="43" t="str">
        <x:f>IF(E364=0,"n.a.",_xlfn.MAXIFS('Unit details'!$X$4039:$X$4039,'Unit details'!$B$4039:$B$4039,$A364,'Unit details'!$J$4039:$J$4039,$B364,'Unit details'!$N$4039:$N$4039,"Yes"))</x:f>
        <x:v>n.a.</x:v>
      </x:c>
      <x:c r="I364" s="15" t="str">
        <x:f>IF(E364=0,"No reliable quoted sample",IF(E364=1,"One quote only; not a market range","Unweighted mean of advertised asking rates"))</x:f>
        <x:v>No reliable quoted sample</x:v>
      </x:c>
    </x:row>
    <x:row r="365" ht="30" customHeight="1">
      <x:c r="A365" s="15" t="str">
        <x:v>Deal</x:v>
      </x:c>
      <x:c r="B365" s="15" t="str">
        <x:v>2,501–5,000</x:v>
      </x:c>
      <x:c r="C365" s="14" t="n">
        <x:f>COUNTIFS('Unit details'!$B$4039:$B$4039,$A365,'Unit details'!$J$4039:$J$4039,$B365,'Unit details'!$H$4039:$H$4039,"Current",'Unit details'!$E$4039:$E$4039,"Town")</x:f>
        <x:v>0</x:v>
      </x:c>
      <x:c r="D365" s="14" t="n">
        <x:f>COUNTIFS('Unit details'!$B$4039:$B$4039,$A365,'Unit details'!$J$4039:$J$4039,$B365,'Unit details'!$H$4039:$H$4039,"Current",'Unit details'!$E$4039:$E$4039,"Nearby")</x:f>
        <x:v>0</x:v>
      </x:c>
      <x:c r="E365" s="14" t="n">
        <x:f>COUNTIFS('Unit details'!$B$4039:$B$4039,$A365,'Unit details'!$J$4039:$J$4039,$B365,'Unit details'!$N$4039:$N$4039,"Yes")</x:f>
        <x:v>0</x:v>
      </x:c>
      <x:c r="F365" s="43" t="str">
        <x:f>IF(E365=0,"n.a.",_xlfn.MINIFS('Unit details'!$X$4039:$X$4039,'Unit details'!$B$4039:$B$4039,$A365,'Unit details'!$J$4039:$J$4039,$B365,'Unit details'!$N$4039:$N$4039,"Yes"))</x:f>
        <x:v>n.a.</x:v>
      </x:c>
      <x:c r="G365" s="43" t="str">
        <x:f>IF(E365=0,"n.a.",SUMIFS('Unit details'!$X$4039:$X$4039,'Unit details'!$B$4039:$B$4039,$A365,'Unit details'!$J$4039:$J$4039,$B365,'Unit details'!$N$4039:$N$4039,"Yes")/E365)</x:f>
        <x:v>n.a.</x:v>
      </x:c>
      <x:c r="H365" s="43" t="str">
        <x:f>IF(E365=0,"n.a.",_xlfn.MAXIFS('Unit details'!$X$4039:$X$4039,'Unit details'!$B$4039:$B$4039,$A365,'Unit details'!$J$4039:$J$4039,$B365,'Unit details'!$N$4039:$N$4039,"Yes"))</x:f>
        <x:v>n.a.</x:v>
      </x:c>
      <x:c r="I365" s="15" t="str">
        <x:f>IF(E365=0,"No reliable quoted sample",IF(E365=1,"One quote only; not a market range","Unweighted mean of advertised asking rates"))</x:f>
        <x:v>No reliable quoted sample</x:v>
      </x:c>
    </x:row>
    <x:row r="366" ht="30" customHeight="1">
      <x:c r="A366" s="15" t="str">
        <x:v>Deal</x:v>
      </x:c>
      <x:c r="B366" s="15" t="str">
        <x:v>5,001–10,000</x:v>
      </x:c>
      <x:c r="C366" s="14" t="n">
        <x:f>COUNTIFS('Unit details'!$B$4039:$B$4039,$A366,'Unit details'!$J$4039:$J$4039,$B366,'Unit details'!$H$4039:$H$4039,"Current",'Unit details'!$E$4039:$E$4039,"Town")</x:f>
        <x:v>0</x:v>
      </x:c>
      <x:c r="D366" s="14" t="n">
        <x:f>COUNTIFS('Unit details'!$B$4039:$B$4039,$A366,'Unit details'!$J$4039:$J$4039,$B366,'Unit details'!$H$4039:$H$4039,"Current",'Unit details'!$E$4039:$E$4039,"Nearby")</x:f>
        <x:v>0</x:v>
      </x:c>
      <x:c r="E366" s="14" t="n">
        <x:f>COUNTIFS('Unit details'!$B$4039:$B$4039,$A366,'Unit details'!$J$4039:$J$4039,$B366,'Unit details'!$N$4039:$N$4039,"Yes")</x:f>
        <x:v>0</x:v>
      </x:c>
      <x:c r="F366" s="43" t="str">
        <x:f>IF(E366=0,"n.a.",_xlfn.MINIFS('Unit details'!$X$4039:$X$4039,'Unit details'!$B$4039:$B$4039,$A366,'Unit details'!$J$4039:$J$4039,$B366,'Unit details'!$N$4039:$N$4039,"Yes"))</x:f>
        <x:v>n.a.</x:v>
      </x:c>
      <x:c r="G366" s="43" t="str">
        <x:f>IF(E366=0,"n.a.",SUMIFS('Unit details'!$X$4039:$X$4039,'Unit details'!$B$4039:$B$4039,$A366,'Unit details'!$J$4039:$J$4039,$B366,'Unit details'!$N$4039:$N$4039,"Yes")/E366)</x:f>
        <x:v>n.a.</x:v>
      </x:c>
      <x:c r="H366" s="43" t="str">
        <x:f>IF(E366=0,"n.a.",_xlfn.MAXIFS('Unit details'!$X$4039:$X$4039,'Unit details'!$B$4039:$B$4039,$A366,'Unit details'!$J$4039:$J$4039,$B366,'Unit details'!$N$4039:$N$4039,"Yes"))</x:f>
        <x:v>n.a.</x:v>
      </x:c>
      <x:c r="I366" s="15" t="str">
        <x:f>IF(E366=0,"No reliable quoted sample",IF(E366=1,"One quote only; not a market range","Unweighted mean of advertised asking rates"))</x:f>
        <x:v>No reliable quoted sample</x:v>
      </x:c>
    </x:row>
    <x:row r="367" ht="30" customHeight="1">
      <x:c r="A367" s="15" t="str">
        <x:v>Deal</x:v>
      </x:c>
      <x:c r="B367" s="15" t="str">
        <x:v>10,001–15,000</x:v>
      </x:c>
      <x:c r="C367" s="14" t="n">
        <x:f>COUNTIFS('Unit details'!$B$4039:$B$4039,$A367,'Unit details'!$J$4039:$J$4039,$B367,'Unit details'!$H$4039:$H$4039,"Current",'Unit details'!$E$4039:$E$4039,"Town")</x:f>
        <x:v>0</x:v>
      </x:c>
      <x:c r="D367" s="14" t="n">
        <x:f>COUNTIFS('Unit details'!$B$4039:$B$4039,$A367,'Unit details'!$J$4039:$J$4039,$B367,'Unit details'!$H$4039:$H$4039,"Current",'Unit details'!$E$4039:$E$4039,"Nearby")</x:f>
        <x:v>0</x:v>
      </x:c>
      <x:c r="E367" s="14" t="n">
        <x:f>COUNTIFS('Unit details'!$B$4039:$B$4039,$A367,'Unit details'!$J$4039:$J$4039,$B367,'Unit details'!$N$4039:$N$4039,"Yes")</x:f>
        <x:v>0</x:v>
      </x:c>
      <x:c r="F367" s="43" t="str">
        <x:f>IF(E367=0,"n.a.",_xlfn.MINIFS('Unit details'!$X$4039:$X$4039,'Unit details'!$B$4039:$B$4039,$A367,'Unit details'!$J$4039:$J$4039,$B367,'Unit details'!$N$4039:$N$4039,"Yes"))</x:f>
        <x:v>n.a.</x:v>
      </x:c>
      <x:c r="G367" s="43" t="str">
        <x:f>IF(E367=0,"n.a.",SUMIFS('Unit details'!$X$4039:$X$4039,'Unit details'!$B$4039:$B$4039,$A367,'Unit details'!$J$4039:$J$4039,$B367,'Unit details'!$N$4039:$N$4039,"Yes")/E367)</x:f>
        <x:v>n.a.</x:v>
      </x:c>
      <x:c r="H367" s="43" t="str">
        <x:f>IF(E367=0,"n.a.",_xlfn.MAXIFS('Unit details'!$X$4039:$X$4039,'Unit details'!$B$4039:$B$4039,$A367,'Unit details'!$J$4039:$J$4039,$B367,'Unit details'!$N$4039:$N$4039,"Yes"))</x:f>
        <x:v>n.a.</x:v>
      </x:c>
      <x:c r="I367" s="15" t="str">
        <x:f>IF(E367=0,"No reliable quoted sample",IF(E367=1,"One quote only; not a market range","Unweighted mean of advertised asking rates"))</x:f>
        <x:v>No reliable quoted sample</x:v>
      </x:c>
    </x:row>
    <x:row r="368" ht="30" customHeight="1">
      <x:c r="A368" s="15" t="str">
        <x:v>Dover</x:v>
      </x:c>
      <x:c r="B368" s="15" t="str">
        <x:v>1–1,000</x:v>
      </x:c>
      <x:c r="C368" s="14" t="n">
        <x:f>COUNTIFS('Unit details'!$B$1444:$B$1448,$A368,'Unit details'!$J$1444:$J$1448,$B368,'Unit details'!$H$1444:$H$1448,"Current",'Unit details'!$E$1444:$E$1448,"Town")</x:f>
        <x:v>0</x:v>
      </x:c>
      <x:c r="D368" s="14" t="n">
        <x:f>COUNTIFS('Unit details'!$B$1444:$B$1448,$A368,'Unit details'!$J$1444:$J$1448,$B368,'Unit details'!$H$1444:$H$1448,"Current",'Unit details'!$E$1444:$E$1448,"Nearby")</x:f>
        <x:v>0</x:v>
      </x:c>
      <x:c r="E368" s="14" t="n">
        <x:f>COUNTIFS('Unit details'!$B$1444:$B$1448,$A368,'Unit details'!$J$1444:$J$1448,$B368,'Unit details'!$N$1444:$N$1448,"Yes")</x:f>
        <x:v>0</x:v>
      </x:c>
      <x:c r="F368" s="43" t="str">
        <x:f>IF(E368=0,"n.a.",_xlfn.MINIFS('Unit details'!$X$1444:$X$1448,'Unit details'!$B$1444:$B$1448,$A368,'Unit details'!$J$1444:$J$1448,$B368,'Unit details'!$N$1444:$N$1448,"Yes"))</x:f>
        <x:v>n.a.</x:v>
      </x:c>
      <x:c r="G368" s="43" t="str">
        <x:f>IF(E368=0,"n.a.",SUMIFS('Unit details'!$X$1444:$X$1448,'Unit details'!$B$1444:$B$1448,$A368,'Unit details'!$J$1444:$J$1448,$B368,'Unit details'!$N$1444:$N$1448,"Yes")/E368)</x:f>
        <x:v>n.a.</x:v>
      </x:c>
      <x:c r="H368" s="43" t="str">
        <x:f>IF(E368=0,"n.a.",_xlfn.MAXIFS('Unit details'!$X$1444:$X$1448,'Unit details'!$B$1444:$B$1448,$A368,'Unit details'!$J$1444:$J$1448,$B368,'Unit details'!$N$1444:$N$1448,"Yes"))</x:f>
        <x:v>n.a.</x:v>
      </x:c>
      <x:c r="I368" s="15" t="str">
        <x:f>IF(E368=0,"No reliable quoted sample",IF(E368=1,"One quote only; not a market range","Unweighted mean of advertised asking rates"))</x:f>
        <x:v>No reliable quoted sample</x:v>
      </x:c>
    </x:row>
    <x:row r="369" ht="30" customHeight="1">
      <x:c r="A369" s="15" t="str">
        <x:v>Dover</x:v>
      </x:c>
      <x:c r="B369" s="15" t="str">
        <x:v>1,001–2,500</x:v>
      </x:c>
      <x:c r="C369" s="14" t="n">
        <x:f>COUNTIFS('Unit details'!$B$1444:$B$1448,$A369,'Unit details'!$J$1444:$J$1448,$B369,'Unit details'!$H$1444:$H$1448,"Current",'Unit details'!$E$1444:$E$1448,"Town")</x:f>
        <x:v>1</x:v>
      </x:c>
      <x:c r="D369" s="14" t="n">
        <x:f>COUNTIFS('Unit details'!$B$1444:$B$1448,$A369,'Unit details'!$J$1444:$J$1448,$B369,'Unit details'!$H$1444:$H$1448,"Current",'Unit details'!$E$1444:$E$1448,"Nearby")</x:f>
        <x:v>1</x:v>
      </x:c>
      <x:c r="E369" s="14" t="n">
        <x:f>COUNTIFS('Unit details'!$B$1444:$B$1448,$A369,'Unit details'!$J$1444:$J$1448,$B369,'Unit details'!$N$1444:$N$1448,"Yes")</x:f>
        <x:v>1</x:v>
      </x:c>
      <x:c r="F369" s="43" t="n">
        <x:f>IF(E369=0,"n.a.",_xlfn.MINIFS('Unit details'!$X$1444:$X$1448,'Unit details'!$B$1444:$B$1448,$A369,'Unit details'!$J$1444:$J$1448,$B369,'Unit details'!$N$1444:$N$1448,"Yes"))</x:f>
        <x:v>9.917355371900827</x:v>
      </x:c>
      <x:c r="G369" s="43" t="n">
        <x:f>IF(E369=0,"n.a.",SUMIFS('Unit details'!$X$1444:$X$1448,'Unit details'!$B$1444:$B$1448,$A369,'Unit details'!$J$1444:$J$1448,$B369,'Unit details'!$N$1444:$N$1448,"Yes")/E369)</x:f>
        <x:v>9.917355371900827</x:v>
      </x:c>
      <x:c r="H369" s="43" t="n">
        <x:f>IF(E369=0,"n.a.",_xlfn.MAXIFS('Unit details'!$X$1444:$X$1448,'Unit details'!$B$1444:$B$1448,$A369,'Unit details'!$J$1444:$J$1448,$B369,'Unit details'!$N$1444:$N$1448,"Yes"))</x:f>
        <x:v>9.917355371900827</x:v>
      </x:c>
      <x:c r="I369" s="15" t="str">
        <x:f>IF(E369=0,"No reliable quoted sample",IF(E369=1,"One quote only; not a market range","Unweighted mean of advertised asking rates"))</x:f>
        <x:v>One quote only; not a market range</x:v>
      </x:c>
    </x:row>
    <x:row r="370" ht="30" customHeight="1">
      <x:c r="A370" s="15" t="str">
        <x:v>Dover</x:v>
      </x:c>
      <x:c r="B370" s="15" t="str">
        <x:v>2,501–5,000</x:v>
      </x:c>
      <x:c r="C370" s="14" t="n">
        <x:f>COUNTIFS('Unit details'!$B$1444:$B$1448,$A370,'Unit details'!$J$1444:$J$1448,$B370,'Unit details'!$H$1444:$H$1448,"Current",'Unit details'!$E$1444:$E$1448,"Town")</x:f>
        <x:v>0</x:v>
      </x:c>
      <x:c r="D370" s="14" t="n">
        <x:f>COUNTIFS('Unit details'!$B$1444:$B$1448,$A370,'Unit details'!$J$1444:$J$1448,$B370,'Unit details'!$H$1444:$H$1448,"Current",'Unit details'!$E$1444:$E$1448,"Nearby")</x:f>
        <x:v>3</x:v>
      </x:c>
      <x:c r="E370" s="14" t="n">
        <x:f>COUNTIFS('Unit details'!$B$1444:$B$1448,$A370,'Unit details'!$J$1444:$J$1448,$B370,'Unit details'!$N$1444:$N$1448,"Yes")</x:f>
        <x:v>3</x:v>
      </x:c>
      <x:c r="F370" s="43" t="n">
        <x:f>IF(E370=0,"n.a.",_xlfn.MINIFS('Unit details'!$X$1444:$X$1448,'Unit details'!$B$1444:$B$1448,$A370,'Unit details'!$J$1444:$J$1448,$B370,'Unit details'!$N$1444:$N$1448,"Yes"))</x:f>
        <x:v>4.958047292143402</x:v>
      </x:c>
      <x:c r="G370" s="43" t="n">
        <x:f>IF(E370=0,"n.a.",SUMIFS('Unit details'!$X$1444:$X$1448,'Unit details'!$B$1444:$B$1448,$A370,'Unit details'!$J$1444:$J$1448,$B370,'Unit details'!$N$1444:$N$1448,"Yes")/E370)</x:f>
        <x:v>7.258439126659197</x:v>
      </x:c>
      <x:c r="H370" s="43" t="n">
        <x:f>IF(E370=0,"n.a.",_xlfn.MAXIFS('Unit details'!$X$1444:$X$1448,'Unit details'!$B$1444:$B$1448,$A370,'Unit details'!$J$1444:$J$1448,$B370,'Unit details'!$N$1444:$N$1448,"Yes"))</x:f>
        <x:v>9.0123920390537</x:v>
      </x:c>
      <x:c r="I370" s="15" t="str">
        <x:f>IF(E370=0,"No reliable quoted sample",IF(E370=1,"One quote only; not a market range","Unweighted mean of advertised asking rates"))</x:f>
        <x:v>Unweighted mean of advertised asking rates</x:v>
      </x:c>
    </x:row>
    <x:row r="371" ht="30" customHeight="1">
      <x:c r="A371" s="15" t="str">
        <x:v>Dover</x:v>
      </x:c>
      <x:c r="B371" s="15" t="str">
        <x:v>5,001–10,000</x:v>
      </x:c>
      <x:c r="C371" s="14" t="n">
        <x:f>COUNTIFS('Unit details'!$B$1444:$B$1448,$A371,'Unit details'!$J$1444:$J$1448,$B371,'Unit details'!$H$1444:$H$1448,"Current",'Unit details'!$E$1444:$E$1448,"Town")</x:f>
        <x:v>0</x:v>
      </x:c>
      <x:c r="D371" s="14" t="n">
        <x:f>COUNTIFS('Unit details'!$B$1444:$B$1448,$A371,'Unit details'!$J$1444:$J$1448,$B371,'Unit details'!$H$1444:$H$1448,"Current",'Unit details'!$E$1444:$E$1448,"Nearby")</x:f>
        <x:v>0</x:v>
      </x:c>
      <x:c r="E371" s="14" t="n">
        <x:f>COUNTIFS('Unit details'!$B$1444:$B$1448,$A371,'Unit details'!$J$1444:$J$1448,$B371,'Unit details'!$N$1444:$N$1448,"Yes")</x:f>
        <x:v>0</x:v>
      </x:c>
      <x:c r="F371" s="43" t="str">
        <x:f>IF(E371=0,"n.a.",_xlfn.MINIFS('Unit details'!$X$1444:$X$1448,'Unit details'!$B$1444:$B$1448,$A371,'Unit details'!$J$1444:$J$1448,$B371,'Unit details'!$N$1444:$N$1448,"Yes"))</x:f>
        <x:v>n.a.</x:v>
      </x:c>
      <x:c r="G371" s="43" t="str">
        <x:f>IF(E371=0,"n.a.",SUMIFS('Unit details'!$X$1444:$X$1448,'Unit details'!$B$1444:$B$1448,$A371,'Unit details'!$J$1444:$J$1448,$B371,'Unit details'!$N$1444:$N$1448,"Yes")/E371)</x:f>
        <x:v>n.a.</x:v>
      </x:c>
      <x:c r="H371" s="43" t="str">
        <x:f>IF(E371=0,"n.a.",_xlfn.MAXIFS('Unit details'!$X$1444:$X$1448,'Unit details'!$B$1444:$B$1448,$A371,'Unit details'!$J$1444:$J$1448,$B371,'Unit details'!$N$1444:$N$1448,"Yes"))</x:f>
        <x:v>n.a.</x:v>
      </x:c>
      <x:c r="I371" s="15" t="str">
        <x:f>IF(E371=0,"No reliable quoted sample",IF(E371=1,"One quote only; not a market range","Unweighted mean of advertised asking rates"))</x:f>
        <x:v>No reliable quoted sample</x:v>
      </x:c>
    </x:row>
    <x:row r="372" ht="30" customHeight="1">
      <x:c r="A372" s="15" t="str">
        <x:v>Dover</x:v>
      </x:c>
      <x:c r="B372" s="15" t="str">
        <x:v>10,001–15,000</x:v>
      </x:c>
      <x:c r="C372" s="14" t="n">
        <x:f>COUNTIFS('Unit details'!$B$1444:$B$1448,$A372,'Unit details'!$J$1444:$J$1448,$B372,'Unit details'!$H$1444:$H$1448,"Current",'Unit details'!$E$1444:$E$1448,"Town")</x:f>
        <x:v>0</x:v>
      </x:c>
      <x:c r="D372" s="14" t="n">
        <x:f>COUNTIFS('Unit details'!$B$1444:$B$1448,$A372,'Unit details'!$J$1444:$J$1448,$B372,'Unit details'!$H$1444:$H$1448,"Current",'Unit details'!$E$1444:$E$1448,"Nearby")</x:f>
        <x:v>0</x:v>
      </x:c>
      <x:c r="E372" s="14" t="n">
        <x:f>COUNTIFS('Unit details'!$B$1444:$B$1448,$A372,'Unit details'!$J$1444:$J$1448,$B372,'Unit details'!$N$1444:$N$1448,"Yes")</x:f>
        <x:v>0</x:v>
      </x:c>
      <x:c r="F372" s="43" t="str">
        <x:f>IF(E372=0,"n.a.",_xlfn.MINIFS('Unit details'!$X$1444:$X$1448,'Unit details'!$B$1444:$B$1448,$A372,'Unit details'!$J$1444:$J$1448,$B372,'Unit details'!$N$1444:$N$1448,"Yes"))</x:f>
        <x:v>n.a.</x:v>
      </x:c>
      <x:c r="G372" s="43" t="str">
        <x:f>IF(E372=0,"n.a.",SUMIFS('Unit details'!$X$1444:$X$1448,'Unit details'!$B$1444:$B$1448,$A372,'Unit details'!$J$1444:$J$1448,$B372,'Unit details'!$N$1444:$N$1448,"Yes")/E372)</x:f>
        <x:v>n.a.</x:v>
      </x:c>
      <x:c r="H372" s="43" t="str">
        <x:f>IF(E372=0,"n.a.",_xlfn.MAXIFS('Unit details'!$X$1444:$X$1448,'Unit details'!$B$1444:$B$1448,$A372,'Unit details'!$J$1444:$J$1448,$B372,'Unit details'!$N$1444:$N$1448,"Yes"))</x:f>
        <x:v>n.a.</x:v>
      </x:c>
      <x:c r="I372" s="15" t="str">
        <x:f>IF(E372=0,"No reliable quoted sample",IF(E372=1,"One quote only; not a market range","Unweighted mean of advertised asking rates"))</x:f>
        <x:v>No reliable quoted sample</x:v>
      </x:c>
    </x:row>
    <x:row r="373" ht="30" customHeight="1">
      <x:c r="A373" s="15" t="str">
        <x:v>Folkestone</x:v>
      </x:c>
      <x:c r="B373" s="15" t="str">
        <x:v>1–1,000</x:v>
      </x:c>
      <x:c r="C373" s="14" t="n">
        <x:f>COUNTIFS('Unit details'!$B$1449:$B$1466,$A373,'Unit details'!$J$1449:$J$1466,$B373,'Unit details'!$H$1449:$H$1466,"Current",'Unit details'!$E$1449:$E$1466,"Town")</x:f>
        <x:v>2</x:v>
      </x:c>
      <x:c r="D373" s="14" t="n">
        <x:f>COUNTIFS('Unit details'!$B$1449:$B$1466,$A373,'Unit details'!$J$1449:$J$1466,$B373,'Unit details'!$H$1449:$H$1466,"Current",'Unit details'!$E$1449:$E$1466,"Nearby")</x:f>
        <x:v>0</x:v>
      </x:c>
      <x:c r="E373" s="14" t="n">
        <x:f>COUNTIFS('Unit details'!$B$1449:$B$1466,$A373,'Unit details'!$J$1449:$J$1466,$B373,'Unit details'!$N$1449:$N$1466,"Yes")</x:f>
        <x:v>2</x:v>
      </x:c>
      <x:c r="F373" s="43" t="n">
        <x:f>IF(E373=0,"n.a.",_xlfn.MINIFS('Unit details'!$X$1449:$X$1466,'Unit details'!$B$1449:$B$1466,$A373,'Unit details'!$J$1449:$J$1466,$B373,'Unit details'!$N$1449:$N$1466,"Yes"))</x:f>
        <x:v>9.304812834224599</x:v>
      </x:c>
      <x:c r="G373" s="43" t="n">
        <x:f>IF(E373=0,"n.a.",SUMIFS('Unit details'!$X$1449:$X$1466,'Unit details'!$B$1449:$B$1466,$A373,'Unit details'!$J$1449:$J$1466,$B373,'Unit details'!$N$1449:$N$1466,"Yes")/E373)</x:f>
        <x:v>10.723232724026296</x:v>
      </x:c>
      <x:c r="H373" s="43" t="n">
        <x:f>IF(E373=0,"n.a.",_xlfn.MAXIFS('Unit details'!$X$1449:$X$1466,'Unit details'!$B$1449:$B$1466,$A373,'Unit details'!$J$1449:$J$1466,$B373,'Unit details'!$N$1449:$N$1466,"Yes"))</x:f>
        <x:v>12.141652613827993</x:v>
      </x:c>
      <x:c r="I373" s="15" t="str">
        <x:f>IF(E373=0,"No reliable quoted sample",IF(E373=1,"One quote only; not a market range","Unweighted mean of advertised asking rates"))</x:f>
        <x:v>Unweighted mean of advertised asking rates</x:v>
      </x:c>
    </x:row>
    <x:row r="374" ht="30" customHeight="1">
      <x:c r="A374" s="15" t="str">
        <x:v>Folkestone</x:v>
      </x:c>
      <x:c r="B374" s="15" t="str">
        <x:v>1,001–2,500</x:v>
      </x:c>
      <x:c r="C374" s="14" t="n">
        <x:f>COUNTIFS('Unit details'!$B$1449:$B$1466,$A374,'Unit details'!$J$1449:$J$1466,$B374,'Unit details'!$H$1449:$H$1466,"Current",'Unit details'!$E$1449:$E$1466,"Town")</x:f>
        <x:v>6</x:v>
      </x:c>
      <x:c r="D374" s="14" t="n">
        <x:f>COUNTIFS('Unit details'!$B$1449:$B$1466,$A374,'Unit details'!$J$1449:$J$1466,$B374,'Unit details'!$H$1449:$H$1466,"Current",'Unit details'!$E$1449:$E$1466,"Nearby")</x:f>
        <x:v>1</x:v>
      </x:c>
      <x:c r="E374" s="14" t="n">
        <x:f>COUNTIFS('Unit details'!$B$1449:$B$1466,$A374,'Unit details'!$J$1449:$J$1466,$B374,'Unit details'!$N$1449:$N$1466,"Yes")</x:f>
        <x:v>6</x:v>
      </x:c>
      <x:c r="F374" s="43" t="n">
        <x:f>IF(E374=0,"n.a.",_xlfn.MINIFS('Unit details'!$X$1449:$X$1466,'Unit details'!$B$1449:$B$1466,$A374,'Unit details'!$J$1449:$J$1466,$B374,'Unit details'!$N$1449:$N$1466,"Yes"))</x:f>
        <x:v>7.462686567164179</x:v>
      </x:c>
      <x:c r="G374" s="43" t="n">
        <x:f>IF(E374=0,"n.a.",SUMIFS('Unit details'!$X$1449:$X$1466,'Unit details'!$B$1449:$B$1466,$A374,'Unit details'!$J$1449:$J$1466,$B374,'Unit details'!$N$1449:$N$1466,"Yes")/E374)</x:f>
        <x:v>9.276173507337925</x:v>
      </x:c>
      <x:c r="H374" s="43" t="n">
        <x:f>IF(E374=0,"n.a.",_xlfn.MAXIFS('Unit details'!$X$1449:$X$1466,'Unit details'!$B$1449:$B$1466,$A374,'Unit details'!$J$1449:$J$1466,$B374,'Unit details'!$N$1449:$N$1466,"Yes"))</x:f>
        <x:v>10.706319702602231</x:v>
      </x:c>
      <x:c r="I374" s="15" t="str">
        <x:f>IF(E374=0,"No reliable quoted sample",IF(E374=1,"One quote only; not a market range","Unweighted mean of advertised asking rates"))</x:f>
        <x:v>Unweighted mean of advertised asking rates</x:v>
      </x:c>
    </x:row>
    <x:row r="375" ht="30" customHeight="1">
      <x:c r="A375" s="15" t="str">
        <x:v>Folkestone</x:v>
      </x:c>
      <x:c r="B375" s="15" t="str">
        <x:v>2,501–5,000</x:v>
      </x:c>
      <x:c r="C375" s="14" t="n">
        <x:f>COUNTIFS('Unit details'!$B$1449:$B$1466,$A375,'Unit details'!$J$1449:$J$1466,$B375,'Unit details'!$H$1449:$H$1466,"Current",'Unit details'!$E$1449:$E$1466,"Town")</x:f>
        <x:v>4</x:v>
      </x:c>
      <x:c r="D375" s="14" t="n">
        <x:f>COUNTIFS('Unit details'!$B$1449:$B$1466,$A375,'Unit details'!$J$1449:$J$1466,$B375,'Unit details'!$H$1449:$H$1466,"Current",'Unit details'!$E$1449:$E$1466,"Nearby")</x:f>
        <x:v>0</x:v>
      </x:c>
      <x:c r="E375" s="14" t="n">
        <x:f>COUNTIFS('Unit details'!$B$1449:$B$1466,$A375,'Unit details'!$J$1449:$J$1466,$B375,'Unit details'!$N$1449:$N$1466,"Yes")</x:f>
        <x:v>3</x:v>
      </x:c>
      <x:c r="F375" s="43" t="n">
        <x:f>IF(E375=0,"n.a.",_xlfn.MINIFS('Unit details'!$X$1449:$X$1466,'Unit details'!$B$1449:$B$1466,$A375,'Unit details'!$J$1449:$J$1466,$B375,'Unit details'!$N$1449:$N$1466,"Yes"))</x:f>
        <x:v>7.162134108366203</x:v>
      </x:c>
      <x:c r="G375" s="43" t="n">
        <x:f>IF(E375=0,"n.a.",SUMIFS('Unit details'!$X$1449:$X$1466,'Unit details'!$B$1449:$B$1466,$A375,'Unit details'!$J$1449:$J$1466,$B375,'Unit details'!$N$1449:$N$1466,"Yes")/E375)</x:f>
        <x:v>10.137713153604459</x:v>
      </x:c>
      <x:c r="H375" s="43" t="n">
        <x:f>IF(E375=0,"n.a.",_xlfn.MAXIFS('Unit details'!$X$1449:$X$1466,'Unit details'!$B$1449:$B$1466,$A375,'Unit details'!$J$1449:$J$1466,$B375,'Unit details'!$N$1449:$N$1466,"Yes"))</x:f>
        <x:v>12.54468564984494</x:v>
      </x:c>
      <x:c r="I375" s="15" t="str">
        <x:f>IF(E375=0,"No reliable quoted sample",IF(E375=1,"One quote only; not a market range","Unweighted mean of advertised asking rates"))</x:f>
        <x:v>Unweighted mean of advertised asking rates</x:v>
      </x:c>
    </x:row>
    <x:row r="376" ht="30" customHeight="1">
      <x:c r="A376" s="15" t="str">
        <x:v>Folkestone</x:v>
      </x:c>
      <x:c r="B376" s="15" t="str">
        <x:v>5,001–10,000</x:v>
      </x:c>
      <x:c r="C376" s="14" t="n">
        <x:f>COUNTIFS('Unit details'!$B$1449:$B$1466,$A376,'Unit details'!$J$1449:$J$1466,$B376,'Unit details'!$H$1449:$H$1466,"Current",'Unit details'!$E$1449:$E$1466,"Town")</x:f>
        <x:v>3</x:v>
      </x:c>
      <x:c r="D376" s="14" t="n">
        <x:f>COUNTIFS('Unit details'!$B$1449:$B$1466,$A376,'Unit details'!$J$1449:$J$1466,$B376,'Unit details'!$H$1449:$H$1466,"Current",'Unit details'!$E$1449:$E$1466,"Nearby")</x:f>
        <x:v>0</x:v>
      </x:c>
      <x:c r="E376" s="14" t="n">
        <x:f>COUNTIFS('Unit details'!$B$1449:$B$1466,$A376,'Unit details'!$J$1449:$J$1466,$B376,'Unit details'!$N$1449:$N$1466,"Yes")</x:f>
        <x:v>2</x:v>
      </x:c>
      <x:c r="F376" s="43" t="n">
        <x:f>IF(E376=0,"n.a.",_xlfn.MINIFS('Unit details'!$X$1449:$X$1466,'Unit details'!$B$1449:$B$1466,$A376,'Unit details'!$J$1449:$J$1466,$B376,'Unit details'!$N$1449:$N$1466,"Yes"))</x:f>
        <x:v>5.90136293382043</x:v>
      </x:c>
      <x:c r="G376" s="43" t="n">
        <x:f>IF(E376=0,"n.a.",SUMIFS('Unit details'!$X$1449:$X$1466,'Unit details'!$B$1449:$B$1466,$A376,'Unit details'!$J$1449:$J$1466,$B376,'Unit details'!$N$1449:$N$1466,"Yes")/E376)</x:f>
        <x:v>6.4124862211220774</x:v>
      </x:c>
      <x:c r="H376" s="43" t="n">
        <x:f>IF(E376=0,"n.a.",_xlfn.MAXIFS('Unit details'!$X$1449:$X$1466,'Unit details'!$B$1449:$B$1466,$A376,'Unit details'!$J$1449:$J$1466,$B376,'Unit details'!$N$1449:$N$1466,"Yes"))</x:f>
        <x:v>6.923609508423725</x:v>
      </x:c>
      <x:c r="I376" s="15" t="str">
        <x:f>IF(E376=0,"No reliable quoted sample",IF(E376=1,"One quote only; not a market range","Unweighted mean of advertised asking rates"))</x:f>
        <x:v>Unweighted mean of advertised asking rates</x:v>
      </x:c>
    </x:row>
    <x:row r="377" ht="30" customHeight="1">
      <x:c r="A377" s="15" t="str">
        <x:v>Folkestone</x:v>
      </x:c>
      <x:c r="B377" s="15" t="str">
        <x:v>10,001–15,000</x:v>
      </x:c>
      <x:c r="C377" s="14" t="n">
        <x:f>COUNTIFS('Unit details'!$B$1449:$B$1466,$A377,'Unit details'!$J$1449:$J$1466,$B377,'Unit details'!$H$1449:$H$1466,"Current",'Unit details'!$E$1449:$E$1466,"Town")</x:f>
        <x:v>0</x:v>
      </x:c>
      <x:c r="D377" s="14" t="n">
        <x:f>COUNTIFS('Unit details'!$B$1449:$B$1466,$A377,'Unit details'!$J$1449:$J$1466,$B377,'Unit details'!$H$1449:$H$1466,"Current",'Unit details'!$E$1449:$E$1466,"Nearby")</x:f>
        <x:v>0</x:v>
      </x:c>
      <x:c r="E377" s="14" t="n">
        <x:f>COUNTIFS('Unit details'!$B$1449:$B$1466,$A377,'Unit details'!$J$1449:$J$1466,$B377,'Unit details'!$N$1449:$N$1466,"Yes")</x:f>
        <x:v>0</x:v>
      </x:c>
      <x:c r="F377" s="43" t="str">
        <x:f>IF(E377=0,"n.a.",_xlfn.MINIFS('Unit details'!$X$1449:$X$1466,'Unit details'!$B$1449:$B$1466,$A377,'Unit details'!$J$1449:$J$1466,$B377,'Unit details'!$N$1449:$N$1466,"Yes"))</x:f>
        <x:v>n.a.</x:v>
      </x:c>
      <x:c r="G377" s="43" t="str">
        <x:f>IF(E377=0,"n.a.",SUMIFS('Unit details'!$X$1449:$X$1466,'Unit details'!$B$1449:$B$1466,$A377,'Unit details'!$J$1449:$J$1466,$B377,'Unit details'!$N$1449:$N$1466,"Yes")/E377)</x:f>
        <x:v>n.a.</x:v>
      </x:c>
      <x:c r="H377" s="43" t="str">
        <x:f>IF(E377=0,"n.a.",_xlfn.MAXIFS('Unit details'!$X$1449:$X$1466,'Unit details'!$B$1449:$B$1466,$A377,'Unit details'!$J$1449:$J$1466,$B377,'Unit details'!$N$1449:$N$1466,"Yes"))</x:f>
        <x:v>n.a.</x:v>
      </x:c>
      <x:c r="I377" s="15" t="str">
        <x:f>IF(E377=0,"No reliable quoted sample",IF(E377=1,"One quote only; not a market range","Unweighted mean of advertised asking rates"))</x:f>
        <x:v>No reliable quoted sample</x:v>
      </x:c>
    </x:row>
    <x:row r="378" ht="30" customHeight="1">
      <x:c r="A378" s="15" t="str">
        <x:v>Ashford</x:v>
      </x:c>
      <x:c r="B378" s="15" t="str">
        <x:v>1–1,000</x:v>
      </x:c>
      <x:c r="C378" s="14" t="n">
        <x:f>COUNTIFS('Unit details'!$B$1467:$B$1505,$A378,'Unit details'!$J$1467:$J$1505,$B378,'Unit details'!$H$1467:$H$1505,"Current",'Unit details'!$E$1467:$E$1505,"Town")</x:f>
        <x:v>5</x:v>
      </x:c>
      <x:c r="D378" s="14" t="n">
        <x:f>COUNTIFS('Unit details'!$B$1467:$B$1505,$A378,'Unit details'!$J$1467:$J$1505,$B378,'Unit details'!$H$1467:$H$1505,"Current",'Unit details'!$E$1467:$E$1505,"Nearby")</x:f>
        <x:v>1</x:v>
      </x:c>
      <x:c r="E378" s="14" t="n">
        <x:f>COUNTIFS('Unit details'!$B$1467:$B$1505,$A378,'Unit details'!$J$1467:$J$1505,$B378,'Unit details'!$N$1467:$N$1505,"Yes")</x:f>
        <x:v>6</x:v>
      </x:c>
      <x:c r="F378" s="43" t="n">
        <x:f>IF(E378=0,"n.a.",_xlfn.MINIFS('Unit details'!$X$1467:$X$1505,'Unit details'!$B$1467:$B$1505,$A378,'Unit details'!$J$1467:$J$1505,$B378,'Unit details'!$N$1467:$N$1505,"Yes"))</x:f>
        <x:v>10</x:v>
      </x:c>
      <x:c r="G378" s="43" t="n">
        <x:f>IF(E378=0,"n.a.",SUMIFS('Unit details'!$X$1467:$X$1505,'Unit details'!$B$1467:$B$1505,$A378,'Unit details'!$J$1467:$J$1505,$B378,'Unit details'!$N$1467:$N$1505,"Yes")/E378)</x:f>
        <x:v>16.648450130248847</x:v>
      </x:c>
      <x:c r="H378" s="43" t="n">
        <x:f>IF(E378=0,"n.a.",_xlfn.MAXIFS('Unit details'!$X$1467:$X$1505,'Unit details'!$B$1467:$B$1505,$A378,'Unit details'!$J$1467:$J$1505,$B378,'Unit details'!$N$1467:$N$1505,"Yes"))</x:f>
        <x:v>30</x:v>
      </x:c>
      <x:c r="I378" s="15" t="str">
        <x:f>IF(E378=0,"No reliable quoted sample",IF(E378=1,"One quote only; not a market range","Unweighted mean of advertised asking rates"))</x:f>
        <x:v>Unweighted mean of advertised asking rates</x:v>
      </x:c>
    </x:row>
    <x:row r="379" ht="30" customHeight="1">
      <x:c r="A379" s="15" t="str">
        <x:v>Ashford</x:v>
      </x:c>
      <x:c r="B379" s="15" t="str">
        <x:v>1,001–2,500</x:v>
      </x:c>
      <x:c r="C379" s="14" t="n">
        <x:f>COUNTIFS('Unit details'!$B$1467:$B$1505,$A379,'Unit details'!$J$1467:$J$1505,$B379,'Unit details'!$H$1467:$H$1505,"Current",'Unit details'!$E$1467:$E$1505,"Town")</x:f>
        <x:v>9</x:v>
      </x:c>
      <x:c r="D379" s="14" t="n">
        <x:f>COUNTIFS('Unit details'!$B$1467:$B$1505,$A379,'Unit details'!$J$1467:$J$1505,$B379,'Unit details'!$H$1467:$H$1505,"Current",'Unit details'!$E$1467:$E$1505,"Nearby")</x:f>
        <x:v>0</x:v>
      </x:c>
      <x:c r="E379" s="14" t="n">
        <x:f>COUNTIFS('Unit details'!$B$1467:$B$1505,$A379,'Unit details'!$J$1467:$J$1505,$B379,'Unit details'!$N$1467:$N$1505,"Yes")</x:f>
        <x:v>8</x:v>
      </x:c>
      <x:c r="F379" s="43" t="n">
        <x:f>IF(E379=0,"n.a.",_xlfn.MINIFS('Unit details'!$X$1467:$X$1505,'Unit details'!$B$1467:$B$1505,$A379,'Unit details'!$J$1467:$J$1505,$B379,'Unit details'!$N$1467:$N$1505,"Yes"))</x:f>
        <x:v>7.8689919183326245</x:v>
      </x:c>
      <x:c r="G379" s="43" t="n">
        <x:f>IF(E379=0,"n.a.",SUMIFS('Unit details'!$X$1467:$X$1505,'Unit details'!$B$1467:$B$1505,$A379,'Unit details'!$J$1467:$J$1505,$B379,'Unit details'!$N$1467:$N$1505,"Yes")/E379)</x:f>
        <x:v>11.581644068920202</x:v>
      </x:c>
      <x:c r="H379" s="43" t="n">
        <x:f>IF(E379=0,"n.a.",_xlfn.MAXIFS('Unit details'!$X$1467:$X$1505,'Unit details'!$B$1467:$B$1505,$A379,'Unit details'!$J$1467:$J$1505,$B379,'Unit details'!$N$1467:$N$1505,"Yes"))</x:f>
        <x:v>13.686911890504705</x:v>
      </x:c>
      <x:c r="I379" s="15" t="str">
        <x:f>IF(E379=0,"No reliable quoted sample",IF(E379=1,"One quote only; not a market range","Unweighted mean of advertised asking rates"))</x:f>
        <x:v>Unweighted mean of advertised asking rates</x:v>
      </x:c>
    </x:row>
    <x:row r="380" ht="30" customHeight="1">
      <x:c r="A380" s="15" t="str">
        <x:v>Ashford</x:v>
      </x:c>
      <x:c r="B380" s="15" t="str">
        <x:v>2,501–5,000</x:v>
      </x:c>
      <x:c r="C380" s="14" t="n">
        <x:f>COUNTIFS('Unit details'!$B$1467:$B$1505,$A380,'Unit details'!$J$1467:$J$1505,$B380,'Unit details'!$H$1467:$H$1505,"Current",'Unit details'!$E$1467:$E$1505,"Town")</x:f>
        <x:v>8</x:v>
      </x:c>
      <x:c r="D380" s="14" t="n">
        <x:f>COUNTIFS('Unit details'!$B$1467:$B$1505,$A380,'Unit details'!$J$1467:$J$1505,$B380,'Unit details'!$H$1467:$H$1505,"Current",'Unit details'!$E$1467:$E$1505,"Nearby")</x:f>
        <x:v>2</x:v>
      </x:c>
      <x:c r="E380" s="14" t="n">
        <x:f>COUNTIFS('Unit details'!$B$1467:$B$1505,$A380,'Unit details'!$J$1467:$J$1505,$B380,'Unit details'!$N$1467:$N$1505,"Yes")</x:f>
        <x:v>10</x:v>
      </x:c>
      <x:c r="F380" s="43" t="n">
        <x:f>IF(E380=0,"n.a.",_xlfn.MINIFS('Unit details'!$X$1467:$X$1505,'Unit details'!$B$1467:$B$1505,$A380,'Unit details'!$J$1467:$J$1505,$B380,'Unit details'!$N$1467:$N$1505,"Yes"))</x:f>
        <x:v>6.510067114093959</x:v>
      </x:c>
      <x:c r="G380" s="43" t="n">
        <x:f>IF(E380=0,"n.a.",SUMIFS('Unit details'!$X$1467:$X$1505,'Unit details'!$B$1467:$B$1505,$A380,'Unit details'!$J$1467:$J$1505,$B380,'Unit details'!$N$1467:$N$1505,"Yes")/E380)</x:f>
        <x:v>10.759183761773762</x:v>
      </x:c>
      <x:c r="H380" s="43" t="n">
        <x:f>IF(E380=0,"n.a.",_xlfn.MAXIFS('Unit details'!$X$1467:$X$1505,'Unit details'!$B$1467:$B$1505,$A380,'Unit details'!$J$1467:$J$1505,$B380,'Unit details'!$N$1467:$N$1505,"Yes"))</x:f>
        <x:v>13.4448760083657</x:v>
      </x:c>
      <x:c r="I380" s="15" t="str">
        <x:f>IF(E380=0,"No reliable quoted sample",IF(E380=1,"One quote only; not a market range","Unweighted mean of advertised asking rates"))</x:f>
        <x:v>Unweighted mean of advertised asking rates</x:v>
      </x:c>
    </x:row>
    <x:row r="381" ht="30" customHeight="1">
      <x:c r="A381" s="15" t="str">
        <x:v>Ashford</x:v>
      </x:c>
      <x:c r="B381" s="15" t="str">
        <x:v>5,001–10,000</x:v>
      </x:c>
      <x:c r="C381" s="14" t="n">
        <x:f>COUNTIFS('Unit details'!$B$1467:$B$1505,$A381,'Unit details'!$J$1467:$J$1505,$B381,'Unit details'!$H$1467:$H$1505,"Current",'Unit details'!$E$1467:$E$1505,"Town")</x:f>
        <x:v>10</x:v>
      </x:c>
      <x:c r="D381" s="14" t="n">
        <x:f>COUNTIFS('Unit details'!$B$1467:$B$1505,$A381,'Unit details'!$J$1467:$J$1505,$B381,'Unit details'!$H$1467:$H$1505,"Current",'Unit details'!$E$1467:$E$1505,"Nearby")</x:f>
        <x:v>1</x:v>
      </x:c>
      <x:c r="E381" s="14" t="n">
        <x:f>COUNTIFS('Unit details'!$B$1467:$B$1505,$A381,'Unit details'!$J$1467:$J$1505,$B381,'Unit details'!$N$1467:$N$1505,"Yes")</x:f>
        <x:v>8</x:v>
      </x:c>
      <x:c r="F381" s="43" t="n">
        <x:f>IF(E381=0,"n.a.",_xlfn.MINIFS('Unit details'!$X$1467:$X$1505,'Unit details'!$B$1467:$B$1505,$A381,'Unit details'!$J$1467:$J$1505,$B381,'Unit details'!$N$1467:$N$1505,"Yes"))</x:f>
        <x:v>4.065040650406504</x:v>
      </x:c>
      <x:c r="G381" s="43" t="n">
        <x:f>IF(E381=0,"n.a.",SUMIFS('Unit details'!$X$1467:$X$1505,'Unit details'!$B$1467:$B$1505,$A381,'Unit details'!$J$1467:$J$1505,$B381,'Unit details'!$N$1467:$N$1505,"Yes")/E381)</x:f>
        <x:v>8.521288791201947</x:v>
      </x:c>
      <x:c r="H381" s="43" t="n">
        <x:f>IF(E381=0,"n.a.",_xlfn.MAXIFS('Unit details'!$X$1467:$X$1505,'Unit details'!$B$1467:$B$1505,$A381,'Unit details'!$J$1467:$J$1505,$B381,'Unit details'!$N$1467:$N$1505,"Yes"))</x:f>
        <x:v>12.035530241388663</x:v>
      </x:c>
      <x:c r="I381" s="15" t="str">
        <x:f>IF(E381=0,"No reliable quoted sample",IF(E381=1,"One quote only; not a market range","Unweighted mean of advertised asking rates"))</x:f>
        <x:v>Unweighted mean of advertised asking rates</x:v>
      </x:c>
    </x:row>
    <x:row r="382" ht="30" customHeight="1">
      <x:c r="A382" s="15" t="str">
        <x:v>Ashford</x:v>
      </x:c>
      <x:c r="B382" s="15" t="str">
        <x:v>10,001–15,000</x:v>
      </x:c>
      <x:c r="C382" s="14" t="n">
        <x:f>COUNTIFS('Unit details'!$B$1467:$B$1505,$A382,'Unit details'!$J$1467:$J$1505,$B382,'Unit details'!$H$1467:$H$1505,"Current",'Unit details'!$E$1467:$E$1505,"Town")</x:f>
        <x:v>1</x:v>
      </x:c>
      <x:c r="D382" s="14" t="n">
        <x:f>COUNTIFS('Unit details'!$B$1467:$B$1505,$A382,'Unit details'!$J$1467:$J$1505,$B382,'Unit details'!$H$1467:$H$1505,"Current",'Unit details'!$E$1467:$E$1505,"Nearby")</x:f>
        <x:v>0</x:v>
      </x:c>
      <x:c r="E382" s="14" t="n">
        <x:f>COUNTIFS('Unit details'!$B$1467:$B$1505,$A382,'Unit details'!$J$1467:$J$1505,$B382,'Unit details'!$N$1467:$N$1505,"Yes")</x:f>
        <x:v>0</x:v>
      </x:c>
      <x:c r="F382" s="43" t="str">
        <x:f>IF(E382=0,"n.a.",_xlfn.MINIFS('Unit details'!$X$1467:$X$1505,'Unit details'!$B$1467:$B$1505,$A382,'Unit details'!$J$1467:$J$1505,$B382,'Unit details'!$N$1467:$N$1505,"Yes"))</x:f>
        <x:v>n.a.</x:v>
      </x:c>
      <x:c r="G382" s="43" t="str">
        <x:f>IF(E382=0,"n.a.",SUMIFS('Unit details'!$X$1467:$X$1505,'Unit details'!$B$1467:$B$1505,$A382,'Unit details'!$J$1467:$J$1505,$B382,'Unit details'!$N$1467:$N$1505,"Yes")/E382)</x:f>
        <x:v>n.a.</x:v>
      </x:c>
      <x:c r="H382" s="43" t="str">
        <x:f>IF(E382=0,"n.a.",_xlfn.MAXIFS('Unit details'!$X$1467:$X$1505,'Unit details'!$B$1467:$B$1505,$A382,'Unit details'!$J$1467:$J$1505,$B382,'Unit details'!$N$1467:$N$1505,"Yes"))</x:f>
        <x:v>n.a.</x:v>
      </x:c>
      <x:c r="I382" s="15" t="str">
        <x:f>IF(E382=0,"No reliable quoted sample",IF(E382=1,"One quote only; not a market range","Unweighted mean of advertised asking rates"))</x:f>
        <x:v>No reliable quoted sample</x:v>
      </x:c>
    </x:row>
    <x:row r="383" ht="30" customHeight="1">
      <x:c r="A383" s="15" t="str">
        <x:v>Ashford</x:v>
      </x:c>
      <x:c r="B383" s="15" t="str">
        <x:v>Range crosses bands</x:v>
      </x:c>
      <x:c r="C383" s="14" t="n">
        <x:f>COUNTIFS('Unit details'!$B$1467:$B$1505,$A383,'Unit details'!$J$1467:$J$1505,$B383,'Unit details'!$H$1467:$H$1505,"Current",'Unit details'!$E$1467:$E$1505,"Town")</x:f>
        <x:v>1</x:v>
      </x:c>
      <x:c r="D383" s="14" t="n">
        <x:f>COUNTIFS('Unit details'!$B$1467:$B$1505,$A383,'Unit details'!$J$1467:$J$1505,$B383,'Unit details'!$H$1467:$H$1505,"Current",'Unit details'!$E$1467:$E$1505,"Nearby")</x:f>
        <x:v>0</x:v>
      </x:c>
      <x:c r="E383" s="14" t="n">
        <x:f>COUNTIFS('Unit details'!$B$1467:$B$1505,$A383,'Unit details'!$J$1467:$J$1505,$B383,'Unit details'!$N$1467:$N$1505,"Yes")</x:f>
        <x:v>0</x:v>
      </x:c>
      <x:c r="F383" s="43" t="str">
        <x:f>IF(E383=0,"n.a.",_xlfn.MINIFS('Unit details'!$X$1467:$X$1505,'Unit details'!$B$1467:$B$1505,$A383,'Unit details'!$J$1467:$J$1505,$B383,'Unit details'!$N$1467:$N$1505,"Yes"))</x:f>
        <x:v>n.a.</x:v>
      </x:c>
      <x:c r="G383" s="43" t="str">
        <x:f>IF(E383=0,"n.a.",SUMIFS('Unit details'!$X$1467:$X$1505,'Unit details'!$B$1467:$B$1505,$A383,'Unit details'!$J$1467:$J$1505,$B383,'Unit details'!$N$1467:$N$1505,"Yes")/E383)</x:f>
        <x:v>n.a.</x:v>
      </x:c>
      <x:c r="H383" s="43" t="str">
        <x:f>IF(E383=0,"n.a.",_xlfn.MAXIFS('Unit details'!$X$1467:$X$1505,'Unit details'!$B$1467:$B$1505,$A383,'Unit details'!$J$1467:$J$1505,$B383,'Unit details'!$N$1467:$N$1505,"Yes"))</x:f>
        <x:v>n.a.</x:v>
      </x:c>
      <x:c r="I383" s="15" t="str">
        <x:f>IF(E383=0,"No reliable quoted sample",IF(E383=1,"One quote only; not a market range","Unweighted mean of advertised asking rates"))</x:f>
        <x:v>No reliable quoted sample</x:v>
      </x:c>
    </x:row>
    <x:row r="384" ht="30" customHeight="1">
      <x:c r="A384" s="15" t="str">
        <x:v>Sevenoaks</x:v>
      </x:c>
      <x:c r="B384" s="15" t="str">
        <x:v>1–1,000</x:v>
      </x:c>
      <x:c r="C384" s="14" t="n">
        <x:f>COUNTIFS('Unit details'!$B$1506:$B$1523,$A384,'Unit details'!$J$1506:$J$1523,$B384,'Unit details'!$H$1506:$H$1523,"Current",'Unit details'!$E$1506:$E$1523,"Town")</x:f>
        <x:v>2</x:v>
      </x:c>
      <x:c r="D384" s="14" t="n">
        <x:f>COUNTIFS('Unit details'!$B$1506:$B$1523,$A384,'Unit details'!$J$1506:$J$1523,$B384,'Unit details'!$H$1506:$H$1523,"Current",'Unit details'!$E$1506:$E$1523,"Nearby")</x:f>
        <x:v>0</x:v>
      </x:c>
      <x:c r="E384" s="14" t="n">
        <x:f>COUNTIFS('Unit details'!$B$1506:$B$1523,$A384,'Unit details'!$J$1506:$J$1523,$B384,'Unit details'!$N$1506:$N$1523,"Yes")</x:f>
        <x:v>0</x:v>
      </x:c>
      <x:c r="F384" s="43" t="str">
        <x:f>IF(E384=0,"n.a.",_xlfn.MINIFS('Unit details'!$X$1506:$X$1523,'Unit details'!$B$1506:$B$1523,$A384,'Unit details'!$J$1506:$J$1523,$B384,'Unit details'!$N$1506:$N$1523,"Yes"))</x:f>
        <x:v>n.a.</x:v>
      </x:c>
      <x:c r="G384" s="43" t="str">
        <x:f>IF(E384=0,"n.a.",SUMIFS('Unit details'!$X$1506:$X$1523,'Unit details'!$B$1506:$B$1523,$A384,'Unit details'!$J$1506:$J$1523,$B384,'Unit details'!$N$1506:$N$1523,"Yes")/E384)</x:f>
        <x:v>n.a.</x:v>
      </x:c>
      <x:c r="H384" s="43" t="str">
        <x:f>IF(E384=0,"n.a.",_xlfn.MAXIFS('Unit details'!$X$1506:$X$1523,'Unit details'!$B$1506:$B$1523,$A384,'Unit details'!$J$1506:$J$1523,$B384,'Unit details'!$N$1506:$N$1523,"Yes"))</x:f>
        <x:v>n.a.</x:v>
      </x:c>
      <x:c r="I384" s="15" t="str">
        <x:f>IF(E384=0,"No reliable quoted sample",IF(E384=1,"One quote only; not a market range","Unweighted mean of advertised asking rates"))</x:f>
        <x:v>No reliable quoted sample</x:v>
      </x:c>
    </x:row>
    <x:row r="385" ht="30" customHeight="1">
      <x:c r="A385" s="15" t="str">
        <x:v>Sevenoaks</x:v>
      </x:c>
      <x:c r="B385" s="15" t="str">
        <x:v>1,001–2,500</x:v>
      </x:c>
      <x:c r="C385" s="14" t="n">
        <x:f>COUNTIFS('Unit details'!$B$1506:$B$1523,$A385,'Unit details'!$J$1506:$J$1523,$B385,'Unit details'!$H$1506:$H$1523,"Current",'Unit details'!$E$1506:$E$1523,"Town")</x:f>
        <x:v>8</x:v>
      </x:c>
      <x:c r="D385" s="14" t="n">
        <x:f>COUNTIFS('Unit details'!$B$1506:$B$1523,$A385,'Unit details'!$J$1506:$J$1523,$B385,'Unit details'!$H$1506:$H$1523,"Current",'Unit details'!$E$1506:$E$1523,"Nearby")</x:f>
        <x:v>0</x:v>
      </x:c>
      <x:c r="E385" s="14" t="n">
        <x:f>COUNTIFS('Unit details'!$B$1506:$B$1523,$A385,'Unit details'!$J$1506:$J$1523,$B385,'Unit details'!$N$1506:$N$1523,"Yes")</x:f>
        <x:v>1</x:v>
      </x:c>
      <x:c r="F385" s="43" t="n">
        <x:f>IF(E385=0,"n.a.",_xlfn.MINIFS('Unit details'!$X$1506:$X$1523,'Unit details'!$B$1506:$B$1523,$A385,'Unit details'!$J$1506:$J$1523,$B385,'Unit details'!$N$1506:$N$1523,"Yes"))</x:f>
        <x:v>19.5</x:v>
      </x:c>
      <x:c r="G385" s="43" t="n">
        <x:f>IF(E385=0,"n.a.",SUMIFS('Unit details'!$X$1506:$X$1523,'Unit details'!$B$1506:$B$1523,$A385,'Unit details'!$J$1506:$J$1523,$B385,'Unit details'!$N$1506:$N$1523,"Yes")/E385)</x:f>
        <x:v>19.5</x:v>
      </x:c>
      <x:c r="H385" s="43" t="n">
        <x:f>IF(E385=0,"n.a.",_xlfn.MAXIFS('Unit details'!$X$1506:$X$1523,'Unit details'!$B$1506:$B$1523,$A385,'Unit details'!$J$1506:$J$1523,$B385,'Unit details'!$N$1506:$N$1523,"Yes"))</x:f>
        <x:v>19.5</x:v>
      </x:c>
      <x:c r="I385" s="15" t="str">
        <x:f>IF(E385=0,"No reliable quoted sample",IF(E385=1,"One quote only; not a market range","Unweighted mean of advertised asking rates"))</x:f>
        <x:v>One quote only; not a market range</x:v>
      </x:c>
    </x:row>
    <x:row r="386" ht="30" customHeight="1">
      <x:c r="A386" s="15" t="str">
        <x:v>Sevenoaks</x:v>
      </x:c>
      <x:c r="B386" s="15" t="str">
        <x:v>2,501–5,000</x:v>
      </x:c>
      <x:c r="C386" s="14" t="n">
        <x:f>COUNTIFS('Unit details'!$B$1506:$B$1523,$A386,'Unit details'!$J$1506:$J$1523,$B386,'Unit details'!$H$1506:$H$1523,"Current",'Unit details'!$E$1506:$E$1523,"Town")</x:f>
        <x:v>1</x:v>
      </x:c>
      <x:c r="D386" s="14" t="n">
        <x:f>COUNTIFS('Unit details'!$B$1506:$B$1523,$A386,'Unit details'!$J$1506:$J$1523,$B386,'Unit details'!$H$1506:$H$1523,"Current",'Unit details'!$E$1506:$E$1523,"Nearby")</x:f>
        <x:v>0</x:v>
      </x:c>
      <x:c r="E386" s="14" t="n">
        <x:f>COUNTIFS('Unit details'!$B$1506:$B$1523,$A386,'Unit details'!$J$1506:$J$1523,$B386,'Unit details'!$N$1506:$N$1523,"Yes")</x:f>
        <x:v>0</x:v>
      </x:c>
      <x:c r="F386" s="43" t="str">
        <x:f>IF(E386=0,"n.a.",_xlfn.MINIFS('Unit details'!$X$1506:$X$1523,'Unit details'!$B$1506:$B$1523,$A386,'Unit details'!$J$1506:$J$1523,$B386,'Unit details'!$N$1506:$N$1523,"Yes"))</x:f>
        <x:v>n.a.</x:v>
      </x:c>
      <x:c r="G386" s="43" t="str">
        <x:f>IF(E386=0,"n.a.",SUMIFS('Unit details'!$X$1506:$X$1523,'Unit details'!$B$1506:$B$1523,$A386,'Unit details'!$J$1506:$J$1523,$B386,'Unit details'!$N$1506:$N$1523,"Yes")/E386)</x:f>
        <x:v>n.a.</x:v>
      </x:c>
      <x:c r="H386" s="43" t="str">
        <x:f>IF(E386=0,"n.a.",_xlfn.MAXIFS('Unit details'!$X$1506:$X$1523,'Unit details'!$B$1506:$B$1523,$A386,'Unit details'!$J$1506:$J$1523,$B386,'Unit details'!$N$1506:$N$1523,"Yes"))</x:f>
        <x:v>n.a.</x:v>
      </x:c>
      <x:c r="I386" s="15" t="str">
        <x:f>IF(E386=0,"No reliable quoted sample",IF(E386=1,"One quote only; not a market range","Unweighted mean of advertised asking rates"))</x:f>
        <x:v>No reliable quoted sample</x:v>
      </x:c>
    </x:row>
    <x:row r="387" ht="30" customHeight="1">
      <x:c r="A387" s="15" t="str">
        <x:v>Sevenoaks</x:v>
      </x:c>
      <x:c r="B387" s="15" t="str">
        <x:v>5,001–10,000</x:v>
      </x:c>
      <x:c r="C387" s="14" t="n">
        <x:f>COUNTIFS('Unit details'!$B$1506:$B$1523,$A387,'Unit details'!$J$1506:$J$1523,$B387,'Unit details'!$H$1506:$H$1523,"Current",'Unit details'!$E$1506:$E$1523,"Town")</x:f>
        <x:v>4</x:v>
      </x:c>
      <x:c r="D387" s="14" t="n">
        <x:f>COUNTIFS('Unit details'!$B$1506:$B$1523,$A387,'Unit details'!$J$1506:$J$1523,$B387,'Unit details'!$H$1506:$H$1523,"Current",'Unit details'!$E$1506:$E$1523,"Nearby")</x:f>
        <x:v>2</x:v>
      </x:c>
      <x:c r="E387" s="14" t="n">
        <x:f>COUNTIFS('Unit details'!$B$1506:$B$1523,$A387,'Unit details'!$J$1506:$J$1523,$B387,'Unit details'!$N$1506:$N$1523,"Yes")</x:f>
        <x:v>1</x:v>
      </x:c>
      <x:c r="F387" s="43" t="n">
        <x:f>IF(E387=0,"n.a.",_xlfn.MINIFS('Unit details'!$X$1506:$X$1523,'Unit details'!$B$1506:$B$1523,$A387,'Unit details'!$J$1506:$J$1523,$B387,'Unit details'!$N$1506:$N$1523,"Yes"))</x:f>
        <x:v>7.546279919820776</x:v>
      </x:c>
      <x:c r="G387" s="43" t="n">
        <x:f>IF(E387=0,"n.a.",SUMIFS('Unit details'!$X$1506:$X$1523,'Unit details'!$B$1506:$B$1523,$A387,'Unit details'!$J$1506:$J$1523,$B387,'Unit details'!$N$1506:$N$1523,"Yes")/E387)</x:f>
        <x:v>7.546279919820776</x:v>
      </x:c>
      <x:c r="H387" s="43" t="n">
        <x:f>IF(E387=0,"n.a.",_xlfn.MAXIFS('Unit details'!$X$1506:$X$1523,'Unit details'!$B$1506:$B$1523,$A387,'Unit details'!$J$1506:$J$1523,$B387,'Unit details'!$N$1506:$N$1523,"Yes"))</x:f>
        <x:v>7.546279919820776</x:v>
      </x:c>
      <x:c r="I387" s="15" t="str">
        <x:f>IF(E387=0,"No reliable quoted sample",IF(E387=1,"One quote only; not a market range","Unweighted mean of advertised asking rates"))</x:f>
        <x:v>One quote only; not a market range</x:v>
      </x:c>
    </x:row>
    <x:row r="388" ht="30" customHeight="1">
      <x:c r="A388" s="15" t="str">
        <x:v>Sevenoaks</x:v>
      </x:c>
      <x:c r="B388" s="15" t="str">
        <x:v>10,001–15,000</x:v>
      </x:c>
      <x:c r="C388" s="14" t="n">
        <x:f>COUNTIFS('Unit details'!$B$1506:$B$1523,$A388,'Unit details'!$J$1506:$J$1523,$B388,'Unit details'!$H$1506:$H$1523,"Current",'Unit details'!$E$1506:$E$1523,"Town")</x:f>
        <x:v>0</x:v>
      </x:c>
      <x:c r="D388" s="14" t="n">
        <x:f>COUNTIFS('Unit details'!$B$1506:$B$1523,$A388,'Unit details'!$J$1506:$J$1523,$B388,'Unit details'!$H$1506:$H$1523,"Current",'Unit details'!$E$1506:$E$1523,"Nearby")</x:f>
        <x:v>0</x:v>
      </x:c>
      <x:c r="E388" s="14" t="n">
        <x:f>COUNTIFS('Unit details'!$B$1506:$B$1523,$A388,'Unit details'!$J$1506:$J$1523,$B388,'Unit details'!$N$1506:$N$1523,"Yes")</x:f>
        <x:v>0</x:v>
      </x:c>
      <x:c r="F388" s="43" t="str">
        <x:f>IF(E388=0,"n.a.",_xlfn.MINIFS('Unit details'!$X$1506:$X$1523,'Unit details'!$B$1506:$B$1523,$A388,'Unit details'!$J$1506:$J$1523,$B388,'Unit details'!$N$1506:$N$1523,"Yes"))</x:f>
        <x:v>n.a.</x:v>
      </x:c>
      <x:c r="G388" s="43" t="str">
        <x:f>IF(E388=0,"n.a.",SUMIFS('Unit details'!$X$1506:$X$1523,'Unit details'!$B$1506:$B$1523,$A388,'Unit details'!$J$1506:$J$1523,$B388,'Unit details'!$N$1506:$N$1523,"Yes")/E388)</x:f>
        <x:v>n.a.</x:v>
      </x:c>
      <x:c r="H388" s="43" t="str">
        <x:f>IF(E388=0,"n.a.",_xlfn.MAXIFS('Unit details'!$X$1506:$X$1523,'Unit details'!$B$1506:$B$1523,$A388,'Unit details'!$J$1506:$J$1523,$B388,'Unit details'!$N$1506:$N$1523,"Yes"))</x:f>
        <x:v>n.a.</x:v>
      </x:c>
      <x:c r="I388" s="15" t="str">
        <x:f>IF(E388=0,"No reliable quoted sample",IF(E388=1,"One quote only; not a market range","Unweighted mean of advertised asking rates"))</x:f>
        <x:v>No reliable quoted sample</x:v>
      </x:c>
    </x:row>
    <x:row r="389" ht="30" customHeight="1">
      <x:c r="A389" s="15" t="str">
        <x:v>Tonbridge</x:v>
      </x:c>
      <x:c r="B389" s="15" t="str">
        <x:v>1–1,000</x:v>
      </x:c>
      <x:c r="C389" s="14" t="n">
        <x:f>COUNTIFS('Unit details'!$B$1524:$B$1545,$A389,'Unit details'!$J$1524:$J$1545,$B389,'Unit details'!$H$1524:$H$1545,"Current",'Unit details'!$E$1524:$E$1545,"Town")</x:f>
        <x:v>0</x:v>
      </x:c>
      <x:c r="D389" s="14" t="n">
        <x:f>COUNTIFS('Unit details'!$B$1524:$B$1545,$A389,'Unit details'!$J$1524:$J$1545,$B389,'Unit details'!$H$1524:$H$1545,"Current",'Unit details'!$E$1524:$E$1545,"Nearby")</x:f>
        <x:v>0</x:v>
      </x:c>
      <x:c r="E389" s="14" t="n">
        <x:f>COUNTIFS('Unit details'!$B$1524:$B$1545,$A389,'Unit details'!$J$1524:$J$1545,$B389,'Unit details'!$N$1524:$N$1545,"Yes")</x:f>
        <x:v>0</x:v>
      </x:c>
      <x:c r="F389" s="43" t="str">
        <x:f>IF(E389=0,"n.a.",_xlfn.MINIFS('Unit details'!$X$1524:$X$1545,'Unit details'!$B$1524:$B$1545,$A389,'Unit details'!$J$1524:$J$1545,$B389,'Unit details'!$N$1524:$N$1545,"Yes"))</x:f>
        <x:v>n.a.</x:v>
      </x:c>
      <x:c r="G389" s="43" t="str">
        <x:f>IF(E389=0,"n.a.",SUMIFS('Unit details'!$X$1524:$X$1545,'Unit details'!$B$1524:$B$1545,$A389,'Unit details'!$J$1524:$J$1545,$B389,'Unit details'!$N$1524:$N$1545,"Yes")/E389)</x:f>
        <x:v>n.a.</x:v>
      </x:c>
      <x:c r="H389" s="43" t="str">
        <x:f>IF(E389=0,"n.a.",_xlfn.MAXIFS('Unit details'!$X$1524:$X$1545,'Unit details'!$B$1524:$B$1545,$A389,'Unit details'!$J$1524:$J$1545,$B389,'Unit details'!$N$1524:$N$1545,"Yes"))</x:f>
        <x:v>n.a.</x:v>
      </x:c>
      <x:c r="I389" s="15" t="str">
        <x:f>IF(E389=0,"No reliable quoted sample",IF(E389=1,"One quote only; not a market range","Unweighted mean of advertised asking rates"))</x:f>
        <x:v>No reliable quoted sample</x:v>
      </x:c>
    </x:row>
    <x:row r="390" ht="30" customHeight="1">
      <x:c r="A390" s="15" t="str">
        <x:v>Tonbridge</x:v>
      </x:c>
      <x:c r="B390" s="15" t="str">
        <x:v>1,001–2,500</x:v>
      </x:c>
      <x:c r="C390" s="14" t="n">
        <x:f>COUNTIFS('Unit details'!$B$1524:$B$1545,$A390,'Unit details'!$J$1524:$J$1545,$B390,'Unit details'!$H$1524:$H$1545,"Current",'Unit details'!$E$1524:$E$1545,"Town")</x:f>
        <x:v>3</x:v>
      </x:c>
      <x:c r="D390" s="14" t="n">
        <x:f>COUNTIFS('Unit details'!$B$1524:$B$1545,$A390,'Unit details'!$J$1524:$J$1545,$B390,'Unit details'!$H$1524:$H$1545,"Current",'Unit details'!$E$1524:$E$1545,"Nearby")</x:f>
        <x:v>0</x:v>
      </x:c>
      <x:c r="E390" s="14" t="n">
        <x:f>COUNTIFS('Unit details'!$B$1524:$B$1545,$A390,'Unit details'!$J$1524:$J$1545,$B390,'Unit details'!$N$1524:$N$1545,"Yes")</x:f>
        <x:v>1</x:v>
      </x:c>
      <x:c r="F390" s="43" t="n">
        <x:f>IF(E390=0,"n.a.",_xlfn.MINIFS('Unit details'!$X$1524:$X$1545,'Unit details'!$B$1524:$B$1545,$A390,'Unit details'!$J$1524:$J$1545,$B390,'Unit details'!$N$1524:$N$1545,"Yes"))</x:f>
        <x:v>10.0418410041841</x:v>
      </x:c>
      <x:c r="G390" s="43" t="n">
        <x:f>IF(E390=0,"n.a.",SUMIFS('Unit details'!$X$1524:$X$1545,'Unit details'!$B$1524:$B$1545,$A390,'Unit details'!$J$1524:$J$1545,$B390,'Unit details'!$N$1524:$N$1545,"Yes")/E390)</x:f>
        <x:v>10.0418410041841</x:v>
      </x:c>
      <x:c r="H390" s="43" t="n">
        <x:f>IF(E390=0,"n.a.",_xlfn.MAXIFS('Unit details'!$X$1524:$X$1545,'Unit details'!$B$1524:$B$1545,$A390,'Unit details'!$J$1524:$J$1545,$B390,'Unit details'!$N$1524:$N$1545,"Yes"))</x:f>
        <x:v>10.0418410041841</x:v>
      </x:c>
      <x:c r="I390" s="15" t="str">
        <x:f>IF(E390=0,"No reliable quoted sample",IF(E390=1,"One quote only; not a market range","Unweighted mean of advertised asking rates"))</x:f>
        <x:v>One quote only; not a market range</x:v>
      </x:c>
    </x:row>
    <x:row r="391" ht="30" customHeight="1">
      <x:c r="A391" s="15" t="str">
        <x:v>Tonbridge</x:v>
      </x:c>
      <x:c r="B391" s="15" t="str">
        <x:v>2,501–5,000</x:v>
      </x:c>
      <x:c r="C391" s="14" t="n">
        <x:f>COUNTIFS('Unit details'!$B$1524:$B$1545,$A391,'Unit details'!$J$1524:$J$1545,$B391,'Unit details'!$H$1524:$H$1545,"Current",'Unit details'!$E$1524:$E$1545,"Town")</x:f>
        <x:v>2</x:v>
      </x:c>
      <x:c r="D391" s="14" t="n">
        <x:f>COUNTIFS('Unit details'!$B$1524:$B$1545,$A391,'Unit details'!$J$1524:$J$1545,$B391,'Unit details'!$H$1524:$H$1545,"Current",'Unit details'!$E$1524:$E$1545,"Nearby")</x:f>
        <x:v>2</x:v>
      </x:c>
      <x:c r="E391" s="14" t="n">
        <x:f>COUNTIFS('Unit details'!$B$1524:$B$1545,$A391,'Unit details'!$J$1524:$J$1545,$B391,'Unit details'!$N$1524:$N$1545,"Yes")</x:f>
        <x:v>1</x:v>
      </x:c>
      <x:c r="F391" s="43" t="n">
        <x:f>IF(E391=0,"n.a.",_xlfn.MINIFS('Unit details'!$X$1524:$X$1545,'Unit details'!$B$1524:$B$1545,$A391,'Unit details'!$J$1524:$J$1545,$B391,'Unit details'!$N$1524:$N$1545,"Yes"))</x:f>
        <x:v>12.555511965476658</x:v>
      </x:c>
      <x:c r="G391" s="43" t="n">
        <x:f>IF(E391=0,"n.a.",SUMIFS('Unit details'!$X$1524:$X$1545,'Unit details'!$B$1524:$B$1545,$A391,'Unit details'!$J$1524:$J$1545,$B391,'Unit details'!$N$1524:$N$1545,"Yes")/E391)</x:f>
        <x:v>12.555511965476658</x:v>
      </x:c>
      <x:c r="H391" s="43" t="n">
        <x:f>IF(E391=0,"n.a.",_xlfn.MAXIFS('Unit details'!$X$1524:$X$1545,'Unit details'!$B$1524:$B$1545,$A391,'Unit details'!$J$1524:$J$1545,$B391,'Unit details'!$N$1524:$N$1545,"Yes"))</x:f>
        <x:v>12.555511965476658</x:v>
      </x:c>
      <x:c r="I391" s="15" t="str">
        <x:f>IF(E391=0,"No reliable quoted sample",IF(E391=1,"One quote only; not a market range","Unweighted mean of advertised asking rates"))</x:f>
        <x:v>One quote only; not a market range</x:v>
      </x:c>
    </x:row>
    <x:row r="392" ht="30" customHeight="1">
      <x:c r="A392" s="15" t="str">
        <x:v>Tonbridge</x:v>
      </x:c>
      <x:c r="B392" s="15" t="str">
        <x:v>5,001–10,000</x:v>
      </x:c>
      <x:c r="C392" s="14" t="n">
        <x:f>COUNTIFS('Unit details'!$B$1524:$B$1545,$A392,'Unit details'!$J$1524:$J$1545,$B392,'Unit details'!$H$1524:$H$1545,"Current",'Unit details'!$E$1524:$E$1545,"Town")</x:f>
        <x:v>2</x:v>
      </x:c>
      <x:c r="D392" s="14" t="n">
        <x:f>COUNTIFS('Unit details'!$B$1524:$B$1545,$A392,'Unit details'!$J$1524:$J$1545,$B392,'Unit details'!$H$1524:$H$1545,"Current",'Unit details'!$E$1524:$E$1545,"Nearby")</x:f>
        <x:v>2</x:v>
      </x:c>
      <x:c r="E392" s="14" t="n">
        <x:f>COUNTIFS('Unit details'!$B$1524:$B$1545,$A392,'Unit details'!$J$1524:$J$1545,$B392,'Unit details'!$N$1524:$N$1545,"Yes")</x:f>
        <x:v>2</x:v>
      </x:c>
      <x:c r="F392" s="43" t="n">
        <x:f>IF(E392=0,"n.a.",_xlfn.MINIFS('Unit details'!$X$1524:$X$1545,'Unit details'!$B$1524:$B$1545,$A392,'Unit details'!$J$1524:$J$1545,$B392,'Unit details'!$N$1524:$N$1545,"Yes"))</x:f>
        <x:v>8.389632107023411</x:v>
      </x:c>
      <x:c r="G392" s="43" t="n">
        <x:f>IF(E392=0,"n.a.",SUMIFS('Unit details'!$X$1524:$X$1545,'Unit details'!$B$1524:$B$1545,$A392,'Unit details'!$J$1524:$J$1545,$B392,'Unit details'!$N$1524:$N$1545,"Yes")/E392)</x:f>
        <x:v>10.29579782069263</x:v>
      </x:c>
      <x:c r="H392" s="43" t="n">
        <x:f>IF(E392=0,"n.a.",_xlfn.MAXIFS('Unit details'!$X$1524:$X$1545,'Unit details'!$B$1524:$B$1545,$A392,'Unit details'!$J$1524:$J$1545,$B392,'Unit details'!$N$1524:$N$1545,"Yes"))</x:f>
        <x:v>12.201963534361852</x:v>
      </x:c>
      <x:c r="I392" s="15" t="str">
        <x:f>IF(E392=0,"No reliable quoted sample",IF(E392=1,"One quote only; not a market range","Unweighted mean of advertised asking rates"))</x:f>
        <x:v>Unweighted mean of advertised asking rates</x:v>
      </x:c>
    </x:row>
    <x:row r="393" ht="30" customHeight="1">
      <x:c r="A393" s="15" t="str">
        <x:v>Tonbridge</x:v>
      </x:c>
      <x:c r="B393" s="15" t="str">
        <x:v>10,001–15,000</x:v>
      </x:c>
      <x:c r="C393" s="14" t="n">
        <x:f>COUNTIFS('Unit details'!$B$1524:$B$1545,$A393,'Unit details'!$J$1524:$J$1545,$B393,'Unit details'!$H$1524:$H$1545,"Current",'Unit details'!$E$1524:$E$1545,"Town")</x:f>
        <x:v>3</x:v>
      </x:c>
      <x:c r="D393" s="14" t="n">
        <x:f>COUNTIFS('Unit details'!$B$1524:$B$1545,$A393,'Unit details'!$J$1524:$J$1545,$B393,'Unit details'!$H$1524:$H$1545,"Current",'Unit details'!$E$1524:$E$1545,"Nearby")</x:f>
        <x:v>0</x:v>
      </x:c>
      <x:c r="E393" s="14" t="n">
        <x:f>COUNTIFS('Unit details'!$B$1524:$B$1545,$A393,'Unit details'!$J$1524:$J$1545,$B393,'Unit details'!$N$1524:$N$1545,"Yes")</x:f>
        <x:v>1</x:v>
      </x:c>
      <x:c r="F393" s="43" t="n">
        <x:f>IF(E393=0,"n.a.",_xlfn.MINIFS('Unit details'!$X$1524:$X$1545,'Unit details'!$B$1524:$B$1545,$A393,'Unit details'!$J$1524:$J$1545,$B393,'Unit details'!$N$1524:$N$1545,"Yes"))</x:f>
        <x:v>9.075096422899493</x:v>
      </x:c>
      <x:c r="G393" s="43" t="n">
        <x:f>IF(E393=0,"n.a.",SUMIFS('Unit details'!$X$1524:$X$1545,'Unit details'!$B$1524:$B$1545,$A393,'Unit details'!$J$1524:$J$1545,$B393,'Unit details'!$N$1524:$N$1545,"Yes")/E393)</x:f>
        <x:v>9.075096422899493</x:v>
      </x:c>
      <x:c r="H393" s="43" t="n">
        <x:f>IF(E393=0,"n.a.",_xlfn.MAXIFS('Unit details'!$X$1524:$X$1545,'Unit details'!$B$1524:$B$1545,$A393,'Unit details'!$J$1524:$J$1545,$B393,'Unit details'!$N$1524:$N$1545,"Yes"))</x:f>
        <x:v>9.075096422899493</x:v>
      </x:c>
      <x:c r="I393" s="15" t="str">
        <x:f>IF(E393=0,"No reliable quoted sample",IF(E393=1,"One quote only; not a market range","Unweighted mean of advertised asking rates"))</x:f>
        <x:v>One quote only; not a market range</x:v>
      </x:c>
    </x:row>
    <x:row r="394" ht="30" customHeight="1">
      <x:c r="A394" s="15" t="str">
        <x:v>Royal Tunbridge Wells</x:v>
      </x:c>
      <x:c r="B394" s="15" t="str">
        <x:v>1–1,000</x:v>
      </x:c>
      <x:c r="C394" s="14" t="n">
        <x:f>COUNTIFS('Unit details'!$B$1546:$B$1557,$A394,'Unit details'!$J$1546:$J$1557,$B394,'Unit details'!$H$1546:$H$1557,"Current",'Unit details'!$E$1546:$E$1557,"Town")</x:f>
        <x:v>1</x:v>
      </x:c>
      <x:c r="D394" s="14" t="n">
        <x:f>COUNTIFS('Unit details'!$B$1546:$B$1557,$A394,'Unit details'!$J$1546:$J$1557,$B394,'Unit details'!$H$1546:$H$1557,"Current",'Unit details'!$E$1546:$E$1557,"Nearby")</x:f>
        <x:v>0</x:v>
      </x:c>
      <x:c r="E394" s="14" t="n">
        <x:f>COUNTIFS('Unit details'!$B$1546:$B$1557,$A394,'Unit details'!$J$1546:$J$1557,$B394,'Unit details'!$N$1546:$N$1557,"Yes")</x:f>
        <x:v>1</x:v>
      </x:c>
      <x:c r="F394" s="43" t="n">
        <x:f>IF(E394=0,"n.a.",_xlfn.MINIFS('Unit details'!$X$1546:$X$1557,'Unit details'!$B$1546:$B$1557,$A394,'Unit details'!$J$1546:$J$1557,$B394,'Unit details'!$N$1546:$N$1557,"Yes"))</x:f>
        <x:v>16.685979142526072</x:v>
      </x:c>
      <x:c r="G394" s="43" t="n">
        <x:f>IF(E394=0,"n.a.",SUMIFS('Unit details'!$X$1546:$X$1557,'Unit details'!$B$1546:$B$1557,$A394,'Unit details'!$J$1546:$J$1557,$B394,'Unit details'!$N$1546:$N$1557,"Yes")/E394)</x:f>
        <x:v>16.685979142526072</x:v>
      </x:c>
      <x:c r="H394" s="43" t="n">
        <x:f>IF(E394=0,"n.a.",_xlfn.MAXIFS('Unit details'!$X$1546:$X$1557,'Unit details'!$B$1546:$B$1557,$A394,'Unit details'!$J$1546:$J$1557,$B394,'Unit details'!$N$1546:$N$1557,"Yes"))</x:f>
        <x:v>16.685979142526072</x:v>
      </x:c>
      <x:c r="I394" s="15" t="str">
        <x:f>IF(E394=0,"No reliable quoted sample",IF(E394=1,"One quote only; not a market range","Unweighted mean of advertised asking rates"))</x:f>
        <x:v>One quote only; not a market range</x:v>
      </x:c>
    </x:row>
    <x:row r="395" ht="30" customHeight="1">
      <x:c r="A395" s="15" t="str">
        <x:v>Royal Tunbridge Wells</x:v>
      </x:c>
      <x:c r="B395" s="15" t="str">
        <x:v>1,001–2,500</x:v>
      </x:c>
      <x:c r="C395" s="14" t="n">
        <x:f>COUNTIFS('Unit details'!$B$1546:$B$1557,$A395,'Unit details'!$J$1546:$J$1557,$B395,'Unit details'!$H$1546:$H$1557,"Current",'Unit details'!$E$1546:$E$1557,"Town")</x:f>
        <x:v>2</x:v>
      </x:c>
      <x:c r="D395" s="14" t="n">
        <x:f>COUNTIFS('Unit details'!$B$1546:$B$1557,$A395,'Unit details'!$J$1546:$J$1557,$B395,'Unit details'!$H$1546:$H$1557,"Current",'Unit details'!$E$1546:$E$1557,"Nearby")</x:f>
        <x:v>0</x:v>
      </x:c>
      <x:c r="E395" s="14" t="n">
        <x:f>COUNTIFS('Unit details'!$B$1546:$B$1557,$A395,'Unit details'!$J$1546:$J$1557,$B395,'Unit details'!$N$1546:$N$1557,"Yes")</x:f>
        <x:v>1</x:v>
      </x:c>
      <x:c r="F395" s="43" t="n">
        <x:f>IF(E395=0,"n.a.",_xlfn.MINIFS('Unit details'!$X$1546:$X$1557,'Unit details'!$B$1546:$B$1557,$A395,'Unit details'!$J$1546:$J$1557,$B395,'Unit details'!$N$1546:$N$1557,"Yes"))</x:f>
        <x:v>13.204437400950871</x:v>
      </x:c>
      <x:c r="G395" s="43" t="n">
        <x:f>IF(E395=0,"n.a.",SUMIFS('Unit details'!$X$1546:$X$1557,'Unit details'!$B$1546:$B$1557,$A395,'Unit details'!$J$1546:$J$1557,$B395,'Unit details'!$N$1546:$N$1557,"Yes")/E395)</x:f>
        <x:v>13.204437400950871</x:v>
      </x:c>
      <x:c r="H395" s="43" t="n">
        <x:f>IF(E395=0,"n.a.",_xlfn.MAXIFS('Unit details'!$X$1546:$X$1557,'Unit details'!$B$1546:$B$1557,$A395,'Unit details'!$J$1546:$J$1557,$B395,'Unit details'!$N$1546:$N$1557,"Yes"))</x:f>
        <x:v>13.204437400950871</x:v>
      </x:c>
      <x:c r="I395" s="15" t="str">
        <x:f>IF(E395=0,"No reliable quoted sample",IF(E395=1,"One quote only; not a market range","Unweighted mean of advertised asking rates"))</x:f>
        <x:v>One quote only; not a market range</x:v>
      </x:c>
    </x:row>
    <x:row r="396" ht="30" customHeight="1">
      <x:c r="A396" s="15" t="str">
        <x:v>Royal Tunbridge Wells</x:v>
      </x:c>
      <x:c r="B396" s="15" t="str">
        <x:v>2,501–5,000</x:v>
      </x:c>
      <x:c r="C396" s="14" t="n">
        <x:f>COUNTIFS('Unit details'!$B$1546:$B$1557,$A396,'Unit details'!$J$1546:$J$1557,$B396,'Unit details'!$H$1546:$H$1557,"Current",'Unit details'!$E$1546:$E$1557,"Town")</x:f>
        <x:v>2</x:v>
      </x:c>
      <x:c r="D396" s="14" t="n">
        <x:f>COUNTIFS('Unit details'!$B$1546:$B$1557,$A396,'Unit details'!$J$1546:$J$1557,$B396,'Unit details'!$H$1546:$H$1557,"Current",'Unit details'!$E$1546:$E$1557,"Nearby")</x:f>
        <x:v>1</x:v>
      </x:c>
      <x:c r="E396" s="14" t="n">
        <x:f>COUNTIFS('Unit details'!$B$1546:$B$1557,$A396,'Unit details'!$J$1546:$J$1557,$B396,'Unit details'!$N$1546:$N$1557,"Yes")</x:f>
        <x:v>2</x:v>
      </x:c>
      <x:c r="F396" s="43" t="n">
        <x:f>IF(E396=0,"n.a.",_xlfn.MINIFS('Unit details'!$X$1546:$X$1557,'Unit details'!$B$1546:$B$1557,$A396,'Unit details'!$J$1546:$J$1557,$B396,'Unit details'!$N$1546:$N$1557,"Yes"))</x:f>
        <x:v>9.95940252776714</x:v>
      </x:c>
      <x:c r="G396" s="43" t="n">
        <x:f>IF(E396=0,"n.a.",SUMIFS('Unit details'!$X$1546:$X$1557,'Unit details'!$B$1546:$B$1557,$A396,'Unit details'!$J$1546:$J$1557,$B396,'Unit details'!$N$1546:$N$1557,"Yes")/E396)</x:f>
        <x:v>11.560612227490802</x:v>
      </x:c>
      <x:c r="H396" s="43" t="n">
        <x:f>IF(E396=0,"n.a.",_xlfn.MAXIFS('Unit details'!$X$1546:$X$1557,'Unit details'!$B$1546:$B$1557,$A396,'Unit details'!$J$1546:$J$1557,$B396,'Unit details'!$N$1546:$N$1557,"Yes"))</x:f>
        <x:v>13.161821927214465</x:v>
      </x:c>
      <x:c r="I396" s="15" t="str">
        <x:f>IF(E396=0,"No reliable quoted sample",IF(E396=1,"One quote only; not a market range","Unweighted mean of advertised asking rates"))</x:f>
        <x:v>Unweighted mean of advertised asking rates</x:v>
      </x:c>
    </x:row>
    <x:row r="397" ht="30" customHeight="1">
      <x:c r="A397" s="15" t="str">
        <x:v>Royal Tunbridge Wells</x:v>
      </x:c>
      <x:c r="B397" s="15" t="str">
        <x:v>5,001–10,000</x:v>
      </x:c>
      <x:c r="C397" s="14" t="n">
        <x:f>COUNTIFS('Unit details'!$B$1546:$B$1557,$A397,'Unit details'!$J$1546:$J$1557,$B397,'Unit details'!$H$1546:$H$1557,"Current",'Unit details'!$E$1546:$E$1557,"Town")</x:f>
        <x:v>2</x:v>
      </x:c>
      <x:c r="D397" s="14" t="n">
        <x:f>COUNTIFS('Unit details'!$B$1546:$B$1557,$A397,'Unit details'!$J$1546:$J$1557,$B397,'Unit details'!$H$1546:$H$1557,"Current",'Unit details'!$E$1546:$E$1557,"Nearby")</x:f>
        <x:v>0</x:v>
      </x:c>
      <x:c r="E397" s="14" t="n">
        <x:f>COUNTIFS('Unit details'!$B$1546:$B$1557,$A397,'Unit details'!$J$1546:$J$1557,$B397,'Unit details'!$N$1546:$N$1557,"Yes")</x:f>
        <x:v>0</x:v>
      </x:c>
      <x:c r="F397" s="43" t="str">
        <x:f>IF(E397=0,"n.a.",_xlfn.MINIFS('Unit details'!$X$1546:$X$1557,'Unit details'!$B$1546:$B$1557,$A397,'Unit details'!$J$1546:$J$1557,$B397,'Unit details'!$N$1546:$N$1557,"Yes"))</x:f>
        <x:v>n.a.</x:v>
      </x:c>
      <x:c r="G397" s="43" t="str">
        <x:f>IF(E397=0,"n.a.",SUMIFS('Unit details'!$X$1546:$X$1557,'Unit details'!$B$1546:$B$1557,$A397,'Unit details'!$J$1546:$J$1557,$B397,'Unit details'!$N$1546:$N$1557,"Yes")/E397)</x:f>
        <x:v>n.a.</x:v>
      </x:c>
      <x:c r="H397" s="43" t="str">
        <x:f>IF(E397=0,"n.a.",_xlfn.MAXIFS('Unit details'!$X$1546:$X$1557,'Unit details'!$B$1546:$B$1557,$A397,'Unit details'!$J$1546:$J$1557,$B397,'Unit details'!$N$1546:$N$1557,"Yes"))</x:f>
        <x:v>n.a.</x:v>
      </x:c>
      <x:c r="I397" s="15" t="str">
        <x:f>IF(E397=0,"No reliable quoted sample",IF(E397=1,"One quote only; not a market range","Unweighted mean of advertised asking rates"))</x:f>
        <x:v>No reliable quoted sample</x:v>
      </x:c>
    </x:row>
    <x:row r="398" ht="30" customHeight="1">
      <x:c r="A398" s="15" t="str">
        <x:v>Royal Tunbridge Wells</x:v>
      </x:c>
      <x:c r="B398" s="15" t="str">
        <x:v>10,001–15,000</x:v>
      </x:c>
      <x:c r="C398" s="14" t="n">
        <x:f>COUNTIFS('Unit details'!$B$1546:$B$1557,$A398,'Unit details'!$J$1546:$J$1557,$B398,'Unit details'!$H$1546:$H$1557,"Current",'Unit details'!$E$1546:$E$1557,"Town")</x:f>
        <x:v>2</x:v>
      </x:c>
      <x:c r="D398" s="14" t="n">
        <x:f>COUNTIFS('Unit details'!$B$1546:$B$1557,$A398,'Unit details'!$J$1546:$J$1557,$B398,'Unit details'!$H$1546:$H$1557,"Current",'Unit details'!$E$1546:$E$1557,"Nearby")</x:f>
        <x:v>0</x:v>
      </x:c>
      <x:c r="E398" s="14" t="n">
        <x:f>COUNTIFS('Unit details'!$B$1546:$B$1557,$A398,'Unit details'!$J$1546:$J$1557,$B398,'Unit details'!$N$1546:$N$1557,"Yes")</x:f>
        <x:v>0</x:v>
      </x:c>
      <x:c r="F398" s="43" t="str">
        <x:f>IF(E398=0,"n.a.",_xlfn.MINIFS('Unit details'!$X$1546:$X$1557,'Unit details'!$B$1546:$B$1557,$A398,'Unit details'!$J$1546:$J$1557,$B398,'Unit details'!$N$1546:$N$1557,"Yes"))</x:f>
        <x:v>n.a.</x:v>
      </x:c>
      <x:c r="G398" s="43" t="str">
        <x:f>IF(E398=0,"n.a.",SUMIFS('Unit details'!$X$1546:$X$1557,'Unit details'!$B$1546:$B$1557,$A398,'Unit details'!$J$1546:$J$1557,$B398,'Unit details'!$N$1546:$N$1557,"Yes")/E398)</x:f>
        <x:v>n.a.</x:v>
      </x:c>
      <x:c r="H398" s="43" t="str">
        <x:f>IF(E398=0,"n.a.",_xlfn.MAXIFS('Unit details'!$X$1546:$X$1557,'Unit details'!$B$1546:$B$1557,$A398,'Unit details'!$J$1546:$J$1557,$B398,'Unit details'!$N$1546:$N$1557,"Yes"))</x:f>
        <x:v>n.a.</x:v>
      </x:c>
      <x:c r="I398" s="15" t="str">
        <x:f>IF(E398=0,"No reliable quoted sample",IF(E398=1,"One quote only; not a market range","Unweighted mean of advertised asking rates"))</x:f>
        <x:v>No reliable quoted sample</x:v>
      </x:c>
    </x:row>
    <x:row r="399" ht="30" customHeight="1">
      <x:c r="A399" s="15" t="str">
        <x:v>Basildon</x:v>
      </x:c>
      <x:c r="B399" s="15" t="str">
        <x:v>1–1,000</x:v>
      </x:c>
      <x:c r="C399" s="14" t="n">
        <x:f>COUNTIFS('Unit details'!$B$1558:$B$1593,$A399,'Unit details'!$J$1558:$J$1593,$B399,'Unit details'!$H$1558:$H$1593,"Current",'Unit details'!$E$1558:$E$1593,"Town")</x:f>
        <x:v>2</x:v>
      </x:c>
      <x:c r="D399" s="14" t="n">
        <x:f>COUNTIFS('Unit details'!$B$1558:$B$1593,$A399,'Unit details'!$J$1558:$J$1593,$B399,'Unit details'!$H$1558:$H$1593,"Current",'Unit details'!$E$1558:$E$1593,"Nearby")</x:f>
        <x:v>0</x:v>
      </x:c>
      <x:c r="E399" s="14" t="n">
        <x:f>COUNTIFS('Unit details'!$B$1558:$B$1593,$A399,'Unit details'!$J$1558:$J$1593,$B399,'Unit details'!$N$1558:$N$1593,"Yes")</x:f>
        <x:v>2</x:v>
      </x:c>
      <x:c r="F399" s="43" t="n">
        <x:f>IF(E399=0,"n.a.",_xlfn.MINIFS('Unit details'!$X$1558:$X$1593,'Unit details'!$B$1558:$B$1593,$A399,'Unit details'!$J$1558:$J$1593,$B399,'Unit details'!$N$1558:$N$1593,"Yes"))</x:f>
        <x:v>19.02173913043478</x:v>
      </x:c>
      <x:c r="G399" s="43" t="n">
        <x:f>IF(E399=0,"n.a.",SUMIFS('Unit details'!$X$1558:$X$1593,'Unit details'!$B$1558:$B$1593,$A399,'Unit details'!$J$1558:$J$1593,$B399,'Unit details'!$N$1558:$N$1593,"Yes")/E399)</x:f>
        <x:v>19.42879022185214</x:v>
      </x:c>
      <x:c r="H399" s="43" t="n">
        <x:f>IF(E399=0,"n.a.",_xlfn.MAXIFS('Unit details'!$X$1558:$X$1593,'Unit details'!$B$1558:$B$1593,$A399,'Unit details'!$J$1558:$J$1593,$B399,'Unit details'!$N$1558:$N$1593,"Yes"))</x:f>
        <x:v>19.835841313269494</x:v>
      </x:c>
      <x:c r="I399" s="15" t="str">
        <x:f>IF(E399=0,"No reliable quoted sample",IF(E399=1,"One quote only; not a market range","Unweighted mean of advertised asking rates"))</x:f>
        <x:v>Unweighted mean of advertised asking rates</x:v>
      </x:c>
    </x:row>
    <x:row r="400" ht="30" customHeight="1">
      <x:c r="A400" s="15" t="str">
        <x:v>Basildon</x:v>
      </x:c>
      <x:c r="B400" s="15" t="str">
        <x:v>1,001–2,500</x:v>
      </x:c>
      <x:c r="C400" s="14" t="n">
        <x:f>COUNTIFS('Unit details'!$B$1558:$B$1593,$A400,'Unit details'!$J$1558:$J$1593,$B400,'Unit details'!$H$1558:$H$1593,"Current",'Unit details'!$E$1558:$E$1593,"Town")</x:f>
        <x:v>11</x:v>
      </x:c>
      <x:c r="D400" s="14" t="n">
        <x:f>COUNTIFS('Unit details'!$B$1558:$B$1593,$A400,'Unit details'!$J$1558:$J$1593,$B400,'Unit details'!$H$1558:$H$1593,"Current",'Unit details'!$E$1558:$E$1593,"Nearby")</x:f>
        <x:v>0</x:v>
      </x:c>
      <x:c r="E400" s="14" t="n">
        <x:f>COUNTIFS('Unit details'!$B$1558:$B$1593,$A400,'Unit details'!$J$1558:$J$1593,$B400,'Unit details'!$N$1558:$N$1593,"Yes")</x:f>
        <x:v>9</x:v>
      </x:c>
      <x:c r="F400" s="43" t="n">
        <x:f>IF(E400=0,"n.a.",_xlfn.MINIFS('Unit details'!$X$1558:$X$1593,'Unit details'!$B$1558:$B$1593,$A400,'Unit details'!$J$1558:$J$1593,$B400,'Unit details'!$N$1558:$N$1593,"Yes"))</x:f>
        <x:v>8.064516129032258</x:v>
      </x:c>
      <x:c r="G400" s="43" t="n">
        <x:f>IF(E400=0,"n.a.",SUMIFS('Unit details'!$X$1558:$X$1593,'Unit details'!$B$1558:$B$1593,$A400,'Unit details'!$J$1558:$J$1593,$B400,'Unit details'!$N$1558:$N$1593,"Yes")/E400)</x:f>
        <x:v>12.613362682587322</x:v>
      </x:c>
      <x:c r="H400" s="43" t="n">
        <x:f>IF(E400=0,"n.a.",_xlfn.MAXIFS('Unit details'!$X$1558:$X$1593,'Unit details'!$B$1558:$B$1593,$A400,'Unit details'!$J$1558:$J$1593,$B400,'Unit details'!$N$1558:$N$1593,"Yes"))</x:f>
        <x:v>17.391304347826086</x:v>
      </x:c>
      <x:c r="I400" s="15" t="str">
        <x:f>IF(E400=0,"No reliable quoted sample",IF(E400=1,"One quote only; not a market range","Unweighted mean of advertised asking rates"))</x:f>
        <x:v>Unweighted mean of advertised asking rates</x:v>
      </x:c>
    </x:row>
    <x:row r="401" ht="30" customHeight="1">
      <x:c r="A401" s="15" t="str">
        <x:v>Basildon</x:v>
      </x:c>
      <x:c r="B401" s="15" t="str">
        <x:v>2,501–5,000</x:v>
      </x:c>
      <x:c r="C401" s="14" t="n">
        <x:f>COUNTIFS('Unit details'!$B$1558:$B$1593,$A401,'Unit details'!$J$1558:$J$1593,$B401,'Unit details'!$H$1558:$H$1593,"Current",'Unit details'!$E$1558:$E$1593,"Town")</x:f>
        <x:v>7</x:v>
      </x:c>
      <x:c r="D401" s="14" t="n">
        <x:f>COUNTIFS('Unit details'!$B$1558:$B$1593,$A401,'Unit details'!$J$1558:$J$1593,$B401,'Unit details'!$H$1558:$H$1593,"Current",'Unit details'!$E$1558:$E$1593,"Nearby")</x:f>
        <x:v>0</x:v>
      </x:c>
      <x:c r="E401" s="14" t="n">
        <x:f>COUNTIFS('Unit details'!$B$1558:$B$1593,$A401,'Unit details'!$J$1558:$J$1593,$B401,'Unit details'!$N$1558:$N$1593,"Yes")</x:f>
        <x:v>3</x:v>
      </x:c>
      <x:c r="F401" s="43" t="n">
        <x:f>IF(E401=0,"n.a.",_xlfn.MINIFS('Unit details'!$X$1558:$X$1593,'Unit details'!$B$1558:$B$1593,$A401,'Unit details'!$J$1558:$J$1593,$B401,'Unit details'!$N$1558:$N$1593,"Yes"))</x:f>
        <x:v>6.613756613756614</x:v>
      </x:c>
      <x:c r="G401" s="43" t="n">
        <x:f>IF(E401=0,"n.a.",SUMIFS('Unit details'!$X$1558:$X$1593,'Unit details'!$B$1558:$B$1593,$A401,'Unit details'!$J$1558:$J$1593,$B401,'Unit details'!$N$1558:$N$1593,"Yes")/E401)</x:f>
        <x:v>9.194791616072832</x:v>
      </x:c>
      <x:c r="H401" s="43" t="n">
        <x:f>IF(E401=0,"n.a.",_xlfn.MAXIFS('Unit details'!$X$1558:$X$1593,'Unit details'!$B$1558:$B$1593,$A401,'Unit details'!$J$1558:$J$1593,$B401,'Unit details'!$N$1558:$N$1593,"Yes"))</x:f>
        <x:v>12.081729345572993</x:v>
      </x:c>
      <x:c r="I401" s="15" t="str">
        <x:f>IF(E401=0,"No reliable quoted sample",IF(E401=1,"One quote only; not a market range","Unweighted mean of advertised asking rates"))</x:f>
        <x:v>Unweighted mean of advertised asking rates</x:v>
      </x:c>
    </x:row>
    <x:row r="402" ht="30" customHeight="1">
      <x:c r="A402" s="15" t="str">
        <x:v>Basildon</x:v>
      </x:c>
      <x:c r="B402" s="15" t="str">
        <x:v>5,001–10,000</x:v>
      </x:c>
      <x:c r="C402" s="14" t="n">
        <x:f>COUNTIFS('Unit details'!$B$1558:$B$1593,$A402,'Unit details'!$J$1558:$J$1593,$B402,'Unit details'!$H$1558:$H$1593,"Current",'Unit details'!$E$1558:$E$1593,"Town")</x:f>
        <x:v>4</x:v>
      </x:c>
      <x:c r="D402" s="14" t="n">
        <x:f>COUNTIFS('Unit details'!$B$1558:$B$1593,$A402,'Unit details'!$J$1558:$J$1593,$B402,'Unit details'!$H$1558:$H$1593,"Current",'Unit details'!$E$1558:$E$1593,"Nearby")</x:f>
        <x:v>0</x:v>
      </x:c>
      <x:c r="E402" s="14" t="n">
        <x:f>COUNTIFS('Unit details'!$B$1558:$B$1593,$A402,'Unit details'!$J$1558:$J$1593,$B402,'Unit details'!$N$1558:$N$1593,"Yes")</x:f>
        <x:v>2</x:v>
      </x:c>
      <x:c r="F402" s="43" t="n">
        <x:f>IF(E402=0,"n.a.",_xlfn.MINIFS('Unit details'!$X$1558:$X$1593,'Unit details'!$B$1558:$B$1593,$A402,'Unit details'!$J$1558:$J$1593,$B402,'Unit details'!$N$1558:$N$1593,"Yes"))</x:f>
        <x:v>9.831726224238986</x:v>
      </x:c>
      <x:c r="G402" s="43" t="n">
        <x:f>IF(E402=0,"n.a.",SUMIFS('Unit details'!$X$1558:$X$1593,'Unit details'!$B$1558:$B$1593,$A402,'Unit details'!$J$1558:$J$1593,$B402,'Unit details'!$N$1558:$N$1593,"Yes")/E402)</x:f>
        <x:v>12.070334656834941</x:v>
      </x:c>
      <x:c r="H402" s="43" t="n">
        <x:f>IF(E402=0,"n.a.",_xlfn.MAXIFS('Unit details'!$X$1558:$X$1593,'Unit details'!$B$1558:$B$1593,$A402,'Unit details'!$J$1558:$J$1593,$B402,'Unit details'!$N$1558:$N$1593,"Yes"))</x:f>
        <x:v>14.308943089430894</x:v>
      </x:c>
      <x:c r="I402" s="15" t="str">
        <x:f>IF(E402=0,"No reliable quoted sample",IF(E402=1,"One quote only; not a market range","Unweighted mean of advertised asking rates"))</x:f>
        <x:v>Unweighted mean of advertised asking rates</x:v>
      </x:c>
    </x:row>
    <x:row r="403" ht="30" customHeight="1">
      <x:c r="A403" s="15" t="str">
        <x:v>Basildon</x:v>
      </x:c>
      <x:c r="B403" s="15" t="str">
        <x:v>10,001–15,000</x:v>
      </x:c>
      <x:c r="C403" s="14" t="n">
        <x:f>COUNTIFS('Unit details'!$B$1558:$B$1593,$A403,'Unit details'!$J$1558:$J$1593,$B403,'Unit details'!$H$1558:$H$1593,"Current",'Unit details'!$E$1558:$E$1593,"Town")</x:f>
        <x:v>7</x:v>
      </x:c>
      <x:c r="D403" s="14" t="n">
        <x:f>COUNTIFS('Unit details'!$B$1558:$B$1593,$A403,'Unit details'!$J$1558:$J$1593,$B403,'Unit details'!$H$1558:$H$1593,"Current",'Unit details'!$E$1558:$E$1593,"Nearby")</x:f>
        <x:v>0</x:v>
      </x:c>
      <x:c r="E403" s="14" t="n">
        <x:f>COUNTIFS('Unit details'!$B$1558:$B$1593,$A403,'Unit details'!$J$1558:$J$1593,$B403,'Unit details'!$N$1558:$N$1593,"Yes")</x:f>
        <x:v>3</x:v>
      </x:c>
      <x:c r="F403" s="43" t="n">
        <x:f>IF(E403=0,"n.a.",_xlfn.MINIFS('Unit details'!$X$1558:$X$1593,'Unit details'!$B$1558:$B$1593,$A403,'Unit details'!$J$1558:$J$1593,$B403,'Unit details'!$N$1558:$N$1593,"Yes"))</x:f>
        <x:v>9.902143522833178</x:v>
      </x:c>
      <x:c r="G403" s="43" t="n">
        <x:f>IF(E403=0,"n.a.",SUMIFS('Unit details'!$X$1558:$X$1593,'Unit details'!$B$1558:$B$1593,$A403,'Unit details'!$J$1558:$J$1593,$B403,'Unit details'!$N$1558:$N$1593,"Yes")/E403)</x:f>
        <x:v>9.953957215900513</x:v>
      </x:c>
      <x:c r="H403" s="43" t="n">
        <x:f>IF(E403=0,"n.a.",_xlfn.MAXIFS('Unit details'!$X$1558:$X$1593,'Unit details'!$B$1558:$B$1593,$A403,'Unit details'!$J$1558:$J$1593,$B403,'Unit details'!$N$1558:$N$1593,"Yes"))</x:f>
        <x:v>10.057584602035181</x:v>
      </x:c>
      <x:c r="I403" s="15" t="str">
        <x:f>IF(E403=0,"No reliable quoted sample",IF(E403=1,"One quote only; not a market range","Unweighted mean of advertised asking rates"))</x:f>
        <x:v>Unweighted mean of advertised asking rates</x:v>
      </x:c>
    </x:row>
    <x:row r="404" ht="30" customHeight="1">
      <x:c r="A404" s="15" t="str">
        <x:v>Berkhamsted</x:v>
      </x:c>
      <x:c r="B404" s="15" t="str">
        <x:v>1–1,000</x:v>
      </x:c>
      <x:c r="C404" s="14" t="n">
        <x:f>COUNTIFS('Unit details'!$B$1594:$B$1595,$A404,'Unit details'!$J$1594:$J$1595,$B404,'Unit details'!$H$1594:$H$1595,"Current",'Unit details'!$E$1594:$E$1595,"Town")</x:f>
        <x:v>0</x:v>
      </x:c>
      <x:c r="D404" s="14" t="n">
        <x:f>COUNTIFS('Unit details'!$B$1594:$B$1595,$A404,'Unit details'!$J$1594:$J$1595,$B404,'Unit details'!$H$1594:$H$1595,"Current",'Unit details'!$E$1594:$E$1595,"Nearby")</x:f>
        <x:v>0</x:v>
      </x:c>
      <x:c r="E404" s="14" t="n">
        <x:f>COUNTIFS('Unit details'!$B$1594:$B$1595,$A404,'Unit details'!$J$1594:$J$1595,$B404,'Unit details'!$N$1594:$N$1595,"Yes")</x:f>
        <x:v>0</x:v>
      </x:c>
      <x:c r="F404" s="43" t="str">
        <x:f>IF(E404=0,"n.a.",_xlfn.MINIFS('Unit details'!$X$1594:$X$1595,'Unit details'!$B$1594:$B$1595,$A404,'Unit details'!$J$1594:$J$1595,$B404,'Unit details'!$N$1594:$N$1595,"Yes"))</x:f>
        <x:v>n.a.</x:v>
      </x:c>
      <x:c r="G404" s="43" t="str">
        <x:f>IF(E404=0,"n.a.",SUMIFS('Unit details'!$X$1594:$X$1595,'Unit details'!$B$1594:$B$1595,$A404,'Unit details'!$J$1594:$J$1595,$B404,'Unit details'!$N$1594:$N$1595,"Yes")/E404)</x:f>
        <x:v>n.a.</x:v>
      </x:c>
      <x:c r="H404" s="43" t="str">
        <x:f>IF(E404=0,"n.a.",_xlfn.MAXIFS('Unit details'!$X$1594:$X$1595,'Unit details'!$B$1594:$B$1595,$A404,'Unit details'!$J$1594:$J$1595,$B404,'Unit details'!$N$1594:$N$1595,"Yes"))</x:f>
        <x:v>n.a.</x:v>
      </x:c>
      <x:c r="I404" s="15" t="str">
        <x:f>IF(E404=0,"No reliable quoted sample",IF(E404=1,"One quote only; not a market range","Unweighted mean of advertised asking rates"))</x:f>
        <x:v>No reliable quoted sample</x:v>
      </x:c>
    </x:row>
    <x:row r="405" ht="30" customHeight="1">
      <x:c r="A405" s="15" t="str">
        <x:v>Berkhamsted</x:v>
      </x:c>
      <x:c r="B405" s="15" t="str">
        <x:v>1,001–2,500</x:v>
      </x:c>
      <x:c r="C405" s="14" t="n">
        <x:f>COUNTIFS('Unit details'!$B$1594:$B$1595,$A405,'Unit details'!$J$1594:$J$1595,$B405,'Unit details'!$H$1594:$H$1595,"Current",'Unit details'!$E$1594:$E$1595,"Town")</x:f>
        <x:v>0</x:v>
      </x:c>
      <x:c r="D405" s="14" t="n">
        <x:f>COUNTIFS('Unit details'!$B$1594:$B$1595,$A405,'Unit details'!$J$1594:$J$1595,$B405,'Unit details'!$H$1594:$H$1595,"Current",'Unit details'!$E$1594:$E$1595,"Nearby")</x:f>
        <x:v>0</x:v>
      </x:c>
      <x:c r="E405" s="14" t="n">
        <x:f>COUNTIFS('Unit details'!$B$1594:$B$1595,$A405,'Unit details'!$J$1594:$J$1595,$B405,'Unit details'!$N$1594:$N$1595,"Yes")</x:f>
        <x:v>0</x:v>
      </x:c>
      <x:c r="F405" s="43" t="str">
        <x:f>IF(E405=0,"n.a.",_xlfn.MINIFS('Unit details'!$X$1594:$X$1595,'Unit details'!$B$1594:$B$1595,$A405,'Unit details'!$J$1594:$J$1595,$B405,'Unit details'!$N$1594:$N$1595,"Yes"))</x:f>
        <x:v>n.a.</x:v>
      </x:c>
      <x:c r="G405" s="43" t="str">
        <x:f>IF(E405=0,"n.a.",SUMIFS('Unit details'!$X$1594:$X$1595,'Unit details'!$B$1594:$B$1595,$A405,'Unit details'!$J$1594:$J$1595,$B405,'Unit details'!$N$1594:$N$1595,"Yes")/E405)</x:f>
        <x:v>n.a.</x:v>
      </x:c>
      <x:c r="H405" s="43" t="str">
        <x:f>IF(E405=0,"n.a.",_xlfn.MAXIFS('Unit details'!$X$1594:$X$1595,'Unit details'!$B$1594:$B$1595,$A405,'Unit details'!$J$1594:$J$1595,$B405,'Unit details'!$N$1594:$N$1595,"Yes"))</x:f>
        <x:v>n.a.</x:v>
      </x:c>
      <x:c r="I405" s="15" t="str">
        <x:f>IF(E405=0,"No reliable quoted sample",IF(E405=1,"One quote only; not a market range","Unweighted mean of advertised asking rates"))</x:f>
        <x:v>No reliable quoted sample</x:v>
      </x:c>
    </x:row>
    <x:row r="406" ht="30" customHeight="1">
      <x:c r="A406" s="15" t="str">
        <x:v>Berkhamsted</x:v>
      </x:c>
      <x:c r="B406" s="15" t="str">
        <x:v>2,501–5,000</x:v>
      </x:c>
      <x:c r="C406" s="14" t="n">
        <x:f>COUNTIFS('Unit details'!$B$1594:$B$1595,$A406,'Unit details'!$J$1594:$J$1595,$B406,'Unit details'!$H$1594:$H$1595,"Current",'Unit details'!$E$1594:$E$1595,"Town")</x:f>
        <x:v>0</x:v>
      </x:c>
      <x:c r="D406" s="14" t="n">
        <x:f>COUNTIFS('Unit details'!$B$1594:$B$1595,$A406,'Unit details'!$J$1594:$J$1595,$B406,'Unit details'!$H$1594:$H$1595,"Current",'Unit details'!$E$1594:$E$1595,"Nearby")</x:f>
        <x:v>0</x:v>
      </x:c>
      <x:c r="E406" s="14" t="n">
        <x:f>COUNTIFS('Unit details'!$B$1594:$B$1595,$A406,'Unit details'!$J$1594:$J$1595,$B406,'Unit details'!$N$1594:$N$1595,"Yes")</x:f>
        <x:v>0</x:v>
      </x:c>
      <x:c r="F406" s="43" t="str">
        <x:f>IF(E406=0,"n.a.",_xlfn.MINIFS('Unit details'!$X$1594:$X$1595,'Unit details'!$B$1594:$B$1595,$A406,'Unit details'!$J$1594:$J$1595,$B406,'Unit details'!$N$1594:$N$1595,"Yes"))</x:f>
        <x:v>n.a.</x:v>
      </x:c>
      <x:c r="G406" s="43" t="str">
        <x:f>IF(E406=0,"n.a.",SUMIFS('Unit details'!$X$1594:$X$1595,'Unit details'!$B$1594:$B$1595,$A406,'Unit details'!$J$1594:$J$1595,$B406,'Unit details'!$N$1594:$N$1595,"Yes")/E406)</x:f>
        <x:v>n.a.</x:v>
      </x:c>
      <x:c r="H406" s="43" t="str">
        <x:f>IF(E406=0,"n.a.",_xlfn.MAXIFS('Unit details'!$X$1594:$X$1595,'Unit details'!$B$1594:$B$1595,$A406,'Unit details'!$J$1594:$J$1595,$B406,'Unit details'!$N$1594:$N$1595,"Yes"))</x:f>
        <x:v>n.a.</x:v>
      </x:c>
      <x:c r="I406" s="15" t="str">
        <x:f>IF(E406=0,"No reliable quoted sample",IF(E406=1,"One quote only; not a market range","Unweighted mean of advertised asking rates"))</x:f>
        <x:v>No reliable quoted sample</x:v>
      </x:c>
    </x:row>
    <x:row r="407" ht="30" customHeight="1">
      <x:c r="A407" s="15" t="str">
        <x:v>Berkhamsted</x:v>
      </x:c>
      <x:c r="B407" s="15" t="str">
        <x:v>5,001–10,000</x:v>
      </x:c>
      <x:c r="C407" s="14" t="n">
        <x:f>COUNTIFS('Unit details'!$B$1594:$B$1595,$A407,'Unit details'!$J$1594:$J$1595,$B407,'Unit details'!$H$1594:$H$1595,"Current",'Unit details'!$E$1594:$E$1595,"Town")</x:f>
        <x:v>1</x:v>
      </x:c>
      <x:c r="D407" s="14" t="n">
        <x:f>COUNTIFS('Unit details'!$B$1594:$B$1595,$A407,'Unit details'!$J$1594:$J$1595,$B407,'Unit details'!$H$1594:$H$1595,"Current",'Unit details'!$E$1594:$E$1595,"Nearby")</x:f>
        <x:v>0</x:v>
      </x:c>
      <x:c r="E407" s="14" t="n">
        <x:f>COUNTIFS('Unit details'!$B$1594:$B$1595,$A407,'Unit details'!$J$1594:$J$1595,$B407,'Unit details'!$N$1594:$N$1595,"Yes")</x:f>
        <x:v>1</x:v>
      </x:c>
      <x:c r="F407" s="43" t="n">
        <x:f>IF(E407=0,"n.a.",_xlfn.MINIFS('Unit details'!$X$1594:$X$1595,'Unit details'!$B$1594:$B$1595,$A407,'Unit details'!$J$1594:$J$1595,$B407,'Unit details'!$N$1594:$N$1595,"Yes"))</x:f>
        <x:v>9.923493323709852</x:v>
      </x:c>
      <x:c r="G407" s="43" t="n">
        <x:f>IF(E407=0,"n.a.",SUMIFS('Unit details'!$X$1594:$X$1595,'Unit details'!$B$1594:$B$1595,$A407,'Unit details'!$J$1594:$J$1595,$B407,'Unit details'!$N$1594:$N$1595,"Yes")/E407)</x:f>
        <x:v>9.923493323709852</x:v>
      </x:c>
      <x:c r="H407" s="43" t="n">
        <x:f>IF(E407=0,"n.a.",_xlfn.MAXIFS('Unit details'!$X$1594:$X$1595,'Unit details'!$B$1594:$B$1595,$A407,'Unit details'!$J$1594:$J$1595,$B407,'Unit details'!$N$1594:$N$1595,"Yes"))</x:f>
        <x:v>9.923493323709852</x:v>
      </x:c>
      <x:c r="I407" s="15" t="str">
        <x:f>IF(E407=0,"No reliable quoted sample",IF(E407=1,"One quote only; not a market range","Unweighted mean of advertised asking rates"))</x:f>
        <x:v>One quote only; not a market range</x:v>
      </x:c>
    </x:row>
    <x:row r="408" ht="30" customHeight="1">
      <x:c r="A408" s="15" t="str">
        <x:v>Berkhamsted</x:v>
      </x:c>
      <x:c r="B408" s="15" t="str">
        <x:v>10,001–15,000</x:v>
      </x:c>
      <x:c r="C408" s="14" t="n">
        <x:f>COUNTIFS('Unit details'!$B$1594:$B$1595,$A408,'Unit details'!$J$1594:$J$1595,$B408,'Unit details'!$H$1594:$H$1595,"Current",'Unit details'!$E$1594:$E$1595,"Town")</x:f>
        <x:v>0</x:v>
      </x:c>
      <x:c r="D408" s="14" t="n">
        <x:f>COUNTIFS('Unit details'!$B$1594:$B$1595,$A408,'Unit details'!$J$1594:$J$1595,$B408,'Unit details'!$H$1594:$H$1595,"Current",'Unit details'!$E$1594:$E$1595,"Nearby")</x:f>
        <x:v>0</x:v>
      </x:c>
      <x:c r="E408" s="14" t="n">
        <x:f>COUNTIFS('Unit details'!$B$1594:$B$1595,$A408,'Unit details'!$J$1594:$J$1595,$B408,'Unit details'!$N$1594:$N$1595,"Yes")</x:f>
        <x:v>0</x:v>
      </x:c>
      <x:c r="F408" s="43" t="str">
        <x:f>IF(E408=0,"n.a.",_xlfn.MINIFS('Unit details'!$X$1594:$X$1595,'Unit details'!$B$1594:$B$1595,$A408,'Unit details'!$J$1594:$J$1595,$B408,'Unit details'!$N$1594:$N$1595,"Yes"))</x:f>
        <x:v>n.a.</x:v>
      </x:c>
      <x:c r="G408" s="43" t="str">
        <x:f>IF(E408=0,"n.a.",SUMIFS('Unit details'!$X$1594:$X$1595,'Unit details'!$B$1594:$B$1595,$A408,'Unit details'!$J$1594:$J$1595,$B408,'Unit details'!$N$1594:$N$1595,"Yes")/E408)</x:f>
        <x:v>n.a.</x:v>
      </x:c>
      <x:c r="H408" s="43" t="str">
        <x:f>IF(E408=0,"n.a.",_xlfn.MAXIFS('Unit details'!$X$1594:$X$1595,'Unit details'!$B$1594:$B$1595,$A408,'Unit details'!$J$1594:$J$1595,$B408,'Unit details'!$N$1594:$N$1595,"Yes"))</x:f>
        <x:v>n.a.</x:v>
      </x:c>
      <x:c r="I408" s="15" t="str">
        <x:f>IF(E408=0,"No reliable quoted sample",IF(E408=1,"One quote only; not a market range","Unweighted mean of advertised asking rates"))</x:f>
        <x:v>No reliable quoted sample</x:v>
      </x:c>
    </x:row>
    <x:row r="409" ht="30" customHeight="1">
      <x:c r="A409" s="15" t="str">
        <x:v>Billericay</x:v>
      </x:c>
      <x:c r="B409" s="15" t="str">
        <x:v>1–1,000</x:v>
      </x:c>
      <x:c r="C409" s="14" t="n">
        <x:f>COUNTIFS('Unit details'!$B$4039:$B$4039,$A409,'Unit details'!$J$4039:$J$4039,$B409,'Unit details'!$H$4039:$H$4039,"Current",'Unit details'!$E$4039:$E$4039,"Town")</x:f>
        <x:v>0</x:v>
      </x:c>
      <x:c r="D409" s="14" t="n">
        <x:f>COUNTIFS('Unit details'!$B$4039:$B$4039,$A409,'Unit details'!$J$4039:$J$4039,$B409,'Unit details'!$H$4039:$H$4039,"Current",'Unit details'!$E$4039:$E$4039,"Nearby")</x:f>
        <x:v>0</x:v>
      </x:c>
      <x:c r="E409" s="14" t="n">
        <x:f>COUNTIFS('Unit details'!$B$4039:$B$4039,$A409,'Unit details'!$J$4039:$J$4039,$B409,'Unit details'!$N$4039:$N$4039,"Yes")</x:f>
        <x:v>0</x:v>
      </x:c>
      <x:c r="F409" s="43" t="str">
        <x:f>IF(E409=0,"n.a.",_xlfn.MINIFS('Unit details'!$X$4039:$X$4039,'Unit details'!$B$4039:$B$4039,$A409,'Unit details'!$J$4039:$J$4039,$B409,'Unit details'!$N$4039:$N$4039,"Yes"))</x:f>
        <x:v>n.a.</x:v>
      </x:c>
      <x:c r="G409" s="43" t="str">
        <x:f>IF(E409=0,"n.a.",SUMIFS('Unit details'!$X$4039:$X$4039,'Unit details'!$B$4039:$B$4039,$A409,'Unit details'!$J$4039:$J$4039,$B409,'Unit details'!$N$4039:$N$4039,"Yes")/E409)</x:f>
        <x:v>n.a.</x:v>
      </x:c>
      <x:c r="H409" s="43" t="str">
        <x:f>IF(E409=0,"n.a.",_xlfn.MAXIFS('Unit details'!$X$4039:$X$4039,'Unit details'!$B$4039:$B$4039,$A409,'Unit details'!$J$4039:$J$4039,$B409,'Unit details'!$N$4039:$N$4039,"Yes"))</x:f>
        <x:v>n.a.</x:v>
      </x:c>
      <x:c r="I409" s="15" t="str">
        <x:f>IF(E409=0,"No reliable quoted sample",IF(E409=1,"One quote only; not a market range","Unweighted mean of advertised asking rates"))</x:f>
        <x:v>No reliable quoted sample</x:v>
      </x:c>
    </x:row>
    <x:row r="410" ht="30" customHeight="1">
      <x:c r="A410" s="15" t="str">
        <x:v>Billericay</x:v>
      </x:c>
      <x:c r="B410" s="15" t="str">
        <x:v>1,001–2,500</x:v>
      </x:c>
      <x:c r="C410" s="14" t="n">
        <x:f>COUNTIFS('Unit details'!$B$4039:$B$4039,$A410,'Unit details'!$J$4039:$J$4039,$B410,'Unit details'!$H$4039:$H$4039,"Current",'Unit details'!$E$4039:$E$4039,"Town")</x:f>
        <x:v>0</x:v>
      </x:c>
      <x:c r="D410" s="14" t="n">
        <x:f>COUNTIFS('Unit details'!$B$4039:$B$4039,$A410,'Unit details'!$J$4039:$J$4039,$B410,'Unit details'!$H$4039:$H$4039,"Current",'Unit details'!$E$4039:$E$4039,"Nearby")</x:f>
        <x:v>0</x:v>
      </x:c>
      <x:c r="E410" s="14" t="n">
        <x:f>COUNTIFS('Unit details'!$B$4039:$B$4039,$A410,'Unit details'!$J$4039:$J$4039,$B410,'Unit details'!$N$4039:$N$4039,"Yes")</x:f>
        <x:v>0</x:v>
      </x:c>
      <x:c r="F410" s="43" t="str">
        <x:f>IF(E410=0,"n.a.",_xlfn.MINIFS('Unit details'!$X$4039:$X$4039,'Unit details'!$B$4039:$B$4039,$A410,'Unit details'!$J$4039:$J$4039,$B410,'Unit details'!$N$4039:$N$4039,"Yes"))</x:f>
        <x:v>n.a.</x:v>
      </x:c>
      <x:c r="G410" s="43" t="str">
        <x:f>IF(E410=0,"n.a.",SUMIFS('Unit details'!$X$4039:$X$4039,'Unit details'!$B$4039:$B$4039,$A410,'Unit details'!$J$4039:$J$4039,$B410,'Unit details'!$N$4039:$N$4039,"Yes")/E410)</x:f>
        <x:v>n.a.</x:v>
      </x:c>
      <x:c r="H410" s="43" t="str">
        <x:f>IF(E410=0,"n.a.",_xlfn.MAXIFS('Unit details'!$X$4039:$X$4039,'Unit details'!$B$4039:$B$4039,$A410,'Unit details'!$J$4039:$J$4039,$B410,'Unit details'!$N$4039:$N$4039,"Yes"))</x:f>
        <x:v>n.a.</x:v>
      </x:c>
      <x:c r="I410" s="15" t="str">
        <x:f>IF(E410=0,"No reliable quoted sample",IF(E410=1,"One quote only; not a market range","Unweighted mean of advertised asking rates"))</x:f>
        <x:v>No reliable quoted sample</x:v>
      </x:c>
    </x:row>
    <x:row r="411" ht="30" customHeight="1">
      <x:c r="A411" s="15" t="str">
        <x:v>Billericay</x:v>
      </x:c>
      <x:c r="B411" s="15" t="str">
        <x:v>2,501–5,000</x:v>
      </x:c>
      <x:c r="C411" s="14" t="n">
        <x:f>COUNTIFS('Unit details'!$B$4039:$B$4039,$A411,'Unit details'!$J$4039:$J$4039,$B411,'Unit details'!$H$4039:$H$4039,"Current",'Unit details'!$E$4039:$E$4039,"Town")</x:f>
        <x:v>0</x:v>
      </x:c>
      <x:c r="D411" s="14" t="n">
        <x:f>COUNTIFS('Unit details'!$B$4039:$B$4039,$A411,'Unit details'!$J$4039:$J$4039,$B411,'Unit details'!$H$4039:$H$4039,"Current",'Unit details'!$E$4039:$E$4039,"Nearby")</x:f>
        <x:v>0</x:v>
      </x:c>
      <x:c r="E411" s="14" t="n">
        <x:f>COUNTIFS('Unit details'!$B$4039:$B$4039,$A411,'Unit details'!$J$4039:$J$4039,$B411,'Unit details'!$N$4039:$N$4039,"Yes")</x:f>
        <x:v>0</x:v>
      </x:c>
      <x:c r="F411" s="43" t="str">
        <x:f>IF(E411=0,"n.a.",_xlfn.MINIFS('Unit details'!$X$4039:$X$4039,'Unit details'!$B$4039:$B$4039,$A411,'Unit details'!$J$4039:$J$4039,$B411,'Unit details'!$N$4039:$N$4039,"Yes"))</x:f>
        <x:v>n.a.</x:v>
      </x:c>
      <x:c r="G411" s="43" t="str">
        <x:f>IF(E411=0,"n.a.",SUMIFS('Unit details'!$X$4039:$X$4039,'Unit details'!$B$4039:$B$4039,$A411,'Unit details'!$J$4039:$J$4039,$B411,'Unit details'!$N$4039:$N$4039,"Yes")/E411)</x:f>
        <x:v>n.a.</x:v>
      </x:c>
      <x:c r="H411" s="43" t="str">
        <x:f>IF(E411=0,"n.a.",_xlfn.MAXIFS('Unit details'!$X$4039:$X$4039,'Unit details'!$B$4039:$B$4039,$A411,'Unit details'!$J$4039:$J$4039,$B411,'Unit details'!$N$4039:$N$4039,"Yes"))</x:f>
        <x:v>n.a.</x:v>
      </x:c>
      <x:c r="I411" s="15" t="str">
        <x:f>IF(E411=0,"No reliable quoted sample",IF(E411=1,"One quote only; not a market range","Unweighted mean of advertised asking rates"))</x:f>
        <x:v>No reliable quoted sample</x:v>
      </x:c>
    </x:row>
    <x:row r="412" ht="30" customHeight="1">
      <x:c r="A412" s="15" t="str">
        <x:v>Billericay</x:v>
      </x:c>
      <x:c r="B412" s="15" t="str">
        <x:v>5,001–10,000</x:v>
      </x:c>
      <x:c r="C412" s="14" t="n">
        <x:f>COUNTIFS('Unit details'!$B$4039:$B$4039,$A412,'Unit details'!$J$4039:$J$4039,$B412,'Unit details'!$H$4039:$H$4039,"Current",'Unit details'!$E$4039:$E$4039,"Town")</x:f>
        <x:v>0</x:v>
      </x:c>
      <x:c r="D412" s="14" t="n">
        <x:f>COUNTIFS('Unit details'!$B$4039:$B$4039,$A412,'Unit details'!$J$4039:$J$4039,$B412,'Unit details'!$H$4039:$H$4039,"Current",'Unit details'!$E$4039:$E$4039,"Nearby")</x:f>
        <x:v>0</x:v>
      </x:c>
      <x:c r="E412" s="14" t="n">
        <x:f>COUNTIFS('Unit details'!$B$4039:$B$4039,$A412,'Unit details'!$J$4039:$J$4039,$B412,'Unit details'!$N$4039:$N$4039,"Yes")</x:f>
        <x:v>0</x:v>
      </x:c>
      <x:c r="F412" s="43" t="str">
        <x:f>IF(E412=0,"n.a.",_xlfn.MINIFS('Unit details'!$X$4039:$X$4039,'Unit details'!$B$4039:$B$4039,$A412,'Unit details'!$J$4039:$J$4039,$B412,'Unit details'!$N$4039:$N$4039,"Yes"))</x:f>
        <x:v>n.a.</x:v>
      </x:c>
      <x:c r="G412" s="43" t="str">
        <x:f>IF(E412=0,"n.a.",SUMIFS('Unit details'!$X$4039:$X$4039,'Unit details'!$B$4039:$B$4039,$A412,'Unit details'!$J$4039:$J$4039,$B412,'Unit details'!$N$4039:$N$4039,"Yes")/E412)</x:f>
        <x:v>n.a.</x:v>
      </x:c>
      <x:c r="H412" s="43" t="str">
        <x:f>IF(E412=0,"n.a.",_xlfn.MAXIFS('Unit details'!$X$4039:$X$4039,'Unit details'!$B$4039:$B$4039,$A412,'Unit details'!$J$4039:$J$4039,$B412,'Unit details'!$N$4039:$N$4039,"Yes"))</x:f>
        <x:v>n.a.</x:v>
      </x:c>
      <x:c r="I412" s="15" t="str">
        <x:f>IF(E412=0,"No reliable quoted sample",IF(E412=1,"One quote only; not a market range","Unweighted mean of advertised asking rates"))</x:f>
        <x:v>No reliable quoted sample</x:v>
      </x:c>
    </x:row>
    <x:row r="413" ht="30" customHeight="1">
      <x:c r="A413" s="15" t="str">
        <x:v>Billericay</x:v>
      </x:c>
      <x:c r="B413" s="15" t="str">
        <x:v>10,001–15,000</x:v>
      </x:c>
      <x:c r="C413" s="14" t="n">
        <x:f>COUNTIFS('Unit details'!$B$4039:$B$4039,$A413,'Unit details'!$J$4039:$J$4039,$B413,'Unit details'!$H$4039:$H$4039,"Current",'Unit details'!$E$4039:$E$4039,"Town")</x:f>
        <x:v>0</x:v>
      </x:c>
      <x:c r="D413" s="14" t="n">
        <x:f>COUNTIFS('Unit details'!$B$4039:$B$4039,$A413,'Unit details'!$J$4039:$J$4039,$B413,'Unit details'!$H$4039:$H$4039,"Current",'Unit details'!$E$4039:$E$4039,"Nearby")</x:f>
        <x:v>0</x:v>
      </x:c>
      <x:c r="E413" s="14" t="n">
        <x:f>COUNTIFS('Unit details'!$B$4039:$B$4039,$A413,'Unit details'!$J$4039:$J$4039,$B413,'Unit details'!$N$4039:$N$4039,"Yes")</x:f>
        <x:v>0</x:v>
      </x:c>
      <x:c r="F413" s="43" t="str">
        <x:f>IF(E413=0,"n.a.",_xlfn.MINIFS('Unit details'!$X$4039:$X$4039,'Unit details'!$B$4039:$B$4039,$A413,'Unit details'!$J$4039:$J$4039,$B413,'Unit details'!$N$4039:$N$4039,"Yes"))</x:f>
        <x:v>n.a.</x:v>
      </x:c>
      <x:c r="G413" s="43" t="str">
        <x:f>IF(E413=0,"n.a.",SUMIFS('Unit details'!$X$4039:$X$4039,'Unit details'!$B$4039:$B$4039,$A413,'Unit details'!$J$4039:$J$4039,$B413,'Unit details'!$N$4039:$N$4039,"Yes")/E413)</x:f>
        <x:v>n.a.</x:v>
      </x:c>
      <x:c r="H413" s="43" t="str">
        <x:f>IF(E413=0,"n.a.",_xlfn.MAXIFS('Unit details'!$X$4039:$X$4039,'Unit details'!$B$4039:$B$4039,$A413,'Unit details'!$J$4039:$J$4039,$B413,'Unit details'!$N$4039:$N$4039,"Yes"))</x:f>
        <x:v>n.a.</x:v>
      </x:c>
      <x:c r="I413" s="15" t="str">
        <x:f>IF(E413=0,"No reliable quoted sample",IF(E413=1,"One quote only; not a market range","Unweighted mean of advertised asking rates"))</x:f>
        <x:v>No reliable quoted sample</x:v>
      </x:c>
    </x:row>
    <x:row r="414" ht="30" customHeight="1">
      <x:c r="A414" s="15" t="str">
        <x:v>Bishop's Stortford</x:v>
      </x:c>
      <x:c r="B414" s="15" t="str">
        <x:v>1–1,000</x:v>
      </x:c>
      <x:c r="C414" s="14" t="n">
        <x:f>COUNTIFS('Unit details'!$B$1596:$B$1635,$A414,'Unit details'!$J$1596:$J$1635,$B414,'Unit details'!$H$1596:$H$1635,"Current",'Unit details'!$E$1596:$E$1635,"Town")</x:f>
        <x:v>0</x:v>
      </x:c>
      <x:c r="D414" s="14" t="n">
        <x:f>COUNTIFS('Unit details'!$B$1596:$B$1635,$A414,'Unit details'!$J$1596:$J$1635,$B414,'Unit details'!$H$1596:$H$1635,"Current",'Unit details'!$E$1596:$E$1635,"Nearby")</x:f>
        <x:v>0</x:v>
      </x:c>
      <x:c r="E414" s="14" t="n">
        <x:f>COUNTIFS('Unit details'!$B$1596:$B$1635,$A414,'Unit details'!$J$1596:$J$1635,$B414,'Unit details'!$N$1596:$N$1635,"Yes")</x:f>
        <x:v>0</x:v>
      </x:c>
      <x:c r="F414" s="43" t="str">
        <x:f>IF(E414=0,"n.a.",_xlfn.MINIFS('Unit details'!$X$1596:$X$1635,'Unit details'!$B$1596:$B$1635,$A414,'Unit details'!$J$1596:$J$1635,$B414,'Unit details'!$N$1596:$N$1635,"Yes"))</x:f>
        <x:v>n.a.</x:v>
      </x:c>
      <x:c r="G414" s="43" t="str">
        <x:f>IF(E414=0,"n.a.",SUMIFS('Unit details'!$X$1596:$X$1635,'Unit details'!$B$1596:$B$1635,$A414,'Unit details'!$J$1596:$J$1635,$B414,'Unit details'!$N$1596:$N$1635,"Yes")/E414)</x:f>
        <x:v>n.a.</x:v>
      </x:c>
      <x:c r="H414" s="43" t="str">
        <x:f>IF(E414=0,"n.a.",_xlfn.MAXIFS('Unit details'!$X$1596:$X$1635,'Unit details'!$B$1596:$B$1635,$A414,'Unit details'!$J$1596:$J$1635,$B414,'Unit details'!$N$1596:$N$1635,"Yes"))</x:f>
        <x:v>n.a.</x:v>
      </x:c>
      <x:c r="I414" s="15" t="str">
        <x:f>IF(E414=0,"No reliable quoted sample",IF(E414=1,"One quote only; not a market range","Unweighted mean of advertised asking rates"))</x:f>
        <x:v>No reliable quoted sample</x:v>
      </x:c>
    </x:row>
    <x:row r="415" ht="30" customHeight="1">
      <x:c r="A415" s="15" t="str">
        <x:v>Bishop's Stortford</x:v>
      </x:c>
      <x:c r="B415" s="15" t="str">
        <x:v>1,001–2,500</x:v>
      </x:c>
      <x:c r="C415" s="14" t="n">
        <x:f>COUNTIFS('Unit details'!$B$1596:$B$1635,$A415,'Unit details'!$J$1596:$J$1635,$B415,'Unit details'!$H$1596:$H$1635,"Current",'Unit details'!$E$1596:$E$1635,"Town")</x:f>
        <x:v>1</x:v>
      </x:c>
      <x:c r="D415" s="14" t="n">
        <x:f>COUNTIFS('Unit details'!$B$1596:$B$1635,$A415,'Unit details'!$J$1596:$J$1635,$B415,'Unit details'!$H$1596:$H$1635,"Current",'Unit details'!$E$1596:$E$1635,"Nearby")</x:f>
        <x:v>1</x:v>
      </x:c>
      <x:c r="E415" s="14" t="n">
        <x:f>COUNTIFS('Unit details'!$B$1596:$B$1635,$A415,'Unit details'!$J$1596:$J$1635,$B415,'Unit details'!$N$1596:$N$1635,"Yes")</x:f>
        <x:v>2</x:v>
      </x:c>
      <x:c r="F415" s="43" t="n">
        <x:f>IF(E415=0,"n.a.",_xlfn.MINIFS('Unit details'!$X$1596:$X$1635,'Unit details'!$B$1596:$B$1635,$A415,'Unit details'!$J$1596:$J$1635,$B415,'Unit details'!$N$1596:$N$1635,"Yes"))</x:f>
        <x:v>9.590204081632653</x:v>
      </x:c>
      <x:c r="G415" s="43" t="n">
        <x:f>IF(E415=0,"n.a.",SUMIFS('Unit details'!$X$1596:$X$1635,'Unit details'!$B$1596:$B$1635,$A415,'Unit details'!$J$1596:$J$1635,$B415,'Unit details'!$N$1596:$N$1635,"Yes")/E415)</x:f>
        <x:v>9.87972368442902</x:v>
      </x:c>
      <x:c r="H415" s="43" t="n">
        <x:f>IF(E415=0,"n.a.",_xlfn.MAXIFS('Unit details'!$X$1596:$X$1635,'Unit details'!$B$1596:$B$1635,$A415,'Unit details'!$J$1596:$J$1635,$B415,'Unit details'!$N$1596:$N$1635,"Yes"))</x:f>
        <x:v>10.169243287225386</x:v>
      </x:c>
      <x:c r="I415" s="15" t="str">
        <x:f>IF(E415=0,"No reliable quoted sample",IF(E415=1,"One quote only; not a market range","Unweighted mean of advertised asking rates"))</x:f>
        <x:v>Unweighted mean of advertised asking rates</x:v>
      </x:c>
    </x:row>
    <x:row r="416" ht="30" customHeight="1">
      <x:c r="A416" s="15" t="str">
        <x:v>Bishop's Stortford</x:v>
      </x:c>
      <x:c r="B416" s="15" t="str">
        <x:v>2,501–5,000</x:v>
      </x:c>
      <x:c r="C416" s="14" t="n">
        <x:f>COUNTIFS('Unit details'!$B$1596:$B$1635,$A416,'Unit details'!$J$1596:$J$1635,$B416,'Unit details'!$H$1596:$H$1635,"Current",'Unit details'!$E$1596:$E$1635,"Town")</x:f>
        <x:v>2</x:v>
      </x:c>
      <x:c r="D416" s="14" t="n">
        <x:f>COUNTIFS('Unit details'!$B$1596:$B$1635,$A416,'Unit details'!$J$1596:$J$1635,$B416,'Unit details'!$H$1596:$H$1635,"Current",'Unit details'!$E$1596:$E$1635,"Nearby")</x:f>
        <x:v>2</x:v>
      </x:c>
      <x:c r="E416" s="14" t="n">
        <x:f>COUNTIFS('Unit details'!$B$1596:$B$1635,$A416,'Unit details'!$J$1596:$J$1635,$B416,'Unit details'!$N$1596:$N$1635,"Yes")</x:f>
        <x:v>3</x:v>
      </x:c>
      <x:c r="F416" s="43" t="n">
        <x:f>IF(E416=0,"n.a.",_xlfn.MINIFS('Unit details'!$X$1596:$X$1635,'Unit details'!$B$1596:$B$1635,$A416,'Unit details'!$J$1596:$J$1635,$B416,'Unit details'!$N$1596:$N$1635,"Yes"))</x:f>
        <x:v>7.982261640798226</x:v>
      </x:c>
      <x:c r="G416" s="43" t="n">
        <x:f>IF(E416=0,"n.a.",SUMIFS('Unit details'!$X$1596:$X$1635,'Unit details'!$B$1596:$B$1635,$A416,'Unit details'!$J$1596:$J$1635,$B416,'Unit details'!$N$1596:$N$1635,"Yes")/E416)</x:f>
        <x:v>12.057851689842735</x:v>
      </x:c>
      <x:c r="H416" s="43" t="n">
        <x:f>IF(E416=0,"n.a.",_xlfn.MAXIFS('Unit details'!$X$1596:$X$1635,'Unit details'!$B$1596:$B$1635,$A416,'Unit details'!$J$1596:$J$1635,$B416,'Unit details'!$N$1596:$N$1635,"Yes"))</x:f>
        <x:v>16.099162910495814</x:v>
      </x:c>
      <x:c r="I416" s="15" t="str">
        <x:f>IF(E416=0,"No reliable quoted sample",IF(E416=1,"One quote only; not a market range","Unweighted mean of advertised asking rates"))</x:f>
        <x:v>Unweighted mean of advertised asking rates</x:v>
      </x:c>
    </x:row>
    <x:row r="417" ht="30" customHeight="1">
      <x:c r="A417" s="15" t="str">
        <x:v>Bishop's Stortford</x:v>
      </x:c>
      <x:c r="B417" s="15" t="str">
        <x:v>5,001–10,000</x:v>
      </x:c>
      <x:c r="C417" s="14" t="n">
        <x:f>COUNTIFS('Unit details'!$B$1596:$B$1635,$A417,'Unit details'!$J$1596:$J$1635,$B417,'Unit details'!$H$1596:$H$1635,"Current",'Unit details'!$E$1596:$E$1635,"Town")</x:f>
        <x:v>5</x:v>
      </x:c>
      <x:c r="D417" s="14" t="n">
        <x:f>COUNTIFS('Unit details'!$B$1596:$B$1635,$A417,'Unit details'!$J$1596:$J$1635,$B417,'Unit details'!$H$1596:$H$1635,"Current",'Unit details'!$E$1596:$E$1635,"Nearby")</x:f>
        <x:v>2</x:v>
      </x:c>
      <x:c r="E417" s="14" t="n">
        <x:f>COUNTIFS('Unit details'!$B$1596:$B$1635,$A417,'Unit details'!$J$1596:$J$1635,$B417,'Unit details'!$N$1596:$N$1635,"Yes")</x:f>
        <x:v>3</x:v>
      </x:c>
      <x:c r="F417" s="43" t="n">
        <x:f>IF(E417=0,"n.a.",_xlfn.MINIFS('Unit details'!$X$1596:$X$1635,'Unit details'!$B$1596:$B$1635,$A417,'Unit details'!$J$1596:$J$1635,$B417,'Unit details'!$N$1596:$N$1635,"Yes"))</x:f>
        <x:v>6.840985101854667</x:v>
      </x:c>
      <x:c r="G417" s="43" t="n">
        <x:f>IF(E417=0,"n.a.",SUMIFS('Unit details'!$X$1596:$X$1635,'Unit details'!$B$1596:$B$1635,$A417,'Unit details'!$J$1596:$J$1635,$B417,'Unit details'!$N$1596:$N$1635,"Yes")/E417)</x:f>
        <x:v>11.08371056615976</x:v>
      </x:c>
      <x:c r="H417" s="43" t="n">
        <x:f>IF(E417=0,"n.a.",_xlfn.MAXIFS('Unit details'!$X$1596:$X$1635,'Unit details'!$B$1596:$B$1635,$A417,'Unit details'!$J$1596:$J$1635,$B417,'Unit details'!$N$1596:$N$1635,"Yes"))</x:f>
        <x:v>14.571190674437968</x:v>
      </x:c>
      <x:c r="I417" s="15" t="str">
        <x:f>IF(E417=0,"No reliable quoted sample",IF(E417=1,"One quote only; not a market range","Unweighted mean of advertised asking rates"))</x:f>
        <x:v>Unweighted mean of advertised asking rates</x:v>
      </x:c>
    </x:row>
    <x:row r="418" ht="30" customHeight="1">
      <x:c r="A418" s="15" t="str">
        <x:v>Bishop's Stortford</x:v>
      </x:c>
      <x:c r="B418" s="15" t="str">
        <x:v>10,001–15,000</x:v>
      </x:c>
      <x:c r="C418" s="14" t="n">
        <x:f>COUNTIFS('Unit details'!$B$1596:$B$1635,$A418,'Unit details'!$J$1596:$J$1635,$B418,'Unit details'!$H$1596:$H$1635,"Current",'Unit details'!$E$1596:$E$1635,"Town")</x:f>
        <x:v>2</x:v>
      </x:c>
      <x:c r="D418" s="14" t="n">
        <x:f>COUNTIFS('Unit details'!$B$1596:$B$1635,$A418,'Unit details'!$J$1596:$J$1635,$B418,'Unit details'!$H$1596:$H$1635,"Current",'Unit details'!$E$1596:$E$1635,"Nearby")</x:f>
        <x:v>1</x:v>
      </x:c>
      <x:c r="E418" s="14" t="n">
        <x:f>COUNTIFS('Unit details'!$B$1596:$B$1635,$A418,'Unit details'!$J$1596:$J$1635,$B418,'Unit details'!$N$1596:$N$1635,"Yes")</x:f>
        <x:v>0</x:v>
      </x:c>
      <x:c r="F418" s="43" t="str">
        <x:f>IF(E418=0,"n.a.",_xlfn.MINIFS('Unit details'!$X$1596:$X$1635,'Unit details'!$B$1596:$B$1635,$A418,'Unit details'!$J$1596:$J$1635,$B418,'Unit details'!$N$1596:$N$1635,"Yes"))</x:f>
        <x:v>n.a.</x:v>
      </x:c>
      <x:c r="G418" s="43" t="str">
        <x:f>IF(E418=0,"n.a.",SUMIFS('Unit details'!$X$1596:$X$1635,'Unit details'!$B$1596:$B$1635,$A418,'Unit details'!$J$1596:$J$1635,$B418,'Unit details'!$N$1596:$N$1635,"Yes")/E418)</x:f>
        <x:v>n.a.</x:v>
      </x:c>
      <x:c r="H418" s="43" t="str">
        <x:f>IF(E418=0,"n.a.",_xlfn.MAXIFS('Unit details'!$X$1596:$X$1635,'Unit details'!$B$1596:$B$1635,$A418,'Unit details'!$J$1596:$J$1635,$B418,'Unit details'!$N$1596:$N$1635,"Yes"))</x:f>
        <x:v>n.a.</x:v>
      </x:c>
      <x:c r="I418" s="15" t="str">
        <x:f>IF(E418=0,"No reliable quoted sample",IF(E418=1,"One quote only; not a market range","Unweighted mean of advertised asking rates"))</x:f>
        <x:v>No reliable quoted sample</x:v>
      </x:c>
    </x:row>
    <x:row r="419" ht="30" customHeight="1">
      <x:c r="A419" s="15" t="str">
        <x:v>Borehamwood</x:v>
      </x:c>
      <x:c r="B419" s="15" t="str">
        <x:v>1–1,000</x:v>
      </x:c>
      <x:c r="C419" s="14" t="n">
        <x:f>COUNTIFS('Unit details'!$B$1636:$B$1646,$A419,'Unit details'!$J$1636:$J$1646,$B419,'Unit details'!$H$1636:$H$1646,"Current",'Unit details'!$E$1636:$E$1646,"Town")</x:f>
        <x:v>0</x:v>
      </x:c>
      <x:c r="D419" s="14" t="n">
        <x:f>COUNTIFS('Unit details'!$B$1636:$B$1646,$A419,'Unit details'!$J$1636:$J$1646,$B419,'Unit details'!$H$1636:$H$1646,"Current",'Unit details'!$E$1636:$E$1646,"Nearby")</x:f>
        <x:v>0</x:v>
      </x:c>
      <x:c r="E419" s="14" t="n">
        <x:f>COUNTIFS('Unit details'!$B$1636:$B$1646,$A419,'Unit details'!$J$1636:$J$1646,$B419,'Unit details'!$N$1636:$N$1646,"Yes")</x:f>
        <x:v>0</x:v>
      </x:c>
      <x:c r="F419" s="43" t="str">
        <x:f>IF(E419=0,"n.a.",_xlfn.MINIFS('Unit details'!$X$1636:$X$1646,'Unit details'!$B$1636:$B$1646,$A419,'Unit details'!$J$1636:$J$1646,$B419,'Unit details'!$N$1636:$N$1646,"Yes"))</x:f>
        <x:v>n.a.</x:v>
      </x:c>
      <x:c r="G419" s="43" t="str">
        <x:f>IF(E419=0,"n.a.",SUMIFS('Unit details'!$X$1636:$X$1646,'Unit details'!$B$1636:$B$1646,$A419,'Unit details'!$J$1636:$J$1646,$B419,'Unit details'!$N$1636:$N$1646,"Yes")/E419)</x:f>
        <x:v>n.a.</x:v>
      </x:c>
      <x:c r="H419" s="43" t="str">
        <x:f>IF(E419=0,"n.a.",_xlfn.MAXIFS('Unit details'!$X$1636:$X$1646,'Unit details'!$B$1636:$B$1646,$A419,'Unit details'!$J$1636:$J$1646,$B419,'Unit details'!$N$1636:$N$1646,"Yes"))</x:f>
        <x:v>n.a.</x:v>
      </x:c>
      <x:c r="I419" s="15" t="str">
        <x:f>IF(E419=0,"No reliable quoted sample",IF(E419=1,"One quote only; not a market range","Unweighted mean of advertised asking rates"))</x:f>
        <x:v>No reliable quoted sample</x:v>
      </x:c>
    </x:row>
    <x:row r="420" ht="30" customHeight="1">
      <x:c r="A420" s="15" t="str">
        <x:v>Borehamwood</x:v>
      </x:c>
      <x:c r="B420" s="15" t="str">
        <x:v>1,001–2,500</x:v>
      </x:c>
      <x:c r="C420" s="14" t="n">
        <x:f>COUNTIFS('Unit details'!$B$1636:$B$1646,$A420,'Unit details'!$J$1636:$J$1646,$B420,'Unit details'!$H$1636:$H$1646,"Current",'Unit details'!$E$1636:$E$1646,"Town")</x:f>
        <x:v>2</x:v>
      </x:c>
      <x:c r="D420" s="14" t="n">
        <x:f>COUNTIFS('Unit details'!$B$1636:$B$1646,$A420,'Unit details'!$J$1636:$J$1646,$B420,'Unit details'!$H$1636:$H$1646,"Current",'Unit details'!$E$1636:$E$1646,"Nearby")</x:f>
        <x:v>0</x:v>
      </x:c>
      <x:c r="E420" s="14" t="n">
        <x:f>COUNTIFS('Unit details'!$B$1636:$B$1646,$A420,'Unit details'!$J$1636:$J$1646,$B420,'Unit details'!$N$1636:$N$1646,"Yes")</x:f>
        <x:v>2</x:v>
      </x:c>
      <x:c r="F420" s="43" t="n">
        <x:f>IF(E420=0,"n.a.",_xlfn.MINIFS('Unit details'!$X$1636:$X$1646,'Unit details'!$B$1636:$B$1646,$A420,'Unit details'!$J$1636:$J$1646,$B420,'Unit details'!$N$1636:$N$1646,"Yes"))</x:f>
        <x:v>15.485203028217482</x:v>
      </x:c>
      <x:c r="G420" s="43" t="n">
        <x:f>IF(E420=0,"n.a.",SUMIFS('Unit details'!$X$1636:$X$1646,'Unit details'!$B$1636:$B$1646,$A420,'Unit details'!$J$1636:$J$1646,$B420,'Unit details'!$N$1636:$N$1646,"Yes")/E420)</x:f>
        <x:v>17.39235133540967</x:v>
      </x:c>
      <x:c r="H420" s="43" t="n">
        <x:f>IF(E420=0,"n.a.",_xlfn.MAXIFS('Unit details'!$X$1636:$X$1646,'Unit details'!$B$1636:$B$1646,$A420,'Unit details'!$J$1636:$J$1646,$B420,'Unit details'!$N$1636:$N$1646,"Yes"))</x:f>
        <x:v>19.29949964260186</x:v>
      </x:c>
      <x:c r="I420" s="15" t="str">
        <x:f>IF(E420=0,"No reliable quoted sample",IF(E420=1,"One quote only; not a market range","Unweighted mean of advertised asking rates"))</x:f>
        <x:v>Unweighted mean of advertised asking rates</x:v>
      </x:c>
    </x:row>
    <x:row r="421" ht="30" customHeight="1">
      <x:c r="A421" s="15" t="str">
        <x:v>Borehamwood</x:v>
      </x:c>
      <x:c r="B421" s="15" t="str">
        <x:v>2,501–5,000</x:v>
      </x:c>
      <x:c r="C421" s="14" t="n">
        <x:f>COUNTIFS('Unit details'!$B$1636:$B$1646,$A421,'Unit details'!$J$1636:$J$1646,$B421,'Unit details'!$H$1636:$H$1646,"Current",'Unit details'!$E$1636:$E$1646,"Town")</x:f>
        <x:v>1</x:v>
      </x:c>
      <x:c r="D421" s="14" t="n">
        <x:f>COUNTIFS('Unit details'!$B$1636:$B$1646,$A421,'Unit details'!$J$1636:$J$1646,$B421,'Unit details'!$H$1636:$H$1646,"Current",'Unit details'!$E$1636:$E$1646,"Nearby")</x:f>
        <x:v>0</x:v>
      </x:c>
      <x:c r="E421" s="14" t="n">
        <x:f>COUNTIFS('Unit details'!$B$1636:$B$1646,$A421,'Unit details'!$J$1636:$J$1646,$B421,'Unit details'!$N$1636:$N$1646,"Yes")</x:f>
        <x:v>1</x:v>
      </x:c>
      <x:c r="F421" s="43" t="n">
        <x:f>IF(E421=0,"n.a.",_xlfn.MINIFS('Unit details'!$X$1636:$X$1646,'Unit details'!$B$1636:$B$1646,$A421,'Unit details'!$J$1636:$J$1646,$B421,'Unit details'!$N$1636:$N$1646,"Yes"))</x:f>
        <x:v>22.76292682926829</x:v>
      </x:c>
      <x:c r="G421" s="43" t="n">
        <x:f>IF(E421=0,"n.a.",SUMIFS('Unit details'!$X$1636:$X$1646,'Unit details'!$B$1636:$B$1646,$A421,'Unit details'!$J$1636:$J$1646,$B421,'Unit details'!$N$1636:$N$1646,"Yes")/E421)</x:f>
        <x:v>22.76292682926829</x:v>
      </x:c>
      <x:c r="H421" s="43" t="n">
        <x:f>IF(E421=0,"n.a.",_xlfn.MAXIFS('Unit details'!$X$1636:$X$1646,'Unit details'!$B$1636:$B$1646,$A421,'Unit details'!$J$1636:$J$1646,$B421,'Unit details'!$N$1636:$N$1646,"Yes"))</x:f>
        <x:v>22.76292682926829</x:v>
      </x:c>
      <x:c r="I421" s="15" t="str">
        <x:f>IF(E421=0,"No reliable quoted sample",IF(E421=1,"One quote only; not a market range","Unweighted mean of advertised asking rates"))</x:f>
        <x:v>One quote only; not a market range</x:v>
      </x:c>
    </x:row>
    <x:row r="422" ht="30" customHeight="1">
      <x:c r="A422" s="15" t="str">
        <x:v>Borehamwood</x:v>
      </x:c>
      <x:c r="B422" s="15" t="str">
        <x:v>5,001–10,000</x:v>
      </x:c>
      <x:c r="C422" s="14" t="n">
        <x:f>COUNTIFS('Unit details'!$B$1636:$B$1646,$A422,'Unit details'!$J$1636:$J$1646,$B422,'Unit details'!$H$1636:$H$1646,"Current",'Unit details'!$E$1636:$E$1646,"Town")</x:f>
        <x:v>3</x:v>
      </x:c>
      <x:c r="D422" s="14" t="n">
        <x:f>COUNTIFS('Unit details'!$B$1636:$B$1646,$A422,'Unit details'!$J$1636:$J$1646,$B422,'Unit details'!$H$1636:$H$1646,"Current",'Unit details'!$E$1636:$E$1646,"Nearby")</x:f>
        <x:v>4</x:v>
      </x:c>
      <x:c r="E422" s="14" t="n">
        <x:f>COUNTIFS('Unit details'!$B$1636:$B$1646,$A422,'Unit details'!$J$1636:$J$1646,$B422,'Unit details'!$N$1636:$N$1646,"Yes")</x:f>
        <x:v>3</x:v>
      </x:c>
      <x:c r="F422" s="43" t="n">
        <x:f>IF(E422=0,"n.a.",_xlfn.MINIFS('Unit details'!$X$1636:$X$1646,'Unit details'!$B$1636:$B$1646,$A422,'Unit details'!$J$1636:$J$1646,$B422,'Unit details'!$N$1636:$N$1646,"Yes"))</x:f>
        <x:v>4.584527220630372</x:v>
      </x:c>
      <x:c r="G422" s="43" t="n">
        <x:f>IF(E422=0,"n.a.",SUMIFS('Unit details'!$X$1636:$X$1646,'Unit details'!$B$1636:$B$1646,$A422,'Unit details'!$J$1636:$J$1646,$B422,'Unit details'!$N$1636:$N$1646,"Yes")/E422)</x:f>
        <x:v>11.503057896680687</x:v>
      </x:c>
      <x:c r="H422" s="43" t="n">
        <x:f>IF(E422=0,"n.a.",_xlfn.MAXIFS('Unit details'!$X$1636:$X$1646,'Unit details'!$B$1636:$B$1646,$A422,'Unit details'!$J$1636:$J$1646,$B422,'Unit details'!$N$1636:$N$1646,"Yes"))</x:f>
        <x:v>19.00110741971207</x:v>
      </x:c>
      <x:c r="I422" s="15" t="str">
        <x:f>IF(E422=0,"No reliable quoted sample",IF(E422=1,"One quote only; not a market range","Unweighted mean of advertised asking rates"))</x:f>
        <x:v>Unweighted mean of advertised asking rates</x:v>
      </x:c>
    </x:row>
    <x:row r="423" ht="30" customHeight="1">
      <x:c r="A423" s="15" t="str">
        <x:v>Borehamwood</x:v>
      </x:c>
      <x:c r="B423" s="15" t="str">
        <x:v>10,001–15,000</x:v>
      </x:c>
      <x:c r="C423" s="14" t="n">
        <x:f>COUNTIFS('Unit details'!$B$1636:$B$1646,$A423,'Unit details'!$J$1636:$J$1646,$B423,'Unit details'!$H$1636:$H$1646,"Current",'Unit details'!$E$1636:$E$1646,"Town")</x:f>
        <x:v>0</x:v>
      </x:c>
      <x:c r="D423" s="14" t="n">
        <x:f>COUNTIFS('Unit details'!$B$1636:$B$1646,$A423,'Unit details'!$J$1636:$J$1646,$B423,'Unit details'!$H$1636:$H$1646,"Current",'Unit details'!$E$1636:$E$1646,"Nearby")</x:f>
        <x:v>0</x:v>
      </x:c>
      <x:c r="E423" s="14" t="n">
        <x:f>COUNTIFS('Unit details'!$B$1636:$B$1646,$A423,'Unit details'!$J$1636:$J$1646,$B423,'Unit details'!$N$1636:$N$1646,"Yes")</x:f>
        <x:v>0</x:v>
      </x:c>
      <x:c r="F423" s="43" t="str">
        <x:f>IF(E423=0,"n.a.",_xlfn.MINIFS('Unit details'!$X$1636:$X$1646,'Unit details'!$B$1636:$B$1646,$A423,'Unit details'!$J$1636:$J$1646,$B423,'Unit details'!$N$1636:$N$1646,"Yes"))</x:f>
        <x:v>n.a.</x:v>
      </x:c>
      <x:c r="G423" s="43" t="str">
        <x:f>IF(E423=0,"n.a.",SUMIFS('Unit details'!$X$1636:$X$1646,'Unit details'!$B$1636:$B$1646,$A423,'Unit details'!$J$1636:$J$1646,$B423,'Unit details'!$N$1636:$N$1646,"Yes")/E423)</x:f>
        <x:v>n.a.</x:v>
      </x:c>
      <x:c r="H423" s="43" t="str">
        <x:f>IF(E423=0,"n.a.",_xlfn.MAXIFS('Unit details'!$X$1636:$X$1646,'Unit details'!$B$1636:$B$1646,$A423,'Unit details'!$J$1636:$J$1646,$B423,'Unit details'!$N$1636:$N$1646,"Yes"))</x:f>
        <x:v>n.a.</x:v>
      </x:c>
      <x:c r="I423" s="15" t="str">
        <x:f>IF(E423=0,"No reliable quoted sample",IF(E423=1,"One quote only; not a market range","Unweighted mean of advertised asking rates"))</x:f>
        <x:v>No reliable quoted sample</x:v>
      </x:c>
    </x:row>
    <x:row r="424" ht="30" customHeight="1">
      <x:c r="A424" s="15" t="str">
        <x:v>Braintree</x:v>
      </x:c>
      <x:c r="B424" s="15" t="str">
        <x:v>1–1,000</x:v>
      </x:c>
      <x:c r="C424" s="14" t="n">
        <x:f>COUNTIFS('Unit details'!$B$1647:$B$1673,$A424,'Unit details'!$J$1647:$J$1673,$B424,'Unit details'!$H$1647:$H$1673,"Current",'Unit details'!$E$1647:$E$1673,"Town")</x:f>
        <x:v>3</x:v>
      </x:c>
      <x:c r="D424" s="14" t="n">
        <x:f>COUNTIFS('Unit details'!$B$1647:$B$1673,$A424,'Unit details'!$J$1647:$J$1673,$B424,'Unit details'!$H$1647:$H$1673,"Current",'Unit details'!$E$1647:$E$1673,"Nearby")</x:f>
        <x:v>1</x:v>
      </x:c>
      <x:c r="E424" s="14" t="n">
        <x:f>COUNTIFS('Unit details'!$B$1647:$B$1673,$A424,'Unit details'!$J$1647:$J$1673,$B424,'Unit details'!$N$1647:$N$1673,"Yes")</x:f>
        <x:v>4</x:v>
      </x:c>
      <x:c r="F424" s="43" t="n">
        <x:f>IF(E424=0,"n.a.",_xlfn.MINIFS('Unit details'!$X$1647:$X$1673,'Unit details'!$B$1647:$B$1673,$A424,'Unit details'!$J$1647:$J$1673,$B424,'Unit details'!$N$1647:$N$1673,"Yes"))</x:f>
        <x:v>7.5</x:v>
      </x:c>
      <x:c r="G424" s="43" t="n">
        <x:f>IF(E424=0,"n.a.",SUMIFS('Unit details'!$X$1647:$X$1673,'Unit details'!$B$1647:$B$1673,$A424,'Unit details'!$J$1647:$J$1673,$B424,'Unit details'!$N$1647:$N$1673,"Yes")/E424)</x:f>
        <x:v>13.66609561752988</x:v>
      </x:c>
      <x:c r="H424" s="43" t="n">
        <x:f>IF(E424=0,"n.a.",_xlfn.MAXIFS('Unit details'!$X$1647:$X$1673,'Unit details'!$B$1647:$B$1673,$A424,'Unit details'!$J$1647:$J$1673,$B424,'Unit details'!$N$1647:$N$1673,"Yes"))</x:f>
        <x:v>23.904382470119522</x:v>
      </x:c>
      <x:c r="I424" s="15" t="str">
        <x:f>IF(E424=0,"No reliable quoted sample",IF(E424=1,"One quote only; not a market range","Unweighted mean of advertised asking rates"))</x:f>
        <x:v>Unweighted mean of advertised asking rates</x:v>
      </x:c>
    </x:row>
    <x:row r="425" ht="30" customHeight="1">
      <x:c r="A425" s="15" t="str">
        <x:v>Braintree</x:v>
      </x:c>
      <x:c r="B425" s="15" t="str">
        <x:v>1,001–2,500</x:v>
      </x:c>
      <x:c r="C425" s="14" t="n">
        <x:f>COUNTIFS('Unit details'!$B$1647:$B$1673,$A425,'Unit details'!$J$1647:$J$1673,$B425,'Unit details'!$H$1647:$H$1673,"Current",'Unit details'!$E$1647:$E$1673,"Town")</x:f>
        <x:v>2</x:v>
      </x:c>
      <x:c r="D425" s="14" t="n">
        <x:f>COUNTIFS('Unit details'!$B$1647:$B$1673,$A425,'Unit details'!$J$1647:$J$1673,$B425,'Unit details'!$H$1647:$H$1673,"Current",'Unit details'!$E$1647:$E$1673,"Nearby")</x:f>
        <x:v>1</x:v>
      </x:c>
      <x:c r="E425" s="14" t="n">
        <x:f>COUNTIFS('Unit details'!$B$1647:$B$1673,$A425,'Unit details'!$J$1647:$J$1673,$B425,'Unit details'!$N$1647:$N$1673,"Yes")</x:f>
        <x:v>3</x:v>
      </x:c>
      <x:c r="F425" s="43" t="n">
        <x:f>IF(E425=0,"n.a.",_xlfn.MINIFS('Unit details'!$X$1647:$X$1673,'Unit details'!$B$1647:$B$1673,$A425,'Unit details'!$J$1647:$J$1673,$B425,'Unit details'!$N$1647:$N$1673,"Yes"))</x:f>
        <x:v>13.538071065989847</x:v>
      </x:c>
      <x:c r="G425" s="43" t="n">
        <x:f>IF(E425=0,"n.a.",SUMIFS('Unit details'!$X$1647:$X$1673,'Unit details'!$B$1647:$B$1673,$A425,'Unit details'!$J$1647:$J$1673,$B425,'Unit details'!$N$1647:$N$1673,"Yes")/E425)</x:f>
        <x:v>13.941261783901377</x:v>
      </x:c>
      <x:c r="H425" s="43" t="n">
        <x:f>IF(E425=0,"n.a.",_xlfn.MAXIFS('Unit details'!$X$1647:$X$1673,'Unit details'!$B$1647:$B$1673,$A425,'Unit details'!$J$1647:$J$1673,$B425,'Unit details'!$N$1647:$N$1673,"Yes"))</x:f>
        <x:v>14.285714285714286</x:v>
      </x:c>
      <x:c r="I425" s="15" t="str">
        <x:f>IF(E425=0,"No reliable quoted sample",IF(E425=1,"One quote only; not a market range","Unweighted mean of advertised asking rates"))</x:f>
        <x:v>Unweighted mean of advertised asking rates</x:v>
      </x:c>
    </x:row>
    <x:row r="426" ht="30" customHeight="1">
      <x:c r="A426" s="15" t="str">
        <x:v>Braintree</x:v>
      </x:c>
      <x:c r="B426" s="15" t="str">
        <x:v>2,501–5,000</x:v>
      </x:c>
      <x:c r="C426" s="14" t="n">
        <x:f>COUNTIFS('Unit details'!$B$1647:$B$1673,$A426,'Unit details'!$J$1647:$J$1673,$B426,'Unit details'!$H$1647:$H$1673,"Current",'Unit details'!$E$1647:$E$1673,"Town")</x:f>
        <x:v>5</x:v>
      </x:c>
      <x:c r="D426" s="14" t="n">
        <x:f>COUNTIFS('Unit details'!$B$1647:$B$1673,$A426,'Unit details'!$J$1647:$J$1673,$B426,'Unit details'!$H$1647:$H$1673,"Current",'Unit details'!$E$1647:$E$1673,"Nearby")</x:f>
        <x:v>1</x:v>
      </x:c>
      <x:c r="E426" s="14" t="n">
        <x:f>COUNTIFS('Unit details'!$B$1647:$B$1673,$A426,'Unit details'!$J$1647:$J$1673,$B426,'Unit details'!$N$1647:$N$1673,"Yes")</x:f>
        <x:v>5</x:v>
      </x:c>
      <x:c r="F426" s="43" t="n">
        <x:f>IF(E426=0,"n.a.",_xlfn.MINIFS('Unit details'!$X$1647:$X$1673,'Unit details'!$B$1647:$B$1673,$A426,'Unit details'!$J$1647:$J$1673,$B426,'Unit details'!$N$1647:$N$1673,"Yes"))</x:f>
        <x:v>6.008653846153846</x:v>
      </x:c>
      <x:c r="G426" s="43" t="n">
        <x:f>IF(E426=0,"n.a.",SUMIFS('Unit details'!$X$1647:$X$1673,'Unit details'!$B$1647:$B$1673,$A426,'Unit details'!$J$1647:$J$1673,$B426,'Unit details'!$N$1647:$N$1673,"Yes")/E426)</x:f>
        <x:v>9.046969500058541</x:v>
      </x:c>
      <x:c r="H426" s="43" t="n">
        <x:f>IF(E426=0,"n.a.",_xlfn.MAXIFS('Unit details'!$X$1647:$X$1673,'Unit details'!$B$1647:$B$1673,$A426,'Unit details'!$J$1647:$J$1673,$B426,'Unit details'!$N$1647:$N$1673,"Yes"))</x:f>
        <x:v>12.45662100456621</x:v>
      </x:c>
      <x:c r="I426" s="15" t="str">
        <x:f>IF(E426=0,"No reliable quoted sample",IF(E426=1,"One quote only; not a market range","Unweighted mean of advertised asking rates"))</x:f>
        <x:v>Unweighted mean of advertised asking rates</x:v>
      </x:c>
    </x:row>
    <x:row r="427" ht="30" customHeight="1">
      <x:c r="A427" s="15" t="str">
        <x:v>Braintree</x:v>
      </x:c>
      <x:c r="B427" s="15" t="str">
        <x:v>5,001–10,000</x:v>
      </x:c>
      <x:c r="C427" s="14" t="n">
        <x:f>COUNTIFS('Unit details'!$B$1647:$B$1673,$A427,'Unit details'!$J$1647:$J$1673,$B427,'Unit details'!$H$1647:$H$1673,"Current",'Unit details'!$E$1647:$E$1673,"Town")</x:f>
        <x:v>1</x:v>
      </x:c>
      <x:c r="D427" s="14" t="n">
        <x:f>COUNTIFS('Unit details'!$B$1647:$B$1673,$A427,'Unit details'!$J$1647:$J$1673,$B427,'Unit details'!$H$1647:$H$1673,"Current",'Unit details'!$E$1647:$E$1673,"Nearby")</x:f>
        <x:v>1</x:v>
      </x:c>
      <x:c r="E427" s="14" t="n">
        <x:f>COUNTIFS('Unit details'!$B$1647:$B$1673,$A427,'Unit details'!$J$1647:$J$1673,$B427,'Unit details'!$N$1647:$N$1673,"Yes")</x:f>
        <x:v>1</x:v>
      </x:c>
      <x:c r="F427" s="43" t="n">
        <x:f>IF(E427=0,"n.a.",_xlfn.MINIFS('Unit details'!$X$1647:$X$1673,'Unit details'!$B$1647:$B$1673,$A427,'Unit details'!$J$1647:$J$1673,$B427,'Unit details'!$N$1647:$N$1673,"Yes"))</x:f>
        <x:v>7.216956521739131</x:v>
      </x:c>
      <x:c r="G427" s="43" t="n">
        <x:f>IF(E427=0,"n.a.",SUMIFS('Unit details'!$X$1647:$X$1673,'Unit details'!$B$1647:$B$1673,$A427,'Unit details'!$J$1647:$J$1673,$B427,'Unit details'!$N$1647:$N$1673,"Yes")/E427)</x:f>
        <x:v>7.216956521739131</x:v>
      </x:c>
      <x:c r="H427" s="43" t="n">
        <x:f>IF(E427=0,"n.a.",_xlfn.MAXIFS('Unit details'!$X$1647:$X$1673,'Unit details'!$B$1647:$B$1673,$A427,'Unit details'!$J$1647:$J$1673,$B427,'Unit details'!$N$1647:$N$1673,"Yes"))</x:f>
        <x:v>7.216956521739131</x:v>
      </x:c>
      <x:c r="I427" s="15" t="str">
        <x:f>IF(E427=0,"No reliable quoted sample",IF(E427=1,"One quote only; not a market range","Unweighted mean of advertised asking rates"))</x:f>
        <x:v>One quote only; not a market range</x:v>
      </x:c>
    </x:row>
    <x:row r="428" ht="30" customHeight="1">
      <x:c r="A428" s="15" t="str">
        <x:v>Braintree</x:v>
      </x:c>
      <x:c r="B428" s="15" t="str">
        <x:v>10,001–15,000</x:v>
      </x:c>
      <x:c r="C428" s="14" t="n">
        <x:f>COUNTIFS('Unit details'!$B$1647:$B$1673,$A428,'Unit details'!$J$1647:$J$1673,$B428,'Unit details'!$H$1647:$H$1673,"Current",'Unit details'!$E$1647:$E$1673,"Town")</x:f>
        <x:v>1</x:v>
      </x:c>
      <x:c r="D428" s="14" t="n">
        <x:f>COUNTIFS('Unit details'!$B$1647:$B$1673,$A428,'Unit details'!$J$1647:$J$1673,$B428,'Unit details'!$H$1647:$H$1673,"Current",'Unit details'!$E$1647:$E$1673,"Nearby")</x:f>
        <x:v>0</x:v>
      </x:c>
      <x:c r="E428" s="14" t="n">
        <x:f>COUNTIFS('Unit details'!$B$1647:$B$1673,$A428,'Unit details'!$J$1647:$J$1673,$B428,'Unit details'!$N$1647:$N$1673,"Yes")</x:f>
        <x:v>1</x:v>
      </x:c>
      <x:c r="F428" s="43" t="n">
        <x:f>IF(E428=0,"n.a.",_xlfn.MINIFS('Unit details'!$X$1647:$X$1673,'Unit details'!$B$1647:$B$1673,$A428,'Unit details'!$J$1647:$J$1673,$B428,'Unit details'!$N$1647:$N$1673,"Yes"))</x:f>
        <x:v>10.5</x:v>
      </x:c>
      <x:c r="G428" s="43" t="n">
        <x:f>IF(E428=0,"n.a.",SUMIFS('Unit details'!$X$1647:$X$1673,'Unit details'!$B$1647:$B$1673,$A428,'Unit details'!$J$1647:$J$1673,$B428,'Unit details'!$N$1647:$N$1673,"Yes")/E428)</x:f>
        <x:v>10.5</x:v>
      </x:c>
      <x:c r="H428" s="43" t="n">
        <x:f>IF(E428=0,"n.a.",_xlfn.MAXIFS('Unit details'!$X$1647:$X$1673,'Unit details'!$B$1647:$B$1673,$A428,'Unit details'!$J$1647:$J$1673,$B428,'Unit details'!$N$1647:$N$1673,"Yes"))</x:f>
        <x:v>10.5</x:v>
      </x:c>
      <x:c r="I428" s="15" t="str">
        <x:f>IF(E428=0,"No reliable quoted sample",IF(E428=1,"One quote only; not a market range","Unweighted mean of advertised asking rates"))</x:f>
        <x:v>One quote only; not a market range</x:v>
      </x:c>
    </x:row>
    <x:row r="429" ht="30" customHeight="1">
      <x:c r="A429" s="15" t="str">
        <x:v>Brentwood</x:v>
      </x:c>
      <x:c r="B429" s="15" t="str">
        <x:v>1–1,000</x:v>
      </x:c>
      <x:c r="C429" s="14" t="n">
        <x:f>COUNTIFS('Unit details'!$B$1674:$B$1696,$A429,'Unit details'!$J$1674:$J$1696,$B429,'Unit details'!$H$1674:$H$1696,"Current",'Unit details'!$E$1674:$E$1696,"Town")</x:f>
        <x:v>0</x:v>
      </x:c>
      <x:c r="D429" s="14" t="n">
        <x:f>COUNTIFS('Unit details'!$B$1674:$B$1696,$A429,'Unit details'!$J$1674:$J$1696,$B429,'Unit details'!$H$1674:$H$1696,"Current",'Unit details'!$E$1674:$E$1696,"Nearby")</x:f>
        <x:v>2</x:v>
      </x:c>
      <x:c r="E429" s="14" t="n">
        <x:f>COUNTIFS('Unit details'!$B$1674:$B$1696,$A429,'Unit details'!$J$1674:$J$1696,$B429,'Unit details'!$N$1674:$N$1696,"Yes")</x:f>
        <x:v>2</x:v>
      </x:c>
      <x:c r="F429" s="43" t="n">
        <x:f>IF(E429=0,"n.a.",_xlfn.MINIFS('Unit details'!$X$1674:$X$1696,'Unit details'!$B$1674:$B$1696,$A429,'Unit details'!$J$1674:$J$1696,$B429,'Unit details'!$N$1674:$N$1696,"Yes"))</x:f>
        <x:v>11.952191235059761</x:v>
      </x:c>
      <x:c r="G429" s="43" t="n">
        <x:f>IF(E429=0,"n.a.",SUMIFS('Unit details'!$X$1674:$X$1696,'Unit details'!$B$1674:$B$1696,$A429,'Unit details'!$J$1674:$J$1696,$B429,'Unit details'!$N$1674:$N$1696,"Yes")/E429)</x:f>
        <x:v>17.674208825077052</x:v>
      </x:c>
      <x:c r="H429" s="43" t="n">
        <x:f>IF(E429=0,"n.a.",_xlfn.MAXIFS('Unit details'!$X$1674:$X$1696,'Unit details'!$B$1674:$B$1696,$A429,'Unit details'!$J$1674:$J$1696,$B429,'Unit details'!$N$1674:$N$1696,"Yes"))</x:f>
        <x:v>23.39622641509434</x:v>
      </x:c>
      <x:c r="I429" s="15" t="str">
        <x:f>IF(E429=0,"No reliable quoted sample",IF(E429=1,"One quote only; not a market range","Unweighted mean of advertised asking rates"))</x:f>
        <x:v>Unweighted mean of advertised asking rates</x:v>
      </x:c>
    </x:row>
    <x:row r="430" ht="30" customHeight="1">
      <x:c r="A430" s="15" t="str">
        <x:v>Brentwood</x:v>
      </x:c>
      <x:c r="B430" s="15" t="str">
        <x:v>1,001–2,500</x:v>
      </x:c>
      <x:c r="C430" s="14" t="n">
        <x:f>COUNTIFS('Unit details'!$B$1674:$B$1696,$A430,'Unit details'!$J$1674:$J$1696,$B430,'Unit details'!$H$1674:$H$1696,"Current",'Unit details'!$E$1674:$E$1696,"Town")</x:f>
        <x:v>2</x:v>
      </x:c>
      <x:c r="D430" s="14" t="n">
        <x:f>COUNTIFS('Unit details'!$B$1674:$B$1696,$A430,'Unit details'!$J$1674:$J$1696,$B430,'Unit details'!$H$1674:$H$1696,"Current",'Unit details'!$E$1674:$E$1696,"Nearby")</x:f>
        <x:v>2</x:v>
      </x:c>
      <x:c r="E430" s="14" t="n">
        <x:f>COUNTIFS('Unit details'!$B$1674:$B$1696,$A430,'Unit details'!$J$1674:$J$1696,$B430,'Unit details'!$N$1674:$N$1696,"Yes")</x:f>
        <x:v>4</x:v>
      </x:c>
      <x:c r="F430" s="43" t="n">
        <x:f>IF(E430=0,"n.a.",_xlfn.MINIFS('Unit details'!$X$1674:$X$1696,'Unit details'!$B$1674:$B$1696,$A430,'Unit details'!$J$1674:$J$1696,$B430,'Unit details'!$N$1674:$N$1696,"Yes"))</x:f>
        <x:v>11.304870715574264</x:v>
      </x:c>
      <x:c r="G430" s="43" t="n">
        <x:f>IF(E430=0,"n.a.",SUMIFS('Unit details'!$X$1674:$X$1696,'Unit details'!$B$1674:$B$1696,$A430,'Unit details'!$J$1674:$J$1696,$B430,'Unit details'!$N$1674:$N$1696,"Yes")/E430)</x:f>
        <x:v>15.7021055260418</x:v>
      </x:c>
      <x:c r="H430" s="43" t="n">
        <x:f>IF(E430=0,"n.a.",_xlfn.MAXIFS('Unit details'!$X$1674:$X$1696,'Unit details'!$B$1674:$B$1696,$A430,'Unit details'!$J$1674:$J$1696,$B430,'Unit details'!$N$1674:$N$1696,"Yes"))</x:f>
        <x:v>21.5</x:v>
      </x:c>
      <x:c r="I430" s="15" t="str">
        <x:f>IF(E430=0,"No reliable quoted sample",IF(E430=1,"One quote only; not a market range","Unweighted mean of advertised asking rates"))</x:f>
        <x:v>Unweighted mean of advertised asking rates</x:v>
      </x:c>
    </x:row>
    <x:row r="431" ht="30" customHeight="1">
      <x:c r="A431" s="15" t="str">
        <x:v>Brentwood</x:v>
      </x:c>
      <x:c r="B431" s="15" t="str">
        <x:v>2,501–5,000</x:v>
      </x:c>
      <x:c r="C431" s="14" t="n">
        <x:f>COUNTIFS('Unit details'!$B$1674:$B$1696,$A431,'Unit details'!$J$1674:$J$1696,$B431,'Unit details'!$H$1674:$H$1696,"Current",'Unit details'!$E$1674:$E$1696,"Town")</x:f>
        <x:v>6</x:v>
      </x:c>
      <x:c r="D431" s="14" t="n">
        <x:f>COUNTIFS('Unit details'!$B$1674:$B$1696,$A431,'Unit details'!$J$1674:$J$1696,$B431,'Unit details'!$H$1674:$H$1696,"Current",'Unit details'!$E$1674:$E$1696,"Nearby")</x:f>
        <x:v>1</x:v>
      </x:c>
      <x:c r="E431" s="14" t="n">
        <x:f>COUNTIFS('Unit details'!$B$1674:$B$1696,$A431,'Unit details'!$J$1674:$J$1696,$B431,'Unit details'!$N$1674:$N$1696,"Yes")</x:f>
        <x:v>6</x:v>
      </x:c>
      <x:c r="F431" s="43" t="n">
        <x:f>IF(E431=0,"n.a.",_xlfn.MINIFS('Unit details'!$X$1674:$X$1696,'Unit details'!$B$1674:$B$1696,$A431,'Unit details'!$J$1674:$J$1696,$B431,'Unit details'!$N$1674:$N$1696,"Yes"))</x:f>
        <x:v>7.197231833910035</x:v>
      </x:c>
      <x:c r="G431" s="43" t="n">
        <x:f>IF(E431=0,"n.a.",SUMIFS('Unit details'!$X$1674:$X$1696,'Unit details'!$B$1674:$B$1696,$A431,'Unit details'!$J$1674:$J$1696,$B431,'Unit details'!$N$1674:$N$1696,"Yes")/E431)</x:f>
        <x:v>10.714666951810017</x:v>
      </x:c>
      <x:c r="H431" s="43" t="n">
        <x:f>IF(E431=0,"n.a.",_xlfn.MAXIFS('Unit details'!$X$1674:$X$1696,'Unit details'!$B$1674:$B$1696,$A431,'Unit details'!$J$1674:$J$1696,$B431,'Unit details'!$N$1674:$N$1696,"Yes"))</x:f>
        <x:v>15.134529147982063</x:v>
      </x:c>
      <x:c r="I431" s="15" t="str">
        <x:f>IF(E431=0,"No reliable quoted sample",IF(E431=1,"One quote only; not a market range","Unweighted mean of advertised asking rates"))</x:f>
        <x:v>Unweighted mean of advertised asking rates</x:v>
      </x:c>
    </x:row>
    <x:row r="432" ht="30" customHeight="1">
      <x:c r="A432" s="15" t="str">
        <x:v>Brentwood</x:v>
      </x:c>
      <x:c r="B432" s="15" t="str">
        <x:v>5,001–10,000</x:v>
      </x:c>
      <x:c r="C432" s="14" t="n">
        <x:f>COUNTIFS('Unit details'!$B$1674:$B$1696,$A432,'Unit details'!$J$1674:$J$1696,$B432,'Unit details'!$H$1674:$H$1696,"Current",'Unit details'!$E$1674:$E$1696,"Town")</x:f>
        <x:v>4</x:v>
      </x:c>
      <x:c r="D432" s="14" t="n">
        <x:f>COUNTIFS('Unit details'!$B$1674:$B$1696,$A432,'Unit details'!$J$1674:$J$1696,$B432,'Unit details'!$H$1674:$H$1696,"Current",'Unit details'!$E$1674:$E$1696,"Nearby")</x:f>
        <x:v>0</x:v>
      </x:c>
      <x:c r="E432" s="14" t="n">
        <x:f>COUNTIFS('Unit details'!$B$1674:$B$1696,$A432,'Unit details'!$J$1674:$J$1696,$B432,'Unit details'!$N$1674:$N$1696,"Yes")</x:f>
        <x:v>0</x:v>
      </x:c>
      <x:c r="F432" s="43" t="str">
        <x:f>IF(E432=0,"n.a.",_xlfn.MINIFS('Unit details'!$X$1674:$X$1696,'Unit details'!$B$1674:$B$1696,$A432,'Unit details'!$J$1674:$J$1696,$B432,'Unit details'!$N$1674:$N$1696,"Yes"))</x:f>
        <x:v>n.a.</x:v>
      </x:c>
      <x:c r="G432" s="43" t="str">
        <x:f>IF(E432=0,"n.a.",SUMIFS('Unit details'!$X$1674:$X$1696,'Unit details'!$B$1674:$B$1696,$A432,'Unit details'!$J$1674:$J$1696,$B432,'Unit details'!$N$1674:$N$1696,"Yes")/E432)</x:f>
        <x:v>n.a.</x:v>
      </x:c>
      <x:c r="H432" s="43" t="str">
        <x:f>IF(E432=0,"n.a.",_xlfn.MAXIFS('Unit details'!$X$1674:$X$1696,'Unit details'!$B$1674:$B$1696,$A432,'Unit details'!$J$1674:$J$1696,$B432,'Unit details'!$N$1674:$N$1696,"Yes"))</x:f>
        <x:v>n.a.</x:v>
      </x:c>
      <x:c r="I432" s="15" t="str">
        <x:f>IF(E432=0,"No reliable quoted sample",IF(E432=1,"One quote only; not a market range","Unweighted mean of advertised asking rates"))</x:f>
        <x:v>No reliable quoted sample</x:v>
      </x:c>
    </x:row>
    <x:row r="433" ht="30" customHeight="1">
      <x:c r="A433" s="15" t="str">
        <x:v>Brentwood</x:v>
      </x:c>
      <x:c r="B433" s="15" t="str">
        <x:v>10,001–15,000</x:v>
      </x:c>
      <x:c r="C433" s="14" t="n">
        <x:f>COUNTIFS('Unit details'!$B$1674:$B$1696,$A433,'Unit details'!$J$1674:$J$1696,$B433,'Unit details'!$H$1674:$H$1696,"Current",'Unit details'!$E$1674:$E$1696,"Town")</x:f>
        <x:v>2</x:v>
      </x:c>
      <x:c r="D433" s="14" t="n">
        <x:f>COUNTIFS('Unit details'!$B$1674:$B$1696,$A433,'Unit details'!$J$1674:$J$1696,$B433,'Unit details'!$H$1674:$H$1696,"Current",'Unit details'!$E$1674:$E$1696,"Nearby")</x:f>
        <x:v>0</x:v>
      </x:c>
      <x:c r="E433" s="14" t="n">
        <x:f>COUNTIFS('Unit details'!$B$1674:$B$1696,$A433,'Unit details'!$J$1674:$J$1696,$B433,'Unit details'!$N$1674:$N$1696,"Yes")</x:f>
        <x:v>1</x:v>
      </x:c>
      <x:c r="F433" s="43" t="n">
        <x:f>IF(E433=0,"n.a.",_xlfn.MINIFS('Unit details'!$X$1674:$X$1696,'Unit details'!$B$1674:$B$1696,$A433,'Unit details'!$J$1674:$J$1696,$B433,'Unit details'!$N$1674:$N$1696,"Yes"))</x:f>
        <x:v>13.03780964797914</x:v>
      </x:c>
      <x:c r="G433" s="43" t="n">
        <x:f>IF(E433=0,"n.a.",SUMIFS('Unit details'!$X$1674:$X$1696,'Unit details'!$B$1674:$B$1696,$A433,'Unit details'!$J$1674:$J$1696,$B433,'Unit details'!$N$1674:$N$1696,"Yes")/E433)</x:f>
        <x:v>13.03780964797914</x:v>
      </x:c>
      <x:c r="H433" s="43" t="n">
        <x:f>IF(E433=0,"n.a.",_xlfn.MAXIFS('Unit details'!$X$1674:$X$1696,'Unit details'!$B$1674:$B$1696,$A433,'Unit details'!$J$1674:$J$1696,$B433,'Unit details'!$N$1674:$N$1696,"Yes"))</x:f>
        <x:v>13.03780964797914</x:v>
      </x:c>
      <x:c r="I433" s="15" t="str">
        <x:f>IF(E433=0,"No reliable quoted sample",IF(E433=1,"One quote only; not a market range","Unweighted mean of advertised asking rates"))</x:f>
        <x:v>One quote only; not a market range</x:v>
      </x:c>
    </x:row>
    <x:row r="434" ht="30" customHeight="1">
      <x:c r="A434" s="15" t="str">
        <x:v>Bushey</x:v>
      </x:c>
      <x:c r="B434" s="15" t="str">
        <x:v>1–1,000</x:v>
      </x:c>
      <x:c r="C434" s="14" t="n">
        <x:f>COUNTIFS('Unit details'!$B$4039:$B$4039,$A434,'Unit details'!$J$4039:$J$4039,$B434,'Unit details'!$H$4039:$H$4039,"Current",'Unit details'!$E$4039:$E$4039,"Town")</x:f>
        <x:v>0</x:v>
      </x:c>
      <x:c r="D434" s="14" t="n">
        <x:f>COUNTIFS('Unit details'!$B$4039:$B$4039,$A434,'Unit details'!$J$4039:$J$4039,$B434,'Unit details'!$H$4039:$H$4039,"Current",'Unit details'!$E$4039:$E$4039,"Nearby")</x:f>
        <x:v>0</x:v>
      </x:c>
      <x:c r="E434" s="14" t="n">
        <x:f>COUNTIFS('Unit details'!$B$4039:$B$4039,$A434,'Unit details'!$J$4039:$J$4039,$B434,'Unit details'!$N$4039:$N$4039,"Yes")</x:f>
        <x:v>0</x:v>
      </x:c>
      <x:c r="F434" s="43" t="str">
        <x:f>IF(E434=0,"n.a.",_xlfn.MINIFS('Unit details'!$X$4039:$X$4039,'Unit details'!$B$4039:$B$4039,$A434,'Unit details'!$J$4039:$J$4039,$B434,'Unit details'!$N$4039:$N$4039,"Yes"))</x:f>
        <x:v>n.a.</x:v>
      </x:c>
      <x:c r="G434" s="43" t="str">
        <x:f>IF(E434=0,"n.a.",SUMIFS('Unit details'!$X$4039:$X$4039,'Unit details'!$B$4039:$B$4039,$A434,'Unit details'!$J$4039:$J$4039,$B434,'Unit details'!$N$4039:$N$4039,"Yes")/E434)</x:f>
        <x:v>n.a.</x:v>
      </x:c>
      <x:c r="H434" s="43" t="str">
        <x:f>IF(E434=0,"n.a.",_xlfn.MAXIFS('Unit details'!$X$4039:$X$4039,'Unit details'!$B$4039:$B$4039,$A434,'Unit details'!$J$4039:$J$4039,$B434,'Unit details'!$N$4039:$N$4039,"Yes"))</x:f>
        <x:v>n.a.</x:v>
      </x:c>
      <x:c r="I434" s="15" t="str">
        <x:f>IF(E434=0,"No reliable quoted sample",IF(E434=1,"One quote only; not a market range","Unweighted mean of advertised asking rates"))</x:f>
        <x:v>No reliable quoted sample</x:v>
      </x:c>
    </x:row>
    <x:row r="435" ht="30" customHeight="1">
      <x:c r="A435" s="15" t="str">
        <x:v>Bushey</x:v>
      </x:c>
      <x:c r="B435" s="15" t="str">
        <x:v>1,001–2,500</x:v>
      </x:c>
      <x:c r="C435" s="14" t="n">
        <x:f>COUNTIFS('Unit details'!$B$4039:$B$4039,$A435,'Unit details'!$J$4039:$J$4039,$B435,'Unit details'!$H$4039:$H$4039,"Current",'Unit details'!$E$4039:$E$4039,"Town")</x:f>
        <x:v>0</x:v>
      </x:c>
      <x:c r="D435" s="14" t="n">
        <x:f>COUNTIFS('Unit details'!$B$4039:$B$4039,$A435,'Unit details'!$J$4039:$J$4039,$B435,'Unit details'!$H$4039:$H$4039,"Current",'Unit details'!$E$4039:$E$4039,"Nearby")</x:f>
        <x:v>0</x:v>
      </x:c>
      <x:c r="E435" s="14" t="n">
        <x:f>COUNTIFS('Unit details'!$B$4039:$B$4039,$A435,'Unit details'!$J$4039:$J$4039,$B435,'Unit details'!$N$4039:$N$4039,"Yes")</x:f>
        <x:v>0</x:v>
      </x:c>
      <x:c r="F435" s="43" t="str">
        <x:f>IF(E435=0,"n.a.",_xlfn.MINIFS('Unit details'!$X$4039:$X$4039,'Unit details'!$B$4039:$B$4039,$A435,'Unit details'!$J$4039:$J$4039,$B435,'Unit details'!$N$4039:$N$4039,"Yes"))</x:f>
        <x:v>n.a.</x:v>
      </x:c>
      <x:c r="G435" s="43" t="str">
        <x:f>IF(E435=0,"n.a.",SUMIFS('Unit details'!$X$4039:$X$4039,'Unit details'!$B$4039:$B$4039,$A435,'Unit details'!$J$4039:$J$4039,$B435,'Unit details'!$N$4039:$N$4039,"Yes")/E435)</x:f>
        <x:v>n.a.</x:v>
      </x:c>
      <x:c r="H435" s="43" t="str">
        <x:f>IF(E435=0,"n.a.",_xlfn.MAXIFS('Unit details'!$X$4039:$X$4039,'Unit details'!$B$4039:$B$4039,$A435,'Unit details'!$J$4039:$J$4039,$B435,'Unit details'!$N$4039:$N$4039,"Yes"))</x:f>
        <x:v>n.a.</x:v>
      </x:c>
      <x:c r="I435" s="15" t="str">
        <x:f>IF(E435=0,"No reliable quoted sample",IF(E435=1,"One quote only; not a market range","Unweighted mean of advertised asking rates"))</x:f>
        <x:v>No reliable quoted sample</x:v>
      </x:c>
    </x:row>
    <x:row r="436" ht="30" customHeight="1">
      <x:c r="A436" s="15" t="str">
        <x:v>Bushey</x:v>
      </x:c>
      <x:c r="B436" s="15" t="str">
        <x:v>2,501–5,000</x:v>
      </x:c>
      <x:c r="C436" s="14" t="n">
        <x:f>COUNTIFS('Unit details'!$B$4039:$B$4039,$A436,'Unit details'!$J$4039:$J$4039,$B436,'Unit details'!$H$4039:$H$4039,"Current",'Unit details'!$E$4039:$E$4039,"Town")</x:f>
        <x:v>0</x:v>
      </x:c>
      <x:c r="D436" s="14" t="n">
        <x:f>COUNTIFS('Unit details'!$B$4039:$B$4039,$A436,'Unit details'!$J$4039:$J$4039,$B436,'Unit details'!$H$4039:$H$4039,"Current",'Unit details'!$E$4039:$E$4039,"Nearby")</x:f>
        <x:v>0</x:v>
      </x:c>
      <x:c r="E436" s="14" t="n">
        <x:f>COUNTIFS('Unit details'!$B$4039:$B$4039,$A436,'Unit details'!$J$4039:$J$4039,$B436,'Unit details'!$N$4039:$N$4039,"Yes")</x:f>
        <x:v>0</x:v>
      </x:c>
      <x:c r="F436" s="43" t="str">
        <x:f>IF(E436=0,"n.a.",_xlfn.MINIFS('Unit details'!$X$4039:$X$4039,'Unit details'!$B$4039:$B$4039,$A436,'Unit details'!$J$4039:$J$4039,$B436,'Unit details'!$N$4039:$N$4039,"Yes"))</x:f>
        <x:v>n.a.</x:v>
      </x:c>
      <x:c r="G436" s="43" t="str">
        <x:f>IF(E436=0,"n.a.",SUMIFS('Unit details'!$X$4039:$X$4039,'Unit details'!$B$4039:$B$4039,$A436,'Unit details'!$J$4039:$J$4039,$B436,'Unit details'!$N$4039:$N$4039,"Yes")/E436)</x:f>
        <x:v>n.a.</x:v>
      </x:c>
      <x:c r="H436" s="43" t="str">
        <x:f>IF(E436=0,"n.a.",_xlfn.MAXIFS('Unit details'!$X$4039:$X$4039,'Unit details'!$B$4039:$B$4039,$A436,'Unit details'!$J$4039:$J$4039,$B436,'Unit details'!$N$4039:$N$4039,"Yes"))</x:f>
        <x:v>n.a.</x:v>
      </x:c>
      <x:c r="I436" s="15" t="str">
        <x:f>IF(E436=0,"No reliable quoted sample",IF(E436=1,"One quote only; not a market range","Unweighted mean of advertised asking rates"))</x:f>
        <x:v>No reliable quoted sample</x:v>
      </x:c>
    </x:row>
    <x:row r="437" ht="30" customHeight="1">
      <x:c r="A437" s="15" t="str">
        <x:v>Bushey</x:v>
      </x:c>
      <x:c r="B437" s="15" t="str">
        <x:v>5,001–10,000</x:v>
      </x:c>
      <x:c r="C437" s="14" t="n">
        <x:f>COUNTIFS('Unit details'!$B$4039:$B$4039,$A437,'Unit details'!$J$4039:$J$4039,$B437,'Unit details'!$H$4039:$H$4039,"Current",'Unit details'!$E$4039:$E$4039,"Town")</x:f>
        <x:v>0</x:v>
      </x:c>
      <x:c r="D437" s="14" t="n">
        <x:f>COUNTIFS('Unit details'!$B$4039:$B$4039,$A437,'Unit details'!$J$4039:$J$4039,$B437,'Unit details'!$H$4039:$H$4039,"Current",'Unit details'!$E$4039:$E$4039,"Nearby")</x:f>
        <x:v>0</x:v>
      </x:c>
      <x:c r="E437" s="14" t="n">
        <x:f>COUNTIFS('Unit details'!$B$4039:$B$4039,$A437,'Unit details'!$J$4039:$J$4039,$B437,'Unit details'!$N$4039:$N$4039,"Yes")</x:f>
        <x:v>0</x:v>
      </x:c>
      <x:c r="F437" s="43" t="str">
        <x:f>IF(E437=0,"n.a.",_xlfn.MINIFS('Unit details'!$X$4039:$X$4039,'Unit details'!$B$4039:$B$4039,$A437,'Unit details'!$J$4039:$J$4039,$B437,'Unit details'!$N$4039:$N$4039,"Yes"))</x:f>
        <x:v>n.a.</x:v>
      </x:c>
      <x:c r="G437" s="43" t="str">
        <x:f>IF(E437=0,"n.a.",SUMIFS('Unit details'!$X$4039:$X$4039,'Unit details'!$B$4039:$B$4039,$A437,'Unit details'!$J$4039:$J$4039,$B437,'Unit details'!$N$4039:$N$4039,"Yes")/E437)</x:f>
        <x:v>n.a.</x:v>
      </x:c>
      <x:c r="H437" s="43" t="str">
        <x:f>IF(E437=0,"n.a.",_xlfn.MAXIFS('Unit details'!$X$4039:$X$4039,'Unit details'!$B$4039:$B$4039,$A437,'Unit details'!$J$4039:$J$4039,$B437,'Unit details'!$N$4039:$N$4039,"Yes"))</x:f>
        <x:v>n.a.</x:v>
      </x:c>
      <x:c r="I437" s="15" t="str">
        <x:f>IF(E437=0,"No reliable quoted sample",IF(E437=1,"One quote only; not a market range","Unweighted mean of advertised asking rates"))</x:f>
        <x:v>No reliable quoted sample</x:v>
      </x:c>
    </x:row>
    <x:row r="438" ht="30" customHeight="1">
      <x:c r="A438" s="15" t="str">
        <x:v>Bushey</x:v>
      </x:c>
      <x:c r="B438" s="15" t="str">
        <x:v>10,001–15,000</x:v>
      </x:c>
      <x:c r="C438" s="14" t="n">
        <x:f>COUNTIFS('Unit details'!$B$4039:$B$4039,$A438,'Unit details'!$J$4039:$J$4039,$B438,'Unit details'!$H$4039:$H$4039,"Current",'Unit details'!$E$4039:$E$4039,"Town")</x:f>
        <x:v>0</x:v>
      </x:c>
      <x:c r="D438" s="14" t="n">
        <x:f>COUNTIFS('Unit details'!$B$4039:$B$4039,$A438,'Unit details'!$J$4039:$J$4039,$B438,'Unit details'!$H$4039:$H$4039,"Current",'Unit details'!$E$4039:$E$4039,"Nearby")</x:f>
        <x:v>0</x:v>
      </x:c>
      <x:c r="E438" s="14" t="n">
        <x:f>COUNTIFS('Unit details'!$B$4039:$B$4039,$A438,'Unit details'!$J$4039:$J$4039,$B438,'Unit details'!$N$4039:$N$4039,"Yes")</x:f>
        <x:v>0</x:v>
      </x:c>
      <x:c r="F438" s="43" t="str">
        <x:f>IF(E438=0,"n.a.",_xlfn.MINIFS('Unit details'!$X$4039:$X$4039,'Unit details'!$B$4039:$B$4039,$A438,'Unit details'!$J$4039:$J$4039,$B438,'Unit details'!$N$4039:$N$4039,"Yes"))</x:f>
        <x:v>n.a.</x:v>
      </x:c>
      <x:c r="G438" s="43" t="str">
        <x:f>IF(E438=0,"n.a.",SUMIFS('Unit details'!$X$4039:$X$4039,'Unit details'!$B$4039:$B$4039,$A438,'Unit details'!$J$4039:$J$4039,$B438,'Unit details'!$N$4039:$N$4039,"Yes")/E438)</x:f>
        <x:v>n.a.</x:v>
      </x:c>
      <x:c r="H438" s="43" t="str">
        <x:f>IF(E438=0,"n.a.",_xlfn.MAXIFS('Unit details'!$X$4039:$X$4039,'Unit details'!$B$4039:$B$4039,$A438,'Unit details'!$J$4039:$J$4039,$B438,'Unit details'!$N$4039:$N$4039,"Yes"))</x:f>
        <x:v>n.a.</x:v>
      </x:c>
      <x:c r="I438" s="15" t="str">
        <x:f>IF(E438=0,"No reliable quoted sample",IF(E438=1,"One quote only; not a market range","Unweighted mean of advertised asking rates"))</x:f>
        <x:v>No reliable quoted sample</x:v>
      </x:c>
    </x:row>
    <x:row r="439" ht="30" customHeight="1">
      <x:c r="A439" s="15" t="str">
        <x:v>Canvey Island</x:v>
      </x:c>
      <x:c r="B439" s="15" t="str">
        <x:v>1–1,000</x:v>
      </x:c>
      <x:c r="C439" s="14" t="n">
        <x:f>COUNTIFS('Unit details'!$B$1697:$B$1701,$A439,'Unit details'!$J$1697:$J$1701,$B439,'Unit details'!$H$1697:$H$1701,"Current",'Unit details'!$E$1697:$E$1701,"Town")</x:f>
        <x:v>0</x:v>
      </x:c>
      <x:c r="D439" s="14" t="n">
        <x:f>COUNTIFS('Unit details'!$B$1697:$B$1701,$A439,'Unit details'!$J$1697:$J$1701,$B439,'Unit details'!$H$1697:$H$1701,"Current",'Unit details'!$E$1697:$E$1701,"Nearby")</x:f>
        <x:v>0</x:v>
      </x:c>
      <x:c r="E439" s="14" t="n">
        <x:f>COUNTIFS('Unit details'!$B$1697:$B$1701,$A439,'Unit details'!$J$1697:$J$1701,$B439,'Unit details'!$N$1697:$N$1701,"Yes")</x:f>
        <x:v>0</x:v>
      </x:c>
      <x:c r="F439" s="43" t="str">
        <x:f>IF(E439=0,"n.a.",_xlfn.MINIFS('Unit details'!$X$1697:$X$1701,'Unit details'!$B$1697:$B$1701,$A439,'Unit details'!$J$1697:$J$1701,$B439,'Unit details'!$N$1697:$N$1701,"Yes"))</x:f>
        <x:v>n.a.</x:v>
      </x:c>
      <x:c r="G439" s="43" t="str">
        <x:f>IF(E439=0,"n.a.",SUMIFS('Unit details'!$X$1697:$X$1701,'Unit details'!$B$1697:$B$1701,$A439,'Unit details'!$J$1697:$J$1701,$B439,'Unit details'!$N$1697:$N$1701,"Yes")/E439)</x:f>
        <x:v>n.a.</x:v>
      </x:c>
      <x:c r="H439" s="43" t="str">
        <x:f>IF(E439=0,"n.a.",_xlfn.MAXIFS('Unit details'!$X$1697:$X$1701,'Unit details'!$B$1697:$B$1701,$A439,'Unit details'!$J$1697:$J$1701,$B439,'Unit details'!$N$1697:$N$1701,"Yes"))</x:f>
        <x:v>n.a.</x:v>
      </x:c>
      <x:c r="I439" s="15" t="str">
        <x:f>IF(E439=0,"No reliable quoted sample",IF(E439=1,"One quote only; not a market range","Unweighted mean of advertised asking rates"))</x:f>
        <x:v>No reliable quoted sample</x:v>
      </x:c>
    </x:row>
    <x:row r="440" ht="30" customHeight="1">
      <x:c r="A440" s="15" t="str">
        <x:v>Canvey Island</x:v>
      </x:c>
      <x:c r="B440" s="15" t="str">
        <x:v>1,001–2,500</x:v>
      </x:c>
      <x:c r="C440" s="14" t="n">
        <x:f>COUNTIFS('Unit details'!$B$1697:$B$1701,$A440,'Unit details'!$J$1697:$J$1701,$B440,'Unit details'!$H$1697:$H$1701,"Current",'Unit details'!$E$1697:$E$1701,"Town")</x:f>
        <x:v>0</x:v>
      </x:c>
      <x:c r="D440" s="14" t="n">
        <x:f>COUNTIFS('Unit details'!$B$1697:$B$1701,$A440,'Unit details'!$J$1697:$J$1701,$B440,'Unit details'!$H$1697:$H$1701,"Current",'Unit details'!$E$1697:$E$1701,"Nearby")</x:f>
        <x:v>0</x:v>
      </x:c>
      <x:c r="E440" s="14" t="n">
        <x:f>COUNTIFS('Unit details'!$B$1697:$B$1701,$A440,'Unit details'!$J$1697:$J$1701,$B440,'Unit details'!$N$1697:$N$1701,"Yes")</x:f>
        <x:v>0</x:v>
      </x:c>
      <x:c r="F440" s="43" t="str">
        <x:f>IF(E440=0,"n.a.",_xlfn.MINIFS('Unit details'!$X$1697:$X$1701,'Unit details'!$B$1697:$B$1701,$A440,'Unit details'!$J$1697:$J$1701,$B440,'Unit details'!$N$1697:$N$1701,"Yes"))</x:f>
        <x:v>n.a.</x:v>
      </x:c>
      <x:c r="G440" s="43" t="str">
        <x:f>IF(E440=0,"n.a.",SUMIFS('Unit details'!$X$1697:$X$1701,'Unit details'!$B$1697:$B$1701,$A440,'Unit details'!$J$1697:$J$1701,$B440,'Unit details'!$N$1697:$N$1701,"Yes")/E440)</x:f>
        <x:v>n.a.</x:v>
      </x:c>
      <x:c r="H440" s="43" t="str">
        <x:f>IF(E440=0,"n.a.",_xlfn.MAXIFS('Unit details'!$X$1697:$X$1701,'Unit details'!$B$1697:$B$1701,$A440,'Unit details'!$J$1697:$J$1701,$B440,'Unit details'!$N$1697:$N$1701,"Yes"))</x:f>
        <x:v>n.a.</x:v>
      </x:c>
      <x:c r="I440" s="15" t="str">
        <x:f>IF(E440=0,"No reliable quoted sample",IF(E440=1,"One quote only; not a market range","Unweighted mean of advertised asking rates"))</x:f>
        <x:v>No reliable quoted sample</x:v>
      </x:c>
    </x:row>
    <x:row r="441" ht="30" customHeight="1">
      <x:c r="A441" s="15" t="str">
        <x:v>Canvey Island</x:v>
      </x:c>
      <x:c r="B441" s="15" t="str">
        <x:v>2,501–5,000</x:v>
      </x:c>
      <x:c r="C441" s="14" t="n">
        <x:f>COUNTIFS('Unit details'!$B$1697:$B$1701,$A441,'Unit details'!$J$1697:$J$1701,$B441,'Unit details'!$H$1697:$H$1701,"Current",'Unit details'!$E$1697:$E$1701,"Town")</x:f>
        <x:v>5</x:v>
      </x:c>
      <x:c r="D441" s="14" t="n">
        <x:f>COUNTIFS('Unit details'!$B$1697:$B$1701,$A441,'Unit details'!$J$1697:$J$1701,$B441,'Unit details'!$H$1697:$H$1701,"Current",'Unit details'!$E$1697:$E$1701,"Nearby")</x:f>
        <x:v>0</x:v>
      </x:c>
      <x:c r="E441" s="14" t="n">
        <x:f>COUNTIFS('Unit details'!$B$1697:$B$1701,$A441,'Unit details'!$J$1697:$J$1701,$B441,'Unit details'!$N$1697:$N$1701,"Yes")</x:f>
        <x:v>3</x:v>
      </x:c>
      <x:c r="F441" s="43" t="n">
        <x:f>IF(E441=0,"n.a.",_xlfn.MINIFS('Unit details'!$X$1697:$X$1701,'Unit details'!$B$1697:$B$1701,$A441,'Unit details'!$J$1697:$J$1701,$B441,'Unit details'!$N$1697:$N$1701,"Yes"))</x:f>
        <x:v>8.267090620031796</x:v>
      </x:c>
      <x:c r="G441" s="43" t="n">
        <x:f>IF(E441=0,"n.a.",SUMIFS('Unit details'!$X$1697:$X$1701,'Unit details'!$B$1697:$B$1701,$A441,'Unit details'!$J$1697:$J$1701,$B441,'Unit details'!$N$1697:$N$1701,"Yes")/E441)</x:f>
        <x:v>9.753803019215718</x:v>
      </x:c>
      <x:c r="H441" s="43" t="n">
        <x:f>IF(E441=0,"n.a.",_xlfn.MAXIFS('Unit details'!$X$1697:$X$1701,'Unit details'!$B$1697:$B$1701,$A441,'Unit details'!$J$1697:$J$1701,$B441,'Unit details'!$N$1697:$N$1701,"Yes"))</x:f>
        <x:v>10.502711722987067</x:v>
      </x:c>
      <x:c r="I441" s="15" t="str">
        <x:f>IF(E441=0,"No reliable quoted sample",IF(E441=1,"One quote only; not a market range","Unweighted mean of advertised asking rates"))</x:f>
        <x:v>Unweighted mean of advertised asking rates</x:v>
      </x:c>
    </x:row>
    <x:row r="442" ht="30" customHeight="1">
      <x:c r="A442" s="15" t="str">
        <x:v>Canvey Island</x:v>
      </x:c>
      <x:c r="B442" s="15" t="str">
        <x:v>5,001–10,000</x:v>
      </x:c>
      <x:c r="C442" s="14" t="n">
        <x:f>COUNTIFS('Unit details'!$B$1697:$B$1701,$A442,'Unit details'!$J$1697:$J$1701,$B442,'Unit details'!$H$1697:$H$1701,"Current",'Unit details'!$E$1697:$E$1701,"Town")</x:f>
        <x:v>0</x:v>
      </x:c>
      <x:c r="D442" s="14" t="n">
        <x:f>COUNTIFS('Unit details'!$B$1697:$B$1701,$A442,'Unit details'!$J$1697:$J$1701,$B442,'Unit details'!$H$1697:$H$1701,"Current",'Unit details'!$E$1697:$E$1701,"Nearby")</x:f>
        <x:v>0</x:v>
      </x:c>
      <x:c r="E442" s="14" t="n">
        <x:f>COUNTIFS('Unit details'!$B$1697:$B$1701,$A442,'Unit details'!$J$1697:$J$1701,$B442,'Unit details'!$N$1697:$N$1701,"Yes")</x:f>
        <x:v>0</x:v>
      </x:c>
      <x:c r="F442" s="43" t="str">
        <x:f>IF(E442=0,"n.a.",_xlfn.MINIFS('Unit details'!$X$1697:$X$1701,'Unit details'!$B$1697:$B$1701,$A442,'Unit details'!$J$1697:$J$1701,$B442,'Unit details'!$N$1697:$N$1701,"Yes"))</x:f>
        <x:v>n.a.</x:v>
      </x:c>
      <x:c r="G442" s="43" t="str">
        <x:f>IF(E442=0,"n.a.",SUMIFS('Unit details'!$X$1697:$X$1701,'Unit details'!$B$1697:$B$1701,$A442,'Unit details'!$J$1697:$J$1701,$B442,'Unit details'!$N$1697:$N$1701,"Yes")/E442)</x:f>
        <x:v>n.a.</x:v>
      </x:c>
      <x:c r="H442" s="43" t="str">
        <x:f>IF(E442=0,"n.a.",_xlfn.MAXIFS('Unit details'!$X$1697:$X$1701,'Unit details'!$B$1697:$B$1701,$A442,'Unit details'!$J$1697:$J$1701,$B442,'Unit details'!$N$1697:$N$1701,"Yes"))</x:f>
        <x:v>n.a.</x:v>
      </x:c>
      <x:c r="I442" s="15" t="str">
        <x:f>IF(E442=0,"No reliable quoted sample",IF(E442=1,"One quote only; not a market range","Unweighted mean of advertised asking rates"))</x:f>
        <x:v>No reliable quoted sample</x:v>
      </x:c>
    </x:row>
    <x:row r="443" ht="30" customHeight="1">
      <x:c r="A443" s="15" t="str">
        <x:v>Canvey Island</x:v>
      </x:c>
      <x:c r="B443" s="15" t="str">
        <x:v>10,001–15,000</x:v>
      </x:c>
      <x:c r="C443" s="14" t="n">
        <x:f>COUNTIFS('Unit details'!$B$1697:$B$1701,$A443,'Unit details'!$J$1697:$J$1701,$B443,'Unit details'!$H$1697:$H$1701,"Current",'Unit details'!$E$1697:$E$1701,"Town")</x:f>
        <x:v>0</x:v>
      </x:c>
      <x:c r="D443" s="14" t="n">
        <x:f>COUNTIFS('Unit details'!$B$1697:$B$1701,$A443,'Unit details'!$J$1697:$J$1701,$B443,'Unit details'!$H$1697:$H$1701,"Current",'Unit details'!$E$1697:$E$1701,"Nearby")</x:f>
        <x:v>0</x:v>
      </x:c>
      <x:c r="E443" s="14" t="n">
        <x:f>COUNTIFS('Unit details'!$B$1697:$B$1701,$A443,'Unit details'!$J$1697:$J$1701,$B443,'Unit details'!$N$1697:$N$1701,"Yes")</x:f>
        <x:v>0</x:v>
      </x:c>
      <x:c r="F443" s="43" t="str">
        <x:f>IF(E443=0,"n.a.",_xlfn.MINIFS('Unit details'!$X$1697:$X$1701,'Unit details'!$B$1697:$B$1701,$A443,'Unit details'!$J$1697:$J$1701,$B443,'Unit details'!$N$1697:$N$1701,"Yes"))</x:f>
        <x:v>n.a.</x:v>
      </x:c>
      <x:c r="G443" s="43" t="str">
        <x:f>IF(E443=0,"n.a.",SUMIFS('Unit details'!$X$1697:$X$1701,'Unit details'!$B$1697:$B$1701,$A443,'Unit details'!$J$1697:$J$1701,$B443,'Unit details'!$N$1697:$N$1701,"Yes")/E443)</x:f>
        <x:v>n.a.</x:v>
      </x:c>
      <x:c r="H443" s="43" t="str">
        <x:f>IF(E443=0,"n.a.",_xlfn.MAXIFS('Unit details'!$X$1697:$X$1701,'Unit details'!$B$1697:$B$1701,$A443,'Unit details'!$J$1697:$J$1701,$B443,'Unit details'!$N$1697:$N$1701,"Yes"))</x:f>
        <x:v>n.a.</x:v>
      </x:c>
      <x:c r="I443" s="15" t="str">
        <x:f>IF(E443=0,"No reliable quoted sample",IF(E443=1,"One quote only; not a market range","Unweighted mean of advertised asking rates"))</x:f>
        <x:v>No reliable quoted sample</x:v>
      </x:c>
    </x:row>
    <x:row r="444" ht="30" customHeight="1">
      <x:c r="A444" s="15" t="str">
        <x:v>Chafford Hundred and West Thurrock</x:v>
      </x:c>
      <x:c r="B444" s="15" t="str">
        <x:v>1–1,000</x:v>
      </x:c>
      <x:c r="C444" s="14" t="n">
        <x:f>COUNTIFS('Unit details'!$B$1702:$B$1723,$A444,'Unit details'!$J$1702:$J$1723,$B444,'Unit details'!$H$1702:$H$1723,"Current",'Unit details'!$E$1702:$E$1723,"Town")</x:f>
        <x:v>0</x:v>
      </x:c>
      <x:c r="D444" s="14" t="n">
        <x:f>COUNTIFS('Unit details'!$B$1702:$B$1723,$A444,'Unit details'!$J$1702:$J$1723,$B444,'Unit details'!$H$1702:$H$1723,"Current",'Unit details'!$E$1702:$E$1723,"Nearby")</x:f>
        <x:v>0</x:v>
      </x:c>
      <x:c r="E444" s="14" t="n">
        <x:f>COUNTIFS('Unit details'!$B$1702:$B$1723,$A444,'Unit details'!$J$1702:$J$1723,$B444,'Unit details'!$N$1702:$N$1723,"Yes")</x:f>
        <x:v>0</x:v>
      </x:c>
      <x:c r="F444" s="43" t="str">
        <x:f>IF(E444=0,"n.a.",_xlfn.MINIFS('Unit details'!$X$1702:$X$1723,'Unit details'!$B$1702:$B$1723,$A444,'Unit details'!$J$1702:$J$1723,$B444,'Unit details'!$N$1702:$N$1723,"Yes"))</x:f>
        <x:v>n.a.</x:v>
      </x:c>
      <x:c r="G444" s="43" t="str">
        <x:f>IF(E444=0,"n.a.",SUMIFS('Unit details'!$X$1702:$X$1723,'Unit details'!$B$1702:$B$1723,$A444,'Unit details'!$J$1702:$J$1723,$B444,'Unit details'!$N$1702:$N$1723,"Yes")/E444)</x:f>
        <x:v>n.a.</x:v>
      </x:c>
      <x:c r="H444" s="43" t="str">
        <x:f>IF(E444=0,"n.a.",_xlfn.MAXIFS('Unit details'!$X$1702:$X$1723,'Unit details'!$B$1702:$B$1723,$A444,'Unit details'!$J$1702:$J$1723,$B444,'Unit details'!$N$1702:$N$1723,"Yes"))</x:f>
        <x:v>n.a.</x:v>
      </x:c>
      <x:c r="I444" s="15" t="str">
        <x:f>IF(E444=0,"No reliable quoted sample",IF(E444=1,"One quote only; not a market range","Unweighted mean of advertised asking rates"))</x:f>
        <x:v>No reliable quoted sample</x:v>
      </x:c>
    </x:row>
    <x:row r="445" ht="30" customHeight="1">
      <x:c r="A445" s="15" t="str">
        <x:v>Chafford Hundred and West Thurrock</x:v>
      </x:c>
      <x:c r="B445" s="15" t="str">
        <x:v>1,001–2,500</x:v>
      </x:c>
      <x:c r="C445" s="14" t="n">
        <x:f>COUNTIFS('Unit details'!$B$1702:$B$1723,$A445,'Unit details'!$J$1702:$J$1723,$B445,'Unit details'!$H$1702:$H$1723,"Current",'Unit details'!$E$1702:$E$1723,"Town")</x:f>
        <x:v>3</x:v>
      </x:c>
      <x:c r="D445" s="14" t="n">
        <x:f>COUNTIFS('Unit details'!$B$1702:$B$1723,$A445,'Unit details'!$J$1702:$J$1723,$B445,'Unit details'!$H$1702:$H$1723,"Current",'Unit details'!$E$1702:$E$1723,"Nearby")</x:f>
        <x:v>0</x:v>
      </x:c>
      <x:c r="E445" s="14" t="n">
        <x:f>COUNTIFS('Unit details'!$B$1702:$B$1723,$A445,'Unit details'!$J$1702:$J$1723,$B445,'Unit details'!$N$1702:$N$1723,"Yes")</x:f>
        <x:v>0</x:v>
      </x:c>
      <x:c r="F445" s="43" t="str">
        <x:f>IF(E445=0,"n.a.",_xlfn.MINIFS('Unit details'!$X$1702:$X$1723,'Unit details'!$B$1702:$B$1723,$A445,'Unit details'!$J$1702:$J$1723,$B445,'Unit details'!$N$1702:$N$1723,"Yes"))</x:f>
        <x:v>n.a.</x:v>
      </x:c>
      <x:c r="G445" s="43" t="str">
        <x:f>IF(E445=0,"n.a.",SUMIFS('Unit details'!$X$1702:$X$1723,'Unit details'!$B$1702:$B$1723,$A445,'Unit details'!$J$1702:$J$1723,$B445,'Unit details'!$N$1702:$N$1723,"Yes")/E445)</x:f>
        <x:v>n.a.</x:v>
      </x:c>
      <x:c r="H445" s="43" t="str">
        <x:f>IF(E445=0,"n.a.",_xlfn.MAXIFS('Unit details'!$X$1702:$X$1723,'Unit details'!$B$1702:$B$1723,$A445,'Unit details'!$J$1702:$J$1723,$B445,'Unit details'!$N$1702:$N$1723,"Yes"))</x:f>
        <x:v>n.a.</x:v>
      </x:c>
      <x:c r="I445" s="15" t="str">
        <x:f>IF(E445=0,"No reliable quoted sample",IF(E445=1,"One quote only; not a market range","Unweighted mean of advertised asking rates"))</x:f>
        <x:v>No reliable quoted sample</x:v>
      </x:c>
    </x:row>
    <x:row r="446" ht="30" customHeight="1">
      <x:c r="A446" s="15" t="str">
        <x:v>Chafford Hundred and West Thurrock</x:v>
      </x:c>
      <x:c r="B446" s="15" t="str">
        <x:v>2,501–5,000</x:v>
      </x:c>
      <x:c r="C446" s="14" t="n">
        <x:f>COUNTIFS('Unit details'!$B$1702:$B$1723,$A446,'Unit details'!$J$1702:$J$1723,$B446,'Unit details'!$H$1702:$H$1723,"Current",'Unit details'!$E$1702:$E$1723,"Town")</x:f>
        <x:v>7</x:v>
      </x:c>
      <x:c r="D446" s="14" t="n">
        <x:f>COUNTIFS('Unit details'!$B$1702:$B$1723,$A446,'Unit details'!$J$1702:$J$1723,$B446,'Unit details'!$H$1702:$H$1723,"Current",'Unit details'!$E$1702:$E$1723,"Nearby")</x:f>
        <x:v>1</x:v>
      </x:c>
      <x:c r="E446" s="14" t="n">
        <x:f>COUNTIFS('Unit details'!$B$1702:$B$1723,$A446,'Unit details'!$J$1702:$J$1723,$B446,'Unit details'!$N$1702:$N$1723,"Yes")</x:f>
        <x:v>0</x:v>
      </x:c>
      <x:c r="F446" s="43" t="str">
        <x:f>IF(E446=0,"n.a.",_xlfn.MINIFS('Unit details'!$X$1702:$X$1723,'Unit details'!$B$1702:$B$1723,$A446,'Unit details'!$J$1702:$J$1723,$B446,'Unit details'!$N$1702:$N$1723,"Yes"))</x:f>
        <x:v>n.a.</x:v>
      </x:c>
      <x:c r="G446" s="43" t="str">
        <x:f>IF(E446=0,"n.a.",SUMIFS('Unit details'!$X$1702:$X$1723,'Unit details'!$B$1702:$B$1723,$A446,'Unit details'!$J$1702:$J$1723,$B446,'Unit details'!$N$1702:$N$1723,"Yes")/E446)</x:f>
        <x:v>n.a.</x:v>
      </x:c>
      <x:c r="H446" s="43" t="str">
        <x:f>IF(E446=0,"n.a.",_xlfn.MAXIFS('Unit details'!$X$1702:$X$1723,'Unit details'!$B$1702:$B$1723,$A446,'Unit details'!$J$1702:$J$1723,$B446,'Unit details'!$N$1702:$N$1723,"Yes"))</x:f>
        <x:v>n.a.</x:v>
      </x:c>
      <x:c r="I446" s="15" t="str">
        <x:f>IF(E446=0,"No reliable quoted sample",IF(E446=1,"One quote only; not a market range","Unweighted mean of advertised asking rates"))</x:f>
        <x:v>No reliable quoted sample</x:v>
      </x:c>
    </x:row>
    <x:row r="447" ht="30" customHeight="1">
      <x:c r="A447" s="15" t="str">
        <x:v>Chafford Hundred and West Thurrock</x:v>
      </x:c>
      <x:c r="B447" s="15" t="str">
        <x:v>5,001–10,000</x:v>
      </x:c>
      <x:c r="C447" s="14" t="n">
        <x:f>COUNTIFS('Unit details'!$B$1702:$B$1723,$A447,'Unit details'!$J$1702:$J$1723,$B447,'Unit details'!$H$1702:$H$1723,"Current",'Unit details'!$E$1702:$E$1723,"Town")</x:f>
        <x:v>2</x:v>
      </x:c>
      <x:c r="D447" s="14" t="n">
        <x:f>COUNTIFS('Unit details'!$B$1702:$B$1723,$A447,'Unit details'!$J$1702:$J$1723,$B447,'Unit details'!$H$1702:$H$1723,"Current",'Unit details'!$E$1702:$E$1723,"Nearby")</x:f>
        <x:v>4</x:v>
      </x:c>
      <x:c r="E447" s="14" t="n">
        <x:f>COUNTIFS('Unit details'!$B$1702:$B$1723,$A447,'Unit details'!$J$1702:$J$1723,$B447,'Unit details'!$N$1702:$N$1723,"Yes")</x:f>
        <x:v>3</x:v>
      </x:c>
      <x:c r="F447" s="43" t="n">
        <x:f>IF(E447=0,"n.a.",_xlfn.MINIFS('Unit details'!$X$1702:$X$1723,'Unit details'!$B$1702:$B$1723,$A447,'Unit details'!$J$1702:$J$1723,$B447,'Unit details'!$N$1702:$N$1723,"Yes"))</x:f>
        <x:v>8.231918146536517</x:v>
      </x:c>
      <x:c r="G447" s="43" t="n">
        <x:f>IF(E447=0,"n.a.",SUMIFS('Unit details'!$X$1702:$X$1723,'Unit details'!$B$1702:$B$1723,$A447,'Unit details'!$J$1702:$J$1723,$B447,'Unit details'!$N$1702:$N$1723,"Yes")/E447)</x:f>
        <x:v>9.70204804418315</x:v>
      </x:c>
      <x:c r="H447" s="43" t="n">
        <x:f>IF(E447=0,"n.a.",_xlfn.MAXIFS('Unit details'!$X$1702:$X$1723,'Unit details'!$B$1702:$B$1723,$A447,'Unit details'!$J$1702:$J$1723,$B447,'Unit details'!$N$1702:$N$1723,"Yes"))</x:f>
        <x:v>12.142126789366053</x:v>
      </x:c>
      <x:c r="I447" s="15" t="str">
        <x:f>IF(E447=0,"No reliable quoted sample",IF(E447=1,"One quote only; not a market range","Unweighted mean of advertised asking rates"))</x:f>
        <x:v>Unweighted mean of advertised asking rates</x:v>
      </x:c>
    </x:row>
    <x:row r="448" ht="30" customHeight="1">
      <x:c r="A448" s="15" t="str">
        <x:v>Chafford Hundred and West Thurrock</x:v>
      </x:c>
      <x:c r="B448" s="15" t="str">
        <x:v>10,001–15,000</x:v>
      </x:c>
      <x:c r="C448" s="14" t="n">
        <x:f>COUNTIFS('Unit details'!$B$1702:$B$1723,$A448,'Unit details'!$J$1702:$J$1723,$B448,'Unit details'!$H$1702:$H$1723,"Current",'Unit details'!$E$1702:$E$1723,"Town")</x:f>
        <x:v>3</x:v>
      </x:c>
      <x:c r="D448" s="14" t="n">
        <x:f>COUNTIFS('Unit details'!$B$1702:$B$1723,$A448,'Unit details'!$J$1702:$J$1723,$B448,'Unit details'!$H$1702:$H$1723,"Current",'Unit details'!$E$1702:$E$1723,"Nearby")</x:f>
        <x:v>0</x:v>
      </x:c>
      <x:c r="E448" s="14" t="n">
        <x:f>COUNTIFS('Unit details'!$B$1702:$B$1723,$A448,'Unit details'!$J$1702:$J$1723,$B448,'Unit details'!$N$1702:$N$1723,"Yes")</x:f>
        <x:v>0</x:v>
      </x:c>
      <x:c r="F448" s="43" t="str">
        <x:f>IF(E448=0,"n.a.",_xlfn.MINIFS('Unit details'!$X$1702:$X$1723,'Unit details'!$B$1702:$B$1723,$A448,'Unit details'!$J$1702:$J$1723,$B448,'Unit details'!$N$1702:$N$1723,"Yes"))</x:f>
        <x:v>n.a.</x:v>
      </x:c>
      <x:c r="G448" s="43" t="str">
        <x:f>IF(E448=0,"n.a.",SUMIFS('Unit details'!$X$1702:$X$1723,'Unit details'!$B$1702:$B$1723,$A448,'Unit details'!$J$1702:$J$1723,$B448,'Unit details'!$N$1702:$N$1723,"Yes")/E448)</x:f>
        <x:v>n.a.</x:v>
      </x:c>
      <x:c r="H448" s="43" t="str">
        <x:f>IF(E448=0,"n.a.",_xlfn.MAXIFS('Unit details'!$X$1702:$X$1723,'Unit details'!$B$1702:$B$1723,$A448,'Unit details'!$J$1702:$J$1723,$B448,'Unit details'!$N$1702:$N$1723,"Yes"))</x:f>
        <x:v>n.a.</x:v>
      </x:c>
      <x:c r="I448" s="15" t="str">
        <x:f>IF(E448=0,"No reliable quoted sample",IF(E448=1,"One quote only; not a market range","Unweighted mean of advertised asking rates"))</x:f>
        <x:v>No reliable quoted sample</x:v>
      </x:c>
    </x:row>
    <x:row r="449" ht="30" customHeight="1">
      <x:c r="A449" s="15" t="str">
        <x:v>Chelmsford</x:v>
      </x:c>
      <x:c r="B449" s="15" t="str">
        <x:v>1–1,000</x:v>
      </x:c>
      <x:c r="C449" s="14" t="n">
        <x:f>COUNTIFS('Unit details'!$B$1724:$B$1738,$A449,'Unit details'!$J$1724:$J$1738,$B449,'Unit details'!$H$1724:$H$1738,"Current",'Unit details'!$E$1724:$E$1738,"Town")</x:f>
        <x:v>4</x:v>
      </x:c>
      <x:c r="D449" s="14" t="n">
        <x:f>COUNTIFS('Unit details'!$B$1724:$B$1738,$A449,'Unit details'!$J$1724:$J$1738,$B449,'Unit details'!$H$1724:$H$1738,"Current",'Unit details'!$E$1724:$E$1738,"Nearby")</x:f>
        <x:v>0</x:v>
      </x:c>
      <x:c r="E449" s="14" t="n">
        <x:f>COUNTIFS('Unit details'!$B$1724:$B$1738,$A449,'Unit details'!$J$1724:$J$1738,$B449,'Unit details'!$N$1724:$N$1738,"Yes")</x:f>
        <x:v>4</x:v>
      </x:c>
      <x:c r="F449" s="43" t="n">
        <x:f>IF(E449=0,"n.a.",_xlfn.MINIFS('Unit details'!$X$1724:$X$1738,'Unit details'!$B$1724:$B$1738,$A449,'Unit details'!$J$1724:$J$1738,$B449,'Unit details'!$N$1724:$N$1738,"Yes"))</x:f>
        <x:v>7</x:v>
      </x:c>
      <x:c r="G449" s="43" t="n">
        <x:f>IF(E449=0,"n.a.",SUMIFS('Unit details'!$X$1724:$X$1738,'Unit details'!$B$1724:$B$1738,$A449,'Unit details'!$J$1724:$J$1738,$B449,'Unit details'!$N$1724:$N$1738,"Yes")/E449)</x:f>
        <x:v>13.628534359341447</x:v>
      </x:c>
      <x:c r="H449" s="43" t="n">
        <x:f>IF(E449=0,"n.a.",_xlfn.MAXIFS('Unit details'!$X$1724:$X$1738,'Unit details'!$B$1724:$B$1738,$A449,'Unit details'!$J$1724:$J$1738,$B449,'Unit details'!$N$1724:$N$1738,"Yes"))</x:f>
        <x:v>18</x:v>
      </x:c>
      <x:c r="I449" s="15" t="str">
        <x:f>IF(E449=0,"No reliable quoted sample",IF(E449=1,"One quote only; not a market range","Unweighted mean of advertised asking rates"))</x:f>
        <x:v>Unweighted mean of advertised asking rates</x:v>
      </x:c>
    </x:row>
    <x:row r="450" ht="30" customHeight="1">
      <x:c r="A450" s="15" t="str">
        <x:v>Chelmsford</x:v>
      </x:c>
      <x:c r="B450" s="15" t="str">
        <x:v>1,001–2,500</x:v>
      </x:c>
      <x:c r="C450" s="14" t="n">
        <x:f>COUNTIFS('Unit details'!$B$1724:$B$1738,$A450,'Unit details'!$J$1724:$J$1738,$B450,'Unit details'!$H$1724:$H$1738,"Current",'Unit details'!$E$1724:$E$1738,"Town")</x:f>
        <x:v>3</x:v>
      </x:c>
      <x:c r="D450" s="14" t="n">
        <x:f>COUNTIFS('Unit details'!$B$1724:$B$1738,$A450,'Unit details'!$J$1724:$J$1738,$B450,'Unit details'!$H$1724:$H$1738,"Current",'Unit details'!$E$1724:$E$1738,"Nearby")</x:f>
        <x:v>0</x:v>
      </x:c>
      <x:c r="E450" s="14" t="n">
        <x:f>COUNTIFS('Unit details'!$B$1724:$B$1738,$A450,'Unit details'!$J$1724:$J$1738,$B450,'Unit details'!$N$1724:$N$1738,"Yes")</x:f>
        <x:v>3</x:v>
      </x:c>
      <x:c r="F450" s="43" t="n">
        <x:f>IF(E450=0,"n.a.",_xlfn.MINIFS('Unit details'!$X$1724:$X$1738,'Unit details'!$B$1724:$B$1738,$A450,'Unit details'!$J$1724:$J$1738,$B450,'Unit details'!$N$1724:$N$1738,"Yes"))</x:f>
        <x:v>13.910761154855644</x:v>
      </x:c>
      <x:c r="G450" s="43" t="n">
        <x:f>IF(E450=0,"n.a.",SUMIFS('Unit details'!$X$1724:$X$1738,'Unit details'!$B$1724:$B$1738,$A450,'Unit details'!$J$1724:$J$1738,$B450,'Unit details'!$N$1724:$N$1738,"Yes")/E450)</x:f>
        <x:v>15.37931749189837</x:v>
      </x:c>
      <x:c r="H450" s="43" t="n">
        <x:f>IF(E450=0,"n.a.",_xlfn.MAXIFS('Unit details'!$X$1724:$X$1738,'Unit details'!$B$1724:$B$1738,$A450,'Unit details'!$J$1724:$J$1738,$B450,'Unit details'!$N$1724:$N$1738,"Yes"))</x:f>
        <x:v>17.294388931591083</x:v>
      </x:c>
      <x:c r="I450" s="15" t="str">
        <x:f>IF(E450=0,"No reliable quoted sample",IF(E450=1,"One quote only; not a market range","Unweighted mean of advertised asking rates"))</x:f>
        <x:v>Unweighted mean of advertised asking rates</x:v>
      </x:c>
    </x:row>
    <x:row r="451" ht="30" customHeight="1">
      <x:c r="A451" s="15" t="str">
        <x:v>Chelmsford</x:v>
      </x:c>
      <x:c r="B451" s="15" t="str">
        <x:v>2,501–5,000</x:v>
      </x:c>
      <x:c r="C451" s="14" t="n">
        <x:f>COUNTIFS('Unit details'!$B$1724:$B$1738,$A451,'Unit details'!$J$1724:$J$1738,$B451,'Unit details'!$H$1724:$H$1738,"Current",'Unit details'!$E$1724:$E$1738,"Town")</x:f>
        <x:v>5</x:v>
      </x:c>
      <x:c r="D451" s="14" t="n">
        <x:f>COUNTIFS('Unit details'!$B$1724:$B$1738,$A451,'Unit details'!$J$1724:$J$1738,$B451,'Unit details'!$H$1724:$H$1738,"Current",'Unit details'!$E$1724:$E$1738,"Nearby")</x:f>
        <x:v>0</x:v>
      </x:c>
      <x:c r="E451" s="14" t="n">
        <x:f>COUNTIFS('Unit details'!$B$1724:$B$1738,$A451,'Unit details'!$J$1724:$J$1738,$B451,'Unit details'!$N$1724:$N$1738,"Yes")</x:f>
        <x:v>3</x:v>
      </x:c>
      <x:c r="F451" s="43" t="n">
        <x:f>IF(E451=0,"n.a.",_xlfn.MINIFS('Unit details'!$X$1724:$X$1738,'Unit details'!$B$1724:$B$1738,$A451,'Unit details'!$J$1724:$J$1738,$B451,'Unit details'!$N$1724:$N$1738,"Yes"))</x:f>
        <x:v>9.187423438138016</x:v>
      </x:c>
      <x:c r="G451" s="43" t="n">
        <x:f>IF(E451=0,"n.a.",SUMIFS('Unit details'!$X$1724:$X$1738,'Unit details'!$B$1724:$B$1738,$A451,'Unit details'!$J$1724:$J$1738,$B451,'Unit details'!$N$1724:$N$1738,"Yes")/E451)</x:f>
        <x:v>13.082556716344191</x:v>
      </x:c>
      <x:c r="H451" s="43" t="n">
        <x:f>IF(E451=0,"n.a.",_xlfn.MAXIFS('Unit details'!$X$1724:$X$1738,'Unit details'!$B$1724:$B$1738,$A451,'Unit details'!$J$1724:$J$1738,$B451,'Unit details'!$N$1724:$N$1738,"Yes"))</x:f>
        <x:v>16.499611298263797</x:v>
      </x:c>
      <x:c r="I451" s="15" t="str">
        <x:f>IF(E451=0,"No reliable quoted sample",IF(E451=1,"One quote only; not a market range","Unweighted mean of advertised asking rates"))</x:f>
        <x:v>Unweighted mean of advertised asking rates</x:v>
      </x:c>
    </x:row>
    <x:row r="452" ht="30" customHeight="1">
      <x:c r="A452" s="15" t="str">
        <x:v>Chelmsford</x:v>
      </x:c>
      <x:c r="B452" s="15" t="str">
        <x:v>5,001–10,000</x:v>
      </x:c>
      <x:c r="C452" s="14" t="n">
        <x:f>COUNTIFS('Unit details'!$B$1724:$B$1738,$A452,'Unit details'!$J$1724:$J$1738,$B452,'Unit details'!$H$1724:$H$1738,"Current",'Unit details'!$E$1724:$E$1738,"Town")</x:f>
        <x:v>0</x:v>
      </x:c>
      <x:c r="D452" s="14" t="n">
        <x:f>COUNTIFS('Unit details'!$B$1724:$B$1738,$A452,'Unit details'!$J$1724:$J$1738,$B452,'Unit details'!$H$1724:$H$1738,"Current",'Unit details'!$E$1724:$E$1738,"Nearby")</x:f>
        <x:v>0</x:v>
      </x:c>
      <x:c r="E452" s="14" t="n">
        <x:f>COUNTIFS('Unit details'!$B$1724:$B$1738,$A452,'Unit details'!$J$1724:$J$1738,$B452,'Unit details'!$N$1724:$N$1738,"Yes")</x:f>
        <x:v>0</x:v>
      </x:c>
      <x:c r="F452" s="43" t="str">
        <x:f>IF(E452=0,"n.a.",_xlfn.MINIFS('Unit details'!$X$1724:$X$1738,'Unit details'!$B$1724:$B$1738,$A452,'Unit details'!$J$1724:$J$1738,$B452,'Unit details'!$N$1724:$N$1738,"Yes"))</x:f>
        <x:v>n.a.</x:v>
      </x:c>
      <x:c r="G452" s="43" t="str">
        <x:f>IF(E452=0,"n.a.",SUMIFS('Unit details'!$X$1724:$X$1738,'Unit details'!$B$1724:$B$1738,$A452,'Unit details'!$J$1724:$J$1738,$B452,'Unit details'!$N$1724:$N$1738,"Yes")/E452)</x:f>
        <x:v>n.a.</x:v>
      </x:c>
      <x:c r="H452" s="43" t="str">
        <x:f>IF(E452=0,"n.a.",_xlfn.MAXIFS('Unit details'!$X$1724:$X$1738,'Unit details'!$B$1724:$B$1738,$A452,'Unit details'!$J$1724:$J$1738,$B452,'Unit details'!$N$1724:$N$1738,"Yes"))</x:f>
        <x:v>n.a.</x:v>
      </x:c>
      <x:c r="I452" s="15" t="str">
        <x:f>IF(E452=0,"No reliable quoted sample",IF(E452=1,"One quote only; not a market range","Unweighted mean of advertised asking rates"))</x:f>
        <x:v>No reliable quoted sample</x:v>
      </x:c>
    </x:row>
    <x:row r="453" ht="30" customHeight="1">
      <x:c r="A453" s="15" t="str">
        <x:v>Chelmsford</x:v>
      </x:c>
      <x:c r="B453" s="15" t="str">
        <x:v>10,001–15,000</x:v>
      </x:c>
      <x:c r="C453" s="14" t="n">
        <x:f>COUNTIFS('Unit details'!$B$1724:$B$1738,$A453,'Unit details'!$J$1724:$J$1738,$B453,'Unit details'!$H$1724:$H$1738,"Current",'Unit details'!$E$1724:$E$1738,"Town")</x:f>
        <x:v>0</x:v>
      </x:c>
      <x:c r="D453" s="14" t="n">
        <x:f>COUNTIFS('Unit details'!$B$1724:$B$1738,$A453,'Unit details'!$J$1724:$J$1738,$B453,'Unit details'!$H$1724:$H$1738,"Current",'Unit details'!$E$1724:$E$1738,"Nearby")</x:f>
        <x:v>0</x:v>
      </x:c>
      <x:c r="E453" s="14" t="n">
        <x:f>COUNTIFS('Unit details'!$B$1724:$B$1738,$A453,'Unit details'!$J$1724:$J$1738,$B453,'Unit details'!$N$1724:$N$1738,"Yes")</x:f>
        <x:v>0</x:v>
      </x:c>
      <x:c r="F453" s="43" t="str">
        <x:f>IF(E453=0,"n.a.",_xlfn.MINIFS('Unit details'!$X$1724:$X$1738,'Unit details'!$B$1724:$B$1738,$A453,'Unit details'!$J$1724:$J$1738,$B453,'Unit details'!$N$1724:$N$1738,"Yes"))</x:f>
        <x:v>n.a.</x:v>
      </x:c>
      <x:c r="G453" s="43" t="str">
        <x:f>IF(E453=0,"n.a.",SUMIFS('Unit details'!$X$1724:$X$1738,'Unit details'!$B$1724:$B$1738,$A453,'Unit details'!$J$1724:$J$1738,$B453,'Unit details'!$N$1724:$N$1738,"Yes")/E453)</x:f>
        <x:v>n.a.</x:v>
      </x:c>
      <x:c r="H453" s="43" t="str">
        <x:f>IF(E453=0,"n.a.",_xlfn.MAXIFS('Unit details'!$X$1724:$X$1738,'Unit details'!$B$1724:$B$1738,$A453,'Unit details'!$J$1724:$J$1738,$B453,'Unit details'!$N$1724:$N$1738,"Yes"))</x:f>
        <x:v>n.a.</x:v>
      </x:c>
      <x:c r="I453" s="15" t="str">
        <x:f>IF(E453=0,"No reliable quoted sample",IF(E453=1,"One quote only; not a market range","Unweighted mean of advertised asking rates"))</x:f>
        <x:v>No reliable quoted sample</x:v>
      </x:c>
    </x:row>
    <x:row r="454" ht="30" customHeight="1">
      <x:c r="A454" s="15" t="str">
        <x:v>Cheshunt</x:v>
      </x:c>
      <x:c r="B454" s="15" t="str">
        <x:v>1–1,000</x:v>
      </x:c>
      <x:c r="C454" s="14" t="n">
        <x:f>COUNTIFS('Unit details'!$B$1739:$B$1757,$A454,'Unit details'!$J$1739:$J$1757,$B454,'Unit details'!$H$1739:$H$1757,"Current",'Unit details'!$E$1739:$E$1757,"Town")</x:f>
        <x:v>0</x:v>
      </x:c>
      <x:c r="D454" s="14" t="n">
        <x:f>COUNTIFS('Unit details'!$B$1739:$B$1757,$A454,'Unit details'!$J$1739:$J$1757,$B454,'Unit details'!$H$1739:$H$1757,"Current",'Unit details'!$E$1739:$E$1757,"Nearby")</x:f>
        <x:v>1</x:v>
      </x:c>
      <x:c r="E454" s="14" t="n">
        <x:f>COUNTIFS('Unit details'!$B$1739:$B$1757,$A454,'Unit details'!$J$1739:$J$1757,$B454,'Unit details'!$N$1739:$N$1757,"Yes")</x:f>
        <x:v>1</x:v>
      </x:c>
      <x:c r="F454" s="43" t="n">
        <x:f>IF(E454=0,"n.a.",_xlfn.MINIFS('Unit details'!$X$1739:$X$1757,'Unit details'!$B$1739:$B$1757,$A454,'Unit details'!$J$1739:$J$1757,$B454,'Unit details'!$N$1739:$N$1757,"Yes"))</x:f>
        <x:v>38.50267379679144</x:v>
      </x:c>
      <x:c r="G454" s="43" t="n">
        <x:f>IF(E454=0,"n.a.",SUMIFS('Unit details'!$X$1739:$X$1757,'Unit details'!$B$1739:$B$1757,$A454,'Unit details'!$J$1739:$J$1757,$B454,'Unit details'!$N$1739:$N$1757,"Yes")/E454)</x:f>
        <x:v>38.50267379679144</x:v>
      </x:c>
      <x:c r="H454" s="43" t="n">
        <x:f>IF(E454=0,"n.a.",_xlfn.MAXIFS('Unit details'!$X$1739:$X$1757,'Unit details'!$B$1739:$B$1757,$A454,'Unit details'!$J$1739:$J$1757,$B454,'Unit details'!$N$1739:$N$1757,"Yes"))</x:f>
        <x:v>38.50267379679144</x:v>
      </x:c>
      <x:c r="I454" s="15" t="str">
        <x:f>IF(E454=0,"No reliable quoted sample",IF(E454=1,"One quote only; not a market range","Unweighted mean of advertised asking rates"))</x:f>
        <x:v>One quote only; not a market range</x:v>
      </x:c>
    </x:row>
    <x:row r="455" ht="30" customHeight="1">
      <x:c r="A455" s="15" t="str">
        <x:v>Cheshunt</x:v>
      </x:c>
      <x:c r="B455" s="15" t="str">
        <x:v>1,001–2,500</x:v>
      </x:c>
      <x:c r="C455" s="14" t="n">
        <x:f>COUNTIFS('Unit details'!$B$1739:$B$1757,$A455,'Unit details'!$J$1739:$J$1757,$B455,'Unit details'!$H$1739:$H$1757,"Current",'Unit details'!$E$1739:$E$1757,"Town")</x:f>
        <x:v>0</x:v>
      </x:c>
      <x:c r="D455" s="14" t="n">
        <x:f>COUNTIFS('Unit details'!$B$1739:$B$1757,$A455,'Unit details'!$J$1739:$J$1757,$B455,'Unit details'!$H$1739:$H$1757,"Current",'Unit details'!$E$1739:$E$1757,"Nearby")</x:f>
        <x:v>2</x:v>
      </x:c>
      <x:c r="E455" s="14" t="n">
        <x:f>COUNTIFS('Unit details'!$B$1739:$B$1757,$A455,'Unit details'!$J$1739:$J$1757,$B455,'Unit details'!$N$1739:$N$1757,"Yes")</x:f>
        <x:v>2</x:v>
      </x:c>
      <x:c r="F455" s="43" t="n">
        <x:f>IF(E455=0,"n.a.",_xlfn.MINIFS('Unit details'!$X$1739:$X$1757,'Unit details'!$B$1739:$B$1757,$A455,'Unit details'!$J$1739:$J$1757,$B455,'Unit details'!$N$1739:$N$1757,"Yes"))</x:f>
        <x:v>12</x:v>
      </x:c>
      <x:c r="G455" s="43" t="n">
        <x:f>IF(E455=0,"n.a.",SUMIFS('Unit details'!$X$1739:$X$1757,'Unit details'!$B$1739:$B$1757,$A455,'Unit details'!$J$1739:$J$1757,$B455,'Unit details'!$N$1739:$N$1757,"Yes")/E455)</x:f>
        <x:v>13.2</x:v>
      </x:c>
      <x:c r="H455" s="43" t="n">
        <x:f>IF(E455=0,"n.a.",_xlfn.MAXIFS('Unit details'!$X$1739:$X$1757,'Unit details'!$B$1739:$B$1757,$A455,'Unit details'!$J$1739:$J$1757,$B455,'Unit details'!$N$1739:$N$1757,"Yes"))</x:f>
        <x:v>14.4</x:v>
      </x:c>
      <x:c r="I455" s="15" t="str">
        <x:f>IF(E455=0,"No reliable quoted sample",IF(E455=1,"One quote only; not a market range","Unweighted mean of advertised asking rates"))</x:f>
        <x:v>Unweighted mean of advertised asking rates</x:v>
      </x:c>
    </x:row>
    <x:row r="456" ht="30" customHeight="1">
      <x:c r="A456" s="15" t="str">
        <x:v>Cheshunt</x:v>
      </x:c>
      <x:c r="B456" s="15" t="str">
        <x:v>2,501–5,000</x:v>
      </x:c>
      <x:c r="C456" s="14" t="n">
        <x:f>COUNTIFS('Unit details'!$B$1739:$B$1757,$A456,'Unit details'!$J$1739:$J$1757,$B456,'Unit details'!$H$1739:$H$1757,"Current",'Unit details'!$E$1739:$E$1757,"Town")</x:f>
        <x:v>0</x:v>
      </x:c>
      <x:c r="D456" s="14" t="n">
        <x:f>COUNTIFS('Unit details'!$B$1739:$B$1757,$A456,'Unit details'!$J$1739:$J$1757,$B456,'Unit details'!$H$1739:$H$1757,"Current",'Unit details'!$E$1739:$E$1757,"Nearby")</x:f>
        <x:v>4</x:v>
      </x:c>
      <x:c r="E456" s="14" t="n">
        <x:f>COUNTIFS('Unit details'!$B$1739:$B$1757,$A456,'Unit details'!$J$1739:$J$1757,$B456,'Unit details'!$N$1739:$N$1757,"Yes")</x:f>
        <x:v>4</x:v>
      </x:c>
      <x:c r="F456" s="43" t="n">
        <x:f>IF(E456=0,"n.a.",_xlfn.MINIFS('Unit details'!$X$1739:$X$1757,'Unit details'!$B$1739:$B$1757,$A456,'Unit details'!$J$1739:$J$1757,$B456,'Unit details'!$N$1739:$N$1757,"Yes"))</x:f>
        <x:v>13.565453312231517</x:v>
      </x:c>
      <x:c r="G456" s="43" t="n">
        <x:f>IF(E456=0,"n.a.",SUMIFS('Unit details'!$X$1739:$X$1757,'Unit details'!$B$1739:$B$1757,$A456,'Unit details'!$J$1739:$J$1757,$B456,'Unit details'!$N$1739:$N$1757,"Yes")/E456)</x:f>
        <x:v>14.946983144116109</x:v>
      </x:c>
      <x:c r="H456" s="43" t="n">
        <x:f>IF(E456=0,"n.a.",_xlfn.MAXIFS('Unit details'!$X$1739:$X$1757,'Unit details'!$B$1739:$B$1757,$A456,'Unit details'!$J$1739:$J$1757,$B456,'Unit details'!$N$1739:$N$1757,"Yes"))</x:f>
        <x:v>16.216216216216218</x:v>
      </x:c>
      <x:c r="I456" s="15" t="str">
        <x:f>IF(E456=0,"No reliable quoted sample",IF(E456=1,"One quote only; not a market range","Unweighted mean of advertised asking rates"))</x:f>
        <x:v>Unweighted mean of advertised asking rates</x:v>
      </x:c>
    </x:row>
    <x:row r="457" ht="30" customHeight="1">
      <x:c r="A457" s="15" t="str">
        <x:v>Cheshunt</x:v>
      </x:c>
      <x:c r="B457" s="15" t="str">
        <x:v>5,001–10,000</x:v>
      </x:c>
      <x:c r="C457" s="14" t="n">
        <x:f>COUNTIFS('Unit details'!$B$1739:$B$1757,$A457,'Unit details'!$J$1739:$J$1757,$B457,'Unit details'!$H$1739:$H$1757,"Current",'Unit details'!$E$1739:$E$1757,"Town")</x:f>
        <x:v>0</x:v>
      </x:c>
      <x:c r="D457" s="14" t="n">
        <x:f>COUNTIFS('Unit details'!$B$1739:$B$1757,$A457,'Unit details'!$J$1739:$J$1757,$B457,'Unit details'!$H$1739:$H$1757,"Current",'Unit details'!$E$1739:$E$1757,"Nearby")</x:f>
        <x:v>9</x:v>
      </x:c>
      <x:c r="E457" s="14" t="n">
        <x:f>COUNTIFS('Unit details'!$B$1739:$B$1757,$A457,'Unit details'!$J$1739:$J$1757,$B457,'Unit details'!$N$1739:$N$1757,"Yes")</x:f>
        <x:v>5</x:v>
      </x:c>
      <x:c r="F457" s="43" t="n">
        <x:f>IF(E457=0,"n.a.",_xlfn.MINIFS('Unit details'!$X$1739:$X$1757,'Unit details'!$B$1739:$B$1757,$A457,'Unit details'!$J$1739:$J$1757,$B457,'Unit details'!$N$1739:$N$1757,"Yes"))</x:f>
        <x:v>9.319569892473119</x:v>
      </x:c>
      <x:c r="G457" s="43" t="n">
        <x:f>IF(E457=0,"n.a.",SUMIFS('Unit details'!$X$1739:$X$1757,'Unit details'!$B$1739:$B$1757,$A457,'Unit details'!$J$1739:$J$1757,$B457,'Unit details'!$N$1739:$N$1757,"Yes")/E457)</x:f>
        <x:v>14.117038231153185</x:v>
      </x:c>
      <x:c r="H457" s="43" t="n">
        <x:f>IF(E457=0,"n.a.",_xlfn.MAXIFS('Unit details'!$X$1739:$X$1757,'Unit details'!$B$1739:$B$1757,$A457,'Unit details'!$J$1739:$J$1757,$B457,'Unit details'!$N$1739:$N$1757,"Yes"))</x:f>
        <x:v>16.127770263240038</x:v>
      </x:c>
      <x:c r="I457" s="15" t="str">
        <x:f>IF(E457=0,"No reliable quoted sample",IF(E457=1,"One quote only; not a market range","Unweighted mean of advertised asking rates"))</x:f>
        <x:v>Unweighted mean of advertised asking rates</x:v>
      </x:c>
    </x:row>
    <x:row r="458" ht="30" customHeight="1">
      <x:c r="A458" s="15" t="str">
        <x:v>Cheshunt</x:v>
      </x:c>
      <x:c r="B458" s="15" t="str">
        <x:v>10,001–15,000</x:v>
      </x:c>
      <x:c r="C458" s="14" t="n">
        <x:f>COUNTIFS('Unit details'!$B$1739:$B$1757,$A458,'Unit details'!$J$1739:$J$1757,$B458,'Unit details'!$H$1739:$H$1757,"Current",'Unit details'!$E$1739:$E$1757,"Town")</x:f>
        <x:v>0</x:v>
      </x:c>
      <x:c r="D458" s="14" t="n">
        <x:f>COUNTIFS('Unit details'!$B$1739:$B$1757,$A458,'Unit details'!$J$1739:$J$1757,$B458,'Unit details'!$H$1739:$H$1757,"Current",'Unit details'!$E$1739:$E$1757,"Nearby")</x:f>
        <x:v>2</x:v>
      </x:c>
      <x:c r="E458" s="14" t="n">
        <x:f>COUNTIFS('Unit details'!$B$1739:$B$1757,$A458,'Unit details'!$J$1739:$J$1757,$B458,'Unit details'!$N$1739:$N$1757,"Yes")</x:f>
        <x:v>2</x:v>
      </x:c>
      <x:c r="F458" s="43" t="n">
        <x:f>IF(E458=0,"n.a.",_xlfn.MINIFS('Unit details'!$X$1739:$X$1757,'Unit details'!$B$1739:$B$1757,$A458,'Unit details'!$J$1739:$J$1757,$B458,'Unit details'!$N$1739:$N$1757,"Yes"))</x:f>
        <x:v>7.000357781753131</x:v>
      </x:c>
      <x:c r="G458" s="43" t="n">
        <x:f>IF(E458=0,"n.a.",SUMIFS('Unit details'!$X$1739:$X$1757,'Unit details'!$B$1739:$B$1757,$A458,'Unit details'!$J$1739:$J$1757,$B458,'Unit details'!$N$1739:$N$1757,"Yes")/E458)</x:f>
        <x:v>8.919254035385237</x:v>
      </x:c>
      <x:c r="H458" s="43" t="n">
        <x:f>IF(E458=0,"n.a.",_xlfn.MAXIFS('Unit details'!$X$1739:$X$1757,'Unit details'!$B$1739:$B$1757,$A458,'Unit details'!$J$1739:$J$1757,$B458,'Unit details'!$N$1739:$N$1757,"Yes"))</x:f>
        <x:v>10.83815028901734</x:v>
      </x:c>
      <x:c r="I458" s="15" t="str">
        <x:f>IF(E458=0,"No reliable quoted sample",IF(E458=1,"One quote only; not a market range","Unweighted mean of advertised asking rates"))</x:f>
        <x:v>Unweighted mean of advertised asking rates</x:v>
      </x:c>
    </x:row>
    <x:row r="459" ht="30" customHeight="1">
      <x:c r="A459" s="15" t="str">
        <x:v>Clacton-on-Sea</x:v>
      </x:c>
      <x:c r="B459" s="15" t="str">
        <x:v>1–1,000</x:v>
      </x:c>
      <x:c r="C459" s="14" t="n">
        <x:f>COUNTIFS('Unit details'!$B$1758:$B$1760,$A459,'Unit details'!$J$1758:$J$1760,$B459,'Unit details'!$H$1758:$H$1760,"Current",'Unit details'!$E$1758:$E$1760,"Town")</x:f>
        <x:v>1</x:v>
      </x:c>
      <x:c r="D459" s="14" t="n">
        <x:f>COUNTIFS('Unit details'!$B$1758:$B$1760,$A459,'Unit details'!$J$1758:$J$1760,$B459,'Unit details'!$H$1758:$H$1760,"Current",'Unit details'!$E$1758:$E$1760,"Nearby")</x:f>
        <x:v>0</x:v>
      </x:c>
      <x:c r="E459" s="14" t="n">
        <x:f>COUNTIFS('Unit details'!$B$1758:$B$1760,$A459,'Unit details'!$J$1758:$J$1760,$B459,'Unit details'!$N$1758:$N$1760,"Yes")</x:f>
        <x:v>1</x:v>
      </x:c>
      <x:c r="F459" s="43" t="n">
        <x:f>IF(E459=0,"n.a.",_xlfn.MINIFS('Unit details'!$X$1758:$X$1760,'Unit details'!$B$1758:$B$1760,$A459,'Unit details'!$J$1758:$J$1760,$B459,'Unit details'!$N$1758:$N$1760,"Yes"))</x:f>
        <x:v>16.56140350877193</x:v>
      </x:c>
      <x:c r="G459" s="43" t="n">
        <x:f>IF(E459=0,"n.a.",SUMIFS('Unit details'!$X$1758:$X$1760,'Unit details'!$B$1758:$B$1760,$A459,'Unit details'!$J$1758:$J$1760,$B459,'Unit details'!$N$1758:$N$1760,"Yes")/E459)</x:f>
        <x:v>16.56140350877193</x:v>
      </x:c>
      <x:c r="H459" s="43" t="n">
        <x:f>IF(E459=0,"n.a.",_xlfn.MAXIFS('Unit details'!$X$1758:$X$1760,'Unit details'!$B$1758:$B$1760,$A459,'Unit details'!$J$1758:$J$1760,$B459,'Unit details'!$N$1758:$N$1760,"Yes"))</x:f>
        <x:v>16.56140350877193</x:v>
      </x:c>
      <x:c r="I459" s="15" t="str">
        <x:f>IF(E459=0,"No reliable quoted sample",IF(E459=1,"One quote only; not a market range","Unweighted mean of advertised asking rates"))</x:f>
        <x:v>One quote only; not a market range</x:v>
      </x:c>
    </x:row>
    <x:row r="460" ht="30" customHeight="1">
      <x:c r="A460" s="15" t="str">
        <x:v>Clacton-on-Sea</x:v>
      </x:c>
      <x:c r="B460" s="15" t="str">
        <x:v>1,001–2,500</x:v>
      </x:c>
      <x:c r="C460" s="14" t="n">
        <x:f>COUNTIFS('Unit details'!$B$1758:$B$1760,$A460,'Unit details'!$J$1758:$J$1760,$B460,'Unit details'!$H$1758:$H$1760,"Current",'Unit details'!$E$1758:$E$1760,"Town")</x:f>
        <x:v>0</x:v>
      </x:c>
      <x:c r="D460" s="14" t="n">
        <x:f>COUNTIFS('Unit details'!$B$1758:$B$1760,$A460,'Unit details'!$J$1758:$J$1760,$B460,'Unit details'!$H$1758:$H$1760,"Current",'Unit details'!$E$1758:$E$1760,"Nearby")</x:f>
        <x:v>0</x:v>
      </x:c>
      <x:c r="E460" s="14" t="n">
        <x:f>COUNTIFS('Unit details'!$B$1758:$B$1760,$A460,'Unit details'!$J$1758:$J$1760,$B460,'Unit details'!$N$1758:$N$1760,"Yes")</x:f>
        <x:v>0</x:v>
      </x:c>
      <x:c r="F460" s="43" t="str">
        <x:f>IF(E460=0,"n.a.",_xlfn.MINIFS('Unit details'!$X$1758:$X$1760,'Unit details'!$B$1758:$B$1760,$A460,'Unit details'!$J$1758:$J$1760,$B460,'Unit details'!$N$1758:$N$1760,"Yes"))</x:f>
        <x:v>n.a.</x:v>
      </x:c>
      <x:c r="G460" s="43" t="str">
        <x:f>IF(E460=0,"n.a.",SUMIFS('Unit details'!$X$1758:$X$1760,'Unit details'!$B$1758:$B$1760,$A460,'Unit details'!$J$1758:$J$1760,$B460,'Unit details'!$N$1758:$N$1760,"Yes")/E460)</x:f>
        <x:v>n.a.</x:v>
      </x:c>
      <x:c r="H460" s="43" t="str">
        <x:f>IF(E460=0,"n.a.",_xlfn.MAXIFS('Unit details'!$X$1758:$X$1760,'Unit details'!$B$1758:$B$1760,$A460,'Unit details'!$J$1758:$J$1760,$B460,'Unit details'!$N$1758:$N$1760,"Yes"))</x:f>
        <x:v>n.a.</x:v>
      </x:c>
      <x:c r="I460" s="15" t="str">
        <x:f>IF(E460=0,"No reliable quoted sample",IF(E460=1,"One quote only; not a market range","Unweighted mean of advertised asking rates"))</x:f>
        <x:v>No reliable quoted sample</x:v>
      </x:c>
    </x:row>
    <x:row r="461" ht="30" customHeight="1">
      <x:c r="A461" s="15" t="str">
        <x:v>Clacton-on-Sea</x:v>
      </x:c>
      <x:c r="B461" s="15" t="str">
        <x:v>2,501–5,000</x:v>
      </x:c>
      <x:c r="C461" s="14" t="n">
        <x:f>COUNTIFS('Unit details'!$B$1758:$B$1760,$A461,'Unit details'!$J$1758:$J$1760,$B461,'Unit details'!$H$1758:$H$1760,"Current",'Unit details'!$E$1758:$E$1760,"Town")</x:f>
        <x:v>1</x:v>
      </x:c>
      <x:c r="D461" s="14" t="n">
        <x:f>COUNTIFS('Unit details'!$B$1758:$B$1760,$A461,'Unit details'!$J$1758:$J$1760,$B461,'Unit details'!$H$1758:$H$1760,"Current",'Unit details'!$E$1758:$E$1760,"Nearby")</x:f>
        <x:v>0</x:v>
      </x:c>
      <x:c r="E461" s="14" t="n">
        <x:f>COUNTIFS('Unit details'!$B$1758:$B$1760,$A461,'Unit details'!$J$1758:$J$1760,$B461,'Unit details'!$N$1758:$N$1760,"Yes")</x:f>
        <x:v>1</x:v>
      </x:c>
      <x:c r="F461" s="43" t="n">
        <x:f>IF(E461=0,"n.a.",_xlfn.MINIFS('Unit details'!$X$1758:$X$1760,'Unit details'!$B$1758:$B$1760,$A461,'Unit details'!$J$1758:$J$1760,$B461,'Unit details'!$N$1758:$N$1760,"Yes"))</x:f>
        <x:v>8.698453608247423</x:v>
      </x:c>
      <x:c r="G461" s="43" t="n">
        <x:f>IF(E461=0,"n.a.",SUMIFS('Unit details'!$X$1758:$X$1760,'Unit details'!$B$1758:$B$1760,$A461,'Unit details'!$J$1758:$J$1760,$B461,'Unit details'!$N$1758:$N$1760,"Yes")/E461)</x:f>
        <x:v>8.698453608247423</x:v>
      </x:c>
      <x:c r="H461" s="43" t="n">
        <x:f>IF(E461=0,"n.a.",_xlfn.MAXIFS('Unit details'!$X$1758:$X$1760,'Unit details'!$B$1758:$B$1760,$A461,'Unit details'!$J$1758:$J$1760,$B461,'Unit details'!$N$1758:$N$1760,"Yes"))</x:f>
        <x:v>8.698453608247423</x:v>
      </x:c>
      <x:c r="I461" s="15" t="str">
        <x:f>IF(E461=0,"No reliable quoted sample",IF(E461=1,"One quote only; not a market range","Unweighted mean of advertised asking rates"))</x:f>
        <x:v>One quote only; not a market range</x:v>
      </x:c>
    </x:row>
    <x:row r="462" ht="30" customHeight="1">
      <x:c r="A462" s="15" t="str">
        <x:v>Clacton-on-Sea</x:v>
      </x:c>
      <x:c r="B462" s="15" t="str">
        <x:v>5,001–10,000</x:v>
      </x:c>
      <x:c r="C462" s="14" t="n">
        <x:f>COUNTIFS('Unit details'!$B$1758:$B$1760,$A462,'Unit details'!$J$1758:$J$1760,$B462,'Unit details'!$H$1758:$H$1760,"Current",'Unit details'!$E$1758:$E$1760,"Town")</x:f>
        <x:v>0</x:v>
      </x:c>
      <x:c r="D462" s="14" t="n">
        <x:f>COUNTIFS('Unit details'!$B$1758:$B$1760,$A462,'Unit details'!$J$1758:$J$1760,$B462,'Unit details'!$H$1758:$H$1760,"Current",'Unit details'!$E$1758:$E$1760,"Nearby")</x:f>
        <x:v>0</x:v>
      </x:c>
      <x:c r="E462" s="14" t="n">
        <x:f>COUNTIFS('Unit details'!$B$1758:$B$1760,$A462,'Unit details'!$J$1758:$J$1760,$B462,'Unit details'!$N$1758:$N$1760,"Yes")</x:f>
        <x:v>0</x:v>
      </x:c>
      <x:c r="F462" s="43" t="str">
        <x:f>IF(E462=0,"n.a.",_xlfn.MINIFS('Unit details'!$X$1758:$X$1760,'Unit details'!$B$1758:$B$1760,$A462,'Unit details'!$J$1758:$J$1760,$B462,'Unit details'!$N$1758:$N$1760,"Yes"))</x:f>
        <x:v>n.a.</x:v>
      </x:c>
      <x:c r="G462" s="43" t="str">
        <x:f>IF(E462=0,"n.a.",SUMIFS('Unit details'!$X$1758:$X$1760,'Unit details'!$B$1758:$B$1760,$A462,'Unit details'!$J$1758:$J$1760,$B462,'Unit details'!$N$1758:$N$1760,"Yes")/E462)</x:f>
        <x:v>n.a.</x:v>
      </x:c>
      <x:c r="H462" s="43" t="str">
        <x:f>IF(E462=0,"n.a.",_xlfn.MAXIFS('Unit details'!$X$1758:$X$1760,'Unit details'!$B$1758:$B$1760,$A462,'Unit details'!$J$1758:$J$1760,$B462,'Unit details'!$N$1758:$N$1760,"Yes"))</x:f>
        <x:v>n.a.</x:v>
      </x:c>
      <x:c r="I462" s="15" t="str">
        <x:f>IF(E462=0,"No reliable quoted sample",IF(E462=1,"One quote only; not a market range","Unweighted mean of advertised asking rates"))</x:f>
        <x:v>No reliable quoted sample</x:v>
      </x:c>
    </x:row>
    <x:row r="463" ht="30" customHeight="1">
      <x:c r="A463" s="15" t="str">
        <x:v>Clacton-on-Sea</x:v>
      </x:c>
      <x:c r="B463" s="15" t="str">
        <x:v>10,001–15,000</x:v>
      </x:c>
      <x:c r="C463" s="14" t="n">
        <x:f>COUNTIFS('Unit details'!$B$1758:$B$1760,$A463,'Unit details'!$J$1758:$J$1760,$B463,'Unit details'!$H$1758:$H$1760,"Current",'Unit details'!$E$1758:$E$1760,"Town")</x:f>
        <x:v>0</x:v>
      </x:c>
      <x:c r="D463" s="14" t="n">
        <x:f>COUNTIFS('Unit details'!$B$1758:$B$1760,$A463,'Unit details'!$J$1758:$J$1760,$B463,'Unit details'!$H$1758:$H$1760,"Current",'Unit details'!$E$1758:$E$1760,"Nearby")</x:f>
        <x:v>0</x:v>
      </x:c>
      <x:c r="E463" s="14" t="n">
        <x:f>COUNTIFS('Unit details'!$B$1758:$B$1760,$A463,'Unit details'!$J$1758:$J$1760,$B463,'Unit details'!$N$1758:$N$1760,"Yes")</x:f>
        <x:v>0</x:v>
      </x:c>
      <x:c r="F463" s="43" t="str">
        <x:f>IF(E463=0,"n.a.",_xlfn.MINIFS('Unit details'!$X$1758:$X$1760,'Unit details'!$B$1758:$B$1760,$A463,'Unit details'!$J$1758:$J$1760,$B463,'Unit details'!$N$1758:$N$1760,"Yes"))</x:f>
        <x:v>n.a.</x:v>
      </x:c>
      <x:c r="G463" s="43" t="str">
        <x:f>IF(E463=0,"n.a.",SUMIFS('Unit details'!$X$1758:$X$1760,'Unit details'!$B$1758:$B$1760,$A463,'Unit details'!$J$1758:$J$1760,$B463,'Unit details'!$N$1758:$N$1760,"Yes")/E463)</x:f>
        <x:v>n.a.</x:v>
      </x:c>
      <x:c r="H463" s="43" t="str">
        <x:f>IF(E463=0,"n.a.",_xlfn.MAXIFS('Unit details'!$X$1758:$X$1760,'Unit details'!$B$1758:$B$1760,$A463,'Unit details'!$J$1758:$J$1760,$B463,'Unit details'!$N$1758:$N$1760,"Yes"))</x:f>
        <x:v>n.a.</x:v>
      </x:c>
      <x:c r="I463" s="15" t="str">
        <x:f>IF(E463=0,"No reliable quoted sample",IF(E463=1,"One quote only; not a market range","Unweighted mean of advertised asking rates"))</x:f>
        <x:v>No reliable quoted sample</x:v>
      </x:c>
    </x:row>
    <x:row r="464" ht="30" customHeight="1">
      <x:c r="A464" s="15" t="str">
        <x:v>Colchester</x:v>
      </x:c>
      <x:c r="B464" s="15" t="str">
        <x:v>1–1,000</x:v>
      </x:c>
      <x:c r="C464" s="14" t="n">
        <x:f>COUNTIFS('Unit details'!$B$1761:$B$1804,$A464,'Unit details'!$J$1761:$J$1804,$B464,'Unit details'!$H$1761:$H$1804,"Current",'Unit details'!$E$1761:$E$1804,"Town")</x:f>
        <x:v>1</x:v>
      </x:c>
      <x:c r="D464" s="14" t="n">
        <x:f>COUNTIFS('Unit details'!$B$1761:$B$1804,$A464,'Unit details'!$J$1761:$J$1804,$B464,'Unit details'!$H$1761:$H$1804,"Current",'Unit details'!$E$1761:$E$1804,"Nearby")</x:f>
        <x:v>0</x:v>
      </x:c>
      <x:c r="E464" s="14" t="n">
        <x:f>COUNTIFS('Unit details'!$B$1761:$B$1804,$A464,'Unit details'!$J$1761:$J$1804,$B464,'Unit details'!$N$1761:$N$1804,"Yes")</x:f>
        <x:v>1</x:v>
      </x:c>
      <x:c r="F464" s="43" t="n">
        <x:f>IF(E464=0,"n.a.",_xlfn.MINIFS('Unit details'!$X$1761:$X$1804,'Unit details'!$B$1761:$B$1804,$A464,'Unit details'!$J$1761:$J$1804,$B464,'Unit details'!$N$1761:$N$1804,"Yes"))</x:f>
        <x:v>8.333333333333334</x:v>
      </x:c>
      <x:c r="G464" s="43" t="n">
        <x:f>IF(E464=0,"n.a.",SUMIFS('Unit details'!$X$1761:$X$1804,'Unit details'!$B$1761:$B$1804,$A464,'Unit details'!$J$1761:$J$1804,$B464,'Unit details'!$N$1761:$N$1804,"Yes")/E464)</x:f>
        <x:v>8.333333333333334</x:v>
      </x:c>
      <x:c r="H464" s="43" t="n">
        <x:f>IF(E464=0,"n.a.",_xlfn.MAXIFS('Unit details'!$X$1761:$X$1804,'Unit details'!$B$1761:$B$1804,$A464,'Unit details'!$J$1761:$J$1804,$B464,'Unit details'!$N$1761:$N$1804,"Yes"))</x:f>
        <x:v>8.333333333333334</x:v>
      </x:c>
      <x:c r="I464" s="15" t="str">
        <x:f>IF(E464=0,"No reliable quoted sample",IF(E464=1,"One quote only; not a market range","Unweighted mean of advertised asking rates"))</x:f>
        <x:v>One quote only; not a market range</x:v>
      </x:c>
    </x:row>
    <x:row r="465" ht="30" customHeight="1">
      <x:c r="A465" s="15" t="str">
        <x:v>Colchester</x:v>
      </x:c>
      <x:c r="B465" s="15" t="str">
        <x:v>1,001–2,500</x:v>
      </x:c>
      <x:c r="C465" s="14" t="n">
        <x:f>COUNTIFS('Unit details'!$B$1761:$B$1804,$A465,'Unit details'!$J$1761:$J$1804,$B465,'Unit details'!$H$1761:$H$1804,"Current",'Unit details'!$E$1761:$E$1804,"Town")</x:f>
        <x:v>13</x:v>
      </x:c>
      <x:c r="D465" s="14" t="n">
        <x:f>COUNTIFS('Unit details'!$B$1761:$B$1804,$A465,'Unit details'!$J$1761:$J$1804,$B465,'Unit details'!$H$1761:$H$1804,"Current",'Unit details'!$E$1761:$E$1804,"Nearby")</x:f>
        <x:v>4</x:v>
      </x:c>
      <x:c r="E465" s="14" t="n">
        <x:f>COUNTIFS('Unit details'!$B$1761:$B$1804,$A465,'Unit details'!$J$1761:$J$1804,$B465,'Unit details'!$N$1761:$N$1804,"Yes")</x:f>
        <x:v>17</x:v>
      </x:c>
      <x:c r="F465" s="43" t="n">
        <x:f>IF(E465=0,"n.a.",_xlfn.MINIFS('Unit details'!$X$1761:$X$1804,'Unit details'!$B$1761:$B$1804,$A465,'Unit details'!$J$1761:$J$1804,$B465,'Unit details'!$N$1761:$N$1804,"Yes"))</x:f>
        <x:v>7.2</x:v>
      </x:c>
      <x:c r="G465" s="43" t="n">
        <x:f>IF(E465=0,"n.a.",SUMIFS('Unit details'!$X$1761:$X$1804,'Unit details'!$B$1761:$B$1804,$A465,'Unit details'!$J$1761:$J$1804,$B465,'Unit details'!$N$1761:$N$1804,"Yes")/E465)</x:f>
        <x:v>11.165362646007608</x:v>
      </x:c>
      <x:c r="H465" s="43" t="n">
        <x:f>IF(E465=0,"n.a.",_xlfn.MAXIFS('Unit details'!$X$1761:$X$1804,'Unit details'!$B$1761:$B$1804,$A465,'Unit details'!$J$1761:$J$1804,$B465,'Unit details'!$N$1761:$N$1804,"Yes"))</x:f>
        <x:v>15.588785046728972</x:v>
      </x:c>
      <x:c r="I465" s="15" t="str">
        <x:f>IF(E465=0,"No reliable quoted sample",IF(E465=1,"One quote only; not a market range","Unweighted mean of advertised asking rates"))</x:f>
        <x:v>Unweighted mean of advertised asking rates</x:v>
      </x:c>
    </x:row>
    <x:row r="466" ht="30" customHeight="1">
      <x:c r="A466" s="15" t="str">
        <x:v>Colchester</x:v>
      </x:c>
      <x:c r="B466" s="15" t="str">
        <x:v>2,501–5,000</x:v>
      </x:c>
      <x:c r="C466" s="14" t="n">
        <x:f>COUNTIFS('Unit details'!$B$1761:$B$1804,$A466,'Unit details'!$J$1761:$J$1804,$B466,'Unit details'!$H$1761:$H$1804,"Current",'Unit details'!$E$1761:$E$1804,"Town")</x:f>
        <x:v>9</x:v>
      </x:c>
      <x:c r="D466" s="14" t="n">
        <x:f>COUNTIFS('Unit details'!$B$1761:$B$1804,$A466,'Unit details'!$J$1761:$J$1804,$B466,'Unit details'!$H$1761:$H$1804,"Current",'Unit details'!$E$1761:$E$1804,"Nearby")</x:f>
        <x:v>0</x:v>
      </x:c>
      <x:c r="E466" s="14" t="n">
        <x:f>COUNTIFS('Unit details'!$B$1761:$B$1804,$A466,'Unit details'!$J$1761:$J$1804,$B466,'Unit details'!$N$1761:$N$1804,"Yes")</x:f>
        <x:v>8</x:v>
      </x:c>
      <x:c r="F466" s="43" t="n">
        <x:f>IF(E466=0,"n.a.",_xlfn.MINIFS('Unit details'!$X$1761:$X$1804,'Unit details'!$B$1761:$B$1804,$A466,'Unit details'!$J$1761:$J$1804,$B466,'Unit details'!$N$1761:$N$1804,"Yes"))</x:f>
        <x:v>6.91699604743083</x:v>
      </x:c>
      <x:c r="G466" s="43" t="n">
        <x:f>IF(E466=0,"n.a.",SUMIFS('Unit details'!$X$1761:$X$1804,'Unit details'!$B$1761:$B$1804,$A466,'Unit details'!$J$1761:$J$1804,$B466,'Unit details'!$N$1761:$N$1804,"Yes")/E466)</x:f>
        <x:v>10.015380918346201</x:v>
      </x:c>
      <x:c r="H466" s="43" t="n">
        <x:f>IF(E466=0,"n.a.",_xlfn.MAXIFS('Unit details'!$X$1761:$X$1804,'Unit details'!$B$1761:$B$1804,$A466,'Unit details'!$J$1761:$J$1804,$B466,'Unit details'!$N$1761:$N$1804,"Yes"))</x:f>
        <x:v>11.542610571736786</x:v>
      </x:c>
      <x:c r="I466" s="15" t="str">
        <x:f>IF(E466=0,"No reliable quoted sample",IF(E466=1,"One quote only; not a market range","Unweighted mean of advertised asking rates"))</x:f>
        <x:v>Unweighted mean of advertised asking rates</x:v>
      </x:c>
    </x:row>
    <x:row r="467" ht="30" customHeight="1">
      <x:c r="A467" s="15" t="str">
        <x:v>Colchester</x:v>
      </x:c>
      <x:c r="B467" s="15" t="str">
        <x:v>5,001–10,000</x:v>
      </x:c>
      <x:c r="C467" s="14" t="n">
        <x:f>COUNTIFS('Unit details'!$B$1761:$B$1804,$A467,'Unit details'!$J$1761:$J$1804,$B467,'Unit details'!$H$1761:$H$1804,"Current",'Unit details'!$E$1761:$E$1804,"Town")</x:f>
        <x:v>6</x:v>
      </x:c>
      <x:c r="D467" s="14" t="n">
        <x:f>COUNTIFS('Unit details'!$B$1761:$B$1804,$A467,'Unit details'!$J$1761:$J$1804,$B467,'Unit details'!$H$1761:$H$1804,"Current",'Unit details'!$E$1761:$E$1804,"Nearby")</x:f>
        <x:v>0</x:v>
      </x:c>
      <x:c r="E467" s="14" t="n">
        <x:f>COUNTIFS('Unit details'!$B$1761:$B$1804,$A467,'Unit details'!$J$1761:$J$1804,$B467,'Unit details'!$N$1761:$N$1804,"Yes")</x:f>
        <x:v>5</x:v>
      </x:c>
      <x:c r="F467" s="43" t="n">
        <x:f>IF(E467=0,"n.a.",_xlfn.MINIFS('Unit details'!$X$1761:$X$1804,'Unit details'!$B$1761:$B$1804,$A467,'Unit details'!$J$1761:$J$1804,$B467,'Unit details'!$N$1761:$N$1804,"Yes"))</x:f>
        <x:v>5.9335038363171355</x:v>
      </x:c>
      <x:c r="G467" s="43" t="n">
        <x:f>IF(E467=0,"n.a.",SUMIFS('Unit details'!$X$1761:$X$1804,'Unit details'!$B$1761:$B$1804,$A467,'Unit details'!$J$1761:$J$1804,$B467,'Unit details'!$N$1761:$N$1804,"Yes")/E467)</x:f>
        <x:v>8.816944045205346</x:v>
      </x:c>
      <x:c r="H467" s="43" t="n">
        <x:f>IF(E467=0,"n.a.",_xlfn.MAXIFS('Unit details'!$X$1761:$X$1804,'Unit details'!$B$1761:$B$1804,$A467,'Unit details'!$J$1761:$J$1804,$B467,'Unit details'!$N$1761:$N$1804,"Yes"))</x:f>
        <x:v>13</x:v>
      </x:c>
      <x:c r="I467" s="15" t="str">
        <x:f>IF(E467=0,"No reliable quoted sample",IF(E467=1,"One quote only; not a market range","Unweighted mean of advertised asking rates"))</x:f>
        <x:v>Unweighted mean of advertised asking rates</x:v>
      </x:c>
    </x:row>
    <x:row r="468" ht="30" customHeight="1">
      <x:c r="A468" s="15" t="str">
        <x:v>Colchester</x:v>
      </x:c>
      <x:c r="B468" s="15" t="str">
        <x:v>10,001–15,000</x:v>
      </x:c>
      <x:c r="C468" s="14" t="n">
        <x:f>COUNTIFS('Unit details'!$B$1761:$B$1804,$A468,'Unit details'!$J$1761:$J$1804,$B468,'Unit details'!$H$1761:$H$1804,"Current",'Unit details'!$E$1761:$E$1804,"Town")</x:f>
        <x:v>3</x:v>
      </x:c>
      <x:c r="D468" s="14" t="n">
        <x:f>COUNTIFS('Unit details'!$B$1761:$B$1804,$A468,'Unit details'!$J$1761:$J$1804,$B468,'Unit details'!$H$1761:$H$1804,"Current",'Unit details'!$E$1761:$E$1804,"Nearby")</x:f>
        <x:v>0</x:v>
      </x:c>
      <x:c r="E468" s="14" t="n">
        <x:f>COUNTIFS('Unit details'!$B$1761:$B$1804,$A468,'Unit details'!$J$1761:$J$1804,$B468,'Unit details'!$N$1761:$N$1804,"Yes")</x:f>
        <x:v>3</x:v>
      </x:c>
      <x:c r="F468" s="43" t="n">
        <x:f>IF(E468=0,"n.a.",_xlfn.MINIFS('Unit details'!$X$1761:$X$1804,'Unit details'!$B$1761:$B$1804,$A468,'Unit details'!$J$1761:$J$1804,$B468,'Unit details'!$N$1761:$N$1804,"Yes"))</x:f>
        <x:v>5.594509920930927</x:v>
      </x:c>
      <x:c r="G468" s="43" t="n">
        <x:f>IF(E468=0,"n.a.",SUMIFS('Unit details'!$X$1761:$X$1804,'Unit details'!$B$1761:$B$1804,$A468,'Unit details'!$J$1761:$J$1804,$B468,'Unit details'!$N$1761:$N$1804,"Yes")/E468)</x:f>
        <x:v>7.779438818550209</x:v>
      </x:c>
      <x:c r="H468" s="43" t="n">
        <x:f>IF(E468=0,"n.a.",_xlfn.MAXIFS('Unit details'!$X$1761:$X$1804,'Unit details'!$B$1761:$B$1804,$A468,'Unit details'!$J$1761:$J$1804,$B468,'Unit details'!$N$1761:$N$1804,"Yes"))</x:f>
        <x:v>9.523809523809524</x:v>
      </x:c>
      <x:c r="I468" s="15" t="str">
        <x:f>IF(E468=0,"No reliable quoted sample",IF(E468=1,"One quote only; not a market range","Unweighted mean of advertised asking rates"))</x:f>
        <x:v>Unweighted mean of advertised asking rates</x:v>
      </x:c>
    </x:row>
    <x:row r="469" ht="30" customHeight="1">
      <x:c r="A469" s="15" t="str">
        <x:v>Grays</x:v>
      </x:c>
      <x:c r="B469" s="15" t="str">
        <x:v>1–1,000</x:v>
      </x:c>
      <x:c r="C469" s="14" t="n">
        <x:f>COUNTIFS('Unit details'!$B$1805:$B$1828,$A469,'Unit details'!$J$1805:$J$1828,$B469,'Unit details'!$H$1805:$H$1828,"Current",'Unit details'!$E$1805:$E$1828,"Town")</x:f>
        <x:v>0</x:v>
      </x:c>
      <x:c r="D469" s="14" t="n">
        <x:f>COUNTIFS('Unit details'!$B$1805:$B$1828,$A469,'Unit details'!$J$1805:$J$1828,$B469,'Unit details'!$H$1805:$H$1828,"Current",'Unit details'!$E$1805:$E$1828,"Nearby")</x:f>
        <x:v>1</x:v>
      </x:c>
      <x:c r="E469" s="14" t="n">
        <x:f>COUNTIFS('Unit details'!$B$1805:$B$1828,$A469,'Unit details'!$J$1805:$J$1828,$B469,'Unit details'!$N$1805:$N$1828,"Yes")</x:f>
        <x:v>1</x:v>
      </x:c>
      <x:c r="F469" s="43" t="n">
        <x:f>IF(E469=0,"n.a.",_xlfn.MINIFS('Unit details'!$X$1805:$X$1828,'Unit details'!$B$1805:$B$1828,$A469,'Unit details'!$J$1805:$J$1828,$B469,'Unit details'!$N$1805:$N$1828,"Yes"))</x:f>
        <x:v>12</x:v>
      </x:c>
      <x:c r="G469" s="43" t="n">
        <x:f>IF(E469=0,"n.a.",SUMIFS('Unit details'!$X$1805:$X$1828,'Unit details'!$B$1805:$B$1828,$A469,'Unit details'!$J$1805:$J$1828,$B469,'Unit details'!$N$1805:$N$1828,"Yes")/E469)</x:f>
        <x:v>12</x:v>
      </x:c>
      <x:c r="H469" s="43" t="n">
        <x:f>IF(E469=0,"n.a.",_xlfn.MAXIFS('Unit details'!$X$1805:$X$1828,'Unit details'!$B$1805:$B$1828,$A469,'Unit details'!$J$1805:$J$1828,$B469,'Unit details'!$N$1805:$N$1828,"Yes"))</x:f>
        <x:v>12</x:v>
      </x:c>
      <x:c r="I469" s="15" t="str">
        <x:f>IF(E469=0,"No reliable quoted sample",IF(E469=1,"One quote only; not a market range","Unweighted mean of advertised asking rates"))</x:f>
        <x:v>One quote only; not a market range</x:v>
      </x:c>
    </x:row>
    <x:row r="470" ht="30" customHeight="1">
      <x:c r="A470" s="15" t="str">
        <x:v>Grays</x:v>
      </x:c>
      <x:c r="B470" s="15" t="str">
        <x:v>1,001–2,500</x:v>
      </x:c>
      <x:c r="C470" s="14" t="n">
        <x:f>COUNTIFS('Unit details'!$B$1805:$B$1828,$A470,'Unit details'!$J$1805:$J$1828,$B470,'Unit details'!$H$1805:$H$1828,"Current",'Unit details'!$E$1805:$E$1828,"Town")</x:f>
        <x:v>2</x:v>
      </x:c>
      <x:c r="D470" s="14" t="n">
        <x:f>COUNTIFS('Unit details'!$B$1805:$B$1828,$A470,'Unit details'!$J$1805:$J$1828,$B470,'Unit details'!$H$1805:$H$1828,"Current",'Unit details'!$E$1805:$E$1828,"Nearby")</x:f>
        <x:v>6</x:v>
      </x:c>
      <x:c r="E470" s="14" t="n">
        <x:f>COUNTIFS('Unit details'!$B$1805:$B$1828,$A470,'Unit details'!$J$1805:$J$1828,$B470,'Unit details'!$N$1805:$N$1828,"Yes")</x:f>
        <x:v>7</x:v>
      </x:c>
      <x:c r="F470" s="43" t="n">
        <x:f>IF(E470=0,"n.a.",_xlfn.MINIFS('Unit details'!$X$1805:$X$1828,'Unit details'!$B$1805:$B$1828,$A470,'Unit details'!$J$1805:$J$1828,$B470,'Unit details'!$N$1805:$N$1828,"Yes"))</x:f>
        <x:v>10.16</x:v>
      </x:c>
      <x:c r="G470" s="43" t="n">
        <x:f>IF(E470=0,"n.a.",SUMIFS('Unit details'!$X$1805:$X$1828,'Unit details'!$B$1805:$B$1828,$A470,'Unit details'!$J$1805:$J$1828,$B470,'Unit details'!$N$1805:$N$1828,"Yes")/E470)</x:f>
        <x:v>13.586356207989015</x:v>
      </x:c>
      <x:c r="H470" s="43" t="n">
        <x:f>IF(E470=0,"n.a.",_xlfn.MAXIFS('Unit details'!$X$1805:$X$1828,'Unit details'!$B$1805:$B$1828,$A470,'Unit details'!$J$1805:$J$1828,$B470,'Unit details'!$N$1805:$N$1828,"Yes"))</x:f>
        <x:v>21.459227467811157</x:v>
      </x:c>
      <x:c r="I470" s="15" t="str">
        <x:f>IF(E470=0,"No reliable quoted sample",IF(E470=1,"One quote only; not a market range","Unweighted mean of advertised asking rates"))</x:f>
        <x:v>Unweighted mean of advertised asking rates</x:v>
      </x:c>
    </x:row>
    <x:row r="471" ht="30" customHeight="1">
      <x:c r="A471" s="15" t="str">
        <x:v>Grays</x:v>
      </x:c>
      <x:c r="B471" s="15" t="str">
        <x:v>2,501–5,000</x:v>
      </x:c>
      <x:c r="C471" s="14" t="n">
        <x:f>COUNTIFS('Unit details'!$B$1805:$B$1828,$A471,'Unit details'!$J$1805:$J$1828,$B471,'Unit details'!$H$1805:$H$1828,"Current",'Unit details'!$E$1805:$E$1828,"Town")</x:f>
        <x:v>3</x:v>
      </x:c>
      <x:c r="D471" s="14" t="n">
        <x:f>COUNTIFS('Unit details'!$B$1805:$B$1828,$A471,'Unit details'!$J$1805:$J$1828,$B471,'Unit details'!$H$1805:$H$1828,"Current",'Unit details'!$E$1805:$E$1828,"Nearby")</x:f>
        <x:v>0</x:v>
      </x:c>
      <x:c r="E471" s="14" t="n">
        <x:f>COUNTIFS('Unit details'!$B$1805:$B$1828,$A471,'Unit details'!$J$1805:$J$1828,$B471,'Unit details'!$N$1805:$N$1828,"Yes")</x:f>
        <x:v>1</x:v>
      </x:c>
      <x:c r="F471" s="43" t="n">
        <x:f>IF(E471=0,"n.a.",_xlfn.MINIFS('Unit details'!$X$1805:$X$1828,'Unit details'!$B$1805:$B$1828,$A471,'Unit details'!$J$1805:$J$1828,$B471,'Unit details'!$N$1805:$N$1828,"Yes"))</x:f>
        <x:v>26.982857142857142</x:v>
      </x:c>
      <x:c r="G471" s="43" t="n">
        <x:f>IF(E471=0,"n.a.",SUMIFS('Unit details'!$X$1805:$X$1828,'Unit details'!$B$1805:$B$1828,$A471,'Unit details'!$J$1805:$J$1828,$B471,'Unit details'!$N$1805:$N$1828,"Yes")/E471)</x:f>
        <x:v>26.982857142857142</x:v>
      </x:c>
      <x:c r="H471" s="43" t="n">
        <x:f>IF(E471=0,"n.a.",_xlfn.MAXIFS('Unit details'!$X$1805:$X$1828,'Unit details'!$B$1805:$B$1828,$A471,'Unit details'!$J$1805:$J$1828,$B471,'Unit details'!$N$1805:$N$1828,"Yes"))</x:f>
        <x:v>26.982857142857142</x:v>
      </x:c>
      <x:c r="I471" s="15" t="str">
        <x:f>IF(E471=0,"No reliable quoted sample",IF(E471=1,"One quote only; not a market range","Unweighted mean of advertised asking rates"))</x:f>
        <x:v>One quote only; not a market range</x:v>
      </x:c>
    </x:row>
    <x:row r="472" ht="30" customHeight="1">
      <x:c r="A472" s="15" t="str">
        <x:v>Grays</x:v>
      </x:c>
      <x:c r="B472" s="15" t="str">
        <x:v>5,001–10,000</x:v>
      </x:c>
      <x:c r="C472" s="14" t="n">
        <x:f>COUNTIFS('Unit details'!$B$1805:$B$1828,$A472,'Unit details'!$J$1805:$J$1828,$B472,'Unit details'!$H$1805:$H$1828,"Current",'Unit details'!$E$1805:$E$1828,"Town")</x:f>
        <x:v>6</x:v>
      </x:c>
      <x:c r="D472" s="14" t="n">
        <x:f>COUNTIFS('Unit details'!$B$1805:$B$1828,$A472,'Unit details'!$J$1805:$J$1828,$B472,'Unit details'!$H$1805:$H$1828,"Current",'Unit details'!$E$1805:$E$1828,"Nearby")</x:f>
        <x:v>2</x:v>
      </x:c>
      <x:c r="E472" s="14" t="n">
        <x:f>COUNTIFS('Unit details'!$B$1805:$B$1828,$A472,'Unit details'!$J$1805:$J$1828,$B472,'Unit details'!$N$1805:$N$1828,"Yes")</x:f>
        <x:v>5</x:v>
      </x:c>
      <x:c r="F472" s="43" t="n">
        <x:f>IF(E472=0,"n.a.",_xlfn.MINIFS('Unit details'!$X$1805:$X$1828,'Unit details'!$B$1805:$B$1828,$A472,'Unit details'!$J$1805:$J$1828,$B472,'Unit details'!$N$1805:$N$1828,"Yes"))</x:f>
        <x:v>6.000703317313328</x:v>
      </x:c>
      <x:c r="G472" s="43" t="n">
        <x:f>IF(E472=0,"n.a.",SUMIFS('Unit details'!$X$1805:$X$1828,'Unit details'!$B$1805:$B$1828,$A472,'Unit details'!$J$1805:$J$1828,$B472,'Unit details'!$N$1805:$N$1828,"Yes")/E472)</x:f>
        <x:v>14.272066830413042</x:v>
      </x:c>
      <x:c r="H472" s="43" t="n">
        <x:f>IF(E472=0,"n.a.",_xlfn.MAXIFS('Unit details'!$X$1805:$X$1828,'Unit details'!$B$1805:$B$1828,$A472,'Unit details'!$J$1805:$J$1828,$B472,'Unit details'!$N$1805:$N$1828,"Yes"))</x:f>
        <x:v>35.52123552123552</x:v>
      </x:c>
      <x:c r="I472" s="15" t="str">
        <x:f>IF(E472=0,"No reliable quoted sample",IF(E472=1,"One quote only; not a market range","Unweighted mean of advertised asking rates"))</x:f>
        <x:v>Unweighted mean of advertised asking rates</x:v>
      </x:c>
    </x:row>
    <x:row r="473" ht="30" customHeight="1">
      <x:c r="A473" s="15" t="str">
        <x:v>Grays</x:v>
      </x:c>
      <x:c r="B473" s="15" t="str">
        <x:v>10,001–15,000</x:v>
      </x:c>
      <x:c r="C473" s="14" t="n">
        <x:f>COUNTIFS('Unit details'!$B$1805:$B$1828,$A473,'Unit details'!$J$1805:$J$1828,$B473,'Unit details'!$H$1805:$H$1828,"Current",'Unit details'!$E$1805:$E$1828,"Town")</x:f>
        <x:v>2</x:v>
      </x:c>
      <x:c r="D473" s="14" t="n">
        <x:f>COUNTIFS('Unit details'!$B$1805:$B$1828,$A473,'Unit details'!$J$1805:$J$1828,$B473,'Unit details'!$H$1805:$H$1828,"Current",'Unit details'!$E$1805:$E$1828,"Nearby")</x:f>
        <x:v>0</x:v>
      </x:c>
      <x:c r="E473" s="14" t="n">
        <x:f>COUNTIFS('Unit details'!$B$1805:$B$1828,$A473,'Unit details'!$J$1805:$J$1828,$B473,'Unit details'!$N$1805:$N$1828,"Yes")</x:f>
        <x:v>0</x:v>
      </x:c>
      <x:c r="F473" s="43" t="str">
        <x:f>IF(E473=0,"n.a.",_xlfn.MINIFS('Unit details'!$X$1805:$X$1828,'Unit details'!$B$1805:$B$1828,$A473,'Unit details'!$J$1805:$J$1828,$B473,'Unit details'!$N$1805:$N$1828,"Yes"))</x:f>
        <x:v>n.a.</x:v>
      </x:c>
      <x:c r="G473" s="43" t="str">
        <x:f>IF(E473=0,"n.a.",SUMIFS('Unit details'!$X$1805:$X$1828,'Unit details'!$B$1805:$B$1828,$A473,'Unit details'!$J$1805:$J$1828,$B473,'Unit details'!$N$1805:$N$1828,"Yes")/E473)</x:f>
        <x:v>n.a.</x:v>
      </x:c>
      <x:c r="H473" s="43" t="str">
        <x:f>IF(E473=0,"n.a.",_xlfn.MAXIFS('Unit details'!$X$1805:$X$1828,'Unit details'!$B$1805:$B$1828,$A473,'Unit details'!$J$1805:$J$1828,$B473,'Unit details'!$N$1805:$N$1828,"Yes"))</x:f>
        <x:v>n.a.</x:v>
      </x:c>
      <x:c r="I473" s="15" t="str">
        <x:f>IF(E473=0,"No reliable quoted sample",IF(E473=1,"One quote only; not a market range","Unweighted mean of advertised asking rates"))</x:f>
        <x:v>No reliable quoted sample</x:v>
      </x:c>
    </x:row>
    <x:row r="474" ht="30" customHeight="1">
      <x:c r="A474" s="15" t="str">
        <x:v>Harlow</x:v>
      </x:c>
      <x:c r="B474" s="15" t="str">
        <x:v>1–1,000</x:v>
      </x:c>
      <x:c r="C474" s="14" t="n">
        <x:f>COUNTIFS('Unit details'!$B$1829:$B$1879,$A474,'Unit details'!$J$1829:$J$1879,$B474,'Unit details'!$H$1829:$H$1879,"Current",'Unit details'!$E$1829:$E$1879,"Town")</x:f>
        <x:v>1</x:v>
      </x:c>
      <x:c r="D474" s="14" t="n">
        <x:f>COUNTIFS('Unit details'!$B$1829:$B$1879,$A474,'Unit details'!$J$1829:$J$1879,$B474,'Unit details'!$H$1829:$H$1879,"Current",'Unit details'!$E$1829:$E$1879,"Nearby")</x:f>
        <x:v>3</x:v>
      </x:c>
      <x:c r="E474" s="14" t="n">
        <x:f>COUNTIFS('Unit details'!$B$1829:$B$1879,$A474,'Unit details'!$J$1829:$J$1879,$B474,'Unit details'!$N$1829:$N$1879,"Yes")</x:f>
        <x:v>4</x:v>
      </x:c>
      <x:c r="F474" s="43" t="n">
        <x:f>IF(E474=0,"n.a.",_xlfn.MINIFS('Unit details'!$X$1829:$X$1879,'Unit details'!$B$1829:$B$1879,$A474,'Unit details'!$J$1829:$J$1879,$B474,'Unit details'!$N$1829:$N$1879,"Yes"))</x:f>
        <x:v>14.921465968586388</x:v>
      </x:c>
      <x:c r="G474" s="43" t="n">
        <x:f>IF(E474=0,"n.a.",SUMIFS('Unit details'!$X$1829:$X$1879,'Unit details'!$B$1829:$B$1879,$A474,'Unit details'!$J$1829:$J$1879,$B474,'Unit details'!$N$1829:$N$1879,"Yes")/E474)</x:f>
        <x:v>20.20472035278251</x:v>
      </x:c>
      <x:c r="H474" s="43" t="n">
        <x:f>IF(E474=0,"n.a.",_xlfn.MAXIFS('Unit details'!$X$1829:$X$1879,'Unit details'!$B$1829:$B$1879,$A474,'Unit details'!$J$1829:$J$1879,$B474,'Unit details'!$N$1829:$N$1879,"Yes"))</x:f>
        <x:v>23.076923076923077</x:v>
      </x:c>
      <x:c r="I474" s="15" t="str">
        <x:f>IF(E474=0,"No reliable quoted sample",IF(E474=1,"One quote only; not a market range","Unweighted mean of advertised asking rates"))</x:f>
        <x:v>Unweighted mean of advertised asking rates</x:v>
      </x:c>
    </x:row>
    <x:row r="475" ht="30" customHeight="1">
      <x:c r="A475" s="15" t="str">
        <x:v>Harlow</x:v>
      </x:c>
      <x:c r="B475" s="15" t="str">
        <x:v>1,001–2,500</x:v>
      </x:c>
      <x:c r="C475" s="14" t="n">
        <x:f>COUNTIFS('Unit details'!$B$1829:$B$1879,$A475,'Unit details'!$J$1829:$J$1879,$B475,'Unit details'!$H$1829:$H$1879,"Current",'Unit details'!$E$1829:$E$1879,"Town")</x:f>
        <x:v>8</x:v>
      </x:c>
      <x:c r="D475" s="14" t="n">
        <x:f>COUNTIFS('Unit details'!$B$1829:$B$1879,$A475,'Unit details'!$J$1829:$J$1879,$B475,'Unit details'!$H$1829:$H$1879,"Current",'Unit details'!$E$1829:$E$1879,"Nearby")</x:f>
        <x:v>3</x:v>
      </x:c>
      <x:c r="E475" s="14" t="n">
        <x:f>COUNTIFS('Unit details'!$B$1829:$B$1879,$A475,'Unit details'!$J$1829:$J$1879,$B475,'Unit details'!$N$1829:$N$1879,"Yes")</x:f>
        <x:v>10</x:v>
      </x:c>
      <x:c r="F475" s="43" t="n">
        <x:f>IF(E475=0,"n.a.",_xlfn.MINIFS('Unit details'!$X$1829:$X$1879,'Unit details'!$B$1829:$B$1879,$A475,'Unit details'!$J$1829:$J$1879,$B475,'Unit details'!$N$1829:$N$1879,"Yes"))</x:f>
        <x:v>11.014842300556586</x:v>
      </x:c>
      <x:c r="G475" s="43" t="n">
        <x:f>IF(E475=0,"n.a.",SUMIFS('Unit details'!$X$1829:$X$1879,'Unit details'!$B$1829:$B$1879,$A475,'Unit details'!$J$1829:$J$1879,$B475,'Unit details'!$N$1829:$N$1879,"Yes")/E475)</x:f>
        <x:v>12.889828725995532</x:v>
      </x:c>
      <x:c r="H475" s="43" t="n">
        <x:f>IF(E475=0,"n.a.",_xlfn.MAXIFS('Unit details'!$X$1829:$X$1879,'Unit details'!$B$1829:$B$1879,$A475,'Unit details'!$J$1829:$J$1879,$B475,'Unit details'!$N$1829:$N$1879,"Yes"))</x:f>
        <x:v>15</x:v>
      </x:c>
      <x:c r="I475" s="15" t="str">
        <x:f>IF(E475=0,"No reliable quoted sample",IF(E475=1,"One quote only; not a market range","Unweighted mean of advertised asking rates"))</x:f>
        <x:v>Unweighted mean of advertised asking rates</x:v>
      </x:c>
    </x:row>
    <x:row r="476" ht="30" customHeight="1">
      <x:c r="A476" s="15" t="str">
        <x:v>Harlow</x:v>
      </x:c>
      <x:c r="B476" s="15" t="str">
        <x:v>2,501–5,000</x:v>
      </x:c>
      <x:c r="C476" s="14" t="n">
        <x:f>COUNTIFS('Unit details'!$B$1829:$B$1879,$A476,'Unit details'!$J$1829:$J$1879,$B476,'Unit details'!$H$1829:$H$1879,"Current",'Unit details'!$E$1829:$E$1879,"Town")</x:f>
        <x:v>13</x:v>
      </x:c>
      <x:c r="D476" s="14" t="n">
        <x:f>COUNTIFS('Unit details'!$B$1829:$B$1879,$A476,'Unit details'!$J$1829:$J$1879,$B476,'Unit details'!$H$1829:$H$1879,"Current",'Unit details'!$E$1829:$E$1879,"Nearby")</x:f>
        <x:v>0</x:v>
      </x:c>
      <x:c r="E476" s="14" t="n">
        <x:f>COUNTIFS('Unit details'!$B$1829:$B$1879,$A476,'Unit details'!$J$1829:$J$1879,$B476,'Unit details'!$N$1829:$N$1879,"Yes")</x:f>
        <x:v>11</x:v>
      </x:c>
      <x:c r="F476" s="43" t="n">
        <x:f>IF(E476=0,"n.a.",_xlfn.MINIFS('Unit details'!$X$1829:$X$1879,'Unit details'!$B$1829:$B$1879,$A476,'Unit details'!$J$1829:$J$1879,$B476,'Unit details'!$N$1829:$N$1879,"Yes"))</x:f>
        <x:v>6.9</x:v>
      </x:c>
      <x:c r="G476" s="43" t="n">
        <x:f>IF(E476=0,"n.a.",SUMIFS('Unit details'!$X$1829:$X$1879,'Unit details'!$B$1829:$B$1879,$A476,'Unit details'!$J$1829:$J$1879,$B476,'Unit details'!$N$1829:$N$1879,"Yes")/E476)</x:f>
        <x:v>12.337607680378715</x:v>
      </x:c>
      <x:c r="H476" s="43" t="n">
        <x:f>IF(E476=0,"n.a.",_xlfn.MAXIFS('Unit details'!$X$1829:$X$1879,'Unit details'!$B$1829:$B$1879,$A476,'Unit details'!$J$1829:$J$1879,$B476,'Unit details'!$N$1829:$N$1879,"Yes"))</x:f>
        <x:v>15.041525684404798</x:v>
      </x:c>
      <x:c r="I476" s="15" t="str">
        <x:f>IF(E476=0,"No reliable quoted sample",IF(E476=1,"One quote only; not a market range","Unweighted mean of advertised asking rates"))</x:f>
        <x:v>Unweighted mean of advertised asking rates</x:v>
      </x:c>
    </x:row>
    <x:row r="477" ht="30" customHeight="1">
      <x:c r="A477" s="15" t="str">
        <x:v>Harlow</x:v>
      </x:c>
      <x:c r="B477" s="15" t="str">
        <x:v>5,001–10,000</x:v>
      </x:c>
      <x:c r="C477" s="14" t="n">
        <x:f>COUNTIFS('Unit details'!$B$1829:$B$1879,$A477,'Unit details'!$J$1829:$J$1879,$B477,'Unit details'!$H$1829:$H$1879,"Current",'Unit details'!$E$1829:$E$1879,"Town")</x:f>
        <x:v>9</x:v>
      </x:c>
      <x:c r="D477" s="14" t="n">
        <x:f>COUNTIFS('Unit details'!$B$1829:$B$1879,$A477,'Unit details'!$J$1829:$J$1879,$B477,'Unit details'!$H$1829:$H$1879,"Current",'Unit details'!$E$1829:$E$1879,"Nearby")</x:f>
        <x:v>0</x:v>
      </x:c>
      <x:c r="E477" s="14" t="n">
        <x:f>COUNTIFS('Unit details'!$B$1829:$B$1879,$A477,'Unit details'!$J$1829:$J$1879,$B477,'Unit details'!$N$1829:$N$1879,"Yes")</x:f>
        <x:v>5</x:v>
      </x:c>
      <x:c r="F477" s="43" t="n">
        <x:f>IF(E477=0,"n.a.",_xlfn.MINIFS('Unit details'!$X$1829:$X$1879,'Unit details'!$B$1829:$B$1879,$A477,'Unit details'!$J$1829:$J$1879,$B477,'Unit details'!$N$1829:$N$1879,"Yes"))</x:f>
        <x:v>13.750919600630583</x:v>
      </x:c>
      <x:c r="G477" s="43" t="n">
        <x:f>IF(E477=0,"n.a.",SUMIFS('Unit details'!$X$1829:$X$1879,'Unit details'!$B$1829:$B$1879,$A477,'Unit details'!$J$1829:$J$1879,$B477,'Unit details'!$N$1829:$N$1879,"Yes")/E477)</x:f>
        <x:v>15.668340361301635</x:v>
      </x:c>
      <x:c r="H477" s="43" t="n">
        <x:f>IF(E477=0,"n.a.",_xlfn.MAXIFS('Unit details'!$X$1829:$X$1879,'Unit details'!$B$1829:$B$1879,$A477,'Unit details'!$J$1829:$J$1879,$B477,'Unit details'!$N$1829:$N$1879,"Yes"))</x:f>
        <x:v>16.747301823595087</x:v>
      </x:c>
      <x:c r="I477" s="15" t="str">
        <x:f>IF(E477=0,"No reliable quoted sample",IF(E477=1,"One quote only; not a market range","Unweighted mean of advertised asking rates"))</x:f>
        <x:v>Unweighted mean of advertised asking rates</x:v>
      </x:c>
    </x:row>
    <x:row r="478" ht="30" customHeight="1">
      <x:c r="A478" s="15" t="str">
        <x:v>Harlow</x:v>
      </x:c>
      <x:c r="B478" s="15" t="str">
        <x:v>10,001–15,000</x:v>
      </x:c>
      <x:c r="C478" s="14" t="n">
        <x:f>COUNTIFS('Unit details'!$B$1829:$B$1879,$A478,'Unit details'!$J$1829:$J$1879,$B478,'Unit details'!$H$1829:$H$1879,"Current",'Unit details'!$E$1829:$E$1879,"Town")</x:f>
        <x:v>6</x:v>
      </x:c>
      <x:c r="D478" s="14" t="n">
        <x:f>COUNTIFS('Unit details'!$B$1829:$B$1879,$A478,'Unit details'!$J$1829:$J$1879,$B478,'Unit details'!$H$1829:$H$1879,"Current",'Unit details'!$E$1829:$E$1879,"Nearby")</x:f>
        <x:v>0</x:v>
      </x:c>
      <x:c r="E478" s="14" t="n">
        <x:f>COUNTIFS('Unit details'!$B$1829:$B$1879,$A478,'Unit details'!$J$1829:$J$1879,$B478,'Unit details'!$N$1829:$N$1879,"Yes")</x:f>
        <x:v>3</x:v>
      </x:c>
      <x:c r="F478" s="43" t="n">
        <x:f>IF(E478=0,"n.a.",_xlfn.MINIFS('Unit details'!$X$1829:$X$1879,'Unit details'!$B$1829:$B$1879,$A478,'Unit details'!$J$1829:$J$1879,$B478,'Unit details'!$N$1829:$N$1879,"Yes"))</x:f>
        <x:v>5.244755244755245</x:v>
      </x:c>
      <x:c r="G478" s="43" t="n">
        <x:f>IF(E478=0,"n.a.",SUMIFS('Unit details'!$X$1829:$X$1879,'Unit details'!$B$1829:$B$1879,$A478,'Unit details'!$J$1829:$J$1879,$B478,'Unit details'!$N$1829:$N$1879,"Yes")/E478)</x:f>
        <x:v>8.915462754268725</x:v>
      </x:c>
      <x:c r="H478" s="43" t="n">
        <x:f>IF(E478=0,"n.a.",_xlfn.MAXIFS('Unit details'!$X$1829:$X$1879,'Unit details'!$B$1829:$B$1879,$A478,'Unit details'!$J$1829:$J$1879,$B478,'Unit details'!$N$1829:$N$1879,"Yes"))</x:f>
        <x:v>16.256877773295685</x:v>
      </x:c>
      <x:c r="I478" s="15" t="str">
        <x:f>IF(E478=0,"No reliable quoted sample",IF(E478=1,"One quote only; not a market range","Unweighted mean of advertised asking rates"))</x:f>
        <x:v>Unweighted mean of advertised asking rates</x:v>
      </x:c>
    </x:row>
    <x:row r="479" ht="30" customHeight="1">
      <x:c r="A479" s="15" t="str">
        <x:v>Harpenden</x:v>
      </x:c>
      <x:c r="B479" s="15" t="str">
        <x:v>1–1,000</x:v>
      </x:c>
      <x:c r="C479" s="14" t="n">
        <x:f>COUNTIFS('Unit details'!$B$1880:$B$1881,$A479,'Unit details'!$J$1880:$J$1881,$B479,'Unit details'!$H$1880:$H$1881,"Current",'Unit details'!$E$1880:$E$1881,"Town")</x:f>
        <x:v>0</x:v>
      </x:c>
      <x:c r="D479" s="14" t="n">
        <x:f>COUNTIFS('Unit details'!$B$1880:$B$1881,$A479,'Unit details'!$J$1880:$J$1881,$B479,'Unit details'!$H$1880:$H$1881,"Current",'Unit details'!$E$1880:$E$1881,"Nearby")</x:f>
        <x:v>0</x:v>
      </x:c>
      <x:c r="E479" s="14" t="n">
        <x:f>COUNTIFS('Unit details'!$B$1880:$B$1881,$A479,'Unit details'!$J$1880:$J$1881,$B479,'Unit details'!$N$1880:$N$1881,"Yes")</x:f>
        <x:v>0</x:v>
      </x:c>
      <x:c r="F479" s="43" t="str">
        <x:f>IF(E479=0,"n.a.",_xlfn.MINIFS('Unit details'!$X$1880:$X$1881,'Unit details'!$B$1880:$B$1881,$A479,'Unit details'!$J$1880:$J$1881,$B479,'Unit details'!$N$1880:$N$1881,"Yes"))</x:f>
        <x:v>n.a.</x:v>
      </x:c>
      <x:c r="G479" s="43" t="str">
        <x:f>IF(E479=0,"n.a.",SUMIFS('Unit details'!$X$1880:$X$1881,'Unit details'!$B$1880:$B$1881,$A479,'Unit details'!$J$1880:$J$1881,$B479,'Unit details'!$N$1880:$N$1881,"Yes")/E479)</x:f>
        <x:v>n.a.</x:v>
      </x:c>
      <x:c r="H479" s="43" t="str">
        <x:f>IF(E479=0,"n.a.",_xlfn.MAXIFS('Unit details'!$X$1880:$X$1881,'Unit details'!$B$1880:$B$1881,$A479,'Unit details'!$J$1880:$J$1881,$B479,'Unit details'!$N$1880:$N$1881,"Yes"))</x:f>
        <x:v>n.a.</x:v>
      </x:c>
      <x:c r="I479" s="15" t="str">
        <x:f>IF(E479=0,"No reliable quoted sample",IF(E479=1,"One quote only; not a market range","Unweighted mean of advertised asking rates"))</x:f>
        <x:v>No reliable quoted sample</x:v>
      </x:c>
    </x:row>
    <x:row r="480" ht="30" customHeight="1">
      <x:c r="A480" s="15" t="str">
        <x:v>Harpenden</x:v>
      </x:c>
      <x:c r="B480" s="15" t="str">
        <x:v>1,001–2,500</x:v>
      </x:c>
      <x:c r="C480" s="14" t="n">
        <x:f>COUNTIFS('Unit details'!$B$1880:$B$1881,$A480,'Unit details'!$J$1880:$J$1881,$B480,'Unit details'!$H$1880:$H$1881,"Current",'Unit details'!$E$1880:$E$1881,"Town")</x:f>
        <x:v>0</x:v>
      </x:c>
      <x:c r="D480" s="14" t="n">
        <x:f>COUNTIFS('Unit details'!$B$1880:$B$1881,$A480,'Unit details'!$J$1880:$J$1881,$B480,'Unit details'!$H$1880:$H$1881,"Current",'Unit details'!$E$1880:$E$1881,"Nearby")</x:f>
        <x:v>0</x:v>
      </x:c>
      <x:c r="E480" s="14" t="n">
        <x:f>COUNTIFS('Unit details'!$B$1880:$B$1881,$A480,'Unit details'!$J$1880:$J$1881,$B480,'Unit details'!$N$1880:$N$1881,"Yes")</x:f>
        <x:v>0</x:v>
      </x:c>
      <x:c r="F480" s="43" t="str">
        <x:f>IF(E480=0,"n.a.",_xlfn.MINIFS('Unit details'!$X$1880:$X$1881,'Unit details'!$B$1880:$B$1881,$A480,'Unit details'!$J$1880:$J$1881,$B480,'Unit details'!$N$1880:$N$1881,"Yes"))</x:f>
        <x:v>n.a.</x:v>
      </x:c>
      <x:c r="G480" s="43" t="str">
        <x:f>IF(E480=0,"n.a.",SUMIFS('Unit details'!$X$1880:$X$1881,'Unit details'!$B$1880:$B$1881,$A480,'Unit details'!$J$1880:$J$1881,$B480,'Unit details'!$N$1880:$N$1881,"Yes")/E480)</x:f>
        <x:v>n.a.</x:v>
      </x:c>
      <x:c r="H480" s="43" t="str">
        <x:f>IF(E480=0,"n.a.",_xlfn.MAXIFS('Unit details'!$X$1880:$X$1881,'Unit details'!$B$1880:$B$1881,$A480,'Unit details'!$J$1880:$J$1881,$B480,'Unit details'!$N$1880:$N$1881,"Yes"))</x:f>
        <x:v>n.a.</x:v>
      </x:c>
      <x:c r="I480" s="15" t="str">
        <x:f>IF(E480=0,"No reliable quoted sample",IF(E480=1,"One quote only; not a market range","Unweighted mean of advertised asking rates"))</x:f>
        <x:v>No reliable quoted sample</x:v>
      </x:c>
    </x:row>
    <x:row r="481" ht="30" customHeight="1">
      <x:c r="A481" s="15" t="str">
        <x:v>Harpenden</x:v>
      </x:c>
      <x:c r="B481" s="15" t="str">
        <x:v>2,501–5,000</x:v>
      </x:c>
      <x:c r="C481" s="14" t="n">
        <x:f>COUNTIFS('Unit details'!$B$1880:$B$1881,$A481,'Unit details'!$J$1880:$J$1881,$B481,'Unit details'!$H$1880:$H$1881,"Current",'Unit details'!$E$1880:$E$1881,"Town")</x:f>
        <x:v>0</x:v>
      </x:c>
      <x:c r="D481" s="14" t="n">
        <x:f>COUNTIFS('Unit details'!$B$1880:$B$1881,$A481,'Unit details'!$J$1880:$J$1881,$B481,'Unit details'!$H$1880:$H$1881,"Current",'Unit details'!$E$1880:$E$1881,"Nearby")</x:f>
        <x:v>0</x:v>
      </x:c>
      <x:c r="E481" s="14" t="n">
        <x:f>COUNTIFS('Unit details'!$B$1880:$B$1881,$A481,'Unit details'!$J$1880:$J$1881,$B481,'Unit details'!$N$1880:$N$1881,"Yes")</x:f>
        <x:v>0</x:v>
      </x:c>
      <x:c r="F481" s="43" t="str">
        <x:f>IF(E481=0,"n.a.",_xlfn.MINIFS('Unit details'!$X$1880:$X$1881,'Unit details'!$B$1880:$B$1881,$A481,'Unit details'!$J$1880:$J$1881,$B481,'Unit details'!$N$1880:$N$1881,"Yes"))</x:f>
        <x:v>n.a.</x:v>
      </x:c>
      <x:c r="G481" s="43" t="str">
        <x:f>IF(E481=0,"n.a.",SUMIFS('Unit details'!$X$1880:$X$1881,'Unit details'!$B$1880:$B$1881,$A481,'Unit details'!$J$1880:$J$1881,$B481,'Unit details'!$N$1880:$N$1881,"Yes")/E481)</x:f>
        <x:v>n.a.</x:v>
      </x:c>
      <x:c r="H481" s="43" t="str">
        <x:f>IF(E481=0,"n.a.",_xlfn.MAXIFS('Unit details'!$X$1880:$X$1881,'Unit details'!$B$1880:$B$1881,$A481,'Unit details'!$J$1880:$J$1881,$B481,'Unit details'!$N$1880:$N$1881,"Yes"))</x:f>
        <x:v>n.a.</x:v>
      </x:c>
      <x:c r="I481" s="15" t="str">
        <x:f>IF(E481=0,"No reliable quoted sample",IF(E481=1,"One quote only; not a market range","Unweighted mean of advertised asking rates"))</x:f>
        <x:v>No reliable quoted sample</x:v>
      </x:c>
    </x:row>
    <x:row r="482" ht="30" customHeight="1">
      <x:c r="A482" s="15" t="str">
        <x:v>Harpenden</x:v>
      </x:c>
      <x:c r="B482" s="15" t="str">
        <x:v>5,001–10,000</x:v>
      </x:c>
      <x:c r="C482" s="14" t="n">
        <x:f>COUNTIFS('Unit details'!$B$1880:$B$1881,$A482,'Unit details'!$J$1880:$J$1881,$B482,'Unit details'!$H$1880:$H$1881,"Current",'Unit details'!$E$1880:$E$1881,"Town")</x:f>
        <x:v>0</x:v>
      </x:c>
      <x:c r="D482" s="14" t="n">
        <x:f>COUNTIFS('Unit details'!$B$1880:$B$1881,$A482,'Unit details'!$J$1880:$J$1881,$B482,'Unit details'!$H$1880:$H$1881,"Current",'Unit details'!$E$1880:$E$1881,"Nearby")</x:f>
        <x:v>0</x:v>
      </x:c>
      <x:c r="E482" s="14" t="n">
        <x:f>COUNTIFS('Unit details'!$B$1880:$B$1881,$A482,'Unit details'!$J$1880:$J$1881,$B482,'Unit details'!$N$1880:$N$1881,"Yes")</x:f>
        <x:v>0</x:v>
      </x:c>
      <x:c r="F482" s="43" t="str">
        <x:f>IF(E482=0,"n.a.",_xlfn.MINIFS('Unit details'!$X$1880:$X$1881,'Unit details'!$B$1880:$B$1881,$A482,'Unit details'!$J$1880:$J$1881,$B482,'Unit details'!$N$1880:$N$1881,"Yes"))</x:f>
        <x:v>n.a.</x:v>
      </x:c>
      <x:c r="G482" s="43" t="str">
        <x:f>IF(E482=0,"n.a.",SUMIFS('Unit details'!$X$1880:$X$1881,'Unit details'!$B$1880:$B$1881,$A482,'Unit details'!$J$1880:$J$1881,$B482,'Unit details'!$N$1880:$N$1881,"Yes")/E482)</x:f>
        <x:v>n.a.</x:v>
      </x:c>
      <x:c r="H482" s="43" t="str">
        <x:f>IF(E482=0,"n.a.",_xlfn.MAXIFS('Unit details'!$X$1880:$X$1881,'Unit details'!$B$1880:$B$1881,$A482,'Unit details'!$J$1880:$J$1881,$B482,'Unit details'!$N$1880:$N$1881,"Yes"))</x:f>
        <x:v>n.a.</x:v>
      </x:c>
      <x:c r="I482" s="15" t="str">
        <x:f>IF(E482=0,"No reliable quoted sample",IF(E482=1,"One quote only; not a market range","Unweighted mean of advertised asking rates"))</x:f>
        <x:v>No reliable quoted sample</x:v>
      </x:c>
    </x:row>
    <x:row r="483" ht="30" customHeight="1">
      <x:c r="A483" s="15" t="str">
        <x:v>Harpenden</x:v>
      </x:c>
      <x:c r="B483" s="15" t="str">
        <x:v>10,001–15,000</x:v>
      </x:c>
      <x:c r="C483" s="14" t="n">
        <x:f>COUNTIFS('Unit details'!$B$1880:$B$1881,$A483,'Unit details'!$J$1880:$J$1881,$B483,'Unit details'!$H$1880:$H$1881,"Current",'Unit details'!$E$1880:$E$1881,"Town")</x:f>
        <x:v>0</x:v>
      </x:c>
      <x:c r="D483" s="14" t="n">
        <x:f>COUNTIFS('Unit details'!$B$1880:$B$1881,$A483,'Unit details'!$J$1880:$J$1881,$B483,'Unit details'!$H$1880:$H$1881,"Current",'Unit details'!$E$1880:$E$1881,"Nearby")</x:f>
        <x:v>0</x:v>
      </x:c>
      <x:c r="E483" s="14" t="n">
        <x:f>COUNTIFS('Unit details'!$B$1880:$B$1881,$A483,'Unit details'!$J$1880:$J$1881,$B483,'Unit details'!$N$1880:$N$1881,"Yes")</x:f>
        <x:v>0</x:v>
      </x:c>
      <x:c r="F483" s="43" t="str">
        <x:f>IF(E483=0,"n.a.",_xlfn.MINIFS('Unit details'!$X$1880:$X$1881,'Unit details'!$B$1880:$B$1881,$A483,'Unit details'!$J$1880:$J$1881,$B483,'Unit details'!$N$1880:$N$1881,"Yes"))</x:f>
        <x:v>n.a.</x:v>
      </x:c>
      <x:c r="G483" s="43" t="str">
        <x:f>IF(E483=0,"n.a.",SUMIFS('Unit details'!$X$1880:$X$1881,'Unit details'!$B$1880:$B$1881,$A483,'Unit details'!$J$1880:$J$1881,$B483,'Unit details'!$N$1880:$N$1881,"Yes")/E483)</x:f>
        <x:v>n.a.</x:v>
      </x:c>
      <x:c r="H483" s="43" t="str">
        <x:f>IF(E483=0,"n.a.",_xlfn.MAXIFS('Unit details'!$X$1880:$X$1881,'Unit details'!$B$1880:$B$1881,$A483,'Unit details'!$J$1880:$J$1881,$B483,'Unit details'!$N$1880:$N$1881,"Yes"))</x:f>
        <x:v>n.a.</x:v>
      </x:c>
      <x:c r="I483" s="15" t="str">
        <x:f>IF(E483=0,"No reliable quoted sample",IF(E483=1,"One quote only; not a market range","Unweighted mean of advertised asking rates"))</x:f>
        <x:v>No reliable quoted sample</x:v>
      </x:c>
    </x:row>
    <x:row r="484" ht="30" customHeight="1">
      <x:c r="A484" s="15" t="str">
        <x:v>Harwich</x:v>
      </x:c>
      <x:c r="B484" s="15" t="str">
        <x:v>1–1,000</x:v>
      </x:c>
      <x:c r="C484" s="14" t="n">
        <x:f>COUNTIFS('Unit details'!$B$1882:$B$1888,$A484,'Unit details'!$J$1882:$J$1888,$B484,'Unit details'!$H$1882:$H$1888,"Current",'Unit details'!$E$1882:$E$1888,"Town")</x:f>
        <x:v>0</x:v>
      </x:c>
      <x:c r="D484" s="14" t="n">
        <x:f>COUNTIFS('Unit details'!$B$1882:$B$1888,$A484,'Unit details'!$J$1882:$J$1888,$B484,'Unit details'!$H$1882:$H$1888,"Current",'Unit details'!$E$1882:$E$1888,"Nearby")</x:f>
        <x:v>0</x:v>
      </x:c>
      <x:c r="E484" s="14" t="n">
        <x:f>COUNTIFS('Unit details'!$B$1882:$B$1888,$A484,'Unit details'!$J$1882:$J$1888,$B484,'Unit details'!$N$1882:$N$1888,"Yes")</x:f>
        <x:v>0</x:v>
      </x:c>
      <x:c r="F484" s="43" t="str">
        <x:f>IF(E484=0,"n.a.",_xlfn.MINIFS('Unit details'!$X$1882:$X$1888,'Unit details'!$B$1882:$B$1888,$A484,'Unit details'!$J$1882:$J$1888,$B484,'Unit details'!$N$1882:$N$1888,"Yes"))</x:f>
        <x:v>n.a.</x:v>
      </x:c>
      <x:c r="G484" s="43" t="str">
        <x:f>IF(E484=0,"n.a.",SUMIFS('Unit details'!$X$1882:$X$1888,'Unit details'!$B$1882:$B$1888,$A484,'Unit details'!$J$1882:$J$1888,$B484,'Unit details'!$N$1882:$N$1888,"Yes")/E484)</x:f>
        <x:v>n.a.</x:v>
      </x:c>
      <x:c r="H484" s="43" t="str">
        <x:f>IF(E484=0,"n.a.",_xlfn.MAXIFS('Unit details'!$X$1882:$X$1888,'Unit details'!$B$1882:$B$1888,$A484,'Unit details'!$J$1882:$J$1888,$B484,'Unit details'!$N$1882:$N$1888,"Yes"))</x:f>
        <x:v>n.a.</x:v>
      </x:c>
      <x:c r="I484" s="15" t="str">
        <x:f>IF(E484=0,"No reliable quoted sample",IF(E484=1,"One quote only; not a market range","Unweighted mean of advertised asking rates"))</x:f>
        <x:v>No reliable quoted sample</x:v>
      </x:c>
    </x:row>
    <x:row r="485" ht="30" customHeight="1">
      <x:c r="A485" s="15" t="str">
        <x:v>Harwich</x:v>
      </x:c>
      <x:c r="B485" s="15" t="str">
        <x:v>1,001–2,500</x:v>
      </x:c>
      <x:c r="C485" s="14" t="n">
        <x:f>COUNTIFS('Unit details'!$B$1882:$B$1888,$A485,'Unit details'!$J$1882:$J$1888,$B485,'Unit details'!$H$1882:$H$1888,"Current",'Unit details'!$E$1882:$E$1888,"Town")</x:f>
        <x:v>0</x:v>
      </x:c>
      <x:c r="D485" s="14" t="n">
        <x:f>COUNTIFS('Unit details'!$B$1882:$B$1888,$A485,'Unit details'!$J$1882:$J$1888,$B485,'Unit details'!$H$1882:$H$1888,"Current",'Unit details'!$E$1882:$E$1888,"Nearby")</x:f>
        <x:v>0</x:v>
      </x:c>
      <x:c r="E485" s="14" t="n">
        <x:f>COUNTIFS('Unit details'!$B$1882:$B$1888,$A485,'Unit details'!$J$1882:$J$1888,$B485,'Unit details'!$N$1882:$N$1888,"Yes")</x:f>
        <x:v>0</x:v>
      </x:c>
      <x:c r="F485" s="43" t="str">
        <x:f>IF(E485=0,"n.a.",_xlfn.MINIFS('Unit details'!$X$1882:$X$1888,'Unit details'!$B$1882:$B$1888,$A485,'Unit details'!$J$1882:$J$1888,$B485,'Unit details'!$N$1882:$N$1888,"Yes"))</x:f>
        <x:v>n.a.</x:v>
      </x:c>
      <x:c r="G485" s="43" t="str">
        <x:f>IF(E485=0,"n.a.",SUMIFS('Unit details'!$X$1882:$X$1888,'Unit details'!$B$1882:$B$1888,$A485,'Unit details'!$J$1882:$J$1888,$B485,'Unit details'!$N$1882:$N$1888,"Yes")/E485)</x:f>
        <x:v>n.a.</x:v>
      </x:c>
      <x:c r="H485" s="43" t="str">
        <x:f>IF(E485=0,"n.a.",_xlfn.MAXIFS('Unit details'!$X$1882:$X$1888,'Unit details'!$B$1882:$B$1888,$A485,'Unit details'!$J$1882:$J$1888,$B485,'Unit details'!$N$1882:$N$1888,"Yes"))</x:f>
        <x:v>n.a.</x:v>
      </x:c>
      <x:c r="I485" s="15" t="str">
        <x:f>IF(E485=0,"No reliable quoted sample",IF(E485=1,"One quote only; not a market range","Unweighted mean of advertised asking rates"))</x:f>
        <x:v>No reliable quoted sample</x:v>
      </x:c>
    </x:row>
    <x:row r="486" ht="30" customHeight="1">
      <x:c r="A486" s="15" t="str">
        <x:v>Harwich</x:v>
      </x:c>
      <x:c r="B486" s="15" t="str">
        <x:v>2,501–5,000</x:v>
      </x:c>
      <x:c r="C486" s="14" t="n">
        <x:f>COUNTIFS('Unit details'!$B$1882:$B$1888,$A486,'Unit details'!$J$1882:$J$1888,$B486,'Unit details'!$H$1882:$H$1888,"Current",'Unit details'!$E$1882:$E$1888,"Town")</x:f>
        <x:v>1</x:v>
      </x:c>
      <x:c r="D486" s="14" t="n">
        <x:f>COUNTIFS('Unit details'!$B$1882:$B$1888,$A486,'Unit details'!$J$1882:$J$1888,$B486,'Unit details'!$H$1882:$H$1888,"Current",'Unit details'!$E$1882:$E$1888,"Nearby")</x:f>
        <x:v>0</x:v>
      </x:c>
      <x:c r="E486" s="14" t="n">
        <x:f>COUNTIFS('Unit details'!$B$1882:$B$1888,$A486,'Unit details'!$J$1882:$J$1888,$B486,'Unit details'!$N$1882:$N$1888,"Yes")</x:f>
        <x:v>1</x:v>
      </x:c>
      <x:c r="F486" s="43" t="n">
        <x:f>IF(E486=0,"n.a.",_xlfn.MINIFS('Unit details'!$X$1882:$X$1888,'Unit details'!$B$1882:$B$1888,$A486,'Unit details'!$J$1882:$J$1888,$B486,'Unit details'!$N$1882:$N$1888,"Yes"))</x:f>
        <x:v>15.991471215351812</x:v>
      </x:c>
      <x:c r="G486" s="43" t="n">
        <x:f>IF(E486=0,"n.a.",SUMIFS('Unit details'!$X$1882:$X$1888,'Unit details'!$B$1882:$B$1888,$A486,'Unit details'!$J$1882:$J$1888,$B486,'Unit details'!$N$1882:$N$1888,"Yes")/E486)</x:f>
        <x:v>15.991471215351812</x:v>
      </x:c>
      <x:c r="H486" s="43" t="n">
        <x:f>IF(E486=0,"n.a.",_xlfn.MAXIFS('Unit details'!$X$1882:$X$1888,'Unit details'!$B$1882:$B$1888,$A486,'Unit details'!$J$1882:$J$1888,$B486,'Unit details'!$N$1882:$N$1888,"Yes"))</x:f>
        <x:v>15.991471215351812</x:v>
      </x:c>
      <x:c r="I486" s="15" t="str">
        <x:f>IF(E486=0,"No reliable quoted sample",IF(E486=1,"One quote only; not a market range","Unweighted mean of advertised asking rates"))</x:f>
        <x:v>One quote only; not a market range</x:v>
      </x:c>
    </x:row>
    <x:row r="487" ht="30" customHeight="1">
      <x:c r="A487" s="15" t="str">
        <x:v>Harwich</x:v>
      </x:c>
      <x:c r="B487" s="15" t="str">
        <x:v>5,001–10,000</x:v>
      </x:c>
      <x:c r="C487" s="14" t="n">
        <x:f>COUNTIFS('Unit details'!$B$1882:$B$1888,$A487,'Unit details'!$J$1882:$J$1888,$B487,'Unit details'!$H$1882:$H$1888,"Current",'Unit details'!$E$1882:$E$1888,"Town")</x:f>
        <x:v>0</x:v>
      </x:c>
      <x:c r="D487" s="14" t="n">
        <x:f>COUNTIFS('Unit details'!$B$1882:$B$1888,$A487,'Unit details'!$J$1882:$J$1888,$B487,'Unit details'!$H$1882:$H$1888,"Current",'Unit details'!$E$1882:$E$1888,"Nearby")</x:f>
        <x:v>0</x:v>
      </x:c>
      <x:c r="E487" s="14" t="n">
        <x:f>COUNTIFS('Unit details'!$B$1882:$B$1888,$A487,'Unit details'!$J$1882:$J$1888,$B487,'Unit details'!$N$1882:$N$1888,"Yes")</x:f>
        <x:v>0</x:v>
      </x:c>
      <x:c r="F487" s="43" t="str">
        <x:f>IF(E487=0,"n.a.",_xlfn.MINIFS('Unit details'!$X$1882:$X$1888,'Unit details'!$B$1882:$B$1888,$A487,'Unit details'!$J$1882:$J$1888,$B487,'Unit details'!$N$1882:$N$1888,"Yes"))</x:f>
        <x:v>n.a.</x:v>
      </x:c>
      <x:c r="G487" s="43" t="str">
        <x:f>IF(E487=0,"n.a.",SUMIFS('Unit details'!$X$1882:$X$1888,'Unit details'!$B$1882:$B$1888,$A487,'Unit details'!$J$1882:$J$1888,$B487,'Unit details'!$N$1882:$N$1888,"Yes")/E487)</x:f>
        <x:v>n.a.</x:v>
      </x:c>
      <x:c r="H487" s="43" t="str">
        <x:f>IF(E487=0,"n.a.",_xlfn.MAXIFS('Unit details'!$X$1882:$X$1888,'Unit details'!$B$1882:$B$1888,$A487,'Unit details'!$J$1882:$J$1888,$B487,'Unit details'!$N$1882:$N$1888,"Yes"))</x:f>
        <x:v>n.a.</x:v>
      </x:c>
      <x:c r="I487" s="15" t="str">
        <x:f>IF(E487=0,"No reliable quoted sample",IF(E487=1,"One quote only; not a market range","Unweighted mean of advertised asking rates"))</x:f>
        <x:v>No reliable quoted sample</x:v>
      </x:c>
    </x:row>
    <x:row r="488" ht="30" customHeight="1">
      <x:c r="A488" s="15" t="str">
        <x:v>Harwich</x:v>
      </x:c>
      <x:c r="B488" s="15" t="str">
        <x:v>10,001–15,000</x:v>
      </x:c>
      <x:c r="C488" s="14" t="n">
        <x:f>COUNTIFS('Unit details'!$B$1882:$B$1888,$A488,'Unit details'!$J$1882:$J$1888,$B488,'Unit details'!$H$1882:$H$1888,"Current",'Unit details'!$E$1882:$E$1888,"Town")</x:f>
        <x:v>0</x:v>
      </x:c>
      <x:c r="D488" s="14" t="n">
        <x:f>COUNTIFS('Unit details'!$B$1882:$B$1888,$A488,'Unit details'!$J$1882:$J$1888,$B488,'Unit details'!$H$1882:$H$1888,"Current",'Unit details'!$E$1882:$E$1888,"Nearby")</x:f>
        <x:v>3</x:v>
      </x:c>
      <x:c r="E488" s="14" t="n">
        <x:f>COUNTIFS('Unit details'!$B$1882:$B$1888,$A488,'Unit details'!$J$1882:$J$1888,$B488,'Unit details'!$N$1882:$N$1888,"Yes")</x:f>
        <x:v>0</x:v>
      </x:c>
      <x:c r="F488" s="43" t="str">
        <x:f>IF(E488=0,"n.a.",_xlfn.MINIFS('Unit details'!$X$1882:$X$1888,'Unit details'!$B$1882:$B$1888,$A488,'Unit details'!$J$1882:$J$1888,$B488,'Unit details'!$N$1882:$N$1888,"Yes"))</x:f>
        <x:v>n.a.</x:v>
      </x:c>
      <x:c r="G488" s="43" t="str">
        <x:f>IF(E488=0,"n.a.",SUMIFS('Unit details'!$X$1882:$X$1888,'Unit details'!$B$1882:$B$1888,$A488,'Unit details'!$J$1882:$J$1888,$B488,'Unit details'!$N$1882:$N$1888,"Yes")/E488)</x:f>
        <x:v>n.a.</x:v>
      </x:c>
      <x:c r="H488" s="43" t="str">
        <x:f>IF(E488=0,"n.a.",_xlfn.MAXIFS('Unit details'!$X$1882:$X$1888,'Unit details'!$B$1882:$B$1888,$A488,'Unit details'!$J$1882:$J$1888,$B488,'Unit details'!$N$1882:$N$1888,"Yes"))</x:f>
        <x:v>n.a.</x:v>
      </x:c>
      <x:c r="I488" s="15" t="str">
        <x:f>IF(E488=0,"No reliable quoted sample",IF(E488=1,"One quote only; not a market range","Unweighted mean of advertised asking rates"))</x:f>
        <x:v>No reliable quoted sample</x:v>
      </x:c>
    </x:row>
    <x:row r="489" ht="30" customHeight="1">
      <x:c r="A489" s="15" t="str">
        <x:v>Hatfield</x:v>
      </x:c>
      <x:c r="B489" s="15" t="str">
        <x:v>1–1,000</x:v>
      </x:c>
      <x:c r="C489" s="14" t="n">
        <x:f>COUNTIFS('Unit details'!$B$1889:$B$1898,$A489,'Unit details'!$J$1889:$J$1898,$B489,'Unit details'!$H$1889:$H$1898,"Current",'Unit details'!$E$1889:$E$1898,"Town")</x:f>
        <x:v>3</x:v>
      </x:c>
      <x:c r="D489" s="14" t="n">
        <x:f>COUNTIFS('Unit details'!$B$1889:$B$1898,$A489,'Unit details'!$J$1889:$J$1898,$B489,'Unit details'!$H$1889:$H$1898,"Current",'Unit details'!$E$1889:$E$1898,"Nearby")</x:f>
        <x:v>0</x:v>
      </x:c>
      <x:c r="E489" s="14" t="n">
        <x:f>COUNTIFS('Unit details'!$B$1889:$B$1898,$A489,'Unit details'!$J$1889:$J$1898,$B489,'Unit details'!$N$1889:$N$1898,"Yes")</x:f>
        <x:v>3</x:v>
      </x:c>
      <x:c r="F489" s="43" t="n">
        <x:f>IF(E489=0,"n.a.",_xlfn.MINIFS('Unit details'!$X$1889:$X$1898,'Unit details'!$B$1889:$B$1898,$A489,'Unit details'!$J$1889:$J$1898,$B489,'Unit details'!$N$1889:$N$1898,"Yes"))</x:f>
        <x:v>20.112676056338028</x:v>
      </x:c>
      <x:c r="G489" s="43" t="n">
        <x:f>IF(E489=0,"n.a.",SUMIFS('Unit details'!$X$1889:$X$1898,'Unit details'!$B$1889:$B$1898,$A489,'Unit details'!$J$1889:$J$1898,$B489,'Unit details'!$N$1889:$N$1898,"Yes")/E489)</x:f>
        <x:v>21.995487488035007</x:v>
      </x:c>
      <x:c r="H489" s="43" t="n">
        <x:f>IF(E489=0,"n.a.",_xlfn.MAXIFS('Unit details'!$X$1889:$X$1898,'Unit details'!$B$1889:$B$1898,$A489,'Unit details'!$J$1889:$J$1898,$B489,'Unit details'!$N$1889:$N$1898,"Yes"))</x:f>
        <x:v>24.02912621359223</x:v>
      </x:c>
      <x:c r="I489" s="15" t="str">
        <x:f>IF(E489=0,"No reliable quoted sample",IF(E489=1,"One quote only; not a market range","Unweighted mean of advertised asking rates"))</x:f>
        <x:v>Unweighted mean of advertised asking rates</x:v>
      </x:c>
    </x:row>
    <x:row r="490" ht="30" customHeight="1">
      <x:c r="A490" s="15" t="str">
        <x:v>Hatfield</x:v>
      </x:c>
      <x:c r="B490" s="15" t="str">
        <x:v>1,001–2,500</x:v>
      </x:c>
      <x:c r="C490" s="14" t="n">
        <x:f>COUNTIFS('Unit details'!$B$1889:$B$1898,$A490,'Unit details'!$J$1889:$J$1898,$B490,'Unit details'!$H$1889:$H$1898,"Current",'Unit details'!$E$1889:$E$1898,"Town")</x:f>
        <x:v>2</x:v>
      </x:c>
      <x:c r="D490" s="14" t="n">
        <x:f>COUNTIFS('Unit details'!$B$1889:$B$1898,$A490,'Unit details'!$J$1889:$J$1898,$B490,'Unit details'!$H$1889:$H$1898,"Current",'Unit details'!$E$1889:$E$1898,"Nearby")</x:f>
        <x:v>1</x:v>
      </x:c>
      <x:c r="E490" s="14" t="n">
        <x:f>COUNTIFS('Unit details'!$B$1889:$B$1898,$A490,'Unit details'!$J$1889:$J$1898,$B490,'Unit details'!$N$1889:$N$1898,"Yes")</x:f>
        <x:v>3</x:v>
      </x:c>
      <x:c r="F490" s="43" t="n">
        <x:f>IF(E490=0,"n.a.",_xlfn.MINIFS('Unit details'!$X$1889:$X$1898,'Unit details'!$B$1889:$B$1898,$A490,'Unit details'!$J$1889:$J$1898,$B490,'Unit details'!$N$1889:$N$1898,"Yes"))</x:f>
        <x:v>9.72</x:v>
      </x:c>
      <x:c r="G490" s="43" t="n">
        <x:f>IF(E490=0,"n.a.",SUMIFS('Unit details'!$X$1889:$X$1898,'Unit details'!$B$1889:$B$1898,$A490,'Unit details'!$J$1889:$J$1898,$B490,'Unit details'!$N$1889:$N$1898,"Yes")/E490)</x:f>
        <x:v>11.972537313432836</x:v>
      </x:c>
      <x:c r="H490" s="43" t="n">
        <x:f>IF(E490=0,"n.a.",_xlfn.MAXIFS('Unit details'!$X$1889:$X$1898,'Unit details'!$B$1889:$B$1898,$A490,'Unit details'!$J$1889:$J$1898,$B490,'Unit details'!$N$1889:$N$1898,"Yes"))</x:f>
        <x:v>16.47761194029851</x:v>
      </x:c>
      <x:c r="I490" s="15" t="str">
        <x:f>IF(E490=0,"No reliable quoted sample",IF(E490=1,"One quote only; not a market range","Unweighted mean of advertised asking rates"))</x:f>
        <x:v>Unweighted mean of advertised asking rates</x:v>
      </x:c>
    </x:row>
    <x:row r="491" ht="30" customHeight="1">
      <x:c r="A491" s="15" t="str">
        <x:v>Hatfield</x:v>
      </x:c>
      <x:c r="B491" s="15" t="str">
        <x:v>2,501–5,000</x:v>
      </x:c>
      <x:c r="C491" s="14" t="n">
        <x:f>COUNTIFS('Unit details'!$B$1889:$B$1898,$A491,'Unit details'!$J$1889:$J$1898,$B491,'Unit details'!$H$1889:$H$1898,"Current",'Unit details'!$E$1889:$E$1898,"Town")</x:f>
        <x:v>0</x:v>
      </x:c>
      <x:c r="D491" s="14" t="n">
        <x:f>COUNTIFS('Unit details'!$B$1889:$B$1898,$A491,'Unit details'!$J$1889:$J$1898,$B491,'Unit details'!$H$1889:$H$1898,"Current",'Unit details'!$E$1889:$E$1898,"Nearby")</x:f>
        <x:v>0</x:v>
      </x:c>
      <x:c r="E491" s="14" t="n">
        <x:f>COUNTIFS('Unit details'!$B$1889:$B$1898,$A491,'Unit details'!$J$1889:$J$1898,$B491,'Unit details'!$N$1889:$N$1898,"Yes")</x:f>
        <x:v>0</x:v>
      </x:c>
      <x:c r="F491" s="43" t="str">
        <x:f>IF(E491=0,"n.a.",_xlfn.MINIFS('Unit details'!$X$1889:$X$1898,'Unit details'!$B$1889:$B$1898,$A491,'Unit details'!$J$1889:$J$1898,$B491,'Unit details'!$N$1889:$N$1898,"Yes"))</x:f>
        <x:v>n.a.</x:v>
      </x:c>
      <x:c r="G491" s="43" t="str">
        <x:f>IF(E491=0,"n.a.",SUMIFS('Unit details'!$X$1889:$X$1898,'Unit details'!$B$1889:$B$1898,$A491,'Unit details'!$J$1889:$J$1898,$B491,'Unit details'!$N$1889:$N$1898,"Yes")/E491)</x:f>
        <x:v>n.a.</x:v>
      </x:c>
      <x:c r="H491" s="43" t="str">
        <x:f>IF(E491=0,"n.a.",_xlfn.MAXIFS('Unit details'!$X$1889:$X$1898,'Unit details'!$B$1889:$B$1898,$A491,'Unit details'!$J$1889:$J$1898,$B491,'Unit details'!$N$1889:$N$1898,"Yes"))</x:f>
        <x:v>n.a.</x:v>
      </x:c>
      <x:c r="I491" s="15" t="str">
        <x:f>IF(E491=0,"No reliable quoted sample",IF(E491=1,"One quote only; not a market range","Unweighted mean of advertised asking rates"))</x:f>
        <x:v>No reliable quoted sample</x:v>
      </x:c>
    </x:row>
    <x:row r="492" ht="30" customHeight="1">
      <x:c r="A492" s="15" t="str">
        <x:v>Hatfield</x:v>
      </x:c>
      <x:c r="B492" s="15" t="str">
        <x:v>5,001–10,000</x:v>
      </x:c>
      <x:c r="C492" s="14" t="n">
        <x:f>COUNTIFS('Unit details'!$B$1889:$B$1898,$A492,'Unit details'!$J$1889:$J$1898,$B492,'Unit details'!$H$1889:$H$1898,"Current",'Unit details'!$E$1889:$E$1898,"Town")</x:f>
        <x:v>1</x:v>
      </x:c>
      <x:c r="D492" s="14" t="n">
        <x:f>COUNTIFS('Unit details'!$B$1889:$B$1898,$A492,'Unit details'!$J$1889:$J$1898,$B492,'Unit details'!$H$1889:$H$1898,"Current",'Unit details'!$E$1889:$E$1898,"Nearby")</x:f>
        <x:v>1</x:v>
      </x:c>
      <x:c r="E492" s="14" t="n">
        <x:f>COUNTIFS('Unit details'!$B$1889:$B$1898,$A492,'Unit details'!$J$1889:$J$1898,$B492,'Unit details'!$N$1889:$N$1898,"Yes")</x:f>
        <x:v>2</x:v>
      </x:c>
      <x:c r="F492" s="43" t="n">
        <x:f>IF(E492=0,"n.a.",_xlfn.MINIFS('Unit details'!$X$1889:$X$1898,'Unit details'!$B$1889:$B$1898,$A492,'Unit details'!$J$1889:$J$1898,$B492,'Unit details'!$N$1889:$N$1898,"Yes"))</x:f>
        <x:v>15.594556280124753</x:v>
      </x:c>
      <x:c r="G492" s="43" t="n">
        <x:f>IF(E492=0,"n.a.",SUMIFS('Unit details'!$X$1889:$X$1898,'Unit details'!$B$1889:$B$1898,$A492,'Unit details'!$J$1889:$J$1898,$B492,'Unit details'!$N$1889:$N$1898,"Yes")/E492)</x:f>
        <x:v>16.02239504052998</x:v>
      </x:c>
      <x:c r="H492" s="43" t="n">
        <x:f>IF(E492=0,"n.a.",_xlfn.MAXIFS('Unit details'!$X$1889:$X$1898,'Unit details'!$B$1889:$B$1898,$A492,'Unit details'!$J$1889:$J$1898,$B492,'Unit details'!$N$1889:$N$1898,"Yes"))</x:f>
        <x:v>16.450233800935205</x:v>
      </x:c>
      <x:c r="I492" s="15" t="str">
        <x:f>IF(E492=0,"No reliable quoted sample",IF(E492=1,"One quote only; not a market range","Unweighted mean of advertised asking rates"))</x:f>
        <x:v>Unweighted mean of advertised asking rates</x:v>
      </x:c>
    </x:row>
    <x:row r="493" ht="30" customHeight="1">
      <x:c r="A493" s="15" t="str">
        <x:v>Hatfield</x:v>
      </x:c>
      <x:c r="B493" s="15" t="str">
        <x:v>10,001–15,000</x:v>
      </x:c>
      <x:c r="C493" s="14" t="n">
        <x:f>COUNTIFS('Unit details'!$B$1889:$B$1898,$A493,'Unit details'!$J$1889:$J$1898,$B493,'Unit details'!$H$1889:$H$1898,"Current",'Unit details'!$E$1889:$E$1898,"Town")</x:f>
        <x:v>2</x:v>
      </x:c>
      <x:c r="D493" s="14" t="n">
        <x:f>COUNTIFS('Unit details'!$B$1889:$B$1898,$A493,'Unit details'!$J$1889:$J$1898,$B493,'Unit details'!$H$1889:$H$1898,"Current",'Unit details'!$E$1889:$E$1898,"Nearby")</x:f>
        <x:v>0</x:v>
      </x:c>
      <x:c r="E493" s="14" t="n">
        <x:f>COUNTIFS('Unit details'!$B$1889:$B$1898,$A493,'Unit details'!$J$1889:$J$1898,$B493,'Unit details'!$N$1889:$N$1898,"Yes")</x:f>
        <x:v>2</x:v>
      </x:c>
      <x:c r="F493" s="43" t="n">
        <x:f>IF(E493=0,"n.a.",_xlfn.MINIFS('Unit details'!$X$1889:$X$1898,'Unit details'!$B$1889:$B$1898,$A493,'Unit details'!$J$1889:$J$1898,$B493,'Unit details'!$N$1889:$N$1898,"Yes"))</x:f>
        <x:v>12.601951219512195</x:v>
      </x:c>
      <x:c r="G493" s="43" t="n">
        <x:f>IF(E493=0,"n.a.",SUMIFS('Unit details'!$X$1889:$X$1898,'Unit details'!$B$1889:$B$1898,$A493,'Unit details'!$J$1889:$J$1898,$B493,'Unit details'!$N$1889:$N$1898,"Yes")/E493)</x:f>
        <x:v>14.28400081984013</x:v>
      </x:c>
      <x:c r="H493" s="43" t="n">
        <x:f>IF(E493=0,"n.a.",_xlfn.MAXIFS('Unit details'!$X$1889:$X$1898,'Unit details'!$B$1889:$B$1898,$A493,'Unit details'!$J$1889:$J$1898,$B493,'Unit details'!$N$1889:$N$1898,"Yes"))</x:f>
        <x:v>15.966050420168067</x:v>
      </x:c>
      <x:c r="I493" s="15" t="str">
        <x:f>IF(E493=0,"No reliable quoted sample",IF(E493=1,"One quote only; not a market range","Unweighted mean of advertised asking rates"))</x:f>
        <x:v>Unweighted mean of advertised asking rates</x:v>
      </x:c>
    </x:row>
    <x:row r="494" ht="30" customHeight="1">
      <x:c r="A494" s="15" t="str">
        <x:v>Hemel Hempstead</x:v>
      </x:c>
      <x:c r="B494" s="15" t="str">
        <x:v>1–1,000</x:v>
      </x:c>
      <x:c r="C494" s="14" t="n">
        <x:f>COUNTIFS('Unit details'!$B$1899:$B$1921,$A494,'Unit details'!$J$1899:$J$1921,$B494,'Unit details'!$H$1899:$H$1921,"Current",'Unit details'!$E$1899:$E$1921,"Town")</x:f>
        <x:v>0</x:v>
      </x:c>
      <x:c r="D494" s="14" t="n">
        <x:f>COUNTIFS('Unit details'!$B$1899:$B$1921,$A494,'Unit details'!$J$1899:$J$1921,$B494,'Unit details'!$H$1899:$H$1921,"Current",'Unit details'!$E$1899:$E$1921,"Nearby")</x:f>
        <x:v>0</x:v>
      </x:c>
      <x:c r="E494" s="14" t="n">
        <x:f>COUNTIFS('Unit details'!$B$1899:$B$1921,$A494,'Unit details'!$J$1899:$J$1921,$B494,'Unit details'!$N$1899:$N$1921,"Yes")</x:f>
        <x:v>0</x:v>
      </x:c>
      <x:c r="F494" s="43" t="str">
        <x:f>IF(E494=0,"n.a.",_xlfn.MINIFS('Unit details'!$X$1899:$X$1921,'Unit details'!$B$1899:$B$1921,$A494,'Unit details'!$J$1899:$J$1921,$B494,'Unit details'!$N$1899:$N$1921,"Yes"))</x:f>
        <x:v>n.a.</x:v>
      </x:c>
      <x:c r="G494" s="43" t="str">
        <x:f>IF(E494=0,"n.a.",SUMIFS('Unit details'!$X$1899:$X$1921,'Unit details'!$B$1899:$B$1921,$A494,'Unit details'!$J$1899:$J$1921,$B494,'Unit details'!$N$1899:$N$1921,"Yes")/E494)</x:f>
        <x:v>n.a.</x:v>
      </x:c>
      <x:c r="H494" s="43" t="str">
        <x:f>IF(E494=0,"n.a.",_xlfn.MAXIFS('Unit details'!$X$1899:$X$1921,'Unit details'!$B$1899:$B$1921,$A494,'Unit details'!$J$1899:$J$1921,$B494,'Unit details'!$N$1899:$N$1921,"Yes"))</x:f>
        <x:v>n.a.</x:v>
      </x:c>
      <x:c r="I494" s="15" t="str">
        <x:f>IF(E494=0,"No reliable quoted sample",IF(E494=1,"One quote only; not a market range","Unweighted mean of advertised asking rates"))</x:f>
        <x:v>No reliable quoted sample</x:v>
      </x:c>
    </x:row>
    <x:row r="495" ht="30" customHeight="1">
      <x:c r="A495" s="15" t="str">
        <x:v>Hemel Hempstead</x:v>
      </x:c>
      <x:c r="B495" s="15" t="str">
        <x:v>1,001–2,500</x:v>
      </x:c>
      <x:c r="C495" s="14" t="n">
        <x:f>COUNTIFS('Unit details'!$B$1899:$B$1921,$A495,'Unit details'!$J$1899:$J$1921,$B495,'Unit details'!$H$1899:$H$1921,"Current",'Unit details'!$E$1899:$E$1921,"Town")</x:f>
        <x:v>3</x:v>
      </x:c>
      <x:c r="D495" s="14" t="n">
        <x:f>COUNTIFS('Unit details'!$B$1899:$B$1921,$A495,'Unit details'!$J$1899:$J$1921,$B495,'Unit details'!$H$1899:$H$1921,"Current",'Unit details'!$E$1899:$E$1921,"Nearby")</x:f>
        <x:v>0</x:v>
      </x:c>
      <x:c r="E495" s="14" t="n">
        <x:f>COUNTIFS('Unit details'!$B$1899:$B$1921,$A495,'Unit details'!$J$1899:$J$1921,$B495,'Unit details'!$N$1899:$N$1921,"Yes")</x:f>
        <x:v>3</x:v>
      </x:c>
      <x:c r="F495" s="43" t="n">
        <x:f>IF(E495=0,"n.a.",_xlfn.MINIFS('Unit details'!$X$1899:$X$1921,'Unit details'!$B$1899:$B$1921,$A495,'Unit details'!$J$1899:$J$1921,$B495,'Unit details'!$N$1899:$N$1921,"Yes"))</x:f>
        <x:v>15.061058344640434</x:v>
      </x:c>
      <x:c r="G495" s="43" t="n">
        <x:f>IF(E495=0,"n.a.",SUMIFS('Unit details'!$X$1899:$X$1921,'Unit details'!$B$1899:$B$1921,$A495,'Unit details'!$J$1899:$J$1921,$B495,'Unit details'!$N$1899:$N$1921,"Yes")/E495)</x:f>
        <x:v>22.112724862957418</x:v>
      </x:c>
      <x:c r="H495" s="43" t="n">
        <x:f>IF(E495=0,"n.a.",_xlfn.MAXIFS('Unit details'!$X$1899:$X$1921,'Unit details'!$B$1899:$B$1921,$A495,'Unit details'!$J$1899:$J$1921,$B495,'Unit details'!$N$1899:$N$1921,"Yes"))</x:f>
        <x:v>29.77667493796526</x:v>
      </x:c>
      <x:c r="I495" s="15" t="str">
        <x:f>IF(E495=0,"No reliable quoted sample",IF(E495=1,"One quote only; not a market range","Unweighted mean of advertised asking rates"))</x:f>
        <x:v>Unweighted mean of advertised asking rates</x:v>
      </x:c>
    </x:row>
    <x:row r="496" ht="30" customHeight="1">
      <x:c r="A496" s="15" t="str">
        <x:v>Hemel Hempstead</x:v>
      </x:c>
      <x:c r="B496" s="15" t="str">
        <x:v>2,501–5,000</x:v>
      </x:c>
      <x:c r="C496" s="14" t="n">
        <x:f>COUNTIFS('Unit details'!$B$1899:$B$1921,$A496,'Unit details'!$J$1899:$J$1921,$B496,'Unit details'!$H$1899:$H$1921,"Current",'Unit details'!$E$1899:$E$1921,"Town")</x:f>
        <x:v>4</x:v>
      </x:c>
      <x:c r="D496" s="14" t="n">
        <x:f>COUNTIFS('Unit details'!$B$1899:$B$1921,$A496,'Unit details'!$J$1899:$J$1921,$B496,'Unit details'!$H$1899:$H$1921,"Current",'Unit details'!$E$1899:$E$1921,"Nearby")</x:f>
        <x:v>0</x:v>
      </x:c>
      <x:c r="E496" s="14" t="n">
        <x:f>COUNTIFS('Unit details'!$B$1899:$B$1921,$A496,'Unit details'!$J$1899:$J$1921,$B496,'Unit details'!$N$1899:$N$1921,"Yes")</x:f>
        <x:v>1</x:v>
      </x:c>
      <x:c r="F496" s="43" t="n">
        <x:f>IF(E496=0,"n.a.",_xlfn.MINIFS('Unit details'!$X$1899:$X$1921,'Unit details'!$B$1899:$B$1921,$A496,'Unit details'!$J$1899:$J$1921,$B496,'Unit details'!$N$1899:$N$1921,"Yes"))</x:f>
        <x:v>15.899304405432263</x:v>
      </x:c>
      <x:c r="G496" s="43" t="n">
        <x:f>IF(E496=0,"n.a.",SUMIFS('Unit details'!$X$1899:$X$1921,'Unit details'!$B$1899:$B$1921,$A496,'Unit details'!$J$1899:$J$1921,$B496,'Unit details'!$N$1899:$N$1921,"Yes")/E496)</x:f>
        <x:v>15.899304405432263</x:v>
      </x:c>
      <x:c r="H496" s="43" t="n">
        <x:f>IF(E496=0,"n.a.",_xlfn.MAXIFS('Unit details'!$X$1899:$X$1921,'Unit details'!$B$1899:$B$1921,$A496,'Unit details'!$J$1899:$J$1921,$B496,'Unit details'!$N$1899:$N$1921,"Yes"))</x:f>
        <x:v>15.899304405432263</x:v>
      </x:c>
      <x:c r="I496" s="15" t="str">
        <x:f>IF(E496=0,"No reliable quoted sample",IF(E496=1,"One quote only; not a market range","Unweighted mean of advertised asking rates"))</x:f>
        <x:v>One quote only; not a market range</x:v>
      </x:c>
    </x:row>
    <x:row r="497" ht="30" customHeight="1">
      <x:c r="A497" s="15" t="str">
        <x:v>Hemel Hempstead</x:v>
      </x:c>
      <x:c r="B497" s="15" t="str">
        <x:v>5,001–10,000</x:v>
      </x:c>
      <x:c r="C497" s="14" t="n">
        <x:f>COUNTIFS('Unit details'!$B$1899:$B$1921,$A497,'Unit details'!$J$1899:$J$1921,$B497,'Unit details'!$H$1899:$H$1921,"Current",'Unit details'!$E$1899:$E$1921,"Town")</x:f>
        <x:v>8</x:v>
      </x:c>
      <x:c r="D497" s="14" t="n">
        <x:f>COUNTIFS('Unit details'!$B$1899:$B$1921,$A497,'Unit details'!$J$1899:$J$1921,$B497,'Unit details'!$H$1899:$H$1921,"Current",'Unit details'!$E$1899:$E$1921,"Nearby")</x:f>
        <x:v>1</x:v>
      </x:c>
      <x:c r="E497" s="14" t="n">
        <x:f>COUNTIFS('Unit details'!$B$1899:$B$1921,$A497,'Unit details'!$J$1899:$J$1921,$B497,'Unit details'!$N$1899:$N$1921,"Yes")</x:f>
        <x:v>4</x:v>
      </x:c>
      <x:c r="F497" s="43" t="n">
        <x:f>IF(E497=0,"n.a.",_xlfn.MINIFS('Unit details'!$X$1899:$X$1921,'Unit details'!$B$1899:$B$1921,$A497,'Unit details'!$J$1899:$J$1921,$B497,'Unit details'!$N$1899:$N$1921,"Yes"))</x:f>
        <x:v>10.554803788903925</x:v>
      </x:c>
      <x:c r="G497" s="43" t="n">
        <x:f>IF(E497=0,"n.a.",SUMIFS('Unit details'!$X$1899:$X$1921,'Unit details'!$B$1899:$B$1921,$A497,'Unit details'!$J$1899:$J$1921,$B497,'Unit details'!$N$1899:$N$1921,"Yes")/E497)</x:f>
        <x:v>13.531935033086476</x:v>
      </x:c>
      <x:c r="H497" s="43" t="n">
        <x:f>IF(E497=0,"n.a.",_xlfn.MAXIFS('Unit details'!$X$1899:$X$1921,'Unit details'!$B$1899:$B$1921,$A497,'Unit details'!$J$1899:$J$1921,$B497,'Unit details'!$N$1899:$N$1921,"Yes"))</x:f>
        <x:v>17.501005300676294</x:v>
      </x:c>
      <x:c r="I497" s="15" t="str">
        <x:f>IF(E497=0,"No reliable quoted sample",IF(E497=1,"One quote only; not a market range","Unweighted mean of advertised asking rates"))</x:f>
        <x:v>Unweighted mean of advertised asking rates</x:v>
      </x:c>
    </x:row>
    <x:row r="498" ht="30" customHeight="1">
      <x:c r="A498" s="15" t="str">
        <x:v>Hemel Hempstead</x:v>
      </x:c>
      <x:c r="B498" s="15" t="str">
        <x:v>10,001–15,000</x:v>
      </x:c>
      <x:c r="C498" s="14" t="n">
        <x:f>COUNTIFS('Unit details'!$B$1899:$B$1921,$A498,'Unit details'!$J$1899:$J$1921,$B498,'Unit details'!$H$1899:$H$1921,"Current",'Unit details'!$E$1899:$E$1921,"Town")</x:f>
        <x:v>4</x:v>
      </x:c>
      <x:c r="D498" s="14" t="n">
        <x:f>COUNTIFS('Unit details'!$B$1899:$B$1921,$A498,'Unit details'!$J$1899:$J$1921,$B498,'Unit details'!$H$1899:$H$1921,"Current",'Unit details'!$E$1899:$E$1921,"Nearby")</x:f>
        <x:v>0</x:v>
      </x:c>
      <x:c r="E498" s="14" t="n">
        <x:f>COUNTIFS('Unit details'!$B$1899:$B$1921,$A498,'Unit details'!$J$1899:$J$1921,$B498,'Unit details'!$N$1899:$N$1921,"Yes")</x:f>
        <x:v>2</x:v>
      </x:c>
      <x:c r="F498" s="43" t="n">
        <x:f>IF(E498=0,"n.a.",_xlfn.MINIFS('Unit details'!$X$1899:$X$1921,'Unit details'!$B$1899:$B$1921,$A498,'Unit details'!$J$1899:$J$1921,$B498,'Unit details'!$N$1899:$N$1921,"Yes"))</x:f>
        <x:v>6</x:v>
      </x:c>
      <x:c r="G498" s="43" t="n">
        <x:f>IF(E498=0,"n.a.",SUMIFS('Unit details'!$X$1899:$X$1921,'Unit details'!$B$1899:$B$1921,$A498,'Unit details'!$J$1899:$J$1921,$B498,'Unit details'!$N$1899:$N$1921,"Yes")/E498)</x:f>
        <x:v>10.388779104734084</x:v>
      </x:c>
      <x:c r="H498" s="43" t="n">
        <x:f>IF(E498=0,"n.a.",_xlfn.MAXIFS('Unit details'!$X$1899:$X$1921,'Unit details'!$B$1899:$B$1921,$A498,'Unit details'!$J$1899:$J$1921,$B498,'Unit details'!$N$1899:$N$1921,"Yes"))</x:f>
        <x:v>14.777558209468168</x:v>
      </x:c>
      <x:c r="I498" s="15" t="str">
        <x:f>IF(E498=0,"No reliable quoted sample",IF(E498=1,"One quote only; not a market range","Unweighted mean of advertised asking rates"))</x:f>
        <x:v>Unweighted mean of advertised asking rates</x:v>
      </x:c>
    </x:row>
    <x:row r="499" ht="30" customHeight="1">
      <x:c r="A499" s="15" t="str">
        <x:v>Hertford</x:v>
      </x:c>
      <x:c r="B499" s="15" t="str">
        <x:v>1–1,000</x:v>
      </x:c>
      <x:c r="C499" s="14" t="n">
        <x:f>COUNTIFS('Unit details'!$B$1922:$B$1935,$A499,'Unit details'!$J$1922:$J$1935,$B499,'Unit details'!$H$1922:$H$1935,"Current",'Unit details'!$E$1922:$E$1935,"Town")</x:f>
        <x:v>1</x:v>
      </x:c>
      <x:c r="D499" s="14" t="n">
        <x:f>COUNTIFS('Unit details'!$B$1922:$B$1935,$A499,'Unit details'!$J$1922:$J$1935,$B499,'Unit details'!$H$1922:$H$1935,"Current",'Unit details'!$E$1922:$E$1935,"Nearby")</x:f>
        <x:v>0</x:v>
      </x:c>
      <x:c r="E499" s="14" t="n">
        <x:f>COUNTIFS('Unit details'!$B$1922:$B$1935,$A499,'Unit details'!$J$1922:$J$1935,$B499,'Unit details'!$N$1922:$N$1935,"Yes")</x:f>
        <x:v>1</x:v>
      </x:c>
      <x:c r="F499" s="43" t="n">
        <x:f>IF(E499=0,"n.a.",_xlfn.MINIFS('Unit details'!$X$1922:$X$1935,'Unit details'!$B$1922:$B$1935,$A499,'Unit details'!$J$1922:$J$1935,$B499,'Unit details'!$N$1922:$N$1935,"Yes"))</x:f>
        <x:v>18.114478114478114</x:v>
      </x:c>
      <x:c r="G499" s="43" t="n">
        <x:f>IF(E499=0,"n.a.",SUMIFS('Unit details'!$X$1922:$X$1935,'Unit details'!$B$1922:$B$1935,$A499,'Unit details'!$J$1922:$J$1935,$B499,'Unit details'!$N$1922:$N$1935,"Yes")/E499)</x:f>
        <x:v>18.114478114478114</x:v>
      </x:c>
      <x:c r="H499" s="43" t="n">
        <x:f>IF(E499=0,"n.a.",_xlfn.MAXIFS('Unit details'!$X$1922:$X$1935,'Unit details'!$B$1922:$B$1935,$A499,'Unit details'!$J$1922:$J$1935,$B499,'Unit details'!$N$1922:$N$1935,"Yes"))</x:f>
        <x:v>18.114478114478114</x:v>
      </x:c>
      <x:c r="I499" s="15" t="str">
        <x:f>IF(E499=0,"No reliable quoted sample",IF(E499=1,"One quote only; not a market range","Unweighted mean of advertised asking rates"))</x:f>
        <x:v>One quote only; not a market range</x:v>
      </x:c>
    </x:row>
    <x:row r="500" ht="30" customHeight="1">
      <x:c r="A500" s="15" t="str">
        <x:v>Hertford</x:v>
      </x:c>
      <x:c r="B500" s="15" t="str">
        <x:v>1,001–2,500</x:v>
      </x:c>
      <x:c r="C500" s="14" t="n">
        <x:f>COUNTIFS('Unit details'!$B$1922:$B$1935,$A500,'Unit details'!$J$1922:$J$1935,$B500,'Unit details'!$H$1922:$H$1935,"Current",'Unit details'!$E$1922:$E$1935,"Town")</x:f>
        <x:v>4</x:v>
      </x:c>
      <x:c r="D500" s="14" t="n">
        <x:f>COUNTIFS('Unit details'!$B$1922:$B$1935,$A500,'Unit details'!$J$1922:$J$1935,$B500,'Unit details'!$H$1922:$H$1935,"Current",'Unit details'!$E$1922:$E$1935,"Nearby")</x:f>
        <x:v>0</x:v>
      </x:c>
      <x:c r="E500" s="14" t="n">
        <x:f>COUNTIFS('Unit details'!$B$1922:$B$1935,$A500,'Unit details'!$J$1922:$J$1935,$B500,'Unit details'!$N$1922:$N$1935,"Yes")</x:f>
        <x:v>4</x:v>
      </x:c>
      <x:c r="F500" s="43" t="n">
        <x:f>IF(E500=0,"n.a.",_xlfn.MINIFS('Unit details'!$X$1922:$X$1935,'Unit details'!$B$1922:$B$1935,$A500,'Unit details'!$J$1922:$J$1935,$B500,'Unit details'!$N$1922:$N$1935,"Yes"))</x:f>
        <x:v>13.220675944333996</x:v>
      </x:c>
      <x:c r="G500" s="43" t="n">
        <x:f>IF(E500=0,"n.a.",SUMIFS('Unit details'!$X$1922:$X$1935,'Unit details'!$B$1922:$B$1935,$A500,'Unit details'!$J$1922:$J$1935,$B500,'Unit details'!$N$1922:$N$1935,"Yes")/E500)</x:f>
        <x:v>14.758035969010871</x:v>
      </x:c>
      <x:c r="H500" s="43" t="n">
        <x:f>IF(E500=0,"n.a.",_xlfn.MAXIFS('Unit details'!$X$1922:$X$1935,'Unit details'!$B$1922:$B$1935,$A500,'Unit details'!$J$1922:$J$1935,$B500,'Unit details'!$N$1922:$N$1935,"Yes"))</x:f>
        <x:v>16.06265060240964</x:v>
      </x:c>
      <x:c r="I500" s="15" t="str">
        <x:f>IF(E500=0,"No reliable quoted sample",IF(E500=1,"One quote only; not a market range","Unweighted mean of advertised asking rates"))</x:f>
        <x:v>Unweighted mean of advertised asking rates</x:v>
      </x:c>
    </x:row>
    <x:row r="501" ht="30" customHeight="1">
      <x:c r="A501" s="15" t="str">
        <x:v>Hertford</x:v>
      </x:c>
      <x:c r="B501" s="15" t="str">
        <x:v>2,501–5,000</x:v>
      </x:c>
      <x:c r="C501" s="14" t="n">
        <x:f>COUNTIFS('Unit details'!$B$1922:$B$1935,$A501,'Unit details'!$J$1922:$J$1935,$B501,'Unit details'!$H$1922:$H$1935,"Current",'Unit details'!$E$1922:$E$1935,"Town")</x:f>
        <x:v>0</x:v>
      </x:c>
      <x:c r="D501" s="14" t="n">
        <x:f>COUNTIFS('Unit details'!$B$1922:$B$1935,$A501,'Unit details'!$J$1922:$J$1935,$B501,'Unit details'!$H$1922:$H$1935,"Current",'Unit details'!$E$1922:$E$1935,"Nearby")</x:f>
        <x:v>2</x:v>
      </x:c>
      <x:c r="E501" s="14" t="n">
        <x:f>COUNTIFS('Unit details'!$B$1922:$B$1935,$A501,'Unit details'!$J$1922:$J$1935,$B501,'Unit details'!$N$1922:$N$1935,"Yes")</x:f>
        <x:v>2</x:v>
      </x:c>
      <x:c r="F501" s="43" t="n">
        <x:f>IF(E501=0,"n.a.",_xlfn.MINIFS('Unit details'!$X$1922:$X$1935,'Unit details'!$B$1922:$B$1935,$A501,'Unit details'!$J$1922:$J$1935,$B501,'Unit details'!$N$1922:$N$1935,"Yes"))</x:f>
        <x:v>4.711505633321953</x:v>
      </x:c>
      <x:c r="G501" s="43" t="n">
        <x:f>IF(E501=0,"n.a.",SUMIFS('Unit details'!$X$1922:$X$1935,'Unit details'!$B$1922:$B$1935,$A501,'Unit details'!$J$1922:$J$1935,$B501,'Unit details'!$N$1922:$N$1935,"Yes")/E501)</x:f>
        <x:v>6.485008806572704</x:v>
      </x:c>
      <x:c r="H501" s="43" t="n">
        <x:f>IF(E501=0,"n.a.",_xlfn.MAXIFS('Unit details'!$X$1922:$X$1935,'Unit details'!$B$1922:$B$1935,$A501,'Unit details'!$J$1922:$J$1935,$B501,'Unit details'!$N$1922:$N$1935,"Yes"))</x:f>
        <x:v>8.258511979823455</x:v>
      </x:c>
      <x:c r="I501" s="15" t="str">
        <x:f>IF(E501=0,"No reliable quoted sample",IF(E501=1,"One quote only; not a market range","Unweighted mean of advertised asking rates"))</x:f>
        <x:v>Unweighted mean of advertised asking rates</x:v>
      </x:c>
    </x:row>
    <x:row r="502" ht="30" customHeight="1">
      <x:c r="A502" s="15" t="str">
        <x:v>Hertford</x:v>
      </x:c>
      <x:c r="B502" s="15" t="str">
        <x:v>5,001–10,000</x:v>
      </x:c>
      <x:c r="C502" s="14" t="n">
        <x:f>COUNTIFS('Unit details'!$B$1922:$B$1935,$A502,'Unit details'!$J$1922:$J$1935,$B502,'Unit details'!$H$1922:$H$1935,"Current",'Unit details'!$E$1922:$E$1935,"Town")</x:f>
        <x:v>0</x:v>
      </x:c>
      <x:c r="D502" s="14" t="n">
        <x:f>COUNTIFS('Unit details'!$B$1922:$B$1935,$A502,'Unit details'!$J$1922:$J$1935,$B502,'Unit details'!$H$1922:$H$1935,"Current",'Unit details'!$E$1922:$E$1935,"Nearby")</x:f>
        <x:v>0</x:v>
      </x:c>
      <x:c r="E502" s="14" t="n">
        <x:f>COUNTIFS('Unit details'!$B$1922:$B$1935,$A502,'Unit details'!$J$1922:$J$1935,$B502,'Unit details'!$N$1922:$N$1935,"Yes")</x:f>
        <x:v>0</x:v>
      </x:c>
      <x:c r="F502" s="43" t="str">
        <x:f>IF(E502=0,"n.a.",_xlfn.MINIFS('Unit details'!$X$1922:$X$1935,'Unit details'!$B$1922:$B$1935,$A502,'Unit details'!$J$1922:$J$1935,$B502,'Unit details'!$N$1922:$N$1935,"Yes"))</x:f>
        <x:v>n.a.</x:v>
      </x:c>
      <x:c r="G502" s="43" t="str">
        <x:f>IF(E502=0,"n.a.",SUMIFS('Unit details'!$X$1922:$X$1935,'Unit details'!$B$1922:$B$1935,$A502,'Unit details'!$J$1922:$J$1935,$B502,'Unit details'!$N$1922:$N$1935,"Yes")/E502)</x:f>
        <x:v>n.a.</x:v>
      </x:c>
      <x:c r="H502" s="43" t="str">
        <x:f>IF(E502=0,"n.a.",_xlfn.MAXIFS('Unit details'!$X$1922:$X$1935,'Unit details'!$B$1922:$B$1935,$A502,'Unit details'!$J$1922:$J$1935,$B502,'Unit details'!$N$1922:$N$1935,"Yes"))</x:f>
        <x:v>n.a.</x:v>
      </x:c>
      <x:c r="I502" s="15" t="str">
        <x:f>IF(E502=0,"No reliable quoted sample",IF(E502=1,"One quote only; not a market range","Unweighted mean of advertised asking rates"))</x:f>
        <x:v>No reliable quoted sample</x:v>
      </x:c>
    </x:row>
    <x:row r="503" ht="30" customHeight="1">
      <x:c r="A503" s="15" t="str">
        <x:v>Hertford</x:v>
      </x:c>
      <x:c r="B503" s="15" t="str">
        <x:v>10,001–15,000</x:v>
      </x:c>
      <x:c r="C503" s="14" t="n">
        <x:f>COUNTIFS('Unit details'!$B$1922:$B$1935,$A503,'Unit details'!$J$1922:$J$1935,$B503,'Unit details'!$H$1922:$H$1935,"Current",'Unit details'!$E$1922:$E$1935,"Town")</x:f>
        <x:v>0</x:v>
      </x:c>
      <x:c r="D503" s="14" t="n">
        <x:f>COUNTIFS('Unit details'!$B$1922:$B$1935,$A503,'Unit details'!$J$1922:$J$1935,$B503,'Unit details'!$H$1922:$H$1935,"Current",'Unit details'!$E$1922:$E$1935,"Nearby")</x:f>
        <x:v>0</x:v>
      </x:c>
      <x:c r="E503" s="14" t="n">
        <x:f>COUNTIFS('Unit details'!$B$1922:$B$1935,$A503,'Unit details'!$J$1922:$J$1935,$B503,'Unit details'!$N$1922:$N$1935,"Yes")</x:f>
        <x:v>0</x:v>
      </x:c>
      <x:c r="F503" s="43" t="str">
        <x:f>IF(E503=0,"n.a.",_xlfn.MINIFS('Unit details'!$X$1922:$X$1935,'Unit details'!$B$1922:$B$1935,$A503,'Unit details'!$J$1922:$J$1935,$B503,'Unit details'!$N$1922:$N$1935,"Yes"))</x:f>
        <x:v>n.a.</x:v>
      </x:c>
      <x:c r="G503" s="43" t="str">
        <x:f>IF(E503=0,"n.a.",SUMIFS('Unit details'!$X$1922:$X$1935,'Unit details'!$B$1922:$B$1935,$A503,'Unit details'!$J$1922:$J$1935,$B503,'Unit details'!$N$1922:$N$1935,"Yes")/E503)</x:f>
        <x:v>n.a.</x:v>
      </x:c>
      <x:c r="H503" s="43" t="str">
        <x:f>IF(E503=0,"n.a.",_xlfn.MAXIFS('Unit details'!$X$1922:$X$1935,'Unit details'!$B$1922:$B$1935,$A503,'Unit details'!$J$1922:$J$1935,$B503,'Unit details'!$N$1922:$N$1935,"Yes"))</x:f>
        <x:v>n.a.</x:v>
      </x:c>
      <x:c r="I503" s="15" t="str">
        <x:f>IF(E503=0,"No reliable quoted sample",IF(E503=1,"One quote only; not a market range","Unweighted mean of advertised asking rates"))</x:f>
        <x:v>No reliable quoted sample</x:v>
      </x:c>
    </x:row>
    <x:row r="504" ht="30" customHeight="1">
      <x:c r="A504" s="15" t="str">
        <x:v>Hitchin</x:v>
      </x:c>
      <x:c r="B504" s="15" t="str">
        <x:v>1–1,000</x:v>
      </x:c>
      <x:c r="C504" s="14" t="n">
        <x:f>COUNTIFS('Unit details'!$B$1936:$B$1945,$A504,'Unit details'!$J$1936:$J$1945,$B504,'Unit details'!$H$1936:$H$1945,"Current",'Unit details'!$E$1936:$E$1945,"Town")</x:f>
        <x:v>0</x:v>
      </x:c>
      <x:c r="D504" s="14" t="n">
        <x:f>COUNTIFS('Unit details'!$B$1936:$B$1945,$A504,'Unit details'!$J$1936:$J$1945,$B504,'Unit details'!$H$1936:$H$1945,"Current",'Unit details'!$E$1936:$E$1945,"Nearby")</x:f>
        <x:v>0</x:v>
      </x:c>
      <x:c r="E504" s="14" t="n">
        <x:f>COUNTIFS('Unit details'!$B$1936:$B$1945,$A504,'Unit details'!$J$1936:$J$1945,$B504,'Unit details'!$N$1936:$N$1945,"Yes")</x:f>
        <x:v>0</x:v>
      </x:c>
      <x:c r="F504" s="43" t="str">
        <x:f>IF(E504=0,"n.a.",_xlfn.MINIFS('Unit details'!$X$1936:$X$1945,'Unit details'!$B$1936:$B$1945,$A504,'Unit details'!$J$1936:$J$1945,$B504,'Unit details'!$N$1936:$N$1945,"Yes"))</x:f>
        <x:v>n.a.</x:v>
      </x:c>
      <x:c r="G504" s="43" t="str">
        <x:f>IF(E504=0,"n.a.",SUMIFS('Unit details'!$X$1936:$X$1945,'Unit details'!$B$1936:$B$1945,$A504,'Unit details'!$J$1936:$J$1945,$B504,'Unit details'!$N$1936:$N$1945,"Yes")/E504)</x:f>
        <x:v>n.a.</x:v>
      </x:c>
      <x:c r="H504" s="43" t="str">
        <x:f>IF(E504=0,"n.a.",_xlfn.MAXIFS('Unit details'!$X$1936:$X$1945,'Unit details'!$B$1936:$B$1945,$A504,'Unit details'!$J$1936:$J$1945,$B504,'Unit details'!$N$1936:$N$1945,"Yes"))</x:f>
        <x:v>n.a.</x:v>
      </x:c>
      <x:c r="I504" s="15" t="str">
        <x:f>IF(E504=0,"No reliable quoted sample",IF(E504=1,"One quote only; not a market range","Unweighted mean of advertised asking rates"))</x:f>
        <x:v>No reliable quoted sample</x:v>
      </x:c>
    </x:row>
    <x:row r="505" ht="30" customHeight="1">
      <x:c r="A505" s="15" t="str">
        <x:v>Hitchin</x:v>
      </x:c>
      <x:c r="B505" s="15" t="str">
        <x:v>1,001–2,500</x:v>
      </x:c>
      <x:c r="C505" s="14" t="n">
        <x:f>COUNTIFS('Unit details'!$B$1936:$B$1945,$A505,'Unit details'!$J$1936:$J$1945,$B505,'Unit details'!$H$1936:$H$1945,"Current",'Unit details'!$E$1936:$E$1945,"Town")</x:f>
        <x:v>2</x:v>
      </x:c>
      <x:c r="D505" s="14" t="n">
        <x:f>COUNTIFS('Unit details'!$B$1936:$B$1945,$A505,'Unit details'!$J$1936:$J$1945,$B505,'Unit details'!$H$1936:$H$1945,"Current",'Unit details'!$E$1936:$E$1945,"Nearby")</x:f>
        <x:v>0</x:v>
      </x:c>
      <x:c r="E505" s="14" t="n">
        <x:f>COUNTIFS('Unit details'!$B$1936:$B$1945,$A505,'Unit details'!$J$1936:$J$1945,$B505,'Unit details'!$N$1936:$N$1945,"Yes")</x:f>
        <x:v>2</x:v>
      </x:c>
      <x:c r="F505" s="43" t="n">
        <x:f>IF(E505=0,"n.a.",_xlfn.MINIFS('Unit details'!$X$1936:$X$1945,'Unit details'!$B$1936:$B$1945,$A505,'Unit details'!$J$1936:$J$1945,$B505,'Unit details'!$N$1936:$N$1945,"Yes"))</x:f>
        <x:v>13.35367847411444</x:v>
      </x:c>
      <x:c r="G505" s="43" t="n">
        <x:f>IF(E505=0,"n.a.",SUMIFS('Unit details'!$X$1936:$X$1945,'Unit details'!$B$1936:$B$1945,$A505,'Unit details'!$J$1936:$J$1945,$B505,'Unit details'!$N$1936:$N$1945,"Yes")/E505)</x:f>
        <x:v>13.797321164768064</x:v>
      </x:c>
      <x:c r="H505" s="43" t="n">
        <x:f>IF(E505=0,"n.a.",_xlfn.MAXIFS('Unit details'!$X$1936:$X$1945,'Unit details'!$B$1936:$B$1945,$A505,'Unit details'!$J$1936:$J$1945,$B505,'Unit details'!$N$1936:$N$1945,"Yes"))</x:f>
        <x:v>14.240963855421686</x:v>
      </x:c>
      <x:c r="I505" s="15" t="str">
        <x:f>IF(E505=0,"No reliable quoted sample",IF(E505=1,"One quote only; not a market range","Unweighted mean of advertised asking rates"))</x:f>
        <x:v>Unweighted mean of advertised asking rates</x:v>
      </x:c>
    </x:row>
    <x:row r="506" ht="30" customHeight="1">
      <x:c r="A506" s="15" t="str">
        <x:v>Hitchin</x:v>
      </x:c>
      <x:c r="B506" s="15" t="str">
        <x:v>2,501–5,000</x:v>
      </x:c>
      <x:c r="C506" s="14" t="n">
        <x:f>COUNTIFS('Unit details'!$B$1936:$B$1945,$A506,'Unit details'!$J$1936:$J$1945,$B506,'Unit details'!$H$1936:$H$1945,"Current",'Unit details'!$E$1936:$E$1945,"Town")</x:f>
        <x:v>4</x:v>
      </x:c>
      <x:c r="D506" s="14" t="n">
        <x:f>COUNTIFS('Unit details'!$B$1936:$B$1945,$A506,'Unit details'!$J$1936:$J$1945,$B506,'Unit details'!$H$1936:$H$1945,"Current",'Unit details'!$E$1936:$E$1945,"Nearby")</x:f>
        <x:v>0</x:v>
      </x:c>
      <x:c r="E506" s="14" t="n">
        <x:f>COUNTIFS('Unit details'!$B$1936:$B$1945,$A506,'Unit details'!$J$1936:$J$1945,$B506,'Unit details'!$N$1936:$N$1945,"Yes")</x:f>
        <x:v>4</x:v>
      </x:c>
      <x:c r="F506" s="43" t="n">
        <x:f>IF(E506=0,"n.a.",_xlfn.MINIFS('Unit details'!$X$1936:$X$1945,'Unit details'!$B$1936:$B$1945,$A506,'Unit details'!$J$1936:$J$1945,$B506,'Unit details'!$N$1936:$N$1945,"Yes"))</x:f>
        <x:v>8.498583569405099</x:v>
      </x:c>
      <x:c r="G506" s="43" t="n">
        <x:f>IF(E506=0,"n.a.",SUMIFS('Unit details'!$X$1936:$X$1945,'Unit details'!$B$1936:$B$1945,$A506,'Unit details'!$J$1936:$J$1945,$B506,'Unit details'!$N$1936:$N$1945,"Yes")/E506)</x:f>
        <x:v>10.11256403628905</x:v>
      </x:c>
      <x:c r="H506" s="43" t="n">
        <x:f>IF(E506=0,"n.a.",_xlfn.MAXIFS('Unit details'!$X$1936:$X$1945,'Unit details'!$B$1936:$B$1945,$A506,'Unit details'!$J$1936:$J$1945,$B506,'Unit details'!$N$1936:$N$1945,"Yes"))</x:f>
        <x:v>11.466743119266056</x:v>
      </x:c>
      <x:c r="I506" s="15" t="str">
        <x:f>IF(E506=0,"No reliable quoted sample",IF(E506=1,"One quote only; not a market range","Unweighted mean of advertised asking rates"))</x:f>
        <x:v>Unweighted mean of advertised asking rates</x:v>
      </x:c>
    </x:row>
    <x:row r="507" ht="30" customHeight="1">
      <x:c r="A507" s="15" t="str">
        <x:v>Hitchin</x:v>
      </x:c>
      <x:c r="B507" s="15" t="str">
        <x:v>5,001–10,000</x:v>
      </x:c>
      <x:c r="C507" s="14" t="n">
        <x:f>COUNTIFS('Unit details'!$B$1936:$B$1945,$A507,'Unit details'!$J$1936:$J$1945,$B507,'Unit details'!$H$1936:$H$1945,"Current",'Unit details'!$E$1936:$E$1945,"Town")</x:f>
        <x:v>3</x:v>
      </x:c>
      <x:c r="D507" s="14" t="n">
        <x:f>COUNTIFS('Unit details'!$B$1936:$B$1945,$A507,'Unit details'!$J$1936:$J$1945,$B507,'Unit details'!$H$1936:$H$1945,"Current",'Unit details'!$E$1936:$E$1945,"Nearby")</x:f>
        <x:v>0</x:v>
      </x:c>
      <x:c r="E507" s="14" t="n">
        <x:f>COUNTIFS('Unit details'!$B$1936:$B$1945,$A507,'Unit details'!$J$1936:$J$1945,$B507,'Unit details'!$N$1936:$N$1945,"Yes")</x:f>
        <x:v>3</x:v>
      </x:c>
      <x:c r="F507" s="43" t="n">
        <x:f>IF(E507=0,"n.a.",_xlfn.MINIFS('Unit details'!$X$1936:$X$1945,'Unit details'!$B$1936:$B$1945,$A507,'Unit details'!$J$1936:$J$1945,$B507,'Unit details'!$N$1936:$N$1945,"Yes"))</x:f>
        <x:v>9.291377601585728</x:v>
      </x:c>
      <x:c r="G507" s="43" t="n">
        <x:f>IF(E507=0,"n.a.",SUMIFS('Unit details'!$X$1936:$X$1945,'Unit details'!$B$1936:$B$1945,$A507,'Unit details'!$J$1936:$J$1945,$B507,'Unit details'!$N$1936:$N$1945,"Yes")/E507)</x:f>
        <x:v>9.578878452078682</x:v>
      </x:c>
      <x:c r="H507" s="43" t="n">
        <x:f>IF(E507=0,"n.a.",_xlfn.MAXIFS('Unit details'!$X$1936:$X$1945,'Unit details'!$B$1936:$B$1945,$A507,'Unit details'!$J$1936:$J$1945,$B507,'Unit details'!$N$1936:$N$1945,"Yes"))</x:f>
        <x:v>9.976720984369804</x:v>
      </x:c>
      <x:c r="I507" s="15" t="str">
        <x:f>IF(E507=0,"No reliable quoted sample",IF(E507=1,"One quote only; not a market range","Unweighted mean of advertised asking rates"))</x:f>
        <x:v>Unweighted mean of advertised asking rates</x:v>
      </x:c>
    </x:row>
    <x:row r="508" ht="30" customHeight="1">
      <x:c r="A508" s="15" t="str">
        <x:v>Hitchin</x:v>
      </x:c>
      <x:c r="B508" s="15" t="str">
        <x:v>10,001–15,000</x:v>
      </x:c>
      <x:c r="C508" s="14" t="n">
        <x:f>COUNTIFS('Unit details'!$B$1936:$B$1945,$A508,'Unit details'!$J$1936:$J$1945,$B508,'Unit details'!$H$1936:$H$1945,"Current",'Unit details'!$E$1936:$E$1945,"Town")</x:f>
        <x:v>0</x:v>
      </x:c>
      <x:c r="D508" s="14" t="n">
        <x:f>COUNTIFS('Unit details'!$B$1936:$B$1945,$A508,'Unit details'!$J$1936:$J$1945,$B508,'Unit details'!$H$1936:$H$1945,"Current",'Unit details'!$E$1936:$E$1945,"Nearby")</x:f>
        <x:v>0</x:v>
      </x:c>
      <x:c r="E508" s="14" t="n">
        <x:f>COUNTIFS('Unit details'!$B$1936:$B$1945,$A508,'Unit details'!$J$1936:$J$1945,$B508,'Unit details'!$N$1936:$N$1945,"Yes")</x:f>
        <x:v>0</x:v>
      </x:c>
      <x:c r="F508" s="43" t="str">
        <x:f>IF(E508=0,"n.a.",_xlfn.MINIFS('Unit details'!$X$1936:$X$1945,'Unit details'!$B$1936:$B$1945,$A508,'Unit details'!$J$1936:$J$1945,$B508,'Unit details'!$N$1936:$N$1945,"Yes"))</x:f>
        <x:v>n.a.</x:v>
      </x:c>
      <x:c r="G508" s="43" t="str">
        <x:f>IF(E508=0,"n.a.",SUMIFS('Unit details'!$X$1936:$X$1945,'Unit details'!$B$1936:$B$1945,$A508,'Unit details'!$J$1936:$J$1945,$B508,'Unit details'!$N$1936:$N$1945,"Yes")/E508)</x:f>
        <x:v>n.a.</x:v>
      </x:c>
      <x:c r="H508" s="43" t="str">
        <x:f>IF(E508=0,"n.a.",_xlfn.MAXIFS('Unit details'!$X$1936:$X$1945,'Unit details'!$B$1936:$B$1945,$A508,'Unit details'!$J$1936:$J$1945,$B508,'Unit details'!$N$1936:$N$1945,"Yes"))</x:f>
        <x:v>n.a.</x:v>
      </x:c>
      <x:c r="I508" s="15" t="str">
        <x:f>IF(E508=0,"No reliable quoted sample",IF(E508=1,"One quote only; not a market range","Unweighted mean of advertised asking rates"))</x:f>
        <x:v>No reliable quoted sample</x:v>
      </x:c>
    </x:row>
    <x:row r="509" ht="30" customHeight="1">
      <x:c r="A509" s="15" t="str">
        <x:v>Hoddesdon</x:v>
      </x:c>
      <x:c r="B509" s="15" t="str">
        <x:v>1–1,000</x:v>
      </x:c>
      <x:c r="C509" s="14" t="n">
        <x:f>COUNTIFS('Unit details'!$B$1946:$B$1956,$A509,'Unit details'!$J$1946:$J$1956,$B509,'Unit details'!$H$1946:$H$1956,"Current",'Unit details'!$E$1946:$E$1956,"Town")</x:f>
        <x:v>0</x:v>
      </x:c>
      <x:c r="D509" s="14" t="n">
        <x:f>COUNTIFS('Unit details'!$B$1946:$B$1956,$A509,'Unit details'!$J$1946:$J$1956,$B509,'Unit details'!$H$1946:$H$1956,"Current",'Unit details'!$E$1946:$E$1956,"Nearby")</x:f>
        <x:v>1</x:v>
      </x:c>
      <x:c r="E509" s="14" t="n">
        <x:f>COUNTIFS('Unit details'!$B$1946:$B$1956,$A509,'Unit details'!$J$1946:$J$1956,$B509,'Unit details'!$N$1946:$N$1956,"Yes")</x:f>
        <x:v>1</x:v>
      </x:c>
      <x:c r="F509" s="43" t="n">
        <x:f>IF(E509=0,"n.a.",_xlfn.MINIFS('Unit details'!$X$1946:$X$1956,'Unit details'!$B$1946:$B$1956,$A509,'Unit details'!$J$1946:$J$1956,$B509,'Unit details'!$N$1946:$N$1956,"Yes"))</x:f>
        <x:v>16.235294117647058</x:v>
      </x:c>
      <x:c r="G509" s="43" t="n">
        <x:f>IF(E509=0,"n.a.",SUMIFS('Unit details'!$X$1946:$X$1956,'Unit details'!$B$1946:$B$1956,$A509,'Unit details'!$J$1946:$J$1956,$B509,'Unit details'!$N$1946:$N$1956,"Yes")/E509)</x:f>
        <x:v>16.235294117647058</x:v>
      </x:c>
      <x:c r="H509" s="43" t="n">
        <x:f>IF(E509=0,"n.a.",_xlfn.MAXIFS('Unit details'!$X$1946:$X$1956,'Unit details'!$B$1946:$B$1956,$A509,'Unit details'!$J$1946:$J$1956,$B509,'Unit details'!$N$1946:$N$1956,"Yes"))</x:f>
        <x:v>16.235294117647058</x:v>
      </x:c>
      <x:c r="I509" s="15" t="str">
        <x:f>IF(E509=0,"No reliable quoted sample",IF(E509=1,"One quote only; not a market range","Unweighted mean of advertised asking rates"))</x:f>
        <x:v>One quote only; not a market range</x:v>
      </x:c>
    </x:row>
    <x:row r="510" ht="30" customHeight="1">
      <x:c r="A510" s="15" t="str">
        <x:v>Hoddesdon</x:v>
      </x:c>
      <x:c r="B510" s="15" t="str">
        <x:v>1,001–2,500</x:v>
      </x:c>
      <x:c r="C510" s="14" t="n">
        <x:f>COUNTIFS('Unit details'!$B$1946:$B$1956,$A510,'Unit details'!$J$1946:$J$1956,$B510,'Unit details'!$H$1946:$H$1956,"Current",'Unit details'!$E$1946:$E$1956,"Town")</x:f>
        <x:v>1</x:v>
      </x:c>
      <x:c r="D510" s="14" t="n">
        <x:f>COUNTIFS('Unit details'!$B$1946:$B$1956,$A510,'Unit details'!$J$1946:$J$1956,$B510,'Unit details'!$H$1946:$H$1956,"Current",'Unit details'!$E$1946:$E$1956,"Nearby")</x:f>
        <x:v>3</x:v>
      </x:c>
      <x:c r="E510" s="14" t="n">
        <x:f>COUNTIFS('Unit details'!$B$1946:$B$1956,$A510,'Unit details'!$J$1946:$J$1956,$B510,'Unit details'!$N$1946:$N$1956,"Yes")</x:f>
        <x:v>4</x:v>
      </x:c>
      <x:c r="F510" s="43" t="n">
        <x:f>IF(E510=0,"n.a.",_xlfn.MINIFS('Unit details'!$X$1946:$X$1956,'Unit details'!$B$1946:$B$1956,$A510,'Unit details'!$J$1946:$J$1956,$B510,'Unit details'!$N$1946:$N$1956,"Yes"))</x:f>
        <x:v>11.452173913043477</x:v>
      </x:c>
      <x:c r="G510" s="43" t="n">
        <x:f>IF(E510=0,"n.a.",SUMIFS('Unit details'!$X$1946:$X$1956,'Unit details'!$B$1946:$B$1956,$A510,'Unit details'!$J$1946:$J$1956,$B510,'Unit details'!$N$1946:$N$1956,"Yes")/E510)</x:f>
        <x:v>14.92182603428752</x:v>
      </x:c>
      <x:c r="H510" s="43" t="n">
        <x:f>IF(E510=0,"n.a.",_xlfn.MAXIFS('Unit details'!$X$1946:$X$1956,'Unit details'!$B$1946:$B$1956,$A510,'Unit details'!$J$1946:$J$1956,$B510,'Unit details'!$N$1946:$N$1956,"Yes"))</x:f>
        <x:v>21</x:v>
      </x:c>
      <x:c r="I510" s="15" t="str">
        <x:f>IF(E510=0,"No reliable quoted sample",IF(E510=1,"One quote only; not a market range","Unweighted mean of advertised asking rates"))</x:f>
        <x:v>Unweighted mean of advertised asking rates</x:v>
      </x:c>
    </x:row>
    <x:row r="511" ht="30" customHeight="1">
      <x:c r="A511" s="15" t="str">
        <x:v>Hoddesdon</x:v>
      </x:c>
      <x:c r="B511" s="15" t="str">
        <x:v>2,501–5,000</x:v>
      </x:c>
      <x:c r="C511" s="14" t="n">
        <x:f>COUNTIFS('Unit details'!$B$1946:$B$1956,$A511,'Unit details'!$J$1946:$J$1956,$B511,'Unit details'!$H$1946:$H$1956,"Current",'Unit details'!$E$1946:$E$1956,"Town")</x:f>
        <x:v>2</x:v>
      </x:c>
      <x:c r="D511" s="14" t="n">
        <x:f>COUNTIFS('Unit details'!$B$1946:$B$1956,$A511,'Unit details'!$J$1946:$J$1956,$B511,'Unit details'!$H$1946:$H$1956,"Current",'Unit details'!$E$1946:$E$1956,"Nearby")</x:f>
        <x:v>1</x:v>
      </x:c>
      <x:c r="E511" s="14" t="n">
        <x:f>COUNTIFS('Unit details'!$B$1946:$B$1956,$A511,'Unit details'!$J$1946:$J$1956,$B511,'Unit details'!$N$1946:$N$1956,"Yes")</x:f>
        <x:v>3</x:v>
      </x:c>
      <x:c r="F511" s="43" t="n">
        <x:f>IF(E511=0,"n.a.",_xlfn.MINIFS('Unit details'!$X$1946:$X$1956,'Unit details'!$B$1946:$B$1956,$A511,'Unit details'!$J$1946:$J$1956,$B511,'Unit details'!$N$1946:$N$1956,"Yes"))</x:f>
        <x:v>11.443541102077688</x:v>
      </x:c>
      <x:c r="G511" s="43" t="n">
        <x:f>IF(E511=0,"n.a.",SUMIFS('Unit details'!$X$1946:$X$1956,'Unit details'!$B$1946:$B$1956,$A511,'Unit details'!$J$1946:$J$1956,$B511,'Unit details'!$N$1946:$N$1956,"Yes")/E511)</x:f>
        <x:v>13.269514558546058</x:v>
      </x:c>
      <x:c r="H511" s="43" t="n">
        <x:f>IF(E511=0,"n.a.",_xlfn.MAXIFS('Unit details'!$X$1946:$X$1956,'Unit details'!$B$1946:$B$1956,$A511,'Unit details'!$J$1946:$J$1956,$B511,'Unit details'!$N$1946:$N$1956,"Yes"))</x:f>
        <x:v>15.00184162062615</x:v>
      </x:c>
      <x:c r="I511" s="15" t="str">
        <x:f>IF(E511=0,"No reliable quoted sample",IF(E511=1,"One quote only; not a market range","Unweighted mean of advertised asking rates"))</x:f>
        <x:v>Unweighted mean of advertised asking rates</x:v>
      </x:c>
    </x:row>
    <x:row r="512" ht="30" customHeight="1">
      <x:c r="A512" s="15" t="str">
        <x:v>Hoddesdon</x:v>
      </x:c>
      <x:c r="B512" s="15" t="str">
        <x:v>5,001–10,000</x:v>
      </x:c>
      <x:c r="C512" s="14" t="n">
        <x:f>COUNTIFS('Unit details'!$B$1946:$B$1956,$A512,'Unit details'!$J$1946:$J$1956,$B512,'Unit details'!$H$1946:$H$1956,"Current",'Unit details'!$E$1946:$E$1956,"Town")</x:f>
        <x:v>0</x:v>
      </x:c>
      <x:c r="D512" s="14" t="n">
        <x:f>COUNTIFS('Unit details'!$B$1946:$B$1956,$A512,'Unit details'!$J$1946:$J$1956,$B512,'Unit details'!$H$1946:$H$1956,"Current",'Unit details'!$E$1946:$E$1956,"Nearby")</x:f>
        <x:v>1</x:v>
      </x:c>
      <x:c r="E512" s="14" t="n">
        <x:f>COUNTIFS('Unit details'!$B$1946:$B$1956,$A512,'Unit details'!$J$1946:$J$1956,$B512,'Unit details'!$N$1946:$N$1956,"Yes")</x:f>
        <x:v>1</x:v>
      </x:c>
      <x:c r="F512" s="43" t="n">
        <x:f>IF(E512=0,"n.a.",_xlfn.MINIFS('Unit details'!$X$1946:$X$1956,'Unit details'!$B$1946:$B$1956,$A512,'Unit details'!$J$1946:$J$1956,$B512,'Unit details'!$N$1946:$N$1956,"Yes"))</x:f>
        <x:v>8.804539229113676</x:v>
      </x:c>
      <x:c r="G512" s="43" t="n">
        <x:f>IF(E512=0,"n.a.",SUMIFS('Unit details'!$X$1946:$X$1956,'Unit details'!$B$1946:$B$1956,$A512,'Unit details'!$J$1946:$J$1956,$B512,'Unit details'!$N$1946:$N$1956,"Yes")/E512)</x:f>
        <x:v>8.804539229113676</x:v>
      </x:c>
      <x:c r="H512" s="43" t="n">
        <x:f>IF(E512=0,"n.a.",_xlfn.MAXIFS('Unit details'!$X$1946:$X$1956,'Unit details'!$B$1946:$B$1956,$A512,'Unit details'!$J$1946:$J$1956,$B512,'Unit details'!$N$1946:$N$1956,"Yes"))</x:f>
        <x:v>8.804539229113676</x:v>
      </x:c>
      <x:c r="I512" s="15" t="str">
        <x:f>IF(E512=0,"No reliable quoted sample",IF(E512=1,"One quote only; not a market range","Unweighted mean of advertised asking rates"))</x:f>
        <x:v>One quote only; not a market range</x:v>
      </x:c>
    </x:row>
    <x:row r="513" ht="30" customHeight="1">
      <x:c r="A513" s="15" t="str">
        <x:v>Hoddesdon</x:v>
      </x:c>
      <x:c r="B513" s="15" t="str">
        <x:v>10,001–15,000</x:v>
      </x:c>
      <x:c r="C513" s="14" t="n">
        <x:f>COUNTIFS('Unit details'!$B$1946:$B$1956,$A513,'Unit details'!$J$1946:$J$1956,$B513,'Unit details'!$H$1946:$H$1956,"Current",'Unit details'!$E$1946:$E$1956,"Town")</x:f>
        <x:v>0</x:v>
      </x:c>
      <x:c r="D513" s="14" t="n">
        <x:f>COUNTIFS('Unit details'!$B$1946:$B$1956,$A513,'Unit details'!$J$1946:$J$1956,$B513,'Unit details'!$H$1946:$H$1956,"Current",'Unit details'!$E$1946:$E$1956,"Nearby")</x:f>
        <x:v>0</x:v>
      </x:c>
      <x:c r="E513" s="14" t="n">
        <x:f>COUNTIFS('Unit details'!$B$1946:$B$1956,$A513,'Unit details'!$J$1946:$J$1956,$B513,'Unit details'!$N$1946:$N$1956,"Yes")</x:f>
        <x:v>0</x:v>
      </x:c>
      <x:c r="F513" s="43" t="str">
        <x:f>IF(E513=0,"n.a.",_xlfn.MINIFS('Unit details'!$X$1946:$X$1956,'Unit details'!$B$1946:$B$1956,$A513,'Unit details'!$J$1946:$J$1956,$B513,'Unit details'!$N$1946:$N$1956,"Yes"))</x:f>
        <x:v>n.a.</x:v>
      </x:c>
      <x:c r="G513" s="43" t="str">
        <x:f>IF(E513=0,"n.a.",SUMIFS('Unit details'!$X$1946:$X$1956,'Unit details'!$B$1946:$B$1956,$A513,'Unit details'!$J$1946:$J$1956,$B513,'Unit details'!$N$1946:$N$1956,"Yes")/E513)</x:f>
        <x:v>n.a.</x:v>
      </x:c>
      <x:c r="H513" s="43" t="str">
        <x:f>IF(E513=0,"n.a.",_xlfn.MAXIFS('Unit details'!$X$1946:$X$1956,'Unit details'!$B$1946:$B$1956,$A513,'Unit details'!$J$1946:$J$1956,$B513,'Unit details'!$N$1946:$N$1956,"Yes"))</x:f>
        <x:v>n.a.</x:v>
      </x:c>
      <x:c r="I513" s="15" t="str">
        <x:f>IF(E513=0,"No reliable quoted sample",IF(E513=1,"One quote only; not a market range","Unweighted mean of advertised asking rates"))</x:f>
        <x:v>No reliable quoted sample</x:v>
      </x:c>
    </x:row>
    <x:row r="514" ht="30" customHeight="1">
      <x:c r="A514" s="15" t="str">
        <x:v>Letchworth</x:v>
      </x:c>
      <x:c r="B514" s="15" t="str">
        <x:v>1–1,000</x:v>
      </x:c>
      <x:c r="C514" s="14" t="n">
        <x:f>COUNTIFS('Unit details'!$B$1957:$B$1978,$A514,'Unit details'!$J$1957:$J$1978,$B514,'Unit details'!$H$1957:$H$1978,"Current",'Unit details'!$E$1957:$E$1978,"Town")</x:f>
        <x:v>2</x:v>
      </x:c>
      <x:c r="D514" s="14" t="n">
        <x:f>COUNTIFS('Unit details'!$B$1957:$B$1978,$A514,'Unit details'!$J$1957:$J$1978,$B514,'Unit details'!$H$1957:$H$1978,"Current",'Unit details'!$E$1957:$E$1978,"Nearby")</x:f>
        <x:v>0</x:v>
      </x:c>
      <x:c r="E514" s="14" t="n">
        <x:f>COUNTIFS('Unit details'!$B$1957:$B$1978,$A514,'Unit details'!$J$1957:$J$1978,$B514,'Unit details'!$N$1957:$N$1978,"Yes")</x:f>
        <x:v>2</x:v>
      </x:c>
      <x:c r="F514" s="43" t="n">
        <x:f>IF(E514=0,"n.a.",_xlfn.MINIFS('Unit details'!$X$1957:$X$1978,'Unit details'!$B$1957:$B$1978,$A514,'Unit details'!$J$1957:$J$1978,$B514,'Unit details'!$N$1957:$N$1978,"Yes"))</x:f>
        <x:v>18.337408312958434</x:v>
      </x:c>
      <x:c r="G514" s="43" t="n">
        <x:f>IF(E514=0,"n.a.",SUMIFS('Unit details'!$X$1957:$X$1978,'Unit details'!$B$1957:$B$1978,$A514,'Unit details'!$J$1957:$J$1978,$B514,'Unit details'!$N$1957:$N$1978,"Yes")/E514)</x:f>
        <x:v>19.11334083467991</x:v>
      </x:c>
      <x:c r="H514" s="43" t="n">
        <x:f>IF(E514=0,"n.a.",_xlfn.MAXIFS('Unit details'!$X$1957:$X$1978,'Unit details'!$B$1957:$B$1978,$A514,'Unit details'!$J$1957:$J$1978,$B514,'Unit details'!$N$1957:$N$1978,"Yes"))</x:f>
        <x:v>19.889273356401382</x:v>
      </x:c>
      <x:c r="I514" s="15" t="str">
        <x:f>IF(E514=0,"No reliable quoted sample",IF(E514=1,"One quote only; not a market range","Unweighted mean of advertised asking rates"))</x:f>
        <x:v>Unweighted mean of advertised asking rates</x:v>
      </x:c>
    </x:row>
    <x:row r="515" ht="30" customHeight="1">
      <x:c r="A515" s="15" t="str">
        <x:v>Letchworth</x:v>
      </x:c>
      <x:c r="B515" s="15" t="str">
        <x:v>1,001–2,500</x:v>
      </x:c>
      <x:c r="C515" s="14" t="n">
        <x:f>COUNTIFS('Unit details'!$B$1957:$B$1978,$A515,'Unit details'!$J$1957:$J$1978,$B515,'Unit details'!$H$1957:$H$1978,"Current",'Unit details'!$E$1957:$E$1978,"Town")</x:f>
        <x:v>9</x:v>
      </x:c>
      <x:c r="D515" s="14" t="n">
        <x:f>COUNTIFS('Unit details'!$B$1957:$B$1978,$A515,'Unit details'!$J$1957:$J$1978,$B515,'Unit details'!$H$1957:$H$1978,"Current",'Unit details'!$E$1957:$E$1978,"Nearby")</x:f>
        <x:v>0</x:v>
      </x:c>
      <x:c r="E515" s="14" t="n">
        <x:f>COUNTIFS('Unit details'!$B$1957:$B$1978,$A515,'Unit details'!$J$1957:$J$1978,$B515,'Unit details'!$N$1957:$N$1978,"Yes")</x:f>
        <x:v>9</x:v>
      </x:c>
      <x:c r="F515" s="43" t="n">
        <x:f>IF(E515=0,"n.a.",_xlfn.MINIFS('Unit details'!$X$1957:$X$1978,'Unit details'!$B$1957:$B$1978,$A515,'Unit details'!$J$1957:$J$1978,$B515,'Unit details'!$N$1957:$N$1978,"Yes"))</x:f>
        <x:v>9.900552486187845</x:v>
      </x:c>
      <x:c r="G515" s="43" t="n">
        <x:f>IF(E515=0,"n.a.",SUMIFS('Unit details'!$X$1957:$X$1978,'Unit details'!$B$1957:$B$1978,$A515,'Unit details'!$J$1957:$J$1978,$B515,'Unit details'!$N$1957:$N$1978,"Yes")/E515)</x:f>
        <x:v>12.832205644748209</x:v>
      </x:c>
      <x:c r="H515" s="43" t="n">
        <x:f>IF(E515=0,"n.a.",_xlfn.MAXIFS('Unit details'!$X$1957:$X$1978,'Unit details'!$B$1957:$B$1978,$A515,'Unit details'!$J$1957:$J$1978,$B515,'Unit details'!$N$1957:$N$1978,"Yes"))</x:f>
        <x:v>18.75</x:v>
      </x:c>
      <x:c r="I515" s="15" t="str">
        <x:f>IF(E515=0,"No reliable quoted sample",IF(E515=1,"One quote only; not a market range","Unweighted mean of advertised asking rates"))</x:f>
        <x:v>Unweighted mean of advertised asking rates</x:v>
      </x:c>
    </x:row>
    <x:row r="516" ht="30" customHeight="1">
      <x:c r="A516" s="15" t="str">
        <x:v>Letchworth</x:v>
      </x:c>
      <x:c r="B516" s="15" t="str">
        <x:v>2,501–5,000</x:v>
      </x:c>
      <x:c r="C516" s="14" t="n">
        <x:f>COUNTIFS('Unit details'!$B$1957:$B$1978,$A516,'Unit details'!$J$1957:$J$1978,$B516,'Unit details'!$H$1957:$H$1978,"Current",'Unit details'!$E$1957:$E$1978,"Town")</x:f>
        <x:v>3</x:v>
      </x:c>
      <x:c r="D516" s="14" t="n">
        <x:f>COUNTIFS('Unit details'!$B$1957:$B$1978,$A516,'Unit details'!$J$1957:$J$1978,$B516,'Unit details'!$H$1957:$H$1978,"Current",'Unit details'!$E$1957:$E$1978,"Nearby")</x:f>
        <x:v>1</x:v>
      </x:c>
      <x:c r="E516" s="14" t="n">
        <x:f>COUNTIFS('Unit details'!$B$1957:$B$1978,$A516,'Unit details'!$J$1957:$J$1978,$B516,'Unit details'!$N$1957:$N$1978,"Yes")</x:f>
        <x:v>4</x:v>
      </x:c>
      <x:c r="F516" s="43" t="n">
        <x:f>IF(E516=0,"n.a.",_xlfn.MINIFS('Unit details'!$X$1957:$X$1978,'Unit details'!$B$1957:$B$1978,$A516,'Unit details'!$J$1957:$J$1978,$B516,'Unit details'!$N$1957:$N$1978,"Yes"))</x:f>
        <x:v>10.20511073253833</x:v>
      </x:c>
      <x:c r="G516" s="43" t="n">
        <x:f>IF(E516=0,"n.a.",SUMIFS('Unit details'!$X$1957:$X$1978,'Unit details'!$B$1957:$B$1978,$A516,'Unit details'!$J$1957:$J$1978,$B516,'Unit details'!$N$1957:$N$1978,"Yes")/E516)</x:f>
        <x:v>11.120004876557113</x:v>
      </x:c>
      <x:c r="H516" s="43" t="n">
        <x:f>IF(E516=0,"n.a.",_xlfn.MAXIFS('Unit details'!$X$1957:$X$1978,'Unit details'!$B$1957:$B$1978,$A516,'Unit details'!$J$1957:$J$1978,$B516,'Unit details'!$N$1957:$N$1978,"Yes"))</x:f>
        <x:v>13.506643046944198</x:v>
      </x:c>
      <x:c r="I516" s="15" t="str">
        <x:f>IF(E516=0,"No reliable quoted sample",IF(E516=1,"One quote only; not a market range","Unweighted mean of advertised asking rates"))</x:f>
        <x:v>Unweighted mean of advertised asking rates</x:v>
      </x:c>
    </x:row>
    <x:row r="517" ht="30" customHeight="1">
      <x:c r="A517" s="15" t="str">
        <x:v>Letchworth</x:v>
      </x:c>
      <x:c r="B517" s="15" t="str">
        <x:v>5,001–10,000</x:v>
      </x:c>
      <x:c r="C517" s="14" t="n">
        <x:f>COUNTIFS('Unit details'!$B$1957:$B$1978,$A517,'Unit details'!$J$1957:$J$1978,$B517,'Unit details'!$H$1957:$H$1978,"Current",'Unit details'!$E$1957:$E$1978,"Town")</x:f>
        <x:v>2</x:v>
      </x:c>
      <x:c r="D517" s="14" t="n">
        <x:f>COUNTIFS('Unit details'!$B$1957:$B$1978,$A517,'Unit details'!$J$1957:$J$1978,$B517,'Unit details'!$H$1957:$H$1978,"Current",'Unit details'!$E$1957:$E$1978,"Nearby")</x:f>
        <x:v>0</x:v>
      </x:c>
      <x:c r="E517" s="14" t="n">
        <x:f>COUNTIFS('Unit details'!$B$1957:$B$1978,$A517,'Unit details'!$J$1957:$J$1978,$B517,'Unit details'!$N$1957:$N$1978,"Yes")</x:f>
        <x:v>2</x:v>
      </x:c>
      <x:c r="F517" s="43" t="n">
        <x:f>IF(E517=0,"n.a.",_xlfn.MINIFS('Unit details'!$X$1957:$X$1978,'Unit details'!$B$1957:$B$1978,$A517,'Unit details'!$J$1957:$J$1978,$B517,'Unit details'!$N$1957:$N$1978,"Yes"))</x:f>
        <x:v>4.405286343612334</x:v>
      </x:c>
      <x:c r="G517" s="43" t="n">
        <x:f>IF(E517=0,"n.a.",SUMIFS('Unit details'!$X$1957:$X$1978,'Unit details'!$B$1957:$B$1978,$A517,'Unit details'!$J$1957:$J$1978,$B517,'Unit details'!$N$1957:$N$1978,"Yes")/E517)</x:f>
        <x:v>8.539980990162727</x:v>
      </x:c>
      <x:c r="H517" s="43" t="n">
        <x:f>IF(E517=0,"n.a.",_xlfn.MAXIFS('Unit details'!$X$1957:$X$1978,'Unit details'!$B$1957:$B$1978,$A517,'Unit details'!$J$1957:$J$1978,$B517,'Unit details'!$N$1957:$N$1978,"Yes"))</x:f>
        <x:v>12.674675636713118</x:v>
      </x:c>
      <x:c r="I517" s="15" t="str">
        <x:f>IF(E517=0,"No reliable quoted sample",IF(E517=1,"One quote only; not a market range","Unweighted mean of advertised asking rates"))</x:f>
        <x:v>Unweighted mean of advertised asking rates</x:v>
      </x:c>
    </x:row>
    <x:row r="518" ht="30" customHeight="1">
      <x:c r="A518" s="15" t="str">
        <x:v>Letchworth</x:v>
      </x:c>
      <x:c r="B518" s="15" t="str">
        <x:v>10,001–15,000</x:v>
      </x:c>
      <x:c r="C518" s="14" t="n">
        <x:f>COUNTIFS('Unit details'!$B$1957:$B$1978,$A518,'Unit details'!$J$1957:$J$1978,$B518,'Unit details'!$H$1957:$H$1978,"Current",'Unit details'!$E$1957:$E$1978,"Town")</x:f>
        <x:v>1</x:v>
      </x:c>
      <x:c r="D518" s="14" t="n">
        <x:f>COUNTIFS('Unit details'!$B$1957:$B$1978,$A518,'Unit details'!$J$1957:$J$1978,$B518,'Unit details'!$H$1957:$H$1978,"Current",'Unit details'!$E$1957:$E$1978,"Nearby")</x:f>
        <x:v>0</x:v>
      </x:c>
      <x:c r="E518" s="14" t="n">
        <x:f>COUNTIFS('Unit details'!$B$1957:$B$1978,$A518,'Unit details'!$J$1957:$J$1978,$B518,'Unit details'!$N$1957:$N$1978,"Yes")</x:f>
        <x:v>1</x:v>
      </x:c>
      <x:c r="F518" s="43" t="n">
        <x:f>IF(E518=0,"n.a.",_xlfn.MINIFS('Unit details'!$X$1957:$X$1978,'Unit details'!$B$1957:$B$1978,$A518,'Unit details'!$J$1957:$J$1978,$B518,'Unit details'!$N$1957:$N$1978,"Yes"))</x:f>
        <x:v>13.439395212095759</x:v>
      </x:c>
      <x:c r="G518" s="43" t="n">
        <x:f>IF(E518=0,"n.a.",SUMIFS('Unit details'!$X$1957:$X$1978,'Unit details'!$B$1957:$B$1978,$A518,'Unit details'!$J$1957:$J$1978,$B518,'Unit details'!$N$1957:$N$1978,"Yes")/E518)</x:f>
        <x:v>13.439395212095759</x:v>
      </x:c>
      <x:c r="H518" s="43" t="n">
        <x:f>IF(E518=0,"n.a.",_xlfn.MAXIFS('Unit details'!$X$1957:$X$1978,'Unit details'!$B$1957:$B$1978,$A518,'Unit details'!$J$1957:$J$1978,$B518,'Unit details'!$N$1957:$N$1978,"Yes"))</x:f>
        <x:v>13.439395212095759</x:v>
      </x:c>
      <x:c r="I518" s="15" t="str">
        <x:f>IF(E518=0,"No reliable quoted sample",IF(E518=1,"One quote only; not a market range","Unweighted mean of advertised asking rates"))</x:f>
        <x:v>One quote only; not a market range</x:v>
      </x:c>
    </x:row>
    <x:row r="519" ht="30" customHeight="1">
      <x:c r="A519" s="15" t="str">
        <x:v>Loughton</x:v>
      </x:c>
      <x:c r="B519" s="15" t="str">
        <x:v>1–1,000</x:v>
      </x:c>
      <x:c r="C519" s="14" t="n">
        <x:f>COUNTIFS('Unit details'!$B$1979:$B$1990,$A519,'Unit details'!$J$1979:$J$1990,$B519,'Unit details'!$H$1979:$H$1990,"Current",'Unit details'!$E$1979:$E$1990,"Town")</x:f>
        <x:v>0</x:v>
      </x:c>
      <x:c r="D519" s="14" t="n">
        <x:f>COUNTIFS('Unit details'!$B$1979:$B$1990,$A519,'Unit details'!$J$1979:$J$1990,$B519,'Unit details'!$H$1979:$H$1990,"Current",'Unit details'!$E$1979:$E$1990,"Nearby")</x:f>
        <x:v>0</x:v>
      </x:c>
      <x:c r="E519" s="14" t="n">
        <x:f>COUNTIFS('Unit details'!$B$1979:$B$1990,$A519,'Unit details'!$J$1979:$J$1990,$B519,'Unit details'!$N$1979:$N$1990,"Yes")</x:f>
        <x:v>0</x:v>
      </x:c>
      <x:c r="F519" s="43" t="str">
        <x:f>IF(E519=0,"n.a.",_xlfn.MINIFS('Unit details'!$X$1979:$X$1990,'Unit details'!$B$1979:$B$1990,$A519,'Unit details'!$J$1979:$J$1990,$B519,'Unit details'!$N$1979:$N$1990,"Yes"))</x:f>
        <x:v>n.a.</x:v>
      </x:c>
      <x:c r="G519" s="43" t="str">
        <x:f>IF(E519=0,"n.a.",SUMIFS('Unit details'!$X$1979:$X$1990,'Unit details'!$B$1979:$B$1990,$A519,'Unit details'!$J$1979:$J$1990,$B519,'Unit details'!$N$1979:$N$1990,"Yes")/E519)</x:f>
        <x:v>n.a.</x:v>
      </x:c>
      <x:c r="H519" s="43" t="str">
        <x:f>IF(E519=0,"n.a.",_xlfn.MAXIFS('Unit details'!$X$1979:$X$1990,'Unit details'!$B$1979:$B$1990,$A519,'Unit details'!$J$1979:$J$1990,$B519,'Unit details'!$N$1979:$N$1990,"Yes"))</x:f>
        <x:v>n.a.</x:v>
      </x:c>
      <x:c r="I519" s="15" t="str">
        <x:f>IF(E519=0,"No reliable quoted sample",IF(E519=1,"One quote only; not a market range","Unweighted mean of advertised asking rates"))</x:f>
        <x:v>No reliable quoted sample</x:v>
      </x:c>
    </x:row>
    <x:row r="520" ht="30" customHeight="1">
      <x:c r="A520" s="15" t="str">
        <x:v>Loughton</x:v>
      </x:c>
      <x:c r="B520" s="15" t="str">
        <x:v>1,001–2,500</x:v>
      </x:c>
      <x:c r="C520" s="14" t="n">
        <x:f>COUNTIFS('Unit details'!$B$1979:$B$1990,$A520,'Unit details'!$J$1979:$J$1990,$B520,'Unit details'!$H$1979:$H$1990,"Current",'Unit details'!$E$1979:$E$1990,"Town")</x:f>
        <x:v>3</x:v>
      </x:c>
      <x:c r="D520" s="14" t="n">
        <x:f>COUNTIFS('Unit details'!$B$1979:$B$1990,$A520,'Unit details'!$J$1979:$J$1990,$B520,'Unit details'!$H$1979:$H$1990,"Current",'Unit details'!$E$1979:$E$1990,"Nearby")</x:f>
        <x:v>0</x:v>
      </x:c>
      <x:c r="E520" s="14" t="n">
        <x:f>COUNTIFS('Unit details'!$B$1979:$B$1990,$A520,'Unit details'!$J$1979:$J$1990,$B520,'Unit details'!$N$1979:$N$1990,"Yes")</x:f>
        <x:v>3</x:v>
      </x:c>
      <x:c r="F520" s="43" t="n">
        <x:f>IF(E520=0,"n.a.",_xlfn.MINIFS('Unit details'!$X$1979:$X$1990,'Unit details'!$B$1979:$B$1990,$A520,'Unit details'!$J$1979:$J$1990,$B520,'Unit details'!$N$1979:$N$1990,"Yes"))</x:f>
        <x:v>12.427506213753107</x:v>
      </x:c>
      <x:c r="G520" s="43" t="n">
        <x:f>IF(E520=0,"n.a.",SUMIFS('Unit details'!$X$1979:$X$1990,'Unit details'!$B$1979:$B$1990,$A520,'Unit details'!$J$1979:$J$1990,$B520,'Unit details'!$N$1979:$N$1990,"Yes")/E520)</x:f>
        <x:v>15.992804833029206</x:v>
      </x:c>
      <x:c r="H520" s="43" t="n">
        <x:f>IF(E520=0,"n.a.",_xlfn.MAXIFS('Unit details'!$X$1979:$X$1990,'Unit details'!$B$1979:$B$1990,$A520,'Unit details'!$J$1979:$J$1990,$B520,'Unit details'!$N$1979:$N$1990,"Yes"))</x:f>
        <x:v>21.89189189189189</x:v>
      </x:c>
      <x:c r="I520" s="15" t="str">
        <x:f>IF(E520=0,"No reliable quoted sample",IF(E520=1,"One quote only; not a market range","Unweighted mean of advertised asking rates"))</x:f>
        <x:v>Unweighted mean of advertised asking rates</x:v>
      </x:c>
    </x:row>
    <x:row r="521" ht="30" customHeight="1">
      <x:c r="A521" s="15" t="str">
        <x:v>Loughton</x:v>
      </x:c>
      <x:c r="B521" s="15" t="str">
        <x:v>2,501–5,000</x:v>
      </x:c>
      <x:c r="C521" s="14" t="n">
        <x:f>COUNTIFS('Unit details'!$B$1979:$B$1990,$A521,'Unit details'!$J$1979:$J$1990,$B521,'Unit details'!$H$1979:$H$1990,"Current",'Unit details'!$E$1979:$E$1990,"Town")</x:f>
        <x:v>3</x:v>
      </x:c>
      <x:c r="D521" s="14" t="n">
        <x:f>COUNTIFS('Unit details'!$B$1979:$B$1990,$A521,'Unit details'!$J$1979:$J$1990,$B521,'Unit details'!$H$1979:$H$1990,"Current",'Unit details'!$E$1979:$E$1990,"Nearby")</x:f>
        <x:v>2</x:v>
      </x:c>
      <x:c r="E521" s="14" t="n">
        <x:f>COUNTIFS('Unit details'!$B$1979:$B$1990,$A521,'Unit details'!$J$1979:$J$1990,$B521,'Unit details'!$N$1979:$N$1990,"Yes")</x:f>
        <x:v>3</x:v>
      </x:c>
      <x:c r="F521" s="43" t="n">
        <x:f>IF(E521=0,"n.a.",_xlfn.MINIFS('Unit details'!$X$1979:$X$1990,'Unit details'!$B$1979:$B$1990,$A521,'Unit details'!$J$1979:$J$1990,$B521,'Unit details'!$N$1979:$N$1990,"Yes"))</x:f>
        <x:v>7.5023444826508285</x:v>
      </x:c>
      <x:c r="G521" s="43" t="n">
        <x:f>IF(E521=0,"n.a.",SUMIFS('Unit details'!$X$1979:$X$1990,'Unit details'!$B$1979:$B$1990,$A521,'Unit details'!$J$1979:$J$1990,$B521,'Unit details'!$N$1979:$N$1990,"Yes")/E521)</x:f>
        <x:v>13.689784748287883</x:v>
      </x:c>
      <x:c r="H521" s="43" t="n">
        <x:f>IF(E521=0,"n.a.",_xlfn.MAXIFS('Unit details'!$X$1979:$X$1990,'Unit details'!$B$1979:$B$1990,$A521,'Unit details'!$J$1979:$J$1990,$B521,'Unit details'!$N$1979:$N$1990,"Yes"))</x:f>
        <x:v>17.61127121357669</x:v>
      </x:c>
      <x:c r="I521" s="15" t="str">
        <x:f>IF(E521=0,"No reliable quoted sample",IF(E521=1,"One quote only; not a market range","Unweighted mean of advertised asking rates"))</x:f>
        <x:v>Unweighted mean of advertised asking rates</x:v>
      </x:c>
    </x:row>
    <x:row r="522" ht="30" customHeight="1">
      <x:c r="A522" s="15" t="str">
        <x:v>Loughton</x:v>
      </x:c>
      <x:c r="B522" s="15" t="str">
        <x:v>5,001–10,000</x:v>
      </x:c>
      <x:c r="C522" s="14" t="n">
        <x:f>COUNTIFS('Unit details'!$B$1979:$B$1990,$A522,'Unit details'!$J$1979:$J$1990,$B522,'Unit details'!$H$1979:$H$1990,"Current",'Unit details'!$E$1979:$E$1990,"Town")</x:f>
        <x:v>0</x:v>
      </x:c>
      <x:c r="D522" s="14" t="n">
        <x:f>COUNTIFS('Unit details'!$B$1979:$B$1990,$A522,'Unit details'!$J$1979:$J$1990,$B522,'Unit details'!$H$1979:$H$1990,"Current",'Unit details'!$E$1979:$E$1990,"Nearby")</x:f>
        <x:v>2</x:v>
      </x:c>
      <x:c r="E522" s="14" t="n">
        <x:f>COUNTIFS('Unit details'!$B$1979:$B$1990,$A522,'Unit details'!$J$1979:$J$1990,$B522,'Unit details'!$N$1979:$N$1990,"Yes")</x:f>
        <x:v>1</x:v>
      </x:c>
      <x:c r="F522" s="43" t="n">
        <x:f>IF(E522=0,"n.a.",_xlfn.MINIFS('Unit details'!$X$1979:$X$1990,'Unit details'!$B$1979:$B$1990,$A522,'Unit details'!$J$1979:$J$1990,$B522,'Unit details'!$N$1979:$N$1990,"Yes"))</x:f>
        <x:v>16.386267902274643</x:v>
      </x:c>
      <x:c r="G522" s="43" t="n">
        <x:f>IF(E522=0,"n.a.",SUMIFS('Unit details'!$X$1979:$X$1990,'Unit details'!$B$1979:$B$1990,$A522,'Unit details'!$J$1979:$J$1990,$B522,'Unit details'!$N$1979:$N$1990,"Yes")/E522)</x:f>
        <x:v>16.386267902274643</x:v>
      </x:c>
      <x:c r="H522" s="43" t="n">
        <x:f>IF(E522=0,"n.a.",_xlfn.MAXIFS('Unit details'!$X$1979:$X$1990,'Unit details'!$B$1979:$B$1990,$A522,'Unit details'!$J$1979:$J$1990,$B522,'Unit details'!$N$1979:$N$1990,"Yes"))</x:f>
        <x:v>16.386267902274643</x:v>
      </x:c>
      <x:c r="I522" s="15" t="str">
        <x:f>IF(E522=0,"No reliable quoted sample",IF(E522=1,"One quote only; not a market range","Unweighted mean of advertised asking rates"))</x:f>
        <x:v>One quote only; not a market range</x:v>
      </x:c>
    </x:row>
    <x:row r="523" ht="30" customHeight="1">
      <x:c r="A523" s="15" t="str">
        <x:v>Loughton</x:v>
      </x:c>
      <x:c r="B523" s="15" t="str">
        <x:v>10,001–15,000</x:v>
      </x:c>
      <x:c r="C523" s="14" t="n">
        <x:f>COUNTIFS('Unit details'!$B$1979:$B$1990,$A523,'Unit details'!$J$1979:$J$1990,$B523,'Unit details'!$H$1979:$H$1990,"Current",'Unit details'!$E$1979:$E$1990,"Town")</x:f>
        <x:v>1</x:v>
      </x:c>
      <x:c r="D523" s="14" t="n">
        <x:f>COUNTIFS('Unit details'!$B$1979:$B$1990,$A523,'Unit details'!$J$1979:$J$1990,$B523,'Unit details'!$H$1979:$H$1990,"Current",'Unit details'!$E$1979:$E$1990,"Nearby")</x:f>
        <x:v>0</x:v>
      </x:c>
      <x:c r="E523" s="14" t="n">
        <x:f>COUNTIFS('Unit details'!$B$1979:$B$1990,$A523,'Unit details'!$J$1979:$J$1990,$B523,'Unit details'!$N$1979:$N$1990,"Yes")</x:f>
        <x:v>1</x:v>
      </x:c>
      <x:c r="F523" s="43" t="n">
        <x:f>IF(E523=0,"n.a.",_xlfn.MINIFS('Unit details'!$X$1979:$X$1990,'Unit details'!$B$1979:$B$1990,$A523,'Unit details'!$J$1979:$J$1990,$B523,'Unit details'!$N$1979:$N$1990,"Yes"))</x:f>
        <x:v>13.410108121699773</x:v>
      </x:c>
      <x:c r="G523" s="43" t="n">
        <x:f>IF(E523=0,"n.a.",SUMIFS('Unit details'!$X$1979:$X$1990,'Unit details'!$B$1979:$B$1990,$A523,'Unit details'!$J$1979:$J$1990,$B523,'Unit details'!$N$1979:$N$1990,"Yes")/E523)</x:f>
        <x:v>13.410108121699773</x:v>
      </x:c>
      <x:c r="H523" s="43" t="n">
        <x:f>IF(E523=0,"n.a.",_xlfn.MAXIFS('Unit details'!$X$1979:$X$1990,'Unit details'!$B$1979:$B$1990,$A523,'Unit details'!$J$1979:$J$1990,$B523,'Unit details'!$N$1979:$N$1990,"Yes"))</x:f>
        <x:v>13.410108121699773</x:v>
      </x:c>
      <x:c r="I523" s="15" t="str">
        <x:f>IF(E523=0,"No reliable quoted sample",IF(E523=1,"One quote only; not a market range","Unweighted mean of advertised asking rates"))</x:f>
        <x:v>One quote only; not a market range</x:v>
      </x:c>
    </x:row>
    <x:row r="524" ht="30" customHeight="1">
      <x:c r="A524" s="15" t="str">
        <x:v>Maldon</x:v>
      </x:c>
      <x:c r="B524" s="15" t="str">
        <x:v>1–1,000</x:v>
      </x:c>
      <x:c r="C524" s="14" t="n">
        <x:f>COUNTIFS('Unit details'!$B$1991:$B$2002,$A524,'Unit details'!$J$1991:$J$2002,$B524,'Unit details'!$H$1991:$H$2002,"Current",'Unit details'!$E$1991:$E$2002,"Town")</x:f>
        <x:v>0</x:v>
      </x:c>
      <x:c r="D524" s="14" t="n">
        <x:f>COUNTIFS('Unit details'!$B$1991:$B$2002,$A524,'Unit details'!$J$1991:$J$2002,$B524,'Unit details'!$H$1991:$H$2002,"Current",'Unit details'!$E$1991:$E$2002,"Nearby")</x:f>
        <x:v>1</x:v>
      </x:c>
      <x:c r="E524" s="14" t="n">
        <x:f>COUNTIFS('Unit details'!$B$1991:$B$2002,$A524,'Unit details'!$J$1991:$J$2002,$B524,'Unit details'!$N$1991:$N$2002,"Yes")</x:f>
        <x:v>1</x:v>
      </x:c>
      <x:c r="F524" s="43" t="n">
        <x:f>IF(E524=0,"n.a.",_xlfn.MINIFS('Unit details'!$X$1991:$X$2002,'Unit details'!$B$1991:$B$2002,$A524,'Unit details'!$J$1991:$J$2002,$B524,'Unit details'!$N$1991:$N$2002,"Yes"))</x:f>
        <x:v>18</x:v>
      </x:c>
      <x:c r="G524" s="43" t="n">
        <x:f>IF(E524=0,"n.a.",SUMIFS('Unit details'!$X$1991:$X$2002,'Unit details'!$B$1991:$B$2002,$A524,'Unit details'!$J$1991:$J$2002,$B524,'Unit details'!$N$1991:$N$2002,"Yes")/E524)</x:f>
        <x:v>18</x:v>
      </x:c>
      <x:c r="H524" s="43" t="n">
        <x:f>IF(E524=0,"n.a.",_xlfn.MAXIFS('Unit details'!$X$1991:$X$2002,'Unit details'!$B$1991:$B$2002,$A524,'Unit details'!$J$1991:$J$2002,$B524,'Unit details'!$N$1991:$N$2002,"Yes"))</x:f>
        <x:v>18</x:v>
      </x:c>
      <x:c r="I524" s="15" t="str">
        <x:f>IF(E524=0,"No reliable quoted sample",IF(E524=1,"One quote only; not a market range","Unweighted mean of advertised asking rates"))</x:f>
        <x:v>One quote only; not a market range</x:v>
      </x:c>
    </x:row>
    <x:row r="525" ht="30" customHeight="1">
      <x:c r="A525" s="15" t="str">
        <x:v>Maldon</x:v>
      </x:c>
      <x:c r="B525" s="15" t="str">
        <x:v>1,001–2,500</x:v>
      </x:c>
      <x:c r="C525" s="14" t="n">
        <x:f>COUNTIFS('Unit details'!$B$1991:$B$2002,$A525,'Unit details'!$J$1991:$J$2002,$B525,'Unit details'!$H$1991:$H$2002,"Current",'Unit details'!$E$1991:$E$2002,"Town")</x:f>
        <x:v>3</x:v>
      </x:c>
      <x:c r="D525" s="14" t="n">
        <x:f>COUNTIFS('Unit details'!$B$1991:$B$2002,$A525,'Unit details'!$J$1991:$J$2002,$B525,'Unit details'!$H$1991:$H$2002,"Current",'Unit details'!$E$1991:$E$2002,"Nearby")</x:f>
        <x:v>1</x:v>
      </x:c>
      <x:c r="E525" s="14" t="n">
        <x:f>COUNTIFS('Unit details'!$B$1991:$B$2002,$A525,'Unit details'!$J$1991:$J$2002,$B525,'Unit details'!$N$1991:$N$2002,"Yes")</x:f>
        <x:v>4</x:v>
      </x:c>
      <x:c r="F525" s="43" t="n">
        <x:f>IF(E525=0,"n.a.",_xlfn.MINIFS('Unit details'!$X$1991:$X$2002,'Unit details'!$B$1991:$B$2002,$A525,'Unit details'!$J$1991:$J$2002,$B525,'Unit details'!$N$1991:$N$2002,"Yes"))</x:f>
        <x:v>6.091370558375634</x:v>
      </x:c>
      <x:c r="G525" s="43" t="n">
        <x:f>IF(E525=0,"n.a.",SUMIFS('Unit details'!$X$1991:$X$2002,'Unit details'!$B$1991:$B$2002,$A525,'Unit details'!$J$1991:$J$2002,$B525,'Unit details'!$N$1991:$N$2002,"Yes")/E525)</x:f>
        <x:v>7.166161207331081</x:v>
      </x:c>
      <x:c r="H525" s="43" t="n">
        <x:f>IF(E525=0,"n.a.",_xlfn.MAXIFS('Unit details'!$X$1991:$X$2002,'Unit details'!$B$1991:$B$2002,$A525,'Unit details'!$J$1991:$J$2002,$B525,'Unit details'!$N$1991:$N$2002,"Yes"))</x:f>
        <x:v>9</x:v>
      </x:c>
      <x:c r="I525" s="15" t="str">
        <x:f>IF(E525=0,"No reliable quoted sample",IF(E525=1,"One quote only; not a market range","Unweighted mean of advertised asking rates"))</x:f>
        <x:v>Unweighted mean of advertised asking rates</x:v>
      </x:c>
    </x:row>
    <x:row r="526" ht="30" customHeight="1">
      <x:c r="A526" s="15" t="str">
        <x:v>Maldon</x:v>
      </x:c>
      <x:c r="B526" s="15" t="str">
        <x:v>2,501–5,000</x:v>
      </x:c>
      <x:c r="C526" s="14" t="n">
        <x:f>COUNTIFS('Unit details'!$B$1991:$B$2002,$A526,'Unit details'!$J$1991:$J$2002,$B526,'Unit details'!$H$1991:$H$2002,"Current",'Unit details'!$E$1991:$E$2002,"Town")</x:f>
        <x:v>1</x:v>
      </x:c>
      <x:c r="D526" s="14" t="n">
        <x:f>COUNTIFS('Unit details'!$B$1991:$B$2002,$A526,'Unit details'!$J$1991:$J$2002,$B526,'Unit details'!$H$1991:$H$2002,"Current",'Unit details'!$E$1991:$E$2002,"Nearby")</x:f>
        <x:v>0</x:v>
      </x:c>
      <x:c r="E526" s="14" t="n">
        <x:f>COUNTIFS('Unit details'!$B$1991:$B$2002,$A526,'Unit details'!$J$1991:$J$2002,$B526,'Unit details'!$N$1991:$N$2002,"Yes")</x:f>
        <x:v>1</x:v>
      </x:c>
      <x:c r="F526" s="43" t="n">
        <x:f>IF(E526=0,"n.a.",_xlfn.MINIFS('Unit details'!$X$1991:$X$2002,'Unit details'!$B$1991:$B$2002,$A526,'Unit details'!$J$1991:$J$2002,$B526,'Unit details'!$N$1991:$N$2002,"Yes"))</x:f>
        <x:v>10.115483633688855</x:v>
      </x:c>
      <x:c r="G526" s="43" t="n">
        <x:f>IF(E526=0,"n.a.",SUMIFS('Unit details'!$X$1991:$X$2002,'Unit details'!$B$1991:$B$2002,$A526,'Unit details'!$J$1991:$J$2002,$B526,'Unit details'!$N$1991:$N$2002,"Yes")/E526)</x:f>
        <x:v>10.115483633688855</x:v>
      </x:c>
      <x:c r="H526" s="43" t="n">
        <x:f>IF(E526=0,"n.a.",_xlfn.MAXIFS('Unit details'!$X$1991:$X$2002,'Unit details'!$B$1991:$B$2002,$A526,'Unit details'!$J$1991:$J$2002,$B526,'Unit details'!$N$1991:$N$2002,"Yes"))</x:f>
        <x:v>10.115483633688855</x:v>
      </x:c>
      <x:c r="I526" s="15" t="str">
        <x:f>IF(E526=0,"No reliable quoted sample",IF(E526=1,"One quote only; not a market range","Unweighted mean of advertised asking rates"))</x:f>
        <x:v>One quote only; not a market range</x:v>
      </x:c>
    </x:row>
    <x:row r="527" ht="30" customHeight="1">
      <x:c r="A527" s="15" t="str">
        <x:v>Maldon</x:v>
      </x:c>
      <x:c r="B527" s="15" t="str">
        <x:v>5,001–10,000</x:v>
      </x:c>
      <x:c r="C527" s="14" t="n">
        <x:f>COUNTIFS('Unit details'!$B$1991:$B$2002,$A527,'Unit details'!$J$1991:$J$2002,$B527,'Unit details'!$H$1991:$H$2002,"Current",'Unit details'!$E$1991:$E$2002,"Town")</x:f>
        <x:v>1</x:v>
      </x:c>
      <x:c r="D527" s="14" t="n">
        <x:f>COUNTIFS('Unit details'!$B$1991:$B$2002,$A527,'Unit details'!$J$1991:$J$2002,$B527,'Unit details'!$H$1991:$H$2002,"Current",'Unit details'!$E$1991:$E$2002,"Nearby")</x:f>
        <x:v>0</x:v>
      </x:c>
      <x:c r="E527" s="14" t="n">
        <x:f>COUNTIFS('Unit details'!$B$1991:$B$2002,$A527,'Unit details'!$J$1991:$J$2002,$B527,'Unit details'!$N$1991:$N$2002,"Yes")</x:f>
        <x:v>0</x:v>
      </x:c>
      <x:c r="F527" s="43" t="str">
        <x:f>IF(E527=0,"n.a.",_xlfn.MINIFS('Unit details'!$X$1991:$X$2002,'Unit details'!$B$1991:$B$2002,$A527,'Unit details'!$J$1991:$J$2002,$B527,'Unit details'!$N$1991:$N$2002,"Yes"))</x:f>
        <x:v>n.a.</x:v>
      </x:c>
      <x:c r="G527" s="43" t="str">
        <x:f>IF(E527=0,"n.a.",SUMIFS('Unit details'!$X$1991:$X$2002,'Unit details'!$B$1991:$B$2002,$A527,'Unit details'!$J$1991:$J$2002,$B527,'Unit details'!$N$1991:$N$2002,"Yes")/E527)</x:f>
        <x:v>n.a.</x:v>
      </x:c>
      <x:c r="H527" s="43" t="str">
        <x:f>IF(E527=0,"n.a.",_xlfn.MAXIFS('Unit details'!$X$1991:$X$2002,'Unit details'!$B$1991:$B$2002,$A527,'Unit details'!$J$1991:$J$2002,$B527,'Unit details'!$N$1991:$N$2002,"Yes"))</x:f>
        <x:v>n.a.</x:v>
      </x:c>
      <x:c r="I527" s="15" t="str">
        <x:f>IF(E527=0,"No reliable quoted sample",IF(E527=1,"One quote only; not a market range","Unweighted mean of advertised asking rates"))</x:f>
        <x:v>No reliable quoted sample</x:v>
      </x:c>
    </x:row>
    <x:row r="528" ht="30" customHeight="1">
      <x:c r="A528" s="15" t="str">
        <x:v>Maldon</x:v>
      </x:c>
      <x:c r="B528" s="15" t="str">
        <x:v>10,001–15,000</x:v>
      </x:c>
      <x:c r="C528" s="14" t="n">
        <x:f>COUNTIFS('Unit details'!$B$1991:$B$2002,$A528,'Unit details'!$J$1991:$J$2002,$B528,'Unit details'!$H$1991:$H$2002,"Current",'Unit details'!$E$1991:$E$2002,"Town")</x:f>
        <x:v>0</x:v>
      </x:c>
      <x:c r="D528" s="14" t="n">
        <x:f>COUNTIFS('Unit details'!$B$1991:$B$2002,$A528,'Unit details'!$J$1991:$J$2002,$B528,'Unit details'!$H$1991:$H$2002,"Current",'Unit details'!$E$1991:$E$2002,"Nearby")</x:f>
        <x:v>0</x:v>
      </x:c>
      <x:c r="E528" s="14" t="n">
        <x:f>COUNTIFS('Unit details'!$B$1991:$B$2002,$A528,'Unit details'!$J$1991:$J$2002,$B528,'Unit details'!$N$1991:$N$2002,"Yes")</x:f>
        <x:v>0</x:v>
      </x:c>
      <x:c r="F528" s="43" t="str">
        <x:f>IF(E528=0,"n.a.",_xlfn.MINIFS('Unit details'!$X$1991:$X$2002,'Unit details'!$B$1991:$B$2002,$A528,'Unit details'!$J$1991:$J$2002,$B528,'Unit details'!$N$1991:$N$2002,"Yes"))</x:f>
        <x:v>n.a.</x:v>
      </x:c>
      <x:c r="G528" s="43" t="str">
        <x:f>IF(E528=0,"n.a.",SUMIFS('Unit details'!$X$1991:$X$2002,'Unit details'!$B$1991:$B$2002,$A528,'Unit details'!$J$1991:$J$2002,$B528,'Unit details'!$N$1991:$N$2002,"Yes")/E528)</x:f>
        <x:v>n.a.</x:v>
      </x:c>
      <x:c r="H528" s="43" t="str">
        <x:f>IF(E528=0,"n.a.",_xlfn.MAXIFS('Unit details'!$X$1991:$X$2002,'Unit details'!$B$1991:$B$2002,$A528,'Unit details'!$J$1991:$J$2002,$B528,'Unit details'!$N$1991:$N$2002,"Yes"))</x:f>
        <x:v>n.a.</x:v>
      </x:c>
      <x:c r="I528" s="15" t="str">
        <x:f>IF(E528=0,"No reliable quoted sample",IF(E528=1,"One quote only; not a market range","Unweighted mean of advertised asking rates"))</x:f>
        <x:v>No reliable quoted sample</x:v>
      </x:c>
    </x:row>
    <x:row r="529" ht="30" customHeight="1">
      <x:c r="A529" s="15" t="str">
        <x:v>Potters Bar</x:v>
      </x:c>
      <x:c r="B529" s="15" t="str">
        <x:v>1–1,000</x:v>
      </x:c>
      <x:c r="C529" s="14" t="n">
        <x:f>COUNTIFS('Unit details'!$B$2003:$B$2006,$A529,'Unit details'!$J$2003:$J$2006,$B529,'Unit details'!$H$2003:$H$2006,"Current",'Unit details'!$E$2003:$E$2006,"Town")</x:f>
        <x:v>0</x:v>
      </x:c>
      <x:c r="D529" s="14" t="n">
        <x:f>COUNTIFS('Unit details'!$B$2003:$B$2006,$A529,'Unit details'!$J$2003:$J$2006,$B529,'Unit details'!$H$2003:$H$2006,"Current",'Unit details'!$E$2003:$E$2006,"Nearby")</x:f>
        <x:v>0</x:v>
      </x:c>
      <x:c r="E529" s="14" t="n">
        <x:f>COUNTIFS('Unit details'!$B$2003:$B$2006,$A529,'Unit details'!$J$2003:$J$2006,$B529,'Unit details'!$N$2003:$N$2006,"Yes")</x:f>
        <x:v>0</x:v>
      </x:c>
      <x:c r="F529" s="43" t="str">
        <x:f>IF(E529=0,"n.a.",_xlfn.MINIFS('Unit details'!$X$2003:$X$2006,'Unit details'!$B$2003:$B$2006,$A529,'Unit details'!$J$2003:$J$2006,$B529,'Unit details'!$N$2003:$N$2006,"Yes"))</x:f>
        <x:v>n.a.</x:v>
      </x:c>
      <x:c r="G529" s="43" t="str">
        <x:f>IF(E529=0,"n.a.",SUMIFS('Unit details'!$X$2003:$X$2006,'Unit details'!$B$2003:$B$2006,$A529,'Unit details'!$J$2003:$J$2006,$B529,'Unit details'!$N$2003:$N$2006,"Yes")/E529)</x:f>
        <x:v>n.a.</x:v>
      </x:c>
      <x:c r="H529" s="43" t="str">
        <x:f>IF(E529=0,"n.a.",_xlfn.MAXIFS('Unit details'!$X$2003:$X$2006,'Unit details'!$B$2003:$B$2006,$A529,'Unit details'!$J$2003:$J$2006,$B529,'Unit details'!$N$2003:$N$2006,"Yes"))</x:f>
        <x:v>n.a.</x:v>
      </x:c>
      <x:c r="I529" s="15" t="str">
        <x:f>IF(E529=0,"No reliable quoted sample",IF(E529=1,"One quote only; not a market range","Unweighted mean of advertised asking rates"))</x:f>
        <x:v>No reliable quoted sample</x:v>
      </x:c>
    </x:row>
    <x:row r="530" ht="30" customHeight="1">
      <x:c r="A530" s="15" t="str">
        <x:v>Potters Bar</x:v>
      </x:c>
      <x:c r="B530" s="15" t="str">
        <x:v>1,001–2,500</x:v>
      </x:c>
      <x:c r="C530" s="14" t="n">
        <x:f>COUNTIFS('Unit details'!$B$2003:$B$2006,$A530,'Unit details'!$J$2003:$J$2006,$B530,'Unit details'!$H$2003:$H$2006,"Current",'Unit details'!$E$2003:$E$2006,"Town")</x:f>
        <x:v>1</x:v>
      </x:c>
      <x:c r="D530" s="14" t="n">
        <x:f>COUNTIFS('Unit details'!$B$2003:$B$2006,$A530,'Unit details'!$J$2003:$J$2006,$B530,'Unit details'!$H$2003:$H$2006,"Current",'Unit details'!$E$2003:$E$2006,"Nearby")</x:f>
        <x:v>0</x:v>
      </x:c>
      <x:c r="E530" s="14" t="n">
        <x:f>COUNTIFS('Unit details'!$B$2003:$B$2006,$A530,'Unit details'!$J$2003:$J$2006,$B530,'Unit details'!$N$2003:$N$2006,"Yes")</x:f>
        <x:v>1</x:v>
      </x:c>
      <x:c r="F530" s="43" t="n">
        <x:f>IF(E530=0,"n.a.",_xlfn.MINIFS('Unit details'!$X$2003:$X$2006,'Unit details'!$B$2003:$B$2006,$A530,'Unit details'!$J$2003:$J$2006,$B530,'Unit details'!$N$2003:$N$2006,"Yes"))</x:f>
        <x:v>8.148148148148149</x:v>
      </x:c>
      <x:c r="G530" s="43" t="n">
        <x:f>IF(E530=0,"n.a.",SUMIFS('Unit details'!$X$2003:$X$2006,'Unit details'!$B$2003:$B$2006,$A530,'Unit details'!$J$2003:$J$2006,$B530,'Unit details'!$N$2003:$N$2006,"Yes")/E530)</x:f>
        <x:v>8.148148148148149</x:v>
      </x:c>
      <x:c r="H530" s="43" t="n">
        <x:f>IF(E530=0,"n.a.",_xlfn.MAXIFS('Unit details'!$X$2003:$X$2006,'Unit details'!$B$2003:$B$2006,$A530,'Unit details'!$J$2003:$J$2006,$B530,'Unit details'!$N$2003:$N$2006,"Yes"))</x:f>
        <x:v>8.148148148148149</x:v>
      </x:c>
      <x:c r="I530" s="15" t="str">
        <x:f>IF(E530=0,"No reliable quoted sample",IF(E530=1,"One quote only; not a market range","Unweighted mean of advertised asking rates"))</x:f>
        <x:v>One quote only; not a market range</x:v>
      </x:c>
    </x:row>
    <x:row r="531" ht="30" customHeight="1">
      <x:c r="A531" s="15" t="str">
        <x:v>Potters Bar</x:v>
      </x:c>
      <x:c r="B531" s="15" t="str">
        <x:v>2,501–5,000</x:v>
      </x:c>
      <x:c r="C531" s="14" t="n">
        <x:f>COUNTIFS('Unit details'!$B$2003:$B$2006,$A531,'Unit details'!$J$2003:$J$2006,$B531,'Unit details'!$H$2003:$H$2006,"Current",'Unit details'!$E$2003:$E$2006,"Town")</x:f>
        <x:v>1</x:v>
      </x:c>
      <x:c r="D531" s="14" t="n">
        <x:f>COUNTIFS('Unit details'!$B$2003:$B$2006,$A531,'Unit details'!$J$2003:$J$2006,$B531,'Unit details'!$H$2003:$H$2006,"Current",'Unit details'!$E$2003:$E$2006,"Nearby")</x:f>
        <x:v>0</x:v>
      </x:c>
      <x:c r="E531" s="14" t="n">
        <x:f>COUNTIFS('Unit details'!$B$2003:$B$2006,$A531,'Unit details'!$J$2003:$J$2006,$B531,'Unit details'!$N$2003:$N$2006,"Yes")</x:f>
        <x:v>1</x:v>
      </x:c>
      <x:c r="F531" s="43" t="n">
        <x:f>IF(E531=0,"n.a.",_xlfn.MINIFS('Unit details'!$X$2003:$X$2006,'Unit details'!$B$2003:$B$2006,$A531,'Unit details'!$J$2003:$J$2006,$B531,'Unit details'!$N$2003:$N$2006,"Yes"))</x:f>
        <x:v>13.20951026214184</x:v>
      </x:c>
      <x:c r="G531" s="43" t="n">
        <x:f>IF(E531=0,"n.a.",SUMIFS('Unit details'!$X$2003:$X$2006,'Unit details'!$B$2003:$B$2006,$A531,'Unit details'!$J$2003:$J$2006,$B531,'Unit details'!$N$2003:$N$2006,"Yes")/E531)</x:f>
        <x:v>13.20951026214184</x:v>
      </x:c>
      <x:c r="H531" s="43" t="n">
        <x:f>IF(E531=0,"n.a.",_xlfn.MAXIFS('Unit details'!$X$2003:$X$2006,'Unit details'!$B$2003:$B$2006,$A531,'Unit details'!$J$2003:$J$2006,$B531,'Unit details'!$N$2003:$N$2006,"Yes"))</x:f>
        <x:v>13.20951026214184</x:v>
      </x:c>
      <x:c r="I531" s="15" t="str">
        <x:f>IF(E531=0,"No reliable quoted sample",IF(E531=1,"One quote only; not a market range","Unweighted mean of advertised asking rates"))</x:f>
        <x:v>One quote only; not a market range</x:v>
      </x:c>
    </x:row>
    <x:row r="532" ht="30" customHeight="1">
      <x:c r="A532" s="15" t="str">
        <x:v>Potters Bar</x:v>
      </x:c>
      <x:c r="B532" s="15" t="str">
        <x:v>5,001–10,000</x:v>
      </x:c>
      <x:c r="C532" s="14" t="n">
        <x:f>COUNTIFS('Unit details'!$B$2003:$B$2006,$A532,'Unit details'!$J$2003:$J$2006,$B532,'Unit details'!$H$2003:$H$2006,"Current",'Unit details'!$E$2003:$E$2006,"Town")</x:f>
        <x:v>1</x:v>
      </x:c>
      <x:c r="D532" s="14" t="n">
        <x:f>COUNTIFS('Unit details'!$B$2003:$B$2006,$A532,'Unit details'!$J$2003:$J$2006,$B532,'Unit details'!$H$2003:$H$2006,"Current",'Unit details'!$E$2003:$E$2006,"Nearby")</x:f>
        <x:v>0</x:v>
      </x:c>
      <x:c r="E532" s="14" t="n">
        <x:f>COUNTIFS('Unit details'!$B$2003:$B$2006,$A532,'Unit details'!$J$2003:$J$2006,$B532,'Unit details'!$N$2003:$N$2006,"Yes")</x:f>
        <x:v>1</x:v>
      </x:c>
      <x:c r="F532" s="43" t="n">
        <x:f>IF(E532=0,"n.a.",_xlfn.MINIFS('Unit details'!$X$2003:$X$2006,'Unit details'!$B$2003:$B$2006,$A532,'Unit details'!$J$2003:$J$2006,$B532,'Unit details'!$N$2003:$N$2006,"Yes"))</x:f>
        <x:v>11.142269454919438</x:v>
      </x:c>
      <x:c r="G532" s="43" t="n">
        <x:f>IF(E532=0,"n.a.",SUMIFS('Unit details'!$X$2003:$X$2006,'Unit details'!$B$2003:$B$2006,$A532,'Unit details'!$J$2003:$J$2006,$B532,'Unit details'!$N$2003:$N$2006,"Yes")/E532)</x:f>
        <x:v>11.142269454919438</x:v>
      </x:c>
      <x:c r="H532" s="43" t="n">
        <x:f>IF(E532=0,"n.a.",_xlfn.MAXIFS('Unit details'!$X$2003:$X$2006,'Unit details'!$B$2003:$B$2006,$A532,'Unit details'!$J$2003:$J$2006,$B532,'Unit details'!$N$2003:$N$2006,"Yes"))</x:f>
        <x:v>11.142269454919438</x:v>
      </x:c>
      <x:c r="I532" s="15" t="str">
        <x:f>IF(E532=0,"No reliable quoted sample",IF(E532=1,"One quote only; not a market range","Unweighted mean of advertised asking rates"))</x:f>
        <x:v>One quote only; not a market range</x:v>
      </x:c>
    </x:row>
    <x:row r="533" ht="30" customHeight="1">
      <x:c r="A533" s="15" t="str">
        <x:v>Potters Bar</x:v>
      </x:c>
      <x:c r="B533" s="15" t="str">
        <x:v>10,001–15,000</x:v>
      </x:c>
      <x:c r="C533" s="14" t="n">
        <x:f>COUNTIFS('Unit details'!$B$2003:$B$2006,$A533,'Unit details'!$J$2003:$J$2006,$B533,'Unit details'!$H$2003:$H$2006,"Current",'Unit details'!$E$2003:$E$2006,"Town")</x:f>
        <x:v>0</x:v>
      </x:c>
      <x:c r="D533" s="14" t="n">
        <x:f>COUNTIFS('Unit details'!$B$2003:$B$2006,$A533,'Unit details'!$J$2003:$J$2006,$B533,'Unit details'!$H$2003:$H$2006,"Current",'Unit details'!$E$2003:$E$2006,"Nearby")</x:f>
        <x:v>0</x:v>
      </x:c>
      <x:c r="E533" s="14" t="n">
        <x:f>COUNTIFS('Unit details'!$B$2003:$B$2006,$A533,'Unit details'!$J$2003:$J$2006,$B533,'Unit details'!$N$2003:$N$2006,"Yes")</x:f>
        <x:v>0</x:v>
      </x:c>
      <x:c r="F533" s="43" t="str">
        <x:f>IF(E533=0,"n.a.",_xlfn.MINIFS('Unit details'!$X$2003:$X$2006,'Unit details'!$B$2003:$B$2006,$A533,'Unit details'!$J$2003:$J$2006,$B533,'Unit details'!$N$2003:$N$2006,"Yes"))</x:f>
        <x:v>n.a.</x:v>
      </x:c>
      <x:c r="G533" s="43" t="str">
        <x:f>IF(E533=0,"n.a.",SUMIFS('Unit details'!$X$2003:$X$2006,'Unit details'!$B$2003:$B$2006,$A533,'Unit details'!$J$2003:$J$2006,$B533,'Unit details'!$N$2003:$N$2006,"Yes")/E533)</x:f>
        <x:v>n.a.</x:v>
      </x:c>
      <x:c r="H533" s="43" t="str">
        <x:f>IF(E533=0,"n.a.",_xlfn.MAXIFS('Unit details'!$X$2003:$X$2006,'Unit details'!$B$2003:$B$2006,$A533,'Unit details'!$J$2003:$J$2006,$B533,'Unit details'!$N$2003:$N$2006,"Yes"))</x:f>
        <x:v>n.a.</x:v>
      </x:c>
      <x:c r="I533" s="15" t="str">
        <x:f>IF(E533=0,"No reliable quoted sample",IF(E533=1,"One quote only; not a market range","Unweighted mean of advertised asking rates"))</x:f>
        <x:v>No reliable quoted sample</x:v>
      </x:c>
    </x:row>
    <x:row r="534" ht="30" customHeight="1">
      <x:c r="A534" s="15" t="str">
        <x:v>Rayleigh</x:v>
      </x:c>
      <x:c r="B534" s="15" t="str">
        <x:v>1–1,000</x:v>
      </x:c>
      <x:c r="C534" s="14" t="n">
        <x:f>COUNTIFS('Unit details'!$B$2007:$B$2015,$A534,'Unit details'!$J$2007:$J$2015,$B534,'Unit details'!$H$2007:$H$2015,"Current",'Unit details'!$E$2007:$E$2015,"Town")</x:f>
        <x:v>2</x:v>
      </x:c>
      <x:c r="D534" s="14" t="n">
        <x:f>COUNTIFS('Unit details'!$B$2007:$B$2015,$A534,'Unit details'!$J$2007:$J$2015,$B534,'Unit details'!$H$2007:$H$2015,"Current",'Unit details'!$E$2007:$E$2015,"Nearby")</x:f>
        <x:v>0</x:v>
      </x:c>
      <x:c r="E534" s="14" t="n">
        <x:f>COUNTIFS('Unit details'!$B$2007:$B$2015,$A534,'Unit details'!$J$2007:$J$2015,$B534,'Unit details'!$N$2007:$N$2015,"Yes")</x:f>
        <x:v>2</x:v>
      </x:c>
      <x:c r="F534" s="43" t="n">
        <x:f>IF(E534=0,"n.a.",_xlfn.MINIFS('Unit details'!$X$2007:$X$2015,'Unit details'!$B$2007:$B$2015,$A534,'Unit details'!$J$2007:$J$2015,$B534,'Unit details'!$N$2007:$N$2015,"Yes"))</x:f>
        <x:v>10.88929219600726</x:v>
      </x:c>
      <x:c r="G534" s="43" t="n">
        <x:f>IF(E534=0,"n.a.",SUMIFS('Unit details'!$X$2007:$X$2015,'Unit details'!$B$2007:$B$2015,$A534,'Unit details'!$J$2007:$J$2015,$B534,'Unit details'!$N$2007:$N$2015,"Yes")/E534)</x:f>
        <x:v>11.630213108312908</x:v>
      </x:c>
      <x:c r="H534" s="43" t="n">
        <x:f>IF(E534=0,"n.a.",_xlfn.MAXIFS('Unit details'!$X$2007:$X$2015,'Unit details'!$B$2007:$B$2015,$A534,'Unit details'!$J$2007:$J$2015,$B534,'Unit details'!$N$2007:$N$2015,"Yes"))</x:f>
        <x:v>12.371134020618557</x:v>
      </x:c>
      <x:c r="I534" s="15" t="str">
        <x:f>IF(E534=0,"No reliable quoted sample",IF(E534=1,"One quote only; not a market range","Unweighted mean of advertised asking rates"))</x:f>
        <x:v>Unweighted mean of advertised asking rates</x:v>
      </x:c>
    </x:row>
    <x:row r="535" ht="30" customHeight="1">
      <x:c r="A535" s="15" t="str">
        <x:v>Rayleigh</x:v>
      </x:c>
      <x:c r="B535" s="15" t="str">
        <x:v>1,001–2,500</x:v>
      </x:c>
      <x:c r="C535" s="14" t="n">
        <x:f>COUNTIFS('Unit details'!$B$2007:$B$2015,$A535,'Unit details'!$J$2007:$J$2015,$B535,'Unit details'!$H$2007:$H$2015,"Current",'Unit details'!$E$2007:$E$2015,"Town")</x:f>
        <x:v>3</x:v>
      </x:c>
      <x:c r="D535" s="14" t="n">
        <x:f>COUNTIFS('Unit details'!$B$2007:$B$2015,$A535,'Unit details'!$J$2007:$J$2015,$B535,'Unit details'!$H$2007:$H$2015,"Current",'Unit details'!$E$2007:$E$2015,"Nearby")</x:f>
        <x:v>0</x:v>
      </x:c>
      <x:c r="E535" s="14" t="n">
        <x:f>COUNTIFS('Unit details'!$B$2007:$B$2015,$A535,'Unit details'!$J$2007:$J$2015,$B535,'Unit details'!$N$2007:$N$2015,"Yes")</x:f>
        <x:v>3</x:v>
      </x:c>
      <x:c r="F535" s="43" t="n">
        <x:f>IF(E535=0,"n.a.",_xlfn.MINIFS('Unit details'!$X$2007:$X$2015,'Unit details'!$B$2007:$B$2015,$A535,'Unit details'!$J$2007:$J$2015,$B535,'Unit details'!$N$2007:$N$2015,"Yes"))</x:f>
        <x:v>5</x:v>
      </x:c>
      <x:c r="G535" s="43" t="n">
        <x:f>IF(E535=0,"n.a.",SUMIFS('Unit details'!$X$2007:$X$2015,'Unit details'!$B$2007:$B$2015,$A535,'Unit details'!$J$2007:$J$2015,$B535,'Unit details'!$N$2007:$N$2015,"Yes")/E535)</x:f>
        <x:v>9.999242424242425</x:v>
      </x:c>
      <x:c r="H535" s="43" t="n">
        <x:f>IF(E535=0,"n.a.",_xlfn.MAXIFS('Unit details'!$X$2007:$X$2015,'Unit details'!$B$2007:$B$2015,$A535,'Unit details'!$J$2007:$J$2015,$B535,'Unit details'!$N$2007:$N$2015,"Yes"))</x:f>
        <x:v>12.5</x:v>
      </x:c>
      <x:c r="I535" s="15" t="str">
        <x:f>IF(E535=0,"No reliable quoted sample",IF(E535=1,"One quote only; not a market range","Unweighted mean of advertised asking rates"))</x:f>
        <x:v>Unweighted mean of advertised asking rates</x:v>
      </x:c>
    </x:row>
    <x:row r="536" ht="30" customHeight="1">
      <x:c r="A536" s="15" t="str">
        <x:v>Rayleigh</x:v>
      </x:c>
      <x:c r="B536" s="15" t="str">
        <x:v>2,501–5,000</x:v>
      </x:c>
      <x:c r="C536" s="14" t="n">
        <x:f>COUNTIFS('Unit details'!$B$2007:$B$2015,$A536,'Unit details'!$J$2007:$J$2015,$B536,'Unit details'!$H$2007:$H$2015,"Current",'Unit details'!$E$2007:$E$2015,"Town")</x:f>
        <x:v>0</x:v>
      </x:c>
      <x:c r="D536" s="14" t="n">
        <x:f>COUNTIFS('Unit details'!$B$2007:$B$2015,$A536,'Unit details'!$J$2007:$J$2015,$B536,'Unit details'!$H$2007:$H$2015,"Current",'Unit details'!$E$2007:$E$2015,"Nearby")</x:f>
        <x:v>0</x:v>
      </x:c>
      <x:c r="E536" s="14" t="n">
        <x:f>COUNTIFS('Unit details'!$B$2007:$B$2015,$A536,'Unit details'!$J$2007:$J$2015,$B536,'Unit details'!$N$2007:$N$2015,"Yes")</x:f>
        <x:v>0</x:v>
      </x:c>
      <x:c r="F536" s="43" t="str">
        <x:f>IF(E536=0,"n.a.",_xlfn.MINIFS('Unit details'!$X$2007:$X$2015,'Unit details'!$B$2007:$B$2015,$A536,'Unit details'!$J$2007:$J$2015,$B536,'Unit details'!$N$2007:$N$2015,"Yes"))</x:f>
        <x:v>n.a.</x:v>
      </x:c>
      <x:c r="G536" s="43" t="str">
        <x:f>IF(E536=0,"n.a.",SUMIFS('Unit details'!$X$2007:$X$2015,'Unit details'!$B$2007:$B$2015,$A536,'Unit details'!$J$2007:$J$2015,$B536,'Unit details'!$N$2007:$N$2015,"Yes")/E536)</x:f>
        <x:v>n.a.</x:v>
      </x:c>
      <x:c r="H536" s="43" t="str">
        <x:f>IF(E536=0,"n.a.",_xlfn.MAXIFS('Unit details'!$X$2007:$X$2015,'Unit details'!$B$2007:$B$2015,$A536,'Unit details'!$J$2007:$J$2015,$B536,'Unit details'!$N$2007:$N$2015,"Yes"))</x:f>
        <x:v>n.a.</x:v>
      </x:c>
      <x:c r="I536" s="15" t="str">
        <x:f>IF(E536=0,"No reliable quoted sample",IF(E536=1,"One quote only; not a market range","Unweighted mean of advertised asking rates"))</x:f>
        <x:v>No reliable quoted sample</x:v>
      </x:c>
    </x:row>
    <x:row r="537" ht="30" customHeight="1">
      <x:c r="A537" s="15" t="str">
        <x:v>Rayleigh</x:v>
      </x:c>
      <x:c r="B537" s="15" t="str">
        <x:v>5,001–10,000</x:v>
      </x:c>
      <x:c r="C537" s="14" t="n">
        <x:f>COUNTIFS('Unit details'!$B$2007:$B$2015,$A537,'Unit details'!$J$2007:$J$2015,$B537,'Unit details'!$H$2007:$H$2015,"Current",'Unit details'!$E$2007:$E$2015,"Town")</x:f>
        <x:v>2</x:v>
      </x:c>
      <x:c r="D537" s="14" t="n">
        <x:f>COUNTIFS('Unit details'!$B$2007:$B$2015,$A537,'Unit details'!$J$2007:$J$2015,$B537,'Unit details'!$H$2007:$H$2015,"Current",'Unit details'!$E$2007:$E$2015,"Nearby")</x:f>
        <x:v>0</x:v>
      </x:c>
      <x:c r="E537" s="14" t="n">
        <x:f>COUNTIFS('Unit details'!$B$2007:$B$2015,$A537,'Unit details'!$J$2007:$J$2015,$B537,'Unit details'!$N$2007:$N$2015,"Yes")</x:f>
        <x:v>2</x:v>
      </x:c>
      <x:c r="F537" s="43" t="n">
        <x:f>IF(E537=0,"n.a.",_xlfn.MINIFS('Unit details'!$X$2007:$X$2015,'Unit details'!$B$2007:$B$2015,$A537,'Unit details'!$J$2007:$J$2015,$B537,'Unit details'!$N$2007:$N$2015,"Yes"))</x:f>
        <x:v>7.275372862859221</x:v>
      </x:c>
      <x:c r="G537" s="43" t="n">
        <x:f>IF(E537=0,"n.a.",SUMIFS('Unit details'!$X$2007:$X$2015,'Unit details'!$B$2007:$B$2015,$A537,'Unit details'!$J$2007:$J$2015,$B537,'Unit details'!$N$2007:$N$2015,"Yes")/E537)</x:f>
        <x:v>7.988263871708048</x:v>
      </x:c>
      <x:c r="H537" s="43" t="n">
        <x:f>IF(E537=0,"n.a.",_xlfn.MAXIFS('Unit details'!$X$2007:$X$2015,'Unit details'!$B$2007:$B$2015,$A537,'Unit details'!$J$2007:$J$2015,$B537,'Unit details'!$N$2007:$N$2015,"Yes"))</x:f>
        <x:v>8.701154880556874</x:v>
      </x:c>
      <x:c r="I537" s="15" t="str">
        <x:f>IF(E537=0,"No reliable quoted sample",IF(E537=1,"One quote only; not a market range","Unweighted mean of advertised asking rates"))</x:f>
        <x:v>Unweighted mean of advertised asking rates</x:v>
      </x:c>
    </x:row>
    <x:row r="538" ht="30" customHeight="1">
      <x:c r="A538" s="15" t="str">
        <x:v>Rayleigh</x:v>
      </x:c>
      <x:c r="B538" s="15" t="str">
        <x:v>10,001–15,000</x:v>
      </x:c>
      <x:c r="C538" s="14" t="n">
        <x:f>COUNTIFS('Unit details'!$B$2007:$B$2015,$A538,'Unit details'!$J$2007:$J$2015,$B538,'Unit details'!$H$2007:$H$2015,"Current",'Unit details'!$E$2007:$E$2015,"Town")</x:f>
        <x:v>1</x:v>
      </x:c>
      <x:c r="D538" s="14" t="n">
        <x:f>COUNTIFS('Unit details'!$B$2007:$B$2015,$A538,'Unit details'!$J$2007:$J$2015,$B538,'Unit details'!$H$2007:$H$2015,"Current",'Unit details'!$E$2007:$E$2015,"Nearby")</x:f>
        <x:v>0</x:v>
      </x:c>
      <x:c r="E538" s="14" t="n">
        <x:f>COUNTIFS('Unit details'!$B$2007:$B$2015,$A538,'Unit details'!$J$2007:$J$2015,$B538,'Unit details'!$N$2007:$N$2015,"Yes")</x:f>
        <x:v>0</x:v>
      </x:c>
      <x:c r="F538" s="43" t="str">
        <x:f>IF(E538=0,"n.a.",_xlfn.MINIFS('Unit details'!$X$2007:$X$2015,'Unit details'!$B$2007:$B$2015,$A538,'Unit details'!$J$2007:$J$2015,$B538,'Unit details'!$N$2007:$N$2015,"Yes"))</x:f>
        <x:v>n.a.</x:v>
      </x:c>
      <x:c r="G538" s="43" t="str">
        <x:f>IF(E538=0,"n.a.",SUMIFS('Unit details'!$X$2007:$X$2015,'Unit details'!$B$2007:$B$2015,$A538,'Unit details'!$J$2007:$J$2015,$B538,'Unit details'!$N$2007:$N$2015,"Yes")/E538)</x:f>
        <x:v>n.a.</x:v>
      </x:c>
      <x:c r="H538" s="43" t="str">
        <x:f>IF(E538=0,"n.a.",_xlfn.MAXIFS('Unit details'!$X$2007:$X$2015,'Unit details'!$B$2007:$B$2015,$A538,'Unit details'!$J$2007:$J$2015,$B538,'Unit details'!$N$2007:$N$2015,"Yes"))</x:f>
        <x:v>n.a.</x:v>
      </x:c>
      <x:c r="I538" s="15" t="str">
        <x:f>IF(E538=0,"No reliable quoted sample",IF(E538=1,"One quote only; not a market range","Unweighted mean of advertised asking rates"))</x:f>
        <x:v>No reliable quoted sample</x:v>
      </x:c>
    </x:row>
    <x:row r="539" ht="30" customHeight="1">
      <x:c r="A539" s="15" t="str">
        <x:v>Rickmansworth</x:v>
      </x:c>
      <x:c r="B539" s="15" t="str">
        <x:v>1–1,000</x:v>
      </x:c>
      <x:c r="C539" s="14" t="n">
        <x:f>COUNTIFS('Unit details'!$B$2016:$B$2025,$A539,'Unit details'!$J$2016:$J$2025,$B539,'Unit details'!$H$2016:$H$2025,"Current",'Unit details'!$E$2016:$E$2025,"Town")</x:f>
        <x:v>0</x:v>
      </x:c>
      <x:c r="D539" s="14" t="n">
        <x:f>COUNTIFS('Unit details'!$B$2016:$B$2025,$A539,'Unit details'!$J$2016:$J$2025,$B539,'Unit details'!$H$2016:$H$2025,"Current",'Unit details'!$E$2016:$E$2025,"Nearby")</x:f>
        <x:v>0</x:v>
      </x:c>
      <x:c r="E539" s="14" t="n">
        <x:f>COUNTIFS('Unit details'!$B$2016:$B$2025,$A539,'Unit details'!$J$2016:$J$2025,$B539,'Unit details'!$N$2016:$N$2025,"Yes")</x:f>
        <x:v>0</x:v>
      </x:c>
      <x:c r="F539" s="43" t="str">
        <x:f>IF(E539=0,"n.a.",_xlfn.MINIFS('Unit details'!$X$2016:$X$2025,'Unit details'!$B$2016:$B$2025,$A539,'Unit details'!$J$2016:$J$2025,$B539,'Unit details'!$N$2016:$N$2025,"Yes"))</x:f>
        <x:v>n.a.</x:v>
      </x:c>
      <x:c r="G539" s="43" t="str">
        <x:f>IF(E539=0,"n.a.",SUMIFS('Unit details'!$X$2016:$X$2025,'Unit details'!$B$2016:$B$2025,$A539,'Unit details'!$J$2016:$J$2025,$B539,'Unit details'!$N$2016:$N$2025,"Yes")/E539)</x:f>
        <x:v>n.a.</x:v>
      </x:c>
      <x:c r="H539" s="43" t="str">
        <x:f>IF(E539=0,"n.a.",_xlfn.MAXIFS('Unit details'!$X$2016:$X$2025,'Unit details'!$B$2016:$B$2025,$A539,'Unit details'!$J$2016:$J$2025,$B539,'Unit details'!$N$2016:$N$2025,"Yes"))</x:f>
        <x:v>n.a.</x:v>
      </x:c>
      <x:c r="I539" s="15" t="str">
        <x:f>IF(E539=0,"No reliable quoted sample",IF(E539=1,"One quote only; not a market range","Unweighted mean of advertised asking rates"))</x:f>
        <x:v>No reliable quoted sample</x:v>
      </x:c>
    </x:row>
    <x:row r="540" ht="30" customHeight="1">
      <x:c r="A540" s="15" t="str">
        <x:v>Rickmansworth</x:v>
      </x:c>
      <x:c r="B540" s="15" t="str">
        <x:v>1,001–2,500</x:v>
      </x:c>
      <x:c r="C540" s="14" t="n">
        <x:f>COUNTIFS('Unit details'!$B$2016:$B$2025,$A540,'Unit details'!$J$2016:$J$2025,$B540,'Unit details'!$H$2016:$H$2025,"Current",'Unit details'!$E$2016:$E$2025,"Town")</x:f>
        <x:v>0</x:v>
      </x:c>
      <x:c r="D540" s="14" t="n">
        <x:f>COUNTIFS('Unit details'!$B$2016:$B$2025,$A540,'Unit details'!$J$2016:$J$2025,$B540,'Unit details'!$H$2016:$H$2025,"Current",'Unit details'!$E$2016:$E$2025,"Nearby")</x:f>
        <x:v>0</x:v>
      </x:c>
      <x:c r="E540" s="14" t="n">
        <x:f>COUNTIFS('Unit details'!$B$2016:$B$2025,$A540,'Unit details'!$J$2016:$J$2025,$B540,'Unit details'!$N$2016:$N$2025,"Yes")</x:f>
        <x:v>0</x:v>
      </x:c>
      <x:c r="F540" s="43" t="str">
        <x:f>IF(E540=0,"n.a.",_xlfn.MINIFS('Unit details'!$X$2016:$X$2025,'Unit details'!$B$2016:$B$2025,$A540,'Unit details'!$J$2016:$J$2025,$B540,'Unit details'!$N$2016:$N$2025,"Yes"))</x:f>
        <x:v>n.a.</x:v>
      </x:c>
      <x:c r="G540" s="43" t="str">
        <x:f>IF(E540=0,"n.a.",SUMIFS('Unit details'!$X$2016:$X$2025,'Unit details'!$B$2016:$B$2025,$A540,'Unit details'!$J$2016:$J$2025,$B540,'Unit details'!$N$2016:$N$2025,"Yes")/E540)</x:f>
        <x:v>n.a.</x:v>
      </x:c>
      <x:c r="H540" s="43" t="str">
        <x:f>IF(E540=0,"n.a.",_xlfn.MAXIFS('Unit details'!$X$2016:$X$2025,'Unit details'!$B$2016:$B$2025,$A540,'Unit details'!$J$2016:$J$2025,$B540,'Unit details'!$N$2016:$N$2025,"Yes"))</x:f>
        <x:v>n.a.</x:v>
      </x:c>
      <x:c r="I540" s="15" t="str">
        <x:f>IF(E540=0,"No reliable quoted sample",IF(E540=1,"One quote only; not a market range","Unweighted mean of advertised asking rates"))</x:f>
        <x:v>No reliable quoted sample</x:v>
      </x:c>
    </x:row>
    <x:row r="541" ht="30" customHeight="1">
      <x:c r="A541" s="15" t="str">
        <x:v>Rickmansworth</x:v>
      </x:c>
      <x:c r="B541" s="15" t="str">
        <x:v>2,501–5,000</x:v>
      </x:c>
      <x:c r="C541" s="14" t="n">
        <x:f>COUNTIFS('Unit details'!$B$2016:$B$2025,$A541,'Unit details'!$J$2016:$J$2025,$B541,'Unit details'!$H$2016:$H$2025,"Current",'Unit details'!$E$2016:$E$2025,"Town")</x:f>
        <x:v>0</x:v>
      </x:c>
      <x:c r="D541" s="14" t="n">
        <x:f>COUNTIFS('Unit details'!$B$2016:$B$2025,$A541,'Unit details'!$J$2016:$J$2025,$B541,'Unit details'!$H$2016:$H$2025,"Current",'Unit details'!$E$2016:$E$2025,"Nearby")</x:f>
        <x:v>0</x:v>
      </x:c>
      <x:c r="E541" s="14" t="n">
        <x:f>COUNTIFS('Unit details'!$B$2016:$B$2025,$A541,'Unit details'!$J$2016:$J$2025,$B541,'Unit details'!$N$2016:$N$2025,"Yes")</x:f>
        <x:v>0</x:v>
      </x:c>
      <x:c r="F541" s="43" t="str">
        <x:f>IF(E541=0,"n.a.",_xlfn.MINIFS('Unit details'!$X$2016:$X$2025,'Unit details'!$B$2016:$B$2025,$A541,'Unit details'!$J$2016:$J$2025,$B541,'Unit details'!$N$2016:$N$2025,"Yes"))</x:f>
        <x:v>n.a.</x:v>
      </x:c>
      <x:c r="G541" s="43" t="str">
        <x:f>IF(E541=0,"n.a.",SUMIFS('Unit details'!$X$2016:$X$2025,'Unit details'!$B$2016:$B$2025,$A541,'Unit details'!$J$2016:$J$2025,$B541,'Unit details'!$N$2016:$N$2025,"Yes")/E541)</x:f>
        <x:v>n.a.</x:v>
      </x:c>
      <x:c r="H541" s="43" t="str">
        <x:f>IF(E541=0,"n.a.",_xlfn.MAXIFS('Unit details'!$X$2016:$X$2025,'Unit details'!$B$2016:$B$2025,$A541,'Unit details'!$J$2016:$J$2025,$B541,'Unit details'!$N$2016:$N$2025,"Yes"))</x:f>
        <x:v>n.a.</x:v>
      </x:c>
      <x:c r="I541" s="15" t="str">
        <x:f>IF(E541=0,"No reliable quoted sample",IF(E541=1,"One quote only; not a market range","Unweighted mean of advertised asking rates"))</x:f>
        <x:v>No reliable quoted sample</x:v>
      </x:c>
    </x:row>
    <x:row r="542" ht="30" customHeight="1">
      <x:c r="A542" s="15" t="str">
        <x:v>Rickmansworth</x:v>
      </x:c>
      <x:c r="B542" s="15" t="str">
        <x:v>5,001–10,000</x:v>
      </x:c>
      <x:c r="C542" s="14" t="n">
        <x:f>COUNTIFS('Unit details'!$B$2016:$B$2025,$A542,'Unit details'!$J$2016:$J$2025,$B542,'Unit details'!$H$2016:$H$2025,"Current",'Unit details'!$E$2016:$E$2025,"Town")</x:f>
        <x:v>1</x:v>
      </x:c>
      <x:c r="D542" s="14" t="n">
        <x:f>COUNTIFS('Unit details'!$B$2016:$B$2025,$A542,'Unit details'!$J$2016:$J$2025,$B542,'Unit details'!$H$2016:$H$2025,"Current",'Unit details'!$E$2016:$E$2025,"Nearby")</x:f>
        <x:v>6</x:v>
      </x:c>
      <x:c r="E542" s="14" t="n">
        <x:f>COUNTIFS('Unit details'!$B$2016:$B$2025,$A542,'Unit details'!$J$2016:$J$2025,$B542,'Unit details'!$N$2016:$N$2025,"Yes")</x:f>
        <x:v>1</x:v>
      </x:c>
      <x:c r="F542" s="43" t="n">
        <x:f>IF(E542=0,"n.a.",_xlfn.MINIFS('Unit details'!$X$2016:$X$2025,'Unit details'!$B$2016:$B$2025,$A542,'Unit details'!$J$2016:$J$2025,$B542,'Unit details'!$N$2016:$N$2025,"Yes"))</x:f>
        <x:v>14.849420849420849</x:v>
      </x:c>
      <x:c r="G542" s="43" t="n">
        <x:f>IF(E542=0,"n.a.",SUMIFS('Unit details'!$X$2016:$X$2025,'Unit details'!$B$2016:$B$2025,$A542,'Unit details'!$J$2016:$J$2025,$B542,'Unit details'!$N$2016:$N$2025,"Yes")/E542)</x:f>
        <x:v>14.849420849420849</x:v>
      </x:c>
      <x:c r="H542" s="43" t="n">
        <x:f>IF(E542=0,"n.a.",_xlfn.MAXIFS('Unit details'!$X$2016:$X$2025,'Unit details'!$B$2016:$B$2025,$A542,'Unit details'!$J$2016:$J$2025,$B542,'Unit details'!$N$2016:$N$2025,"Yes"))</x:f>
        <x:v>14.849420849420849</x:v>
      </x:c>
      <x:c r="I542" s="15" t="str">
        <x:f>IF(E542=0,"No reliable quoted sample",IF(E542=1,"One quote only; not a market range","Unweighted mean of advertised asking rates"))</x:f>
        <x:v>One quote only; not a market range</x:v>
      </x:c>
    </x:row>
    <x:row r="543" ht="30" customHeight="1">
      <x:c r="A543" s="15" t="str">
        <x:v>Rickmansworth</x:v>
      </x:c>
      <x:c r="B543" s="15" t="str">
        <x:v>10,001–15,000</x:v>
      </x:c>
      <x:c r="C543" s="14" t="n">
        <x:f>COUNTIFS('Unit details'!$B$2016:$B$2025,$A543,'Unit details'!$J$2016:$J$2025,$B543,'Unit details'!$H$2016:$H$2025,"Current",'Unit details'!$E$2016:$E$2025,"Town")</x:f>
        <x:v>0</x:v>
      </x:c>
      <x:c r="D543" s="14" t="n">
        <x:f>COUNTIFS('Unit details'!$B$2016:$B$2025,$A543,'Unit details'!$J$2016:$J$2025,$B543,'Unit details'!$H$2016:$H$2025,"Current",'Unit details'!$E$2016:$E$2025,"Nearby")</x:f>
        <x:v>0</x:v>
      </x:c>
      <x:c r="E543" s="14" t="n">
        <x:f>COUNTIFS('Unit details'!$B$2016:$B$2025,$A543,'Unit details'!$J$2016:$J$2025,$B543,'Unit details'!$N$2016:$N$2025,"Yes")</x:f>
        <x:v>0</x:v>
      </x:c>
      <x:c r="F543" s="43" t="str">
        <x:f>IF(E543=0,"n.a.",_xlfn.MINIFS('Unit details'!$X$2016:$X$2025,'Unit details'!$B$2016:$B$2025,$A543,'Unit details'!$J$2016:$J$2025,$B543,'Unit details'!$N$2016:$N$2025,"Yes"))</x:f>
        <x:v>n.a.</x:v>
      </x:c>
      <x:c r="G543" s="43" t="str">
        <x:f>IF(E543=0,"n.a.",SUMIFS('Unit details'!$X$2016:$X$2025,'Unit details'!$B$2016:$B$2025,$A543,'Unit details'!$J$2016:$J$2025,$B543,'Unit details'!$N$2016:$N$2025,"Yes")/E543)</x:f>
        <x:v>n.a.</x:v>
      </x:c>
      <x:c r="H543" s="43" t="str">
        <x:f>IF(E543=0,"n.a.",_xlfn.MAXIFS('Unit details'!$X$2016:$X$2025,'Unit details'!$B$2016:$B$2025,$A543,'Unit details'!$J$2016:$J$2025,$B543,'Unit details'!$N$2016:$N$2025,"Yes"))</x:f>
        <x:v>n.a.</x:v>
      </x:c>
      <x:c r="I543" s="15" t="str">
        <x:f>IF(E543=0,"No reliable quoted sample",IF(E543=1,"One quote only; not a market range","Unweighted mean of advertised asking rates"))</x:f>
        <x:v>No reliable quoted sample</x:v>
      </x:c>
    </x:row>
    <x:row r="544" ht="30" customHeight="1">
      <x:c r="A544" s="15" t="str">
        <x:v>South Ockendon</x:v>
      </x:c>
      <x:c r="B544" s="15" t="str">
        <x:v>1–1,000</x:v>
      </x:c>
      <x:c r="C544" s="14" t="n">
        <x:f>COUNTIFS('Unit details'!$B$2026:$B$2026,$A544,'Unit details'!$J$2026:$J$2026,$B544,'Unit details'!$H$2026:$H$2026,"Current",'Unit details'!$E$2026:$E$2026,"Town")</x:f>
        <x:v>0</x:v>
      </x:c>
      <x:c r="D544" s="14" t="n">
        <x:f>COUNTIFS('Unit details'!$B$2026:$B$2026,$A544,'Unit details'!$J$2026:$J$2026,$B544,'Unit details'!$H$2026:$H$2026,"Current",'Unit details'!$E$2026:$E$2026,"Nearby")</x:f>
        <x:v>0</x:v>
      </x:c>
      <x:c r="E544" s="14" t="n">
        <x:f>COUNTIFS('Unit details'!$B$2026:$B$2026,$A544,'Unit details'!$J$2026:$J$2026,$B544,'Unit details'!$N$2026:$N$2026,"Yes")</x:f>
        <x:v>0</x:v>
      </x:c>
      <x:c r="F544" s="43" t="str">
        <x:f>IF(E544=0,"n.a.",_xlfn.MINIFS('Unit details'!$X$2026:$X$2026,'Unit details'!$B$2026:$B$2026,$A544,'Unit details'!$J$2026:$J$2026,$B544,'Unit details'!$N$2026:$N$2026,"Yes"))</x:f>
        <x:v>n.a.</x:v>
      </x:c>
      <x:c r="G544" s="43" t="str">
        <x:f>IF(E544=0,"n.a.",SUMIFS('Unit details'!$X$2026:$X$2026,'Unit details'!$B$2026:$B$2026,$A544,'Unit details'!$J$2026:$J$2026,$B544,'Unit details'!$N$2026:$N$2026,"Yes")/E544)</x:f>
        <x:v>n.a.</x:v>
      </x:c>
      <x:c r="H544" s="43" t="str">
        <x:f>IF(E544=0,"n.a.",_xlfn.MAXIFS('Unit details'!$X$2026:$X$2026,'Unit details'!$B$2026:$B$2026,$A544,'Unit details'!$J$2026:$J$2026,$B544,'Unit details'!$N$2026:$N$2026,"Yes"))</x:f>
        <x:v>n.a.</x:v>
      </x:c>
      <x:c r="I544" s="15" t="str">
        <x:f>IF(E544=0,"No reliable quoted sample",IF(E544=1,"One quote only; not a market range","Unweighted mean of advertised asking rates"))</x:f>
        <x:v>No reliable quoted sample</x:v>
      </x:c>
    </x:row>
    <x:row r="545" ht="30" customHeight="1">
      <x:c r="A545" s="15" t="str">
        <x:v>South Ockendon</x:v>
      </x:c>
      <x:c r="B545" s="15" t="str">
        <x:v>1,001–2,500</x:v>
      </x:c>
      <x:c r="C545" s="14" t="n">
        <x:f>COUNTIFS('Unit details'!$B$2026:$B$2026,$A545,'Unit details'!$J$2026:$J$2026,$B545,'Unit details'!$H$2026:$H$2026,"Current",'Unit details'!$E$2026:$E$2026,"Town")</x:f>
        <x:v>0</x:v>
      </x:c>
      <x:c r="D545" s="14" t="n">
        <x:f>COUNTIFS('Unit details'!$B$2026:$B$2026,$A545,'Unit details'!$J$2026:$J$2026,$B545,'Unit details'!$H$2026:$H$2026,"Current",'Unit details'!$E$2026:$E$2026,"Nearby")</x:f>
        <x:v>0</x:v>
      </x:c>
      <x:c r="E545" s="14" t="n">
        <x:f>COUNTIFS('Unit details'!$B$2026:$B$2026,$A545,'Unit details'!$J$2026:$J$2026,$B545,'Unit details'!$N$2026:$N$2026,"Yes")</x:f>
        <x:v>0</x:v>
      </x:c>
      <x:c r="F545" s="43" t="str">
        <x:f>IF(E545=0,"n.a.",_xlfn.MINIFS('Unit details'!$X$2026:$X$2026,'Unit details'!$B$2026:$B$2026,$A545,'Unit details'!$J$2026:$J$2026,$B545,'Unit details'!$N$2026:$N$2026,"Yes"))</x:f>
        <x:v>n.a.</x:v>
      </x:c>
      <x:c r="G545" s="43" t="str">
        <x:f>IF(E545=0,"n.a.",SUMIFS('Unit details'!$X$2026:$X$2026,'Unit details'!$B$2026:$B$2026,$A545,'Unit details'!$J$2026:$J$2026,$B545,'Unit details'!$N$2026:$N$2026,"Yes")/E545)</x:f>
        <x:v>n.a.</x:v>
      </x:c>
      <x:c r="H545" s="43" t="str">
        <x:f>IF(E545=0,"n.a.",_xlfn.MAXIFS('Unit details'!$X$2026:$X$2026,'Unit details'!$B$2026:$B$2026,$A545,'Unit details'!$J$2026:$J$2026,$B545,'Unit details'!$N$2026:$N$2026,"Yes"))</x:f>
        <x:v>n.a.</x:v>
      </x:c>
      <x:c r="I545" s="15" t="str">
        <x:f>IF(E545=0,"No reliable quoted sample",IF(E545=1,"One quote only; not a market range","Unweighted mean of advertised asking rates"))</x:f>
        <x:v>No reliable quoted sample</x:v>
      </x:c>
    </x:row>
    <x:row r="546" ht="30" customHeight="1">
      <x:c r="A546" s="15" t="str">
        <x:v>South Ockendon</x:v>
      </x:c>
      <x:c r="B546" s="15" t="str">
        <x:v>2,501–5,000</x:v>
      </x:c>
      <x:c r="C546" s="14" t="n">
        <x:f>COUNTIFS('Unit details'!$B$2026:$B$2026,$A546,'Unit details'!$J$2026:$J$2026,$B546,'Unit details'!$H$2026:$H$2026,"Current",'Unit details'!$E$2026:$E$2026,"Town")</x:f>
        <x:v>0</x:v>
      </x:c>
      <x:c r="D546" s="14" t="n">
        <x:f>COUNTIFS('Unit details'!$B$2026:$B$2026,$A546,'Unit details'!$J$2026:$J$2026,$B546,'Unit details'!$H$2026:$H$2026,"Current",'Unit details'!$E$2026:$E$2026,"Nearby")</x:f>
        <x:v>0</x:v>
      </x:c>
      <x:c r="E546" s="14" t="n">
        <x:f>COUNTIFS('Unit details'!$B$2026:$B$2026,$A546,'Unit details'!$J$2026:$J$2026,$B546,'Unit details'!$N$2026:$N$2026,"Yes")</x:f>
        <x:v>0</x:v>
      </x:c>
      <x:c r="F546" s="43" t="str">
        <x:f>IF(E546=0,"n.a.",_xlfn.MINIFS('Unit details'!$X$2026:$X$2026,'Unit details'!$B$2026:$B$2026,$A546,'Unit details'!$J$2026:$J$2026,$B546,'Unit details'!$N$2026:$N$2026,"Yes"))</x:f>
        <x:v>n.a.</x:v>
      </x:c>
      <x:c r="G546" s="43" t="str">
        <x:f>IF(E546=0,"n.a.",SUMIFS('Unit details'!$X$2026:$X$2026,'Unit details'!$B$2026:$B$2026,$A546,'Unit details'!$J$2026:$J$2026,$B546,'Unit details'!$N$2026:$N$2026,"Yes")/E546)</x:f>
        <x:v>n.a.</x:v>
      </x:c>
      <x:c r="H546" s="43" t="str">
        <x:f>IF(E546=0,"n.a.",_xlfn.MAXIFS('Unit details'!$X$2026:$X$2026,'Unit details'!$B$2026:$B$2026,$A546,'Unit details'!$J$2026:$J$2026,$B546,'Unit details'!$N$2026:$N$2026,"Yes"))</x:f>
        <x:v>n.a.</x:v>
      </x:c>
      <x:c r="I546" s="15" t="str">
        <x:f>IF(E546=0,"No reliable quoted sample",IF(E546=1,"One quote only; not a market range","Unweighted mean of advertised asking rates"))</x:f>
        <x:v>No reliable quoted sample</x:v>
      </x:c>
    </x:row>
    <x:row r="547" ht="30" customHeight="1">
      <x:c r="A547" s="15" t="str">
        <x:v>South Ockendon</x:v>
      </x:c>
      <x:c r="B547" s="15" t="str">
        <x:v>5,001–10,000</x:v>
      </x:c>
      <x:c r="C547" s="14" t="n">
        <x:f>COUNTIFS('Unit details'!$B$2026:$B$2026,$A547,'Unit details'!$J$2026:$J$2026,$B547,'Unit details'!$H$2026:$H$2026,"Current",'Unit details'!$E$2026:$E$2026,"Town")</x:f>
        <x:v>0</x:v>
      </x:c>
      <x:c r="D547" s="14" t="n">
        <x:f>COUNTIFS('Unit details'!$B$2026:$B$2026,$A547,'Unit details'!$J$2026:$J$2026,$B547,'Unit details'!$H$2026:$H$2026,"Current",'Unit details'!$E$2026:$E$2026,"Nearby")</x:f>
        <x:v>0</x:v>
      </x:c>
      <x:c r="E547" s="14" t="n">
        <x:f>COUNTIFS('Unit details'!$B$2026:$B$2026,$A547,'Unit details'!$J$2026:$J$2026,$B547,'Unit details'!$N$2026:$N$2026,"Yes")</x:f>
        <x:v>0</x:v>
      </x:c>
      <x:c r="F547" s="43" t="str">
        <x:f>IF(E547=0,"n.a.",_xlfn.MINIFS('Unit details'!$X$2026:$X$2026,'Unit details'!$B$2026:$B$2026,$A547,'Unit details'!$J$2026:$J$2026,$B547,'Unit details'!$N$2026:$N$2026,"Yes"))</x:f>
        <x:v>n.a.</x:v>
      </x:c>
      <x:c r="G547" s="43" t="str">
        <x:f>IF(E547=0,"n.a.",SUMIFS('Unit details'!$X$2026:$X$2026,'Unit details'!$B$2026:$B$2026,$A547,'Unit details'!$J$2026:$J$2026,$B547,'Unit details'!$N$2026:$N$2026,"Yes")/E547)</x:f>
        <x:v>n.a.</x:v>
      </x:c>
      <x:c r="H547" s="43" t="str">
        <x:f>IF(E547=0,"n.a.",_xlfn.MAXIFS('Unit details'!$X$2026:$X$2026,'Unit details'!$B$2026:$B$2026,$A547,'Unit details'!$J$2026:$J$2026,$B547,'Unit details'!$N$2026:$N$2026,"Yes"))</x:f>
        <x:v>n.a.</x:v>
      </x:c>
      <x:c r="I547" s="15" t="str">
        <x:f>IF(E547=0,"No reliable quoted sample",IF(E547=1,"One quote only; not a market range","Unweighted mean of advertised asking rates"))</x:f>
        <x:v>No reliable quoted sample</x:v>
      </x:c>
    </x:row>
    <x:row r="548" ht="30" customHeight="1">
      <x:c r="A548" s="15" t="str">
        <x:v>South Ockendon</x:v>
      </x:c>
      <x:c r="B548" s="15" t="str">
        <x:v>10,001–15,000</x:v>
      </x:c>
      <x:c r="C548" s="14" t="n">
        <x:f>COUNTIFS('Unit details'!$B$2026:$B$2026,$A548,'Unit details'!$J$2026:$J$2026,$B548,'Unit details'!$H$2026:$H$2026,"Current",'Unit details'!$E$2026:$E$2026,"Town")</x:f>
        <x:v>0</x:v>
      </x:c>
      <x:c r="D548" s="14" t="n">
        <x:f>COUNTIFS('Unit details'!$B$2026:$B$2026,$A548,'Unit details'!$J$2026:$J$2026,$B548,'Unit details'!$H$2026:$H$2026,"Current",'Unit details'!$E$2026:$E$2026,"Nearby")</x:f>
        <x:v>0</x:v>
      </x:c>
      <x:c r="E548" s="14" t="n">
        <x:f>COUNTIFS('Unit details'!$B$2026:$B$2026,$A548,'Unit details'!$J$2026:$J$2026,$B548,'Unit details'!$N$2026:$N$2026,"Yes")</x:f>
        <x:v>0</x:v>
      </x:c>
      <x:c r="F548" s="43" t="str">
        <x:f>IF(E548=0,"n.a.",_xlfn.MINIFS('Unit details'!$X$2026:$X$2026,'Unit details'!$B$2026:$B$2026,$A548,'Unit details'!$J$2026:$J$2026,$B548,'Unit details'!$N$2026:$N$2026,"Yes"))</x:f>
        <x:v>n.a.</x:v>
      </x:c>
      <x:c r="G548" s="43" t="str">
        <x:f>IF(E548=0,"n.a.",SUMIFS('Unit details'!$X$2026:$X$2026,'Unit details'!$B$2026:$B$2026,$A548,'Unit details'!$J$2026:$J$2026,$B548,'Unit details'!$N$2026:$N$2026,"Yes")/E548)</x:f>
        <x:v>n.a.</x:v>
      </x:c>
      <x:c r="H548" s="43" t="str">
        <x:f>IF(E548=0,"n.a.",_xlfn.MAXIFS('Unit details'!$X$2026:$X$2026,'Unit details'!$B$2026:$B$2026,$A548,'Unit details'!$J$2026:$J$2026,$B548,'Unit details'!$N$2026:$N$2026,"Yes"))</x:f>
        <x:v>n.a.</x:v>
      </x:c>
      <x:c r="I548" s="15" t="str">
        <x:f>IF(E548=0,"No reliable quoted sample",IF(E548=1,"One quote only; not a market range","Unweighted mean of advertised asking rates"))</x:f>
        <x:v>No reliable quoted sample</x:v>
      </x:c>
    </x:row>
    <x:row r="549" ht="30" customHeight="1">
      <x:c r="A549" s="15" t="str">
        <x:v>Southend-on-Sea</x:v>
      </x:c>
      <x:c r="B549" s="15" t="str">
        <x:v>1–1,000</x:v>
      </x:c>
      <x:c r="C549" s="14" t="n">
        <x:f>COUNTIFS('Unit details'!$B$2027:$B$2059,$A549,'Unit details'!$J$2027:$J$2059,$B549,'Unit details'!$H$2027:$H$2059,"Current",'Unit details'!$E$2027:$E$2059,"Town")</x:f>
        <x:v>4</x:v>
      </x:c>
      <x:c r="D549" s="14" t="n">
        <x:f>COUNTIFS('Unit details'!$B$2027:$B$2059,$A549,'Unit details'!$J$2027:$J$2059,$B549,'Unit details'!$H$2027:$H$2059,"Current",'Unit details'!$E$2027:$E$2059,"Nearby")</x:f>
        <x:v>0</x:v>
      </x:c>
      <x:c r="E549" s="14" t="n">
        <x:f>COUNTIFS('Unit details'!$B$2027:$B$2059,$A549,'Unit details'!$J$2027:$J$2059,$B549,'Unit details'!$N$2027:$N$2059,"Yes")</x:f>
        <x:v>3</x:v>
      </x:c>
      <x:c r="F549" s="43" t="n">
        <x:f>IF(E549=0,"n.a.",_xlfn.MINIFS('Unit details'!$X$2027:$X$2059,'Unit details'!$B$2027:$B$2059,$A549,'Unit details'!$J$2027:$J$2059,$B549,'Unit details'!$N$2027:$N$2059,"Yes"))</x:f>
        <x:v>11.981845688350983</x:v>
      </x:c>
      <x:c r="G549" s="43" t="n">
        <x:f>IF(E549=0,"n.a.",SUMIFS('Unit details'!$X$2027:$X$2059,'Unit details'!$B$2027:$B$2059,$A549,'Unit details'!$J$2027:$J$2059,$B549,'Unit details'!$N$2027:$N$2059,"Yes")/E549)</x:f>
        <x:v>13.867064568960267</x:v>
      </x:c>
      <x:c r="H549" s="43" t="n">
        <x:f>IF(E549=0,"n.a.",_xlfn.MAXIFS('Unit details'!$X$2027:$X$2059,'Unit details'!$B$2027:$B$2059,$A549,'Unit details'!$J$2027:$J$2059,$B549,'Unit details'!$N$2027:$N$2059,"Yes"))</x:f>
        <x:v>15.635179153094462</x:v>
      </x:c>
      <x:c r="I549" s="15" t="str">
        <x:f>IF(E549=0,"No reliable quoted sample",IF(E549=1,"One quote only; not a market range","Unweighted mean of advertised asking rates"))</x:f>
        <x:v>Unweighted mean of advertised asking rates</x:v>
      </x:c>
    </x:row>
    <x:row r="550" ht="30" customHeight="1">
      <x:c r="A550" s="15" t="str">
        <x:v>Southend-on-Sea</x:v>
      </x:c>
      <x:c r="B550" s="15" t="str">
        <x:v>1,001–2,500</x:v>
      </x:c>
      <x:c r="C550" s="14" t="n">
        <x:f>COUNTIFS('Unit details'!$B$2027:$B$2059,$A550,'Unit details'!$J$2027:$J$2059,$B550,'Unit details'!$H$2027:$H$2059,"Current",'Unit details'!$E$2027:$E$2059,"Town")</x:f>
        <x:v>11</x:v>
      </x:c>
      <x:c r="D550" s="14" t="n">
        <x:f>COUNTIFS('Unit details'!$B$2027:$B$2059,$A550,'Unit details'!$J$2027:$J$2059,$B550,'Unit details'!$H$2027:$H$2059,"Current",'Unit details'!$E$2027:$E$2059,"Nearby")</x:f>
        <x:v>0</x:v>
      </x:c>
      <x:c r="E550" s="14" t="n">
        <x:f>COUNTIFS('Unit details'!$B$2027:$B$2059,$A550,'Unit details'!$J$2027:$J$2059,$B550,'Unit details'!$N$2027:$N$2059,"Yes")</x:f>
        <x:v>11</x:v>
      </x:c>
      <x:c r="F550" s="43" t="n">
        <x:f>IF(E550=0,"n.a.",_xlfn.MINIFS('Unit details'!$X$2027:$X$2059,'Unit details'!$B$2027:$B$2059,$A550,'Unit details'!$J$2027:$J$2059,$B550,'Unit details'!$N$2027:$N$2059,"Yes"))</x:f>
        <x:v>6.3320825515947465</x:v>
      </x:c>
      <x:c r="G550" s="43" t="n">
        <x:f>IF(E550=0,"n.a.",SUMIFS('Unit details'!$X$2027:$X$2059,'Unit details'!$B$2027:$B$2059,$A550,'Unit details'!$J$2027:$J$2059,$B550,'Unit details'!$N$2027:$N$2059,"Yes")/E550)</x:f>
        <x:v>11.169575385408807</x:v>
      </x:c>
      <x:c r="H550" s="43" t="n">
        <x:f>IF(E550=0,"n.a.",_xlfn.MAXIFS('Unit details'!$X$2027:$X$2059,'Unit details'!$B$2027:$B$2059,$A550,'Unit details'!$J$2027:$J$2059,$B550,'Unit details'!$N$2027:$N$2059,"Yes"))</x:f>
        <x:v>20.04688463911166</x:v>
      </x:c>
      <x:c r="I550" s="15" t="str">
        <x:f>IF(E550=0,"No reliable quoted sample",IF(E550=1,"One quote only; not a market range","Unweighted mean of advertised asking rates"))</x:f>
        <x:v>Unweighted mean of advertised asking rates</x:v>
      </x:c>
    </x:row>
    <x:row r="551" ht="30" customHeight="1">
      <x:c r="A551" s="15" t="str">
        <x:v>Southend-on-Sea</x:v>
      </x:c>
      <x:c r="B551" s="15" t="str">
        <x:v>2,501–5,000</x:v>
      </x:c>
      <x:c r="C551" s="14" t="n">
        <x:f>COUNTIFS('Unit details'!$B$2027:$B$2059,$A551,'Unit details'!$J$2027:$J$2059,$B551,'Unit details'!$H$2027:$H$2059,"Current",'Unit details'!$E$2027:$E$2059,"Town")</x:f>
        <x:v>3</x:v>
      </x:c>
      <x:c r="D551" s="14" t="n">
        <x:f>COUNTIFS('Unit details'!$B$2027:$B$2059,$A551,'Unit details'!$J$2027:$J$2059,$B551,'Unit details'!$H$2027:$H$2059,"Current",'Unit details'!$E$2027:$E$2059,"Nearby")</x:f>
        <x:v>0</x:v>
      </x:c>
      <x:c r="E551" s="14" t="n">
        <x:f>COUNTIFS('Unit details'!$B$2027:$B$2059,$A551,'Unit details'!$J$2027:$J$2059,$B551,'Unit details'!$N$2027:$N$2059,"Yes")</x:f>
        <x:v>3</x:v>
      </x:c>
      <x:c r="F551" s="43" t="n">
        <x:f>IF(E551=0,"n.a.",_xlfn.MINIFS('Unit details'!$X$2027:$X$2059,'Unit details'!$B$2027:$B$2059,$A551,'Unit details'!$J$2027:$J$2059,$B551,'Unit details'!$N$2027:$N$2059,"Yes"))</x:f>
        <x:v>6.068487212830516</x:v>
      </x:c>
      <x:c r="G551" s="43" t="n">
        <x:f>IF(E551=0,"n.a.",SUMIFS('Unit details'!$X$2027:$X$2059,'Unit details'!$B$2027:$B$2059,$A551,'Unit details'!$J$2027:$J$2059,$B551,'Unit details'!$N$2027:$N$2059,"Yes")/E551)</x:f>
        <x:v>6.914971330663118</x:v>
      </x:c>
      <x:c r="H551" s="43" t="n">
        <x:f>IF(E551=0,"n.a.",_xlfn.MAXIFS('Unit details'!$X$2027:$X$2059,'Unit details'!$B$2027:$B$2059,$A551,'Unit details'!$J$2027:$J$2059,$B551,'Unit details'!$N$2027:$N$2059,"Yes"))</x:f>
        <x:v>8.24693685202639</x:v>
      </x:c>
      <x:c r="I551" s="15" t="str">
        <x:f>IF(E551=0,"No reliable quoted sample",IF(E551=1,"One quote only; not a market range","Unweighted mean of advertised asking rates"))</x:f>
        <x:v>Unweighted mean of advertised asking rates</x:v>
      </x:c>
    </x:row>
    <x:row r="552" ht="30" customHeight="1">
      <x:c r="A552" s="15" t="str">
        <x:v>Southend-on-Sea</x:v>
      </x:c>
      <x:c r="B552" s="15" t="str">
        <x:v>5,001–10,000</x:v>
      </x:c>
      <x:c r="C552" s="14" t="n">
        <x:f>COUNTIFS('Unit details'!$B$2027:$B$2059,$A552,'Unit details'!$J$2027:$J$2059,$B552,'Unit details'!$H$2027:$H$2059,"Current",'Unit details'!$E$2027:$E$2059,"Town")</x:f>
        <x:v>4</x:v>
      </x:c>
      <x:c r="D552" s="14" t="n">
        <x:f>COUNTIFS('Unit details'!$B$2027:$B$2059,$A552,'Unit details'!$J$2027:$J$2059,$B552,'Unit details'!$H$2027:$H$2059,"Current",'Unit details'!$E$2027:$E$2059,"Nearby")</x:f>
        <x:v>1</x:v>
      </x:c>
      <x:c r="E552" s="14" t="n">
        <x:f>COUNTIFS('Unit details'!$B$2027:$B$2059,$A552,'Unit details'!$J$2027:$J$2059,$B552,'Unit details'!$N$2027:$N$2059,"Yes")</x:f>
        <x:v>4</x:v>
      </x:c>
      <x:c r="F552" s="43" t="n">
        <x:f>IF(E552=0,"n.a.",_xlfn.MINIFS('Unit details'!$X$2027:$X$2059,'Unit details'!$B$2027:$B$2059,$A552,'Unit details'!$J$2027:$J$2059,$B552,'Unit details'!$N$2027:$N$2059,"Yes"))</x:f>
        <x:v>4.939451880178457</x:v>
      </x:c>
      <x:c r="G552" s="43" t="n">
        <x:f>IF(E552=0,"n.a.",SUMIFS('Unit details'!$X$2027:$X$2059,'Unit details'!$B$2027:$B$2059,$A552,'Unit details'!$J$2027:$J$2059,$B552,'Unit details'!$N$2027:$N$2059,"Yes")/E552)</x:f>
        <x:v>5.74908906078559</x:v>
      </x:c>
      <x:c r="H552" s="43" t="n">
        <x:f>IF(E552=0,"n.a.",_xlfn.MAXIFS('Unit details'!$X$2027:$X$2059,'Unit details'!$B$2027:$B$2059,$A552,'Unit details'!$J$2027:$J$2059,$B552,'Unit details'!$N$2027:$N$2059,"Yes"))</x:f>
        <x:v>6.921745818111901</x:v>
      </x:c>
      <x:c r="I552" s="15" t="str">
        <x:f>IF(E552=0,"No reliable quoted sample",IF(E552=1,"One quote only; not a market range","Unweighted mean of advertised asking rates"))</x:f>
        <x:v>Unweighted mean of advertised asking rates</x:v>
      </x:c>
    </x:row>
    <x:row r="553" ht="30" customHeight="1">
      <x:c r="A553" s="15" t="str">
        <x:v>Southend-on-Sea</x:v>
      </x:c>
      <x:c r="B553" s="15" t="str">
        <x:v>10,001–15,000</x:v>
      </x:c>
      <x:c r="C553" s="14" t="n">
        <x:f>COUNTIFS('Unit details'!$B$2027:$B$2059,$A553,'Unit details'!$J$2027:$J$2059,$B553,'Unit details'!$H$2027:$H$2059,"Current",'Unit details'!$E$2027:$E$2059,"Town")</x:f>
        <x:v>0</x:v>
      </x:c>
      <x:c r="D553" s="14" t="n">
        <x:f>COUNTIFS('Unit details'!$B$2027:$B$2059,$A553,'Unit details'!$J$2027:$J$2059,$B553,'Unit details'!$H$2027:$H$2059,"Current",'Unit details'!$E$2027:$E$2059,"Nearby")</x:f>
        <x:v>0</x:v>
      </x:c>
      <x:c r="E553" s="14" t="n">
        <x:f>COUNTIFS('Unit details'!$B$2027:$B$2059,$A553,'Unit details'!$J$2027:$J$2059,$B553,'Unit details'!$N$2027:$N$2059,"Yes")</x:f>
        <x:v>0</x:v>
      </x:c>
      <x:c r="F553" s="43" t="str">
        <x:f>IF(E553=0,"n.a.",_xlfn.MINIFS('Unit details'!$X$2027:$X$2059,'Unit details'!$B$2027:$B$2059,$A553,'Unit details'!$J$2027:$J$2059,$B553,'Unit details'!$N$2027:$N$2059,"Yes"))</x:f>
        <x:v>n.a.</x:v>
      </x:c>
      <x:c r="G553" s="43" t="str">
        <x:f>IF(E553=0,"n.a.",SUMIFS('Unit details'!$X$2027:$X$2059,'Unit details'!$B$2027:$B$2059,$A553,'Unit details'!$J$2027:$J$2059,$B553,'Unit details'!$N$2027:$N$2059,"Yes")/E553)</x:f>
        <x:v>n.a.</x:v>
      </x:c>
      <x:c r="H553" s="43" t="str">
        <x:f>IF(E553=0,"n.a.",_xlfn.MAXIFS('Unit details'!$X$2027:$X$2059,'Unit details'!$B$2027:$B$2059,$A553,'Unit details'!$J$2027:$J$2059,$B553,'Unit details'!$N$2027:$N$2059,"Yes"))</x:f>
        <x:v>n.a.</x:v>
      </x:c>
      <x:c r="I553" s="15" t="str">
        <x:f>IF(E553=0,"No reliable quoted sample",IF(E553=1,"One quote only; not a market range","Unweighted mean of advertised asking rates"))</x:f>
        <x:v>No reliable quoted sample</x:v>
      </x:c>
    </x:row>
    <x:row r="554" ht="30" customHeight="1">
      <x:c r="A554" s="15" t="str">
        <x:v>St Albans</x:v>
      </x:c>
      <x:c r="B554" s="15" t="str">
        <x:v>1–1,000</x:v>
      </x:c>
      <x:c r="C554" s="14" t="n">
        <x:f>COUNTIFS('Unit details'!$B$2060:$B$2077,$A554,'Unit details'!$J$2060:$J$2077,$B554,'Unit details'!$H$2060:$H$2077,"Current",'Unit details'!$E$2060:$E$2077,"Town")</x:f>
        <x:v>0</x:v>
      </x:c>
      <x:c r="D554" s="14" t="n">
        <x:f>COUNTIFS('Unit details'!$B$2060:$B$2077,$A554,'Unit details'!$J$2060:$J$2077,$B554,'Unit details'!$H$2060:$H$2077,"Current",'Unit details'!$E$2060:$E$2077,"Nearby")</x:f>
        <x:v>0</x:v>
      </x:c>
      <x:c r="E554" s="14" t="n">
        <x:f>COUNTIFS('Unit details'!$B$2060:$B$2077,$A554,'Unit details'!$J$2060:$J$2077,$B554,'Unit details'!$N$2060:$N$2077,"Yes")</x:f>
        <x:v>0</x:v>
      </x:c>
      <x:c r="F554" s="43" t="str">
        <x:f>IF(E554=0,"n.a.",_xlfn.MINIFS('Unit details'!$X$2060:$X$2077,'Unit details'!$B$2060:$B$2077,$A554,'Unit details'!$J$2060:$J$2077,$B554,'Unit details'!$N$2060:$N$2077,"Yes"))</x:f>
        <x:v>n.a.</x:v>
      </x:c>
      <x:c r="G554" s="43" t="str">
        <x:f>IF(E554=0,"n.a.",SUMIFS('Unit details'!$X$2060:$X$2077,'Unit details'!$B$2060:$B$2077,$A554,'Unit details'!$J$2060:$J$2077,$B554,'Unit details'!$N$2060:$N$2077,"Yes")/E554)</x:f>
        <x:v>n.a.</x:v>
      </x:c>
      <x:c r="H554" s="43" t="str">
        <x:f>IF(E554=0,"n.a.",_xlfn.MAXIFS('Unit details'!$X$2060:$X$2077,'Unit details'!$B$2060:$B$2077,$A554,'Unit details'!$J$2060:$J$2077,$B554,'Unit details'!$N$2060:$N$2077,"Yes"))</x:f>
        <x:v>n.a.</x:v>
      </x:c>
      <x:c r="I554" s="15" t="str">
        <x:f>IF(E554=0,"No reliable quoted sample",IF(E554=1,"One quote only; not a market range","Unweighted mean of advertised asking rates"))</x:f>
        <x:v>No reliable quoted sample</x:v>
      </x:c>
    </x:row>
    <x:row r="555" ht="30" customHeight="1">
      <x:c r="A555" s="15" t="str">
        <x:v>St Albans</x:v>
      </x:c>
      <x:c r="B555" s="15" t="str">
        <x:v>1,001–2,500</x:v>
      </x:c>
      <x:c r="C555" s="14" t="n">
        <x:f>COUNTIFS('Unit details'!$B$2060:$B$2077,$A555,'Unit details'!$J$2060:$J$2077,$B555,'Unit details'!$H$2060:$H$2077,"Current",'Unit details'!$E$2060:$E$2077,"Town")</x:f>
        <x:v>3</x:v>
      </x:c>
      <x:c r="D555" s="14" t="n">
        <x:f>COUNTIFS('Unit details'!$B$2060:$B$2077,$A555,'Unit details'!$J$2060:$J$2077,$B555,'Unit details'!$H$2060:$H$2077,"Current",'Unit details'!$E$2060:$E$2077,"Nearby")</x:f>
        <x:v>0</x:v>
      </x:c>
      <x:c r="E555" s="14" t="n">
        <x:f>COUNTIFS('Unit details'!$B$2060:$B$2077,$A555,'Unit details'!$J$2060:$J$2077,$B555,'Unit details'!$N$2060:$N$2077,"Yes")</x:f>
        <x:v>3</x:v>
      </x:c>
      <x:c r="F555" s="43" t="n">
        <x:f>IF(E555=0,"n.a.",_xlfn.MINIFS('Unit details'!$X$2060:$X$2077,'Unit details'!$B$2060:$B$2077,$A555,'Unit details'!$J$2060:$J$2077,$B555,'Unit details'!$N$2060:$N$2077,"Yes"))</x:f>
        <x:v>20.772036474164135</x:v>
      </x:c>
      <x:c r="G555" s="43" t="n">
        <x:f>IF(E555=0,"n.a.",SUMIFS('Unit details'!$X$2060:$X$2077,'Unit details'!$B$2060:$B$2077,$A555,'Unit details'!$J$2060:$J$2077,$B555,'Unit details'!$N$2060:$N$2077,"Yes")/E555)</x:f>
        <x:v>23.25996285365419</x:v>
      </x:c>
      <x:c r="H555" s="43" t="n">
        <x:f>IF(E555=0,"n.a.",_xlfn.MAXIFS('Unit details'!$X$2060:$X$2077,'Unit details'!$B$2060:$B$2077,$A555,'Unit details'!$J$2060:$J$2077,$B555,'Unit details'!$N$2060:$N$2077,"Yes"))</x:f>
        <x:v>24.54183266932271</x:v>
      </x:c>
      <x:c r="I555" s="15" t="str">
        <x:f>IF(E555=0,"No reliable quoted sample",IF(E555=1,"One quote only; not a market range","Unweighted mean of advertised asking rates"))</x:f>
        <x:v>Unweighted mean of advertised asking rates</x:v>
      </x:c>
    </x:row>
    <x:row r="556" ht="30" customHeight="1">
      <x:c r="A556" s="15" t="str">
        <x:v>St Albans</x:v>
      </x:c>
      <x:c r="B556" s="15" t="str">
        <x:v>2,501–5,000</x:v>
      </x:c>
      <x:c r="C556" s="14" t="n">
        <x:f>COUNTIFS('Unit details'!$B$2060:$B$2077,$A556,'Unit details'!$J$2060:$J$2077,$B556,'Unit details'!$H$2060:$H$2077,"Current",'Unit details'!$E$2060:$E$2077,"Town")</x:f>
        <x:v>4</x:v>
      </x:c>
      <x:c r="D556" s="14" t="n">
        <x:f>COUNTIFS('Unit details'!$B$2060:$B$2077,$A556,'Unit details'!$J$2060:$J$2077,$B556,'Unit details'!$H$2060:$H$2077,"Current",'Unit details'!$E$2060:$E$2077,"Nearby")</x:f>
        <x:v>1</x:v>
      </x:c>
      <x:c r="E556" s="14" t="n">
        <x:f>COUNTIFS('Unit details'!$B$2060:$B$2077,$A556,'Unit details'!$J$2060:$J$2077,$B556,'Unit details'!$N$2060:$N$2077,"Yes")</x:f>
        <x:v>5</x:v>
      </x:c>
      <x:c r="F556" s="43" t="n">
        <x:f>IF(E556=0,"n.a.",_xlfn.MINIFS('Unit details'!$X$2060:$X$2077,'Unit details'!$B$2060:$B$2077,$A556,'Unit details'!$J$2060:$J$2077,$B556,'Unit details'!$N$2060:$N$2077,"Yes"))</x:f>
        <x:v>12.65466816647919</x:v>
      </x:c>
      <x:c r="G556" s="43" t="n">
        <x:f>IF(E556=0,"n.a.",SUMIFS('Unit details'!$X$2060:$X$2077,'Unit details'!$B$2060:$B$2077,$A556,'Unit details'!$J$2060:$J$2077,$B556,'Unit details'!$N$2060:$N$2077,"Yes")/E556)</x:f>
        <x:v>15.623237418840898</x:v>
      </x:c>
      <x:c r="H556" s="43" t="n">
        <x:f>IF(E556=0,"n.a.",_xlfn.MAXIFS('Unit details'!$X$2060:$X$2077,'Unit details'!$B$2060:$B$2077,$A556,'Unit details'!$J$2060:$J$2077,$B556,'Unit details'!$N$2060:$N$2077,"Yes"))</x:f>
        <x:v>19.609411764705882</x:v>
      </x:c>
      <x:c r="I556" s="15" t="str">
        <x:f>IF(E556=0,"No reliable quoted sample",IF(E556=1,"One quote only; not a market range","Unweighted mean of advertised asking rates"))</x:f>
        <x:v>Unweighted mean of advertised asking rates</x:v>
      </x:c>
    </x:row>
    <x:row r="557" ht="30" customHeight="1">
      <x:c r="A557" s="15" t="str">
        <x:v>St Albans</x:v>
      </x:c>
      <x:c r="B557" s="15" t="str">
        <x:v>5,001–10,000</x:v>
      </x:c>
      <x:c r="C557" s="14" t="n">
        <x:f>COUNTIFS('Unit details'!$B$2060:$B$2077,$A557,'Unit details'!$J$2060:$J$2077,$B557,'Unit details'!$H$2060:$H$2077,"Current",'Unit details'!$E$2060:$E$2077,"Town")</x:f>
        <x:v>5</x:v>
      </x:c>
      <x:c r="D557" s="14" t="n">
        <x:f>COUNTIFS('Unit details'!$B$2060:$B$2077,$A557,'Unit details'!$J$2060:$J$2077,$B557,'Unit details'!$H$2060:$H$2077,"Current",'Unit details'!$E$2060:$E$2077,"Nearby")</x:f>
        <x:v>0</x:v>
      </x:c>
      <x:c r="E557" s="14" t="n">
        <x:f>COUNTIFS('Unit details'!$B$2060:$B$2077,$A557,'Unit details'!$J$2060:$J$2077,$B557,'Unit details'!$N$2060:$N$2077,"Yes")</x:f>
        <x:v>4</x:v>
      </x:c>
      <x:c r="F557" s="43" t="n">
        <x:f>IF(E557=0,"n.a.",_xlfn.MINIFS('Unit details'!$X$2060:$X$2077,'Unit details'!$B$2060:$B$2077,$A557,'Unit details'!$J$2060:$J$2077,$B557,'Unit details'!$N$2060:$N$2077,"Yes"))</x:f>
        <x:v>17.500821508588498</x:v>
      </x:c>
      <x:c r="G557" s="43" t="n">
        <x:f>IF(E557=0,"n.a.",SUMIFS('Unit details'!$X$2060:$X$2077,'Unit details'!$B$2060:$B$2077,$A557,'Unit details'!$J$2060:$J$2077,$B557,'Unit details'!$N$2060:$N$2077,"Yes")/E557)</x:f>
        <x:v>17.87543344465511</x:v>
      </x:c>
      <x:c r="H557" s="43" t="n">
        <x:f>IF(E557=0,"n.a.",_xlfn.MAXIFS('Unit details'!$X$2060:$X$2077,'Unit details'!$B$2060:$B$2077,$A557,'Unit details'!$J$2060:$J$2077,$B557,'Unit details'!$N$2060:$N$2077,"Yes"))</x:f>
        <x:v>18.00091227003193</x:v>
      </x:c>
      <x:c r="I557" s="15" t="str">
        <x:f>IF(E557=0,"No reliable quoted sample",IF(E557=1,"One quote only; not a market range","Unweighted mean of advertised asking rates"))</x:f>
        <x:v>Unweighted mean of advertised asking rates</x:v>
      </x:c>
    </x:row>
    <x:row r="558" ht="30" customHeight="1">
      <x:c r="A558" s="15" t="str">
        <x:v>St Albans</x:v>
      </x:c>
      <x:c r="B558" s="15" t="str">
        <x:v>10,001–15,000</x:v>
      </x:c>
      <x:c r="C558" s="14" t="n">
        <x:f>COUNTIFS('Unit details'!$B$2060:$B$2077,$A558,'Unit details'!$J$2060:$J$2077,$B558,'Unit details'!$H$2060:$H$2077,"Current",'Unit details'!$E$2060:$E$2077,"Town")</x:f>
        <x:v>2</x:v>
      </x:c>
      <x:c r="D558" s="14" t="n">
        <x:f>COUNTIFS('Unit details'!$B$2060:$B$2077,$A558,'Unit details'!$J$2060:$J$2077,$B558,'Unit details'!$H$2060:$H$2077,"Current",'Unit details'!$E$2060:$E$2077,"Nearby")</x:f>
        <x:v>0</x:v>
      </x:c>
      <x:c r="E558" s="14" t="n">
        <x:f>COUNTIFS('Unit details'!$B$2060:$B$2077,$A558,'Unit details'!$J$2060:$J$2077,$B558,'Unit details'!$N$2060:$N$2077,"Yes")</x:f>
        <x:v>1</x:v>
      </x:c>
      <x:c r="F558" s="43" t="n">
        <x:f>IF(E558=0,"n.a.",_xlfn.MINIFS('Unit details'!$X$2060:$X$2077,'Unit details'!$B$2060:$B$2077,$A558,'Unit details'!$J$2060:$J$2077,$B558,'Unit details'!$N$2060:$N$2077,"Yes"))</x:f>
        <x:v>18.000552028705492</x:v>
      </x:c>
      <x:c r="G558" s="43" t="n">
        <x:f>IF(E558=0,"n.a.",SUMIFS('Unit details'!$X$2060:$X$2077,'Unit details'!$B$2060:$B$2077,$A558,'Unit details'!$J$2060:$J$2077,$B558,'Unit details'!$N$2060:$N$2077,"Yes")/E558)</x:f>
        <x:v>18.000552028705492</x:v>
      </x:c>
      <x:c r="H558" s="43" t="n">
        <x:f>IF(E558=0,"n.a.",_xlfn.MAXIFS('Unit details'!$X$2060:$X$2077,'Unit details'!$B$2060:$B$2077,$A558,'Unit details'!$J$2060:$J$2077,$B558,'Unit details'!$N$2060:$N$2077,"Yes"))</x:f>
        <x:v>18.000552028705492</x:v>
      </x:c>
      <x:c r="I558" s="15" t="str">
        <x:f>IF(E558=0,"No reliable quoted sample",IF(E558=1,"One quote only; not a market range","Unweighted mean of advertised asking rates"))</x:f>
        <x:v>One quote only; not a market range</x:v>
      </x:c>
    </x:row>
    <x:row r="559" ht="30" customHeight="1">
      <x:c r="A559" s="15" t="str">
        <x:v>Stanford-le-Hope</x:v>
      </x:c>
      <x:c r="B559" s="15" t="str">
        <x:v>1–1,000</x:v>
      </x:c>
      <x:c r="C559" s="14" t="n">
        <x:f>COUNTIFS('Unit details'!$B$2078:$B$2078,$A559,'Unit details'!$J$2078:$J$2078,$B559,'Unit details'!$H$2078:$H$2078,"Current",'Unit details'!$E$2078:$E$2078,"Town")</x:f>
        <x:v>0</x:v>
      </x:c>
      <x:c r="D559" s="14" t="n">
        <x:f>COUNTIFS('Unit details'!$B$2078:$B$2078,$A559,'Unit details'!$J$2078:$J$2078,$B559,'Unit details'!$H$2078:$H$2078,"Current",'Unit details'!$E$2078:$E$2078,"Nearby")</x:f>
        <x:v>0</x:v>
      </x:c>
      <x:c r="E559" s="14" t="n">
        <x:f>COUNTIFS('Unit details'!$B$2078:$B$2078,$A559,'Unit details'!$J$2078:$J$2078,$B559,'Unit details'!$N$2078:$N$2078,"Yes")</x:f>
        <x:v>0</x:v>
      </x:c>
      <x:c r="F559" s="43" t="str">
        <x:f>IF(E559=0,"n.a.",_xlfn.MINIFS('Unit details'!$X$2078:$X$2078,'Unit details'!$B$2078:$B$2078,$A559,'Unit details'!$J$2078:$J$2078,$B559,'Unit details'!$N$2078:$N$2078,"Yes"))</x:f>
        <x:v>n.a.</x:v>
      </x:c>
      <x:c r="G559" s="43" t="str">
        <x:f>IF(E559=0,"n.a.",SUMIFS('Unit details'!$X$2078:$X$2078,'Unit details'!$B$2078:$B$2078,$A559,'Unit details'!$J$2078:$J$2078,$B559,'Unit details'!$N$2078:$N$2078,"Yes")/E559)</x:f>
        <x:v>n.a.</x:v>
      </x:c>
      <x:c r="H559" s="43" t="str">
        <x:f>IF(E559=0,"n.a.",_xlfn.MAXIFS('Unit details'!$X$2078:$X$2078,'Unit details'!$B$2078:$B$2078,$A559,'Unit details'!$J$2078:$J$2078,$B559,'Unit details'!$N$2078:$N$2078,"Yes"))</x:f>
        <x:v>n.a.</x:v>
      </x:c>
      <x:c r="I559" s="15" t="str">
        <x:f>IF(E559=0,"No reliable quoted sample",IF(E559=1,"One quote only; not a market range","Unweighted mean of advertised asking rates"))</x:f>
        <x:v>No reliable quoted sample</x:v>
      </x:c>
    </x:row>
    <x:row r="560" ht="30" customHeight="1">
      <x:c r="A560" s="15" t="str">
        <x:v>Stanford-le-Hope</x:v>
      </x:c>
      <x:c r="B560" s="15" t="str">
        <x:v>1,001–2,500</x:v>
      </x:c>
      <x:c r="C560" s="14" t="n">
        <x:f>COUNTIFS('Unit details'!$B$2078:$B$2078,$A560,'Unit details'!$J$2078:$J$2078,$B560,'Unit details'!$H$2078:$H$2078,"Current",'Unit details'!$E$2078:$E$2078,"Town")</x:f>
        <x:v>0</x:v>
      </x:c>
      <x:c r="D560" s="14" t="n">
        <x:f>COUNTIFS('Unit details'!$B$2078:$B$2078,$A560,'Unit details'!$J$2078:$J$2078,$B560,'Unit details'!$H$2078:$H$2078,"Current",'Unit details'!$E$2078:$E$2078,"Nearby")</x:f>
        <x:v>0</x:v>
      </x:c>
      <x:c r="E560" s="14" t="n">
        <x:f>COUNTIFS('Unit details'!$B$2078:$B$2078,$A560,'Unit details'!$J$2078:$J$2078,$B560,'Unit details'!$N$2078:$N$2078,"Yes")</x:f>
        <x:v>0</x:v>
      </x:c>
      <x:c r="F560" s="43" t="str">
        <x:f>IF(E560=0,"n.a.",_xlfn.MINIFS('Unit details'!$X$2078:$X$2078,'Unit details'!$B$2078:$B$2078,$A560,'Unit details'!$J$2078:$J$2078,$B560,'Unit details'!$N$2078:$N$2078,"Yes"))</x:f>
        <x:v>n.a.</x:v>
      </x:c>
      <x:c r="G560" s="43" t="str">
        <x:f>IF(E560=0,"n.a.",SUMIFS('Unit details'!$X$2078:$X$2078,'Unit details'!$B$2078:$B$2078,$A560,'Unit details'!$J$2078:$J$2078,$B560,'Unit details'!$N$2078:$N$2078,"Yes")/E560)</x:f>
        <x:v>n.a.</x:v>
      </x:c>
      <x:c r="H560" s="43" t="str">
        <x:f>IF(E560=0,"n.a.",_xlfn.MAXIFS('Unit details'!$X$2078:$X$2078,'Unit details'!$B$2078:$B$2078,$A560,'Unit details'!$J$2078:$J$2078,$B560,'Unit details'!$N$2078:$N$2078,"Yes"))</x:f>
        <x:v>n.a.</x:v>
      </x:c>
      <x:c r="I560" s="15" t="str">
        <x:f>IF(E560=0,"No reliable quoted sample",IF(E560=1,"One quote only; not a market range","Unweighted mean of advertised asking rates"))</x:f>
        <x:v>No reliable quoted sample</x:v>
      </x:c>
    </x:row>
    <x:row r="561" ht="30" customHeight="1">
      <x:c r="A561" s="15" t="str">
        <x:v>Stanford-le-Hope</x:v>
      </x:c>
      <x:c r="B561" s="15" t="str">
        <x:v>2,501–5,000</x:v>
      </x:c>
      <x:c r="C561" s="14" t="n">
        <x:f>COUNTIFS('Unit details'!$B$2078:$B$2078,$A561,'Unit details'!$J$2078:$J$2078,$B561,'Unit details'!$H$2078:$H$2078,"Current",'Unit details'!$E$2078:$E$2078,"Town")</x:f>
        <x:v>0</x:v>
      </x:c>
      <x:c r="D561" s="14" t="n">
        <x:f>COUNTIFS('Unit details'!$B$2078:$B$2078,$A561,'Unit details'!$J$2078:$J$2078,$B561,'Unit details'!$H$2078:$H$2078,"Current",'Unit details'!$E$2078:$E$2078,"Nearby")</x:f>
        <x:v>0</x:v>
      </x:c>
      <x:c r="E561" s="14" t="n">
        <x:f>COUNTIFS('Unit details'!$B$2078:$B$2078,$A561,'Unit details'!$J$2078:$J$2078,$B561,'Unit details'!$N$2078:$N$2078,"Yes")</x:f>
        <x:v>0</x:v>
      </x:c>
      <x:c r="F561" s="43" t="str">
        <x:f>IF(E561=0,"n.a.",_xlfn.MINIFS('Unit details'!$X$2078:$X$2078,'Unit details'!$B$2078:$B$2078,$A561,'Unit details'!$J$2078:$J$2078,$B561,'Unit details'!$N$2078:$N$2078,"Yes"))</x:f>
        <x:v>n.a.</x:v>
      </x:c>
      <x:c r="G561" s="43" t="str">
        <x:f>IF(E561=0,"n.a.",SUMIFS('Unit details'!$X$2078:$X$2078,'Unit details'!$B$2078:$B$2078,$A561,'Unit details'!$J$2078:$J$2078,$B561,'Unit details'!$N$2078:$N$2078,"Yes")/E561)</x:f>
        <x:v>n.a.</x:v>
      </x:c>
      <x:c r="H561" s="43" t="str">
        <x:f>IF(E561=0,"n.a.",_xlfn.MAXIFS('Unit details'!$X$2078:$X$2078,'Unit details'!$B$2078:$B$2078,$A561,'Unit details'!$J$2078:$J$2078,$B561,'Unit details'!$N$2078:$N$2078,"Yes"))</x:f>
        <x:v>n.a.</x:v>
      </x:c>
      <x:c r="I561" s="15" t="str">
        <x:f>IF(E561=0,"No reliable quoted sample",IF(E561=1,"One quote only; not a market range","Unweighted mean of advertised asking rates"))</x:f>
        <x:v>No reliable quoted sample</x:v>
      </x:c>
    </x:row>
    <x:row r="562" ht="30" customHeight="1">
      <x:c r="A562" s="15" t="str">
        <x:v>Stanford-le-Hope</x:v>
      </x:c>
      <x:c r="B562" s="15" t="str">
        <x:v>5,001–10,000</x:v>
      </x:c>
      <x:c r="C562" s="14" t="n">
        <x:f>COUNTIFS('Unit details'!$B$2078:$B$2078,$A562,'Unit details'!$J$2078:$J$2078,$B562,'Unit details'!$H$2078:$H$2078,"Current",'Unit details'!$E$2078:$E$2078,"Town")</x:f>
        <x:v>0</x:v>
      </x:c>
      <x:c r="D562" s="14" t="n">
        <x:f>COUNTIFS('Unit details'!$B$2078:$B$2078,$A562,'Unit details'!$J$2078:$J$2078,$B562,'Unit details'!$H$2078:$H$2078,"Current",'Unit details'!$E$2078:$E$2078,"Nearby")</x:f>
        <x:v>0</x:v>
      </x:c>
      <x:c r="E562" s="14" t="n">
        <x:f>COUNTIFS('Unit details'!$B$2078:$B$2078,$A562,'Unit details'!$J$2078:$J$2078,$B562,'Unit details'!$N$2078:$N$2078,"Yes")</x:f>
        <x:v>0</x:v>
      </x:c>
      <x:c r="F562" s="43" t="str">
        <x:f>IF(E562=0,"n.a.",_xlfn.MINIFS('Unit details'!$X$2078:$X$2078,'Unit details'!$B$2078:$B$2078,$A562,'Unit details'!$J$2078:$J$2078,$B562,'Unit details'!$N$2078:$N$2078,"Yes"))</x:f>
        <x:v>n.a.</x:v>
      </x:c>
      <x:c r="G562" s="43" t="str">
        <x:f>IF(E562=0,"n.a.",SUMIFS('Unit details'!$X$2078:$X$2078,'Unit details'!$B$2078:$B$2078,$A562,'Unit details'!$J$2078:$J$2078,$B562,'Unit details'!$N$2078:$N$2078,"Yes")/E562)</x:f>
        <x:v>n.a.</x:v>
      </x:c>
      <x:c r="H562" s="43" t="str">
        <x:f>IF(E562=0,"n.a.",_xlfn.MAXIFS('Unit details'!$X$2078:$X$2078,'Unit details'!$B$2078:$B$2078,$A562,'Unit details'!$J$2078:$J$2078,$B562,'Unit details'!$N$2078:$N$2078,"Yes"))</x:f>
        <x:v>n.a.</x:v>
      </x:c>
      <x:c r="I562" s="15" t="str">
        <x:f>IF(E562=0,"No reliable quoted sample",IF(E562=1,"One quote only; not a market range","Unweighted mean of advertised asking rates"))</x:f>
        <x:v>No reliable quoted sample</x:v>
      </x:c>
    </x:row>
    <x:row r="563" ht="30" customHeight="1">
      <x:c r="A563" s="15" t="str">
        <x:v>Stanford-le-Hope</x:v>
      </x:c>
      <x:c r="B563" s="15" t="str">
        <x:v>10,001–15,000</x:v>
      </x:c>
      <x:c r="C563" s="14" t="n">
        <x:f>COUNTIFS('Unit details'!$B$2078:$B$2078,$A563,'Unit details'!$J$2078:$J$2078,$B563,'Unit details'!$H$2078:$H$2078,"Current",'Unit details'!$E$2078:$E$2078,"Town")</x:f>
        <x:v>0</x:v>
      </x:c>
      <x:c r="D563" s="14" t="n">
        <x:f>COUNTIFS('Unit details'!$B$2078:$B$2078,$A563,'Unit details'!$J$2078:$J$2078,$B563,'Unit details'!$H$2078:$H$2078,"Current",'Unit details'!$E$2078:$E$2078,"Nearby")</x:f>
        <x:v>0</x:v>
      </x:c>
      <x:c r="E563" s="14" t="n">
        <x:f>COUNTIFS('Unit details'!$B$2078:$B$2078,$A563,'Unit details'!$J$2078:$J$2078,$B563,'Unit details'!$N$2078:$N$2078,"Yes")</x:f>
        <x:v>0</x:v>
      </x:c>
      <x:c r="F563" s="43" t="str">
        <x:f>IF(E563=0,"n.a.",_xlfn.MINIFS('Unit details'!$X$2078:$X$2078,'Unit details'!$B$2078:$B$2078,$A563,'Unit details'!$J$2078:$J$2078,$B563,'Unit details'!$N$2078:$N$2078,"Yes"))</x:f>
        <x:v>n.a.</x:v>
      </x:c>
      <x:c r="G563" s="43" t="str">
        <x:f>IF(E563=0,"n.a.",SUMIFS('Unit details'!$X$2078:$X$2078,'Unit details'!$B$2078:$B$2078,$A563,'Unit details'!$J$2078:$J$2078,$B563,'Unit details'!$N$2078:$N$2078,"Yes")/E563)</x:f>
        <x:v>n.a.</x:v>
      </x:c>
      <x:c r="H563" s="43" t="str">
        <x:f>IF(E563=0,"n.a.",_xlfn.MAXIFS('Unit details'!$X$2078:$X$2078,'Unit details'!$B$2078:$B$2078,$A563,'Unit details'!$J$2078:$J$2078,$B563,'Unit details'!$N$2078:$N$2078,"Yes"))</x:f>
        <x:v>n.a.</x:v>
      </x:c>
      <x:c r="I563" s="15" t="str">
        <x:f>IF(E563=0,"No reliable quoted sample",IF(E563=1,"One quote only; not a market range","Unweighted mean of advertised asking rates"))</x:f>
        <x:v>No reliable quoted sample</x:v>
      </x:c>
    </x:row>
    <x:row r="564" ht="30" customHeight="1">
      <x:c r="A564" s="15" t="str">
        <x:v>Stevenage</x:v>
      </x:c>
      <x:c r="B564" s="15" t="str">
        <x:v>1–1,000</x:v>
      </x:c>
      <x:c r="C564" s="14" t="n">
        <x:f>COUNTIFS('Unit details'!$B$2079:$B$2101,$A564,'Unit details'!$J$2079:$J$2101,$B564,'Unit details'!$H$2079:$H$2101,"Current",'Unit details'!$E$2079:$E$2101,"Town")</x:f>
        <x:v>2</x:v>
      </x:c>
      <x:c r="D564" s="14" t="n">
        <x:f>COUNTIFS('Unit details'!$B$2079:$B$2101,$A564,'Unit details'!$J$2079:$J$2101,$B564,'Unit details'!$H$2079:$H$2101,"Current",'Unit details'!$E$2079:$E$2101,"Nearby")</x:f>
        <x:v>0</x:v>
      </x:c>
      <x:c r="E564" s="14" t="n">
        <x:f>COUNTIFS('Unit details'!$B$2079:$B$2101,$A564,'Unit details'!$J$2079:$J$2101,$B564,'Unit details'!$N$2079:$N$2101,"Yes")</x:f>
        <x:v>0</x:v>
      </x:c>
      <x:c r="F564" s="43" t="str">
        <x:f>IF(E564=0,"n.a.",_xlfn.MINIFS('Unit details'!$X$2079:$X$2101,'Unit details'!$B$2079:$B$2101,$A564,'Unit details'!$J$2079:$J$2101,$B564,'Unit details'!$N$2079:$N$2101,"Yes"))</x:f>
        <x:v>n.a.</x:v>
      </x:c>
      <x:c r="G564" s="43" t="str">
        <x:f>IF(E564=0,"n.a.",SUMIFS('Unit details'!$X$2079:$X$2101,'Unit details'!$B$2079:$B$2101,$A564,'Unit details'!$J$2079:$J$2101,$B564,'Unit details'!$N$2079:$N$2101,"Yes")/E564)</x:f>
        <x:v>n.a.</x:v>
      </x:c>
      <x:c r="H564" s="43" t="str">
        <x:f>IF(E564=0,"n.a.",_xlfn.MAXIFS('Unit details'!$X$2079:$X$2101,'Unit details'!$B$2079:$B$2101,$A564,'Unit details'!$J$2079:$J$2101,$B564,'Unit details'!$N$2079:$N$2101,"Yes"))</x:f>
        <x:v>n.a.</x:v>
      </x:c>
      <x:c r="I564" s="15" t="str">
        <x:f>IF(E564=0,"No reliable quoted sample",IF(E564=1,"One quote only; not a market range","Unweighted mean of advertised asking rates"))</x:f>
        <x:v>No reliable quoted sample</x:v>
      </x:c>
    </x:row>
    <x:row r="565" ht="30" customHeight="1">
      <x:c r="A565" s="15" t="str">
        <x:v>Stevenage</x:v>
      </x:c>
      <x:c r="B565" s="15" t="str">
        <x:v>1,001–2,500</x:v>
      </x:c>
      <x:c r="C565" s="14" t="n">
        <x:f>COUNTIFS('Unit details'!$B$2079:$B$2101,$A565,'Unit details'!$J$2079:$J$2101,$B565,'Unit details'!$H$2079:$H$2101,"Current",'Unit details'!$E$2079:$E$2101,"Town")</x:f>
        <x:v>3</x:v>
      </x:c>
      <x:c r="D565" s="14" t="n">
        <x:f>COUNTIFS('Unit details'!$B$2079:$B$2101,$A565,'Unit details'!$J$2079:$J$2101,$B565,'Unit details'!$H$2079:$H$2101,"Current",'Unit details'!$E$2079:$E$2101,"Nearby")</x:f>
        <x:v>0</x:v>
      </x:c>
      <x:c r="E565" s="14" t="n">
        <x:f>COUNTIFS('Unit details'!$B$2079:$B$2101,$A565,'Unit details'!$J$2079:$J$2101,$B565,'Unit details'!$N$2079:$N$2101,"Yes")</x:f>
        <x:v>1</x:v>
      </x:c>
      <x:c r="F565" s="43" t="n">
        <x:f>IF(E565=0,"n.a.",_xlfn.MINIFS('Unit details'!$X$2079:$X$2101,'Unit details'!$B$2079:$B$2101,$A565,'Unit details'!$J$2079:$J$2101,$B565,'Unit details'!$N$2079:$N$2101,"Yes"))</x:f>
        <x:v>13.756345177664974</x:v>
      </x:c>
      <x:c r="G565" s="43" t="n">
        <x:f>IF(E565=0,"n.a.",SUMIFS('Unit details'!$X$2079:$X$2101,'Unit details'!$B$2079:$B$2101,$A565,'Unit details'!$J$2079:$J$2101,$B565,'Unit details'!$N$2079:$N$2101,"Yes")/E565)</x:f>
        <x:v>13.756345177664974</x:v>
      </x:c>
      <x:c r="H565" s="43" t="n">
        <x:f>IF(E565=0,"n.a.",_xlfn.MAXIFS('Unit details'!$X$2079:$X$2101,'Unit details'!$B$2079:$B$2101,$A565,'Unit details'!$J$2079:$J$2101,$B565,'Unit details'!$N$2079:$N$2101,"Yes"))</x:f>
        <x:v>13.756345177664974</x:v>
      </x:c>
      <x:c r="I565" s="15" t="str">
        <x:f>IF(E565=0,"No reliable quoted sample",IF(E565=1,"One quote only; not a market range","Unweighted mean of advertised asking rates"))</x:f>
        <x:v>One quote only; not a market range</x:v>
      </x:c>
    </x:row>
    <x:row r="566" ht="30" customHeight="1">
      <x:c r="A566" s="15" t="str">
        <x:v>Stevenage</x:v>
      </x:c>
      <x:c r="B566" s="15" t="str">
        <x:v>2,501–5,000</x:v>
      </x:c>
      <x:c r="C566" s="14" t="n">
        <x:f>COUNTIFS('Unit details'!$B$2079:$B$2101,$A566,'Unit details'!$J$2079:$J$2101,$B566,'Unit details'!$H$2079:$H$2101,"Current",'Unit details'!$E$2079:$E$2101,"Town")</x:f>
        <x:v>7</x:v>
      </x:c>
      <x:c r="D566" s="14" t="n">
        <x:f>COUNTIFS('Unit details'!$B$2079:$B$2101,$A566,'Unit details'!$J$2079:$J$2101,$B566,'Unit details'!$H$2079:$H$2101,"Current",'Unit details'!$E$2079:$E$2101,"Nearby")</x:f>
        <x:v>0</x:v>
      </x:c>
      <x:c r="E566" s="14" t="n">
        <x:f>COUNTIFS('Unit details'!$B$2079:$B$2101,$A566,'Unit details'!$J$2079:$J$2101,$B566,'Unit details'!$N$2079:$N$2101,"Yes")</x:f>
        <x:v>5</x:v>
      </x:c>
      <x:c r="F566" s="43" t="n">
        <x:f>IF(E566=0,"n.a.",_xlfn.MINIFS('Unit details'!$X$2079:$X$2101,'Unit details'!$B$2079:$B$2101,$A566,'Unit details'!$J$2079:$J$2101,$B566,'Unit details'!$N$2079:$N$2101,"Yes"))</x:f>
        <x:v>10.666666666666666</x:v>
      </x:c>
      <x:c r="G566" s="43" t="n">
        <x:f>IF(E566=0,"n.a.",SUMIFS('Unit details'!$X$2079:$X$2101,'Unit details'!$B$2079:$B$2101,$A566,'Unit details'!$J$2079:$J$2101,$B566,'Unit details'!$N$2079:$N$2101,"Yes")/E566)</x:f>
        <x:v>13.724353488286562</x:v>
      </x:c>
      <x:c r="H566" s="43" t="n">
        <x:f>IF(E566=0,"n.a.",_xlfn.MAXIFS('Unit details'!$X$2079:$X$2101,'Unit details'!$B$2079:$B$2101,$A566,'Unit details'!$J$2079:$J$2101,$B566,'Unit details'!$N$2079:$N$2101,"Yes"))</x:f>
        <x:v>16.586341463414634</x:v>
      </x:c>
      <x:c r="I566" s="15" t="str">
        <x:f>IF(E566=0,"No reliable quoted sample",IF(E566=1,"One quote only; not a market range","Unweighted mean of advertised asking rates"))</x:f>
        <x:v>Unweighted mean of advertised asking rates</x:v>
      </x:c>
    </x:row>
    <x:row r="567" ht="30" customHeight="1">
      <x:c r="A567" s="15" t="str">
        <x:v>Stevenage</x:v>
      </x:c>
      <x:c r="B567" s="15" t="str">
        <x:v>5,001–10,000</x:v>
      </x:c>
      <x:c r="C567" s="14" t="n">
        <x:f>COUNTIFS('Unit details'!$B$2079:$B$2101,$A567,'Unit details'!$J$2079:$J$2101,$B567,'Unit details'!$H$2079:$H$2101,"Current",'Unit details'!$E$2079:$E$2101,"Town")</x:f>
        <x:v>3</x:v>
      </x:c>
      <x:c r="D567" s="14" t="n">
        <x:f>COUNTIFS('Unit details'!$B$2079:$B$2101,$A567,'Unit details'!$J$2079:$J$2101,$B567,'Unit details'!$H$2079:$H$2101,"Current",'Unit details'!$E$2079:$E$2101,"Nearby")</x:f>
        <x:v>0</x:v>
      </x:c>
      <x:c r="E567" s="14" t="n">
        <x:f>COUNTIFS('Unit details'!$B$2079:$B$2101,$A567,'Unit details'!$J$2079:$J$2101,$B567,'Unit details'!$N$2079:$N$2101,"Yes")</x:f>
        <x:v>3</x:v>
      </x:c>
      <x:c r="F567" s="43" t="n">
        <x:f>IF(E567=0,"n.a.",_xlfn.MINIFS('Unit details'!$X$2079:$X$2101,'Unit details'!$B$2079:$B$2101,$A567,'Unit details'!$J$2079:$J$2101,$B567,'Unit details'!$N$2079:$N$2101,"Yes"))</x:f>
        <x:v>13.0947755316356</x:v>
      </x:c>
      <x:c r="G567" s="43" t="n">
        <x:f>IF(E567=0,"n.a.",SUMIFS('Unit details'!$X$2079:$X$2101,'Unit details'!$B$2079:$B$2101,$A567,'Unit details'!$J$2079:$J$2101,$B567,'Unit details'!$N$2079:$N$2101,"Yes")/E567)</x:f>
        <x:v>15.020110269444922</x:v>
      </x:c>
      <x:c r="H567" s="43" t="n">
        <x:f>IF(E567=0,"n.a.",_xlfn.MAXIFS('Unit details'!$X$2079:$X$2101,'Unit details'!$B$2079:$B$2101,$A567,'Unit details'!$J$2079:$J$2101,$B567,'Unit details'!$N$2079:$N$2101,"Yes"))</x:f>
        <x:v>16.01476962594317</x:v>
      </x:c>
      <x:c r="I567" s="15" t="str">
        <x:f>IF(E567=0,"No reliable quoted sample",IF(E567=1,"One quote only; not a market range","Unweighted mean of advertised asking rates"))</x:f>
        <x:v>Unweighted mean of advertised asking rates</x:v>
      </x:c>
    </x:row>
    <x:row r="568" ht="30" customHeight="1">
      <x:c r="A568" s="15" t="str">
        <x:v>Stevenage</x:v>
      </x:c>
      <x:c r="B568" s="15" t="str">
        <x:v>10,001–15,000</x:v>
      </x:c>
      <x:c r="C568" s="14" t="n">
        <x:f>COUNTIFS('Unit details'!$B$2079:$B$2101,$A568,'Unit details'!$J$2079:$J$2101,$B568,'Unit details'!$H$2079:$H$2101,"Current",'Unit details'!$E$2079:$E$2101,"Town")</x:f>
        <x:v>2</x:v>
      </x:c>
      <x:c r="D568" s="14" t="n">
        <x:f>COUNTIFS('Unit details'!$B$2079:$B$2101,$A568,'Unit details'!$J$2079:$J$2101,$B568,'Unit details'!$H$2079:$H$2101,"Current",'Unit details'!$E$2079:$E$2101,"Nearby")</x:f>
        <x:v>0</x:v>
      </x:c>
      <x:c r="E568" s="14" t="n">
        <x:f>COUNTIFS('Unit details'!$B$2079:$B$2101,$A568,'Unit details'!$J$2079:$J$2101,$B568,'Unit details'!$N$2079:$N$2101,"Yes")</x:f>
        <x:v>0</x:v>
      </x:c>
      <x:c r="F568" s="43" t="str">
        <x:f>IF(E568=0,"n.a.",_xlfn.MINIFS('Unit details'!$X$2079:$X$2101,'Unit details'!$B$2079:$B$2101,$A568,'Unit details'!$J$2079:$J$2101,$B568,'Unit details'!$N$2079:$N$2101,"Yes"))</x:f>
        <x:v>n.a.</x:v>
      </x:c>
      <x:c r="G568" s="43" t="str">
        <x:f>IF(E568=0,"n.a.",SUMIFS('Unit details'!$X$2079:$X$2101,'Unit details'!$B$2079:$B$2101,$A568,'Unit details'!$J$2079:$J$2101,$B568,'Unit details'!$N$2079:$N$2101,"Yes")/E568)</x:f>
        <x:v>n.a.</x:v>
      </x:c>
      <x:c r="H568" s="43" t="str">
        <x:f>IF(E568=0,"n.a.",_xlfn.MAXIFS('Unit details'!$X$2079:$X$2101,'Unit details'!$B$2079:$B$2101,$A568,'Unit details'!$J$2079:$J$2101,$B568,'Unit details'!$N$2079:$N$2101,"Yes"))</x:f>
        <x:v>n.a.</x:v>
      </x:c>
      <x:c r="I568" s="15" t="str">
        <x:f>IF(E568=0,"No reliable quoted sample",IF(E568=1,"One quote only; not a market range","Unweighted mean of advertised asking rates"))</x:f>
        <x:v>No reliable quoted sample</x:v>
      </x:c>
    </x:row>
    <x:row r="569" ht="30" customHeight="1">
      <x:c r="A569" s="15" t="str">
        <x:v>Thundersley and South Benfleet</x:v>
      </x:c>
      <x:c r="B569" s="15" t="str">
        <x:v>1–1,000</x:v>
      </x:c>
      <x:c r="C569" s="14" t="n">
        <x:f>COUNTIFS('Unit details'!$B$2102:$B$2103,$A569,'Unit details'!$J$2102:$J$2103,$B569,'Unit details'!$H$2102:$H$2103,"Current",'Unit details'!$E$2102:$E$2103,"Town")</x:f>
        <x:v>0</x:v>
      </x:c>
      <x:c r="D569" s="14" t="n">
        <x:f>COUNTIFS('Unit details'!$B$2102:$B$2103,$A569,'Unit details'!$J$2102:$J$2103,$B569,'Unit details'!$H$2102:$H$2103,"Current",'Unit details'!$E$2102:$E$2103,"Nearby")</x:f>
        <x:v>0</x:v>
      </x:c>
      <x:c r="E569" s="14" t="n">
        <x:f>COUNTIFS('Unit details'!$B$2102:$B$2103,$A569,'Unit details'!$J$2102:$J$2103,$B569,'Unit details'!$N$2102:$N$2103,"Yes")</x:f>
        <x:v>0</x:v>
      </x:c>
      <x:c r="F569" s="43" t="str">
        <x:f>IF(E569=0,"n.a.",_xlfn.MINIFS('Unit details'!$X$2102:$X$2103,'Unit details'!$B$2102:$B$2103,$A569,'Unit details'!$J$2102:$J$2103,$B569,'Unit details'!$N$2102:$N$2103,"Yes"))</x:f>
        <x:v>n.a.</x:v>
      </x:c>
      <x:c r="G569" s="43" t="str">
        <x:f>IF(E569=0,"n.a.",SUMIFS('Unit details'!$X$2102:$X$2103,'Unit details'!$B$2102:$B$2103,$A569,'Unit details'!$J$2102:$J$2103,$B569,'Unit details'!$N$2102:$N$2103,"Yes")/E569)</x:f>
        <x:v>n.a.</x:v>
      </x:c>
      <x:c r="H569" s="43" t="str">
        <x:f>IF(E569=0,"n.a.",_xlfn.MAXIFS('Unit details'!$X$2102:$X$2103,'Unit details'!$B$2102:$B$2103,$A569,'Unit details'!$J$2102:$J$2103,$B569,'Unit details'!$N$2102:$N$2103,"Yes"))</x:f>
        <x:v>n.a.</x:v>
      </x:c>
      <x:c r="I569" s="15" t="str">
        <x:f>IF(E569=0,"No reliable quoted sample",IF(E569=1,"One quote only; not a market range","Unweighted mean of advertised asking rates"))</x:f>
        <x:v>No reliable quoted sample</x:v>
      </x:c>
    </x:row>
    <x:row r="570" ht="30" customHeight="1">
      <x:c r="A570" s="15" t="str">
        <x:v>Thundersley and South Benfleet</x:v>
      </x:c>
      <x:c r="B570" s="15" t="str">
        <x:v>1,001–2,500</x:v>
      </x:c>
      <x:c r="C570" s="14" t="n">
        <x:f>COUNTIFS('Unit details'!$B$2102:$B$2103,$A570,'Unit details'!$J$2102:$J$2103,$B570,'Unit details'!$H$2102:$H$2103,"Current",'Unit details'!$E$2102:$E$2103,"Town")</x:f>
        <x:v>1</x:v>
      </x:c>
      <x:c r="D570" s="14" t="n">
        <x:f>COUNTIFS('Unit details'!$B$2102:$B$2103,$A570,'Unit details'!$J$2102:$J$2103,$B570,'Unit details'!$H$2102:$H$2103,"Current",'Unit details'!$E$2102:$E$2103,"Nearby")</x:f>
        <x:v>0</x:v>
      </x:c>
      <x:c r="E570" s="14" t="n">
        <x:f>COUNTIFS('Unit details'!$B$2102:$B$2103,$A570,'Unit details'!$J$2102:$J$2103,$B570,'Unit details'!$N$2102:$N$2103,"Yes")</x:f>
        <x:v>0</x:v>
      </x:c>
      <x:c r="F570" s="43" t="str">
        <x:f>IF(E570=0,"n.a.",_xlfn.MINIFS('Unit details'!$X$2102:$X$2103,'Unit details'!$B$2102:$B$2103,$A570,'Unit details'!$J$2102:$J$2103,$B570,'Unit details'!$N$2102:$N$2103,"Yes"))</x:f>
        <x:v>n.a.</x:v>
      </x:c>
      <x:c r="G570" s="43" t="str">
        <x:f>IF(E570=0,"n.a.",SUMIFS('Unit details'!$X$2102:$X$2103,'Unit details'!$B$2102:$B$2103,$A570,'Unit details'!$J$2102:$J$2103,$B570,'Unit details'!$N$2102:$N$2103,"Yes")/E570)</x:f>
        <x:v>n.a.</x:v>
      </x:c>
      <x:c r="H570" s="43" t="str">
        <x:f>IF(E570=0,"n.a.",_xlfn.MAXIFS('Unit details'!$X$2102:$X$2103,'Unit details'!$B$2102:$B$2103,$A570,'Unit details'!$J$2102:$J$2103,$B570,'Unit details'!$N$2102:$N$2103,"Yes"))</x:f>
        <x:v>n.a.</x:v>
      </x:c>
      <x:c r="I570" s="15" t="str">
        <x:f>IF(E570=0,"No reliable quoted sample",IF(E570=1,"One quote only; not a market range","Unweighted mean of advertised asking rates"))</x:f>
        <x:v>No reliable quoted sample</x:v>
      </x:c>
    </x:row>
    <x:row r="571" ht="30" customHeight="1">
      <x:c r="A571" s="15" t="str">
        <x:v>Thundersley and South Benfleet</x:v>
      </x:c>
      <x:c r="B571" s="15" t="str">
        <x:v>2,501–5,000</x:v>
      </x:c>
      <x:c r="C571" s="14" t="n">
        <x:f>COUNTIFS('Unit details'!$B$2102:$B$2103,$A571,'Unit details'!$J$2102:$J$2103,$B571,'Unit details'!$H$2102:$H$2103,"Current",'Unit details'!$E$2102:$E$2103,"Town")</x:f>
        <x:v>1</x:v>
      </x:c>
      <x:c r="D571" s="14" t="n">
        <x:f>COUNTIFS('Unit details'!$B$2102:$B$2103,$A571,'Unit details'!$J$2102:$J$2103,$B571,'Unit details'!$H$2102:$H$2103,"Current",'Unit details'!$E$2102:$E$2103,"Nearby")</x:f>
        <x:v>0</x:v>
      </x:c>
      <x:c r="E571" s="14" t="n">
        <x:f>COUNTIFS('Unit details'!$B$2102:$B$2103,$A571,'Unit details'!$J$2102:$J$2103,$B571,'Unit details'!$N$2102:$N$2103,"Yes")</x:f>
        <x:v>1</x:v>
      </x:c>
      <x:c r="F571" s="43" t="n">
        <x:f>IF(E571=0,"n.a.",_xlfn.MINIFS('Unit details'!$X$2102:$X$2103,'Unit details'!$B$2102:$B$2103,$A571,'Unit details'!$J$2102:$J$2103,$B571,'Unit details'!$N$2102:$N$2103,"Yes"))</x:f>
        <x:v>7.803355442840421</x:v>
      </x:c>
      <x:c r="G571" s="43" t="n">
        <x:f>IF(E571=0,"n.a.",SUMIFS('Unit details'!$X$2102:$X$2103,'Unit details'!$B$2102:$B$2103,$A571,'Unit details'!$J$2102:$J$2103,$B571,'Unit details'!$N$2102:$N$2103,"Yes")/E571)</x:f>
        <x:v>7.803355442840421</x:v>
      </x:c>
      <x:c r="H571" s="43" t="n">
        <x:f>IF(E571=0,"n.a.",_xlfn.MAXIFS('Unit details'!$X$2102:$X$2103,'Unit details'!$B$2102:$B$2103,$A571,'Unit details'!$J$2102:$J$2103,$B571,'Unit details'!$N$2102:$N$2103,"Yes"))</x:f>
        <x:v>7.803355442840421</x:v>
      </x:c>
      <x:c r="I571" s="15" t="str">
        <x:f>IF(E571=0,"No reliable quoted sample",IF(E571=1,"One quote only; not a market range","Unweighted mean of advertised asking rates"))</x:f>
        <x:v>One quote only; not a market range</x:v>
      </x:c>
    </x:row>
    <x:row r="572" ht="30" customHeight="1">
      <x:c r="A572" s="15" t="str">
        <x:v>Thundersley and South Benfleet</x:v>
      </x:c>
      <x:c r="B572" s="15" t="str">
        <x:v>5,001–10,000</x:v>
      </x:c>
      <x:c r="C572" s="14" t="n">
        <x:f>COUNTIFS('Unit details'!$B$2102:$B$2103,$A572,'Unit details'!$J$2102:$J$2103,$B572,'Unit details'!$H$2102:$H$2103,"Current",'Unit details'!$E$2102:$E$2103,"Town")</x:f>
        <x:v>0</x:v>
      </x:c>
      <x:c r="D572" s="14" t="n">
        <x:f>COUNTIFS('Unit details'!$B$2102:$B$2103,$A572,'Unit details'!$J$2102:$J$2103,$B572,'Unit details'!$H$2102:$H$2103,"Current",'Unit details'!$E$2102:$E$2103,"Nearby")</x:f>
        <x:v>0</x:v>
      </x:c>
      <x:c r="E572" s="14" t="n">
        <x:f>COUNTIFS('Unit details'!$B$2102:$B$2103,$A572,'Unit details'!$J$2102:$J$2103,$B572,'Unit details'!$N$2102:$N$2103,"Yes")</x:f>
        <x:v>0</x:v>
      </x:c>
      <x:c r="F572" s="43" t="str">
        <x:f>IF(E572=0,"n.a.",_xlfn.MINIFS('Unit details'!$X$2102:$X$2103,'Unit details'!$B$2102:$B$2103,$A572,'Unit details'!$J$2102:$J$2103,$B572,'Unit details'!$N$2102:$N$2103,"Yes"))</x:f>
        <x:v>n.a.</x:v>
      </x:c>
      <x:c r="G572" s="43" t="str">
        <x:f>IF(E572=0,"n.a.",SUMIFS('Unit details'!$X$2102:$X$2103,'Unit details'!$B$2102:$B$2103,$A572,'Unit details'!$J$2102:$J$2103,$B572,'Unit details'!$N$2102:$N$2103,"Yes")/E572)</x:f>
        <x:v>n.a.</x:v>
      </x:c>
      <x:c r="H572" s="43" t="str">
        <x:f>IF(E572=0,"n.a.",_xlfn.MAXIFS('Unit details'!$X$2102:$X$2103,'Unit details'!$B$2102:$B$2103,$A572,'Unit details'!$J$2102:$J$2103,$B572,'Unit details'!$N$2102:$N$2103,"Yes"))</x:f>
        <x:v>n.a.</x:v>
      </x:c>
      <x:c r="I572" s="15" t="str">
        <x:f>IF(E572=0,"No reliable quoted sample",IF(E572=1,"One quote only; not a market range","Unweighted mean of advertised asking rates"))</x:f>
        <x:v>No reliable quoted sample</x:v>
      </x:c>
    </x:row>
    <x:row r="573" ht="30" customHeight="1">
      <x:c r="A573" s="15" t="str">
        <x:v>Thundersley and South Benfleet</x:v>
      </x:c>
      <x:c r="B573" s="15" t="str">
        <x:v>10,001–15,000</x:v>
      </x:c>
      <x:c r="C573" s="14" t="n">
        <x:f>COUNTIFS('Unit details'!$B$2102:$B$2103,$A573,'Unit details'!$J$2102:$J$2103,$B573,'Unit details'!$H$2102:$H$2103,"Current",'Unit details'!$E$2102:$E$2103,"Town")</x:f>
        <x:v>0</x:v>
      </x:c>
      <x:c r="D573" s="14" t="n">
        <x:f>COUNTIFS('Unit details'!$B$2102:$B$2103,$A573,'Unit details'!$J$2102:$J$2103,$B573,'Unit details'!$H$2102:$H$2103,"Current",'Unit details'!$E$2102:$E$2103,"Nearby")</x:f>
        <x:v>0</x:v>
      </x:c>
      <x:c r="E573" s="14" t="n">
        <x:f>COUNTIFS('Unit details'!$B$2102:$B$2103,$A573,'Unit details'!$J$2102:$J$2103,$B573,'Unit details'!$N$2102:$N$2103,"Yes")</x:f>
        <x:v>0</x:v>
      </x:c>
      <x:c r="F573" s="43" t="str">
        <x:f>IF(E573=0,"n.a.",_xlfn.MINIFS('Unit details'!$X$2102:$X$2103,'Unit details'!$B$2102:$B$2103,$A573,'Unit details'!$J$2102:$J$2103,$B573,'Unit details'!$N$2102:$N$2103,"Yes"))</x:f>
        <x:v>n.a.</x:v>
      </x:c>
      <x:c r="G573" s="43" t="str">
        <x:f>IF(E573=0,"n.a.",SUMIFS('Unit details'!$X$2102:$X$2103,'Unit details'!$B$2102:$B$2103,$A573,'Unit details'!$J$2102:$J$2103,$B573,'Unit details'!$N$2102:$N$2103,"Yes")/E573)</x:f>
        <x:v>n.a.</x:v>
      </x:c>
      <x:c r="H573" s="43" t="str">
        <x:f>IF(E573=0,"n.a.",_xlfn.MAXIFS('Unit details'!$X$2102:$X$2103,'Unit details'!$B$2102:$B$2103,$A573,'Unit details'!$J$2102:$J$2103,$B573,'Unit details'!$N$2102:$N$2103,"Yes"))</x:f>
        <x:v>n.a.</x:v>
      </x:c>
      <x:c r="I573" s="15" t="str">
        <x:f>IF(E573=0,"No reliable quoted sample",IF(E573=1,"One quote only; not a market range","Unweighted mean of advertised asking rates"))</x:f>
        <x:v>No reliable quoted sample</x:v>
      </x:c>
    </x:row>
    <x:row r="574" ht="30" customHeight="1">
      <x:c r="A574" s="15" t="str">
        <x:v>Watford</x:v>
      </x:c>
      <x:c r="B574" s="15" t="str">
        <x:v>1–1,000</x:v>
      </x:c>
      <x:c r="C574" s="14" t="n">
        <x:f>COUNTIFS('Unit details'!$B$2104:$B$2142,$A574,'Unit details'!$J$2104:$J$2142,$B574,'Unit details'!$H$2104:$H$2142,"Current",'Unit details'!$E$2104:$E$2142,"Town")</x:f>
        <x:v>1</x:v>
      </x:c>
      <x:c r="D574" s="14" t="n">
        <x:f>COUNTIFS('Unit details'!$B$2104:$B$2142,$A574,'Unit details'!$J$2104:$J$2142,$B574,'Unit details'!$H$2104:$H$2142,"Current",'Unit details'!$E$2104:$E$2142,"Nearby")</x:f>
        <x:v>0</x:v>
      </x:c>
      <x:c r="E574" s="14" t="n">
        <x:f>COUNTIFS('Unit details'!$B$2104:$B$2142,$A574,'Unit details'!$J$2104:$J$2142,$B574,'Unit details'!$N$2104:$N$2142,"Yes")</x:f>
        <x:v>0</x:v>
      </x:c>
      <x:c r="F574" s="43" t="str">
        <x:f>IF(E574=0,"n.a.",_xlfn.MINIFS('Unit details'!$X$2104:$X$2142,'Unit details'!$B$2104:$B$2142,$A574,'Unit details'!$J$2104:$J$2142,$B574,'Unit details'!$N$2104:$N$2142,"Yes"))</x:f>
        <x:v>n.a.</x:v>
      </x:c>
      <x:c r="G574" s="43" t="str">
        <x:f>IF(E574=0,"n.a.",SUMIFS('Unit details'!$X$2104:$X$2142,'Unit details'!$B$2104:$B$2142,$A574,'Unit details'!$J$2104:$J$2142,$B574,'Unit details'!$N$2104:$N$2142,"Yes")/E574)</x:f>
        <x:v>n.a.</x:v>
      </x:c>
      <x:c r="H574" s="43" t="str">
        <x:f>IF(E574=0,"n.a.",_xlfn.MAXIFS('Unit details'!$X$2104:$X$2142,'Unit details'!$B$2104:$B$2142,$A574,'Unit details'!$J$2104:$J$2142,$B574,'Unit details'!$N$2104:$N$2142,"Yes"))</x:f>
        <x:v>n.a.</x:v>
      </x:c>
      <x:c r="I574" s="15" t="str">
        <x:f>IF(E574=0,"No reliable quoted sample",IF(E574=1,"One quote only; not a market range","Unweighted mean of advertised asking rates"))</x:f>
        <x:v>No reliable quoted sample</x:v>
      </x:c>
    </x:row>
    <x:row r="575" ht="30" customHeight="1">
      <x:c r="A575" s="15" t="str">
        <x:v>Watford</x:v>
      </x:c>
      <x:c r="B575" s="15" t="str">
        <x:v>1,001–2,500</x:v>
      </x:c>
      <x:c r="C575" s="14" t="n">
        <x:f>COUNTIFS('Unit details'!$B$2104:$B$2142,$A575,'Unit details'!$J$2104:$J$2142,$B575,'Unit details'!$H$2104:$H$2142,"Current",'Unit details'!$E$2104:$E$2142,"Town")</x:f>
        <x:v>5</x:v>
      </x:c>
      <x:c r="D575" s="14" t="n">
        <x:f>COUNTIFS('Unit details'!$B$2104:$B$2142,$A575,'Unit details'!$J$2104:$J$2142,$B575,'Unit details'!$H$2104:$H$2142,"Current",'Unit details'!$E$2104:$E$2142,"Nearby")</x:f>
        <x:v>1</x:v>
      </x:c>
      <x:c r="E575" s="14" t="n">
        <x:f>COUNTIFS('Unit details'!$B$2104:$B$2142,$A575,'Unit details'!$J$2104:$J$2142,$B575,'Unit details'!$N$2104:$N$2142,"Yes")</x:f>
        <x:v>6</x:v>
      </x:c>
      <x:c r="F575" s="43" t="n">
        <x:f>IF(E575=0,"n.a.",_xlfn.MINIFS('Unit details'!$X$2104:$X$2142,'Unit details'!$B$2104:$B$2142,$A575,'Unit details'!$J$2104:$J$2142,$B575,'Unit details'!$N$2104:$N$2142,"Yes"))</x:f>
        <x:v>13.499316005471956</x:v>
      </x:c>
      <x:c r="G575" s="43" t="n">
        <x:f>IF(E575=0,"n.a.",SUMIFS('Unit details'!$X$2104:$X$2142,'Unit details'!$B$2104:$B$2142,$A575,'Unit details'!$J$2104:$J$2142,$B575,'Unit details'!$N$2104:$N$2142,"Yes")/E575)</x:f>
        <x:v>17.183513416733053</x:v>
      </x:c>
      <x:c r="H575" s="43" t="n">
        <x:f>IF(E575=0,"n.a.",_xlfn.MAXIFS('Unit details'!$X$2104:$X$2142,'Unit details'!$B$2104:$B$2142,$A575,'Unit details'!$J$2104:$J$2142,$B575,'Unit details'!$N$2104:$N$2142,"Yes"))</x:f>
        <x:v>21.0012474012474</x:v>
      </x:c>
      <x:c r="I575" s="15" t="str">
        <x:f>IF(E575=0,"No reliable quoted sample",IF(E575=1,"One quote only; not a market range","Unweighted mean of advertised asking rates"))</x:f>
        <x:v>Unweighted mean of advertised asking rates</x:v>
      </x:c>
    </x:row>
    <x:row r="576" ht="30" customHeight="1">
      <x:c r="A576" s="15" t="str">
        <x:v>Watford</x:v>
      </x:c>
      <x:c r="B576" s="15" t="str">
        <x:v>2,501–5,000</x:v>
      </x:c>
      <x:c r="C576" s="14" t="n">
        <x:f>COUNTIFS('Unit details'!$B$2104:$B$2142,$A576,'Unit details'!$J$2104:$J$2142,$B576,'Unit details'!$H$2104:$H$2142,"Current",'Unit details'!$E$2104:$E$2142,"Town")</x:f>
        <x:v>5</x:v>
      </x:c>
      <x:c r="D576" s="14" t="n">
        <x:f>COUNTIFS('Unit details'!$B$2104:$B$2142,$A576,'Unit details'!$J$2104:$J$2142,$B576,'Unit details'!$H$2104:$H$2142,"Current",'Unit details'!$E$2104:$E$2142,"Nearby")</x:f>
        <x:v>0</x:v>
      </x:c>
      <x:c r="E576" s="14" t="n">
        <x:f>COUNTIFS('Unit details'!$B$2104:$B$2142,$A576,'Unit details'!$J$2104:$J$2142,$B576,'Unit details'!$N$2104:$N$2142,"Yes")</x:f>
        <x:v>5</x:v>
      </x:c>
      <x:c r="F576" s="43" t="n">
        <x:f>IF(E576=0,"n.a.",_xlfn.MINIFS('Unit details'!$X$2104:$X$2142,'Unit details'!$B$2104:$B$2142,$A576,'Unit details'!$J$2104:$J$2142,$B576,'Unit details'!$N$2104:$N$2142,"Yes"))</x:f>
        <x:v>12.182759671032592</x:v>
      </x:c>
      <x:c r="G576" s="43" t="n">
        <x:f>IF(E576=0,"n.a.",SUMIFS('Unit details'!$X$2104:$X$2142,'Unit details'!$B$2104:$B$2142,$A576,'Unit details'!$J$2104:$J$2142,$B576,'Unit details'!$N$2104:$N$2142,"Yes")/E576)</x:f>
        <x:v>17.539458122837136</x:v>
      </x:c>
      <x:c r="H576" s="43" t="n">
        <x:f>IF(E576=0,"n.a.",_xlfn.MAXIFS('Unit details'!$X$2104:$X$2142,'Unit details'!$B$2104:$B$2142,$A576,'Unit details'!$J$2104:$J$2142,$B576,'Unit details'!$N$2104:$N$2142,"Yes"))</x:f>
        <x:v>20.08003679852806</x:v>
      </x:c>
      <x:c r="I576" s="15" t="str">
        <x:f>IF(E576=0,"No reliable quoted sample",IF(E576=1,"One quote only; not a market range","Unweighted mean of advertised asking rates"))</x:f>
        <x:v>Unweighted mean of advertised asking rates</x:v>
      </x:c>
    </x:row>
    <x:row r="577" ht="30" customHeight="1">
      <x:c r="A577" s="15" t="str">
        <x:v>Watford</x:v>
      </x:c>
      <x:c r="B577" s="15" t="str">
        <x:v>5,001–10,000</x:v>
      </x:c>
      <x:c r="C577" s="14" t="n">
        <x:f>COUNTIFS('Unit details'!$B$2104:$B$2142,$A577,'Unit details'!$J$2104:$J$2142,$B577,'Unit details'!$H$2104:$H$2142,"Current",'Unit details'!$E$2104:$E$2142,"Town")</x:f>
        <x:v>13</x:v>
      </x:c>
      <x:c r="D577" s="14" t="n">
        <x:f>COUNTIFS('Unit details'!$B$2104:$B$2142,$A577,'Unit details'!$J$2104:$J$2142,$B577,'Unit details'!$H$2104:$H$2142,"Current",'Unit details'!$E$2104:$E$2142,"Nearby")</x:f>
        <x:v>1</x:v>
      </x:c>
      <x:c r="E577" s="14" t="n">
        <x:f>COUNTIFS('Unit details'!$B$2104:$B$2142,$A577,'Unit details'!$J$2104:$J$2142,$B577,'Unit details'!$N$2104:$N$2142,"Yes")</x:f>
        <x:v>10</x:v>
      </x:c>
      <x:c r="F577" s="43" t="n">
        <x:f>IF(E577=0,"n.a.",_xlfn.MINIFS('Unit details'!$X$2104:$X$2142,'Unit details'!$B$2104:$B$2142,$A577,'Unit details'!$J$2104:$J$2142,$B577,'Unit details'!$N$2104:$N$2142,"Yes"))</x:f>
        <x:v>11.1097395383286</x:v>
      </x:c>
      <x:c r="G577" s="43" t="n">
        <x:f>IF(E577=0,"n.a.",SUMIFS('Unit details'!$X$2104:$X$2142,'Unit details'!$B$2104:$B$2142,$A577,'Unit details'!$J$2104:$J$2142,$B577,'Unit details'!$N$2104:$N$2142,"Yes")/E577)</x:f>
        <x:v>18.195986785677132</x:v>
      </x:c>
      <x:c r="H577" s="43" t="n">
        <x:f>IF(E577=0,"n.a.",_xlfn.MAXIFS('Unit details'!$X$2104:$X$2142,'Unit details'!$B$2104:$B$2142,$A577,'Unit details'!$J$2104:$J$2142,$B577,'Unit details'!$N$2104:$N$2142,"Yes"))</x:f>
        <x:v>21.00047793531942</x:v>
      </x:c>
      <x:c r="I577" s="15" t="str">
        <x:f>IF(E577=0,"No reliable quoted sample",IF(E577=1,"One quote only; not a market range","Unweighted mean of advertised asking rates"))</x:f>
        <x:v>Unweighted mean of advertised asking rates</x:v>
      </x:c>
    </x:row>
    <x:row r="578" ht="30" customHeight="1">
      <x:c r="A578" s="15" t="str">
        <x:v>Watford</x:v>
      </x:c>
      <x:c r="B578" s="15" t="str">
        <x:v>10,001–15,000</x:v>
      </x:c>
      <x:c r="C578" s="14" t="n">
        <x:f>COUNTIFS('Unit details'!$B$2104:$B$2142,$A578,'Unit details'!$J$2104:$J$2142,$B578,'Unit details'!$H$2104:$H$2142,"Current",'Unit details'!$E$2104:$E$2142,"Town")</x:f>
        <x:v>6</x:v>
      </x:c>
      <x:c r="D578" s="14" t="n">
        <x:f>COUNTIFS('Unit details'!$B$2104:$B$2142,$A578,'Unit details'!$J$2104:$J$2142,$B578,'Unit details'!$H$2104:$H$2142,"Current",'Unit details'!$E$2104:$E$2142,"Nearby")</x:f>
        <x:v>0</x:v>
      </x:c>
      <x:c r="E578" s="14" t="n">
        <x:f>COUNTIFS('Unit details'!$B$2104:$B$2142,$A578,'Unit details'!$J$2104:$J$2142,$B578,'Unit details'!$N$2104:$N$2142,"Yes")</x:f>
        <x:v>3</x:v>
      </x:c>
      <x:c r="F578" s="43" t="n">
        <x:f>IF(E578=0,"n.a.",_xlfn.MINIFS('Unit details'!$X$2104:$X$2142,'Unit details'!$B$2104:$B$2142,$A578,'Unit details'!$J$2104:$J$2142,$B578,'Unit details'!$N$2104:$N$2142,"Yes"))</x:f>
        <x:v>16.666285714285713</x:v>
      </x:c>
      <x:c r="G578" s="43" t="n">
        <x:f>IF(E578=0,"n.a.",SUMIFS('Unit details'!$X$2104:$X$2142,'Unit details'!$B$2104:$B$2142,$A578,'Unit details'!$J$2104:$J$2142,$B578,'Unit details'!$N$2104:$N$2142,"Yes")/E578)</x:f>
        <x:v>20.055452426340494</x:v>
      </x:c>
      <x:c r="H578" s="43" t="n">
        <x:f>IF(E578=0,"n.a.",_xlfn.MAXIFS('Unit details'!$X$2104:$X$2142,'Unit details'!$B$2104:$B$2142,$A578,'Unit details'!$J$2104:$J$2142,$B578,'Unit details'!$N$2104:$N$2142,"Yes"))</x:f>
        <x:v>23.49974221109229</x:v>
      </x:c>
      <x:c r="I578" s="15" t="str">
        <x:f>IF(E578=0,"No reliable quoted sample",IF(E578=1,"One quote only; not a market range","Unweighted mean of advertised asking rates"))</x:f>
        <x:v>Unweighted mean of advertised asking rates</x:v>
      </x:c>
    </x:row>
    <x:row r="579" ht="30" customHeight="1">
      <x:c r="A579" s="15" t="str">
        <x:v>Welwyn Garden City</x:v>
      </x:c>
      <x:c r="B579" s="15" t="str">
        <x:v>1–1,000</x:v>
      </x:c>
      <x:c r="C579" s="14" t="n">
        <x:f>COUNTIFS('Unit details'!$B$2143:$B$2166,$A579,'Unit details'!$J$2143:$J$2166,$B579,'Unit details'!$H$2143:$H$2166,"Current",'Unit details'!$E$2143:$E$2166,"Town")</x:f>
        <x:v>1</x:v>
      </x:c>
      <x:c r="D579" s="14" t="n">
        <x:f>COUNTIFS('Unit details'!$B$2143:$B$2166,$A579,'Unit details'!$J$2143:$J$2166,$B579,'Unit details'!$H$2143:$H$2166,"Current",'Unit details'!$E$2143:$E$2166,"Nearby")</x:f>
        <x:v>0</x:v>
      </x:c>
      <x:c r="E579" s="14" t="n">
        <x:f>COUNTIFS('Unit details'!$B$2143:$B$2166,$A579,'Unit details'!$J$2143:$J$2166,$B579,'Unit details'!$N$2143:$N$2166,"Yes")</x:f>
        <x:v>1</x:v>
      </x:c>
      <x:c r="F579" s="43" t="n">
        <x:f>IF(E579=0,"n.a.",_xlfn.MINIFS('Unit details'!$X$2143:$X$2166,'Unit details'!$B$2143:$B$2166,$A579,'Unit details'!$J$2143:$J$2166,$B579,'Unit details'!$N$2143:$N$2166,"Yes"))</x:f>
        <x:v>26.66</x:v>
      </x:c>
      <x:c r="G579" s="43" t="n">
        <x:f>IF(E579=0,"n.a.",SUMIFS('Unit details'!$X$2143:$X$2166,'Unit details'!$B$2143:$B$2166,$A579,'Unit details'!$J$2143:$J$2166,$B579,'Unit details'!$N$2143:$N$2166,"Yes")/E579)</x:f>
        <x:v>26.66</x:v>
      </x:c>
      <x:c r="H579" s="43" t="n">
        <x:f>IF(E579=0,"n.a.",_xlfn.MAXIFS('Unit details'!$X$2143:$X$2166,'Unit details'!$B$2143:$B$2166,$A579,'Unit details'!$J$2143:$J$2166,$B579,'Unit details'!$N$2143:$N$2166,"Yes"))</x:f>
        <x:v>26.66</x:v>
      </x:c>
      <x:c r="I579" s="15" t="str">
        <x:f>IF(E579=0,"No reliable quoted sample",IF(E579=1,"One quote only; not a market range","Unweighted mean of advertised asking rates"))</x:f>
        <x:v>One quote only; not a market range</x:v>
      </x:c>
    </x:row>
    <x:row r="580" ht="30" customHeight="1">
      <x:c r="A580" s="15" t="str">
        <x:v>Welwyn Garden City</x:v>
      </x:c>
      <x:c r="B580" s="15" t="str">
        <x:v>1,001–2,500</x:v>
      </x:c>
      <x:c r="C580" s="14" t="n">
        <x:f>COUNTIFS('Unit details'!$B$2143:$B$2166,$A580,'Unit details'!$J$2143:$J$2166,$B580,'Unit details'!$H$2143:$H$2166,"Current",'Unit details'!$E$2143:$E$2166,"Town")</x:f>
        <x:v>8</x:v>
      </x:c>
      <x:c r="D580" s="14" t="n">
        <x:f>COUNTIFS('Unit details'!$B$2143:$B$2166,$A580,'Unit details'!$J$2143:$J$2166,$B580,'Unit details'!$H$2143:$H$2166,"Current",'Unit details'!$E$2143:$E$2166,"Nearby")</x:f>
        <x:v>0</x:v>
      </x:c>
      <x:c r="E580" s="14" t="n">
        <x:f>COUNTIFS('Unit details'!$B$2143:$B$2166,$A580,'Unit details'!$J$2143:$J$2166,$B580,'Unit details'!$N$2143:$N$2166,"Yes")</x:f>
        <x:v>8</x:v>
      </x:c>
      <x:c r="F580" s="43" t="n">
        <x:f>IF(E580=0,"n.a.",_xlfn.MINIFS('Unit details'!$X$2143:$X$2166,'Unit details'!$B$2143:$B$2166,$A580,'Unit details'!$J$2143:$J$2166,$B580,'Unit details'!$N$2143:$N$2166,"Yes"))</x:f>
        <x:v>12.417218543046358</x:v>
      </x:c>
      <x:c r="G580" s="43" t="n">
        <x:f>IF(E580=0,"n.a.",SUMIFS('Unit details'!$X$2143:$X$2166,'Unit details'!$B$2143:$B$2166,$A580,'Unit details'!$J$2143:$J$2166,$B580,'Unit details'!$N$2143:$N$2166,"Yes")/E580)</x:f>
        <x:v>17.499617925844188</x:v>
      </x:c>
      <x:c r="H580" s="43" t="n">
        <x:f>IF(E580=0,"n.a.",_xlfn.MAXIFS('Unit details'!$X$2143:$X$2166,'Unit details'!$B$2143:$B$2166,$A580,'Unit details'!$J$2143:$J$2166,$B580,'Unit details'!$N$2143:$N$2166,"Yes"))</x:f>
        <x:v>20.42165242165242</x:v>
      </x:c>
      <x:c r="I580" s="15" t="str">
        <x:f>IF(E580=0,"No reliable quoted sample",IF(E580=1,"One quote only; not a market range","Unweighted mean of advertised asking rates"))</x:f>
        <x:v>Unweighted mean of advertised asking rates</x:v>
      </x:c>
    </x:row>
    <x:row r="581" ht="30" customHeight="1">
      <x:c r="A581" s="15" t="str">
        <x:v>Welwyn Garden City</x:v>
      </x:c>
      <x:c r="B581" s="15" t="str">
        <x:v>2,501–5,000</x:v>
      </x:c>
      <x:c r="C581" s="14" t="n">
        <x:f>COUNTIFS('Unit details'!$B$2143:$B$2166,$A581,'Unit details'!$J$2143:$J$2166,$B581,'Unit details'!$H$2143:$H$2166,"Current",'Unit details'!$E$2143:$E$2166,"Town")</x:f>
        <x:v>8</x:v>
      </x:c>
      <x:c r="D581" s="14" t="n">
        <x:f>COUNTIFS('Unit details'!$B$2143:$B$2166,$A581,'Unit details'!$J$2143:$J$2166,$B581,'Unit details'!$H$2143:$H$2166,"Current",'Unit details'!$E$2143:$E$2166,"Nearby")</x:f>
        <x:v>0</x:v>
      </x:c>
      <x:c r="E581" s="14" t="n">
        <x:f>COUNTIFS('Unit details'!$B$2143:$B$2166,$A581,'Unit details'!$J$2143:$J$2166,$B581,'Unit details'!$N$2143:$N$2166,"Yes")</x:f>
        <x:v>8</x:v>
      </x:c>
      <x:c r="F581" s="43" t="n">
        <x:f>IF(E581=0,"n.a.",_xlfn.MINIFS('Unit details'!$X$2143:$X$2166,'Unit details'!$B$2143:$B$2166,$A581,'Unit details'!$J$2143:$J$2166,$B581,'Unit details'!$N$2143:$N$2166,"Yes"))</x:f>
        <x:v>8.836590436590436</x:v>
      </x:c>
      <x:c r="G581" s="43" t="n">
        <x:f>IF(E581=0,"n.a.",SUMIFS('Unit details'!$X$2143:$X$2166,'Unit details'!$B$2143:$B$2166,$A581,'Unit details'!$J$2143:$J$2166,$B581,'Unit details'!$N$2143:$N$2166,"Yes")/E581)</x:f>
        <x:v>13.83252951618558</x:v>
      </x:c>
      <x:c r="H581" s="43" t="n">
        <x:f>IF(E581=0,"n.a.",_xlfn.MAXIFS('Unit details'!$X$2143:$X$2166,'Unit details'!$B$2143:$B$2166,$A581,'Unit details'!$J$2143:$J$2166,$B581,'Unit details'!$N$2143:$N$2166,"Yes"))</x:f>
        <x:v>15.501661129568106</x:v>
      </x:c>
      <x:c r="I581" s="15" t="str">
        <x:f>IF(E581=0,"No reliable quoted sample",IF(E581=1,"One quote only; not a market range","Unweighted mean of advertised asking rates"))</x:f>
        <x:v>Unweighted mean of advertised asking rates</x:v>
      </x:c>
    </x:row>
    <x:row r="582" ht="30" customHeight="1">
      <x:c r="A582" s="15" t="str">
        <x:v>Welwyn Garden City</x:v>
      </x:c>
      <x:c r="B582" s="15" t="str">
        <x:v>5,001–10,000</x:v>
      </x:c>
      <x:c r="C582" s="14" t="n">
        <x:f>COUNTIFS('Unit details'!$B$2143:$B$2166,$A582,'Unit details'!$J$2143:$J$2166,$B582,'Unit details'!$H$2143:$H$2166,"Current",'Unit details'!$E$2143:$E$2166,"Town")</x:f>
        <x:v>2</x:v>
      </x:c>
      <x:c r="D582" s="14" t="n">
        <x:f>COUNTIFS('Unit details'!$B$2143:$B$2166,$A582,'Unit details'!$J$2143:$J$2166,$B582,'Unit details'!$H$2143:$H$2166,"Current",'Unit details'!$E$2143:$E$2166,"Nearby")</x:f>
        <x:v>0</x:v>
      </x:c>
      <x:c r="E582" s="14" t="n">
        <x:f>COUNTIFS('Unit details'!$B$2143:$B$2166,$A582,'Unit details'!$J$2143:$J$2166,$B582,'Unit details'!$N$2143:$N$2166,"Yes")</x:f>
        <x:v>2</x:v>
      </x:c>
      <x:c r="F582" s="43" t="n">
        <x:f>IF(E582=0,"n.a.",_xlfn.MINIFS('Unit details'!$X$2143:$X$2166,'Unit details'!$B$2143:$B$2166,$A582,'Unit details'!$J$2143:$J$2166,$B582,'Unit details'!$N$2143:$N$2166,"Yes"))</x:f>
        <x:v>14.529328851783584</x:v>
      </x:c>
      <x:c r="G582" s="43" t="n">
        <x:f>IF(E582=0,"n.a.",SUMIFS('Unit details'!$X$2143:$X$2166,'Unit details'!$B$2143:$B$2166,$A582,'Unit details'!$J$2143:$J$2166,$B582,'Unit details'!$N$2143:$N$2166,"Yes")/E582)</x:f>
        <x:v>15.014514814880421</x:v>
      </x:c>
      <x:c r="H582" s="43" t="n">
        <x:f>IF(E582=0,"n.a.",_xlfn.MAXIFS('Unit details'!$X$2143:$X$2166,'Unit details'!$B$2143:$B$2166,$A582,'Unit details'!$J$2143:$J$2166,$B582,'Unit details'!$N$2143:$N$2166,"Yes"))</x:f>
        <x:v>15.499700777977258</x:v>
      </x:c>
      <x:c r="I582" s="15" t="str">
        <x:f>IF(E582=0,"No reliable quoted sample",IF(E582=1,"One quote only; not a market range","Unweighted mean of advertised asking rates"))</x:f>
        <x:v>Unweighted mean of advertised asking rates</x:v>
      </x:c>
    </x:row>
    <x:row r="583" ht="30" customHeight="1">
      <x:c r="A583" s="15" t="str">
        <x:v>Welwyn Garden City</x:v>
      </x:c>
      <x:c r="B583" s="15" t="str">
        <x:v>10,001–15,000</x:v>
      </x:c>
      <x:c r="C583" s="14" t="n">
        <x:f>COUNTIFS('Unit details'!$B$2143:$B$2166,$A583,'Unit details'!$J$2143:$J$2166,$B583,'Unit details'!$H$2143:$H$2166,"Current",'Unit details'!$E$2143:$E$2166,"Town")</x:f>
        <x:v>4</x:v>
      </x:c>
      <x:c r="D583" s="14" t="n">
        <x:f>COUNTIFS('Unit details'!$B$2143:$B$2166,$A583,'Unit details'!$J$2143:$J$2166,$B583,'Unit details'!$H$2143:$H$2166,"Current",'Unit details'!$E$2143:$E$2166,"Nearby")</x:f>
        <x:v>0</x:v>
      </x:c>
      <x:c r="E583" s="14" t="n">
        <x:f>COUNTIFS('Unit details'!$B$2143:$B$2166,$A583,'Unit details'!$J$2143:$J$2166,$B583,'Unit details'!$N$2143:$N$2166,"Yes")</x:f>
        <x:v>1</x:v>
      </x:c>
      <x:c r="F583" s="43" t="n">
        <x:f>IF(E583=0,"n.a.",_xlfn.MINIFS('Unit details'!$X$2143:$X$2166,'Unit details'!$B$2143:$B$2166,$A583,'Unit details'!$J$2143:$J$2166,$B583,'Unit details'!$N$2143:$N$2166,"Yes"))</x:f>
        <x:v>17.00032573289902</x:v>
      </x:c>
      <x:c r="G583" s="43" t="n">
        <x:f>IF(E583=0,"n.a.",SUMIFS('Unit details'!$X$2143:$X$2166,'Unit details'!$B$2143:$B$2166,$A583,'Unit details'!$J$2143:$J$2166,$B583,'Unit details'!$N$2143:$N$2166,"Yes")/E583)</x:f>
        <x:v>17.00032573289902</x:v>
      </x:c>
      <x:c r="H583" s="43" t="n">
        <x:f>IF(E583=0,"n.a.",_xlfn.MAXIFS('Unit details'!$X$2143:$X$2166,'Unit details'!$B$2143:$B$2166,$A583,'Unit details'!$J$2143:$J$2166,$B583,'Unit details'!$N$2143:$N$2166,"Yes"))</x:f>
        <x:v>17.00032573289902</x:v>
      </x:c>
      <x:c r="I583" s="15" t="str">
        <x:f>IF(E583=0,"No reliable quoted sample",IF(E583=1,"One quote only; not a market range","Unweighted mean of advertised asking rates"))</x:f>
        <x:v>One quote only; not a market range</x:v>
      </x:c>
    </x:row>
    <x:row r="584" ht="30" customHeight="1">
      <x:c r="A584" s="15" t="str">
        <x:v>Wickford</x:v>
      </x:c>
      <x:c r="B584" s="15" t="str">
        <x:v>1–1,000</x:v>
      </x:c>
      <x:c r="C584" s="14" t="n">
        <x:f>COUNTIFS('Unit details'!$B$2167:$B$2188,$A584,'Unit details'!$J$2167:$J$2188,$B584,'Unit details'!$H$2167:$H$2188,"Current",'Unit details'!$E$2167:$E$2188,"Town")</x:f>
        <x:v>4</x:v>
      </x:c>
      <x:c r="D584" s="14" t="n">
        <x:f>COUNTIFS('Unit details'!$B$2167:$B$2188,$A584,'Unit details'!$J$2167:$J$2188,$B584,'Unit details'!$H$2167:$H$2188,"Current",'Unit details'!$E$2167:$E$2188,"Nearby")</x:f>
        <x:v>5</x:v>
      </x:c>
      <x:c r="E584" s="14" t="n">
        <x:f>COUNTIFS('Unit details'!$B$2167:$B$2188,$A584,'Unit details'!$J$2167:$J$2188,$B584,'Unit details'!$N$2167:$N$2188,"Yes")</x:f>
        <x:v>9</x:v>
      </x:c>
      <x:c r="F584" s="43" t="n">
        <x:f>IF(E584=0,"n.a.",_xlfn.MINIFS('Unit details'!$X$2167:$X$2188,'Unit details'!$B$2167:$B$2188,$A584,'Unit details'!$J$2167:$J$2188,$B584,'Unit details'!$N$2167:$N$2188,"Yes"))</x:f>
        <x:v>4.285714285714286</x:v>
      </x:c>
      <x:c r="G584" s="43" t="n">
        <x:f>IF(E584=0,"n.a.",SUMIFS('Unit details'!$X$2167:$X$2188,'Unit details'!$B$2167:$B$2188,$A584,'Unit details'!$J$2167:$J$2188,$B584,'Unit details'!$N$2167:$N$2188,"Yes")/E584)</x:f>
        <x:v>20.293183940242763</x:v>
      </x:c>
      <x:c r="H584" s="43" t="n">
        <x:f>IF(E584=0,"n.a.",_xlfn.MAXIFS('Unit details'!$X$2167:$X$2188,'Unit details'!$B$2167:$B$2188,$A584,'Unit details'!$J$2167:$J$2188,$B584,'Unit details'!$N$2167:$N$2188,"Yes"))</x:f>
        <x:v>28.928571428571427</x:v>
      </x:c>
      <x:c r="I584" s="15" t="str">
        <x:f>IF(E584=0,"No reliable quoted sample",IF(E584=1,"One quote only; not a market range","Unweighted mean of advertised asking rates"))</x:f>
        <x:v>Unweighted mean of advertised asking rates</x:v>
      </x:c>
    </x:row>
    <x:row r="585" ht="30" customHeight="1">
      <x:c r="A585" s="15" t="str">
        <x:v>Wickford</x:v>
      </x:c>
      <x:c r="B585" s="15" t="str">
        <x:v>1,001–2,500</x:v>
      </x:c>
      <x:c r="C585" s="14" t="n">
        <x:f>COUNTIFS('Unit details'!$B$2167:$B$2188,$A585,'Unit details'!$J$2167:$J$2188,$B585,'Unit details'!$H$2167:$H$2188,"Current",'Unit details'!$E$2167:$E$2188,"Town")</x:f>
        <x:v>2</x:v>
      </x:c>
      <x:c r="D585" s="14" t="n">
        <x:f>COUNTIFS('Unit details'!$B$2167:$B$2188,$A585,'Unit details'!$J$2167:$J$2188,$B585,'Unit details'!$H$2167:$H$2188,"Current",'Unit details'!$E$2167:$E$2188,"Nearby")</x:f>
        <x:v>1</x:v>
      </x:c>
      <x:c r="E585" s="14" t="n">
        <x:f>COUNTIFS('Unit details'!$B$2167:$B$2188,$A585,'Unit details'!$J$2167:$J$2188,$B585,'Unit details'!$N$2167:$N$2188,"Yes")</x:f>
        <x:v>3</x:v>
      </x:c>
      <x:c r="F585" s="43" t="n">
        <x:f>IF(E585=0,"n.a.",_xlfn.MINIFS('Unit details'!$X$2167:$X$2188,'Unit details'!$B$2167:$B$2188,$A585,'Unit details'!$J$2167:$J$2188,$B585,'Unit details'!$N$2167:$N$2188,"Yes"))</x:f>
        <x:v>11.286681715575622</x:v>
      </x:c>
      <x:c r="G585" s="43" t="n">
        <x:f>IF(E585=0,"n.a.",SUMIFS('Unit details'!$X$2167:$X$2188,'Unit details'!$B$2167:$B$2188,$A585,'Unit details'!$J$2167:$J$2188,$B585,'Unit details'!$N$2167:$N$2188,"Yes")/E585)</x:f>
        <x:v>12.348362388875785</x:v>
      </x:c>
      <x:c r="H585" s="43" t="n">
        <x:f>IF(E585=0,"n.a.",_xlfn.MAXIFS('Unit details'!$X$2167:$X$2188,'Unit details'!$B$2167:$B$2188,$A585,'Unit details'!$J$2167:$J$2188,$B585,'Unit details'!$N$2167:$N$2188,"Yes"))</x:f>
        <x:v>13.793380140421263</x:v>
      </x:c>
      <x:c r="I585" s="15" t="str">
        <x:f>IF(E585=0,"No reliable quoted sample",IF(E585=1,"One quote only; not a market range","Unweighted mean of advertised asking rates"))</x:f>
        <x:v>Unweighted mean of advertised asking rates</x:v>
      </x:c>
    </x:row>
    <x:row r="586" ht="30" customHeight="1">
      <x:c r="A586" s="15" t="str">
        <x:v>Wickford</x:v>
      </x:c>
      <x:c r="B586" s="15" t="str">
        <x:v>2,501–5,000</x:v>
      </x:c>
      <x:c r="C586" s="14" t="n">
        <x:f>COUNTIFS('Unit details'!$B$2167:$B$2188,$A586,'Unit details'!$J$2167:$J$2188,$B586,'Unit details'!$H$2167:$H$2188,"Current",'Unit details'!$E$2167:$E$2188,"Town")</x:f>
        <x:v>4</x:v>
      </x:c>
      <x:c r="D586" s="14" t="n">
        <x:f>COUNTIFS('Unit details'!$B$2167:$B$2188,$A586,'Unit details'!$J$2167:$J$2188,$B586,'Unit details'!$H$2167:$H$2188,"Current",'Unit details'!$E$2167:$E$2188,"Nearby")</x:f>
        <x:v>0</x:v>
      </x:c>
      <x:c r="E586" s="14" t="n">
        <x:f>COUNTIFS('Unit details'!$B$2167:$B$2188,$A586,'Unit details'!$J$2167:$J$2188,$B586,'Unit details'!$N$2167:$N$2188,"Yes")</x:f>
        <x:v>4</x:v>
      </x:c>
      <x:c r="F586" s="43" t="n">
        <x:f>IF(E586=0,"n.a.",_xlfn.MINIFS('Unit details'!$X$2167:$X$2188,'Unit details'!$B$2167:$B$2188,$A586,'Unit details'!$J$2167:$J$2188,$B586,'Unit details'!$N$2167:$N$2188,"Yes"))</x:f>
        <x:v>7.899854156538648</x:v>
      </x:c>
      <x:c r="G586" s="43" t="n">
        <x:f>IF(E586=0,"n.a.",SUMIFS('Unit details'!$X$2167:$X$2188,'Unit details'!$B$2167:$B$2188,$A586,'Unit details'!$J$2167:$J$2188,$B586,'Unit details'!$N$2167:$N$2188,"Yes")/E586)</x:f>
        <x:v>8.958262523997526</x:v>
      </x:c>
      <x:c r="H586" s="43" t="n">
        <x:f>IF(E586=0,"n.a.",_xlfn.MAXIFS('Unit details'!$X$2167:$X$2188,'Unit details'!$B$2167:$B$2188,$A586,'Unit details'!$J$2167:$J$2188,$B586,'Unit details'!$N$2167:$N$2188,"Yes"))</x:f>
        <x:v>10.144927536231885</x:v>
      </x:c>
      <x:c r="I586" s="15" t="str">
        <x:f>IF(E586=0,"No reliable quoted sample",IF(E586=1,"One quote only; not a market range","Unweighted mean of advertised asking rates"))</x:f>
        <x:v>Unweighted mean of advertised asking rates</x:v>
      </x:c>
    </x:row>
    <x:row r="587" ht="30" customHeight="1">
      <x:c r="A587" s="15" t="str">
        <x:v>Wickford</x:v>
      </x:c>
      <x:c r="B587" s="15" t="str">
        <x:v>5,001–10,000</x:v>
      </x:c>
      <x:c r="C587" s="14" t="n">
        <x:f>COUNTIFS('Unit details'!$B$2167:$B$2188,$A587,'Unit details'!$J$2167:$J$2188,$B587,'Unit details'!$H$2167:$H$2188,"Current",'Unit details'!$E$2167:$E$2188,"Town")</x:f>
        <x:v>2</x:v>
      </x:c>
      <x:c r="D587" s="14" t="n">
        <x:f>COUNTIFS('Unit details'!$B$2167:$B$2188,$A587,'Unit details'!$J$2167:$J$2188,$B587,'Unit details'!$H$2167:$H$2188,"Current",'Unit details'!$E$2167:$E$2188,"Nearby")</x:f>
        <x:v>0</x:v>
      </x:c>
      <x:c r="E587" s="14" t="n">
        <x:f>COUNTIFS('Unit details'!$B$2167:$B$2188,$A587,'Unit details'!$J$2167:$J$2188,$B587,'Unit details'!$N$2167:$N$2188,"Yes")</x:f>
        <x:v>2</x:v>
      </x:c>
      <x:c r="F587" s="43" t="n">
        <x:f>IF(E587=0,"n.a.",_xlfn.MINIFS('Unit details'!$X$2167:$X$2188,'Unit details'!$B$2167:$B$2188,$A587,'Unit details'!$J$2167:$J$2188,$B587,'Unit details'!$N$2167:$N$2188,"Yes"))</x:f>
        <x:v>8.273930753564155</x:v>
      </x:c>
      <x:c r="G587" s="43" t="n">
        <x:f>IF(E587=0,"n.a.",SUMIFS('Unit details'!$X$2167:$X$2188,'Unit details'!$B$2167:$B$2188,$A587,'Unit details'!$J$2167:$J$2188,$B587,'Unit details'!$N$2167:$N$2188,"Yes")/E587)</x:f>
        <x:v>8.76223593955264</x:v>
      </x:c>
      <x:c r="H587" s="43" t="n">
        <x:f>IF(E587=0,"n.a.",_xlfn.MAXIFS('Unit details'!$X$2167:$X$2188,'Unit details'!$B$2167:$B$2188,$A587,'Unit details'!$J$2167:$J$2188,$B587,'Unit details'!$N$2167:$N$2188,"Yes"))</x:f>
        <x:v>9.250541125541126</x:v>
      </x:c>
      <x:c r="I587" s="15" t="str">
        <x:f>IF(E587=0,"No reliable quoted sample",IF(E587=1,"One quote only; not a market range","Unweighted mean of advertised asking rates"))</x:f>
        <x:v>Unweighted mean of advertised asking rates</x:v>
      </x:c>
    </x:row>
    <x:row r="588" ht="30" customHeight="1">
      <x:c r="A588" s="15" t="str">
        <x:v>Wickford</x:v>
      </x:c>
      <x:c r="B588" s="15" t="str">
        <x:v>10,001–15,000</x:v>
      </x:c>
      <x:c r="C588" s="14" t="n">
        <x:f>COUNTIFS('Unit details'!$B$2167:$B$2188,$A588,'Unit details'!$J$2167:$J$2188,$B588,'Unit details'!$H$2167:$H$2188,"Current",'Unit details'!$E$2167:$E$2188,"Town")</x:f>
        <x:v>2</x:v>
      </x:c>
      <x:c r="D588" s="14" t="n">
        <x:f>COUNTIFS('Unit details'!$B$2167:$B$2188,$A588,'Unit details'!$J$2167:$J$2188,$B588,'Unit details'!$H$2167:$H$2188,"Current",'Unit details'!$E$2167:$E$2188,"Nearby")</x:f>
        <x:v>0</x:v>
      </x:c>
      <x:c r="E588" s="14" t="n">
        <x:f>COUNTIFS('Unit details'!$B$2167:$B$2188,$A588,'Unit details'!$J$2167:$J$2188,$B588,'Unit details'!$N$2167:$N$2188,"Yes")</x:f>
        <x:v>2</x:v>
      </x:c>
      <x:c r="F588" s="43" t="n">
        <x:f>IF(E588=0,"n.a.",_xlfn.MINIFS('Unit details'!$X$2167:$X$2188,'Unit details'!$B$2167:$B$2188,$A588,'Unit details'!$J$2167:$J$2188,$B588,'Unit details'!$N$2167:$N$2188,"Yes"))</x:f>
        <x:v>7.363896848137536</x:v>
      </x:c>
      <x:c r="G588" s="43" t="n">
        <x:f>IF(E588=0,"n.a.",SUMIFS('Unit details'!$X$2167:$X$2188,'Unit details'!$B$2167:$B$2188,$A588,'Unit details'!$J$2167:$J$2188,$B588,'Unit details'!$N$2167:$N$2188,"Yes")/E588)</x:f>
        <x:v>8.788913198075523</x:v>
      </x:c>
      <x:c r="H588" s="43" t="n">
        <x:f>IF(E588=0,"n.a.",_xlfn.MAXIFS('Unit details'!$X$2167:$X$2188,'Unit details'!$B$2167:$B$2188,$A588,'Unit details'!$J$2167:$J$2188,$B588,'Unit details'!$N$2167:$N$2188,"Yes"))</x:f>
        <x:v>10.213929548013512</x:v>
      </x:c>
      <x:c r="I588" s="15" t="str">
        <x:f>IF(E588=0,"No reliable quoted sample",IF(E588=1,"One quote only; not a market range","Unweighted mean of advertised asking rates"))</x:f>
        <x:v>Unweighted mean of advertised asking rates</x:v>
      </x:c>
    </x:row>
    <x:row r="589" ht="30" customHeight="1">
      <x:c r="A589" s="15" t="str">
        <x:v>Witham</x:v>
      </x:c>
      <x:c r="B589" s="15" t="str">
        <x:v>1–1,000</x:v>
      </x:c>
      <x:c r="C589" s="14" t="n">
        <x:f>COUNTIFS('Unit details'!$B$2189:$B$2202,$A589,'Unit details'!$J$2189:$J$2202,$B589,'Unit details'!$H$2189:$H$2202,"Current",'Unit details'!$E$2189:$E$2202,"Town")</x:f>
        <x:v>1</x:v>
      </x:c>
      <x:c r="D589" s="14" t="n">
        <x:f>COUNTIFS('Unit details'!$B$2189:$B$2202,$A589,'Unit details'!$J$2189:$J$2202,$B589,'Unit details'!$H$2189:$H$2202,"Current",'Unit details'!$E$2189:$E$2202,"Nearby")</x:f>
        <x:v>0</x:v>
      </x:c>
      <x:c r="E589" s="14" t="n">
        <x:f>COUNTIFS('Unit details'!$B$2189:$B$2202,$A589,'Unit details'!$J$2189:$J$2202,$B589,'Unit details'!$N$2189:$N$2202,"Yes")</x:f>
        <x:v>1</x:v>
      </x:c>
      <x:c r="F589" s="43" t="n">
        <x:f>IF(E589=0,"n.a.",_xlfn.MINIFS('Unit details'!$X$2189:$X$2202,'Unit details'!$B$2189:$B$2202,$A589,'Unit details'!$J$2189:$J$2202,$B589,'Unit details'!$N$2189:$N$2202,"Yes"))</x:f>
        <x:v>17.12863070539419</x:v>
      </x:c>
      <x:c r="G589" s="43" t="n">
        <x:f>IF(E589=0,"n.a.",SUMIFS('Unit details'!$X$2189:$X$2202,'Unit details'!$B$2189:$B$2202,$A589,'Unit details'!$J$2189:$J$2202,$B589,'Unit details'!$N$2189:$N$2202,"Yes")/E589)</x:f>
        <x:v>17.12863070539419</x:v>
      </x:c>
      <x:c r="H589" s="43" t="n">
        <x:f>IF(E589=0,"n.a.",_xlfn.MAXIFS('Unit details'!$X$2189:$X$2202,'Unit details'!$B$2189:$B$2202,$A589,'Unit details'!$J$2189:$J$2202,$B589,'Unit details'!$N$2189:$N$2202,"Yes"))</x:f>
        <x:v>17.12863070539419</x:v>
      </x:c>
      <x:c r="I589" s="15" t="str">
        <x:f>IF(E589=0,"No reliable quoted sample",IF(E589=1,"One quote only; not a market range","Unweighted mean of advertised asking rates"))</x:f>
        <x:v>One quote only; not a market range</x:v>
      </x:c>
    </x:row>
    <x:row r="590" ht="30" customHeight="1">
      <x:c r="A590" s="15" t="str">
        <x:v>Witham</x:v>
      </x:c>
      <x:c r="B590" s="15" t="str">
        <x:v>1,001–2,500</x:v>
      </x:c>
      <x:c r="C590" s="14" t="n">
        <x:f>COUNTIFS('Unit details'!$B$2189:$B$2202,$A590,'Unit details'!$J$2189:$J$2202,$B590,'Unit details'!$H$2189:$H$2202,"Current",'Unit details'!$E$2189:$E$2202,"Town")</x:f>
        <x:v>2</x:v>
      </x:c>
      <x:c r="D590" s="14" t="n">
        <x:f>COUNTIFS('Unit details'!$B$2189:$B$2202,$A590,'Unit details'!$J$2189:$J$2202,$B590,'Unit details'!$H$2189:$H$2202,"Current",'Unit details'!$E$2189:$E$2202,"Nearby")</x:f>
        <x:v>0</x:v>
      </x:c>
      <x:c r="E590" s="14" t="n">
        <x:f>COUNTIFS('Unit details'!$B$2189:$B$2202,$A590,'Unit details'!$J$2189:$J$2202,$B590,'Unit details'!$N$2189:$N$2202,"Yes")</x:f>
        <x:v>2</x:v>
      </x:c>
      <x:c r="F590" s="43" t="n">
        <x:f>IF(E590=0,"n.a.",_xlfn.MINIFS('Unit details'!$X$2189:$X$2202,'Unit details'!$B$2189:$B$2202,$A590,'Unit details'!$J$2189:$J$2202,$B590,'Unit details'!$N$2189:$N$2202,"Yes"))</x:f>
        <x:v>12.5</x:v>
      </x:c>
      <x:c r="G590" s="43" t="n">
        <x:f>IF(E590=0,"n.a.",SUMIFS('Unit details'!$X$2189:$X$2202,'Unit details'!$B$2189:$B$2202,$A590,'Unit details'!$J$2189:$J$2202,$B590,'Unit details'!$N$2189:$N$2202,"Yes")/E590)</x:f>
        <x:v>12.50194401244168</x:v>
      </x:c>
      <x:c r="H590" s="43" t="n">
        <x:f>IF(E590=0,"n.a.",_xlfn.MAXIFS('Unit details'!$X$2189:$X$2202,'Unit details'!$B$2189:$B$2202,$A590,'Unit details'!$J$2189:$J$2202,$B590,'Unit details'!$N$2189:$N$2202,"Yes"))</x:f>
        <x:v>12.50388802488336</x:v>
      </x:c>
      <x:c r="I590" s="15" t="str">
        <x:f>IF(E590=0,"No reliable quoted sample",IF(E590=1,"One quote only; not a market range","Unweighted mean of advertised asking rates"))</x:f>
        <x:v>Unweighted mean of advertised asking rates</x:v>
      </x:c>
    </x:row>
    <x:row r="591" ht="30" customHeight="1">
      <x:c r="A591" s="15" t="str">
        <x:v>Witham</x:v>
      </x:c>
      <x:c r="B591" s="15" t="str">
        <x:v>2,501–5,000</x:v>
      </x:c>
      <x:c r="C591" s="14" t="n">
        <x:f>COUNTIFS('Unit details'!$B$2189:$B$2202,$A591,'Unit details'!$J$2189:$J$2202,$B591,'Unit details'!$H$2189:$H$2202,"Current",'Unit details'!$E$2189:$E$2202,"Town")</x:f>
        <x:v>2</x:v>
      </x:c>
      <x:c r="D591" s="14" t="n">
        <x:f>COUNTIFS('Unit details'!$B$2189:$B$2202,$A591,'Unit details'!$J$2189:$J$2202,$B591,'Unit details'!$H$2189:$H$2202,"Current",'Unit details'!$E$2189:$E$2202,"Nearby")</x:f>
        <x:v>0</x:v>
      </x:c>
      <x:c r="E591" s="14" t="n">
        <x:f>COUNTIFS('Unit details'!$B$2189:$B$2202,$A591,'Unit details'!$J$2189:$J$2202,$B591,'Unit details'!$N$2189:$N$2202,"Yes")</x:f>
        <x:v>1</x:v>
      </x:c>
      <x:c r="F591" s="43" t="n">
        <x:f>IF(E591=0,"n.a.",_xlfn.MINIFS('Unit details'!$X$2189:$X$2202,'Unit details'!$B$2189:$B$2202,$A591,'Unit details'!$J$2189:$J$2202,$B591,'Unit details'!$N$2189:$N$2202,"Yes"))</x:f>
        <x:v>7.090522335145356</x:v>
      </x:c>
      <x:c r="G591" s="43" t="n">
        <x:f>IF(E591=0,"n.a.",SUMIFS('Unit details'!$X$2189:$X$2202,'Unit details'!$B$2189:$B$2202,$A591,'Unit details'!$J$2189:$J$2202,$B591,'Unit details'!$N$2189:$N$2202,"Yes")/E591)</x:f>
        <x:v>7.090522335145356</x:v>
      </x:c>
      <x:c r="H591" s="43" t="n">
        <x:f>IF(E591=0,"n.a.",_xlfn.MAXIFS('Unit details'!$X$2189:$X$2202,'Unit details'!$B$2189:$B$2202,$A591,'Unit details'!$J$2189:$J$2202,$B591,'Unit details'!$N$2189:$N$2202,"Yes"))</x:f>
        <x:v>7.090522335145356</x:v>
      </x:c>
      <x:c r="I591" s="15" t="str">
        <x:f>IF(E591=0,"No reliable quoted sample",IF(E591=1,"One quote only; not a market range","Unweighted mean of advertised asking rates"))</x:f>
        <x:v>One quote only; not a market range</x:v>
      </x:c>
    </x:row>
    <x:row r="592" ht="30" customHeight="1">
      <x:c r="A592" s="15" t="str">
        <x:v>Witham</x:v>
      </x:c>
      <x:c r="B592" s="15" t="str">
        <x:v>5,001–10,000</x:v>
      </x:c>
      <x:c r="C592" s="14" t="n">
        <x:f>COUNTIFS('Unit details'!$B$2189:$B$2202,$A592,'Unit details'!$J$2189:$J$2202,$B592,'Unit details'!$H$2189:$H$2202,"Current",'Unit details'!$E$2189:$E$2202,"Town")</x:f>
        <x:v>5</x:v>
      </x:c>
      <x:c r="D592" s="14" t="n">
        <x:f>COUNTIFS('Unit details'!$B$2189:$B$2202,$A592,'Unit details'!$J$2189:$J$2202,$B592,'Unit details'!$H$2189:$H$2202,"Current",'Unit details'!$E$2189:$E$2202,"Nearby")</x:f>
        <x:v>0</x:v>
      </x:c>
      <x:c r="E592" s="14" t="n">
        <x:f>COUNTIFS('Unit details'!$B$2189:$B$2202,$A592,'Unit details'!$J$2189:$J$2202,$B592,'Unit details'!$N$2189:$N$2202,"Yes")</x:f>
        <x:v>5</x:v>
      </x:c>
      <x:c r="F592" s="43" t="n">
        <x:f>IF(E592=0,"n.a.",_xlfn.MINIFS('Unit details'!$X$2189:$X$2202,'Unit details'!$B$2189:$B$2202,$A592,'Unit details'!$J$2189:$J$2202,$B592,'Unit details'!$N$2189:$N$2202,"Yes"))</x:f>
        <x:v>6.496519721577727</x:v>
      </x:c>
      <x:c r="G592" s="43" t="n">
        <x:f>IF(E592=0,"n.a.",SUMIFS('Unit details'!$X$2189:$X$2202,'Unit details'!$B$2189:$B$2202,$A592,'Unit details'!$J$2189:$J$2202,$B592,'Unit details'!$N$2189:$N$2202,"Yes")/E592)</x:f>
        <x:v>11.706540166220543</x:v>
      </x:c>
      <x:c r="H592" s="43" t="n">
        <x:f>IF(E592=0,"n.a.",_xlfn.MAXIFS('Unit details'!$X$2189:$X$2202,'Unit details'!$B$2189:$B$2202,$A592,'Unit details'!$J$2189:$J$2202,$B592,'Unit details'!$N$2189:$N$2202,"Yes"))</x:f>
        <x:v>15.01727115716753</x:v>
      </x:c>
      <x:c r="I592" s="15" t="str">
        <x:f>IF(E592=0,"No reliable quoted sample",IF(E592=1,"One quote only; not a market range","Unweighted mean of advertised asking rates"))</x:f>
        <x:v>Unweighted mean of advertised asking rates</x:v>
      </x:c>
    </x:row>
    <x:row r="593" ht="30" customHeight="1">
      <x:c r="A593" s="15" t="str">
        <x:v>Witham</x:v>
      </x:c>
      <x:c r="B593" s="15" t="str">
        <x:v>10,001–15,000</x:v>
      </x:c>
      <x:c r="C593" s="14" t="n">
        <x:f>COUNTIFS('Unit details'!$B$2189:$B$2202,$A593,'Unit details'!$J$2189:$J$2202,$B593,'Unit details'!$H$2189:$H$2202,"Current",'Unit details'!$E$2189:$E$2202,"Town")</x:f>
        <x:v>2</x:v>
      </x:c>
      <x:c r="D593" s="14" t="n">
        <x:f>COUNTIFS('Unit details'!$B$2189:$B$2202,$A593,'Unit details'!$J$2189:$J$2202,$B593,'Unit details'!$H$2189:$H$2202,"Current",'Unit details'!$E$2189:$E$2202,"Nearby")</x:f>
        <x:v>0</x:v>
      </x:c>
      <x:c r="E593" s="14" t="n">
        <x:f>COUNTIFS('Unit details'!$B$2189:$B$2202,$A593,'Unit details'!$J$2189:$J$2202,$B593,'Unit details'!$N$2189:$N$2202,"Yes")</x:f>
        <x:v>1</x:v>
      </x:c>
      <x:c r="F593" s="43" t="n">
        <x:f>IF(E593=0,"n.a.",_xlfn.MINIFS('Unit details'!$X$2189:$X$2202,'Unit details'!$B$2189:$B$2202,$A593,'Unit details'!$J$2189:$J$2202,$B593,'Unit details'!$N$2189:$N$2202,"Yes"))</x:f>
        <x:v>8.440075464204151</x:v>
      </x:c>
      <x:c r="G593" s="43" t="n">
        <x:f>IF(E593=0,"n.a.",SUMIFS('Unit details'!$X$2189:$X$2202,'Unit details'!$B$2189:$B$2202,$A593,'Unit details'!$J$2189:$J$2202,$B593,'Unit details'!$N$2189:$N$2202,"Yes")/E593)</x:f>
        <x:v>8.440075464204151</x:v>
      </x:c>
      <x:c r="H593" s="43" t="n">
        <x:f>IF(E593=0,"n.a.",_xlfn.MAXIFS('Unit details'!$X$2189:$X$2202,'Unit details'!$B$2189:$B$2202,$A593,'Unit details'!$J$2189:$J$2202,$B593,'Unit details'!$N$2189:$N$2202,"Yes"))</x:f>
        <x:v>8.440075464204151</x:v>
      </x:c>
      <x:c r="I593" s="15" t="str">
        <x:f>IF(E593=0,"No reliable quoted sample",IF(E593=1,"One quote only; not a market range","Unweighted mean of advertised asking rates"))</x:f>
        <x:v>One quote only; not a market range</x:v>
      </x:c>
    </x:row>
    <x:row r="594" ht="30" customHeight="1">
      <x:c r="A594" s="15" t="str">
        <x:v>Oxford</x:v>
      </x:c>
      <x:c r="B594" s="15" t="str">
        <x:v>1–1,000</x:v>
      </x:c>
      <x:c r="C594" s="14" t="n">
        <x:f>COUNTIFS('Unit details'!$B$2203:$B$2209,$A594,'Unit details'!$J$2203:$J$2209,$B594,'Unit details'!$H$2203:$H$2209,"Current",'Unit details'!$E$2203:$E$2209,"Town")</x:f>
        <x:v>0</x:v>
      </x:c>
      <x:c r="D594" s="14" t="n">
        <x:f>COUNTIFS('Unit details'!$B$2203:$B$2209,$A594,'Unit details'!$J$2203:$J$2209,$B594,'Unit details'!$H$2203:$H$2209,"Current",'Unit details'!$E$2203:$E$2209,"Nearby")</x:f>
        <x:v>0</x:v>
      </x:c>
      <x:c r="E594" s="14" t="n">
        <x:f>COUNTIFS('Unit details'!$B$2203:$B$2209,$A594,'Unit details'!$J$2203:$J$2209,$B594,'Unit details'!$N$2203:$N$2209,"Yes")</x:f>
        <x:v>0</x:v>
      </x:c>
      <x:c r="F594" s="43" t="str">
        <x:f>IF(E594=0,"n.a.",_xlfn.MINIFS('Unit details'!$X$2203:$X$2209,'Unit details'!$B$2203:$B$2209,$A594,'Unit details'!$J$2203:$J$2209,$B594,'Unit details'!$N$2203:$N$2209,"Yes"))</x:f>
        <x:v>n.a.</x:v>
      </x:c>
      <x:c r="G594" s="43" t="str">
        <x:f>IF(E594=0,"n.a.",SUMIFS('Unit details'!$X$2203:$X$2209,'Unit details'!$B$2203:$B$2209,$A594,'Unit details'!$J$2203:$J$2209,$B594,'Unit details'!$N$2203:$N$2209,"Yes")/E594)</x:f>
        <x:v>n.a.</x:v>
      </x:c>
      <x:c r="H594" s="43" t="str">
        <x:f>IF(E594=0,"n.a.",_xlfn.MAXIFS('Unit details'!$X$2203:$X$2209,'Unit details'!$B$2203:$B$2209,$A594,'Unit details'!$J$2203:$J$2209,$B594,'Unit details'!$N$2203:$N$2209,"Yes"))</x:f>
        <x:v>n.a.</x:v>
      </x:c>
      <x:c r="I594" s="15" t="str">
        <x:f>IF(E594=0,"No reliable quoted sample",IF(E594=1,"One quote only; not a market range","Unweighted mean of advertised asking rates"))</x:f>
        <x:v>No reliable quoted sample</x:v>
      </x:c>
    </x:row>
    <x:row r="595" ht="30" customHeight="1">
      <x:c r="A595" s="15" t="str">
        <x:v>Oxford</x:v>
      </x:c>
      <x:c r="B595" s="15" t="str">
        <x:v>1,001–2,500</x:v>
      </x:c>
      <x:c r="C595" s="14" t="n">
        <x:f>COUNTIFS('Unit details'!$B$2203:$B$2209,$A595,'Unit details'!$J$2203:$J$2209,$B595,'Unit details'!$H$2203:$H$2209,"Current",'Unit details'!$E$2203:$E$2209,"Town")</x:f>
        <x:v>1</x:v>
      </x:c>
      <x:c r="D595" s="14" t="n">
        <x:f>COUNTIFS('Unit details'!$B$2203:$B$2209,$A595,'Unit details'!$J$2203:$J$2209,$B595,'Unit details'!$H$2203:$H$2209,"Current",'Unit details'!$E$2203:$E$2209,"Nearby")</x:f>
        <x:v>3</x:v>
      </x:c>
      <x:c r="E595" s="14" t="n">
        <x:f>COUNTIFS('Unit details'!$B$2203:$B$2209,$A595,'Unit details'!$J$2203:$J$2209,$B595,'Unit details'!$N$2203:$N$2209,"Yes")</x:f>
        <x:v>1</x:v>
      </x:c>
      <x:c r="F595" s="43" t="n">
        <x:f>IF(E595=0,"n.a.",_xlfn.MINIFS('Unit details'!$X$2203:$X$2209,'Unit details'!$B$2203:$B$2209,$A595,'Unit details'!$J$2203:$J$2209,$B595,'Unit details'!$N$2203:$N$2209,"Yes"))</x:f>
        <x:v>15.003064351378958</x:v>
      </x:c>
      <x:c r="G595" s="43" t="n">
        <x:f>IF(E595=0,"n.a.",SUMIFS('Unit details'!$X$2203:$X$2209,'Unit details'!$B$2203:$B$2209,$A595,'Unit details'!$J$2203:$J$2209,$B595,'Unit details'!$N$2203:$N$2209,"Yes")/E595)</x:f>
        <x:v>15.003064351378958</x:v>
      </x:c>
      <x:c r="H595" s="43" t="n">
        <x:f>IF(E595=0,"n.a.",_xlfn.MAXIFS('Unit details'!$X$2203:$X$2209,'Unit details'!$B$2203:$B$2209,$A595,'Unit details'!$J$2203:$J$2209,$B595,'Unit details'!$N$2203:$N$2209,"Yes"))</x:f>
        <x:v>15.003064351378958</x:v>
      </x:c>
      <x:c r="I595" s="15" t="str">
        <x:f>IF(E595=0,"No reliable quoted sample",IF(E595=1,"One quote only; not a market range","Unweighted mean of advertised asking rates"))</x:f>
        <x:v>One quote only; not a market range</x:v>
      </x:c>
    </x:row>
    <x:row r="596" ht="30" customHeight="1">
      <x:c r="A596" s="15" t="str">
        <x:v>Oxford</x:v>
      </x:c>
      <x:c r="B596" s="15" t="str">
        <x:v>2,501–5,000</x:v>
      </x:c>
      <x:c r="C596" s="14" t="n">
        <x:f>COUNTIFS('Unit details'!$B$2203:$B$2209,$A596,'Unit details'!$J$2203:$J$2209,$B596,'Unit details'!$H$2203:$H$2209,"Current",'Unit details'!$E$2203:$E$2209,"Town")</x:f>
        <x:v>1</x:v>
      </x:c>
      <x:c r="D596" s="14" t="n">
        <x:f>COUNTIFS('Unit details'!$B$2203:$B$2209,$A596,'Unit details'!$J$2203:$J$2209,$B596,'Unit details'!$H$2203:$H$2209,"Current",'Unit details'!$E$2203:$E$2209,"Nearby")</x:f>
        <x:v>0</x:v>
      </x:c>
      <x:c r="E596" s="14" t="n">
        <x:f>COUNTIFS('Unit details'!$B$2203:$B$2209,$A596,'Unit details'!$J$2203:$J$2209,$B596,'Unit details'!$N$2203:$N$2209,"Yes")</x:f>
        <x:v>1</x:v>
      </x:c>
      <x:c r="F596" s="43" t="n">
        <x:f>IF(E596=0,"n.a.",_xlfn.MINIFS('Unit details'!$X$2203:$X$2209,'Unit details'!$B$2203:$B$2209,$A596,'Unit details'!$J$2203:$J$2209,$B596,'Unit details'!$N$2203:$N$2209,"Yes"))</x:f>
        <x:v>9.883748517200475</x:v>
      </x:c>
      <x:c r="G596" s="43" t="n">
        <x:f>IF(E596=0,"n.a.",SUMIFS('Unit details'!$X$2203:$X$2209,'Unit details'!$B$2203:$B$2209,$A596,'Unit details'!$J$2203:$J$2209,$B596,'Unit details'!$N$2203:$N$2209,"Yes")/E596)</x:f>
        <x:v>9.883748517200475</x:v>
      </x:c>
      <x:c r="H596" s="43" t="n">
        <x:f>IF(E596=0,"n.a.",_xlfn.MAXIFS('Unit details'!$X$2203:$X$2209,'Unit details'!$B$2203:$B$2209,$A596,'Unit details'!$J$2203:$J$2209,$B596,'Unit details'!$N$2203:$N$2209,"Yes"))</x:f>
        <x:v>9.883748517200475</x:v>
      </x:c>
      <x:c r="I596" s="15" t="str">
        <x:f>IF(E596=0,"No reliable quoted sample",IF(E596=1,"One quote only; not a market range","Unweighted mean of advertised asking rates"))</x:f>
        <x:v>One quote only; not a market range</x:v>
      </x:c>
    </x:row>
    <x:row r="597" ht="30" customHeight="1">
      <x:c r="A597" s="15" t="str">
        <x:v>Oxford</x:v>
      </x:c>
      <x:c r="B597" s="15" t="str">
        <x:v>5,001–10,000</x:v>
      </x:c>
      <x:c r="C597" s="14" t="n">
        <x:f>COUNTIFS('Unit details'!$B$2203:$B$2209,$A597,'Unit details'!$J$2203:$J$2209,$B597,'Unit details'!$H$2203:$H$2209,"Current",'Unit details'!$E$2203:$E$2209,"Town")</x:f>
        <x:v>1</x:v>
      </x:c>
      <x:c r="D597" s="14" t="n">
        <x:f>COUNTIFS('Unit details'!$B$2203:$B$2209,$A597,'Unit details'!$J$2203:$J$2209,$B597,'Unit details'!$H$2203:$H$2209,"Current",'Unit details'!$E$2203:$E$2209,"Nearby")</x:f>
        <x:v>0</x:v>
      </x:c>
      <x:c r="E597" s="14" t="n">
        <x:f>COUNTIFS('Unit details'!$B$2203:$B$2209,$A597,'Unit details'!$J$2203:$J$2209,$B597,'Unit details'!$N$2203:$N$2209,"Yes")</x:f>
        <x:v>1</x:v>
      </x:c>
      <x:c r="F597" s="43" t="n">
        <x:f>IF(E597=0,"n.a.",_xlfn.MINIFS('Unit details'!$X$2203:$X$2209,'Unit details'!$B$2203:$B$2209,$A597,'Unit details'!$J$2203:$J$2209,$B597,'Unit details'!$N$2203:$N$2209,"Yes"))</x:f>
        <x:v>13.560343528702727</x:v>
      </x:c>
      <x:c r="G597" s="43" t="n">
        <x:f>IF(E597=0,"n.a.",SUMIFS('Unit details'!$X$2203:$X$2209,'Unit details'!$B$2203:$B$2209,$A597,'Unit details'!$J$2203:$J$2209,$B597,'Unit details'!$N$2203:$N$2209,"Yes")/E597)</x:f>
        <x:v>13.560343528702727</x:v>
      </x:c>
      <x:c r="H597" s="43" t="n">
        <x:f>IF(E597=0,"n.a.",_xlfn.MAXIFS('Unit details'!$X$2203:$X$2209,'Unit details'!$B$2203:$B$2209,$A597,'Unit details'!$J$2203:$J$2209,$B597,'Unit details'!$N$2203:$N$2209,"Yes"))</x:f>
        <x:v>13.560343528702727</x:v>
      </x:c>
      <x:c r="I597" s="15" t="str">
        <x:f>IF(E597=0,"No reliable quoted sample",IF(E597=1,"One quote only; not a market range","Unweighted mean of advertised asking rates"))</x:f>
        <x:v>One quote only; not a market range</x:v>
      </x:c>
    </x:row>
    <x:row r="598" ht="30" customHeight="1">
      <x:c r="A598" s="15" t="str">
        <x:v>Oxford</x:v>
      </x:c>
      <x:c r="B598" s="15" t="str">
        <x:v>10,001–15,000</x:v>
      </x:c>
      <x:c r="C598" s="14" t="n">
        <x:f>COUNTIFS('Unit details'!$B$2203:$B$2209,$A598,'Unit details'!$J$2203:$J$2209,$B598,'Unit details'!$H$2203:$H$2209,"Current",'Unit details'!$E$2203:$E$2209,"Town")</x:f>
        <x:v>0</x:v>
      </x:c>
      <x:c r="D598" s="14" t="n">
        <x:f>COUNTIFS('Unit details'!$B$2203:$B$2209,$A598,'Unit details'!$J$2203:$J$2209,$B598,'Unit details'!$H$2203:$H$2209,"Current",'Unit details'!$E$2203:$E$2209,"Nearby")</x:f>
        <x:v>0</x:v>
      </x:c>
      <x:c r="E598" s="14" t="n">
        <x:f>COUNTIFS('Unit details'!$B$2203:$B$2209,$A598,'Unit details'!$J$2203:$J$2209,$B598,'Unit details'!$N$2203:$N$2209,"Yes")</x:f>
        <x:v>0</x:v>
      </x:c>
      <x:c r="F598" s="43" t="str">
        <x:f>IF(E598=0,"n.a.",_xlfn.MINIFS('Unit details'!$X$2203:$X$2209,'Unit details'!$B$2203:$B$2209,$A598,'Unit details'!$J$2203:$J$2209,$B598,'Unit details'!$N$2203:$N$2209,"Yes"))</x:f>
        <x:v>n.a.</x:v>
      </x:c>
      <x:c r="G598" s="43" t="str">
        <x:f>IF(E598=0,"n.a.",SUMIFS('Unit details'!$X$2203:$X$2209,'Unit details'!$B$2203:$B$2209,$A598,'Unit details'!$J$2203:$J$2209,$B598,'Unit details'!$N$2203:$N$2209,"Yes")/E598)</x:f>
        <x:v>n.a.</x:v>
      </x:c>
      <x:c r="H598" s="43" t="str">
        <x:f>IF(E598=0,"n.a.",_xlfn.MAXIFS('Unit details'!$X$2203:$X$2209,'Unit details'!$B$2203:$B$2209,$A598,'Unit details'!$J$2203:$J$2209,$B598,'Unit details'!$N$2203:$N$2209,"Yes"))</x:f>
        <x:v>n.a.</x:v>
      </x:c>
      <x:c r="I598" s="15" t="str">
        <x:f>IF(E598=0,"No reliable quoted sample",IF(E598=1,"One quote only; not a market range","Unweighted mean of advertised asking rates"))</x:f>
        <x:v>No reliable quoted sample</x:v>
      </x:c>
    </x:row>
    <x:row r="599" ht="30" customHeight="1">
      <x:c r="A599" s="15" t="str">
        <x:v>Oxford</x:v>
      </x:c>
      <x:c r="B599" s="15" t="str">
        <x:v>Range crosses bands</x:v>
      </x:c>
      <x:c r="C599" s="14" t="n">
        <x:f>COUNTIFS('Unit details'!$B$2203:$B$2209,$A599,'Unit details'!$J$2203:$J$2209,$B599,'Unit details'!$H$2203:$H$2209,"Current",'Unit details'!$E$2203:$E$2209,"Town")</x:f>
        <x:v>1</x:v>
      </x:c>
      <x:c r="D599" s="14" t="n">
        <x:f>COUNTIFS('Unit details'!$B$2203:$B$2209,$A599,'Unit details'!$J$2203:$J$2209,$B599,'Unit details'!$H$2203:$H$2209,"Current",'Unit details'!$E$2203:$E$2209,"Nearby")</x:f>
        <x:v>0</x:v>
      </x:c>
      <x:c r="E599" s="14" t="n">
        <x:f>COUNTIFS('Unit details'!$B$2203:$B$2209,$A599,'Unit details'!$J$2203:$J$2209,$B599,'Unit details'!$N$2203:$N$2209,"Yes")</x:f>
        <x:v>0</x:v>
      </x:c>
      <x:c r="F599" s="43" t="str">
        <x:f>IF(E599=0,"n.a.",_xlfn.MINIFS('Unit details'!$X$2203:$X$2209,'Unit details'!$B$2203:$B$2209,$A599,'Unit details'!$J$2203:$J$2209,$B599,'Unit details'!$N$2203:$N$2209,"Yes"))</x:f>
        <x:v>n.a.</x:v>
      </x:c>
      <x:c r="G599" s="43" t="str">
        <x:f>IF(E599=0,"n.a.",SUMIFS('Unit details'!$X$2203:$X$2209,'Unit details'!$B$2203:$B$2209,$A599,'Unit details'!$J$2203:$J$2209,$B599,'Unit details'!$N$2203:$N$2209,"Yes")/E599)</x:f>
        <x:v>n.a.</x:v>
      </x:c>
      <x:c r="H599" s="43" t="str">
        <x:f>IF(E599=0,"n.a.",_xlfn.MAXIFS('Unit details'!$X$2203:$X$2209,'Unit details'!$B$2203:$B$2209,$A599,'Unit details'!$J$2203:$J$2209,$B599,'Unit details'!$N$2203:$N$2209,"Yes"))</x:f>
        <x:v>n.a.</x:v>
      </x:c>
      <x:c r="I599" s="15" t="str">
        <x:f>IF(E599=0,"No reliable quoted sample",IF(E599=1,"One quote only; not a market range","Unweighted mean of advertised asking rates"))</x:f>
        <x:v>No reliable quoted sample</x:v>
      </x:c>
    </x:row>
    <x:row r="600" ht="30" customHeight="1">
      <x:c r="A600" s="15" t="str">
        <x:v>Banbury</x:v>
      </x:c>
      <x:c r="B600" s="15" t="str">
        <x:v>1–1,000</x:v>
      </x:c>
      <x:c r="C600" s="14" t="n">
        <x:f>COUNTIFS('Unit details'!$B$2210:$B$2219,$A600,'Unit details'!$J$2210:$J$2219,$B600,'Unit details'!$H$2210:$H$2219,"Current",'Unit details'!$E$2210:$E$2219,"Town")</x:f>
        <x:v>0</x:v>
      </x:c>
      <x:c r="D600" s="14" t="n">
        <x:f>COUNTIFS('Unit details'!$B$2210:$B$2219,$A600,'Unit details'!$J$2210:$J$2219,$B600,'Unit details'!$H$2210:$H$2219,"Current",'Unit details'!$E$2210:$E$2219,"Nearby")</x:f>
        <x:v>0</x:v>
      </x:c>
      <x:c r="E600" s="14" t="n">
        <x:f>COUNTIFS('Unit details'!$B$2210:$B$2219,$A600,'Unit details'!$J$2210:$J$2219,$B600,'Unit details'!$N$2210:$N$2219,"Yes")</x:f>
        <x:v>0</x:v>
      </x:c>
      <x:c r="F600" s="43" t="str">
        <x:f>IF(E600=0,"n.a.",_xlfn.MINIFS('Unit details'!$X$2210:$X$2219,'Unit details'!$B$2210:$B$2219,$A600,'Unit details'!$J$2210:$J$2219,$B600,'Unit details'!$N$2210:$N$2219,"Yes"))</x:f>
        <x:v>n.a.</x:v>
      </x:c>
      <x:c r="G600" s="43" t="str">
        <x:f>IF(E600=0,"n.a.",SUMIFS('Unit details'!$X$2210:$X$2219,'Unit details'!$B$2210:$B$2219,$A600,'Unit details'!$J$2210:$J$2219,$B600,'Unit details'!$N$2210:$N$2219,"Yes")/E600)</x:f>
        <x:v>n.a.</x:v>
      </x:c>
      <x:c r="H600" s="43" t="str">
        <x:f>IF(E600=0,"n.a.",_xlfn.MAXIFS('Unit details'!$X$2210:$X$2219,'Unit details'!$B$2210:$B$2219,$A600,'Unit details'!$J$2210:$J$2219,$B600,'Unit details'!$N$2210:$N$2219,"Yes"))</x:f>
        <x:v>n.a.</x:v>
      </x:c>
      <x:c r="I600" s="15" t="str">
        <x:f>IF(E600=0,"No reliable quoted sample",IF(E600=1,"One quote only; not a market range","Unweighted mean of advertised asking rates"))</x:f>
        <x:v>No reliable quoted sample</x:v>
      </x:c>
    </x:row>
    <x:row r="601" ht="30" customHeight="1">
      <x:c r="A601" s="15" t="str">
        <x:v>Banbury</x:v>
      </x:c>
      <x:c r="B601" s="15" t="str">
        <x:v>1,001–2,500</x:v>
      </x:c>
      <x:c r="C601" s="14" t="n">
        <x:f>COUNTIFS('Unit details'!$B$2210:$B$2219,$A601,'Unit details'!$J$2210:$J$2219,$B601,'Unit details'!$H$2210:$H$2219,"Current",'Unit details'!$E$2210:$E$2219,"Town")</x:f>
        <x:v>0</x:v>
      </x:c>
      <x:c r="D601" s="14" t="n">
        <x:f>COUNTIFS('Unit details'!$B$2210:$B$2219,$A601,'Unit details'!$J$2210:$J$2219,$B601,'Unit details'!$H$2210:$H$2219,"Current",'Unit details'!$E$2210:$E$2219,"Nearby")</x:f>
        <x:v>0</x:v>
      </x:c>
      <x:c r="E601" s="14" t="n">
        <x:f>COUNTIFS('Unit details'!$B$2210:$B$2219,$A601,'Unit details'!$J$2210:$J$2219,$B601,'Unit details'!$N$2210:$N$2219,"Yes")</x:f>
        <x:v>0</x:v>
      </x:c>
      <x:c r="F601" s="43" t="str">
        <x:f>IF(E601=0,"n.a.",_xlfn.MINIFS('Unit details'!$X$2210:$X$2219,'Unit details'!$B$2210:$B$2219,$A601,'Unit details'!$J$2210:$J$2219,$B601,'Unit details'!$N$2210:$N$2219,"Yes"))</x:f>
        <x:v>n.a.</x:v>
      </x:c>
      <x:c r="G601" s="43" t="str">
        <x:f>IF(E601=0,"n.a.",SUMIFS('Unit details'!$X$2210:$X$2219,'Unit details'!$B$2210:$B$2219,$A601,'Unit details'!$J$2210:$J$2219,$B601,'Unit details'!$N$2210:$N$2219,"Yes")/E601)</x:f>
        <x:v>n.a.</x:v>
      </x:c>
      <x:c r="H601" s="43" t="str">
        <x:f>IF(E601=0,"n.a.",_xlfn.MAXIFS('Unit details'!$X$2210:$X$2219,'Unit details'!$B$2210:$B$2219,$A601,'Unit details'!$J$2210:$J$2219,$B601,'Unit details'!$N$2210:$N$2219,"Yes"))</x:f>
        <x:v>n.a.</x:v>
      </x:c>
      <x:c r="I601" s="15" t="str">
        <x:f>IF(E601=0,"No reliable quoted sample",IF(E601=1,"One quote only; not a market range","Unweighted mean of advertised asking rates"))</x:f>
        <x:v>No reliable quoted sample</x:v>
      </x:c>
    </x:row>
    <x:row r="602" ht="30" customHeight="1">
      <x:c r="A602" s="15" t="str">
        <x:v>Banbury</x:v>
      </x:c>
      <x:c r="B602" s="15" t="str">
        <x:v>2,501–5,000</x:v>
      </x:c>
      <x:c r="C602" s="14" t="n">
        <x:f>COUNTIFS('Unit details'!$B$2210:$B$2219,$A602,'Unit details'!$J$2210:$J$2219,$B602,'Unit details'!$H$2210:$H$2219,"Current",'Unit details'!$E$2210:$E$2219,"Town")</x:f>
        <x:v>3</x:v>
      </x:c>
      <x:c r="D602" s="14" t="n">
        <x:f>COUNTIFS('Unit details'!$B$2210:$B$2219,$A602,'Unit details'!$J$2210:$J$2219,$B602,'Unit details'!$H$2210:$H$2219,"Current",'Unit details'!$E$2210:$E$2219,"Nearby")</x:f>
        <x:v>0</x:v>
      </x:c>
      <x:c r="E602" s="14" t="n">
        <x:f>COUNTIFS('Unit details'!$B$2210:$B$2219,$A602,'Unit details'!$J$2210:$J$2219,$B602,'Unit details'!$N$2210:$N$2219,"Yes")</x:f>
        <x:v>3</x:v>
      </x:c>
      <x:c r="F602" s="43" t="n">
        <x:f>IF(E602=0,"n.a.",_xlfn.MINIFS('Unit details'!$X$2210:$X$2219,'Unit details'!$B$2210:$B$2219,$A602,'Unit details'!$J$2210:$J$2219,$B602,'Unit details'!$N$2210:$N$2219,"Yes"))</x:f>
        <x:v>7.653061224489796</x:v>
      </x:c>
      <x:c r="G602" s="43" t="n">
        <x:f>IF(E602=0,"n.a.",SUMIFS('Unit details'!$X$2210:$X$2219,'Unit details'!$B$2210:$B$2219,$A602,'Unit details'!$J$2210:$J$2219,$B602,'Unit details'!$N$2210:$N$2219,"Yes")/E602)</x:f>
        <x:v>11.473928557402948</x:v>
      </x:c>
      <x:c r="H602" s="43" t="n">
        <x:f>IF(E602=0,"n.a.",_xlfn.MAXIFS('Unit details'!$X$2210:$X$2219,'Unit details'!$B$2210:$B$2219,$A602,'Unit details'!$J$2210:$J$2219,$B602,'Unit details'!$N$2210:$N$2219,"Yes"))</x:f>
        <x:v>16.863406408094434</x:v>
      </x:c>
      <x:c r="I602" s="15" t="str">
        <x:f>IF(E602=0,"No reliable quoted sample",IF(E602=1,"One quote only; not a market range","Unweighted mean of advertised asking rates"))</x:f>
        <x:v>Unweighted mean of advertised asking rates</x:v>
      </x:c>
    </x:row>
    <x:row r="603" ht="30" customHeight="1">
      <x:c r="A603" s="15" t="str">
        <x:v>Banbury</x:v>
      </x:c>
      <x:c r="B603" s="15" t="str">
        <x:v>5,001–10,000</x:v>
      </x:c>
      <x:c r="C603" s="14" t="n">
        <x:f>COUNTIFS('Unit details'!$B$2210:$B$2219,$A603,'Unit details'!$J$2210:$J$2219,$B603,'Unit details'!$H$2210:$H$2219,"Current",'Unit details'!$E$2210:$E$2219,"Town")</x:f>
        <x:v>3</x:v>
      </x:c>
      <x:c r="D603" s="14" t="n">
        <x:f>COUNTIFS('Unit details'!$B$2210:$B$2219,$A603,'Unit details'!$J$2210:$J$2219,$B603,'Unit details'!$H$2210:$H$2219,"Current",'Unit details'!$E$2210:$E$2219,"Nearby")</x:f>
        <x:v>1</x:v>
      </x:c>
      <x:c r="E603" s="14" t="n">
        <x:f>COUNTIFS('Unit details'!$B$2210:$B$2219,$A603,'Unit details'!$J$2210:$J$2219,$B603,'Unit details'!$N$2210:$N$2219,"Yes")</x:f>
        <x:v>4</x:v>
      </x:c>
      <x:c r="F603" s="43" t="n">
        <x:f>IF(E603=0,"n.a.",_xlfn.MINIFS('Unit details'!$X$2210:$X$2219,'Unit details'!$B$2210:$B$2219,$A603,'Unit details'!$J$2210:$J$2219,$B603,'Unit details'!$N$2210:$N$2219,"Yes"))</x:f>
        <x:v>9.172287286581064</x:v>
      </x:c>
      <x:c r="G603" s="43" t="n">
        <x:f>IF(E603=0,"n.a.",SUMIFS('Unit details'!$X$2210:$X$2219,'Unit details'!$B$2210:$B$2219,$A603,'Unit details'!$J$2210:$J$2219,$B603,'Unit details'!$N$2210:$N$2219,"Yes")/E603)</x:f>
        <x:v>10.540666848816004</x:v>
      </x:c>
      <x:c r="H603" s="43" t="n">
        <x:f>IF(E603=0,"n.a.",_xlfn.MAXIFS('Unit details'!$X$2210:$X$2219,'Unit details'!$B$2210:$B$2219,$A603,'Unit details'!$J$2210:$J$2219,$B603,'Unit details'!$N$2210:$N$2219,"Yes"))</x:f>
        <x:v>11.004126547455297</x:v>
      </x:c>
      <x:c r="I603" s="15" t="str">
        <x:f>IF(E603=0,"No reliable quoted sample",IF(E603=1,"One quote only; not a market range","Unweighted mean of advertised asking rates"))</x:f>
        <x:v>Unweighted mean of advertised asking rates</x:v>
      </x:c>
    </x:row>
    <x:row r="604" ht="30" customHeight="1">
      <x:c r="A604" s="15" t="str">
        <x:v>Banbury</x:v>
      </x:c>
      <x:c r="B604" s="15" t="str">
        <x:v>10,001–15,000</x:v>
      </x:c>
      <x:c r="C604" s="14" t="n">
        <x:f>COUNTIFS('Unit details'!$B$2210:$B$2219,$A604,'Unit details'!$J$2210:$J$2219,$B604,'Unit details'!$H$2210:$H$2219,"Current",'Unit details'!$E$2210:$E$2219,"Town")</x:f>
        <x:v>2</x:v>
      </x:c>
      <x:c r="D604" s="14" t="n">
        <x:f>COUNTIFS('Unit details'!$B$2210:$B$2219,$A604,'Unit details'!$J$2210:$J$2219,$B604,'Unit details'!$H$2210:$H$2219,"Current",'Unit details'!$E$2210:$E$2219,"Nearby")</x:f>
        <x:v>0</x:v>
      </x:c>
      <x:c r="E604" s="14" t="n">
        <x:f>COUNTIFS('Unit details'!$B$2210:$B$2219,$A604,'Unit details'!$J$2210:$J$2219,$B604,'Unit details'!$N$2210:$N$2219,"Yes")</x:f>
        <x:v>2</x:v>
      </x:c>
      <x:c r="F604" s="43" t="n">
        <x:f>IF(E604=0,"n.a.",_xlfn.MINIFS('Unit details'!$X$2210:$X$2219,'Unit details'!$B$2210:$B$2219,$A604,'Unit details'!$J$2210:$J$2219,$B604,'Unit details'!$N$2210:$N$2219,"Yes"))</x:f>
        <x:v>8.605234851201148</x:v>
      </x:c>
      <x:c r="G604" s="43" t="n">
        <x:f>IF(E604=0,"n.a.",SUMIFS('Unit details'!$X$2210:$X$2219,'Unit details'!$B$2210:$B$2219,$A604,'Unit details'!$J$2210:$J$2219,$B604,'Unit details'!$N$2210:$N$2219,"Yes")/E604)</x:f>
        <x:v>8.864044645495154</x:v>
      </x:c>
      <x:c r="H604" s="43" t="n">
        <x:f>IF(E604=0,"n.a.",_xlfn.MAXIFS('Unit details'!$X$2210:$X$2219,'Unit details'!$B$2210:$B$2219,$A604,'Unit details'!$J$2210:$J$2219,$B604,'Unit details'!$N$2210:$N$2219,"Yes"))</x:f>
        <x:v>9.12285443978916</x:v>
      </x:c>
      <x:c r="I604" s="15" t="str">
        <x:f>IF(E604=0,"No reliable quoted sample",IF(E604=1,"One quote only; not a market range","Unweighted mean of advertised asking rates"))</x:f>
        <x:v>Unweighted mean of advertised asking rates</x:v>
      </x:c>
    </x:row>
    <x:row r="605" ht="30" customHeight="1">
      <x:c r="A605" s="15" t="str">
        <x:v>Bicester</x:v>
      </x:c>
      <x:c r="B605" s="15" t="str">
        <x:v>1–1,000</x:v>
      </x:c>
      <x:c r="C605" s="14" t="n">
        <x:f>COUNTIFS('Unit details'!$B$2220:$B$2233,$A605,'Unit details'!$J$2220:$J$2233,$B605,'Unit details'!$H$2220:$H$2233,"Current",'Unit details'!$E$2220:$E$2233,"Town")</x:f>
        <x:v>0</x:v>
      </x:c>
      <x:c r="D605" s="14" t="n">
        <x:f>COUNTIFS('Unit details'!$B$2220:$B$2233,$A605,'Unit details'!$J$2220:$J$2233,$B605,'Unit details'!$H$2220:$H$2233,"Current",'Unit details'!$E$2220:$E$2233,"Nearby")</x:f>
        <x:v>0</x:v>
      </x:c>
      <x:c r="E605" s="14" t="n">
        <x:f>COUNTIFS('Unit details'!$B$2220:$B$2233,$A605,'Unit details'!$J$2220:$J$2233,$B605,'Unit details'!$N$2220:$N$2233,"Yes")</x:f>
        <x:v>0</x:v>
      </x:c>
      <x:c r="F605" s="43" t="str">
        <x:f>IF(E605=0,"n.a.",_xlfn.MINIFS('Unit details'!$X$2220:$X$2233,'Unit details'!$B$2220:$B$2233,$A605,'Unit details'!$J$2220:$J$2233,$B605,'Unit details'!$N$2220:$N$2233,"Yes"))</x:f>
        <x:v>n.a.</x:v>
      </x:c>
      <x:c r="G605" s="43" t="str">
        <x:f>IF(E605=0,"n.a.",SUMIFS('Unit details'!$X$2220:$X$2233,'Unit details'!$B$2220:$B$2233,$A605,'Unit details'!$J$2220:$J$2233,$B605,'Unit details'!$N$2220:$N$2233,"Yes")/E605)</x:f>
        <x:v>n.a.</x:v>
      </x:c>
      <x:c r="H605" s="43" t="str">
        <x:f>IF(E605=0,"n.a.",_xlfn.MAXIFS('Unit details'!$X$2220:$X$2233,'Unit details'!$B$2220:$B$2233,$A605,'Unit details'!$J$2220:$J$2233,$B605,'Unit details'!$N$2220:$N$2233,"Yes"))</x:f>
        <x:v>n.a.</x:v>
      </x:c>
      <x:c r="I605" s="15" t="str">
        <x:f>IF(E605=0,"No reliable quoted sample",IF(E605=1,"One quote only; not a market range","Unweighted mean of advertised asking rates"))</x:f>
        <x:v>No reliable quoted sample</x:v>
      </x:c>
    </x:row>
    <x:row r="606" ht="30" customHeight="1">
      <x:c r="A606" s="15" t="str">
        <x:v>Bicester</x:v>
      </x:c>
      <x:c r="B606" s="15" t="str">
        <x:v>1,001–2,500</x:v>
      </x:c>
      <x:c r="C606" s="14" t="n">
        <x:f>COUNTIFS('Unit details'!$B$2220:$B$2233,$A606,'Unit details'!$J$2220:$J$2233,$B606,'Unit details'!$H$2220:$H$2233,"Current",'Unit details'!$E$2220:$E$2233,"Town")</x:f>
        <x:v>2</x:v>
      </x:c>
      <x:c r="D606" s="14" t="n">
        <x:f>COUNTIFS('Unit details'!$B$2220:$B$2233,$A606,'Unit details'!$J$2220:$J$2233,$B606,'Unit details'!$H$2220:$H$2233,"Current",'Unit details'!$E$2220:$E$2233,"Nearby")</x:f>
        <x:v>0</x:v>
      </x:c>
      <x:c r="E606" s="14" t="n">
        <x:f>COUNTIFS('Unit details'!$B$2220:$B$2233,$A606,'Unit details'!$J$2220:$J$2233,$B606,'Unit details'!$N$2220:$N$2233,"Yes")</x:f>
        <x:v>1</x:v>
      </x:c>
      <x:c r="F606" s="43" t="n">
        <x:f>IF(E606=0,"n.a.",_xlfn.MINIFS('Unit details'!$X$2220:$X$2233,'Unit details'!$B$2220:$B$2233,$A606,'Unit details'!$J$2220:$J$2233,$B606,'Unit details'!$N$2220:$N$2233,"Yes"))</x:f>
        <x:v>10.8248031496063</x:v>
      </x:c>
      <x:c r="G606" s="43" t="n">
        <x:f>IF(E606=0,"n.a.",SUMIFS('Unit details'!$X$2220:$X$2233,'Unit details'!$B$2220:$B$2233,$A606,'Unit details'!$J$2220:$J$2233,$B606,'Unit details'!$N$2220:$N$2233,"Yes")/E606)</x:f>
        <x:v>10.8248031496063</x:v>
      </x:c>
      <x:c r="H606" s="43" t="n">
        <x:f>IF(E606=0,"n.a.",_xlfn.MAXIFS('Unit details'!$X$2220:$X$2233,'Unit details'!$B$2220:$B$2233,$A606,'Unit details'!$J$2220:$J$2233,$B606,'Unit details'!$N$2220:$N$2233,"Yes"))</x:f>
        <x:v>10.8248031496063</x:v>
      </x:c>
      <x:c r="I606" s="15" t="str">
        <x:f>IF(E606=0,"No reliable quoted sample",IF(E606=1,"One quote only; not a market range","Unweighted mean of advertised asking rates"))</x:f>
        <x:v>One quote only; not a market range</x:v>
      </x:c>
    </x:row>
    <x:row r="607" ht="30" customHeight="1">
      <x:c r="A607" s="15" t="str">
        <x:v>Bicester</x:v>
      </x:c>
      <x:c r="B607" s="15" t="str">
        <x:v>2,501–5,000</x:v>
      </x:c>
      <x:c r="C607" s="14" t="n">
        <x:f>COUNTIFS('Unit details'!$B$2220:$B$2233,$A607,'Unit details'!$J$2220:$J$2233,$B607,'Unit details'!$H$2220:$H$2233,"Current",'Unit details'!$E$2220:$E$2233,"Town")</x:f>
        <x:v>4</x:v>
      </x:c>
      <x:c r="D607" s="14" t="n">
        <x:f>COUNTIFS('Unit details'!$B$2220:$B$2233,$A607,'Unit details'!$J$2220:$J$2233,$B607,'Unit details'!$H$2220:$H$2233,"Current",'Unit details'!$E$2220:$E$2233,"Nearby")</x:f>
        <x:v>1</x:v>
      </x:c>
      <x:c r="E607" s="14" t="n">
        <x:f>COUNTIFS('Unit details'!$B$2220:$B$2233,$A607,'Unit details'!$J$2220:$J$2233,$B607,'Unit details'!$N$2220:$N$2233,"Yes")</x:f>
        <x:v>3</x:v>
      </x:c>
      <x:c r="F607" s="43" t="n">
        <x:f>IF(E607=0,"n.a.",_xlfn.MINIFS('Unit details'!$X$2220:$X$2233,'Unit details'!$B$2220:$B$2233,$A607,'Unit details'!$J$2220:$J$2233,$B607,'Unit details'!$N$2220:$N$2233,"Yes"))</x:f>
        <x:v>11.314285714285715</x:v>
      </x:c>
      <x:c r="G607" s="43" t="n">
        <x:f>IF(E607=0,"n.a.",SUMIFS('Unit details'!$X$2220:$X$2233,'Unit details'!$B$2220:$B$2233,$A607,'Unit details'!$J$2220:$J$2233,$B607,'Unit details'!$N$2220:$N$2233,"Yes")/E607)</x:f>
        <x:v>11.954997308676132</x:v>
      </x:c>
      <x:c r="H607" s="43" t="n">
        <x:f>IF(E607=0,"n.a.",_xlfn.MAXIFS('Unit details'!$X$2220:$X$2233,'Unit details'!$B$2220:$B$2233,$A607,'Unit details'!$J$2220:$J$2233,$B607,'Unit details'!$N$2220:$N$2233,"Yes"))</x:f>
        <x:v>13.000937207122774</x:v>
      </x:c>
      <x:c r="I607" s="15" t="str">
        <x:f>IF(E607=0,"No reliable quoted sample",IF(E607=1,"One quote only; not a market range","Unweighted mean of advertised asking rates"))</x:f>
        <x:v>Unweighted mean of advertised asking rates</x:v>
      </x:c>
    </x:row>
    <x:row r="608" ht="30" customHeight="1">
      <x:c r="A608" s="15" t="str">
        <x:v>Bicester</x:v>
      </x:c>
      <x:c r="B608" s="15" t="str">
        <x:v>5,001–10,000</x:v>
      </x:c>
      <x:c r="C608" s="14" t="n">
        <x:f>COUNTIFS('Unit details'!$B$2220:$B$2233,$A608,'Unit details'!$J$2220:$J$2233,$B608,'Unit details'!$H$2220:$H$2233,"Current",'Unit details'!$E$2220:$E$2233,"Town")</x:f>
        <x:v>5</x:v>
      </x:c>
      <x:c r="D608" s="14" t="n">
        <x:f>COUNTIFS('Unit details'!$B$2220:$B$2233,$A608,'Unit details'!$J$2220:$J$2233,$B608,'Unit details'!$H$2220:$H$2233,"Current",'Unit details'!$E$2220:$E$2233,"Nearby")</x:f>
        <x:v>0</x:v>
      </x:c>
      <x:c r="E608" s="14" t="n">
        <x:f>COUNTIFS('Unit details'!$B$2220:$B$2233,$A608,'Unit details'!$J$2220:$J$2233,$B608,'Unit details'!$N$2220:$N$2233,"Yes")</x:f>
        <x:v>3</x:v>
      </x:c>
      <x:c r="F608" s="43" t="n">
        <x:f>IF(E608=0,"n.a.",_xlfn.MINIFS('Unit details'!$X$2220:$X$2233,'Unit details'!$B$2220:$B$2233,$A608,'Unit details'!$J$2220:$J$2233,$B608,'Unit details'!$N$2220:$N$2233,"Yes"))</x:f>
        <x:v>8.451874156370055</x:v>
      </x:c>
      <x:c r="G608" s="43" t="n">
        <x:f>IF(E608=0,"n.a.",SUMIFS('Unit details'!$X$2220:$X$2233,'Unit details'!$B$2220:$B$2233,$A608,'Unit details'!$J$2220:$J$2233,$B608,'Unit details'!$N$2220:$N$2233,"Yes")/E608)</x:f>
        <x:v>11.11102717692249</x:v>
      </x:c>
      <x:c r="H608" s="43" t="n">
        <x:f>IF(E608=0,"n.a.",_xlfn.MAXIFS('Unit details'!$X$2220:$X$2233,'Unit details'!$B$2220:$B$2233,$A608,'Unit details'!$J$2220:$J$2233,$B608,'Unit details'!$N$2220:$N$2233,"Yes"))</x:f>
        <x:v>14.42569406641263</x:v>
      </x:c>
      <x:c r="I608" s="15" t="str">
        <x:f>IF(E608=0,"No reliable quoted sample",IF(E608=1,"One quote only; not a market range","Unweighted mean of advertised asking rates"))</x:f>
        <x:v>Unweighted mean of advertised asking rates</x:v>
      </x:c>
    </x:row>
    <x:row r="609" ht="30" customHeight="1">
      <x:c r="A609" s="15" t="str">
        <x:v>Bicester</x:v>
      </x:c>
      <x:c r="B609" s="15" t="str">
        <x:v>10,001–15,000</x:v>
      </x:c>
      <x:c r="C609" s="14" t="n">
        <x:f>COUNTIFS('Unit details'!$B$2220:$B$2233,$A609,'Unit details'!$J$2220:$J$2233,$B609,'Unit details'!$H$2220:$H$2233,"Current",'Unit details'!$E$2220:$E$2233,"Town")</x:f>
        <x:v>1</x:v>
      </x:c>
      <x:c r="D609" s="14" t="n">
        <x:f>COUNTIFS('Unit details'!$B$2220:$B$2233,$A609,'Unit details'!$J$2220:$J$2233,$B609,'Unit details'!$H$2220:$H$2233,"Current",'Unit details'!$E$2220:$E$2233,"Nearby")</x:f>
        <x:v>0</x:v>
      </x:c>
      <x:c r="E609" s="14" t="n">
        <x:f>COUNTIFS('Unit details'!$B$2220:$B$2233,$A609,'Unit details'!$J$2220:$J$2233,$B609,'Unit details'!$N$2220:$N$2233,"Yes")</x:f>
        <x:v>0</x:v>
      </x:c>
      <x:c r="F609" s="43" t="str">
        <x:f>IF(E609=0,"n.a.",_xlfn.MINIFS('Unit details'!$X$2220:$X$2233,'Unit details'!$B$2220:$B$2233,$A609,'Unit details'!$J$2220:$J$2233,$B609,'Unit details'!$N$2220:$N$2233,"Yes"))</x:f>
        <x:v>n.a.</x:v>
      </x:c>
      <x:c r="G609" s="43" t="str">
        <x:f>IF(E609=0,"n.a.",SUMIFS('Unit details'!$X$2220:$X$2233,'Unit details'!$B$2220:$B$2233,$A609,'Unit details'!$J$2220:$J$2233,$B609,'Unit details'!$N$2220:$N$2233,"Yes")/E609)</x:f>
        <x:v>n.a.</x:v>
      </x:c>
      <x:c r="H609" s="43" t="str">
        <x:f>IF(E609=0,"n.a.",_xlfn.MAXIFS('Unit details'!$X$2220:$X$2233,'Unit details'!$B$2220:$B$2233,$A609,'Unit details'!$J$2220:$J$2233,$B609,'Unit details'!$N$2220:$N$2233,"Yes"))</x:f>
        <x:v>n.a.</x:v>
      </x:c>
      <x:c r="I609" s="15" t="str">
        <x:f>IF(E609=0,"No reliable quoted sample",IF(E609=1,"One quote only; not a market range","Unweighted mean of advertised asking rates"))</x:f>
        <x:v>No reliable quoted sample</x:v>
      </x:c>
    </x:row>
    <x:row r="610" ht="30" customHeight="1">
      <x:c r="A610" s="15" t="str">
        <x:v>Bicester</x:v>
      </x:c>
      <x:c r="B610" s="15" t="str">
        <x:v>Range crosses bands</x:v>
      </x:c>
      <x:c r="C610" s="14" t="n">
        <x:f>COUNTIFS('Unit details'!$B$2220:$B$2233,$A610,'Unit details'!$J$2220:$J$2233,$B610,'Unit details'!$H$2220:$H$2233,"Current",'Unit details'!$E$2220:$E$2233,"Town")</x:f>
        <x:v>1</x:v>
      </x:c>
      <x:c r="D610" s="14" t="n">
        <x:f>COUNTIFS('Unit details'!$B$2220:$B$2233,$A610,'Unit details'!$J$2220:$J$2233,$B610,'Unit details'!$H$2220:$H$2233,"Current",'Unit details'!$E$2220:$E$2233,"Nearby")</x:f>
        <x:v>0</x:v>
      </x:c>
      <x:c r="E610" s="14" t="n">
        <x:f>COUNTIFS('Unit details'!$B$2220:$B$2233,$A610,'Unit details'!$J$2220:$J$2233,$B610,'Unit details'!$N$2220:$N$2233,"Yes")</x:f>
        <x:v>0</x:v>
      </x:c>
      <x:c r="F610" s="43" t="str">
        <x:f>IF(E610=0,"n.a.",_xlfn.MINIFS('Unit details'!$X$2220:$X$2233,'Unit details'!$B$2220:$B$2233,$A610,'Unit details'!$J$2220:$J$2233,$B610,'Unit details'!$N$2220:$N$2233,"Yes"))</x:f>
        <x:v>n.a.</x:v>
      </x:c>
      <x:c r="G610" s="43" t="str">
        <x:f>IF(E610=0,"n.a.",SUMIFS('Unit details'!$X$2220:$X$2233,'Unit details'!$B$2220:$B$2233,$A610,'Unit details'!$J$2220:$J$2233,$B610,'Unit details'!$N$2220:$N$2233,"Yes")/E610)</x:f>
        <x:v>n.a.</x:v>
      </x:c>
      <x:c r="H610" s="43" t="str">
        <x:f>IF(E610=0,"n.a.",_xlfn.MAXIFS('Unit details'!$X$2220:$X$2233,'Unit details'!$B$2220:$B$2233,$A610,'Unit details'!$J$2220:$J$2233,$B610,'Unit details'!$N$2220:$N$2233,"Yes"))</x:f>
        <x:v>n.a.</x:v>
      </x:c>
      <x:c r="I610" s="15" t="str">
        <x:f>IF(E610=0,"No reliable quoted sample",IF(E610=1,"One quote only; not a market range","Unweighted mean of advertised asking rates"))</x:f>
        <x:v>No reliable quoted sample</x:v>
      </x:c>
    </x:row>
    <x:row r="611" ht="30" customHeight="1">
      <x:c r="A611" s="15" t="str">
        <x:v>Witney</x:v>
      </x:c>
      <x:c r="B611" s="15" t="str">
        <x:v>1–1,000</x:v>
      </x:c>
      <x:c r="C611" s="14" t="n">
        <x:f>COUNTIFS('Unit details'!$B$2234:$B$2242,$A611,'Unit details'!$J$2234:$J$2242,$B611,'Unit details'!$H$2234:$H$2242,"Current",'Unit details'!$E$2234:$E$2242,"Town")</x:f>
        <x:v>0</x:v>
      </x:c>
      <x:c r="D611" s="14" t="n">
        <x:f>COUNTIFS('Unit details'!$B$2234:$B$2242,$A611,'Unit details'!$J$2234:$J$2242,$B611,'Unit details'!$H$2234:$H$2242,"Current",'Unit details'!$E$2234:$E$2242,"Nearby")</x:f>
        <x:v>0</x:v>
      </x:c>
      <x:c r="E611" s="14" t="n">
        <x:f>COUNTIFS('Unit details'!$B$2234:$B$2242,$A611,'Unit details'!$J$2234:$J$2242,$B611,'Unit details'!$N$2234:$N$2242,"Yes")</x:f>
        <x:v>0</x:v>
      </x:c>
      <x:c r="F611" s="43" t="str">
        <x:f>IF(E611=0,"n.a.",_xlfn.MINIFS('Unit details'!$X$2234:$X$2242,'Unit details'!$B$2234:$B$2242,$A611,'Unit details'!$J$2234:$J$2242,$B611,'Unit details'!$N$2234:$N$2242,"Yes"))</x:f>
        <x:v>n.a.</x:v>
      </x:c>
      <x:c r="G611" s="43" t="str">
        <x:f>IF(E611=0,"n.a.",SUMIFS('Unit details'!$X$2234:$X$2242,'Unit details'!$B$2234:$B$2242,$A611,'Unit details'!$J$2234:$J$2242,$B611,'Unit details'!$N$2234:$N$2242,"Yes")/E611)</x:f>
        <x:v>n.a.</x:v>
      </x:c>
      <x:c r="H611" s="43" t="str">
        <x:f>IF(E611=0,"n.a.",_xlfn.MAXIFS('Unit details'!$X$2234:$X$2242,'Unit details'!$B$2234:$B$2242,$A611,'Unit details'!$J$2234:$J$2242,$B611,'Unit details'!$N$2234:$N$2242,"Yes"))</x:f>
        <x:v>n.a.</x:v>
      </x:c>
      <x:c r="I611" s="15" t="str">
        <x:f>IF(E611=0,"No reliable quoted sample",IF(E611=1,"One quote only; not a market range","Unweighted mean of advertised asking rates"))</x:f>
        <x:v>No reliable quoted sample</x:v>
      </x:c>
    </x:row>
    <x:row r="612" ht="30" customHeight="1">
      <x:c r="A612" s="15" t="str">
        <x:v>Witney</x:v>
      </x:c>
      <x:c r="B612" s="15" t="str">
        <x:v>1,001–2,500</x:v>
      </x:c>
      <x:c r="C612" s="14" t="n">
        <x:f>COUNTIFS('Unit details'!$B$2234:$B$2242,$A612,'Unit details'!$J$2234:$J$2242,$B612,'Unit details'!$H$2234:$H$2242,"Current",'Unit details'!$E$2234:$E$2242,"Town")</x:f>
        <x:v>3</x:v>
      </x:c>
      <x:c r="D612" s="14" t="n">
        <x:f>COUNTIFS('Unit details'!$B$2234:$B$2242,$A612,'Unit details'!$J$2234:$J$2242,$B612,'Unit details'!$H$2234:$H$2242,"Current",'Unit details'!$E$2234:$E$2242,"Nearby")</x:f>
        <x:v>0</x:v>
      </x:c>
      <x:c r="E612" s="14" t="n">
        <x:f>COUNTIFS('Unit details'!$B$2234:$B$2242,$A612,'Unit details'!$J$2234:$J$2242,$B612,'Unit details'!$N$2234:$N$2242,"Yes")</x:f>
        <x:v>2</x:v>
      </x:c>
      <x:c r="F612" s="43" t="n">
        <x:f>IF(E612=0,"n.a.",_xlfn.MINIFS('Unit details'!$X$2234:$X$2242,'Unit details'!$B$2234:$B$2242,$A612,'Unit details'!$J$2234:$J$2242,$B612,'Unit details'!$N$2234:$N$2242,"Yes"))</x:f>
        <x:v>9.29203539823009</x:v>
      </x:c>
      <x:c r="G612" s="43" t="n">
        <x:f>IF(E612=0,"n.a.",SUMIFS('Unit details'!$X$2234:$X$2242,'Unit details'!$B$2234:$B$2242,$A612,'Unit details'!$J$2234:$J$2242,$B612,'Unit details'!$N$2234:$N$2242,"Yes")/E612)</x:f>
        <x:v>12.647892113360594</x:v>
      </x:c>
      <x:c r="H612" s="43" t="n">
        <x:f>IF(E612=0,"n.a.",_xlfn.MAXIFS('Unit details'!$X$2234:$X$2242,'Unit details'!$B$2234:$B$2242,$A612,'Unit details'!$J$2234:$J$2242,$B612,'Unit details'!$N$2234:$N$2242,"Yes"))</x:f>
        <x:v>16.003748828491098</x:v>
      </x:c>
      <x:c r="I612" s="15" t="str">
        <x:f>IF(E612=0,"No reliable quoted sample",IF(E612=1,"One quote only; not a market range","Unweighted mean of advertised asking rates"))</x:f>
        <x:v>Unweighted mean of advertised asking rates</x:v>
      </x:c>
    </x:row>
    <x:row r="613" ht="30" customHeight="1">
      <x:c r="A613" s="15" t="str">
        <x:v>Witney</x:v>
      </x:c>
      <x:c r="B613" s="15" t="str">
        <x:v>2,501–5,000</x:v>
      </x:c>
      <x:c r="C613" s="14" t="n">
        <x:f>COUNTIFS('Unit details'!$B$2234:$B$2242,$A613,'Unit details'!$J$2234:$J$2242,$B613,'Unit details'!$H$2234:$H$2242,"Current",'Unit details'!$E$2234:$E$2242,"Town")</x:f>
        <x:v>0</x:v>
      </x:c>
      <x:c r="D613" s="14" t="n">
        <x:f>COUNTIFS('Unit details'!$B$2234:$B$2242,$A613,'Unit details'!$J$2234:$J$2242,$B613,'Unit details'!$H$2234:$H$2242,"Current",'Unit details'!$E$2234:$E$2242,"Nearby")</x:f>
        <x:v>2</x:v>
      </x:c>
      <x:c r="E613" s="14" t="n">
        <x:f>COUNTIFS('Unit details'!$B$2234:$B$2242,$A613,'Unit details'!$J$2234:$J$2242,$B613,'Unit details'!$N$2234:$N$2242,"Yes")</x:f>
        <x:v>2</x:v>
      </x:c>
      <x:c r="F613" s="43" t="n">
        <x:f>IF(E613=0,"n.a.",_xlfn.MINIFS('Unit details'!$X$2234:$X$2242,'Unit details'!$B$2234:$B$2242,$A613,'Unit details'!$J$2234:$J$2242,$B613,'Unit details'!$N$2234:$N$2242,"Yes"))</x:f>
        <x:v>6.499504459861249</x:v>
      </x:c>
      <x:c r="G613" s="43" t="n">
        <x:f>IF(E613=0,"n.a.",SUMIFS('Unit details'!$X$2234:$X$2242,'Unit details'!$B$2234:$B$2242,$A613,'Unit details'!$J$2234:$J$2242,$B613,'Unit details'!$N$2234:$N$2242,"Yes")/E613)</x:f>
        <x:v>6.5002836602373355</x:v>
      </x:c>
      <x:c r="H613" s="43" t="n">
        <x:f>IF(E613=0,"n.a.",_xlfn.MAXIFS('Unit details'!$X$2234:$X$2242,'Unit details'!$B$2234:$B$2242,$A613,'Unit details'!$J$2234:$J$2242,$B613,'Unit details'!$N$2234:$N$2242,"Yes"))</x:f>
        <x:v>6.501062860613422</x:v>
      </x:c>
      <x:c r="I613" s="15" t="str">
        <x:f>IF(E613=0,"No reliable quoted sample",IF(E613=1,"One quote only; not a market range","Unweighted mean of advertised asking rates"))</x:f>
        <x:v>Unweighted mean of advertised asking rates</x:v>
      </x:c>
    </x:row>
    <x:row r="614" ht="30" customHeight="1">
      <x:c r="A614" s="15" t="str">
        <x:v>Witney</x:v>
      </x:c>
      <x:c r="B614" s="15" t="str">
        <x:v>5,001–10,000</x:v>
      </x:c>
      <x:c r="C614" s="14" t="n">
        <x:f>COUNTIFS('Unit details'!$B$2234:$B$2242,$A614,'Unit details'!$J$2234:$J$2242,$B614,'Unit details'!$H$2234:$H$2242,"Current",'Unit details'!$E$2234:$E$2242,"Town")</x:f>
        <x:v>2</x:v>
      </x:c>
      <x:c r="D614" s="14" t="n">
        <x:f>COUNTIFS('Unit details'!$B$2234:$B$2242,$A614,'Unit details'!$J$2234:$J$2242,$B614,'Unit details'!$H$2234:$H$2242,"Current",'Unit details'!$E$2234:$E$2242,"Nearby")</x:f>
        <x:v>0</x:v>
      </x:c>
      <x:c r="E614" s="14" t="n">
        <x:f>COUNTIFS('Unit details'!$B$2234:$B$2242,$A614,'Unit details'!$J$2234:$J$2242,$B614,'Unit details'!$N$2234:$N$2242,"Yes")</x:f>
        <x:v>2</x:v>
      </x:c>
      <x:c r="F614" s="43" t="n">
        <x:f>IF(E614=0,"n.a.",_xlfn.MINIFS('Unit details'!$X$2234:$X$2242,'Unit details'!$B$2234:$B$2242,$A614,'Unit details'!$J$2234:$J$2242,$B614,'Unit details'!$N$2234:$N$2242,"Yes"))</x:f>
        <x:v>10.249781659388645</x:v>
      </x:c>
      <x:c r="G614" s="43" t="n">
        <x:f>IF(E614=0,"n.a.",SUMIFS('Unit details'!$X$2234:$X$2242,'Unit details'!$B$2234:$B$2242,$A614,'Unit details'!$J$2234:$J$2242,$B614,'Unit details'!$N$2234:$N$2242,"Yes")/E614)</x:f>
        <x:v>11.098745201355836</x:v>
      </x:c>
      <x:c r="H614" s="43" t="n">
        <x:f>IF(E614=0,"n.a.",_xlfn.MAXIFS('Unit details'!$X$2234:$X$2242,'Unit details'!$B$2234:$B$2242,$A614,'Unit details'!$J$2234:$J$2242,$B614,'Unit details'!$N$2234:$N$2242,"Yes"))</x:f>
        <x:v>11.947708743323025</x:v>
      </x:c>
      <x:c r="I614" s="15" t="str">
        <x:f>IF(E614=0,"No reliable quoted sample",IF(E614=1,"One quote only; not a market range","Unweighted mean of advertised asking rates"))</x:f>
        <x:v>Unweighted mean of advertised asking rates</x:v>
      </x:c>
    </x:row>
    <x:row r="615" ht="30" customHeight="1">
      <x:c r="A615" s="15" t="str">
        <x:v>Witney</x:v>
      </x:c>
      <x:c r="B615" s="15" t="str">
        <x:v>10,001–15,000</x:v>
      </x:c>
      <x:c r="C615" s="14" t="n">
        <x:f>COUNTIFS('Unit details'!$B$2234:$B$2242,$A615,'Unit details'!$J$2234:$J$2242,$B615,'Unit details'!$H$2234:$H$2242,"Current",'Unit details'!$E$2234:$E$2242,"Town")</x:f>
        <x:v>1</x:v>
      </x:c>
      <x:c r="D615" s="14" t="n">
        <x:f>COUNTIFS('Unit details'!$B$2234:$B$2242,$A615,'Unit details'!$J$2234:$J$2242,$B615,'Unit details'!$H$2234:$H$2242,"Current",'Unit details'!$E$2234:$E$2242,"Nearby")</x:f>
        <x:v>0</x:v>
      </x:c>
      <x:c r="E615" s="14" t="n">
        <x:f>COUNTIFS('Unit details'!$B$2234:$B$2242,$A615,'Unit details'!$J$2234:$J$2242,$B615,'Unit details'!$N$2234:$N$2242,"Yes")</x:f>
        <x:v>1</x:v>
      </x:c>
      <x:c r="F615" s="43" t="n">
        <x:f>IF(E615=0,"n.a.",_xlfn.MINIFS('Unit details'!$X$2234:$X$2242,'Unit details'!$B$2234:$B$2242,$A615,'Unit details'!$J$2234:$J$2242,$B615,'Unit details'!$N$2234:$N$2242,"Yes"))</x:f>
        <x:v>9.75570731707317</x:v>
      </x:c>
      <x:c r="G615" s="43" t="n">
        <x:f>IF(E615=0,"n.a.",SUMIFS('Unit details'!$X$2234:$X$2242,'Unit details'!$B$2234:$B$2242,$A615,'Unit details'!$J$2234:$J$2242,$B615,'Unit details'!$N$2234:$N$2242,"Yes")/E615)</x:f>
        <x:v>9.75570731707317</x:v>
      </x:c>
      <x:c r="H615" s="43" t="n">
        <x:f>IF(E615=0,"n.a.",_xlfn.MAXIFS('Unit details'!$X$2234:$X$2242,'Unit details'!$B$2234:$B$2242,$A615,'Unit details'!$J$2234:$J$2242,$B615,'Unit details'!$N$2234:$N$2242,"Yes"))</x:f>
        <x:v>9.75570731707317</x:v>
      </x:c>
      <x:c r="I615" s="15" t="str">
        <x:f>IF(E615=0,"No reliable quoted sample",IF(E615=1,"One quote only; not a market range","Unweighted mean of advertised asking rates"))</x:f>
        <x:v>One quote only; not a market range</x:v>
      </x:c>
    </x:row>
    <x:row r="616" ht="30" customHeight="1">
      <x:c r="A616" s="15" t="str">
        <x:v>Witney</x:v>
      </x:c>
      <x:c r="B616" s="15" t="str">
        <x:v>Range crosses bands</x:v>
      </x:c>
      <x:c r="C616" s="14" t="n">
        <x:f>COUNTIFS('Unit details'!$B$2234:$B$2242,$A616,'Unit details'!$J$2234:$J$2242,$B616,'Unit details'!$H$2234:$H$2242,"Current",'Unit details'!$E$2234:$E$2242,"Town")</x:f>
        <x:v>0</x:v>
      </x:c>
      <x:c r="D616" s="14" t="n">
        <x:f>COUNTIFS('Unit details'!$B$2234:$B$2242,$A616,'Unit details'!$J$2234:$J$2242,$B616,'Unit details'!$H$2234:$H$2242,"Current",'Unit details'!$E$2234:$E$2242,"Nearby")</x:f>
        <x:v>1</x:v>
      </x:c>
      <x:c r="E616" s="14" t="n">
        <x:f>COUNTIFS('Unit details'!$B$2234:$B$2242,$A616,'Unit details'!$J$2234:$J$2242,$B616,'Unit details'!$N$2234:$N$2242,"Yes")</x:f>
        <x:v>0</x:v>
      </x:c>
      <x:c r="F616" s="43" t="str">
        <x:f>IF(E616=0,"n.a.",_xlfn.MINIFS('Unit details'!$X$2234:$X$2242,'Unit details'!$B$2234:$B$2242,$A616,'Unit details'!$J$2234:$J$2242,$B616,'Unit details'!$N$2234:$N$2242,"Yes"))</x:f>
        <x:v>n.a.</x:v>
      </x:c>
      <x:c r="G616" s="43" t="str">
        <x:f>IF(E616=0,"n.a.",SUMIFS('Unit details'!$X$2234:$X$2242,'Unit details'!$B$2234:$B$2242,$A616,'Unit details'!$J$2234:$J$2242,$B616,'Unit details'!$N$2234:$N$2242,"Yes")/E616)</x:f>
        <x:v>n.a.</x:v>
      </x:c>
      <x:c r="H616" s="43" t="str">
        <x:f>IF(E616=0,"n.a.",_xlfn.MAXIFS('Unit details'!$X$2234:$X$2242,'Unit details'!$B$2234:$B$2242,$A616,'Unit details'!$J$2234:$J$2242,$B616,'Unit details'!$N$2234:$N$2242,"Yes"))</x:f>
        <x:v>n.a.</x:v>
      </x:c>
      <x:c r="I616" s="15" t="str">
        <x:f>IF(E616=0,"No reliable quoted sample",IF(E616=1,"One quote only; not a market range","Unweighted mean of advertised asking rates"))</x:f>
        <x:v>No reliable quoted sample</x:v>
      </x:c>
    </x:row>
    <x:row r="617" ht="30" customHeight="1">
      <x:c r="A617" s="15" t="str">
        <x:v>Abingdon</x:v>
      </x:c>
      <x:c r="B617" s="15" t="str">
        <x:v>1–1,000</x:v>
      </x:c>
      <x:c r="C617" s="14" t="n">
        <x:f>COUNTIFS('Unit details'!$B$2243:$B$2248,$A617,'Unit details'!$J$2243:$J$2248,$B617,'Unit details'!$H$2243:$H$2248,"Current",'Unit details'!$E$2243:$E$2248,"Town")</x:f>
        <x:v>0</x:v>
      </x:c>
      <x:c r="D617" s="14" t="n">
        <x:f>COUNTIFS('Unit details'!$B$2243:$B$2248,$A617,'Unit details'!$J$2243:$J$2248,$B617,'Unit details'!$H$2243:$H$2248,"Current",'Unit details'!$E$2243:$E$2248,"Nearby")</x:f>
        <x:v>0</x:v>
      </x:c>
      <x:c r="E617" s="14" t="n">
        <x:f>COUNTIFS('Unit details'!$B$2243:$B$2248,$A617,'Unit details'!$J$2243:$J$2248,$B617,'Unit details'!$N$2243:$N$2248,"Yes")</x:f>
        <x:v>0</x:v>
      </x:c>
      <x:c r="F617" s="43" t="str">
        <x:f>IF(E617=0,"n.a.",_xlfn.MINIFS('Unit details'!$X$2243:$X$2248,'Unit details'!$B$2243:$B$2248,$A617,'Unit details'!$J$2243:$J$2248,$B617,'Unit details'!$N$2243:$N$2248,"Yes"))</x:f>
        <x:v>n.a.</x:v>
      </x:c>
      <x:c r="G617" s="43" t="str">
        <x:f>IF(E617=0,"n.a.",SUMIFS('Unit details'!$X$2243:$X$2248,'Unit details'!$B$2243:$B$2248,$A617,'Unit details'!$J$2243:$J$2248,$B617,'Unit details'!$N$2243:$N$2248,"Yes")/E617)</x:f>
        <x:v>n.a.</x:v>
      </x:c>
      <x:c r="H617" s="43" t="str">
        <x:f>IF(E617=0,"n.a.",_xlfn.MAXIFS('Unit details'!$X$2243:$X$2248,'Unit details'!$B$2243:$B$2248,$A617,'Unit details'!$J$2243:$J$2248,$B617,'Unit details'!$N$2243:$N$2248,"Yes"))</x:f>
        <x:v>n.a.</x:v>
      </x:c>
      <x:c r="I617" s="15" t="str">
        <x:f>IF(E617=0,"No reliable quoted sample",IF(E617=1,"One quote only; not a market range","Unweighted mean of advertised asking rates"))</x:f>
        <x:v>No reliable quoted sample</x:v>
      </x:c>
    </x:row>
    <x:row r="618" ht="30" customHeight="1">
      <x:c r="A618" s="15" t="str">
        <x:v>Abingdon</x:v>
      </x:c>
      <x:c r="B618" s="15" t="str">
        <x:v>1,001–2,500</x:v>
      </x:c>
      <x:c r="C618" s="14" t="n">
        <x:f>COUNTIFS('Unit details'!$B$2243:$B$2248,$A618,'Unit details'!$J$2243:$J$2248,$B618,'Unit details'!$H$2243:$H$2248,"Current",'Unit details'!$E$2243:$E$2248,"Town")</x:f>
        <x:v>1</x:v>
      </x:c>
      <x:c r="D618" s="14" t="n">
        <x:f>COUNTIFS('Unit details'!$B$2243:$B$2248,$A618,'Unit details'!$J$2243:$J$2248,$B618,'Unit details'!$H$2243:$H$2248,"Current",'Unit details'!$E$2243:$E$2248,"Nearby")</x:f>
        <x:v>0</x:v>
      </x:c>
      <x:c r="E618" s="14" t="n">
        <x:f>COUNTIFS('Unit details'!$B$2243:$B$2248,$A618,'Unit details'!$J$2243:$J$2248,$B618,'Unit details'!$N$2243:$N$2248,"Yes")</x:f>
        <x:v>1</x:v>
      </x:c>
      <x:c r="F618" s="43" t="n">
        <x:f>IF(E618=0,"n.a.",_xlfn.MINIFS('Unit details'!$X$2243:$X$2248,'Unit details'!$B$2243:$B$2248,$A618,'Unit details'!$J$2243:$J$2248,$B618,'Unit details'!$N$2243:$N$2248,"Yes"))</x:f>
        <x:v>17.449651046859422</x:v>
      </x:c>
      <x:c r="G618" s="43" t="n">
        <x:f>IF(E618=0,"n.a.",SUMIFS('Unit details'!$X$2243:$X$2248,'Unit details'!$B$2243:$B$2248,$A618,'Unit details'!$J$2243:$J$2248,$B618,'Unit details'!$N$2243:$N$2248,"Yes")/E618)</x:f>
        <x:v>17.449651046859422</x:v>
      </x:c>
      <x:c r="H618" s="43" t="n">
        <x:f>IF(E618=0,"n.a.",_xlfn.MAXIFS('Unit details'!$X$2243:$X$2248,'Unit details'!$B$2243:$B$2248,$A618,'Unit details'!$J$2243:$J$2248,$B618,'Unit details'!$N$2243:$N$2248,"Yes"))</x:f>
        <x:v>17.449651046859422</x:v>
      </x:c>
      <x:c r="I618" s="15" t="str">
        <x:f>IF(E618=0,"No reliable quoted sample",IF(E618=1,"One quote only; not a market range","Unweighted mean of advertised asking rates"))</x:f>
        <x:v>One quote only; not a market range</x:v>
      </x:c>
    </x:row>
    <x:row r="619" ht="30" customHeight="1">
      <x:c r="A619" s="15" t="str">
        <x:v>Abingdon</x:v>
      </x:c>
      <x:c r="B619" s="15" t="str">
        <x:v>2,501–5,000</x:v>
      </x:c>
      <x:c r="C619" s="14" t="n">
        <x:f>COUNTIFS('Unit details'!$B$2243:$B$2248,$A619,'Unit details'!$J$2243:$J$2248,$B619,'Unit details'!$H$2243:$H$2248,"Current",'Unit details'!$E$2243:$E$2248,"Town")</x:f>
        <x:v>1</x:v>
      </x:c>
      <x:c r="D619" s="14" t="n">
        <x:f>COUNTIFS('Unit details'!$B$2243:$B$2248,$A619,'Unit details'!$J$2243:$J$2248,$B619,'Unit details'!$H$2243:$H$2248,"Current",'Unit details'!$E$2243:$E$2248,"Nearby")</x:f>
        <x:v>0</x:v>
      </x:c>
      <x:c r="E619" s="14" t="n">
        <x:f>COUNTIFS('Unit details'!$B$2243:$B$2248,$A619,'Unit details'!$J$2243:$J$2248,$B619,'Unit details'!$N$2243:$N$2248,"Yes")</x:f>
        <x:v>0</x:v>
      </x:c>
      <x:c r="F619" s="43" t="str">
        <x:f>IF(E619=0,"n.a.",_xlfn.MINIFS('Unit details'!$X$2243:$X$2248,'Unit details'!$B$2243:$B$2248,$A619,'Unit details'!$J$2243:$J$2248,$B619,'Unit details'!$N$2243:$N$2248,"Yes"))</x:f>
        <x:v>n.a.</x:v>
      </x:c>
      <x:c r="G619" s="43" t="str">
        <x:f>IF(E619=0,"n.a.",SUMIFS('Unit details'!$X$2243:$X$2248,'Unit details'!$B$2243:$B$2248,$A619,'Unit details'!$J$2243:$J$2248,$B619,'Unit details'!$N$2243:$N$2248,"Yes")/E619)</x:f>
        <x:v>n.a.</x:v>
      </x:c>
      <x:c r="H619" s="43" t="str">
        <x:f>IF(E619=0,"n.a.",_xlfn.MAXIFS('Unit details'!$X$2243:$X$2248,'Unit details'!$B$2243:$B$2248,$A619,'Unit details'!$J$2243:$J$2248,$B619,'Unit details'!$N$2243:$N$2248,"Yes"))</x:f>
        <x:v>n.a.</x:v>
      </x:c>
      <x:c r="I619" s="15" t="str">
        <x:f>IF(E619=0,"No reliable quoted sample",IF(E619=1,"One quote only; not a market range","Unweighted mean of advertised asking rates"))</x:f>
        <x:v>No reliable quoted sample</x:v>
      </x:c>
    </x:row>
    <x:row r="620" ht="30" customHeight="1">
      <x:c r="A620" s="15" t="str">
        <x:v>Abingdon</x:v>
      </x:c>
      <x:c r="B620" s="15" t="str">
        <x:v>5,001–10,000</x:v>
      </x:c>
      <x:c r="C620" s="14" t="n">
        <x:f>COUNTIFS('Unit details'!$B$2243:$B$2248,$A620,'Unit details'!$J$2243:$J$2248,$B620,'Unit details'!$H$2243:$H$2248,"Current",'Unit details'!$E$2243:$E$2248,"Town")</x:f>
        <x:v>1</x:v>
      </x:c>
      <x:c r="D620" s="14" t="n">
        <x:f>COUNTIFS('Unit details'!$B$2243:$B$2248,$A620,'Unit details'!$J$2243:$J$2248,$B620,'Unit details'!$H$2243:$H$2248,"Current",'Unit details'!$E$2243:$E$2248,"Nearby")</x:f>
        <x:v>0</x:v>
      </x:c>
      <x:c r="E620" s="14" t="n">
        <x:f>COUNTIFS('Unit details'!$B$2243:$B$2248,$A620,'Unit details'!$J$2243:$J$2248,$B620,'Unit details'!$N$2243:$N$2248,"Yes")</x:f>
        <x:v>0</x:v>
      </x:c>
      <x:c r="F620" s="43" t="str">
        <x:f>IF(E620=0,"n.a.",_xlfn.MINIFS('Unit details'!$X$2243:$X$2248,'Unit details'!$B$2243:$B$2248,$A620,'Unit details'!$J$2243:$J$2248,$B620,'Unit details'!$N$2243:$N$2248,"Yes"))</x:f>
        <x:v>n.a.</x:v>
      </x:c>
      <x:c r="G620" s="43" t="str">
        <x:f>IF(E620=0,"n.a.",SUMIFS('Unit details'!$X$2243:$X$2248,'Unit details'!$B$2243:$B$2248,$A620,'Unit details'!$J$2243:$J$2248,$B620,'Unit details'!$N$2243:$N$2248,"Yes")/E620)</x:f>
        <x:v>n.a.</x:v>
      </x:c>
      <x:c r="H620" s="43" t="str">
        <x:f>IF(E620=0,"n.a.",_xlfn.MAXIFS('Unit details'!$X$2243:$X$2248,'Unit details'!$B$2243:$B$2248,$A620,'Unit details'!$J$2243:$J$2248,$B620,'Unit details'!$N$2243:$N$2248,"Yes"))</x:f>
        <x:v>n.a.</x:v>
      </x:c>
      <x:c r="I620" s="15" t="str">
        <x:f>IF(E620=0,"No reliable quoted sample",IF(E620=1,"One quote only; not a market range","Unweighted mean of advertised asking rates"))</x:f>
        <x:v>No reliable quoted sample</x:v>
      </x:c>
    </x:row>
    <x:row r="621" ht="30" customHeight="1">
      <x:c r="A621" s="15" t="str">
        <x:v>Abingdon</x:v>
      </x:c>
      <x:c r="B621" s="15" t="str">
        <x:v>10,001–15,000</x:v>
      </x:c>
      <x:c r="C621" s="14" t="n">
        <x:f>COUNTIFS('Unit details'!$B$2243:$B$2248,$A621,'Unit details'!$J$2243:$J$2248,$B621,'Unit details'!$H$2243:$H$2248,"Current",'Unit details'!$E$2243:$E$2248,"Town")</x:f>
        <x:v>0</x:v>
      </x:c>
      <x:c r="D621" s="14" t="n">
        <x:f>COUNTIFS('Unit details'!$B$2243:$B$2248,$A621,'Unit details'!$J$2243:$J$2248,$B621,'Unit details'!$H$2243:$H$2248,"Current",'Unit details'!$E$2243:$E$2248,"Nearby")</x:f>
        <x:v>1</x:v>
      </x:c>
      <x:c r="E621" s="14" t="n">
        <x:f>COUNTIFS('Unit details'!$B$2243:$B$2248,$A621,'Unit details'!$J$2243:$J$2248,$B621,'Unit details'!$N$2243:$N$2248,"Yes")</x:f>
        <x:v>0</x:v>
      </x:c>
      <x:c r="F621" s="43" t="str">
        <x:f>IF(E621=0,"n.a.",_xlfn.MINIFS('Unit details'!$X$2243:$X$2248,'Unit details'!$B$2243:$B$2248,$A621,'Unit details'!$J$2243:$J$2248,$B621,'Unit details'!$N$2243:$N$2248,"Yes"))</x:f>
        <x:v>n.a.</x:v>
      </x:c>
      <x:c r="G621" s="43" t="str">
        <x:f>IF(E621=0,"n.a.",SUMIFS('Unit details'!$X$2243:$X$2248,'Unit details'!$B$2243:$B$2248,$A621,'Unit details'!$J$2243:$J$2248,$B621,'Unit details'!$N$2243:$N$2248,"Yes")/E621)</x:f>
        <x:v>n.a.</x:v>
      </x:c>
      <x:c r="H621" s="43" t="str">
        <x:f>IF(E621=0,"n.a.",_xlfn.MAXIFS('Unit details'!$X$2243:$X$2248,'Unit details'!$B$2243:$B$2248,$A621,'Unit details'!$J$2243:$J$2248,$B621,'Unit details'!$N$2243:$N$2248,"Yes"))</x:f>
        <x:v>n.a.</x:v>
      </x:c>
      <x:c r="I621" s="15" t="str">
        <x:f>IF(E621=0,"No reliable quoted sample",IF(E621=1,"One quote only; not a market range","Unweighted mean of advertised asking rates"))</x:f>
        <x:v>No reliable quoted sample</x:v>
      </x:c>
    </x:row>
    <x:row r="622" ht="30" customHeight="1">
      <x:c r="A622" s="15" t="str">
        <x:v>Didcot</x:v>
      </x:c>
      <x:c r="B622" s="15" t="str">
        <x:v>1–1,000</x:v>
      </x:c>
      <x:c r="C622" s="14" t="n">
        <x:f>COUNTIFS('Unit details'!$B$2249:$B$2252,$A622,'Unit details'!$J$2249:$J$2252,$B622,'Unit details'!$H$2249:$H$2252,"Current",'Unit details'!$E$2249:$E$2252,"Town")</x:f>
        <x:v>0</x:v>
      </x:c>
      <x:c r="D622" s="14" t="n">
        <x:f>COUNTIFS('Unit details'!$B$2249:$B$2252,$A622,'Unit details'!$J$2249:$J$2252,$B622,'Unit details'!$H$2249:$H$2252,"Current",'Unit details'!$E$2249:$E$2252,"Nearby")</x:f>
        <x:v>0</x:v>
      </x:c>
      <x:c r="E622" s="14" t="n">
        <x:f>COUNTIFS('Unit details'!$B$2249:$B$2252,$A622,'Unit details'!$J$2249:$J$2252,$B622,'Unit details'!$N$2249:$N$2252,"Yes")</x:f>
        <x:v>0</x:v>
      </x:c>
      <x:c r="F622" s="43" t="str">
        <x:f>IF(E622=0,"n.a.",_xlfn.MINIFS('Unit details'!$X$2249:$X$2252,'Unit details'!$B$2249:$B$2252,$A622,'Unit details'!$J$2249:$J$2252,$B622,'Unit details'!$N$2249:$N$2252,"Yes"))</x:f>
        <x:v>n.a.</x:v>
      </x:c>
      <x:c r="G622" s="43" t="str">
        <x:f>IF(E622=0,"n.a.",SUMIFS('Unit details'!$X$2249:$X$2252,'Unit details'!$B$2249:$B$2252,$A622,'Unit details'!$J$2249:$J$2252,$B622,'Unit details'!$N$2249:$N$2252,"Yes")/E622)</x:f>
        <x:v>n.a.</x:v>
      </x:c>
      <x:c r="H622" s="43" t="str">
        <x:f>IF(E622=0,"n.a.",_xlfn.MAXIFS('Unit details'!$X$2249:$X$2252,'Unit details'!$B$2249:$B$2252,$A622,'Unit details'!$J$2249:$J$2252,$B622,'Unit details'!$N$2249:$N$2252,"Yes"))</x:f>
        <x:v>n.a.</x:v>
      </x:c>
      <x:c r="I622" s="15" t="str">
        <x:f>IF(E622=0,"No reliable quoted sample",IF(E622=1,"One quote only; not a market range","Unweighted mean of advertised asking rates"))</x:f>
        <x:v>No reliable quoted sample</x:v>
      </x:c>
    </x:row>
    <x:row r="623" ht="30" customHeight="1">
      <x:c r="A623" s="15" t="str">
        <x:v>Didcot</x:v>
      </x:c>
      <x:c r="B623" s="15" t="str">
        <x:v>1,001–2,500</x:v>
      </x:c>
      <x:c r="C623" s="14" t="n">
        <x:f>COUNTIFS('Unit details'!$B$2249:$B$2252,$A623,'Unit details'!$J$2249:$J$2252,$B623,'Unit details'!$H$2249:$H$2252,"Current",'Unit details'!$E$2249:$E$2252,"Town")</x:f>
        <x:v>0</x:v>
      </x:c>
      <x:c r="D623" s="14" t="n">
        <x:f>COUNTIFS('Unit details'!$B$2249:$B$2252,$A623,'Unit details'!$J$2249:$J$2252,$B623,'Unit details'!$H$2249:$H$2252,"Current",'Unit details'!$E$2249:$E$2252,"Nearby")</x:f>
        <x:v>0</x:v>
      </x:c>
      <x:c r="E623" s="14" t="n">
        <x:f>COUNTIFS('Unit details'!$B$2249:$B$2252,$A623,'Unit details'!$J$2249:$J$2252,$B623,'Unit details'!$N$2249:$N$2252,"Yes")</x:f>
        <x:v>0</x:v>
      </x:c>
      <x:c r="F623" s="43" t="str">
        <x:f>IF(E623=0,"n.a.",_xlfn.MINIFS('Unit details'!$X$2249:$X$2252,'Unit details'!$B$2249:$B$2252,$A623,'Unit details'!$J$2249:$J$2252,$B623,'Unit details'!$N$2249:$N$2252,"Yes"))</x:f>
        <x:v>n.a.</x:v>
      </x:c>
      <x:c r="G623" s="43" t="str">
        <x:f>IF(E623=0,"n.a.",SUMIFS('Unit details'!$X$2249:$X$2252,'Unit details'!$B$2249:$B$2252,$A623,'Unit details'!$J$2249:$J$2252,$B623,'Unit details'!$N$2249:$N$2252,"Yes")/E623)</x:f>
        <x:v>n.a.</x:v>
      </x:c>
      <x:c r="H623" s="43" t="str">
        <x:f>IF(E623=0,"n.a.",_xlfn.MAXIFS('Unit details'!$X$2249:$X$2252,'Unit details'!$B$2249:$B$2252,$A623,'Unit details'!$J$2249:$J$2252,$B623,'Unit details'!$N$2249:$N$2252,"Yes"))</x:f>
        <x:v>n.a.</x:v>
      </x:c>
      <x:c r="I623" s="15" t="str">
        <x:f>IF(E623=0,"No reliable quoted sample",IF(E623=1,"One quote only; not a market range","Unweighted mean of advertised asking rates"))</x:f>
        <x:v>No reliable quoted sample</x:v>
      </x:c>
    </x:row>
    <x:row r="624" ht="30" customHeight="1">
      <x:c r="A624" s="15" t="str">
        <x:v>Didcot</x:v>
      </x:c>
      <x:c r="B624" s="15" t="str">
        <x:v>2,501–5,000</x:v>
      </x:c>
      <x:c r="C624" s="14" t="n">
        <x:f>COUNTIFS('Unit details'!$B$2249:$B$2252,$A624,'Unit details'!$J$2249:$J$2252,$B624,'Unit details'!$H$2249:$H$2252,"Current",'Unit details'!$E$2249:$E$2252,"Town")</x:f>
        <x:v>0</x:v>
      </x:c>
      <x:c r="D624" s="14" t="n">
        <x:f>COUNTIFS('Unit details'!$B$2249:$B$2252,$A624,'Unit details'!$J$2249:$J$2252,$B624,'Unit details'!$H$2249:$H$2252,"Current",'Unit details'!$E$2249:$E$2252,"Nearby")</x:f>
        <x:v>0</x:v>
      </x:c>
      <x:c r="E624" s="14" t="n">
        <x:f>COUNTIFS('Unit details'!$B$2249:$B$2252,$A624,'Unit details'!$J$2249:$J$2252,$B624,'Unit details'!$N$2249:$N$2252,"Yes")</x:f>
        <x:v>0</x:v>
      </x:c>
      <x:c r="F624" s="43" t="str">
        <x:f>IF(E624=0,"n.a.",_xlfn.MINIFS('Unit details'!$X$2249:$X$2252,'Unit details'!$B$2249:$B$2252,$A624,'Unit details'!$J$2249:$J$2252,$B624,'Unit details'!$N$2249:$N$2252,"Yes"))</x:f>
        <x:v>n.a.</x:v>
      </x:c>
      <x:c r="G624" s="43" t="str">
        <x:f>IF(E624=0,"n.a.",SUMIFS('Unit details'!$X$2249:$X$2252,'Unit details'!$B$2249:$B$2252,$A624,'Unit details'!$J$2249:$J$2252,$B624,'Unit details'!$N$2249:$N$2252,"Yes")/E624)</x:f>
        <x:v>n.a.</x:v>
      </x:c>
      <x:c r="H624" s="43" t="str">
        <x:f>IF(E624=0,"n.a.",_xlfn.MAXIFS('Unit details'!$X$2249:$X$2252,'Unit details'!$B$2249:$B$2252,$A624,'Unit details'!$J$2249:$J$2252,$B624,'Unit details'!$N$2249:$N$2252,"Yes"))</x:f>
        <x:v>n.a.</x:v>
      </x:c>
      <x:c r="I624" s="15" t="str">
        <x:f>IF(E624=0,"No reliable quoted sample",IF(E624=1,"One quote only; not a market range","Unweighted mean of advertised asking rates"))</x:f>
        <x:v>No reliable quoted sample</x:v>
      </x:c>
    </x:row>
    <x:row r="625" ht="30" customHeight="1">
      <x:c r="A625" s="15" t="str">
        <x:v>Didcot</x:v>
      </x:c>
      <x:c r="B625" s="15" t="str">
        <x:v>5,001–10,000</x:v>
      </x:c>
      <x:c r="C625" s="14" t="n">
        <x:f>COUNTIFS('Unit details'!$B$2249:$B$2252,$A625,'Unit details'!$J$2249:$J$2252,$B625,'Unit details'!$H$2249:$H$2252,"Current",'Unit details'!$E$2249:$E$2252,"Town")</x:f>
        <x:v>3</x:v>
      </x:c>
      <x:c r="D625" s="14" t="n">
        <x:f>COUNTIFS('Unit details'!$B$2249:$B$2252,$A625,'Unit details'!$J$2249:$J$2252,$B625,'Unit details'!$H$2249:$H$2252,"Current",'Unit details'!$E$2249:$E$2252,"Nearby")</x:f>
        <x:v>1</x:v>
      </x:c>
      <x:c r="E625" s="14" t="n">
        <x:f>COUNTIFS('Unit details'!$B$2249:$B$2252,$A625,'Unit details'!$J$2249:$J$2252,$B625,'Unit details'!$N$2249:$N$2252,"Yes")</x:f>
        <x:v>1</x:v>
      </x:c>
      <x:c r="F625" s="43" t="n">
        <x:f>IF(E625=0,"n.a.",_xlfn.MINIFS('Unit details'!$X$2249:$X$2252,'Unit details'!$B$2249:$B$2252,$A625,'Unit details'!$J$2249:$J$2252,$B625,'Unit details'!$N$2249:$N$2252,"Yes"))</x:f>
        <x:v>5.07900677200903</x:v>
      </x:c>
      <x:c r="G625" s="43" t="n">
        <x:f>IF(E625=0,"n.a.",SUMIFS('Unit details'!$X$2249:$X$2252,'Unit details'!$B$2249:$B$2252,$A625,'Unit details'!$J$2249:$J$2252,$B625,'Unit details'!$N$2249:$N$2252,"Yes")/E625)</x:f>
        <x:v>5.07900677200903</x:v>
      </x:c>
      <x:c r="H625" s="43" t="n">
        <x:f>IF(E625=0,"n.a.",_xlfn.MAXIFS('Unit details'!$X$2249:$X$2252,'Unit details'!$B$2249:$B$2252,$A625,'Unit details'!$J$2249:$J$2252,$B625,'Unit details'!$N$2249:$N$2252,"Yes"))</x:f>
        <x:v>5.07900677200903</x:v>
      </x:c>
      <x:c r="I625" s="15" t="str">
        <x:f>IF(E625=0,"No reliable quoted sample",IF(E625=1,"One quote only; not a market range","Unweighted mean of advertised asking rates"))</x:f>
        <x:v>One quote only; not a market range</x:v>
      </x:c>
    </x:row>
    <x:row r="626" ht="30" customHeight="1">
      <x:c r="A626" s="15" t="str">
        <x:v>Didcot</x:v>
      </x:c>
      <x:c r="B626" s="15" t="str">
        <x:v>10,001–15,000</x:v>
      </x:c>
      <x:c r="C626" s="14" t="n">
        <x:f>COUNTIFS('Unit details'!$B$2249:$B$2252,$A626,'Unit details'!$J$2249:$J$2252,$B626,'Unit details'!$H$2249:$H$2252,"Current",'Unit details'!$E$2249:$E$2252,"Town")</x:f>
        <x:v>0</x:v>
      </x:c>
      <x:c r="D626" s="14" t="n">
        <x:f>COUNTIFS('Unit details'!$B$2249:$B$2252,$A626,'Unit details'!$J$2249:$J$2252,$B626,'Unit details'!$H$2249:$H$2252,"Current",'Unit details'!$E$2249:$E$2252,"Nearby")</x:f>
        <x:v>0</x:v>
      </x:c>
      <x:c r="E626" s="14" t="n">
        <x:f>COUNTIFS('Unit details'!$B$2249:$B$2252,$A626,'Unit details'!$J$2249:$J$2252,$B626,'Unit details'!$N$2249:$N$2252,"Yes")</x:f>
        <x:v>0</x:v>
      </x:c>
      <x:c r="F626" s="43" t="str">
        <x:f>IF(E626=0,"n.a.",_xlfn.MINIFS('Unit details'!$X$2249:$X$2252,'Unit details'!$B$2249:$B$2252,$A626,'Unit details'!$J$2249:$J$2252,$B626,'Unit details'!$N$2249:$N$2252,"Yes"))</x:f>
        <x:v>n.a.</x:v>
      </x:c>
      <x:c r="G626" s="43" t="str">
        <x:f>IF(E626=0,"n.a.",SUMIFS('Unit details'!$X$2249:$X$2252,'Unit details'!$B$2249:$B$2252,$A626,'Unit details'!$J$2249:$J$2252,$B626,'Unit details'!$N$2249:$N$2252,"Yes")/E626)</x:f>
        <x:v>n.a.</x:v>
      </x:c>
      <x:c r="H626" s="43" t="str">
        <x:f>IF(E626=0,"n.a.",_xlfn.MAXIFS('Unit details'!$X$2249:$X$2252,'Unit details'!$B$2249:$B$2252,$A626,'Unit details'!$J$2249:$J$2252,$B626,'Unit details'!$N$2249:$N$2252,"Yes"))</x:f>
        <x:v>n.a.</x:v>
      </x:c>
      <x:c r="I626" s="15" t="str">
        <x:f>IF(E626=0,"No reliable quoted sample",IF(E626=1,"One quote only; not a market range","Unweighted mean of advertised asking rates"))</x:f>
        <x:v>No reliable quoted sample</x:v>
      </x:c>
    </x:row>
    <x:row r="627" ht="30" customHeight="1">
      <x:c r="A627" s="15" t="str">
        <x:v>Reading</x:v>
      </x:c>
      <x:c r="B627" s="15" t="str">
        <x:v>1–1,000</x:v>
      </x:c>
      <x:c r="C627" s="14" t="n">
        <x:f>COUNTIFS('Unit details'!$B$2253:$B$2302,$A627,'Unit details'!$J$2253:$J$2302,$B627,'Unit details'!$H$2253:$H$2302,"Current",'Unit details'!$E$2253:$E$2302,"Town")</x:f>
        <x:v>1</x:v>
      </x:c>
      <x:c r="D627" s="14" t="n">
        <x:f>COUNTIFS('Unit details'!$B$2253:$B$2302,$A627,'Unit details'!$J$2253:$J$2302,$B627,'Unit details'!$H$2253:$H$2302,"Current",'Unit details'!$E$2253:$E$2302,"Nearby")</x:f>
        <x:v>3</x:v>
      </x:c>
      <x:c r="E627" s="14" t="n">
        <x:f>COUNTIFS('Unit details'!$B$2253:$B$2302,$A627,'Unit details'!$J$2253:$J$2302,$B627,'Unit details'!$N$2253:$N$2302,"Yes")</x:f>
        <x:v>4</x:v>
      </x:c>
      <x:c r="F627" s="43" t="n">
        <x:f>IF(E627=0,"n.a.",_xlfn.MINIFS('Unit details'!$X$2253:$X$2302,'Unit details'!$B$2253:$B$2302,$A627,'Unit details'!$J$2253:$J$2302,$B627,'Unit details'!$N$2253:$N$2302,"Yes"))</x:f>
        <x:v>17.5</x:v>
      </x:c>
      <x:c r="G627" s="43" t="n">
        <x:f>IF(E627=0,"n.a.",SUMIFS('Unit details'!$X$2253:$X$2302,'Unit details'!$B$2253:$B$2302,$A627,'Unit details'!$J$2253:$J$2302,$B627,'Unit details'!$N$2253:$N$2302,"Yes")/E627)</x:f>
        <x:v>19.972057223804782</x:v>
      </x:c>
      <x:c r="H627" s="43" t="n">
        <x:f>IF(E627=0,"n.a.",_xlfn.MAXIFS('Unit details'!$X$2253:$X$2302,'Unit details'!$B$2253:$B$2302,$A627,'Unit details'!$J$2253:$J$2302,$B627,'Unit details'!$N$2253:$N$2302,"Yes"))</x:f>
        <x:v>27.387673956262425</x:v>
      </x:c>
      <x:c r="I627" s="15" t="str">
        <x:f>IF(E627=0,"No reliable quoted sample",IF(E627=1,"One quote only; not a market range","Unweighted mean of advertised asking rates"))</x:f>
        <x:v>Unweighted mean of advertised asking rates</x:v>
      </x:c>
    </x:row>
    <x:row r="628" ht="30" customHeight="1">
      <x:c r="A628" s="15" t="str">
        <x:v>Reading</x:v>
      </x:c>
      <x:c r="B628" s="15" t="str">
        <x:v>1,001–2,500</x:v>
      </x:c>
      <x:c r="C628" s="14" t="n">
        <x:f>COUNTIFS('Unit details'!$B$2253:$B$2302,$A628,'Unit details'!$J$2253:$J$2302,$B628,'Unit details'!$H$2253:$H$2302,"Current",'Unit details'!$E$2253:$E$2302,"Town")</x:f>
        <x:v>2</x:v>
      </x:c>
      <x:c r="D628" s="14" t="n">
        <x:f>COUNTIFS('Unit details'!$B$2253:$B$2302,$A628,'Unit details'!$J$2253:$J$2302,$B628,'Unit details'!$H$2253:$H$2302,"Current",'Unit details'!$E$2253:$E$2302,"Nearby")</x:f>
        <x:v>0</x:v>
      </x:c>
      <x:c r="E628" s="14" t="n">
        <x:f>COUNTIFS('Unit details'!$B$2253:$B$2302,$A628,'Unit details'!$J$2253:$J$2302,$B628,'Unit details'!$N$2253:$N$2302,"Yes")</x:f>
        <x:v>2</x:v>
      </x:c>
      <x:c r="F628" s="43" t="n">
        <x:f>IF(E628=0,"n.a.",_xlfn.MINIFS('Unit details'!$X$2253:$X$2302,'Unit details'!$B$2253:$B$2302,$A628,'Unit details'!$J$2253:$J$2302,$B628,'Unit details'!$N$2253:$N$2302,"Yes"))</x:f>
        <x:v>15.909090909090908</x:v>
      </x:c>
      <x:c r="G628" s="43" t="n">
        <x:f>IF(E628=0,"n.a.",SUMIFS('Unit details'!$X$2253:$X$2302,'Unit details'!$B$2253:$B$2302,$A628,'Unit details'!$J$2253:$J$2302,$B628,'Unit details'!$N$2253:$N$2302,"Yes")/E628)</x:f>
        <x:v>16.83028509951587</x:v>
      </x:c>
      <x:c r="H628" s="43" t="n">
        <x:f>IF(E628=0,"n.a.",_xlfn.MAXIFS('Unit details'!$X$2253:$X$2302,'Unit details'!$B$2253:$B$2302,$A628,'Unit details'!$J$2253:$J$2302,$B628,'Unit details'!$N$2253:$N$2302,"Yes"))</x:f>
        <x:v>17.75147928994083</x:v>
      </x:c>
      <x:c r="I628" s="15" t="str">
        <x:f>IF(E628=0,"No reliable quoted sample",IF(E628=1,"One quote only; not a market range","Unweighted mean of advertised asking rates"))</x:f>
        <x:v>Unweighted mean of advertised asking rates</x:v>
      </x:c>
    </x:row>
    <x:row r="629" ht="30" customHeight="1">
      <x:c r="A629" s="15" t="str">
        <x:v>Reading</x:v>
      </x:c>
      <x:c r="B629" s="15" t="str">
        <x:v>2,501–5,000</x:v>
      </x:c>
      <x:c r="C629" s="14" t="n">
        <x:f>COUNTIFS('Unit details'!$B$2253:$B$2302,$A629,'Unit details'!$J$2253:$J$2302,$B629,'Unit details'!$H$2253:$H$2302,"Current",'Unit details'!$E$2253:$E$2302,"Town")</x:f>
        <x:v>14</x:v>
      </x:c>
      <x:c r="D629" s="14" t="n">
        <x:f>COUNTIFS('Unit details'!$B$2253:$B$2302,$A629,'Unit details'!$J$2253:$J$2302,$B629,'Unit details'!$H$2253:$H$2302,"Current",'Unit details'!$E$2253:$E$2302,"Nearby")</x:f>
        <x:v>1</x:v>
      </x:c>
      <x:c r="E629" s="14" t="n">
        <x:f>COUNTIFS('Unit details'!$B$2253:$B$2302,$A629,'Unit details'!$J$2253:$J$2302,$B629,'Unit details'!$N$2253:$N$2302,"Yes")</x:f>
        <x:v>9</x:v>
      </x:c>
      <x:c r="F629" s="43" t="n">
        <x:f>IF(E629=0,"n.a.",_xlfn.MINIFS('Unit details'!$X$2253:$X$2302,'Unit details'!$B$2253:$B$2302,$A629,'Unit details'!$J$2253:$J$2302,$B629,'Unit details'!$N$2253:$N$2302,"Yes"))</x:f>
        <x:v>10.598843930635837</x:v>
      </x:c>
      <x:c r="G629" s="43" t="n">
        <x:f>IF(E629=0,"n.a.",SUMIFS('Unit details'!$X$2253:$X$2302,'Unit details'!$B$2253:$B$2302,$A629,'Unit details'!$J$2253:$J$2302,$B629,'Unit details'!$N$2253:$N$2302,"Yes")/E629)</x:f>
        <x:v>13.679433035648348</x:v>
      </x:c>
      <x:c r="H629" s="43" t="n">
        <x:f>IF(E629=0,"n.a.",_xlfn.MAXIFS('Unit details'!$X$2253:$X$2302,'Unit details'!$B$2253:$B$2302,$A629,'Unit details'!$J$2253:$J$2302,$B629,'Unit details'!$N$2253:$N$2302,"Yes"))</x:f>
        <x:v>15.750972762645915</x:v>
      </x:c>
      <x:c r="I629" s="15" t="str">
        <x:f>IF(E629=0,"No reliable quoted sample",IF(E629=1,"One quote only; not a market range","Unweighted mean of advertised asking rates"))</x:f>
        <x:v>Unweighted mean of advertised asking rates</x:v>
      </x:c>
    </x:row>
    <x:row r="630" ht="30" customHeight="1">
      <x:c r="A630" s="15" t="str">
        <x:v>Reading</x:v>
      </x:c>
      <x:c r="B630" s="15" t="str">
        <x:v>5,001–10,000</x:v>
      </x:c>
      <x:c r="C630" s="14" t="n">
        <x:f>COUNTIFS('Unit details'!$B$2253:$B$2302,$A630,'Unit details'!$J$2253:$J$2302,$B630,'Unit details'!$H$2253:$H$2302,"Current",'Unit details'!$E$2253:$E$2302,"Town")</x:f>
        <x:v>11</x:v>
      </x:c>
      <x:c r="D630" s="14" t="n">
        <x:f>COUNTIFS('Unit details'!$B$2253:$B$2302,$A630,'Unit details'!$J$2253:$J$2302,$B630,'Unit details'!$H$2253:$H$2302,"Current",'Unit details'!$E$2253:$E$2302,"Nearby")</x:f>
        <x:v>1</x:v>
      </x:c>
      <x:c r="E630" s="14" t="n">
        <x:f>COUNTIFS('Unit details'!$B$2253:$B$2302,$A630,'Unit details'!$J$2253:$J$2302,$B630,'Unit details'!$N$2253:$N$2302,"Yes")</x:f>
        <x:v>9</x:v>
      </x:c>
      <x:c r="F630" s="43" t="n">
        <x:f>IF(E630=0,"n.a.",_xlfn.MINIFS('Unit details'!$X$2253:$X$2302,'Unit details'!$B$2253:$B$2302,$A630,'Unit details'!$J$2253:$J$2302,$B630,'Unit details'!$N$2253:$N$2302,"Yes"))</x:f>
        <x:v>10.799586539565867</x:v>
      </x:c>
      <x:c r="G630" s="43" t="n">
        <x:f>IF(E630=0,"n.a.",SUMIFS('Unit details'!$X$2253:$X$2302,'Unit details'!$B$2253:$B$2302,$A630,'Unit details'!$J$2253:$J$2302,$B630,'Unit details'!$N$2253:$N$2302,"Yes")/E630)</x:f>
        <x:v>14.280676614277374</x:v>
      </x:c>
      <x:c r="H630" s="43" t="n">
        <x:f>IF(E630=0,"n.a.",_xlfn.MAXIFS('Unit details'!$X$2253:$X$2302,'Unit details'!$B$2253:$B$2302,$A630,'Unit details'!$J$2253:$J$2302,$B630,'Unit details'!$N$2253:$N$2302,"Yes"))</x:f>
        <x:v>15.76669090909091</x:v>
      </x:c>
      <x:c r="I630" s="15" t="str">
        <x:f>IF(E630=0,"No reliable quoted sample",IF(E630=1,"One quote only; not a market range","Unweighted mean of advertised asking rates"))</x:f>
        <x:v>Unweighted mean of advertised asking rates</x:v>
      </x:c>
    </x:row>
    <x:row r="631" ht="30" customHeight="1">
      <x:c r="A631" s="15" t="str">
        <x:v>Reading</x:v>
      </x:c>
      <x:c r="B631" s="15" t="str">
        <x:v>10,001–15,000</x:v>
      </x:c>
      <x:c r="C631" s="14" t="n">
        <x:f>COUNTIFS('Unit details'!$B$2253:$B$2302,$A631,'Unit details'!$J$2253:$J$2302,$B631,'Unit details'!$H$2253:$H$2302,"Current",'Unit details'!$E$2253:$E$2302,"Town")</x:f>
        <x:v>7</x:v>
      </x:c>
      <x:c r="D631" s="14" t="n">
        <x:f>COUNTIFS('Unit details'!$B$2253:$B$2302,$A631,'Unit details'!$J$2253:$J$2302,$B631,'Unit details'!$H$2253:$H$2302,"Current",'Unit details'!$E$2253:$E$2302,"Nearby")</x:f>
        <x:v>0</x:v>
      </x:c>
      <x:c r="E631" s="14" t="n">
        <x:f>COUNTIFS('Unit details'!$B$2253:$B$2302,$A631,'Unit details'!$J$2253:$J$2302,$B631,'Unit details'!$N$2253:$N$2302,"Yes")</x:f>
        <x:v>6</x:v>
      </x:c>
      <x:c r="F631" s="43" t="n">
        <x:f>IF(E631=0,"n.a.",_xlfn.MINIFS('Unit details'!$X$2253:$X$2302,'Unit details'!$B$2253:$B$2302,$A631,'Unit details'!$J$2253:$J$2302,$B631,'Unit details'!$N$2253:$N$2302,"Yes"))</x:f>
        <x:v>13.499866178963334</x:v>
      </x:c>
      <x:c r="G631" s="43" t="n">
        <x:f>IF(E631=0,"n.a.",SUMIFS('Unit details'!$X$2253:$X$2302,'Unit details'!$B$2253:$B$2302,$A631,'Unit details'!$J$2253:$J$2302,$B631,'Unit details'!$N$2253:$N$2302,"Yes")/E631)</x:f>
        <x:v>15.208445971968798</x:v>
      </x:c>
      <x:c r="H631" s="43" t="n">
        <x:f>IF(E631=0,"n.a.",_xlfn.MAXIFS('Unit details'!$X$2253:$X$2302,'Unit details'!$B$2253:$B$2302,$A631,'Unit details'!$J$2253:$J$2302,$B631,'Unit details'!$N$2253:$N$2302,"Yes"))</x:f>
        <x:v>16.500111300734584</x:v>
      </x:c>
      <x:c r="I631" s="15" t="str">
        <x:f>IF(E631=0,"No reliable quoted sample",IF(E631=1,"One quote only; not a market range","Unweighted mean of advertised asking rates"))</x:f>
        <x:v>Unweighted mean of advertised asking rates</x:v>
      </x:c>
    </x:row>
    <x:row r="632" ht="30" customHeight="1">
      <x:c r="A632" s="15" t="str">
        <x:v>Reading</x:v>
      </x:c>
      <x:c r="B632" s="15" t="str">
        <x:v>Range crosses bands</x:v>
      </x:c>
      <x:c r="C632" s="14" t="n">
        <x:f>COUNTIFS('Unit details'!$B$2253:$B$2302,$A632,'Unit details'!$J$2253:$J$2302,$B632,'Unit details'!$H$2253:$H$2302,"Current",'Unit details'!$E$2253:$E$2302,"Town")</x:f>
        <x:v>4</x:v>
      </x:c>
      <x:c r="D632" s="14" t="n">
        <x:f>COUNTIFS('Unit details'!$B$2253:$B$2302,$A632,'Unit details'!$J$2253:$J$2302,$B632,'Unit details'!$H$2253:$H$2302,"Current",'Unit details'!$E$2253:$E$2302,"Nearby")</x:f>
        <x:v>0</x:v>
      </x:c>
      <x:c r="E632" s="14" t="n">
        <x:f>COUNTIFS('Unit details'!$B$2253:$B$2302,$A632,'Unit details'!$J$2253:$J$2302,$B632,'Unit details'!$N$2253:$N$2302,"Yes")</x:f>
        <x:v>0</x:v>
      </x:c>
      <x:c r="F632" s="43" t="str">
        <x:f>IF(E632=0,"n.a.",_xlfn.MINIFS('Unit details'!$X$2253:$X$2302,'Unit details'!$B$2253:$B$2302,$A632,'Unit details'!$J$2253:$J$2302,$B632,'Unit details'!$N$2253:$N$2302,"Yes"))</x:f>
        <x:v>n.a.</x:v>
      </x:c>
      <x:c r="G632" s="43" t="str">
        <x:f>IF(E632=0,"n.a.",SUMIFS('Unit details'!$X$2253:$X$2302,'Unit details'!$B$2253:$B$2302,$A632,'Unit details'!$J$2253:$J$2302,$B632,'Unit details'!$N$2253:$N$2302,"Yes")/E632)</x:f>
        <x:v>n.a.</x:v>
      </x:c>
      <x:c r="H632" s="43" t="str">
        <x:f>IF(E632=0,"n.a.",_xlfn.MAXIFS('Unit details'!$X$2253:$X$2302,'Unit details'!$B$2253:$B$2302,$A632,'Unit details'!$J$2253:$J$2302,$B632,'Unit details'!$N$2253:$N$2302,"Yes"))</x:f>
        <x:v>n.a.</x:v>
      </x:c>
      <x:c r="I632" s="15" t="str">
        <x:f>IF(E632=0,"No reliable quoted sample",IF(E632=1,"One quote only; not a market range","Unweighted mean of advertised asking rates"))</x:f>
        <x:v>No reliable quoted sample</x:v>
      </x:c>
    </x:row>
    <x:row r="633" ht="30" customHeight="1">
      <x:c r="A633" s="15" t="str">
        <x:v>Newbury</x:v>
      </x:c>
      <x:c r="B633" s="15" t="str">
        <x:v>1–1,000</x:v>
      </x:c>
      <x:c r="C633" s="14" t="n">
        <x:f>COUNTIFS('Unit details'!$B$2303:$B$2317,$A633,'Unit details'!$J$2303:$J$2317,$B633,'Unit details'!$H$2303:$H$2317,"Current",'Unit details'!$E$2303:$E$2317,"Town")</x:f>
        <x:v>0</x:v>
      </x:c>
      <x:c r="D633" s="14" t="n">
        <x:f>COUNTIFS('Unit details'!$B$2303:$B$2317,$A633,'Unit details'!$J$2303:$J$2317,$B633,'Unit details'!$H$2303:$H$2317,"Current",'Unit details'!$E$2303:$E$2317,"Nearby")</x:f>
        <x:v>0</x:v>
      </x:c>
      <x:c r="E633" s="14" t="n">
        <x:f>COUNTIFS('Unit details'!$B$2303:$B$2317,$A633,'Unit details'!$J$2303:$J$2317,$B633,'Unit details'!$N$2303:$N$2317,"Yes")</x:f>
        <x:v>0</x:v>
      </x:c>
      <x:c r="F633" s="43" t="str">
        <x:f>IF(E633=0,"n.a.",_xlfn.MINIFS('Unit details'!$X$2303:$X$2317,'Unit details'!$B$2303:$B$2317,$A633,'Unit details'!$J$2303:$J$2317,$B633,'Unit details'!$N$2303:$N$2317,"Yes"))</x:f>
        <x:v>n.a.</x:v>
      </x:c>
      <x:c r="G633" s="43" t="str">
        <x:f>IF(E633=0,"n.a.",SUMIFS('Unit details'!$X$2303:$X$2317,'Unit details'!$B$2303:$B$2317,$A633,'Unit details'!$J$2303:$J$2317,$B633,'Unit details'!$N$2303:$N$2317,"Yes")/E633)</x:f>
        <x:v>n.a.</x:v>
      </x:c>
      <x:c r="H633" s="43" t="str">
        <x:f>IF(E633=0,"n.a.",_xlfn.MAXIFS('Unit details'!$X$2303:$X$2317,'Unit details'!$B$2303:$B$2317,$A633,'Unit details'!$J$2303:$J$2317,$B633,'Unit details'!$N$2303:$N$2317,"Yes"))</x:f>
        <x:v>n.a.</x:v>
      </x:c>
      <x:c r="I633" s="15" t="str">
        <x:f>IF(E633=0,"No reliable quoted sample",IF(E633=1,"One quote only; not a market range","Unweighted mean of advertised asking rates"))</x:f>
        <x:v>No reliable quoted sample</x:v>
      </x:c>
    </x:row>
    <x:row r="634" ht="30" customHeight="1">
      <x:c r="A634" s="15" t="str">
        <x:v>Newbury</x:v>
      </x:c>
      <x:c r="B634" s="15" t="str">
        <x:v>1,001–2,500</x:v>
      </x:c>
      <x:c r="C634" s="14" t="n">
        <x:f>COUNTIFS('Unit details'!$B$2303:$B$2317,$A634,'Unit details'!$J$2303:$J$2317,$B634,'Unit details'!$H$2303:$H$2317,"Current",'Unit details'!$E$2303:$E$2317,"Town")</x:f>
        <x:v>4</x:v>
      </x:c>
      <x:c r="D634" s="14" t="n">
        <x:f>COUNTIFS('Unit details'!$B$2303:$B$2317,$A634,'Unit details'!$J$2303:$J$2317,$B634,'Unit details'!$H$2303:$H$2317,"Current",'Unit details'!$E$2303:$E$2317,"Nearby")</x:f>
        <x:v>0</x:v>
      </x:c>
      <x:c r="E634" s="14" t="n">
        <x:f>COUNTIFS('Unit details'!$B$2303:$B$2317,$A634,'Unit details'!$J$2303:$J$2317,$B634,'Unit details'!$N$2303:$N$2317,"Yes")</x:f>
        <x:v>4</x:v>
      </x:c>
      <x:c r="F634" s="43" t="n">
        <x:f>IF(E634=0,"n.a.",_xlfn.MINIFS('Unit details'!$X$2303:$X$2317,'Unit details'!$B$2303:$B$2317,$A634,'Unit details'!$J$2303:$J$2317,$B634,'Unit details'!$N$2303:$N$2317,"Yes"))</x:f>
        <x:v>10.545071164997363</x:v>
      </x:c>
      <x:c r="G634" s="43" t="n">
        <x:f>IF(E634=0,"n.a.",SUMIFS('Unit details'!$X$2303:$X$2317,'Unit details'!$B$2303:$B$2317,$A634,'Unit details'!$J$2303:$J$2317,$B634,'Unit details'!$N$2303:$N$2317,"Yes")/E634)</x:f>
        <x:v>13.321502127397629</x:v>
      </x:c>
      <x:c r="H634" s="43" t="n">
        <x:f>IF(E634=0,"n.a.",_xlfn.MAXIFS('Unit details'!$X$2303:$X$2317,'Unit details'!$B$2303:$B$2317,$A634,'Unit details'!$J$2303:$J$2317,$B634,'Unit details'!$N$2303:$N$2317,"Yes"))</x:f>
        <x:v>16.248756218905474</x:v>
      </x:c>
      <x:c r="I634" s="15" t="str">
        <x:f>IF(E634=0,"No reliable quoted sample",IF(E634=1,"One quote only; not a market range","Unweighted mean of advertised asking rates"))</x:f>
        <x:v>Unweighted mean of advertised asking rates</x:v>
      </x:c>
    </x:row>
    <x:row r="635" ht="30" customHeight="1">
      <x:c r="A635" s="15" t="str">
        <x:v>Newbury</x:v>
      </x:c>
      <x:c r="B635" s="15" t="str">
        <x:v>2,501–5,000</x:v>
      </x:c>
      <x:c r="C635" s="14" t="n">
        <x:f>COUNTIFS('Unit details'!$B$2303:$B$2317,$A635,'Unit details'!$J$2303:$J$2317,$B635,'Unit details'!$H$2303:$H$2317,"Current",'Unit details'!$E$2303:$E$2317,"Town")</x:f>
        <x:v>3</x:v>
      </x:c>
      <x:c r="D635" s="14" t="n">
        <x:f>COUNTIFS('Unit details'!$B$2303:$B$2317,$A635,'Unit details'!$J$2303:$J$2317,$B635,'Unit details'!$H$2303:$H$2317,"Current",'Unit details'!$E$2303:$E$2317,"Nearby")</x:f>
        <x:v>1</x:v>
      </x:c>
      <x:c r="E635" s="14" t="n">
        <x:f>COUNTIFS('Unit details'!$B$2303:$B$2317,$A635,'Unit details'!$J$2303:$J$2317,$B635,'Unit details'!$N$2303:$N$2317,"Yes")</x:f>
        <x:v>4</x:v>
      </x:c>
      <x:c r="F635" s="43" t="n">
        <x:f>IF(E635=0,"n.a.",_xlfn.MINIFS('Unit details'!$X$2303:$X$2317,'Unit details'!$B$2303:$B$2317,$A635,'Unit details'!$J$2303:$J$2317,$B635,'Unit details'!$N$2303:$N$2317,"Yes"))</x:f>
        <x:v>8.374787052810904</x:v>
      </x:c>
      <x:c r="G635" s="43" t="n">
        <x:f>IF(E635=0,"n.a.",SUMIFS('Unit details'!$X$2303:$X$2317,'Unit details'!$B$2303:$B$2317,$A635,'Unit details'!$J$2303:$J$2317,$B635,'Unit details'!$N$2303:$N$2317,"Yes")/E635)</x:f>
        <x:v>10.707853615705746</x:v>
      </x:c>
      <x:c r="H635" s="43" t="n">
        <x:f>IF(E635=0,"n.a.",_xlfn.MAXIFS('Unit details'!$X$2303:$X$2317,'Unit details'!$B$2303:$B$2317,$A635,'Unit details'!$J$2303:$J$2317,$B635,'Unit details'!$N$2303:$N$2317,"Yes"))</x:f>
        <x:v>12.499282639885223</x:v>
      </x:c>
      <x:c r="I635" s="15" t="str">
        <x:f>IF(E635=0,"No reliable quoted sample",IF(E635=1,"One quote only; not a market range","Unweighted mean of advertised asking rates"))</x:f>
        <x:v>Unweighted mean of advertised asking rates</x:v>
      </x:c>
    </x:row>
    <x:row r="636" ht="30" customHeight="1">
      <x:c r="A636" s="15" t="str">
        <x:v>Newbury</x:v>
      </x:c>
      <x:c r="B636" s="15" t="str">
        <x:v>5,001–10,000</x:v>
      </x:c>
      <x:c r="C636" s="14" t="n">
        <x:f>COUNTIFS('Unit details'!$B$2303:$B$2317,$A636,'Unit details'!$J$2303:$J$2317,$B636,'Unit details'!$H$2303:$H$2317,"Current",'Unit details'!$E$2303:$E$2317,"Town")</x:f>
        <x:v>5</x:v>
      </x:c>
      <x:c r="D636" s="14" t="n">
        <x:f>COUNTIFS('Unit details'!$B$2303:$B$2317,$A636,'Unit details'!$J$2303:$J$2317,$B636,'Unit details'!$H$2303:$H$2317,"Current",'Unit details'!$E$2303:$E$2317,"Nearby")</x:f>
        <x:v>0</x:v>
      </x:c>
      <x:c r="E636" s="14" t="n">
        <x:f>COUNTIFS('Unit details'!$B$2303:$B$2317,$A636,'Unit details'!$J$2303:$J$2317,$B636,'Unit details'!$N$2303:$N$2317,"Yes")</x:f>
        <x:v>2</x:v>
      </x:c>
      <x:c r="F636" s="43" t="n">
        <x:f>IF(E636=0,"n.a.",_xlfn.MINIFS('Unit details'!$X$2303:$X$2317,'Unit details'!$B$2303:$B$2317,$A636,'Unit details'!$J$2303:$J$2317,$B636,'Unit details'!$N$2303:$N$2317,"Yes"))</x:f>
        <x:v>9.644963828603228</x:v>
      </x:c>
      <x:c r="G636" s="43" t="n">
        <x:f>IF(E636=0,"n.a.",SUMIFS('Unit details'!$X$2303:$X$2317,'Unit details'!$B$2303:$B$2317,$A636,'Unit details'!$J$2303:$J$2317,$B636,'Unit details'!$N$2303:$N$2317,"Yes")/E636)</x:f>
        <x:v>11.278722947300178</x:v>
      </x:c>
      <x:c r="H636" s="43" t="n">
        <x:f>IF(E636=0,"n.a.",_xlfn.MAXIFS('Unit details'!$X$2303:$X$2317,'Unit details'!$B$2303:$B$2317,$A636,'Unit details'!$J$2303:$J$2317,$B636,'Unit details'!$N$2303:$N$2317,"Yes"))</x:f>
        <x:v>12.91248206599713</x:v>
      </x:c>
      <x:c r="I636" s="15" t="str">
        <x:f>IF(E636=0,"No reliable quoted sample",IF(E636=1,"One quote only; not a market range","Unweighted mean of advertised asking rates"))</x:f>
        <x:v>Unweighted mean of advertised asking rates</x:v>
      </x:c>
    </x:row>
    <x:row r="637" ht="30" customHeight="1">
      <x:c r="A637" s="15" t="str">
        <x:v>Newbury</x:v>
      </x:c>
      <x:c r="B637" s="15" t="str">
        <x:v>10,001–15,000</x:v>
      </x:c>
      <x:c r="C637" s="14" t="n">
        <x:f>COUNTIFS('Unit details'!$B$2303:$B$2317,$A637,'Unit details'!$J$2303:$J$2317,$B637,'Unit details'!$H$2303:$H$2317,"Current",'Unit details'!$E$2303:$E$2317,"Town")</x:f>
        <x:v>1</x:v>
      </x:c>
      <x:c r="D637" s="14" t="n">
        <x:f>COUNTIFS('Unit details'!$B$2303:$B$2317,$A637,'Unit details'!$J$2303:$J$2317,$B637,'Unit details'!$H$2303:$H$2317,"Current",'Unit details'!$E$2303:$E$2317,"Nearby")</x:f>
        <x:v>0</x:v>
      </x:c>
      <x:c r="E637" s="14" t="n">
        <x:f>COUNTIFS('Unit details'!$B$2303:$B$2317,$A637,'Unit details'!$J$2303:$J$2317,$B637,'Unit details'!$N$2303:$N$2317,"Yes")</x:f>
        <x:v>1</x:v>
      </x:c>
      <x:c r="F637" s="43" t="n">
        <x:f>IF(E637=0,"n.a.",_xlfn.MINIFS('Unit details'!$X$2303:$X$2317,'Unit details'!$B$2303:$B$2317,$A637,'Unit details'!$J$2303:$J$2317,$B637,'Unit details'!$N$2303:$N$2317,"Yes"))</x:f>
        <x:v>14.50009288500836</x:v>
      </x:c>
      <x:c r="G637" s="43" t="n">
        <x:f>IF(E637=0,"n.a.",SUMIFS('Unit details'!$X$2303:$X$2317,'Unit details'!$B$2303:$B$2317,$A637,'Unit details'!$J$2303:$J$2317,$B637,'Unit details'!$N$2303:$N$2317,"Yes")/E637)</x:f>
        <x:v>14.50009288500836</x:v>
      </x:c>
      <x:c r="H637" s="43" t="n">
        <x:f>IF(E637=0,"n.a.",_xlfn.MAXIFS('Unit details'!$X$2303:$X$2317,'Unit details'!$B$2303:$B$2317,$A637,'Unit details'!$J$2303:$J$2317,$B637,'Unit details'!$N$2303:$N$2317,"Yes"))</x:f>
        <x:v>14.50009288500836</x:v>
      </x:c>
      <x:c r="I637" s="15" t="str">
        <x:f>IF(E637=0,"No reliable quoted sample",IF(E637=1,"One quote only; not a market range","Unweighted mean of advertised asking rates"))</x:f>
        <x:v>One quote only; not a market range</x:v>
      </x:c>
    </x:row>
    <x:row r="638" ht="30" customHeight="1">
      <x:c r="A638" s="15" t="str">
        <x:v>Thatcham</x:v>
      </x:c>
      <x:c r="B638" s="15" t="str">
        <x:v>1–1,000</x:v>
      </x:c>
      <x:c r="C638" s="14" t="n">
        <x:f>COUNTIFS('Unit details'!$B$2318:$B$2324,$A638,'Unit details'!$J$2318:$J$2324,$B638,'Unit details'!$H$2318:$H$2324,"Current",'Unit details'!$E$2318:$E$2324,"Town")</x:f>
        <x:v>0</x:v>
      </x:c>
      <x:c r="D638" s="14" t="n">
        <x:f>COUNTIFS('Unit details'!$B$2318:$B$2324,$A638,'Unit details'!$J$2318:$J$2324,$B638,'Unit details'!$H$2318:$H$2324,"Current",'Unit details'!$E$2318:$E$2324,"Nearby")</x:f>
        <x:v>0</x:v>
      </x:c>
      <x:c r="E638" s="14" t="n">
        <x:f>COUNTIFS('Unit details'!$B$2318:$B$2324,$A638,'Unit details'!$J$2318:$J$2324,$B638,'Unit details'!$N$2318:$N$2324,"Yes")</x:f>
        <x:v>0</x:v>
      </x:c>
      <x:c r="F638" s="43" t="str">
        <x:f>IF(E638=0,"n.a.",_xlfn.MINIFS('Unit details'!$X$2318:$X$2324,'Unit details'!$B$2318:$B$2324,$A638,'Unit details'!$J$2318:$J$2324,$B638,'Unit details'!$N$2318:$N$2324,"Yes"))</x:f>
        <x:v>n.a.</x:v>
      </x:c>
      <x:c r="G638" s="43" t="str">
        <x:f>IF(E638=0,"n.a.",SUMIFS('Unit details'!$X$2318:$X$2324,'Unit details'!$B$2318:$B$2324,$A638,'Unit details'!$J$2318:$J$2324,$B638,'Unit details'!$N$2318:$N$2324,"Yes")/E638)</x:f>
        <x:v>n.a.</x:v>
      </x:c>
      <x:c r="H638" s="43" t="str">
        <x:f>IF(E638=0,"n.a.",_xlfn.MAXIFS('Unit details'!$X$2318:$X$2324,'Unit details'!$B$2318:$B$2324,$A638,'Unit details'!$J$2318:$J$2324,$B638,'Unit details'!$N$2318:$N$2324,"Yes"))</x:f>
        <x:v>n.a.</x:v>
      </x:c>
      <x:c r="I638" s="15" t="str">
        <x:f>IF(E638=0,"No reliable quoted sample",IF(E638=1,"One quote only; not a market range","Unweighted mean of advertised asking rates"))</x:f>
        <x:v>No reliable quoted sample</x:v>
      </x:c>
    </x:row>
    <x:row r="639" ht="30" customHeight="1">
      <x:c r="A639" s="15" t="str">
        <x:v>Thatcham</x:v>
      </x:c>
      <x:c r="B639" s="15" t="str">
        <x:v>1,001–2,500</x:v>
      </x:c>
      <x:c r="C639" s="14" t="n">
        <x:f>COUNTIFS('Unit details'!$B$2318:$B$2324,$A639,'Unit details'!$J$2318:$J$2324,$B639,'Unit details'!$H$2318:$H$2324,"Current",'Unit details'!$E$2318:$E$2324,"Town")</x:f>
        <x:v>1</x:v>
      </x:c>
      <x:c r="D639" s="14" t="n">
        <x:f>COUNTIFS('Unit details'!$B$2318:$B$2324,$A639,'Unit details'!$J$2318:$J$2324,$B639,'Unit details'!$H$2318:$H$2324,"Current",'Unit details'!$E$2318:$E$2324,"Nearby")</x:f>
        <x:v>0</x:v>
      </x:c>
      <x:c r="E639" s="14" t="n">
        <x:f>COUNTIFS('Unit details'!$B$2318:$B$2324,$A639,'Unit details'!$J$2318:$J$2324,$B639,'Unit details'!$N$2318:$N$2324,"Yes")</x:f>
        <x:v>1</x:v>
      </x:c>
      <x:c r="F639" s="43" t="n">
        <x:f>IF(E639=0,"n.a.",_xlfn.MINIFS('Unit details'!$X$2318:$X$2324,'Unit details'!$B$2318:$B$2324,$A639,'Unit details'!$J$2318:$J$2324,$B639,'Unit details'!$N$2318:$N$2324,"Yes"))</x:f>
        <x:v>9.920634920634921</x:v>
      </x:c>
      <x:c r="G639" s="43" t="n">
        <x:f>IF(E639=0,"n.a.",SUMIFS('Unit details'!$X$2318:$X$2324,'Unit details'!$B$2318:$B$2324,$A639,'Unit details'!$J$2318:$J$2324,$B639,'Unit details'!$N$2318:$N$2324,"Yes")/E639)</x:f>
        <x:v>9.920634920634921</x:v>
      </x:c>
      <x:c r="H639" s="43" t="n">
        <x:f>IF(E639=0,"n.a.",_xlfn.MAXIFS('Unit details'!$X$2318:$X$2324,'Unit details'!$B$2318:$B$2324,$A639,'Unit details'!$J$2318:$J$2324,$B639,'Unit details'!$N$2318:$N$2324,"Yes"))</x:f>
        <x:v>9.920634920634921</x:v>
      </x:c>
      <x:c r="I639" s="15" t="str">
        <x:f>IF(E639=0,"No reliable quoted sample",IF(E639=1,"One quote only; not a market range","Unweighted mean of advertised asking rates"))</x:f>
        <x:v>One quote only; not a market range</x:v>
      </x:c>
    </x:row>
    <x:row r="640" ht="30" customHeight="1">
      <x:c r="A640" s="15" t="str">
        <x:v>Thatcham</x:v>
      </x:c>
      <x:c r="B640" s="15" t="str">
        <x:v>2,501–5,000</x:v>
      </x:c>
      <x:c r="C640" s="14" t="n">
        <x:f>COUNTIFS('Unit details'!$B$2318:$B$2324,$A640,'Unit details'!$J$2318:$J$2324,$B640,'Unit details'!$H$2318:$H$2324,"Current",'Unit details'!$E$2318:$E$2324,"Town")</x:f>
        <x:v>3</x:v>
      </x:c>
      <x:c r="D640" s="14" t="n">
        <x:f>COUNTIFS('Unit details'!$B$2318:$B$2324,$A640,'Unit details'!$J$2318:$J$2324,$B640,'Unit details'!$H$2318:$H$2324,"Current",'Unit details'!$E$2318:$E$2324,"Nearby")</x:f>
        <x:v>0</x:v>
      </x:c>
      <x:c r="E640" s="14" t="n">
        <x:f>COUNTIFS('Unit details'!$B$2318:$B$2324,$A640,'Unit details'!$J$2318:$J$2324,$B640,'Unit details'!$N$2318:$N$2324,"Yes")</x:f>
        <x:v>3</x:v>
      </x:c>
      <x:c r="F640" s="43" t="n">
        <x:f>IF(E640=0,"n.a.",_xlfn.MINIFS('Unit details'!$X$2318:$X$2324,'Unit details'!$B$2318:$B$2324,$A640,'Unit details'!$J$2318:$J$2324,$B640,'Unit details'!$N$2318:$N$2324,"Yes"))</x:f>
        <x:v>11.78982822499158</x:v>
      </x:c>
      <x:c r="G640" s="43" t="n">
        <x:f>IF(E640=0,"n.a.",SUMIFS('Unit details'!$X$2318:$X$2324,'Unit details'!$B$2318:$B$2324,$A640,'Unit details'!$J$2318:$J$2324,$B640,'Unit details'!$N$2318:$N$2324,"Yes")/E640)</x:f>
        <x:v>12.429492847037679</x:v>
      </x:c>
      <x:c r="H640" s="43" t="n">
        <x:f>IF(E640=0,"n.a.",_xlfn.MAXIFS('Unit details'!$X$2318:$X$2324,'Unit details'!$B$2318:$B$2324,$A640,'Unit details'!$J$2318:$J$2324,$B640,'Unit details'!$N$2318:$N$2324,"Yes"))</x:f>
        <x:v>12.999581414817916</x:v>
      </x:c>
      <x:c r="I640" s="15" t="str">
        <x:f>IF(E640=0,"No reliable quoted sample",IF(E640=1,"One quote only; not a market range","Unweighted mean of advertised asking rates"))</x:f>
        <x:v>Unweighted mean of advertised asking rates</x:v>
      </x:c>
    </x:row>
    <x:row r="641" ht="30" customHeight="1">
      <x:c r="A641" s="15" t="str">
        <x:v>Thatcham</x:v>
      </x:c>
      <x:c r="B641" s="15" t="str">
        <x:v>5,001–10,000</x:v>
      </x:c>
      <x:c r="C641" s="14" t="n">
        <x:f>COUNTIFS('Unit details'!$B$2318:$B$2324,$A641,'Unit details'!$J$2318:$J$2324,$B641,'Unit details'!$H$2318:$H$2324,"Current",'Unit details'!$E$2318:$E$2324,"Town")</x:f>
        <x:v>2</x:v>
      </x:c>
      <x:c r="D641" s="14" t="n">
        <x:f>COUNTIFS('Unit details'!$B$2318:$B$2324,$A641,'Unit details'!$J$2318:$J$2324,$B641,'Unit details'!$H$2318:$H$2324,"Current",'Unit details'!$E$2318:$E$2324,"Nearby")</x:f>
        <x:v>0</x:v>
      </x:c>
      <x:c r="E641" s="14" t="n">
        <x:f>COUNTIFS('Unit details'!$B$2318:$B$2324,$A641,'Unit details'!$J$2318:$J$2324,$B641,'Unit details'!$N$2318:$N$2324,"Yes")</x:f>
        <x:v>2</x:v>
      </x:c>
      <x:c r="F641" s="43" t="n">
        <x:f>IF(E641=0,"n.a.",_xlfn.MINIFS('Unit details'!$X$2318:$X$2324,'Unit details'!$B$2318:$B$2324,$A641,'Unit details'!$J$2318:$J$2324,$B641,'Unit details'!$N$2318:$N$2324,"Yes"))</x:f>
        <x:v>13.000174003828084</x:v>
      </x:c>
      <x:c r="G641" s="43" t="n">
        <x:f>IF(E641=0,"n.a.",SUMIFS('Unit details'!$X$2318:$X$2324,'Unit details'!$B$2318:$B$2324,$A641,'Unit details'!$J$2318:$J$2324,$B641,'Unit details'!$N$2318:$N$2324,"Yes")/E641)</x:f>
        <x:v>15.000313553794424</x:v>
      </x:c>
      <x:c r="H641" s="43" t="n">
        <x:f>IF(E641=0,"n.a.",_xlfn.MAXIFS('Unit details'!$X$2318:$X$2324,'Unit details'!$B$2318:$B$2324,$A641,'Unit details'!$J$2318:$J$2324,$B641,'Unit details'!$N$2318:$N$2324,"Yes"))</x:f>
        <x:v>17.000453103760762</x:v>
      </x:c>
      <x:c r="I641" s="15" t="str">
        <x:f>IF(E641=0,"No reliable quoted sample",IF(E641=1,"One quote only; not a market range","Unweighted mean of advertised asking rates"))</x:f>
        <x:v>Unweighted mean of advertised asking rates</x:v>
      </x:c>
    </x:row>
    <x:row r="642" ht="30" customHeight="1">
      <x:c r="A642" s="15" t="str">
        <x:v>Thatcham</x:v>
      </x:c>
      <x:c r="B642" s="15" t="str">
        <x:v>10,001–15,000</x:v>
      </x:c>
      <x:c r="C642" s="14" t="n">
        <x:f>COUNTIFS('Unit details'!$B$2318:$B$2324,$A642,'Unit details'!$J$2318:$J$2324,$B642,'Unit details'!$H$2318:$H$2324,"Current",'Unit details'!$E$2318:$E$2324,"Town")</x:f>
        <x:v>0</x:v>
      </x:c>
      <x:c r="D642" s="14" t="n">
        <x:f>COUNTIFS('Unit details'!$B$2318:$B$2324,$A642,'Unit details'!$J$2318:$J$2324,$B642,'Unit details'!$H$2318:$H$2324,"Current",'Unit details'!$E$2318:$E$2324,"Nearby")</x:f>
        <x:v>0</x:v>
      </x:c>
      <x:c r="E642" s="14" t="n">
        <x:f>COUNTIFS('Unit details'!$B$2318:$B$2324,$A642,'Unit details'!$J$2318:$J$2324,$B642,'Unit details'!$N$2318:$N$2324,"Yes")</x:f>
        <x:v>0</x:v>
      </x:c>
      <x:c r="F642" s="43" t="str">
        <x:f>IF(E642=0,"n.a.",_xlfn.MINIFS('Unit details'!$X$2318:$X$2324,'Unit details'!$B$2318:$B$2324,$A642,'Unit details'!$J$2318:$J$2324,$B642,'Unit details'!$N$2318:$N$2324,"Yes"))</x:f>
        <x:v>n.a.</x:v>
      </x:c>
      <x:c r="G642" s="43" t="str">
        <x:f>IF(E642=0,"n.a.",SUMIFS('Unit details'!$X$2318:$X$2324,'Unit details'!$B$2318:$B$2324,$A642,'Unit details'!$J$2318:$J$2324,$B642,'Unit details'!$N$2318:$N$2324,"Yes")/E642)</x:f>
        <x:v>n.a.</x:v>
      </x:c>
      <x:c r="H642" s="43" t="str">
        <x:f>IF(E642=0,"n.a.",_xlfn.MAXIFS('Unit details'!$X$2318:$X$2324,'Unit details'!$B$2318:$B$2324,$A642,'Unit details'!$J$2318:$J$2324,$B642,'Unit details'!$N$2318:$N$2324,"Yes"))</x:f>
        <x:v>n.a.</x:v>
      </x:c>
      <x:c r="I642" s="15" t="str">
        <x:f>IF(E642=0,"No reliable quoted sample",IF(E642=1,"One quote only; not a market range","Unweighted mean of advertised asking rates"))</x:f>
        <x:v>No reliable quoted sample</x:v>
      </x:c>
    </x:row>
    <x:row r="643" ht="30" customHeight="1">
      <x:c r="A643" s="15" t="str">
        <x:v>Thatcham</x:v>
      </x:c>
      <x:c r="B643" s="15" t="str">
        <x:v>Range crosses bands</x:v>
      </x:c>
      <x:c r="C643" s="14" t="n">
        <x:f>COUNTIFS('Unit details'!$B$2318:$B$2324,$A643,'Unit details'!$J$2318:$J$2324,$B643,'Unit details'!$H$2318:$H$2324,"Current",'Unit details'!$E$2318:$E$2324,"Town")</x:f>
        <x:v>0</x:v>
      </x:c>
      <x:c r="D643" s="14" t="n">
        <x:f>COUNTIFS('Unit details'!$B$2318:$B$2324,$A643,'Unit details'!$J$2318:$J$2324,$B643,'Unit details'!$H$2318:$H$2324,"Current",'Unit details'!$E$2318:$E$2324,"Nearby")</x:f>
        <x:v>1</x:v>
      </x:c>
      <x:c r="E643" s="14" t="n">
        <x:f>COUNTIFS('Unit details'!$B$2318:$B$2324,$A643,'Unit details'!$J$2318:$J$2324,$B643,'Unit details'!$N$2318:$N$2324,"Yes")</x:f>
        <x:v>0</x:v>
      </x:c>
      <x:c r="F643" s="43" t="str">
        <x:f>IF(E643=0,"n.a.",_xlfn.MINIFS('Unit details'!$X$2318:$X$2324,'Unit details'!$B$2318:$B$2324,$A643,'Unit details'!$J$2318:$J$2324,$B643,'Unit details'!$N$2318:$N$2324,"Yes"))</x:f>
        <x:v>n.a.</x:v>
      </x:c>
      <x:c r="G643" s="43" t="str">
        <x:f>IF(E643=0,"n.a.",SUMIFS('Unit details'!$X$2318:$X$2324,'Unit details'!$B$2318:$B$2324,$A643,'Unit details'!$J$2318:$J$2324,$B643,'Unit details'!$N$2318:$N$2324,"Yes")/E643)</x:f>
        <x:v>n.a.</x:v>
      </x:c>
      <x:c r="H643" s="43" t="str">
        <x:f>IF(E643=0,"n.a.",_xlfn.MAXIFS('Unit details'!$X$2318:$X$2324,'Unit details'!$B$2318:$B$2324,$A643,'Unit details'!$J$2318:$J$2324,$B643,'Unit details'!$N$2318:$N$2324,"Yes"))</x:f>
        <x:v>n.a.</x:v>
      </x:c>
      <x:c r="I643" s="15" t="str">
        <x:f>IF(E643=0,"No reliable quoted sample",IF(E643=1,"One quote only; not a market range","Unweighted mean of advertised asking rates"))</x:f>
        <x:v>No reliable quoted sample</x:v>
      </x:c>
    </x:row>
    <x:row r="644" ht="30" customHeight="1">
      <x:c r="A644" s="15" t="str">
        <x:v>Wokingham</x:v>
      </x:c>
      <x:c r="B644" s="15" t="str">
        <x:v>1–1,000</x:v>
      </x:c>
      <x:c r="C644" s="14" t="n">
        <x:f>COUNTIFS('Unit details'!$B$2325:$B$2336,$A644,'Unit details'!$J$2325:$J$2336,$B644,'Unit details'!$H$2325:$H$2336,"Current",'Unit details'!$E$2325:$E$2336,"Town")</x:f>
        <x:v>0</x:v>
      </x:c>
      <x:c r="D644" s="14" t="n">
        <x:f>COUNTIFS('Unit details'!$B$2325:$B$2336,$A644,'Unit details'!$J$2325:$J$2336,$B644,'Unit details'!$H$2325:$H$2336,"Current",'Unit details'!$E$2325:$E$2336,"Nearby")</x:f>
        <x:v>0</x:v>
      </x:c>
      <x:c r="E644" s="14" t="n">
        <x:f>COUNTIFS('Unit details'!$B$2325:$B$2336,$A644,'Unit details'!$J$2325:$J$2336,$B644,'Unit details'!$N$2325:$N$2336,"Yes")</x:f>
        <x:v>0</x:v>
      </x:c>
      <x:c r="F644" s="43" t="str">
        <x:f>IF(E644=0,"n.a.",_xlfn.MINIFS('Unit details'!$X$2325:$X$2336,'Unit details'!$B$2325:$B$2336,$A644,'Unit details'!$J$2325:$J$2336,$B644,'Unit details'!$N$2325:$N$2336,"Yes"))</x:f>
        <x:v>n.a.</x:v>
      </x:c>
      <x:c r="G644" s="43" t="str">
        <x:f>IF(E644=0,"n.a.",SUMIFS('Unit details'!$X$2325:$X$2336,'Unit details'!$B$2325:$B$2336,$A644,'Unit details'!$J$2325:$J$2336,$B644,'Unit details'!$N$2325:$N$2336,"Yes")/E644)</x:f>
        <x:v>n.a.</x:v>
      </x:c>
      <x:c r="H644" s="43" t="str">
        <x:f>IF(E644=0,"n.a.",_xlfn.MAXIFS('Unit details'!$X$2325:$X$2336,'Unit details'!$B$2325:$B$2336,$A644,'Unit details'!$J$2325:$J$2336,$B644,'Unit details'!$N$2325:$N$2336,"Yes"))</x:f>
        <x:v>n.a.</x:v>
      </x:c>
      <x:c r="I644" s="15" t="str">
        <x:f>IF(E644=0,"No reliable quoted sample",IF(E644=1,"One quote only; not a market range","Unweighted mean of advertised asking rates"))</x:f>
        <x:v>No reliable quoted sample</x:v>
      </x:c>
    </x:row>
    <x:row r="645" ht="30" customHeight="1">
      <x:c r="A645" s="15" t="str">
        <x:v>Wokingham</x:v>
      </x:c>
      <x:c r="B645" s="15" t="str">
        <x:v>1,001–2,500</x:v>
      </x:c>
      <x:c r="C645" s="14" t="n">
        <x:f>COUNTIFS('Unit details'!$B$2325:$B$2336,$A645,'Unit details'!$J$2325:$J$2336,$B645,'Unit details'!$H$2325:$H$2336,"Current",'Unit details'!$E$2325:$E$2336,"Town")</x:f>
        <x:v>1</x:v>
      </x:c>
      <x:c r="D645" s="14" t="n">
        <x:f>COUNTIFS('Unit details'!$B$2325:$B$2336,$A645,'Unit details'!$J$2325:$J$2336,$B645,'Unit details'!$H$2325:$H$2336,"Current",'Unit details'!$E$2325:$E$2336,"Nearby")</x:f>
        <x:v>0</x:v>
      </x:c>
      <x:c r="E645" s="14" t="n">
        <x:f>COUNTIFS('Unit details'!$B$2325:$B$2336,$A645,'Unit details'!$J$2325:$J$2336,$B645,'Unit details'!$N$2325:$N$2336,"Yes")</x:f>
        <x:v>1</x:v>
      </x:c>
      <x:c r="F645" s="43" t="n">
        <x:f>IF(E645=0,"n.a.",_xlfn.MINIFS('Unit details'!$X$2325:$X$2336,'Unit details'!$B$2325:$B$2336,$A645,'Unit details'!$J$2325:$J$2336,$B645,'Unit details'!$N$2325:$N$2336,"Yes"))</x:f>
        <x:v>18</x:v>
      </x:c>
      <x:c r="G645" s="43" t="n">
        <x:f>IF(E645=0,"n.a.",SUMIFS('Unit details'!$X$2325:$X$2336,'Unit details'!$B$2325:$B$2336,$A645,'Unit details'!$J$2325:$J$2336,$B645,'Unit details'!$N$2325:$N$2336,"Yes")/E645)</x:f>
        <x:v>18</x:v>
      </x:c>
      <x:c r="H645" s="43" t="n">
        <x:f>IF(E645=0,"n.a.",_xlfn.MAXIFS('Unit details'!$X$2325:$X$2336,'Unit details'!$B$2325:$B$2336,$A645,'Unit details'!$J$2325:$J$2336,$B645,'Unit details'!$N$2325:$N$2336,"Yes"))</x:f>
        <x:v>18</x:v>
      </x:c>
      <x:c r="I645" s="15" t="str">
        <x:f>IF(E645=0,"No reliable quoted sample",IF(E645=1,"One quote only; not a market range","Unweighted mean of advertised asking rates"))</x:f>
        <x:v>One quote only; not a market range</x:v>
      </x:c>
    </x:row>
    <x:row r="646" ht="30" customHeight="1">
      <x:c r="A646" s="15" t="str">
        <x:v>Wokingham</x:v>
      </x:c>
      <x:c r="B646" s="15" t="str">
        <x:v>2,501–5,000</x:v>
      </x:c>
      <x:c r="C646" s="14" t="n">
        <x:f>COUNTIFS('Unit details'!$B$2325:$B$2336,$A646,'Unit details'!$J$2325:$J$2336,$B646,'Unit details'!$H$2325:$H$2336,"Current",'Unit details'!$E$2325:$E$2336,"Town")</x:f>
        <x:v>3</x:v>
      </x:c>
      <x:c r="D646" s="14" t="n">
        <x:f>COUNTIFS('Unit details'!$B$2325:$B$2336,$A646,'Unit details'!$J$2325:$J$2336,$B646,'Unit details'!$H$2325:$H$2336,"Current",'Unit details'!$E$2325:$E$2336,"Nearby")</x:f>
        <x:v>0</x:v>
      </x:c>
      <x:c r="E646" s="14" t="n">
        <x:f>COUNTIFS('Unit details'!$B$2325:$B$2336,$A646,'Unit details'!$J$2325:$J$2336,$B646,'Unit details'!$N$2325:$N$2336,"Yes")</x:f>
        <x:v>2</x:v>
      </x:c>
      <x:c r="F646" s="43" t="n">
        <x:f>IF(E646=0,"n.a.",_xlfn.MINIFS('Unit details'!$X$2325:$X$2336,'Unit details'!$B$2325:$B$2336,$A646,'Unit details'!$J$2325:$J$2336,$B646,'Unit details'!$N$2325:$N$2336,"Yes"))</x:f>
        <x:v>11.917759237187127</x:v>
      </x:c>
      <x:c r="G646" s="43" t="n">
        <x:f>IF(E646=0,"n.a.",SUMIFS('Unit details'!$X$2325:$X$2336,'Unit details'!$B$2325:$B$2336,$A646,'Unit details'!$J$2325:$J$2336,$B646,'Unit details'!$N$2325:$N$2336,"Yes")/E646)</x:f>
        <x:v>13.476420547427509</x:v>
      </x:c>
      <x:c r="H646" s="43" t="n">
        <x:f>IF(E646=0,"n.a.",_xlfn.MAXIFS('Unit details'!$X$2325:$X$2336,'Unit details'!$B$2325:$B$2336,$A646,'Unit details'!$J$2325:$J$2336,$B646,'Unit details'!$N$2325:$N$2336,"Yes"))</x:f>
        <x:v>15.035081857667892</x:v>
      </x:c>
      <x:c r="I646" s="15" t="str">
        <x:f>IF(E646=0,"No reliable quoted sample",IF(E646=1,"One quote only; not a market range","Unweighted mean of advertised asking rates"))</x:f>
        <x:v>Unweighted mean of advertised asking rates</x:v>
      </x:c>
    </x:row>
    <x:row r="647" ht="30" customHeight="1">
      <x:c r="A647" s="15" t="str">
        <x:v>Wokingham</x:v>
      </x:c>
      <x:c r="B647" s="15" t="str">
        <x:v>5,001–10,000</x:v>
      </x:c>
      <x:c r="C647" s="14" t="n">
        <x:f>COUNTIFS('Unit details'!$B$2325:$B$2336,$A647,'Unit details'!$J$2325:$J$2336,$B647,'Unit details'!$H$2325:$H$2336,"Current",'Unit details'!$E$2325:$E$2336,"Town")</x:f>
        <x:v>4</x:v>
      </x:c>
      <x:c r="D647" s="14" t="n">
        <x:f>COUNTIFS('Unit details'!$B$2325:$B$2336,$A647,'Unit details'!$J$2325:$J$2336,$B647,'Unit details'!$H$2325:$H$2336,"Current",'Unit details'!$E$2325:$E$2336,"Nearby")</x:f>
        <x:v>0</x:v>
      </x:c>
      <x:c r="E647" s="14" t="n">
        <x:f>COUNTIFS('Unit details'!$B$2325:$B$2336,$A647,'Unit details'!$J$2325:$J$2336,$B647,'Unit details'!$N$2325:$N$2336,"Yes")</x:f>
        <x:v>2</x:v>
      </x:c>
      <x:c r="F647" s="43" t="n">
        <x:f>IF(E647=0,"n.a.",_xlfn.MINIFS('Unit details'!$X$2325:$X$2336,'Unit details'!$B$2325:$B$2336,$A647,'Unit details'!$J$2325:$J$2336,$B647,'Unit details'!$N$2325:$N$2336,"Yes"))</x:f>
        <x:v>14</x:v>
      </x:c>
      <x:c r="G647" s="43" t="n">
        <x:f>IF(E647=0,"n.a.",SUMIFS('Unit details'!$X$2325:$X$2336,'Unit details'!$B$2325:$B$2336,$A647,'Unit details'!$J$2325:$J$2336,$B647,'Unit details'!$N$2325:$N$2336,"Yes")/E647)</x:f>
        <x:v>14.799724074499885</x:v>
      </x:c>
      <x:c r="H647" s="43" t="n">
        <x:f>IF(E647=0,"n.a.",_xlfn.MAXIFS('Unit details'!$X$2325:$X$2336,'Unit details'!$B$2325:$B$2336,$A647,'Unit details'!$J$2325:$J$2336,$B647,'Unit details'!$N$2325:$N$2336,"Yes"))</x:f>
        <x:v>15.59944814899977</x:v>
      </x:c>
      <x:c r="I647" s="15" t="str">
        <x:f>IF(E647=0,"No reliable quoted sample",IF(E647=1,"One quote only; not a market range","Unweighted mean of advertised asking rates"))</x:f>
        <x:v>Unweighted mean of advertised asking rates</x:v>
      </x:c>
    </x:row>
    <x:row r="648" ht="30" customHeight="1">
      <x:c r="A648" s="15" t="str">
        <x:v>Wokingham</x:v>
      </x:c>
      <x:c r="B648" s="15" t="str">
        <x:v>10,001–15,000</x:v>
      </x:c>
      <x:c r="C648" s="14" t="n">
        <x:f>COUNTIFS('Unit details'!$B$2325:$B$2336,$A648,'Unit details'!$J$2325:$J$2336,$B648,'Unit details'!$H$2325:$H$2336,"Current",'Unit details'!$E$2325:$E$2336,"Town")</x:f>
        <x:v>2</x:v>
      </x:c>
      <x:c r="D648" s="14" t="n">
        <x:f>COUNTIFS('Unit details'!$B$2325:$B$2336,$A648,'Unit details'!$J$2325:$J$2336,$B648,'Unit details'!$H$2325:$H$2336,"Current",'Unit details'!$E$2325:$E$2336,"Nearby")</x:f>
        <x:v>0</x:v>
      </x:c>
      <x:c r="E648" s="14" t="n">
        <x:f>COUNTIFS('Unit details'!$B$2325:$B$2336,$A648,'Unit details'!$J$2325:$J$2336,$B648,'Unit details'!$N$2325:$N$2336,"Yes")</x:f>
        <x:v>0</x:v>
      </x:c>
      <x:c r="F648" s="43" t="str">
        <x:f>IF(E648=0,"n.a.",_xlfn.MINIFS('Unit details'!$X$2325:$X$2336,'Unit details'!$B$2325:$B$2336,$A648,'Unit details'!$J$2325:$J$2336,$B648,'Unit details'!$N$2325:$N$2336,"Yes"))</x:f>
        <x:v>n.a.</x:v>
      </x:c>
      <x:c r="G648" s="43" t="str">
        <x:f>IF(E648=0,"n.a.",SUMIFS('Unit details'!$X$2325:$X$2336,'Unit details'!$B$2325:$B$2336,$A648,'Unit details'!$J$2325:$J$2336,$B648,'Unit details'!$N$2325:$N$2336,"Yes")/E648)</x:f>
        <x:v>n.a.</x:v>
      </x:c>
      <x:c r="H648" s="43" t="str">
        <x:f>IF(E648=0,"n.a.",_xlfn.MAXIFS('Unit details'!$X$2325:$X$2336,'Unit details'!$B$2325:$B$2336,$A648,'Unit details'!$J$2325:$J$2336,$B648,'Unit details'!$N$2325:$N$2336,"Yes"))</x:f>
        <x:v>n.a.</x:v>
      </x:c>
      <x:c r="I648" s="15" t="str">
        <x:f>IF(E648=0,"No reliable quoted sample",IF(E648=1,"One quote only; not a market range","Unweighted mean of advertised asking rates"))</x:f>
        <x:v>No reliable quoted sample</x:v>
      </x:c>
    </x:row>
    <x:row r="649" ht="30" customHeight="1">
      <x:c r="A649" s="15" t="str">
        <x:v>Wokingham</x:v>
      </x:c>
      <x:c r="B649" s="15" t="str">
        <x:v>Range crosses bands</x:v>
      </x:c>
      <x:c r="C649" s="14" t="n">
        <x:f>COUNTIFS('Unit details'!$B$2325:$B$2336,$A649,'Unit details'!$J$2325:$J$2336,$B649,'Unit details'!$H$2325:$H$2336,"Current",'Unit details'!$E$2325:$E$2336,"Town")</x:f>
        <x:v>2</x:v>
      </x:c>
      <x:c r="D649" s="14" t="n">
        <x:f>COUNTIFS('Unit details'!$B$2325:$B$2336,$A649,'Unit details'!$J$2325:$J$2336,$B649,'Unit details'!$H$2325:$H$2336,"Current",'Unit details'!$E$2325:$E$2336,"Nearby")</x:f>
        <x:v>0</x:v>
      </x:c>
      <x:c r="E649" s="14" t="n">
        <x:f>COUNTIFS('Unit details'!$B$2325:$B$2336,$A649,'Unit details'!$J$2325:$J$2336,$B649,'Unit details'!$N$2325:$N$2336,"Yes")</x:f>
        <x:v>0</x:v>
      </x:c>
      <x:c r="F649" s="43" t="str">
        <x:f>IF(E649=0,"n.a.",_xlfn.MINIFS('Unit details'!$X$2325:$X$2336,'Unit details'!$B$2325:$B$2336,$A649,'Unit details'!$J$2325:$J$2336,$B649,'Unit details'!$N$2325:$N$2336,"Yes"))</x:f>
        <x:v>n.a.</x:v>
      </x:c>
      <x:c r="G649" s="43" t="str">
        <x:f>IF(E649=0,"n.a.",SUMIFS('Unit details'!$X$2325:$X$2336,'Unit details'!$B$2325:$B$2336,$A649,'Unit details'!$J$2325:$J$2336,$B649,'Unit details'!$N$2325:$N$2336,"Yes")/E649)</x:f>
        <x:v>n.a.</x:v>
      </x:c>
      <x:c r="H649" s="43" t="str">
        <x:f>IF(E649=0,"n.a.",_xlfn.MAXIFS('Unit details'!$X$2325:$X$2336,'Unit details'!$B$2325:$B$2336,$A649,'Unit details'!$J$2325:$J$2336,$B649,'Unit details'!$N$2325:$N$2336,"Yes"))</x:f>
        <x:v>n.a.</x:v>
      </x:c>
      <x:c r="I649" s="15" t="str">
        <x:f>IF(E649=0,"No reliable quoted sample",IF(E649=1,"One quote only; not a market range","Unweighted mean of advertised asking rates"))</x:f>
        <x:v>No reliable quoted sample</x:v>
      </x:c>
    </x:row>
    <x:row r="650" ht="30" customHeight="1">
      <x:c r="A650" s="15" t="str">
        <x:v>Bracknell</x:v>
      </x:c>
      <x:c r="B650" s="15" t="str">
        <x:v>1–1,000</x:v>
      </x:c>
      <x:c r="C650" s="14" t="n">
        <x:f>COUNTIFS('Unit details'!$B$2337:$B$2343,$A650,'Unit details'!$J$2337:$J$2343,$B650,'Unit details'!$H$2337:$H$2343,"Current",'Unit details'!$E$2337:$E$2343,"Town")</x:f>
        <x:v>0</x:v>
      </x:c>
      <x:c r="D650" s="14" t="n">
        <x:f>COUNTIFS('Unit details'!$B$2337:$B$2343,$A650,'Unit details'!$J$2337:$J$2343,$B650,'Unit details'!$H$2337:$H$2343,"Current",'Unit details'!$E$2337:$E$2343,"Nearby")</x:f>
        <x:v>0</x:v>
      </x:c>
      <x:c r="E650" s="14" t="n">
        <x:f>COUNTIFS('Unit details'!$B$2337:$B$2343,$A650,'Unit details'!$J$2337:$J$2343,$B650,'Unit details'!$N$2337:$N$2343,"Yes")</x:f>
        <x:v>0</x:v>
      </x:c>
      <x:c r="F650" s="43" t="str">
        <x:f>IF(E650=0,"n.a.",_xlfn.MINIFS('Unit details'!$X$2337:$X$2343,'Unit details'!$B$2337:$B$2343,$A650,'Unit details'!$J$2337:$J$2343,$B650,'Unit details'!$N$2337:$N$2343,"Yes"))</x:f>
        <x:v>n.a.</x:v>
      </x:c>
      <x:c r="G650" s="43" t="str">
        <x:f>IF(E650=0,"n.a.",SUMIFS('Unit details'!$X$2337:$X$2343,'Unit details'!$B$2337:$B$2343,$A650,'Unit details'!$J$2337:$J$2343,$B650,'Unit details'!$N$2337:$N$2343,"Yes")/E650)</x:f>
        <x:v>n.a.</x:v>
      </x:c>
      <x:c r="H650" s="43" t="str">
        <x:f>IF(E650=0,"n.a.",_xlfn.MAXIFS('Unit details'!$X$2337:$X$2343,'Unit details'!$B$2337:$B$2343,$A650,'Unit details'!$J$2337:$J$2343,$B650,'Unit details'!$N$2337:$N$2343,"Yes"))</x:f>
        <x:v>n.a.</x:v>
      </x:c>
      <x:c r="I650" s="15" t="str">
        <x:f>IF(E650=0,"No reliable quoted sample",IF(E650=1,"One quote only; not a market range","Unweighted mean of advertised asking rates"))</x:f>
        <x:v>No reliable quoted sample</x:v>
      </x:c>
    </x:row>
    <x:row r="651" ht="30" customHeight="1">
      <x:c r="A651" s="15" t="str">
        <x:v>Bracknell</x:v>
      </x:c>
      <x:c r="B651" s="15" t="str">
        <x:v>1,001–2,500</x:v>
      </x:c>
      <x:c r="C651" s="14" t="n">
        <x:f>COUNTIFS('Unit details'!$B$2337:$B$2343,$A651,'Unit details'!$J$2337:$J$2343,$B651,'Unit details'!$H$2337:$H$2343,"Current",'Unit details'!$E$2337:$E$2343,"Town")</x:f>
        <x:v>1</x:v>
      </x:c>
      <x:c r="D651" s="14" t="n">
        <x:f>COUNTIFS('Unit details'!$B$2337:$B$2343,$A651,'Unit details'!$J$2337:$J$2343,$B651,'Unit details'!$H$2337:$H$2343,"Current",'Unit details'!$E$2337:$E$2343,"Nearby")</x:f>
        <x:v>0</x:v>
      </x:c>
      <x:c r="E651" s="14" t="n">
        <x:f>COUNTIFS('Unit details'!$B$2337:$B$2343,$A651,'Unit details'!$J$2337:$J$2343,$B651,'Unit details'!$N$2337:$N$2343,"Yes")</x:f>
        <x:v>1</x:v>
      </x:c>
      <x:c r="F651" s="43" t="n">
        <x:f>IF(E651=0,"n.a.",_xlfn.MINIFS('Unit details'!$X$2337:$X$2343,'Unit details'!$B$2337:$B$2343,$A651,'Unit details'!$J$2337:$J$2343,$B651,'Unit details'!$N$2337:$N$2343,"Yes"))</x:f>
        <x:v>20.17906683480454</x:v>
      </x:c>
      <x:c r="G651" s="43" t="n">
        <x:f>IF(E651=0,"n.a.",SUMIFS('Unit details'!$X$2337:$X$2343,'Unit details'!$B$2337:$B$2343,$A651,'Unit details'!$J$2337:$J$2343,$B651,'Unit details'!$N$2337:$N$2343,"Yes")/E651)</x:f>
        <x:v>20.17906683480454</x:v>
      </x:c>
      <x:c r="H651" s="43" t="n">
        <x:f>IF(E651=0,"n.a.",_xlfn.MAXIFS('Unit details'!$X$2337:$X$2343,'Unit details'!$B$2337:$B$2343,$A651,'Unit details'!$J$2337:$J$2343,$B651,'Unit details'!$N$2337:$N$2343,"Yes"))</x:f>
        <x:v>20.17906683480454</x:v>
      </x:c>
      <x:c r="I651" s="15" t="str">
        <x:f>IF(E651=0,"No reliable quoted sample",IF(E651=1,"One quote only; not a market range","Unweighted mean of advertised asking rates"))</x:f>
        <x:v>One quote only; not a market range</x:v>
      </x:c>
    </x:row>
    <x:row r="652" ht="30" customHeight="1">
      <x:c r="A652" s="15" t="str">
        <x:v>Bracknell</x:v>
      </x:c>
      <x:c r="B652" s="15" t="str">
        <x:v>2,501–5,000</x:v>
      </x:c>
      <x:c r="C652" s="14" t="n">
        <x:f>COUNTIFS('Unit details'!$B$2337:$B$2343,$A652,'Unit details'!$J$2337:$J$2343,$B652,'Unit details'!$H$2337:$H$2343,"Current",'Unit details'!$E$2337:$E$2343,"Town")</x:f>
        <x:v>3</x:v>
      </x:c>
      <x:c r="D652" s="14" t="n">
        <x:f>COUNTIFS('Unit details'!$B$2337:$B$2343,$A652,'Unit details'!$J$2337:$J$2343,$B652,'Unit details'!$H$2337:$H$2343,"Current",'Unit details'!$E$2337:$E$2343,"Nearby")</x:f>
        <x:v>0</x:v>
      </x:c>
      <x:c r="E652" s="14" t="n">
        <x:f>COUNTIFS('Unit details'!$B$2337:$B$2343,$A652,'Unit details'!$J$2337:$J$2343,$B652,'Unit details'!$N$2337:$N$2343,"Yes")</x:f>
        <x:v>1</x:v>
      </x:c>
      <x:c r="F652" s="43" t="n">
        <x:f>IF(E652=0,"n.a.",_xlfn.MINIFS('Unit details'!$X$2337:$X$2343,'Unit details'!$B$2337:$B$2343,$A652,'Unit details'!$J$2337:$J$2343,$B652,'Unit details'!$N$2337:$N$2343,"Yes"))</x:f>
        <x:v>20</x:v>
      </x:c>
      <x:c r="G652" s="43" t="n">
        <x:f>IF(E652=0,"n.a.",SUMIFS('Unit details'!$X$2337:$X$2343,'Unit details'!$B$2337:$B$2343,$A652,'Unit details'!$J$2337:$J$2343,$B652,'Unit details'!$N$2337:$N$2343,"Yes")/E652)</x:f>
        <x:v>20</x:v>
      </x:c>
      <x:c r="H652" s="43" t="n">
        <x:f>IF(E652=0,"n.a.",_xlfn.MAXIFS('Unit details'!$X$2337:$X$2343,'Unit details'!$B$2337:$B$2343,$A652,'Unit details'!$J$2337:$J$2343,$B652,'Unit details'!$N$2337:$N$2343,"Yes"))</x:f>
        <x:v>20</x:v>
      </x:c>
      <x:c r="I652" s="15" t="str">
        <x:f>IF(E652=0,"No reliable quoted sample",IF(E652=1,"One quote only; not a market range","Unweighted mean of advertised asking rates"))</x:f>
        <x:v>One quote only; not a market range</x:v>
      </x:c>
    </x:row>
    <x:row r="653" ht="30" customHeight="1">
      <x:c r="A653" s="15" t="str">
        <x:v>Bracknell</x:v>
      </x:c>
      <x:c r="B653" s="15" t="str">
        <x:v>5,001–10,000</x:v>
      </x:c>
      <x:c r="C653" s="14" t="n">
        <x:f>COUNTIFS('Unit details'!$B$2337:$B$2343,$A653,'Unit details'!$J$2337:$J$2343,$B653,'Unit details'!$H$2337:$H$2343,"Current",'Unit details'!$E$2337:$E$2343,"Town")</x:f>
        <x:v>3</x:v>
      </x:c>
      <x:c r="D653" s="14" t="n">
        <x:f>COUNTIFS('Unit details'!$B$2337:$B$2343,$A653,'Unit details'!$J$2337:$J$2343,$B653,'Unit details'!$H$2337:$H$2343,"Current",'Unit details'!$E$2337:$E$2343,"Nearby")</x:f>
        <x:v>0</x:v>
      </x:c>
      <x:c r="E653" s="14" t="n">
        <x:f>COUNTIFS('Unit details'!$B$2337:$B$2343,$A653,'Unit details'!$J$2337:$J$2343,$B653,'Unit details'!$N$2337:$N$2343,"Yes")</x:f>
        <x:v>1</x:v>
      </x:c>
      <x:c r="F653" s="43" t="n">
        <x:f>IF(E653=0,"n.a.",_xlfn.MINIFS('Unit details'!$X$2337:$X$2343,'Unit details'!$B$2337:$B$2343,$A653,'Unit details'!$J$2337:$J$2343,$B653,'Unit details'!$N$2337:$N$2343,"Yes"))</x:f>
        <x:v>18.500579374275784</x:v>
      </x:c>
      <x:c r="G653" s="43" t="n">
        <x:f>IF(E653=0,"n.a.",SUMIFS('Unit details'!$X$2337:$X$2343,'Unit details'!$B$2337:$B$2343,$A653,'Unit details'!$J$2337:$J$2343,$B653,'Unit details'!$N$2337:$N$2343,"Yes")/E653)</x:f>
        <x:v>18.500579374275784</x:v>
      </x:c>
      <x:c r="H653" s="43" t="n">
        <x:f>IF(E653=0,"n.a.",_xlfn.MAXIFS('Unit details'!$X$2337:$X$2343,'Unit details'!$B$2337:$B$2343,$A653,'Unit details'!$J$2337:$J$2343,$B653,'Unit details'!$N$2337:$N$2343,"Yes"))</x:f>
        <x:v>18.500579374275784</x:v>
      </x:c>
      <x:c r="I653" s="15" t="str">
        <x:f>IF(E653=0,"No reliable quoted sample",IF(E653=1,"One quote only; not a market range","Unweighted mean of advertised asking rates"))</x:f>
        <x:v>One quote only; not a market range</x:v>
      </x:c>
    </x:row>
    <x:row r="654" ht="30" customHeight="1">
      <x:c r="A654" s="15" t="str">
        <x:v>Bracknell</x:v>
      </x:c>
      <x:c r="B654" s="15" t="str">
        <x:v>10,001–15,000</x:v>
      </x:c>
      <x:c r="C654" s="14" t="n">
        <x:f>COUNTIFS('Unit details'!$B$2337:$B$2343,$A654,'Unit details'!$J$2337:$J$2343,$B654,'Unit details'!$H$2337:$H$2343,"Current",'Unit details'!$E$2337:$E$2343,"Town")</x:f>
        <x:v>0</x:v>
      </x:c>
      <x:c r="D654" s="14" t="n">
        <x:f>COUNTIFS('Unit details'!$B$2337:$B$2343,$A654,'Unit details'!$J$2337:$J$2343,$B654,'Unit details'!$H$2337:$H$2343,"Current",'Unit details'!$E$2337:$E$2343,"Nearby")</x:f>
        <x:v>0</x:v>
      </x:c>
      <x:c r="E654" s="14" t="n">
        <x:f>COUNTIFS('Unit details'!$B$2337:$B$2343,$A654,'Unit details'!$J$2337:$J$2343,$B654,'Unit details'!$N$2337:$N$2343,"Yes")</x:f>
        <x:v>0</x:v>
      </x:c>
      <x:c r="F654" s="43" t="str">
        <x:f>IF(E654=0,"n.a.",_xlfn.MINIFS('Unit details'!$X$2337:$X$2343,'Unit details'!$B$2337:$B$2343,$A654,'Unit details'!$J$2337:$J$2343,$B654,'Unit details'!$N$2337:$N$2343,"Yes"))</x:f>
        <x:v>n.a.</x:v>
      </x:c>
      <x:c r="G654" s="43" t="str">
        <x:f>IF(E654=0,"n.a.",SUMIFS('Unit details'!$X$2337:$X$2343,'Unit details'!$B$2337:$B$2343,$A654,'Unit details'!$J$2337:$J$2343,$B654,'Unit details'!$N$2337:$N$2343,"Yes")/E654)</x:f>
        <x:v>n.a.</x:v>
      </x:c>
      <x:c r="H654" s="43" t="str">
        <x:f>IF(E654=0,"n.a.",_xlfn.MAXIFS('Unit details'!$X$2337:$X$2343,'Unit details'!$B$2337:$B$2343,$A654,'Unit details'!$J$2337:$J$2343,$B654,'Unit details'!$N$2337:$N$2343,"Yes"))</x:f>
        <x:v>n.a.</x:v>
      </x:c>
      <x:c r="I654" s="15" t="str">
        <x:f>IF(E654=0,"No reliable quoted sample",IF(E654=1,"One quote only; not a market range","Unweighted mean of advertised asking rates"))</x:f>
        <x:v>No reliable quoted sample</x:v>
      </x:c>
    </x:row>
    <x:row r="655" ht="30" customHeight="1">
      <x:c r="A655" s="15" t="str">
        <x:v>Maidenhead</x:v>
      </x:c>
      <x:c r="B655" s="15" t="str">
        <x:v>1–1,000</x:v>
      </x:c>
      <x:c r="C655" s="14" t="n">
        <x:f>COUNTIFS('Unit details'!$B$2344:$B$2349,$A655,'Unit details'!$J$2344:$J$2349,$B655,'Unit details'!$H$2344:$H$2349,"Current",'Unit details'!$E$2344:$E$2349,"Town")</x:f>
        <x:v>1</x:v>
      </x:c>
      <x:c r="D655" s="14" t="n">
        <x:f>COUNTIFS('Unit details'!$B$2344:$B$2349,$A655,'Unit details'!$J$2344:$J$2349,$B655,'Unit details'!$H$2344:$H$2349,"Current",'Unit details'!$E$2344:$E$2349,"Nearby")</x:f>
        <x:v>0</x:v>
      </x:c>
      <x:c r="E655" s="14" t="n">
        <x:f>COUNTIFS('Unit details'!$B$2344:$B$2349,$A655,'Unit details'!$J$2344:$J$2349,$B655,'Unit details'!$N$2344:$N$2349,"Yes")</x:f>
        <x:v>0</x:v>
      </x:c>
      <x:c r="F655" s="43" t="str">
        <x:f>IF(E655=0,"n.a.",_xlfn.MINIFS('Unit details'!$X$2344:$X$2349,'Unit details'!$B$2344:$B$2349,$A655,'Unit details'!$J$2344:$J$2349,$B655,'Unit details'!$N$2344:$N$2349,"Yes"))</x:f>
        <x:v>n.a.</x:v>
      </x:c>
      <x:c r="G655" s="43" t="str">
        <x:f>IF(E655=0,"n.a.",SUMIFS('Unit details'!$X$2344:$X$2349,'Unit details'!$B$2344:$B$2349,$A655,'Unit details'!$J$2344:$J$2349,$B655,'Unit details'!$N$2344:$N$2349,"Yes")/E655)</x:f>
        <x:v>n.a.</x:v>
      </x:c>
      <x:c r="H655" s="43" t="str">
        <x:f>IF(E655=0,"n.a.",_xlfn.MAXIFS('Unit details'!$X$2344:$X$2349,'Unit details'!$B$2344:$B$2349,$A655,'Unit details'!$J$2344:$J$2349,$B655,'Unit details'!$N$2344:$N$2349,"Yes"))</x:f>
        <x:v>n.a.</x:v>
      </x:c>
      <x:c r="I655" s="15" t="str">
        <x:f>IF(E655=0,"No reliable quoted sample",IF(E655=1,"One quote only; not a market range","Unweighted mean of advertised asking rates"))</x:f>
        <x:v>No reliable quoted sample</x:v>
      </x:c>
    </x:row>
    <x:row r="656" ht="30" customHeight="1">
      <x:c r="A656" s="15" t="str">
        <x:v>Maidenhead</x:v>
      </x:c>
      <x:c r="B656" s="15" t="str">
        <x:v>1,001–2,500</x:v>
      </x:c>
      <x:c r="C656" s="14" t="n">
        <x:f>COUNTIFS('Unit details'!$B$2344:$B$2349,$A656,'Unit details'!$J$2344:$J$2349,$B656,'Unit details'!$H$2344:$H$2349,"Current",'Unit details'!$E$2344:$E$2349,"Town")</x:f>
        <x:v>1</x:v>
      </x:c>
      <x:c r="D656" s="14" t="n">
        <x:f>COUNTIFS('Unit details'!$B$2344:$B$2349,$A656,'Unit details'!$J$2344:$J$2349,$B656,'Unit details'!$H$2344:$H$2349,"Current",'Unit details'!$E$2344:$E$2349,"Nearby")</x:f>
        <x:v>0</x:v>
      </x:c>
      <x:c r="E656" s="14" t="n">
        <x:f>COUNTIFS('Unit details'!$B$2344:$B$2349,$A656,'Unit details'!$J$2344:$J$2349,$B656,'Unit details'!$N$2344:$N$2349,"Yes")</x:f>
        <x:v>1</x:v>
      </x:c>
      <x:c r="F656" s="43" t="n">
        <x:f>IF(E656=0,"n.a.",_xlfn.MINIFS('Unit details'!$X$2344:$X$2349,'Unit details'!$B$2344:$B$2349,$A656,'Unit details'!$J$2344:$J$2349,$B656,'Unit details'!$N$2344:$N$2349,"Yes"))</x:f>
        <x:v>13.998</x:v>
      </x:c>
      <x:c r="G656" s="43" t="n">
        <x:f>IF(E656=0,"n.a.",SUMIFS('Unit details'!$X$2344:$X$2349,'Unit details'!$B$2344:$B$2349,$A656,'Unit details'!$J$2344:$J$2349,$B656,'Unit details'!$N$2344:$N$2349,"Yes")/E656)</x:f>
        <x:v>13.998</x:v>
      </x:c>
      <x:c r="H656" s="43" t="n">
        <x:f>IF(E656=0,"n.a.",_xlfn.MAXIFS('Unit details'!$X$2344:$X$2349,'Unit details'!$B$2344:$B$2349,$A656,'Unit details'!$J$2344:$J$2349,$B656,'Unit details'!$N$2344:$N$2349,"Yes"))</x:f>
        <x:v>13.998</x:v>
      </x:c>
      <x:c r="I656" s="15" t="str">
        <x:f>IF(E656=0,"No reliable quoted sample",IF(E656=1,"One quote only; not a market range","Unweighted mean of advertised asking rates"))</x:f>
        <x:v>One quote only; not a market range</x:v>
      </x:c>
    </x:row>
    <x:row r="657" ht="30" customHeight="1">
      <x:c r="A657" s="15" t="str">
        <x:v>Maidenhead</x:v>
      </x:c>
      <x:c r="B657" s="15" t="str">
        <x:v>2,501–5,000</x:v>
      </x:c>
      <x:c r="C657" s="14" t="n">
        <x:f>COUNTIFS('Unit details'!$B$2344:$B$2349,$A657,'Unit details'!$J$2344:$J$2349,$B657,'Unit details'!$H$2344:$H$2349,"Current",'Unit details'!$E$2344:$E$2349,"Town")</x:f>
        <x:v>1</x:v>
      </x:c>
      <x:c r="D657" s="14" t="n">
        <x:f>COUNTIFS('Unit details'!$B$2344:$B$2349,$A657,'Unit details'!$J$2344:$J$2349,$B657,'Unit details'!$H$2344:$H$2349,"Current",'Unit details'!$E$2344:$E$2349,"Nearby")</x:f>
        <x:v>0</x:v>
      </x:c>
      <x:c r="E657" s="14" t="n">
        <x:f>COUNTIFS('Unit details'!$B$2344:$B$2349,$A657,'Unit details'!$J$2344:$J$2349,$B657,'Unit details'!$N$2344:$N$2349,"Yes")</x:f>
        <x:v>1</x:v>
      </x:c>
      <x:c r="F657" s="43" t="n">
        <x:f>IF(E657=0,"n.a.",_xlfn.MINIFS('Unit details'!$X$2344:$X$2349,'Unit details'!$B$2344:$B$2349,$A657,'Unit details'!$J$2344:$J$2349,$B657,'Unit details'!$N$2344:$N$2349,"Yes"))</x:f>
        <x:v>11.444141689373296</x:v>
      </x:c>
      <x:c r="G657" s="43" t="n">
        <x:f>IF(E657=0,"n.a.",SUMIFS('Unit details'!$X$2344:$X$2349,'Unit details'!$B$2344:$B$2349,$A657,'Unit details'!$J$2344:$J$2349,$B657,'Unit details'!$N$2344:$N$2349,"Yes")/E657)</x:f>
        <x:v>11.444141689373296</x:v>
      </x:c>
      <x:c r="H657" s="43" t="n">
        <x:f>IF(E657=0,"n.a.",_xlfn.MAXIFS('Unit details'!$X$2344:$X$2349,'Unit details'!$B$2344:$B$2349,$A657,'Unit details'!$J$2344:$J$2349,$B657,'Unit details'!$N$2344:$N$2349,"Yes"))</x:f>
        <x:v>11.444141689373296</x:v>
      </x:c>
      <x:c r="I657" s="15" t="str">
        <x:f>IF(E657=0,"No reliable quoted sample",IF(E657=1,"One quote only; not a market range","Unweighted mean of advertised asking rates"))</x:f>
        <x:v>One quote only; not a market range</x:v>
      </x:c>
    </x:row>
    <x:row r="658" ht="30" customHeight="1">
      <x:c r="A658" s="15" t="str">
        <x:v>Maidenhead</x:v>
      </x:c>
      <x:c r="B658" s="15" t="str">
        <x:v>5,001–10,000</x:v>
      </x:c>
      <x:c r="C658" s="14" t="n">
        <x:f>COUNTIFS('Unit details'!$B$2344:$B$2349,$A658,'Unit details'!$J$2344:$J$2349,$B658,'Unit details'!$H$2344:$H$2349,"Current",'Unit details'!$E$2344:$E$2349,"Town")</x:f>
        <x:v>2</x:v>
      </x:c>
      <x:c r="D658" s="14" t="n">
        <x:f>COUNTIFS('Unit details'!$B$2344:$B$2349,$A658,'Unit details'!$J$2344:$J$2349,$B658,'Unit details'!$H$2344:$H$2349,"Current",'Unit details'!$E$2344:$E$2349,"Nearby")</x:f>
        <x:v>0</x:v>
      </x:c>
      <x:c r="E658" s="14" t="n">
        <x:f>COUNTIFS('Unit details'!$B$2344:$B$2349,$A658,'Unit details'!$J$2344:$J$2349,$B658,'Unit details'!$N$2344:$N$2349,"Yes")</x:f>
        <x:v>0</x:v>
      </x:c>
      <x:c r="F658" s="43" t="str">
        <x:f>IF(E658=0,"n.a.",_xlfn.MINIFS('Unit details'!$X$2344:$X$2349,'Unit details'!$B$2344:$B$2349,$A658,'Unit details'!$J$2344:$J$2349,$B658,'Unit details'!$N$2344:$N$2349,"Yes"))</x:f>
        <x:v>n.a.</x:v>
      </x:c>
      <x:c r="G658" s="43" t="str">
        <x:f>IF(E658=0,"n.a.",SUMIFS('Unit details'!$X$2344:$X$2349,'Unit details'!$B$2344:$B$2349,$A658,'Unit details'!$J$2344:$J$2349,$B658,'Unit details'!$N$2344:$N$2349,"Yes")/E658)</x:f>
        <x:v>n.a.</x:v>
      </x:c>
      <x:c r="H658" s="43" t="str">
        <x:f>IF(E658=0,"n.a.",_xlfn.MAXIFS('Unit details'!$X$2344:$X$2349,'Unit details'!$B$2344:$B$2349,$A658,'Unit details'!$J$2344:$J$2349,$B658,'Unit details'!$N$2344:$N$2349,"Yes"))</x:f>
        <x:v>n.a.</x:v>
      </x:c>
      <x:c r="I658" s="15" t="str">
        <x:f>IF(E658=0,"No reliable quoted sample",IF(E658=1,"One quote only; not a market range","Unweighted mean of advertised asking rates"))</x:f>
        <x:v>No reliable quoted sample</x:v>
      </x:c>
    </x:row>
    <x:row r="659" ht="30" customHeight="1">
      <x:c r="A659" s="15" t="str">
        <x:v>Maidenhead</x:v>
      </x:c>
      <x:c r="B659" s="15" t="str">
        <x:v>10,001–15,000</x:v>
      </x:c>
      <x:c r="C659" s="14" t="n">
        <x:f>COUNTIFS('Unit details'!$B$2344:$B$2349,$A659,'Unit details'!$J$2344:$J$2349,$B659,'Unit details'!$H$2344:$H$2349,"Current",'Unit details'!$E$2344:$E$2349,"Town")</x:f>
        <x:v>0</x:v>
      </x:c>
      <x:c r="D659" s="14" t="n">
        <x:f>COUNTIFS('Unit details'!$B$2344:$B$2349,$A659,'Unit details'!$J$2344:$J$2349,$B659,'Unit details'!$H$2344:$H$2349,"Current",'Unit details'!$E$2344:$E$2349,"Nearby")</x:f>
        <x:v>0</x:v>
      </x:c>
      <x:c r="E659" s="14" t="n">
        <x:f>COUNTIFS('Unit details'!$B$2344:$B$2349,$A659,'Unit details'!$J$2344:$J$2349,$B659,'Unit details'!$N$2344:$N$2349,"Yes")</x:f>
        <x:v>0</x:v>
      </x:c>
      <x:c r="F659" s="43" t="str">
        <x:f>IF(E659=0,"n.a.",_xlfn.MINIFS('Unit details'!$X$2344:$X$2349,'Unit details'!$B$2344:$B$2349,$A659,'Unit details'!$J$2344:$J$2349,$B659,'Unit details'!$N$2344:$N$2349,"Yes"))</x:f>
        <x:v>n.a.</x:v>
      </x:c>
      <x:c r="G659" s="43" t="str">
        <x:f>IF(E659=0,"n.a.",SUMIFS('Unit details'!$X$2344:$X$2349,'Unit details'!$B$2344:$B$2349,$A659,'Unit details'!$J$2344:$J$2349,$B659,'Unit details'!$N$2344:$N$2349,"Yes")/E659)</x:f>
        <x:v>n.a.</x:v>
      </x:c>
      <x:c r="H659" s="43" t="str">
        <x:f>IF(E659=0,"n.a.",_xlfn.MAXIFS('Unit details'!$X$2344:$X$2349,'Unit details'!$B$2344:$B$2349,$A659,'Unit details'!$J$2344:$J$2349,$B659,'Unit details'!$N$2344:$N$2349,"Yes"))</x:f>
        <x:v>n.a.</x:v>
      </x:c>
      <x:c r="I659" s="15" t="str">
        <x:f>IF(E659=0,"No reliable quoted sample",IF(E659=1,"One quote only; not a market range","Unweighted mean of advertised asking rates"))</x:f>
        <x:v>No reliable quoted sample</x:v>
      </x:c>
    </x:row>
    <x:row r="660" ht="30" customHeight="1">
      <x:c r="A660" s="15" t="str">
        <x:v>Windsor</x:v>
      </x:c>
      <x:c r="B660" s="15" t="str">
        <x:v>1–1,000</x:v>
      </x:c>
      <x:c r="C660" s="14" t="n">
        <x:f>COUNTIFS('Unit details'!$B$2350:$B$2355,$A660,'Unit details'!$J$2350:$J$2355,$B660,'Unit details'!$H$2350:$H$2355,"Current",'Unit details'!$E$2350:$E$2355,"Town")</x:f>
        <x:v>0</x:v>
      </x:c>
      <x:c r="D660" s="14" t="n">
        <x:f>COUNTIFS('Unit details'!$B$2350:$B$2355,$A660,'Unit details'!$J$2350:$J$2355,$B660,'Unit details'!$H$2350:$H$2355,"Current",'Unit details'!$E$2350:$E$2355,"Nearby")</x:f>
        <x:v>0</x:v>
      </x:c>
      <x:c r="E660" s="14" t="n">
        <x:f>COUNTIFS('Unit details'!$B$2350:$B$2355,$A660,'Unit details'!$J$2350:$J$2355,$B660,'Unit details'!$N$2350:$N$2355,"Yes")</x:f>
        <x:v>0</x:v>
      </x:c>
      <x:c r="F660" s="43" t="str">
        <x:f>IF(E660=0,"n.a.",_xlfn.MINIFS('Unit details'!$X$2350:$X$2355,'Unit details'!$B$2350:$B$2355,$A660,'Unit details'!$J$2350:$J$2355,$B660,'Unit details'!$N$2350:$N$2355,"Yes"))</x:f>
        <x:v>n.a.</x:v>
      </x:c>
      <x:c r="G660" s="43" t="str">
        <x:f>IF(E660=0,"n.a.",SUMIFS('Unit details'!$X$2350:$X$2355,'Unit details'!$B$2350:$B$2355,$A660,'Unit details'!$J$2350:$J$2355,$B660,'Unit details'!$N$2350:$N$2355,"Yes")/E660)</x:f>
        <x:v>n.a.</x:v>
      </x:c>
      <x:c r="H660" s="43" t="str">
        <x:f>IF(E660=0,"n.a.",_xlfn.MAXIFS('Unit details'!$X$2350:$X$2355,'Unit details'!$B$2350:$B$2355,$A660,'Unit details'!$J$2350:$J$2355,$B660,'Unit details'!$N$2350:$N$2355,"Yes"))</x:f>
        <x:v>n.a.</x:v>
      </x:c>
      <x:c r="I660" s="15" t="str">
        <x:f>IF(E660=0,"No reliable quoted sample",IF(E660=1,"One quote only; not a market range","Unweighted mean of advertised asking rates"))</x:f>
        <x:v>No reliable quoted sample</x:v>
      </x:c>
    </x:row>
    <x:row r="661" ht="30" customHeight="1">
      <x:c r="A661" s="15" t="str">
        <x:v>Windsor</x:v>
      </x:c>
      <x:c r="B661" s="15" t="str">
        <x:v>1,001–2,500</x:v>
      </x:c>
      <x:c r="C661" s="14" t="n">
        <x:f>COUNTIFS('Unit details'!$B$2350:$B$2355,$A661,'Unit details'!$J$2350:$J$2355,$B661,'Unit details'!$H$2350:$H$2355,"Current",'Unit details'!$E$2350:$E$2355,"Town")</x:f>
        <x:v>1</x:v>
      </x:c>
      <x:c r="D661" s="14" t="n">
        <x:f>COUNTIFS('Unit details'!$B$2350:$B$2355,$A661,'Unit details'!$J$2350:$J$2355,$B661,'Unit details'!$H$2350:$H$2355,"Current",'Unit details'!$E$2350:$E$2355,"Nearby")</x:f>
        <x:v>0</x:v>
      </x:c>
      <x:c r="E661" s="14" t="n">
        <x:f>COUNTIFS('Unit details'!$B$2350:$B$2355,$A661,'Unit details'!$J$2350:$J$2355,$B661,'Unit details'!$N$2350:$N$2355,"Yes")</x:f>
        <x:v>1</x:v>
      </x:c>
      <x:c r="F661" s="43" t="n">
        <x:f>IF(E661=0,"n.a.",_xlfn.MINIFS('Unit details'!$X$2350:$X$2355,'Unit details'!$B$2350:$B$2355,$A661,'Unit details'!$J$2350:$J$2355,$B661,'Unit details'!$N$2350:$N$2355,"Yes"))</x:f>
        <x:v>21.83606557377049</x:v>
      </x:c>
      <x:c r="G661" s="43" t="n">
        <x:f>IF(E661=0,"n.a.",SUMIFS('Unit details'!$X$2350:$X$2355,'Unit details'!$B$2350:$B$2355,$A661,'Unit details'!$J$2350:$J$2355,$B661,'Unit details'!$N$2350:$N$2355,"Yes")/E661)</x:f>
        <x:v>21.83606557377049</x:v>
      </x:c>
      <x:c r="H661" s="43" t="n">
        <x:f>IF(E661=0,"n.a.",_xlfn.MAXIFS('Unit details'!$X$2350:$X$2355,'Unit details'!$B$2350:$B$2355,$A661,'Unit details'!$J$2350:$J$2355,$B661,'Unit details'!$N$2350:$N$2355,"Yes"))</x:f>
        <x:v>21.83606557377049</x:v>
      </x:c>
      <x:c r="I661" s="15" t="str">
        <x:f>IF(E661=0,"No reliable quoted sample",IF(E661=1,"One quote only; not a market range","Unweighted mean of advertised asking rates"))</x:f>
        <x:v>One quote only; not a market range</x:v>
      </x:c>
    </x:row>
    <x:row r="662" ht="30" customHeight="1">
      <x:c r="A662" s="15" t="str">
        <x:v>Windsor</x:v>
      </x:c>
      <x:c r="B662" s="15" t="str">
        <x:v>2,501–5,000</x:v>
      </x:c>
      <x:c r="C662" s="14" t="n">
        <x:f>COUNTIFS('Unit details'!$B$2350:$B$2355,$A662,'Unit details'!$J$2350:$J$2355,$B662,'Unit details'!$H$2350:$H$2355,"Current",'Unit details'!$E$2350:$E$2355,"Town")</x:f>
        <x:v>5</x:v>
      </x:c>
      <x:c r="D662" s="14" t="n">
        <x:f>COUNTIFS('Unit details'!$B$2350:$B$2355,$A662,'Unit details'!$J$2350:$J$2355,$B662,'Unit details'!$H$2350:$H$2355,"Current",'Unit details'!$E$2350:$E$2355,"Nearby")</x:f>
        <x:v>0</x:v>
      </x:c>
      <x:c r="E662" s="14" t="n">
        <x:f>COUNTIFS('Unit details'!$B$2350:$B$2355,$A662,'Unit details'!$J$2350:$J$2355,$B662,'Unit details'!$N$2350:$N$2355,"Yes")</x:f>
        <x:v>4</x:v>
      </x:c>
      <x:c r="F662" s="43" t="n">
        <x:f>IF(E662=0,"n.a.",_xlfn.MINIFS('Unit details'!$X$2350:$X$2355,'Unit details'!$B$2350:$B$2355,$A662,'Unit details'!$J$2350:$J$2355,$B662,'Unit details'!$N$2350:$N$2355,"Yes"))</x:f>
        <x:v>12</x:v>
      </x:c>
      <x:c r="G662" s="43" t="n">
        <x:f>IF(E662=0,"n.a.",SUMIFS('Unit details'!$X$2350:$X$2355,'Unit details'!$B$2350:$B$2355,$A662,'Unit details'!$J$2350:$J$2355,$B662,'Unit details'!$N$2350:$N$2355,"Yes")/E662)</x:f>
        <x:v>16.258027114798587</x:v>
      </x:c>
      <x:c r="H662" s="43" t="n">
        <x:f>IF(E662=0,"n.a.",_xlfn.MAXIFS('Unit details'!$X$2350:$X$2355,'Unit details'!$B$2350:$B$2355,$A662,'Unit details'!$J$2350:$J$2355,$B662,'Unit details'!$N$2350:$N$2355,"Yes"))</x:f>
        <x:v>18.49932157394844</x:v>
      </x:c>
      <x:c r="I662" s="15" t="str">
        <x:f>IF(E662=0,"No reliable quoted sample",IF(E662=1,"One quote only; not a market range","Unweighted mean of advertised asking rates"))</x:f>
        <x:v>Unweighted mean of advertised asking rates</x:v>
      </x:c>
    </x:row>
    <x:row r="663" ht="30" customHeight="1">
      <x:c r="A663" s="15" t="str">
        <x:v>Windsor</x:v>
      </x:c>
      <x:c r="B663" s="15" t="str">
        <x:v>5,001–10,000</x:v>
      </x:c>
      <x:c r="C663" s="14" t="n">
        <x:f>COUNTIFS('Unit details'!$B$2350:$B$2355,$A663,'Unit details'!$J$2350:$J$2355,$B663,'Unit details'!$H$2350:$H$2355,"Current",'Unit details'!$E$2350:$E$2355,"Town")</x:f>
        <x:v>0</x:v>
      </x:c>
      <x:c r="D663" s="14" t="n">
        <x:f>COUNTIFS('Unit details'!$B$2350:$B$2355,$A663,'Unit details'!$J$2350:$J$2355,$B663,'Unit details'!$H$2350:$H$2355,"Current",'Unit details'!$E$2350:$E$2355,"Nearby")</x:f>
        <x:v>0</x:v>
      </x:c>
      <x:c r="E663" s="14" t="n">
        <x:f>COUNTIFS('Unit details'!$B$2350:$B$2355,$A663,'Unit details'!$J$2350:$J$2355,$B663,'Unit details'!$N$2350:$N$2355,"Yes")</x:f>
        <x:v>0</x:v>
      </x:c>
      <x:c r="F663" s="43" t="str">
        <x:f>IF(E663=0,"n.a.",_xlfn.MINIFS('Unit details'!$X$2350:$X$2355,'Unit details'!$B$2350:$B$2355,$A663,'Unit details'!$J$2350:$J$2355,$B663,'Unit details'!$N$2350:$N$2355,"Yes"))</x:f>
        <x:v>n.a.</x:v>
      </x:c>
      <x:c r="G663" s="43" t="str">
        <x:f>IF(E663=0,"n.a.",SUMIFS('Unit details'!$X$2350:$X$2355,'Unit details'!$B$2350:$B$2355,$A663,'Unit details'!$J$2350:$J$2355,$B663,'Unit details'!$N$2350:$N$2355,"Yes")/E663)</x:f>
        <x:v>n.a.</x:v>
      </x:c>
      <x:c r="H663" s="43" t="str">
        <x:f>IF(E663=0,"n.a.",_xlfn.MAXIFS('Unit details'!$X$2350:$X$2355,'Unit details'!$B$2350:$B$2355,$A663,'Unit details'!$J$2350:$J$2355,$B663,'Unit details'!$N$2350:$N$2355,"Yes"))</x:f>
        <x:v>n.a.</x:v>
      </x:c>
      <x:c r="I663" s="15" t="str">
        <x:f>IF(E663=0,"No reliable quoted sample",IF(E663=1,"One quote only; not a market range","Unweighted mean of advertised asking rates"))</x:f>
        <x:v>No reliable quoted sample</x:v>
      </x:c>
    </x:row>
    <x:row r="664" ht="30" customHeight="1">
      <x:c r="A664" s="15" t="str">
        <x:v>Windsor</x:v>
      </x:c>
      <x:c r="B664" s="15" t="str">
        <x:v>10,001–15,000</x:v>
      </x:c>
      <x:c r="C664" s="14" t="n">
        <x:f>COUNTIFS('Unit details'!$B$2350:$B$2355,$A664,'Unit details'!$J$2350:$J$2355,$B664,'Unit details'!$H$2350:$H$2355,"Current",'Unit details'!$E$2350:$E$2355,"Town")</x:f>
        <x:v>0</x:v>
      </x:c>
      <x:c r="D664" s="14" t="n">
        <x:f>COUNTIFS('Unit details'!$B$2350:$B$2355,$A664,'Unit details'!$J$2350:$J$2355,$B664,'Unit details'!$H$2350:$H$2355,"Current",'Unit details'!$E$2350:$E$2355,"Nearby")</x:f>
        <x:v>0</x:v>
      </x:c>
      <x:c r="E664" s="14" t="n">
        <x:f>COUNTIFS('Unit details'!$B$2350:$B$2355,$A664,'Unit details'!$J$2350:$J$2355,$B664,'Unit details'!$N$2350:$N$2355,"Yes")</x:f>
        <x:v>0</x:v>
      </x:c>
      <x:c r="F664" s="43" t="str">
        <x:f>IF(E664=0,"n.a.",_xlfn.MINIFS('Unit details'!$X$2350:$X$2355,'Unit details'!$B$2350:$B$2355,$A664,'Unit details'!$J$2350:$J$2355,$B664,'Unit details'!$N$2350:$N$2355,"Yes"))</x:f>
        <x:v>n.a.</x:v>
      </x:c>
      <x:c r="G664" s="43" t="str">
        <x:f>IF(E664=0,"n.a.",SUMIFS('Unit details'!$X$2350:$X$2355,'Unit details'!$B$2350:$B$2355,$A664,'Unit details'!$J$2350:$J$2355,$B664,'Unit details'!$N$2350:$N$2355,"Yes")/E664)</x:f>
        <x:v>n.a.</x:v>
      </x:c>
      <x:c r="H664" s="43" t="str">
        <x:f>IF(E664=0,"n.a.",_xlfn.MAXIFS('Unit details'!$X$2350:$X$2355,'Unit details'!$B$2350:$B$2355,$A664,'Unit details'!$J$2350:$J$2355,$B664,'Unit details'!$N$2350:$N$2355,"Yes"))</x:f>
        <x:v>n.a.</x:v>
      </x:c>
      <x:c r="I664" s="15" t="str">
        <x:f>IF(E664=0,"No reliable quoted sample",IF(E664=1,"One quote only; not a market range","Unweighted mean of advertised asking rates"))</x:f>
        <x:v>No reliable quoted sample</x:v>
      </x:c>
    </x:row>
    <x:row r="665" ht="30" customHeight="1">
      <x:c r="A665" s="15" t="str">
        <x:v>Slough</x:v>
      </x:c>
      <x:c r="B665" s="15" t="str">
        <x:v>1–1,000</x:v>
      </x:c>
      <x:c r="C665" s="14" t="n">
        <x:f>COUNTIFS('Unit details'!$B$2356:$B$2398,$A665,'Unit details'!$J$2356:$J$2398,$B665,'Unit details'!$H$2356:$H$2398,"Current",'Unit details'!$E$2356:$E$2398,"Town")</x:f>
        <x:v>7</x:v>
      </x:c>
      <x:c r="D665" s="14" t="n">
        <x:f>COUNTIFS('Unit details'!$B$2356:$B$2398,$A665,'Unit details'!$J$2356:$J$2398,$B665,'Unit details'!$H$2356:$H$2398,"Current",'Unit details'!$E$2356:$E$2398,"Nearby")</x:f>
        <x:v>0</x:v>
      </x:c>
      <x:c r="E665" s="14" t="n">
        <x:f>COUNTIFS('Unit details'!$B$2356:$B$2398,$A665,'Unit details'!$J$2356:$J$2398,$B665,'Unit details'!$N$2356:$N$2398,"Yes")</x:f>
        <x:v>0</x:v>
      </x:c>
      <x:c r="F665" s="43" t="str">
        <x:f>IF(E665=0,"n.a.",_xlfn.MINIFS('Unit details'!$X$2356:$X$2398,'Unit details'!$B$2356:$B$2398,$A665,'Unit details'!$J$2356:$J$2398,$B665,'Unit details'!$N$2356:$N$2398,"Yes"))</x:f>
        <x:v>n.a.</x:v>
      </x:c>
      <x:c r="G665" s="43" t="str">
        <x:f>IF(E665=0,"n.a.",SUMIFS('Unit details'!$X$2356:$X$2398,'Unit details'!$B$2356:$B$2398,$A665,'Unit details'!$J$2356:$J$2398,$B665,'Unit details'!$N$2356:$N$2398,"Yes")/E665)</x:f>
        <x:v>n.a.</x:v>
      </x:c>
      <x:c r="H665" s="43" t="str">
        <x:f>IF(E665=0,"n.a.",_xlfn.MAXIFS('Unit details'!$X$2356:$X$2398,'Unit details'!$B$2356:$B$2398,$A665,'Unit details'!$J$2356:$J$2398,$B665,'Unit details'!$N$2356:$N$2398,"Yes"))</x:f>
        <x:v>n.a.</x:v>
      </x:c>
      <x:c r="I665" s="15" t="str">
        <x:f>IF(E665=0,"No reliable quoted sample",IF(E665=1,"One quote only; not a market range","Unweighted mean of advertised asking rates"))</x:f>
        <x:v>No reliable quoted sample</x:v>
      </x:c>
    </x:row>
    <x:row r="666" ht="30" customHeight="1">
      <x:c r="A666" s="15" t="str">
        <x:v>Slough</x:v>
      </x:c>
      <x:c r="B666" s="15" t="str">
        <x:v>1,001–2,500</x:v>
      </x:c>
      <x:c r="C666" s="14" t="n">
        <x:f>COUNTIFS('Unit details'!$B$2356:$B$2398,$A666,'Unit details'!$J$2356:$J$2398,$B666,'Unit details'!$H$2356:$H$2398,"Current",'Unit details'!$E$2356:$E$2398,"Town")</x:f>
        <x:v>17</x:v>
      </x:c>
      <x:c r="D666" s="14" t="n">
        <x:f>COUNTIFS('Unit details'!$B$2356:$B$2398,$A666,'Unit details'!$J$2356:$J$2398,$B666,'Unit details'!$H$2356:$H$2398,"Current",'Unit details'!$E$2356:$E$2398,"Nearby")</x:f>
        <x:v>0</x:v>
      </x:c>
      <x:c r="E666" s="14" t="n">
        <x:f>COUNTIFS('Unit details'!$B$2356:$B$2398,$A666,'Unit details'!$J$2356:$J$2398,$B666,'Unit details'!$N$2356:$N$2398,"Yes")</x:f>
        <x:v>1</x:v>
      </x:c>
      <x:c r="F666" s="43" t="n">
        <x:f>IF(E666=0,"n.a.",_xlfn.MINIFS('Unit details'!$X$2356:$X$2398,'Unit details'!$B$2356:$B$2398,$A666,'Unit details'!$J$2356:$J$2398,$B666,'Unit details'!$N$2356:$N$2398,"Yes"))</x:f>
        <x:v>21.05697770437655</x:v>
      </x:c>
      <x:c r="G666" s="43" t="n">
        <x:f>IF(E666=0,"n.a.",SUMIFS('Unit details'!$X$2356:$X$2398,'Unit details'!$B$2356:$B$2398,$A666,'Unit details'!$J$2356:$J$2398,$B666,'Unit details'!$N$2356:$N$2398,"Yes")/E666)</x:f>
        <x:v>21.05697770437655</x:v>
      </x:c>
      <x:c r="H666" s="43" t="n">
        <x:f>IF(E666=0,"n.a.",_xlfn.MAXIFS('Unit details'!$X$2356:$X$2398,'Unit details'!$B$2356:$B$2398,$A666,'Unit details'!$J$2356:$J$2398,$B666,'Unit details'!$N$2356:$N$2398,"Yes"))</x:f>
        <x:v>21.05697770437655</x:v>
      </x:c>
      <x:c r="I666" s="15" t="str">
        <x:f>IF(E666=0,"No reliable quoted sample",IF(E666=1,"One quote only; not a market range","Unweighted mean of advertised asking rates"))</x:f>
        <x:v>One quote only; not a market range</x:v>
      </x:c>
    </x:row>
    <x:row r="667" ht="30" customHeight="1">
      <x:c r="A667" s="15" t="str">
        <x:v>Slough</x:v>
      </x:c>
      <x:c r="B667" s="15" t="str">
        <x:v>2,501–5,000</x:v>
      </x:c>
      <x:c r="C667" s="14" t="n">
        <x:f>COUNTIFS('Unit details'!$B$2356:$B$2398,$A667,'Unit details'!$J$2356:$J$2398,$B667,'Unit details'!$H$2356:$H$2398,"Current",'Unit details'!$E$2356:$E$2398,"Town")</x:f>
        <x:v>5</x:v>
      </x:c>
      <x:c r="D667" s="14" t="n">
        <x:f>COUNTIFS('Unit details'!$B$2356:$B$2398,$A667,'Unit details'!$J$2356:$J$2398,$B667,'Unit details'!$H$2356:$H$2398,"Current",'Unit details'!$E$2356:$E$2398,"Nearby")</x:f>
        <x:v>0</x:v>
      </x:c>
      <x:c r="E667" s="14" t="n">
        <x:f>COUNTIFS('Unit details'!$B$2356:$B$2398,$A667,'Unit details'!$J$2356:$J$2398,$B667,'Unit details'!$N$2356:$N$2398,"Yes")</x:f>
        <x:v>0</x:v>
      </x:c>
      <x:c r="F667" s="43" t="str">
        <x:f>IF(E667=0,"n.a.",_xlfn.MINIFS('Unit details'!$X$2356:$X$2398,'Unit details'!$B$2356:$B$2398,$A667,'Unit details'!$J$2356:$J$2398,$B667,'Unit details'!$N$2356:$N$2398,"Yes"))</x:f>
        <x:v>n.a.</x:v>
      </x:c>
      <x:c r="G667" s="43" t="str">
        <x:f>IF(E667=0,"n.a.",SUMIFS('Unit details'!$X$2356:$X$2398,'Unit details'!$B$2356:$B$2398,$A667,'Unit details'!$J$2356:$J$2398,$B667,'Unit details'!$N$2356:$N$2398,"Yes")/E667)</x:f>
        <x:v>n.a.</x:v>
      </x:c>
      <x:c r="H667" s="43" t="str">
        <x:f>IF(E667=0,"n.a.",_xlfn.MAXIFS('Unit details'!$X$2356:$X$2398,'Unit details'!$B$2356:$B$2398,$A667,'Unit details'!$J$2356:$J$2398,$B667,'Unit details'!$N$2356:$N$2398,"Yes"))</x:f>
        <x:v>n.a.</x:v>
      </x:c>
      <x:c r="I667" s="15" t="str">
        <x:f>IF(E667=0,"No reliable quoted sample",IF(E667=1,"One quote only; not a market range","Unweighted mean of advertised asking rates"))</x:f>
        <x:v>No reliable quoted sample</x:v>
      </x:c>
    </x:row>
    <x:row r="668" ht="30" customHeight="1">
      <x:c r="A668" s="15" t="str">
        <x:v>Slough</x:v>
      </x:c>
      <x:c r="B668" s="15" t="str">
        <x:v>5,001–10,000</x:v>
      </x:c>
      <x:c r="C668" s="14" t="n">
        <x:f>COUNTIFS('Unit details'!$B$2356:$B$2398,$A668,'Unit details'!$J$2356:$J$2398,$B668,'Unit details'!$H$2356:$H$2398,"Current",'Unit details'!$E$2356:$E$2398,"Town")</x:f>
        <x:v>11</x:v>
      </x:c>
      <x:c r="D668" s="14" t="n">
        <x:f>COUNTIFS('Unit details'!$B$2356:$B$2398,$A668,'Unit details'!$J$2356:$J$2398,$B668,'Unit details'!$H$2356:$H$2398,"Current",'Unit details'!$E$2356:$E$2398,"Nearby")</x:f>
        <x:v>2</x:v>
      </x:c>
      <x:c r="E668" s="14" t="n">
        <x:f>COUNTIFS('Unit details'!$B$2356:$B$2398,$A668,'Unit details'!$J$2356:$J$2398,$B668,'Unit details'!$N$2356:$N$2398,"Yes")</x:f>
        <x:v>1</x:v>
      </x:c>
      <x:c r="F668" s="43" t="n">
        <x:f>IF(E668=0,"n.a.",_xlfn.MINIFS('Unit details'!$X$2356:$X$2398,'Unit details'!$B$2356:$B$2398,$A668,'Unit details'!$J$2356:$J$2398,$B668,'Unit details'!$N$2356:$N$2398,"Yes"))</x:f>
        <x:v>16.678046843985708</x:v>
      </x:c>
      <x:c r="G668" s="43" t="n">
        <x:f>IF(E668=0,"n.a.",SUMIFS('Unit details'!$X$2356:$X$2398,'Unit details'!$B$2356:$B$2398,$A668,'Unit details'!$J$2356:$J$2398,$B668,'Unit details'!$N$2356:$N$2398,"Yes")/E668)</x:f>
        <x:v>16.678046843985708</x:v>
      </x:c>
      <x:c r="H668" s="43" t="n">
        <x:f>IF(E668=0,"n.a.",_xlfn.MAXIFS('Unit details'!$X$2356:$X$2398,'Unit details'!$B$2356:$B$2398,$A668,'Unit details'!$J$2356:$J$2398,$B668,'Unit details'!$N$2356:$N$2398,"Yes"))</x:f>
        <x:v>16.678046843985708</x:v>
      </x:c>
      <x:c r="I668" s="15" t="str">
        <x:f>IF(E668=0,"No reliable quoted sample",IF(E668=1,"One quote only; not a market range","Unweighted mean of advertised asking rates"))</x:f>
        <x:v>One quote only; not a market range</x:v>
      </x:c>
    </x:row>
    <x:row r="669" ht="30" customHeight="1">
      <x:c r="A669" s="15" t="str">
        <x:v>Slough</x:v>
      </x:c>
      <x:c r="B669" s="15" t="str">
        <x:v>10,001–15,000</x:v>
      </x:c>
      <x:c r="C669" s="14" t="n">
        <x:f>COUNTIFS('Unit details'!$B$2356:$B$2398,$A669,'Unit details'!$J$2356:$J$2398,$B669,'Unit details'!$H$2356:$H$2398,"Current",'Unit details'!$E$2356:$E$2398,"Town")</x:f>
        <x:v>1</x:v>
      </x:c>
      <x:c r="D669" s="14" t="n">
        <x:f>COUNTIFS('Unit details'!$B$2356:$B$2398,$A669,'Unit details'!$J$2356:$J$2398,$B669,'Unit details'!$H$2356:$H$2398,"Current",'Unit details'!$E$2356:$E$2398,"Nearby")</x:f>
        <x:v>0</x:v>
      </x:c>
      <x:c r="E669" s="14" t="n">
        <x:f>COUNTIFS('Unit details'!$B$2356:$B$2398,$A669,'Unit details'!$J$2356:$J$2398,$B669,'Unit details'!$N$2356:$N$2398,"Yes")</x:f>
        <x:v>0</x:v>
      </x:c>
      <x:c r="F669" s="43" t="str">
        <x:f>IF(E669=0,"n.a.",_xlfn.MINIFS('Unit details'!$X$2356:$X$2398,'Unit details'!$B$2356:$B$2398,$A669,'Unit details'!$J$2356:$J$2398,$B669,'Unit details'!$N$2356:$N$2398,"Yes"))</x:f>
        <x:v>n.a.</x:v>
      </x:c>
      <x:c r="G669" s="43" t="str">
        <x:f>IF(E669=0,"n.a.",SUMIFS('Unit details'!$X$2356:$X$2398,'Unit details'!$B$2356:$B$2398,$A669,'Unit details'!$J$2356:$J$2398,$B669,'Unit details'!$N$2356:$N$2398,"Yes")/E669)</x:f>
        <x:v>n.a.</x:v>
      </x:c>
      <x:c r="H669" s="43" t="str">
        <x:f>IF(E669=0,"n.a.",_xlfn.MAXIFS('Unit details'!$X$2356:$X$2398,'Unit details'!$B$2356:$B$2398,$A669,'Unit details'!$J$2356:$J$2398,$B669,'Unit details'!$N$2356:$N$2398,"Yes"))</x:f>
        <x:v>n.a.</x:v>
      </x:c>
      <x:c r="I669" s="15" t="str">
        <x:f>IF(E669=0,"No reliable quoted sample",IF(E669=1,"One quote only; not a market range","Unweighted mean of advertised asking rates"))</x:f>
        <x:v>No reliable quoted sample</x:v>
      </x:c>
    </x:row>
    <x:row r="670" ht="30" customHeight="1">
      <x:c r="A670" s="15" t="str">
        <x:v>Aylesbury</x:v>
      </x:c>
      <x:c r="B670" s="15" t="str">
        <x:v>1–1,000</x:v>
      </x:c>
      <x:c r="C670" s="14" t="n">
        <x:f>COUNTIFS('Unit details'!$B$2399:$B$2438,$A670,'Unit details'!$J$2399:$J$2438,$B670,'Unit details'!$H$2399:$H$2438,"Current",'Unit details'!$E$2399:$E$2438,"Town")</x:f>
        <x:v>3</x:v>
      </x:c>
      <x:c r="D670" s="14" t="n">
        <x:f>COUNTIFS('Unit details'!$B$2399:$B$2438,$A670,'Unit details'!$J$2399:$J$2438,$B670,'Unit details'!$H$2399:$H$2438,"Current",'Unit details'!$E$2399:$E$2438,"Nearby")</x:f>
        <x:v>0</x:v>
      </x:c>
      <x:c r="E670" s="14" t="n">
        <x:f>COUNTIFS('Unit details'!$B$2399:$B$2438,$A670,'Unit details'!$J$2399:$J$2438,$B670,'Unit details'!$N$2399:$N$2438,"Yes")</x:f>
        <x:v>2</x:v>
      </x:c>
      <x:c r="F670" s="43" t="n">
        <x:f>IF(E670=0,"n.a.",_xlfn.MINIFS('Unit details'!$X$2399:$X$2438,'Unit details'!$B$2399:$B$2438,$A670,'Unit details'!$J$2399:$J$2438,$B670,'Unit details'!$N$2399:$N$2438,"Yes"))</x:f>
        <x:v>21.73913043478261</x:v>
      </x:c>
      <x:c r="G670" s="43" t="n">
        <x:f>IF(E670=0,"n.a.",SUMIFS('Unit details'!$X$2399:$X$2438,'Unit details'!$B$2399:$B$2438,$A670,'Unit details'!$J$2399:$J$2438,$B670,'Unit details'!$N$2399:$N$2438,"Yes")/E670)</x:f>
        <x:v>22.298136645962735</x:v>
      </x:c>
      <x:c r="H670" s="43" t="n">
        <x:f>IF(E670=0,"n.a.",_xlfn.MAXIFS('Unit details'!$X$2399:$X$2438,'Unit details'!$B$2399:$B$2438,$A670,'Unit details'!$J$2399:$J$2438,$B670,'Unit details'!$N$2399:$N$2438,"Yes"))</x:f>
        <x:v>22.857142857142858</x:v>
      </x:c>
      <x:c r="I670" s="15" t="str">
        <x:f>IF(E670=0,"No reliable quoted sample",IF(E670=1,"One quote only; not a market range","Unweighted mean of advertised asking rates"))</x:f>
        <x:v>Unweighted mean of advertised asking rates</x:v>
      </x:c>
    </x:row>
    <x:row r="671" ht="30" customHeight="1">
      <x:c r="A671" s="15" t="str">
        <x:v>Aylesbury</x:v>
      </x:c>
      <x:c r="B671" s="15" t="str">
        <x:v>1,001–2,500</x:v>
      </x:c>
      <x:c r="C671" s="14" t="n">
        <x:f>COUNTIFS('Unit details'!$B$2399:$B$2438,$A671,'Unit details'!$J$2399:$J$2438,$B671,'Unit details'!$H$2399:$H$2438,"Current",'Unit details'!$E$2399:$E$2438,"Town")</x:f>
        <x:v>6</x:v>
      </x:c>
      <x:c r="D671" s="14" t="n">
        <x:f>COUNTIFS('Unit details'!$B$2399:$B$2438,$A671,'Unit details'!$J$2399:$J$2438,$B671,'Unit details'!$H$2399:$H$2438,"Current",'Unit details'!$E$2399:$E$2438,"Nearby")</x:f>
        <x:v>1</x:v>
      </x:c>
      <x:c r="E671" s="14" t="n">
        <x:f>COUNTIFS('Unit details'!$B$2399:$B$2438,$A671,'Unit details'!$J$2399:$J$2438,$B671,'Unit details'!$N$2399:$N$2438,"Yes")</x:f>
        <x:v>4</x:v>
      </x:c>
      <x:c r="F671" s="43" t="n">
        <x:f>IF(E671=0,"n.a.",_xlfn.MINIFS('Unit details'!$X$2399:$X$2438,'Unit details'!$B$2399:$B$2438,$A671,'Unit details'!$J$2399:$J$2438,$B671,'Unit details'!$N$2399:$N$2438,"Yes"))</x:f>
        <x:v>14.501108647450112</x:v>
      </x:c>
      <x:c r="G671" s="43" t="n">
        <x:f>IF(E671=0,"n.a.",SUMIFS('Unit details'!$X$2399:$X$2438,'Unit details'!$B$2399:$B$2438,$A671,'Unit details'!$J$2399:$J$2438,$B671,'Unit details'!$N$2399:$N$2438,"Yes")/E671)</x:f>
        <x:v>15.378784628404006</x:v>
      </x:c>
      <x:c r="H671" s="43" t="n">
        <x:f>IF(E671=0,"n.a.",_xlfn.MAXIFS('Unit details'!$X$2399:$X$2438,'Unit details'!$B$2399:$B$2438,$A671,'Unit details'!$J$2399:$J$2438,$B671,'Unit details'!$N$2399:$N$2438,"Yes"))</x:f>
        <x:v>16.499377851513895</x:v>
      </x:c>
      <x:c r="I671" s="15" t="str">
        <x:f>IF(E671=0,"No reliable quoted sample",IF(E671=1,"One quote only; not a market range","Unweighted mean of advertised asking rates"))</x:f>
        <x:v>Unweighted mean of advertised asking rates</x:v>
      </x:c>
    </x:row>
    <x:row r="672" ht="30" customHeight="1">
      <x:c r="A672" s="15" t="str">
        <x:v>Aylesbury</x:v>
      </x:c>
      <x:c r="B672" s="15" t="str">
        <x:v>2,501–5,000</x:v>
      </x:c>
      <x:c r="C672" s="14" t="n">
        <x:f>COUNTIFS('Unit details'!$B$2399:$B$2438,$A672,'Unit details'!$J$2399:$J$2438,$B672,'Unit details'!$H$2399:$H$2438,"Current",'Unit details'!$E$2399:$E$2438,"Town")</x:f>
        <x:v>12</x:v>
      </x:c>
      <x:c r="D672" s="14" t="n">
        <x:f>COUNTIFS('Unit details'!$B$2399:$B$2438,$A672,'Unit details'!$J$2399:$J$2438,$B672,'Unit details'!$H$2399:$H$2438,"Current",'Unit details'!$E$2399:$E$2438,"Nearby")</x:f>
        <x:v>0</x:v>
      </x:c>
      <x:c r="E672" s="14" t="n">
        <x:f>COUNTIFS('Unit details'!$B$2399:$B$2438,$A672,'Unit details'!$J$2399:$J$2438,$B672,'Unit details'!$N$2399:$N$2438,"Yes")</x:f>
        <x:v>10</x:v>
      </x:c>
      <x:c r="F672" s="43" t="n">
        <x:f>IF(E672=0,"n.a.",_xlfn.MINIFS('Unit details'!$X$2399:$X$2438,'Unit details'!$B$2399:$B$2438,$A672,'Unit details'!$J$2399:$J$2438,$B672,'Unit details'!$N$2399:$N$2438,"Yes"))</x:f>
        <x:v>9.718566511439562</x:v>
      </x:c>
      <x:c r="G672" s="43" t="n">
        <x:f>IF(E672=0,"n.a.",SUMIFS('Unit details'!$X$2399:$X$2438,'Unit details'!$B$2399:$B$2438,$A672,'Unit details'!$J$2399:$J$2438,$B672,'Unit details'!$N$2399:$N$2438,"Yes")/E672)</x:f>
        <x:v>13.338617568297156</x:v>
      </x:c>
      <x:c r="H672" s="43" t="n">
        <x:f>IF(E672=0,"n.a.",_xlfn.MAXIFS('Unit details'!$X$2399:$X$2438,'Unit details'!$B$2399:$B$2438,$A672,'Unit details'!$J$2399:$J$2438,$B672,'Unit details'!$N$2399:$N$2438,"Yes"))</x:f>
        <x:v>16.49984321103794</x:v>
      </x:c>
      <x:c r="I672" s="15" t="str">
        <x:f>IF(E672=0,"No reliable quoted sample",IF(E672=1,"One quote only; not a market range","Unweighted mean of advertised asking rates"))</x:f>
        <x:v>Unweighted mean of advertised asking rates</x:v>
      </x:c>
    </x:row>
    <x:row r="673" ht="30" customHeight="1">
      <x:c r="A673" s="15" t="str">
        <x:v>Aylesbury</x:v>
      </x:c>
      <x:c r="B673" s="15" t="str">
        <x:v>5,001–10,000</x:v>
      </x:c>
      <x:c r="C673" s="14" t="n">
        <x:f>COUNTIFS('Unit details'!$B$2399:$B$2438,$A673,'Unit details'!$J$2399:$J$2438,$B673,'Unit details'!$H$2399:$H$2438,"Current",'Unit details'!$E$2399:$E$2438,"Town")</x:f>
        <x:v>11</x:v>
      </x:c>
      <x:c r="D673" s="14" t="n">
        <x:f>COUNTIFS('Unit details'!$B$2399:$B$2438,$A673,'Unit details'!$J$2399:$J$2438,$B673,'Unit details'!$H$2399:$H$2438,"Current",'Unit details'!$E$2399:$E$2438,"Nearby")</x:f>
        <x:v>0</x:v>
      </x:c>
      <x:c r="E673" s="14" t="n">
        <x:f>COUNTIFS('Unit details'!$B$2399:$B$2438,$A673,'Unit details'!$J$2399:$J$2438,$B673,'Unit details'!$N$2399:$N$2438,"Yes")</x:f>
        <x:v>7</x:v>
      </x:c>
      <x:c r="F673" s="43" t="n">
        <x:f>IF(E673=0,"n.a.",_xlfn.MINIFS('Unit details'!$X$2399:$X$2438,'Unit details'!$B$2399:$B$2438,$A673,'Unit details'!$J$2399:$J$2438,$B673,'Unit details'!$N$2399:$N$2438,"Yes"))</x:f>
        <x:v>4.774146162320969</x:v>
      </x:c>
      <x:c r="G673" s="43" t="n">
        <x:f>IF(E673=0,"n.a.",SUMIFS('Unit details'!$X$2399:$X$2438,'Unit details'!$B$2399:$B$2438,$A673,'Unit details'!$J$2399:$J$2438,$B673,'Unit details'!$N$2399:$N$2438,"Yes")/E673)</x:f>
        <x:v>11.885264617049994</x:v>
      </x:c>
      <x:c r="H673" s="43" t="n">
        <x:f>IF(E673=0,"n.a.",_xlfn.MAXIFS('Unit details'!$X$2399:$X$2438,'Unit details'!$B$2399:$B$2438,$A673,'Unit details'!$J$2399:$J$2438,$B673,'Unit details'!$N$2399:$N$2438,"Yes"))</x:f>
        <x:v>16.500489396411094</x:v>
      </x:c>
      <x:c r="I673" s="15" t="str">
        <x:f>IF(E673=0,"No reliable quoted sample",IF(E673=1,"One quote only; not a market range","Unweighted mean of advertised asking rates"))</x:f>
        <x:v>Unweighted mean of advertised asking rates</x:v>
      </x:c>
    </x:row>
    <x:row r="674" ht="30" customHeight="1">
      <x:c r="A674" s="15" t="str">
        <x:v>Aylesbury</x:v>
      </x:c>
      <x:c r="B674" s="15" t="str">
        <x:v>10,001–15,000</x:v>
      </x:c>
      <x:c r="C674" s="14" t="n">
        <x:f>COUNTIFS('Unit details'!$B$2399:$B$2438,$A674,'Unit details'!$J$2399:$J$2438,$B674,'Unit details'!$H$2399:$H$2438,"Current",'Unit details'!$E$2399:$E$2438,"Town")</x:f>
        <x:v>2</x:v>
      </x:c>
      <x:c r="D674" s="14" t="n">
        <x:f>COUNTIFS('Unit details'!$B$2399:$B$2438,$A674,'Unit details'!$J$2399:$J$2438,$B674,'Unit details'!$H$2399:$H$2438,"Current",'Unit details'!$E$2399:$E$2438,"Nearby")</x:f>
        <x:v>0</x:v>
      </x:c>
      <x:c r="E674" s="14" t="n">
        <x:f>COUNTIFS('Unit details'!$B$2399:$B$2438,$A674,'Unit details'!$J$2399:$J$2438,$B674,'Unit details'!$N$2399:$N$2438,"Yes")</x:f>
        <x:v>1</x:v>
      </x:c>
      <x:c r="F674" s="43" t="n">
        <x:f>IF(E674=0,"n.a.",_xlfn.MINIFS('Unit details'!$X$2399:$X$2438,'Unit details'!$B$2399:$B$2438,$A674,'Unit details'!$J$2399:$J$2438,$B674,'Unit details'!$N$2399:$N$2438,"Yes"))</x:f>
        <x:v>9.47653429602888</x:v>
      </x:c>
      <x:c r="G674" s="43" t="n">
        <x:f>IF(E674=0,"n.a.",SUMIFS('Unit details'!$X$2399:$X$2438,'Unit details'!$B$2399:$B$2438,$A674,'Unit details'!$J$2399:$J$2438,$B674,'Unit details'!$N$2399:$N$2438,"Yes")/E674)</x:f>
        <x:v>9.47653429602888</x:v>
      </x:c>
      <x:c r="H674" s="43" t="n">
        <x:f>IF(E674=0,"n.a.",_xlfn.MAXIFS('Unit details'!$X$2399:$X$2438,'Unit details'!$B$2399:$B$2438,$A674,'Unit details'!$J$2399:$J$2438,$B674,'Unit details'!$N$2399:$N$2438,"Yes"))</x:f>
        <x:v>9.47653429602888</x:v>
      </x:c>
      <x:c r="I674" s="15" t="str">
        <x:f>IF(E674=0,"No reliable quoted sample",IF(E674=1,"One quote only; not a market range","Unweighted mean of advertised asking rates"))</x:f>
        <x:v>One quote only; not a market range</x:v>
      </x:c>
    </x:row>
    <x:row r="675" ht="30" customHeight="1">
      <x:c r="A675" s="15" t="str">
        <x:v>Aylesbury</x:v>
      </x:c>
      <x:c r="B675" s="15" t="str">
        <x:v>Range crosses bands</x:v>
      </x:c>
      <x:c r="C675" s="14" t="n">
        <x:f>COUNTIFS('Unit details'!$B$2399:$B$2438,$A675,'Unit details'!$J$2399:$J$2438,$B675,'Unit details'!$H$2399:$H$2438,"Current",'Unit details'!$E$2399:$E$2438,"Town")</x:f>
        <x:v>1</x:v>
      </x:c>
      <x:c r="D675" s="14" t="n">
        <x:f>COUNTIFS('Unit details'!$B$2399:$B$2438,$A675,'Unit details'!$J$2399:$J$2438,$B675,'Unit details'!$H$2399:$H$2438,"Current",'Unit details'!$E$2399:$E$2438,"Nearby")</x:f>
        <x:v>0</x:v>
      </x:c>
      <x:c r="E675" s="14" t="n">
        <x:f>COUNTIFS('Unit details'!$B$2399:$B$2438,$A675,'Unit details'!$J$2399:$J$2438,$B675,'Unit details'!$N$2399:$N$2438,"Yes")</x:f>
        <x:v>0</x:v>
      </x:c>
      <x:c r="F675" s="43" t="str">
        <x:f>IF(E675=0,"n.a.",_xlfn.MINIFS('Unit details'!$X$2399:$X$2438,'Unit details'!$B$2399:$B$2438,$A675,'Unit details'!$J$2399:$J$2438,$B675,'Unit details'!$N$2399:$N$2438,"Yes"))</x:f>
        <x:v>n.a.</x:v>
      </x:c>
      <x:c r="G675" s="43" t="str">
        <x:f>IF(E675=0,"n.a.",SUMIFS('Unit details'!$X$2399:$X$2438,'Unit details'!$B$2399:$B$2438,$A675,'Unit details'!$J$2399:$J$2438,$B675,'Unit details'!$N$2399:$N$2438,"Yes")/E675)</x:f>
        <x:v>n.a.</x:v>
      </x:c>
      <x:c r="H675" s="43" t="str">
        <x:f>IF(E675=0,"n.a.",_xlfn.MAXIFS('Unit details'!$X$2399:$X$2438,'Unit details'!$B$2399:$B$2438,$A675,'Unit details'!$J$2399:$J$2438,$B675,'Unit details'!$N$2399:$N$2438,"Yes"))</x:f>
        <x:v>n.a.</x:v>
      </x:c>
      <x:c r="I675" s="15" t="str">
        <x:f>IF(E675=0,"No reliable quoted sample",IF(E675=1,"One quote only; not a market range","Unweighted mean of advertised asking rates"))</x:f>
        <x:v>No reliable quoted sample</x:v>
      </x:c>
    </x:row>
    <x:row r="676" ht="30" customHeight="1">
      <x:c r="A676" s="15" t="str">
        <x:v>High Wycombe</x:v>
      </x:c>
      <x:c r="B676" s="15" t="str">
        <x:v>1–1,000</x:v>
      </x:c>
      <x:c r="C676" s="14" t="n">
        <x:f>COUNTIFS('Unit details'!$B$2439:$B$2479,$A676,'Unit details'!$J$2439:$J$2479,$B676,'Unit details'!$H$2439:$H$2479,"Current",'Unit details'!$E$2439:$E$2479,"Town")</x:f>
        <x:v>4</x:v>
      </x:c>
      <x:c r="D676" s="14" t="n">
        <x:f>COUNTIFS('Unit details'!$B$2439:$B$2479,$A676,'Unit details'!$J$2439:$J$2479,$B676,'Unit details'!$H$2439:$H$2479,"Current",'Unit details'!$E$2439:$E$2479,"Nearby")</x:f>
        <x:v>0</x:v>
      </x:c>
      <x:c r="E676" s="14" t="n">
        <x:f>COUNTIFS('Unit details'!$B$2439:$B$2479,$A676,'Unit details'!$J$2439:$J$2479,$B676,'Unit details'!$N$2439:$N$2479,"Yes")</x:f>
        <x:v>4</x:v>
      </x:c>
      <x:c r="F676" s="43" t="n">
        <x:f>IF(E676=0,"n.a.",_xlfn.MINIFS('Unit details'!$X$2439:$X$2479,'Unit details'!$B$2439:$B$2479,$A676,'Unit details'!$J$2439:$J$2479,$B676,'Unit details'!$N$2439:$N$2479,"Yes"))</x:f>
        <x:v>7.473251028806584</x:v>
      </x:c>
      <x:c r="G676" s="43" t="n">
        <x:f>IF(E676=0,"n.a.",SUMIFS('Unit details'!$X$2439:$X$2479,'Unit details'!$B$2439:$B$2479,$A676,'Unit details'!$J$2439:$J$2479,$B676,'Unit details'!$N$2439:$N$2479,"Yes")/E676)</x:f>
        <x:v>9.365644667553834</x:v>
      </x:c>
      <x:c r="H676" s="43" t="n">
        <x:f>IF(E676=0,"n.a.",_xlfn.MAXIFS('Unit details'!$X$2439:$X$2479,'Unit details'!$B$2439:$B$2479,$A676,'Unit details'!$J$2439:$J$2479,$B676,'Unit details'!$N$2439:$N$2479,"Yes"))</x:f>
        <x:v>10</x:v>
      </x:c>
      <x:c r="I676" s="15" t="str">
        <x:f>IF(E676=0,"No reliable quoted sample",IF(E676=1,"One quote only; not a market range","Unweighted mean of advertised asking rates"))</x:f>
        <x:v>Unweighted mean of advertised asking rates</x:v>
      </x:c>
    </x:row>
    <x:row r="677" ht="30" customHeight="1">
      <x:c r="A677" s="15" t="str">
        <x:v>High Wycombe</x:v>
      </x:c>
      <x:c r="B677" s="15" t="str">
        <x:v>1,001–2,500</x:v>
      </x:c>
      <x:c r="C677" s="14" t="n">
        <x:f>COUNTIFS('Unit details'!$B$2439:$B$2479,$A677,'Unit details'!$J$2439:$J$2479,$B677,'Unit details'!$H$2439:$H$2479,"Current",'Unit details'!$E$2439:$E$2479,"Town")</x:f>
        <x:v>10</x:v>
      </x:c>
      <x:c r="D677" s="14" t="n">
        <x:f>COUNTIFS('Unit details'!$B$2439:$B$2479,$A677,'Unit details'!$J$2439:$J$2479,$B677,'Unit details'!$H$2439:$H$2479,"Current",'Unit details'!$E$2439:$E$2479,"Nearby")</x:f>
        <x:v>0</x:v>
      </x:c>
      <x:c r="E677" s="14" t="n">
        <x:f>COUNTIFS('Unit details'!$B$2439:$B$2479,$A677,'Unit details'!$J$2439:$J$2479,$B677,'Unit details'!$N$2439:$N$2479,"Yes")</x:f>
        <x:v>10</x:v>
      </x:c>
      <x:c r="F677" s="43" t="n">
        <x:f>IF(E677=0,"n.a.",_xlfn.MINIFS('Unit details'!$X$2439:$X$2479,'Unit details'!$B$2439:$B$2479,$A677,'Unit details'!$J$2439:$J$2479,$B677,'Unit details'!$N$2439:$N$2479,"Yes"))</x:f>
        <x:v>7.308890925756187</x:v>
      </x:c>
      <x:c r="G677" s="43" t="n">
        <x:f>IF(E677=0,"n.a.",SUMIFS('Unit details'!$X$2439:$X$2479,'Unit details'!$B$2439:$B$2479,$A677,'Unit details'!$J$2439:$J$2479,$B677,'Unit details'!$N$2439:$N$2479,"Yes")/E677)</x:f>
        <x:v>12.559939723269391</x:v>
      </x:c>
      <x:c r="H677" s="43" t="n">
        <x:f>IF(E677=0,"n.a.",_xlfn.MAXIFS('Unit details'!$X$2439:$X$2479,'Unit details'!$B$2439:$B$2479,$A677,'Unit details'!$J$2439:$J$2479,$B677,'Unit details'!$N$2439:$N$2479,"Yes"))</x:f>
        <x:v>19.342359767891683</x:v>
      </x:c>
      <x:c r="I677" s="15" t="str">
        <x:f>IF(E677=0,"No reliable quoted sample",IF(E677=1,"One quote only; not a market range","Unweighted mean of advertised asking rates"))</x:f>
        <x:v>Unweighted mean of advertised asking rates</x:v>
      </x:c>
    </x:row>
    <x:row r="678" ht="30" customHeight="1">
      <x:c r="A678" s="15" t="str">
        <x:v>High Wycombe</x:v>
      </x:c>
      <x:c r="B678" s="15" t="str">
        <x:v>2,501–5,000</x:v>
      </x:c>
      <x:c r="C678" s="14" t="n">
        <x:f>COUNTIFS('Unit details'!$B$2439:$B$2479,$A678,'Unit details'!$J$2439:$J$2479,$B678,'Unit details'!$H$2439:$H$2479,"Current",'Unit details'!$E$2439:$E$2479,"Town")</x:f>
        <x:v>13</x:v>
      </x:c>
      <x:c r="D678" s="14" t="n">
        <x:f>COUNTIFS('Unit details'!$B$2439:$B$2479,$A678,'Unit details'!$J$2439:$J$2479,$B678,'Unit details'!$H$2439:$H$2479,"Current",'Unit details'!$E$2439:$E$2479,"Nearby")</x:f>
        <x:v>1</x:v>
      </x:c>
      <x:c r="E678" s="14" t="n">
        <x:f>COUNTIFS('Unit details'!$B$2439:$B$2479,$A678,'Unit details'!$J$2439:$J$2479,$B678,'Unit details'!$N$2439:$N$2479,"Yes")</x:f>
        <x:v>13</x:v>
      </x:c>
      <x:c r="F678" s="43" t="n">
        <x:f>IF(E678=0,"n.a.",_xlfn.MINIFS('Unit details'!$X$2439:$X$2479,'Unit details'!$B$2439:$B$2479,$A678,'Unit details'!$J$2439:$J$2479,$B678,'Unit details'!$N$2439:$N$2479,"Yes"))</x:f>
        <x:v>8.65525672371638</x:v>
      </x:c>
      <x:c r="G678" s="43" t="n">
        <x:f>IF(E678=0,"n.a.",SUMIFS('Unit details'!$X$2439:$X$2479,'Unit details'!$B$2439:$B$2479,$A678,'Unit details'!$J$2439:$J$2479,$B678,'Unit details'!$N$2439:$N$2479,"Yes")/E678)</x:f>
        <x:v>12.927358926817273</x:v>
      </x:c>
      <x:c r="H678" s="43" t="n">
        <x:f>IF(E678=0,"n.a.",_xlfn.MAXIFS('Unit details'!$X$2439:$X$2479,'Unit details'!$B$2439:$B$2479,$A678,'Unit details'!$J$2439:$J$2479,$B678,'Unit details'!$N$2439:$N$2479,"Yes"))</x:f>
        <x:v>22.413793103448278</x:v>
      </x:c>
      <x:c r="I678" s="15" t="str">
        <x:f>IF(E678=0,"No reliable quoted sample",IF(E678=1,"One quote only; not a market range","Unweighted mean of advertised asking rates"))</x:f>
        <x:v>Unweighted mean of advertised asking rates</x:v>
      </x:c>
    </x:row>
    <x:row r="679" ht="30" customHeight="1">
      <x:c r="A679" s="15" t="str">
        <x:v>High Wycombe</x:v>
      </x:c>
      <x:c r="B679" s="15" t="str">
        <x:v>5,001–10,000</x:v>
      </x:c>
      <x:c r="C679" s="14" t="n">
        <x:f>COUNTIFS('Unit details'!$B$2439:$B$2479,$A679,'Unit details'!$J$2439:$J$2479,$B679,'Unit details'!$H$2439:$H$2479,"Current",'Unit details'!$E$2439:$E$2479,"Town")</x:f>
        <x:v>5</x:v>
      </x:c>
      <x:c r="D679" s="14" t="n">
        <x:f>COUNTIFS('Unit details'!$B$2439:$B$2479,$A679,'Unit details'!$J$2439:$J$2479,$B679,'Unit details'!$H$2439:$H$2479,"Current",'Unit details'!$E$2439:$E$2479,"Nearby")</x:f>
        <x:v>0</x:v>
      </x:c>
      <x:c r="E679" s="14" t="n">
        <x:f>COUNTIFS('Unit details'!$B$2439:$B$2479,$A679,'Unit details'!$J$2439:$J$2479,$B679,'Unit details'!$N$2439:$N$2479,"Yes")</x:f>
        <x:v>3</x:v>
      </x:c>
      <x:c r="F679" s="43" t="n">
        <x:f>IF(E679=0,"n.a.",_xlfn.MINIFS('Unit details'!$X$2439:$X$2479,'Unit details'!$B$2439:$B$2479,$A679,'Unit details'!$J$2439:$J$2479,$B679,'Unit details'!$N$2439:$N$2479,"Yes"))</x:f>
        <x:v>8.500269541778975</x:v>
      </x:c>
      <x:c r="G679" s="43" t="n">
        <x:f>IF(E679=0,"n.a.",SUMIFS('Unit details'!$X$2439:$X$2479,'Unit details'!$B$2439:$B$2479,$A679,'Unit details'!$J$2439:$J$2479,$B679,'Unit details'!$N$2439:$N$2479,"Yes")/E679)</x:f>
        <x:v>10.500262290784404</x:v>
      </x:c>
      <x:c r="H679" s="43" t="n">
        <x:f>IF(E679=0,"n.a.",_xlfn.MAXIFS('Unit details'!$X$2439:$X$2479,'Unit details'!$B$2439:$B$2479,$A679,'Unit details'!$J$2439:$J$2479,$B679,'Unit details'!$N$2439:$N$2479,"Yes"))</x:f>
        <x:v>12</x:v>
      </x:c>
      <x:c r="I679" s="15" t="str">
        <x:f>IF(E679=0,"No reliable quoted sample",IF(E679=1,"One quote only; not a market range","Unweighted mean of advertised asking rates"))</x:f>
        <x:v>Unweighted mean of advertised asking rates</x:v>
      </x:c>
    </x:row>
    <x:row r="680" ht="30" customHeight="1">
      <x:c r="A680" s="15" t="str">
        <x:v>High Wycombe</x:v>
      </x:c>
      <x:c r="B680" s="15" t="str">
        <x:v>10,001–15,000</x:v>
      </x:c>
      <x:c r="C680" s="14" t="n">
        <x:f>COUNTIFS('Unit details'!$B$2439:$B$2479,$A680,'Unit details'!$J$2439:$J$2479,$B680,'Unit details'!$H$2439:$H$2479,"Current",'Unit details'!$E$2439:$E$2479,"Town")</x:f>
        <x:v>6</x:v>
      </x:c>
      <x:c r="D680" s="14" t="n">
        <x:f>COUNTIFS('Unit details'!$B$2439:$B$2479,$A680,'Unit details'!$J$2439:$J$2479,$B680,'Unit details'!$H$2439:$H$2479,"Current",'Unit details'!$E$2439:$E$2479,"Nearby")</x:f>
        <x:v>0</x:v>
      </x:c>
      <x:c r="E680" s="14" t="n">
        <x:f>COUNTIFS('Unit details'!$B$2439:$B$2479,$A680,'Unit details'!$J$2439:$J$2479,$B680,'Unit details'!$N$2439:$N$2479,"Yes")</x:f>
        <x:v>2</x:v>
      </x:c>
      <x:c r="F680" s="43" t="n">
        <x:f>IF(E680=0,"n.a.",_xlfn.MINIFS('Unit details'!$X$2439:$X$2479,'Unit details'!$B$2439:$B$2479,$A680,'Unit details'!$J$2439:$J$2479,$B680,'Unit details'!$N$2439:$N$2479,"Yes"))</x:f>
        <x:v>9.95008525809952</x:v>
      </x:c>
      <x:c r="G680" s="43" t="n">
        <x:f>IF(E680=0,"n.a.",SUMIFS('Unit details'!$X$2439:$X$2479,'Unit details'!$B$2439:$B$2479,$A680,'Unit details'!$J$2439:$J$2479,$B680,'Unit details'!$N$2439:$N$2479,"Yes")/E680)</x:f>
        <x:v>14.72528095126139</x:v>
      </x:c>
      <x:c r="H680" s="43" t="n">
        <x:f>IF(E680=0,"n.a.",_xlfn.MAXIFS('Unit details'!$X$2439:$X$2479,'Unit details'!$B$2439:$B$2479,$A680,'Unit details'!$J$2439:$J$2479,$B680,'Unit details'!$N$2439:$N$2479,"Yes"))</x:f>
        <x:v>19.50047664442326</x:v>
      </x:c>
      <x:c r="I680" s="15" t="str">
        <x:f>IF(E680=0,"No reliable quoted sample",IF(E680=1,"One quote only; not a market range","Unweighted mean of advertised asking rates"))</x:f>
        <x:v>Unweighted mean of advertised asking rates</x:v>
      </x:c>
    </x:row>
    <x:row r="681" ht="30" customHeight="1">
      <x:c r="A681" s="15" t="str">
        <x:v>Chesham</x:v>
      </x:c>
      <x:c r="B681" s="15" t="str">
        <x:v>1–1,000</x:v>
      </x:c>
      <x:c r="C681" s="14" t="n">
        <x:f>COUNTIFS('Unit details'!$B$2480:$B$2482,$A681,'Unit details'!$J$2480:$J$2482,$B681,'Unit details'!$H$2480:$H$2482,"Current",'Unit details'!$E$2480:$E$2482,"Town")</x:f>
        <x:v>0</x:v>
      </x:c>
      <x:c r="D681" s="14" t="n">
        <x:f>COUNTIFS('Unit details'!$B$2480:$B$2482,$A681,'Unit details'!$J$2480:$J$2482,$B681,'Unit details'!$H$2480:$H$2482,"Current",'Unit details'!$E$2480:$E$2482,"Nearby")</x:f>
        <x:v>0</x:v>
      </x:c>
      <x:c r="E681" s="14" t="n">
        <x:f>COUNTIFS('Unit details'!$B$2480:$B$2482,$A681,'Unit details'!$J$2480:$J$2482,$B681,'Unit details'!$N$2480:$N$2482,"Yes")</x:f>
        <x:v>0</x:v>
      </x:c>
      <x:c r="F681" s="43" t="str">
        <x:f>IF(E681=0,"n.a.",_xlfn.MINIFS('Unit details'!$X$2480:$X$2482,'Unit details'!$B$2480:$B$2482,$A681,'Unit details'!$J$2480:$J$2482,$B681,'Unit details'!$N$2480:$N$2482,"Yes"))</x:f>
        <x:v>n.a.</x:v>
      </x:c>
      <x:c r="G681" s="43" t="str">
        <x:f>IF(E681=0,"n.a.",SUMIFS('Unit details'!$X$2480:$X$2482,'Unit details'!$B$2480:$B$2482,$A681,'Unit details'!$J$2480:$J$2482,$B681,'Unit details'!$N$2480:$N$2482,"Yes")/E681)</x:f>
        <x:v>n.a.</x:v>
      </x:c>
      <x:c r="H681" s="43" t="str">
        <x:f>IF(E681=0,"n.a.",_xlfn.MAXIFS('Unit details'!$X$2480:$X$2482,'Unit details'!$B$2480:$B$2482,$A681,'Unit details'!$J$2480:$J$2482,$B681,'Unit details'!$N$2480:$N$2482,"Yes"))</x:f>
        <x:v>n.a.</x:v>
      </x:c>
      <x:c r="I681" s="15" t="str">
        <x:f>IF(E681=0,"No reliable quoted sample",IF(E681=1,"One quote only; not a market range","Unweighted mean of advertised asking rates"))</x:f>
        <x:v>No reliable quoted sample</x:v>
      </x:c>
    </x:row>
    <x:row r="682" ht="30" customHeight="1">
      <x:c r="A682" s="15" t="str">
        <x:v>Chesham</x:v>
      </x:c>
      <x:c r="B682" s="15" t="str">
        <x:v>1,001–2,500</x:v>
      </x:c>
      <x:c r="C682" s="14" t="n">
        <x:f>COUNTIFS('Unit details'!$B$2480:$B$2482,$A682,'Unit details'!$J$2480:$J$2482,$B682,'Unit details'!$H$2480:$H$2482,"Current",'Unit details'!$E$2480:$E$2482,"Town")</x:f>
        <x:v>1</x:v>
      </x:c>
      <x:c r="D682" s="14" t="n">
        <x:f>COUNTIFS('Unit details'!$B$2480:$B$2482,$A682,'Unit details'!$J$2480:$J$2482,$B682,'Unit details'!$H$2480:$H$2482,"Current",'Unit details'!$E$2480:$E$2482,"Nearby")</x:f>
        <x:v>0</x:v>
      </x:c>
      <x:c r="E682" s="14" t="n">
        <x:f>COUNTIFS('Unit details'!$B$2480:$B$2482,$A682,'Unit details'!$J$2480:$J$2482,$B682,'Unit details'!$N$2480:$N$2482,"Yes")</x:f>
        <x:v>1</x:v>
      </x:c>
      <x:c r="F682" s="43" t="n">
        <x:f>IF(E682=0,"n.a.",_xlfn.MINIFS('Unit details'!$X$2480:$X$2482,'Unit details'!$B$2480:$B$2482,$A682,'Unit details'!$J$2480:$J$2482,$B682,'Unit details'!$N$2480:$N$2482,"Yes"))</x:f>
        <x:v>17.902813299232736</x:v>
      </x:c>
      <x:c r="G682" s="43" t="n">
        <x:f>IF(E682=0,"n.a.",SUMIFS('Unit details'!$X$2480:$X$2482,'Unit details'!$B$2480:$B$2482,$A682,'Unit details'!$J$2480:$J$2482,$B682,'Unit details'!$N$2480:$N$2482,"Yes")/E682)</x:f>
        <x:v>17.902813299232736</x:v>
      </x:c>
      <x:c r="H682" s="43" t="n">
        <x:f>IF(E682=0,"n.a.",_xlfn.MAXIFS('Unit details'!$X$2480:$X$2482,'Unit details'!$B$2480:$B$2482,$A682,'Unit details'!$J$2480:$J$2482,$B682,'Unit details'!$N$2480:$N$2482,"Yes"))</x:f>
        <x:v>17.902813299232736</x:v>
      </x:c>
      <x:c r="I682" s="15" t="str">
        <x:f>IF(E682=0,"No reliable quoted sample",IF(E682=1,"One quote only; not a market range","Unweighted mean of advertised asking rates"))</x:f>
        <x:v>One quote only; not a market range</x:v>
      </x:c>
    </x:row>
    <x:row r="683" ht="30" customHeight="1">
      <x:c r="A683" s="15" t="str">
        <x:v>Chesham</x:v>
      </x:c>
      <x:c r="B683" s="15" t="str">
        <x:v>2,501–5,000</x:v>
      </x:c>
      <x:c r="C683" s="14" t="n">
        <x:f>COUNTIFS('Unit details'!$B$2480:$B$2482,$A683,'Unit details'!$J$2480:$J$2482,$B683,'Unit details'!$H$2480:$H$2482,"Current",'Unit details'!$E$2480:$E$2482,"Town")</x:f>
        <x:v>0</x:v>
      </x:c>
      <x:c r="D683" s="14" t="n">
        <x:f>COUNTIFS('Unit details'!$B$2480:$B$2482,$A683,'Unit details'!$J$2480:$J$2482,$B683,'Unit details'!$H$2480:$H$2482,"Current",'Unit details'!$E$2480:$E$2482,"Nearby")</x:f>
        <x:v>0</x:v>
      </x:c>
      <x:c r="E683" s="14" t="n">
        <x:f>COUNTIFS('Unit details'!$B$2480:$B$2482,$A683,'Unit details'!$J$2480:$J$2482,$B683,'Unit details'!$N$2480:$N$2482,"Yes")</x:f>
        <x:v>0</x:v>
      </x:c>
      <x:c r="F683" s="43" t="str">
        <x:f>IF(E683=0,"n.a.",_xlfn.MINIFS('Unit details'!$X$2480:$X$2482,'Unit details'!$B$2480:$B$2482,$A683,'Unit details'!$J$2480:$J$2482,$B683,'Unit details'!$N$2480:$N$2482,"Yes"))</x:f>
        <x:v>n.a.</x:v>
      </x:c>
      <x:c r="G683" s="43" t="str">
        <x:f>IF(E683=0,"n.a.",SUMIFS('Unit details'!$X$2480:$X$2482,'Unit details'!$B$2480:$B$2482,$A683,'Unit details'!$J$2480:$J$2482,$B683,'Unit details'!$N$2480:$N$2482,"Yes")/E683)</x:f>
        <x:v>n.a.</x:v>
      </x:c>
      <x:c r="H683" s="43" t="str">
        <x:f>IF(E683=0,"n.a.",_xlfn.MAXIFS('Unit details'!$X$2480:$X$2482,'Unit details'!$B$2480:$B$2482,$A683,'Unit details'!$J$2480:$J$2482,$B683,'Unit details'!$N$2480:$N$2482,"Yes"))</x:f>
        <x:v>n.a.</x:v>
      </x:c>
      <x:c r="I683" s="15" t="str">
        <x:f>IF(E683=0,"No reliable quoted sample",IF(E683=1,"One quote only; not a market range","Unweighted mean of advertised asking rates"))</x:f>
        <x:v>No reliable quoted sample</x:v>
      </x:c>
    </x:row>
    <x:row r="684" ht="30" customHeight="1">
      <x:c r="A684" s="15" t="str">
        <x:v>Chesham</x:v>
      </x:c>
      <x:c r="B684" s="15" t="str">
        <x:v>5,001–10,000</x:v>
      </x:c>
      <x:c r="C684" s="14" t="n">
        <x:f>COUNTIFS('Unit details'!$B$2480:$B$2482,$A684,'Unit details'!$J$2480:$J$2482,$B684,'Unit details'!$H$2480:$H$2482,"Current",'Unit details'!$E$2480:$E$2482,"Town")</x:f>
        <x:v>2</x:v>
      </x:c>
      <x:c r="D684" s="14" t="n">
        <x:f>COUNTIFS('Unit details'!$B$2480:$B$2482,$A684,'Unit details'!$J$2480:$J$2482,$B684,'Unit details'!$H$2480:$H$2482,"Current",'Unit details'!$E$2480:$E$2482,"Nearby")</x:f>
        <x:v>0</x:v>
      </x:c>
      <x:c r="E684" s="14" t="n">
        <x:f>COUNTIFS('Unit details'!$B$2480:$B$2482,$A684,'Unit details'!$J$2480:$J$2482,$B684,'Unit details'!$N$2480:$N$2482,"Yes")</x:f>
        <x:v>2</x:v>
      </x:c>
      <x:c r="F684" s="43" t="n">
        <x:f>IF(E684=0,"n.a.",_xlfn.MINIFS('Unit details'!$X$2480:$X$2482,'Unit details'!$B$2480:$B$2482,$A684,'Unit details'!$J$2480:$J$2482,$B684,'Unit details'!$N$2480:$N$2482,"Yes"))</x:f>
        <x:v>9.441519798580911</x:v>
      </x:c>
      <x:c r="G684" s="43" t="n">
        <x:f>IF(E684=0,"n.a.",SUMIFS('Unit details'!$X$2480:$X$2482,'Unit details'!$B$2480:$B$2482,$A684,'Unit details'!$J$2480:$J$2482,$B684,'Unit details'!$N$2480:$N$2482,"Yes")/E684)</x:f>
        <x:v>11.595759899290456</x:v>
      </x:c>
      <x:c r="H684" s="43" t="n">
        <x:f>IF(E684=0,"n.a.",_xlfn.MAXIFS('Unit details'!$X$2480:$X$2482,'Unit details'!$B$2480:$B$2482,$A684,'Unit details'!$J$2480:$J$2482,$B684,'Unit details'!$N$2480:$N$2482,"Yes"))</x:f>
        <x:v>13.75</x:v>
      </x:c>
      <x:c r="I684" s="15" t="str">
        <x:f>IF(E684=0,"No reliable quoted sample",IF(E684=1,"One quote only; not a market range","Unweighted mean of advertised asking rates"))</x:f>
        <x:v>Unweighted mean of advertised asking rates</x:v>
      </x:c>
    </x:row>
    <x:row r="685" ht="30" customHeight="1">
      <x:c r="A685" s="15" t="str">
        <x:v>Chesham</x:v>
      </x:c>
      <x:c r="B685" s="15" t="str">
        <x:v>10,001–15,000</x:v>
      </x:c>
      <x:c r="C685" s="14" t="n">
        <x:f>COUNTIFS('Unit details'!$B$2480:$B$2482,$A685,'Unit details'!$J$2480:$J$2482,$B685,'Unit details'!$H$2480:$H$2482,"Current",'Unit details'!$E$2480:$E$2482,"Town")</x:f>
        <x:v>0</x:v>
      </x:c>
      <x:c r="D685" s="14" t="n">
        <x:f>COUNTIFS('Unit details'!$B$2480:$B$2482,$A685,'Unit details'!$J$2480:$J$2482,$B685,'Unit details'!$H$2480:$H$2482,"Current",'Unit details'!$E$2480:$E$2482,"Nearby")</x:f>
        <x:v>0</x:v>
      </x:c>
      <x:c r="E685" s="14" t="n">
        <x:f>COUNTIFS('Unit details'!$B$2480:$B$2482,$A685,'Unit details'!$J$2480:$J$2482,$B685,'Unit details'!$N$2480:$N$2482,"Yes")</x:f>
        <x:v>0</x:v>
      </x:c>
      <x:c r="F685" s="43" t="str">
        <x:f>IF(E685=0,"n.a.",_xlfn.MINIFS('Unit details'!$X$2480:$X$2482,'Unit details'!$B$2480:$B$2482,$A685,'Unit details'!$J$2480:$J$2482,$B685,'Unit details'!$N$2480:$N$2482,"Yes"))</x:f>
        <x:v>n.a.</x:v>
      </x:c>
      <x:c r="G685" s="43" t="str">
        <x:f>IF(E685=0,"n.a.",SUMIFS('Unit details'!$X$2480:$X$2482,'Unit details'!$B$2480:$B$2482,$A685,'Unit details'!$J$2480:$J$2482,$B685,'Unit details'!$N$2480:$N$2482,"Yes")/E685)</x:f>
        <x:v>n.a.</x:v>
      </x:c>
      <x:c r="H685" s="43" t="str">
        <x:f>IF(E685=0,"n.a.",_xlfn.MAXIFS('Unit details'!$X$2480:$X$2482,'Unit details'!$B$2480:$B$2482,$A685,'Unit details'!$J$2480:$J$2482,$B685,'Unit details'!$N$2480:$N$2482,"Yes"))</x:f>
        <x:v>n.a.</x:v>
      </x:c>
      <x:c r="I685" s="15" t="str">
        <x:f>IF(E685=0,"No reliable quoted sample",IF(E685=1,"One quote only; not a market range","Unweighted mean of advertised asking rates"))</x:f>
        <x:v>No reliable quoted sample</x:v>
      </x:c>
    </x:row>
    <x:row r="686" ht="30" customHeight="1">
      <x:c r="A686" s="15" t="str">
        <x:v>Milton Keynes</x:v>
      </x:c>
      <x:c r="B686" s="15" t="str">
        <x:v>1–1,000</x:v>
      </x:c>
      <x:c r="C686" s="14" t="n">
        <x:f>COUNTIFS('Unit details'!$B$2483:$B$2543,$A686,'Unit details'!$J$2483:$J$2543,$B686,'Unit details'!$H$2483:$H$2543,"Current",'Unit details'!$E$2483:$E$2543,"Town")</x:f>
        <x:v>0</x:v>
      </x:c>
      <x:c r="D686" s="14" t="n">
        <x:f>COUNTIFS('Unit details'!$B$2483:$B$2543,$A686,'Unit details'!$J$2483:$J$2543,$B686,'Unit details'!$H$2483:$H$2543,"Current",'Unit details'!$E$2483:$E$2543,"Nearby")</x:f>
        <x:v>0</x:v>
      </x:c>
      <x:c r="E686" s="14" t="n">
        <x:f>COUNTIFS('Unit details'!$B$2483:$B$2543,$A686,'Unit details'!$J$2483:$J$2543,$B686,'Unit details'!$N$2483:$N$2543,"Yes")</x:f>
        <x:v>0</x:v>
      </x:c>
      <x:c r="F686" s="43" t="str">
        <x:f>IF(E686=0,"n.a.",_xlfn.MINIFS('Unit details'!$X$2483:$X$2543,'Unit details'!$B$2483:$B$2543,$A686,'Unit details'!$J$2483:$J$2543,$B686,'Unit details'!$N$2483:$N$2543,"Yes"))</x:f>
        <x:v>n.a.</x:v>
      </x:c>
      <x:c r="G686" s="43" t="str">
        <x:f>IF(E686=0,"n.a.",SUMIFS('Unit details'!$X$2483:$X$2543,'Unit details'!$B$2483:$B$2543,$A686,'Unit details'!$J$2483:$J$2543,$B686,'Unit details'!$N$2483:$N$2543,"Yes")/E686)</x:f>
        <x:v>n.a.</x:v>
      </x:c>
      <x:c r="H686" s="43" t="str">
        <x:f>IF(E686=0,"n.a.",_xlfn.MAXIFS('Unit details'!$X$2483:$X$2543,'Unit details'!$B$2483:$B$2543,$A686,'Unit details'!$J$2483:$J$2543,$B686,'Unit details'!$N$2483:$N$2543,"Yes"))</x:f>
        <x:v>n.a.</x:v>
      </x:c>
      <x:c r="I686" s="15" t="str">
        <x:f>IF(E686=0,"No reliable quoted sample",IF(E686=1,"One quote only; not a market range","Unweighted mean of advertised asking rates"))</x:f>
        <x:v>No reliable quoted sample</x:v>
      </x:c>
    </x:row>
    <x:row r="687" ht="30" customHeight="1">
      <x:c r="A687" s="15" t="str">
        <x:v>Milton Keynes</x:v>
      </x:c>
      <x:c r="B687" s="15" t="str">
        <x:v>1,001–2,500</x:v>
      </x:c>
      <x:c r="C687" s="14" t="n">
        <x:f>COUNTIFS('Unit details'!$B$2483:$B$2543,$A687,'Unit details'!$J$2483:$J$2543,$B687,'Unit details'!$H$2483:$H$2543,"Current",'Unit details'!$E$2483:$E$2543,"Town")</x:f>
        <x:v>18</x:v>
      </x:c>
      <x:c r="D687" s="14" t="n">
        <x:f>COUNTIFS('Unit details'!$B$2483:$B$2543,$A687,'Unit details'!$J$2483:$J$2543,$B687,'Unit details'!$H$2483:$H$2543,"Current",'Unit details'!$E$2483:$E$2543,"Nearby")</x:f>
        <x:v>0</x:v>
      </x:c>
      <x:c r="E687" s="14" t="n">
        <x:f>COUNTIFS('Unit details'!$B$2483:$B$2543,$A687,'Unit details'!$J$2483:$J$2543,$B687,'Unit details'!$N$2483:$N$2543,"Yes")</x:f>
        <x:v>18</x:v>
      </x:c>
      <x:c r="F687" s="43" t="n">
        <x:f>IF(E687=0,"n.a.",_xlfn.MINIFS('Unit details'!$X$2483:$X$2543,'Unit details'!$B$2483:$B$2543,$A687,'Unit details'!$J$2483:$J$2543,$B687,'Unit details'!$N$2483:$N$2543,"Yes"))</x:f>
        <x:v>10.279840091376357</x:v>
      </x:c>
      <x:c r="G687" s="43" t="n">
        <x:f>IF(E687=0,"n.a.",SUMIFS('Unit details'!$X$2483:$X$2543,'Unit details'!$B$2483:$B$2543,$A687,'Unit details'!$J$2483:$J$2543,$B687,'Unit details'!$N$2483:$N$2543,"Yes")/E687)</x:f>
        <x:v>14.74427477160224</x:v>
      </x:c>
      <x:c r="H687" s="43" t="n">
        <x:f>IF(E687=0,"n.a.",_xlfn.MAXIFS('Unit details'!$X$2483:$X$2543,'Unit details'!$B$2483:$B$2543,$A687,'Unit details'!$J$2483:$J$2543,$B687,'Unit details'!$N$2483:$N$2543,"Yes"))</x:f>
        <x:v>19.476597886260695</x:v>
      </x:c>
      <x:c r="I687" s="15" t="str">
        <x:f>IF(E687=0,"No reliable quoted sample",IF(E687=1,"One quote only; not a market range","Unweighted mean of advertised asking rates"))</x:f>
        <x:v>Unweighted mean of advertised asking rates</x:v>
      </x:c>
    </x:row>
    <x:row r="688" ht="30" customHeight="1">
      <x:c r="A688" s="15" t="str">
        <x:v>Milton Keynes</x:v>
      </x:c>
      <x:c r="B688" s="15" t="str">
        <x:v>2,501–5,000</x:v>
      </x:c>
      <x:c r="C688" s="14" t="n">
        <x:f>COUNTIFS('Unit details'!$B$2483:$B$2543,$A688,'Unit details'!$J$2483:$J$2543,$B688,'Unit details'!$H$2483:$H$2543,"Current",'Unit details'!$E$2483:$E$2543,"Town")</x:f>
        <x:v>17</x:v>
      </x:c>
      <x:c r="D688" s="14" t="n">
        <x:f>COUNTIFS('Unit details'!$B$2483:$B$2543,$A688,'Unit details'!$J$2483:$J$2543,$B688,'Unit details'!$H$2483:$H$2543,"Current",'Unit details'!$E$2483:$E$2543,"Nearby")</x:f>
        <x:v>0</x:v>
      </x:c>
      <x:c r="E688" s="14" t="n">
        <x:f>COUNTIFS('Unit details'!$B$2483:$B$2543,$A688,'Unit details'!$J$2483:$J$2543,$B688,'Unit details'!$N$2483:$N$2543,"Yes")</x:f>
        <x:v>17</x:v>
      </x:c>
      <x:c r="F688" s="43" t="n">
        <x:f>IF(E688=0,"n.a.",_xlfn.MINIFS('Unit details'!$X$2483:$X$2543,'Unit details'!$B$2483:$B$2543,$A688,'Unit details'!$J$2483:$J$2543,$B688,'Unit details'!$N$2483:$N$2543,"Yes"))</x:f>
        <x:v>7.851951547779273</x:v>
      </x:c>
      <x:c r="G688" s="43" t="n">
        <x:f>IF(E688=0,"n.a.",SUMIFS('Unit details'!$X$2483:$X$2543,'Unit details'!$B$2483:$B$2543,$A688,'Unit details'!$J$2483:$J$2543,$B688,'Unit details'!$N$2483:$N$2543,"Yes")/E688)</x:f>
        <x:v>12.949044950716358</x:v>
      </x:c>
      <x:c r="H688" s="43" t="n">
        <x:f>IF(E688=0,"n.a.",_xlfn.MAXIFS('Unit details'!$X$2483:$X$2543,'Unit details'!$B$2483:$B$2543,$A688,'Unit details'!$J$2483:$J$2543,$B688,'Unit details'!$N$2483:$N$2543,"Yes"))</x:f>
        <x:v>18.218018914883025</x:v>
      </x:c>
      <x:c r="I688" s="15" t="str">
        <x:f>IF(E688=0,"No reliable quoted sample",IF(E688=1,"One quote only; not a market range","Unweighted mean of advertised asking rates"))</x:f>
        <x:v>Unweighted mean of advertised asking rates</x:v>
      </x:c>
    </x:row>
    <x:row r="689" ht="30" customHeight="1">
      <x:c r="A689" s="15" t="str">
        <x:v>Milton Keynes</x:v>
      </x:c>
      <x:c r="B689" s="15" t="str">
        <x:v>5,001–10,000</x:v>
      </x:c>
      <x:c r="C689" s="14" t="n">
        <x:f>COUNTIFS('Unit details'!$B$2483:$B$2543,$A689,'Unit details'!$J$2483:$J$2543,$B689,'Unit details'!$H$2483:$H$2543,"Current",'Unit details'!$E$2483:$E$2543,"Town")</x:f>
        <x:v>15</x:v>
      </x:c>
      <x:c r="D689" s="14" t="n">
        <x:f>COUNTIFS('Unit details'!$B$2483:$B$2543,$A689,'Unit details'!$J$2483:$J$2543,$B689,'Unit details'!$H$2483:$H$2543,"Current",'Unit details'!$E$2483:$E$2543,"Nearby")</x:f>
        <x:v>1</x:v>
      </x:c>
      <x:c r="E689" s="14" t="n">
        <x:f>COUNTIFS('Unit details'!$B$2483:$B$2543,$A689,'Unit details'!$J$2483:$J$2543,$B689,'Unit details'!$N$2483:$N$2543,"Yes")</x:f>
        <x:v>13</x:v>
      </x:c>
      <x:c r="F689" s="43" t="n">
        <x:f>IF(E689=0,"n.a.",_xlfn.MINIFS('Unit details'!$X$2483:$X$2543,'Unit details'!$B$2483:$B$2543,$A689,'Unit details'!$J$2483:$J$2543,$B689,'Unit details'!$N$2483:$N$2543,"Yes"))</x:f>
        <x:v>8.499248120300752</x:v>
      </x:c>
      <x:c r="G689" s="43" t="n">
        <x:f>IF(E689=0,"n.a.",SUMIFS('Unit details'!$X$2483:$X$2543,'Unit details'!$B$2483:$B$2543,$A689,'Unit details'!$J$2483:$J$2543,$B689,'Unit details'!$N$2483:$N$2543,"Yes")/E689)</x:f>
        <x:v>11.07460345326705</x:v>
      </x:c>
      <x:c r="H689" s="43" t="n">
        <x:f>IF(E689=0,"n.a.",_xlfn.MAXIFS('Unit details'!$X$2483:$X$2543,'Unit details'!$B$2483:$B$2543,$A689,'Unit details'!$J$2483:$J$2543,$B689,'Unit details'!$N$2483:$N$2543,"Yes"))</x:f>
        <x:v>14.005581395348838</x:v>
      </x:c>
      <x:c r="I689" s="15" t="str">
        <x:f>IF(E689=0,"No reliable quoted sample",IF(E689=1,"One quote only; not a market range","Unweighted mean of advertised asking rates"))</x:f>
        <x:v>Unweighted mean of advertised asking rates</x:v>
      </x:c>
    </x:row>
    <x:row r="690" ht="30" customHeight="1">
      <x:c r="A690" s="15" t="str">
        <x:v>Milton Keynes</x:v>
      </x:c>
      <x:c r="B690" s="15" t="str">
        <x:v>10,001–15,000</x:v>
      </x:c>
      <x:c r="C690" s="14" t="n">
        <x:f>COUNTIFS('Unit details'!$B$2483:$B$2543,$A690,'Unit details'!$J$2483:$J$2543,$B690,'Unit details'!$H$2483:$H$2543,"Current",'Unit details'!$E$2483:$E$2543,"Town")</x:f>
        <x:v>6</x:v>
      </x:c>
      <x:c r="D690" s="14" t="n">
        <x:f>COUNTIFS('Unit details'!$B$2483:$B$2543,$A690,'Unit details'!$J$2483:$J$2543,$B690,'Unit details'!$H$2483:$H$2543,"Current",'Unit details'!$E$2483:$E$2543,"Nearby")</x:f>
        <x:v>0</x:v>
      </x:c>
      <x:c r="E690" s="14" t="n">
        <x:f>COUNTIFS('Unit details'!$B$2483:$B$2543,$A690,'Unit details'!$J$2483:$J$2543,$B690,'Unit details'!$N$2483:$N$2543,"Yes")</x:f>
        <x:v>5</x:v>
      </x:c>
      <x:c r="F690" s="43" t="n">
        <x:f>IF(E690=0,"n.a.",_xlfn.MINIFS('Unit details'!$X$2483:$X$2543,'Unit details'!$B$2483:$B$2543,$A690,'Unit details'!$J$2483:$J$2543,$B690,'Unit details'!$N$2483:$N$2543,"Yes"))</x:f>
        <x:v>7.970105221752385</x:v>
      </x:c>
      <x:c r="G690" s="43" t="n">
        <x:f>IF(E690=0,"n.a.",SUMIFS('Unit details'!$X$2483:$X$2543,'Unit details'!$B$2483:$B$2543,$A690,'Unit details'!$J$2483:$J$2543,$B690,'Unit details'!$N$2483:$N$2543,"Yes")/E690)</x:f>
        <x:v>9.591969619476789</x:v>
      </x:c>
      <x:c r="H690" s="43" t="n">
        <x:f>IF(E690=0,"n.a.",_xlfn.MAXIFS('Unit details'!$X$2483:$X$2543,'Unit details'!$B$2483:$B$2543,$A690,'Unit details'!$J$2483:$J$2543,$B690,'Unit details'!$N$2483:$N$2543,"Yes"))</x:f>
        <x:v>10.5198684828558</x:v>
      </x:c>
      <x:c r="I690" s="15" t="str">
        <x:f>IF(E690=0,"No reliable quoted sample",IF(E690=1,"One quote only; not a market range","Unweighted mean of advertised asking rates"))</x:f>
        <x:v>Unweighted mean of advertised asking rates</x:v>
      </x:c>
    </x:row>
    <x:row r="691" ht="30" customHeight="1">
      <x:c r="A691" s="15" t="str">
        <x:v>Milton Keynes</x:v>
      </x:c>
      <x:c r="B691" s="15" t="str">
        <x:v>Range crosses bands</x:v>
      </x:c>
      <x:c r="C691" s="14" t="n">
        <x:f>COUNTIFS('Unit details'!$B$2483:$B$2543,$A691,'Unit details'!$J$2483:$J$2543,$B691,'Unit details'!$H$2483:$H$2543,"Current",'Unit details'!$E$2483:$E$2543,"Town")</x:f>
        <x:v>1</x:v>
      </x:c>
      <x:c r="D691" s="14" t="n">
        <x:f>COUNTIFS('Unit details'!$B$2483:$B$2543,$A691,'Unit details'!$J$2483:$J$2543,$B691,'Unit details'!$H$2483:$H$2543,"Current",'Unit details'!$E$2483:$E$2543,"Nearby")</x:f>
        <x:v>0</x:v>
      </x:c>
      <x:c r="E691" s="14" t="n">
        <x:f>COUNTIFS('Unit details'!$B$2483:$B$2543,$A691,'Unit details'!$J$2483:$J$2543,$B691,'Unit details'!$N$2483:$N$2543,"Yes")</x:f>
        <x:v>0</x:v>
      </x:c>
      <x:c r="F691" s="43" t="str">
        <x:f>IF(E691=0,"n.a.",_xlfn.MINIFS('Unit details'!$X$2483:$X$2543,'Unit details'!$B$2483:$B$2543,$A691,'Unit details'!$J$2483:$J$2543,$B691,'Unit details'!$N$2483:$N$2543,"Yes"))</x:f>
        <x:v>n.a.</x:v>
      </x:c>
      <x:c r="G691" s="43" t="str">
        <x:f>IF(E691=0,"n.a.",SUMIFS('Unit details'!$X$2483:$X$2543,'Unit details'!$B$2483:$B$2543,$A691,'Unit details'!$J$2483:$J$2543,$B691,'Unit details'!$N$2483:$N$2543,"Yes")/E691)</x:f>
        <x:v>n.a.</x:v>
      </x:c>
      <x:c r="H691" s="43" t="str">
        <x:f>IF(E691=0,"n.a.",_xlfn.MAXIFS('Unit details'!$X$2483:$X$2543,'Unit details'!$B$2483:$B$2543,$A691,'Unit details'!$J$2483:$J$2543,$B691,'Unit details'!$N$2483:$N$2543,"Yes"))</x:f>
        <x:v>n.a.</x:v>
      </x:c>
      <x:c r="I691" s="15" t="str">
        <x:f>IF(E691=0,"No reliable quoted sample",IF(E691=1,"One quote only; not a market range","Unweighted mean of advertised asking rates"))</x:f>
        <x:v>No reliable quoted sample</x:v>
      </x:c>
    </x:row>
    <x:row r="692" ht="30" customHeight="1">
      <x:c r="A692" s="15" t="str">
        <x:v>Swindon</x:v>
      </x:c>
      <x:c r="B692" s="15" t="str">
        <x:v>1–1,000</x:v>
      </x:c>
      <x:c r="C692" s="14" t="n">
        <x:f>COUNTIFS('Unit details'!$B$2544:$B$2613,$A692,'Unit details'!$J$2544:$J$2613,$B692,'Unit details'!$H$2544:$H$2613,"Current",'Unit details'!$E$2544:$E$2613,"Town")</x:f>
        <x:v>3</x:v>
      </x:c>
      <x:c r="D692" s="14" t="n">
        <x:f>COUNTIFS('Unit details'!$B$2544:$B$2613,$A692,'Unit details'!$J$2544:$J$2613,$B692,'Unit details'!$H$2544:$H$2613,"Current",'Unit details'!$E$2544:$E$2613,"Nearby")</x:f>
        <x:v>0</x:v>
      </x:c>
      <x:c r="E692" s="14" t="n">
        <x:f>COUNTIFS('Unit details'!$B$2544:$B$2613,$A692,'Unit details'!$J$2544:$J$2613,$B692,'Unit details'!$N$2544:$N$2613,"Yes")</x:f>
        <x:v>3</x:v>
      </x:c>
      <x:c r="F692" s="43" t="n">
        <x:f>IF(E692=0,"n.a.",_xlfn.MINIFS('Unit details'!$X$2544:$X$2613,'Unit details'!$B$2544:$B$2613,$A692,'Unit details'!$J$2544:$J$2613,$B692,'Unit details'!$N$2544:$N$2613,"Yes"))</x:f>
        <x:v>11.175257731958762</x:v>
      </x:c>
      <x:c r="G692" s="43" t="n">
        <x:f>IF(E692=0,"n.a.",SUMIFS('Unit details'!$X$2544:$X$2613,'Unit details'!$B$2544:$B$2613,$A692,'Unit details'!$J$2544:$J$2613,$B692,'Unit details'!$N$2544:$N$2613,"Yes")/E692)</x:f>
        <x:v>15.361920734857103</x:v>
      </x:c>
      <x:c r="H692" s="43" t="n">
        <x:f>IF(E692=0,"n.a.",_xlfn.MAXIFS('Unit details'!$X$2544:$X$2613,'Unit details'!$B$2544:$B$2613,$A692,'Unit details'!$J$2544:$J$2613,$B692,'Unit details'!$N$2544:$N$2613,"Yes"))</x:f>
        <x:v>18.086816720257236</x:v>
      </x:c>
      <x:c r="I692" s="15" t="str">
        <x:f>IF(E692=0,"No reliable quoted sample",IF(E692=1,"One quote only; not a market range","Unweighted mean of advertised asking rates"))</x:f>
        <x:v>Unweighted mean of advertised asking rates</x:v>
      </x:c>
    </x:row>
    <x:row r="693" ht="30" customHeight="1">
      <x:c r="A693" s="15" t="str">
        <x:v>Swindon</x:v>
      </x:c>
      <x:c r="B693" s="15" t="str">
        <x:v>1,001–2,500</x:v>
      </x:c>
      <x:c r="C693" s="14" t="n">
        <x:f>COUNTIFS('Unit details'!$B$2544:$B$2613,$A693,'Unit details'!$J$2544:$J$2613,$B693,'Unit details'!$H$2544:$H$2613,"Current",'Unit details'!$E$2544:$E$2613,"Town")</x:f>
        <x:v>18</x:v>
      </x:c>
      <x:c r="D693" s="14" t="n">
        <x:f>COUNTIFS('Unit details'!$B$2544:$B$2613,$A693,'Unit details'!$J$2544:$J$2613,$B693,'Unit details'!$H$2544:$H$2613,"Current",'Unit details'!$E$2544:$E$2613,"Nearby")</x:f>
        <x:v>1</x:v>
      </x:c>
      <x:c r="E693" s="14" t="n">
        <x:f>COUNTIFS('Unit details'!$B$2544:$B$2613,$A693,'Unit details'!$J$2544:$J$2613,$B693,'Unit details'!$N$2544:$N$2613,"Yes")</x:f>
        <x:v>13</x:v>
      </x:c>
      <x:c r="F693" s="43" t="n">
        <x:f>IF(E693=0,"n.a.",_xlfn.MINIFS('Unit details'!$X$2544:$X$2613,'Unit details'!$B$2544:$B$2613,$A693,'Unit details'!$J$2544:$J$2613,$B693,'Unit details'!$N$2544:$N$2613,"Yes"))</x:f>
        <x:v>5.654794520547945</x:v>
      </x:c>
      <x:c r="G693" s="43" t="n">
        <x:f>IF(E693=0,"n.a.",SUMIFS('Unit details'!$X$2544:$X$2613,'Unit details'!$B$2544:$B$2613,$A693,'Unit details'!$J$2544:$J$2613,$B693,'Unit details'!$N$2544:$N$2613,"Yes")/E693)</x:f>
        <x:v>10.680554735823687</x:v>
      </x:c>
      <x:c r="H693" s="43" t="n">
        <x:f>IF(E693=0,"n.a.",_xlfn.MAXIFS('Unit details'!$X$2544:$X$2613,'Unit details'!$B$2544:$B$2613,$A693,'Unit details'!$J$2544:$J$2613,$B693,'Unit details'!$N$2544:$N$2613,"Yes"))</x:f>
        <x:v>13.497506234413965</x:v>
      </x:c>
      <x:c r="I693" s="15" t="str">
        <x:f>IF(E693=0,"No reliable quoted sample",IF(E693=1,"One quote only; not a market range","Unweighted mean of advertised asking rates"))</x:f>
        <x:v>Unweighted mean of advertised asking rates</x:v>
      </x:c>
    </x:row>
    <x:row r="694" ht="30" customHeight="1">
      <x:c r="A694" s="15" t="str">
        <x:v>Swindon</x:v>
      </x:c>
      <x:c r="B694" s="15" t="str">
        <x:v>2,501–5,000</x:v>
      </x:c>
      <x:c r="C694" s="14" t="n">
        <x:f>COUNTIFS('Unit details'!$B$2544:$B$2613,$A694,'Unit details'!$J$2544:$J$2613,$B694,'Unit details'!$H$2544:$H$2613,"Current",'Unit details'!$E$2544:$E$2613,"Town")</x:f>
        <x:v>13</x:v>
      </x:c>
      <x:c r="D694" s="14" t="n">
        <x:f>COUNTIFS('Unit details'!$B$2544:$B$2613,$A694,'Unit details'!$J$2544:$J$2613,$B694,'Unit details'!$H$2544:$H$2613,"Current",'Unit details'!$E$2544:$E$2613,"Nearby")</x:f>
        <x:v>2</x:v>
      </x:c>
      <x:c r="E694" s="14" t="n">
        <x:f>COUNTIFS('Unit details'!$B$2544:$B$2613,$A694,'Unit details'!$J$2544:$J$2613,$B694,'Unit details'!$N$2544:$N$2613,"Yes")</x:f>
        <x:v>9</x:v>
      </x:c>
      <x:c r="F694" s="43" t="n">
        <x:f>IF(E694=0,"n.a.",_xlfn.MINIFS('Unit details'!$X$2544:$X$2613,'Unit details'!$B$2544:$B$2613,$A694,'Unit details'!$J$2544:$J$2613,$B694,'Unit details'!$N$2544:$N$2613,"Yes"))</x:f>
        <x:v>5.477546549835706</x:v>
      </x:c>
      <x:c r="G694" s="43" t="n">
        <x:f>IF(E694=0,"n.a.",SUMIFS('Unit details'!$X$2544:$X$2613,'Unit details'!$B$2544:$B$2613,$A694,'Unit details'!$J$2544:$J$2613,$B694,'Unit details'!$N$2544:$N$2613,"Yes")/E694)</x:f>
        <x:v>10.547917064843265</x:v>
      </x:c>
      <x:c r="H694" s="43" t="n">
        <x:f>IF(E694=0,"n.a.",_xlfn.MAXIFS('Unit details'!$X$2544:$X$2613,'Unit details'!$B$2544:$B$2613,$A694,'Unit details'!$J$2544:$J$2613,$B694,'Unit details'!$N$2544:$N$2613,"Yes"))</x:f>
        <x:v>13.723916532905298</x:v>
      </x:c>
      <x:c r="I694" s="15" t="str">
        <x:f>IF(E694=0,"No reliable quoted sample",IF(E694=1,"One quote only; not a market range","Unweighted mean of advertised asking rates"))</x:f>
        <x:v>Unweighted mean of advertised asking rates</x:v>
      </x:c>
    </x:row>
    <x:row r="695" ht="30" customHeight="1">
      <x:c r="A695" s="15" t="str">
        <x:v>Swindon</x:v>
      </x:c>
      <x:c r="B695" s="15" t="str">
        <x:v>5,001–10,000</x:v>
      </x:c>
      <x:c r="C695" s="14" t="n">
        <x:f>COUNTIFS('Unit details'!$B$2544:$B$2613,$A695,'Unit details'!$J$2544:$J$2613,$B695,'Unit details'!$H$2544:$H$2613,"Current",'Unit details'!$E$2544:$E$2613,"Town")</x:f>
        <x:v>12</x:v>
      </x:c>
      <x:c r="D695" s="14" t="n">
        <x:f>COUNTIFS('Unit details'!$B$2544:$B$2613,$A695,'Unit details'!$J$2544:$J$2613,$B695,'Unit details'!$H$2544:$H$2613,"Current",'Unit details'!$E$2544:$E$2613,"Nearby")</x:f>
        <x:v>1</x:v>
      </x:c>
      <x:c r="E695" s="14" t="n">
        <x:f>COUNTIFS('Unit details'!$B$2544:$B$2613,$A695,'Unit details'!$J$2544:$J$2613,$B695,'Unit details'!$N$2544:$N$2613,"Yes")</x:f>
        <x:v>10</x:v>
      </x:c>
      <x:c r="F695" s="43" t="n">
        <x:f>IF(E695=0,"n.a.",_xlfn.MINIFS('Unit details'!$X$2544:$X$2613,'Unit details'!$B$2544:$B$2613,$A695,'Unit details'!$J$2544:$J$2613,$B695,'Unit details'!$N$2544:$N$2613,"Yes"))</x:f>
        <x:v>7.013705648776739</x:v>
      </x:c>
      <x:c r="G695" s="43" t="n">
        <x:f>IF(E695=0,"n.a.",SUMIFS('Unit details'!$X$2544:$X$2613,'Unit details'!$B$2544:$B$2613,$A695,'Unit details'!$J$2544:$J$2613,$B695,'Unit details'!$N$2544:$N$2613,"Yes")/E695)</x:f>
        <x:v>9.40700476035922</x:v>
      </x:c>
      <x:c r="H695" s="43" t="n">
        <x:f>IF(E695=0,"n.a.",_xlfn.MAXIFS('Unit details'!$X$2544:$X$2613,'Unit details'!$B$2544:$B$2613,$A695,'Unit details'!$J$2544:$J$2613,$B695,'Unit details'!$N$2544:$N$2613,"Yes"))</x:f>
        <x:v>11.523809523809524</x:v>
      </x:c>
      <x:c r="I695" s="15" t="str">
        <x:f>IF(E695=0,"No reliable quoted sample",IF(E695=1,"One quote only; not a market range","Unweighted mean of advertised asking rates"))</x:f>
        <x:v>Unweighted mean of advertised asking rates</x:v>
      </x:c>
    </x:row>
    <x:row r="696" ht="30" customHeight="1">
      <x:c r="A696" s="15" t="str">
        <x:v>Swindon</x:v>
      </x:c>
      <x:c r="B696" s="15" t="str">
        <x:v>10,001–15,000</x:v>
      </x:c>
      <x:c r="C696" s="14" t="n">
        <x:f>COUNTIFS('Unit details'!$B$2544:$B$2613,$A696,'Unit details'!$J$2544:$J$2613,$B696,'Unit details'!$H$2544:$H$2613,"Current",'Unit details'!$E$2544:$E$2613,"Town")</x:f>
        <x:v>3</x:v>
      </x:c>
      <x:c r="D696" s="14" t="n">
        <x:f>COUNTIFS('Unit details'!$B$2544:$B$2613,$A696,'Unit details'!$J$2544:$J$2613,$B696,'Unit details'!$H$2544:$H$2613,"Current",'Unit details'!$E$2544:$E$2613,"Nearby")</x:f>
        <x:v>1</x:v>
      </x:c>
      <x:c r="E696" s="14" t="n">
        <x:f>COUNTIFS('Unit details'!$B$2544:$B$2613,$A696,'Unit details'!$J$2544:$J$2613,$B696,'Unit details'!$N$2544:$N$2613,"Yes")</x:f>
        <x:v>2</x:v>
      </x:c>
      <x:c r="F696" s="43" t="n">
        <x:f>IF(E696=0,"n.a.",_xlfn.MINIFS('Unit details'!$X$2544:$X$2613,'Unit details'!$B$2544:$B$2613,$A696,'Unit details'!$J$2544:$J$2613,$B696,'Unit details'!$N$2544:$N$2613,"Yes"))</x:f>
        <x:v>4.500560747663552</x:v>
      </x:c>
      <x:c r="G696" s="43" t="n">
        <x:f>IF(E696=0,"n.a.",SUMIFS('Unit details'!$X$2544:$X$2613,'Unit details'!$B$2544:$B$2613,$A696,'Unit details'!$J$2544:$J$2613,$B696,'Unit details'!$N$2544:$N$2613,"Yes")/E696)</x:f>
        <x:v>8.238304325927585</x:v>
      </x:c>
      <x:c r="H696" s="43" t="n">
        <x:f>IF(E696=0,"n.a.",_xlfn.MAXIFS('Unit details'!$X$2544:$X$2613,'Unit details'!$B$2544:$B$2613,$A696,'Unit details'!$J$2544:$J$2613,$B696,'Unit details'!$N$2544:$N$2613,"Yes"))</x:f>
        <x:v>11.976047904191617</x:v>
      </x:c>
      <x:c r="I696" s="15" t="str">
        <x:f>IF(E696=0,"No reliable quoted sample",IF(E696=1,"One quote only; not a market range","Unweighted mean of advertised asking rates"))</x:f>
        <x:v>Unweighted mean of advertised asking rates</x:v>
      </x:c>
    </x:row>
    <x:row r="697" ht="30" customHeight="1">
      <x:c r="A697" s="15" t="str">
        <x:v>Swindon</x:v>
      </x:c>
      <x:c r="B697" s="15" t="str">
        <x:v>Range crosses bands</x:v>
      </x:c>
      <x:c r="C697" s="14" t="n">
        <x:f>COUNTIFS('Unit details'!$B$2544:$B$2613,$A697,'Unit details'!$J$2544:$J$2613,$B697,'Unit details'!$H$2544:$H$2613,"Current",'Unit details'!$E$2544:$E$2613,"Town")</x:f>
        <x:v>4</x:v>
      </x:c>
      <x:c r="D697" s="14" t="n">
        <x:f>COUNTIFS('Unit details'!$B$2544:$B$2613,$A697,'Unit details'!$J$2544:$J$2613,$B697,'Unit details'!$H$2544:$H$2613,"Current",'Unit details'!$E$2544:$E$2613,"Nearby")</x:f>
        <x:v>0</x:v>
      </x:c>
      <x:c r="E697" s="14" t="n">
        <x:f>COUNTIFS('Unit details'!$B$2544:$B$2613,$A697,'Unit details'!$J$2544:$J$2613,$B697,'Unit details'!$N$2544:$N$2613,"Yes")</x:f>
        <x:v>0</x:v>
      </x:c>
      <x:c r="F697" s="43" t="str">
        <x:f>IF(E697=0,"n.a.",_xlfn.MINIFS('Unit details'!$X$2544:$X$2613,'Unit details'!$B$2544:$B$2613,$A697,'Unit details'!$J$2544:$J$2613,$B697,'Unit details'!$N$2544:$N$2613,"Yes"))</x:f>
        <x:v>n.a.</x:v>
      </x:c>
      <x:c r="G697" s="43" t="str">
        <x:f>IF(E697=0,"n.a.",SUMIFS('Unit details'!$X$2544:$X$2613,'Unit details'!$B$2544:$B$2613,$A697,'Unit details'!$J$2544:$J$2613,$B697,'Unit details'!$N$2544:$N$2613,"Yes")/E697)</x:f>
        <x:v>n.a.</x:v>
      </x:c>
      <x:c r="H697" s="43" t="str">
        <x:f>IF(E697=0,"n.a.",_xlfn.MAXIFS('Unit details'!$X$2544:$X$2613,'Unit details'!$B$2544:$B$2613,$A697,'Unit details'!$J$2544:$J$2613,$B697,'Unit details'!$N$2544:$N$2613,"Yes"))</x:f>
        <x:v>n.a.</x:v>
      </x:c>
      <x:c r="I697" s="15" t="str">
        <x:f>IF(E697=0,"No reliable quoted sample",IF(E697=1,"One quote only; not a market range","Unweighted mean of advertised asking rates"))</x:f>
        <x:v>No reliable quoted sample</x:v>
      </x:c>
    </x:row>
    <x:row r="698" ht="30" customHeight="1">
      <x:c r="A698" s="15" t="str">
        <x:v>Salisbury</x:v>
      </x:c>
      <x:c r="B698" s="15" t="str">
        <x:v>1–1,000</x:v>
      </x:c>
      <x:c r="C698" s="14" t="n">
        <x:f>COUNTIFS('Unit details'!$B$2614:$B$2618,$A698,'Unit details'!$J$2614:$J$2618,$B698,'Unit details'!$H$2614:$H$2618,"Current",'Unit details'!$E$2614:$E$2618,"Town")</x:f>
        <x:v>0</x:v>
      </x:c>
      <x:c r="D698" s="14" t="n">
        <x:f>COUNTIFS('Unit details'!$B$2614:$B$2618,$A698,'Unit details'!$J$2614:$J$2618,$B698,'Unit details'!$H$2614:$H$2618,"Current",'Unit details'!$E$2614:$E$2618,"Nearby")</x:f>
        <x:v>0</x:v>
      </x:c>
      <x:c r="E698" s="14" t="n">
        <x:f>COUNTIFS('Unit details'!$B$2614:$B$2618,$A698,'Unit details'!$J$2614:$J$2618,$B698,'Unit details'!$N$2614:$N$2618,"Yes")</x:f>
        <x:v>0</x:v>
      </x:c>
      <x:c r="F698" s="43" t="str">
        <x:f>IF(E698=0,"n.a.",_xlfn.MINIFS('Unit details'!$X$2614:$X$2618,'Unit details'!$B$2614:$B$2618,$A698,'Unit details'!$J$2614:$J$2618,$B698,'Unit details'!$N$2614:$N$2618,"Yes"))</x:f>
        <x:v>n.a.</x:v>
      </x:c>
      <x:c r="G698" s="43" t="str">
        <x:f>IF(E698=0,"n.a.",SUMIFS('Unit details'!$X$2614:$X$2618,'Unit details'!$B$2614:$B$2618,$A698,'Unit details'!$J$2614:$J$2618,$B698,'Unit details'!$N$2614:$N$2618,"Yes")/E698)</x:f>
        <x:v>n.a.</x:v>
      </x:c>
      <x:c r="H698" s="43" t="str">
        <x:f>IF(E698=0,"n.a.",_xlfn.MAXIFS('Unit details'!$X$2614:$X$2618,'Unit details'!$B$2614:$B$2618,$A698,'Unit details'!$J$2614:$J$2618,$B698,'Unit details'!$N$2614:$N$2618,"Yes"))</x:f>
        <x:v>n.a.</x:v>
      </x:c>
      <x:c r="I698" s="15" t="str">
        <x:f>IF(E698=0,"No reliable quoted sample",IF(E698=1,"One quote only; not a market range","Unweighted mean of advertised asking rates"))</x:f>
        <x:v>No reliable quoted sample</x:v>
      </x:c>
    </x:row>
    <x:row r="699" ht="30" customHeight="1">
      <x:c r="A699" s="15" t="str">
        <x:v>Salisbury</x:v>
      </x:c>
      <x:c r="B699" s="15" t="str">
        <x:v>1,001–2,500</x:v>
      </x:c>
      <x:c r="C699" s="14" t="n">
        <x:f>COUNTIFS('Unit details'!$B$2614:$B$2618,$A699,'Unit details'!$J$2614:$J$2618,$B699,'Unit details'!$H$2614:$H$2618,"Current",'Unit details'!$E$2614:$E$2618,"Town")</x:f>
        <x:v>2</x:v>
      </x:c>
      <x:c r="D699" s="14" t="n">
        <x:f>COUNTIFS('Unit details'!$B$2614:$B$2618,$A699,'Unit details'!$J$2614:$J$2618,$B699,'Unit details'!$H$2614:$H$2618,"Current",'Unit details'!$E$2614:$E$2618,"Nearby")</x:f>
        <x:v>0</x:v>
      </x:c>
      <x:c r="E699" s="14" t="n">
        <x:f>COUNTIFS('Unit details'!$B$2614:$B$2618,$A699,'Unit details'!$J$2614:$J$2618,$B699,'Unit details'!$N$2614:$N$2618,"Yes")</x:f>
        <x:v>2</x:v>
      </x:c>
      <x:c r="F699" s="43" t="n">
        <x:f>IF(E699=0,"n.a.",_xlfn.MINIFS('Unit details'!$X$2614:$X$2618,'Unit details'!$B$2614:$B$2618,$A699,'Unit details'!$J$2614:$J$2618,$B699,'Unit details'!$N$2614:$N$2618,"Yes"))</x:f>
        <x:v>10</x:v>
      </x:c>
      <x:c r="G699" s="43" t="n">
        <x:f>IF(E699=0,"n.a.",SUMIFS('Unit details'!$X$2614:$X$2618,'Unit details'!$B$2614:$B$2618,$A699,'Unit details'!$J$2614:$J$2618,$B699,'Unit details'!$N$2614:$N$2618,"Yes")/E699)</x:f>
        <x:v>10.001130198915009</x:v>
      </x:c>
      <x:c r="H699" s="43" t="n">
        <x:f>IF(E699=0,"n.a.",_xlfn.MAXIFS('Unit details'!$X$2614:$X$2618,'Unit details'!$B$2614:$B$2618,$A699,'Unit details'!$J$2614:$J$2618,$B699,'Unit details'!$N$2614:$N$2618,"Yes"))</x:f>
        <x:v>10.002260397830018</x:v>
      </x:c>
      <x:c r="I699" s="15" t="str">
        <x:f>IF(E699=0,"No reliable quoted sample",IF(E699=1,"One quote only; not a market range","Unweighted mean of advertised asking rates"))</x:f>
        <x:v>Unweighted mean of advertised asking rates</x:v>
      </x:c>
    </x:row>
    <x:row r="700" ht="30" customHeight="1">
      <x:c r="A700" s="15" t="str">
        <x:v>Salisbury</x:v>
      </x:c>
      <x:c r="B700" s="15" t="str">
        <x:v>2,501–5,000</x:v>
      </x:c>
      <x:c r="C700" s="14" t="n">
        <x:f>COUNTIFS('Unit details'!$B$2614:$B$2618,$A700,'Unit details'!$J$2614:$J$2618,$B700,'Unit details'!$H$2614:$H$2618,"Current",'Unit details'!$E$2614:$E$2618,"Town")</x:f>
        <x:v>0</x:v>
      </x:c>
      <x:c r="D700" s="14" t="n">
        <x:f>COUNTIFS('Unit details'!$B$2614:$B$2618,$A700,'Unit details'!$J$2614:$J$2618,$B700,'Unit details'!$H$2614:$H$2618,"Current",'Unit details'!$E$2614:$E$2618,"Nearby")</x:f>
        <x:v>0</x:v>
      </x:c>
      <x:c r="E700" s="14" t="n">
        <x:f>COUNTIFS('Unit details'!$B$2614:$B$2618,$A700,'Unit details'!$J$2614:$J$2618,$B700,'Unit details'!$N$2614:$N$2618,"Yes")</x:f>
        <x:v>0</x:v>
      </x:c>
      <x:c r="F700" s="43" t="str">
        <x:f>IF(E700=0,"n.a.",_xlfn.MINIFS('Unit details'!$X$2614:$X$2618,'Unit details'!$B$2614:$B$2618,$A700,'Unit details'!$J$2614:$J$2618,$B700,'Unit details'!$N$2614:$N$2618,"Yes"))</x:f>
        <x:v>n.a.</x:v>
      </x:c>
      <x:c r="G700" s="43" t="str">
        <x:f>IF(E700=0,"n.a.",SUMIFS('Unit details'!$X$2614:$X$2618,'Unit details'!$B$2614:$B$2618,$A700,'Unit details'!$J$2614:$J$2618,$B700,'Unit details'!$N$2614:$N$2618,"Yes")/E700)</x:f>
        <x:v>n.a.</x:v>
      </x:c>
      <x:c r="H700" s="43" t="str">
        <x:f>IF(E700=0,"n.a.",_xlfn.MAXIFS('Unit details'!$X$2614:$X$2618,'Unit details'!$B$2614:$B$2618,$A700,'Unit details'!$J$2614:$J$2618,$B700,'Unit details'!$N$2614:$N$2618,"Yes"))</x:f>
        <x:v>n.a.</x:v>
      </x:c>
      <x:c r="I700" s="15" t="str">
        <x:f>IF(E700=0,"No reliable quoted sample",IF(E700=1,"One quote only; not a market range","Unweighted mean of advertised asking rates"))</x:f>
        <x:v>No reliable quoted sample</x:v>
      </x:c>
    </x:row>
    <x:row r="701" ht="30" customHeight="1">
      <x:c r="A701" s="15" t="str">
        <x:v>Salisbury</x:v>
      </x:c>
      <x:c r="B701" s="15" t="str">
        <x:v>5,001–10,000</x:v>
      </x:c>
      <x:c r="C701" s="14" t="n">
        <x:f>COUNTIFS('Unit details'!$B$2614:$B$2618,$A701,'Unit details'!$J$2614:$J$2618,$B701,'Unit details'!$H$2614:$H$2618,"Current",'Unit details'!$E$2614:$E$2618,"Town")</x:f>
        <x:v>0</x:v>
      </x:c>
      <x:c r="D701" s="14" t="n">
        <x:f>COUNTIFS('Unit details'!$B$2614:$B$2618,$A701,'Unit details'!$J$2614:$J$2618,$B701,'Unit details'!$H$2614:$H$2618,"Current",'Unit details'!$E$2614:$E$2618,"Nearby")</x:f>
        <x:v>0</x:v>
      </x:c>
      <x:c r="E701" s="14" t="n">
        <x:f>COUNTIFS('Unit details'!$B$2614:$B$2618,$A701,'Unit details'!$J$2614:$J$2618,$B701,'Unit details'!$N$2614:$N$2618,"Yes")</x:f>
        <x:v>0</x:v>
      </x:c>
      <x:c r="F701" s="43" t="str">
        <x:f>IF(E701=0,"n.a.",_xlfn.MINIFS('Unit details'!$X$2614:$X$2618,'Unit details'!$B$2614:$B$2618,$A701,'Unit details'!$J$2614:$J$2618,$B701,'Unit details'!$N$2614:$N$2618,"Yes"))</x:f>
        <x:v>n.a.</x:v>
      </x:c>
      <x:c r="G701" s="43" t="str">
        <x:f>IF(E701=0,"n.a.",SUMIFS('Unit details'!$X$2614:$X$2618,'Unit details'!$B$2614:$B$2618,$A701,'Unit details'!$J$2614:$J$2618,$B701,'Unit details'!$N$2614:$N$2618,"Yes")/E701)</x:f>
        <x:v>n.a.</x:v>
      </x:c>
      <x:c r="H701" s="43" t="str">
        <x:f>IF(E701=0,"n.a.",_xlfn.MAXIFS('Unit details'!$X$2614:$X$2618,'Unit details'!$B$2614:$B$2618,$A701,'Unit details'!$J$2614:$J$2618,$B701,'Unit details'!$N$2614:$N$2618,"Yes"))</x:f>
        <x:v>n.a.</x:v>
      </x:c>
      <x:c r="I701" s="15" t="str">
        <x:f>IF(E701=0,"No reliable quoted sample",IF(E701=1,"One quote only; not a market range","Unweighted mean of advertised asking rates"))</x:f>
        <x:v>No reliable quoted sample</x:v>
      </x:c>
    </x:row>
    <x:row r="702" ht="30" customHeight="1">
      <x:c r="A702" s="15" t="str">
        <x:v>Salisbury</x:v>
      </x:c>
      <x:c r="B702" s="15" t="str">
        <x:v>10,001–15,000</x:v>
      </x:c>
      <x:c r="C702" s="14" t="n">
        <x:f>COUNTIFS('Unit details'!$B$2614:$B$2618,$A702,'Unit details'!$J$2614:$J$2618,$B702,'Unit details'!$H$2614:$H$2618,"Current",'Unit details'!$E$2614:$E$2618,"Town")</x:f>
        <x:v>1</x:v>
      </x:c>
      <x:c r="D702" s="14" t="n">
        <x:f>COUNTIFS('Unit details'!$B$2614:$B$2618,$A702,'Unit details'!$J$2614:$J$2618,$B702,'Unit details'!$H$2614:$H$2618,"Current",'Unit details'!$E$2614:$E$2618,"Nearby")</x:f>
        <x:v>0</x:v>
      </x:c>
      <x:c r="E702" s="14" t="n">
        <x:f>COUNTIFS('Unit details'!$B$2614:$B$2618,$A702,'Unit details'!$J$2614:$J$2618,$B702,'Unit details'!$N$2614:$N$2618,"Yes")</x:f>
        <x:v>1</x:v>
      </x:c>
      <x:c r="F702" s="43" t="n">
        <x:f>IF(E702=0,"n.a.",_xlfn.MINIFS('Unit details'!$X$2614:$X$2618,'Unit details'!$B$2614:$B$2618,$A702,'Unit details'!$J$2614:$J$2618,$B702,'Unit details'!$N$2614:$N$2618,"Yes"))</x:f>
        <x:v>7.50122970978849</x:v>
      </x:c>
      <x:c r="G702" s="43" t="n">
        <x:f>IF(E702=0,"n.a.",SUMIFS('Unit details'!$X$2614:$X$2618,'Unit details'!$B$2614:$B$2618,$A702,'Unit details'!$J$2614:$J$2618,$B702,'Unit details'!$N$2614:$N$2618,"Yes")/E702)</x:f>
        <x:v>7.50122970978849</x:v>
      </x:c>
      <x:c r="H702" s="43" t="n">
        <x:f>IF(E702=0,"n.a.",_xlfn.MAXIFS('Unit details'!$X$2614:$X$2618,'Unit details'!$B$2614:$B$2618,$A702,'Unit details'!$J$2614:$J$2618,$B702,'Unit details'!$N$2614:$N$2618,"Yes"))</x:f>
        <x:v>7.50122970978849</x:v>
      </x:c>
      <x:c r="I702" s="15" t="str">
        <x:f>IF(E702=0,"No reliable quoted sample",IF(E702=1,"One quote only; not a market range","Unweighted mean of advertised asking rates"))</x:f>
        <x:v>One quote only; not a market range</x:v>
      </x:c>
    </x:row>
    <x:row r="703" ht="30" customHeight="1">
      <x:c r="A703" s="15" t="str">
        <x:v>Salisbury</x:v>
      </x:c>
      <x:c r="B703" s="15" t="str">
        <x:v>Range crosses bands</x:v>
      </x:c>
      <x:c r="C703" s="14" t="n">
        <x:f>COUNTIFS('Unit details'!$B$2614:$B$2618,$A703,'Unit details'!$J$2614:$J$2618,$B703,'Unit details'!$H$2614:$H$2618,"Current",'Unit details'!$E$2614:$E$2618,"Town")</x:f>
        <x:v>0</x:v>
      </x:c>
      <x:c r="D703" s="14" t="n">
        <x:f>COUNTIFS('Unit details'!$B$2614:$B$2618,$A703,'Unit details'!$J$2614:$J$2618,$B703,'Unit details'!$H$2614:$H$2618,"Current",'Unit details'!$E$2614:$E$2618,"Nearby")</x:f>
        <x:v>1</x:v>
      </x:c>
      <x:c r="E703" s="14" t="n">
        <x:f>COUNTIFS('Unit details'!$B$2614:$B$2618,$A703,'Unit details'!$J$2614:$J$2618,$B703,'Unit details'!$N$2614:$N$2618,"Yes")</x:f>
        <x:v>0</x:v>
      </x:c>
      <x:c r="F703" s="43" t="str">
        <x:f>IF(E703=0,"n.a.",_xlfn.MINIFS('Unit details'!$X$2614:$X$2618,'Unit details'!$B$2614:$B$2618,$A703,'Unit details'!$J$2614:$J$2618,$B703,'Unit details'!$N$2614:$N$2618,"Yes"))</x:f>
        <x:v>n.a.</x:v>
      </x:c>
      <x:c r="G703" s="43" t="str">
        <x:f>IF(E703=0,"n.a.",SUMIFS('Unit details'!$X$2614:$X$2618,'Unit details'!$B$2614:$B$2618,$A703,'Unit details'!$J$2614:$J$2618,$B703,'Unit details'!$N$2614:$N$2618,"Yes")/E703)</x:f>
        <x:v>n.a.</x:v>
      </x:c>
      <x:c r="H703" s="43" t="str">
        <x:f>IF(E703=0,"n.a.",_xlfn.MAXIFS('Unit details'!$X$2614:$X$2618,'Unit details'!$B$2614:$B$2618,$A703,'Unit details'!$J$2614:$J$2618,$B703,'Unit details'!$N$2614:$N$2618,"Yes"))</x:f>
        <x:v>n.a.</x:v>
      </x:c>
      <x:c r="I703" s="15" t="str">
        <x:f>IF(E703=0,"No reliable quoted sample",IF(E703=1,"One quote only; not a market range","Unweighted mean of advertised asking rates"))</x:f>
        <x:v>No reliable quoted sample</x:v>
      </x:c>
    </x:row>
    <x:row r="704" ht="30" customHeight="1">
      <x:c r="A704" s="15" t="str">
        <x:v>Chippenham</x:v>
      </x:c>
      <x:c r="B704" s="15" t="str">
        <x:v>1–1,000</x:v>
      </x:c>
      <x:c r="C704" s="14" t="n">
        <x:f>COUNTIFS('Unit details'!$B$2619:$B$2638,$A704,'Unit details'!$J$2619:$J$2638,$B704,'Unit details'!$H$2619:$H$2638,"Current",'Unit details'!$E$2619:$E$2638,"Town")</x:f>
        <x:v>0</x:v>
      </x:c>
      <x:c r="D704" s="14" t="n">
        <x:f>COUNTIFS('Unit details'!$B$2619:$B$2638,$A704,'Unit details'!$J$2619:$J$2638,$B704,'Unit details'!$H$2619:$H$2638,"Current",'Unit details'!$E$2619:$E$2638,"Nearby")</x:f>
        <x:v>0</x:v>
      </x:c>
      <x:c r="E704" s="14" t="n">
        <x:f>COUNTIFS('Unit details'!$B$2619:$B$2638,$A704,'Unit details'!$J$2619:$J$2638,$B704,'Unit details'!$N$2619:$N$2638,"Yes")</x:f>
        <x:v>0</x:v>
      </x:c>
      <x:c r="F704" s="43" t="str">
        <x:f>IF(E704=0,"n.a.",_xlfn.MINIFS('Unit details'!$X$2619:$X$2638,'Unit details'!$B$2619:$B$2638,$A704,'Unit details'!$J$2619:$J$2638,$B704,'Unit details'!$N$2619:$N$2638,"Yes"))</x:f>
        <x:v>n.a.</x:v>
      </x:c>
      <x:c r="G704" s="43" t="str">
        <x:f>IF(E704=0,"n.a.",SUMIFS('Unit details'!$X$2619:$X$2638,'Unit details'!$B$2619:$B$2638,$A704,'Unit details'!$J$2619:$J$2638,$B704,'Unit details'!$N$2619:$N$2638,"Yes")/E704)</x:f>
        <x:v>n.a.</x:v>
      </x:c>
      <x:c r="H704" s="43" t="str">
        <x:f>IF(E704=0,"n.a.",_xlfn.MAXIFS('Unit details'!$X$2619:$X$2638,'Unit details'!$B$2619:$B$2638,$A704,'Unit details'!$J$2619:$J$2638,$B704,'Unit details'!$N$2619:$N$2638,"Yes"))</x:f>
        <x:v>n.a.</x:v>
      </x:c>
      <x:c r="I704" s="15" t="str">
        <x:f>IF(E704=0,"No reliable quoted sample",IF(E704=1,"One quote only; not a market range","Unweighted mean of advertised asking rates"))</x:f>
        <x:v>No reliable quoted sample</x:v>
      </x:c>
    </x:row>
    <x:row r="705" ht="30" customHeight="1">
      <x:c r="A705" s="15" t="str">
        <x:v>Chippenham</x:v>
      </x:c>
      <x:c r="B705" s="15" t="str">
        <x:v>1,001–2,500</x:v>
      </x:c>
      <x:c r="C705" s="14" t="n">
        <x:f>COUNTIFS('Unit details'!$B$2619:$B$2638,$A705,'Unit details'!$J$2619:$J$2638,$B705,'Unit details'!$H$2619:$H$2638,"Current",'Unit details'!$E$2619:$E$2638,"Town")</x:f>
        <x:v>4</x:v>
      </x:c>
      <x:c r="D705" s="14" t="n">
        <x:f>COUNTIFS('Unit details'!$B$2619:$B$2638,$A705,'Unit details'!$J$2619:$J$2638,$B705,'Unit details'!$H$2619:$H$2638,"Current",'Unit details'!$E$2619:$E$2638,"Nearby")</x:f>
        <x:v>0</x:v>
      </x:c>
      <x:c r="E705" s="14" t="n">
        <x:f>COUNTIFS('Unit details'!$B$2619:$B$2638,$A705,'Unit details'!$J$2619:$J$2638,$B705,'Unit details'!$N$2619:$N$2638,"Yes")</x:f>
        <x:v>1</x:v>
      </x:c>
      <x:c r="F705" s="43" t="n">
        <x:f>IF(E705=0,"n.a.",_xlfn.MINIFS('Unit details'!$X$2619:$X$2638,'Unit details'!$B$2619:$B$2638,$A705,'Unit details'!$J$2619:$J$2638,$B705,'Unit details'!$N$2619:$N$2638,"Yes"))</x:f>
        <x:v>11.46788990825688</x:v>
      </x:c>
      <x:c r="G705" s="43" t="n">
        <x:f>IF(E705=0,"n.a.",SUMIFS('Unit details'!$X$2619:$X$2638,'Unit details'!$B$2619:$B$2638,$A705,'Unit details'!$J$2619:$J$2638,$B705,'Unit details'!$N$2619:$N$2638,"Yes")/E705)</x:f>
        <x:v>11.46788990825688</x:v>
      </x:c>
      <x:c r="H705" s="43" t="n">
        <x:f>IF(E705=0,"n.a.",_xlfn.MAXIFS('Unit details'!$X$2619:$X$2638,'Unit details'!$B$2619:$B$2638,$A705,'Unit details'!$J$2619:$J$2638,$B705,'Unit details'!$N$2619:$N$2638,"Yes"))</x:f>
        <x:v>11.46788990825688</x:v>
      </x:c>
      <x:c r="I705" s="15" t="str">
        <x:f>IF(E705=0,"No reliable quoted sample",IF(E705=1,"One quote only; not a market range","Unweighted mean of advertised asking rates"))</x:f>
        <x:v>One quote only; not a market range</x:v>
      </x:c>
    </x:row>
    <x:row r="706" ht="30" customHeight="1">
      <x:c r="A706" s="15" t="str">
        <x:v>Chippenham</x:v>
      </x:c>
      <x:c r="B706" s="15" t="str">
        <x:v>2,501–5,000</x:v>
      </x:c>
      <x:c r="C706" s="14" t="n">
        <x:f>COUNTIFS('Unit details'!$B$2619:$B$2638,$A706,'Unit details'!$J$2619:$J$2638,$B706,'Unit details'!$H$2619:$H$2638,"Current",'Unit details'!$E$2619:$E$2638,"Town")</x:f>
        <x:v>15</x:v>
      </x:c>
      <x:c r="D706" s="14" t="n">
        <x:f>COUNTIFS('Unit details'!$B$2619:$B$2638,$A706,'Unit details'!$J$2619:$J$2638,$B706,'Unit details'!$H$2619:$H$2638,"Current",'Unit details'!$E$2619:$E$2638,"Nearby")</x:f>
        <x:v>0</x:v>
      </x:c>
      <x:c r="E706" s="14" t="n">
        <x:f>COUNTIFS('Unit details'!$B$2619:$B$2638,$A706,'Unit details'!$J$2619:$J$2638,$B706,'Unit details'!$N$2619:$N$2638,"Yes")</x:f>
        <x:v>5</x:v>
      </x:c>
      <x:c r="F706" s="43" t="n">
        <x:f>IF(E706=0,"n.a.",_xlfn.MINIFS('Unit details'!$X$2619:$X$2638,'Unit details'!$B$2619:$B$2638,$A706,'Unit details'!$J$2619:$J$2638,$B706,'Unit details'!$N$2619:$N$2638,"Yes"))</x:f>
        <x:v>2.522598276224511</x:v>
      </x:c>
      <x:c r="G706" s="43" t="n">
        <x:f>IF(E706=0,"n.a.",SUMIFS('Unit details'!$X$2619:$X$2638,'Unit details'!$B$2619:$B$2638,$A706,'Unit details'!$J$2619:$J$2638,$B706,'Unit details'!$N$2619:$N$2638,"Yes")/E706)</x:f>
        <x:v>11.53877333449661</x:v>
      </x:c>
      <x:c r="H706" s="43" t="n">
        <x:f>IF(E706=0,"n.a.",_xlfn.MAXIFS('Unit details'!$X$2619:$X$2638,'Unit details'!$B$2619:$B$2638,$A706,'Unit details'!$J$2619:$J$2638,$B706,'Unit details'!$N$2619:$N$2638,"Yes"))</x:f>
        <x:v>17.02819956616052</x:v>
      </x:c>
      <x:c r="I706" s="15" t="str">
        <x:f>IF(E706=0,"No reliable quoted sample",IF(E706=1,"One quote only; not a market range","Unweighted mean of advertised asking rates"))</x:f>
        <x:v>Unweighted mean of advertised asking rates</x:v>
      </x:c>
    </x:row>
    <x:row r="707" ht="30" customHeight="1">
      <x:c r="A707" s="15" t="str">
        <x:v>Chippenham</x:v>
      </x:c>
      <x:c r="B707" s="15" t="str">
        <x:v>5,001–10,000</x:v>
      </x:c>
      <x:c r="C707" s="14" t="n">
        <x:f>COUNTIFS('Unit details'!$B$2619:$B$2638,$A707,'Unit details'!$J$2619:$J$2638,$B707,'Unit details'!$H$2619:$H$2638,"Current",'Unit details'!$E$2619:$E$2638,"Town")</x:f>
        <x:v>0</x:v>
      </x:c>
      <x:c r="D707" s="14" t="n">
        <x:f>COUNTIFS('Unit details'!$B$2619:$B$2638,$A707,'Unit details'!$J$2619:$J$2638,$B707,'Unit details'!$H$2619:$H$2638,"Current",'Unit details'!$E$2619:$E$2638,"Nearby")</x:f>
        <x:v>0</x:v>
      </x:c>
      <x:c r="E707" s="14" t="n">
        <x:f>COUNTIFS('Unit details'!$B$2619:$B$2638,$A707,'Unit details'!$J$2619:$J$2638,$B707,'Unit details'!$N$2619:$N$2638,"Yes")</x:f>
        <x:v>0</x:v>
      </x:c>
      <x:c r="F707" s="43" t="str">
        <x:f>IF(E707=0,"n.a.",_xlfn.MINIFS('Unit details'!$X$2619:$X$2638,'Unit details'!$B$2619:$B$2638,$A707,'Unit details'!$J$2619:$J$2638,$B707,'Unit details'!$N$2619:$N$2638,"Yes"))</x:f>
        <x:v>n.a.</x:v>
      </x:c>
      <x:c r="G707" s="43" t="str">
        <x:f>IF(E707=0,"n.a.",SUMIFS('Unit details'!$X$2619:$X$2638,'Unit details'!$B$2619:$B$2638,$A707,'Unit details'!$J$2619:$J$2638,$B707,'Unit details'!$N$2619:$N$2638,"Yes")/E707)</x:f>
        <x:v>n.a.</x:v>
      </x:c>
      <x:c r="H707" s="43" t="str">
        <x:f>IF(E707=0,"n.a.",_xlfn.MAXIFS('Unit details'!$X$2619:$X$2638,'Unit details'!$B$2619:$B$2638,$A707,'Unit details'!$J$2619:$J$2638,$B707,'Unit details'!$N$2619:$N$2638,"Yes"))</x:f>
        <x:v>n.a.</x:v>
      </x:c>
      <x:c r="I707" s="15" t="str">
        <x:f>IF(E707=0,"No reliable quoted sample",IF(E707=1,"One quote only; not a market range","Unweighted mean of advertised asking rates"))</x:f>
        <x:v>No reliable quoted sample</x:v>
      </x:c>
    </x:row>
    <x:row r="708" ht="30" customHeight="1">
      <x:c r="A708" s="15" t="str">
        <x:v>Chippenham</x:v>
      </x:c>
      <x:c r="B708" s="15" t="str">
        <x:v>10,001–15,000</x:v>
      </x:c>
      <x:c r="C708" s="14" t="n">
        <x:f>COUNTIFS('Unit details'!$B$2619:$B$2638,$A708,'Unit details'!$J$2619:$J$2638,$B708,'Unit details'!$H$2619:$H$2638,"Current",'Unit details'!$E$2619:$E$2638,"Town")</x:f>
        <x:v>0</x:v>
      </x:c>
      <x:c r="D708" s="14" t="n">
        <x:f>COUNTIFS('Unit details'!$B$2619:$B$2638,$A708,'Unit details'!$J$2619:$J$2638,$B708,'Unit details'!$H$2619:$H$2638,"Current",'Unit details'!$E$2619:$E$2638,"Nearby")</x:f>
        <x:v>0</x:v>
      </x:c>
      <x:c r="E708" s="14" t="n">
        <x:f>COUNTIFS('Unit details'!$B$2619:$B$2638,$A708,'Unit details'!$J$2619:$J$2638,$B708,'Unit details'!$N$2619:$N$2638,"Yes")</x:f>
        <x:v>0</x:v>
      </x:c>
      <x:c r="F708" s="43" t="str">
        <x:f>IF(E708=0,"n.a.",_xlfn.MINIFS('Unit details'!$X$2619:$X$2638,'Unit details'!$B$2619:$B$2638,$A708,'Unit details'!$J$2619:$J$2638,$B708,'Unit details'!$N$2619:$N$2638,"Yes"))</x:f>
        <x:v>n.a.</x:v>
      </x:c>
      <x:c r="G708" s="43" t="str">
        <x:f>IF(E708=0,"n.a.",SUMIFS('Unit details'!$X$2619:$X$2638,'Unit details'!$B$2619:$B$2638,$A708,'Unit details'!$J$2619:$J$2638,$B708,'Unit details'!$N$2619:$N$2638,"Yes")/E708)</x:f>
        <x:v>n.a.</x:v>
      </x:c>
      <x:c r="H708" s="43" t="str">
        <x:f>IF(E708=0,"n.a.",_xlfn.MAXIFS('Unit details'!$X$2619:$X$2638,'Unit details'!$B$2619:$B$2638,$A708,'Unit details'!$J$2619:$J$2638,$B708,'Unit details'!$N$2619:$N$2638,"Yes"))</x:f>
        <x:v>n.a.</x:v>
      </x:c>
      <x:c r="I708" s="15" t="str">
        <x:f>IF(E708=0,"No reliable quoted sample",IF(E708=1,"One quote only; not a market range","Unweighted mean of advertised asking rates"))</x:f>
        <x:v>No reliable quoted sample</x:v>
      </x:c>
    </x:row>
    <x:row r="709" ht="30" customHeight="1">
      <x:c r="A709" s="15" t="str">
        <x:v>Trowbridge</x:v>
      </x:c>
      <x:c r="B709" s="15" t="str">
        <x:v>1–1,000</x:v>
      </x:c>
      <x:c r="C709" s="14" t="n">
        <x:f>COUNTIFS('Unit details'!$B$2639:$B$2640,$A709,'Unit details'!$J$2639:$J$2640,$B709,'Unit details'!$H$2639:$H$2640,"Current",'Unit details'!$E$2639:$E$2640,"Town")</x:f>
        <x:v>0</x:v>
      </x:c>
      <x:c r="D709" s="14" t="n">
        <x:f>COUNTIFS('Unit details'!$B$2639:$B$2640,$A709,'Unit details'!$J$2639:$J$2640,$B709,'Unit details'!$H$2639:$H$2640,"Current",'Unit details'!$E$2639:$E$2640,"Nearby")</x:f>
        <x:v>0</x:v>
      </x:c>
      <x:c r="E709" s="14" t="n">
        <x:f>COUNTIFS('Unit details'!$B$2639:$B$2640,$A709,'Unit details'!$J$2639:$J$2640,$B709,'Unit details'!$N$2639:$N$2640,"Yes")</x:f>
        <x:v>0</x:v>
      </x:c>
      <x:c r="F709" s="43" t="str">
        <x:f>IF(E709=0,"n.a.",_xlfn.MINIFS('Unit details'!$X$2639:$X$2640,'Unit details'!$B$2639:$B$2640,$A709,'Unit details'!$J$2639:$J$2640,$B709,'Unit details'!$N$2639:$N$2640,"Yes"))</x:f>
        <x:v>n.a.</x:v>
      </x:c>
      <x:c r="G709" s="43" t="str">
        <x:f>IF(E709=0,"n.a.",SUMIFS('Unit details'!$X$2639:$X$2640,'Unit details'!$B$2639:$B$2640,$A709,'Unit details'!$J$2639:$J$2640,$B709,'Unit details'!$N$2639:$N$2640,"Yes")/E709)</x:f>
        <x:v>n.a.</x:v>
      </x:c>
      <x:c r="H709" s="43" t="str">
        <x:f>IF(E709=0,"n.a.",_xlfn.MAXIFS('Unit details'!$X$2639:$X$2640,'Unit details'!$B$2639:$B$2640,$A709,'Unit details'!$J$2639:$J$2640,$B709,'Unit details'!$N$2639:$N$2640,"Yes"))</x:f>
        <x:v>n.a.</x:v>
      </x:c>
      <x:c r="I709" s="15" t="str">
        <x:f>IF(E709=0,"No reliable quoted sample",IF(E709=1,"One quote only; not a market range","Unweighted mean of advertised asking rates"))</x:f>
        <x:v>No reliable quoted sample</x:v>
      </x:c>
    </x:row>
    <x:row r="710" ht="30" customHeight="1">
      <x:c r="A710" s="15" t="str">
        <x:v>Trowbridge</x:v>
      </x:c>
      <x:c r="B710" s="15" t="str">
        <x:v>1,001–2,500</x:v>
      </x:c>
      <x:c r="C710" s="14" t="n">
        <x:f>COUNTIFS('Unit details'!$B$2639:$B$2640,$A710,'Unit details'!$J$2639:$J$2640,$B710,'Unit details'!$H$2639:$H$2640,"Current",'Unit details'!$E$2639:$E$2640,"Town")</x:f>
        <x:v>0</x:v>
      </x:c>
      <x:c r="D710" s="14" t="n">
        <x:f>COUNTIFS('Unit details'!$B$2639:$B$2640,$A710,'Unit details'!$J$2639:$J$2640,$B710,'Unit details'!$H$2639:$H$2640,"Current",'Unit details'!$E$2639:$E$2640,"Nearby")</x:f>
        <x:v>0</x:v>
      </x:c>
      <x:c r="E710" s="14" t="n">
        <x:f>COUNTIFS('Unit details'!$B$2639:$B$2640,$A710,'Unit details'!$J$2639:$J$2640,$B710,'Unit details'!$N$2639:$N$2640,"Yes")</x:f>
        <x:v>0</x:v>
      </x:c>
      <x:c r="F710" s="43" t="str">
        <x:f>IF(E710=0,"n.a.",_xlfn.MINIFS('Unit details'!$X$2639:$X$2640,'Unit details'!$B$2639:$B$2640,$A710,'Unit details'!$J$2639:$J$2640,$B710,'Unit details'!$N$2639:$N$2640,"Yes"))</x:f>
        <x:v>n.a.</x:v>
      </x:c>
      <x:c r="G710" s="43" t="str">
        <x:f>IF(E710=0,"n.a.",SUMIFS('Unit details'!$X$2639:$X$2640,'Unit details'!$B$2639:$B$2640,$A710,'Unit details'!$J$2639:$J$2640,$B710,'Unit details'!$N$2639:$N$2640,"Yes")/E710)</x:f>
        <x:v>n.a.</x:v>
      </x:c>
      <x:c r="H710" s="43" t="str">
        <x:f>IF(E710=0,"n.a.",_xlfn.MAXIFS('Unit details'!$X$2639:$X$2640,'Unit details'!$B$2639:$B$2640,$A710,'Unit details'!$J$2639:$J$2640,$B710,'Unit details'!$N$2639:$N$2640,"Yes"))</x:f>
        <x:v>n.a.</x:v>
      </x:c>
      <x:c r="I710" s="15" t="str">
        <x:f>IF(E710=0,"No reliable quoted sample",IF(E710=1,"One quote only; not a market range","Unweighted mean of advertised asking rates"))</x:f>
        <x:v>No reliable quoted sample</x:v>
      </x:c>
    </x:row>
    <x:row r="711" ht="30" customHeight="1">
      <x:c r="A711" s="15" t="str">
        <x:v>Trowbridge</x:v>
      </x:c>
      <x:c r="B711" s="15" t="str">
        <x:v>2,501–5,000</x:v>
      </x:c>
      <x:c r="C711" s="14" t="n">
        <x:f>COUNTIFS('Unit details'!$B$2639:$B$2640,$A711,'Unit details'!$J$2639:$J$2640,$B711,'Unit details'!$H$2639:$H$2640,"Current",'Unit details'!$E$2639:$E$2640,"Town")</x:f>
        <x:v>1</x:v>
      </x:c>
      <x:c r="D711" s="14" t="n">
        <x:f>COUNTIFS('Unit details'!$B$2639:$B$2640,$A711,'Unit details'!$J$2639:$J$2640,$B711,'Unit details'!$H$2639:$H$2640,"Current",'Unit details'!$E$2639:$E$2640,"Nearby")</x:f>
        <x:v>0</x:v>
      </x:c>
      <x:c r="E711" s="14" t="n">
        <x:f>COUNTIFS('Unit details'!$B$2639:$B$2640,$A711,'Unit details'!$J$2639:$J$2640,$B711,'Unit details'!$N$2639:$N$2640,"Yes")</x:f>
        <x:v>1</x:v>
      </x:c>
      <x:c r="F711" s="43" t="n">
        <x:f>IF(E711=0,"n.a.",_xlfn.MINIFS('Unit details'!$X$2639:$X$2640,'Unit details'!$B$2639:$B$2640,$A711,'Unit details'!$J$2639:$J$2640,$B711,'Unit details'!$N$2639:$N$2640,"Yes"))</x:f>
        <x:v>7.964418700868846</x:v>
      </x:c>
      <x:c r="G711" s="43" t="n">
        <x:f>IF(E711=0,"n.a.",SUMIFS('Unit details'!$X$2639:$X$2640,'Unit details'!$B$2639:$B$2640,$A711,'Unit details'!$J$2639:$J$2640,$B711,'Unit details'!$N$2639:$N$2640,"Yes")/E711)</x:f>
        <x:v>7.964418700868846</x:v>
      </x:c>
      <x:c r="H711" s="43" t="n">
        <x:f>IF(E711=0,"n.a.",_xlfn.MAXIFS('Unit details'!$X$2639:$X$2640,'Unit details'!$B$2639:$B$2640,$A711,'Unit details'!$J$2639:$J$2640,$B711,'Unit details'!$N$2639:$N$2640,"Yes"))</x:f>
        <x:v>7.964418700868846</x:v>
      </x:c>
      <x:c r="I711" s="15" t="str">
        <x:f>IF(E711=0,"No reliable quoted sample",IF(E711=1,"One quote only; not a market range","Unweighted mean of advertised asking rates"))</x:f>
        <x:v>One quote only; not a market range</x:v>
      </x:c>
    </x:row>
    <x:row r="712" ht="30" customHeight="1">
      <x:c r="A712" s="15" t="str">
        <x:v>Trowbridge</x:v>
      </x:c>
      <x:c r="B712" s="15" t="str">
        <x:v>5,001–10,000</x:v>
      </x:c>
      <x:c r="C712" s="14" t="n">
        <x:f>COUNTIFS('Unit details'!$B$2639:$B$2640,$A712,'Unit details'!$J$2639:$J$2640,$B712,'Unit details'!$H$2639:$H$2640,"Current",'Unit details'!$E$2639:$E$2640,"Town")</x:f>
        <x:v>1</x:v>
      </x:c>
      <x:c r="D712" s="14" t="n">
        <x:f>COUNTIFS('Unit details'!$B$2639:$B$2640,$A712,'Unit details'!$J$2639:$J$2640,$B712,'Unit details'!$H$2639:$H$2640,"Current",'Unit details'!$E$2639:$E$2640,"Nearby")</x:f>
        <x:v>0</x:v>
      </x:c>
      <x:c r="E712" s="14" t="n">
        <x:f>COUNTIFS('Unit details'!$B$2639:$B$2640,$A712,'Unit details'!$J$2639:$J$2640,$B712,'Unit details'!$N$2639:$N$2640,"Yes")</x:f>
        <x:v>1</x:v>
      </x:c>
      <x:c r="F712" s="43" t="n">
        <x:f>IF(E712=0,"n.a.",_xlfn.MINIFS('Unit details'!$X$2639:$X$2640,'Unit details'!$B$2639:$B$2640,$A712,'Unit details'!$J$2639:$J$2640,$B712,'Unit details'!$N$2639:$N$2640,"Yes"))</x:f>
        <x:v>7.8632837072761586</x:v>
      </x:c>
      <x:c r="G712" s="43" t="n">
        <x:f>IF(E712=0,"n.a.",SUMIFS('Unit details'!$X$2639:$X$2640,'Unit details'!$B$2639:$B$2640,$A712,'Unit details'!$J$2639:$J$2640,$B712,'Unit details'!$N$2639:$N$2640,"Yes")/E712)</x:f>
        <x:v>7.8632837072761586</x:v>
      </x:c>
      <x:c r="H712" s="43" t="n">
        <x:f>IF(E712=0,"n.a.",_xlfn.MAXIFS('Unit details'!$X$2639:$X$2640,'Unit details'!$B$2639:$B$2640,$A712,'Unit details'!$J$2639:$J$2640,$B712,'Unit details'!$N$2639:$N$2640,"Yes"))</x:f>
        <x:v>7.8632837072761586</x:v>
      </x:c>
      <x:c r="I712" s="15" t="str">
        <x:f>IF(E712=0,"No reliable quoted sample",IF(E712=1,"One quote only; not a market range","Unweighted mean of advertised asking rates"))</x:f>
        <x:v>One quote only; not a market range</x:v>
      </x:c>
    </x:row>
    <x:row r="713" ht="30" customHeight="1">
      <x:c r="A713" s="15" t="str">
        <x:v>Trowbridge</x:v>
      </x:c>
      <x:c r="B713" s="15" t="str">
        <x:v>10,001–15,000</x:v>
      </x:c>
      <x:c r="C713" s="14" t="n">
        <x:f>COUNTIFS('Unit details'!$B$2639:$B$2640,$A713,'Unit details'!$J$2639:$J$2640,$B713,'Unit details'!$H$2639:$H$2640,"Current",'Unit details'!$E$2639:$E$2640,"Town")</x:f>
        <x:v>0</x:v>
      </x:c>
      <x:c r="D713" s="14" t="n">
        <x:f>COUNTIFS('Unit details'!$B$2639:$B$2640,$A713,'Unit details'!$J$2639:$J$2640,$B713,'Unit details'!$H$2639:$H$2640,"Current",'Unit details'!$E$2639:$E$2640,"Nearby")</x:f>
        <x:v>0</x:v>
      </x:c>
      <x:c r="E713" s="14" t="n">
        <x:f>COUNTIFS('Unit details'!$B$2639:$B$2640,$A713,'Unit details'!$J$2639:$J$2640,$B713,'Unit details'!$N$2639:$N$2640,"Yes")</x:f>
        <x:v>0</x:v>
      </x:c>
      <x:c r="F713" s="43" t="str">
        <x:f>IF(E713=0,"n.a.",_xlfn.MINIFS('Unit details'!$X$2639:$X$2640,'Unit details'!$B$2639:$B$2640,$A713,'Unit details'!$J$2639:$J$2640,$B713,'Unit details'!$N$2639:$N$2640,"Yes"))</x:f>
        <x:v>n.a.</x:v>
      </x:c>
      <x:c r="G713" s="43" t="str">
        <x:f>IF(E713=0,"n.a.",SUMIFS('Unit details'!$X$2639:$X$2640,'Unit details'!$B$2639:$B$2640,$A713,'Unit details'!$J$2639:$J$2640,$B713,'Unit details'!$N$2639:$N$2640,"Yes")/E713)</x:f>
        <x:v>n.a.</x:v>
      </x:c>
      <x:c r="H713" s="43" t="str">
        <x:f>IF(E713=0,"n.a.",_xlfn.MAXIFS('Unit details'!$X$2639:$X$2640,'Unit details'!$B$2639:$B$2640,$A713,'Unit details'!$J$2639:$J$2640,$B713,'Unit details'!$N$2639:$N$2640,"Yes"))</x:f>
        <x:v>n.a.</x:v>
      </x:c>
      <x:c r="I713" s="15" t="str">
        <x:f>IF(E713=0,"No reliable quoted sample",IF(E713=1,"One quote only; not a market range","Unweighted mean of advertised asking rates"))</x:f>
        <x:v>No reliable quoted sample</x:v>
      </x:c>
    </x:row>
    <x:row r="714" ht="30" customHeight="1">
      <x:c r="A714" s="15" t="str">
        <x:v>Ascot</x:v>
      </x:c>
      <x:c r="B714" s="15" t="str">
        <x:v>1–1,000</x:v>
      </x:c>
      <x:c r="C714" s="14" t="n">
        <x:f>COUNTIFS('Unit details'!$B$4039:$B$4039,$A714,'Unit details'!$J$4039:$J$4039,$B714,'Unit details'!$H$4039:$H$4039,"Current",'Unit details'!$E$4039:$E$4039,"Town")</x:f>
        <x:v>0</x:v>
      </x:c>
      <x:c r="D714" s="14" t="n">
        <x:f>COUNTIFS('Unit details'!$B$4039:$B$4039,$A714,'Unit details'!$J$4039:$J$4039,$B714,'Unit details'!$H$4039:$H$4039,"Current",'Unit details'!$E$4039:$E$4039,"Nearby")</x:f>
        <x:v>0</x:v>
      </x:c>
      <x:c r="E714" s="14" t="n">
        <x:f>COUNTIFS('Unit details'!$B$4039:$B$4039,$A714,'Unit details'!$J$4039:$J$4039,$B714,'Unit details'!$N$4039:$N$4039,"Yes")</x:f>
        <x:v>0</x:v>
      </x:c>
      <x:c r="F714" s="43" t="str">
        <x:f>IF(E714=0,"n.a.",_xlfn.MINIFS('Unit details'!$X$4039:$X$4039,'Unit details'!$B$4039:$B$4039,$A714,'Unit details'!$J$4039:$J$4039,$B714,'Unit details'!$N$4039:$N$4039,"Yes"))</x:f>
        <x:v>n.a.</x:v>
      </x:c>
      <x:c r="G714" s="43" t="str">
        <x:f>IF(E714=0,"n.a.",SUMIFS('Unit details'!$X$4039:$X$4039,'Unit details'!$B$4039:$B$4039,$A714,'Unit details'!$J$4039:$J$4039,$B714,'Unit details'!$N$4039:$N$4039,"Yes")/E714)</x:f>
        <x:v>n.a.</x:v>
      </x:c>
      <x:c r="H714" s="43" t="str">
        <x:f>IF(E714=0,"n.a.",_xlfn.MAXIFS('Unit details'!$X$4039:$X$4039,'Unit details'!$B$4039:$B$4039,$A714,'Unit details'!$J$4039:$J$4039,$B714,'Unit details'!$N$4039:$N$4039,"Yes"))</x:f>
        <x:v>n.a.</x:v>
      </x:c>
      <x:c r="I714" s="15" t="str">
        <x:f>IF(E714=0,"No reliable quoted sample",IF(E714=1,"One quote only; not a market range","Unweighted mean of advertised asking rates"))</x:f>
        <x:v>No reliable quoted sample</x:v>
      </x:c>
    </x:row>
    <x:row r="715" ht="30" customHeight="1">
      <x:c r="A715" s="15" t="str">
        <x:v>Ascot</x:v>
      </x:c>
      <x:c r="B715" s="15" t="str">
        <x:v>1,001–2,500</x:v>
      </x:c>
      <x:c r="C715" s="14" t="n">
        <x:f>COUNTIFS('Unit details'!$B$4039:$B$4039,$A715,'Unit details'!$J$4039:$J$4039,$B715,'Unit details'!$H$4039:$H$4039,"Current",'Unit details'!$E$4039:$E$4039,"Town")</x:f>
        <x:v>0</x:v>
      </x:c>
      <x:c r="D715" s="14" t="n">
        <x:f>COUNTIFS('Unit details'!$B$4039:$B$4039,$A715,'Unit details'!$J$4039:$J$4039,$B715,'Unit details'!$H$4039:$H$4039,"Current",'Unit details'!$E$4039:$E$4039,"Nearby")</x:f>
        <x:v>0</x:v>
      </x:c>
      <x:c r="E715" s="14" t="n">
        <x:f>COUNTIFS('Unit details'!$B$4039:$B$4039,$A715,'Unit details'!$J$4039:$J$4039,$B715,'Unit details'!$N$4039:$N$4039,"Yes")</x:f>
        <x:v>0</x:v>
      </x:c>
      <x:c r="F715" s="43" t="str">
        <x:f>IF(E715=0,"n.a.",_xlfn.MINIFS('Unit details'!$X$4039:$X$4039,'Unit details'!$B$4039:$B$4039,$A715,'Unit details'!$J$4039:$J$4039,$B715,'Unit details'!$N$4039:$N$4039,"Yes"))</x:f>
        <x:v>n.a.</x:v>
      </x:c>
      <x:c r="G715" s="43" t="str">
        <x:f>IF(E715=0,"n.a.",SUMIFS('Unit details'!$X$4039:$X$4039,'Unit details'!$B$4039:$B$4039,$A715,'Unit details'!$J$4039:$J$4039,$B715,'Unit details'!$N$4039:$N$4039,"Yes")/E715)</x:f>
        <x:v>n.a.</x:v>
      </x:c>
      <x:c r="H715" s="43" t="str">
        <x:f>IF(E715=0,"n.a.",_xlfn.MAXIFS('Unit details'!$X$4039:$X$4039,'Unit details'!$B$4039:$B$4039,$A715,'Unit details'!$J$4039:$J$4039,$B715,'Unit details'!$N$4039:$N$4039,"Yes"))</x:f>
        <x:v>n.a.</x:v>
      </x:c>
      <x:c r="I715" s="15" t="str">
        <x:f>IF(E715=0,"No reliable quoted sample",IF(E715=1,"One quote only; not a market range","Unweighted mean of advertised asking rates"))</x:f>
        <x:v>No reliable quoted sample</x:v>
      </x:c>
    </x:row>
    <x:row r="716" ht="30" customHeight="1">
      <x:c r="A716" s="15" t="str">
        <x:v>Ascot</x:v>
      </x:c>
      <x:c r="B716" s="15" t="str">
        <x:v>2,501–5,000</x:v>
      </x:c>
      <x:c r="C716" s="14" t="n">
        <x:f>COUNTIFS('Unit details'!$B$4039:$B$4039,$A716,'Unit details'!$J$4039:$J$4039,$B716,'Unit details'!$H$4039:$H$4039,"Current",'Unit details'!$E$4039:$E$4039,"Town")</x:f>
        <x:v>0</x:v>
      </x:c>
      <x:c r="D716" s="14" t="n">
        <x:f>COUNTIFS('Unit details'!$B$4039:$B$4039,$A716,'Unit details'!$J$4039:$J$4039,$B716,'Unit details'!$H$4039:$H$4039,"Current",'Unit details'!$E$4039:$E$4039,"Nearby")</x:f>
        <x:v>0</x:v>
      </x:c>
      <x:c r="E716" s="14" t="n">
        <x:f>COUNTIFS('Unit details'!$B$4039:$B$4039,$A716,'Unit details'!$J$4039:$J$4039,$B716,'Unit details'!$N$4039:$N$4039,"Yes")</x:f>
        <x:v>0</x:v>
      </x:c>
      <x:c r="F716" s="43" t="str">
        <x:f>IF(E716=0,"n.a.",_xlfn.MINIFS('Unit details'!$X$4039:$X$4039,'Unit details'!$B$4039:$B$4039,$A716,'Unit details'!$J$4039:$J$4039,$B716,'Unit details'!$N$4039:$N$4039,"Yes"))</x:f>
        <x:v>n.a.</x:v>
      </x:c>
      <x:c r="G716" s="43" t="str">
        <x:f>IF(E716=0,"n.a.",SUMIFS('Unit details'!$X$4039:$X$4039,'Unit details'!$B$4039:$B$4039,$A716,'Unit details'!$J$4039:$J$4039,$B716,'Unit details'!$N$4039:$N$4039,"Yes")/E716)</x:f>
        <x:v>n.a.</x:v>
      </x:c>
      <x:c r="H716" s="43" t="str">
        <x:f>IF(E716=0,"n.a.",_xlfn.MAXIFS('Unit details'!$X$4039:$X$4039,'Unit details'!$B$4039:$B$4039,$A716,'Unit details'!$J$4039:$J$4039,$B716,'Unit details'!$N$4039:$N$4039,"Yes"))</x:f>
        <x:v>n.a.</x:v>
      </x:c>
      <x:c r="I716" s="15" t="str">
        <x:f>IF(E716=0,"No reliable quoted sample",IF(E716=1,"One quote only; not a market range","Unweighted mean of advertised asking rates"))</x:f>
        <x:v>No reliable quoted sample</x:v>
      </x:c>
    </x:row>
    <x:row r="717" ht="30" customHeight="1">
      <x:c r="A717" s="15" t="str">
        <x:v>Ascot</x:v>
      </x:c>
      <x:c r="B717" s="15" t="str">
        <x:v>5,001–10,000</x:v>
      </x:c>
      <x:c r="C717" s="14" t="n">
        <x:f>COUNTIFS('Unit details'!$B$4039:$B$4039,$A717,'Unit details'!$J$4039:$J$4039,$B717,'Unit details'!$H$4039:$H$4039,"Current",'Unit details'!$E$4039:$E$4039,"Town")</x:f>
        <x:v>0</x:v>
      </x:c>
      <x:c r="D717" s="14" t="n">
        <x:f>COUNTIFS('Unit details'!$B$4039:$B$4039,$A717,'Unit details'!$J$4039:$J$4039,$B717,'Unit details'!$H$4039:$H$4039,"Current",'Unit details'!$E$4039:$E$4039,"Nearby")</x:f>
        <x:v>0</x:v>
      </x:c>
      <x:c r="E717" s="14" t="n">
        <x:f>COUNTIFS('Unit details'!$B$4039:$B$4039,$A717,'Unit details'!$J$4039:$J$4039,$B717,'Unit details'!$N$4039:$N$4039,"Yes")</x:f>
        <x:v>0</x:v>
      </x:c>
      <x:c r="F717" s="43" t="str">
        <x:f>IF(E717=0,"n.a.",_xlfn.MINIFS('Unit details'!$X$4039:$X$4039,'Unit details'!$B$4039:$B$4039,$A717,'Unit details'!$J$4039:$J$4039,$B717,'Unit details'!$N$4039:$N$4039,"Yes"))</x:f>
        <x:v>n.a.</x:v>
      </x:c>
      <x:c r="G717" s="43" t="str">
        <x:f>IF(E717=0,"n.a.",SUMIFS('Unit details'!$X$4039:$X$4039,'Unit details'!$B$4039:$B$4039,$A717,'Unit details'!$J$4039:$J$4039,$B717,'Unit details'!$N$4039:$N$4039,"Yes")/E717)</x:f>
        <x:v>n.a.</x:v>
      </x:c>
      <x:c r="H717" s="43" t="str">
        <x:f>IF(E717=0,"n.a.",_xlfn.MAXIFS('Unit details'!$X$4039:$X$4039,'Unit details'!$B$4039:$B$4039,$A717,'Unit details'!$J$4039:$J$4039,$B717,'Unit details'!$N$4039:$N$4039,"Yes"))</x:f>
        <x:v>n.a.</x:v>
      </x:c>
      <x:c r="I717" s="15" t="str">
        <x:f>IF(E717=0,"No reliable quoted sample",IF(E717=1,"One quote only; not a market range","Unweighted mean of advertised asking rates"))</x:f>
        <x:v>No reliable quoted sample</x:v>
      </x:c>
    </x:row>
    <x:row r="718" ht="30" customHeight="1">
      <x:c r="A718" s="15" t="str">
        <x:v>Ascot</x:v>
      </x:c>
      <x:c r="B718" s="15" t="str">
        <x:v>10,001–15,000</x:v>
      </x:c>
      <x:c r="C718" s="14" t="n">
        <x:f>COUNTIFS('Unit details'!$B$4039:$B$4039,$A718,'Unit details'!$J$4039:$J$4039,$B718,'Unit details'!$H$4039:$H$4039,"Current",'Unit details'!$E$4039:$E$4039,"Town")</x:f>
        <x:v>0</x:v>
      </x:c>
      <x:c r="D718" s="14" t="n">
        <x:f>COUNTIFS('Unit details'!$B$4039:$B$4039,$A718,'Unit details'!$J$4039:$J$4039,$B718,'Unit details'!$H$4039:$H$4039,"Current",'Unit details'!$E$4039:$E$4039,"Nearby")</x:f>
        <x:v>0</x:v>
      </x:c>
      <x:c r="E718" s="14" t="n">
        <x:f>COUNTIFS('Unit details'!$B$4039:$B$4039,$A718,'Unit details'!$J$4039:$J$4039,$B718,'Unit details'!$N$4039:$N$4039,"Yes")</x:f>
        <x:v>0</x:v>
      </x:c>
      <x:c r="F718" s="43" t="str">
        <x:f>IF(E718=0,"n.a.",_xlfn.MINIFS('Unit details'!$X$4039:$X$4039,'Unit details'!$B$4039:$B$4039,$A718,'Unit details'!$J$4039:$J$4039,$B718,'Unit details'!$N$4039:$N$4039,"Yes"))</x:f>
        <x:v>n.a.</x:v>
      </x:c>
      <x:c r="G718" s="43" t="str">
        <x:f>IF(E718=0,"n.a.",SUMIFS('Unit details'!$X$4039:$X$4039,'Unit details'!$B$4039:$B$4039,$A718,'Unit details'!$J$4039:$J$4039,$B718,'Unit details'!$N$4039:$N$4039,"Yes")/E718)</x:f>
        <x:v>n.a.</x:v>
      </x:c>
      <x:c r="H718" s="43" t="str">
        <x:f>IF(E718=0,"n.a.",_xlfn.MAXIFS('Unit details'!$X$4039:$X$4039,'Unit details'!$B$4039:$B$4039,$A718,'Unit details'!$J$4039:$J$4039,$B718,'Unit details'!$N$4039:$N$4039,"Yes"))</x:f>
        <x:v>n.a.</x:v>
      </x:c>
      <x:c r="I718" s="15" t="str">
        <x:f>IF(E718=0,"No reliable quoted sample",IF(E718=1,"One quote only; not a market range","Unweighted mean of advertised asking rates"))</x:f>
        <x:v>No reliable quoted sample</x:v>
      </x:c>
    </x:row>
    <x:row r="719" ht="30" customHeight="1">
      <x:c r="A719" s="15" t="str">
        <x:v>Bletchley</x:v>
      </x:c>
      <x:c r="B719" s="15" t="str">
        <x:v>1–1,000</x:v>
      </x:c>
      <x:c r="C719" s="14" t="n">
        <x:f>COUNTIFS('Unit details'!$B$2641:$B$2659,$A719,'Unit details'!$J$2641:$J$2659,$B719,'Unit details'!$H$2641:$H$2659,"Current",'Unit details'!$E$2641:$E$2659,"Town")</x:f>
        <x:v>1</x:v>
      </x:c>
      <x:c r="D719" s="14" t="n">
        <x:f>COUNTIFS('Unit details'!$B$2641:$B$2659,$A719,'Unit details'!$J$2641:$J$2659,$B719,'Unit details'!$H$2641:$H$2659,"Current",'Unit details'!$E$2641:$E$2659,"Nearby")</x:f>
        <x:v>0</x:v>
      </x:c>
      <x:c r="E719" s="14" t="n">
        <x:f>COUNTIFS('Unit details'!$B$2641:$B$2659,$A719,'Unit details'!$J$2641:$J$2659,$B719,'Unit details'!$N$2641:$N$2659,"Yes")</x:f>
        <x:v>1</x:v>
      </x:c>
      <x:c r="F719" s="43" t="n">
        <x:f>IF(E719=0,"n.a.",_xlfn.MINIFS('Unit details'!$X$2641:$X$2659,'Unit details'!$B$2641:$B$2659,$A719,'Unit details'!$J$2641:$J$2659,$B719,'Unit details'!$N$2641:$N$2659,"Yes"))</x:f>
        <x:v>16</x:v>
      </x:c>
      <x:c r="G719" s="43" t="n">
        <x:f>IF(E719=0,"n.a.",SUMIFS('Unit details'!$X$2641:$X$2659,'Unit details'!$B$2641:$B$2659,$A719,'Unit details'!$J$2641:$J$2659,$B719,'Unit details'!$N$2641:$N$2659,"Yes")/E719)</x:f>
        <x:v>16</x:v>
      </x:c>
      <x:c r="H719" s="43" t="n">
        <x:f>IF(E719=0,"n.a.",_xlfn.MAXIFS('Unit details'!$X$2641:$X$2659,'Unit details'!$B$2641:$B$2659,$A719,'Unit details'!$J$2641:$J$2659,$B719,'Unit details'!$N$2641:$N$2659,"Yes"))</x:f>
        <x:v>16</x:v>
      </x:c>
      <x:c r="I719" s="15" t="str">
        <x:f>IF(E719=0,"No reliable quoted sample",IF(E719=1,"One quote only; not a market range","Unweighted mean of advertised asking rates"))</x:f>
        <x:v>One quote only; not a market range</x:v>
      </x:c>
    </x:row>
    <x:row r="720" ht="30" customHeight="1">
      <x:c r="A720" s="15" t="str">
        <x:v>Bletchley</x:v>
      </x:c>
      <x:c r="B720" s="15" t="str">
        <x:v>1,001–2,500</x:v>
      </x:c>
      <x:c r="C720" s="14" t="n">
        <x:f>COUNTIFS('Unit details'!$B$2641:$B$2659,$A720,'Unit details'!$J$2641:$J$2659,$B720,'Unit details'!$H$2641:$H$2659,"Current",'Unit details'!$E$2641:$E$2659,"Town")</x:f>
        <x:v>2</x:v>
      </x:c>
      <x:c r="D720" s="14" t="n">
        <x:f>COUNTIFS('Unit details'!$B$2641:$B$2659,$A720,'Unit details'!$J$2641:$J$2659,$B720,'Unit details'!$H$2641:$H$2659,"Current",'Unit details'!$E$2641:$E$2659,"Nearby")</x:f>
        <x:v>0</x:v>
      </x:c>
      <x:c r="E720" s="14" t="n">
        <x:f>COUNTIFS('Unit details'!$B$2641:$B$2659,$A720,'Unit details'!$J$2641:$J$2659,$B720,'Unit details'!$N$2641:$N$2659,"Yes")</x:f>
        <x:v>1</x:v>
      </x:c>
      <x:c r="F720" s="43" t="n">
        <x:f>IF(E720=0,"n.a.",_xlfn.MINIFS('Unit details'!$X$2641:$X$2659,'Unit details'!$B$2641:$B$2659,$A720,'Unit details'!$J$2641:$J$2659,$B720,'Unit details'!$N$2641:$N$2659,"Yes"))</x:f>
        <x:v>12.051915945611867</x:v>
      </x:c>
      <x:c r="G720" s="43" t="n">
        <x:f>IF(E720=0,"n.a.",SUMIFS('Unit details'!$X$2641:$X$2659,'Unit details'!$B$2641:$B$2659,$A720,'Unit details'!$J$2641:$J$2659,$B720,'Unit details'!$N$2641:$N$2659,"Yes")/E720)</x:f>
        <x:v>12.051915945611867</x:v>
      </x:c>
      <x:c r="H720" s="43" t="n">
        <x:f>IF(E720=0,"n.a.",_xlfn.MAXIFS('Unit details'!$X$2641:$X$2659,'Unit details'!$B$2641:$B$2659,$A720,'Unit details'!$J$2641:$J$2659,$B720,'Unit details'!$N$2641:$N$2659,"Yes"))</x:f>
        <x:v>12.051915945611867</x:v>
      </x:c>
      <x:c r="I720" s="15" t="str">
        <x:f>IF(E720=0,"No reliable quoted sample",IF(E720=1,"One quote only; not a market range","Unweighted mean of advertised asking rates"))</x:f>
        <x:v>One quote only; not a market range</x:v>
      </x:c>
    </x:row>
    <x:row r="721" ht="30" customHeight="1">
      <x:c r="A721" s="15" t="str">
        <x:v>Bletchley</x:v>
      </x:c>
      <x:c r="B721" s="15" t="str">
        <x:v>2,501–5,000</x:v>
      </x:c>
      <x:c r="C721" s="14" t="n">
        <x:f>COUNTIFS('Unit details'!$B$2641:$B$2659,$A721,'Unit details'!$J$2641:$J$2659,$B721,'Unit details'!$H$2641:$H$2659,"Current",'Unit details'!$E$2641:$E$2659,"Town")</x:f>
        <x:v>4</x:v>
      </x:c>
      <x:c r="D721" s="14" t="n">
        <x:f>COUNTIFS('Unit details'!$B$2641:$B$2659,$A721,'Unit details'!$J$2641:$J$2659,$B721,'Unit details'!$H$2641:$H$2659,"Current",'Unit details'!$E$2641:$E$2659,"Nearby")</x:f>
        <x:v>0</x:v>
      </x:c>
      <x:c r="E721" s="14" t="n">
        <x:f>COUNTIFS('Unit details'!$B$2641:$B$2659,$A721,'Unit details'!$J$2641:$J$2659,$B721,'Unit details'!$N$2641:$N$2659,"Yes")</x:f>
        <x:v>0</x:v>
      </x:c>
      <x:c r="F721" s="43" t="str">
        <x:f>IF(E721=0,"n.a.",_xlfn.MINIFS('Unit details'!$X$2641:$X$2659,'Unit details'!$B$2641:$B$2659,$A721,'Unit details'!$J$2641:$J$2659,$B721,'Unit details'!$N$2641:$N$2659,"Yes"))</x:f>
        <x:v>n.a.</x:v>
      </x:c>
      <x:c r="G721" s="43" t="str">
        <x:f>IF(E721=0,"n.a.",SUMIFS('Unit details'!$X$2641:$X$2659,'Unit details'!$B$2641:$B$2659,$A721,'Unit details'!$J$2641:$J$2659,$B721,'Unit details'!$N$2641:$N$2659,"Yes")/E721)</x:f>
        <x:v>n.a.</x:v>
      </x:c>
      <x:c r="H721" s="43" t="str">
        <x:f>IF(E721=0,"n.a.",_xlfn.MAXIFS('Unit details'!$X$2641:$X$2659,'Unit details'!$B$2641:$B$2659,$A721,'Unit details'!$J$2641:$J$2659,$B721,'Unit details'!$N$2641:$N$2659,"Yes"))</x:f>
        <x:v>n.a.</x:v>
      </x:c>
      <x:c r="I721" s="15" t="str">
        <x:f>IF(E721=0,"No reliable quoted sample",IF(E721=1,"One quote only; not a market range","Unweighted mean of advertised asking rates"))</x:f>
        <x:v>No reliable quoted sample</x:v>
      </x:c>
    </x:row>
    <x:row r="722" ht="30" customHeight="1">
      <x:c r="A722" s="15" t="str">
        <x:v>Bletchley</x:v>
      </x:c>
      <x:c r="B722" s="15" t="str">
        <x:v>5,001–10,000</x:v>
      </x:c>
      <x:c r="C722" s="14" t="n">
        <x:f>COUNTIFS('Unit details'!$B$2641:$B$2659,$A722,'Unit details'!$J$2641:$J$2659,$B722,'Unit details'!$H$2641:$H$2659,"Current",'Unit details'!$E$2641:$E$2659,"Town")</x:f>
        <x:v>7</x:v>
      </x:c>
      <x:c r="D722" s="14" t="n">
        <x:f>COUNTIFS('Unit details'!$B$2641:$B$2659,$A722,'Unit details'!$J$2641:$J$2659,$B722,'Unit details'!$H$2641:$H$2659,"Current",'Unit details'!$E$2641:$E$2659,"Nearby")</x:f>
        <x:v>0</x:v>
      </x:c>
      <x:c r="E722" s="14" t="n">
        <x:f>COUNTIFS('Unit details'!$B$2641:$B$2659,$A722,'Unit details'!$J$2641:$J$2659,$B722,'Unit details'!$N$2641:$N$2659,"Yes")</x:f>
        <x:v>6</x:v>
      </x:c>
      <x:c r="F722" s="43" t="n">
        <x:f>IF(E722=0,"n.a.",_xlfn.MINIFS('Unit details'!$X$2641:$X$2659,'Unit details'!$B$2641:$B$2659,$A722,'Unit details'!$J$2641:$J$2659,$B722,'Unit details'!$N$2641:$N$2659,"Yes"))</x:f>
        <x:v>5.812451562903642</x:v>
      </x:c>
      <x:c r="G722" s="43" t="n">
        <x:f>IF(E722=0,"n.a.",SUMIFS('Unit details'!$X$2641:$X$2659,'Unit details'!$B$2641:$B$2659,$A722,'Unit details'!$J$2641:$J$2659,$B722,'Unit details'!$N$2641:$N$2659,"Yes")/E722)</x:f>
        <x:v>10.17728560570295</x:v>
      </x:c>
      <x:c r="H722" s="43" t="n">
        <x:f>IF(E722=0,"n.a.",_xlfn.MAXIFS('Unit details'!$X$2641:$X$2659,'Unit details'!$B$2641:$B$2659,$A722,'Unit details'!$J$2641:$J$2659,$B722,'Unit details'!$N$2641:$N$2659,"Yes"))</x:f>
        <x:v>12</x:v>
      </x:c>
      <x:c r="I722" s="15" t="str">
        <x:f>IF(E722=0,"No reliable quoted sample",IF(E722=1,"One quote only; not a market range","Unweighted mean of advertised asking rates"))</x:f>
        <x:v>Unweighted mean of advertised asking rates</x:v>
      </x:c>
    </x:row>
    <x:row r="723" ht="30" customHeight="1">
      <x:c r="A723" s="15" t="str">
        <x:v>Bletchley</x:v>
      </x:c>
      <x:c r="B723" s="15" t="str">
        <x:v>10,001–15,000</x:v>
      </x:c>
      <x:c r="C723" s="14" t="n">
        <x:f>COUNTIFS('Unit details'!$B$2641:$B$2659,$A723,'Unit details'!$J$2641:$J$2659,$B723,'Unit details'!$H$2641:$H$2659,"Current",'Unit details'!$E$2641:$E$2659,"Town")</x:f>
        <x:v>4</x:v>
      </x:c>
      <x:c r="D723" s="14" t="n">
        <x:f>COUNTIFS('Unit details'!$B$2641:$B$2659,$A723,'Unit details'!$J$2641:$J$2659,$B723,'Unit details'!$H$2641:$H$2659,"Current",'Unit details'!$E$2641:$E$2659,"Nearby")</x:f>
        <x:v>0</x:v>
      </x:c>
      <x:c r="E723" s="14" t="n">
        <x:f>COUNTIFS('Unit details'!$B$2641:$B$2659,$A723,'Unit details'!$J$2641:$J$2659,$B723,'Unit details'!$N$2641:$N$2659,"Yes")</x:f>
        <x:v>4</x:v>
      </x:c>
      <x:c r="F723" s="43" t="n">
        <x:f>IF(E723=0,"n.a.",_xlfn.MINIFS('Unit details'!$X$2641:$X$2659,'Unit details'!$B$2641:$B$2659,$A723,'Unit details'!$J$2641:$J$2659,$B723,'Unit details'!$N$2641:$N$2659,"Yes"))</x:f>
        <x:v>6.0004023335345</x:v>
      </x:c>
      <x:c r="G723" s="43" t="n">
        <x:f>IF(E723=0,"n.a.",SUMIFS('Unit details'!$X$2641:$X$2659,'Unit details'!$B$2641:$B$2659,$A723,'Unit details'!$J$2641:$J$2659,$B723,'Unit details'!$N$2641:$N$2659,"Yes")/E723)</x:f>
        <x:v>10.875462371631285</x:v>
      </x:c>
      <x:c r="H723" s="43" t="n">
        <x:f>IF(E723=0,"n.a.",_xlfn.MAXIFS('Unit details'!$X$2641:$X$2659,'Unit details'!$B$2641:$B$2659,$A723,'Unit details'!$J$2641:$J$2659,$B723,'Unit details'!$N$2641:$N$2659,"Yes"))</x:f>
        <x:v>15.001219611350516</x:v>
      </x:c>
      <x:c r="I723" s="15" t="str">
        <x:f>IF(E723=0,"No reliable quoted sample",IF(E723=1,"One quote only; not a market range","Unweighted mean of advertised asking rates"))</x:f>
        <x:v>Unweighted mean of advertised asking rates</x:v>
      </x:c>
    </x:row>
    <x:row r="724" ht="30" customHeight="1">
      <x:c r="A724" s="15" t="str">
        <x:v>Sandhurst</x:v>
      </x:c>
      <x:c r="B724" s="15" t="str">
        <x:v>1–1,000</x:v>
      </x:c>
      <x:c r="C724" s="14" t="n">
        <x:f>COUNTIFS('Unit details'!$B$2660:$B$2660,$A724,'Unit details'!$J$2660:$J$2660,$B724,'Unit details'!$H$2660:$H$2660,"Current",'Unit details'!$E$2660:$E$2660,"Town")</x:f>
        <x:v>0</x:v>
      </x:c>
      <x:c r="D724" s="14" t="n">
        <x:f>COUNTIFS('Unit details'!$B$2660:$B$2660,$A724,'Unit details'!$J$2660:$J$2660,$B724,'Unit details'!$H$2660:$H$2660,"Current",'Unit details'!$E$2660:$E$2660,"Nearby")</x:f>
        <x:v>0</x:v>
      </x:c>
      <x:c r="E724" s="14" t="n">
        <x:f>COUNTIFS('Unit details'!$B$2660:$B$2660,$A724,'Unit details'!$J$2660:$J$2660,$B724,'Unit details'!$N$2660:$N$2660,"Yes")</x:f>
        <x:v>0</x:v>
      </x:c>
      <x:c r="F724" s="43" t="str">
        <x:f>IF(E724=0,"n.a.",_xlfn.MINIFS('Unit details'!$X$2660:$X$2660,'Unit details'!$B$2660:$B$2660,$A724,'Unit details'!$J$2660:$J$2660,$B724,'Unit details'!$N$2660:$N$2660,"Yes"))</x:f>
        <x:v>n.a.</x:v>
      </x:c>
      <x:c r="G724" s="43" t="str">
        <x:f>IF(E724=0,"n.a.",SUMIFS('Unit details'!$X$2660:$X$2660,'Unit details'!$B$2660:$B$2660,$A724,'Unit details'!$J$2660:$J$2660,$B724,'Unit details'!$N$2660:$N$2660,"Yes")/E724)</x:f>
        <x:v>n.a.</x:v>
      </x:c>
      <x:c r="H724" s="43" t="str">
        <x:f>IF(E724=0,"n.a.",_xlfn.MAXIFS('Unit details'!$X$2660:$X$2660,'Unit details'!$B$2660:$B$2660,$A724,'Unit details'!$J$2660:$J$2660,$B724,'Unit details'!$N$2660:$N$2660,"Yes"))</x:f>
        <x:v>n.a.</x:v>
      </x:c>
      <x:c r="I724" s="15" t="str">
        <x:f>IF(E724=0,"No reliable quoted sample",IF(E724=1,"One quote only; not a market range","Unweighted mean of advertised asking rates"))</x:f>
        <x:v>No reliable quoted sample</x:v>
      </x:c>
    </x:row>
    <x:row r="725" ht="30" customHeight="1">
      <x:c r="A725" s="15" t="str">
        <x:v>Sandhurst</x:v>
      </x:c>
      <x:c r="B725" s="15" t="str">
        <x:v>1,001–2,500</x:v>
      </x:c>
      <x:c r="C725" s="14" t="n">
        <x:f>COUNTIFS('Unit details'!$B$2660:$B$2660,$A725,'Unit details'!$J$2660:$J$2660,$B725,'Unit details'!$H$2660:$H$2660,"Current",'Unit details'!$E$2660:$E$2660,"Town")</x:f>
        <x:v>1</x:v>
      </x:c>
      <x:c r="D725" s="14" t="n">
        <x:f>COUNTIFS('Unit details'!$B$2660:$B$2660,$A725,'Unit details'!$J$2660:$J$2660,$B725,'Unit details'!$H$2660:$H$2660,"Current",'Unit details'!$E$2660:$E$2660,"Nearby")</x:f>
        <x:v>0</x:v>
      </x:c>
      <x:c r="E725" s="14" t="n">
        <x:f>COUNTIFS('Unit details'!$B$2660:$B$2660,$A725,'Unit details'!$J$2660:$J$2660,$B725,'Unit details'!$N$2660:$N$2660,"Yes")</x:f>
        <x:v>0</x:v>
      </x:c>
      <x:c r="F725" s="43" t="str">
        <x:f>IF(E725=0,"n.a.",_xlfn.MINIFS('Unit details'!$X$2660:$X$2660,'Unit details'!$B$2660:$B$2660,$A725,'Unit details'!$J$2660:$J$2660,$B725,'Unit details'!$N$2660:$N$2660,"Yes"))</x:f>
        <x:v>n.a.</x:v>
      </x:c>
      <x:c r="G725" s="43" t="str">
        <x:f>IF(E725=0,"n.a.",SUMIFS('Unit details'!$X$2660:$X$2660,'Unit details'!$B$2660:$B$2660,$A725,'Unit details'!$J$2660:$J$2660,$B725,'Unit details'!$N$2660:$N$2660,"Yes")/E725)</x:f>
        <x:v>n.a.</x:v>
      </x:c>
      <x:c r="H725" s="43" t="str">
        <x:f>IF(E725=0,"n.a.",_xlfn.MAXIFS('Unit details'!$X$2660:$X$2660,'Unit details'!$B$2660:$B$2660,$A725,'Unit details'!$J$2660:$J$2660,$B725,'Unit details'!$N$2660:$N$2660,"Yes"))</x:f>
        <x:v>n.a.</x:v>
      </x:c>
      <x:c r="I725" s="15" t="str">
        <x:f>IF(E725=0,"No reliable quoted sample",IF(E725=1,"One quote only; not a market range","Unweighted mean of advertised asking rates"))</x:f>
        <x:v>No reliable quoted sample</x:v>
      </x:c>
    </x:row>
    <x:row r="726" ht="30" customHeight="1">
      <x:c r="A726" s="15" t="str">
        <x:v>Sandhurst</x:v>
      </x:c>
      <x:c r="B726" s="15" t="str">
        <x:v>2,501–5,000</x:v>
      </x:c>
      <x:c r="C726" s="14" t="n">
        <x:f>COUNTIFS('Unit details'!$B$2660:$B$2660,$A726,'Unit details'!$J$2660:$J$2660,$B726,'Unit details'!$H$2660:$H$2660,"Current",'Unit details'!$E$2660:$E$2660,"Town")</x:f>
        <x:v>0</x:v>
      </x:c>
      <x:c r="D726" s="14" t="n">
        <x:f>COUNTIFS('Unit details'!$B$2660:$B$2660,$A726,'Unit details'!$J$2660:$J$2660,$B726,'Unit details'!$H$2660:$H$2660,"Current",'Unit details'!$E$2660:$E$2660,"Nearby")</x:f>
        <x:v>0</x:v>
      </x:c>
      <x:c r="E726" s="14" t="n">
        <x:f>COUNTIFS('Unit details'!$B$2660:$B$2660,$A726,'Unit details'!$J$2660:$J$2660,$B726,'Unit details'!$N$2660:$N$2660,"Yes")</x:f>
        <x:v>0</x:v>
      </x:c>
      <x:c r="F726" s="43" t="str">
        <x:f>IF(E726=0,"n.a.",_xlfn.MINIFS('Unit details'!$X$2660:$X$2660,'Unit details'!$B$2660:$B$2660,$A726,'Unit details'!$J$2660:$J$2660,$B726,'Unit details'!$N$2660:$N$2660,"Yes"))</x:f>
        <x:v>n.a.</x:v>
      </x:c>
      <x:c r="G726" s="43" t="str">
        <x:f>IF(E726=0,"n.a.",SUMIFS('Unit details'!$X$2660:$X$2660,'Unit details'!$B$2660:$B$2660,$A726,'Unit details'!$J$2660:$J$2660,$B726,'Unit details'!$N$2660:$N$2660,"Yes")/E726)</x:f>
        <x:v>n.a.</x:v>
      </x:c>
      <x:c r="H726" s="43" t="str">
        <x:f>IF(E726=0,"n.a.",_xlfn.MAXIFS('Unit details'!$X$2660:$X$2660,'Unit details'!$B$2660:$B$2660,$A726,'Unit details'!$J$2660:$J$2660,$B726,'Unit details'!$N$2660:$N$2660,"Yes"))</x:f>
        <x:v>n.a.</x:v>
      </x:c>
      <x:c r="I726" s="15" t="str">
        <x:f>IF(E726=0,"No reliable quoted sample",IF(E726=1,"One quote only; not a market range","Unweighted mean of advertised asking rates"))</x:f>
        <x:v>No reliable quoted sample</x:v>
      </x:c>
    </x:row>
    <x:row r="727" ht="30" customHeight="1">
      <x:c r="A727" s="15" t="str">
        <x:v>Sandhurst</x:v>
      </x:c>
      <x:c r="B727" s="15" t="str">
        <x:v>5,001–10,000</x:v>
      </x:c>
      <x:c r="C727" s="14" t="n">
        <x:f>COUNTIFS('Unit details'!$B$2660:$B$2660,$A727,'Unit details'!$J$2660:$J$2660,$B727,'Unit details'!$H$2660:$H$2660,"Current",'Unit details'!$E$2660:$E$2660,"Town")</x:f>
        <x:v>0</x:v>
      </x:c>
      <x:c r="D727" s="14" t="n">
        <x:f>COUNTIFS('Unit details'!$B$2660:$B$2660,$A727,'Unit details'!$J$2660:$J$2660,$B727,'Unit details'!$H$2660:$H$2660,"Current",'Unit details'!$E$2660:$E$2660,"Nearby")</x:f>
        <x:v>0</x:v>
      </x:c>
      <x:c r="E727" s="14" t="n">
        <x:f>COUNTIFS('Unit details'!$B$2660:$B$2660,$A727,'Unit details'!$J$2660:$J$2660,$B727,'Unit details'!$N$2660:$N$2660,"Yes")</x:f>
        <x:v>0</x:v>
      </x:c>
      <x:c r="F727" s="43" t="str">
        <x:f>IF(E727=0,"n.a.",_xlfn.MINIFS('Unit details'!$X$2660:$X$2660,'Unit details'!$B$2660:$B$2660,$A727,'Unit details'!$J$2660:$J$2660,$B727,'Unit details'!$N$2660:$N$2660,"Yes"))</x:f>
        <x:v>n.a.</x:v>
      </x:c>
      <x:c r="G727" s="43" t="str">
        <x:f>IF(E727=0,"n.a.",SUMIFS('Unit details'!$X$2660:$X$2660,'Unit details'!$B$2660:$B$2660,$A727,'Unit details'!$J$2660:$J$2660,$B727,'Unit details'!$N$2660:$N$2660,"Yes")/E727)</x:f>
        <x:v>n.a.</x:v>
      </x:c>
      <x:c r="H727" s="43" t="str">
        <x:f>IF(E727=0,"n.a.",_xlfn.MAXIFS('Unit details'!$X$2660:$X$2660,'Unit details'!$B$2660:$B$2660,$A727,'Unit details'!$J$2660:$J$2660,$B727,'Unit details'!$N$2660:$N$2660,"Yes"))</x:f>
        <x:v>n.a.</x:v>
      </x:c>
      <x:c r="I727" s="15" t="str">
        <x:f>IF(E727=0,"No reliable quoted sample",IF(E727=1,"One quote only; not a market range","Unweighted mean of advertised asking rates"))</x:f>
        <x:v>No reliable quoted sample</x:v>
      </x:c>
    </x:row>
    <x:row r="728" ht="30" customHeight="1">
      <x:c r="A728" s="15" t="str">
        <x:v>Sandhurst</x:v>
      </x:c>
      <x:c r="B728" s="15" t="str">
        <x:v>10,001–15,000</x:v>
      </x:c>
      <x:c r="C728" s="14" t="n">
        <x:f>COUNTIFS('Unit details'!$B$2660:$B$2660,$A728,'Unit details'!$J$2660:$J$2660,$B728,'Unit details'!$H$2660:$H$2660,"Current",'Unit details'!$E$2660:$E$2660,"Town")</x:f>
        <x:v>0</x:v>
      </x:c>
      <x:c r="D728" s="14" t="n">
        <x:f>COUNTIFS('Unit details'!$B$2660:$B$2660,$A728,'Unit details'!$J$2660:$J$2660,$B728,'Unit details'!$H$2660:$H$2660,"Current",'Unit details'!$E$2660:$E$2660,"Nearby")</x:f>
        <x:v>0</x:v>
      </x:c>
      <x:c r="E728" s="14" t="n">
        <x:f>COUNTIFS('Unit details'!$B$2660:$B$2660,$A728,'Unit details'!$J$2660:$J$2660,$B728,'Unit details'!$N$2660:$N$2660,"Yes")</x:f>
        <x:v>0</x:v>
      </x:c>
      <x:c r="F728" s="43" t="str">
        <x:f>IF(E728=0,"n.a.",_xlfn.MINIFS('Unit details'!$X$2660:$X$2660,'Unit details'!$B$2660:$B$2660,$A728,'Unit details'!$J$2660:$J$2660,$B728,'Unit details'!$N$2660:$N$2660,"Yes"))</x:f>
        <x:v>n.a.</x:v>
      </x:c>
      <x:c r="G728" s="43" t="str">
        <x:f>IF(E728=0,"n.a.",SUMIFS('Unit details'!$X$2660:$X$2660,'Unit details'!$B$2660:$B$2660,$A728,'Unit details'!$J$2660:$J$2660,$B728,'Unit details'!$N$2660:$N$2660,"Yes")/E728)</x:f>
        <x:v>n.a.</x:v>
      </x:c>
      <x:c r="H728" s="43" t="str">
        <x:f>IF(E728=0,"n.a.",_xlfn.MAXIFS('Unit details'!$X$2660:$X$2660,'Unit details'!$B$2660:$B$2660,$A728,'Unit details'!$J$2660:$J$2660,$B728,'Unit details'!$N$2660:$N$2660,"Yes"))</x:f>
        <x:v>n.a.</x:v>
      </x:c>
      <x:c r="I728" s="15" t="str">
        <x:f>IF(E728=0,"No reliable quoted sample",IF(E728=1,"One quote only; not a market range","Unweighted mean of advertised asking rates"))</x:f>
        <x:v>No reliable quoted sample</x:v>
      </x:c>
    </x:row>
    <x:row r="729" ht="30" customHeight="1">
      <x:c r="A729" s="15" t="str">
        <x:v>Woodley</x:v>
      </x:c>
      <x:c r="B729" s="15" t="str">
        <x:v>1–1,000</x:v>
      </x:c>
      <x:c r="C729" s="14" t="n">
        <x:f>COUNTIFS('Unit details'!$B$2661:$B$2666,$A729,'Unit details'!$J$2661:$J$2666,$B729,'Unit details'!$H$2661:$H$2666,"Current",'Unit details'!$E$2661:$E$2666,"Town")</x:f>
        <x:v>0</x:v>
      </x:c>
      <x:c r="D729" s="14" t="n">
        <x:f>COUNTIFS('Unit details'!$B$2661:$B$2666,$A729,'Unit details'!$J$2661:$J$2666,$B729,'Unit details'!$H$2661:$H$2666,"Current",'Unit details'!$E$2661:$E$2666,"Nearby")</x:f>
        <x:v>0</x:v>
      </x:c>
      <x:c r="E729" s="14" t="n">
        <x:f>COUNTIFS('Unit details'!$B$2661:$B$2666,$A729,'Unit details'!$J$2661:$J$2666,$B729,'Unit details'!$N$2661:$N$2666,"Yes")</x:f>
        <x:v>0</x:v>
      </x:c>
      <x:c r="F729" s="43" t="str">
        <x:f>IF(E729=0,"n.a.",_xlfn.MINIFS('Unit details'!$X$2661:$X$2666,'Unit details'!$B$2661:$B$2666,$A729,'Unit details'!$J$2661:$J$2666,$B729,'Unit details'!$N$2661:$N$2666,"Yes"))</x:f>
        <x:v>n.a.</x:v>
      </x:c>
      <x:c r="G729" s="43" t="str">
        <x:f>IF(E729=0,"n.a.",SUMIFS('Unit details'!$X$2661:$X$2666,'Unit details'!$B$2661:$B$2666,$A729,'Unit details'!$J$2661:$J$2666,$B729,'Unit details'!$N$2661:$N$2666,"Yes")/E729)</x:f>
        <x:v>n.a.</x:v>
      </x:c>
      <x:c r="H729" s="43" t="str">
        <x:f>IF(E729=0,"n.a.",_xlfn.MAXIFS('Unit details'!$X$2661:$X$2666,'Unit details'!$B$2661:$B$2666,$A729,'Unit details'!$J$2661:$J$2666,$B729,'Unit details'!$N$2661:$N$2666,"Yes"))</x:f>
        <x:v>n.a.</x:v>
      </x:c>
      <x:c r="I729" s="15" t="str">
        <x:f>IF(E729=0,"No reliable quoted sample",IF(E729=1,"One quote only; not a market range","Unweighted mean of advertised asking rates"))</x:f>
        <x:v>No reliable quoted sample</x:v>
      </x:c>
    </x:row>
    <x:row r="730" ht="30" customHeight="1">
      <x:c r="A730" s="15" t="str">
        <x:v>Woodley</x:v>
      </x:c>
      <x:c r="B730" s="15" t="str">
        <x:v>1,001–2,500</x:v>
      </x:c>
      <x:c r="C730" s="14" t="n">
        <x:f>COUNTIFS('Unit details'!$B$2661:$B$2666,$A730,'Unit details'!$J$2661:$J$2666,$B730,'Unit details'!$H$2661:$H$2666,"Current",'Unit details'!$E$2661:$E$2666,"Town")</x:f>
        <x:v>2</x:v>
      </x:c>
      <x:c r="D730" s="14" t="n">
        <x:f>COUNTIFS('Unit details'!$B$2661:$B$2666,$A730,'Unit details'!$J$2661:$J$2666,$B730,'Unit details'!$H$2661:$H$2666,"Current",'Unit details'!$E$2661:$E$2666,"Nearby")</x:f>
        <x:v>0</x:v>
      </x:c>
      <x:c r="E730" s="14" t="n">
        <x:f>COUNTIFS('Unit details'!$B$2661:$B$2666,$A730,'Unit details'!$J$2661:$J$2666,$B730,'Unit details'!$N$2661:$N$2666,"Yes")</x:f>
        <x:v>1</x:v>
      </x:c>
      <x:c r="F730" s="43" t="n">
        <x:f>IF(E730=0,"n.a.",_xlfn.MINIFS('Unit details'!$X$2661:$X$2666,'Unit details'!$B$2661:$B$2666,$A730,'Unit details'!$J$2661:$J$2666,$B730,'Unit details'!$N$2661:$N$2666,"Yes"))</x:f>
        <x:v>38.9136186770428</x:v>
      </x:c>
      <x:c r="G730" s="43" t="n">
        <x:f>IF(E730=0,"n.a.",SUMIFS('Unit details'!$X$2661:$X$2666,'Unit details'!$B$2661:$B$2666,$A730,'Unit details'!$J$2661:$J$2666,$B730,'Unit details'!$N$2661:$N$2666,"Yes")/E730)</x:f>
        <x:v>38.9136186770428</x:v>
      </x:c>
      <x:c r="H730" s="43" t="n">
        <x:f>IF(E730=0,"n.a.",_xlfn.MAXIFS('Unit details'!$X$2661:$X$2666,'Unit details'!$B$2661:$B$2666,$A730,'Unit details'!$J$2661:$J$2666,$B730,'Unit details'!$N$2661:$N$2666,"Yes"))</x:f>
        <x:v>38.9136186770428</x:v>
      </x:c>
      <x:c r="I730" s="15" t="str">
        <x:f>IF(E730=0,"No reliable quoted sample",IF(E730=1,"One quote only; not a market range","Unweighted mean of advertised asking rates"))</x:f>
        <x:v>One quote only; not a market range</x:v>
      </x:c>
    </x:row>
    <x:row r="731" ht="30" customHeight="1">
      <x:c r="A731" s="15" t="str">
        <x:v>Woodley</x:v>
      </x:c>
      <x:c r="B731" s="15" t="str">
        <x:v>2,501–5,000</x:v>
      </x:c>
      <x:c r="C731" s="14" t="n">
        <x:f>COUNTIFS('Unit details'!$B$2661:$B$2666,$A731,'Unit details'!$J$2661:$J$2666,$B731,'Unit details'!$H$2661:$H$2666,"Current",'Unit details'!$E$2661:$E$2666,"Town")</x:f>
        <x:v>1</x:v>
      </x:c>
      <x:c r="D731" s="14" t="n">
        <x:f>COUNTIFS('Unit details'!$B$2661:$B$2666,$A731,'Unit details'!$J$2661:$J$2666,$B731,'Unit details'!$H$2661:$H$2666,"Current",'Unit details'!$E$2661:$E$2666,"Nearby")</x:f>
        <x:v>0</x:v>
      </x:c>
      <x:c r="E731" s="14" t="n">
        <x:f>COUNTIFS('Unit details'!$B$2661:$B$2666,$A731,'Unit details'!$J$2661:$J$2666,$B731,'Unit details'!$N$2661:$N$2666,"Yes")</x:f>
        <x:v>1</x:v>
      </x:c>
      <x:c r="F731" s="43" t="n">
        <x:f>IF(E731=0,"n.a.",_xlfn.MINIFS('Unit details'!$X$2661:$X$2666,'Unit details'!$B$2661:$B$2666,$A731,'Unit details'!$J$2661:$J$2666,$B731,'Unit details'!$N$2661:$N$2666,"Yes"))</x:f>
        <x:v>15.999119524543254</x:v>
      </x:c>
      <x:c r="G731" s="43" t="n">
        <x:f>IF(E731=0,"n.a.",SUMIFS('Unit details'!$X$2661:$X$2666,'Unit details'!$B$2661:$B$2666,$A731,'Unit details'!$J$2661:$J$2666,$B731,'Unit details'!$N$2661:$N$2666,"Yes")/E731)</x:f>
        <x:v>15.999119524543254</x:v>
      </x:c>
      <x:c r="H731" s="43" t="n">
        <x:f>IF(E731=0,"n.a.",_xlfn.MAXIFS('Unit details'!$X$2661:$X$2666,'Unit details'!$B$2661:$B$2666,$A731,'Unit details'!$J$2661:$J$2666,$B731,'Unit details'!$N$2661:$N$2666,"Yes"))</x:f>
        <x:v>15.999119524543254</x:v>
      </x:c>
      <x:c r="I731" s="15" t="str">
        <x:f>IF(E731=0,"No reliable quoted sample",IF(E731=1,"One quote only; not a market range","Unweighted mean of advertised asking rates"))</x:f>
        <x:v>One quote only; not a market range</x:v>
      </x:c>
    </x:row>
    <x:row r="732" ht="30" customHeight="1">
      <x:c r="A732" s="15" t="str">
        <x:v>Woodley</x:v>
      </x:c>
      <x:c r="B732" s="15" t="str">
        <x:v>5,001–10,000</x:v>
      </x:c>
      <x:c r="C732" s="14" t="n">
        <x:f>COUNTIFS('Unit details'!$B$2661:$B$2666,$A732,'Unit details'!$J$2661:$J$2666,$B732,'Unit details'!$H$2661:$H$2666,"Current",'Unit details'!$E$2661:$E$2666,"Town")</x:f>
        <x:v>1</x:v>
      </x:c>
      <x:c r="D732" s="14" t="n">
        <x:f>COUNTIFS('Unit details'!$B$2661:$B$2666,$A732,'Unit details'!$J$2661:$J$2666,$B732,'Unit details'!$H$2661:$H$2666,"Current",'Unit details'!$E$2661:$E$2666,"Nearby")</x:f>
        <x:v>0</x:v>
      </x:c>
      <x:c r="E732" s="14" t="n">
        <x:f>COUNTIFS('Unit details'!$B$2661:$B$2666,$A732,'Unit details'!$J$2661:$J$2666,$B732,'Unit details'!$N$2661:$N$2666,"Yes")</x:f>
        <x:v>0</x:v>
      </x:c>
      <x:c r="F732" s="43" t="str">
        <x:f>IF(E732=0,"n.a.",_xlfn.MINIFS('Unit details'!$X$2661:$X$2666,'Unit details'!$B$2661:$B$2666,$A732,'Unit details'!$J$2661:$J$2666,$B732,'Unit details'!$N$2661:$N$2666,"Yes"))</x:f>
        <x:v>n.a.</x:v>
      </x:c>
      <x:c r="G732" s="43" t="str">
        <x:f>IF(E732=0,"n.a.",SUMIFS('Unit details'!$X$2661:$X$2666,'Unit details'!$B$2661:$B$2666,$A732,'Unit details'!$J$2661:$J$2666,$B732,'Unit details'!$N$2661:$N$2666,"Yes")/E732)</x:f>
        <x:v>n.a.</x:v>
      </x:c>
      <x:c r="H732" s="43" t="str">
        <x:f>IF(E732=0,"n.a.",_xlfn.MAXIFS('Unit details'!$X$2661:$X$2666,'Unit details'!$B$2661:$B$2666,$A732,'Unit details'!$J$2661:$J$2666,$B732,'Unit details'!$N$2661:$N$2666,"Yes"))</x:f>
        <x:v>n.a.</x:v>
      </x:c>
      <x:c r="I732" s="15" t="str">
        <x:f>IF(E732=0,"No reliable quoted sample",IF(E732=1,"One quote only; not a market range","Unweighted mean of advertised asking rates"))</x:f>
        <x:v>No reliable quoted sample</x:v>
      </x:c>
    </x:row>
    <x:row r="733" ht="30" customHeight="1">
      <x:c r="A733" s="15" t="str">
        <x:v>Woodley</x:v>
      </x:c>
      <x:c r="B733" s="15" t="str">
        <x:v>10,001–15,000</x:v>
      </x:c>
      <x:c r="C733" s="14" t="n">
        <x:f>COUNTIFS('Unit details'!$B$2661:$B$2666,$A733,'Unit details'!$J$2661:$J$2666,$B733,'Unit details'!$H$2661:$H$2666,"Current",'Unit details'!$E$2661:$E$2666,"Town")</x:f>
        <x:v>1</x:v>
      </x:c>
      <x:c r="D733" s="14" t="n">
        <x:f>COUNTIFS('Unit details'!$B$2661:$B$2666,$A733,'Unit details'!$J$2661:$J$2666,$B733,'Unit details'!$H$2661:$H$2666,"Current",'Unit details'!$E$2661:$E$2666,"Nearby")</x:f>
        <x:v>0</x:v>
      </x:c>
      <x:c r="E733" s="14" t="n">
        <x:f>COUNTIFS('Unit details'!$B$2661:$B$2666,$A733,'Unit details'!$J$2661:$J$2666,$B733,'Unit details'!$N$2661:$N$2666,"Yes")</x:f>
        <x:v>1</x:v>
      </x:c>
      <x:c r="F733" s="43" t="n">
        <x:f>IF(E733=0,"n.a.",_xlfn.MINIFS('Unit details'!$X$2661:$X$2666,'Unit details'!$B$2661:$B$2666,$A733,'Unit details'!$J$2661:$J$2666,$B733,'Unit details'!$N$2661:$N$2666,"Yes"))</x:f>
        <x:v>18.999918824579918</x:v>
      </x:c>
      <x:c r="G733" s="43" t="n">
        <x:f>IF(E733=0,"n.a.",SUMIFS('Unit details'!$X$2661:$X$2666,'Unit details'!$B$2661:$B$2666,$A733,'Unit details'!$J$2661:$J$2666,$B733,'Unit details'!$N$2661:$N$2666,"Yes")/E733)</x:f>
        <x:v>18.999918824579918</x:v>
      </x:c>
      <x:c r="H733" s="43" t="n">
        <x:f>IF(E733=0,"n.a.",_xlfn.MAXIFS('Unit details'!$X$2661:$X$2666,'Unit details'!$B$2661:$B$2666,$A733,'Unit details'!$J$2661:$J$2666,$B733,'Unit details'!$N$2661:$N$2666,"Yes"))</x:f>
        <x:v>18.999918824579918</x:v>
      </x:c>
      <x:c r="I733" s="15" t="str">
        <x:f>IF(E733=0,"No reliable quoted sample",IF(E733=1,"One quote only; not a market range","Unweighted mean of advertised asking rates"))</x:f>
        <x:v>One quote only; not a market range</x:v>
      </x:c>
    </x:row>
    <x:row r="734" ht="30" customHeight="1">
      <x:c r="A734" s="15" t="str">
        <x:v>Guildford</x:v>
      </x:c>
      <x:c r="B734" s="15" t="str">
        <x:v>1–1,000</x:v>
      </x:c>
      <x:c r="C734" s="14" t="n">
        <x:f>COUNTIFS('Unit details'!$B$2667:$B$2693,$A734,'Unit details'!$J$2667:$J$2693,$B734,'Unit details'!$H$2667:$H$2693,"Current",'Unit details'!$E$2667:$E$2693,"Town")</x:f>
        <x:v>1</x:v>
      </x:c>
      <x:c r="D734" s="14" t="n">
        <x:f>COUNTIFS('Unit details'!$B$2667:$B$2693,$A734,'Unit details'!$J$2667:$J$2693,$B734,'Unit details'!$H$2667:$H$2693,"Current",'Unit details'!$E$2667:$E$2693,"Nearby")</x:f>
        <x:v>4</x:v>
      </x:c>
      <x:c r="E734" s="14" t="n">
        <x:f>COUNTIFS('Unit details'!$B$2667:$B$2693,$A734,'Unit details'!$J$2667:$J$2693,$B734,'Unit details'!$N$2667:$N$2693,"Yes")</x:f>
        <x:v>5</x:v>
      </x:c>
      <x:c r="F734" s="43" t="n">
        <x:f>IF(E734=0,"n.a.",_xlfn.MINIFS('Unit details'!$X$2667:$X$2693,'Unit details'!$B$2667:$B$2693,$A734,'Unit details'!$J$2667:$J$2693,$B734,'Unit details'!$N$2667:$N$2693,"Yes"))</x:f>
        <x:v>12.5</x:v>
      </x:c>
      <x:c r="G734" s="43" t="n">
        <x:f>IF(E734=0,"n.a.",SUMIFS('Unit details'!$X$2667:$X$2693,'Unit details'!$B$2667:$B$2693,$A734,'Unit details'!$J$2667:$J$2693,$B734,'Unit details'!$N$2667:$N$2693,"Yes")/E734)</x:f>
        <x:v>19.20385619617784</x:v>
      </x:c>
      <x:c r="H734" s="43" t="n">
        <x:f>IF(E734=0,"n.a.",_xlfn.MAXIFS('Unit details'!$X$2667:$X$2693,'Unit details'!$B$2667:$B$2693,$A734,'Unit details'!$J$2667:$J$2693,$B734,'Unit details'!$N$2667:$N$2693,"Yes"))</x:f>
        <x:v>25.04553734061931</x:v>
      </x:c>
      <x:c r="I734" s="15" t="str">
        <x:f>IF(E734=0,"No reliable quoted sample",IF(E734=1,"One quote only; not a market range","Unweighted mean of advertised asking rates"))</x:f>
        <x:v>Unweighted mean of advertised asking rates</x:v>
      </x:c>
    </x:row>
    <x:row r="735" ht="30" customHeight="1">
      <x:c r="A735" s="15" t="str">
        <x:v>Guildford</x:v>
      </x:c>
      <x:c r="B735" s="15" t="str">
        <x:v>1,001–2,500</x:v>
      </x:c>
      <x:c r="C735" s="14" t="n">
        <x:f>COUNTIFS('Unit details'!$B$2667:$B$2693,$A735,'Unit details'!$J$2667:$J$2693,$B735,'Unit details'!$H$2667:$H$2693,"Current",'Unit details'!$E$2667:$E$2693,"Town")</x:f>
        <x:v>3</x:v>
      </x:c>
      <x:c r="D735" s="14" t="n">
        <x:f>COUNTIFS('Unit details'!$B$2667:$B$2693,$A735,'Unit details'!$J$2667:$J$2693,$B735,'Unit details'!$H$2667:$H$2693,"Current",'Unit details'!$E$2667:$E$2693,"Nearby")</x:f>
        <x:v>1</x:v>
      </x:c>
      <x:c r="E735" s="14" t="n">
        <x:f>COUNTIFS('Unit details'!$B$2667:$B$2693,$A735,'Unit details'!$J$2667:$J$2693,$B735,'Unit details'!$N$2667:$N$2693,"Yes")</x:f>
        <x:v>4</x:v>
      </x:c>
      <x:c r="F735" s="43" t="n">
        <x:f>IF(E735=0,"n.a.",_xlfn.MINIFS('Unit details'!$X$2667:$X$2693,'Unit details'!$B$2667:$B$2693,$A735,'Unit details'!$J$2667:$J$2693,$B735,'Unit details'!$N$2667:$N$2693,"Yes"))</x:f>
        <x:v>9.980430528375734</x:v>
      </x:c>
      <x:c r="G735" s="43" t="n">
        <x:f>IF(E735=0,"n.a.",SUMIFS('Unit details'!$X$2667:$X$2693,'Unit details'!$B$2667:$B$2693,$A735,'Unit details'!$J$2667:$J$2693,$B735,'Unit details'!$N$2667:$N$2693,"Yes")/E735)</x:f>
        <x:v>14.84806019025645</x:v>
      </x:c>
      <x:c r="H735" s="43" t="n">
        <x:f>IF(E735=0,"n.a.",_xlfn.MAXIFS('Unit details'!$X$2667:$X$2693,'Unit details'!$B$2667:$B$2693,$A735,'Unit details'!$J$2667:$J$2693,$B735,'Unit details'!$N$2667:$N$2693,"Yes"))</x:f>
        <x:v>18.827670896438804</x:v>
      </x:c>
      <x:c r="I735" s="15" t="str">
        <x:f>IF(E735=0,"No reliable quoted sample",IF(E735=1,"One quote only; not a market range","Unweighted mean of advertised asking rates"))</x:f>
        <x:v>Unweighted mean of advertised asking rates</x:v>
      </x:c>
    </x:row>
    <x:row r="736" ht="30" customHeight="1">
      <x:c r="A736" s="15" t="str">
        <x:v>Guildford</x:v>
      </x:c>
      <x:c r="B736" s="15" t="str">
        <x:v>2,501–5,000</x:v>
      </x:c>
      <x:c r="C736" s="14" t="n">
        <x:f>COUNTIFS('Unit details'!$B$2667:$B$2693,$A736,'Unit details'!$J$2667:$J$2693,$B736,'Unit details'!$H$2667:$H$2693,"Current",'Unit details'!$E$2667:$E$2693,"Town")</x:f>
        <x:v>6</x:v>
      </x:c>
      <x:c r="D736" s="14" t="n">
        <x:f>COUNTIFS('Unit details'!$B$2667:$B$2693,$A736,'Unit details'!$J$2667:$J$2693,$B736,'Unit details'!$H$2667:$H$2693,"Current",'Unit details'!$E$2667:$E$2693,"Nearby")</x:f>
        <x:v>5</x:v>
      </x:c>
      <x:c r="E736" s="14" t="n">
        <x:f>COUNTIFS('Unit details'!$B$2667:$B$2693,$A736,'Unit details'!$J$2667:$J$2693,$B736,'Unit details'!$N$2667:$N$2693,"Yes")</x:f>
        <x:v>8</x:v>
      </x:c>
      <x:c r="F736" s="43" t="n">
        <x:f>IF(E736=0,"n.a.",_xlfn.MINIFS('Unit details'!$X$2667:$X$2693,'Unit details'!$B$2667:$B$2693,$A736,'Unit details'!$J$2667:$J$2693,$B736,'Unit details'!$N$2667:$N$2693,"Yes"))</x:f>
        <x:v>9.24000924000924</x:v>
      </x:c>
      <x:c r="G736" s="43" t="n">
        <x:f>IF(E736=0,"n.a.",SUMIFS('Unit details'!$X$2667:$X$2693,'Unit details'!$B$2667:$B$2693,$A736,'Unit details'!$J$2667:$J$2693,$B736,'Unit details'!$N$2667:$N$2693,"Yes")/E736)</x:f>
        <x:v>16.849066108214288</x:v>
      </x:c>
      <x:c r="H736" s="43" t="n">
        <x:f>IF(E736=0,"n.a.",_xlfn.MAXIFS('Unit details'!$X$2667:$X$2693,'Unit details'!$B$2667:$B$2693,$A736,'Unit details'!$J$2667:$J$2693,$B736,'Unit details'!$N$2667:$N$2693,"Yes"))</x:f>
        <x:v>25</x:v>
      </x:c>
      <x:c r="I736" s="15" t="str">
        <x:f>IF(E736=0,"No reliable quoted sample",IF(E736=1,"One quote only; not a market range","Unweighted mean of advertised asking rates"))</x:f>
        <x:v>Unweighted mean of advertised asking rates</x:v>
      </x:c>
    </x:row>
    <x:row r="737" ht="30" customHeight="1">
      <x:c r="A737" s="15" t="str">
        <x:v>Guildford</x:v>
      </x:c>
      <x:c r="B737" s="15" t="str">
        <x:v>5,001–10,000</x:v>
      </x:c>
      <x:c r="C737" s="14" t="n">
        <x:f>COUNTIFS('Unit details'!$B$2667:$B$2693,$A737,'Unit details'!$J$2667:$J$2693,$B737,'Unit details'!$H$2667:$H$2693,"Current",'Unit details'!$E$2667:$E$2693,"Town")</x:f>
        <x:v>4</x:v>
      </x:c>
      <x:c r="D737" s="14" t="n">
        <x:f>COUNTIFS('Unit details'!$B$2667:$B$2693,$A737,'Unit details'!$J$2667:$J$2693,$B737,'Unit details'!$H$2667:$H$2693,"Current",'Unit details'!$E$2667:$E$2693,"Nearby")</x:f>
        <x:v>0</x:v>
      </x:c>
      <x:c r="E737" s="14" t="n">
        <x:f>COUNTIFS('Unit details'!$B$2667:$B$2693,$A737,'Unit details'!$J$2667:$J$2693,$B737,'Unit details'!$N$2667:$N$2693,"Yes")</x:f>
        <x:v>3</x:v>
      </x:c>
      <x:c r="F737" s="43" t="n">
        <x:f>IF(E737=0,"n.a.",_xlfn.MINIFS('Unit details'!$X$2667:$X$2693,'Unit details'!$B$2667:$B$2693,$A737,'Unit details'!$J$2667:$J$2693,$B737,'Unit details'!$N$2667:$N$2693,"Yes"))</x:f>
        <x:v>13.189448441247002</x:v>
      </x:c>
      <x:c r="G737" s="43" t="n">
        <x:f>IF(E737=0,"n.a.",SUMIFS('Unit details'!$X$2667:$X$2693,'Unit details'!$B$2667:$B$2693,$A737,'Unit details'!$J$2667:$J$2693,$B737,'Unit details'!$N$2667:$N$2693,"Yes")/E737)</x:f>
        <x:v>14.21325037216858</x:v>
      </x:c>
      <x:c r="H737" s="43" t="n">
        <x:f>IF(E737=0,"n.a.",_xlfn.MAXIFS('Unit details'!$X$2667:$X$2693,'Unit details'!$B$2667:$B$2693,$A737,'Unit details'!$J$2667:$J$2693,$B737,'Unit details'!$N$2667:$N$2693,"Yes"))</x:f>
        <x:v>15</x:v>
      </x:c>
      <x:c r="I737" s="15" t="str">
        <x:f>IF(E737=0,"No reliable quoted sample",IF(E737=1,"One quote only; not a market range","Unweighted mean of advertised asking rates"))</x:f>
        <x:v>Unweighted mean of advertised asking rates</x:v>
      </x:c>
    </x:row>
    <x:row r="738" ht="30" customHeight="1">
      <x:c r="A738" s="15" t="str">
        <x:v>Guildford</x:v>
      </x:c>
      <x:c r="B738" s="15" t="str">
        <x:v>10,001–15,000</x:v>
      </x:c>
      <x:c r="C738" s="14" t="n">
        <x:f>COUNTIFS('Unit details'!$B$2667:$B$2693,$A738,'Unit details'!$J$2667:$J$2693,$B738,'Unit details'!$H$2667:$H$2693,"Current",'Unit details'!$E$2667:$E$2693,"Town")</x:f>
        <x:v>0</x:v>
      </x:c>
      <x:c r="D738" s="14" t="n">
        <x:f>COUNTIFS('Unit details'!$B$2667:$B$2693,$A738,'Unit details'!$J$2667:$J$2693,$B738,'Unit details'!$H$2667:$H$2693,"Current",'Unit details'!$E$2667:$E$2693,"Nearby")</x:f>
        <x:v>0</x:v>
      </x:c>
      <x:c r="E738" s="14" t="n">
        <x:f>COUNTIFS('Unit details'!$B$2667:$B$2693,$A738,'Unit details'!$J$2667:$J$2693,$B738,'Unit details'!$N$2667:$N$2693,"Yes")</x:f>
        <x:v>0</x:v>
      </x:c>
      <x:c r="F738" s="43" t="str">
        <x:f>IF(E738=0,"n.a.",_xlfn.MINIFS('Unit details'!$X$2667:$X$2693,'Unit details'!$B$2667:$B$2693,$A738,'Unit details'!$J$2667:$J$2693,$B738,'Unit details'!$N$2667:$N$2693,"Yes"))</x:f>
        <x:v>n.a.</x:v>
      </x:c>
      <x:c r="G738" s="43" t="str">
        <x:f>IF(E738=0,"n.a.",SUMIFS('Unit details'!$X$2667:$X$2693,'Unit details'!$B$2667:$B$2693,$A738,'Unit details'!$J$2667:$J$2693,$B738,'Unit details'!$N$2667:$N$2693,"Yes")/E738)</x:f>
        <x:v>n.a.</x:v>
      </x:c>
      <x:c r="H738" s="43" t="str">
        <x:f>IF(E738=0,"n.a.",_xlfn.MAXIFS('Unit details'!$X$2667:$X$2693,'Unit details'!$B$2667:$B$2693,$A738,'Unit details'!$J$2667:$J$2693,$B738,'Unit details'!$N$2667:$N$2693,"Yes"))</x:f>
        <x:v>n.a.</x:v>
      </x:c>
      <x:c r="I738" s="15" t="str">
        <x:f>IF(E738=0,"No reliable quoted sample",IF(E738=1,"One quote only; not a market range","Unweighted mean of advertised asking rates"))</x:f>
        <x:v>No reliable quoted sample</x:v>
      </x:c>
    </x:row>
    <x:row r="739" ht="30" customHeight="1">
      <x:c r="A739" s="15" t="str">
        <x:v>Guildford</x:v>
      </x:c>
      <x:c r="B739" s="15" t="str">
        <x:v>Range crosses bands</x:v>
      </x:c>
      <x:c r="C739" s="14" t="n">
        <x:f>COUNTIFS('Unit details'!$B$2667:$B$2693,$A739,'Unit details'!$J$2667:$J$2693,$B739,'Unit details'!$H$2667:$H$2693,"Current",'Unit details'!$E$2667:$E$2693,"Town")</x:f>
        <x:v>0</x:v>
      </x:c>
      <x:c r="D739" s="14" t="n">
        <x:f>COUNTIFS('Unit details'!$B$2667:$B$2693,$A739,'Unit details'!$J$2667:$J$2693,$B739,'Unit details'!$H$2667:$H$2693,"Current",'Unit details'!$E$2667:$E$2693,"Nearby")</x:f>
        <x:v>0</x:v>
      </x:c>
      <x:c r="E739" s="14" t="n">
        <x:f>COUNTIFS('Unit details'!$B$2667:$B$2693,$A739,'Unit details'!$J$2667:$J$2693,$B739,'Unit details'!$N$2667:$N$2693,"Yes")</x:f>
        <x:v>0</x:v>
      </x:c>
      <x:c r="F739" s="43" t="str">
        <x:f>IF(E739=0,"n.a.",_xlfn.MINIFS('Unit details'!$X$2667:$X$2693,'Unit details'!$B$2667:$B$2693,$A739,'Unit details'!$J$2667:$J$2693,$B739,'Unit details'!$N$2667:$N$2693,"Yes"))</x:f>
        <x:v>n.a.</x:v>
      </x:c>
      <x:c r="G739" s="43" t="str">
        <x:f>IF(E739=0,"n.a.",SUMIFS('Unit details'!$X$2667:$X$2693,'Unit details'!$B$2667:$B$2693,$A739,'Unit details'!$J$2667:$J$2693,$B739,'Unit details'!$N$2667:$N$2693,"Yes")/E739)</x:f>
        <x:v>n.a.</x:v>
      </x:c>
      <x:c r="H739" s="43" t="str">
        <x:f>IF(E739=0,"n.a.",_xlfn.MAXIFS('Unit details'!$X$2667:$X$2693,'Unit details'!$B$2667:$B$2693,$A739,'Unit details'!$J$2667:$J$2693,$B739,'Unit details'!$N$2667:$N$2693,"Yes"))</x:f>
        <x:v>n.a.</x:v>
      </x:c>
      <x:c r="I739" s="15" t="str">
        <x:f>IF(E739=0,"No reliable quoted sample",IF(E739=1,"One quote only; not a market range","Unweighted mean of advertised asking rates"))</x:f>
        <x:v>No reliable quoted sample</x:v>
      </x:c>
    </x:row>
    <x:row r="740" ht="30" customHeight="1">
      <x:c r="A740" s="15" t="str">
        <x:v>Woking</x:v>
      </x:c>
      <x:c r="B740" s="15" t="str">
        <x:v>1–1,000</x:v>
      </x:c>
      <x:c r="C740" s="14" t="n">
        <x:f>COUNTIFS('Unit details'!$B$2694:$B$2715,$A740,'Unit details'!$J$2694:$J$2715,$B740,'Unit details'!$H$2694:$H$2715,"Current",'Unit details'!$E$2694:$E$2715,"Town")</x:f>
        <x:v>0</x:v>
      </x:c>
      <x:c r="D740" s="14" t="n">
        <x:f>COUNTIFS('Unit details'!$B$2694:$B$2715,$A740,'Unit details'!$J$2694:$J$2715,$B740,'Unit details'!$H$2694:$H$2715,"Current",'Unit details'!$E$2694:$E$2715,"Nearby")</x:f>
        <x:v>0</x:v>
      </x:c>
      <x:c r="E740" s="14" t="n">
        <x:f>COUNTIFS('Unit details'!$B$2694:$B$2715,$A740,'Unit details'!$J$2694:$J$2715,$B740,'Unit details'!$N$2694:$N$2715,"Yes")</x:f>
        <x:v>0</x:v>
      </x:c>
      <x:c r="F740" s="43" t="str">
        <x:f>IF(E740=0,"n.a.",_xlfn.MINIFS('Unit details'!$X$2694:$X$2715,'Unit details'!$B$2694:$B$2715,$A740,'Unit details'!$J$2694:$J$2715,$B740,'Unit details'!$N$2694:$N$2715,"Yes"))</x:f>
        <x:v>n.a.</x:v>
      </x:c>
      <x:c r="G740" s="43" t="str">
        <x:f>IF(E740=0,"n.a.",SUMIFS('Unit details'!$X$2694:$X$2715,'Unit details'!$B$2694:$B$2715,$A740,'Unit details'!$J$2694:$J$2715,$B740,'Unit details'!$N$2694:$N$2715,"Yes")/E740)</x:f>
        <x:v>n.a.</x:v>
      </x:c>
      <x:c r="H740" s="43" t="str">
        <x:f>IF(E740=0,"n.a.",_xlfn.MAXIFS('Unit details'!$X$2694:$X$2715,'Unit details'!$B$2694:$B$2715,$A740,'Unit details'!$J$2694:$J$2715,$B740,'Unit details'!$N$2694:$N$2715,"Yes"))</x:f>
        <x:v>n.a.</x:v>
      </x:c>
      <x:c r="I740" s="15" t="str">
        <x:f>IF(E740=0,"No reliable quoted sample",IF(E740=1,"One quote only; not a market range","Unweighted mean of advertised asking rates"))</x:f>
        <x:v>No reliable quoted sample</x:v>
      </x:c>
    </x:row>
    <x:row r="741" ht="30" customHeight="1">
      <x:c r="A741" s="15" t="str">
        <x:v>Woking</x:v>
      </x:c>
      <x:c r="B741" s="15" t="str">
        <x:v>1,001–2,500</x:v>
      </x:c>
      <x:c r="C741" s="14" t="n">
        <x:f>COUNTIFS('Unit details'!$B$2694:$B$2715,$A741,'Unit details'!$J$2694:$J$2715,$B741,'Unit details'!$H$2694:$H$2715,"Current",'Unit details'!$E$2694:$E$2715,"Town")</x:f>
        <x:v>4</x:v>
      </x:c>
      <x:c r="D741" s="14" t="n">
        <x:f>COUNTIFS('Unit details'!$B$2694:$B$2715,$A741,'Unit details'!$J$2694:$J$2715,$B741,'Unit details'!$H$2694:$H$2715,"Current",'Unit details'!$E$2694:$E$2715,"Nearby")</x:f>
        <x:v>2</x:v>
      </x:c>
      <x:c r="E741" s="14" t="n">
        <x:f>COUNTIFS('Unit details'!$B$2694:$B$2715,$A741,'Unit details'!$J$2694:$J$2715,$B741,'Unit details'!$N$2694:$N$2715,"Yes")</x:f>
        <x:v>5</x:v>
      </x:c>
      <x:c r="F741" s="43" t="n">
        <x:f>IF(E741=0,"n.a.",_xlfn.MINIFS('Unit details'!$X$2694:$X$2715,'Unit details'!$B$2694:$B$2715,$A741,'Unit details'!$J$2694:$J$2715,$B741,'Unit details'!$N$2694:$N$2715,"Yes"))</x:f>
        <x:v>13.906056860321385</x:v>
      </x:c>
      <x:c r="G741" s="43" t="n">
        <x:f>IF(E741=0,"n.a.",SUMIFS('Unit details'!$X$2694:$X$2715,'Unit details'!$B$2694:$B$2715,$A741,'Unit details'!$J$2694:$J$2715,$B741,'Unit details'!$N$2694:$N$2715,"Yes")/E741)</x:f>
        <x:v>18.941192178206315</x:v>
      </x:c>
      <x:c r="H741" s="43" t="n">
        <x:f>IF(E741=0,"n.a.",_xlfn.MAXIFS('Unit details'!$X$2694:$X$2715,'Unit details'!$B$2694:$B$2715,$A741,'Unit details'!$J$2694:$J$2715,$B741,'Unit details'!$N$2694:$N$2715,"Yes"))</x:f>
        <x:v>27.5</x:v>
      </x:c>
      <x:c r="I741" s="15" t="str">
        <x:f>IF(E741=0,"No reliable quoted sample",IF(E741=1,"One quote only; not a market range","Unweighted mean of advertised asking rates"))</x:f>
        <x:v>Unweighted mean of advertised asking rates</x:v>
      </x:c>
    </x:row>
    <x:row r="742" ht="30" customHeight="1">
      <x:c r="A742" s="15" t="str">
        <x:v>Woking</x:v>
      </x:c>
      <x:c r="B742" s="15" t="str">
        <x:v>2,501–5,000</x:v>
      </x:c>
      <x:c r="C742" s="14" t="n">
        <x:f>COUNTIFS('Unit details'!$B$2694:$B$2715,$A742,'Unit details'!$J$2694:$J$2715,$B742,'Unit details'!$H$2694:$H$2715,"Current",'Unit details'!$E$2694:$E$2715,"Town")</x:f>
        <x:v>1</x:v>
      </x:c>
      <x:c r="D742" s="14" t="n">
        <x:f>COUNTIFS('Unit details'!$B$2694:$B$2715,$A742,'Unit details'!$J$2694:$J$2715,$B742,'Unit details'!$H$2694:$H$2715,"Current",'Unit details'!$E$2694:$E$2715,"Nearby")</x:f>
        <x:v>4</x:v>
      </x:c>
      <x:c r="E742" s="14" t="n">
        <x:f>COUNTIFS('Unit details'!$B$2694:$B$2715,$A742,'Unit details'!$J$2694:$J$2715,$B742,'Unit details'!$N$2694:$N$2715,"Yes")</x:f>
        <x:v>2</x:v>
      </x:c>
      <x:c r="F742" s="43" t="n">
        <x:f>IF(E742=0,"n.a.",_xlfn.MINIFS('Unit details'!$X$2694:$X$2715,'Unit details'!$B$2694:$B$2715,$A742,'Unit details'!$J$2694:$J$2715,$B742,'Unit details'!$N$2694:$N$2715,"Yes"))</x:f>
        <x:v>21.007835720075654</x:v>
      </x:c>
      <x:c r="G742" s="43" t="n">
        <x:f>IF(E742=0,"n.a.",SUMIFS('Unit details'!$X$2694:$X$2715,'Unit details'!$B$2694:$B$2715,$A742,'Unit details'!$J$2694:$J$2715,$B742,'Unit details'!$N$2694:$N$2715,"Yes")/E742)</x:f>
        <x:v>22.99191017511948</x:v>
      </x:c>
      <x:c r="H742" s="43" t="n">
        <x:f>IF(E742=0,"n.a.",_xlfn.MAXIFS('Unit details'!$X$2694:$X$2715,'Unit details'!$B$2694:$B$2715,$A742,'Unit details'!$J$2694:$J$2715,$B742,'Unit details'!$N$2694:$N$2715,"Yes"))</x:f>
        <x:v>24.975984630163303</x:v>
      </x:c>
      <x:c r="I742" s="15" t="str">
        <x:f>IF(E742=0,"No reliable quoted sample",IF(E742=1,"One quote only; not a market range","Unweighted mean of advertised asking rates"))</x:f>
        <x:v>Unweighted mean of advertised asking rates</x:v>
      </x:c>
    </x:row>
    <x:row r="743" ht="30" customHeight="1">
      <x:c r="A743" s="15" t="str">
        <x:v>Woking</x:v>
      </x:c>
      <x:c r="B743" s="15" t="str">
        <x:v>5,001–10,000</x:v>
      </x:c>
      <x:c r="C743" s="14" t="n">
        <x:f>COUNTIFS('Unit details'!$B$2694:$B$2715,$A743,'Unit details'!$J$2694:$J$2715,$B743,'Unit details'!$H$2694:$H$2715,"Current",'Unit details'!$E$2694:$E$2715,"Town")</x:f>
        <x:v>1</x:v>
      </x:c>
      <x:c r="D743" s="14" t="n">
        <x:f>COUNTIFS('Unit details'!$B$2694:$B$2715,$A743,'Unit details'!$J$2694:$J$2715,$B743,'Unit details'!$H$2694:$H$2715,"Current",'Unit details'!$E$2694:$E$2715,"Nearby")</x:f>
        <x:v>1</x:v>
      </x:c>
      <x:c r="E743" s="14" t="n">
        <x:f>COUNTIFS('Unit details'!$B$2694:$B$2715,$A743,'Unit details'!$J$2694:$J$2715,$B743,'Unit details'!$N$2694:$N$2715,"Yes")</x:f>
        <x:v>2</x:v>
      </x:c>
      <x:c r="F743" s="43" t="n">
        <x:f>IF(E743=0,"n.a.",_xlfn.MINIFS('Unit details'!$X$2694:$X$2715,'Unit details'!$B$2694:$B$2715,$A743,'Unit details'!$J$2694:$J$2715,$B743,'Unit details'!$N$2694:$N$2715,"Yes"))</x:f>
        <x:v>15.318627450980392</x:v>
      </x:c>
      <x:c r="G743" s="43" t="n">
        <x:f>IF(E743=0,"n.a.",SUMIFS('Unit details'!$X$2694:$X$2715,'Unit details'!$B$2694:$B$2715,$A743,'Unit details'!$J$2694:$J$2715,$B743,'Unit details'!$N$2694:$N$2715,"Yes")/E743)</x:f>
        <x:v>17.659313725490197</x:v>
      </x:c>
      <x:c r="H743" s="43" t="n">
        <x:f>IF(E743=0,"n.a.",_xlfn.MAXIFS('Unit details'!$X$2694:$X$2715,'Unit details'!$B$2694:$B$2715,$A743,'Unit details'!$J$2694:$J$2715,$B743,'Unit details'!$N$2694:$N$2715,"Yes"))</x:f>
        <x:v>20</x:v>
      </x:c>
      <x:c r="I743" s="15" t="str">
        <x:f>IF(E743=0,"No reliable quoted sample",IF(E743=1,"One quote only; not a market range","Unweighted mean of advertised asking rates"))</x:f>
        <x:v>Unweighted mean of advertised asking rates</x:v>
      </x:c>
    </x:row>
    <x:row r="744" ht="30" customHeight="1">
      <x:c r="A744" s="15" t="str">
        <x:v>Woking</x:v>
      </x:c>
      <x:c r="B744" s="15" t="str">
        <x:v>10,001–15,000</x:v>
      </x:c>
      <x:c r="C744" s="14" t="n">
        <x:f>COUNTIFS('Unit details'!$B$2694:$B$2715,$A744,'Unit details'!$J$2694:$J$2715,$B744,'Unit details'!$H$2694:$H$2715,"Current",'Unit details'!$E$2694:$E$2715,"Town")</x:f>
        <x:v>1</x:v>
      </x:c>
      <x:c r="D744" s="14" t="n">
        <x:f>COUNTIFS('Unit details'!$B$2694:$B$2715,$A744,'Unit details'!$J$2694:$J$2715,$B744,'Unit details'!$H$2694:$H$2715,"Current",'Unit details'!$E$2694:$E$2715,"Nearby")</x:f>
        <x:v>2</x:v>
      </x:c>
      <x:c r="E744" s="14" t="n">
        <x:f>COUNTIFS('Unit details'!$B$2694:$B$2715,$A744,'Unit details'!$J$2694:$J$2715,$B744,'Unit details'!$N$2694:$N$2715,"Yes")</x:f>
        <x:v>3</x:v>
      </x:c>
      <x:c r="F744" s="43" t="n">
        <x:f>IF(E744=0,"n.a.",_xlfn.MINIFS('Unit details'!$X$2694:$X$2715,'Unit details'!$B$2694:$B$2715,$A744,'Unit details'!$J$2694:$J$2715,$B744,'Unit details'!$N$2694:$N$2715,"Yes"))</x:f>
        <x:v>18.038944351092223</x:v>
      </x:c>
      <x:c r="G744" s="43" t="n">
        <x:f>IF(E744=0,"n.a.",SUMIFS('Unit details'!$X$2694:$X$2715,'Unit details'!$B$2694:$B$2715,$A744,'Unit details'!$J$2694:$J$2715,$B744,'Unit details'!$N$2694:$N$2715,"Yes")/E744)</x:f>
        <x:v>18.444692466949956</x:v>
      </x:c>
      <x:c r="H744" s="43" t="n">
        <x:f>IF(E744=0,"n.a.",_xlfn.MAXIFS('Unit details'!$X$2694:$X$2715,'Unit details'!$B$2694:$B$2715,$A744,'Unit details'!$J$2694:$J$2715,$B744,'Unit details'!$N$2694:$N$2715,"Yes"))</x:f>
        <x:v>18.79513304975764</x:v>
      </x:c>
      <x:c r="I744" s="15" t="str">
        <x:f>IF(E744=0,"No reliable quoted sample",IF(E744=1,"One quote only; not a market range","Unweighted mean of advertised asking rates"))</x:f>
        <x:v>Unweighted mean of advertised asking rates</x:v>
      </x:c>
    </x:row>
    <x:row r="745" ht="30" customHeight="1">
      <x:c r="A745" s="15" t="str">
        <x:v>Woking</x:v>
      </x:c>
      <x:c r="B745" s="15" t="str">
        <x:v>Range crosses bands</x:v>
      </x:c>
      <x:c r="C745" s="14" t="n">
        <x:f>COUNTIFS('Unit details'!$B$2694:$B$2715,$A745,'Unit details'!$J$2694:$J$2715,$B745,'Unit details'!$H$2694:$H$2715,"Current",'Unit details'!$E$2694:$E$2715,"Town")</x:f>
        <x:v>0</x:v>
      </x:c>
      <x:c r="D745" s="14" t="n">
        <x:f>COUNTIFS('Unit details'!$B$2694:$B$2715,$A745,'Unit details'!$J$2694:$J$2715,$B745,'Unit details'!$H$2694:$H$2715,"Current",'Unit details'!$E$2694:$E$2715,"Nearby")</x:f>
        <x:v>0</x:v>
      </x:c>
      <x:c r="E745" s="14" t="n">
        <x:f>COUNTIFS('Unit details'!$B$2694:$B$2715,$A745,'Unit details'!$J$2694:$J$2715,$B745,'Unit details'!$N$2694:$N$2715,"Yes")</x:f>
        <x:v>0</x:v>
      </x:c>
      <x:c r="F745" s="43" t="str">
        <x:f>IF(E745=0,"n.a.",_xlfn.MINIFS('Unit details'!$X$2694:$X$2715,'Unit details'!$B$2694:$B$2715,$A745,'Unit details'!$J$2694:$J$2715,$B745,'Unit details'!$N$2694:$N$2715,"Yes"))</x:f>
        <x:v>n.a.</x:v>
      </x:c>
      <x:c r="G745" s="43" t="str">
        <x:f>IF(E745=0,"n.a.",SUMIFS('Unit details'!$X$2694:$X$2715,'Unit details'!$B$2694:$B$2715,$A745,'Unit details'!$J$2694:$J$2715,$B745,'Unit details'!$N$2694:$N$2715,"Yes")/E745)</x:f>
        <x:v>n.a.</x:v>
      </x:c>
      <x:c r="H745" s="43" t="str">
        <x:f>IF(E745=0,"n.a.",_xlfn.MAXIFS('Unit details'!$X$2694:$X$2715,'Unit details'!$B$2694:$B$2715,$A745,'Unit details'!$J$2694:$J$2715,$B745,'Unit details'!$N$2694:$N$2715,"Yes"))</x:f>
        <x:v>n.a.</x:v>
      </x:c>
      <x:c r="I745" s="15" t="str">
        <x:f>IF(E745=0,"No reliable quoted sample",IF(E745=1,"One quote only; not a market range","Unweighted mean of advertised asking rates"))</x:f>
        <x:v>No reliable quoted sample</x:v>
      </x:c>
    </x:row>
    <x:row r="746" ht="30" customHeight="1">
      <x:c r="A746" s="15" t="str">
        <x:v>Camberley</x:v>
      </x:c>
      <x:c r="B746" s="15" t="str">
        <x:v>1–1,000</x:v>
      </x:c>
      <x:c r="C746" s="14" t="n">
        <x:f>COUNTIFS('Unit details'!$B$2716:$B$2735,$A746,'Unit details'!$J$2716:$J$2735,$B746,'Unit details'!$H$2716:$H$2735,"Current",'Unit details'!$E$2716:$E$2735,"Town")</x:f>
        <x:v>0</x:v>
      </x:c>
      <x:c r="D746" s="14" t="n">
        <x:f>COUNTIFS('Unit details'!$B$2716:$B$2735,$A746,'Unit details'!$J$2716:$J$2735,$B746,'Unit details'!$H$2716:$H$2735,"Current",'Unit details'!$E$2716:$E$2735,"Nearby")</x:f>
        <x:v>0</x:v>
      </x:c>
      <x:c r="E746" s="14" t="n">
        <x:f>COUNTIFS('Unit details'!$B$2716:$B$2735,$A746,'Unit details'!$J$2716:$J$2735,$B746,'Unit details'!$N$2716:$N$2735,"Yes")</x:f>
        <x:v>0</x:v>
      </x:c>
      <x:c r="F746" s="43" t="str">
        <x:f>IF(E746=0,"n.a.",_xlfn.MINIFS('Unit details'!$X$2716:$X$2735,'Unit details'!$B$2716:$B$2735,$A746,'Unit details'!$J$2716:$J$2735,$B746,'Unit details'!$N$2716:$N$2735,"Yes"))</x:f>
        <x:v>n.a.</x:v>
      </x:c>
      <x:c r="G746" s="43" t="str">
        <x:f>IF(E746=0,"n.a.",SUMIFS('Unit details'!$X$2716:$X$2735,'Unit details'!$B$2716:$B$2735,$A746,'Unit details'!$J$2716:$J$2735,$B746,'Unit details'!$N$2716:$N$2735,"Yes")/E746)</x:f>
        <x:v>n.a.</x:v>
      </x:c>
      <x:c r="H746" s="43" t="str">
        <x:f>IF(E746=0,"n.a.",_xlfn.MAXIFS('Unit details'!$X$2716:$X$2735,'Unit details'!$B$2716:$B$2735,$A746,'Unit details'!$J$2716:$J$2735,$B746,'Unit details'!$N$2716:$N$2735,"Yes"))</x:f>
        <x:v>n.a.</x:v>
      </x:c>
      <x:c r="I746" s="15" t="str">
        <x:f>IF(E746=0,"No reliable quoted sample",IF(E746=1,"One quote only; not a market range","Unweighted mean of advertised asking rates"))</x:f>
        <x:v>No reliable quoted sample</x:v>
      </x:c>
    </x:row>
    <x:row r="747" ht="30" customHeight="1">
      <x:c r="A747" s="15" t="str">
        <x:v>Camberley</x:v>
      </x:c>
      <x:c r="B747" s="15" t="str">
        <x:v>1,001–2,500</x:v>
      </x:c>
      <x:c r="C747" s="14" t="n">
        <x:f>COUNTIFS('Unit details'!$B$2716:$B$2735,$A747,'Unit details'!$J$2716:$J$2735,$B747,'Unit details'!$H$2716:$H$2735,"Current",'Unit details'!$E$2716:$E$2735,"Town")</x:f>
        <x:v>0</x:v>
      </x:c>
      <x:c r="D747" s="14" t="n">
        <x:f>COUNTIFS('Unit details'!$B$2716:$B$2735,$A747,'Unit details'!$J$2716:$J$2735,$B747,'Unit details'!$H$2716:$H$2735,"Current",'Unit details'!$E$2716:$E$2735,"Nearby")</x:f>
        <x:v>0</x:v>
      </x:c>
      <x:c r="E747" s="14" t="n">
        <x:f>COUNTIFS('Unit details'!$B$2716:$B$2735,$A747,'Unit details'!$J$2716:$J$2735,$B747,'Unit details'!$N$2716:$N$2735,"Yes")</x:f>
        <x:v>0</x:v>
      </x:c>
      <x:c r="F747" s="43" t="str">
        <x:f>IF(E747=0,"n.a.",_xlfn.MINIFS('Unit details'!$X$2716:$X$2735,'Unit details'!$B$2716:$B$2735,$A747,'Unit details'!$J$2716:$J$2735,$B747,'Unit details'!$N$2716:$N$2735,"Yes"))</x:f>
        <x:v>n.a.</x:v>
      </x:c>
      <x:c r="G747" s="43" t="str">
        <x:f>IF(E747=0,"n.a.",SUMIFS('Unit details'!$X$2716:$X$2735,'Unit details'!$B$2716:$B$2735,$A747,'Unit details'!$J$2716:$J$2735,$B747,'Unit details'!$N$2716:$N$2735,"Yes")/E747)</x:f>
        <x:v>n.a.</x:v>
      </x:c>
      <x:c r="H747" s="43" t="str">
        <x:f>IF(E747=0,"n.a.",_xlfn.MAXIFS('Unit details'!$X$2716:$X$2735,'Unit details'!$B$2716:$B$2735,$A747,'Unit details'!$J$2716:$J$2735,$B747,'Unit details'!$N$2716:$N$2735,"Yes"))</x:f>
        <x:v>n.a.</x:v>
      </x:c>
      <x:c r="I747" s="15" t="str">
        <x:f>IF(E747=0,"No reliable quoted sample",IF(E747=1,"One quote only; not a market range","Unweighted mean of advertised asking rates"))</x:f>
        <x:v>No reliable quoted sample</x:v>
      </x:c>
    </x:row>
    <x:row r="748" ht="30" customHeight="1">
      <x:c r="A748" s="15" t="str">
        <x:v>Camberley</x:v>
      </x:c>
      <x:c r="B748" s="15" t="str">
        <x:v>2,501–5,000</x:v>
      </x:c>
      <x:c r="C748" s="14" t="n">
        <x:f>COUNTIFS('Unit details'!$B$2716:$B$2735,$A748,'Unit details'!$J$2716:$J$2735,$B748,'Unit details'!$H$2716:$H$2735,"Current",'Unit details'!$E$2716:$E$2735,"Town")</x:f>
        <x:v>1</x:v>
      </x:c>
      <x:c r="D748" s="14" t="n">
        <x:f>COUNTIFS('Unit details'!$B$2716:$B$2735,$A748,'Unit details'!$J$2716:$J$2735,$B748,'Unit details'!$H$2716:$H$2735,"Current",'Unit details'!$E$2716:$E$2735,"Nearby")</x:f>
        <x:v>1</x:v>
      </x:c>
      <x:c r="E748" s="14" t="n">
        <x:f>COUNTIFS('Unit details'!$B$2716:$B$2735,$A748,'Unit details'!$J$2716:$J$2735,$B748,'Unit details'!$N$2716:$N$2735,"Yes")</x:f>
        <x:v>1</x:v>
      </x:c>
      <x:c r="F748" s="43" t="n">
        <x:f>IF(E748=0,"n.a.",_xlfn.MINIFS('Unit details'!$X$2716:$X$2735,'Unit details'!$B$2716:$B$2735,$A748,'Unit details'!$J$2716:$J$2735,$B748,'Unit details'!$N$2716:$N$2735,"Yes"))</x:f>
        <x:v>11.13818922852984</x:v>
      </x:c>
      <x:c r="G748" s="43" t="n">
        <x:f>IF(E748=0,"n.a.",SUMIFS('Unit details'!$X$2716:$X$2735,'Unit details'!$B$2716:$B$2735,$A748,'Unit details'!$J$2716:$J$2735,$B748,'Unit details'!$N$2716:$N$2735,"Yes")/E748)</x:f>
        <x:v>11.13818922852984</x:v>
      </x:c>
      <x:c r="H748" s="43" t="n">
        <x:f>IF(E748=0,"n.a.",_xlfn.MAXIFS('Unit details'!$X$2716:$X$2735,'Unit details'!$B$2716:$B$2735,$A748,'Unit details'!$J$2716:$J$2735,$B748,'Unit details'!$N$2716:$N$2735,"Yes"))</x:f>
        <x:v>11.13818922852984</x:v>
      </x:c>
      <x:c r="I748" s="15" t="str">
        <x:f>IF(E748=0,"No reliable quoted sample",IF(E748=1,"One quote only; not a market range","Unweighted mean of advertised asking rates"))</x:f>
        <x:v>One quote only; not a market range</x:v>
      </x:c>
    </x:row>
    <x:row r="749" ht="30" customHeight="1">
      <x:c r="A749" s="15" t="str">
        <x:v>Camberley</x:v>
      </x:c>
      <x:c r="B749" s="15" t="str">
        <x:v>5,001–10,000</x:v>
      </x:c>
      <x:c r="C749" s="14" t="n">
        <x:f>COUNTIFS('Unit details'!$B$2716:$B$2735,$A749,'Unit details'!$J$2716:$J$2735,$B749,'Unit details'!$H$2716:$H$2735,"Current",'Unit details'!$E$2716:$E$2735,"Town")</x:f>
        <x:v>4</x:v>
      </x:c>
      <x:c r="D749" s="14" t="n">
        <x:f>COUNTIFS('Unit details'!$B$2716:$B$2735,$A749,'Unit details'!$J$2716:$J$2735,$B749,'Unit details'!$H$2716:$H$2735,"Current",'Unit details'!$E$2716:$E$2735,"Nearby")</x:f>
        <x:v>1</x:v>
      </x:c>
      <x:c r="E749" s="14" t="n">
        <x:f>COUNTIFS('Unit details'!$B$2716:$B$2735,$A749,'Unit details'!$J$2716:$J$2735,$B749,'Unit details'!$N$2716:$N$2735,"Yes")</x:f>
        <x:v>2</x:v>
      </x:c>
      <x:c r="F749" s="43" t="n">
        <x:f>IF(E749=0,"n.a.",_xlfn.MINIFS('Unit details'!$X$2716:$X$2735,'Unit details'!$B$2716:$B$2735,$A749,'Unit details'!$J$2716:$J$2735,$B749,'Unit details'!$N$2716:$N$2735,"Yes"))</x:f>
        <x:v>8.802342606149342</x:v>
      </x:c>
      <x:c r="G749" s="43" t="n">
        <x:f>IF(E749=0,"n.a.",SUMIFS('Unit details'!$X$2716:$X$2735,'Unit details'!$B$2716:$B$2735,$A749,'Unit details'!$J$2716:$J$2735,$B749,'Unit details'!$N$2716:$N$2735,"Yes")/E749)</x:f>
        <x:v>12.90084531533181</x:v>
      </x:c>
      <x:c r="H749" s="43" t="n">
        <x:f>IF(E749=0,"n.a.",_xlfn.MAXIFS('Unit details'!$X$2716:$X$2735,'Unit details'!$B$2716:$B$2735,$A749,'Unit details'!$J$2716:$J$2735,$B749,'Unit details'!$N$2716:$N$2735,"Yes"))</x:f>
        <x:v>16.99934802451428</x:v>
      </x:c>
      <x:c r="I749" s="15" t="str">
        <x:f>IF(E749=0,"No reliable quoted sample",IF(E749=1,"One quote only; not a market range","Unweighted mean of advertised asking rates"))</x:f>
        <x:v>Unweighted mean of advertised asking rates</x:v>
      </x:c>
    </x:row>
    <x:row r="750" ht="30" customHeight="1">
      <x:c r="A750" s="15" t="str">
        <x:v>Camberley</x:v>
      </x:c>
      <x:c r="B750" s="15" t="str">
        <x:v>10,001–15,000</x:v>
      </x:c>
      <x:c r="C750" s="14" t="n">
        <x:f>COUNTIFS('Unit details'!$B$2716:$B$2735,$A750,'Unit details'!$J$2716:$J$2735,$B750,'Unit details'!$H$2716:$H$2735,"Current",'Unit details'!$E$2716:$E$2735,"Town")</x:f>
        <x:v>3</x:v>
      </x:c>
      <x:c r="D750" s="14" t="n">
        <x:f>COUNTIFS('Unit details'!$B$2716:$B$2735,$A750,'Unit details'!$J$2716:$J$2735,$B750,'Unit details'!$H$2716:$H$2735,"Current",'Unit details'!$E$2716:$E$2735,"Nearby")</x:f>
        <x:v>1</x:v>
      </x:c>
      <x:c r="E750" s="14" t="n">
        <x:f>COUNTIFS('Unit details'!$B$2716:$B$2735,$A750,'Unit details'!$J$2716:$J$2735,$B750,'Unit details'!$N$2716:$N$2735,"Yes")</x:f>
        <x:v>2</x:v>
      </x:c>
      <x:c r="F750" s="43" t="n">
        <x:f>IF(E750=0,"n.a.",_xlfn.MINIFS('Unit details'!$X$2716:$X$2735,'Unit details'!$B$2716:$B$2735,$A750,'Unit details'!$J$2716:$J$2735,$B750,'Unit details'!$N$2716:$N$2735,"Yes"))</x:f>
        <x:v>9.244258076813113</x:v>
      </x:c>
      <x:c r="G750" s="43" t="n">
        <x:f>IF(E750=0,"n.a.",SUMIFS('Unit details'!$X$2716:$X$2735,'Unit details'!$B$2716:$B$2735,$A750,'Unit details'!$J$2716:$J$2735,$B750,'Unit details'!$N$2716:$N$2735,"Yes")/E750)</x:f>
        <x:v>13.122345770092728</x:v>
      </x:c>
      <x:c r="H750" s="43" t="n">
        <x:f>IF(E750=0,"n.a.",_xlfn.MAXIFS('Unit details'!$X$2716:$X$2735,'Unit details'!$B$2716:$B$2735,$A750,'Unit details'!$J$2716:$J$2735,$B750,'Unit details'!$N$2716:$N$2735,"Yes"))</x:f>
        <x:v>17.000433463372346</x:v>
      </x:c>
      <x:c r="I750" s="15" t="str">
        <x:f>IF(E750=0,"No reliable quoted sample",IF(E750=1,"One quote only; not a market range","Unweighted mean of advertised asking rates"))</x:f>
        <x:v>Unweighted mean of advertised asking rates</x:v>
      </x:c>
    </x:row>
    <x:row r="751" ht="30" customHeight="1">
      <x:c r="A751" s="15" t="str">
        <x:v>Farnham</x:v>
      </x:c>
      <x:c r="B751" s="15" t="str">
        <x:v>1–1,000</x:v>
      </x:c>
      <x:c r="C751" s="14" t="n">
        <x:f>COUNTIFS('Unit details'!$B$2736:$B$2743,$A751,'Unit details'!$J$2736:$J$2743,$B751,'Unit details'!$H$2736:$H$2743,"Current",'Unit details'!$E$2736:$E$2743,"Town")</x:f>
        <x:v>0</x:v>
      </x:c>
      <x:c r="D751" s="14" t="n">
        <x:f>COUNTIFS('Unit details'!$B$2736:$B$2743,$A751,'Unit details'!$J$2736:$J$2743,$B751,'Unit details'!$H$2736:$H$2743,"Current",'Unit details'!$E$2736:$E$2743,"Nearby")</x:f>
        <x:v>0</x:v>
      </x:c>
      <x:c r="E751" s="14" t="n">
        <x:f>COUNTIFS('Unit details'!$B$2736:$B$2743,$A751,'Unit details'!$J$2736:$J$2743,$B751,'Unit details'!$N$2736:$N$2743,"Yes")</x:f>
        <x:v>0</x:v>
      </x:c>
      <x:c r="F751" s="43" t="str">
        <x:f>IF(E751=0,"n.a.",_xlfn.MINIFS('Unit details'!$X$2736:$X$2743,'Unit details'!$B$2736:$B$2743,$A751,'Unit details'!$J$2736:$J$2743,$B751,'Unit details'!$N$2736:$N$2743,"Yes"))</x:f>
        <x:v>n.a.</x:v>
      </x:c>
      <x:c r="G751" s="43" t="str">
        <x:f>IF(E751=0,"n.a.",SUMIFS('Unit details'!$X$2736:$X$2743,'Unit details'!$B$2736:$B$2743,$A751,'Unit details'!$J$2736:$J$2743,$B751,'Unit details'!$N$2736:$N$2743,"Yes")/E751)</x:f>
        <x:v>n.a.</x:v>
      </x:c>
      <x:c r="H751" s="43" t="str">
        <x:f>IF(E751=0,"n.a.",_xlfn.MAXIFS('Unit details'!$X$2736:$X$2743,'Unit details'!$B$2736:$B$2743,$A751,'Unit details'!$J$2736:$J$2743,$B751,'Unit details'!$N$2736:$N$2743,"Yes"))</x:f>
        <x:v>n.a.</x:v>
      </x:c>
      <x:c r="I751" s="15" t="str">
        <x:f>IF(E751=0,"No reliable quoted sample",IF(E751=1,"One quote only; not a market range","Unweighted mean of advertised asking rates"))</x:f>
        <x:v>No reliable quoted sample</x:v>
      </x:c>
    </x:row>
    <x:row r="752" ht="30" customHeight="1">
      <x:c r="A752" s="15" t="str">
        <x:v>Farnham</x:v>
      </x:c>
      <x:c r="B752" s="15" t="str">
        <x:v>1,001–2,500</x:v>
      </x:c>
      <x:c r="C752" s="14" t="n">
        <x:f>COUNTIFS('Unit details'!$B$2736:$B$2743,$A752,'Unit details'!$J$2736:$J$2743,$B752,'Unit details'!$H$2736:$H$2743,"Current",'Unit details'!$E$2736:$E$2743,"Town")</x:f>
        <x:v>1</x:v>
      </x:c>
      <x:c r="D752" s="14" t="n">
        <x:f>COUNTIFS('Unit details'!$B$2736:$B$2743,$A752,'Unit details'!$J$2736:$J$2743,$B752,'Unit details'!$H$2736:$H$2743,"Current",'Unit details'!$E$2736:$E$2743,"Nearby")</x:f>
        <x:v>0</x:v>
      </x:c>
      <x:c r="E752" s="14" t="n">
        <x:f>COUNTIFS('Unit details'!$B$2736:$B$2743,$A752,'Unit details'!$J$2736:$J$2743,$B752,'Unit details'!$N$2736:$N$2743,"Yes")</x:f>
        <x:v>1</x:v>
      </x:c>
      <x:c r="F752" s="43" t="n">
        <x:f>IF(E752=0,"n.a.",_xlfn.MINIFS('Unit details'!$X$2736:$X$2743,'Unit details'!$B$2736:$B$2743,$A752,'Unit details'!$J$2736:$J$2743,$B752,'Unit details'!$N$2736:$N$2743,"Yes"))</x:f>
        <x:v>15.254739336492891</x:v>
      </x:c>
      <x:c r="G752" s="43" t="n">
        <x:f>IF(E752=0,"n.a.",SUMIFS('Unit details'!$X$2736:$X$2743,'Unit details'!$B$2736:$B$2743,$A752,'Unit details'!$J$2736:$J$2743,$B752,'Unit details'!$N$2736:$N$2743,"Yes")/E752)</x:f>
        <x:v>15.254739336492891</x:v>
      </x:c>
      <x:c r="H752" s="43" t="n">
        <x:f>IF(E752=0,"n.a.",_xlfn.MAXIFS('Unit details'!$X$2736:$X$2743,'Unit details'!$B$2736:$B$2743,$A752,'Unit details'!$J$2736:$J$2743,$B752,'Unit details'!$N$2736:$N$2743,"Yes"))</x:f>
        <x:v>15.254739336492891</x:v>
      </x:c>
      <x:c r="I752" s="15" t="str">
        <x:f>IF(E752=0,"No reliable quoted sample",IF(E752=1,"One quote only; not a market range","Unweighted mean of advertised asking rates"))</x:f>
        <x:v>One quote only; not a market range</x:v>
      </x:c>
    </x:row>
    <x:row r="753" ht="30" customHeight="1">
      <x:c r="A753" s="15" t="str">
        <x:v>Farnham</x:v>
      </x:c>
      <x:c r="B753" s="15" t="str">
        <x:v>2,501–5,000</x:v>
      </x:c>
      <x:c r="C753" s="14" t="n">
        <x:f>COUNTIFS('Unit details'!$B$2736:$B$2743,$A753,'Unit details'!$J$2736:$J$2743,$B753,'Unit details'!$H$2736:$H$2743,"Current",'Unit details'!$E$2736:$E$2743,"Town")</x:f>
        <x:v>2</x:v>
      </x:c>
      <x:c r="D753" s="14" t="n">
        <x:f>COUNTIFS('Unit details'!$B$2736:$B$2743,$A753,'Unit details'!$J$2736:$J$2743,$B753,'Unit details'!$H$2736:$H$2743,"Current",'Unit details'!$E$2736:$E$2743,"Nearby")</x:f>
        <x:v>0</x:v>
      </x:c>
      <x:c r="E753" s="14" t="n">
        <x:f>COUNTIFS('Unit details'!$B$2736:$B$2743,$A753,'Unit details'!$J$2736:$J$2743,$B753,'Unit details'!$N$2736:$N$2743,"Yes")</x:f>
        <x:v>1</x:v>
      </x:c>
      <x:c r="F753" s="43" t="n">
        <x:f>IF(E753=0,"n.a.",_xlfn.MINIFS('Unit details'!$X$2736:$X$2743,'Unit details'!$B$2736:$B$2743,$A753,'Unit details'!$J$2736:$J$2743,$B753,'Unit details'!$N$2736:$N$2743,"Yes"))</x:f>
        <x:v>17.38305941845765</x:v>
      </x:c>
      <x:c r="G753" s="43" t="n">
        <x:f>IF(E753=0,"n.a.",SUMIFS('Unit details'!$X$2736:$X$2743,'Unit details'!$B$2736:$B$2743,$A753,'Unit details'!$J$2736:$J$2743,$B753,'Unit details'!$N$2736:$N$2743,"Yes")/E753)</x:f>
        <x:v>17.38305941845765</x:v>
      </x:c>
      <x:c r="H753" s="43" t="n">
        <x:f>IF(E753=0,"n.a.",_xlfn.MAXIFS('Unit details'!$X$2736:$X$2743,'Unit details'!$B$2736:$B$2743,$A753,'Unit details'!$J$2736:$J$2743,$B753,'Unit details'!$N$2736:$N$2743,"Yes"))</x:f>
        <x:v>17.38305941845765</x:v>
      </x:c>
      <x:c r="I753" s="15" t="str">
        <x:f>IF(E753=0,"No reliable quoted sample",IF(E753=1,"One quote only; not a market range","Unweighted mean of advertised asking rates"))</x:f>
        <x:v>One quote only; not a market range</x:v>
      </x:c>
    </x:row>
    <x:row r="754" ht="30" customHeight="1">
      <x:c r="A754" s="15" t="str">
        <x:v>Farnham</x:v>
      </x:c>
      <x:c r="B754" s="15" t="str">
        <x:v>5,001–10,000</x:v>
      </x:c>
      <x:c r="C754" s="14" t="n">
        <x:f>COUNTIFS('Unit details'!$B$2736:$B$2743,$A754,'Unit details'!$J$2736:$J$2743,$B754,'Unit details'!$H$2736:$H$2743,"Current",'Unit details'!$E$2736:$E$2743,"Town")</x:f>
        <x:v>2</x:v>
      </x:c>
      <x:c r="D754" s="14" t="n">
        <x:f>COUNTIFS('Unit details'!$B$2736:$B$2743,$A754,'Unit details'!$J$2736:$J$2743,$B754,'Unit details'!$H$2736:$H$2743,"Current",'Unit details'!$E$2736:$E$2743,"Nearby")</x:f>
        <x:v>0</x:v>
      </x:c>
      <x:c r="E754" s="14" t="n">
        <x:f>COUNTIFS('Unit details'!$B$2736:$B$2743,$A754,'Unit details'!$J$2736:$J$2743,$B754,'Unit details'!$N$2736:$N$2743,"Yes")</x:f>
        <x:v>0</x:v>
      </x:c>
      <x:c r="F754" s="43" t="str">
        <x:f>IF(E754=0,"n.a.",_xlfn.MINIFS('Unit details'!$X$2736:$X$2743,'Unit details'!$B$2736:$B$2743,$A754,'Unit details'!$J$2736:$J$2743,$B754,'Unit details'!$N$2736:$N$2743,"Yes"))</x:f>
        <x:v>n.a.</x:v>
      </x:c>
      <x:c r="G754" s="43" t="str">
        <x:f>IF(E754=0,"n.a.",SUMIFS('Unit details'!$X$2736:$X$2743,'Unit details'!$B$2736:$B$2743,$A754,'Unit details'!$J$2736:$J$2743,$B754,'Unit details'!$N$2736:$N$2743,"Yes")/E754)</x:f>
        <x:v>n.a.</x:v>
      </x:c>
      <x:c r="H754" s="43" t="str">
        <x:f>IF(E754=0,"n.a.",_xlfn.MAXIFS('Unit details'!$X$2736:$X$2743,'Unit details'!$B$2736:$B$2743,$A754,'Unit details'!$J$2736:$J$2743,$B754,'Unit details'!$N$2736:$N$2743,"Yes"))</x:f>
        <x:v>n.a.</x:v>
      </x:c>
      <x:c r="I754" s="15" t="str">
        <x:f>IF(E754=0,"No reliable quoted sample",IF(E754=1,"One quote only; not a market range","Unweighted mean of advertised asking rates"))</x:f>
        <x:v>No reliable quoted sample</x:v>
      </x:c>
    </x:row>
    <x:row r="755" ht="30" customHeight="1">
      <x:c r="A755" s="15" t="str">
        <x:v>Farnham</x:v>
      </x:c>
      <x:c r="B755" s="15" t="str">
        <x:v>10,001–15,000</x:v>
      </x:c>
      <x:c r="C755" s="14" t="n">
        <x:f>COUNTIFS('Unit details'!$B$2736:$B$2743,$A755,'Unit details'!$J$2736:$J$2743,$B755,'Unit details'!$H$2736:$H$2743,"Current",'Unit details'!$E$2736:$E$2743,"Town")</x:f>
        <x:v>0</x:v>
      </x:c>
      <x:c r="D755" s="14" t="n">
        <x:f>COUNTIFS('Unit details'!$B$2736:$B$2743,$A755,'Unit details'!$J$2736:$J$2743,$B755,'Unit details'!$H$2736:$H$2743,"Current",'Unit details'!$E$2736:$E$2743,"Nearby")</x:f>
        <x:v>0</x:v>
      </x:c>
      <x:c r="E755" s="14" t="n">
        <x:f>COUNTIFS('Unit details'!$B$2736:$B$2743,$A755,'Unit details'!$J$2736:$J$2743,$B755,'Unit details'!$N$2736:$N$2743,"Yes")</x:f>
        <x:v>0</x:v>
      </x:c>
      <x:c r="F755" s="43" t="str">
        <x:f>IF(E755=0,"n.a.",_xlfn.MINIFS('Unit details'!$X$2736:$X$2743,'Unit details'!$B$2736:$B$2743,$A755,'Unit details'!$J$2736:$J$2743,$B755,'Unit details'!$N$2736:$N$2743,"Yes"))</x:f>
        <x:v>n.a.</x:v>
      </x:c>
      <x:c r="G755" s="43" t="str">
        <x:f>IF(E755=0,"n.a.",SUMIFS('Unit details'!$X$2736:$X$2743,'Unit details'!$B$2736:$B$2743,$A755,'Unit details'!$J$2736:$J$2743,$B755,'Unit details'!$N$2736:$N$2743,"Yes")/E755)</x:f>
        <x:v>n.a.</x:v>
      </x:c>
      <x:c r="H755" s="43" t="str">
        <x:f>IF(E755=0,"n.a.",_xlfn.MAXIFS('Unit details'!$X$2736:$X$2743,'Unit details'!$B$2736:$B$2743,$A755,'Unit details'!$J$2736:$J$2743,$B755,'Unit details'!$N$2736:$N$2743,"Yes"))</x:f>
        <x:v>n.a.</x:v>
      </x:c>
      <x:c r="I755" s="15" t="str">
        <x:f>IF(E755=0,"No reliable quoted sample",IF(E755=1,"One quote only; not a market range","Unweighted mean of advertised asking rates"))</x:f>
        <x:v>No reliable quoted sample</x:v>
      </x:c>
    </x:row>
    <x:row r="756" ht="30" customHeight="1">
      <x:c r="A756" s="15" t="str">
        <x:v>Caterham</x:v>
      </x:c>
      <x:c r="B756" s="15" t="str">
        <x:v>1–1,000</x:v>
      </x:c>
      <x:c r="C756" s="14" t="n">
        <x:f>COUNTIFS('Unit details'!$B$2744:$B$2744,$A756,'Unit details'!$J$2744:$J$2744,$B756,'Unit details'!$H$2744:$H$2744,"Current",'Unit details'!$E$2744:$E$2744,"Town")</x:f>
        <x:v>0</x:v>
      </x:c>
      <x:c r="D756" s="14" t="n">
        <x:f>COUNTIFS('Unit details'!$B$2744:$B$2744,$A756,'Unit details'!$J$2744:$J$2744,$B756,'Unit details'!$H$2744:$H$2744,"Current",'Unit details'!$E$2744:$E$2744,"Nearby")</x:f>
        <x:v>0</x:v>
      </x:c>
      <x:c r="E756" s="14" t="n">
        <x:f>COUNTIFS('Unit details'!$B$2744:$B$2744,$A756,'Unit details'!$J$2744:$J$2744,$B756,'Unit details'!$N$2744:$N$2744,"Yes")</x:f>
        <x:v>0</x:v>
      </x:c>
      <x:c r="F756" s="43" t="str">
        <x:f>IF(E756=0,"n.a.",_xlfn.MINIFS('Unit details'!$X$2744:$X$2744,'Unit details'!$B$2744:$B$2744,$A756,'Unit details'!$J$2744:$J$2744,$B756,'Unit details'!$N$2744:$N$2744,"Yes"))</x:f>
        <x:v>n.a.</x:v>
      </x:c>
      <x:c r="G756" s="43" t="str">
        <x:f>IF(E756=0,"n.a.",SUMIFS('Unit details'!$X$2744:$X$2744,'Unit details'!$B$2744:$B$2744,$A756,'Unit details'!$J$2744:$J$2744,$B756,'Unit details'!$N$2744:$N$2744,"Yes")/E756)</x:f>
        <x:v>n.a.</x:v>
      </x:c>
      <x:c r="H756" s="43" t="str">
        <x:f>IF(E756=0,"n.a.",_xlfn.MAXIFS('Unit details'!$X$2744:$X$2744,'Unit details'!$B$2744:$B$2744,$A756,'Unit details'!$J$2744:$J$2744,$B756,'Unit details'!$N$2744:$N$2744,"Yes"))</x:f>
        <x:v>n.a.</x:v>
      </x:c>
      <x:c r="I756" s="15" t="str">
        <x:f>IF(E756=0,"No reliable quoted sample",IF(E756=1,"One quote only; not a market range","Unweighted mean of advertised asking rates"))</x:f>
        <x:v>No reliable quoted sample</x:v>
      </x:c>
    </x:row>
    <x:row r="757" ht="30" customHeight="1">
      <x:c r="A757" s="15" t="str">
        <x:v>Caterham</x:v>
      </x:c>
      <x:c r="B757" s="15" t="str">
        <x:v>1,001–2,500</x:v>
      </x:c>
      <x:c r="C757" s="14" t="n">
        <x:f>COUNTIFS('Unit details'!$B$2744:$B$2744,$A757,'Unit details'!$J$2744:$J$2744,$B757,'Unit details'!$H$2744:$H$2744,"Current",'Unit details'!$E$2744:$E$2744,"Town")</x:f>
        <x:v>0</x:v>
      </x:c>
      <x:c r="D757" s="14" t="n">
        <x:f>COUNTIFS('Unit details'!$B$2744:$B$2744,$A757,'Unit details'!$J$2744:$J$2744,$B757,'Unit details'!$H$2744:$H$2744,"Current",'Unit details'!$E$2744:$E$2744,"Nearby")</x:f>
        <x:v>0</x:v>
      </x:c>
      <x:c r="E757" s="14" t="n">
        <x:f>COUNTIFS('Unit details'!$B$2744:$B$2744,$A757,'Unit details'!$J$2744:$J$2744,$B757,'Unit details'!$N$2744:$N$2744,"Yes")</x:f>
        <x:v>0</x:v>
      </x:c>
      <x:c r="F757" s="43" t="str">
        <x:f>IF(E757=0,"n.a.",_xlfn.MINIFS('Unit details'!$X$2744:$X$2744,'Unit details'!$B$2744:$B$2744,$A757,'Unit details'!$J$2744:$J$2744,$B757,'Unit details'!$N$2744:$N$2744,"Yes"))</x:f>
        <x:v>n.a.</x:v>
      </x:c>
      <x:c r="G757" s="43" t="str">
        <x:f>IF(E757=0,"n.a.",SUMIFS('Unit details'!$X$2744:$X$2744,'Unit details'!$B$2744:$B$2744,$A757,'Unit details'!$J$2744:$J$2744,$B757,'Unit details'!$N$2744:$N$2744,"Yes")/E757)</x:f>
        <x:v>n.a.</x:v>
      </x:c>
      <x:c r="H757" s="43" t="str">
        <x:f>IF(E757=0,"n.a.",_xlfn.MAXIFS('Unit details'!$X$2744:$X$2744,'Unit details'!$B$2744:$B$2744,$A757,'Unit details'!$J$2744:$J$2744,$B757,'Unit details'!$N$2744:$N$2744,"Yes"))</x:f>
        <x:v>n.a.</x:v>
      </x:c>
      <x:c r="I757" s="15" t="str">
        <x:f>IF(E757=0,"No reliable quoted sample",IF(E757=1,"One quote only; not a market range","Unweighted mean of advertised asking rates"))</x:f>
        <x:v>No reliable quoted sample</x:v>
      </x:c>
    </x:row>
    <x:row r="758" ht="30" customHeight="1">
      <x:c r="A758" s="15" t="str">
        <x:v>Caterham</x:v>
      </x:c>
      <x:c r="B758" s="15" t="str">
        <x:v>2,501–5,000</x:v>
      </x:c>
      <x:c r="C758" s="14" t="n">
        <x:f>COUNTIFS('Unit details'!$B$2744:$B$2744,$A758,'Unit details'!$J$2744:$J$2744,$B758,'Unit details'!$H$2744:$H$2744,"Current",'Unit details'!$E$2744:$E$2744,"Town")</x:f>
        <x:v>0</x:v>
      </x:c>
      <x:c r="D758" s="14" t="n">
        <x:f>COUNTIFS('Unit details'!$B$2744:$B$2744,$A758,'Unit details'!$J$2744:$J$2744,$B758,'Unit details'!$H$2744:$H$2744,"Current",'Unit details'!$E$2744:$E$2744,"Nearby")</x:f>
        <x:v>0</x:v>
      </x:c>
      <x:c r="E758" s="14" t="n">
        <x:f>COUNTIFS('Unit details'!$B$2744:$B$2744,$A758,'Unit details'!$J$2744:$J$2744,$B758,'Unit details'!$N$2744:$N$2744,"Yes")</x:f>
        <x:v>0</x:v>
      </x:c>
      <x:c r="F758" s="43" t="str">
        <x:f>IF(E758=0,"n.a.",_xlfn.MINIFS('Unit details'!$X$2744:$X$2744,'Unit details'!$B$2744:$B$2744,$A758,'Unit details'!$J$2744:$J$2744,$B758,'Unit details'!$N$2744:$N$2744,"Yes"))</x:f>
        <x:v>n.a.</x:v>
      </x:c>
      <x:c r="G758" s="43" t="str">
        <x:f>IF(E758=0,"n.a.",SUMIFS('Unit details'!$X$2744:$X$2744,'Unit details'!$B$2744:$B$2744,$A758,'Unit details'!$J$2744:$J$2744,$B758,'Unit details'!$N$2744:$N$2744,"Yes")/E758)</x:f>
        <x:v>n.a.</x:v>
      </x:c>
      <x:c r="H758" s="43" t="str">
        <x:f>IF(E758=0,"n.a.",_xlfn.MAXIFS('Unit details'!$X$2744:$X$2744,'Unit details'!$B$2744:$B$2744,$A758,'Unit details'!$J$2744:$J$2744,$B758,'Unit details'!$N$2744:$N$2744,"Yes"))</x:f>
        <x:v>n.a.</x:v>
      </x:c>
      <x:c r="I758" s="15" t="str">
        <x:f>IF(E758=0,"No reliable quoted sample",IF(E758=1,"One quote only; not a market range","Unweighted mean of advertised asking rates"))</x:f>
        <x:v>No reliable quoted sample</x:v>
      </x:c>
    </x:row>
    <x:row r="759" ht="30" customHeight="1">
      <x:c r="A759" s="15" t="str">
        <x:v>Caterham</x:v>
      </x:c>
      <x:c r="B759" s="15" t="str">
        <x:v>5,001–10,000</x:v>
      </x:c>
      <x:c r="C759" s="14" t="n">
        <x:f>COUNTIFS('Unit details'!$B$2744:$B$2744,$A759,'Unit details'!$J$2744:$J$2744,$B759,'Unit details'!$H$2744:$H$2744,"Current",'Unit details'!$E$2744:$E$2744,"Town")</x:f>
        <x:v>0</x:v>
      </x:c>
      <x:c r="D759" s="14" t="n">
        <x:f>COUNTIFS('Unit details'!$B$2744:$B$2744,$A759,'Unit details'!$J$2744:$J$2744,$B759,'Unit details'!$H$2744:$H$2744,"Current",'Unit details'!$E$2744:$E$2744,"Nearby")</x:f>
        <x:v>1</x:v>
      </x:c>
      <x:c r="E759" s="14" t="n">
        <x:f>COUNTIFS('Unit details'!$B$2744:$B$2744,$A759,'Unit details'!$J$2744:$J$2744,$B759,'Unit details'!$N$2744:$N$2744,"Yes")</x:f>
        <x:v>1</x:v>
      </x:c>
      <x:c r="F759" s="43" t="n">
        <x:f>IF(E759=0,"n.a.",_xlfn.MINIFS('Unit details'!$X$2744:$X$2744,'Unit details'!$B$2744:$B$2744,$A759,'Unit details'!$J$2744:$J$2744,$B759,'Unit details'!$N$2744:$N$2744,"Yes"))</x:f>
        <x:v>9.98398291510945</x:v>
      </x:c>
      <x:c r="G759" s="43" t="n">
        <x:f>IF(E759=0,"n.a.",SUMIFS('Unit details'!$X$2744:$X$2744,'Unit details'!$B$2744:$B$2744,$A759,'Unit details'!$J$2744:$J$2744,$B759,'Unit details'!$N$2744:$N$2744,"Yes")/E759)</x:f>
        <x:v>9.98398291510945</x:v>
      </x:c>
      <x:c r="H759" s="43" t="n">
        <x:f>IF(E759=0,"n.a.",_xlfn.MAXIFS('Unit details'!$X$2744:$X$2744,'Unit details'!$B$2744:$B$2744,$A759,'Unit details'!$J$2744:$J$2744,$B759,'Unit details'!$N$2744:$N$2744,"Yes"))</x:f>
        <x:v>9.98398291510945</x:v>
      </x:c>
      <x:c r="I759" s="15" t="str">
        <x:f>IF(E759=0,"No reliable quoted sample",IF(E759=1,"One quote only; not a market range","Unweighted mean of advertised asking rates"))</x:f>
        <x:v>One quote only; not a market range</x:v>
      </x:c>
    </x:row>
    <x:row r="760" ht="30" customHeight="1">
      <x:c r="A760" s="15" t="str">
        <x:v>Caterham</x:v>
      </x:c>
      <x:c r="B760" s="15" t="str">
        <x:v>10,001–15,000</x:v>
      </x:c>
      <x:c r="C760" s="14" t="n">
        <x:f>COUNTIFS('Unit details'!$B$2744:$B$2744,$A760,'Unit details'!$J$2744:$J$2744,$B760,'Unit details'!$H$2744:$H$2744,"Current",'Unit details'!$E$2744:$E$2744,"Town")</x:f>
        <x:v>0</x:v>
      </x:c>
      <x:c r="D760" s="14" t="n">
        <x:f>COUNTIFS('Unit details'!$B$2744:$B$2744,$A760,'Unit details'!$J$2744:$J$2744,$B760,'Unit details'!$H$2744:$H$2744,"Current",'Unit details'!$E$2744:$E$2744,"Nearby")</x:f>
        <x:v>0</x:v>
      </x:c>
      <x:c r="E760" s="14" t="n">
        <x:f>COUNTIFS('Unit details'!$B$2744:$B$2744,$A760,'Unit details'!$J$2744:$J$2744,$B760,'Unit details'!$N$2744:$N$2744,"Yes")</x:f>
        <x:v>0</x:v>
      </x:c>
      <x:c r="F760" s="43" t="str">
        <x:f>IF(E760=0,"n.a.",_xlfn.MINIFS('Unit details'!$X$2744:$X$2744,'Unit details'!$B$2744:$B$2744,$A760,'Unit details'!$J$2744:$J$2744,$B760,'Unit details'!$N$2744:$N$2744,"Yes"))</x:f>
        <x:v>n.a.</x:v>
      </x:c>
      <x:c r="G760" s="43" t="str">
        <x:f>IF(E760=0,"n.a.",SUMIFS('Unit details'!$X$2744:$X$2744,'Unit details'!$B$2744:$B$2744,$A760,'Unit details'!$J$2744:$J$2744,$B760,'Unit details'!$N$2744:$N$2744,"Yes")/E760)</x:f>
        <x:v>n.a.</x:v>
      </x:c>
      <x:c r="H760" s="43" t="str">
        <x:f>IF(E760=0,"n.a.",_xlfn.MAXIFS('Unit details'!$X$2744:$X$2744,'Unit details'!$B$2744:$B$2744,$A760,'Unit details'!$J$2744:$J$2744,$B760,'Unit details'!$N$2744:$N$2744,"Yes"))</x:f>
        <x:v>n.a.</x:v>
      </x:c>
      <x:c r="I760" s="15" t="str">
        <x:f>IF(E760=0,"No reliable quoted sample",IF(E760=1,"One quote only; not a market range","Unweighted mean of advertised asking rates"))</x:f>
        <x:v>No reliable quoted sample</x:v>
      </x:c>
    </x:row>
    <x:row r="761" ht="30" customHeight="1">
      <x:c r="A761" s="15" t="str">
        <x:v>Epsom</x:v>
      </x:c>
      <x:c r="B761" s="15" t="str">
        <x:v>1–1,000</x:v>
      </x:c>
      <x:c r="C761" s="14" t="n">
        <x:f>COUNTIFS('Unit details'!$B$2745:$B$2751,$A761,'Unit details'!$J$2745:$J$2751,$B761,'Unit details'!$H$2745:$H$2751,"Current",'Unit details'!$E$2745:$E$2751,"Town")</x:f>
        <x:v>0</x:v>
      </x:c>
      <x:c r="D761" s="14" t="n">
        <x:f>COUNTIFS('Unit details'!$B$2745:$B$2751,$A761,'Unit details'!$J$2745:$J$2751,$B761,'Unit details'!$H$2745:$H$2751,"Current",'Unit details'!$E$2745:$E$2751,"Nearby")</x:f>
        <x:v>0</x:v>
      </x:c>
      <x:c r="E761" s="14" t="n">
        <x:f>COUNTIFS('Unit details'!$B$2745:$B$2751,$A761,'Unit details'!$J$2745:$J$2751,$B761,'Unit details'!$N$2745:$N$2751,"Yes")</x:f>
        <x:v>0</x:v>
      </x:c>
      <x:c r="F761" s="43" t="str">
        <x:f>IF(E761=0,"n.a.",_xlfn.MINIFS('Unit details'!$X$2745:$X$2751,'Unit details'!$B$2745:$B$2751,$A761,'Unit details'!$J$2745:$J$2751,$B761,'Unit details'!$N$2745:$N$2751,"Yes"))</x:f>
        <x:v>n.a.</x:v>
      </x:c>
      <x:c r="G761" s="43" t="str">
        <x:f>IF(E761=0,"n.a.",SUMIFS('Unit details'!$X$2745:$X$2751,'Unit details'!$B$2745:$B$2751,$A761,'Unit details'!$J$2745:$J$2751,$B761,'Unit details'!$N$2745:$N$2751,"Yes")/E761)</x:f>
        <x:v>n.a.</x:v>
      </x:c>
      <x:c r="H761" s="43" t="str">
        <x:f>IF(E761=0,"n.a.",_xlfn.MAXIFS('Unit details'!$X$2745:$X$2751,'Unit details'!$B$2745:$B$2751,$A761,'Unit details'!$J$2745:$J$2751,$B761,'Unit details'!$N$2745:$N$2751,"Yes"))</x:f>
        <x:v>n.a.</x:v>
      </x:c>
      <x:c r="I761" s="15" t="str">
        <x:f>IF(E761=0,"No reliable quoted sample",IF(E761=1,"One quote only; not a market range","Unweighted mean of advertised asking rates"))</x:f>
        <x:v>No reliable quoted sample</x:v>
      </x:c>
    </x:row>
    <x:row r="762" ht="30" customHeight="1">
      <x:c r="A762" s="15" t="str">
        <x:v>Epsom</x:v>
      </x:c>
      <x:c r="B762" s="15" t="str">
        <x:v>1,001–2,500</x:v>
      </x:c>
      <x:c r="C762" s="14" t="n">
        <x:f>COUNTIFS('Unit details'!$B$2745:$B$2751,$A762,'Unit details'!$J$2745:$J$2751,$B762,'Unit details'!$H$2745:$H$2751,"Current",'Unit details'!$E$2745:$E$2751,"Town")</x:f>
        <x:v>2</x:v>
      </x:c>
      <x:c r="D762" s="14" t="n">
        <x:f>COUNTIFS('Unit details'!$B$2745:$B$2751,$A762,'Unit details'!$J$2745:$J$2751,$B762,'Unit details'!$H$2745:$H$2751,"Current",'Unit details'!$E$2745:$E$2751,"Nearby")</x:f>
        <x:v>0</x:v>
      </x:c>
      <x:c r="E762" s="14" t="n">
        <x:f>COUNTIFS('Unit details'!$B$2745:$B$2751,$A762,'Unit details'!$J$2745:$J$2751,$B762,'Unit details'!$N$2745:$N$2751,"Yes")</x:f>
        <x:v>0</x:v>
      </x:c>
      <x:c r="F762" s="43" t="str">
        <x:f>IF(E762=0,"n.a.",_xlfn.MINIFS('Unit details'!$X$2745:$X$2751,'Unit details'!$B$2745:$B$2751,$A762,'Unit details'!$J$2745:$J$2751,$B762,'Unit details'!$N$2745:$N$2751,"Yes"))</x:f>
        <x:v>n.a.</x:v>
      </x:c>
      <x:c r="G762" s="43" t="str">
        <x:f>IF(E762=0,"n.a.",SUMIFS('Unit details'!$X$2745:$X$2751,'Unit details'!$B$2745:$B$2751,$A762,'Unit details'!$J$2745:$J$2751,$B762,'Unit details'!$N$2745:$N$2751,"Yes")/E762)</x:f>
        <x:v>n.a.</x:v>
      </x:c>
      <x:c r="H762" s="43" t="str">
        <x:f>IF(E762=0,"n.a.",_xlfn.MAXIFS('Unit details'!$X$2745:$X$2751,'Unit details'!$B$2745:$B$2751,$A762,'Unit details'!$J$2745:$J$2751,$B762,'Unit details'!$N$2745:$N$2751,"Yes"))</x:f>
        <x:v>n.a.</x:v>
      </x:c>
      <x:c r="I762" s="15" t="str">
        <x:f>IF(E762=0,"No reliable quoted sample",IF(E762=1,"One quote only; not a market range","Unweighted mean of advertised asking rates"))</x:f>
        <x:v>No reliable quoted sample</x:v>
      </x:c>
    </x:row>
    <x:row r="763" ht="30" customHeight="1">
      <x:c r="A763" s="15" t="str">
        <x:v>Epsom</x:v>
      </x:c>
      <x:c r="B763" s="15" t="str">
        <x:v>2,501–5,000</x:v>
      </x:c>
      <x:c r="C763" s="14" t="n">
        <x:f>COUNTIFS('Unit details'!$B$2745:$B$2751,$A763,'Unit details'!$J$2745:$J$2751,$B763,'Unit details'!$H$2745:$H$2751,"Current",'Unit details'!$E$2745:$E$2751,"Town")</x:f>
        <x:v>3</x:v>
      </x:c>
      <x:c r="D763" s="14" t="n">
        <x:f>COUNTIFS('Unit details'!$B$2745:$B$2751,$A763,'Unit details'!$J$2745:$J$2751,$B763,'Unit details'!$H$2745:$H$2751,"Current",'Unit details'!$E$2745:$E$2751,"Nearby")</x:f>
        <x:v>0</x:v>
      </x:c>
      <x:c r="E763" s="14" t="n">
        <x:f>COUNTIFS('Unit details'!$B$2745:$B$2751,$A763,'Unit details'!$J$2745:$J$2751,$B763,'Unit details'!$N$2745:$N$2751,"Yes")</x:f>
        <x:v>1</x:v>
      </x:c>
      <x:c r="F763" s="43" t="n">
        <x:f>IF(E763=0,"n.a.",_xlfn.MINIFS('Unit details'!$X$2745:$X$2751,'Unit details'!$B$2745:$B$2751,$A763,'Unit details'!$J$2745:$J$2751,$B763,'Unit details'!$N$2745:$N$2751,"Yes"))</x:f>
        <x:v>22.972972972972972</x:v>
      </x:c>
      <x:c r="G763" s="43" t="n">
        <x:f>IF(E763=0,"n.a.",SUMIFS('Unit details'!$X$2745:$X$2751,'Unit details'!$B$2745:$B$2751,$A763,'Unit details'!$J$2745:$J$2751,$B763,'Unit details'!$N$2745:$N$2751,"Yes")/E763)</x:f>
        <x:v>22.972972972972972</x:v>
      </x:c>
      <x:c r="H763" s="43" t="n">
        <x:f>IF(E763=0,"n.a.",_xlfn.MAXIFS('Unit details'!$X$2745:$X$2751,'Unit details'!$B$2745:$B$2751,$A763,'Unit details'!$J$2745:$J$2751,$B763,'Unit details'!$N$2745:$N$2751,"Yes"))</x:f>
        <x:v>22.972972972972972</x:v>
      </x:c>
      <x:c r="I763" s="15" t="str">
        <x:f>IF(E763=0,"No reliable quoted sample",IF(E763=1,"One quote only; not a market range","Unweighted mean of advertised asking rates"))</x:f>
        <x:v>One quote only; not a market range</x:v>
      </x:c>
    </x:row>
    <x:row r="764" ht="30" customHeight="1">
      <x:c r="A764" s="15" t="str">
        <x:v>Epsom</x:v>
      </x:c>
      <x:c r="B764" s="15" t="str">
        <x:v>5,001–10,000</x:v>
      </x:c>
      <x:c r="C764" s="14" t="n">
        <x:f>COUNTIFS('Unit details'!$B$2745:$B$2751,$A764,'Unit details'!$J$2745:$J$2751,$B764,'Unit details'!$H$2745:$H$2751,"Current",'Unit details'!$E$2745:$E$2751,"Town")</x:f>
        <x:v>1</x:v>
      </x:c>
      <x:c r="D764" s="14" t="n">
        <x:f>COUNTIFS('Unit details'!$B$2745:$B$2751,$A764,'Unit details'!$J$2745:$J$2751,$B764,'Unit details'!$H$2745:$H$2751,"Current",'Unit details'!$E$2745:$E$2751,"Nearby")</x:f>
        <x:v>0</x:v>
      </x:c>
      <x:c r="E764" s="14" t="n">
        <x:f>COUNTIFS('Unit details'!$B$2745:$B$2751,$A764,'Unit details'!$J$2745:$J$2751,$B764,'Unit details'!$N$2745:$N$2751,"Yes")</x:f>
        <x:v>1</x:v>
      </x:c>
      <x:c r="F764" s="43" t="n">
        <x:f>IF(E764=0,"n.a.",_xlfn.MINIFS('Unit details'!$X$2745:$X$2751,'Unit details'!$B$2745:$B$2751,$A764,'Unit details'!$J$2745:$J$2751,$B764,'Unit details'!$N$2745:$N$2751,"Yes"))</x:f>
        <x:v>15.957994440440647</x:v>
      </x:c>
      <x:c r="G764" s="43" t="n">
        <x:f>IF(E764=0,"n.a.",SUMIFS('Unit details'!$X$2745:$X$2751,'Unit details'!$B$2745:$B$2751,$A764,'Unit details'!$J$2745:$J$2751,$B764,'Unit details'!$N$2745:$N$2751,"Yes")/E764)</x:f>
        <x:v>15.957994440440647</x:v>
      </x:c>
      <x:c r="H764" s="43" t="n">
        <x:f>IF(E764=0,"n.a.",_xlfn.MAXIFS('Unit details'!$X$2745:$X$2751,'Unit details'!$B$2745:$B$2751,$A764,'Unit details'!$J$2745:$J$2751,$B764,'Unit details'!$N$2745:$N$2751,"Yes"))</x:f>
        <x:v>15.957994440440647</x:v>
      </x:c>
      <x:c r="I764" s="15" t="str">
        <x:f>IF(E764=0,"No reliable quoted sample",IF(E764=1,"One quote only; not a market range","Unweighted mean of advertised asking rates"))</x:f>
        <x:v>One quote only; not a market range</x:v>
      </x:c>
    </x:row>
    <x:row r="765" ht="30" customHeight="1">
      <x:c r="A765" s="15" t="str">
        <x:v>Epsom</x:v>
      </x:c>
      <x:c r="B765" s="15" t="str">
        <x:v>10,001–15,000</x:v>
      </x:c>
      <x:c r="C765" s="14" t="n">
        <x:f>COUNTIFS('Unit details'!$B$2745:$B$2751,$A765,'Unit details'!$J$2745:$J$2751,$B765,'Unit details'!$H$2745:$H$2751,"Current",'Unit details'!$E$2745:$E$2751,"Town")</x:f>
        <x:v>0</x:v>
      </x:c>
      <x:c r="D765" s="14" t="n">
        <x:f>COUNTIFS('Unit details'!$B$2745:$B$2751,$A765,'Unit details'!$J$2745:$J$2751,$B765,'Unit details'!$H$2745:$H$2751,"Current",'Unit details'!$E$2745:$E$2751,"Nearby")</x:f>
        <x:v>0</x:v>
      </x:c>
      <x:c r="E765" s="14" t="n">
        <x:f>COUNTIFS('Unit details'!$B$2745:$B$2751,$A765,'Unit details'!$J$2745:$J$2751,$B765,'Unit details'!$N$2745:$N$2751,"Yes")</x:f>
        <x:v>0</x:v>
      </x:c>
      <x:c r="F765" s="43" t="str">
        <x:f>IF(E765=0,"n.a.",_xlfn.MINIFS('Unit details'!$X$2745:$X$2751,'Unit details'!$B$2745:$B$2751,$A765,'Unit details'!$J$2745:$J$2751,$B765,'Unit details'!$N$2745:$N$2751,"Yes"))</x:f>
        <x:v>n.a.</x:v>
      </x:c>
      <x:c r="G765" s="43" t="str">
        <x:f>IF(E765=0,"n.a.",SUMIFS('Unit details'!$X$2745:$X$2751,'Unit details'!$B$2745:$B$2751,$A765,'Unit details'!$J$2745:$J$2751,$B765,'Unit details'!$N$2745:$N$2751,"Yes")/E765)</x:f>
        <x:v>n.a.</x:v>
      </x:c>
      <x:c r="H765" s="43" t="str">
        <x:f>IF(E765=0,"n.a.",_xlfn.MAXIFS('Unit details'!$X$2745:$X$2751,'Unit details'!$B$2745:$B$2751,$A765,'Unit details'!$J$2745:$J$2751,$B765,'Unit details'!$N$2745:$N$2751,"Yes"))</x:f>
        <x:v>n.a.</x:v>
      </x:c>
      <x:c r="I765" s="15" t="str">
        <x:f>IF(E765=0,"No reliable quoted sample",IF(E765=1,"One quote only; not a market range","Unweighted mean of advertised asking rates"))</x:f>
        <x:v>No reliable quoted sample</x:v>
      </x:c>
    </x:row>
    <x:row r="766" ht="30" customHeight="1">
      <x:c r="A766" s="15" t="str">
        <x:v>Ewell</x:v>
      </x:c>
      <x:c r="B766" s="15" t="str">
        <x:v>1–1,000</x:v>
      </x:c>
      <x:c r="C766" s="14" t="n">
        <x:f>COUNTIFS('Unit details'!$B$4039:$B$4039,$A766,'Unit details'!$J$4039:$J$4039,$B766,'Unit details'!$H$4039:$H$4039,"Current",'Unit details'!$E$4039:$E$4039,"Town")</x:f>
        <x:v>0</x:v>
      </x:c>
      <x:c r="D766" s="14" t="n">
        <x:f>COUNTIFS('Unit details'!$B$4039:$B$4039,$A766,'Unit details'!$J$4039:$J$4039,$B766,'Unit details'!$H$4039:$H$4039,"Current",'Unit details'!$E$4039:$E$4039,"Nearby")</x:f>
        <x:v>0</x:v>
      </x:c>
      <x:c r="E766" s="14" t="n">
        <x:f>COUNTIFS('Unit details'!$B$4039:$B$4039,$A766,'Unit details'!$J$4039:$J$4039,$B766,'Unit details'!$N$4039:$N$4039,"Yes")</x:f>
        <x:v>0</x:v>
      </x:c>
      <x:c r="F766" s="43" t="str">
        <x:f>IF(E766=0,"n.a.",_xlfn.MINIFS('Unit details'!$X$4039:$X$4039,'Unit details'!$B$4039:$B$4039,$A766,'Unit details'!$J$4039:$J$4039,$B766,'Unit details'!$N$4039:$N$4039,"Yes"))</x:f>
        <x:v>n.a.</x:v>
      </x:c>
      <x:c r="G766" s="43" t="str">
        <x:f>IF(E766=0,"n.a.",SUMIFS('Unit details'!$X$4039:$X$4039,'Unit details'!$B$4039:$B$4039,$A766,'Unit details'!$J$4039:$J$4039,$B766,'Unit details'!$N$4039:$N$4039,"Yes")/E766)</x:f>
        <x:v>n.a.</x:v>
      </x:c>
      <x:c r="H766" s="43" t="str">
        <x:f>IF(E766=0,"n.a.",_xlfn.MAXIFS('Unit details'!$X$4039:$X$4039,'Unit details'!$B$4039:$B$4039,$A766,'Unit details'!$J$4039:$J$4039,$B766,'Unit details'!$N$4039:$N$4039,"Yes"))</x:f>
        <x:v>n.a.</x:v>
      </x:c>
      <x:c r="I766" s="15" t="str">
        <x:f>IF(E766=0,"No reliable quoted sample",IF(E766=1,"One quote only; not a market range","Unweighted mean of advertised asking rates"))</x:f>
        <x:v>No reliable quoted sample</x:v>
      </x:c>
    </x:row>
    <x:row r="767" ht="30" customHeight="1">
      <x:c r="A767" s="15" t="str">
        <x:v>Ewell</x:v>
      </x:c>
      <x:c r="B767" s="15" t="str">
        <x:v>1,001–2,500</x:v>
      </x:c>
      <x:c r="C767" s="14" t="n">
        <x:f>COUNTIFS('Unit details'!$B$4039:$B$4039,$A767,'Unit details'!$J$4039:$J$4039,$B767,'Unit details'!$H$4039:$H$4039,"Current",'Unit details'!$E$4039:$E$4039,"Town")</x:f>
        <x:v>0</x:v>
      </x:c>
      <x:c r="D767" s="14" t="n">
        <x:f>COUNTIFS('Unit details'!$B$4039:$B$4039,$A767,'Unit details'!$J$4039:$J$4039,$B767,'Unit details'!$H$4039:$H$4039,"Current",'Unit details'!$E$4039:$E$4039,"Nearby")</x:f>
        <x:v>0</x:v>
      </x:c>
      <x:c r="E767" s="14" t="n">
        <x:f>COUNTIFS('Unit details'!$B$4039:$B$4039,$A767,'Unit details'!$J$4039:$J$4039,$B767,'Unit details'!$N$4039:$N$4039,"Yes")</x:f>
        <x:v>0</x:v>
      </x:c>
      <x:c r="F767" s="43" t="str">
        <x:f>IF(E767=0,"n.a.",_xlfn.MINIFS('Unit details'!$X$4039:$X$4039,'Unit details'!$B$4039:$B$4039,$A767,'Unit details'!$J$4039:$J$4039,$B767,'Unit details'!$N$4039:$N$4039,"Yes"))</x:f>
        <x:v>n.a.</x:v>
      </x:c>
      <x:c r="G767" s="43" t="str">
        <x:f>IF(E767=0,"n.a.",SUMIFS('Unit details'!$X$4039:$X$4039,'Unit details'!$B$4039:$B$4039,$A767,'Unit details'!$J$4039:$J$4039,$B767,'Unit details'!$N$4039:$N$4039,"Yes")/E767)</x:f>
        <x:v>n.a.</x:v>
      </x:c>
      <x:c r="H767" s="43" t="str">
        <x:f>IF(E767=0,"n.a.",_xlfn.MAXIFS('Unit details'!$X$4039:$X$4039,'Unit details'!$B$4039:$B$4039,$A767,'Unit details'!$J$4039:$J$4039,$B767,'Unit details'!$N$4039:$N$4039,"Yes"))</x:f>
        <x:v>n.a.</x:v>
      </x:c>
      <x:c r="I767" s="15" t="str">
        <x:f>IF(E767=0,"No reliable quoted sample",IF(E767=1,"One quote only; not a market range","Unweighted mean of advertised asking rates"))</x:f>
        <x:v>No reliable quoted sample</x:v>
      </x:c>
    </x:row>
    <x:row r="768" ht="30" customHeight="1">
      <x:c r="A768" s="15" t="str">
        <x:v>Ewell</x:v>
      </x:c>
      <x:c r="B768" s="15" t="str">
        <x:v>2,501–5,000</x:v>
      </x:c>
      <x:c r="C768" s="14" t="n">
        <x:f>COUNTIFS('Unit details'!$B$4039:$B$4039,$A768,'Unit details'!$J$4039:$J$4039,$B768,'Unit details'!$H$4039:$H$4039,"Current",'Unit details'!$E$4039:$E$4039,"Town")</x:f>
        <x:v>0</x:v>
      </x:c>
      <x:c r="D768" s="14" t="n">
        <x:f>COUNTIFS('Unit details'!$B$4039:$B$4039,$A768,'Unit details'!$J$4039:$J$4039,$B768,'Unit details'!$H$4039:$H$4039,"Current",'Unit details'!$E$4039:$E$4039,"Nearby")</x:f>
        <x:v>0</x:v>
      </x:c>
      <x:c r="E768" s="14" t="n">
        <x:f>COUNTIFS('Unit details'!$B$4039:$B$4039,$A768,'Unit details'!$J$4039:$J$4039,$B768,'Unit details'!$N$4039:$N$4039,"Yes")</x:f>
        <x:v>0</x:v>
      </x:c>
      <x:c r="F768" s="43" t="str">
        <x:f>IF(E768=0,"n.a.",_xlfn.MINIFS('Unit details'!$X$4039:$X$4039,'Unit details'!$B$4039:$B$4039,$A768,'Unit details'!$J$4039:$J$4039,$B768,'Unit details'!$N$4039:$N$4039,"Yes"))</x:f>
        <x:v>n.a.</x:v>
      </x:c>
      <x:c r="G768" s="43" t="str">
        <x:f>IF(E768=0,"n.a.",SUMIFS('Unit details'!$X$4039:$X$4039,'Unit details'!$B$4039:$B$4039,$A768,'Unit details'!$J$4039:$J$4039,$B768,'Unit details'!$N$4039:$N$4039,"Yes")/E768)</x:f>
        <x:v>n.a.</x:v>
      </x:c>
      <x:c r="H768" s="43" t="str">
        <x:f>IF(E768=0,"n.a.",_xlfn.MAXIFS('Unit details'!$X$4039:$X$4039,'Unit details'!$B$4039:$B$4039,$A768,'Unit details'!$J$4039:$J$4039,$B768,'Unit details'!$N$4039:$N$4039,"Yes"))</x:f>
        <x:v>n.a.</x:v>
      </x:c>
      <x:c r="I768" s="15" t="str">
        <x:f>IF(E768=0,"No reliable quoted sample",IF(E768=1,"One quote only; not a market range","Unweighted mean of advertised asking rates"))</x:f>
        <x:v>No reliable quoted sample</x:v>
      </x:c>
    </x:row>
    <x:row r="769" ht="30" customHeight="1">
      <x:c r="A769" s="15" t="str">
        <x:v>Ewell</x:v>
      </x:c>
      <x:c r="B769" s="15" t="str">
        <x:v>5,001–10,000</x:v>
      </x:c>
      <x:c r="C769" s="14" t="n">
        <x:f>COUNTIFS('Unit details'!$B$4039:$B$4039,$A769,'Unit details'!$J$4039:$J$4039,$B769,'Unit details'!$H$4039:$H$4039,"Current",'Unit details'!$E$4039:$E$4039,"Town")</x:f>
        <x:v>0</x:v>
      </x:c>
      <x:c r="D769" s="14" t="n">
        <x:f>COUNTIFS('Unit details'!$B$4039:$B$4039,$A769,'Unit details'!$J$4039:$J$4039,$B769,'Unit details'!$H$4039:$H$4039,"Current",'Unit details'!$E$4039:$E$4039,"Nearby")</x:f>
        <x:v>0</x:v>
      </x:c>
      <x:c r="E769" s="14" t="n">
        <x:f>COUNTIFS('Unit details'!$B$4039:$B$4039,$A769,'Unit details'!$J$4039:$J$4039,$B769,'Unit details'!$N$4039:$N$4039,"Yes")</x:f>
        <x:v>0</x:v>
      </x:c>
      <x:c r="F769" s="43" t="str">
        <x:f>IF(E769=0,"n.a.",_xlfn.MINIFS('Unit details'!$X$4039:$X$4039,'Unit details'!$B$4039:$B$4039,$A769,'Unit details'!$J$4039:$J$4039,$B769,'Unit details'!$N$4039:$N$4039,"Yes"))</x:f>
        <x:v>n.a.</x:v>
      </x:c>
      <x:c r="G769" s="43" t="str">
        <x:f>IF(E769=0,"n.a.",SUMIFS('Unit details'!$X$4039:$X$4039,'Unit details'!$B$4039:$B$4039,$A769,'Unit details'!$J$4039:$J$4039,$B769,'Unit details'!$N$4039:$N$4039,"Yes")/E769)</x:f>
        <x:v>n.a.</x:v>
      </x:c>
      <x:c r="H769" s="43" t="str">
        <x:f>IF(E769=0,"n.a.",_xlfn.MAXIFS('Unit details'!$X$4039:$X$4039,'Unit details'!$B$4039:$B$4039,$A769,'Unit details'!$J$4039:$J$4039,$B769,'Unit details'!$N$4039:$N$4039,"Yes"))</x:f>
        <x:v>n.a.</x:v>
      </x:c>
      <x:c r="I769" s="15" t="str">
        <x:f>IF(E769=0,"No reliable quoted sample",IF(E769=1,"One quote only; not a market range","Unweighted mean of advertised asking rates"))</x:f>
        <x:v>No reliable quoted sample</x:v>
      </x:c>
    </x:row>
    <x:row r="770" ht="30" customHeight="1">
      <x:c r="A770" s="15" t="str">
        <x:v>Ewell</x:v>
      </x:c>
      <x:c r="B770" s="15" t="str">
        <x:v>10,001–15,000</x:v>
      </x:c>
      <x:c r="C770" s="14" t="n">
        <x:f>COUNTIFS('Unit details'!$B$4039:$B$4039,$A770,'Unit details'!$J$4039:$J$4039,$B770,'Unit details'!$H$4039:$H$4039,"Current",'Unit details'!$E$4039:$E$4039,"Town")</x:f>
        <x:v>0</x:v>
      </x:c>
      <x:c r="D770" s="14" t="n">
        <x:f>COUNTIFS('Unit details'!$B$4039:$B$4039,$A770,'Unit details'!$J$4039:$J$4039,$B770,'Unit details'!$H$4039:$H$4039,"Current",'Unit details'!$E$4039:$E$4039,"Nearby")</x:f>
        <x:v>0</x:v>
      </x:c>
      <x:c r="E770" s="14" t="n">
        <x:f>COUNTIFS('Unit details'!$B$4039:$B$4039,$A770,'Unit details'!$J$4039:$J$4039,$B770,'Unit details'!$N$4039:$N$4039,"Yes")</x:f>
        <x:v>0</x:v>
      </x:c>
      <x:c r="F770" s="43" t="str">
        <x:f>IF(E770=0,"n.a.",_xlfn.MINIFS('Unit details'!$X$4039:$X$4039,'Unit details'!$B$4039:$B$4039,$A770,'Unit details'!$J$4039:$J$4039,$B770,'Unit details'!$N$4039:$N$4039,"Yes"))</x:f>
        <x:v>n.a.</x:v>
      </x:c>
      <x:c r="G770" s="43" t="str">
        <x:f>IF(E770=0,"n.a.",SUMIFS('Unit details'!$X$4039:$X$4039,'Unit details'!$B$4039:$B$4039,$A770,'Unit details'!$J$4039:$J$4039,$B770,'Unit details'!$N$4039:$N$4039,"Yes")/E770)</x:f>
        <x:v>n.a.</x:v>
      </x:c>
      <x:c r="H770" s="43" t="str">
        <x:f>IF(E770=0,"n.a.",_xlfn.MAXIFS('Unit details'!$X$4039:$X$4039,'Unit details'!$B$4039:$B$4039,$A770,'Unit details'!$J$4039:$J$4039,$B770,'Unit details'!$N$4039:$N$4039,"Yes"))</x:f>
        <x:v>n.a.</x:v>
      </x:c>
      <x:c r="I770" s="15" t="str">
        <x:f>IF(E770=0,"No reliable quoted sample",IF(E770=1,"One quote only; not a market range","Unweighted mean of advertised asking rates"))</x:f>
        <x:v>No reliable quoted sample</x:v>
      </x:c>
    </x:row>
    <x:row r="771" ht="30" customHeight="1">
      <x:c r="A771" s="15" t="str">
        <x:v>Ashford (Spelthorne)</x:v>
      </x:c>
      <x:c r="B771" s="15" t="str">
        <x:v>1–1,000</x:v>
      </x:c>
      <x:c r="C771" s="14" t="n">
        <x:f>COUNTIFS('Unit details'!$B$2752:$B$2759,$A771,'Unit details'!$J$2752:$J$2759,$B771,'Unit details'!$H$2752:$H$2759,"Current",'Unit details'!$E$2752:$E$2759,"Town")</x:f>
        <x:v>0</x:v>
      </x:c>
      <x:c r="D771" s="14" t="n">
        <x:f>COUNTIFS('Unit details'!$B$2752:$B$2759,$A771,'Unit details'!$J$2752:$J$2759,$B771,'Unit details'!$H$2752:$H$2759,"Current",'Unit details'!$E$2752:$E$2759,"Nearby")</x:f>
        <x:v>0</x:v>
      </x:c>
      <x:c r="E771" s="14" t="n">
        <x:f>COUNTIFS('Unit details'!$B$2752:$B$2759,$A771,'Unit details'!$J$2752:$J$2759,$B771,'Unit details'!$N$2752:$N$2759,"Yes")</x:f>
        <x:v>0</x:v>
      </x:c>
      <x:c r="F771" s="43" t="str">
        <x:f>IF(E771=0,"n.a.",_xlfn.MINIFS('Unit details'!$X$2752:$X$2759,'Unit details'!$B$2752:$B$2759,$A771,'Unit details'!$J$2752:$J$2759,$B771,'Unit details'!$N$2752:$N$2759,"Yes"))</x:f>
        <x:v>n.a.</x:v>
      </x:c>
      <x:c r="G771" s="43" t="str">
        <x:f>IF(E771=0,"n.a.",SUMIFS('Unit details'!$X$2752:$X$2759,'Unit details'!$B$2752:$B$2759,$A771,'Unit details'!$J$2752:$J$2759,$B771,'Unit details'!$N$2752:$N$2759,"Yes")/E771)</x:f>
        <x:v>n.a.</x:v>
      </x:c>
      <x:c r="H771" s="43" t="str">
        <x:f>IF(E771=0,"n.a.",_xlfn.MAXIFS('Unit details'!$X$2752:$X$2759,'Unit details'!$B$2752:$B$2759,$A771,'Unit details'!$J$2752:$J$2759,$B771,'Unit details'!$N$2752:$N$2759,"Yes"))</x:f>
        <x:v>n.a.</x:v>
      </x:c>
      <x:c r="I771" s="15" t="str">
        <x:f>IF(E771=0,"No reliable quoted sample",IF(E771=1,"One quote only; not a market range","Unweighted mean of advertised asking rates"))</x:f>
        <x:v>No reliable quoted sample</x:v>
      </x:c>
    </x:row>
    <x:row r="772" ht="30" customHeight="1">
      <x:c r="A772" s="15" t="str">
        <x:v>Ashford (Spelthorne)</x:v>
      </x:c>
      <x:c r="B772" s="15" t="str">
        <x:v>1,001–2,500</x:v>
      </x:c>
      <x:c r="C772" s="14" t="n">
        <x:f>COUNTIFS('Unit details'!$B$2752:$B$2759,$A772,'Unit details'!$J$2752:$J$2759,$B772,'Unit details'!$H$2752:$H$2759,"Current",'Unit details'!$E$2752:$E$2759,"Town")</x:f>
        <x:v>1</x:v>
      </x:c>
      <x:c r="D772" s="14" t="n">
        <x:f>COUNTIFS('Unit details'!$B$2752:$B$2759,$A772,'Unit details'!$J$2752:$J$2759,$B772,'Unit details'!$H$2752:$H$2759,"Current",'Unit details'!$E$2752:$E$2759,"Nearby")</x:f>
        <x:v>1</x:v>
      </x:c>
      <x:c r="E772" s="14" t="n">
        <x:f>COUNTIFS('Unit details'!$B$2752:$B$2759,$A772,'Unit details'!$J$2752:$J$2759,$B772,'Unit details'!$N$2752:$N$2759,"Yes")</x:f>
        <x:v>1</x:v>
      </x:c>
      <x:c r="F772" s="43" t="n">
        <x:f>IF(E772=0,"n.a.",_xlfn.MINIFS('Unit details'!$X$2752:$X$2759,'Unit details'!$B$2752:$B$2759,$A772,'Unit details'!$J$2752:$J$2759,$B772,'Unit details'!$N$2752:$N$2759,"Yes"))</x:f>
        <x:v>21.52389151958674</x:v>
      </x:c>
      <x:c r="G772" s="43" t="n">
        <x:f>IF(E772=0,"n.a.",SUMIFS('Unit details'!$X$2752:$X$2759,'Unit details'!$B$2752:$B$2759,$A772,'Unit details'!$J$2752:$J$2759,$B772,'Unit details'!$N$2752:$N$2759,"Yes")/E772)</x:f>
        <x:v>21.52389151958674</x:v>
      </x:c>
      <x:c r="H772" s="43" t="n">
        <x:f>IF(E772=0,"n.a.",_xlfn.MAXIFS('Unit details'!$X$2752:$X$2759,'Unit details'!$B$2752:$B$2759,$A772,'Unit details'!$J$2752:$J$2759,$B772,'Unit details'!$N$2752:$N$2759,"Yes"))</x:f>
        <x:v>21.52389151958674</x:v>
      </x:c>
      <x:c r="I772" s="15" t="str">
        <x:f>IF(E772=0,"No reliable quoted sample",IF(E772=1,"One quote only; not a market range","Unweighted mean of advertised asking rates"))</x:f>
        <x:v>One quote only; not a market range</x:v>
      </x:c>
    </x:row>
    <x:row r="773" ht="30" customHeight="1">
      <x:c r="A773" s="15" t="str">
        <x:v>Ashford (Spelthorne)</x:v>
      </x:c>
      <x:c r="B773" s="15" t="str">
        <x:v>2,501–5,000</x:v>
      </x:c>
      <x:c r="C773" s="14" t="n">
        <x:f>COUNTIFS('Unit details'!$B$2752:$B$2759,$A773,'Unit details'!$J$2752:$J$2759,$B773,'Unit details'!$H$2752:$H$2759,"Current",'Unit details'!$E$2752:$E$2759,"Town")</x:f>
        <x:v>0</x:v>
      </x:c>
      <x:c r="D773" s="14" t="n">
        <x:f>COUNTIFS('Unit details'!$B$2752:$B$2759,$A773,'Unit details'!$J$2752:$J$2759,$B773,'Unit details'!$H$2752:$H$2759,"Current",'Unit details'!$E$2752:$E$2759,"Nearby")</x:f>
        <x:v>0</x:v>
      </x:c>
      <x:c r="E773" s="14" t="n">
        <x:f>COUNTIFS('Unit details'!$B$2752:$B$2759,$A773,'Unit details'!$J$2752:$J$2759,$B773,'Unit details'!$N$2752:$N$2759,"Yes")</x:f>
        <x:v>0</x:v>
      </x:c>
      <x:c r="F773" s="43" t="str">
        <x:f>IF(E773=0,"n.a.",_xlfn.MINIFS('Unit details'!$X$2752:$X$2759,'Unit details'!$B$2752:$B$2759,$A773,'Unit details'!$J$2752:$J$2759,$B773,'Unit details'!$N$2752:$N$2759,"Yes"))</x:f>
        <x:v>n.a.</x:v>
      </x:c>
      <x:c r="G773" s="43" t="str">
        <x:f>IF(E773=0,"n.a.",SUMIFS('Unit details'!$X$2752:$X$2759,'Unit details'!$B$2752:$B$2759,$A773,'Unit details'!$J$2752:$J$2759,$B773,'Unit details'!$N$2752:$N$2759,"Yes")/E773)</x:f>
        <x:v>n.a.</x:v>
      </x:c>
      <x:c r="H773" s="43" t="str">
        <x:f>IF(E773=0,"n.a.",_xlfn.MAXIFS('Unit details'!$X$2752:$X$2759,'Unit details'!$B$2752:$B$2759,$A773,'Unit details'!$J$2752:$J$2759,$B773,'Unit details'!$N$2752:$N$2759,"Yes"))</x:f>
        <x:v>n.a.</x:v>
      </x:c>
      <x:c r="I773" s="15" t="str">
        <x:f>IF(E773=0,"No reliable quoted sample",IF(E773=1,"One quote only; not a market range","Unweighted mean of advertised asking rates"))</x:f>
        <x:v>No reliable quoted sample</x:v>
      </x:c>
    </x:row>
    <x:row r="774" ht="30" customHeight="1">
      <x:c r="A774" s="15" t="str">
        <x:v>Ashford (Spelthorne)</x:v>
      </x:c>
      <x:c r="B774" s="15" t="str">
        <x:v>5,001–10,000</x:v>
      </x:c>
      <x:c r="C774" s="14" t="n">
        <x:f>COUNTIFS('Unit details'!$B$2752:$B$2759,$A774,'Unit details'!$J$2752:$J$2759,$B774,'Unit details'!$H$2752:$H$2759,"Current",'Unit details'!$E$2752:$E$2759,"Town")</x:f>
        <x:v>3</x:v>
      </x:c>
      <x:c r="D774" s="14" t="n">
        <x:f>COUNTIFS('Unit details'!$B$2752:$B$2759,$A774,'Unit details'!$J$2752:$J$2759,$B774,'Unit details'!$H$2752:$H$2759,"Current",'Unit details'!$E$2752:$E$2759,"Nearby")</x:f>
        <x:v>0</x:v>
      </x:c>
      <x:c r="E774" s="14" t="n">
        <x:f>COUNTIFS('Unit details'!$B$2752:$B$2759,$A774,'Unit details'!$J$2752:$J$2759,$B774,'Unit details'!$N$2752:$N$2759,"Yes")</x:f>
        <x:v>1</x:v>
      </x:c>
      <x:c r="F774" s="43" t="n">
        <x:f>IF(E774=0,"n.a.",_xlfn.MINIFS('Unit details'!$X$2752:$X$2759,'Unit details'!$B$2752:$B$2759,$A774,'Unit details'!$J$2752:$J$2759,$B774,'Unit details'!$N$2752:$N$2759,"Yes"))</x:f>
        <x:v>14.174873172187407</x:v>
      </x:c>
      <x:c r="G774" s="43" t="n">
        <x:f>IF(E774=0,"n.a.",SUMIFS('Unit details'!$X$2752:$X$2759,'Unit details'!$B$2752:$B$2759,$A774,'Unit details'!$J$2752:$J$2759,$B774,'Unit details'!$N$2752:$N$2759,"Yes")/E774)</x:f>
        <x:v>14.174873172187407</x:v>
      </x:c>
      <x:c r="H774" s="43" t="n">
        <x:f>IF(E774=0,"n.a.",_xlfn.MAXIFS('Unit details'!$X$2752:$X$2759,'Unit details'!$B$2752:$B$2759,$A774,'Unit details'!$J$2752:$J$2759,$B774,'Unit details'!$N$2752:$N$2759,"Yes"))</x:f>
        <x:v>14.174873172187407</x:v>
      </x:c>
      <x:c r="I774" s="15" t="str">
        <x:f>IF(E774=0,"No reliable quoted sample",IF(E774=1,"One quote only; not a market range","Unweighted mean of advertised asking rates"))</x:f>
        <x:v>One quote only; not a market range</x:v>
      </x:c>
    </x:row>
    <x:row r="775" ht="30" customHeight="1">
      <x:c r="A775" s="15" t="str">
        <x:v>Ashford (Spelthorne)</x:v>
      </x:c>
      <x:c r="B775" s="15" t="str">
        <x:v>10,001–15,000</x:v>
      </x:c>
      <x:c r="C775" s="14" t="n">
        <x:f>COUNTIFS('Unit details'!$B$2752:$B$2759,$A775,'Unit details'!$J$2752:$J$2759,$B775,'Unit details'!$H$2752:$H$2759,"Current",'Unit details'!$E$2752:$E$2759,"Town")</x:f>
        <x:v>0</x:v>
      </x:c>
      <x:c r="D775" s="14" t="n">
        <x:f>COUNTIFS('Unit details'!$B$2752:$B$2759,$A775,'Unit details'!$J$2752:$J$2759,$B775,'Unit details'!$H$2752:$H$2759,"Current",'Unit details'!$E$2752:$E$2759,"Nearby")</x:f>
        <x:v>0</x:v>
      </x:c>
      <x:c r="E775" s="14" t="n">
        <x:f>COUNTIFS('Unit details'!$B$2752:$B$2759,$A775,'Unit details'!$J$2752:$J$2759,$B775,'Unit details'!$N$2752:$N$2759,"Yes")</x:f>
        <x:v>0</x:v>
      </x:c>
      <x:c r="F775" s="43" t="str">
        <x:f>IF(E775=0,"n.a.",_xlfn.MINIFS('Unit details'!$X$2752:$X$2759,'Unit details'!$B$2752:$B$2759,$A775,'Unit details'!$J$2752:$J$2759,$B775,'Unit details'!$N$2752:$N$2759,"Yes"))</x:f>
        <x:v>n.a.</x:v>
      </x:c>
      <x:c r="G775" s="43" t="str">
        <x:f>IF(E775=0,"n.a.",SUMIFS('Unit details'!$X$2752:$X$2759,'Unit details'!$B$2752:$B$2759,$A775,'Unit details'!$J$2752:$J$2759,$B775,'Unit details'!$N$2752:$N$2759,"Yes")/E775)</x:f>
        <x:v>n.a.</x:v>
      </x:c>
      <x:c r="H775" s="43" t="str">
        <x:f>IF(E775=0,"n.a.",_xlfn.MAXIFS('Unit details'!$X$2752:$X$2759,'Unit details'!$B$2752:$B$2759,$A775,'Unit details'!$J$2752:$J$2759,$B775,'Unit details'!$N$2752:$N$2759,"Yes"))</x:f>
        <x:v>n.a.</x:v>
      </x:c>
      <x:c r="I775" s="15" t="str">
        <x:f>IF(E775=0,"No reliable quoted sample",IF(E775=1,"One quote only; not a market range","Unweighted mean of advertised asking rates"))</x:f>
        <x:v>No reliable quoted sample</x:v>
      </x:c>
    </x:row>
    <x:row r="776" ht="30" customHeight="1">
      <x:c r="A776" s="15" t="str">
        <x:v>Ashford (Spelthorne)</x:v>
      </x:c>
      <x:c r="B776" s="15" t="str">
        <x:v>Range crosses bands</x:v>
      </x:c>
      <x:c r="C776" s="14" t="n">
        <x:f>COUNTIFS('Unit details'!$B$2752:$B$2759,$A776,'Unit details'!$J$2752:$J$2759,$B776,'Unit details'!$H$2752:$H$2759,"Current",'Unit details'!$E$2752:$E$2759,"Town")</x:f>
        <x:v>1</x:v>
      </x:c>
      <x:c r="D776" s="14" t="n">
        <x:f>COUNTIFS('Unit details'!$B$2752:$B$2759,$A776,'Unit details'!$J$2752:$J$2759,$B776,'Unit details'!$H$2752:$H$2759,"Current",'Unit details'!$E$2752:$E$2759,"Nearby")</x:f>
        <x:v>0</x:v>
      </x:c>
      <x:c r="E776" s="14" t="n">
        <x:f>COUNTIFS('Unit details'!$B$2752:$B$2759,$A776,'Unit details'!$J$2752:$J$2759,$B776,'Unit details'!$N$2752:$N$2759,"Yes")</x:f>
        <x:v>0</x:v>
      </x:c>
      <x:c r="F776" s="43" t="str">
        <x:f>IF(E776=0,"n.a.",_xlfn.MINIFS('Unit details'!$X$2752:$X$2759,'Unit details'!$B$2752:$B$2759,$A776,'Unit details'!$J$2752:$J$2759,$B776,'Unit details'!$N$2752:$N$2759,"Yes"))</x:f>
        <x:v>n.a.</x:v>
      </x:c>
      <x:c r="G776" s="43" t="str">
        <x:f>IF(E776=0,"n.a.",SUMIFS('Unit details'!$X$2752:$X$2759,'Unit details'!$B$2752:$B$2759,$A776,'Unit details'!$J$2752:$J$2759,$B776,'Unit details'!$N$2752:$N$2759,"Yes")/E776)</x:f>
        <x:v>n.a.</x:v>
      </x:c>
      <x:c r="H776" s="43" t="str">
        <x:f>IF(E776=0,"n.a.",_xlfn.MAXIFS('Unit details'!$X$2752:$X$2759,'Unit details'!$B$2752:$B$2759,$A776,'Unit details'!$J$2752:$J$2759,$B776,'Unit details'!$N$2752:$N$2759,"Yes"))</x:f>
        <x:v>n.a.</x:v>
      </x:c>
      <x:c r="I776" s="15" t="str">
        <x:f>IF(E776=0,"No reliable quoted sample",IF(E776=1,"One quote only; not a market range","Unweighted mean of advertised asking rates"))</x:f>
        <x:v>No reliable quoted sample</x:v>
      </x:c>
    </x:row>
    <x:row r="777" ht="30" customHeight="1">
      <x:c r="A777" s="15" t="str">
        <x:v>Egham</x:v>
      </x:c>
      <x:c r="B777" s="15" t="str">
        <x:v>1–1,000</x:v>
      </x:c>
      <x:c r="C777" s="14" t="n">
        <x:f>COUNTIFS('Unit details'!$B$2760:$B$2763,$A777,'Unit details'!$J$2760:$J$2763,$B777,'Unit details'!$H$2760:$H$2763,"Current",'Unit details'!$E$2760:$E$2763,"Town")</x:f>
        <x:v>0</x:v>
      </x:c>
      <x:c r="D777" s="14" t="n">
        <x:f>COUNTIFS('Unit details'!$B$2760:$B$2763,$A777,'Unit details'!$J$2760:$J$2763,$B777,'Unit details'!$H$2760:$H$2763,"Current",'Unit details'!$E$2760:$E$2763,"Nearby")</x:f>
        <x:v>1</x:v>
      </x:c>
      <x:c r="E777" s="14" t="n">
        <x:f>COUNTIFS('Unit details'!$B$2760:$B$2763,$A777,'Unit details'!$J$2760:$J$2763,$B777,'Unit details'!$N$2760:$N$2763,"Yes")</x:f>
        <x:v>1</x:v>
      </x:c>
      <x:c r="F777" s="43" t="n">
        <x:f>IF(E777=0,"n.a.",_xlfn.MINIFS('Unit details'!$X$2760:$X$2763,'Unit details'!$B$2760:$B$2763,$A777,'Unit details'!$J$2760:$J$2763,$B777,'Unit details'!$N$2760:$N$2763,"Yes"))</x:f>
        <x:v>32.31017770597738</x:v>
      </x:c>
      <x:c r="G777" s="43" t="n">
        <x:f>IF(E777=0,"n.a.",SUMIFS('Unit details'!$X$2760:$X$2763,'Unit details'!$B$2760:$B$2763,$A777,'Unit details'!$J$2760:$J$2763,$B777,'Unit details'!$N$2760:$N$2763,"Yes")/E777)</x:f>
        <x:v>32.31017770597738</x:v>
      </x:c>
      <x:c r="H777" s="43" t="n">
        <x:f>IF(E777=0,"n.a.",_xlfn.MAXIFS('Unit details'!$X$2760:$X$2763,'Unit details'!$B$2760:$B$2763,$A777,'Unit details'!$J$2760:$J$2763,$B777,'Unit details'!$N$2760:$N$2763,"Yes"))</x:f>
        <x:v>32.31017770597738</x:v>
      </x:c>
      <x:c r="I777" s="15" t="str">
        <x:f>IF(E777=0,"No reliable quoted sample",IF(E777=1,"One quote only; not a market range","Unweighted mean of advertised asking rates"))</x:f>
        <x:v>One quote only; not a market range</x:v>
      </x:c>
    </x:row>
    <x:row r="778" ht="30" customHeight="1">
      <x:c r="A778" s="15" t="str">
        <x:v>Egham</x:v>
      </x:c>
      <x:c r="B778" s="15" t="str">
        <x:v>1,001–2,500</x:v>
      </x:c>
      <x:c r="C778" s="14" t="n">
        <x:f>COUNTIFS('Unit details'!$B$2760:$B$2763,$A778,'Unit details'!$J$2760:$J$2763,$B778,'Unit details'!$H$2760:$H$2763,"Current",'Unit details'!$E$2760:$E$2763,"Town")</x:f>
        <x:v>0</x:v>
      </x:c>
      <x:c r="D778" s="14" t="n">
        <x:f>COUNTIFS('Unit details'!$B$2760:$B$2763,$A778,'Unit details'!$J$2760:$J$2763,$B778,'Unit details'!$H$2760:$H$2763,"Current",'Unit details'!$E$2760:$E$2763,"Nearby")</x:f>
        <x:v>0</x:v>
      </x:c>
      <x:c r="E778" s="14" t="n">
        <x:f>COUNTIFS('Unit details'!$B$2760:$B$2763,$A778,'Unit details'!$J$2760:$J$2763,$B778,'Unit details'!$N$2760:$N$2763,"Yes")</x:f>
        <x:v>0</x:v>
      </x:c>
      <x:c r="F778" s="43" t="str">
        <x:f>IF(E778=0,"n.a.",_xlfn.MINIFS('Unit details'!$X$2760:$X$2763,'Unit details'!$B$2760:$B$2763,$A778,'Unit details'!$J$2760:$J$2763,$B778,'Unit details'!$N$2760:$N$2763,"Yes"))</x:f>
        <x:v>n.a.</x:v>
      </x:c>
      <x:c r="G778" s="43" t="str">
        <x:f>IF(E778=0,"n.a.",SUMIFS('Unit details'!$X$2760:$X$2763,'Unit details'!$B$2760:$B$2763,$A778,'Unit details'!$J$2760:$J$2763,$B778,'Unit details'!$N$2760:$N$2763,"Yes")/E778)</x:f>
        <x:v>n.a.</x:v>
      </x:c>
      <x:c r="H778" s="43" t="str">
        <x:f>IF(E778=0,"n.a.",_xlfn.MAXIFS('Unit details'!$X$2760:$X$2763,'Unit details'!$B$2760:$B$2763,$A778,'Unit details'!$J$2760:$J$2763,$B778,'Unit details'!$N$2760:$N$2763,"Yes"))</x:f>
        <x:v>n.a.</x:v>
      </x:c>
      <x:c r="I778" s="15" t="str">
        <x:f>IF(E778=0,"No reliable quoted sample",IF(E778=1,"One quote only; not a market range","Unweighted mean of advertised asking rates"))</x:f>
        <x:v>No reliable quoted sample</x:v>
      </x:c>
    </x:row>
    <x:row r="779" ht="30" customHeight="1">
      <x:c r="A779" s="15" t="str">
        <x:v>Egham</x:v>
      </x:c>
      <x:c r="B779" s="15" t="str">
        <x:v>2,501–5,000</x:v>
      </x:c>
      <x:c r="C779" s="14" t="n">
        <x:f>COUNTIFS('Unit details'!$B$2760:$B$2763,$A779,'Unit details'!$J$2760:$J$2763,$B779,'Unit details'!$H$2760:$H$2763,"Current",'Unit details'!$E$2760:$E$2763,"Town")</x:f>
        <x:v>0</x:v>
      </x:c>
      <x:c r="D779" s="14" t="n">
        <x:f>COUNTIFS('Unit details'!$B$2760:$B$2763,$A779,'Unit details'!$J$2760:$J$2763,$B779,'Unit details'!$H$2760:$H$2763,"Current",'Unit details'!$E$2760:$E$2763,"Nearby")</x:f>
        <x:v>1</x:v>
      </x:c>
      <x:c r="E779" s="14" t="n">
        <x:f>COUNTIFS('Unit details'!$B$2760:$B$2763,$A779,'Unit details'!$J$2760:$J$2763,$B779,'Unit details'!$N$2760:$N$2763,"Yes")</x:f>
        <x:v>1</x:v>
      </x:c>
      <x:c r="F779" s="43" t="n">
        <x:f>IF(E779=0,"n.a.",_xlfn.MINIFS('Unit details'!$X$2760:$X$2763,'Unit details'!$B$2760:$B$2763,$A779,'Unit details'!$J$2760:$J$2763,$B779,'Unit details'!$N$2760:$N$2763,"Yes"))</x:f>
        <x:v>16.499871696176545</x:v>
      </x:c>
      <x:c r="G779" s="43" t="n">
        <x:f>IF(E779=0,"n.a.",SUMIFS('Unit details'!$X$2760:$X$2763,'Unit details'!$B$2760:$B$2763,$A779,'Unit details'!$J$2760:$J$2763,$B779,'Unit details'!$N$2760:$N$2763,"Yes")/E779)</x:f>
        <x:v>16.499871696176545</x:v>
      </x:c>
      <x:c r="H779" s="43" t="n">
        <x:f>IF(E779=0,"n.a.",_xlfn.MAXIFS('Unit details'!$X$2760:$X$2763,'Unit details'!$B$2760:$B$2763,$A779,'Unit details'!$J$2760:$J$2763,$B779,'Unit details'!$N$2760:$N$2763,"Yes"))</x:f>
        <x:v>16.499871696176545</x:v>
      </x:c>
      <x:c r="I779" s="15" t="str">
        <x:f>IF(E779=0,"No reliable quoted sample",IF(E779=1,"One quote only; not a market range","Unweighted mean of advertised asking rates"))</x:f>
        <x:v>One quote only; not a market range</x:v>
      </x:c>
    </x:row>
    <x:row r="780" ht="30" customHeight="1">
      <x:c r="A780" s="15" t="str">
        <x:v>Egham</x:v>
      </x:c>
      <x:c r="B780" s="15" t="str">
        <x:v>5,001–10,000</x:v>
      </x:c>
      <x:c r="C780" s="14" t="n">
        <x:f>COUNTIFS('Unit details'!$B$2760:$B$2763,$A780,'Unit details'!$J$2760:$J$2763,$B780,'Unit details'!$H$2760:$H$2763,"Current",'Unit details'!$E$2760:$E$2763,"Town")</x:f>
        <x:v>0</x:v>
      </x:c>
      <x:c r="D780" s="14" t="n">
        <x:f>COUNTIFS('Unit details'!$B$2760:$B$2763,$A780,'Unit details'!$J$2760:$J$2763,$B780,'Unit details'!$H$2760:$H$2763,"Current",'Unit details'!$E$2760:$E$2763,"Nearby")</x:f>
        <x:v>1</x:v>
      </x:c>
      <x:c r="E780" s="14" t="n">
        <x:f>COUNTIFS('Unit details'!$B$2760:$B$2763,$A780,'Unit details'!$J$2760:$J$2763,$B780,'Unit details'!$N$2760:$N$2763,"Yes")</x:f>
        <x:v>0</x:v>
      </x:c>
      <x:c r="F780" s="43" t="str">
        <x:f>IF(E780=0,"n.a.",_xlfn.MINIFS('Unit details'!$X$2760:$X$2763,'Unit details'!$B$2760:$B$2763,$A780,'Unit details'!$J$2760:$J$2763,$B780,'Unit details'!$N$2760:$N$2763,"Yes"))</x:f>
        <x:v>n.a.</x:v>
      </x:c>
      <x:c r="G780" s="43" t="str">
        <x:f>IF(E780=0,"n.a.",SUMIFS('Unit details'!$X$2760:$X$2763,'Unit details'!$B$2760:$B$2763,$A780,'Unit details'!$J$2760:$J$2763,$B780,'Unit details'!$N$2760:$N$2763,"Yes")/E780)</x:f>
        <x:v>n.a.</x:v>
      </x:c>
      <x:c r="H780" s="43" t="str">
        <x:f>IF(E780=0,"n.a.",_xlfn.MAXIFS('Unit details'!$X$2760:$X$2763,'Unit details'!$B$2760:$B$2763,$A780,'Unit details'!$J$2760:$J$2763,$B780,'Unit details'!$N$2760:$N$2763,"Yes"))</x:f>
        <x:v>n.a.</x:v>
      </x:c>
      <x:c r="I780" s="15" t="str">
        <x:f>IF(E780=0,"No reliable quoted sample",IF(E780=1,"One quote only; not a market range","Unweighted mean of advertised asking rates"))</x:f>
        <x:v>No reliable quoted sample</x:v>
      </x:c>
    </x:row>
    <x:row r="781" ht="30" customHeight="1">
      <x:c r="A781" s="15" t="str">
        <x:v>Egham</x:v>
      </x:c>
      <x:c r="B781" s="15" t="str">
        <x:v>10,001–15,000</x:v>
      </x:c>
      <x:c r="C781" s="14" t="n">
        <x:f>COUNTIFS('Unit details'!$B$2760:$B$2763,$A781,'Unit details'!$J$2760:$J$2763,$B781,'Unit details'!$H$2760:$H$2763,"Current",'Unit details'!$E$2760:$E$2763,"Town")</x:f>
        <x:v>0</x:v>
      </x:c>
      <x:c r="D781" s="14" t="n">
        <x:f>COUNTIFS('Unit details'!$B$2760:$B$2763,$A781,'Unit details'!$J$2760:$J$2763,$B781,'Unit details'!$H$2760:$H$2763,"Current",'Unit details'!$E$2760:$E$2763,"Nearby")</x:f>
        <x:v>0</x:v>
      </x:c>
      <x:c r="E781" s="14" t="n">
        <x:f>COUNTIFS('Unit details'!$B$2760:$B$2763,$A781,'Unit details'!$J$2760:$J$2763,$B781,'Unit details'!$N$2760:$N$2763,"Yes")</x:f>
        <x:v>0</x:v>
      </x:c>
      <x:c r="F781" s="43" t="str">
        <x:f>IF(E781=0,"n.a.",_xlfn.MINIFS('Unit details'!$X$2760:$X$2763,'Unit details'!$B$2760:$B$2763,$A781,'Unit details'!$J$2760:$J$2763,$B781,'Unit details'!$N$2760:$N$2763,"Yes"))</x:f>
        <x:v>n.a.</x:v>
      </x:c>
      <x:c r="G781" s="43" t="str">
        <x:f>IF(E781=0,"n.a.",SUMIFS('Unit details'!$X$2760:$X$2763,'Unit details'!$B$2760:$B$2763,$A781,'Unit details'!$J$2760:$J$2763,$B781,'Unit details'!$N$2760:$N$2763,"Yes")/E781)</x:f>
        <x:v>n.a.</x:v>
      </x:c>
      <x:c r="H781" s="43" t="str">
        <x:f>IF(E781=0,"n.a.",_xlfn.MAXIFS('Unit details'!$X$2760:$X$2763,'Unit details'!$B$2760:$B$2763,$A781,'Unit details'!$J$2760:$J$2763,$B781,'Unit details'!$N$2760:$N$2763,"Yes"))</x:f>
        <x:v>n.a.</x:v>
      </x:c>
      <x:c r="I781" s="15" t="str">
        <x:f>IF(E781=0,"No reliable quoted sample",IF(E781=1,"One quote only; not a market range","Unweighted mean of advertised asking rates"))</x:f>
        <x:v>No reliable quoted sample</x:v>
      </x:c>
    </x:row>
    <x:row r="782" ht="30" customHeight="1">
      <x:c r="A782" s="15" t="str">
        <x:v>Horley</x:v>
      </x:c>
      <x:c r="B782" s="15" t="str">
        <x:v>1–1,000</x:v>
      </x:c>
      <x:c r="C782" s="14" t="n">
        <x:f>COUNTIFS('Unit details'!$B$2764:$B$2764,$A782,'Unit details'!$J$2764:$J$2764,$B782,'Unit details'!$H$2764:$H$2764,"Current",'Unit details'!$E$2764:$E$2764,"Town")</x:f>
        <x:v>0</x:v>
      </x:c>
      <x:c r="D782" s="14" t="n">
        <x:f>COUNTIFS('Unit details'!$B$2764:$B$2764,$A782,'Unit details'!$J$2764:$J$2764,$B782,'Unit details'!$H$2764:$H$2764,"Current",'Unit details'!$E$2764:$E$2764,"Nearby")</x:f>
        <x:v>0</x:v>
      </x:c>
      <x:c r="E782" s="14" t="n">
        <x:f>COUNTIFS('Unit details'!$B$2764:$B$2764,$A782,'Unit details'!$J$2764:$J$2764,$B782,'Unit details'!$N$2764:$N$2764,"Yes")</x:f>
        <x:v>0</x:v>
      </x:c>
      <x:c r="F782" s="43" t="str">
        <x:f>IF(E782=0,"n.a.",_xlfn.MINIFS('Unit details'!$X$2764:$X$2764,'Unit details'!$B$2764:$B$2764,$A782,'Unit details'!$J$2764:$J$2764,$B782,'Unit details'!$N$2764:$N$2764,"Yes"))</x:f>
        <x:v>n.a.</x:v>
      </x:c>
      <x:c r="G782" s="43" t="str">
        <x:f>IF(E782=0,"n.a.",SUMIFS('Unit details'!$X$2764:$X$2764,'Unit details'!$B$2764:$B$2764,$A782,'Unit details'!$J$2764:$J$2764,$B782,'Unit details'!$N$2764:$N$2764,"Yes")/E782)</x:f>
        <x:v>n.a.</x:v>
      </x:c>
      <x:c r="H782" s="43" t="str">
        <x:f>IF(E782=0,"n.a.",_xlfn.MAXIFS('Unit details'!$X$2764:$X$2764,'Unit details'!$B$2764:$B$2764,$A782,'Unit details'!$J$2764:$J$2764,$B782,'Unit details'!$N$2764:$N$2764,"Yes"))</x:f>
        <x:v>n.a.</x:v>
      </x:c>
      <x:c r="I782" s="15" t="str">
        <x:f>IF(E782=0,"No reliable quoted sample",IF(E782=1,"One quote only; not a market range","Unweighted mean of advertised asking rates"))</x:f>
        <x:v>No reliable quoted sample</x:v>
      </x:c>
    </x:row>
    <x:row r="783" ht="30" customHeight="1">
      <x:c r="A783" s="15" t="str">
        <x:v>Horley</x:v>
      </x:c>
      <x:c r="B783" s="15" t="str">
        <x:v>1,001–2,500</x:v>
      </x:c>
      <x:c r="C783" s="14" t="n">
        <x:f>COUNTIFS('Unit details'!$B$2764:$B$2764,$A783,'Unit details'!$J$2764:$J$2764,$B783,'Unit details'!$H$2764:$H$2764,"Current",'Unit details'!$E$2764:$E$2764,"Town")</x:f>
        <x:v>0</x:v>
      </x:c>
      <x:c r="D783" s="14" t="n">
        <x:f>COUNTIFS('Unit details'!$B$2764:$B$2764,$A783,'Unit details'!$J$2764:$J$2764,$B783,'Unit details'!$H$2764:$H$2764,"Current",'Unit details'!$E$2764:$E$2764,"Nearby")</x:f>
        <x:v>0</x:v>
      </x:c>
      <x:c r="E783" s="14" t="n">
        <x:f>COUNTIFS('Unit details'!$B$2764:$B$2764,$A783,'Unit details'!$J$2764:$J$2764,$B783,'Unit details'!$N$2764:$N$2764,"Yes")</x:f>
        <x:v>0</x:v>
      </x:c>
      <x:c r="F783" s="43" t="str">
        <x:f>IF(E783=0,"n.a.",_xlfn.MINIFS('Unit details'!$X$2764:$X$2764,'Unit details'!$B$2764:$B$2764,$A783,'Unit details'!$J$2764:$J$2764,$B783,'Unit details'!$N$2764:$N$2764,"Yes"))</x:f>
        <x:v>n.a.</x:v>
      </x:c>
      <x:c r="G783" s="43" t="str">
        <x:f>IF(E783=0,"n.a.",SUMIFS('Unit details'!$X$2764:$X$2764,'Unit details'!$B$2764:$B$2764,$A783,'Unit details'!$J$2764:$J$2764,$B783,'Unit details'!$N$2764:$N$2764,"Yes")/E783)</x:f>
        <x:v>n.a.</x:v>
      </x:c>
      <x:c r="H783" s="43" t="str">
        <x:f>IF(E783=0,"n.a.",_xlfn.MAXIFS('Unit details'!$X$2764:$X$2764,'Unit details'!$B$2764:$B$2764,$A783,'Unit details'!$J$2764:$J$2764,$B783,'Unit details'!$N$2764:$N$2764,"Yes"))</x:f>
        <x:v>n.a.</x:v>
      </x:c>
      <x:c r="I783" s="15" t="str">
        <x:f>IF(E783=0,"No reliable quoted sample",IF(E783=1,"One quote only; not a market range","Unweighted mean of advertised asking rates"))</x:f>
        <x:v>No reliable quoted sample</x:v>
      </x:c>
    </x:row>
    <x:row r="784" ht="30" customHeight="1">
      <x:c r="A784" s="15" t="str">
        <x:v>Horley</x:v>
      </x:c>
      <x:c r="B784" s="15" t="str">
        <x:v>2,501–5,000</x:v>
      </x:c>
      <x:c r="C784" s="14" t="n">
        <x:f>COUNTIFS('Unit details'!$B$2764:$B$2764,$A784,'Unit details'!$J$2764:$J$2764,$B784,'Unit details'!$H$2764:$H$2764,"Current",'Unit details'!$E$2764:$E$2764,"Town")</x:f>
        <x:v>0</x:v>
      </x:c>
      <x:c r="D784" s="14" t="n">
        <x:f>COUNTIFS('Unit details'!$B$2764:$B$2764,$A784,'Unit details'!$J$2764:$J$2764,$B784,'Unit details'!$H$2764:$H$2764,"Current",'Unit details'!$E$2764:$E$2764,"Nearby")</x:f>
        <x:v>0</x:v>
      </x:c>
      <x:c r="E784" s="14" t="n">
        <x:f>COUNTIFS('Unit details'!$B$2764:$B$2764,$A784,'Unit details'!$J$2764:$J$2764,$B784,'Unit details'!$N$2764:$N$2764,"Yes")</x:f>
        <x:v>0</x:v>
      </x:c>
      <x:c r="F784" s="43" t="str">
        <x:f>IF(E784=0,"n.a.",_xlfn.MINIFS('Unit details'!$X$2764:$X$2764,'Unit details'!$B$2764:$B$2764,$A784,'Unit details'!$J$2764:$J$2764,$B784,'Unit details'!$N$2764:$N$2764,"Yes"))</x:f>
        <x:v>n.a.</x:v>
      </x:c>
      <x:c r="G784" s="43" t="str">
        <x:f>IF(E784=0,"n.a.",SUMIFS('Unit details'!$X$2764:$X$2764,'Unit details'!$B$2764:$B$2764,$A784,'Unit details'!$J$2764:$J$2764,$B784,'Unit details'!$N$2764:$N$2764,"Yes")/E784)</x:f>
        <x:v>n.a.</x:v>
      </x:c>
      <x:c r="H784" s="43" t="str">
        <x:f>IF(E784=0,"n.a.",_xlfn.MAXIFS('Unit details'!$X$2764:$X$2764,'Unit details'!$B$2764:$B$2764,$A784,'Unit details'!$J$2764:$J$2764,$B784,'Unit details'!$N$2764:$N$2764,"Yes"))</x:f>
        <x:v>n.a.</x:v>
      </x:c>
      <x:c r="I784" s="15" t="str">
        <x:f>IF(E784=0,"No reliable quoted sample",IF(E784=1,"One quote only; not a market range","Unweighted mean of advertised asking rates"))</x:f>
        <x:v>No reliable quoted sample</x:v>
      </x:c>
    </x:row>
    <x:row r="785" ht="30" customHeight="1">
      <x:c r="A785" s="15" t="str">
        <x:v>Horley</x:v>
      </x:c>
      <x:c r="B785" s="15" t="str">
        <x:v>5,001–10,000</x:v>
      </x:c>
      <x:c r="C785" s="14" t="n">
        <x:f>COUNTIFS('Unit details'!$B$2764:$B$2764,$A785,'Unit details'!$J$2764:$J$2764,$B785,'Unit details'!$H$2764:$H$2764,"Current",'Unit details'!$E$2764:$E$2764,"Town")</x:f>
        <x:v>0</x:v>
      </x:c>
      <x:c r="D785" s="14" t="n">
        <x:f>COUNTIFS('Unit details'!$B$2764:$B$2764,$A785,'Unit details'!$J$2764:$J$2764,$B785,'Unit details'!$H$2764:$H$2764,"Current",'Unit details'!$E$2764:$E$2764,"Nearby")</x:f>
        <x:v>0</x:v>
      </x:c>
      <x:c r="E785" s="14" t="n">
        <x:f>COUNTIFS('Unit details'!$B$2764:$B$2764,$A785,'Unit details'!$J$2764:$J$2764,$B785,'Unit details'!$N$2764:$N$2764,"Yes")</x:f>
        <x:v>0</x:v>
      </x:c>
      <x:c r="F785" s="43" t="str">
        <x:f>IF(E785=0,"n.a.",_xlfn.MINIFS('Unit details'!$X$2764:$X$2764,'Unit details'!$B$2764:$B$2764,$A785,'Unit details'!$J$2764:$J$2764,$B785,'Unit details'!$N$2764:$N$2764,"Yes"))</x:f>
        <x:v>n.a.</x:v>
      </x:c>
      <x:c r="G785" s="43" t="str">
        <x:f>IF(E785=0,"n.a.",SUMIFS('Unit details'!$X$2764:$X$2764,'Unit details'!$B$2764:$B$2764,$A785,'Unit details'!$J$2764:$J$2764,$B785,'Unit details'!$N$2764:$N$2764,"Yes")/E785)</x:f>
        <x:v>n.a.</x:v>
      </x:c>
      <x:c r="H785" s="43" t="str">
        <x:f>IF(E785=0,"n.a.",_xlfn.MAXIFS('Unit details'!$X$2764:$X$2764,'Unit details'!$B$2764:$B$2764,$A785,'Unit details'!$J$2764:$J$2764,$B785,'Unit details'!$N$2764:$N$2764,"Yes"))</x:f>
        <x:v>n.a.</x:v>
      </x:c>
      <x:c r="I785" s="15" t="str">
        <x:f>IF(E785=0,"No reliable quoted sample",IF(E785=1,"One quote only; not a market range","Unweighted mean of advertised asking rates"))</x:f>
        <x:v>No reliable quoted sample</x:v>
      </x:c>
    </x:row>
    <x:row r="786" ht="30" customHeight="1">
      <x:c r="A786" s="15" t="str">
        <x:v>Horley</x:v>
      </x:c>
      <x:c r="B786" s="15" t="str">
        <x:v>10,001–15,000</x:v>
      </x:c>
      <x:c r="C786" s="14" t="n">
        <x:f>COUNTIFS('Unit details'!$B$2764:$B$2764,$A786,'Unit details'!$J$2764:$J$2764,$B786,'Unit details'!$H$2764:$H$2764,"Current",'Unit details'!$E$2764:$E$2764,"Town")</x:f>
        <x:v>0</x:v>
      </x:c>
      <x:c r="D786" s="14" t="n">
        <x:f>COUNTIFS('Unit details'!$B$2764:$B$2764,$A786,'Unit details'!$J$2764:$J$2764,$B786,'Unit details'!$H$2764:$H$2764,"Current",'Unit details'!$E$2764:$E$2764,"Nearby")</x:f>
        <x:v>0</x:v>
      </x:c>
      <x:c r="E786" s="14" t="n">
        <x:f>COUNTIFS('Unit details'!$B$2764:$B$2764,$A786,'Unit details'!$J$2764:$J$2764,$B786,'Unit details'!$N$2764:$N$2764,"Yes")</x:f>
        <x:v>0</x:v>
      </x:c>
      <x:c r="F786" s="43" t="str">
        <x:f>IF(E786=0,"n.a.",_xlfn.MINIFS('Unit details'!$X$2764:$X$2764,'Unit details'!$B$2764:$B$2764,$A786,'Unit details'!$J$2764:$J$2764,$B786,'Unit details'!$N$2764:$N$2764,"Yes"))</x:f>
        <x:v>n.a.</x:v>
      </x:c>
      <x:c r="G786" s="43" t="str">
        <x:f>IF(E786=0,"n.a.",SUMIFS('Unit details'!$X$2764:$X$2764,'Unit details'!$B$2764:$B$2764,$A786,'Unit details'!$J$2764:$J$2764,$B786,'Unit details'!$N$2764:$N$2764,"Yes")/E786)</x:f>
        <x:v>n.a.</x:v>
      </x:c>
      <x:c r="H786" s="43" t="str">
        <x:f>IF(E786=0,"n.a.",_xlfn.MAXIFS('Unit details'!$X$2764:$X$2764,'Unit details'!$B$2764:$B$2764,$A786,'Unit details'!$J$2764:$J$2764,$B786,'Unit details'!$N$2764:$N$2764,"Yes"))</x:f>
        <x:v>n.a.</x:v>
      </x:c>
      <x:c r="I786" s="15" t="str">
        <x:f>IF(E786=0,"No reliable quoted sample",IF(E786=1,"One quote only; not a market range","Unweighted mean of advertised asking rates"))</x:f>
        <x:v>No reliable quoted sample</x:v>
      </x:c>
    </x:row>
    <x:row r="787" ht="30" customHeight="1">
      <x:c r="A787" s="15" t="str">
        <x:v>Redhill</x:v>
      </x:c>
      <x:c r="B787" s="15" t="str">
        <x:v>1–1,000</x:v>
      </x:c>
      <x:c r="C787" s="14" t="n">
        <x:f>COUNTIFS('Unit details'!$B$2765:$B$2774,$A787,'Unit details'!$J$2765:$J$2774,$B787,'Unit details'!$H$2765:$H$2774,"Current",'Unit details'!$E$2765:$E$2774,"Town")</x:f>
        <x:v>0</x:v>
      </x:c>
      <x:c r="D787" s="14" t="n">
        <x:f>COUNTIFS('Unit details'!$B$2765:$B$2774,$A787,'Unit details'!$J$2765:$J$2774,$B787,'Unit details'!$H$2765:$H$2774,"Current",'Unit details'!$E$2765:$E$2774,"Nearby")</x:f>
        <x:v>0</x:v>
      </x:c>
      <x:c r="E787" s="14" t="n">
        <x:f>COUNTIFS('Unit details'!$B$2765:$B$2774,$A787,'Unit details'!$J$2765:$J$2774,$B787,'Unit details'!$N$2765:$N$2774,"Yes")</x:f>
        <x:v>0</x:v>
      </x:c>
      <x:c r="F787" s="43" t="str">
        <x:f>IF(E787=0,"n.a.",_xlfn.MINIFS('Unit details'!$X$2765:$X$2774,'Unit details'!$B$2765:$B$2774,$A787,'Unit details'!$J$2765:$J$2774,$B787,'Unit details'!$N$2765:$N$2774,"Yes"))</x:f>
        <x:v>n.a.</x:v>
      </x:c>
      <x:c r="G787" s="43" t="str">
        <x:f>IF(E787=0,"n.a.",SUMIFS('Unit details'!$X$2765:$X$2774,'Unit details'!$B$2765:$B$2774,$A787,'Unit details'!$J$2765:$J$2774,$B787,'Unit details'!$N$2765:$N$2774,"Yes")/E787)</x:f>
        <x:v>n.a.</x:v>
      </x:c>
      <x:c r="H787" s="43" t="str">
        <x:f>IF(E787=0,"n.a.",_xlfn.MAXIFS('Unit details'!$X$2765:$X$2774,'Unit details'!$B$2765:$B$2774,$A787,'Unit details'!$J$2765:$J$2774,$B787,'Unit details'!$N$2765:$N$2774,"Yes"))</x:f>
        <x:v>n.a.</x:v>
      </x:c>
      <x:c r="I787" s="15" t="str">
        <x:f>IF(E787=0,"No reliable quoted sample",IF(E787=1,"One quote only; not a market range","Unweighted mean of advertised asking rates"))</x:f>
        <x:v>No reliable quoted sample</x:v>
      </x:c>
    </x:row>
    <x:row r="788" ht="30" customHeight="1">
      <x:c r="A788" s="15" t="str">
        <x:v>Redhill</x:v>
      </x:c>
      <x:c r="B788" s="15" t="str">
        <x:v>1,001–2,500</x:v>
      </x:c>
      <x:c r="C788" s="14" t="n">
        <x:f>COUNTIFS('Unit details'!$B$2765:$B$2774,$A788,'Unit details'!$J$2765:$J$2774,$B788,'Unit details'!$H$2765:$H$2774,"Current",'Unit details'!$E$2765:$E$2774,"Town")</x:f>
        <x:v>0</x:v>
      </x:c>
      <x:c r="D788" s="14" t="n">
        <x:f>COUNTIFS('Unit details'!$B$2765:$B$2774,$A788,'Unit details'!$J$2765:$J$2774,$B788,'Unit details'!$H$2765:$H$2774,"Current",'Unit details'!$E$2765:$E$2774,"Nearby")</x:f>
        <x:v>2</x:v>
      </x:c>
      <x:c r="E788" s="14" t="n">
        <x:f>COUNTIFS('Unit details'!$B$2765:$B$2774,$A788,'Unit details'!$J$2765:$J$2774,$B788,'Unit details'!$N$2765:$N$2774,"Yes")</x:f>
        <x:v>2</x:v>
      </x:c>
      <x:c r="F788" s="43" t="n">
        <x:f>IF(E788=0,"n.a.",_xlfn.MINIFS('Unit details'!$X$2765:$X$2774,'Unit details'!$B$2765:$B$2774,$A788,'Unit details'!$J$2765:$J$2774,$B788,'Unit details'!$N$2765:$N$2774,"Yes"))</x:f>
        <x:v>13.130252100840336</x:v>
      </x:c>
      <x:c r="G788" s="43" t="n">
        <x:f>IF(E788=0,"n.a.",SUMIFS('Unit details'!$X$2765:$X$2774,'Unit details'!$B$2765:$B$2774,$A788,'Unit details'!$J$2765:$J$2774,$B788,'Unit details'!$N$2765:$N$2774,"Yes")/E788)</x:f>
        <x:v>15.313582205216381</x:v>
      </x:c>
      <x:c r="H788" s="43" t="n">
        <x:f>IF(E788=0,"n.a.",_xlfn.MAXIFS('Unit details'!$X$2765:$X$2774,'Unit details'!$B$2765:$B$2774,$A788,'Unit details'!$J$2765:$J$2774,$B788,'Unit details'!$N$2765:$N$2774,"Yes"))</x:f>
        <x:v>17.496912309592425</x:v>
      </x:c>
      <x:c r="I788" s="15" t="str">
        <x:f>IF(E788=0,"No reliable quoted sample",IF(E788=1,"One quote only; not a market range","Unweighted mean of advertised asking rates"))</x:f>
        <x:v>Unweighted mean of advertised asking rates</x:v>
      </x:c>
    </x:row>
    <x:row r="789" ht="30" customHeight="1">
      <x:c r="A789" s="15" t="str">
        <x:v>Redhill</x:v>
      </x:c>
      <x:c r="B789" s="15" t="str">
        <x:v>2,501–5,000</x:v>
      </x:c>
      <x:c r="C789" s="14" t="n">
        <x:f>COUNTIFS('Unit details'!$B$2765:$B$2774,$A789,'Unit details'!$J$2765:$J$2774,$B789,'Unit details'!$H$2765:$H$2774,"Current",'Unit details'!$E$2765:$E$2774,"Town")</x:f>
        <x:v>4</x:v>
      </x:c>
      <x:c r="D789" s="14" t="n">
        <x:f>COUNTIFS('Unit details'!$B$2765:$B$2774,$A789,'Unit details'!$J$2765:$J$2774,$B789,'Unit details'!$H$2765:$H$2774,"Current",'Unit details'!$E$2765:$E$2774,"Nearby")</x:f>
        <x:v>2</x:v>
      </x:c>
      <x:c r="E789" s="14" t="n">
        <x:f>COUNTIFS('Unit details'!$B$2765:$B$2774,$A789,'Unit details'!$J$2765:$J$2774,$B789,'Unit details'!$N$2765:$N$2774,"Yes")</x:f>
        <x:v>6</x:v>
      </x:c>
      <x:c r="F789" s="43" t="n">
        <x:f>IF(E789=0,"n.a.",_xlfn.MINIFS('Unit details'!$X$2765:$X$2774,'Unit details'!$B$2765:$B$2774,$A789,'Unit details'!$J$2765:$J$2774,$B789,'Unit details'!$N$2765:$N$2774,"Yes"))</x:f>
        <x:v>9.894736842105264</x:v>
      </x:c>
      <x:c r="G789" s="43" t="n">
        <x:f>IF(E789=0,"n.a.",SUMIFS('Unit details'!$X$2765:$X$2774,'Unit details'!$B$2765:$B$2774,$A789,'Unit details'!$J$2765:$J$2774,$B789,'Unit details'!$N$2765:$N$2774,"Yes")/E789)</x:f>
        <x:v>14.2831475178954</x:v>
      </x:c>
      <x:c r="H789" s="43" t="n">
        <x:f>IF(E789=0,"n.a.",_xlfn.MAXIFS('Unit details'!$X$2765:$X$2774,'Unit details'!$B$2765:$B$2774,$A789,'Unit details'!$J$2765:$J$2774,$B789,'Unit details'!$N$2765:$N$2774,"Yes"))</x:f>
        <x:v>21.584334668446818</x:v>
      </x:c>
      <x:c r="I789" s="15" t="str">
        <x:f>IF(E789=0,"No reliable quoted sample",IF(E789=1,"One quote only; not a market range","Unweighted mean of advertised asking rates"))</x:f>
        <x:v>Unweighted mean of advertised asking rates</x:v>
      </x:c>
    </x:row>
    <x:row r="790" ht="30" customHeight="1">
      <x:c r="A790" s="15" t="str">
        <x:v>Redhill</x:v>
      </x:c>
      <x:c r="B790" s="15" t="str">
        <x:v>5,001–10,000</x:v>
      </x:c>
      <x:c r="C790" s="14" t="n">
        <x:f>COUNTIFS('Unit details'!$B$2765:$B$2774,$A790,'Unit details'!$J$2765:$J$2774,$B790,'Unit details'!$H$2765:$H$2774,"Current",'Unit details'!$E$2765:$E$2774,"Town")</x:f>
        <x:v>0</x:v>
      </x:c>
      <x:c r="D790" s="14" t="n">
        <x:f>COUNTIFS('Unit details'!$B$2765:$B$2774,$A790,'Unit details'!$J$2765:$J$2774,$B790,'Unit details'!$H$2765:$H$2774,"Current",'Unit details'!$E$2765:$E$2774,"Nearby")</x:f>
        <x:v>0</x:v>
      </x:c>
      <x:c r="E790" s="14" t="n">
        <x:f>COUNTIFS('Unit details'!$B$2765:$B$2774,$A790,'Unit details'!$J$2765:$J$2774,$B790,'Unit details'!$N$2765:$N$2774,"Yes")</x:f>
        <x:v>0</x:v>
      </x:c>
      <x:c r="F790" s="43" t="str">
        <x:f>IF(E790=0,"n.a.",_xlfn.MINIFS('Unit details'!$X$2765:$X$2774,'Unit details'!$B$2765:$B$2774,$A790,'Unit details'!$J$2765:$J$2774,$B790,'Unit details'!$N$2765:$N$2774,"Yes"))</x:f>
        <x:v>n.a.</x:v>
      </x:c>
      <x:c r="G790" s="43" t="str">
        <x:f>IF(E790=0,"n.a.",SUMIFS('Unit details'!$X$2765:$X$2774,'Unit details'!$B$2765:$B$2774,$A790,'Unit details'!$J$2765:$J$2774,$B790,'Unit details'!$N$2765:$N$2774,"Yes")/E790)</x:f>
        <x:v>n.a.</x:v>
      </x:c>
      <x:c r="H790" s="43" t="str">
        <x:f>IF(E790=0,"n.a.",_xlfn.MAXIFS('Unit details'!$X$2765:$X$2774,'Unit details'!$B$2765:$B$2774,$A790,'Unit details'!$J$2765:$J$2774,$B790,'Unit details'!$N$2765:$N$2774,"Yes"))</x:f>
        <x:v>n.a.</x:v>
      </x:c>
      <x:c r="I790" s="15" t="str">
        <x:f>IF(E790=0,"No reliable quoted sample",IF(E790=1,"One quote only; not a market range","Unweighted mean of advertised asking rates"))</x:f>
        <x:v>No reliable quoted sample</x:v>
      </x:c>
    </x:row>
    <x:row r="791" ht="30" customHeight="1">
      <x:c r="A791" s="15" t="str">
        <x:v>Redhill</x:v>
      </x:c>
      <x:c r="B791" s="15" t="str">
        <x:v>10,001–15,000</x:v>
      </x:c>
      <x:c r="C791" s="14" t="n">
        <x:f>COUNTIFS('Unit details'!$B$2765:$B$2774,$A791,'Unit details'!$J$2765:$J$2774,$B791,'Unit details'!$H$2765:$H$2774,"Current",'Unit details'!$E$2765:$E$2774,"Town")</x:f>
        <x:v>0</x:v>
      </x:c>
      <x:c r="D791" s="14" t="n">
        <x:f>COUNTIFS('Unit details'!$B$2765:$B$2774,$A791,'Unit details'!$J$2765:$J$2774,$B791,'Unit details'!$H$2765:$H$2774,"Current",'Unit details'!$E$2765:$E$2774,"Nearby")</x:f>
        <x:v>0</x:v>
      </x:c>
      <x:c r="E791" s="14" t="n">
        <x:f>COUNTIFS('Unit details'!$B$2765:$B$2774,$A791,'Unit details'!$J$2765:$J$2774,$B791,'Unit details'!$N$2765:$N$2774,"Yes")</x:f>
        <x:v>0</x:v>
      </x:c>
      <x:c r="F791" s="43" t="str">
        <x:f>IF(E791=0,"n.a.",_xlfn.MINIFS('Unit details'!$X$2765:$X$2774,'Unit details'!$B$2765:$B$2774,$A791,'Unit details'!$J$2765:$J$2774,$B791,'Unit details'!$N$2765:$N$2774,"Yes"))</x:f>
        <x:v>n.a.</x:v>
      </x:c>
      <x:c r="G791" s="43" t="str">
        <x:f>IF(E791=0,"n.a.",SUMIFS('Unit details'!$X$2765:$X$2774,'Unit details'!$B$2765:$B$2774,$A791,'Unit details'!$J$2765:$J$2774,$B791,'Unit details'!$N$2765:$N$2774,"Yes")/E791)</x:f>
        <x:v>n.a.</x:v>
      </x:c>
      <x:c r="H791" s="43" t="str">
        <x:f>IF(E791=0,"n.a.",_xlfn.MAXIFS('Unit details'!$X$2765:$X$2774,'Unit details'!$B$2765:$B$2774,$A791,'Unit details'!$J$2765:$J$2774,$B791,'Unit details'!$N$2765:$N$2774,"Yes"))</x:f>
        <x:v>n.a.</x:v>
      </x:c>
      <x:c r="I791" s="15" t="str">
        <x:f>IF(E791=0,"No reliable quoted sample",IF(E791=1,"One quote only; not a market range","Unweighted mean of advertised asking rates"))</x:f>
        <x:v>No reliable quoted sample</x:v>
      </x:c>
    </x:row>
    <x:row r="792" ht="30" customHeight="1">
      <x:c r="A792" s="15" t="str">
        <x:v>Reigate</x:v>
      </x:c>
      <x:c r="B792" s="15" t="str">
        <x:v>1–1,000</x:v>
      </x:c>
      <x:c r="C792" s="14" t="n">
        <x:f>COUNTIFS('Unit details'!$B$2775:$B$2778,$A792,'Unit details'!$J$2775:$J$2778,$B792,'Unit details'!$H$2775:$H$2778,"Current",'Unit details'!$E$2775:$E$2778,"Town")</x:f>
        <x:v>2</x:v>
      </x:c>
      <x:c r="D792" s="14" t="n">
        <x:f>COUNTIFS('Unit details'!$B$2775:$B$2778,$A792,'Unit details'!$J$2775:$J$2778,$B792,'Unit details'!$H$2775:$H$2778,"Current",'Unit details'!$E$2775:$E$2778,"Nearby")</x:f>
        <x:v>0</x:v>
      </x:c>
      <x:c r="E792" s="14" t="n">
        <x:f>COUNTIFS('Unit details'!$B$2775:$B$2778,$A792,'Unit details'!$J$2775:$J$2778,$B792,'Unit details'!$N$2775:$N$2778,"Yes")</x:f>
        <x:v>1</x:v>
      </x:c>
      <x:c r="F792" s="43" t="n">
        <x:f>IF(E792=0,"n.a.",_xlfn.MINIFS('Unit details'!$X$2775:$X$2778,'Unit details'!$B$2775:$B$2778,$A792,'Unit details'!$J$2775:$J$2778,$B792,'Unit details'!$N$2775:$N$2778,"Yes"))</x:f>
        <x:v>16.363636363636363</x:v>
      </x:c>
      <x:c r="G792" s="43" t="n">
        <x:f>IF(E792=0,"n.a.",SUMIFS('Unit details'!$X$2775:$X$2778,'Unit details'!$B$2775:$B$2778,$A792,'Unit details'!$J$2775:$J$2778,$B792,'Unit details'!$N$2775:$N$2778,"Yes")/E792)</x:f>
        <x:v>16.363636363636363</x:v>
      </x:c>
      <x:c r="H792" s="43" t="n">
        <x:f>IF(E792=0,"n.a.",_xlfn.MAXIFS('Unit details'!$X$2775:$X$2778,'Unit details'!$B$2775:$B$2778,$A792,'Unit details'!$J$2775:$J$2778,$B792,'Unit details'!$N$2775:$N$2778,"Yes"))</x:f>
        <x:v>16.363636363636363</x:v>
      </x:c>
      <x:c r="I792" s="15" t="str">
        <x:f>IF(E792=0,"No reliable quoted sample",IF(E792=1,"One quote only; not a market range","Unweighted mean of advertised asking rates"))</x:f>
        <x:v>One quote only; not a market range</x:v>
      </x:c>
    </x:row>
    <x:row r="793" ht="30" customHeight="1">
      <x:c r="A793" s="15" t="str">
        <x:v>Reigate</x:v>
      </x:c>
      <x:c r="B793" s="15" t="str">
        <x:v>1,001–2,500</x:v>
      </x:c>
      <x:c r="C793" s="14" t="n">
        <x:f>COUNTIFS('Unit details'!$B$2775:$B$2778,$A793,'Unit details'!$J$2775:$J$2778,$B793,'Unit details'!$H$2775:$H$2778,"Current",'Unit details'!$E$2775:$E$2778,"Town")</x:f>
        <x:v>0</x:v>
      </x:c>
      <x:c r="D793" s="14" t="n">
        <x:f>COUNTIFS('Unit details'!$B$2775:$B$2778,$A793,'Unit details'!$J$2775:$J$2778,$B793,'Unit details'!$H$2775:$H$2778,"Current",'Unit details'!$E$2775:$E$2778,"Nearby")</x:f>
        <x:v>1</x:v>
      </x:c>
      <x:c r="E793" s="14" t="n">
        <x:f>COUNTIFS('Unit details'!$B$2775:$B$2778,$A793,'Unit details'!$J$2775:$J$2778,$B793,'Unit details'!$N$2775:$N$2778,"Yes")</x:f>
        <x:v>1</x:v>
      </x:c>
      <x:c r="F793" s="43" t="n">
        <x:f>IF(E793=0,"n.a.",_xlfn.MINIFS('Unit details'!$X$2775:$X$2778,'Unit details'!$B$2775:$B$2778,$A793,'Unit details'!$J$2775:$J$2778,$B793,'Unit details'!$N$2775:$N$2778,"Yes"))</x:f>
        <x:v>9.051724137931034</x:v>
      </x:c>
      <x:c r="G793" s="43" t="n">
        <x:f>IF(E793=0,"n.a.",SUMIFS('Unit details'!$X$2775:$X$2778,'Unit details'!$B$2775:$B$2778,$A793,'Unit details'!$J$2775:$J$2778,$B793,'Unit details'!$N$2775:$N$2778,"Yes")/E793)</x:f>
        <x:v>9.051724137931034</x:v>
      </x:c>
      <x:c r="H793" s="43" t="n">
        <x:f>IF(E793=0,"n.a.",_xlfn.MAXIFS('Unit details'!$X$2775:$X$2778,'Unit details'!$B$2775:$B$2778,$A793,'Unit details'!$J$2775:$J$2778,$B793,'Unit details'!$N$2775:$N$2778,"Yes"))</x:f>
        <x:v>9.051724137931034</x:v>
      </x:c>
      <x:c r="I793" s="15" t="str">
        <x:f>IF(E793=0,"No reliable quoted sample",IF(E793=1,"One quote only; not a market range","Unweighted mean of advertised asking rates"))</x:f>
        <x:v>One quote only; not a market range</x:v>
      </x:c>
    </x:row>
    <x:row r="794" ht="30" customHeight="1">
      <x:c r="A794" s="15" t="str">
        <x:v>Reigate</x:v>
      </x:c>
      <x:c r="B794" s="15" t="str">
        <x:v>2,501–5,000</x:v>
      </x:c>
      <x:c r="C794" s="14" t="n">
        <x:f>COUNTIFS('Unit details'!$B$2775:$B$2778,$A794,'Unit details'!$J$2775:$J$2778,$B794,'Unit details'!$H$2775:$H$2778,"Current",'Unit details'!$E$2775:$E$2778,"Town")</x:f>
        <x:v>0</x:v>
      </x:c>
      <x:c r="D794" s="14" t="n">
        <x:f>COUNTIFS('Unit details'!$B$2775:$B$2778,$A794,'Unit details'!$J$2775:$J$2778,$B794,'Unit details'!$H$2775:$H$2778,"Current",'Unit details'!$E$2775:$E$2778,"Nearby")</x:f>
        <x:v>0</x:v>
      </x:c>
      <x:c r="E794" s="14" t="n">
        <x:f>COUNTIFS('Unit details'!$B$2775:$B$2778,$A794,'Unit details'!$J$2775:$J$2778,$B794,'Unit details'!$N$2775:$N$2778,"Yes")</x:f>
        <x:v>0</x:v>
      </x:c>
      <x:c r="F794" s="43" t="str">
        <x:f>IF(E794=0,"n.a.",_xlfn.MINIFS('Unit details'!$X$2775:$X$2778,'Unit details'!$B$2775:$B$2778,$A794,'Unit details'!$J$2775:$J$2778,$B794,'Unit details'!$N$2775:$N$2778,"Yes"))</x:f>
        <x:v>n.a.</x:v>
      </x:c>
      <x:c r="G794" s="43" t="str">
        <x:f>IF(E794=0,"n.a.",SUMIFS('Unit details'!$X$2775:$X$2778,'Unit details'!$B$2775:$B$2778,$A794,'Unit details'!$J$2775:$J$2778,$B794,'Unit details'!$N$2775:$N$2778,"Yes")/E794)</x:f>
        <x:v>n.a.</x:v>
      </x:c>
      <x:c r="H794" s="43" t="str">
        <x:f>IF(E794=0,"n.a.",_xlfn.MAXIFS('Unit details'!$X$2775:$X$2778,'Unit details'!$B$2775:$B$2778,$A794,'Unit details'!$J$2775:$J$2778,$B794,'Unit details'!$N$2775:$N$2778,"Yes"))</x:f>
        <x:v>n.a.</x:v>
      </x:c>
      <x:c r="I794" s="15" t="str">
        <x:f>IF(E794=0,"No reliable quoted sample",IF(E794=1,"One quote only; not a market range","Unweighted mean of advertised asking rates"))</x:f>
        <x:v>No reliable quoted sample</x:v>
      </x:c>
    </x:row>
    <x:row r="795" ht="30" customHeight="1">
      <x:c r="A795" s="15" t="str">
        <x:v>Reigate</x:v>
      </x:c>
      <x:c r="B795" s="15" t="str">
        <x:v>5,001–10,000</x:v>
      </x:c>
      <x:c r="C795" s="14" t="n">
        <x:f>COUNTIFS('Unit details'!$B$2775:$B$2778,$A795,'Unit details'!$J$2775:$J$2778,$B795,'Unit details'!$H$2775:$H$2778,"Current",'Unit details'!$E$2775:$E$2778,"Town")</x:f>
        <x:v>0</x:v>
      </x:c>
      <x:c r="D795" s="14" t="n">
        <x:f>COUNTIFS('Unit details'!$B$2775:$B$2778,$A795,'Unit details'!$J$2775:$J$2778,$B795,'Unit details'!$H$2775:$H$2778,"Current",'Unit details'!$E$2775:$E$2778,"Nearby")</x:f>
        <x:v>0</x:v>
      </x:c>
      <x:c r="E795" s="14" t="n">
        <x:f>COUNTIFS('Unit details'!$B$2775:$B$2778,$A795,'Unit details'!$J$2775:$J$2778,$B795,'Unit details'!$N$2775:$N$2778,"Yes")</x:f>
        <x:v>0</x:v>
      </x:c>
      <x:c r="F795" s="43" t="str">
        <x:f>IF(E795=0,"n.a.",_xlfn.MINIFS('Unit details'!$X$2775:$X$2778,'Unit details'!$B$2775:$B$2778,$A795,'Unit details'!$J$2775:$J$2778,$B795,'Unit details'!$N$2775:$N$2778,"Yes"))</x:f>
        <x:v>n.a.</x:v>
      </x:c>
      <x:c r="G795" s="43" t="str">
        <x:f>IF(E795=0,"n.a.",SUMIFS('Unit details'!$X$2775:$X$2778,'Unit details'!$B$2775:$B$2778,$A795,'Unit details'!$J$2775:$J$2778,$B795,'Unit details'!$N$2775:$N$2778,"Yes")/E795)</x:f>
        <x:v>n.a.</x:v>
      </x:c>
      <x:c r="H795" s="43" t="str">
        <x:f>IF(E795=0,"n.a.",_xlfn.MAXIFS('Unit details'!$X$2775:$X$2778,'Unit details'!$B$2775:$B$2778,$A795,'Unit details'!$J$2775:$J$2778,$B795,'Unit details'!$N$2775:$N$2778,"Yes"))</x:f>
        <x:v>n.a.</x:v>
      </x:c>
      <x:c r="I795" s="15" t="str">
        <x:f>IF(E795=0,"No reliable quoted sample",IF(E795=1,"One quote only; not a market range","Unweighted mean of advertised asking rates"))</x:f>
        <x:v>No reliable quoted sample</x:v>
      </x:c>
    </x:row>
    <x:row r="796" ht="30" customHeight="1">
      <x:c r="A796" s="15" t="str">
        <x:v>Reigate</x:v>
      </x:c>
      <x:c r="B796" s="15" t="str">
        <x:v>10,001–15,000</x:v>
      </x:c>
      <x:c r="C796" s="14" t="n">
        <x:f>COUNTIFS('Unit details'!$B$2775:$B$2778,$A796,'Unit details'!$J$2775:$J$2778,$B796,'Unit details'!$H$2775:$H$2778,"Current",'Unit details'!$E$2775:$E$2778,"Town")</x:f>
        <x:v>0</x:v>
      </x:c>
      <x:c r="D796" s="14" t="n">
        <x:f>COUNTIFS('Unit details'!$B$2775:$B$2778,$A796,'Unit details'!$J$2775:$J$2778,$B796,'Unit details'!$H$2775:$H$2778,"Current",'Unit details'!$E$2775:$E$2778,"Nearby")</x:f>
        <x:v>0</x:v>
      </x:c>
      <x:c r="E796" s="14" t="n">
        <x:f>COUNTIFS('Unit details'!$B$2775:$B$2778,$A796,'Unit details'!$J$2775:$J$2778,$B796,'Unit details'!$N$2775:$N$2778,"Yes")</x:f>
        <x:v>0</x:v>
      </x:c>
      <x:c r="F796" s="43" t="str">
        <x:f>IF(E796=0,"n.a.",_xlfn.MINIFS('Unit details'!$X$2775:$X$2778,'Unit details'!$B$2775:$B$2778,$A796,'Unit details'!$J$2775:$J$2778,$B796,'Unit details'!$N$2775:$N$2778,"Yes"))</x:f>
        <x:v>n.a.</x:v>
      </x:c>
      <x:c r="G796" s="43" t="str">
        <x:f>IF(E796=0,"n.a.",SUMIFS('Unit details'!$X$2775:$X$2778,'Unit details'!$B$2775:$B$2778,$A796,'Unit details'!$J$2775:$J$2778,$B796,'Unit details'!$N$2775:$N$2778,"Yes")/E796)</x:f>
        <x:v>n.a.</x:v>
      </x:c>
      <x:c r="H796" s="43" t="str">
        <x:f>IF(E796=0,"n.a.",_xlfn.MAXIFS('Unit details'!$X$2775:$X$2778,'Unit details'!$B$2775:$B$2778,$A796,'Unit details'!$J$2775:$J$2778,$B796,'Unit details'!$N$2775:$N$2778,"Yes"))</x:f>
        <x:v>n.a.</x:v>
      </x:c>
      <x:c r="I796" s="15" t="str">
        <x:f>IF(E796=0,"No reliable quoted sample",IF(E796=1,"One quote only; not a market range","Unweighted mean of advertised asking rates"))</x:f>
        <x:v>No reliable quoted sample</x:v>
      </x:c>
    </x:row>
    <x:row r="797" ht="30" customHeight="1">
      <x:c r="A797" s="15" t="str">
        <x:v>Staines-upon-Thames</x:v>
      </x:c>
      <x:c r="B797" s="15" t="str">
        <x:v>1–1,000</x:v>
      </x:c>
      <x:c r="C797" s="14" t="n">
        <x:f>COUNTIFS('Unit details'!$B$2779:$B$2783,$A797,'Unit details'!$J$2779:$J$2783,$B797,'Unit details'!$H$2779:$H$2783,"Current",'Unit details'!$E$2779:$E$2783,"Town")</x:f>
        <x:v>0</x:v>
      </x:c>
      <x:c r="D797" s="14" t="n">
        <x:f>COUNTIFS('Unit details'!$B$2779:$B$2783,$A797,'Unit details'!$J$2779:$J$2783,$B797,'Unit details'!$H$2779:$H$2783,"Current",'Unit details'!$E$2779:$E$2783,"Nearby")</x:f>
        <x:v>0</x:v>
      </x:c>
      <x:c r="E797" s="14" t="n">
        <x:f>COUNTIFS('Unit details'!$B$2779:$B$2783,$A797,'Unit details'!$J$2779:$J$2783,$B797,'Unit details'!$N$2779:$N$2783,"Yes")</x:f>
        <x:v>0</x:v>
      </x:c>
      <x:c r="F797" s="43" t="str">
        <x:f>IF(E797=0,"n.a.",_xlfn.MINIFS('Unit details'!$X$2779:$X$2783,'Unit details'!$B$2779:$B$2783,$A797,'Unit details'!$J$2779:$J$2783,$B797,'Unit details'!$N$2779:$N$2783,"Yes"))</x:f>
        <x:v>n.a.</x:v>
      </x:c>
      <x:c r="G797" s="43" t="str">
        <x:f>IF(E797=0,"n.a.",SUMIFS('Unit details'!$X$2779:$X$2783,'Unit details'!$B$2779:$B$2783,$A797,'Unit details'!$J$2779:$J$2783,$B797,'Unit details'!$N$2779:$N$2783,"Yes")/E797)</x:f>
        <x:v>n.a.</x:v>
      </x:c>
      <x:c r="H797" s="43" t="str">
        <x:f>IF(E797=0,"n.a.",_xlfn.MAXIFS('Unit details'!$X$2779:$X$2783,'Unit details'!$B$2779:$B$2783,$A797,'Unit details'!$J$2779:$J$2783,$B797,'Unit details'!$N$2779:$N$2783,"Yes"))</x:f>
        <x:v>n.a.</x:v>
      </x:c>
      <x:c r="I797" s="15" t="str">
        <x:f>IF(E797=0,"No reliable quoted sample",IF(E797=1,"One quote only; not a market range","Unweighted mean of advertised asking rates"))</x:f>
        <x:v>No reliable quoted sample</x:v>
      </x:c>
    </x:row>
    <x:row r="798" ht="30" customHeight="1">
      <x:c r="A798" s="15" t="str">
        <x:v>Staines-upon-Thames</x:v>
      </x:c>
      <x:c r="B798" s="15" t="str">
        <x:v>1,001–2,500</x:v>
      </x:c>
      <x:c r="C798" s="14" t="n">
        <x:f>COUNTIFS('Unit details'!$B$2779:$B$2783,$A798,'Unit details'!$J$2779:$J$2783,$B798,'Unit details'!$H$2779:$H$2783,"Current",'Unit details'!$E$2779:$E$2783,"Town")</x:f>
        <x:v>0</x:v>
      </x:c>
      <x:c r="D798" s="14" t="n">
        <x:f>COUNTIFS('Unit details'!$B$2779:$B$2783,$A798,'Unit details'!$J$2779:$J$2783,$B798,'Unit details'!$H$2779:$H$2783,"Current",'Unit details'!$E$2779:$E$2783,"Nearby")</x:f>
        <x:v>0</x:v>
      </x:c>
      <x:c r="E798" s="14" t="n">
        <x:f>COUNTIFS('Unit details'!$B$2779:$B$2783,$A798,'Unit details'!$J$2779:$J$2783,$B798,'Unit details'!$N$2779:$N$2783,"Yes")</x:f>
        <x:v>0</x:v>
      </x:c>
      <x:c r="F798" s="43" t="str">
        <x:f>IF(E798=0,"n.a.",_xlfn.MINIFS('Unit details'!$X$2779:$X$2783,'Unit details'!$B$2779:$B$2783,$A798,'Unit details'!$J$2779:$J$2783,$B798,'Unit details'!$N$2779:$N$2783,"Yes"))</x:f>
        <x:v>n.a.</x:v>
      </x:c>
      <x:c r="G798" s="43" t="str">
        <x:f>IF(E798=0,"n.a.",SUMIFS('Unit details'!$X$2779:$X$2783,'Unit details'!$B$2779:$B$2783,$A798,'Unit details'!$J$2779:$J$2783,$B798,'Unit details'!$N$2779:$N$2783,"Yes")/E798)</x:f>
        <x:v>n.a.</x:v>
      </x:c>
      <x:c r="H798" s="43" t="str">
        <x:f>IF(E798=0,"n.a.",_xlfn.MAXIFS('Unit details'!$X$2779:$X$2783,'Unit details'!$B$2779:$B$2783,$A798,'Unit details'!$J$2779:$J$2783,$B798,'Unit details'!$N$2779:$N$2783,"Yes"))</x:f>
        <x:v>n.a.</x:v>
      </x:c>
      <x:c r="I798" s="15" t="str">
        <x:f>IF(E798=0,"No reliable quoted sample",IF(E798=1,"One quote only; not a market range","Unweighted mean of advertised asking rates"))</x:f>
        <x:v>No reliable quoted sample</x:v>
      </x:c>
    </x:row>
    <x:row r="799" ht="30" customHeight="1">
      <x:c r="A799" s="15" t="str">
        <x:v>Staines-upon-Thames</x:v>
      </x:c>
      <x:c r="B799" s="15" t="str">
        <x:v>2,501–5,000</x:v>
      </x:c>
      <x:c r="C799" s="14" t="n">
        <x:f>COUNTIFS('Unit details'!$B$2779:$B$2783,$A799,'Unit details'!$J$2779:$J$2783,$B799,'Unit details'!$H$2779:$H$2783,"Current",'Unit details'!$E$2779:$E$2783,"Town")</x:f>
        <x:v>4</x:v>
      </x:c>
      <x:c r="D799" s="14" t="n">
        <x:f>COUNTIFS('Unit details'!$B$2779:$B$2783,$A799,'Unit details'!$J$2779:$J$2783,$B799,'Unit details'!$H$2779:$H$2783,"Current",'Unit details'!$E$2779:$E$2783,"Nearby")</x:f>
        <x:v>0</x:v>
      </x:c>
      <x:c r="E799" s="14" t="n">
        <x:f>COUNTIFS('Unit details'!$B$2779:$B$2783,$A799,'Unit details'!$J$2779:$J$2783,$B799,'Unit details'!$N$2779:$N$2783,"Yes")</x:f>
        <x:v>0</x:v>
      </x:c>
      <x:c r="F799" s="43" t="str">
        <x:f>IF(E799=0,"n.a.",_xlfn.MINIFS('Unit details'!$X$2779:$X$2783,'Unit details'!$B$2779:$B$2783,$A799,'Unit details'!$J$2779:$J$2783,$B799,'Unit details'!$N$2779:$N$2783,"Yes"))</x:f>
        <x:v>n.a.</x:v>
      </x:c>
      <x:c r="G799" s="43" t="str">
        <x:f>IF(E799=0,"n.a.",SUMIFS('Unit details'!$X$2779:$X$2783,'Unit details'!$B$2779:$B$2783,$A799,'Unit details'!$J$2779:$J$2783,$B799,'Unit details'!$N$2779:$N$2783,"Yes")/E799)</x:f>
        <x:v>n.a.</x:v>
      </x:c>
      <x:c r="H799" s="43" t="str">
        <x:f>IF(E799=0,"n.a.",_xlfn.MAXIFS('Unit details'!$X$2779:$X$2783,'Unit details'!$B$2779:$B$2783,$A799,'Unit details'!$J$2779:$J$2783,$B799,'Unit details'!$N$2779:$N$2783,"Yes"))</x:f>
        <x:v>n.a.</x:v>
      </x:c>
      <x:c r="I799" s="15" t="str">
        <x:f>IF(E799=0,"No reliable quoted sample",IF(E799=1,"One quote only; not a market range","Unweighted mean of advertised asking rates"))</x:f>
        <x:v>No reliable quoted sample</x:v>
      </x:c>
    </x:row>
    <x:row r="800" ht="30" customHeight="1">
      <x:c r="A800" s="15" t="str">
        <x:v>Staines-upon-Thames</x:v>
      </x:c>
      <x:c r="B800" s="15" t="str">
        <x:v>5,001–10,000</x:v>
      </x:c>
      <x:c r="C800" s="14" t="n">
        <x:f>COUNTIFS('Unit details'!$B$2779:$B$2783,$A800,'Unit details'!$J$2779:$J$2783,$B800,'Unit details'!$H$2779:$H$2783,"Current",'Unit details'!$E$2779:$E$2783,"Town")</x:f>
        <x:v>1</x:v>
      </x:c>
      <x:c r="D800" s="14" t="n">
        <x:f>COUNTIFS('Unit details'!$B$2779:$B$2783,$A800,'Unit details'!$J$2779:$J$2783,$B800,'Unit details'!$H$2779:$H$2783,"Current",'Unit details'!$E$2779:$E$2783,"Nearby")</x:f>
        <x:v>0</x:v>
      </x:c>
      <x:c r="E800" s="14" t="n">
        <x:f>COUNTIFS('Unit details'!$B$2779:$B$2783,$A800,'Unit details'!$J$2779:$J$2783,$B800,'Unit details'!$N$2779:$N$2783,"Yes")</x:f>
        <x:v>0</x:v>
      </x:c>
      <x:c r="F800" s="43" t="str">
        <x:f>IF(E800=0,"n.a.",_xlfn.MINIFS('Unit details'!$X$2779:$X$2783,'Unit details'!$B$2779:$B$2783,$A800,'Unit details'!$J$2779:$J$2783,$B800,'Unit details'!$N$2779:$N$2783,"Yes"))</x:f>
        <x:v>n.a.</x:v>
      </x:c>
      <x:c r="G800" s="43" t="str">
        <x:f>IF(E800=0,"n.a.",SUMIFS('Unit details'!$X$2779:$X$2783,'Unit details'!$B$2779:$B$2783,$A800,'Unit details'!$J$2779:$J$2783,$B800,'Unit details'!$N$2779:$N$2783,"Yes")/E800)</x:f>
        <x:v>n.a.</x:v>
      </x:c>
      <x:c r="H800" s="43" t="str">
        <x:f>IF(E800=0,"n.a.",_xlfn.MAXIFS('Unit details'!$X$2779:$X$2783,'Unit details'!$B$2779:$B$2783,$A800,'Unit details'!$J$2779:$J$2783,$B800,'Unit details'!$N$2779:$N$2783,"Yes"))</x:f>
        <x:v>n.a.</x:v>
      </x:c>
      <x:c r="I800" s="15" t="str">
        <x:f>IF(E800=0,"No reliable quoted sample",IF(E800=1,"One quote only; not a market range","Unweighted mean of advertised asking rates"))</x:f>
        <x:v>No reliable quoted sample</x:v>
      </x:c>
    </x:row>
    <x:row r="801" ht="30" customHeight="1">
      <x:c r="A801" s="15" t="str">
        <x:v>Staines-upon-Thames</x:v>
      </x:c>
      <x:c r="B801" s="15" t="str">
        <x:v>10,001–15,000</x:v>
      </x:c>
      <x:c r="C801" s="14" t="n">
        <x:f>COUNTIFS('Unit details'!$B$2779:$B$2783,$A801,'Unit details'!$J$2779:$J$2783,$B801,'Unit details'!$H$2779:$H$2783,"Current",'Unit details'!$E$2779:$E$2783,"Town")</x:f>
        <x:v>0</x:v>
      </x:c>
      <x:c r="D801" s="14" t="n">
        <x:f>COUNTIFS('Unit details'!$B$2779:$B$2783,$A801,'Unit details'!$J$2779:$J$2783,$B801,'Unit details'!$H$2779:$H$2783,"Current",'Unit details'!$E$2779:$E$2783,"Nearby")</x:f>
        <x:v>0</x:v>
      </x:c>
      <x:c r="E801" s="14" t="n">
        <x:f>COUNTIFS('Unit details'!$B$2779:$B$2783,$A801,'Unit details'!$J$2779:$J$2783,$B801,'Unit details'!$N$2779:$N$2783,"Yes")</x:f>
        <x:v>0</x:v>
      </x:c>
      <x:c r="F801" s="43" t="str">
        <x:f>IF(E801=0,"n.a.",_xlfn.MINIFS('Unit details'!$X$2779:$X$2783,'Unit details'!$B$2779:$B$2783,$A801,'Unit details'!$J$2779:$J$2783,$B801,'Unit details'!$N$2779:$N$2783,"Yes"))</x:f>
        <x:v>n.a.</x:v>
      </x:c>
      <x:c r="G801" s="43" t="str">
        <x:f>IF(E801=0,"n.a.",SUMIFS('Unit details'!$X$2779:$X$2783,'Unit details'!$B$2779:$B$2783,$A801,'Unit details'!$J$2779:$J$2783,$B801,'Unit details'!$N$2779:$N$2783,"Yes")/E801)</x:f>
        <x:v>n.a.</x:v>
      </x:c>
      <x:c r="H801" s="43" t="str">
        <x:f>IF(E801=0,"n.a.",_xlfn.MAXIFS('Unit details'!$X$2779:$X$2783,'Unit details'!$B$2779:$B$2783,$A801,'Unit details'!$J$2779:$J$2783,$B801,'Unit details'!$N$2779:$N$2783,"Yes"))</x:f>
        <x:v>n.a.</x:v>
      </x:c>
      <x:c r="I801" s="15" t="str">
        <x:f>IF(E801=0,"No reliable quoted sample",IF(E801=1,"One quote only; not a market range","Unweighted mean of advertised asking rates"))</x:f>
        <x:v>No reliable quoted sample</x:v>
      </x:c>
    </x:row>
    <x:row r="802" ht="30" customHeight="1">
      <x:c r="A802" s="15" t="str">
        <x:v>Sunbury-on-Thames</x:v>
      </x:c>
      <x:c r="B802" s="15" t="str">
        <x:v>1–1,000</x:v>
      </x:c>
      <x:c r="C802" s="14" t="n">
        <x:f>COUNTIFS('Unit details'!$B$2784:$B$2785,$A802,'Unit details'!$J$2784:$J$2785,$B802,'Unit details'!$H$2784:$H$2785,"Current",'Unit details'!$E$2784:$E$2785,"Town")</x:f>
        <x:v>0</x:v>
      </x:c>
      <x:c r="D802" s="14" t="n">
        <x:f>COUNTIFS('Unit details'!$B$2784:$B$2785,$A802,'Unit details'!$J$2784:$J$2785,$B802,'Unit details'!$H$2784:$H$2785,"Current",'Unit details'!$E$2784:$E$2785,"Nearby")</x:f>
        <x:v>0</x:v>
      </x:c>
      <x:c r="E802" s="14" t="n">
        <x:f>COUNTIFS('Unit details'!$B$2784:$B$2785,$A802,'Unit details'!$J$2784:$J$2785,$B802,'Unit details'!$N$2784:$N$2785,"Yes")</x:f>
        <x:v>0</x:v>
      </x:c>
      <x:c r="F802" s="43" t="str">
        <x:f>IF(E802=0,"n.a.",_xlfn.MINIFS('Unit details'!$X$2784:$X$2785,'Unit details'!$B$2784:$B$2785,$A802,'Unit details'!$J$2784:$J$2785,$B802,'Unit details'!$N$2784:$N$2785,"Yes"))</x:f>
        <x:v>n.a.</x:v>
      </x:c>
      <x:c r="G802" s="43" t="str">
        <x:f>IF(E802=0,"n.a.",SUMIFS('Unit details'!$X$2784:$X$2785,'Unit details'!$B$2784:$B$2785,$A802,'Unit details'!$J$2784:$J$2785,$B802,'Unit details'!$N$2784:$N$2785,"Yes")/E802)</x:f>
        <x:v>n.a.</x:v>
      </x:c>
      <x:c r="H802" s="43" t="str">
        <x:f>IF(E802=0,"n.a.",_xlfn.MAXIFS('Unit details'!$X$2784:$X$2785,'Unit details'!$B$2784:$B$2785,$A802,'Unit details'!$J$2784:$J$2785,$B802,'Unit details'!$N$2784:$N$2785,"Yes"))</x:f>
        <x:v>n.a.</x:v>
      </x:c>
      <x:c r="I802" s="15" t="str">
        <x:f>IF(E802=0,"No reliable quoted sample",IF(E802=1,"One quote only; not a market range","Unweighted mean of advertised asking rates"))</x:f>
        <x:v>No reliable quoted sample</x:v>
      </x:c>
    </x:row>
    <x:row r="803" ht="30" customHeight="1">
      <x:c r="A803" s="15" t="str">
        <x:v>Sunbury-on-Thames</x:v>
      </x:c>
      <x:c r="B803" s="15" t="str">
        <x:v>1,001–2,500</x:v>
      </x:c>
      <x:c r="C803" s="14" t="n">
        <x:f>COUNTIFS('Unit details'!$B$2784:$B$2785,$A803,'Unit details'!$J$2784:$J$2785,$B803,'Unit details'!$H$2784:$H$2785,"Current",'Unit details'!$E$2784:$E$2785,"Town")</x:f>
        <x:v>0</x:v>
      </x:c>
      <x:c r="D803" s="14" t="n">
        <x:f>COUNTIFS('Unit details'!$B$2784:$B$2785,$A803,'Unit details'!$J$2784:$J$2785,$B803,'Unit details'!$H$2784:$H$2785,"Current",'Unit details'!$E$2784:$E$2785,"Nearby")</x:f>
        <x:v>0</x:v>
      </x:c>
      <x:c r="E803" s="14" t="n">
        <x:f>COUNTIFS('Unit details'!$B$2784:$B$2785,$A803,'Unit details'!$J$2784:$J$2785,$B803,'Unit details'!$N$2784:$N$2785,"Yes")</x:f>
        <x:v>0</x:v>
      </x:c>
      <x:c r="F803" s="43" t="str">
        <x:f>IF(E803=0,"n.a.",_xlfn.MINIFS('Unit details'!$X$2784:$X$2785,'Unit details'!$B$2784:$B$2785,$A803,'Unit details'!$J$2784:$J$2785,$B803,'Unit details'!$N$2784:$N$2785,"Yes"))</x:f>
        <x:v>n.a.</x:v>
      </x:c>
      <x:c r="G803" s="43" t="str">
        <x:f>IF(E803=0,"n.a.",SUMIFS('Unit details'!$X$2784:$X$2785,'Unit details'!$B$2784:$B$2785,$A803,'Unit details'!$J$2784:$J$2785,$B803,'Unit details'!$N$2784:$N$2785,"Yes")/E803)</x:f>
        <x:v>n.a.</x:v>
      </x:c>
      <x:c r="H803" s="43" t="str">
        <x:f>IF(E803=0,"n.a.",_xlfn.MAXIFS('Unit details'!$X$2784:$X$2785,'Unit details'!$B$2784:$B$2785,$A803,'Unit details'!$J$2784:$J$2785,$B803,'Unit details'!$N$2784:$N$2785,"Yes"))</x:f>
        <x:v>n.a.</x:v>
      </x:c>
      <x:c r="I803" s="15" t="str">
        <x:f>IF(E803=0,"No reliable quoted sample",IF(E803=1,"One quote only; not a market range","Unweighted mean of advertised asking rates"))</x:f>
        <x:v>No reliable quoted sample</x:v>
      </x:c>
    </x:row>
    <x:row r="804" ht="30" customHeight="1">
      <x:c r="A804" s="15" t="str">
        <x:v>Sunbury-on-Thames</x:v>
      </x:c>
      <x:c r="B804" s="15" t="str">
        <x:v>2,501–5,000</x:v>
      </x:c>
      <x:c r="C804" s="14" t="n">
        <x:f>COUNTIFS('Unit details'!$B$2784:$B$2785,$A804,'Unit details'!$J$2784:$J$2785,$B804,'Unit details'!$H$2784:$H$2785,"Current",'Unit details'!$E$2784:$E$2785,"Town")</x:f>
        <x:v>1</x:v>
      </x:c>
      <x:c r="D804" s="14" t="n">
        <x:f>COUNTIFS('Unit details'!$B$2784:$B$2785,$A804,'Unit details'!$J$2784:$J$2785,$B804,'Unit details'!$H$2784:$H$2785,"Current",'Unit details'!$E$2784:$E$2785,"Nearby")</x:f>
        <x:v>0</x:v>
      </x:c>
      <x:c r="E804" s="14" t="n">
        <x:f>COUNTIFS('Unit details'!$B$2784:$B$2785,$A804,'Unit details'!$J$2784:$J$2785,$B804,'Unit details'!$N$2784:$N$2785,"Yes")</x:f>
        <x:v>0</x:v>
      </x:c>
      <x:c r="F804" s="43" t="str">
        <x:f>IF(E804=0,"n.a.",_xlfn.MINIFS('Unit details'!$X$2784:$X$2785,'Unit details'!$B$2784:$B$2785,$A804,'Unit details'!$J$2784:$J$2785,$B804,'Unit details'!$N$2784:$N$2785,"Yes"))</x:f>
        <x:v>n.a.</x:v>
      </x:c>
      <x:c r="G804" s="43" t="str">
        <x:f>IF(E804=0,"n.a.",SUMIFS('Unit details'!$X$2784:$X$2785,'Unit details'!$B$2784:$B$2785,$A804,'Unit details'!$J$2784:$J$2785,$B804,'Unit details'!$N$2784:$N$2785,"Yes")/E804)</x:f>
        <x:v>n.a.</x:v>
      </x:c>
      <x:c r="H804" s="43" t="str">
        <x:f>IF(E804=0,"n.a.",_xlfn.MAXIFS('Unit details'!$X$2784:$X$2785,'Unit details'!$B$2784:$B$2785,$A804,'Unit details'!$J$2784:$J$2785,$B804,'Unit details'!$N$2784:$N$2785,"Yes"))</x:f>
        <x:v>n.a.</x:v>
      </x:c>
      <x:c r="I804" s="15" t="str">
        <x:f>IF(E804=0,"No reliable quoted sample",IF(E804=1,"One quote only; not a market range","Unweighted mean of advertised asking rates"))</x:f>
        <x:v>No reliable quoted sample</x:v>
      </x:c>
    </x:row>
    <x:row r="805" ht="30" customHeight="1">
      <x:c r="A805" s="15" t="str">
        <x:v>Sunbury-on-Thames</x:v>
      </x:c>
      <x:c r="B805" s="15" t="str">
        <x:v>5,001–10,000</x:v>
      </x:c>
      <x:c r="C805" s="14" t="n">
        <x:f>COUNTIFS('Unit details'!$B$2784:$B$2785,$A805,'Unit details'!$J$2784:$J$2785,$B805,'Unit details'!$H$2784:$H$2785,"Current",'Unit details'!$E$2784:$E$2785,"Town")</x:f>
        <x:v>0</x:v>
      </x:c>
      <x:c r="D805" s="14" t="n">
        <x:f>COUNTIFS('Unit details'!$B$2784:$B$2785,$A805,'Unit details'!$J$2784:$J$2785,$B805,'Unit details'!$H$2784:$H$2785,"Current",'Unit details'!$E$2784:$E$2785,"Nearby")</x:f>
        <x:v>0</x:v>
      </x:c>
      <x:c r="E805" s="14" t="n">
        <x:f>COUNTIFS('Unit details'!$B$2784:$B$2785,$A805,'Unit details'!$J$2784:$J$2785,$B805,'Unit details'!$N$2784:$N$2785,"Yes")</x:f>
        <x:v>0</x:v>
      </x:c>
      <x:c r="F805" s="43" t="str">
        <x:f>IF(E805=0,"n.a.",_xlfn.MINIFS('Unit details'!$X$2784:$X$2785,'Unit details'!$B$2784:$B$2785,$A805,'Unit details'!$J$2784:$J$2785,$B805,'Unit details'!$N$2784:$N$2785,"Yes"))</x:f>
        <x:v>n.a.</x:v>
      </x:c>
      <x:c r="G805" s="43" t="str">
        <x:f>IF(E805=0,"n.a.",SUMIFS('Unit details'!$X$2784:$X$2785,'Unit details'!$B$2784:$B$2785,$A805,'Unit details'!$J$2784:$J$2785,$B805,'Unit details'!$N$2784:$N$2785,"Yes")/E805)</x:f>
        <x:v>n.a.</x:v>
      </x:c>
      <x:c r="H805" s="43" t="str">
        <x:f>IF(E805=0,"n.a.",_xlfn.MAXIFS('Unit details'!$X$2784:$X$2785,'Unit details'!$B$2784:$B$2785,$A805,'Unit details'!$J$2784:$J$2785,$B805,'Unit details'!$N$2784:$N$2785,"Yes"))</x:f>
        <x:v>n.a.</x:v>
      </x:c>
      <x:c r="I805" s="15" t="str">
        <x:f>IF(E805=0,"No reliable quoted sample",IF(E805=1,"One quote only; not a market range","Unweighted mean of advertised asking rates"))</x:f>
        <x:v>No reliable quoted sample</x:v>
      </x:c>
    </x:row>
    <x:row r="806" ht="30" customHeight="1">
      <x:c r="A806" s="15" t="str">
        <x:v>Sunbury-on-Thames</x:v>
      </x:c>
      <x:c r="B806" s="15" t="str">
        <x:v>10,001–15,000</x:v>
      </x:c>
      <x:c r="C806" s="14" t="n">
        <x:f>COUNTIFS('Unit details'!$B$2784:$B$2785,$A806,'Unit details'!$J$2784:$J$2785,$B806,'Unit details'!$H$2784:$H$2785,"Current",'Unit details'!$E$2784:$E$2785,"Town")</x:f>
        <x:v>0</x:v>
      </x:c>
      <x:c r="D806" s="14" t="n">
        <x:f>COUNTIFS('Unit details'!$B$2784:$B$2785,$A806,'Unit details'!$J$2784:$J$2785,$B806,'Unit details'!$H$2784:$H$2785,"Current",'Unit details'!$E$2784:$E$2785,"Nearby")</x:f>
        <x:v>0</x:v>
      </x:c>
      <x:c r="E806" s="14" t="n">
        <x:f>COUNTIFS('Unit details'!$B$2784:$B$2785,$A806,'Unit details'!$J$2784:$J$2785,$B806,'Unit details'!$N$2784:$N$2785,"Yes")</x:f>
        <x:v>0</x:v>
      </x:c>
      <x:c r="F806" s="43" t="str">
        <x:f>IF(E806=0,"n.a.",_xlfn.MINIFS('Unit details'!$X$2784:$X$2785,'Unit details'!$B$2784:$B$2785,$A806,'Unit details'!$J$2784:$J$2785,$B806,'Unit details'!$N$2784:$N$2785,"Yes"))</x:f>
        <x:v>n.a.</x:v>
      </x:c>
      <x:c r="G806" s="43" t="str">
        <x:f>IF(E806=0,"n.a.",SUMIFS('Unit details'!$X$2784:$X$2785,'Unit details'!$B$2784:$B$2785,$A806,'Unit details'!$J$2784:$J$2785,$B806,'Unit details'!$N$2784:$N$2785,"Yes")/E806)</x:f>
        <x:v>n.a.</x:v>
      </x:c>
      <x:c r="H806" s="43" t="str">
        <x:f>IF(E806=0,"n.a.",_xlfn.MAXIFS('Unit details'!$X$2784:$X$2785,'Unit details'!$B$2784:$B$2785,$A806,'Unit details'!$J$2784:$J$2785,$B806,'Unit details'!$N$2784:$N$2785,"Yes"))</x:f>
        <x:v>n.a.</x:v>
      </x:c>
      <x:c r="I806" s="15" t="str">
        <x:f>IF(E806=0,"No reliable quoted sample",IF(E806=1,"One quote only; not a market range","Unweighted mean of advertised asking rates"))</x:f>
        <x:v>No reliable quoted sample</x:v>
      </x:c>
    </x:row>
    <x:row r="807" ht="30" customHeight="1">
      <x:c r="A807" s="15" t="str">
        <x:v>Walton-on-Thames</x:v>
      </x:c>
      <x:c r="B807" s="15" t="str">
        <x:v>1–1,000</x:v>
      </x:c>
      <x:c r="C807" s="14" t="n">
        <x:f>COUNTIFS('Unit details'!$B$2786:$B$2786,$A807,'Unit details'!$J$2786:$J$2786,$B807,'Unit details'!$H$2786:$H$2786,"Current",'Unit details'!$E$2786:$E$2786,"Town")</x:f>
        <x:v>0</x:v>
      </x:c>
      <x:c r="D807" s="14" t="n">
        <x:f>COUNTIFS('Unit details'!$B$2786:$B$2786,$A807,'Unit details'!$J$2786:$J$2786,$B807,'Unit details'!$H$2786:$H$2786,"Current",'Unit details'!$E$2786:$E$2786,"Nearby")</x:f>
        <x:v>0</x:v>
      </x:c>
      <x:c r="E807" s="14" t="n">
        <x:f>COUNTIFS('Unit details'!$B$2786:$B$2786,$A807,'Unit details'!$J$2786:$J$2786,$B807,'Unit details'!$N$2786:$N$2786,"Yes")</x:f>
        <x:v>0</x:v>
      </x:c>
      <x:c r="F807" s="43" t="str">
        <x:f>IF(E807=0,"n.a.",_xlfn.MINIFS('Unit details'!$X$2786:$X$2786,'Unit details'!$B$2786:$B$2786,$A807,'Unit details'!$J$2786:$J$2786,$B807,'Unit details'!$N$2786:$N$2786,"Yes"))</x:f>
        <x:v>n.a.</x:v>
      </x:c>
      <x:c r="G807" s="43" t="str">
        <x:f>IF(E807=0,"n.a.",SUMIFS('Unit details'!$X$2786:$X$2786,'Unit details'!$B$2786:$B$2786,$A807,'Unit details'!$J$2786:$J$2786,$B807,'Unit details'!$N$2786:$N$2786,"Yes")/E807)</x:f>
        <x:v>n.a.</x:v>
      </x:c>
      <x:c r="H807" s="43" t="str">
        <x:f>IF(E807=0,"n.a.",_xlfn.MAXIFS('Unit details'!$X$2786:$X$2786,'Unit details'!$B$2786:$B$2786,$A807,'Unit details'!$J$2786:$J$2786,$B807,'Unit details'!$N$2786:$N$2786,"Yes"))</x:f>
        <x:v>n.a.</x:v>
      </x:c>
      <x:c r="I807" s="15" t="str">
        <x:f>IF(E807=0,"No reliable quoted sample",IF(E807=1,"One quote only; not a market range","Unweighted mean of advertised asking rates"))</x:f>
        <x:v>No reliable quoted sample</x:v>
      </x:c>
    </x:row>
    <x:row r="808" ht="30" customHeight="1">
      <x:c r="A808" s="15" t="str">
        <x:v>Walton-on-Thames</x:v>
      </x:c>
      <x:c r="B808" s="15" t="str">
        <x:v>1,001–2,500</x:v>
      </x:c>
      <x:c r="C808" s="14" t="n">
        <x:f>COUNTIFS('Unit details'!$B$2786:$B$2786,$A808,'Unit details'!$J$2786:$J$2786,$B808,'Unit details'!$H$2786:$H$2786,"Current",'Unit details'!$E$2786:$E$2786,"Town")</x:f>
        <x:v>0</x:v>
      </x:c>
      <x:c r="D808" s="14" t="n">
        <x:f>COUNTIFS('Unit details'!$B$2786:$B$2786,$A808,'Unit details'!$J$2786:$J$2786,$B808,'Unit details'!$H$2786:$H$2786,"Current",'Unit details'!$E$2786:$E$2786,"Nearby")</x:f>
        <x:v>0</x:v>
      </x:c>
      <x:c r="E808" s="14" t="n">
        <x:f>COUNTIFS('Unit details'!$B$2786:$B$2786,$A808,'Unit details'!$J$2786:$J$2786,$B808,'Unit details'!$N$2786:$N$2786,"Yes")</x:f>
        <x:v>0</x:v>
      </x:c>
      <x:c r="F808" s="43" t="str">
        <x:f>IF(E808=0,"n.a.",_xlfn.MINIFS('Unit details'!$X$2786:$X$2786,'Unit details'!$B$2786:$B$2786,$A808,'Unit details'!$J$2786:$J$2786,$B808,'Unit details'!$N$2786:$N$2786,"Yes"))</x:f>
        <x:v>n.a.</x:v>
      </x:c>
      <x:c r="G808" s="43" t="str">
        <x:f>IF(E808=0,"n.a.",SUMIFS('Unit details'!$X$2786:$X$2786,'Unit details'!$B$2786:$B$2786,$A808,'Unit details'!$J$2786:$J$2786,$B808,'Unit details'!$N$2786:$N$2786,"Yes")/E808)</x:f>
        <x:v>n.a.</x:v>
      </x:c>
      <x:c r="H808" s="43" t="str">
        <x:f>IF(E808=0,"n.a.",_xlfn.MAXIFS('Unit details'!$X$2786:$X$2786,'Unit details'!$B$2786:$B$2786,$A808,'Unit details'!$J$2786:$J$2786,$B808,'Unit details'!$N$2786:$N$2786,"Yes"))</x:f>
        <x:v>n.a.</x:v>
      </x:c>
      <x:c r="I808" s="15" t="str">
        <x:f>IF(E808=0,"No reliable quoted sample",IF(E808=1,"One quote only; not a market range","Unweighted mean of advertised asking rates"))</x:f>
        <x:v>No reliable quoted sample</x:v>
      </x:c>
    </x:row>
    <x:row r="809" ht="30" customHeight="1">
      <x:c r="A809" s="15" t="str">
        <x:v>Walton-on-Thames</x:v>
      </x:c>
      <x:c r="B809" s="15" t="str">
        <x:v>2,501–5,000</x:v>
      </x:c>
      <x:c r="C809" s="14" t="n">
        <x:f>COUNTIFS('Unit details'!$B$2786:$B$2786,$A809,'Unit details'!$J$2786:$J$2786,$B809,'Unit details'!$H$2786:$H$2786,"Current",'Unit details'!$E$2786:$E$2786,"Town")</x:f>
        <x:v>1</x:v>
      </x:c>
      <x:c r="D809" s="14" t="n">
        <x:f>COUNTIFS('Unit details'!$B$2786:$B$2786,$A809,'Unit details'!$J$2786:$J$2786,$B809,'Unit details'!$H$2786:$H$2786,"Current",'Unit details'!$E$2786:$E$2786,"Nearby")</x:f>
        <x:v>0</x:v>
      </x:c>
      <x:c r="E809" s="14" t="n">
        <x:f>COUNTIFS('Unit details'!$B$2786:$B$2786,$A809,'Unit details'!$J$2786:$J$2786,$B809,'Unit details'!$N$2786:$N$2786,"Yes")</x:f>
        <x:v>1</x:v>
      </x:c>
      <x:c r="F809" s="43" t="n">
        <x:f>IF(E809=0,"n.a.",_xlfn.MINIFS('Unit details'!$X$2786:$X$2786,'Unit details'!$B$2786:$B$2786,$A809,'Unit details'!$J$2786:$J$2786,$B809,'Unit details'!$N$2786:$N$2786,"Yes"))</x:f>
        <x:v>17</x:v>
      </x:c>
      <x:c r="G809" s="43" t="n">
        <x:f>IF(E809=0,"n.a.",SUMIFS('Unit details'!$X$2786:$X$2786,'Unit details'!$B$2786:$B$2786,$A809,'Unit details'!$J$2786:$J$2786,$B809,'Unit details'!$N$2786:$N$2786,"Yes")/E809)</x:f>
        <x:v>17</x:v>
      </x:c>
      <x:c r="H809" s="43" t="n">
        <x:f>IF(E809=0,"n.a.",_xlfn.MAXIFS('Unit details'!$X$2786:$X$2786,'Unit details'!$B$2786:$B$2786,$A809,'Unit details'!$J$2786:$J$2786,$B809,'Unit details'!$N$2786:$N$2786,"Yes"))</x:f>
        <x:v>17</x:v>
      </x:c>
      <x:c r="I809" s="15" t="str">
        <x:f>IF(E809=0,"No reliable quoted sample",IF(E809=1,"One quote only; not a market range","Unweighted mean of advertised asking rates"))</x:f>
        <x:v>One quote only; not a market range</x:v>
      </x:c>
    </x:row>
    <x:row r="810" ht="30" customHeight="1">
      <x:c r="A810" s="15" t="str">
        <x:v>Walton-on-Thames</x:v>
      </x:c>
      <x:c r="B810" s="15" t="str">
        <x:v>5,001–10,000</x:v>
      </x:c>
      <x:c r="C810" s="14" t="n">
        <x:f>COUNTIFS('Unit details'!$B$2786:$B$2786,$A810,'Unit details'!$J$2786:$J$2786,$B810,'Unit details'!$H$2786:$H$2786,"Current",'Unit details'!$E$2786:$E$2786,"Town")</x:f>
        <x:v>0</x:v>
      </x:c>
      <x:c r="D810" s="14" t="n">
        <x:f>COUNTIFS('Unit details'!$B$2786:$B$2786,$A810,'Unit details'!$J$2786:$J$2786,$B810,'Unit details'!$H$2786:$H$2786,"Current",'Unit details'!$E$2786:$E$2786,"Nearby")</x:f>
        <x:v>0</x:v>
      </x:c>
      <x:c r="E810" s="14" t="n">
        <x:f>COUNTIFS('Unit details'!$B$2786:$B$2786,$A810,'Unit details'!$J$2786:$J$2786,$B810,'Unit details'!$N$2786:$N$2786,"Yes")</x:f>
        <x:v>0</x:v>
      </x:c>
      <x:c r="F810" s="43" t="str">
        <x:f>IF(E810=0,"n.a.",_xlfn.MINIFS('Unit details'!$X$2786:$X$2786,'Unit details'!$B$2786:$B$2786,$A810,'Unit details'!$J$2786:$J$2786,$B810,'Unit details'!$N$2786:$N$2786,"Yes"))</x:f>
        <x:v>n.a.</x:v>
      </x:c>
      <x:c r="G810" s="43" t="str">
        <x:f>IF(E810=0,"n.a.",SUMIFS('Unit details'!$X$2786:$X$2786,'Unit details'!$B$2786:$B$2786,$A810,'Unit details'!$J$2786:$J$2786,$B810,'Unit details'!$N$2786:$N$2786,"Yes")/E810)</x:f>
        <x:v>n.a.</x:v>
      </x:c>
      <x:c r="H810" s="43" t="str">
        <x:f>IF(E810=0,"n.a.",_xlfn.MAXIFS('Unit details'!$X$2786:$X$2786,'Unit details'!$B$2786:$B$2786,$A810,'Unit details'!$J$2786:$J$2786,$B810,'Unit details'!$N$2786:$N$2786,"Yes"))</x:f>
        <x:v>n.a.</x:v>
      </x:c>
      <x:c r="I810" s="15" t="str">
        <x:f>IF(E810=0,"No reliable quoted sample",IF(E810=1,"One quote only; not a market range","Unweighted mean of advertised asking rates"))</x:f>
        <x:v>No reliable quoted sample</x:v>
      </x:c>
    </x:row>
    <x:row r="811" ht="30" customHeight="1">
      <x:c r="A811" s="15" t="str">
        <x:v>Walton-on-Thames</x:v>
      </x:c>
      <x:c r="B811" s="15" t="str">
        <x:v>10,001–15,000</x:v>
      </x:c>
      <x:c r="C811" s="14" t="n">
        <x:f>COUNTIFS('Unit details'!$B$2786:$B$2786,$A811,'Unit details'!$J$2786:$J$2786,$B811,'Unit details'!$H$2786:$H$2786,"Current",'Unit details'!$E$2786:$E$2786,"Town")</x:f>
        <x:v>0</x:v>
      </x:c>
      <x:c r="D811" s="14" t="n">
        <x:f>COUNTIFS('Unit details'!$B$2786:$B$2786,$A811,'Unit details'!$J$2786:$J$2786,$B811,'Unit details'!$H$2786:$H$2786,"Current",'Unit details'!$E$2786:$E$2786,"Nearby")</x:f>
        <x:v>0</x:v>
      </x:c>
      <x:c r="E811" s="14" t="n">
        <x:f>COUNTIFS('Unit details'!$B$2786:$B$2786,$A811,'Unit details'!$J$2786:$J$2786,$B811,'Unit details'!$N$2786:$N$2786,"Yes")</x:f>
        <x:v>0</x:v>
      </x:c>
      <x:c r="F811" s="43" t="str">
        <x:f>IF(E811=0,"n.a.",_xlfn.MINIFS('Unit details'!$X$2786:$X$2786,'Unit details'!$B$2786:$B$2786,$A811,'Unit details'!$J$2786:$J$2786,$B811,'Unit details'!$N$2786:$N$2786,"Yes"))</x:f>
        <x:v>n.a.</x:v>
      </x:c>
      <x:c r="G811" s="43" t="str">
        <x:f>IF(E811=0,"n.a.",SUMIFS('Unit details'!$X$2786:$X$2786,'Unit details'!$B$2786:$B$2786,$A811,'Unit details'!$J$2786:$J$2786,$B811,'Unit details'!$N$2786:$N$2786,"Yes")/E811)</x:f>
        <x:v>n.a.</x:v>
      </x:c>
      <x:c r="H811" s="43" t="str">
        <x:f>IF(E811=0,"n.a.",_xlfn.MAXIFS('Unit details'!$X$2786:$X$2786,'Unit details'!$B$2786:$B$2786,$A811,'Unit details'!$J$2786:$J$2786,$B811,'Unit details'!$N$2786:$N$2786,"Yes"))</x:f>
        <x:v>n.a.</x:v>
      </x:c>
      <x:c r="I811" s="15" t="str">
        <x:f>IF(E811=0,"No reliable quoted sample",IF(E811=1,"One quote only; not a market range","Unweighted mean of advertised asking rates"))</x:f>
        <x:v>No reliable quoted sample</x:v>
      </x:c>
    </x:row>
    <x:row r="812" ht="30" customHeight="1">
      <x:c r="A812" s="15" t="str">
        <x:v>West Molesey</x:v>
      </x:c>
      <x:c r="B812" s="15" t="str">
        <x:v>1–1,000</x:v>
      </x:c>
      <x:c r="C812" s="14" t="n">
        <x:f>COUNTIFS('Unit details'!$B$2787:$B$2790,$A812,'Unit details'!$J$2787:$J$2790,$B812,'Unit details'!$H$2787:$H$2790,"Current",'Unit details'!$E$2787:$E$2790,"Town")</x:f>
        <x:v>1</x:v>
      </x:c>
      <x:c r="D812" s="14" t="n">
        <x:f>COUNTIFS('Unit details'!$B$2787:$B$2790,$A812,'Unit details'!$J$2787:$J$2790,$B812,'Unit details'!$H$2787:$H$2790,"Current",'Unit details'!$E$2787:$E$2790,"Nearby")</x:f>
        <x:v>0</x:v>
      </x:c>
      <x:c r="E812" s="14" t="n">
        <x:f>COUNTIFS('Unit details'!$B$2787:$B$2790,$A812,'Unit details'!$J$2787:$J$2790,$B812,'Unit details'!$N$2787:$N$2790,"Yes")</x:f>
        <x:v>1</x:v>
      </x:c>
      <x:c r="F812" s="43" t="n">
        <x:f>IF(E812=0,"n.a.",_xlfn.MINIFS('Unit details'!$X$2787:$X$2790,'Unit details'!$B$2787:$B$2790,$A812,'Unit details'!$J$2787:$J$2790,$B812,'Unit details'!$N$2787:$N$2790,"Yes"))</x:f>
        <x:v>17.80851063829787</x:v>
      </x:c>
      <x:c r="G812" s="43" t="n">
        <x:f>IF(E812=0,"n.a.",SUMIFS('Unit details'!$X$2787:$X$2790,'Unit details'!$B$2787:$B$2790,$A812,'Unit details'!$J$2787:$J$2790,$B812,'Unit details'!$N$2787:$N$2790,"Yes")/E812)</x:f>
        <x:v>17.80851063829787</x:v>
      </x:c>
      <x:c r="H812" s="43" t="n">
        <x:f>IF(E812=0,"n.a.",_xlfn.MAXIFS('Unit details'!$X$2787:$X$2790,'Unit details'!$B$2787:$B$2790,$A812,'Unit details'!$J$2787:$J$2790,$B812,'Unit details'!$N$2787:$N$2790,"Yes"))</x:f>
        <x:v>17.80851063829787</x:v>
      </x:c>
      <x:c r="I812" s="15" t="str">
        <x:f>IF(E812=0,"No reliable quoted sample",IF(E812=1,"One quote only; not a market range","Unweighted mean of advertised asking rates"))</x:f>
        <x:v>One quote only; not a market range</x:v>
      </x:c>
    </x:row>
    <x:row r="813" ht="30" customHeight="1">
      <x:c r="A813" s="15" t="str">
        <x:v>West Molesey</x:v>
      </x:c>
      <x:c r="B813" s="15" t="str">
        <x:v>1,001–2,500</x:v>
      </x:c>
      <x:c r="C813" s="14" t="n">
        <x:f>COUNTIFS('Unit details'!$B$2787:$B$2790,$A813,'Unit details'!$J$2787:$J$2790,$B813,'Unit details'!$H$2787:$H$2790,"Current",'Unit details'!$E$2787:$E$2790,"Town")</x:f>
        <x:v>1</x:v>
      </x:c>
      <x:c r="D813" s="14" t="n">
        <x:f>COUNTIFS('Unit details'!$B$2787:$B$2790,$A813,'Unit details'!$J$2787:$J$2790,$B813,'Unit details'!$H$2787:$H$2790,"Current",'Unit details'!$E$2787:$E$2790,"Nearby")</x:f>
        <x:v>0</x:v>
      </x:c>
      <x:c r="E813" s="14" t="n">
        <x:f>COUNTIFS('Unit details'!$B$2787:$B$2790,$A813,'Unit details'!$J$2787:$J$2790,$B813,'Unit details'!$N$2787:$N$2790,"Yes")</x:f>
        <x:v>1</x:v>
      </x:c>
      <x:c r="F813" s="43" t="n">
        <x:f>IF(E813=0,"n.a.",_xlfn.MINIFS('Unit details'!$X$2787:$X$2790,'Unit details'!$B$2787:$B$2790,$A813,'Unit details'!$J$2787:$J$2790,$B813,'Unit details'!$N$2787:$N$2790,"Yes"))</x:f>
        <x:v>17.249568221070813</x:v>
      </x:c>
      <x:c r="G813" s="43" t="n">
        <x:f>IF(E813=0,"n.a.",SUMIFS('Unit details'!$X$2787:$X$2790,'Unit details'!$B$2787:$B$2790,$A813,'Unit details'!$J$2787:$J$2790,$B813,'Unit details'!$N$2787:$N$2790,"Yes")/E813)</x:f>
        <x:v>17.249568221070813</x:v>
      </x:c>
      <x:c r="H813" s="43" t="n">
        <x:f>IF(E813=0,"n.a.",_xlfn.MAXIFS('Unit details'!$X$2787:$X$2790,'Unit details'!$B$2787:$B$2790,$A813,'Unit details'!$J$2787:$J$2790,$B813,'Unit details'!$N$2787:$N$2790,"Yes"))</x:f>
        <x:v>17.249568221070813</x:v>
      </x:c>
      <x:c r="I813" s="15" t="str">
        <x:f>IF(E813=0,"No reliable quoted sample",IF(E813=1,"One quote only; not a market range","Unweighted mean of advertised asking rates"))</x:f>
        <x:v>One quote only; not a market range</x:v>
      </x:c>
    </x:row>
    <x:row r="814" ht="30" customHeight="1">
      <x:c r="A814" s="15" t="str">
        <x:v>West Molesey</x:v>
      </x:c>
      <x:c r="B814" s="15" t="str">
        <x:v>2,501–5,000</x:v>
      </x:c>
      <x:c r="C814" s="14" t="n">
        <x:f>COUNTIFS('Unit details'!$B$2787:$B$2790,$A814,'Unit details'!$J$2787:$J$2790,$B814,'Unit details'!$H$2787:$H$2790,"Current",'Unit details'!$E$2787:$E$2790,"Town")</x:f>
        <x:v>2</x:v>
      </x:c>
      <x:c r="D814" s="14" t="n">
        <x:f>COUNTIFS('Unit details'!$B$2787:$B$2790,$A814,'Unit details'!$J$2787:$J$2790,$B814,'Unit details'!$H$2787:$H$2790,"Current",'Unit details'!$E$2787:$E$2790,"Nearby")</x:f>
        <x:v>0</x:v>
      </x:c>
      <x:c r="E814" s="14" t="n">
        <x:f>COUNTIFS('Unit details'!$B$2787:$B$2790,$A814,'Unit details'!$J$2787:$J$2790,$B814,'Unit details'!$N$2787:$N$2790,"Yes")</x:f>
        <x:v>2</x:v>
      </x:c>
      <x:c r="F814" s="43" t="n">
        <x:f>IF(E814=0,"n.a.",_xlfn.MINIFS('Unit details'!$X$2787:$X$2790,'Unit details'!$B$2787:$B$2790,$A814,'Unit details'!$J$2787:$J$2790,$B814,'Unit details'!$N$2787:$N$2790,"Yes"))</x:f>
        <x:v>15</x:v>
      </x:c>
      <x:c r="G814" s="43" t="n">
        <x:f>IF(E814=0,"n.a.",SUMIFS('Unit details'!$X$2787:$X$2790,'Unit details'!$B$2787:$B$2790,$A814,'Unit details'!$J$2787:$J$2790,$B814,'Unit details'!$N$2787:$N$2790,"Yes")/E814)</x:f>
        <x:v>15.999892542445734</x:v>
      </x:c>
      <x:c r="H814" s="43" t="n">
        <x:f>IF(E814=0,"n.a.",_xlfn.MAXIFS('Unit details'!$X$2787:$X$2790,'Unit details'!$B$2787:$B$2790,$A814,'Unit details'!$J$2787:$J$2790,$B814,'Unit details'!$N$2787:$N$2790,"Yes"))</x:f>
        <x:v>16.999785084891467</x:v>
      </x:c>
      <x:c r="I814" s="15" t="str">
        <x:f>IF(E814=0,"No reliable quoted sample",IF(E814=1,"One quote only; not a market range","Unweighted mean of advertised asking rates"))</x:f>
        <x:v>Unweighted mean of advertised asking rates</x:v>
      </x:c>
    </x:row>
    <x:row r="815" ht="30" customHeight="1">
      <x:c r="A815" s="15" t="str">
        <x:v>West Molesey</x:v>
      </x:c>
      <x:c r="B815" s="15" t="str">
        <x:v>5,001–10,000</x:v>
      </x:c>
      <x:c r="C815" s="14" t="n">
        <x:f>COUNTIFS('Unit details'!$B$2787:$B$2790,$A815,'Unit details'!$J$2787:$J$2790,$B815,'Unit details'!$H$2787:$H$2790,"Current",'Unit details'!$E$2787:$E$2790,"Town")</x:f>
        <x:v>0</x:v>
      </x:c>
      <x:c r="D815" s="14" t="n">
        <x:f>COUNTIFS('Unit details'!$B$2787:$B$2790,$A815,'Unit details'!$J$2787:$J$2790,$B815,'Unit details'!$H$2787:$H$2790,"Current",'Unit details'!$E$2787:$E$2790,"Nearby")</x:f>
        <x:v>0</x:v>
      </x:c>
      <x:c r="E815" s="14" t="n">
        <x:f>COUNTIFS('Unit details'!$B$2787:$B$2790,$A815,'Unit details'!$J$2787:$J$2790,$B815,'Unit details'!$N$2787:$N$2790,"Yes")</x:f>
        <x:v>0</x:v>
      </x:c>
      <x:c r="F815" s="43" t="str">
        <x:f>IF(E815=0,"n.a.",_xlfn.MINIFS('Unit details'!$X$2787:$X$2790,'Unit details'!$B$2787:$B$2790,$A815,'Unit details'!$J$2787:$J$2790,$B815,'Unit details'!$N$2787:$N$2790,"Yes"))</x:f>
        <x:v>n.a.</x:v>
      </x:c>
      <x:c r="G815" s="43" t="str">
        <x:f>IF(E815=0,"n.a.",SUMIFS('Unit details'!$X$2787:$X$2790,'Unit details'!$B$2787:$B$2790,$A815,'Unit details'!$J$2787:$J$2790,$B815,'Unit details'!$N$2787:$N$2790,"Yes")/E815)</x:f>
        <x:v>n.a.</x:v>
      </x:c>
      <x:c r="H815" s="43" t="str">
        <x:f>IF(E815=0,"n.a.",_xlfn.MAXIFS('Unit details'!$X$2787:$X$2790,'Unit details'!$B$2787:$B$2790,$A815,'Unit details'!$J$2787:$J$2790,$B815,'Unit details'!$N$2787:$N$2790,"Yes"))</x:f>
        <x:v>n.a.</x:v>
      </x:c>
      <x:c r="I815" s="15" t="str">
        <x:f>IF(E815=0,"No reliable quoted sample",IF(E815=1,"One quote only; not a market range","Unweighted mean of advertised asking rates"))</x:f>
        <x:v>No reliable quoted sample</x:v>
      </x:c>
    </x:row>
    <x:row r="816" ht="30" customHeight="1">
      <x:c r="A816" s="15" t="str">
        <x:v>West Molesey</x:v>
      </x:c>
      <x:c r="B816" s="15" t="str">
        <x:v>10,001–15,000</x:v>
      </x:c>
      <x:c r="C816" s="14" t="n">
        <x:f>COUNTIFS('Unit details'!$B$2787:$B$2790,$A816,'Unit details'!$J$2787:$J$2790,$B816,'Unit details'!$H$2787:$H$2790,"Current",'Unit details'!$E$2787:$E$2790,"Town")</x:f>
        <x:v>0</x:v>
      </x:c>
      <x:c r="D816" s="14" t="n">
        <x:f>COUNTIFS('Unit details'!$B$2787:$B$2790,$A816,'Unit details'!$J$2787:$J$2790,$B816,'Unit details'!$H$2787:$H$2790,"Current",'Unit details'!$E$2787:$E$2790,"Nearby")</x:f>
        <x:v>0</x:v>
      </x:c>
      <x:c r="E816" s="14" t="n">
        <x:f>COUNTIFS('Unit details'!$B$2787:$B$2790,$A816,'Unit details'!$J$2787:$J$2790,$B816,'Unit details'!$N$2787:$N$2790,"Yes")</x:f>
        <x:v>0</x:v>
      </x:c>
      <x:c r="F816" s="43" t="str">
        <x:f>IF(E816=0,"n.a.",_xlfn.MINIFS('Unit details'!$X$2787:$X$2790,'Unit details'!$B$2787:$B$2790,$A816,'Unit details'!$J$2787:$J$2790,$B816,'Unit details'!$N$2787:$N$2790,"Yes"))</x:f>
        <x:v>n.a.</x:v>
      </x:c>
      <x:c r="G816" s="43" t="str">
        <x:f>IF(E816=0,"n.a.",SUMIFS('Unit details'!$X$2787:$X$2790,'Unit details'!$B$2787:$B$2790,$A816,'Unit details'!$J$2787:$J$2790,$B816,'Unit details'!$N$2787:$N$2790,"Yes")/E816)</x:f>
        <x:v>n.a.</x:v>
      </x:c>
      <x:c r="H816" s="43" t="str">
        <x:f>IF(E816=0,"n.a.",_xlfn.MAXIFS('Unit details'!$X$2787:$X$2790,'Unit details'!$B$2787:$B$2790,$A816,'Unit details'!$J$2787:$J$2790,$B816,'Unit details'!$N$2787:$N$2790,"Yes"))</x:f>
        <x:v>n.a.</x:v>
      </x:c>
      <x:c r="I816" s="15" t="str">
        <x:f>IF(E816=0,"No reliable quoted sample",IF(E816=1,"One quote only; not a market range","Unweighted mean of advertised asking rates"))</x:f>
        <x:v>No reliable quoted sample</x:v>
      </x:c>
    </x:row>
    <x:row r="817" ht="30" customHeight="1">
      <x:c r="A817" s="15" t="str">
        <x:v>Tadworth and Epsom Downs</x:v>
      </x:c>
      <x:c r="B817" s="15" t="str">
        <x:v>1–1,000</x:v>
      </x:c>
      <x:c r="C817" s="14" t="n">
        <x:f>COUNTIFS('Unit details'!$B$4039:$B$4039,$A817,'Unit details'!$J$4039:$J$4039,$B817,'Unit details'!$H$4039:$H$4039,"Current",'Unit details'!$E$4039:$E$4039,"Town")</x:f>
        <x:v>0</x:v>
      </x:c>
      <x:c r="D817" s="14" t="n">
        <x:f>COUNTIFS('Unit details'!$B$4039:$B$4039,$A817,'Unit details'!$J$4039:$J$4039,$B817,'Unit details'!$H$4039:$H$4039,"Current",'Unit details'!$E$4039:$E$4039,"Nearby")</x:f>
        <x:v>0</x:v>
      </x:c>
      <x:c r="E817" s="14" t="n">
        <x:f>COUNTIFS('Unit details'!$B$4039:$B$4039,$A817,'Unit details'!$J$4039:$J$4039,$B817,'Unit details'!$N$4039:$N$4039,"Yes")</x:f>
        <x:v>0</x:v>
      </x:c>
      <x:c r="F817" s="43" t="str">
        <x:f>IF(E817=0,"n.a.",_xlfn.MINIFS('Unit details'!$X$4039:$X$4039,'Unit details'!$B$4039:$B$4039,$A817,'Unit details'!$J$4039:$J$4039,$B817,'Unit details'!$N$4039:$N$4039,"Yes"))</x:f>
        <x:v>n.a.</x:v>
      </x:c>
      <x:c r="G817" s="43" t="str">
        <x:f>IF(E817=0,"n.a.",SUMIFS('Unit details'!$X$4039:$X$4039,'Unit details'!$B$4039:$B$4039,$A817,'Unit details'!$J$4039:$J$4039,$B817,'Unit details'!$N$4039:$N$4039,"Yes")/E817)</x:f>
        <x:v>n.a.</x:v>
      </x:c>
      <x:c r="H817" s="43" t="str">
        <x:f>IF(E817=0,"n.a.",_xlfn.MAXIFS('Unit details'!$X$4039:$X$4039,'Unit details'!$B$4039:$B$4039,$A817,'Unit details'!$J$4039:$J$4039,$B817,'Unit details'!$N$4039:$N$4039,"Yes"))</x:f>
        <x:v>n.a.</x:v>
      </x:c>
      <x:c r="I817" s="15" t="str">
        <x:f>IF(E817=0,"No reliable quoted sample",IF(E817=1,"One quote only; not a market range","Unweighted mean of advertised asking rates"))</x:f>
        <x:v>No reliable quoted sample</x:v>
      </x:c>
    </x:row>
    <x:row r="818" ht="30" customHeight="1">
      <x:c r="A818" s="15" t="str">
        <x:v>Tadworth and Epsom Downs</x:v>
      </x:c>
      <x:c r="B818" s="15" t="str">
        <x:v>1,001–2,500</x:v>
      </x:c>
      <x:c r="C818" s="14" t="n">
        <x:f>COUNTIFS('Unit details'!$B$4039:$B$4039,$A818,'Unit details'!$J$4039:$J$4039,$B818,'Unit details'!$H$4039:$H$4039,"Current",'Unit details'!$E$4039:$E$4039,"Town")</x:f>
        <x:v>0</x:v>
      </x:c>
      <x:c r="D818" s="14" t="n">
        <x:f>COUNTIFS('Unit details'!$B$4039:$B$4039,$A818,'Unit details'!$J$4039:$J$4039,$B818,'Unit details'!$H$4039:$H$4039,"Current",'Unit details'!$E$4039:$E$4039,"Nearby")</x:f>
        <x:v>0</x:v>
      </x:c>
      <x:c r="E818" s="14" t="n">
        <x:f>COUNTIFS('Unit details'!$B$4039:$B$4039,$A818,'Unit details'!$J$4039:$J$4039,$B818,'Unit details'!$N$4039:$N$4039,"Yes")</x:f>
        <x:v>0</x:v>
      </x:c>
      <x:c r="F818" s="43" t="str">
        <x:f>IF(E818=0,"n.a.",_xlfn.MINIFS('Unit details'!$X$4039:$X$4039,'Unit details'!$B$4039:$B$4039,$A818,'Unit details'!$J$4039:$J$4039,$B818,'Unit details'!$N$4039:$N$4039,"Yes"))</x:f>
        <x:v>n.a.</x:v>
      </x:c>
      <x:c r="G818" s="43" t="str">
        <x:f>IF(E818=0,"n.a.",SUMIFS('Unit details'!$X$4039:$X$4039,'Unit details'!$B$4039:$B$4039,$A818,'Unit details'!$J$4039:$J$4039,$B818,'Unit details'!$N$4039:$N$4039,"Yes")/E818)</x:f>
        <x:v>n.a.</x:v>
      </x:c>
      <x:c r="H818" s="43" t="str">
        <x:f>IF(E818=0,"n.a.",_xlfn.MAXIFS('Unit details'!$X$4039:$X$4039,'Unit details'!$B$4039:$B$4039,$A818,'Unit details'!$J$4039:$J$4039,$B818,'Unit details'!$N$4039:$N$4039,"Yes"))</x:f>
        <x:v>n.a.</x:v>
      </x:c>
      <x:c r="I818" s="15" t="str">
        <x:f>IF(E818=0,"No reliable quoted sample",IF(E818=1,"One quote only; not a market range","Unweighted mean of advertised asking rates"))</x:f>
        <x:v>No reliable quoted sample</x:v>
      </x:c>
    </x:row>
    <x:row r="819" ht="30" customHeight="1">
      <x:c r="A819" s="15" t="str">
        <x:v>Tadworth and Epsom Downs</x:v>
      </x:c>
      <x:c r="B819" s="15" t="str">
        <x:v>2,501–5,000</x:v>
      </x:c>
      <x:c r="C819" s="14" t="n">
        <x:f>COUNTIFS('Unit details'!$B$4039:$B$4039,$A819,'Unit details'!$J$4039:$J$4039,$B819,'Unit details'!$H$4039:$H$4039,"Current",'Unit details'!$E$4039:$E$4039,"Town")</x:f>
        <x:v>0</x:v>
      </x:c>
      <x:c r="D819" s="14" t="n">
        <x:f>COUNTIFS('Unit details'!$B$4039:$B$4039,$A819,'Unit details'!$J$4039:$J$4039,$B819,'Unit details'!$H$4039:$H$4039,"Current",'Unit details'!$E$4039:$E$4039,"Nearby")</x:f>
        <x:v>0</x:v>
      </x:c>
      <x:c r="E819" s="14" t="n">
        <x:f>COUNTIFS('Unit details'!$B$4039:$B$4039,$A819,'Unit details'!$J$4039:$J$4039,$B819,'Unit details'!$N$4039:$N$4039,"Yes")</x:f>
        <x:v>0</x:v>
      </x:c>
      <x:c r="F819" s="43" t="str">
        <x:f>IF(E819=0,"n.a.",_xlfn.MINIFS('Unit details'!$X$4039:$X$4039,'Unit details'!$B$4039:$B$4039,$A819,'Unit details'!$J$4039:$J$4039,$B819,'Unit details'!$N$4039:$N$4039,"Yes"))</x:f>
        <x:v>n.a.</x:v>
      </x:c>
      <x:c r="G819" s="43" t="str">
        <x:f>IF(E819=0,"n.a.",SUMIFS('Unit details'!$X$4039:$X$4039,'Unit details'!$B$4039:$B$4039,$A819,'Unit details'!$J$4039:$J$4039,$B819,'Unit details'!$N$4039:$N$4039,"Yes")/E819)</x:f>
        <x:v>n.a.</x:v>
      </x:c>
      <x:c r="H819" s="43" t="str">
        <x:f>IF(E819=0,"n.a.",_xlfn.MAXIFS('Unit details'!$X$4039:$X$4039,'Unit details'!$B$4039:$B$4039,$A819,'Unit details'!$J$4039:$J$4039,$B819,'Unit details'!$N$4039:$N$4039,"Yes"))</x:f>
        <x:v>n.a.</x:v>
      </x:c>
      <x:c r="I819" s="15" t="str">
        <x:f>IF(E819=0,"No reliable quoted sample",IF(E819=1,"One quote only; not a market range","Unweighted mean of advertised asking rates"))</x:f>
        <x:v>No reliable quoted sample</x:v>
      </x:c>
    </x:row>
    <x:row r="820" ht="30" customHeight="1">
      <x:c r="A820" s="15" t="str">
        <x:v>Tadworth and Epsom Downs</x:v>
      </x:c>
      <x:c r="B820" s="15" t="str">
        <x:v>5,001–10,000</x:v>
      </x:c>
      <x:c r="C820" s="14" t="n">
        <x:f>COUNTIFS('Unit details'!$B$4039:$B$4039,$A820,'Unit details'!$J$4039:$J$4039,$B820,'Unit details'!$H$4039:$H$4039,"Current",'Unit details'!$E$4039:$E$4039,"Town")</x:f>
        <x:v>0</x:v>
      </x:c>
      <x:c r="D820" s="14" t="n">
        <x:f>COUNTIFS('Unit details'!$B$4039:$B$4039,$A820,'Unit details'!$J$4039:$J$4039,$B820,'Unit details'!$H$4039:$H$4039,"Current",'Unit details'!$E$4039:$E$4039,"Nearby")</x:f>
        <x:v>0</x:v>
      </x:c>
      <x:c r="E820" s="14" t="n">
        <x:f>COUNTIFS('Unit details'!$B$4039:$B$4039,$A820,'Unit details'!$J$4039:$J$4039,$B820,'Unit details'!$N$4039:$N$4039,"Yes")</x:f>
        <x:v>0</x:v>
      </x:c>
      <x:c r="F820" s="43" t="str">
        <x:f>IF(E820=0,"n.a.",_xlfn.MINIFS('Unit details'!$X$4039:$X$4039,'Unit details'!$B$4039:$B$4039,$A820,'Unit details'!$J$4039:$J$4039,$B820,'Unit details'!$N$4039:$N$4039,"Yes"))</x:f>
        <x:v>n.a.</x:v>
      </x:c>
      <x:c r="G820" s="43" t="str">
        <x:f>IF(E820=0,"n.a.",SUMIFS('Unit details'!$X$4039:$X$4039,'Unit details'!$B$4039:$B$4039,$A820,'Unit details'!$J$4039:$J$4039,$B820,'Unit details'!$N$4039:$N$4039,"Yes")/E820)</x:f>
        <x:v>n.a.</x:v>
      </x:c>
      <x:c r="H820" s="43" t="str">
        <x:f>IF(E820=0,"n.a.",_xlfn.MAXIFS('Unit details'!$X$4039:$X$4039,'Unit details'!$B$4039:$B$4039,$A820,'Unit details'!$J$4039:$J$4039,$B820,'Unit details'!$N$4039:$N$4039,"Yes"))</x:f>
        <x:v>n.a.</x:v>
      </x:c>
      <x:c r="I820" s="15" t="str">
        <x:f>IF(E820=0,"No reliable quoted sample",IF(E820=1,"One quote only; not a market range","Unweighted mean of advertised asking rates"))</x:f>
        <x:v>No reliable quoted sample</x:v>
      </x:c>
    </x:row>
    <x:row r="821" ht="30" customHeight="1">
      <x:c r="A821" s="15" t="str">
        <x:v>Tadworth and Epsom Downs</x:v>
      </x:c>
      <x:c r="B821" s="15" t="str">
        <x:v>10,001–15,000</x:v>
      </x:c>
      <x:c r="C821" s="14" t="n">
        <x:f>COUNTIFS('Unit details'!$B$4039:$B$4039,$A821,'Unit details'!$J$4039:$J$4039,$B821,'Unit details'!$H$4039:$H$4039,"Current",'Unit details'!$E$4039:$E$4039,"Town")</x:f>
        <x:v>0</x:v>
      </x:c>
      <x:c r="D821" s="14" t="n">
        <x:f>COUNTIFS('Unit details'!$B$4039:$B$4039,$A821,'Unit details'!$J$4039:$J$4039,$B821,'Unit details'!$H$4039:$H$4039,"Current",'Unit details'!$E$4039:$E$4039,"Nearby")</x:f>
        <x:v>0</x:v>
      </x:c>
      <x:c r="E821" s="14" t="n">
        <x:f>COUNTIFS('Unit details'!$B$4039:$B$4039,$A821,'Unit details'!$J$4039:$J$4039,$B821,'Unit details'!$N$4039:$N$4039,"Yes")</x:f>
        <x:v>0</x:v>
      </x:c>
      <x:c r="F821" s="43" t="str">
        <x:f>IF(E821=0,"n.a.",_xlfn.MINIFS('Unit details'!$X$4039:$X$4039,'Unit details'!$B$4039:$B$4039,$A821,'Unit details'!$J$4039:$J$4039,$B821,'Unit details'!$N$4039:$N$4039,"Yes"))</x:f>
        <x:v>n.a.</x:v>
      </x:c>
      <x:c r="G821" s="43" t="str">
        <x:f>IF(E821=0,"n.a.",SUMIFS('Unit details'!$X$4039:$X$4039,'Unit details'!$B$4039:$B$4039,$A821,'Unit details'!$J$4039:$J$4039,$B821,'Unit details'!$N$4039:$N$4039,"Yes")/E821)</x:f>
        <x:v>n.a.</x:v>
      </x:c>
      <x:c r="H821" s="43" t="str">
        <x:f>IF(E821=0,"n.a.",_xlfn.MAXIFS('Unit details'!$X$4039:$X$4039,'Unit details'!$B$4039:$B$4039,$A821,'Unit details'!$J$4039:$J$4039,$B821,'Unit details'!$N$4039:$N$4039,"Yes"))</x:f>
        <x:v>n.a.</x:v>
      </x:c>
      <x:c r="I821" s="15" t="str">
        <x:f>IF(E821=0,"No reliable quoted sample",IF(E821=1,"One quote only; not a market range","Unweighted mean of advertised asking rates"))</x:f>
        <x:v>No reliable quoted sample</x:v>
      </x:c>
    </x:row>
    <x:row r="822" ht="30" customHeight="1">
      <x:c r="A822" s="15" t="str">
        <x:v>Ash and Ash Vale</x:v>
      </x:c>
      <x:c r="B822" s="15" t="str">
        <x:v>1–1,000</x:v>
      </x:c>
      <x:c r="C822" s="14" t="n">
        <x:f>COUNTIFS('Unit details'!$B$2791:$B$2792,$A822,'Unit details'!$J$2791:$J$2792,$B822,'Unit details'!$H$2791:$H$2792,"Current",'Unit details'!$E$2791:$E$2792,"Town")</x:f>
        <x:v>0</x:v>
      </x:c>
      <x:c r="D822" s="14" t="n">
        <x:f>COUNTIFS('Unit details'!$B$2791:$B$2792,$A822,'Unit details'!$J$2791:$J$2792,$B822,'Unit details'!$H$2791:$H$2792,"Current",'Unit details'!$E$2791:$E$2792,"Nearby")</x:f>
        <x:v>0</x:v>
      </x:c>
      <x:c r="E822" s="14" t="n">
        <x:f>COUNTIFS('Unit details'!$B$2791:$B$2792,$A822,'Unit details'!$J$2791:$J$2792,$B822,'Unit details'!$N$2791:$N$2792,"Yes")</x:f>
        <x:v>0</x:v>
      </x:c>
      <x:c r="F822" s="43" t="str">
        <x:f>IF(E822=0,"n.a.",_xlfn.MINIFS('Unit details'!$X$2791:$X$2792,'Unit details'!$B$2791:$B$2792,$A822,'Unit details'!$J$2791:$J$2792,$B822,'Unit details'!$N$2791:$N$2792,"Yes"))</x:f>
        <x:v>n.a.</x:v>
      </x:c>
      <x:c r="G822" s="43" t="str">
        <x:f>IF(E822=0,"n.a.",SUMIFS('Unit details'!$X$2791:$X$2792,'Unit details'!$B$2791:$B$2792,$A822,'Unit details'!$J$2791:$J$2792,$B822,'Unit details'!$N$2791:$N$2792,"Yes")/E822)</x:f>
        <x:v>n.a.</x:v>
      </x:c>
      <x:c r="H822" s="43" t="str">
        <x:f>IF(E822=0,"n.a.",_xlfn.MAXIFS('Unit details'!$X$2791:$X$2792,'Unit details'!$B$2791:$B$2792,$A822,'Unit details'!$J$2791:$J$2792,$B822,'Unit details'!$N$2791:$N$2792,"Yes"))</x:f>
        <x:v>n.a.</x:v>
      </x:c>
      <x:c r="I822" s="15" t="str">
        <x:f>IF(E822=0,"No reliable quoted sample",IF(E822=1,"One quote only; not a market range","Unweighted mean of advertised asking rates"))</x:f>
        <x:v>No reliable quoted sample</x:v>
      </x:c>
    </x:row>
    <x:row r="823" ht="30" customHeight="1">
      <x:c r="A823" s="15" t="str">
        <x:v>Ash and Ash Vale</x:v>
      </x:c>
      <x:c r="B823" s="15" t="str">
        <x:v>1,001–2,500</x:v>
      </x:c>
      <x:c r="C823" s="14" t="n">
        <x:f>COUNTIFS('Unit details'!$B$2791:$B$2792,$A823,'Unit details'!$J$2791:$J$2792,$B823,'Unit details'!$H$2791:$H$2792,"Current",'Unit details'!$E$2791:$E$2792,"Town")</x:f>
        <x:v>0</x:v>
      </x:c>
      <x:c r="D823" s="14" t="n">
        <x:f>COUNTIFS('Unit details'!$B$2791:$B$2792,$A823,'Unit details'!$J$2791:$J$2792,$B823,'Unit details'!$H$2791:$H$2792,"Current",'Unit details'!$E$2791:$E$2792,"Nearby")</x:f>
        <x:v>0</x:v>
      </x:c>
      <x:c r="E823" s="14" t="n">
        <x:f>COUNTIFS('Unit details'!$B$2791:$B$2792,$A823,'Unit details'!$J$2791:$J$2792,$B823,'Unit details'!$N$2791:$N$2792,"Yes")</x:f>
        <x:v>0</x:v>
      </x:c>
      <x:c r="F823" s="43" t="str">
        <x:f>IF(E823=0,"n.a.",_xlfn.MINIFS('Unit details'!$X$2791:$X$2792,'Unit details'!$B$2791:$B$2792,$A823,'Unit details'!$J$2791:$J$2792,$B823,'Unit details'!$N$2791:$N$2792,"Yes"))</x:f>
        <x:v>n.a.</x:v>
      </x:c>
      <x:c r="G823" s="43" t="str">
        <x:f>IF(E823=0,"n.a.",SUMIFS('Unit details'!$X$2791:$X$2792,'Unit details'!$B$2791:$B$2792,$A823,'Unit details'!$J$2791:$J$2792,$B823,'Unit details'!$N$2791:$N$2792,"Yes")/E823)</x:f>
        <x:v>n.a.</x:v>
      </x:c>
      <x:c r="H823" s="43" t="str">
        <x:f>IF(E823=0,"n.a.",_xlfn.MAXIFS('Unit details'!$X$2791:$X$2792,'Unit details'!$B$2791:$B$2792,$A823,'Unit details'!$J$2791:$J$2792,$B823,'Unit details'!$N$2791:$N$2792,"Yes"))</x:f>
        <x:v>n.a.</x:v>
      </x:c>
      <x:c r="I823" s="15" t="str">
        <x:f>IF(E823=0,"No reliable quoted sample",IF(E823=1,"One quote only; not a market range","Unweighted mean of advertised asking rates"))</x:f>
        <x:v>No reliable quoted sample</x:v>
      </x:c>
    </x:row>
    <x:row r="824" ht="30" customHeight="1">
      <x:c r="A824" s="15" t="str">
        <x:v>Ash and Ash Vale</x:v>
      </x:c>
      <x:c r="B824" s="15" t="str">
        <x:v>2,501–5,000</x:v>
      </x:c>
      <x:c r="C824" s="14" t="n">
        <x:f>COUNTIFS('Unit details'!$B$2791:$B$2792,$A824,'Unit details'!$J$2791:$J$2792,$B824,'Unit details'!$H$2791:$H$2792,"Current",'Unit details'!$E$2791:$E$2792,"Town")</x:f>
        <x:v>1</x:v>
      </x:c>
      <x:c r="D824" s="14" t="n">
        <x:f>COUNTIFS('Unit details'!$B$2791:$B$2792,$A824,'Unit details'!$J$2791:$J$2792,$B824,'Unit details'!$H$2791:$H$2792,"Current",'Unit details'!$E$2791:$E$2792,"Nearby")</x:f>
        <x:v>0</x:v>
      </x:c>
      <x:c r="E824" s="14" t="n">
        <x:f>COUNTIFS('Unit details'!$B$2791:$B$2792,$A824,'Unit details'!$J$2791:$J$2792,$B824,'Unit details'!$N$2791:$N$2792,"Yes")</x:f>
        <x:v>0</x:v>
      </x:c>
      <x:c r="F824" s="43" t="str">
        <x:f>IF(E824=0,"n.a.",_xlfn.MINIFS('Unit details'!$X$2791:$X$2792,'Unit details'!$B$2791:$B$2792,$A824,'Unit details'!$J$2791:$J$2792,$B824,'Unit details'!$N$2791:$N$2792,"Yes"))</x:f>
        <x:v>n.a.</x:v>
      </x:c>
      <x:c r="G824" s="43" t="str">
        <x:f>IF(E824=0,"n.a.",SUMIFS('Unit details'!$X$2791:$X$2792,'Unit details'!$B$2791:$B$2792,$A824,'Unit details'!$J$2791:$J$2792,$B824,'Unit details'!$N$2791:$N$2792,"Yes")/E824)</x:f>
        <x:v>n.a.</x:v>
      </x:c>
      <x:c r="H824" s="43" t="str">
        <x:f>IF(E824=0,"n.a.",_xlfn.MAXIFS('Unit details'!$X$2791:$X$2792,'Unit details'!$B$2791:$B$2792,$A824,'Unit details'!$J$2791:$J$2792,$B824,'Unit details'!$N$2791:$N$2792,"Yes"))</x:f>
        <x:v>n.a.</x:v>
      </x:c>
      <x:c r="I824" s="15" t="str">
        <x:f>IF(E824=0,"No reliable quoted sample",IF(E824=1,"One quote only; not a market range","Unweighted mean of advertised asking rates"))</x:f>
        <x:v>No reliable quoted sample</x:v>
      </x:c>
    </x:row>
    <x:row r="825" ht="30" customHeight="1">
      <x:c r="A825" s="15" t="str">
        <x:v>Ash and Ash Vale</x:v>
      </x:c>
      <x:c r="B825" s="15" t="str">
        <x:v>5,001–10,000</x:v>
      </x:c>
      <x:c r="C825" s="14" t="n">
        <x:f>COUNTIFS('Unit details'!$B$2791:$B$2792,$A825,'Unit details'!$J$2791:$J$2792,$B825,'Unit details'!$H$2791:$H$2792,"Current",'Unit details'!$E$2791:$E$2792,"Town")</x:f>
        <x:v>1</x:v>
      </x:c>
      <x:c r="D825" s="14" t="n">
        <x:f>COUNTIFS('Unit details'!$B$2791:$B$2792,$A825,'Unit details'!$J$2791:$J$2792,$B825,'Unit details'!$H$2791:$H$2792,"Current",'Unit details'!$E$2791:$E$2792,"Nearby")</x:f>
        <x:v>0</x:v>
      </x:c>
      <x:c r="E825" s="14" t="n">
        <x:f>COUNTIFS('Unit details'!$B$2791:$B$2792,$A825,'Unit details'!$J$2791:$J$2792,$B825,'Unit details'!$N$2791:$N$2792,"Yes")</x:f>
        <x:v>0</x:v>
      </x:c>
      <x:c r="F825" s="43" t="str">
        <x:f>IF(E825=0,"n.a.",_xlfn.MINIFS('Unit details'!$X$2791:$X$2792,'Unit details'!$B$2791:$B$2792,$A825,'Unit details'!$J$2791:$J$2792,$B825,'Unit details'!$N$2791:$N$2792,"Yes"))</x:f>
        <x:v>n.a.</x:v>
      </x:c>
      <x:c r="G825" s="43" t="str">
        <x:f>IF(E825=0,"n.a.",SUMIFS('Unit details'!$X$2791:$X$2792,'Unit details'!$B$2791:$B$2792,$A825,'Unit details'!$J$2791:$J$2792,$B825,'Unit details'!$N$2791:$N$2792,"Yes")/E825)</x:f>
        <x:v>n.a.</x:v>
      </x:c>
      <x:c r="H825" s="43" t="str">
        <x:f>IF(E825=0,"n.a.",_xlfn.MAXIFS('Unit details'!$X$2791:$X$2792,'Unit details'!$B$2791:$B$2792,$A825,'Unit details'!$J$2791:$J$2792,$B825,'Unit details'!$N$2791:$N$2792,"Yes"))</x:f>
        <x:v>n.a.</x:v>
      </x:c>
      <x:c r="I825" s="15" t="str">
        <x:f>IF(E825=0,"No reliable quoted sample",IF(E825=1,"One quote only; not a market range","Unweighted mean of advertised asking rates"))</x:f>
        <x:v>No reliable quoted sample</x:v>
      </x:c>
    </x:row>
    <x:row r="826" ht="30" customHeight="1">
      <x:c r="A826" s="15" t="str">
        <x:v>Ash and Ash Vale</x:v>
      </x:c>
      <x:c r="B826" s="15" t="str">
        <x:v>10,001–15,000</x:v>
      </x:c>
      <x:c r="C826" s="14" t="n">
        <x:f>COUNTIFS('Unit details'!$B$2791:$B$2792,$A826,'Unit details'!$J$2791:$J$2792,$B826,'Unit details'!$H$2791:$H$2792,"Current",'Unit details'!$E$2791:$E$2792,"Town")</x:f>
        <x:v>0</x:v>
      </x:c>
      <x:c r="D826" s="14" t="n">
        <x:f>COUNTIFS('Unit details'!$B$2791:$B$2792,$A826,'Unit details'!$J$2791:$J$2792,$B826,'Unit details'!$H$2791:$H$2792,"Current",'Unit details'!$E$2791:$E$2792,"Nearby")</x:f>
        <x:v>0</x:v>
      </x:c>
      <x:c r="E826" s="14" t="n">
        <x:f>COUNTIFS('Unit details'!$B$2791:$B$2792,$A826,'Unit details'!$J$2791:$J$2792,$B826,'Unit details'!$N$2791:$N$2792,"Yes")</x:f>
        <x:v>0</x:v>
      </x:c>
      <x:c r="F826" s="43" t="str">
        <x:f>IF(E826=0,"n.a.",_xlfn.MINIFS('Unit details'!$X$2791:$X$2792,'Unit details'!$B$2791:$B$2792,$A826,'Unit details'!$J$2791:$J$2792,$B826,'Unit details'!$N$2791:$N$2792,"Yes"))</x:f>
        <x:v>n.a.</x:v>
      </x:c>
      <x:c r="G826" s="43" t="str">
        <x:f>IF(E826=0,"n.a.",SUMIFS('Unit details'!$X$2791:$X$2792,'Unit details'!$B$2791:$B$2792,$A826,'Unit details'!$J$2791:$J$2792,$B826,'Unit details'!$N$2791:$N$2792,"Yes")/E826)</x:f>
        <x:v>n.a.</x:v>
      </x:c>
      <x:c r="H826" s="43" t="str">
        <x:f>IF(E826=0,"n.a.",_xlfn.MAXIFS('Unit details'!$X$2791:$X$2792,'Unit details'!$B$2791:$B$2792,$A826,'Unit details'!$J$2791:$J$2792,$B826,'Unit details'!$N$2791:$N$2792,"Yes"))</x:f>
        <x:v>n.a.</x:v>
      </x:c>
      <x:c r="I826" s="15" t="str">
        <x:f>IF(E826=0,"No reliable quoted sample",IF(E826=1,"One quote only; not a market range","Unweighted mean of advertised asking rates"))</x:f>
        <x:v>No reliable quoted sample</x:v>
      </x:c>
    </x:row>
    <x:row r="827" ht="30" customHeight="1">
      <x:c r="A827" s="15" t="str">
        <x:v>Basingstoke</x:v>
      </x:c>
      <x:c r="B827" s="15" t="str">
        <x:v>1–1,000</x:v>
      </x:c>
      <x:c r="C827" s="14" t="n">
        <x:f>COUNTIFS('Unit details'!$B$2793:$B$2827,$A827,'Unit details'!$J$2793:$J$2827,$B827,'Unit details'!$H$2793:$H$2827,"Current",'Unit details'!$E$2793:$E$2827,"Town")</x:f>
        <x:v>1</x:v>
      </x:c>
      <x:c r="D827" s="14" t="n">
        <x:f>COUNTIFS('Unit details'!$B$2793:$B$2827,$A827,'Unit details'!$J$2793:$J$2827,$B827,'Unit details'!$H$2793:$H$2827,"Current",'Unit details'!$E$2793:$E$2827,"Nearby")</x:f>
        <x:v>0</x:v>
      </x:c>
      <x:c r="E827" s="14" t="n">
        <x:f>COUNTIFS('Unit details'!$B$2793:$B$2827,$A827,'Unit details'!$J$2793:$J$2827,$B827,'Unit details'!$N$2793:$N$2827,"Yes")</x:f>
        <x:v>1</x:v>
      </x:c>
      <x:c r="F827" s="43" t="n">
        <x:f>IF(E827=0,"n.a.",_xlfn.MINIFS('Unit details'!$X$2793:$X$2827,'Unit details'!$B$2793:$B$2827,$A827,'Unit details'!$J$2793:$J$2827,$B827,'Unit details'!$N$2793:$N$2827,"Yes"))</x:f>
        <x:v>14.961389961389962</x:v>
      </x:c>
      <x:c r="G827" s="43" t="n">
        <x:f>IF(E827=0,"n.a.",SUMIFS('Unit details'!$X$2793:$X$2827,'Unit details'!$B$2793:$B$2827,$A827,'Unit details'!$J$2793:$J$2827,$B827,'Unit details'!$N$2793:$N$2827,"Yes")/E827)</x:f>
        <x:v>14.961389961389962</x:v>
      </x:c>
      <x:c r="H827" s="43" t="n">
        <x:f>IF(E827=0,"n.a.",_xlfn.MAXIFS('Unit details'!$X$2793:$X$2827,'Unit details'!$B$2793:$B$2827,$A827,'Unit details'!$J$2793:$J$2827,$B827,'Unit details'!$N$2793:$N$2827,"Yes"))</x:f>
        <x:v>14.961389961389962</x:v>
      </x:c>
      <x:c r="I827" s="15" t="str">
        <x:f>IF(E827=0,"No reliable quoted sample",IF(E827=1,"One quote only; not a market range","Unweighted mean of advertised asking rates"))</x:f>
        <x:v>One quote only; not a market range</x:v>
      </x:c>
    </x:row>
    <x:row r="828" ht="30" customHeight="1">
      <x:c r="A828" s="15" t="str">
        <x:v>Basingstoke</x:v>
      </x:c>
      <x:c r="B828" s="15" t="str">
        <x:v>1,001–2,500</x:v>
      </x:c>
      <x:c r="C828" s="14" t="n">
        <x:f>COUNTIFS('Unit details'!$B$2793:$B$2827,$A828,'Unit details'!$J$2793:$J$2827,$B828,'Unit details'!$H$2793:$H$2827,"Current",'Unit details'!$E$2793:$E$2827,"Town")</x:f>
        <x:v>7</x:v>
      </x:c>
      <x:c r="D828" s="14" t="n">
        <x:f>COUNTIFS('Unit details'!$B$2793:$B$2827,$A828,'Unit details'!$J$2793:$J$2827,$B828,'Unit details'!$H$2793:$H$2827,"Current",'Unit details'!$E$2793:$E$2827,"Nearby")</x:f>
        <x:v>0</x:v>
      </x:c>
      <x:c r="E828" s="14" t="n">
        <x:f>COUNTIFS('Unit details'!$B$2793:$B$2827,$A828,'Unit details'!$J$2793:$J$2827,$B828,'Unit details'!$N$2793:$N$2827,"Yes")</x:f>
        <x:v>6</x:v>
      </x:c>
      <x:c r="F828" s="43" t="n">
        <x:f>IF(E828=0,"n.a.",_xlfn.MINIFS('Unit details'!$X$2793:$X$2827,'Unit details'!$B$2793:$B$2827,$A828,'Unit details'!$J$2793:$J$2827,$B828,'Unit details'!$N$2793:$N$2827,"Yes"))</x:f>
        <x:v>9.606890459363958</x:v>
      </x:c>
      <x:c r="G828" s="43" t="n">
        <x:f>IF(E828=0,"n.a.",SUMIFS('Unit details'!$X$2793:$X$2827,'Unit details'!$B$2793:$B$2827,$A828,'Unit details'!$J$2793:$J$2827,$B828,'Unit details'!$N$2793:$N$2827,"Yes")/E828)</x:f>
        <x:v>13.732909590685273</x:v>
      </x:c>
      <x:c r="H828" s="43" t="n">
        <x:f>IF(E828=0,"n.a.",_xlfn.MAXIFS('Unit details'!$X$2793:$X$2827,'Unit details'!$B$2793:$B$2827,$A828,'Unit details'!$J$2793:$J$2827,$B828,'Unit details'!$N$2793:$N$2827,"Yes"))</x:f>
        <x:v>16.50171821305842</x:v>
      </x:c>
      <x:c r="I828" s="15" t="str">
        <x:f>IF(E828=0,"No reliable quoted sample",IF(E828=1,"One quote only; not a market range","Unweighted mean of advertised asking rates"))</x:f>
        <x:v>Unweighted mean of advertised asking rates</x:v>
      </x:c>
    </x:row>
    <x:row r="829" ht="30" customHeight="1">
      <x:c r="A829" s="15" t="str">
        <x:v>Basingstoke</x:v>
      </x:c>
      <x:c r="B829" s="15" t="str">
        <x:v>2,501–5,000</x:v>
      </x:c>
      <x:c r="C829" s="14" t="n">
        <x:f>COUNTIFS('Unit details'!$B$2793:$B$2827,$A829,'Unit details'!$J$2793:$J$2827,$B829,'Unit details'!$H$2793:$H$2827,"Current",'Unit details'!$E$2793:$E$2827,"Town")</x:f>
        <x:v>9</x:v>
      </x:c>
      <x:c r="D829" s="14" t="n">
        <x:f>COUNTIFS('Unit details'!$B$2793:$B$2827,$A829,'Unit details'!$J$2793:$J$2827,$B829,'Unit details'!$H$2793:$H$2827,"Current",'Unit details'!$E$2793:$E$2827,"Nearby")</x:f>
        <x:v>1</x:v>
      </x:c>
      <x:c r="E829" s="14" t="n">
        <x:f>COUNTIFS('Unit details'!$B$2793:$B$2827,$A829,'Unit details'!$J$2793:$J$2827,$B829,'Unit details'!$N$2793:$N$2827,"Yes")</x:f>
        <x:v>6</x:v>
      </x:c>
      <x:c r="F829" s="43" t="n">
        <x:f>IF(E829=0,"n.a.",_xlfn.MINIFS('Unit details'!$X$2793:$X$2827,'Unit details'!$B$2793:$B$2827,$A829,'Unit details'!$J$2793:$J$2827,$B829,'Unit details'!$N$2793:$N$2827,"Yes"))</x:f>
        <x:v>8.798435833629577</x:v>
      </x:c>
      <x:c r="G829" s="43" t="n">
        <x:f>IF(E829=0,"n.a.",SUMIFS('Unit details'!$X$2793:$X$2827,'Unit details'!$B$2793:$B$2827,$A829,'Unit details'!$J$2793:$J$2827,$B829,'Unit details'!$N$2793:$N$2827,"Yes")/E829)</x:f>
        <x:v>11.369879111939355</x:v>
      </x:c>
      <x:c r="H829" s="43" t="n">
        <x:f>IF(E829=0,"n.a.",_xlfn.MAXIFS('Unit details'!$X$2793:$X$2827,'Unit details'!$B$2793:$B$2827,$A829,'Unit details'!$J$2793:$J$2827,$B829,'Unit details'!$N$2793:$N$2827,"Yes"))</x:f>
        <x:v>15</x:v>
      </x:c>
      <x:c r="I829" s="15" t="str">
        <x:f>IF(E829=0,"No reliable quoted sample",IF(E829=1,"One quote only; not a market range","Unweighted mean of advertised asking rates"))</x:f>
        <x:v>Unweighted mean of advertised asking rates</x:v>
      </x:c>
    </x:row>
    <x:row r="830" ht="30" customHeight="1">
      <x:c r="A830" s="15" t="str">
        <x:v>Basingstoke</x:v>
      </x:c>
      <x:c r="B830" s="15" t="str">
        <x:v>5,001–10,000</x:v>
      </x:c>
      <x:c r="C830" s="14" t="n">
        <x:f>COUNTIFS('Unit details'!$B$2793:$B$2827,$A830,'Unit details'!$J$2793:$J$2827,$B830,'Unit details'!$H$2793:$H$2827,"Current",'Unit details'!$E$2793:$E$2827,"Town")</x:f>
        <x:v>6</x:v>
      </x:c>
      <x:c r="D830" s="14" t="n">
        <x:f>COUNTIFS('Unit details'!$B$2793:$B$2827,$A830,'Unit details'!$J$2793:$J$2827,$B830,'Unit details'!$H$2793:$H$2827,"Current",'Unit details'!$E$2793:$E$2827,"Nearby")</x:f>
        <x:v>1</x:v>
      </x:c>
      <x:c r="E830" s="14" t="n">
        <x:f>COUNTIFS('Unit details'!$B$2793:$B$2827,$A830,'Unit details'!$J$2793:$J$2827,$B830,'Unit details'!$N$2793:$N$2827,"Yes")</x:f>
        <x:v>6</x:v>
      </x:c>
      <x:c r="F830" s="43" t="n">
        <x:f>IF(E830=0,"n.a.",_xlfn.MINIFS('Unit details'!$X$2793:$X$2827,'Unit details'!$B$2793:$B$2827,$A830,'Unit details'!$J$2793:$J$2827,$B830,'Unit details'!$N$2793:$N$2827,"Yes"))</x:f>
        <x:v>11.381475667189953</x:v>
      </x:c>
      <x:c r="G830" s="43" t="n">
        <x:f>IF(E830=0,"n.a.",SUMIFS('Unit details'!$X$2793:$X$2827,'Unit details'!$B$2793:$B$2827,$A830,'Unit details'!$J$2793:$J$2827,$B830,'Unit details'!$N$2793:$N$2827,"Yes")/E830)</x:f>
        <x:v>13.533791930323014</x:v>
      </x:c>
      <x:c r="H830" s="43" t="n">
        <x:f>IF(E830=0,"n.a.",_xlfn.MAXIFS('Unit details'!$X$2793:$X$2827,'Unit details'!$B$2793:$B$2827,$A830,'Unit details'!$J$2793:$J$2827,$B830,'Unit details'!$N$2793:$N$2827,"Yes"))</x:f>
        <x:v>15.570617329181168</x:v>
      </x:c>
      <x:c r="I830" s="15" t="str">
        <x:f>IF(E830=0,"No reliable quoted sample",IF(E830=1,"One quote only; not a market range","Unweighted mean of advertised asking rates"))</x:f>
        <x:v>Unweighted mean of advertised asking rates</x:v>
      </x:c>
    </x:row>
    <x:row r="831" ht="30" customHeight="1">
      <x:c r="A831" s="15" t="str">
        <x:v>Basingstoke</x:v>
      </x:c>
      <x:c r="B831" s="15" t="str">
        <x:v>10,001–15,000</x:v>
      </x:c>
      <x:c r="C831" s="14" t="n">
        <x:f>COUNTIFS('Unit details'!$B$2793:$B$2827,$A831,'Unit details'!$J$2793:$J$2827,$B831,'Unit details'!$H$2793:$H$2827,"Current",'Unit details'!$E$2793:$E$2827,"Town")</x:f>
        <x:v>2</x:v>
      </x:c>
      <x:c r="D831" s="14" t="n">
        <x:f>COUNTIFS('Unit details'!$B$2793:$B$2827,$A831,'Unit details'!$J$2793:$J$2827,$B831,'Unit details'!$H$2793:$H$2827,"Current",'Unit details'!$E$2793:$E$2827,"Nearby")</x:f>
        <x:v>0</x:v>
      </x:c>
      <x:c r="E831" s="14" t="n">
        <x:f>COUNTIFS('Unit details'!$B$2793:$B$2827,$A831,'Unit details'!$J$2793:$J$2827,$B831,'Unit details'!$N$2793:$N$2827,"Yes")</x:f>
        <x:v>2</x:v>
      </x:c>
      <x:c r="F831" s="43" t="n">
        <x:f>IF(E831=0,"n.a.",_xlfn.MINIFS('Unit details'!$X$2793:$X$2827,'Unit details'!$B$2793:$B$2827,$A831,'Unit details'!$J$2793:$J$2827,$B831,'Unit details'!$N$2793:$N$2827,"Yes"))</x:f>
        <x:v>6.514051740182394</x:v>
      </x:c>
      <x:c r="G831" s="43" t="n">
        <x:f>IF(E831=0,"n.a.",SUMIFS('Unit details'!$X$2793:$X$2827,'Unit details'!$B$2793:$B$2827,$A831,'Unit details'!$J$2793:$J$2827,$B831,'Unit details'!$N$2793:$N$2827,"Yes")/E831)</x:f>
        <x:v>9.13988399444709</x:v>
      </x:c>
      <x:c r="H831" s="43" t="n">
        <x:f>IF(E831=0,"n.a.",_xlfn.MAXIFS('Unit details'!$X$2793:$X$2827,'Unit details'!$B$2793:$B$2827,$A831,'Unit details'!$J$2793:$J$2827,$B831,'Unit details'!$N$2793:$N$2827,"Yes"))</x:f>
        <x:v>11.765716248711783</x:v>
      </x:c>
      <x:c r="I831" s="15" t="str">
        <x:f>IF(E831=0,"No reliable quoted sample",IF(E831=1,"One quote only; not a market range","Unweighted mean of advertised asking rates"))</x:f>
        <x:v>Unweighted mean of advertised asking rates</x:v>
      </x:c>
    </x:row>
    <x:row r="832" ht="30" customHeight="1">
      <x:c r="A832" s="15" t="str">
        <x:v>Basingstoke</x:v>
      </x:c>
      <x:c r="B832" s="15" t="str">
        <x:v>Range crosses bands</x:v>
      </x:c>
      <x:c r="C832" s="14" t="n">
        <x:f>COUNTIFS('Unit details'!$B$2793:$B$2827,$A832,'Unit details'!$J$2793:$J$2827,$B832,'Unit details'!$H$2793:$H$2827,"Current",'Unit details'!$E$2793:$E$2827,"Town")</x:f>
        <x:v>1</x:v>
      </x:c>
      <x:c r="D832" s="14" t="n">
        <x:f>COUNTIFS('Unit details'!$B$2793:$B$2827,$A832,'Unit details'!$J$2793:$J$2827,$B832,'Unit details'!$H$2793:$H$2827,"Current",'Unit details'!$E$2793:$E$2827,"Nearby")</x:f>
        <x:v>0</x:v>
      </x:c>
      <x:c r="E832" s="14" t="n">
        <x:f>COUNTIFS('Unit details'!$B$2793:$B$2827,$A832,'Unit details'!$J$2793:$J$2827,$B832,'Unit details'!$N$2793:$N$2827,"Yes")</x:f>
        <x:v>0</x:v>
      </x:c>
      <x:c r="F832" s="43" t="str">
        <x:f>IF(E832=0,"n.a.",_xlfn.MINIFS('Unit details'!$X$2793:$X$2827,'Unit details'!$B$2793:$B$2827,$A832,'Unit details'!$J$2793:$J$2827,$B832,'Unit details'!$N$2793:$N$2827,"Yes"))</x:f>
        <x:v>n.a.</x:v>
      </x:c>
      <x:c r="G832" s="43" t="str">
        <x:f>IF(E832=0,"n.a.",SUMIFS('Unit details'!$X$2793:$X$2827,'Unit details'!$B$2793:$B$2827,$A832,'Unit details'!$J$2793:$J$2827,$B832,'Unit details'!$N$2793:$N$2827,"Yes")/E832)</x:f>
        <x:v>n.a.</x:v>
      </x:c>
      <x:c r="H832" s="43" t="str">
        <x:f>IF(E832=0,"n.a.",_xlfn.MAXIFS('Unit details'!$X$2793:$X$2827,'Unit details'!$B$2793:$B$2827,$A832,'Unit details'!$J$2793:$J$2827,$B832,'Unit details'!$N$2793:$N$2827,"Yes"))</x:f>
        <x:v>n.a.</x:v>
      </x:c>
      <x:c r="I832" s="15" t="str">
        <x:f>IF(E832=0,"No reliable quoted sample",IF(E832=1,"One quote only; not a market range","Unweighted mean of advertised asking rates"))</x:f>
        <x:v>No reliable quoted sample</x:v>
      </x:c>
    </x:row>
    <x:row r="833" ht="30" customHeight="1">
      <x:c r="A833" s="15" t="str">
        <x:v>Andover</x:v>
      </x:c>
      <x:c r="B833" s="15" t="str">
        <x:v>1–1,000</x:v>
      </x:c>
      <x:c r="C833" s="14" t="n">
        <x:f>COUNTIFS('Unit details'!$B$2828:$B$2836,$A833,'Unit details'!$J$2828:$J$2836,$B833,'Unit details'!$H$2828:$H$2836,"Current",'Unit details'!$E$2828:$E$2836,"Town")</x:f>
        <x:v>0</x:v>
      </x:c>
      <x:c r="D833" s="14" t="n">
        <x:f>COUNTIFS('Unit details'!$B$2828:$B$2836,$A833,'Unit details'!$J$2828:$J$2836,$B833,'Unit details'!$H$2828:$H$2836,"Current",'Unit details'!$E$2828:$E$2836,"Nearby")</x:f>
        <x:v>0</x:v>
      </x:c>
      <x:c r="E833" s="14" t="n">
        <x:f>COUNTIFS('Unit details'!$B$2828:$B$2836,$A833,'Unit details'!$J$2828:$J$2836,$B833,'Unit details'!$N$2828:$N$2836,"Yes")</x:f>
        <x:v>0</x:v>
      </x:c>
      <x:c r="F833" s="43" t="str">
        <x:f>IF(E833=0,"n.a.",_xlfn.MINIFS('Unit details'!$X$2828:$X$2836,'Unit details'!$B$2828:$B$2836,$A833,'Unit details'!$J$2828:$J$2836,$B833,'Unit details'!$N$2828:$N$2836,"Yes"))</x:f>
        <x:v>n.a.</x:v>
      </x:c>
      <x:c r="G833" s="43" t="str">
        <x:f>IF(E833=0,"n.a.",SUMIFS('Unit details'!$X$2828:$X$2836,'Unit details'!$B$2828:$B$2836,$A833,'Unit details'!$J$2828:$J$2836,$B833,'Unit details'!$N$2828:$N$2836,"Yes")/E833)</x:f>
        <x:v>n.a.</x:v>
      </x:c>
      <x:c r="H833" s="43" t="str">
        <x:f>IF(E833=0,"n.a.",_xlfn.MAXIFS('Unit details'!$X$2828:$X$2836,'Unit details'!$B$2828:$B$2836,$A833,'Unit details'!$J$2828:$J$2836,$B833,'Unit details'!$N$2828:$N$2836,"Yes"))</x:f>
        <x:v>n.a.</x:v>
      </x:c>
      <x:c r="I833" s="15" t="str">
        <x:f>IF(E833=0,"No reliable quoted sample",IF(E833=1,"One quote only; not a market range","Unweighted mean of advertised asking rates"))</x:f>
        <x:v>No reliable quoted sample</x:v>
      </x:c>
    </x:row>
    <x:row r="834" ht="30" customHeight="1">
      <x:c r="A834" s="15" t="str">
        <x:v>Andover</x:v>
      </x:c>
      <x:c r="B834" s="15" t="str">
        <x:v>1,001–2,500</x:v>
      </x:c>
      <x:c r="C834" s="14" t="n">
        <x:f>COUNTIFS('Unit details'!$B$2828:$B$2836,$A834,'Unit details'!$J$2828:$J$2836,$B834,'Unit details'!$H$2828:$H$2836,"Current",'Unit details'!$E$2828:$E$2836,"Town")</x:f>
        <x:v>2</x:v>
      </x:c>
      <x:c r="D834" s="14" t="n">
        <x:f>COUNTIFS('Unit details'!$B$2828:$B$2836,$A834,'Unit details'!$J$2828:$J$2836,$B834,'Unit details'!$H$2828:$H$2836,"Current",'Unit details'!$E$2828:$E$2836,"Nearby")</x:f>
        <x:v>0</x:v>
      </x:c>
      <x:c r="E834" s="14" t="n">
        <x:f>COUNTIFS('Unit details'!$B$2828:$B$2836,$A834,'Unit details'!$J$2828:$J$2836,$B834,'Unit details'!$N$2828:$N$2836,"Yes")</x:f>
        <x:v>2</x:v>
      </x:c>
      <x:c r="F834" s="43" t="n">
        <x:f>IF(E834=0,"n.a.",_xlfn.MINIFS('Unit details'!$X$2828:$X$2836,'Unit details'!$B$2828:$B$2836,$A834,'Unit details'!$J$2828:$J$2836,$B834,'Unit details'!$N$2828:$N$2836,"Yes"))</x:f>
        <x:v>7.94010889292196</x:v>
      </x:c>
      <x:c r="G834" s="43" t="n">
        <x:f>IF(E834=0,"n.a.",SUMIFS('Unit details'!$X$2828:$X$2836,'Unit details'!$B$2828:$B$2836,$A834,'Unit details'!$J$2828:$J$2836,$B834,'Unit details'!$N$2828:$N$2836,"Yes")/E834)</x:f>
        <x:v>8.215560595940639</x:v>
      </x:c>
      <x:c r="H834" s="43" t="n">
        <x:f>IF(E834=0,"n.a.",_xlfn.MAXIFS('Unit details'!$X$2828:$X$2836,'Unit details'!$B$2828:$B$2836,$A834,'Unit details'!$J$2828:$J$2836,$B834,'Unit details'!$N$2828:$N$2836,"Yes"))</x:f>
        <x:v>8.491012298959319</x:v>
      </x:c>
      <x:c r="I834" s="15" t="str">
        <x:f>IF(E834=0,"No reliable quoted sample",IF(E834=1,"One quote only; not a market range","Unweighted mean of advertised asking rates"))</x:f>
        <x:v>Unweighted mean of advertised asking rates</x:v>
      </x:c>
    </x:row>
    <x:row r="835" ht="30" customHeight="1">
      <x:c r="A835" s="15" t="str">
        <x:v>Andover</x:v>
      </x:c>
      <x:c r="B835" s="15" t="str">
        <x:v>2,501–5,000</x:v>
      </x:c>
      <x:c r="C835" s="14" t="n">
        <x:f>COUNTIFS('Unit details'!$B$2828:$B$2836,$A835,'Unit details'!$J$2828:$J$2836,$B835,'Unit details'!$H$2828:$H$2836,"Current",'Unit details'!$E$2828:$E$2836,"Town")</x:f>
        <x:v>1</x:v>
      </x:c>
      <x:c r="D835" s="14" t="n">
        <x:f>COUNTIFS('Unit details'!$B$2828:$B$2836,$A835,'Unit details'!$J$2828:$J$2836,$B835,'Unit details'!$H$2828:$H$2836,"Current",'Unit details'!$E$2828:$E$2836,"Nearby")</x:f>
        <x:v>0</x:v>
      </x:c>
      <x:c r="E835" s="14" t="n">
        <x:f>COUNTIFS('Unit details'!$B$2828:$B$2836,$A835,'Unit details'!$J$2828:$J$2836,$B835,'Unit details'!$N$2828:$N$2836,"Yes")</x:f>
        <x:v>0</x:v>
      </x:c>
      <x:c r="F835" s="43" t="str">
        <x:f>IF(E835=0,"n.a.",_xlfn.MINIFS('Unit details'!$X$2828:$X$2836,'Unit details'!$B$2828:$B$2836,$A835,'Unit details'!$J$2828:$J$2836,$B835,'Unit details'!$N$2828:$N$2836,"Yes"))</x:f>
        <x:v>n.a.</x:v>
      </x:c>
      <x:c r="G835" s="43" t="str">
        <x:f>IF(E835=0,"n.a.",SUMIFS('Unit details'!$X$2828:$X$2836,'Unit details'!$B$2828:$B$2836,$A835,'Unit details'!$J$2828:$J$2836,$B835,'Unit details'!$N$2828:$N$2836,"Yes")/E835)</x:f>
        <x:v>n.a.</x:v>
      </x:c>
      <x:c r="H835" s="43" t="str">
        <x:f>IF(E835=0,"n.a.",_xlfn.MAXIFS('Unit details'!$X$2828:$X$2836,'Unit details'!$B$2828:$B$2836,$A835,'Unit details'!$J$2828:$J$2836,$B835,'Unit details'!$N$2828:$N$2836,"Yes"))</x:f>
        <x:v>n.a.</x:v>
      </x:c>
      <x:c r="I835" s="15" t="str">
        <x:f>IF(E835=0,"No reliable quoted sample",IF(E835=1,"One quote only; not a market range","Unweighted mean of advertised asking rates"))</x:f>
        <x:v>No reliable quoted sample</x:v>
      </x:c>
    </x:row>
    <x:row r="836" ht="30" customHeight="1">
      <x:c r="A836" s="15" t="str">
        <x:v>Andover</x:v>
      </x:c>
      <x:c r="B836" s="15" t="str">
        <x:v>5,001–10,000</x:v>
      </x:c>
      <x:c r="C836" s="14" t="n">
        <x:f>COUNTIFS('Unit details'!$B$2828:$B$2836,$A836,'Unit details'!$J$2828:$J$2836,$B836,'Unit details'!$H$2828:$H$2836,"Current",'Unit details'!$E$2828:$E$2836,"Town")</x:f>
        <x:v>1</x:v>
      </x:c>
      <x:c r="D836" s="14" t="n">
        <x:f>COUNTIFS('Unit details'!$B$2828:$B$2836,$A836,'Unit details'!$J$2828:$J$2836,$B836,'Unit details'!$H$2828:$H$2836,"Current",'Unit details'!$E$2828:$E$2836,"Nearby")</x:f>
        <x:v>0</x:v>
      </x:c>
      <x:c r="E836" s="14" t="n">
        <x:f>COUNTIFS('Unit details'!$B$2828:$B$2836,$A836,'Unit details'!$J$2828:$J$2836,$B836,'Unit details'!$N$2828:$N$2836,"Yes")</x:f>
        <x:v>1</x:v>
      </x:c>
      <x:c r="F836" s="43" t="n">
        <x:f>IF(E836=0,"n.a.",_xlfn.MINIFS('Unit details'!$X$2828:$X$2836,'Unit details'!$B$2828:$B$2836,$A836,'Unit details'!$J$2828:$J$2836,$B836,'Unit details'!$N$2828:$N$2836,"Yes"))</x:f>
        <x:v>9.34</x:v>
      </x:c>
      <x:c r="G836" s="43" t="n">
        <x:f>IF(E836=0,"n.a.",SUMIFS('Unit details'!$X$2828:$X$2836,'Unit details'!$B$2828:$B$2836,$A836,'Unit details'!$J$2828:$J$2836,$B836,'Unit details'!$N$2828:$N$2836,"Yes")/E836)</x:f>
        <x:v>9.34</x:v>
      </x:c>
      <x:c r="H836" s="43" t="n">
        <x:f>IF(E836=0,"n.a.",_xlfn.MAXIFS('Unit details'!$X$2828:$X$2836,'Unit details'!$B$2828:$B$2836,$A836,'Unit details'!$J$2828:$J$2836,$B836,'Unit details'!$N$2828:$N$2836,"Yes"))</x:f>
        <x:v>9.34</x:v>
      </x:c>
      <x:c r="I836" s="15" t="str">
        <x:f>IF(E836=0,"No reliable quoted sample",IF(E836=1,"One quote only; not a market range","Unweighted mean of advertised asking rates"))</x:f>
        <x:v>One quote only; not a market range</x:v>
      </x:c>
    </x:row>
    <x:row r="837" ht="30" customHeight="1">
      <x:c r="A837" s="15" t="str">
        <x:v>Andover</x:v>
      </x:c>
      <x:c r="B837" s="15" t="str">
        <x:v>10,001–15,000</x:v>
      </x:c>
      <x:c r="C837" s="14" t="n">
        <x:f>COUNTIFS('Unit details'!$B$2828:$B$2836,$A837,'Unit details'!$J$2828:$J$2836,$B837,'Unit details'!$H$2828:$H$2836,"Current",'Unit details'!$E$2828:$E$2836,"Town")</x:f>
        <x:v>4</x:v>
      </x:c>
      <x:c r="D837" s="14" t="n">
        <x:f>COUNTIFS('Unit details'!$B$2828:$B$2836,$A837,'Unit details'!$J$2828:$J$2836,$B837,'Unit details'!$H$2828:$H$2836,"Current",'Unit details'!$E$2828:$E$2836,"Nearby")</x:f>
        <x:v>0</x:v>
      </x:c>
      <x:c r="E837" s="14" t="n">
        <x:f>COUNTIFS('Unit details'!$B$2828:$B$2836,$A837,'Unit details'!$J$2828:$J$2836,$B837,'Unit details'!$N$2828:$N$2836,"Yes")</x:f>
        <x:v>3</x:v>
      </x:c>
      <x:c r="F837" s="43" t="n">
        <x:f>IF(E837=0,"n.a.",_xlfn.MINIFS('Unit details'!$X$2828:$X$2836,'Unit details'!$B$2828:$B$2836,$A837,'Unit details'!$J$2828:$J$2836,$B837,'Unit details'!$N$2828:$N$2836,"Yes"))</x:f>
        <x:v>8.320069454492838</x:v>
      </x:c>
      <x:c r="G837" s="43" t="n">
        <x:f>IF(E837=0,"n.a.",SUMIFS('Unit details'!$X$2828:$X$2836,'Unit details'!$B$2828:$B$2836,$A837,'Unit details'!$J$2828:$J$2836,$B837,'Unit details'!$N$2828:$N$2836,"Yes")/E837)</x:f>
        <x:v>8.440023151497613</x:v>
      </x:c>
      <x:c r="H837" s="43" t="n">
        <x:f>IF(E837=0,"n.a.",_xlfn.MAXIFS('Unit details'!$X$2828:$X$2836,'Unit details'!$B$2828:$B$2836,$A837,'Unit details'!$J$2828:$J$2836,$B837,'Unit details'!$N$2828:$N$2836,"Yes"))</x:f>
        <x:v>8.5</x:v>
      </x:c>
      <x:c r="I837" s="15" t="str">
        <x:f>IF(E837=0,"No reliable quoted sample",IF(E837=1,"One quote only; not a market range","Unweighted mean of advertised asking rates"))</x:f>
        <x:v>Unweighted mean of advertised asking rates</x:v>
      </x:c>
    </x:row>
    <x:row r="838" ht="30" customHeight="1">
      <x:c r="A838" s="15" t="str">
        <x:v>Andover</x:v>
      </x:c>
      <x:c r="B838" s="15" t="str">
        <x:v>Range crosses bands</x:v>
      </x:c>
      <x:c r="C838" s="14" t="n">
        <x:f>COUNTIFS('Unit details'!$B$2828:$B$2836,$A838,'Unit details'!$J$2828:$J$2836,$B838,'Unit details'!$H$2828:$H$2836,"Current",'Unit details'!$E$2828:$E$2836,"Town")</x:f>
        <x:v>1</x:v>
      </x:c>
      <x:c r="D838" s="14" t="n">
        <x:f>COUNTIFS('Unit details'!$B$2828:$B$2836,$A838,'Unit details'!$J$2828:$J$2836,$B838,'Unit details'!$H$2828:$H$2836,"Current",'Unit details'!$E$2828:$E$2836,"Nearby")</x:f>
        <x:v>0</x:v>
      </x:c>
      <x:c r="E838" s="14" t="n">
        <x:f>COUNTIFS('Unit details'!$B$2828:$B$2836,$A838,'Unit details'!$J$2828:$J$2836,$B838,'Unit details'!$N$2828:$N$2836,"Yes")</x:f>
        <x:v>0</x:v>
      </x:c>
      <x:c r="F838" s="43" t="str">
        <x:f>IF(E838=0,"n.a.",_xlfn.MINIFS('Unit details'!$X$2828:$X$2836,'Unit details'!$B$2828:$B$2836,$A838,'Unit details'!$J$2828:$J$2836,$B838,'Unit details'!$N$2828:$N$2836,"Yes"))</x:f>
        <x:v>n.a.</x:v>
      </x:c>
      <x:c r="G838" s="43" t="str">
        <x:f>IF(E838=0,"n.a.",SUMIFS('Unit details'!$X$2828:$X$2836,'Unit details'!$B$2828:$B$2836,$A838,'Unit details'!$J$2828:$J$2836,$B838,'Unit details'!$N$2828:$N$2836,"Yes")/E838)</x:f>
        <x:v>n.a.</x:v>
      </x:c>
      <x:c r="H838" s="43" t="str">
        <x:f>IF(E838=0,"n.a.",_xlfn.MAXIFS('Unit details'!$X$2828:$X$2836,'Unit details'!$B$2828:$B$2836,$A838,'Unit details'!$J$2828:$J$2836,$B838,'Unit details'!$N$2828:$N$2836,"Yes"))</x:f>
        <x:v>n.a.</x:v>
      </x:c>
      <x:c r="I838" s="15" t="str">
        <x:f>IF(E838=0,"No reliable quoted sample",IF(E838=1,"One quote only; not a market range","Unweighted mean of advertised asking rates"))</x:f>
        <x:v>No reliable quoted sample</x:v>
      </x:c>
    </x:row>
    <x:row r="839" ht="30" customHeight="1">
      <x:c r="A839" s="15" t="str">
        <x:v>Farnborough</x:v>
      </x:c>
      <x:c r="B839" s="15" t="str">
        <x:v>1–1,000</x:v>
      </x:c>
      <x:c r="C839" s="14" t="n">
        <x:f>COUNTIFS('Unit details'!$B$2837:$B$2850,$A839,'Unit details'!$J$2837:$J$2850,$B839,'Unit details'!$H$2837:$H$2850,"Current",'Unit details'!$E$2837:$E$2850,"Town")</x:f>
        <x:v>1</x:v>
      </x:c>
      <x:c r="D839" s="14" t="n">
        <x:f>COUNTIFS('Unit details'!$B$2837:$B$2850,$A839,'Unit details'!$J$2837:$J$2850,$B839,'Unit details'!$H$2837:$H$2850,"Current",'Unit details'!$E$2837:$E$2850,"Nearby")</x:f>
        <x:v>0</x:v>
      </x:c>
      <x:c r="E839" s="14" t="n">
        <x:f>COUNTIFS('Unit details'!$B$2837:$B$2850,$A839,'Unit details'!$J$2837:$J$2850,$B839,'Unit details'!$N$2837:$N$2850,"Yes")</x:f>
        <x:v>1</x:v>
      </x:c>
      <x:c r="F839" s="43" t="n">
        <x:f>IF(E839=0,"n.a.",_xlfn.MINIFS('Unit details'!$X$2837:$X$2850,'Unit details'!$B$2837:$B$2850,$A839,'Unit details'!$J$2837:$J$2850,$B839,'Unit details'!$N$2837:$N$2850,"Yes"))</x:f>
        <x:v>19.741935483870968</x:v>
      </x:c>
      <x:c r="G839" s="43" t="n">
        <x:f>IF(E839=0,"n.a.",SUMIFS('Unit details'!$X$2837:$X$2850,'Unit details'!$B$2837:$B$2850,$A839,'Unit details'!$J$2837:$J$2850,$B839,'Unit details'!$N$2837:$N$2850,"Yes")/E839)</x:f>
        <x:v>19.741935483870968</x:v>
      </x:c>
      <x:c r="H839" s="43" t="n">
        <x:f>IF(E839=0,"n.a.",_xlfn.MAXIFS('Unit details'!$X$2837:$X$2850,'Unit details'!$B$2837:$B$2850,$A839,'Unit details'!$J$2837:$J$2850,$B839,'Unit details'!$N$2837:$N$2850,"Yes"))</x:f>
        <x:v>19.741935483870968</x:v>
      </x:c>
      <x:c r="I839" s="15" t="str">
        <x:f>IF(E839=0,"No reliable quoted sample",IF(E839=1,"One quote only; not a market range","Unweighted mean of advertised asking rates"))</x:f>
        <x:v>One quote only; not a market range</x:v>
      </x:c>
    </x:row>
    <x:row r="840" ht="30" customHeight="1">
      <x:c r="A840" s="15" t="str">
        <x:v>Farnborough</x:v>
      </x:c>
      <x:c r="B840" s="15" t="str">
        <x:v>1,001–2,500</x:v>
      </x:c>
      <x:c r="C840" s="14" t="n">
        <x:f>COUNTIFS('Unit details'!$B$2837:$B$2850,$A840,'Unit details'!$J$2837:$J$2850,$B840,'Unit details'!$H$2837:$H$2850,"Current",'Unit details'!$E$2837:$E$2850,"Town")</x:f>
        <x:v>0</x:v>
      </x:c>
      <x:c r="D840" s="14" t="n">
        <x:f>COUNTIFS('Unit details'!$B$2837:$B$2850,$A840,'Unit details'!$J$2837:$J$2850,$B840,'Unit details'!$H$2837:$H$2850,"Current",'Unit details'!$E$2837:$E$2850,"Nearby")</x:f>
        <x:v>0</x:v>
      </x:c>
      <x:c r="E840" s="14" t="n">
        <x:f>COUNTIFS('Unit details'!$B$2837:$B$2850,$A840,'Unit details'!$J$2837:$J$2850,$B840,'Unit details'!$N$2837:$N$2850,"Yes")</x:f>
        <x:v>0</x:v>
      </x:c>
      <x:c r="F840" s="43" t="str">
        <x:f>IF(E840=0,"n.a.",_xlfn.MINIFS('Unit details'!$X$2837:$X$2850,'Unit details'!$B$2837:$B$2850,$A840,'Unit details'!$J$2837:$J$2850,$B840,'Unit details'!$N$2837:$N$2850,"Yes"))</x:f>
        <x:v>n.a.</x:v>
      </x:c>
      <x:c r="G840" s="43" t="str">
        <x:f>IF(E840=0,"n.a.",SUMIFS('Unit details'!$X$2837:$X$2850,'Unit details'!$B$2837:$B$2850,$A840,'Unit details'!$J$2837:$J$2850,$B840,'Unit details'!$N$2837:$N$2850,"Yes")/E840)</x:f>
        <x:v>n.a.</x:v>
      </x:c>
      <x:c r="H840" s="43" t="str">
        <x:f>IF(E840=0,"n.a.",_xlfn.MAXIFS('Unit details'!$X$2837:$X$2850,'Unit details'!$B$2837:$B$2850,$A840,'Unit details'!$J$2837:$J$2850,$B840,'Unit details'!$N$2837:$N$2850,"Yes"))</x:f>
        <x:v>n.a.</x:v>
      </x:c>
      <x:c r="I840" s="15" t="str">
        <x:f>IF(E840=0,"No reliable quoted sample",IF(E840=1,"One quote only; not a market range","Unweighted mean of advertised asking rates"))</x:f>
        <x:v>No reliable quoted sample</x:v>
      </x:c>
    </x:row>
    <x:row r="841" ht="30" customHeight="1">
      <x:c r="A841" s="15" t="str">
        <x:v>Farnborough</x:v>
      </x:c>
      <x:c r="B841" s="15" t="str">
        <x:v>2,501–5,000</x:v>
      </x:c>
      <x:c r="C841" s="14" t="n">
        <x:f>COUNTIFS('Unit details'!$B$2837:$B$2850,$A841,'Unit details'!$J$2837:$J$2850,$B841,'Unit details'!$H$2837:$H$2850,"Current",'Unit details'!$E$2837:$E$2850,"Town")</x:f>
        <x:v>0</x:v>
      </x:c>
      <x:c r="D841" s="14" t="n">
        <x:f>COUNTIFS('Unit details'!$B$2837:$B$2850,$A841,'Unit details'!$J$2837:$J$2850,$B841,'Unit details'!$H$2837:$H$2850,"Current",'Unit details'!$E$2837:$E$2850,"Nearby")</x:f>
        <x:v>0</x:v>
      </x:c>
      <x:c r="E841" s="14" t="n">
        <x:f>COUNTIFS('Unit details'!$B$2837:$B$2850,$A841,'Unit details'!$J$2837:$J$2850,$B841,'Unit details'!$N$2837:$N$2850,"Yes")</x:f>
        <x:v>0</x:v>
      </x:c>
      <x:c r="F841" s="43" t="str">
        <x:f>IF(E841=0,"n.a.",_xlfn.MINIFS('Unit details'!$X$2837:$X$2850,'Unit details'!$B$2837:$B$2850,$A841,'Unit details'!$J$2837:$J$2850,$B841,'Unit details'!$N$2837:$N$2850,"Yes"))</x:f>
        <x:v>n.a.</x:v>
      </x:c>
      <x:c r="G841" s="43" t="str">
        <x:f>IF(E841=0,"n.a.",SUMIFS('Unit details'!$X$2837:$X$2850,'Unit details'!$B$2837:$B$2850,$A841,'Unit details'!$J$2837:$J$2850,$B841,'Unit details'!$N$2837:$N$2850,"Yes")/E841)</x:f>
        <x:v>n.a.</x:v>
      </x:c>
      <x:c r="H841" s="43" t="str">
        <x:f>IF(E841=0,"n.a.",_xlfn.MAXIFS('Unit details'!$X$2837:$X$2850,'Unit details'!$B$2837:$B$2850,$A841,'Unit details'!$J$2837:$J$2850,$B841,'Unit details'!$N$2837:$N$2850,"Yes"))</x:f>
        <x:v>n.a.</x:v>
      </x:c>
      <x:c r="I841" s="15" t="str">
        <x:f>IF(E841=0,"No reliable quoted sample",IF(E841=1,"One quote only; not a market range","Unweighted mean of advertised asking rates"))</x:f>
        <x:v>No reliable quoted sample</x:v>
      </x:c>
    </x:row>
    <x:row r="842" ht="30" customHeight="1">
      <x:c r="A842" s="15" t="str">
        <x:v>Farnborough</x:v>
      </x:c>
      <x:c r="B842" s="15" t="str">
        <x:v>5,001–10,000</x:v>
      </x:c>
      <x:c r="C842" s="14" t="n">
        <x:f>COUNTIFS('Unit details'!$B$2837:$B$2850,$A842,'Unit details'!$J$2837:$J$2850,$B842,'Unit details'!$H$2837:$H$2850,"Current",'Unit details'!$E$2837:$E$2850,"Town")</x:f>
        <x:v>1</x:v>
      </x:c>
      <x:c r="D842" s="14" t="n">
        <x:f>COUNTIFS('Unit details'!$B$2837:$B$2850,$A842,'Unit details'!$J$2837:$J$2850,$B842,'Unit details'!$H$2837:$H$2850,"Current",'Unit details'!$E$2837:$E$2850,"Nearby")</x:f>
        <x:v>0</x:v>
      </x:c>
      <x:c r="E842" s="14" t="n">
        <x:f>COUNTIFS('Unit details'!$B$2837:$B$2850,$A842,'Unit details'!$J$2837:$J$2850,$B842,'Unit details'!$N$2837:$N$2850,"Yes")</x:f>
        <x:v>1</x:v>
      </x:c>
      <x:c r="F842" s="43" t="n">
        <x:f>IF(E842=0,"n.a.",_xlfn.MINIFS('Unit details'!$X$2837:$X$2850,'Unit details'!$B$2837:$B$2850,$A842,'Unit details'!$J$2837:$J$2850,$B842,'Unit details'!$N$2837:$N$2850,"Yes"))</x:f>
        <x:v>12.869141154158765</x:v>
      </x:c>
      <x:c r="G842" s="43" t="n">
        <x:f>IF(E842=0,"n.a.",SUMIFS('Unit details'!$X$2837:$X$2850,'Unit details'!$B$2837:$B$2850,$A842,'Unit details'!$J$2837:$J$2850,$B842,'Unit details'!$N$2837:$N$2850,"Yes")/E842)</x:f>
        <x:v>12.869141154158765</x:v>
      </x:c>
      <x:c r="H842" s="43" t="n">
        <x:f>IF(E842=0,"n.a.",_xlfn.MAXIFS('Unit details'!$X$2837:$X$2850,'Unit details'!$B$2837:$B$2850,$A842,'Unit details'!$J$2837:$J$2850,$B842,'Unit details'!$N$2837:$N$2850,"Yes"))</x:f>
        <x:v>12.869141154158765</x:v>
      </x:c>
      <x:c r="I842" s="15" t="str">
        <x:f>IF(E842=0,"No reliable quoted sample",IF(E842=1,"One quote only; not a market range","Unweighted mean of advertised asking rates"))</x:f>
        <x:v>One quote only; not a market range</x:v>
      </x:c>
    </x:row>
    <x:row r="843" ht="30" customHeight="1">
      <x:c r="A843" s="15" t="str">
        <x:v>Farnborough</x:v>
      </x:c>
      <x:c r="B843" s="15" t="str">
        <x:v>10,001–15,000</x:v>
      </x:c>
      <x:c r="C843" s="14" t="n">
        <x:f>COUNTIFS('Unit details'!$B$2837:$B$2850,$A843,'Unit details'!$J$2837:$J$2850,$B843,'Unit details'!$H$2837:$H$2850,"Current",'Unit details'!$E$2837:$E$2850,"Town")</x:f>
        <x:v>1</x:v>
      </x:c>
      <x:c r="D843" s="14" t="n">
        <x:f>COUNTIFS('Unit details'!$B$2837:$B$2850,$A843,'Unit details'!$J$2837:$J$2850,$B843,'Unit details'!$H$2837:$H$2850,"Current",'Unit details'!$E$2837:$E$2850,"Nearby")</x:f>
        <x:v>0</x:v>
      </x:c>
      <x:c r="E843" s="14" t="n">
        <x:f>COUNTIFS('Unit details'!$B$2837:$B$2850,$A843,'Unit details'!$J$2837:$J$2850,$B843,'Unit details'!$N$2837:$N$2850,"Yes")</x:f>
        <x:v>1</x:v>
      </x:c>
      <x:c r="F843" s="43" t="n">
        <x:f>IF(E843=0,"n.a.",_xlfn.MINIFS('Unit details'!$X$2837:$X$2850,'Unit details'!$B$2837:$B$2850,$A843,'Unit details'!$J$2837:$J$2850,$B843,'Unit details'!$N$2837:$N$2850,"Yes"))</x:f>
        <x:v>18.5</x:v>
      </x:c>
      <x:c r="G843" s="43" t="n">
        <x:f>IF(E843=0,"n.a.",SUMIFS('Unit details'!$X$2837:$X$2850,'Unit details'!$B$2837:$B$2850,$A843,'Unit details'!$J$2837:$J$2850,$B843,'Unit details'!$N$2837:$N$2850,"Yes")/E843)</x:f>
        <x:v>18.5</x:v>
      </x:c>
      <x:c r="H843" s="43" t="n">
        <x:f>IF(E843=0,"n.a.",_xlfn.MAXIFS('Unit details'!$X$2837:$X$2850,'Unit details'!$B$2837:$B$2850,$A843,'Unit details'!$J$2837:$J$2850,$B843,'Unit details'!$N$2837:$N$2850,"Yes"))</x:f>
        <x:v>18.5</x:v>
      </x:c>
      <x:c r="I843" s="15" t="str">
        <x:f>IF(E843=0,"No reliable quoted sample",IF(E843=1,"One quote only; not a market range","Unweighted mean of advertised asking rates"))</x:f>
        <x:v>One quote only; not a market range</x:v>
      </x:c>
    </x:row>
    <x:row r="844" ht="30" customHeight="1">
      <x:c r="A844" s="15" t="str">
        <x:v>Aldershot</x:v>
      </x:c>
      <x:c r="B844" s="15" t="str">
        <x:v>1–1,000</x:v>
      </x:c>
      <x:c r="C844" s="14" t="n">
        <x:f>COUNTIFS('Unit details'!$B$2851:$B$2855,$A844,'Unit details'!$J$2851:$J$2855,$B844,'Unit details'!$H$2851:$H$2855,"Current",'Unit details'!$E$2851:$E$2855,"Town")</x:f>
        <x:v>0</x:v>
      </x:c>
      <x:c r="D844" s="14" t="n">
        <x:f>COUNTIFS('Unit details'!$B$2851:$B$2855,$A844,'Unit details'!$J$2851:$J$2855,$B844,'Unit details'!$H$2851:$H$2855,"Current",'Unit details'!$E$2851:$E$2855,"Nearby")</x:f>
        <x:v>0</x:v>
      </x:c>
      <x:c r="E844" s="14" t="n">
        <x:f>COUNTIFS('Unit details'!$B$2851:$B$2855,$A844,'Unit details'!$J$2851:$J$2855,$B844,'Unit details'!$N$2851:$N$2855,"Yes")</x:f>
        <x:v>0</x:v>
      </x:c>
      <x:c r="F844" s="43" t="str">
        <x:f>IF(E844=0,"n.a.",_xlfn.MINIFS('Unit details'!$X$2851:$X$2855,'Unit details'!$B$2851:$B$2855,$A844,'Unit details'!$J$2851:$J$2855,$B844,'Unit details'!$N$2851:$N$2855,"Yes"))</x:f>
        <x:v>n.a.</x:v>
      </x:c>
      <x:c r="G844" s="43" t="str">
        <x:f>IF(E844=0,"n.a.",SUMIFS('Unit details'!$X$2851:$X$2855,'Unit details'!$B$2851:$B$2855,$A844,'Unit details'!$J$2851:$J$2855,$B844,'Unit details'!$N$2851:$N$2855,"Yes")/E844)</x:f>
        <x:v>n.a.</x:v>
      </x:c>
      <x:c r="H844" s="43" t="str">
        <x:f>IF(E844=0,"n.a.",_xlfn.MAXIFS('Unit details'!$X$2851:$X$2855,'Unit details'!$B$2851:$B$2855,$A844,'Unit details'!$J$2851:$J$2855,$B844,'Unit details'!$N$2851:$N$2855,"Yes"))</x:f>
        <x:v>n.a.</x:v>
      </x:c>
      <x:c r="I844" s="15" t="str">
        <x:f>IF(E844=0,"No reliable quoted sample",IF(E844=1,"One quote only; not a market range","Unweighted mean of advertised asking rates"))</x:f>
        <x:v>No reliable quoted sample</x:v>
      </x:c>
    </x:row>
    <x:row r="845" ht="30" customHeight="1">
      <x:c r="A845" s="15" t="str">
        <x:v>Aldershot</x:v>
      </x:c>
      <x:c r="B845" s="15" t="str">
        <x:v>1,001–2,500</x:v>
      </x:c>
      <x:c r="C845" s="14" t="n">
        <x:f>COUNTIFS('Unit details'!$B$2851:$B$2855,$A845,'Unit details'!$J$2851:$J$2855,$B845,'Unit details'!$H$2851:$H$2855,"Current",'Unit details'!$E$2851:$E$2855,"Town")</x:f>
        <x:v>1</x:v>
      </x:c>
      <x:c r="D845" s="14" t="n">
        <x:f>COUNTIFS('Unit details'!$B$2851:$B$2855,$A845,'Unit details'!$J$2851:$J$2855,$B845,'Unit details'!$H$2851:$H$2855,"Current",'Unit details'!$E$2851:$E$2855,"Nearby")</x:f>
        <x:v>0</x:v>
      </x:c>
      <x:c r="E845" s="14" t="n">
        <x:f>COUNTIFS('Unit details'!$B$2851:$B$2855,$A845,'Unit details'!$J$2851:$J$2855,$B845,'Unit details'!$N$2851:$N$2855,"Yes")</x:f>
        <x:v>1</x:v>
      </x:c>
      <x:c r="F845" s="43" t="n">
        <x:f>IF(E845=0,"n.a.",_xlfn.MINIFS('Unit details'!$X$2851:$X$2855,'Unit details'!$B$2851:$B$2855,$A845,'Unit details'!$J$2851:$J$2855,$B845,'Unit details'!$N$2851:$N$2855,"Yes"))</x:f>
        <x:v>8.916629514043692</x:v>
      </x:c>
      <x:c r="G845" s="43" t="n">
        <x:f>IF(E845=0,"n.a.",SUMIFS('Unit details'!$X$2851:$X$2855,'Unit details'!$B$2851:$B$2855,$A845,'Unit details'!$J$2851:$J$2855,$B845,'Unit details'!$N$2851:$N$2855,"Yes")/E845)</x:f>
        <x:v>8.916629514043692</x:v>
      </x:c>
      <x:c r="H845" s="43" t="n">
        <x:f>IF(E845=0,"n.a.",_xlfn.MAXIFS('Unit details'!$X$2851:$X$2855,'Unit details'!$B$2851:$B$2855,$A845,'Unit details'!$J$2851:$J$2855,$B845,'Unit details'!$N$2851:$N$2855,"Yes"))</x:f>
        <x:v>8.916629514043692</x:v>
      </x:c>
      <x:c r="I845" s="15" t="str">
        <x:f>IF(E845=0,"No reliable quoted sample",IF(E845=1,"One quote only; not a market range","Unweighted mean of advertised asking rates"))</x:f>
        <x:v>One quote only; not a market range</x:v>
      </x:c>
    </x:row>
    <x:row r="846" ht="30" customHeight="1">
      <x:c r="A846" s="15" t="str">
        <x:v>Aldershot</x:v>
      </x:c>
      <x:c r="B846" s="15" t="str">
        <x:v>2,501–5,000</x:v>
      </x:c>
      <x:c r="C846" s="14" t="n">
        <x:f>COUNTIFS('Unit details'!$B$2851:$B$2855,$A846,'Unit details'!$J$2851:$J$2855,$B846,'Unit details'!$H$2851:$H$2855,"Current",'Unit details'!$E$2851:$E$2855,"Town")</x:f>
        <x:v>0</x:v>
      </x:c>
      <x:c r="D846" s="14" t="n">
        <x:f>COUNTIFS('Unit details'!$B$2851:$B$2855,$A846,'Unit details'!$J$2851:$J$2855,$B846,'Unit details'!$H$2851:$H$2855,"Current",'Unit details'!$E$2851:$E$2855,"Nearby")</x:f>
        <x:v>0</x:v>
      </x:c>
      <x:c r="E846" s="14" t="n">
        <x:f>COUNTIFS('Unit details'!$B$2851:$B$2855,$A846,'Unit details'!$J$2851:$J$2855,$B846,'Unit details'!$N$2851:$N$2855,"Yes")</x:f>
        <x:v>0</x:v>
      </x:c>
      <x:c r="F846" s="43" t="str">
        <x:f>IF(E846=0,"n.a.",_xlfn.MINIFS('Unit details'!$X$2851:$X$2855,'Unit details'!$B$2851:$B$2855,$A846,'Unit details'!$J$2851:$J$2855,$B846,'Unit details'!$N$2851:$N$2855,"Yes"))</x:f>
        <x:v>n.a.</x:v>
      </x:c>
      <x:c r="G846" s="43" t="str">
        <x:f>IF(E846=0,"n.a.",SUMIFS('Unit details'!$X$2851:$X$2855,'Unit details'!$B$2851:$B$2855,$A846,'Unit details'!$J$2851:$J$2855,$B846,'Unit details'!$N$2851:$N$2855,"Yes")/E846)</x:f>
        <x:v>n.a.</x:v>
      </x:c>
      <x:c r="H846" s="43" t="str">
        <x:f>IF(E846=0,"n.a.",_xlfn.MAXIFS('Unit details'!$X$2851:$X$2855,'Unit details'!$B$2851:$B$2855,$A846,'Unit details'!$J$2851:$J$2855,$B846,'Unit details'!$N$2851:$N$2855,"Yes"))</x:f>
        <x:v>n.a.</x:v>
      </x:c>
      <x:c r="I846" s="15" t="str">
        <x:f>IF(E846=0,"No reliable quoted sample",IF(E846=1,"One quote only; not a market range","Unweighted mean of advertised asking rates"))</x:f>
        <x:v>No reliable quoted sample</x:v>
      </x:c>
    </x:row>
    <x:row r="847" ht="30" customHeight="1">
      <x:c r="A847" s="15" t="str">
        <x:v>Aldershot</x:v>
      </x:c>
      <x:c r="B847" s="15" t="str">
        <x:v>5,001–10,000</x:v>
      </x:c>
      <x:c r="C847" s="14" t="n">
        <x:f>COUNTIFS('Unit details'!$B$2851:$B$2855,$A847,'Unit details'!$J$2851:$J$2855,$B847,'Unit details'!$H$2851:$H$2855,"Current",'Unit details'!$E$2851:$E$2855,"Town")</x:f>
        <x:v>2</x:v>
      </x:c>
      <x:c r="D847" s="14" t="n">
        <x:f>COUNTIFS('Unit details'!$B$2851:$B$2855,$A847,'Unit details'!$J$2851:$J$2855,$B847,'Unit details'!$H$2851:$H$2855,"Current",'Unit details'!$E$2851:$E$2855,"Nearby")</x:f>
        <x:v>0</x:v>
      </x:c>
      <x:c r="E847" s="14" t="n">
        <x:f>COUNTIFS('Unit details'!$B$2851:$B$2855,$A847,'Unit details'!$J$2851:$J$2855,$B847,'Unit details'!$N$2851:$N$2855,"Yes")</x:f>
        <x:v>1</x:v>
      </x:c>
      <x:c r="F847" s="43" t="n">
        <x:f>IF(E847=0,"n.a.",_xlfn.MINIFS('Unit details'!$X$2851:$X$2855,'Unit details'!$B$2851:$B$2855,$A847,'Unit details'!$J$2851:$J$2855,$B847,'Unit details'!$N$2851:$N$2855,"Yes"))</x:f>
        <x:v>15.511551155115512</x:v>
      </x:c>
      <x:c r="G847" s="43" t="n">
        <x:f>IF(E847=0,"n.a.",SUMIFS('Unit details'!$X$2851:$X$2855,'Unit details'!$B$2851:$B$2855,$A847,'Unit details'!$J$2851:$J$2855,$B847,'Unit details'!$N$2851:$N$2855,"Yes")/E847)</x:f>
        <x:v>15.511551155115512</x:v>
      </x:c>
      <x:c r="H847" s="43" t="n">
        <x:f>IF(E847=0,"n.a.",_xlfn.MAXIFS('Unit details'!$X$2851:$X$2855,'Unit details'!$B$2851:$B$2855,$A847,'Unit details'!$J$2851:$J$2855,$B847,'Unit details'!$N$2851:$N$2855,"Yes"))</x:f>
        <x:v>15.511551155115512</x:v>
      </x:c>
      <x:c r="I847" s="15" t="str">
        <x:f>IF(E847=0,"No reliable quoted sample",IF(E847=1,"One quote only; not a market range","Unweighted mean of advertised asking rates"))</x:f>
        <x:v>One quote only; not a market range</x:v>
      </x:c>
    </x:row>
    <x:row r="848" ht="30" customHeight="1">
      <x:c r="A848" s="15" t="str">
        <x:v>Aldershot</x:v>
      </x:c>
      <x:c r="B848" s="15" t="str">
        <x:v>10,001–15,000</x:v>
      </x:c>
      <x:c r="C848" s="14" t="n">
        <x:f>COUNTIFS('Unit details'!$B$2851:$B$2855,$A848,'Unit details'!$J$2851:$J$2855,$B848,'Unit details'!$H$2851:$H$2855,"Current",'Unit details'!$E$2851:$E$2855,"Town")</x:f>
        <x:v>0</x:v>
      </x:c>
      <x:c r="D848" s="14" t="n">
        <x:f>COUNTIFS('Unit details'!$B$2851:$B$2855,$A848,'Unit details'!$J$2851:$J$2855,$B848,'Unit details'!$H$2851:$H$2855,"Current",'Unit details'!$E$2851:$E$2855,"Nearby")</x:f>
        <x:v>0</x:v>
      </x:c>
      <x:c r="E848" s="14" t="n">
        <x:f>COUNTIFS('Unit details'!$B$2851:$B$2855,$A848,'Unit details'!$J$2851:$J$2855,$B848,'Unit details'!$N$2851:$N$2855,"Yes")</x:f>
        <x:v>0</x:v>
      </x:c>
      <x:c r="F848" s="43" t="str">
        <x:f>IF(E848=0,"n.a.",_xlfn.MINIFS('Unit details'!$X$2851:$X$2855,'Unit details'!$B$2851:$B$2855,$A848,'Unit details'!$J$2851:$J$2855,$B848,'Unit details'!$N$2851:$N$2855,"Yes"))</x:f>
        <x:v>n.a.</x:v>
      </x:c>
      <x:c r="G848" s="43" t="str">
        <x:f>IF(E848=0,"n.a.",SUMIFS('Unit details'!$X$2851:$X$2855,'Unit details'!$B$2851:$B$2855,$A848,'Unit details'!$J$2851:$J$2855,$B848,'Unit details'!$N$2851:$N$2855,"Yes")/E848)</x:f>
        <x:v>n.a.</x:v>
      </x:c>
      <x:c r="H848" s="43" t="str">
        <x:f>IF(E848=0,"n.a.",_xlfn.MAXIFS('Unit details'!$X$2851:$X$2855,'Unit details'!$B$2851:$B$2855,$A848,'Unit details'!$J$2851:$J$2855,$B848,'Unit details'!$N$2851:$N$2855,"Yes"))</x:f>
        <x:v>n.a.</x:v>
      </x:c>
      <x:c r="I848" s="15" t="str">
        <x:f>IF(E848=0,"No reliable quoted sample",IF(E848=1,"One quote only; not a market range","Unweighted mean of advertised asking rates"))</x:f>
        <x:v>No reliable quoted sample</x:v>
      </x:c>
    </x:row>
    <x:row r="849" ht="30" customHeight="1">
      <x:c r="A849" s="15" t="str">
        <x:v>Fleet</x:v>
      </x:c>
      <x:c r="B849" s="15" t="str">
        <x:v>1–1,000</x:v>
      </x:c>
      <x:c r="C849" s="14" t="n">
        <x:f>COUNTIFS('Unit details'!$B$2856:$B$2862,$A849,'Unit details'!$J$2856:$J$2862,$B849,'Unit details'!$H$2856:$H$2862,"Current",'Unit details'!$E$2856:$E$2862,"Town")</x:f>
        <x:v>0</x:v>
      </x:c>
      <x:c r="D849" s="14" t="n">
        <x:f>COUNTIFS('Unit details'!$B$2856:$B$2862,$A849,'Unit details'!$J$2856:$J$2862,$B849,'Unit details'!$H$2856:$H$2862,"Current",'Unit details'!$E$2856:$E$2862,"Nearby")</x:f>
        <x:v>0</x:v>
      </x:c>
      <x:c r="E849" s="14" t="n">
        <x:f>COUNTIFS('Unit details'!$B$2856:$B$2862,$A849,'Unit details'!$J$2856:$J$2862,$B849,'Unit details'!$N$2856:$N$2862,"Yes")</x:f>
        <x:v>0</x:v>
      </x:c>
      <x:c r="F849" s="43" t="str">
        <x:f>IF(E849=0,"n.a.",_xlfn.MINIFS('Unit details'!$X$2856:$X$2862,'Unit details'!$B$2856:$B$2862,$A849,'Unit details'!$J$2856:$J$2862,$B849,'Unit details'!$N$2856:$N$2862,"Yes"))</x:f>
        <x:v>n.a.</x:v>
      </x:c>
      <x:c r="G849" s="43" t="str">
        <x:f>IF(E849=0,"n.a.",SUMIFS('Unit details'!$X$2856:$X$2862,'Unit details'!$B$2856:$B$2862,$A849,'Unit details'!$J$2856:$J$2862,$B849,'Unit details'!$N$2856:$N$2862,"Yes")/E849)</x:f>
        <x:v>n.a.</x:v>
      </x:c>
      <x:c r="H849" s="43" t="str">
        <x:f>IF(E849=0,"n.a.",_xlfn.MAXIFS('Unit details'!$X$2856:$X$2862,'Unit details'!$B$2856:$B$2862,$A849,'Unit details'!$J$2856:$J$2862,$B849,'Unit details'!$N$2856:$N$2862,"Yes"))</x:f>
        <x:v>n.a.</x:v>
      </x:c>
      <x:c r="I849" s="15" t="str">
        <x:f>IF(E849=0,"No reliable quoted sample",IF(E849=1,"One quote only; not a market range","Unweighted mean of advertised asking rates"))</x:f>
        <x:v>No reliable quoted sample</x:v>
      </x:c>
    </x:row>
    <x:row r="850" ht="30" customHeight="1">
      <x:c r="A850" s="15" t="str">
        <x:v>Fleet</x:v>
      </x:c>
      <x:c r="B850" s="15" t="str">
        <x:v>1,001–2,500</x:v>
      </x:c>
      <x:c r="C850" s="14" t="n">
        <x:f>COUNTIFS('Unit details'!$B$2856:$B$2862,$A850,'Unit details'!$J$2856:$J$2862,$B850,'Unit details'!$H$2856:$H$2862,"Current",'Unit details'!$E$2856:$E$2862,"Town")</x:f>
        <x:v>2</x:v>
      </x:c>
      <x:c r="D850" s="14" t="n">
        <x:f>COUNTIFS('Unit details'!$B$2856:$B$2862,$A850,'Unit details'!$J$2856:$J$2862,$B850,'Unit details'!$H$2856:$H$2862,"Current",'Unit details'!$E$2856:$E$2862,"Nearby")</x:f>
        <x:v>1</x:v>
      </x:c>
      <x:c r="E850" s="14" t="n">
        <x:f>COUNTIFS('Unit details'!$B$2856:$B$2862,$A850,'Unit details'!$J$2856:$J$2862,$B850,'Unit details'!$N$2856:$N$2862,"Yes")</x:f>
        <x:v>3</x:v>
      </x:c>
      <x:c r="F850" s="43" t="n">
        <x:f>IF(E850=0,"n.a.",_xlfn.MINIFS('Unit details'!$X$2856:$X$2862,'Unit details'!$B$2856:$B$2862,$A850,'Unit details'!$J$2856:$J$2862,$B850,'Unit details'!$N$2856:$N$2862,"Yes"))</x:f>
        <x:v>11.567773543821447</x:v>
      </x:c>
      <x:c r="G850" s="43" t="n">
        <x:f>IF(E850=0,"n.a.",SUMIFS('Unit details'!$X$2856:$X$2862,'Unit details'!$B$2856:$B$2862,$A850,'Unit details'!$J$2856:$J$2862,$B850,'Unit details'!$N$2856:$N$2862,"Yes")/E850)</x:f>
        <x:v>14.411480070162705</x:v>
      </x:c>
      <x:c r="H850" s="43" t="n">
        <x:f>IF(E850=0,"n.a.",_xlfn.MAXIFS('Unit details'!$X$2856:$X$2862,'Unit details'!$B$2856:$B$2862,$A850,'Unit details'!$J$2856:$J$2862,$B850,'Unit details'!$N$2856:$N$2862,"Yes"))</x:f>
        <x:v>15.833333333333334</x:v>
      </x:c>
      <x:c r="I850" s="15" t="str">
        <x:f>IF(E850=0,"No reliable quoted sample",IF(E850=1,"One quote only; not a market range","Unweighted mean of advertised asking rates"))</x:f>
        <x:v>Unweighted mean of advertised asking rates</x:v>
      </x:c>
    </x:row>
    <x:row r="851" ht="30" customHeight="1">
      <x:c r="A851" s="15" t="str">
        <x:v>Fleet</x:v>
      </x:c>
      <x:c r="B851" s="15" t="str">
        <x:v>2,501–5,000</x:v>
      </x:c>
      <x:c r="C851" s="14" t="n">
        <x:f>COUNTIFS('Unit details'!$B$2856:$B$2862,$A851,'Unit details'!$J$2856:$J$2862,$B851,'Unit details'!$H$2856:$H$2862,"Current",'Unit details'!$E$2856:$E$2862,"Town")</x:f>
        <x:v>0</x:v>
      </x:c>
      <x:c r="D851" s="14" t="n">
        <x:f>COUNTIFS('Unit details'!$B$2856:$B$2862,$A851,'Unit details'!$J$2856:$J$2862,$B851,'Unit details'!$H$2856:$H$2862,"Current",'Unit details'!$E$2856:$E$2862,"Nearby")</x:f>
        <x:v>0</x:v>
      </x:c>
      <x:c r="E851" s="14" t="n">
        <x:f>COUNTIFS('Unit details'!$B$2856:$B$2862,$A851,'Unit details'!$J$2856:$J$2862,$B851,'Unit details'!$N$2856:$N$2862,"Yes")</x:f>
        <x:v>0</x:v>
      </x:c>
      <x:c r="F851" s="43" t="str">
        <x:f>IF(E851=0,"n.a.",_xlfn.MINIFS('Unit details'!$X$2856:$X$2862,'Unit details'!$B$2856:$B$2862,$A851,'Unit details'!$J$2856:$J$2862,$B851,'Unit details'!$N$2856:$N$2862,"Yes"))</x:f>
        <x:v>n.a.</x:v>
      </x:c>
      <x:c r="G851" s="43" t="str">
        <x:f>IF(E851=0,"n.a.",SUMIFS('Unit details'!$X$2856:$X$2862,'Unit details'!$B$2856:$B$2862,$A851,'Unit details'!$J$2856:$J$2862,$B851,'Unit details'!$N$2856:$N$2862,"Yes")/E851)</x:f>
        <x:v>n.a.</x:v>
      </x:c>
      <x:c r="H851" s="43" t="str">
        <x:f>IF(E851=0,"n.a.",_xlfn.MAXIFS('Unit details'!$X$2856:$X$2862,'Unit details'!$B$2856:$B$2862,$A851,'Unit details'!$J$2856:$J$2862,$B851,'Unit details'!$N$2856:$N$2862,"Yes"))</x:f>
        <x:v>n.a.</x:v>
      </x:c>
      <x:c r="I851" s="15" t="str">
        <x:f>IF(E851=0,"No reliable quoted sample",IF(E851=1,"One quote only; not a market range","Unweighted mean of advertised asking rates"))</x:f>
        <x:v>No reliable quoted sample</x:v>
      </x:c>
    </x:row>
    <x:row r="852" ht="30" customHeight="1">
      <x:c r="A852" s="15" t="str">
        <x:v>Fleet</x:v>
      </x:c>
      <x:c r="B852" s="15" t="str">
        <x:v>5,001–10,000</x:v>
      </x:c>
      <x:c r="C852" s="14" t="n">
        <x:f>COUNTIFS('Unit details'!$B$2856:$B$2862,$A852,'Unit details'!$J$2856:$J$2862,$B852,'Unit details'!$H$2856:$H$2862,"Current",'Unit details'!$E$2856:$E$2862,"Town")</x:f>
        <x:v>0</x:v>
      </x:c>
      <x:c r="D852" s="14" t="n">
        <x:f>COUNTIFS('Unit details'!$B$2856:$B$2862,$A852,'Unit details'!$J$2856:$J$2862,$B852,'Unit details'!$H$2856:$H$2862,"Current",'Unit details'!$E$2856:$E$2862,"Nearby")</x:f>
        <x:v>0</x:v>
      </x:c>
      <x:c r="E852" s="14" t="n">
        <x:f>COUNTIFS('Unit details'!$B$2856:$B$2862,$A852,'Unit details'!$J$2856:$J$2862,$B852,'Unit details'!$N$2856:$N$2862,"Yes")</x:f>
        <x:v>0</x:v>
      </x:c>
      <x:c r="F852" s="43" t="str">
        <x:f>IF(E852=0,"n.a.",_xlfn.MINIFS('Unit details'!$X$2856:$X$2862,'Unit details'!$B$2856:$B$2862,$A852,'Unit details'!$J$2856:$J$2862,$B852,'Unit details'!$N$2856:$N$2862,"Yes"))</x:f>
        <x:v>n.a.</x:v>
      </x:c>
      <x:c r="G852" s="43" t="str">
        <x:f>IF(E852=0,"n.a.",SUMIFS('Unit details'!$X$2856:$X$2862,'Unit details'!$B$2856:$B$2862,$A852,'Unit details'!$J$2856:$J$2862,$B852,'Unit details'!$N$2856:$N$2862,"Yes")/E852)</x:f>
        <x:v>n.a.</x:v>
      </x:c>
      <x:c r="H852" s="43" t="str">
        <x:f>IF(E852=0,"n.a.",_xlfn.MAXIFS('Unit details'!$X$2856:$X$2862,'Unit details'!$B$2856:$B$2862,$A852,'Unit details'!$J$2856:$J$2862,$B852,'Unit details'!$N$2856:$N$2862,"Yes"))</x:f>
        <x:v>n.a.</x:v>
      </x:c>
      <x:c r="I852" s="15" t="str">
        <x:f>IF(E852=0,"No reliable quoted sample",IF(E852=1,"One quote only; not a market range","Unweighted mean of advertised asking rates"))</x:f>
        <x:v>No reliable quoted sample</x:v>
      </x:c>
    </x:row>
    <x:row r="853" ht="30" customHeight="1">
      <x:c r="A853" s="15" t="str">
        <x:v>Fleet</x:v>
      </x:c>
      <x:c r="B853" s="15" t="str">
        <x:v>10,001–15,000</x:v>
      </x:c>
      <x:c r="C853" s="14" t="n">
        <x:f>COUNTIFS('Unit details'!$B$2856:$B$2862,$A853,'Unit details'!$J$2856:$J$2862,$B853,'Unit details'!$H$2856:$H$2862,"Current",'Unit details'!$E$2856:$E$2862,"Town")</x:f>
        <x:v>1</x:v>
      </x:c>
      <x:c r="D853" s="14" t="n">
        <x:f>COUNTIFS('Unit details'!$B$2856:$B$2862,$A853,'Unit details'!$J$2856:$J$2862,$B853,'Unit details'!$H$2856:$H$2862,"Current",'Unit details'!$E$2856:$E$2862,"Nearby")</x:f>
        <x:v>0</x:v>
      </x:c>
      <x:c r="E853" s="14" t="n">
        <x:f>COUNTIFS('Unit details'!$B$2856:$B$2862,$A853,'Unit details'!$J$2856:$J$2862,$B853,'Unit details'!$N$2856:$N$2862,"Yes")</x:f>
        <x:v>0</x:v>
      </x:c>
      <x:c r="F853" s="43" t="str">
        <x:f>IF(E853=0,"n.a.",_xlfn.MINIFS('Unit details'!$X$2856:$X$2862,'Unit details'!$B$2856:$B$2862,$A853,'Unit details'!$J$2856:$J$2862,$B853,'Unit details'!$N$2856:$N$2862,"Yes"))</x:f>
        <x:v>n.a.</x:v>
      </x:c>
      <x:c r="G853" s="43" t="str">
        <x:f>IF(E853=0,"n.a.",SUMIFS('Unit details'!$X$2856:$X$2862,'Unit details'!$B$2856:$B$2862,$A853,'Unit details'!$J$2856:$J$2862,$B853,'Unit details'!$N$2856:$N$2862,"Yes")/E853)</x:f>
        <x:v>n.a.</x:v>
      </x:c>
      <x:c r="H853" s="43" t="str">
        <x:f>IF(E853=0,"n.a.",_xlfn.MAXIFS('Unit details'!$X$2856:$X$2862,'Unit details'!$B$2856:$B$2862,$A853,'Unit details'!$J$2856:$J$2862,$B853,'Unit details'!$N$2856:$N$2862,"Yes"))</x:f>
        <x:v>n.a.</x:v>
      </x:c>
      <x:c r="I853" s="15" t="str">
        <x:f>IF(E853=0,"No reliable quoted sample",IF(E853=1,"One quote only; not a market range","Unweighted mean of advertised asking rates"))</x:f>
        <x:v>No reliable quoted sample</x:v>
      </x:c>
    </x:row>
    <x:row r="854" ht="30" customHeight="1">
      <x:c r="A854" s="15" t="str">
        <x:v>Fleet</x:v>
      </x:c>
      <x:c r="B854" s="15" t="str">
        <x:v>Range crosses bands</x:v>
      </x:c>
      <x:c r="C854" s="14" t="n">
        <x:f>COUNTIFS('Unit details'!$B$2856:$B$2862,$A854,'Unit details'!$J$2856:$J$2862,$B854,'Unit details'!$H$2856:$H$2862,"Current",'Unit details'!$E$2856:$E$2862,"Town")</x:f>
        <x:v>0</x:v>
      </x:c>
      <x:c r="D854" s="14" t="n">
        <x:f>COUNTIFS('Unit details'!$B$2856:$B$2862,$A854,'Unit details'!$J$2856:$J$2862,$B854,'Unit details'!$H$2856:$H$2862,"Current",'Unit details'!$E$2856:$E$2862,"Nearby")</x:f>
        <x:v>1</x:v>
      </x:c>
      <x:c r="E854" s="14" t="n">
        <x:f>COUNTIFS('Unit details'!$B$2856:$B$2862,$A854,'Unit details'!$J$2856:$J$2862,$B854,'Unit details'!$N$2856:$N$2862,"Yes")</x:f>
        <x:v>0</x:v>
      </x:c>
      <x:c r="F854" s="43" t="str">
        <x:f>IF(E854=0,"n.a.",_xlfn.MINIFS('Unit details'!$X$2856:$X$2862,'Unit details'!$B$2856:$B$2862,$A854,'Unit details'!$J$2856:$J$2862,$B854,'Unit details'!$N$2856:$N$2862,"Yes"))</x:f>
        <x:v>n.a.</x:v>
      </x:c>
      <x:c r="G854" s="43" t="str">
        <x:f>IF(E854=0,"n.a.",SUMIFS('Unit details'!$X$2856:$X$2862,'Unit details'!$B$2856:$B$2862,$A854,'Unit details'!$J$2856:$J$2862,$B854,'Unit details'!$N$2856:$N$2862,"Yes")/E854)</x:f>
        <x:v>n.a.</x:v>
      </x:c>
      <x:c r="H854" s="43" t="str">
        <x:f>IF(E854=0,"n.a.",_xlfn.MAXIFS('Unit details'!$X$2856:$X$2862,'Unit details'!$B$2856:$B$2862,$A854,'Unit details'!$J$2856:$J$2862,$B854,'Unit details'!$N$2856:$N$2862,"Yes"))</x:f>
        <x:v>n.a.</x:v>
      </x:c>
      <x:c r="I854" s="15" t="str">
        <x:f>IF(E854=0,"No reliable quoted sample",IF(E854=1,"One quote only; not a market range","Unweighted mean of advertised asking rates"))</x:f>
        <x:v>No reliable quoted sample</x:v>
      </x:c>
    </x:row>
    <x:row r="855" ht="30" customHeight="1">
      <x:c r="A855" s="15" t="str">
        <x:v>London</x:v>
      </x:c>
      <x:c r="B855" s="15" t="str">
        <x:v>1–1,000</x:v>
      </x:c>
      <x:c r="C855" s="14" t="n">
        <x:f>COUNTIFS('Unit details'!$B$2863:$B$3927,$A855,'Unit details'!$J$2863:$J$3927,$B855,'Unit details'!$H$2863:$H$3927,"Current",'Unit details'!$E$2863:$E$3927,"Town")</x:f>
        <x:v>108</x:v>
      </x:c>
      <x:c r="D855" s="14" t="n">
        <x:f>COUNTIFS('Unit details'!$B$2863:$B$3927,$A855,'Unit details'!$J$2863:$J$3927,$B855,'Unit details'!$H$2863:$H$3927,"Current",'Unit details'!$E$2863:$E$3927,"Nearby")</x:f>
        <x:v>0</x:v>
      </x:c>
      <x:c r="E855" s="14" t="n">
        <x:f>COUNTIFS('Unit details'!$B$2863:$B$3927,$A855,'Unit details'!$J$2863:$J$3927,$B855,'Unit details'!$N$2863:$N$3927,"Yes")</x:f>
        <x:v>87</x:v>
      </x:c>
      <x:c r="F855" s="43" t="n">
        <x:f>IF(E855=0,"n.a.",_xlfn.MINIFS('Unit details'!$X$2863:$X$3927,'Unit details'!$B$2863:$B$3927,$A855,'Unit details'!$J$2863:$J$3927,$B855,'Unit details'!$N$2863:$N$3927,"Yes"))</x:f>
        <x:v>7.23121387283237</x:v>
      </x:c>
      <x:c r="G855" s="43" t="n">
        <x:f>IF(E855=0,"n.a.",SUMIFS('Unit details'!$X$2863:$X$3927,'Unit details'!$B$2863:$B$3927,$A855,'Unit details'!$J$2863:$J$3927,$B855,'Unit details'!$N$2863:$N$3927,"Yes")/E855)</x:f>
        <x:v>29.763281899812768</x:v>
      </x:c>
      <x:c r="H855" s="43" t="n">
        <x:f>IF(E855=0,"n.a.",_xlfn.MAXIFS('Unit details'!$X$2863:$X$3927,'Unit details'!$B$2863:$B$3927,$A855,'Unit details'!$J$2863:$J$3927,$B855,'Unit details'!$N$2863:$N$3927,"Yes"))</x:f>
        <x:v>69.76744186046511</x:v>
      </x:c>
      <x:c r="I855" s="15" t="str">
        <x:f>IF(E855=0,"No reliable quoted sample",IF(E855=1,"One quote only; not a market range","Unweighted mean of advertised asking rates"))</x:f>
        <x:v>Unweighted mean of advertised asking rates</x:v>
      </x:c>
    </x:row>
    <x:row r="856" ht="30" customHeight="1">
      <x:c r="A856" s="15" t="str">
        <x:v>London</x:v>
      </x:c>
      <x:c r="B856" s="15" t="str">
        <x:v>1,001–2,500</x:v>
      </x:c>
      <x:c r="C856" s="14" t="n">
        <x:f>COUNTIFS('Unit details'!$B$2863:$B$3927,$A856,'Unit details'!$J$2863:$J$3927,$B856,'Unit details'!$H$2863:$H$3927,"Current",'Unit details'!$E$2863:$E$3927,"Town")</x:f>
        <x:v>234</x:v>
      </x:c>
      <x:c r="D856" s="14" t="n">
        <x:f>COUNTIFS('Unit details'!$B$2863:$B$3927,$A856,'Unit details'!$J$2863:$J$3927,$B856,'Unit details'!$H$2863:$H$3927,"Current",'Unit details'!$E$2863:$E$3927,"Nearby")</x:f>
        <x:v>0</x:v>
      </x:c>
      <x:c r="E856" s="14" t="n">
        <x:f>COUNTIFS('Unit details'!$B$2863:$B$3927,$A856,'Unit details'!$J$2863:$J$3927,$B856,'Unit details'!$N$2863:$N$3927,"Yes")</x:f>
        <x:v>176</x:v>
      </x:c>
      <x:c r="F856" s="43" t="n">
        <x:f>IF(E856=0,"n.a.",_xlfn.MINIFS('Unit details'!$X$2863:$X$3927,'Unit details'!$B$2863:$B$3927,$A856,'Unit details'!$J$2863:$J$3927,$B856,'Unit details'!$N$2863:$N$3927,"Yes"))</x:f>
        <x:v>6.214285714285714</x:v>
      </x:c>
      <x:c r="G856" s="43" t="n">
        <x:f>IF(E856=0,"n.a.",SUMIFS('Unit details'!$X$2863:$X$3927,'Unit details'!$B$2863:$B$3927,$A856,'Unit details'!$J$2863:$J$3927,$B856,'Unit details'!$N$2863:$N$3927,"Yes")/E856)</x:f>
        <x:v>21.400894992579165</x:v>
      </x:c>
      <x:c r="H856" s="43" t="n">
        <x:f>IF(E856=0,"n.a.",_xlfn.MAXIFS('Unit details'!$X$2863:$X$3927,'Unit details'!$B$2863:$B$3927,$A856,'Unit details'!$J$2863:$J$3927,$B856,'Unit details'!$N$2863:$N$3927,"Yes"))</x:f>
        <x:v>40.54054054054054</x:v>
      </x:c>
      <x:c r="I856" s="15" t="str">
        <x:f>IF(E856=0,"No reliable quoted sample",IF(E856=1,"One quote only; not a market range","Unweighted mean of advertised asking rates"))</x:f>
        <x:v>Unweighted mean of advertised asking rates</x:v>
      </x:c>
    </x:row>
    <x:row r="857" ht="30" customHeight="1">
      <x:c r="A857" s="15" t="str">
        <x:v>London</x:v>
      </x:c>
      <x:c r="B857" s="15" t="str">
        <x:v>2,501–5,000</x:v>
      </x:c>
      <x:c r="C857" s="14" t="n">
        <x:f>COUNTIFS('Unit details'!$B$2863:$B$3927,$A857,'Unit details'!$J$2863:$J$3927,$B857,'Unit details'!$H$2863:$H$3927,"Current",'Unit details'!$E$2863:$E$3927,"Town")</x:f>
        <x:v>238</x:v>
      </x:c>
      <x:c r="D857" s="14" t="n">
        <x:f>COUNTIFS('Unit details'!$B$2863:$B$3927,$A857,'Unit details'!$J$2863:$J$3927,$B857,'Unit details'!$H$2863:$H$3927,"Current",'Unit details'!$E$2863:$E$3927,"Nearby")</x:f>
        <x:v>0</x:v>
      </x:c>
      <x:c r="E857" s="14" t="n">
        <x:f>COUNTIFS('Unit details'!$B$2863:$B$3927,$A857,'Unit details'!$J$2863:$J$3927,$B857,'Unit details'!$N$2863:$N$3927,"Yes")</x:f>
        <x:v>132</x:v>
      </x:c>
      <x:c r="F857" s="43" t="n">
        <x:f>IF(E857=0,"n.a.",_xlfn.MINIFS('Unit details'!$X$2863:$X$3927,'Unit details'!$B$2863:$B$3927,$A857,'Unit details'!$J$2863:$J$3927,$B857,'Unit details'!$N$2863:$N$3927,"Yes"))</x:f>
        <x:v>6.235827664399093</x:v>
      </x:c>
      <x:c r="G857" s="43" t="n">
        <x:f>IF(E857=0,"n.a.",SUMIFS('Unit details'!$X$2863:$X$3927,'Unit details'!$B$2863:$B$3927,$A857,'Unit details'!$J$2863:$J$3927,$B857,'Unit details'!$N$2863:$N$3927,"Yes")/E857)</x:f>
        <x:v>19.270621795975927</x:v>
      </x:c>
      <x:c r="H857" s="43" t="n">
        <x:f>IF(E857=0,"n.a.",_xlfn.MAXIFS('Unit details'!$X$2863:$X$3927,'Unit details'!$B$2863:$B$3927,$A857,'Unit details'!$J$2863:$J$3927,$B857,'Unit details'!$N$2863:$N$3927,"Yes"))</x:f>
        <x:v>39.50210647261586</x:v>
      </x:c>
      <x:c r="I857" s="15" t="str">
        <x:f>IF(E857=0,"No reliable quoted sample",IF(E857=1,"One quote only; not a market range","Unweighted mean of advertised asking rates"))</x:f>
        <x:v>Unweighted mean of advertised asking rates</x:v>
      </x:c>
    </x:row>
    <x:row r="858" ht="30" customHeight="1">
      <x:c r="A858" s="15" t="str">
        <x:v>London</x:v>
      </x:c>
      <x:c r="B858" s="15" t="str">
        <x:v>5,001–10,000</x:v>
      </x:c>
      <x:c r="C858" s="14" t="n">
        <x:f>COUNTIFS('Unit details'!$B$2863:$B$3927,$A858,'Unit details'!$J$2863:$J$3927,$B858,'Unit details'!$H$2863:$H$3927,"Current",'Unit details'!$E$2863:$E$3927,"Town")</x:f>
        <x:v>217</x:v>
      </x:c>
      <x:c r="D858" s="14" t="n">
        <x:f>COUNTIFS('Unit details'!$B$2863:$B$3927,$A858,'Unit details'!$J$2863:$J$3927,$B858,'Unit details'!$H$2863:$H$3927,"Current",'Unit details'!$E$2863:$E$3927,"Nearby")</x:f>
        <x:v>0</x:v>
      </x:c>
      <x:c r="E858" s="14" t="n">
        <x:f>COUNTIFS('Unit details'!$B$2863:$B$3927,$A858,'Unit details'!$J$2863:$J$3927,$B858,'Unit details'!$N$2863:$N$3927,"Yes")</x:f>
        <x:v>95</x:v>
      </x:c>
      <x:c r="F858" s="43" t="n">
        <x:f>IF(E858=0,"n.a.",_xlfn.MINIFS('Unit details'!$X$2863:$X$3927,'Unit details'!$B$2863:$B$3927,$A858,'Unit details'!$J$2863:$J$3927,$B858,'Unit details'!$N$2863:$N$3927,"Yes"))</x:f>
        <x:v>3.288391976323578</x:v>
      </x:c>
      <x:c r="G858" s="43" t="n">
        <x:f>IF(E858=0,"n.a.",SUMIFS('Unit details'!$X$2863:$X$3927,'Unit details'!$B$2863:$B$3927,$A858,'Unit details'!$J$2863:$J$3927,$B858,'Unit details'!$N$2863:$N$3927,"Yes")/E858)</x:f>
        <x:v>18.765098762052048</x:v>
      </x:c>
      <x:c r="H858" s="43" t="n">
        <x:f>IF(E858=0,"n.a.",_xlfn.MAXIFS('Unit details'!$X$2863:$X$3927,'Unit details'!$B$2863:$B$3927,$A858,'Unit details'!$J$2863:$J$3927,$B858,'Unit details'!$N$2863:$N$3927,"Yes"))</x:f>
        <x:v>31.09729009329187</x:v>
      </x:c>
      <x:c r="I858" s="15" t="str">
        <x:f>IF(E858=0,"No reliable quoted sample",IF(E858=1,"One quote only; not a market range","Unweighted mean of advertised asking rates"))</x:f>
        <x:v>Unweighted mean of advertised asking rates</x:v>
      </x:c>
    </x:row>
    <x:row r="859" ht="30" customHeight="1">
      <x:c r="A859" s="15" t="str">
        <x:v>London</x:v>
      </x:c>
      <x:c r="B859" s="15" t="str">
        <x:v>10,001–15,000</x:v>
      </x:c>
      <x:c r="C859" s="14" t="n">
        <x:f>COUNTIFS('Unit details'!$B$2863:$B$3927,$A859,'Unit details'!$J$2863:$J$3927,$B859,'Unit details'!$H$2863:$H$3927,"Current",'Unit details'!$E$2863:$E$3927,"Town")</x:f>
        <x:v>99</x:v>
      </x:c>
      <x:c r="D859" s="14" t="n">
        <x:f>COUNTIFS('Unit details'!$B$2863:$B$3927,$A859,'Unit details'!$J$2863:$J$3927,$B859,'Unit details'!$H$2863:$H$3927,"Current",'Unit details'!$E$2863:$E$3927,"Nearby")</x:f>
        <x:v>0</x:v>
      </x:c>
      <x:c r="E859" s="14" t="n">
        <x:f>COUNTIFS('Unit details'!$B$2863:$B$3927,$A859,'Unit details'!$J$2863:$J$3927,$B859,'Unit details'!$N$2863:$N$3927,"Yes")</x:f>
        <x:v>37</x:v>
      </x:c>
      <x:c r="F859" s="43" t="n">
        <x:f>IF(E859=0,"n.a.",_xlfn.MINIFS('Unit details'!$X$2863:$X$3927,'Unit details'!$B$2863:$B$3927,$A859,'Unit details'!$J$2863:$J$3927,$B859,'Unit details'!$N$2863:$N$3927,"Yes"))</x:f>
        <x:v>3.1019202363367797</x:v>
      </x:c>
      <x:c r="G859" s="43" t="n">
        <x:f>IF(E859=0,"n.a.",SUMIFS('Unit details'!$X$2863:$X$3927,'Unit details'!$B$2863:$B$3927,$A859,'Unit details'!$J$2863:$J$3927,$B859,'Unit details'!$N$2863:$N$3927,"Yes")/E859)</x:f>
        <x:v>18.12796961819432</x:v>
      </x:c>
      <x:c r="H859" s="43" t="n">
        <x:f>IF(E859=0,"n.a.",_xlfn.MAXIFS('Unit details'!$X$2863:$X$3927,'Unit details'!$B$2863:$B$3927,$A859,'Unit details'!$J$2863:$J$3927,$B859,'Unit details'!$N$2863:$N$3927,"Yes"))</x:f>
        <x:v>30.000526731630234</x:v>
      </x:c>
      <x:c r="I859" s="15" t="str">
        <x:f>IF(E859=0,"No reliable quoted sample",IF(E859=1,"One quote only; not a market range","Unweighted mean of advertised asking rates"))</x:f>
        <x:v>Unweighted mean of advertised asking rates</x:v>
      </x:c>
    </x:row>
    <x:row r="860" ht="30" customHeight="1">
      <x:c r="A860" s="15" t="str">
        <x:v>London</x:v>
      </x:c>
      <x:c r="B860" s="15" t="str">
        <x:v>Range crosses bands</x:v>
      </x:c>
      <x:c r="C860" s="14" t="n">
        <x:f>COUNTIFS('Unit details'!$B$2863:$B$3927,$A860,'Unit details'!$J$2863:$J$3927,$B860,'Unit details'!$H$2863:$H$3927,"Current",'Unit details'!$E$2863:$E$3927,"Town")</x:f>
        <x:v>0</x:v>
      </x:c>
      <x:c r="D860" s="14" t="n">
        <x:f>COUNTIFS('Unit details'!$B$2863:$B$3927,$A860,'Unit details'!$J$2863:$J$3927,$B860,'Unit details'!$H$2863:$H$3927,"Current",'Unit details'!$E$2863:$E$3927,"Nearby")</x:f>
        <x:v>0</x:v>
      </x:c>
      <x:c r="E860" s="14" t="n">
        <x:f>COUNTIFS('Unit details'!$B$2863:$B$3927,$A860,'Unit details'!$J$2863:$J$3927,$B860,'Unit details'!$N$2863:$N$3927,"Yes")</x:f>
        <x:v>0</x:v>
      </x:c>
      <x:c r="F860" s="43" t="str">
        <x:f>IF(E860=0,"n.a.",_xlfn.MINIFS('Unit details'!$X$2863:$X$3927,'Unit details'!$B$2863:$B$3927,$A860,'Unit details'!$J$2863:$J$3927,$B860,'Unit details'!$N$2863:$N$3927,"Yes"))</x:f>
        <x:v>n.a.</x:v>
      </x:c>
      <x:c r="G860" s="43" t="str">
        <x:f>IF(E860=0,"n.a.",SUMIFS('Unit details'!$X$2863:$X$3927,'Unit details'!$B$2863:$B$3927,$A860,'Unit details'!$J$2863:$J$3927,$B860,'Unit details'!$N$2863:$N$3927,"Yes")/E860)</x:f>
        <x:v>n.a.</x:v>
      </x:c>
      <x:c r="H860" s="43" t="str">
        <x:f>IF(E860=0,"n.a.",_xlfn.MAXIFS('Unit details'!$X$2863:$X$3927,'Unit details'!$B$2863:$B$3927,$A860,'Unit details'!$J$2863:$J$3927,$B860,'Unit details'!$N$2863:$N$3927,"Yes"))</x:f>
        <x:v>n.a.</x:v>
      </x:c>
      <x:c r="I860" s="15" t="str">
        <x:f>IF(E860=0,"No reliable quoted sample",IF(E860=1,"One quote only; not a market range","Unweighted mean of advertised asking rates"))</x:f>
        <x:v>No reliable quoted sample</x:v>
      </x:c>
    </x:row>
  </x:sheetData>
  <x:pageMargins left="0.7" right="0.7" top="0.75" bottom="0.75" header="0.3" footer="0.3"/>
  <x:tableParts count="1">
    <x:tablePart xmlns:r="http://schemas.openxmlformats.org/officeDocument/2006/relationships" r:id="R1d6c7baad89640e0"/>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4" hidden="0" customWidth="1"/>
    <x:col min="2" max="2" width="51" hidden="0" customWidth="1"/>
    <x:col min="3" max="3" width="29" hidden="0" customWidth="1"/>
    <x:col min="4" max="4" width="15" hidden="0" customWidth="1"/>
    <x:col min="5" max="5" width="12" hidden="0" customWidth="1"/>
    <x:col min="6" max="6" width="29" hidden="0" customWidth="1"/>
    <x:col min="7" max="7" width="15" hidden="0" customWidth="1"/>
    <x:col min="8" max="8" width="15" hidden="0" customWidth="1"/>
    <x:col min="9" max="9" width="15" hidden="0" customWidth="1"/>
    <x:col min="10" max="10" width="15" hidden="0" customWidth="1"/>
    <x:col min="11" max="11" width="16" hidden="0" customWidth="1"/>
    <x:col min="12" max="12" width="90" hidden="0" customWidth="1"/>
    <x:col min="13" max="13" width="60" hidden="0" customWidth="1"/>
    <x:col min="14" max="14" width="60" hidden="0" customWidth="1"/>
  </x:cols>
  <x:sheetData>
    <x:row r="1" ht="24" customHeight="1">
      <x:c r="A1" s="2"/>
      <x:c r="B1" s="2"/>
      <x:c r="C1" s="2"/>
      <x:c r="D1" s="2"/>
      <x:c r="E1" s="2"/>
      <x:c r="F1" s="2"/>
      <x:c r="G1" s="2"/>
      <x:c r="H1" s="2"/>
      <x:c r="I1" s="2"/>
      <x:c r="J1" s="2"/>
      <x:c r="K1" s="2"/>
      <x:c r="L1" s="2"/>
      <x:c r="M1" s="2"/>
      <x:c r="N1" s="2"/>
    </x:row>
    <x:row r="2" ht="24" customHeight="1">
      <x:c r="A2" s="7" t="str">
        <x:v>Estate inventory and identified availability</x:v>
      </x:c>
      <x:c r="B2" s="2"/>
      <x:c r="C2" s="2"/>
      <x:c r="D2" s="2"/>
      <x:c r="E2" s="2"/>
      <x:c r="F2" s="2"/>
      <x:c r="G2" s="2"/>
      <x:c r="H2" s="2"/>
      <x:c r="I2" s="2"/>
      <x:c r="J2" s="2"/>
      <x:c r="K2" s="2"/>
      <x:c r="L2" s="2"/>
      <x:c r="M2" s="2"/>
      <x:c r="N2" s="2"/>
    </x:row>
    <x:row r="3" ht="8" customHeight="1">
      <x:c r="A3" s="8"/>
      <x:c r="B3" s="8"/>
      <x:c r="C3" s="8"/>
      <x:c r="D3" s="8"/>
      <x:c r="E3" s="8"/>
      <x:c r="F3" s="8"/>
      <x:c r="G3" s="8"/>
      <x:c r="H3" s="8"/>
      <x:c r="I3" s="8"/>
      <x:c r="J3" s="8"/>
      <x:c r="K3" s="8"/>
      <x:c r="L3" s="2"/>
      <x:c r="M3" s="2"/>
      <x:c r="N3" s="2"/>
    </x:row>
    <x:row r="4" ht="24" customHeight="1">
      <x:c r="A4" s="19" t="str">
        <x:v>Minimum named estate inventory. Scotland populations 2022; South West and South East 2021. Zero means no current unit identified in reviewed sources; Context rows are outside main town totals.</x:v>
      </x:c>
      <x:c r="B4" s="2"/>
      <x:c r="C4" s="2"/>
      <x:c r="D4" s="2"/>
      <x:c r="E4" s="2"/>
      <x:c r="F4" s="2"/>
      <x:c r="G4" s="2"/>
      <x:c r="H4" s="2"/>
      <x:c r="I4" s="2"/>
      <x:c r="J4" s="2"/>
      <x:c r="K4" s="2"/>
      <x:c r="L4" s="2"/>
      <x:c r="M4" s="2"/>
      <x:c r="N4" s="2"/>
    </x:row>
    <x:row r="5" ht="42" customHeight="1">
      <x:c r="A5" s="6" t="str">
        <x:v>Search town</x:v>
      </x:c>
      <x:c r="B5" s="6" t="str">
        <x:v>Named estate / grouped industrial area</x:v>
      </x:c>
      <x:c r="C5" s="6" t="str">
        <x:v>Host town / locality</x:v>
      </x:c>
      <x:c r="D5" s="6" t="str">
        <x:v>Host population (Census)</x:v>
      </x:c>
      <x:c r="E5" s="6" t="str">
        <x:v>Area group</x:v>
      </x:c>
      <x:c r="F5" s="6" t="str">
        <x:v>Location type</x:v>
      </x:c>
      <x:c r="G5" s="6" t="str">
        <x:v>Current in town</x:v>
      </x:c>
      <x:c r="H5" s="6" t="str">
        <x:v>Current nearby</x:v>
      </x:c>
      <x:c r="I5" s="6" t="str">
        <x:v>Current total</x:v>
      </x:c>
      <x:c r="J5" s="6" t="str">
        <x:v>Future units</x:v>
      </x:c>
      <x:c r="K5" s="6" t="str">
        <x:v>Uncertain records</x:v>
      </x:c>
      <x:c r="L5" s="6" t="str">
        <x:v>Grouping / geography notes</x:v>
      </x:c>
      <x:c r="M5" s="6" t="str">
        <x:v>Estate source</x:v>
      </x:c>
      <x:c r="N5" s="6" t="str">
        <x:v>Further sources</x:v>
      </x:c>
    </x:row>
    <x:row r="6" ht="42" customHeight="1">
      <x:c r="A6" s="2" t="str">
        <x:v>Inverness</x:v>
      </x:c>
      <x:c r="B6" s="12" t="str">
        <x:v>Smithton Industrial Estate</x:v>
      </x:c>
      <x:c r="C6" s="12" t="str">
        <x:v>Smithton</x:v>
      </x:c>
      <x:c r="D6" s="18" t="n">
        <x:v>2896</x:v>
      </x:c>
      <x:c r="E6" s="18" t="str">
        <x:v>Nearby</x:v>
      </x:c>
      <x:c r="F6" s="18" t="str">
        <x:v>Estate / grouped industrial area</x:v>
      </x:c>
      <x:c r="G6" s="9" t="n">
        <x:f>COUNTIFS('Unit details'!$B$6:$B$335,$A6,'Unit details'!$V$6:$V$335,$A6&amp;" — "&amp;$B6,'Unit details'!$H$6:$H$335,"Current",'Unit details'!$E$6:$E$335,"Town")</x:f>
        <x:v>0</x:v>
      </x:c>
      <x:c r="H6" s="9" t="n">
        <x:f>COUNTIFS('Unit details'!$B$6:$B$335,$A6,'Unit details'!$V$6:$V$335,$A6&amp;" — "&amp;$B6,'Unit details'!$H$6:$H$335,"Current",'Unit details'!$E$6:$E$335,"Nearby")</x:f>
        <x:v>0</x:v>
      </x:c>
      <x:c r="I6" s="9" t="n">
        <x:f>SUM(G6:H6)</x:f>
        <x:v>0</x:v>
      </x:c>
      <x:c r="J6" s="9" t="n">
        <x:f>SUMIFS('Unit details'!$Y$6:$Y$335,'Unit details'!$B$6:$B$335,$A6,'Unit details'!$V$6:$V$335,$A6&amp;" — "&amp;$B6,'Unit details'!$H$6:$H$335,"Future")</x:f>
        <x:v>0</x:v>
      </x:c>
      <x:c r="K6" s="9" t="n">
        <x:f>COUNTIFS('Unit details'!$B$6:$B$335,$A6,'Unit details'!$V$6:$V$335,$A6&amp;" — "&amp;$B6,'Unit details'!$H$6:$H$335,"Uncertain")</x:f>
        <x:v>0</x:v>
      </x:c>
      <x:c r="L6" s="12" t="str">
        <x:v>Separate NRS locality (2,896); Inverness postal address does not make it Inverness locality. Fringe; exact radius not measured.</x:v>
      </x:c>
      <x:c r="M6" s="12" t="str">
        <x:v>https://www.highland.gov.uk/meetings/meeting/963/south-planning-applications-committee</x:v>
      </x:c>
      <x:c r="N6" s="12" t="str"/>
    </x:row>
    <x:row r="7" ht="42" customHeight="1">
      <x:c r="A7" s="2" t="str">
        <x:v>Inverness</x:v>
      </x:c>
      <x:c r="B7" s="12" t="str">
        <x:v>Carse / Carsegate Industrial Estate</x:v>
      </x:c>
      <x:c r="C7" s="12" t="str">
        <x:v>Inverness</x:v>
      </x:c>
      <x:c r="D7" s="18" t="n">
        <x:v>48248</x:v>
      </x:c>
      <x:c r="E7" s="18" t="str">
        <x:v>Town</x:v>
      </x:c>
      <x:c r="F7" s="18" t="str">
        <x:v>Estate / grouped industrial area</x:v>
      </x:c>
      <x:c r="G7" s="9" t="n">
        <x:f>COUNTIFS('Unit details'!$B$6:$B$335,$A7,'Unit details'!$V$6:$V$335,$A7&amp;" — "&amp;$B7,'Unit details'!$H$6:$H$335,"Current",'Unit details'!$E$6:$E$335,"Town")</x:f>
        <x:v>1</x:v>
      </x:c>
      <x:c r="H7" s="9" t="n">
        <x:f>COUNTIFS('Unit details'!$B$6:$B$335,$A7,'Unit details'!$V$6:$V$335,$A7&amp;" — "&amp;$B7,'Unit details'!$H$6:$H$335,"Current",'Unit details'!$E$6:$E$335,"Nearby")</x:f>
        <x:v>0</x:v>
      </x:c>
      <x:c r="I7" s="9" t="n">
        <x:f>SUM(G7:H7)</x:f>
        <x:v>1</x:v>
      </x:c>
      <x:c r="J7" s="9" t="n">
        <x:f>SUMIFS('Unit details'!$Y$6:$Y$335,'Unit details'!$B$6:$B$335,$A7,'Unit details'!$V$6:$V$335,$A7&amp;" — "&amp;$B7,'Unit details'!$H$6:$H$335,"Future")</x:f>
        <x:v>0</x:v>
      </x:c>
      <x:c r="K7" s="9" t="n">
        <x:f>COUNTIFS('Unit details'!$B$6:$B$335,$A7,'Unit details'!$V$6:$V$335,$A7&amp;" — "&amp;$B7,'Unit details'!$H$6:$H$335,"Uncertain")</x:f>
        <x:v>0</x:v>
      </x:c>
      <x:c r="L7" s="12" t="str">
        <x:v>Carse and Carsegate treated as one industrial area.</x:v>
      </x:c>
      <x:c r="M7" s="12" t="str">
        <x:v>https://g-s.co.uk/properties/property/53580/</x:v>
      </x:c>
      <x:c r="N7" s="12" t="str"/>
    </x:row>
    <x:row r="8" ht="42" customHeight="1">
      <x:c r="A8" s="2" t="str">
        <x:v>Inverness</x:v>
      </x:c>
      <x:c r="B8" s="12" t="str">
        <x:v>Longman Industrial Estate</x:v>
      </x:c>
      <x:c r="C8" s="12" t="str">
        <x:v>Inverness</x:v>
      </x:c>
      <x:c r="D8" s="18" t="n">
        <x:v>48248</x:v>
      </x:c>
      <x:c r="E8" s="18" t="str">
        <x:v>Town</x:v>
      </x:c>
      <x:c r="F8" s="18" t="str">
        <x:v>Estate / grouped industrial area</x:v>
      </x:c>
      <x:c r="G8" s="9" t="n">
        <x:f>COUNTIFS('Unit details'!$B$6:$B$335,$A8,'Unit details'!$V$6:$V$335,$A8&amp;" — "&amp;$B8,'Unit details'!$H$6:$H$335,"Current",'Unit details'!$E$6:$E$335,"Town")</x:f>
        <x:v>5</x:v>
      </x:c>
      <x:c r="H8" s="9" t="n">
        <x:f>COUNTIFS('Unit details'!$B$6:$B$335,$A8,'Unit details'!$V$6:$V$335,$A8&amp;" — "&amp;$B8,'Unit details'!$H$6:$H$335,"Current",'Unit details'!$E$6:$E$335,"Nearby")</x:f>
        <x:v>0</x:v>
      </x:c>
      <x:c r="I8" s="9" t="n">
        <x:f>SUM(G8:H8)</x:f>
        <x:v>5</x:v>
      </x:c>
      <x:c r="J8" s="9" t="n">
        <x:f>SUMIFS('Unit details'!$Y$6:$Y$335,'Unit details'!$B$6:$B$335,$A8,'Unit details'!$V$6:$V$335,$A8&amp;" — "&amp;$B8,'Unit details'!$H$6:$H$335,"Future")</x:f>
        <x:v>2</x:v>
      </x:c>
      <x:c r="K8" s="9" t="n">
        <x:f>COUNTIFS('Unit details'!$B$6:$B$335,$A8,'Unit details'!$V$6:$V$335,$A8&amp;" — "&amp;$B8,'Unit details'!$H$6:$H$335,"Uncertain")</x:f>
        <x:v>0</x:v>
      </x:c>
      <x:c r="L8" s="12" t="str">
        <x:v>Includes Harbour Road, Henderson Road, Seafield Road, Walker Place and associated trade parks; avoid counting each street as another estate.</x:v>
      </x:c>
      <x:c r="M8" s="12" t="str">
        <x:v>https://www.highland.gov.uk/news/article/17066/council-consults-on-common-good-property-change-of-use-at-longman-industrial-estate-inverness-</x:v>
      </x:c>
      <x:c r="N8" s="12" t="str">
        <x:v>https://g-s.co.uk/inverness-market-overview/</x:v>
      </x:c>
    </x:row>
    <x:row r="9" ht="42" customHeight="1">
      <x:c r="A9" s="2" t="str">
        <x:v>Inverness</x:v>
      </x:c>
      <x:c r="B9" s="12" t="str">
        <x:v>Dalcross Industrial Estate</x:v>
      </x:c>
      <x:c r="C9" s="12" t="str">
        <x:v>Dalcross / Inverness Airport</x:v>
      </x:c>
      <x:c r="D9" s="18"/>
      <x:c r="E9" s="18" t="str">
        <x:v>Wider</x:v>
      </x:c>
      <x:c r="F9" s="18" t="str">
        <x:v>Estate / grouped industrial area</x:v>
      </x:c>
      <x:c r="G9" s="9" t="n">
        <x:f>COUNTIFS('Unit details'!$B$6:$B$335,$A9,'Unit details'!$V$6:$V$335,$A9&amp;" — "&amp;$B9,'Unit details'!$H$6:$H$335,"Current",'Unit details'!$E$6:$E$335,"Town")</x:f>
        <x:v>0</x:v>
      </x:c>
      <x:c r="H9" s="9" t="n">
        <x:f>COUNTIFS('Unit details'!$B$6:$B$335,$A9,'Unit details'!$V$6:$V$335,$A9&amp;" — "&amp;$B9,'Unit details'!$H$6:$H$335,"Current",'Unit details'!$E$6:$E$335,"Nearby")</x:f>
        <x:v>0</x:v>
      </x:c>
      <x:c r="I9" s="9" t="n">
        <x:f>SUM(G9:H9)</x:f>
        <x:v>0</x:v>
      </x:c>
      <x:c r="J9" s="9" t="n">
        <x:f>SUMIFS('Unit details'!$Y$6:$Y$335,'Unit details'!$B$6:$B$335,$A9,'Unit details'!$V$6:$V$335,$A9&amp;" — "&amp;$B9,'Unit details'!$H$6:$H$335,"Future")</x:f>
        <x:v>0</x:v>
      </x:c>
      <x:c r="K9" s="9" t="n">
        <x:f>COUNTIFS('Unit details'!$B$6:$B$335,$A9,'Unit details'!$V$6:$V$335,$A9&amp;" — "&amp;$B9,'Unit details'!$H$6:$H$335,"Uncertain")</x:f>
        <x:v>0</x:v>
      </x:c>
      <x:c r="L9" s="12" t="str">
        <x:v>Savills places it approximately 10 miles east of Inverness; excluded from local 3-mile count.</x:v>
      </x:c>
      <x:c r="M9" s="12" t="str">
        <x:v>https://search.savills.com/property-detail/gb2285l379117</x:v>
      </x:c>
      <x:c r="N9" s="12" t="str"/>
    </x:row>
    <x:row r="10" ht="42" customHeight="1">
      <x:c r="A10" s="2" t="str">
        <x:v>Inverness</x:v>
      </x:c>
      <x:c r="B10" s="12" t="str">
        <x:v>Inverness Airport Business Park</x:v>
      </x:c>
      <x:c r="C10" s="12" t="str">
        <x:v>Dalcross / Inverness Airport</x:v>
      </x:c>
      <x:c r="D10" s="18"/>
      <x:c r="E10" s="18" t="str">
        <x:v>Wider</x:v>
      </x:c>
      <x:c r="F10" s="18" t="str">
        <x:v>Estate / grouped industrial area</x:v>
      </x:c>
      <x:c r="G10" s="9" t="n">
        <x:f>COUNTIFS('Unit details'!$B$6:$B$335,$A10,'Unit details'!$V$6:$V$335,$A10&amp;" — "&amp;$B10,'Unit details'!$H$6:$H$335,"Current",'Unit details'!$E$6:$E$335,"Town")</x:f>
        <x:v>0</x:v>
      </x:c>
      <x:c r="H10" s="9" t="n">
        <x:f>COUNTIFS('Unit details'!$B$6:$B$335,$A10,'Unit details'!$V$6:$V$335,$A10&amp;" — "&amp;$B10,'Unit details'!$H$6:$H$335,"Current",'Unit details'!$E$6:$E$335,"Nearby")</x:f>
        <x:v>0</x:v>
      </x:c>
      <x:c r="I10" s="9" t="n">
        <x:f>SUM(G10:H10)</x:f>
        <x:v>0</x:v>
      </x:c>
      <x:c r="J10" s="9" t="n">
        <x:f>SUMIFS('Unit details'!$Y$6:$Y$335,'Unit details'!$B$6:$B$335,$A10,'Unit details'!$V$6:$V$335,$A10&amp;" — "&amp;$B10,'Unit details'!$H$6:$H$335,"Future")</x:f>
        <x:v>0</x:v>
      </x:c>
      <x:c r="K10" s="9" t="n">
        <x:f>COUNTIFS('Unit details'!$B$6:$B$335,$A10,'Unit details'!$V$6:$V$335,$A10&amp;" — "&amp;$B10,'Unit details'!$H$6:$H$335,"Uncertain")</x:f>
        <x:v>0</x:v>
      </x:c>
      <x:c r="L10" s="12" t="str">
        <x:v>HIE places it 9 miles east; distinct mixed-use park opposite Dalcross estate; excluded from local 3-mile count.</x:v>
      </x:c>
      <x:c r="M10" s="12" t="str">
        <x:v>https://www.hie.co.uk/property-and-land/primeproperty/inverness-airport-business-park/</x:v>
      </x:c>
      <x:c r="N10" s="12" t="str"/>
    </x:row>
    <x:row r="11" ht="42" customHeight="1">
      <x:c r="A11" s="2" t="str">
        <x:v>Aberdeen</x:v>
      </x:c>
      <x:c r="B11" s="12" t="str">
        <x:v>Kirkhill Industrial Estate</x:v>
      </x:c>
      <x:c r="C11" s="12" t="str">
        <x:v>Dyce</x:v>
      </x:c>
      <x:c r="D11" s="18" t="n">
        <x:v>7001</x:v>
      </x:c>
      <x:c r="E11" s="18" t="str">
        <x:v>Nearby</x:v>
      </x:c>
      <x:c r="F11" s="18" t="str">
        <x:v>Estate / grouped industrial area</x:v>
      </x:c>
      <x:c r="G11" s="9" t="n">
        <x:f>COUNTIFS('Unit details'!$B$6:$B$335,$A11,'Unit details'!$V$6:$V$335,$A11&amp;" — "&amp;$B11,'Unit details'!$H$6:$H$335,"Current",'Unit details'!$E$6:$E$335,"Town")</x:f>
        <x:v>0</x:v>
      </x:c>
      <x:c r="H11" s="9" t="n">
        <x:f>COUNTIFS('Unit details'!$B$6:$B$335,$A11,'Unit details'!$V$6:$V$335,$A11&amp;" — "&amp;$B11,'Unit details'!$H$6:$H$335,"Current",'Unit details'!$E$6:$E$335,"Nearby")</x:f>
        <x:v>15</x:v>
      </x:c>
      <x:c r="I11" s="9" t="n">
        <x:f>SUM(G11:H11)</x:f>
        <x:v>15</x:v>
      </x:c>
      <x:c r="J11" s="9" t="n">
        <x:f>SUMIFS('Unit details'!$Y$6:$Y$335,'Unit details'!$B$6:$B$335,$A11,'Unit details'!$V$6:$V$335,$A11&amp;" — "&amp;$B11,'Unit details'!$H$6:$H$335,"Future")</x:f>
        <x:v>0</x:v>
      </x:c>
      <x:c r="K11" s="9" t="n">
        <x:f>COUNTIFS('Unit details'!$B$6:$B$335,$A11,'Unit details'!$V$6:$V$335,$A11&amp;" — "&amp;$B11,'Unit details'!$H$6:$H$335,"Uncertain")</x:f>
        <x:v>0</x:v>
      </x:c>
      <x:c r="L11" s="12" t="str">
        <x:v>Includes Airport Industrial Park, Airside Business Park and Howe Moss sub-schemes; count once.</x:v>
      </x:c>
      <x:c r="M11" s="12" t="str">
        <x:v>https://www.ryden.co.uk/properties/area/aberdeen/_f/p/11</x:v>
      </x:c>
      <x:c r="N11" s="12" t="str"/>
    </x:row>
    <x:row r="12" ht="42" customHeight="1">
      <x:c r="A12" s="2" t="str">
        <x:v>Aberdeen</x:v>
      </x:c>
      <x:c r="B12" s="12" t="str">
        <x:v>Pitmedden Road / Ashley Base industrial area</x:v>
      </x:c>
      <x:c r="C12" s="12" t="str">
        <x:v>Dyce</x:v>
      </x:c>
      <x:c r="D12" s="18" t="n">
        <x:v>7001</x:v>
      </x:c>
      <x:c r="E12" s="18" t="str">
        <x:v>Nearby</x:v>
      </x:c>
      <x:c r="F12" s="18" t="str">
        <x:v>Estate / grouped industrial area</x:v>
      </x:c>
      <x:c r="G12" s="9" t="n">
        <x:f>COUNTIFS('Unit details'!$B$6:$B$335,$A12,'Unit details'!$V$6:$V$335,$A12&amp;" — "&amp;$B12,'Unit details'!$H$6:$H$335,"Current",'Unit details'!$E$6:$E$335,"Town")</x:f>
        <x:v>3</x:v>
      </x:c>
      <x:c r="H12" s="9" t="n">
        <x:f>COUNTIFS('Unit details'!$B$6:$B$335,$A12,'Unit details'!$V$6:$V$335,$A12&amp;" — "&amp;$B12,'Unit details'!$H$6:$H$335,"Current",'Unit details'!$E$6:$E$335,"Nearby")</x:f>
        <x:v>4</x:v>
      </x:c>
      <x:c r="I12" s="9" t="n">
        <x:f>SUM(G12:H12)</x:f>
        <x:v>7</x:v>
      </x:c>
      <x:c r="J12" s="9" t="n">
        <x:f>SUMIFS('Unit details'!$Y$6:$Y$335,'Unit details'!$B$6:$B$335,$A12,'Unit details'!$V$6:$V$335,$A12&amp;" — "&amp;$B12,'Unit details'!$H$6:$H$335,"Future")</x:f>
        <x:v>0</x:v>
      </x:c>
      <x:c r="K12" s="9" t="n">
        <x:f>COUNTIFS('Unit details'!$B$6:$B$335,$A12,'Unit details'!$V$6:$V$335,$A12&amp;" — "&amp;$B12,'Unit details'!$H$6:$H$335,"Uncertain")</x:f>
        <x:v>0</x:v>
      </x:c>
      <x:c r="L12" s="12" t="str">
        <x:v>Distinct eastern airport industrial corridor.</x:v>
      </x:c>
      <x:c r="M12" s="12" t="str">
        <x:v>https://www.ryden.co.uk/properties/_f/p/1/type/industrial/area/aberdeen</x:v>
      </x:c>
      <x:c r="N12" s="12" t="str"/>
    </x:row>
    <x:row r="13" ht="42" customHeight="1">
      <x:c r="A13" s="2" t="str">
        <x:v>Aberdeen</x:v>
      </x:c>
      <x:c r="B13" s="12" t="str">
        <x:v>Wellheads Industrial Estate</x:v>
      </x:c>
      <x:c r="C13" s="12" t="str">
        <x:v>Dyce</x:v>
      </x:c>
      <x:c r="D13" s="18" t="n">
        <x:v>7001</x:v>
      </x:c>
      <x:c r="E13" s="18" t="str">
        <x:v>Nearby</x:v>
      </x:c>
      <x:c r="F13" s="18" t="str">
        <x:v>Estate / grouped industrial area</x:v>
      </x:c>
      <x:c r="G13" s="9" t="n">
        <x:f>COUNTIFS('Unit details'!$B$6:$B$335,$A13,'Unit details'!$V$6:$V$335,$A13&amp;" — "&amp;$B13,'Unit details'!$H$6:$H$335,"Current",'Unit details'!$E$6:$E$335,"Town")</x:f>
        <x:v>0</x:v>
      </x:c>
      <x:c r="H13" s="9" t="n">
        <x:f>COUNTIFS('Unit details'!$B$6:$B$335,$A13,'Unit details'!$V$6:$V$335,$A13&amp;" — "&amp;$B13,'Unit details'!$H$6:$H$335,"Current",'Unit details'!$E$6:$E$335,"Nearby")</x:f>
        <x:v>12</x:v>
      </x:c>
      <x:c r="I13" s="9" t="n">
        <x:f>SUM(G13:H13)</x:f>
        <x:v>12</x:v>
      </x:c>
      <x:c r="J13" s="9" t="n">
        <x:f>SUMIFS('Unit details'!$Y$6:$Y$335,'Unit details'!$B$6:$B$335,$A13,'Unit details'!$V$6:$V$335,$A13&amp;" — "&amp;$B13,'Unit details'!$H$6:$H$335,"Future")</x:f>
        <x:v>0</x:v>
      </x:c>
      <x:c r="K13" s="9" t="n">
        <x:f>COUNTIFS('Unit details'!$B$6:$B$335,$A13,'Unit details'!$V$6:$V$335,$A13&amp;" — "&amp;$B13,'Unit details'!$H$6:$H$335,"Uncertain")</x:f>
        <x:v>4</x:v>
      </x:c>
      <x:c r="L13" s="12" t="str">
        <x:v>Groups Wellheads Crescent Trading Estate and Wellheads Terrace/Industrial Centre.</x:v>
      </x:c>
      <x:c r="M13" s="12" t="str">
        <x:v>https://www.ryden.co.uk/properties/_f/p/2/type/industrial/area/aberdeen</x:v>
      </x:c>
      <x:c r="N13" s="12" t="str"/>
    </x:row>
    <x:row r="14" ht="47" customHeight="1">
      <x:c r="A14" s="2" t="str">
        <x:v>Aberdeen</x:v>
      </x:c>
      <x:c r="B14" s="12" t="str">
        <x:v>Altens Industrial Estate</x:v>
      </x:c>
      <x:c r="C14" s="12" t="str">
        <x:v>Aberdeen</x:v>
      </x:c>
      <x:c r="D14" s="18" t="n">
        <x:v>192956</x:v>
      </x:c>
      <x:c r="E14" s="18" t="str">
        <x:v>Town</x:v>
      </x:c>
      <x:c r="F14" s="18" t="str">
        <x:v>Estate / grouped industrial area</x:v>
      </x:c>
      <x:c r="G14" s="9" t="n">
        <x:f>COUNTIFS('Unit details'!$B$6:$B$335,$A14,'Unit details'!$V$6:$V$335,$A14&amp;" — "&amp;$B14,'Unit details'!$H$6:$H$335,"Current",'Unit details'!$E$6:$E$335,"Town")</x:f>
        <x:v>19</x:v>
      </x:c>
      <x:c r="H14" s="9" t="n">
        <x:f>COUNTIFS('Unit details'!$B$6:$B$335,$A14,'Unit details'!$V$6:$V$335,$A14&amp;" — "&amp;$B14,'Unit details'!$H$6:$H$335,"Current",'Unit details'!$E$6:$E$335,"Nearby")</x:f>
        <x:v>0</x:v>
      </x:c>
      <x:c r="I14" s="9" t="n">
        <x:f>SUM(G14:H14)</x:f>
        <x:v>19</x:v>
      </x:c>
      <x:c r="J14" s="9" t="n">
        <x:f>SUMIFS('Unit details'!$Y$6:$Y$335,'Unit details'!$B$6:$B$335,$A14,'Unit details'!$V$6:$V$335,$A14&amp;" — "&amp;$B14,'Unit details'!$H$6:$H$335,"Future")</x:f>
        <x:v>0</x:v>
      </x:c>
      <x:c r="K14" s="9" t="n">
        <x:f>COUNTIFS('Unit details'!$B$6:$B$335,$A14,'Unit details'!$V$6:$V$335,$A14&amp;" — "&amp;$B14,'Unit details'!$H$6:$H$335,"Uncertain")</x:f>
        <x:v>0</x:v>
      </x:c>
      <x:c r="L14" s="12" t="str">
        <x:v>Groups Minto Commercial Park, Hareness Park/Forties Industrial Centre, Souterhead and Peterseat/Altens East within broad Altens area.</x:v>
      </x:c>
      <x:c r="M14" s="12" t="str">
        <x:v>https://abshirepublications.blob.core.windows.net/acblobstorage/080e2aaf-c86c-42b7-a48f-81978a4f1f94/aberdeen-city-and-aberdeenshire-business-and-industry-land-audit-2025.pdf</x:v>
      </x:c>
      <x:c r="N14" s="12" t="str">
        <x:v>https://www.ryden.co.uk/properties/_f/p/1/type/industrial/area/aberdeen</x:v>
      </x:c>
    </x:row>
    <x:row r="15" ht="47" customHeight="1">
      <x:c r="A15" s="2" t="str">
        <x:v>Aberdeen</x:v>
      </x:c>
      <x:c r="B15" s="12" t="str">
        <x:v>Bridge of Don industrial area</x:v>
      </x:c>
      <x:c r="C15" s="12" t="str">
        <x:v>Aberdeen</x:v>
      </x:c>
      <x:c r="D15" s="18" t="n">
        <x:v>192956</x:v>
      </x:c>
      <x:c r="E15" s="18" t="str">
        <x:v>Town</x:v>
      </x:c>
      <x:c r="F15" s="18" t="str">
        <x:v>Estate / grouped industrial area</x:v>
      </x:c>
      <x:c r="G15" s="9" t="n">
        <x:f>COUNTIFS('Unit details'!$B$6:$B$335,$A15,'Unit details'!$V$6:$V$335,$A15&amp;" — "&amp;$B15,'Unit details'!$H$6:$H$335,"Current",'Unit details'!$E$6:$E$335,"Town")</x:f>
        <x:v>6</x:v>
      </x:c>
      <x:c r="H15" s="9" t="n">
        <x:f>COUNTIFS('Unit details'!$B$6:$B$335,$A15,'Unit details'!$V$6:$V$335,$A15&amp;" — "&amp;$B15,'Unit details'!$H$6:$H$335,"Current",'Unit details'!$E$6:$E$335,"Nearby")</x:f>
        <x:v>0</x:v>
      </x:c>
      <x:c r="I15" s="9" t="n">
        <x:f>SUM(G15:H15)</x:f>
        <x:v>6</x:v>
      </x:c>
      <x:c r="J15" s="9" t="n">
        <x:f>SUMIFS('Unit details'!$Y$6:$Y$335,'Unit details'!$B$6:$B$335,$A15,'Unit details'!$V$6:$V$335,$A15&amp;" — "&amp;$B15,'Unit details'!$H$6:$H$335,"Future")</x:f>
        <x:v>0</x:v>
      </x:c>
      <x:c r="K15" s="9" t="n">
        <x:f>COUNTIFS('Unit details'!$B$6:$B$335,$A15,'Unit details'!$V$6:$V$335,$A15&amp;" — "&amp;$B15,'Unit details'!$H$6:$H$335,"Uncertain")</x:f>
        <x:v>2</x:v>
      </x:c>
      <x:c r="L15" s="12" t="str">
        <x:v>Groups Denmore, Murcar Commercial Park and Broadfold/Silverburn subareas. Agent places Murcar 4 miles north of centre.</x:v>
      </x:c>
      <x:c r="M15" s="12" t="str">
        <x:v>https://abshirepublications.blob.core.windows.net/acblobstorage/080e2aaf-c86c-42b7-a48f-81978a4f1f94/aberdeen-city-and-aberdeenshire-business-and-industry-land-audit-2025.pdf</x:v>
      </x:c>
      <x:c r="N15" s="12" t="str">
        <x:v>https://www.shepherd.co.uk/property/details/2912/unit-18-murcar-commercial-park-denmore-road-bridge-of-don-aberdeen-aberdeenshire-industrial-and-trade-counter</x:v>
      </x:c>
    </x:row>
    <x:row r="16" ht="42" customHeight="1">
      <x:c r="A16" s="2" t="str">
        <x:v>Aberdeen</x:v>
      </x:c>
      <x:c r="B16" s="12" t="str">
        <x:v>Cotton Street industrial area</x:v>
      </x:c>
      <x:c r="C16" s="12" t="str">
        <x:v>Aberdeen</x:v>
      </x:c>
      <x:c r="D16" s="18" t="n">
        <x:v>192956</x:v>
      </x:c>
      <x:c r="E16" s="18" t="str">
        <x:v>Town</x:v>
      </x:c>
      <x:c r="F16" s="18" t="str">
        <x:v>Standalone / mixed premises</x:v>
      </x:c>
      <x:c r="G16" s="9" t="n">
        <x:f>COUNTIFS('Unit details'!$B$6:$B$335,$A16,'Unit details'!$V$6:$V$335,$A16&amp;" — "&amp;$B16,'Unit details'!$H$6:$H$335,"Current",'Unit details'!$E$6:$E$335,"Town")</x:f>
        <x:v>1</x:v>
      </x:c>
      <x:c r="H16" s="9" t="n">
        <x:f>COUNTIFS('Unit details'!$B$6:$B$335,$A16,'Unit details'!$V$6:$V$335,$A16&amp;" — "&amp;$B16,'Unit details'!$H$6:$H$335,"Current",'Unit details'!$E$6:$E$335,"Nearby")</x:f>
        <x:v>0</x:v>
      </x:c>
      <x:c r="I16" s="9" t="n">
        <x:f>SUM(G16:H16)</x:f>
        <x:v>1</x:v>
      </x:c>
      <x:c r="J16" s="9" t="n">
        <x:f>SUMIFS('Unit details'!$Y$6:$Y$335,'Unit details'!$B$6:$B$335,$A16,'Unit details'!$V$6:$V$335,$A16&amp;" — "&amp;$B16,'Unit details'!$H$6:$H$335,"Future")</x:f>
        <x:v>0</x:v>
      </x:c>
      <x:c r="K16" s="9" t="n">
        <x:f>COUNTIFS('Unit details'!$B$6:$B$335,$A16,'Unit details'!$V$6:$V$335,$A16&amp;" — "&amp;$B16,'Unit details'!$H$6:$H$335,"Uncertain")</x:f>
        <x:v>0</x:v>
      </x:c>
      <x:c r="L16" s="12" t="str">
        <x:v>Additional marketing location identified from unit advertisements.</x:v>
      </x:c>
      <x:c r="M16" s="12" t="str">
        <x:v>https://www.rightmove.co.uk/properties/754399928980720#/?channel=COM_LET</x:v>
      </x:c>
      <x:c r="N16" s="12" t="str"/>
    </x:row>
    <x:row r="17" ht="42" customHeight="1">
      <x:c r="A17" s="2" t="str">
        <x:v>Aberdeen</x:v>
      </x:c>
      <x:c r="B17" s="12" t="str">
        <x:v>Crombie Road industrial units</x:v>
      </x:c>
      <x:c r="C17" s="12" t="str">
        <x:v>Aberdeen</x:v>
      </x:c>
      <x:c r="D17" s="18" t="n">
        <x:v>192956</x:v>
      </x:c>
      <x:c r="E17" s="18" t="str">
        <x:v>Town</x:v>
      </x:c>
      <x:c r="F17" s="18" t="str">
        <x:v>Standalone / mixed premises</x:v>
      </x:c>
      <x:c r="G17" s="9" t="n">
        <x:f>COUNTIFS('Unit details'!$B$6:$B$335,$A17,'Unit details'!$V$6:$V$335,$A17&amp;" — "&amp;$B17,'Unit details'!$H$6:$H$335,"Current",'Unit details'!$E$6:$E$335,"Town")</x:f>
        <x:v>4</x:v>
      </x:c>
      <x:c r="H17" s="9" t="n">
        <x:f>COUNTIFS('Unit details'!$B$6:$B$335,$A17,'Unit details'!$V$6:$V$335,$A17&amp;" — "&amp;$B17,'Unit details'!$H$6:$H$335,"Current",'Unit details'!$E$6:$E$335,"Nearby")</x:f>
        <x:v>0</x:v>
      </x:c>
      <x:c r="I17" s="9" t="n">
        <x:f>SUM(G17:H17)</x:f>
        <x:v>4</x:v>
      </x:c>
      <x:c r="J17" s="9" t="n">
        <x:f>SUMIFS('Unit details'!$Y$6:$Y$335,'Unit details'!$B$6:$B$335,$A17,'Unit details'!$V$6:$V$335,$A17&amp;" — "&amp;$B17,'Unit details'!$H$6:$H$335,"Future")</x:f>
        <x:v>0</x:v>
      </x:c>
      <x:c r="K17" s="9" t="n">
        <x:f>COUNTIFS('Unit details'!$B$6:$B$335,$A17,'Unit details'!$V$6:$V$335,$A17&amp;" — "&amp;$B17,'Unit details'!$H$6:$H$335,"Uncertain")</x:f>
        <x:v>0</x:v>
      </x:c>
      <x:c r="L17" s="12" t="str">
        <x:v>Additional marketing location identified from unit advertisements.</x:v>
      </x:c>
      <x:c r="M17" s="12" t="str">
        <x:v>https://www.rightmove.co.uk/properties/773379934650881#/?channel=COM_LET</x:v>
      </x:c>
      <x:c r="N17" s="12" t="str"/>
    </x:row>
    <x:row r="18" ht="42" customHeight="1">
      <x:c r="A18" s="2" t="str">
        <x:v>Aberdeen</x:v>
      </x:c>
      <x:c r="B18" s="12" t="str">
        <x:v>Cults Business Park</x:v>
      </x:c>
      <x:c r="C18" s="12" t="str">
        <x:v>Aberdeen</x:v>
      </x:c>
      <x:c r="D18" s="18" t="n">
        <x:v>192956</x:v>
      </x:c>
      <x:c r="E18" s="18" t="str">
        <x:v>Town</x:v>
      </x:c>
      <x:c r="F18" s="18" t="str">
        <x:v>Estate / grouped industrial area</x:v>
      </x:c>
      <x:c r="G18" s="9" t="n">
        <x:f>COUNTIFS('Unit details'!$B$6:$B$335,$A18,'Unit details'!$V$6:$V$335,$A18&amp;" — "&amp;$B18,'Unit details'!$H$6:$H$335,"Current",'Unit details'!$E$6:$E$335,"Town")</x:f>
        <x:v>1</x:v>
      </x:c>
      <x:c r="H18" s="9" t="n">
        <x:f>COUNTIFS('Unit details'!$B$6:$B$335,$A18,'Unit details'!$V$6:$V$335,$A18&amp;" — "&amp;$B18,'Unit details'!$H$6:$H$335,"Current",'Unit details'!$E$6:$E$335,"Nearby")</x:f>
        <x:v>0</x:v>
      </x:c>
      <x:c r="I18" s="9" t="n">
        <x:f>SUM(G18:H18)</x:f>
        <x:v>1</x:v>
      </x:c>
      <x:c r="J18" s="9" t="n">
        <x:f>SUMIFS('Unit details'!$Y$6:$Y$335,'Unit details'!$B$6:$B$335,$A18,'Unit details'!$V$6:$V$335,$A18&amp;" — "&amp;$B18,'Unit details'!$H$6:$H$335,"Future")</x:f>
        <x:v>0</x:v>
      </x:c>
      <x:c r="K18" s="9" t="n">
        <x:f>COUNTIFS('Unit details'!$B$6:$B$335,$A18,'Unit details'!$V$6:$V$335,$A18&amp;" — "&amp;$B18,'Unit details'!$H$6:$H$335,"Uncertain")</x:f>
        <x:v>1</x:v>
      </x:c>
      <x:c r="L18" s="12" t="str">
        <x:v>Additional marketing location identified from unit advertisements.</x:v>
      </x:c>
      <x:c r="M18" s="12" t="str">
        <x:v>https://www.rightmove.co.uk/properties/760573676129440#/?channel=COM_LET</x:v>
      </x:c>
      <x:c r="N18" s="12" t="str">
        <x:v>https://www.rightmove.co.uk/properties/777443365987265#/?channel=COM_LET</x:v>
      </x:c>
    </x:row>
    <x:row r="19" ht="47" customHeight="1">
      <x:c r="A19" s="2" t="str">
        <x:v>Aberdeen</x:v>
      </x:c>
      <x:c r="B19" s="12" t="str">
        <x:v>East and West Tullos industrial areas</x:v>
      </x:c>
      <x:c r="C19" s="12" t="str">
        <x:v>Aberdeen</x:v>
      </x:c>
      <x:c r="D19" s="18" t="n">
        <x:v>192956</x:v>
      </x:c>
      <x:c r="E19" s="18" t="str">
        <x:v>Town</x:v>
      </x:c>
      <x:c r="F19" s="18" t="str">
        <x:v>Estate / grouped industrial area</x:v>
      </x:c>
      <x:c r="G19" s="9" t="n">
        <x:f>COUNTIFS('Unit details'!$B$6:$B$335,$A19,'Unit details'!$V$6:$V$335,$A19&amp;" — "&amp;$B19,'Unit details'!$H$6:$H$335,"Current",'Unit details'!$E$6:$E$335,"Town")</x:f>
        <x:v>6</x:v>
      </x:c>
      <x:c r="H19" s="9" t="n">
        <x:f>COUNTIFS('Unit details'!$B$6:$B$335,$A19,'Unit details'!$V$6:$V$335,$A19&amp;" — "&amp;$B19,'Unit details'!$H$6:$H$335,"Current",'Unit details'!$E$6:$E$335,"Nearby")</x:f>
        <x:v>0</x:v>
      </x:c>
      <x:c r="I19" s="9" t="n">
        <x:f>SUM(G19:H19)</x:f>
        <x:v>6</x:v>
      </x:c>
      <x:c r="J19" s="9" t="n">
        <x:f>SUMIFS('Unit details'!$Y$6:$Y$335,'Unit details'!$B$6:$B$335,$A19,'Unit details'!$V$6:$V$335,$A19&amp;" — "&amp;$B19,'Unit details'!$H$6:$H$335,"Future")</x:f>
        <x:v>0</x:v>
      </x:c>
      <x:c r="K19" s="9" t="n">
        <x:f>COUNTIFS('Unit details'!$B$6:$B$335,$A19,'Unit details'!$V$6:$V$335,$A19&amp;" — "&amp;$B19,'Unit details'!$H$6:$H$335,"Uncertain")</x:f>
        <x:v>0</x:v>
      </x:c>
      <x:c r="L19" s="12" t="str">
        <x:v>Grouped as one adjoining industrial cluster; East and West Tullos are named separately in the market.</x:v>
      </x:c>
      <x:c r="M19" s="12" t="str">
        <x:v>https://abshirepublications.blob.core.windows.net/acblobstorage/080e2aaf-c86c-42b7-a48f-81978a4f1f94/aberdeen-city-and-aberdeenshire-business-and-industry-land-audit-2025.pdf</x:v>
      </x:c>
      <x:c r="N19" s="12" t="str">
        <x:v>https://www.ryden.co.uk/properties/_f/p/1/type/industrial/area/aberdeen</x:v>
      </x:c>
    </x:row>
    <x:row r="20" ht="42" customHeight="1">
      <x:c r="A20" s="2" t="str">
        <x:v>Aberdeen</x:v>
      </x:c>
      <x:c r="B20" s="12" t="str">
        <x:v>Great Northern Road standalone premises</x:v>
      </x:c>
      <x:c r="C20" s="12" t="str">
        <x:v>Aberdeen</x:v>
      </x:c>
      <x:c r="D20" s="18" t="n">
        <x:v>192956</x:v>
      </x:c>
      <x:c r="E20" s="18" t="str">
        <x:v>Town</x:v>
      </x:c>
      <x:c r="F20" s="18" t="str">
        <x:v>Standalone / mixed premises</x:v>
      </x:c>
      <x:c r="G20" s="9" t="n">
        <x:f>COUNTIFS('Unit details'!$B$6:$B$335,$A20,'Unit details'!$V$6:$V$335,$A20&amp;" — "&amp;$B20,'Unit details'!$H$6:$H$335,"Current",'Unit details'!$E$6:$E$335,"Town")</x:f>
        <x:v>2</x:v>
      </x:c>
      <x:c r="H20" s="9" t="n">
        <x:f>COUNTIFS('Unit details'!$B$6:$B$335,$A20,'Unit details'!$V$6:$V$335,$A20&amp;" — "&amp;$B20,'Unit details'!$H$6:$H$335,"Current",'Unit details'!$E$6:$E$335,"Nearby")</x:f>
        <x:v>0</x:v>
      </x:c>
      <x:c r="I20" s="9" t="n">
        <x:f>SUM(G20:H20)</x:f>
        <x:v>2</x:v>
      </x:c>
      <x:c r="J20" s="9" t="n">
        <x:f>SUMIFS('Unit details'!$Y$6:$Y$335,'Unit details'!$B$6:$B$335,$A20,'Unit details'!$V$6:$V$335,$A20&amp;" — "&amp;$B20,'Unit details'!$H$6:$H$335,"Future")</x:f>
        <x:v>0</x:v>
      </x:c>
      <x:c r="K20" s="9" t="n">
        <x:f>COUNTIFS('Unit details'!$B$6:$B$335,$A20,'Unit details'!$V$6:$V$335,$A20&amp;" — "&amp;$B20,'Unit details'!$H$6:$H$335,"Uncertain")</x:f>
        <x:v>0</x:v>
      </x:c>
      <x:c r="L20" s="12" t="str">
        <x:v>Additional marketing location identified from unit advertisements.</x:v>
      </x:c>
      <x:c r="M20" s="12" t="str">
        <x:v>https://www.rightmove.co.uk/properties/767108334721873#/?channel=COM_LET</x:v>
      </x:c>
      <x:c r="N20" s="12" t="str"/>
    </x:row>
    <x:row r="21" ht="42" customHeight="1">
      <x:c r="A21" s="2" t="str">
        <x:v>Aberdeen</x:v>
      </x:c>
      <x:c r="B21" s="12" t="str">
        <x:v>Hillview industrial area</x:v>
      </x:c>
      <x:c r="C21" s="12" t="str">
        <x:v>Aberdeen</x:v>
      </x:c>
      <x:c r="D21" s="18" t="n">
        <x:v>192956</x:v>
      </x:c>
      <x:c r="E21" s="18" t="str">
        <x:v>Town</x:v>
      </x:c>
      <x:c r="F21" s="18" t="str">
        <x:v>Standalone / mixed premises</x:v>
      </x:c>
      <x:c r="G21" s="9" t="n">
        <x:f>COUNTIFS('Unit details'!$B$6:$B$335,$A21,'Unit details'!$V$6:$V$335,$A21&amp;" — "&amp;$B21,'Unit details'!$H$6:$H$335,"Current",'Unit details'!$E$6:$E$335,"Town")</x:f>
        <x:v>1</x:v>
      </x:c>
      <x:c r="H21" s="9" t="n">
        <x:f>COUNTIFS('Unit details'!$B$6:$B$335,$A21,'Unit details'!$V$6:$V$335,$A21&amp;" — "&amp;$B21,'Unit details'!$H$6:$H$335,"Current",'Unit details'!$E$6:$E$335,"Nearby")</x:f>
        <x:v>0</x:v>
      </x:c>
      <x:c r="I21" s="9" t="n">
        <x:f>SUM(G21:H21)</x:f>
        <x:v>1</x:v>
      </x:c>
      <x:c r="J21" s="9" t="n">
        <x:f>SUMIFS('Unit details'!$Y$6:$Y$335,'Unit details'!$B$6:$B$335,$A21,'Unit details'!$V$6:$V$335,$A21&amp;" — "&amp;$B21,'Unit details'!$H$6:$H$335,"Future")</x:f>
        <x:v>0</x:v>
      </x:c>
      <x:c r="K21" s="9" t="n">
        <x:f>COUNTIFS('Unit details'!$B$6:$B$335,$A21,'Unit details'!$V$6:$V$335,$A21&amp;" — "&amp;$B21,'Unit details'!$H$6:$H$335,"Uncertain")</x:f>
        <x:v>0</x:v>
      </x:c>
      <x:c r="L21" s="12" t="str">
        <x:v>Additional marketing location identified from unit advertisements.</x:v>
      </x:c>
      <x:c r="M21" s="12" t="str">
        <x:v>https://www.rightmove.co.uk/properties/754399918657425#/?channel=COM_LET</x:v>
      </x:c>
      <x:c r="N21" s="12" t="str"/>
    </x:row>
    <x:row r="22" ht="42" customHeight="1">
      <x:c r="A22" s="2" t="str">
        <x:v>Aberdeen</x:v>
      </x:c>
      <x:c r="B22" s="12" t="str">
        <x:v>Leadside Road standalone premises</x:v>
      </x:c>
      <x:c r="C22" s="12" t="str">
        <x:v>Aberdeen</x:v>
      </x:c>
      <x:c r="D22" s="18" t="n">
        <x:v>192956</x:v>
      </x:c>
      <x:c r="E22" s="18" t="str">
        <x:v>Town</x:v>
      </x:c>
      <x:c r="F22" s="18" t="str">
        <x:v>Standalone / mixed premises</x:v>
      </x:c>
      <x:c r="G22" s="9" t="n">
        <x:f>COUNTIFS('Unit details'!$B$6:$B$335,$A22,'Unit details'!$V$6:$V$335,$A22&amp;" — "&amp;$B22,'Unit details'!$H$6:$H$335,"Current",'Unit details'!$E$6:$E$335,"Town")</x:f>
        <x:v>1</x:v>
      </x:c>
      <x:c r="H22" s="9" t="n">
        <x:f>COUNTIFS('Unit details'!$B$6:$B$335,$A22,'Unit details'!$V$6:$V$335,$A22&amp;" — "&amp;$B22,'Unit details'!$H$6:$H$335,"Current",'Unit details'!$E$6:$E$335,"Nearby")</x:f>
        <x:v>0</x:v>
      </x:c>
      <x:c r="I22" s="9" t="n">
        <x:f>SUM(G22:H22)</x:f>
        <x:v>1</x:v>
      </x:c>
      <x:c r="J22" s="9" t="n">
        <x:f>SUMIFS('Unit details'!$Y$6:$Y$335,'Unit details'!$B$6:$B$335,$A22,'Unit details'!$V$6:$V$335,$A22&amp;" — "&amp;$B22,'Unit details'!$H$6:$H$335,"Future")</x:f>
        <x:v>0</x:v>
      </x:c>
      <x:c r="K22" s="9" t="n">
        <x:f>COUNTIFS('Unit details'!$B$6:$B$335,$A22,'Unit details'!$V$6:$V$335,$A22&amp;" — "&amp;$B22,'Unit details'!$H$6:$H$335,"Uncertain")</x:f>
        <x:v>0</x:v>
      </x:c>
      <x:c r="L22" s="12" t="str">
        <x:v>Additional marketing location identified from unit advertisements.</x:v>
      </x:c>
      <x:c r="M22" s="12" t="str">
        <x:v>https://www.rightmove.co.uk/properties/754399937547568#/?channel=COM_LET</x:v>
      </x:c>
      <x:c r="N22" s="12" t="str"/>
    </x:row>
    <x:row r="23" ht="42" customHeight="1">
      <x:c r="A23" s="2" t="str">
        <x:v>Aberdeen</x:v>
      </x:c>
      <x:c r="B23" s="12" t="str">
        <x:v>Links Street industrial area</x:v>
      </x:c>
      <x:c r="C23" s="12" t="str">
        <x:v>Aberdeen</x:v>
      </x:c>
      <x:c r="D23" s="18" t="n">
        <x:v>192956</x:v>
      </x:c>
      <x:c r="E23" s="18" t="str">
        <x:v>Town</x:v>
      </x:c>
      <x:c r="F23" s="18" t="str">
        <x:v>Standalone / mixed premises</x:v>
      </x:c>
      <x:c r="G23" s="9" t="n">
        <x:f>COUNTIFS('Unit details'!$B$6:$B$335,$A23,'Unit details'!$V$6:$V$335,$A23&amp;" — "&amp;$B23,'Unit details'!$H$6:$H$335,"Current",'Unit details'!$E$6:$E$335,"Town")</x:f>
        <x:v>1</x:v>
      </x:c>
      <x:c r="H23" s="9" t="n">
        <x:f>COUNTIFS('Unit details'!$B$6:$B$335,$A23,'Unit details'!$V$6:$V$335,$A23&amp;" — "&amp;$B23,'Unit details'!$H$6:$H$335,"Current",'Unit details'!$E$6:$E$335,"Nearby")</x:f>
        <x:v>0</x:v>
      </x:c>
      <x:c r="I23" s="9" t="n">
        <x:f>SUM(G23:H23)</x:f>
        <x:v>1</x:v>
      </x:c>
      <x:c r="J23" s="9" t="n">
        <x:f>SUMIFS('Unit details'!$Y$6:$Y$335,'Unit details'!$B$6:$B$335,$A23,'Unit details'!$V$6:$V$335,$A23&amp;" — "&amp;$B23,'Unit details'!$H$6:$H$335,"Future")</x:f>
        <x:v>0</x:v>
      </x:c>
      <x:c r="K23" s="9" t="n">
        <x:f>COUNTIFS('Unit details'!$B$6:$B$335,$A23,'Unit details'!$V$6:$V$335,$A23&amp;" — "&amp;$B23,'Unit details'!$H$6:$H$335,"Uncertain")</x:f>
        <x:v>0</x:v>
      </x:c>
      <x:c r="L23" s="12" t="str">
        <x:v>Additional marketing location identified from unit advertisements.</x:v>
      </x:c>
      <x:c r="M23" s="12" t="str">
        <x:v>https://www.rightmove.co.uk/properties/773376596216064#/?channel=COM_LET</x:v>
      </x:c>
      <x:c r="N23" s="12" t="str"/>
    </x:row>
    <x:row r="24" ht="47" customHeight="1">
      <x:c r="A24" s="2" t="str">
        <x:v>Aberdeen</x:v>
      </x:c>
      <x:c r="B24" s="12" t="str">
        <x:v>Mastrick Industrial Estate</x:v>
      </x:c>
      <x:c r="C24" s="12" t="str">
        <x:v>Aberdeen</x:v>
      </x:c>
      <x:c r="D24" s="18" t="n">
        <x:v>192956</x:v>
      </x:c>
      <x:c r="E24" s="18" t="str">
        <x:v>Town</x:v>
      </x:c>
      <x:c r="F24" s="18" t="str">
        <x:v>Estate / grouped industrial area</x:v>
      </x:c>
      <x:c r="G24" s="9" t="n">
        <x:f>COUNTIFS('Unit details'!$B$6:$B$335,$A24,'Unit details'!$V$6:$V$335,$A24&amp;" — "&amp;$B24,'Unit details'!$H$6:$H$335,"Current",'Unit details'!$E$6:$E$335,"Town")</x:f>
        <x:v>3</x:v>
      </x:c>
      <x:c r="H24" s="9" t="n">
        <x:f>COUNTIFS('Unit details'!$B$6:$B$335,$A24,'Unit details'!$V$6:$V$335,$A24&amp;" — "&amp;$B24,'Unit details'!$H$6:$H$335,"Current",'Unit details'!$E$6:$E$335,"Nearby")</x:f>
        <x:v>0</x:v>
      </x:c>
      <x:c r="I24" s="9" t="n">
        <x:f>SUM(G24:H24)</x:f>
        <x:v>3</x:v>
      </x:c>
      <x:c r="J24" s="9" t="n">
        <x:f>SUMIFS('Unit details'!$Y$6:$Y$335,'Unit details'!$B$6:$B$335,$A24,'Unit details'!$V$6:$V$335,$A24&amp;" — "&amp;$B24,'Unit details'!$H$6:$H$335,"Future")</x:f>
        <x:v>0</x:v>
      </x:c>
      <x:c r="K24" s="9" t="n">
        <x:f>COUNTIFS('Unit details'!$B$6:$B$335,$A24,'Unit details'!$V$6:$V$335,$A24&amp;" — "&amp;$B24,'Unit details'!$H$6:$H$335,"Uncertain")</x:f>
        <x:v>0</x:v>
      </x:c>
      <x:c r="L24" s="12" t="str">
        <x:v>Whitemyres area.</x:v>
      </x:c>
      <x:c r="M24" s="12" t="str">
        <x:v>https://abshirepublications.blob.core.windows.net/acblobstorage/080e2aaf-c86c-42b7-a48f-81978a4f1f94/aberdeen-city-and-aberdeenshire-business-and-industry-land-audit-2025.pdf</x:v>
      </x:c>
      <x:c r="N24" s="12" t="str"/>
    </x:row>
    <x:row r="25" ht="42" customHeight="1">
      <x:c r="A25" s="2" t="str">
        <x:v>Aberdeen</x:v>
      </x:c>
      <x:c r="B25" s="12" t="str">
        <x:v>Miller Street Trade Centre</x:v>
      </x:c>
      <x:c r="C25" s="12" t="str">
        <x:v>Aberdeen</x:v>
      </x:c>
      <x:c r="D25" s="18" t="n">
        <x:v>192956</x:v>
      </x:c>
      <x:c r="E25" s="18" t="str">
        <x:v>Town</x:v>
      </x:c>
      <x:c r="F25" s="18" t="str">
        <x:v>Standalone / mixed premises</x:v>
      </x:c>
      <x:c r="G25" s="9" t="n">
        <x:f>COUNTIFS('Unit details'!$B$6:$B$335,$A25,'Unit details'!$V$6:$V$335,$A25&amp;" — "&amp;$B25,'Unit details'!$H$6:$H$335,"Current",'Unit details'!$E$6:$E$335,"Town")</x:f>
        <x:v>0</x:v>
      </x:c>
      <x:c r="H25" s="9" t="n">
        <x:f>COUNTIFS('Unit details'!$B$6:$B$335,$A25,'Unit details'!$V$6:$V$335,$A25&amp;" — "&amp;$B25,'Unit details'!$H$6:$H$335,"Current",'Unit details'!$E$6:$E$335,"Nearby")</x:f>
        <x:v>0</x:v>
      </x:c>
      <x:c r="I25" s="9" t="n">
        <x:f>SUM(G25:H25)</x:f>
        <x:v>0</x:v>
      </x:c>
      <x:c r="J25" s="9" t="n">
        <x:f>SUMIFS('Unit details'!$Y$6:$Y$335,'Unit details'!$B$6:$B$335,$A25,'Unit details'!$V$6:$V$335,$A25&amp;" — "&amp;$B25,'Unit details'!$H$6:$H$335,"Future")</x:f>
        <x:v>0</x:v>
      </x:c>
      <x:c r="K25" s="9" t="n">
        <x:f>COUNTIFS('Unit details'!$B$6:$B$335,$A25,'Unit details'!$V$6:$V$335,$A25&amp;" — "&amp;$B25,'Unit details'!$H$6:$H$335,"Uncertain")</x:f>
        <x:v>2</x:v>
      </x:c>
      <x:c r="L25" s="12" t="str">
        <x:v>Additional marketing location identified from unit advertisements.</x:v>
      </x:c>
      <x:c r="M25" s="12" t="str">
        <x:v>https://www.rightmove.co.uk/properties/148610327#/?channel=COM_LET</x:v>
      </x:c>
      <x:c r="N25" s="12" t="str"/>
    </x:row>
    <x:row r="26" ht="42" customHeight="1">
      <x:c r="A26" s="2" t="str">
        <x:v>Aberdeen</x:v>
      </x:c>
      <x:c r="B26" s="12" t="str">
        <x:v>Mugiemoss Road industrial area</x:v>
      </x:c>
      <x:c r="C26" s="12" t="str">
        <x:v>Aberdeen</x:v>
      </x:c>
      <x:c r="D26" s="18" t="n">
        <x:v>192956</x:v>
      </x:c>
      <x:c r="E26" s="18" t="str">
        <x:v>Town</x:v>
      </x:c>
      <x:c r="F26" s="18" t="str">
        <x:v>Standalone / mixed premises</x:v>
      </x:c>
      <x:c r="G26" s="9" t="n">
        <x:f>COUNTIFS('Unit details'!$B$6:$B$335,$A26,'Unit details'!$V$6:$V$335,$A26&amp;" — "&amp;$B26,'Unit details'!$H$6:$H$335,"Current",'Unit details'!$E$6:$E$335,"Town")</x:f>
        <x:v>1</x:v>
      </x:c>
      <x:c r="H26" s="9" t="n">
        <x:f>COUNTIFS('Unit details'!$B$6:$B$335,$A26,'Unit details'!$V$6:$V$335,$A26&amp;" — "&amp;$B26,'Unit details'!$H$6:$H$335,"Current",'Unit details'!$E$6:$E$335,"Nearby")</x:f>
        <x:v>0</x:v>
      </x:c>
      <x:c r="I26" s="9" t="n">
        <x:f>SUM(G26:H26)</x:f>
        <x:v>1</x:v>
      </x:c>
      <x:c r="J26" s="9" t="n">
        <x:f>SUMIFS('Unit details'!$Y$6:$Y$335,'Unit details'!$B$6:$B$335,$A26,'Unit details'!$V$6:$V$335,$A26&amp;" — "&amp;$B26,'Unit details'!$H$6:$H$335,"Future")</x:f>
        <x:v>0</x:v>
      </x:c>
      <x:c r="K26" s="9" t="n">
        <x:f>COUNTIFS('Unit details'!$B$6:$B$335,$A26,'Unit details'!$V$6:$V$335,$A26&amp;" — "&amp;$B26,'Unit details'!$H$6:$H$335,"Uncertain")</x:f>
        <x:v>0</x:v>
      </x:c>
      <x:c r="L26" s="12" t="str">
        <x:v>Additional marketing location identified from unit advertisements.</x:v>
      </x:c>
      <x:c r="M26" s="12" t="str">
        <x:v>https://www.rightmove.co.uk/properties/767115701809120#/?channel=COM_LET</x:v>
      </x:c>
      <x:c r="N26" s="12" t="str"/>
    </x:row>
    <x:row r="27" ht="47" customHeight="1">
      <x:c r="A27" s="2" t="str">
        <x:v>Aberdeen</x:v>
      </x:c>
      <x:c r="B27" s="12" t="str">
        <x:v>Northfield Industrial Estate</x:v>
      </x:c>
      <x:c r="C27" s="12" t="str">
        <x:v>Aberdeen</x:v>
      </x:c>
      <x:c r="D27" s="18" t="n">
        <x:v>192956</x:v>
      </x:c>
      <x:c r="E27" s="18" t="str">
        <x:v>Town</x:v>
      </x:c>
      <x:c r="F27" s="18" t="str">
        <x:v>Estate / grouped industrial area</x:v>
      </x:c>
      <x:c r="G27" s="9" t="n">
        <x:f>COUNTIFS('Unit details'!$B$6:$B$335,$A27,'Unit details'!$V$6:$V$335,$A27&amp;" — "&amp;$B27,'Unit details'!$H$6:$H$335,"Current",'Unit details'!$E$6:$E$335,"Town")</x:f>
        <x:v>1</x:v>
      </x:c>
      <x:c r="H27" s="9" t="n">
        <x:f>COUNTIFS('Unit details'!$B$6:$B$335,$A27,'Unit details'!$V$6:$V$335,$A27&amp;" — "&amp;$B27,'Unit details'!$H$6:$H$335,"Current",'Unit details'!$E$6:$E$335,"Nearby")</x:f>
        <x:v>0</x:v>
      </x:c>
      <x:c r="I27" s="9" t="n">
        <x:f>SUM(G27:H27)</x:f>
        <x:v>1</x:v>
      </x:c>
      <x:c r="J27" s="9" t="n">
        <x:f>SUMIFS('Unit details'!$Y$6:$Y$335,'Unit details'!$B$6:$B$335,$A27,'Unit details'!$V$6:$V$335,$A27&amp;" — "&amp;$B27,'Unit details'!$H$6:$H$335,"Future")</x:f>
        <x:v>0</x:v>
      </x:c>
      <x:c r="K27" s="9" t="n">
        <x:f>COUNTIFS('Unit details'!$B$6:$B$335,$A27,'Unit details'!$V$6:$V$335,$A27&amp;" — "&amp;$B27,'Unit details'!$H$6:$H$335,"Uncertain")</x:f>
        <x:v>0</x:v>
      </x:c>
      <x:c r="L27" s="12" t="str">
        <x:v>Agent describes Quarry Road as 3 miles from centre.</x:v>
      </x:c>
      <x:c r="M27" s="12" t="str">
        <x:v>https://abshirepublications.blob.core.windows.net/acblobstorage/080e2aaf-c86c-42b7-a48f-81978a4f1f94/aberdeen-city-and-aberdeenshire-business-and-industry-land-audit-2025.pdf</x:v>
      </x:c>
      <x:c r="N27" s="12" t="str">
        <x:v>https://www.ryden.co.uk/property/8795-unit-3-northfield-industrial-estate-northfield-industrial-estate-quarry-road-aberdeen-scotland-ab16-5uu</x:v>
      </x:c>
    </x:row>
    <x:row r="28" ht="42" customHeight="1">
      <x:c r="A28" s="2" t="str">
        <x:v>Aberdeen</x:v>
      </x:c>
      <x:c r="B28" s="12" t="str">
        <x:v>Skene Square standalone premises</x:v>
      </x:c>
      <x:c r="C28" s="12" t="str">
        <x:v>Aberdeen</x:v>
      </x:c>
      <x:c r="D28" s="18" t="n">
        <x:v>192956</x:v>
      </x:c>
      <x:c r="E28" s="18" t="str">
        <x:v>Town</x:v>
      </x:c>
      <x:c r="F28" s="18" t="str">
        <x:v>Standalone / mixed premises</x:v>
      </x:c>
      <x:c r="G28" s="9" t="n">
        <x:f>COUNTIFS('Unit details'!$B$6:$B$335,$A28,'Unit details'!$V$6:$V$335,$A28&amp;" — "&amp;$B28,'Unit details'!$H$6:$H$335,"Current",'Unit details'!$E$6:$E$335,"Town")</x:f>
        <x:v>1</x:v>
      </x:c>
      <x:c r="H28" s="9" t="n">
        <x:f>COUNTIFS('Unit details'!$B$6:$B$335,$A28,'Unit details'!$V$6:$V$335,$A28&amp;" — "&amp;$B28,'Unit details'!$H$6:$H$335,"Current",'Unit details'!$E$6:$E$335,"Nearby")</x:f>
        <x:v>0</x:v>
      </x:c>
      <x:c r="I28" s="9" t="n">
        <x:f>SUM(G28:H28)</x:f>
        <x:v>1</x:v>
      </x:c>
      <x:c r="J28" s="9" t="n">
        <x:f>SUMIFS('Unit details'!$Y$6:$Y$335,'Unit details'!$B$6:$B$335,$A28,'Unit details'!$V$6:$V$335,$A28&amp;" — "&amp;$B28,'Unit details'!$H$6:$H$335,"Future")</x:f>
        <x:v>0</x:v>
      </x:c>
      <x:c r="K28" s="9" t="n">
        <x:f>COUNTIFS('Unit details'!$B$6:$B$335,$A28,'Unit details'!$V$6:$V$335,$A28&amp;" — "&amp;$B28,'Unit details'!$H$6:$H$335,"Uncertain")</x:f>
        <x:v>0</x:v>
      </x:c>
      <x:c r="L28" s="12" t="str">
        <x:v>Additional marketing location identified from unit advertisements.</x:v>
      </x:c>
      <x:c r="M28" s="12" t="str">
        <x:v>https://www.rightmove.co.uk/properties/760768776298833#/?channel=COM_LET</x:v>
      </x:c>
      <x:c r="N28" s="12" t="str"/>
    </x:row>
    <x:row r="29" ht="42" customHeight="1">
      <x:c r="A29" s="2" t="str">
        <x:v>Aberdeen</x:v>
      </x:c>
      <x:c r="B29" s="12" t="str">
        <x:v>Arnhall / Kingshill / Westhill industrial area</x:v>
      </x:c>
      <x:c r="C29" s="12" t="str">
        <x:v>Westhill (Aberdeenshire)</x:v>
      </x:c>
      <x:c r="D29" s="18" t="n">
        <x:v>11750</x:v>
      </x:c>
      <x:c r="E29" s="18" t="str">
        <x:v>Wider</x:v>
      </x:c>
      <x:c r="F29" s="18" t="str">
        <x:v>Estate / grouped industrial area</x:v>
      </x:c>
      <x:c r="G29" s="9" t="n">
        <x:f>COUNTIFS('Unit details'!$B$6:$B$335,$A29,'Unit details'!$V$6:$V$335,$A29&amp;" — "&amp;$B29,'Unit details'!$H$6:$H$335,"Current",'Unit details'!$E$6:$E$335,"Town")</x:f>
        <x:v>0</x:v>
      </x:c>
      <x:c r="H29" s="9" t="n">
        <x:f>COUNTIFS('Unit details'!$B$6:$B$335,$A29,'Unit details'!$V$6:$V$335,$A29&amp;" — "&amp;$B29,'Unit details'!$H$6:$H$335,"Current",'Unit details'!$E$6:$E$335,"Nearby")</x:f>
        <x:v>0</x:v>
      </x:c>
      <x:c r="I29" s="9" t="n">
        <x:f>SUM(G29:H29)</x:f>
        <x:v>0</x:v>
      </x:c>
      <x:c r="J29" s="9" t="n">
        <x:f>SUMIFS('Unit details'!$Y$6:$Y$335,'Unit details'!$B$6:$B$335,$A29,'Unit details'!$V$6:$V$335,$A29&amp;" — "&amp;$B29,'Unit details'!$H$6:$H$335,"Future")</x:f>
        <x:v>0</x:v>
      </x:c>
      <x:c r="K29" s="9" t="n">
        <x:f>COUNTIFS('Unit details'!$B$6:$B$335,$A29,'Unit details'!$V$6:$V$335,$A29&amp;" — "&amp;$B29,'Unit details'!$H$6:$H$335,"Uncertain")</x:f>
        <x:v>0</x:v>
      </x:c>
      <x:c r="L29" s="12" t="str">
        <x:v>Broad cluster grouping avoids inflating count with adjacent branded schemes.</x:v>
      </x:c>
      <x:c r="M29" s="12" t="str">
        <x:v>https://www.ryden.co.uk/properties/_f/p/1/type/industrial/area/aberdeen</x:v>
      </x:c>
      <x:c r="N29" s="12" t="str"/>
    </x:row>
    <x:row r="30" ht="42" customHeight="1">
      <x:c r="A30" s="2" t="str">
        <x:v>Aberdeen</x:v>
      </x:c>
      <x:c r="B30" s="12" t="str">
        <x:v>Badentoy Industrial Estate</x:v>
      </x:c>
      <x:c r="C30" s="12" t="str">
        <x:v>Portlethen</x:v>
      </x:c>
      <x:c r="D30" s="18" t="n">
        <x:v>8969</x:v>
      </x:c>
      <x:c r="E30" s="18" t="str">
        <x:v>Wider</x:v>
      </x:c>
      <x:c r="F30" s="18" t="str">
        <x:v>Estate / grouped industrial area</x:v>
      </x:c>
      <x:c r="G30" s="9" t="n">
        <x:f>COUNTIFS('Unit details'!$B$6:$B$335,$A30,'Unit details'!$V$6:$V$335,$A30&amp;" — "&amp;$B30,'Unit details'!$H$6:$H$335,"Current",'Unit details'!$E$6:$E$335,"Town")</x:f>
        <x:v>0</x:v>
      </x:c>
      <x:c r="H30" s="9" t="n">
        <x:f>COUNTIFS('Unit details'!$B$6:$B$335,$A30,'Unit details'!$V$6:$V$335,$A30&amp;" — "&amp;$B30,'Unit details'!$H$6:$H$335,"Current",'Unit details'!$E$6:$E$335,"Nearby")</x:f>
        <x:v>0</x:v>
      </x:c>
      <x:c r="I30" s="9" t="n">
        <x:f>SUM(G30:H30)</x:f>
        <x:v>0</x:v>
      </x:c>
      <x:c r="J30" s="9" t="n">
        <x:f>SUMIFS('Unit details'!$Y$6:$Y$335,'Unit details'!$B$6:$B$335,$A30,'Unit details'!$V$6:$V$335,$A30&amp;" — "&amp;$B30,'Unit details'!$H$6:$H$335,"Future")</x:f>
        <x:v>0</x:v>
      </x:c>
      <x:c r="K30" s="9" t="n">
        <x:f>COUNTIFS('Unit details'!$B$6:$B$335,$A30,'Unit details'!$V$6:$V$335,$A30&amp;" — "&amp;$B30,'Unit details'!$H$6:$H$335,"Uncertain")</x:f>
        <x:v>0</x:v>
      </x:c>
      <x:c r="L30" s="12" t="str">
        <x:v>Portlethen industrial market, not Aberdeen locality.</x:v>
      </x:c>
      <x:c r="M30" s="12" t="str">
        <x:v>https://www.ryden.co.uk/properties/_f/p/2/type/industrial/area/aberdeen</x:v>
      </x:c>
      <x:c r="N30" s="12" t="str"/>
    </x:row>
    <x:row r="31" ht="42" customHeight="1">
      <x:c r="A31" s="2" t="str">
        <x:v>Dundee</x:v>
      </x:c>
      <x:c r="B31" s="12" t="str">
        <x:v>Hutton science campus</x:v>
      </x:c>
      <x:c r="C31" s="12" t="str">
        <x:v>Invergowrie</x:v>
      </x:c>
      <x:c r="D31" s="18" t="n">
        <x:v>1744</x:v>
      </x:c>
      <x:c r="E31" s="18" t="str">
        <x:v>Nearby</x:v>
      </x:c>
      <x:c r="F31" s="18" t="str">
        <x:v>Standalone / mixed premises</x:v>
      </x:c>
      <x:c r="G31" s="9" t="n">
        <x:f>COUNTIFS('Unit details'!$B$6:$B$335,$A31,'Unit details'!$V$6:$V$335,$A31&amp;" — "&amp;$B31,'Unit details'!$H$6:$H$335,"Current",'Unit details'!$E$6:$E$335,"Town")</x:f>
        <x:v>0</x:v>
      </x:c>
      <x:c r="H31" s="9" t="n">
        <x:f>COUNTIFS('Unit details'!$B$6:$B$335,$A31,'Unit details'!$V$6:$V$335,$A31&amp;" — "&amp;$B31,'Unit details'!$H$6:$H$335,"Current",'Unit details'!$E$6:$E$335,"Nearby")</x:f>
        <x:v>1</x:v>
      </x:c>
      <x:c r="I31" s="9" t="n">
        <x:f>SUM(G31:H31)</x:f>
        <x:v>1</x:v>
      </x:c>
      <x:c r="J31" s="9" t="n">
        <x:f>SUMIFS('Unit details'!$Y$6:$Y$335,'Unit details'!$B$6:$B$335,$A31,'Unit details'!$V$6:$V$335,$A31&amp;" — "&amp;$B31,'Unit details'!$H$6:$H$335,"Future")</x:f>
        <x:v>0</x:v>
      </x:c>
      <x:c r="K31" s="9" t="n">
        <x:f>COUNTIFS('Unit details'!$B$6:$B$335,$A31,'Unit details'!$V$6:$V$335,$A31&amp;" — "&amp;$B31,'Unit details'!$H$6:$H$335,"Uncertain")</x:f>
        <x:v>0</x:v>
      </x:c>
      <x:c r="L31" s="12" t="str">
        <x:v>Additional marketing location identified from unit advertisements.</x:v>
      </x:c>
      <x:c r="M31" s="12" t="str">
        <x:v>https://www.zoopla.co.uk/to-rent/commercial/details/70285386/</x:v>
      </x:c>
      <x:c r="N31" s="12" t="str">
        <x:v>https://www.rightmove.co.uk/properties/760895488243233#/?channel=COM_LET</x:v>
      </x:c>
    </x:row>
    <x:row r="32" ht="42" customHeight="1">
      <x:c r="A32" s="2" t="str">
        <x:v>Dundee</x:v>
      </x:c>
      <x:c r="B32" s="12" t="str">
        <x:v>119 Clepington Road trade centre</x:v>
      </x:c>
      <x:c r="C32" s="12" t="str">
        <x:v>Dundee</x:v>
      </x:c>
      <x:c r="D32" s="18" t="n">
        <x:v>147345</x:v>
      </x:c>
      <x:c r="E32" s="18" t="str">
        <x:v>Town</x:v>
      </x:c>
      <x:c r="F32" s="18" t="str">
        <x:v>Standalone / mixed premises</x:v>
      </x:c>
      <x:c r="G32" s="9" t="n">
        <x:f>COUNTIFS('Unit details'!$B$6:$B$335,$A32,'Unit details'!$V$6:$V$335,$A32&amp;" — "&amp;$B32,'Unit details'!$H$6:$H$335,"Current",'Unit details'!$E$6:$E$335,"Town")</x:f>
        <x:v>2</x:v>
      </x:c>
      <x:c r="H32" s="9" t="n">
        <x:f>COUNTIFS('Unit details'!$B$6:$B$335,$A32,'Unit details'!$V$6:$V$335,$A32&amp;" — "&amp;$B32,'Unit details'!$H$6:$H$335,"Current",'Unit details'!$E$6:$E$335,"Nearby")</x:f>
        <x:v>0</x:v>
      </x:c>
      <x:c r="I32" s="9" t="n">
        <x:f>SUM(G32:H32)</x:f>
        <x:v>2</x:v>
      </x:c>
      <x:c r="J32" s="9" t="n">
        <x:f>SUMIFS('Unit details'!$Y$6:$Y$335,'Unit details'!$B$6:$B$335,$A32,'Unit details'!$V$6:$V$335,$A32&amp;" — "&amp;$B32,'Unit details'!$H$6:$H$335,"Future")</x:f>
        <x:v>2</x:v>
      </x:c>
      <x:c r="K32" s="9" t="n">
        <x:f>COUNTIFS('Unit details'!$B$6:$B$335,$A32,'Unit details'!$V$6:$V$335,$A32&amp;" — "&amp;$B32,'Unit details'!$H$6:$H$335,"Uncertain")</x:f>
        <x:v>0</x:v>
      </x:c>
      <x:c r="L32" s="12" t="str">
        <x:v>Additional marketing location identified from unit advertisements.</x:v>
      </x:c>
      <x:c r="M32" s="12" t="str">
        <x:v>https://www.zoopla.co.uk/to-rent/commercial/details/67719189/</x:v>
      </x:c>
      <x:c r="N32" s="12" t="str"/>
    </x:row>
    <x:row r="33" ht="42" customHeight="1">
      <x:c r="A33" s="2" t="str">
        <x:v>Dundee</x:v>
      </x:c>
      <x:c r="B33" s="12" t="str">
        <x:v>Angus Works / Fairbairn Street industrial complex</x:v>
      </x:c>
      <x:c r="C33" s="12" t="str">
        <x:v>Dundee</x:v>
      </x:c>
      <x:c r="D33" s="18" t="n">
        <x:v>147345</x:v>
      </x:c>
      <x:c r="E33" s="18" t="str">
        <x:v>Town</x:v>
      </x:c>
      <x:c r="F33" s="18" t="str">
        <x:v>Estate / grouped industrial area</x:v>
      </x:c>
      <x:c r="G33" s="9" t="n">
        <x:f>COUNTIFS('Unit details'!$B$6:$B$335,$A33,'Unit details'!$V$6:$V$335,$A33&amp;" — "&amp;$B33,'Unit details'!$H$6:$H$335,"Current",'Unit details'!$E$6:$E$335,"Town")</x:f>
        <x:v>3</x:v>
      </x:c>
      <x:c r="H33" s="9" t="n">
        <x:f>COUNTIFS('Unit details'!$B$6:$B$335,$A33,'Unit details'!$V$6:$V$335,$A33&amp;" — "&amp;$B33,'Unit details'!$H$6:$H$335,"Current",'Unit details'!$E$6:$E$335,"Nearby")</x:f>
        <x:v>0</x:v>
      </x:c>
      <x:c r="I33" s="9" t="n">
        <x:f>SUM(G33:H33)</x:f>
        <x:v>3</x:v>
      </x:c>
      <x:c r="J33" s="9" t="n">
        <x:f>SUMIFS('Unit details'!$Y$6:$Y$335,'Unit details'!$B$6:$B$335,$A33,'Unit details'!$V$6:$V$335,$A33&amp;" — "&amp;$B33,'Unit details'!$H$6:$H$335,"Future")</x:f>
        <x:v>0</x:v>
      </x:c>
      <x:c r="K33" s="9" t="n">
        <x:f>COUNTIFS('Unit details'!$B$6:$B$335,$A33,'Unit details'!$V$6:$V$335,$A33&amp;" — "&amp;$B33,'Unit details'!$H$6:$H$335,"Uncertain")</x:f>
        <x:v>0</x:v>
      </x:c>
      <x:c r="L33" s="12" t="str">
        <x:v>Grouped converted mill complex with industrial and office units.</x:v>
      </x:c>
      <x:c r="M33" s="12" t="str">
        <x:v>https://www.westportproperty.co.uk/properties/unit-6-fairbairn-street/</x:v>
      </x:c>
      <x:c r="N33" s="12" t="str"/>
    </x:row>
    <x:row r="34" ht="42" customHeight="1">
      <x:c r="A34" s="2" t="str">
        <x:v>Dundee</x:v>
      </x:c>
      <x:c r="B34" s="12" t="str">
        <x:v>Baldovie Industrial Estate</x:v>
      </x:c>
      <x:c r="C34" s="12" t="str">
        <x:v>Dundee</x:v>
      </x:c>
      <x:c r="D34" s="18" t="n">
        <x:v>147345</x:v>
      </x:c>
      <x:c r="E34" s="18" t="str">
        <x:v>Town</x:v>
      </x:c>
      <x:c r="F34" s="18" t="str">
        <x:v>Estate / grouped industrial area</x:v>
      </x:c>
      <x:c r="G34" s="9" t="n">
        <x:f>COUNTIFS('Unit details'!$B$6:$B$335,$A34,'Unit details'!$V$6:$V$335,$A34&amp;" — "&amp;$B34,'Unit details'!$H$6:$H$335,"Current",'Unit details'!$E$6:$E$335,"Town")</x:f>
        <x:v>2</x:v>
      </x:c>
      <x:c r="H34" s="9" t="n">
        <x:f>COUNTIFS('Unit details'!$B$6:$B$335,$A34,'Unit details'!$V$6:$V$335,$A34&amp;" — "&amp;$B34,'Unit details'!$H$6:$H$335,"Current",'Unit details'!$E$6:$E$335,"Nearby")</x:f>
        <x:v>0</x:v>
      </x:c>
      <x:c r="I34" s="9" t="n">
        <x:f>SUM(G34:H34)</x:f>
        <x:v>2</x:v>
      </x:c>
      <x:c r="J34" s="9" t="n">
        <x:f>SUMIFS('Unit details'!$Y$6:$Y$335,'Unit details'!$B$6:$B$335,$A34,'Unit details'!$V$6:$V$335,$A34&amp;" — "&amp;$B34,'Unit details'!$H$6:$H$335,"Future")</x:f>
        <x:v>0</x:v>
      </x:c>
      <x:c r="K34" s="9" t="n">
        <x:f>COUNTIFS('Unit details'!$B$6:$B$335,$A34,'Unit details'!$V$6:$V$335,$A34&amp;" — "&amp;$B34,'Unit details'!$H$6:$H$335,"Uncertain")</x:f>
        <x:v>0</x:v>
      </x:c>
      <x:c r="L34" s="12" t="str">
        <x:v>Includes Michelin Scotland Innovation Parc industrial stock.</x:v>
      </x:c>
      <x:c r="M34" s="12" t="str">
        <x:v>https://www.dundeecity.gov.uk/sites/default/files/publications/economicprofile2015.pdf</x:v>
      </x:c>
      <x:c r="N34" s="12" t="str">
        <x:v>https://www.dundeecity.gov.uk/property?page=0&amp;property_type%5Btype_industrial%5D=type_industrial</x:v>
      </x:c>
    </x:row>
    <x:row r="35" ht="42" customHeight="1">
      <x:c r="A35" s="2" t="str">
        <x:v>Dundee</x:v>
      </x:c>
      <x:c r="B35" s="12" t="str">
        <x:v>Ballingall Industrial Estate</x:v>
      </x:c>
      <x:c r="C35" s="12" t="str">
        <x:v>Dundee</x:v>
      </x:c>
      <x:c r="D35" s="18" t="n">
        <x:v>147345</x:v>
      </x:c>
      <x:c r="E35" s="18" t="str">
        <x:v>Town</x:v>
      </x:c>
      <x:c r="F35" s="18" t="str">
        <x:v>Estate / grouped industrial area</x:v>
      </x:c>
      <x:c r="G35" s="9" t="n">
        <x:f>COUNTIFS('Unit details'!$B$6:$B$335,$A35,'Unit details'!$V$6:$V$335,$A35&amp;" — "&amp;$B35,'Unit details'!$H$6:$H$335,"Current",'Unit details'!$E$6:$E$335,"Town")</x:f>
        <x:v>1</x:v>
      </x:c>
      <x:c r="H35" s="9" t="n">
        <x:f>COUNTIFS('Unit details'!$B$6:$B$335,$A35,'Unit details'!$V$6:$V$335,$A35&amp;" — "&amp;$B35,'Unit details'!$H$6:$H$335,"Current",'Unit details'!$E$6:$E$335,"Nearby")</x:f>
        <x:v>0</x:v>
      </x:c>
      <x:c r="I35" s="9" t="n">
        <x:f>SUM(G35:H35)</x:f>
        <x:v>1</x:v>
      </x:c>
      <x:c r="J35" s="9" t="n">
        <x:f>SUMIFS('Unit details'!$Y$6:$Y$335,'Unit details'!$B$6:$B$335,$A35,'Unit details'!$V$6:$V$335,$A35&amp;" — "&amp;$B35,'Unit details'!$H$6:$H$335,"Future")</x:f>
        <x:v>0</x:v>
      </x:c>
      <x:c r="K35" s="9" t="n">
        <x:f>COUNTIFS('Unit details'!$B$6:$B$335,$A35,'Unit details'!$V$6:$V$335,$A35&amp;" — "&amp;$B35,'Unit details'!$H$6:$H$335,"Uncertain")</x:f>
        <x:v>0</x:v>
      </x:c>
      <x:c r="L35" s="12" t="str">
        <x:v>Additional marketing location identified from unit advertisements.</x:v>
      </x:c>
      <x:c r="M35" s="12" t="str">
        <x:v>https://www.zoopla.co.uk/to-rent/commercial/details/74375693/</x:v>
      </x:c>
      <x:c r="N35" s="12" t="str">
        <x:v>https://www.rightmove.co.uk/properties/777428696538081#/?channel=COM_LET</x:v>
      </x:c>
    </x:row>
    <x:row r="36" ht="42" customHeight="1">
      <x:c r="A36" s="2" t="str">
        <x:v>Dundee</x:v>
      </x:c>
      <x:c r="B36" s="12" t="str">
        <x:v>Baluniefield Industrial / Trading Estate</x:v>
      </x:c>
      <x:c r="C36" s="12" t="str">
        <x:v>Dundee</x:v>
      </x:c>
      <x:c r="D36" s="18" t="n">
        <x:v>147345</x:v>
      </x:c>
      <x:c r="E36" s="18" t="str">
        <x:v>Town</x:v>
      </x:c>
      <x:c r="F36" s="18" t="str">
        <x:v>Estate / grouped industrial area</x:v>
      </x:c>
      <x:c r="G36" s="9" t="n">
        <x:f>COUNTIFS('Unit details'!$B$6:$B$335,$A36,'Unit details'!$V$6:$V$335,$A36&amp;" — "&amp;$B36,'Unit details'!$H$6:$H$335,"Current",'Unit details'!$E$6:$E$335,"Town")</x:f>
        <x:v>1</x:v>
      </x:c>
      <x:c r="H36" s="9" t="n">
        <x:f>COUNTIFS('Unit details'!$B$6:$B$335,$A36,'Unit details'!$V$6:$V$335,$A36&amp;" — "&amp;$B36,'Unit details'!$H$6:$H$335,"Current",'Unit details'!$E$6:$E$335,"Nearby")</x:f>
        <x:v>0</x:v>
      </x:c>
      <x:c r="I36" s="9" t="n">
        <x:f>SUM(G36:H36)</x:f>
        <x:v>1</x:v>
      </x:c>
      <x:c r="J36" s="9" t="n">
        <x:f>SUMIFS('Unit details'!$Y$6:$Y$335,'Unit details'!$B$6:$B$335,$A36,'Unit details'!$V$6:$V$335,$A36&amp;" — "&amp;$B36,'Unit details'!$H$6:$H$335,"Future")</x:f>
        <x:v>0</x:v>
      </x:c>
      <x:c r="K36" s="9" t="n">
        <x:f>COUNTIFS('Unit details'!$B$6:$B$335,$A36,'Unit details'!$V$6:$V$335,$A36&amp;" — "&amp;$B36,'Unit details'!$H$6:$H$335,"Uncertain")</x:f>
        <x:v>0</x:v>
      </x:c>
      <x:c r="L36" s="12" t="str">
        <x:v>Council agent page describes 4 miles from centre; directional wording in old page should not be relied upon.</x:v>
      </x:c>
      <x:c r="M36" s="12" t="str">
        <x:v>https://www.dundeecity.gov.uk/sites/default/files/publications/economicprofile2015.pdf</x:v>
      </x:c>
      <x:c r="N36" s="12" t="str">
        <x:v>https://www.dundeecity.gov.uk/property/view/2810</x:v>
      </x:c>
    </x:row>
    <x:row r="37" ht="47" customHeight="1">
      <x:c r="A37" s="2" t="str">
        <x:v>Dundee</x:v>
      </x:c>
      <x:c r="B37" s="12" t="str">
        <x:v>Blackness industrial area</x:v>
      </x:c>
      <x:c r="C37" s="12" t="str">
        <x:v>Dundee</x:v>
      </x:c>
      <x:c r="D37" s="18" t="n">
        <x:v>147345</x:v>
      </x:c>
      <x:c r="E37" s="18" t="str">
        <x:v>Town</x:v>
      </x:c>
      <x:c r="F37" s="18" t="str">
        <x:v>Estate / grouped industrial area</x:v>
      </x:c>
      <x:c r="G37" s="9" t="n">
        <x:f>COUNTIFS('Unit details'!$B$6:$B$335,$A37,'Unit details'!$V$6:$V$335,$A37&amp;" — "&amp;$B37,'Unit details'!$H$6:$H$335,"Current",'Unit details'!$E$6:$E$335,"Town")</x:f>
        <x:v>1</x:v>
      </x:c>
      <x:c r="H37" s="9" t="n">
        <x:f>COUNTIFS('Unit details'!$B$6:$B$335,$A37,'Unit details'!$V$6:$V$335,$A37&amp;" — "&amp;$B37,'Unit details'!$H$6:$H$335,"Current",'Unit details'!$E$6:$E$335,"Nearby")</x:f>
        <x:v>0</x:v>
      </x:c>
      <x:c r="I37" s="9" t="n">
        <x:f>SUM(G37:H37)</x:f>
        <x:v>1</x:v>
      </x:c>
      <x:c r="J37" s="9" t="n">
        <x:f>SUMIFS('Unit details'!$Y$6:$Y$335,'Unit details'!$B$6:$B$335,$A37,'Unit details'!$V$6:$V$335,$A37&amp;" — "&amp;$B37,'Unit details'!$H$6:$H$335,"Future")</x:f>
        <x:v>0</x:v>
      </x:c>
      <x:c r="K37" s="9" t="n">
        <x:f>COUNTIFS('Unit details'!$B$6:$B$335,$A37,'Unit details'!$V$6:$V$335,$A37&amp;" — "&amp;$B37,'Unit details'!$H$6:$H$335,"Uncertain")</x:f>
        <x:v>1</x:v>
      </x:c>
      <x:c r="L37" s="12" t="str">
        <x:v>Groups Ballingall/Brewery Lane and related Blackness workshops.</x:v>
      </x:c>
      <x:c r="M37" s="12" t="str">
        <x:v>https://dundeecity.gov.uk/service-area/city-development/planning-and-economic-development/development-plans-and-regeneration/blackness-business-place-plan</x:v>
      </x:c>
      <x:c r="N37" s="12" t="str">
        <x:v>https://www.dundeecity.gov.uk/property/view/3098</x:v>
      </x:c>
    </x:row>
    <x:row r="38" ht="42" customHeight="1">
      <x:c r="A38" s="2" t="str">
        <x:v>Dundee</x:v>
      </x:c>
      <x:c r="B38" s="12" t="str">
        <x:v>Claverhouse Industrial Park East and West</x:v>
      </x:c>
      <x:c r="C38" s="12" t="str">
        <x:v>Dundee</x:v>
      </x:c>
      <x:c r="D38" s="18" t="n">
        <x:v>147345</x:v>
      </x:c>
      <x:c r="E38" s="18" t="str">
        <x:v>Town</x:v>
      </x:c>
      <x:c r="F38" s="18" t="str">
        <x:v>Estate / grouped industrial area</x:v>
      </x:c>
      <x:c r="G38" s="9" t="n">
        <x:f>COUNTIFS('Unit details'!$B$6:$B$335,$A38,'Unit details'!$V$6:$V$335,$A38&amp;" — "&amp;$B38,'Unit details'!$H$6:$H$335,"Current",'Unit details'!$E$6:$E$335,"Town")</x:f>
        <x:v>0</x:v>
      </x:c>
      <x:c r="H38" s="9" t="n">
        <x:f>COUNTIFS('Unit details'!$B$6:$B$335,$A38,'Unit details'!$V$6:$V$335,$A38&amp;" — "&amp;$B38,'Unit details'!$H$6:$H$335,"Current",'Unit details'!$E$6:$E$335,"Nearby")</x:f>
        <x:v>0</x:v>
      </x:c>
      <x:c r="I38" s="9" t="n">
        <x:f>SUM(G38:H38)</x:f>
        <x:v>0</x:v>
      </x:c>
      <x:c r="J38" s="9" t="n">
        <x:f>SUMIFS('Unit details'!$Y$6:$Y$335,'Unit details'!$B$6:$B$335,$A38,'Unit details'!$V$6:$V$335,$A38&amp;" — "&amp;$B38,'Unit details'!$H$6:$H$335,"Future")</x:f>
        <x:v>0</x:v>
      </x:c>
      <x:c r="K38" s="9" t="n">
        <x:f>COUNTIFS('Unit details'!$B$6:$B$335,$A38,'Unit details'!$V$6:$V$335,$A38&amp;" — "&amp;$B38,'Unit details'!$H$6:$H$335,"Uncertain")</x:f>
        <x:v>0</x:v>
      </x:c>
      <x:c r="L38" s="12" t="str">
        <x:v>East and West grouped; council audit records storage/distribution redevelopment.</x:v>
      </x:c>
      <x:c r="M38" s="12" t="str">
        <x:v>https://www.dundeecity.gov.uk/sites/default/files/publications/economicprofile2015.pdf</x:v>
      </x:c>
      <x:c r="N38" s="12" t="str">
        <x:v>https://www.dundeecity.gov.uk/sites/default/files/Business%20Land%20Audit%202025%20accessible.pdf</x:v>
      </x:c>
    </x:row>
    <x:row r="39" ht="42" customHeight="1">
      <x:c r="A39" s="2" t="str">
        <x:v>Dundee</x:v>
      </x:c>
      <x:c r="B39" s="12" t="str">
        <x:v>Dryburgh Industrial Estate / Camperdown Estate</x:v>
      </x:c>
      <x:c r="C39" s="12" t="str">
        <x:v>Dundee</x:v>
      </x:c>
      <x:c r="D39" s="18" t="n">
        <x:v>147345</x:v>
      </x:c>
      <x:c r="E39" s="18" t="str">
        <x:v>Town</x:v>
      </x:c>
      <x:c r="F39" s="18" t="str">
        <x:v>Estate / grouped industrial area</x:v>
      </x:c>
      <x:c r="G39" s="9" t="n">
        <x:f>COUNTIFS('Unit details'!$B$6:$B$335,$A39,'Unit details'!$V$6:$V$335,$A39&amp;" — "&amp;$B39,'Unit details'!$H$6:$H$335,"Current",'Unit details'!$E$6:$E$335,"Town")</x:f>
        <x:v>2</x:v>
      </x:c>
      <x:c r="H39" s="9" t="n">
        <x:f>COUNTIFS('Unit details'!$B$6:$B$335,$A39,'Unit details'!$V$6:$V$335,$A39&amp;" — "&amp;$B39,'Unit details'!$H$6:$H$335,"Current",'Unit details'!$E$6:$E$335,"Nearby")</x:f>
        <x:v>0</x:v>
      </x:c>
      <x:c r="I39" s="9" t="n">
        <x:f>SUM(G39:H39)</x:f>
        <x:v>2</x:v>
      </x:c>
      <x:c r="J39" s="9" t="n">
        <x:f>SUMIFS('Unit details'!$Y$6:$Y$335,'Unit details'!$B$6:$B$335,$A39,'Unit details'!$V$6:$V$335,$A39&amp;" — "&amp;$B39,'Unit details'!$H$6:$H$335,"Future")</x:f>
        <x:v>26</x:v>
      </x:c>
      <x:c r="K39" s="9" t="n">
        <x:f>COUNTIFS('Unit details'!$B$6:$B$335,$A39,'Unit details'!$V$6:$V$335,$A39&amp;" — "&amp;$B39,'Unit details'!$H$6:$H$335,"Uncertain")</x:f>
        <x:v>0</x:v>
      </x:c>
      <x:c r="L39" s="12" t="str">
        <x:v>Rutherford Road new estate grouped with parent Dryburgh; not counted twice.</x:v>
      </x:c>
      <x:c r="M39" s="12" t="str">
        <x:v>https://www.dundeecity.gov.uk/sites/default/files/publications/economicprofile2015.pdf</x:v>
      </x:c>
      <x:c r="N39" s="12" t="str">
        <x:v>https://www.dundeecity.gov.uk/property/view/3301</x:v>
      </x:c>
    </x:row>
    <x:row r="40" ht="42" customHeight="1">
      <x:c r="A40" s="2" t="str">
        <x:v>Dundee</x:v>
      </x:c>
      <x:c r="B40" s="12" t="str">
        <x:v>Dundee Technology Park</x:v>
      </x:c>
      <x:c r="C40" s="12" t="str">
        <x:v>Dundee</x:v>
      </x:c>
      <x:c r="D40" s="18" t="n">
        <x:v>147345</x:v>
      </x:c>
      <x:c r="E40" s="18" t="str">
        <x:v>Town</x:v>
      </x:c>
      <x:c r="F40" s="18" t="str">
        <x:v>Standalone / mixed premises</x:v>
      </x:c>
      <x:c r="G40" s="9" t="n">
        <x:f>COUNTIFS('Unit details'!$B$6:$B$335,$A40,'Unit details'!$V$6:$V$335,$A40&amp;" — "&amp;$B40,'Unit details'!$H$6:$H$335,"Current",'Unit details'!$E$6:$E$335,"Town")</x:f>
        <x:v>4</x:v>
      </x:c>
      <x:c r="H40" s="9" t="n">
        <x:f>COUNTIFS('Unit details'!$B$6:$B$335,$A40,'Unit details'!$V$6:$V$335,$A40&amp;" — "&amp;$B40,'Unit details'!$H$6:$H$335,"Current",'Unit details'!$E$6:$E$335,"Nearby")</x:f>
        <x:v>0</x:v>
      </x:c>
      <x:c r="I40" s="9" t="n">
        <x:f>SUM(G40:H40)</x:f>
        <x:v>4</x:v>
      </x:c>
      <x:c r="J40" s="9" t="n">
        <x:f>SUMIFS('Unit details'!$Y$6:$Y$335,'Unit details'!$B$6:$B$335,$A40,'Unit details'!$V$6:$V$335,$A40&amp;" — "&amp;$B40,'Unit details'!$H$6:$H$335,"Future")</x:f>
        <x:v>1</x:v>
      </x:c>
      <x:c r="K40" s="9" t="n">
        <x:f>COUNTIFS('Unit details'!$B$6:$B$335,$A40,'Unit details'!$V$6:$V$335,$A40&amp;" — "&amp;$B40,'Unit details'!$H$6:$H$335,"Uncertain")</x:f>
        <x:v>0</x:v>
      </x:c>
      <x:c r="L40" s="12" t="str">
        <x:v>Additional marketing location identified from unit advertisements.</x:v>
      </x:c>
      <x:c r="M40" s="12" t="str">
        <x:v>https://www.zoopla.co.uk/to-rent/commercial/details/74467529/</x:v>
      </x:c>
      <x:c r="N40" s="12" t="str"/>
    </x:row>
    <x:row r="41" ht="42" customHeight="1">
      <x:c r="A41" s="2" t="str">
        <x:v>Dundee</x:v>
      </x:c>
      <x:c r="B41" s="12" t="str">
        <x:v>Dunsinane Industrial Estate</x:v>
      </x:c>
      <x:c r="C41" s="12" t="str">
        <x:v>Dundee</x:v>
      </x:c>
      <x:c r="D41" s="18" t="n">
        <x:v>147345</x:v>
      </x:c>
      <x:c r="E41" s="18" t="str">
        <x:v>Town</x:v>
      </x:c>
      <x:c r="F41" s="18" t="str">
        <x:v>Estate / grouped industrial area</x:v>
      </x:c>
      <x:c r="G41" s="9" t="n">
        <x:f>COUNTIFS('Unit details'!$B$6:$B$335,$A41,'Unit details'!$V$6:$V$335,$A41&amp;" — "&amp;$B41,'Unit details'!$H$6:$H$335,"Current",'Unit details'!$E$6:$E$335,"Town")</x:f>
        <x:v>1</x:v>
      </x:c>
      <x:c r="H41" s="9" t="n">
        <x:f>COUNTIFS('Unit details'!$B$6:$B$335,$A41,'Unit details'!$V$6:$V$335,$A41&amp;" — "&amp;$B41,'Unit details'!$H$6:$H$335,"Current",'Unit details'!$E$6:$E$335,"Nearby")</x:f>
        <x:v>0</x:v>
      </x:c>
      <x:c r="I41" s="9" t="n">
        <x:f>SUM(G41:H41)</x:f>
        <x:v>1</x:v>
      </x:c>
      <x:c r="J41" s="9" t="n">
        <x:f>SUMIFS('Unit details'!$Y$6:$Y$335,'Unit details'!$B$6:$B$335,$A41,'Unit details'!$V$6:$V$335,$A41&amp;" — "&amp;$B41,'Unit details'!$H$6:$H$335,"Future")</x:f>
        <x:v>0</x:v>
      </x:c>
      <x:c r="K41" s="9" t="n">
        <x:f>COUNTIFS('Unit details'!$B$6:$B$335,$A41,'Unit details'!$V$6:$V$335,$A41&amp;" — "&amp;$B41,'Unit details'!$H$6:$H$335,"Uncertain")</x:f>
        <x:v>1</x:v>
      </x:c>
      <x:c r="L41" s="12" t="str">
        <x:v>Includes Webster Park, Angus Court, Kinnoull and Kilspindie subareas.</x:v>
      </x:c>
      <x:c r="M41" s="12" t="str">
        <x:v>https://www.dundeecity.gov.uk/sites/default/files/publications/economicprofile2015.pdf</x:v>
      </x:c>
      <x:c r="N41" s="12" t="str">
        <x:v>https://www.dundeecity.gov.uk/property?page=0&amp;property_type%5Btype_industrial%5D=type_industrial</x:v>
      </x:c>
    </x:row>
    <x:row r="42" ht="42" customHeight="1">
      <x:c r="A42" s="2" t="str">
        <x:v>Dundee</x:v>
      </x:c>
      <x:c r="B42" s="12" t="str">
        <x:v>Kingsway East</x:v>
      </x:c>
      <x:c r="C42" s="12" t="str">
        <x:v>Dundee</x:v>
      </x:c>
      <x:c r="D42" s="18" t="n">
        <x:v>147345</x:v>
      </x:c>
      <x:c r="E42" s="18" t="str">
        <x:v>Town</x:v>
      </x:c>
      <x:c r="F42" s="18" t="str">
        <x:v>Standalone / mixed premises</x:v>
      </x:c>
      <x:c r="G42" s="9" t="n">
        <x:f>COUNTIFS('Unit details'!$B$6:$B$335,$A42,'Unit details'!$V$6:$V$335,$A42&amp;" — "&amp;$B42,'Unit details'!$H$6:$H$335,"Current",'Unit details'!$E$6:$E$335,"Town")</x:f>
        <x:v>1</x:v>
      </x:c>
      <x:c r="H42" s="9" t="n">
        <x:f>COUNTIFS('Unit details'!$B$6:$B$335,$A42,'Unit details'!$V$6:$V$335,$A42&amp;" — "&amp;$B42,'Unit details'!$H$6:$H$335,"Current",'Unit details'!$E$6:$E$335,"Nearby")</x:f>
        <x:v>0</x:v>
      </x:c>
      <x:c r="I42" s="9" t="n">
        <x:f>SUM(G42:H42)</x:f>
        <x:v>1</x:v>
      </x:c>
      <x:c r="J42" s="9" t="n">
        <x:f>SUMIFS('Unit details'!$Y$6:$Y$335,'Unit details'!$B$6:$B$335,$A42,'Unit details'!$V$6:$V$335,$A42&amp;" — "&amp;$B42,'Unit details'!$H$6:$H$335,"Future")</x:f>
        <x:v>0</x:v>
      </x:c>
      <x:c r="K42" s="9" t="n">
        <x:f>COUNTIFS('Unit details'!$B$6:$B$335,$A42,'Unit details'!$V$6:$V$335,$A42&amp;" — "&amp;$B42,'Unit details'!$H$6:$H$335,"Uncertain")</x:f>
        <x:v>0</x:v>
      </x:c>
      <x:c r="L42" s="12" t="str">
        <x:v>Additional marketing location identified from unit advertisements.</x:v>
      </x:c>
      <x:c r="M42" s="12" t="str">
        <x:v>https://www.zoopla.co.uk/to-rent/commercial/details/66867293/</x:v>
      </x:c>
      <x:c r="N42" s="12" t="str">
        <x:v>https://www.rightmove.co.uk/properties/760895052006288#/?channel=COM_LET</x:v>
      </x:c>
    </x:row>
    <x:row r="43" ht="42" customHeight="1">
      <x:c r="A43" s="2" t="str">
        <x:v>Dundee</x:v>
      </x:c>
      <x:c r="B43" s="12" t="str">
        <x:v>Lochee / Herons Lane</x:v>
      </x:c>
      <x:c r="C43" s="12" t="str">
        <x:v>Dundee</x:v>
      </x:c>
      <x:c r="D43" s="18" t="n">
        <x:v>147345</x:v>
      </x:c>
      <x:c r="E43" s="18" t="str">
        <x:v>Town</x:v>
      </x:c>
      <x:c r="F43" s="18" t="str">
        <x:v>Standalone / mixed premises</x:v>
      </x:c>
      <x:c r="G43" s="9" t="n">
        <x:f>COUNTIFS('Unit details'!$B$6:$B$335,$A43,'Unit details'!$V$6:$V$335,$A43&amp;" — "&amp;$B43,'Unit details'!$H$6:$H$335,"Current",'Unit details'!$E$6:$E$335,"Town")</x:f>
        <x:v>1</x:v>
      </x:c>
      <x:c r="H43" s="9" t="n">
        <x:f>COUNTIFS('Unit details'!$B$6:$B$335,$A43,'Unit details'!$V$6:$V$335,$A43&amp;" — "&amp;$B43,'Unit details'!$H$6:$H$335,"Current",'Unit details'!$E$6:$E$335,"Nearby")</x:f>
        <x:v>0</x:v>
      </x:c>
      <x:c r="I43" s="9" t="n">
        <x:f>SUM(G43:H43)</x:f>
        <x:v>1</x:v>
      </x:c>
      <x:c r="J43" s="9" t="n">
        <x:f>SUMIFS('Unit details'!$Y$6:$Y$335,'Unit details'!$B$6:$B$335,$A43,'Unit details'!$V$6:$V$335,$A43&amp;" — "&amp;$B43,'Unit details'!$H$6:$H$335,"Future")</x:f>
        <x:v>0</x:v>
      </x:c>
      <x:c r="K43" s="9" t="n">
        <x:f>COUNTIFS('Unit details'!$B$6:$B$335,$A43,'Unit details'!$V$6:$V$335,$A43&amp;" — "&amp;$B43,'Unit details'!$H$6:$H$335,"Uncertain")</x:f>
        <x:v>0</x:v>
      </x:c>
      <x:c r="L43" s="12" t="str">
        <x:v>Additional marketing location identified from unit advertisements.</x:v>
      </x:c>
      <x:c r="M43" s="12" t="str">
        <x:v>https://www.zoopla.co.uk/to-rent/commercial/details/73415083/</x:v>
      </x:c>
      <x:c r="N43" s="12" t="str">
        <x:v>https://www.rightmove.co.uk/properties/760572432526656#/?channel=COM_LET</x:v>
      </x:c>
    </x:row>
    <x:row r="44" ht="42" customHeight="1">
      <x:c r="A44" s="2" t="str">
        <x:v>Dundee</x:v>
      </x:c>
      <x:c r="B44" s="12" t="str">
        <x:v>Longtown industrial area</x:v>
      </x:c>
      <x:c r="C44" s="12" t="str">
        <x:v>Dundee</x:v>
      </x:c>
      <x:c r="D44" s="18" t="n">
        <x:v>147345</x:v>
      </x:c>
      <x:c r="E44" s="18" t="str">
        <x:v>Town</x:v>
      </x:c>
      <x:c r="F44" s="18" t="str">
        <x:v>Standalone / mixed premises</x:v>
      </x:c>
      <x:c r="G44" s="9" t="n">
        <x:f>COUNTIFS('Unit details'!$B$6:$B$335,$A44,'Unit details'!$V$6:$V$335,$A44&amp;" — "&amp;$B44,'Unit details'!$H$6:$H$335,"Current",'Unit details'!$E$6:$E$335,"Town")</x:f>
        <x:v>1</x:v>
      </x:c>
      <x:c r="H44" s="9" t="n">
        <x:f>COUNTIFS('Unit details'!$B$6:$B$335,$A44,'Unit details'!$V$6:$V$335,$A44&amp;" — "&amp;$B44,'Unit details'!$H$6:$H$335,"Current",'Unit details'!$E$6:$E$335,"Nearby")</x:f>
        <x:v>0</x:v>
      </x:c>
      <x:c r="I44" s="9" t="n">
        <x:f>SUM(G44:H44)</x:f>
        <x:v>1</x:v>
      </x:c>
      <x:c r="J44" s="9" t="n">
        <x:f>SUMIFS('Unit details'!$Y$6:$Y$335,'Unit details'!$B$6:$B$335,$A44,'Unit details'!$V$6:$V$335,$A44&amp;" — "&amp;$B44,'Unit details'!$H$6:$H$335,"Future")</x:f>
        <x:v>0</x:v>
      </x:c>
      <x:c r="K44" s="9" t="n">
        <x:f>COUNTIFS('Unit details'!$B$6:$B$335,$A44,'Unit details'!$V$6:$V$335,$A44&amp;" — "&amp;$B44,'Unit details'!$H$6:$H$335,"Uncertain")</x:f>
        <x:v>0</x:v>
      </x:c>
      <x:c r="L44" s="12" t="str">
        <x:v>Additional marketing location identified from unit advertisements.</x:v>
      </x:c>
      <x:c r="M44" s="12" t="str">
        <x:v>https://www.zoopla.co.uk/to-rent/commercial/details/72901319/</x:v>
      </x:c>
      <x:c r="N44" s="12" t="str">
        <x:v>https://www.rightmove.co.uk/properties/760572281418368#/?channel=COM_LET</x:v>
      </x:c>
    </x:row>
    <x:row r="45" ht="42" customHeight="1">
      <x:c r="A45" s="2" t="str">
        <x:v>Dundee</x:v>
      </x:c>
      <x:c r="B45" s="12" t="str">
        <x:v>Mains Loan</x:v>
      </x:c>
      <x:c r="C45" s="12" t="str">
        <x:v>Dundee</x:v>
      </x:c>
      <x:c r="D45" s="18" t="n">
        <x:v>147345</x:v>
      </x:c>
      <x:c r="E45" s="18" t="str">
        <x:v>Town</x:v>
      </x:c>
      <x:c r="F45" s="18" t="str">
        <x:v>Standalone / mixed premises</x:v>
      </x:c>
      <x:c r="G45" s="9" t="n">
        <x:f>COUNTIFS('Unit details'!$B$6:$B$335,$A45,'Unit details'!$V$6:$V$335,$A45&amp;" — "&amp;$B45,'Unit details'!$H$6:$H$335,"Current",'Unit details'!$E$6:$E$335,"Town")</x:f>
        <x:v>1</x:v>
      </x:c>
      <x:c r="H45" s="9" t="n">
        <x:f>COUNTIFS('Unit details'!$B$6:$B$335,$A45,'Unit details'!$V$6:$V$335,$A45&amp;" — "&amp;$B45,'Unit details'!$H$6:$H$335,"Current",'Unit details'!$E$6:$E$335,"Nearby")</x:f>
        <x:v>0</x:v>
      </x:c>
      <x:c r="I45" s="9" t="n">
        <x:f>SUM(G45:H45)</x:f>
        <x:v>1</x:v>
      </x:c>
      <x:c r="J45" s="9" t="n">
        <x:f>SUMIFS('Unit details'!$Y$6:$Y$335,'Unit details'!$B$6:$B$335,$A45,'Unit details'!$V$6:$V$335,$A45&amp;" — "&amp;$B45,'Unit details'!$H$6:$H$335,"Future")</x:f>
        <x:v>0</x:v>
      </x:c>
      <x:c r="K45" s="9" t="n">
        <x:f>COUNTIFS('Unit details'!$B$6:$B$335,$A45,'Unit details'!$V$6:$V$335,$A45&amp;" — "&amp;$B45,'Unit details'!$H$6:$H$335,"Uncertain")</x:f>
        <x:v>0</x:v>
      </x:c>
      <x:c r="L45" s="12" t="str">
        <x:v>Additional marketing location identified from unit advertisements.</x:v>
      </x:c>
      <x:c r="M45" s="12" t="str">
        <x:v>https://www.zoopla.co.uk/to-rent/commercial/details/73009999/</x:v>
      </x:c>
      <x:c r="N45" s="12" t="str">
        <x:v>https://www.rightmove.co.uk/properties/760572312978513#/?channel=COM_LET</x:v>
      </x:c>
    </x:row>
    <x:row r="46" ht="42" customHeight="1">
      <x:c r="A46" s="2" t="str">
        <x:v>Dundee</x:v>
      </x:c>
      <x:c r="B46" s="12" t="str">
        <x:v>North Tay Works</x:v>
      </x:c>
      <x:c r="C46" s="12" t="str">
        <x:v>Dundee</x:v>
      </x:c>
      <x:c r="D46" s="18" t="n">
        <x:v>147345</x:v>
      </x:c>
      <x:c r="E46" s="18" t="str">
        <x:v>Town</x:v>
      </x:c>
      <x:c r="F46" s="18" t="str">
        <x:v>Estate / grouped industrial area</x:v>
      </x:c>
      <x:c r="G46" s="9" t="n">
        <x:f>COUNTIFS('Unit details'!$B$6:$B$335,$A46,'Unit details'!$V$6:$V$335,$A46&amp;" — "&amp;$B46,'Unit details'!$H$6:$H$335,"Current",'Unit details'!$E$6:$E$335,"Town")</x:f>
        <x:v>0</x:v>
      </x:c>
      <x:c r="H46" s="9" t="n">
        <x:f>COUNTIFS('Unit details'!$B$6:$B$335,$A46,'Unit details'!$V$6:$V$335,$A46&amp;" — "&amp;$B46,'Unit details'!$H$6:$H$335,"Current",'Unit details'!$E$6:$E$335,"Nearby")</x:f>
        <x:v>0</x:v>
      </x:c>
      <x:c r="I46" s="9" t="n">
        <x:f>SUM(G46:H46)</x:f>
        <x:v>0</x:v>
      </x:c>
      <x:c r="J46" s="9" t="n">
        <x:f>SUMIFS('Unit details'!$Y$6:$Y$335,'Unit details'!$B$6:$B$335,$A46,'Unit details'!$V$6:$V$335,$A46&amp;" — "&amp;$B46,'Unit details'!$H$6:$H$335,"Future")</x:f>
        <x:v>0</x:v>
      </x:c>
      <x:c r="K46" s="9" t="n">
        <x:f>COUNTIFS('Unit details'!$B$6:$B$335,$A46,'Unit details'!$V$6:$V$335,$A46&amp;" — "&amp;$B46,'Unit details'!$H$6:$H$335,"Uncertain")</x:f>
        <x:v>0</x:v>
      </x:c>
      <x:c r="L46" s="12" t="str">
        <x:v>25 starter units; landlord places it about 1.5 miles from centre. Stock total, not number currently vacant.</x:v>
      </x:c>
      <x:c r="M46" s="12" t="str">
        <x:v>https://www.diabusinessproperties.co.uk/locations/north-tay-works/</x:v>
      </x:c>
      <x:c r="N46" s="12" t="str"/>
    </x:row>
    <x:row r="47" ht="42" customHeight="1">
      <x:c r="A47" s="2" t="str">
        <x:v>Dundee</x:v>
      </x:c>
      <x:c r="B47" s="12" t="str">
        <x:v>Stanley Studios / Brown Street</x:v>
      </x:c>
      <x:c r="C47" s="12" t="str">
        <x:v>Dundee</x:v>
      </x:c>
      <x:c r="D47" s="18" t="n">
        <x:v>147345</x:v>
      </x:c>
      <x:c r="E47" s="18" t="str">
        <x:v>Town</x:v>
      </x:c>
      <x:c r="F47" s="18" t="str">
        <x:v>Standalone / mixed premises</x:v>
      </x:c>
      <x:c r="G47" s="9" t="n">
        <x:f>COUNTIFS('Unit details'!$B$6:$B$335,$A47,'Unit details'!$V$6:$V$335,$A47&amp;" — "&amp;$B47,'Unit details'!$H$6:$H$335,"Current",'Unit details'!$E$6:$E$335,"Town")</x:f>
        <x:v>2</x:v>
      </x:c>
      <x:c r="H47" s="9" t="n">
        <x:f>COUNTIFS('Unit details'!$B$6:$B$335,$A47,'Unit details'!$V$6:$V$335,$A47&amp;" — "&amp;$B47,'Unit details'!$H$6:$H$335,"Current",'Unit details'!$E$6:$E$335,"Nearby")</x:f>
        <x:v>0</x:v>
      </x:c>
      <x:c r="I47" s="9" t="n">
        <x:f>SUM(G47:H47)</x:f>
        <x:v>2</x:v>
      </x:c>
      <x:c r="J47" s="9" t="n">
        <x:f>SUMIFS('Unit details'!$Y$6:$Y$335,'Unit details'!$B$6:$B$335,$A47,'Unit details'!$V$6:$V$335,$A47&amp;" — "&amp;$B47,'Unit details'!$H$6:$H$335,"Future")</x:f>
        <x:v>0</x:v>
      </x:c>
      <x:c r="K47" s="9" t="n">
        <x:f>COUNTIFS('Unit details'!$B$6:$B$335,$A47,'Unit details'!$V$6:$V$335,$A47&amp;" — "&amp;$B47,'Unit details'!$H$6:$H$335,"Uncertain")</x:f>
        <x:v>0</x:v>
      </x:c>
      <x:c r="L47" s="12" t="str">
        <x:v>Additional marketing location identified from unit advertisements.</x:v>
      </x:c>
      <x:c r="M47" s="12" t="str">
        <x:v>https://www.shepherd.co.uk/property/details/9431/stanley-studios-56-brown-street-dundee-city-of-dundee-industrial-and-trade-counter</x:v>
      </x:c>
      <x:c r="N47" s="12" t="str"/>
    </x:row>
    <x:row r="48" ht="42" customHeight="1">
      <x:c r="A48" s="2" t="str">
        <x:v>Dundee</x:v>
      </x:c>
      <x:c r="B48" s="12" t="str">
        <x:v>Taygate Trading / Industrial Estate</x:v>
      </x:c>
      <x:c r="C48" s="12" t="str">
        <x:v>Dundee</x:v>
      </x:c>
      <x:c r="D48" s="18" t="n">
        <x:v>147345</x:v>
      </x:c>
      <x:c r="E48" s="18" t="str">
        <x:v>Town</x:v>
      </x:c>
      <x:c r="F48" s="18" t="str">
        <x:v>Estate / grouped industrial area</x:v>
      </x:c>
      <x:c r="G48" s="9" t="n">
        <x:f>COUNTIFS('Unit details'!$B$6:$B$335,$A48,'Unit details'!$V$6:$V$335,$A48&amp;" — "&amp;$B48,'Unit details'!$H$6:$H$335,"Current",'Unit details'!$E$6:$E$335,"Town")</x:f>
        <x:v>1</x:v>
      </x:c>
      <x:c r="H48" s="9" t="n">
        <x:f>COUNTIFS('Unit details'!$B$6:$B$335,$A48,'Unit details'!$V$6:$V$335,$A48&amp;" — "&amp;$B48,'Unit details'!$H$6:$H$335,"Current",'Unit details'!$E$6:$E$335,"Nearby")</x:f>
        <x:v>0</x:v>
      </x:c>
      <x:c r="I48" s="9" t="n">
        <x:f>SUM(G48:H48)</x:f>
        <x:v>1</x:v>
      </x:c>
      <x:c r="J48" s="9" t="n">
        <x:f>SUMIFS('Unit details'!$Y$6:$Y$335,'Unit details'!$B$6:$B$335,$A48,'Unit details'!$V$6:$V$335,$A48&amp;" — "&amp;$B48,'Unit details'!$H$6:$H$335,"Future")</x:f>
        <x:v>0</x:v>
      </x:c>
      <x:c r="K48" s="9" t="n">
        <x:f>COUNTIFS('Unit details'!$B$6:$B$335,$A48,'Unit details'!$V$6:$V$335,$A48&amp;" — "&amp;$B48,'Unit details'!$H$6:$H$335,"Uncertain")</x:f>
        <x:v>0</x:v>
      </x:c>
      <x:c r="L48" s="12" t="str">
        <x:v>Nine-unit estate according to current council listing.</x:v>
      </x:c>
      <x:c r="M48" s="12" t="str">
        <x:v>https://www.dundeecity.gov.uk/sites/default/files/publications/economicprofile2015.pdf</x:v>
      </x:c>
      <x:c r="N48" s="12" t="str">
        <x:v>https://www.dundeecity.gov.uk/property?page=0&amp;property_type%5Btype_industrial%5D=type_industrial</x:v>
      </x:c>
    </x:row>
    <x:row r="49" ht="42" customHeight="1">
      <x:c r="A49" s="2" t="str">
        <x:v>Dundee</x:v>
      </x:c>
      <x:c r="B49" s="12" t="str">
        <x:v>West Pitkerro Industrial Estate</x:v>
      </x:c>
      <x:c r="C49" s="12" t="str">
        <x:v>Dundee</x:v>
      </x:c>
      <x:c r="D49" s="18" t="n">
        <x:v>147345</x:v>
      </x:c>
      <x:c r="E49" s="18" t="str">
        <x:v>Town</x:v>
      </x:c>
      <x:c r="F49" s="18" t="str">
        <x:v>Estate / grouped industrial area</x:v>
      </x:c>
      <x:c r="G49" s="9" t="n">
        <x:f>COUNTIFS('Unit details'!$B$6:$B$335,$A49,'Unit details'!$V$6:$V$335,$A49&amp;" — "&amp;$B49,'Unit details'!$H$6:$H$335,"Current",'Unit details'!$E$6:$E$335,"Town")</x:f>
        <x:v>5</x:v>
      </x:c>
      <x:c r="H49" s="9" t="n">
        <x:f>COUNTIFS('Unit details'!$B$6:$B$335,$A49,'Unit details'!$V$6:$V$335,$A49&amp;" — "&amp;$B49,'Unit details'!$H$6:$H$335,"Current",'Unit details'!$E$6:$E$335,"Nearby")</x:f>
        <x:v>0</x:v>
      </x:c>
      <x:c r="I49" s="9" t="n">
        <x:f>SUM(G49:H49)</x:f>
        <x:v>5</x:v>
      </x:c>
      <x:c r="J49" s="9" t="n">
        <x:f>SUMIFS('Unit details'!$Y$6:$Y$335,'Unit details'!$B$6:$B$335,$A49,'Unit details'!$V$6:$V$335,$A49&amp;" — "&amp;$B49,'Unit details'!$H$6:$H$335,"Future")</x:f>
        <x:v>0</x:v>
      </x:c>
      <x:c r="K49" s="9" t="n">
        <x:f>COUNTIFS('Unit details'!$B$6:$B$335,$A49,'Unit details'!$V$6:$V$335,$A49&amp;" — "&amp;$B49,'Unit details'!$H$6:$H$335,"Uncertain")</x:f>
        <x:v>0</x:v>
      </x:c>
      <x:c r="L49" s="12" t="str">
        <x:v>Groups Broughty Ferry Trade Park on Tom Johnston Road within parent estate.</x:v>
      </x:c>
      <x:c r="M49" s="12" t="str">
        <x:v>https://www.dundeecity.gov.uk/sites/default/files/publications/economicprofile2015.pdf</x:v>
      </x:c>
      <x:c r="N49" s="12" t="str">
        <x:v>https://www.dundeecity.gov.uk/property?page=0&amp;property_type%5Btype_industrial%5D=type_industrial</x:v>
      </x:c>
    </x:row>
    <x:row r="50" ht="42" customHeight="1">
      <x:c r="A50" s="2" t="str">
        <x:v>Dundee</x:v>
      </x:c>
      <x:c r="B50" s="12" t="str">
        <x:v>Wester Gourdie Industrial Estate</x:v>
      </x:c>
      <x:c r="C50" s="12" t="str">
        <x:v>Dundee</x:v>
      </x:c>
      <x:c r="D50" s="18" t="n">
        <x:v>147345</x:v>
      </x:c>
      <x:c r="E50" s="18" t="str">
        <x:v>Town</x:v>
      </x:c>
      <x:c r="F50" s="18" t="str">
        <x:v>Estate / grouped industrial area</x:v>
      </x:c>
      <x:c r="G50" s="9" t="n">
        <x:f>COUNTIFS('Unit details'!$B$6:$B$335,$A50,'Unit details'!$V$6:$V$335,$A50&amp;" — "&amp;$B50,'Unit details'!$H$6:$H$335,"Current",'Unit details'!$E$6:$E$335,"Town")</x:f>
        <x:v>1</x:v>
      </x:c>
      <x:c r="H50" s="9" t="n">
        <x:f>COUNTIFS('Unit details'!$B$6:$B$335,$A50,'Unit details'!$V$6:$V$335,$A50&amp;" — "&amp;$B50,'Unit details'!$H$6:$H$335,"Current",'Unit details'!$E$6:$E$335,"Nearby")</x:f>
        <x:v>0</x:v>
      </x:c>
      <x:c r="I50" s="9" t="n">
        <x:f>SUM(G50:H50)</x:f>
        <x:v>1</x:v>
      </x:c>
      <x:c r="J50" s="9" t="n">
        <x:f>SUMIFS('Unit details'!$Y$6:$Y$335,'Unit details'!$B$6:$B$335,$A50,'Unit details'!$V$6:$V$335,$A50&amp;" — "&amp;$B50,'Unit details'!$H$6:$H$335,"Future")</x:f>
        <x:v>6</x:v>
      </x:c>
      <x:c r="K50" s="9" t="n">
        <x:f>COUNTIFS('Unit details'!$B$6:$B$335,$A50,'Unit details'!$V$6:$V$335,$A50&amp;" — "&amp;$B50,'Unit details'!$H$6:$H$335,"Uncertain")</x:f>
        <x:v>0</x:v>
      </x:c>
      <x:c r="L50" s="12" t="str">
        <x:v>Western city industrial area; distinct from Dryburgh.</x:v>
      </x:c>
      <x:c r="M50" s="12" t="str">
        <x:v>https://www.dundeecity.gov.uk/sites/default/files/publications/economicprofile2015.pdf</x:v>
      </x:c>
      <x:c r="N50" s="12" t="str">
        <x:v>https://www.dundeecity.gov.uk/property?page=0&amp;property_type%5Btype_industrial%5D=type_industrial</x:v>
      </x:c>
    </x:row>
    <x:row r="51" ht="42" customHeight="1">
      <x:c r="A51" s="2" t="str">
        <x:v>Edinburgh</x:v>
      </x:c>
      <x:c r="B51" s="12" t="str">
        <x:v>Fisherrow Industrial Estate</x:v>
      </x:c>
      <x:c r="C51" s="12" t="str">
        <x:v>Musselburgh</x:v>
      </x:c>
      <x:c r="D51" s="18" t="n">
        <x:v>21479</x:v>
      </x:c>
      <x:c r="E51" s="18" t="str">
        <x:v>Nearby</x:v>
      </x:c>
      <x:c r="F51" s="18" t="str">
        <x:v>Estate / grouped industrial area</x:v>
      </x:c>
      <x:c r="G51" s="9" t="n">
        <x:f>COUNTIFS('Unit details'!$B$6:$B$335,$A51,'Unit details'!$V$6:$V$335,$A51&amp;" — "&amp;$B51,'Unit details'!$H$6:$H$335,"Current",'Unit details'!$E$6:$E$335,"Town")</x:f>
        <x:v>0</x:v>
      </x:c>
      <x:c r="H51" s="9" t="n">
        <x:f>COUNTIFS('Unit details'!$B$6:$B$335,$A51,'Unit details'!$V$6:$V$335,$A51&amp;" — "&amp;$B51,'Unit details'!$H$6:$H$335,"Current",'Unit details'!$E$6:$E$335,"Nearby")</x:f>
        <x:v>1</x:v>
      </x:c>
      <x:c r="I51" s="9" t="n">
        <x:f>SUM(G51:H51)</x:f>
        <x:v>1</x:v>
      </x:c>
      <x:c r="J51" s="9" t="n">
        <x:f>SUMIFS('Unit details'!$Y$6:$Y$335,'Unit details'!$B$6:$B$335,$A51,'Unit details'!$V$6:$V$335,$A51&amp;" — "&amp;$B51,'Unit details'!$H$6:$H$335,"Future")</x:f>
        <x:v>0</x:v>
      </x:c>
      <x:c r="K51" s="9" t="n">
        <x:f>COUNTIFS('Unit details'!$B$6:$B$335,$A51,'Unit details'!$V$6:$V$335,$A51&amp;" — "&amp;$B51,'Unit details'!$H$6:$H$335,"Uncertain")</x:f>
        <x:v>0</x:v>
      </x:c>
      <x:c r="L51" s="12" t="str">
        <x:v>Additional marketing location identified from unit advertisements.</x:v>
      </x:c>
      <x:c r="M51" s="12" t="str">
        <x:v>https://www.rightmove.co.uk/properties/770913574851856#/?channel=COM_LET</x:v>
      </x:c>
      <x:c r="N51" s="12" t="str"/>
    </x:row>
    <x:row r="52" ht="42" customHeight="1">
      <x:c r="A52" s="2" t="str">
        <x:v>Edinburgh</x:v>
      </x:c>
      <x:c r="B52" s="12" t="str">
        <x:v>South Edinburgh Storage / Boghall Farm</x:v>
      </x:c>
      <x:c r="C52" s="12" t="str">
        <x:v>Boghall (rural fringe)</x:v>
      </x:c>
      <x:c r="D52" s="18"/>
      <x:c r="E52" s="18" t="str">
        <x:v>Nearby</x:v>
      </x:c>
      <x:c r="F52" s="18" t="str">
        <x:v>Standalone / mixed premises</x:v>
      </x:c>
      <x:c r="G52" s="9" t="n">
        <x:f>COUNTIFS('Unit details'!$B$6:$B$335,$A52,'Unit details'!$V$6:$V$335,$A52&amp;" — "&amp;$B52,'Unit details'!$H$6:$H$335,"Current",'Unit details'!$E$6:$E$335,"Town")</x:f>
        <x:v>0</x:v>
      </x:c>
      <x:c r="H52" s="9" t="n">
        <x:f>COUNTIFS('Unit details'!$B$6:$B$335,$A52,'Unit details'!$V$6:$V$335,$A52&amp;" — "&amp;$B52,'Unit details'!$H$6:$H$335,"Current",'Unit details'!$E$6:$E$335,"Nearby")</x:f>
        <x:v>1</x:v>
      </x:c>
      <x:c r="I52" s="9" t="n">
        <x:f>SUM(G52:H52)</x:f>
        <x:v>1</x:v>
      </x:c>
      <x:c r="J52" s="9" t="n">
        <x:f>SUMIFS('Unit details'!$Y$6:$Y$335,'Unit details'!$B$6:$B$335,$A52,'Unit details'!$V$6:$V$335,$A52&amp;" — "&amp;$B52,'Unit details'!$H$6:$H$335,"Future")</x:f>
        <x:v>0</x:v>
      </x:c>
      <x:c r="K52" s="9" t="n">
        <x:f>COUNTIFS('Unit details'!$B$6:$B$335,$A52,'Unit details'!$V$6:$V$335,$A52&amp;" — "&amp;$B52,'Unit details'!$H$6:$H$335,"Uncertain")</x:f>
        <x:v>0</x:v>
      </x:c>
      <x:c r="L52" s="12" t="str">
        <x:v>Additional marketing location identified from unit advertisements.</x:v>
      </x:c>
      <x:c r="M52" s="12" t="str">
        <x:v>https://www.rightmove.co.uk/properties/779073505406048#/?channel=COM_LET</x:v>
      </x:c>
      <x:c r="N52" s="12" t="str">
        <x:v>https://www.zoopla.co.uk/to-rent/commercial/details/74470287/</x:v>
      </x:c>
    </x:row>
    <x:row r="53" ht="42" customHeight="1">
      <x:c r="A53" s="2" t="str">
        <x:v>Edinburgh</x:v>
      </x:c>
      <x:c r="B53" s="12" t="str">
        <x:v>Beaverbank Business Park industrial area</x:v>
      </x:c>
      <x:c r="C53" s="12" t="str">
        <x:v>Edinburgh</x:v>
      </x:c>
      <x:c r="D53" s="18" t="n">
        <x:v>493736</x:v>
      </x:c>
      <x:c r="E53" s="18" t="str">
        <x:v>Town</x:v>
      </x:c>
      <x:c r="F53" s="18" t="str">
        <x:v>Estate / grouped industrial area</x:v>
      </x:c>
      <x:c r="G53" s="9" t="n">
        <x:f>COUNTIFS('Unit details'!$B$6:$B$335,$A53,'Unit details'!$V$6:$V$335,$A53&amp;" — "&amp;$B53,'Unit details'!$H$6:$H$335,"Current",'Unit details'!$E$6:$E$335,"Town")</x:f>
        <x:v>0</x:v>
      </x:c>
      <x:c r="H53" s="9" t="n">
        <x:f>COUNTIFS('Unit details'!$B$6:$B$335,$A53,'Unit details'!$V$6:$V$335,$A53&amp;" — "&amp;$B53,'Unit details'!$H$6:$H$335,"Current",'Unit details'!$E$6:$E$335,"Nearby")</x:f>
        <x:v>0</x:v>
      </x:c>
      <x:c r="I53" s="9" t="n">
        <x:f>SUM(G53:H53)</x:f>
        <x:v>0</x:v>
      </x:c>
      <x:c r="J53" s="9" t="n">
        <x:f>SUMIFS('Unit details'!$Y$6:$Y$335,'Unit details'!$B$6:$B$335,$A53,'Unit details'!$V$6:$V$335,$A53&amp;" — "&amp;$B53,'Unit details'!$H$6:$H$335,"Future")</x:f>
        <x:v>0</x:v>
      </x:c>
      <x:c r="K53" s="9" t="n">
        <x:f>COUNTIFS('Unit details'!$B$6:$B$335,$A53,'Unit details'!$V$6:$V$335,$A53&amp;" — "&amp;$B53,'Unit details'!$H$6:$H$335,"Uncertain")</x:f>
        <x:v>0</x:v>
      </x:c>
      <x:c r="L53" s="12" t="str">
        <x:v>Remaining industrial cluster; some historic stock lost to housing.</x:v>
      </x:c>
      <x:c r="M53" s="12" t="str">
        <x:v>https://www.edinburgh.gov.uk/downloads/file/39275/economic-needs-study-industrial</x:v>
      </x:c>
      <x:c r="N53" s="12" t="str"/>
    </x:row>
    <x:row r="54" ht="60" customHeight="1">
      <x:c r="A54" s="2" t="str">
        <x:v>Edinburgh</x:v>
      </x:c>
      <x:c r="B54" s="12" t="str">
        <x:v>Bonnington / Swanfield / South Fort industrial area</x:v>
      </x:c>
      <x:c r="C54" s="12" t="str">
        <x:v>Edinburgh</x:v>
      </x:c>
      <x:c r="D54" s="18" t="n">
        <x:v>493736</x:v>
      </x:c>
      <x:c r="E54" s="18" t="str">
        <x:v>Town</x:v>
      </x:c>
      <x:c r="F54" s="18" t="str">
        <x:v>Estate / grouped industrial area</x:v>
      </x:c>
      <x:c r="G54" s="9" t="n">
        <x:f>COUNTIFS('Unit details'!$B$6:$B$335,$A54,'Unit details'!$V$6:$V$335,$A54&amp;" — "&amp;$B54,'Unit details'!$H$6:$H$335,"Current",'Unit details'!$E$6:$E$335,"Town")</x:f>
        <x:v>7</x:v>
      </x:c>
      <x:c r="H54" s="9" t="n">
        <x:f>COUNTIFS('Unit details'!$B$6:$B$335,$A54,'Unit details'!$V$6:$V$335,$A54&amp;" — "&amp;$B54,'Unit details'!$H$6:$H$335,"Current",'Unit details'!$E$6:$E$335,"Nearby")</x:f>
        <x:v>0</x:v>
      </x:c>
      <x:c r="I54" s="9" t="n">
        <x:f>SUM(G54:H54)</x:f>
        <x:v>7</x:v>
      </x:c>
      <x:c r="J54" s="9" t="n">
        <x:f>SUMIFS('Unit details'!$Y$6:$Y$335,'Unit details'!$B$6:$B$335,$A54,'Unit details'!$V$6:$V$335,$A54&amp;" — "&amp;$B54,'Unit details'!$H$6:$H$335,"Future")</x:f>
        <x:v>0</x:v>
      </x:c>
      <x:c r="K54" s="9" t="n">
        <x:f>COUNTIFS('Unit details'!$B$6:$B$335,$A54,'Unit details'!$V$6:$V$335,$A54&amp;" — "&amp;$B54,'Unit details'!$H$6:$H$335,"Uncertain")</x:f>
        <x:v>0</x:v>
      </x:c>
      <x:c r="L54" s="12" t="str">
        <x:v>Groups Bonnington Industrial Estate (Elizafield), Bonnington Trade Centre, Swanfield, South Fort and Stewartfield area. Separate branded parks are shown but broad area counted once.</x:v>
      </x:c>
      <x:c r="M54" s="12" t="str">
        <x:v>https://www.ryden.co.uk/property/14806-unit-4a-bonnington-industrial-estate-elizafield-newhaven-road-edinburgh-eh6-5py</x:v>
      </x:c>
      <x:c r="N54" s="12" t="str">
        <x:v>https://www.esson.co.uk/portfolio/industrial/bonnington-trade-centre-edinburgh/
https://www.indurent.com/industrial-estates/south-fort-trade-park/
https://www.imedjk.co.uk/property/swanfield-industry--P915-163/</x:v>
      </x:c>
    </x:row>
    <x:row r="55" ht="42" customHeight="1">
      <x:c r="A55" s="2" t="str">
        <x:v>Edinburgh</x:v>
      </x:c>
      <x:c r="B55" s="12" t="str">
        <x:v>Cannonmills / Dunedin Street industrial area</x:v>
      </x:c>
      <x:c r="C55" s="12" t="str">
        <x:v>Edinburgh</x:v>
      </x:c>
      <x:c r="D55" s="18" t="n">
        <x:v>493736</x:v>
      </x:c>
      <x:c r="E55" s="18" t="str">
        <x:v>Town</x:v>
      </x:c>
      <x:c r="F55" s="18" t="str">
        <x:v>Standalone / mixed premises</x:v>
      </x:c>
      <x:c r="G55" s="9" t="n">
        <x:f>COUNTIFS('Unit details'!$B$6:$B$335,$A55,'Unit details'!$V$6:$V$335,$A55&amp;" — "&amp;$B55,'Unit details'!$H$6:$H$335,"Current",'Unit details'!$E$6:$E$335,"Town")</x:f>
        <x:v>1</x:v>
      </x:c>
      <x:c r="H55" s="9" t="n">
        <x:f>COUNTIFS('Unit details'!$B$6:$B$335,$A55,'Unit details'!$V$6:$V$335,$A55&amp;" — "&amp;$B55,'Unit details'!$H$6:$H$335,"Current",'Unit details'!$E$6:$E$335,"Nearby")</x:f>
        <x:v>0</x:v>
      </x:c>
      <x:c r="I55" s="9" t="n">
        <x:f>SUM(G55:H55)</x:f>
        <x:v>1</x:v>
      </x:c>
      <x:c r="J55" s="9" t="n">
        <x:f>SUMIFS('Unit details'!$Y$6:$Y$335,'Unit details'!$B$6:$B$335,$A55,'Unit details'!$V$6:$V$335,$A55&amp;" — "&amp;$B55,'Unit details'!$H$6:$H$335,"Future")</x:f>
        <x:v>0</x:v>
      </x:c>
      <x:c r="K55" s="9" t="n">
        <x:f>COUNTIFS('Unit details'!$B$6:$B$335,$A55,'Unit details'!$V$6:$V$335,$A55&amp;" — "&amp;$B55,'Unit details'!$H$6:$H$335,"Uncertain")</x:f>
        <x:v>0</x:v>
      </x:c>
      <x:c r="L55" s="12" t="str">
        <x:v>Additional marketing location identified from unit advertisements.</x:v>
      </x:c>
      <x:c r="M55" s="12" t="str">
        <x:v>https://www.shepherd.co.uk/property/details/7332/26-dunedin-street-edinburgh-city-of-edinburgh-industrial-and-trade-counter</x:v>
      </x:c>
      <x:c r="N55" s="12" t="str"/>
    </x:row>
    <x:row r="56" ht="42" customHeight="1">
      <x:c r="A56" s="2" t="str">
        <x:v>Edinburgh</x:v>
      </x:c>
      <x:c r="B56" s="12" t="str">
        <x:v>Causewayside industrial units</x:v>
      </x:c>
      <x:c r="C56" s="12" t="str">
        <x:v>Edinburgh</x:v>
      </x:c>
      <x:c r="D56" s="18" t="n">
        <x:v>493736</x:v>
      </x:c>
      <x:c r="E56" s="18" t="str">
        <x:v>Town</x:v>
      </x:c>
      <x:c r="F56" s="18" t="str">
        <x:v>Estate / grouped industrial area</x:v>
      </x:c>
      <x:c r="G56" s="9" t="n">
        <x:f>COUNTIFS('Unit details'!$B$6:$B$335,$A56,'Unit details'!$V$6:$V$335,$A56&amp;" — "&amp;$B56,'Unit details'!$H$6:$H$335,"Current",'Unit details'!$E$6:$E$335,"Town")</x:f>
        <x:v>2</x:v>
      </x:c>
      <x:c r="H56" s="9" t="n">
        <x:f>COUNTIFS('Unit details'!$B$6:$B$335,$A56,'Unit details'!$V$6:$V$335,$A56&amp;" — "&amp;$B56,'Unit details'!$H$6:$H$335,"Current",'Unit details'!$E$6:$E$335,"Nearby")</x:f>
        <x:v>0</x:v>
      </x:c>
      <x:c r="I56" s="9" t="n">
        <x:f>SUM(G56:H56)</x:f>
        <x:v>2</x:v>
      </x:c>
      <x:c r="J56" s="9" t="n">
        <x:f>SUMIFS('Unit details'!$Y$6:$Y$335,'Unit details'!$B$6:$B$335,$A56,'Unit details'!$V$6:$V$335,$A56&amp;" — "&amp;$B56,'Unit details'!$H$6:$H$335,"Future")</x:f>
        <x:v>0</x:v>
      </x:c>
      <x:c r="K56" s="9" t="n">
        <x:f>COUNTIFS('Unit details'!$B$6:$B$335,$A56,'Unit details'!$V$6:$V$335,$A56&amp;" — "&amp;$B56,'Unit details'!$H$6:$H$335,"Uncertain")</x:f>
        <x:v>0</x:v>
      </x:c>
      <x:c r="L56" s="12" t="str">
        <x:v>Small industrial cluster; not a large standalone estate.</x:v>
      </x:c>
      <x:c r="M56" s="12" t="str">
        <x:v>https://www.edinburgh.gov.uk/downloads/file/39275/economic-needs-study-industrial</x:v>
      </x:c>
      <x:c r="N56" s="12" t="str"/>
    </x:row>
    <x:row r="57" ht="42" customHeight="1">
      <x:c r="A57" s="2" t="str">
        <x:v>Edinburgh</x:v>
      </x:c>
      <x:c r="B57" s="12" t="str">
        <x:v>Granton / Forth Industrial Estate area</x:v>
      </x:c>
      <x:c r="C57" s="12" t="str">
        <x:v>Edinburgh</x:v>
      </x:c>
      <x:c r="D57" s="18" t="n">
        <x:v>493736</x:v>
      </x:c>
      <x:c r="E57" s="18" t="str">
        <x:v>Town</x:v>
      </x:c>
      <x:c r="F57" s="18" t="str">
        <x:v>Estate / grouped industrial area</x:v>
      </x:c>
      <x:c r="G57" s="9" t="n">
        <x:f>COUNTIFS('Unit details'!$B$6:$B$335,$A57,'Unit details'!$V$6:$V$335,$A57&amp;" — "&amp;$B57,'Unit details'!$H$6:$H$335,"Current",'Unit details'!$E$6:$E$335,"Town")</x:f>
        <x:v>0</x:v>
      </x:c>
      <x:c r="H57" s="9" t="n">
        <x:f>COUNTIFS('Unit details'!$B$6:$B$335,$A57,'Unit details'!$V$6:$V$335,$A57&amp;" — "&amp;$B57,'Unit details'!$H$6:$H$335,"Current",'Unit details'!$E$6:$E$335,"Nearby")</x:f>
        <x:v>0</x:v>
      </x:c>
      <x:c r="I57" s="9" t="n">
        <x:f>SUM(G57:H57)</x:f>
        <x:v>0</x:v>
      </x:c>
      <x:c r="J57" s="9" t="n">
        <x:f>SUMIFS('Unit details'!$Y$6:$Y$335,'Unit details'!$B$6:$B$335,$A57,'Unit details'!$V$6:$V$335,$A57&amp;" — "&amp;$B57,'Unit details'!$H$6:$H$335,"Future")</x:f>
        <x:v>0</x:v>
      </x:c>
      <x:c r="K57" s="9" t="n">
        <x:f>COUNTIFS('Unit details'!$B$6:$B$335,$A57,'Unit details'!$V$6:$V$335,$A57&amp;" — "&amp;$B57,'Unit details'!$H$6:$H$335,"Uncertain")</x:f>
        <x:v>0</x:v>
      </x:c>
      <x:c r="L57" s="12" t="str">
        <x:v>Forth estate has eight units; owner places it approximately 3 miles north.</x:v>
      </x:c>
      <x:c r="M57" s="12" t="str">
        <x:v>https://www.indurent.com/industrial-estates/forth-industrial-estate/</x:v>
      </x:c>
      <x:c r="N57" s="12" t="str"/>
    </x:row>
    <x:row r="58" ht="42" customHeight="1">
      <x:c r="A58" s="2" t="str">
        <x:v>Edinburgh</x:v>
      </x:c>
      <x:c r="B58" s="12" t="str">
        <x:v>Hawkhill Avenue Industrial Estate</x:v>
      </x:c>
      <x:c r="C58" s="12" t="str">
        <x:v>Edinburgh</x:v>
      </x:c>
      <x:c r="D58" s="18" t="n">
        <x:v>493736</x:v>
      </x:c>
      <x:c r="E58" s="18" t="str">
        <x:v>Town</x:v>
      </x:c>
      <x:c r="F58" s="18" t="str">
        <x:v>Estate / grouped industrial area</x:v>
      </x:c>
      <x:c r="G58" s="9" t="n">
        <x:f>COUNTIFS('Unit details'!$B$6:$B$335,$A58,'Unit details'!$V$6:$V$335,$A58&amp;" — "&amp;$B58,'Unit details'!$H$6:$H$335,"Current",'Unit details'!$E$6:$E$335,"Town")</x:f>
        <x:v>1</x:v>
      </x:c>
      <x:c r="H58" s="9" t="n">
        <x:f>COUNTIFS('Unit details'!$B$6:$B$335,$A58,'Unit details'!$V$6:$V$335,$A58&amp;" — "&amp;$B58,'Unit details'!$H$6:$H$335,"Current",'Unit details'!$E$6:$E$335,"Nearby")</x:f>
        <x:v>0</x:v>
      </x:c>
      <x:c r="I58" s="9" t="n">
        <x:f>SUM(G58:H58)</x:f>
        <x:v>1</x:v>
      </x:c>
      <x:c r="J58" s="9" t="n">
        <x:f>SUMIFS('Unit details'!$Y$6:$Y$335,'Unit details'!$B$6:$B$335,$A58,'Unit details'!$V$6:$V$335,$A58&amp;" — "&amp;$B58,'Unit details'!$H$6:$H$335,"Future")</x:f>
        <x:v>0</x:v>
      </x:c>
      <x:c r="K58" s="9" t="n">
        <x:f>COUNTIFS('Unit details'!$B$6:$B$335,$A58,'Unit details'!$V$6:$V$335,$A58&amp;" — "&amp;$B58,'Unit details'!$H$6:$H$335,"Uncertain")</x:f>
        <x:v>0</x:v>
      </x:c>
      <x:c r="L58" s="12" t="str">
        <x:v>Additional marketing location identified from unit advertisements.</x:v>
      </x:c>
      <x:c r="M58" s="12" t="str">
        <x:v>https://www.rightmove.co.uk/properties/760578313014977#/?channel=COM_LET</x:v>
      </x:c>
      <x:c r="N58" s="12" t="str">
        <x:v>https://www.zoopla.co.uk/to-rent/commercial/details/46332334/</x:v>
      </x:c>
    </x:row>
    <x:row r="59" ht="42" customHeight="1">
      <x:c r="A59" s="2" t="str">
        <x:v>Edinburgh</x:v>
      </x:c>
      <x:c r="B59" s="12" t="str">
        <x:v>Heriot-Watt University Research Park</x:v>
      </x:c>
      <x:c r="C59" s="12" t="str">
        <x:v>Edinburgh</x:v>
      </x:c>
      <x:c r="D59" s="18" t="n">
        <x:v>493736</x:v>
      </x:c>
      <x:c r="E59" s="18" t="str">
        <x:v>Town</x:v>
      </x:c>
      <x:c r="F59" s="18" t="str">
        <x:v>Standalone / mixed premises</x:v>
      </x:c>
      <x:c r="G59" s="9" t="n">
        <x:f>COUNTIFS('Unit details'!$B$6:$B$335,$A59,'Unit details'!$V$6:$V$335,$A59&amp;" — "&amp;$B59,'Unit details'!$H$6:$H$335,"Current",'Unit details'!$E$6:$E$335,"Town")</x:f>
        <x:v>1</x:v>
      </x:c>
      <x:c r="H59" s="9" t="n">
        <x:f>COUNTIFS('Unit details'!$B$6:$B$335,$A59,'Unit details'!$V$6:$V$335,$A59&amp;" — "&amp;$B59,'Unit details'!$H$6:$H$335,"Current",'Unit details'!$E$6:$E$335,"Nearby")</x:f>
        <x:v>0</x:v>
      </x:c>
      <x:c r="I59" s="9" t="n">
        <x:f>SUM(G59:H59)</x:f>
        <x:v>1</x:v>
      </x:c>
      <x:c r="J59" s="9" t="n">
        <x:f>SUMIFS('Unit details'!$Y$6:$Y$335,'Unit details'!$B$6:$B$335,$A59,'Unit details'!$V$6:$V$335,$A59&amp;" — "&amp;$B59,'Unit details'!$H$6:$H$335,"Future")</x:f>
        <x:v>0</x:v>
      </x:c>
      <x:c r="K59" s="9" t="n">
        <x:f>COUNTIFS('Unit details'!$B$6:$B$335,$A59,'Unit details'!$V$6:$V$335,$A59&amp;" — "&amp;$B59,'Unit details'!$H$6:$H$335,"Uncertain")</x:f>
        <x:v>0</x:v>
      </x:c>
      <x:c r="L59" s="12" t="str">
        <x:v>Additional marketing location identified from unit advertisements.</x:v>
      </x:c>
      <x:c r="M59" s="12" t="str">
        <x:v>https://www.rightmove.co.uk/properties/760895941284305#/?channel=COM_LET</x:v>
      </x:c>
      <x:c r="N59" s="12" t="str">
        <x:v>https://www.zoopla.co.uk/to-rent/commercial/details/72147308/</x:v>
      </x:c>
    </x:row>
    <x:row r="60" ht="42" customHeight="1">
      <x:c r="A60" s="2" t="str">
        <x:v>Edinburgh</x:v>
      </x:c>
      <x:c r="B60" s="12" t="str">
        <x:v>Newcraighall / Fort Kinnaird trade-industrial area</x:v>
      </x:c>
      <x:c r="C60" s="12" t="str">
        <x:v>Edinburgh</x:v>
      </x:c>
      <x:c r="D60" s="18" t="n">
        <x:v>493736</x:v>
      </x:c>
      <x:c r="E60" s="18" t="str">
        <x:v>Town</x:v>
      </x:c>
      <x:c r="F60" s="18" t="str">
        <x:v>Estate / grouped industrial area</x:v>
      </x:c>
      <x:c r="G60" s="9" t="n">
        <x:f>COUNTIFS('Unit details'!$B$6:$B$335,$A60,'Unit details'!$V$6:$V$335,$A60&amp;" — "&amp;$B60,'Unit details'!$H$6:$H$335,"Current",'Unit details'!$E$6:$E$335,"Town")</x:f>
        <x:v>1</x:v>
      </x:c>
      <x:c r="H60" s="9" t="n">
        <x:f>COUNTIFS('Unit details'!$B$6:$B$335,$A60,'Unit details'!$V$6:$V$335,$A60&amp;" — "&amp;$B60,'Unit details'!$H$6:$H$335,"Current",'Unit details'!$E$6:$E$335,"Nearby")</x:f>
        <x:v>0</x:v>
      </x:c>
      <x:c r="I60" s="9" t="n">
        <x:f>SUM(G60:H60)</x:f>
        <x:v>1</x:v>
      </x:c>
      <x:c r="J60" s="9" t="n">
        <x:f>SUMIFS('Unit details'!$Y$6:$Y$335,'Unit details'!$B$6:$B$335,$A60,'Unit details'!$V$6:$V$335,$A60&amp;" — "&amp;$B60,'Unit details'!$H$6:$H$335,"Future")</x:f>
        <x:v>0</x:v>
      </x:c>
      <x:c r="K60" s="9" t="n">
        <x:f>COUNTIFS('Unit details'!$B$6:$B$335,$A60,'Unit details'!$V$6:$V$335,$A60&amp;" — "&amp;$B60,'Unit details'!$H$6:$H$335,"Uncertain")</x:f>
        <x:v>0</x:v>
      </x:c>
      <x:c r="L60" s="12" t="str">
        <x:v>Fort Kinnaird Trade Park counted; retail park itself excluded.</x:v>
      </x:c>
      <x:c r="M60" s="12" t="str">
        <x:v>https://www.edinburgh.gov.uk/downloads/file/39275/economic-needs-study-industrial</x:v>
      </x:c>
      <x:c r="N60" s="12" t="str"/>
    </x:row>
    <x:row r="61" ht="42" customHeight="1">
      <x:c r="A61" s="2" t="str">
        <x:v>Edinburgh</x:v>
      </x:c>
      <x:c r="B61" s="12" t="str">
        <x:v>No named estate — Corslet Place</x:v>
      </x:c>
      <x:c r="C61" s="12" t="str">
        <x:v>Edinburgh</x:v>
      </x:c>
      <x:c r="D61" s="18" t="n">
        <x:v>493736</x:v>
      </x:c>
      <x:c r="E61" s="18" t="str">
        <x:v>Town</x:v>
      </x:c>
      <x:c r="F61" s="18" t="str">
        <x:v>Standalone / mixed premises</x:v>
      </x:c>
      <x:c r="G61" s="9" t="n">
        <x:f>COUNTIFS('Unit details'!$B$6:$B$335,$A61,'Unit details'!$V$6:$V$335,$A61&amp;" — "&amp;$B61,'Unit details'!$H$6:$H$335,"Current",'Unit details'!$E$6:$E$335,"Town")</x:f>
        <x:v>1</x:v>
      </x:c>
      <x:c r="H61" s="9" t="n">
        <x:f>COUNTIFS('Unit details'!$B$6:$B$335,$A61,'Unit details'!$V$6:$V$335,$A61&amp;" — "&amp;$B61,'Unit details'!$H$6:$H$335,"Current",'Unit details'!$E$6:$E$335,"Nearby")</x:f>
        <x:v>0</x:v>
      </x:c>
      <x:c r="I61" s="9" t="n">
        <x:f>SUM(G61:H61)</x:f>
        <x:v>1</x:v>
      </x:c>
      <x:c r="J61" s="9" t="n">
        <x:f>SUMIFS('Unit details'!$Y$6:$Y$335,'Unit details'!$B$6:$B$335,$A61,'Unit details'!$V$6:$V$335,$A61&amp;" — "&amp;$B61,'Unit details'!$H$6:$H$335,"Future")</x:f>
        <x:v>0</x:v>
      </x:c>
      <x:c r="K61" s="9" t="n">
        <x:f>COUNTIFS('Unit details'!$B$6:$B$335,$A61,'Unit details'!$V$6:$V$335,$A61&amp;" — "&amp;$B61,'Unit details'!$H$6:$H$335,"Uncertain")</x:f>
        <x:v>0</x:v>
      </x:c>
      <x:c r="L61" s="12" t="str">
        <x:v>Additional marketing location identified from unit advertisements.</x:v>
      </x:c>
      <x:c r="M61" s="12" t="str">
        <x:v>https://www.rightmove.co.uk/properties/777774585911840#/?channel=COM_LET</x:v>
      </x:c>
      <x:c r="N61" s="12" t="str">
        <x:v>https://www.zoopla.co.uk/to-rent/commercial/details/74400229/</x:v>
      </x:c>
    </x:row>
    <x:row r="62" ht="42" customHeight="1">
      <x:c r="A62" s="2" t="str">
        <x:v>Edinburgh</x:v>
      </x:c>
      <x:c r="B62" s="12" t="str">
        <x:v>No named estate — Gorgie Road</x:v>
      </x:c>
      <x:c r="C62" s="12" t="str">
        <x:v>Edinburgh</x:v>
      </x:c>
      <x:c r="D62" s="18" t="n">
        <x:v>493736</x:v>
      </x:c>
      <x:c r="E62" s="18" t="str">
        <x:v>Town</x:v>
      </x:c>
      <x:c r="F62" s="18" t="str">
        <x:v>Standalone / mixed premises</x:v>
      </x:c>
      <x:c r="G62" s="9" t="n">
        <x:f>COUNTIFS('Unit details'!$B$6:$B$335,$A62,'Unit details'!$V$6:$V$335,$A62&amp;" — "&amp;$B62,'Unit details'!$H$6:$H$335,"Current",'Unit details'!$E$6:$E$335,"Town")</x:f>
        <x:v>1</x:v>
      </x:c>
      <x:c r="H62" s="9" t="n">
        <x:f>COUNTIFS('Unit details'!$B$6:$B$335,$A62,'Unit details'!$V$6:$V$335,$A62&amp;" — "&amp;$B62,'Unit details'!$H$6:$H$335,"Current",'Unit details'!$E$6:$E$335,"Nearby")</x:f>
        <x:v>0</x:v>
      </x:c>
      <x:c r="I62" s="9" t="n">
        <x:f>SUM(G62:H62)</x:f>
        <x:v>1</x:v>
      </x:c>
      <x:c r="J62" s="9" t="n">
        <x:f>SUMIFS('Unit details'!$Y$6:$Y$335,'Unit details'!$B$6:$B$335,$A62,'Unit details'!$V$6:$V$335,$A62&amp;" — "&amp;$B62,'Unit details'!$H$6:$H$335,"Future")</x:f>
        <x:v>0</x:v>
      </x:c>
      <x:c r="K62" s="9" t="n">
        <x:f>COUNTIFS('Unit details'!$B$6:$B$335,$A62,'Unit details'!$V$6:$V$335,$A62&amp;" — "&amp;$B62,'Unit details'!$H$6:$H$335,"Uncertain")</x:f>
        <x:v>0</x:v>
      </x:c>
      <x:c r="L62" s="12" t="str">
        <x:v>Additional marketing location identified from unit advertisements.</x:v>
      </x:c>
      <x:c r="M62" s="12" t="str">
        <x:v>https://www.rightmove.co.uk/properties/760895551291425#/?channel=COM_LET</x:v>
      </x:c>
      <x:c r="N62" s="12" t="str">
        <x:v>https://www.zoopla.co.uk/to-rent/commercial/details/70372734/</x:v>
      </x:c>
    </x:row>
    <x:row r="63" ht="42" customHeight="1">
      <x:c r="A63" s="2" t="str">
        <x:v>Edinburgh</x:v>
      </x:c>
      <x:c r="B63" s="12" t="str">
        <x:v>Peffermill Industrial Estate</x:v>
      </x:c>
      <x:c r="C63" s="12" t="str">
        <x:v>Edinburgh</x:v>
      </x:c>
      <x:c r="D63" s="18" t="n">
        <x:v>493736</x:v>
      </x:c>
      <x:c r="E63" s="18" t="str">
        <x:v>Town</x:v>
      </x:c>
      <x:c r="F63" s="18" t="str">
        <x:v>Estate / grouped industrial area</x:v>
      </x:c>
      <x:c r="G63" s="9" t="n">
        <x:f>COUNTIFS('Unit details'!$B$6:$B$335,$A63,'Unit details'!$V$6:$V$335,$A63&amp;" — "&amp;$B63,'Unit details'!$H$6:$H$335,"Current",'Unit details'!$E$6:$E$335,"Town")</x:f>
        <x:v>0</x:v>
      </x:c>
      <x:c r="H63" s="9" t="n">
        <x:f>COUNTIFS('Unit details'!$B$6:$B$335,$A63,'Unit details'!$V$6:$V$335,$A63&amp;" — "&amp;$B63,'Unit details'!$H$6:$H$335,"Current",'Unit details'!$E$6:$E$335,"Nearby")</x:f>
        <x:v>0</x:v>
      </x:c>
      <x:c r="I63" s="9" t="n">
        <x:f>SUM(G63:H63)</x:f>
        <x:v>0</x:v>
      </x:c>
      <x:c r="J63" s="9" t="n">
        <x:f>SUMIFS('Unit details'!$Y$6:$Y$335,'Unit details'!$B$6:$B$335,$A63,'Unit details'!$V$6:$V$335,$A63&amp;" — "&amp;$B63,'Unit details'!$H$6:$H$335,"Future")</x:f>
        <x:v>0</x:v>
      </x:c>
      <x:c r="K63" s="9" t="n">
        <x:f>COUNTIFS('Unit details'!$B$6:$B$335,$A63,'Unit details'!$V$6:$V$335,$A63&amp;" — "&amp;$B63,'Unit details'!$H$6:$H$335,"Uncertain")</x:f>
        <x:v>0</x:v>
      </x:c>
      <x:c r="L63" s="12" t="str">
        <x:v>King's Haugh area; historic owner source establishes location, not current occupancy.</x:v>
      </x:c>
      <x:c r="M63" s="12" t="str">
        <x:v>https://www.edigroupscotland.co.uk/news/29/70/8/EDI_is_hive_of_industry_as_new_units_are_snapped_up_.html</x:v>
      </x:c>
      <x:c r="N63" s="12" t="str"/>
    </x:row>
    <x:row r="64" ht="42" customHeight="1">
      <x:c r="A64" s="2" t="str">
        <x:v>Edinburgh</x:v>
      </x:c>
      <x:c r="B64" s="12" t="str">
        <x:v>Russell Road / Sauchiebank industrial area</x:v>
      </x:c>
      <x:c r="C64" s="12" t="str">
        <x:v>Edinburgh</x:v>
      </x:c>
      <x:c r="D64" s="18" t="n">
        <x:v>493736</x:v>
      </x:c>
      <x:c r="E64" s="18" t="str">
        <x:v>Town</x:v>
      </x:c>
      <x:c r="F64" s="18" t="str">
        <x:v>Estate / grouped industrial area</x:v>
      </x:c>
      <x:c r="G64" s="9" t="n">
        <x:f>COUNTIFS('Unit details'!$B$6:$B$335,$A64,'Unit details'!$V$6:$V$335,$A64&amp;" — "&amp;$B64,'Unit details'!$H$6:$H$335,"Current",'Unit details'!$E$6:$E$335,"Town")</x:f>
        <x:v>0</x:v>
      </x:c>
      <x:c r="H64" s="9" t="n">
        <x:f>COUNTIFS('Unit details'!$B$6:$B$335,$A64,'Unit details'!$V$6:$V$335,$A64&amp;" — "&amp;$B64,'Unit details'!$H$6:$H$335,"Current",'Unit details'!$E$6:$E$335,"Nearby")</x:f>
        <x:v>0</x:v>
      </x:c>
      <x:c r="I64" s="9" t="n">
        <x:f>SUM(G64:H64)</x:f>
        <x:v>0</x:v>
      </x:c>
      <x:c r="J64" s="9" t="n">
        <x:f>SUMIFS('Unit details'!$Y$6:$Y$335,'Unit details'!$B$6:$B$335,$A64,'Unit details'!$V$6:$V$335,$A64&amp;" — "&amp;$B64,'Unit details'!$H$6:$H$335,"Future")</x:f>
        <x:v>0</x:v>
      </x:c>
      <x:c r="K64" s="9" t="n">
        <x:f>COUNTIFS('Unit details'!$B$6:$B$335,$A64,'Unit details'!$V$6:$V$335,$A64&amp;" — "&amp;$B64,'Unit details'!$H$6:$H$335,"Uncertain")</x:f>
        <x:v>0</x:v>
      </x:c>
      <x:c r="L64" s="12" t="str">
        <x:v>Mandale Park refurbishment and council workshop/yard holdings grouped.</x:v>
      </x:c>
      <x:c r="M64" s="12" t="str">
        <x:v>https://www.edinburgh.gov.uk/downloads/file/39275/economic-needs-study-industrial</x:v>
      </x:c>
      <x:c r="N64" s="12" t="str">
        <x:v>https://democracy.edinburgh.gov.uk/documents/s103776/Appendix%201%20-%20Summary%20Report%20Delegated%20Authority.html?CT=2</x:v>
      </x:c>
    </x:row>
    <x:row r="65" ht="42" customHeight="1">
      <x:c r="A65" s="2" t="str">
        <x:v>Edinburgh</x:v>
      </x:c>
      <x:c r="B65" s="12" t="str">
        <x:v>Salamander Street / Seafield industrial area</x:v>
      </x:c>
      <x:c r="C65" s="12" t="str">
        <x:v>Edinburgh</x:v>
      </x:c>
      <x:c r="D65" s="18" t="n">
        <x:v>493736</x:v>
      </x:c>
      <x:c r="E65" s="18" t="str">
        <x:v>Town</x:v>
      </x:c>
      <x:c r="F65" s="18" t="str">
        <x:v>Standalone / mixed premises</x:v>
      </x:c>
      <x:c r="G65" s="9" t="n">
        <x:f>COUNTIFS('Unit details'!$B$6:$B$335,$A65,'Unit details'!$V$6:$V$335,$A65&amp;" — "&amp;$B65,'Unit details'!$H$6:$H$335,"Current",'Unit details'!$E$6:$E$335,"Town")</x:f>
        <x:v>1</x:v>
      </x:c>
      <x:c r="H65" s="9" t="n">
        <x:f>COUNTIFS('Unit details'!$B$6:$B$335,$A65,'Unit details'!$V$6:$V$335,$A65&amp;" — "&amp;$B65,'Unit details'!$H$6:$H$335,"Current",'Unit details'!$E$6:$E$335,"Nearby")</x:f>
        <x:v>0</x:v>
      </x:c>
      <x:c r="I65" s="9" t="n">
        <x:f>SUM(G65:H65)</x:f>
        <x:v>1</x:v>
      </x:c>
      <x:c r="J65" s="9" t="n">
        <x:f>SUMIFS('Unit details'!$Y$6:$Y$335,'Unit details'!$B$6:$B$335,$A65,'Unit details'!$V$6:$V$335,$A65&amp;" — "&amp;$B65,'Unit details'!$H$6:$H$335,"Future")</x:f>
        <x:v>0</x:v>
      </x:c>
      <x:c r="K65" s="9" t="n">
        <x:f>COUNTIFS('Unit details'!$B$6:$B$335,$A65,'Unit details'!$V$6:$V$335,$A65&amp;" — "&amp;$B65,'Unit details'!$H$6:$H$335,"Uncertain")</x:f>
        <x:v>0</x:v>
      </x:c>
      <x:c r="L65" s="12" t="str">
        <x:v>Additional marketing location identified from unit advertisements.</x:v>
      </x:c>
      <x:c r="M65" s="12" t="str">
        <x:v>https://www.shepherd.co.uk/property/details/10091/79-a-and-b-salamander-street-edinburgh-city-of-edinburgh-industrial-and-trade-counter</x:v>
      </x:c>
      <x:c r="N65" s="12" t="str"/>
    </x:row>
    <x:row r="66" ht="42" customHeight="1">
      <x:c r="A66" s="2" t="str">
        <x:v>Edinburgh</x:v>
      </x:c>
      <x:c r="B66" s="12" t="str">
        <x:v>Seafield Industrial Estate</x:v>
      </x:c>
      <x:c r="C66" s="12" t="str">
        <x:v>Edinburgh</x:v>
      </x:c>
      <x:c r="D66" s="18" t="n">
        <x:v>493736</x:v>
      </x:c>
      <x:c r="E66" s="18" t="str">
        <x:v>Town</x:v>
      </x:c>
      <x:c r="F66" s="18" t="str">
        <x:v>Estate / grouped industrial area</x:v>
      </x:c>
      <x:c r="G66" s="9" t="n">
        <x:f>COUNTIFS('Unit details'!$B$6:$B$335,$A66,'Unit details'!$V$6:$V$335,$A66&amp;" — "&amp;$B66,'Unit details'!$H$6:$H$335,"Current",'Unit details'!$E$6:$E$335,"Town")</x:f>
        <x:v>0</x:v>
      </x:c>
      <x:c r="H66" s="9" t="n">
        <x:f>COUNTIFS('Unit details'!$B$6:$B$335,$A66,'Unit details'!$V$6:$V$335,$A66&amp;" — "&amp;$B66,'Unit details'!$H$6:$H$335,"Current",'Unit details'!$E$6:$E$335,"Nearby")</x:f>
        <x:v>0</x:v>
      </x:c>
      <x:c r="I66" s="9" t="n">
        <x:f>SUM(G66:H66)</x:f>
        <x:v>0</x:v>
      </x:c>
      <x:c r="J66" s="9" t="n">
        <x:f>SUMIFS('Unit details'!$Y$6:$Y$335,'Unit details'!$B$6:$B$335,$A66,'Unit details'!$V$6:$V$335,$A66&amp;" — "&amp;$B66,'Unit details'!$H$6:$H$335,"Future")</x:f>
        <x:v>0</x:v>
      </x:c>
      <x:c r="K66" s="9" t="n">
        <x:f>COUNTIFS('Unit details'!$B$6:$B$335,$A66,'Unit details'!$V$6:$V$335,$A66&amp;" — "&amp;$B66,'Unit details'!$H$6:$H$335,"Uncertain")</x:f>
        <x:v>0</x:v>
      </x:c>
      <x:c r="L66" s="12" t="str">
        <x:v>Seafield Road/Way trade and industrial stock.</x:v>
      </x:c>
      <x:c r="M66" s="12" t="str">
        <x:v>https://www.edinburgh.gov.uk/downloads/file/39275/economic-needs-study-industrial</x:v>
      </x:c>
      <x:c r="N66" s="12" t="str"/>
    </x:row>
    <x:row r="67" ht="42" customHeight="1">
      <x:c r="A67" s="2" t="str">
        <x:v>Edinburgh</x:v>
      </x:c>
      <x:c r="B67" s="12" t="str">
        <x:v>Sighthill / Bankhead industrial area</x:v>
      </x:c>
      <x:c r="C67" s="12" t="str">
        <x:v>Edinburgh</x:v>
      </x:c>
      <x:c r="D67" s="18" t="n">
        <x:v>493736</x:v>
      </x:c>
      <x:c r="E67" s="18" t="str">
        <x:v>Town</x:v>
      </x:c>
      <x:c r="F67" s="18" t="str">
        <x:v>Estate / grouped industrial area</x:v>
      </x:c>
      <x:c r="G67" s="9" t="n">
        <x:f>COUNTIFS('Unit details'!$B$6:$B$335,$A67,'Unit details'!$V$6:$V$335,$A67&amp;" — "&amp;$B67,'Unit details'!$H$6:$H$335,"Current",'Unit details'!$E$6:$E$335,"Town")</x:f>
        <x:v>13</x:v>
      </x:c>
      <x:c r="H67" s="9" t="n">
        <x:f>COUNTIFS('Unit details'!$B$6:$B$335,$A67,'Unit details'!$V$6:$V$335,$A67&amp;" — "&amp;$B67,'Unit details'!$H$6:$H$335,"Current",'Unit details'!$E$6:$E$335,"Nearby")</x:f>
        <x:v>0</x:v>
      </x:c>
      <x:c r="I67" s="9" t="n">
        <x:f>SUM(G67:H67)</x:f>
        <x:v>13</x:v>
      </x:c>
      <x:c r="J67" s="9" t="n">
        <x:f>SUMIFS('Unit details'!$Y$6:$Y$335,'Unit details'!$B$6:$B$335,$A67,'Unit details'!$V$6:$V$335,$A67&amp;" — "&amp;$B67,'Unit details'!$H$6:$H$335,"Future")</x:f>
        <x:v>0</x:v>
      </x:c>
      <x:c r="K67" s="9" t="n">
        <x:f>COUNTIFS('Unit details'!$B$6:$B$335,$A67,'Unit details'!$V$6:$V$335,$A67&amp;" — "&amp;$B67,'Unit details'!$H$6:$H$335,"Uncertain")</x:f>
        <x:v>0</x:v>
      </x:c>
      <x:c r="L67" s="12" t="str">
        <x:v>Groups Bankhead Industrial Estate and Capital Park within broader Sighthill.</x:v>
      </x:c>
      <x:c r="M67" s="12" t="str">
        <x:v>https://www.edinburgh.gov.uk/downloads/file/39275/economic-needs-study-industrial</x:v>
      </x:c>
      <x:c r="N67" s="12" t="str"/>
    </x:row>
    <x:row r="68" ht="42" customHeight="1">
      <x:c r="A68" s="2" t="str">
        <x:v>Edinburgh</x:v>
      </x:c>
      <x:c r="B68" s="12" t="str">
        <x:v>South Gyle industrial area</x:v>
      </x:c>
      <x:c r="C68" s="12" t="str">
        <x:v>Edinburgh</x:v>
      </x:c>
      <x:c r="D68" s="18" t="n">
        <x:v>493736</x:v>
      </x:c>
      <x:c r="E68" s="18" t="str">
        <x:v>Town</x:v>
      </x:c>
      <x:c r="F68" s="18" t="str">
        <x:v>Estate / grouped industrial area</x:v>
      </x:c>
      <x:c r="G68" s="9" t="n">
        <x:f>COUNTIFS('Unit details'!$B$6:$B$335,$A68,'Unit details'!$V$6:$V$335,$A68&amp;" — "&amp;$B68,'Unit details'!$H$6:$H$335,"Current",'Unit details'!$E$6:$E$335,"Town")</x:f>
        <x:v>2</x:v>
      </x:c>
      <x:c r="H68" s="9" t="n">
        <x:f>COUNTIFS('Unit details'!$B$6:$B$335,$A68,'Unit details'!$V$6:$V$335,$A68&amp;" — "&amp;$B68,'Unit details'!$H$6:$H$335,"Current",'Unit details'!$E$6:$E$335,"Nearby")</x:f>
        <x:v>0</x:v>
      </x:c>
      <x:c r="I68" s="9" t="n">
        <x:f>SUM(G68:H68)</x:f>
        <x:v>2</x:v>
      </x:c>
      <x:c r="J68" s="9" t="n">
        <x:f>SUMIFS('Unit details'!$Y$6:$Y$335,'Unit details'!$B$6:$B$335,$A68,'Unit details'!$V$6:$V$335,$A68&amp;" — "&amp;$B68,'Unit details'!$H$6:$H$335,"Future")</x:f>
        <x:v>0</x:v>
      </x:c>
      <x:c r="K68" s="9" t="n">
        <x:f>COUNTIFS('Unit details'!$B$6:$B$335,$A68,'Unit details'!$V$6:$V$335,$A68&amp;" — "&amp;$B68,'Unit details'!$H$6:$H$335,"Uncertain")</x:f>
        <x:v>0</x:v>
      </x:c>
      <x:c r="L68" s="12" t="str">
        <x:v>South Gyle Crescent industrial stock, not office-only Edinburgh Park.</x:v>
      </x:c>
      <x:c r="M68" s="12" t="str">
        <x:v>https://www.edinburgh.gov.uk/downloads/file/39275/economic-needs-study-industrial</x:v>
      </x:c>
      <x:c r="N68" s="12" t="str">
        <x:v>https://democracy.edinburgh.gov.uk/documents/s103776/Appendix%201%20-%20Summary%20Report%20Delegated%20Authority.html?CT=2</x:v>
      </x:c>
    </x:row>
    <x:row r="69" ht="42" customHeight="1">
      <x:c r="A69" s="2" t="str">
        <x:v>Edinburgh</x:v>
      </x:c>
      <x:c r="B69" s="12" t="str">
        <x:v>Stenhouse Mill Wynd Industrial Estate</x:v>
      </x:c>
      <x:c r="C69" s="12" t="str">
        <x:v>Edinburgh</x:v>
      </x:c>
      <x:c r="D69" s="18" t="n">
        <x:v>493736</x:v>
      </x:c>
      <x:c r="E69" s="18" t="str">
        <x:v>Town</x:v>
      </x:c>
      <x:c r="F69" s="18" t="str">
        <x:v>Estate / grouped industrial area</x:v>
      </x:c>
      <x:c r="G69" s="9" t="n">
        <x:f>COUNTIFS('Unit details'!$B$6:$B$335,$A69,'Unit details'!$V$6:$V$335,$A69&amp;" — "&amp;$B69,'Unit details'!$H$6:$H$335,"Current",'Unit details'!$E$6:$E$335,"Town")</x:f>
        <x:v>1</x:v>
      </x:c>
      <x:c r="H69" s="9" t="n">
        <x:f>COUNTIFS('Unit details'!$B$6:$B$335,$A69,'Unit details'!$V$6:$V$335,$A69&amp;" — "&amp;$B69,'Unit details'!$H$6:$H$335,"Current",'Unit details'!$E$6:$E$335,"Nearby")</x:f>
        <x:v>0</x:v>
      </x:c>
      <x:c r="I69" s="9" t="n">
        <x:f>SUM(G69:H69)</x:f>
        <x:v>1</x:v>
      </x:c>
      <x:c r="J69" s="9" t="n">
        <x:f>SUMIFS('Unit details'!$Y$6:$Y$335,'Unit details'!$B$6:$B$335,$A69,'Unit details'!$V$6:$V$335,$A69&amp;" — "&amp;$B69,'Unit details'!$H$6:$H$335,"Future")</x:f>
        <x:v>0</x:v>
      </x:c>
      <x:c r="K69" s="9" t="n">
        <x:f>COUNTIFS('Unit details'!$B$6:$B$335,$A69,'Unit details'!$V$6:$V$335,$A69&amp;" — "&amp;$B69,'Unit details'!$H$6:$H$335,"Uncertain")</x:f>
        <x:v>0</x:v>
      </x:c>
      <x:c r="L69" s="12" t="str">
        <x:v>Additional marketing location identified from unit advertisements.</x:v>
      </x:c>
      <x:c r="M69" s="12" t="str">
        <x:v>https://www.zoopla.co.uk/to-rent/commercial/details/70728219/</x:v>
      </x:c>
      <x:c r="N69" s="12" t="str"/>
    </x:row>
    <x:row r="70" ht="42" customHeight="1">
      <x:c r="A70" s="2" t="str">
        <x:v>Edinburgh</x:v>
      </x:c>
      <x:c r="B70" s="12" t="str">
        <x:v>Stewartfield Industrial Estate</x:v>
      </x:c>
      <x:c r="C70" s="12" t="str">
        <x:v>Edinburgh</x:v>
      </x:c>
      <x:c r="D70" s="18" t="n">
        <x:v>493736</x:v>
      </x:c>
      <x:c r="E70" s="18" t="str">
        <x:v>Town</x:v>
      </x:c>
      <x:c r="F70" s="18" t="str">
        <x:v>Estate / grouped industrial area</x:v>
      </x:c>
      <x:c r="G70" s="9" t="n">
        <x:f>COUNTIFS('Unit details'!$B$6:$B$335,$A70,'Unit details'!$V$6:$V$335,$A70&amp;" — "&amp;$B70,'Unit details'!$H$6:$H$335,"Current",'Unit details'!$E$6:$E$335,"Town")</x:f>
        <x:v>1</x:v>
      </x:c>
      <x:c r="H70" s="9" t="n">
        <x:f>COUNTIFS('Unit details'!$B$6:$B$335,$A70,'Unit details'!$V$6:$V$335,$A70&amp;" — "&amp;$B70,'Unit details'!$H$6:$H$335,"Current",'Unit details'!$E$6:$E$335,"Nearby")</x:f>
        <x:v>0</x:v>
      </x:c>
      <x:c r="I70" s="9" t="n">
        <x:f>SUM(G70:H70)</x:f>
        <x:v>1</x:v>
      </x:c>
      <x:c r="J70" s="9" t="n">
        <x:f>SUMIFS('Unit details'!$Y$6:$Y$335,'Unit details'!$B$6:$B$335,$A70,'Unit details'!$V$6:$V$335,$A70&amp;" — "&amp;$B70,'Unit details'!$H$6:$H$335,"Future")</x:f>
        <x:v>0</x:v>
      </x:c>
      <x:c r="K70" s="9" t="n">
        <x:f>COUNTIFS('Unit details'!$B$6:$B$335,$A70,'Unit details'!$V$6:$V$335,$A70&amp;" — "&amp;$B70,'Unit details'!$H$6:$H$335,"Uncertain")</x:f>
        <x:v>0</x:v>
      </x:c>
      <x:c r="L70" s="12" t="str">
        <x:v>Additional marketing location identified from unit advertisements.</x:v>
      </x:c>
      <x:c r="M70" s="12" t="str">
        <x:v>https://www.zoopla.co.uk/to-rent/commercial/details/45570928/</x:v>
      </x:c>
      <x:c r="N70" s="12" t="str"/>
    </x:row>
    <x:row r="71" ht="42" customHeight="1">
      <x:c r="A71" s="2" t="str">
        <x:v>Edinburgh</x:v>
      </x:c>
      <x:c r="B71" s="12" t="str">
        <x:v>Turnhouse / West Craigs industrial area</x:v>
      </x:c>
      <x:c r="C71" s="12" t="str">
        <x:v>Edinburgh</x:v>
      </x:c>
      <x:c r="D71" s="18" t="n">
        <x:v>493736</x:v>
      </x:c>
      <x:c r="E71" s="18" t="str">
        <x:v>Town</x:v>
      </x:c>
      <x:c r="F71" s="18" t="str">
        <x:v>Estate / grouped industrial area</x:v>
      </x:c>
      <x:c r="G71" s="9" t="n">
        <x:f>COUNTIFS('Unit details'!$B$6:$B$335,$A71,'Unit details'!$V$6:$V$335,$A71&amp;" — "&amp;$B71,'Unit details'!$H$6:$H$335,"Current",'Unit details'!$E$6:$E$335,"Town")</x:f>
        <x:v>1</x:v>
      </x:c>
      <x:c r="H71" s="9" t="n">
        <x:f>COUNTIFS('Unit details'!$B$6:$B$335,$A71,'Unit details'!$V$6:$V$335,$A71&amp;" — "&amp;$B71,'Unit details'!$H$6:$H$335,"Current",'Unit details'!$E$6:$E$335,"Nearby")</x:f>
        <x:v>0</x:v>
      </x:c>
      <x:c r="I71" s="9" t="n">
        <x:f>SUM(G71:H71)</x:f>
        <x:v>1</x:v>
      </x:c>
      <x:c r="J71" s="9" t="n">
        <x:f>SUMIFS('Unit details'!$Y$6:$Y$335,'Unit details'!$B$6:$B$335,$A71,'Unit details'!$V$6:$V$335,$A71&amp;" — "&amp;$B71,'Unit details'!$H$6:$H$335,"Future")</x:f>
        <x:v>0</x:v>
      </x:c>
      <x:c r="K71" s="9" t="n">
        <x:f>COUNTIFS('Unit details'!$B$6:$B$335,$A71,'Unit details'!$V$6:$V$335,$A71&amp;" — "&amp;$B71,'Unit details'!$H$6:$H$335,"Uncertain")</x:f>
        <x:v>0</x:v>
      </x:c>
      <x:c r="L71" s="12" t="str">
        <x:v>Small industrial development at Turnhouse Road grouped.</x:v>
      </x:c>
      <x:c r="M71" s="12" t="str">
        <x:v>https://www.edinburgh.gov.uk/downloads/file/39275/economic-needs-study-industrial</x:v>
      </x:c>
      <x:c r="N71" s="12" t="str"/>
    </x:row>
    <x:row r="72" ht="42" customHeight="1">
      <x:c r="A72" s="2" t="str">
        <x:v>Edinburgh</x:v>
      </x:c>
      <x:c r="B72" s="12" t="str">
        <x:v>West / East Telferton industrial area</x:v>
      </x:c>
      <x:c r="C72" s="12" t="str">
        <x:v>Edinburgh</x:v>
      </x:c>
      <x:c r="D72" s="18" t="n">
        <x:v>493736</x:v>
      </x:c>
      <x:c r="E72" s="18" t="str">
        <x:v>Town</x:v>
      </x:c>
      <x:c r="F72" s="18" t="str">
        <x:v>Estate / grouped industrial area</x:v>
      </x:c>
      <x:c r="G72" s="9" t="n">
        <x:f>COUNTIFS('Unit details'!$B$6:$B$335,$A72,'Unit details'!$V$6:$V$335,$A72&amp;" — "&amp;$B72,'Unit details'!$H$6:$H$335,"Current",'Unit details'!$E$6:$E$335,"Town")</x:f>
        <x:v>4</x:v>
      </x:c>
      <x:c r="H72" s="9" t="n">
        <x:f>COUNTIFS('Unit details'!$B$6:$B$335,$A72,'Unit details'!$V$6:$V$335,$A72&amp;" — "&amp;$B72,'Unit details'!$H$6:$H$335,"Current",'Unit details'!$E$6:$E$335,"Nearby")</x:f>
        <x:v>0</x:v>
      </x:c>
      <x:c r="I72" s="9" t="n">
        <x:f>SUM(G72:H72)</x:f>
        <x:v>4</x:v>
      </x:c>
      <x:c r="J72" s="9" t="n">
        <x:f>SUMIFS('Unit details'!$Y$6:$Y$335,'Unit details'!$B$6:$B$335,$A72,'Unit details'!$V$6:$V$335,$A72&amp;" — "&amp;$B72,'Unit details'!$H$6:$H$335,"Future")</x:f>
        <x:v>0</x:v>
      </x:c>
      <x:c r="K72" s="9" t="n">
        <x:f>COUNTIFS('Unit details'!$B$6:$B$335,$A72,'Unit details'!$V$6:$V$335,$A72&amp;" — "&amp;$B72,'Unit details'!$H$6:$H$335,"Uncertain")</x:f>
        <x:v>0</x:v>
      </x:c>
      <x:c r="L72" s="12" t="str">
        <x:v>West and East grouped as adjoining industrial area; owner reports six terraces at West Telferton.</x:v>
      </x:c>
      <x:c r="M72" s="12" t="str">
        <x:v>https://buccleuchproperty.com/our-business/investment</x:v>
      </x:c>
      <x:c r="N72" s="12" t="str"/>
    </x:row>
    <x:row r="73" ht="42" customHeight="1">
      <x:c r="A73" s="2" t="str">
        <x:v>Edinburgh</x:v>
      </x:c>
      <x:c r="B73" s="12" t="str">
        <x:v>Newbridge Industrial Estate / EDI Approach</x:v>
      </x:c>
      <x:c r="C73" s="12" t="str">
        <x:v>Newbridge and Ratho Station</x:v>
      </x:c>
      <x:c r="D73" s="18" t="n">
        <x:v>1042</x:v>
      </x:c>
      <x:c r="E73" s="18" t="str">
        <x:v>Wider</x:v>
      </x:c>
      <x:c r="F73" s="18" t="str">
        <x:v>Estate / grouped industrial area</x:v>
      </x:c>
      <x:c r="G73" s="9" t="n">
        <x:f>COUNTIFS('Unit details'!$B$6:$B$335,$A73,'Unit details'!$V$6:$V$335,$A73&amp;" — "&amp;$B73,'Unit details'!$H$6:$H$335,"Current",'Unit details'!$E$6:$E$335,"Town")</x:f>
        <x:v>0</x:v>
      </x:c>
      <x:c r="H73" s="9" t="n">
        <x:f>COUNTIFS('Unit details'!$B$6:$B$335,$A73,'Unit details'!$V$6:$V$335,$A73&amp;" — "&amp;$B73,'Unit details'!$H$6:$H$335,"Current",'Unit details'!$E$6:$E$335,"Nearby")</x:f>
        <x:v>0</x:v>
      </x:c>
      <x:c r="I73" s="9" t="n">
        <x:f>SUM(G73:H73)</x:f>
        <x:v>0</x:v>
      </x:c>
      <x:c r="J73" s="9" t="n">
        <x:f>SUMIFS('Unit details'!$Y$6:$Y$335,'Unit details'!$B$6:$B$335,$A73,'Unit details'!$V$6:$V$335,$A73&amp;" — "&amp;$B73,'Unit details'!$H$6:$H$335,"Future")</x:f>
        <x:v>0</x:v>
      </x:c>
      <x:c r="K73" s="9" t="n">
        <x:f>COUNTIFS('Unit details'!$B$6:$B$335,$A73,'Unit details'!$V$6:$V$335,$A73&amp;" — "&amp;$B73,'Unit details'!$H$6:$H$335,"Uncertain")</x:f>
        <x:v>0</x:v>
      </x:c>
      <x:c r="L73" s="12" t="str">
        <x:v>Distinct NRS locality of 1,042 people; EDI Approach within wider Newbridge industrial area.</x:v>
      </x:c>
      <x:c r="M73" s="12" t="str">
        <x:v>https://www.edinburgh.gov.uk/downloads/file/39275/economic-needs-study-industrial</x:v>
      </x:c>
      <x:c r="N73" s="12" t="str"/>
    </x:row>
    <x:row r="74" ht="42" customHeight="1">
      <x:c r="A74" s="2" t="str">
        <x:v>Glasgow</x:v>
      </x:c>
      <x:c r="B74" s="12" t="str">
        <x:v>Cable Depot Road Trading Estate</x:v>
      </x:c>
      <x:c r="C74" s="12" t="str">
        <x:v>Clydebank</x:v>
      </x:c>
      <x:c r="D74" s="18" t="n">
        <x:v>26221</x:v>
      </x:c>
      <x:c r="E74" s="18" t="str">
        <x:v>Nearby</x:v>
      </x:c>
      <x:c r="F74" s="18" t="str">
        <x:v>Estate / grouped industrial area</x:v>
      </x:c>
      <x:c r="G74" s="9" t="n">
        <x:f>COUNTIFS('Unit details'!$B$6:$B$335,$A74,'Unit details'!$V$6:$V$335,$A74&amp;" — "&amp;$B74,'Unit details'!$H$6:$H$335,"Current",'Unit details'!$E$6:$E$335,"Town")</x:f>
        <x:v>0</x:v>
      </x:c>
      <x:c r="H74" s="9" t="n">
        <x:f>COUNTIFS('Unit details'!$B$6:$B$335,$A74,'Unit details'!$V$6:$V$335,$A74&amp;" — "&amp;$B74,'Unit details'!$H$6:$H$335,"Current",'Unit details'!$E$6:$E$335,"Nearby")</x:f>
        <x:v>1</x:v>
      </x:c>
      <x:c r="I74" s="9" t="n">
        <x:f>SUM(G74:H74)</x:f>
        <x:v>1</x:v>
      </x:c>
      <x:c r="J74" s="9" t="n">
        <x:f>SUMIFS('Unit details'!$Y$6:$Y$335,'Unit details'!$B$6:$B$335,$A74,'Unit details'!$V$6:$V$335,$A74&amp;" — "&amp;$B74,'Unit details'!$H$6:$H$335,"Future")</x:f>
        <x:v>0</x:v>
      </x:c>
      <x:c r="K74" s="9" t="n">
        <x:f>COUNTIFS('Unit details'!$B$6:$B$335,$A74,'Unit details'!$V$6:$V$335,$A74&amp;" — "&amp;$B74,'Unit details'!$H$6:$H$335,"Uncertain")</x:f>
        <x:v>0</x:v>
      </x:c>
      <x:c r="L74" s="12" t="str">
        <x:v>Additional marketing location identified from unit advertisements.</x:v>
      </x:c>
      <x:c r="M74" s="12" t="str">
        <x:v>https://www.rightmove.co.uk/properties/754908916195168#/?channel=COM_LET</x:v>
      </x:c>
      <x:c r="N74" s="12" t="str">
        <x:v>https://www.zoopla.co.uk/to-rent/commercial/details/73319102/</x:v>
      </x:c>
    </x:row>
    <x:row r="75" ht="42" customHeight="1">
      <x:c r="A75" s="2" t="str">
        <x:v>Glasgow</x:v>
      </x:c>
      <x:c r="B75" s="12" t="str">
        <x:v>Clydebank Business Park</x:v>
      </x:c>
      <x:c r="C75" s="12" t="str">
        <x:v>Clydebank</x:v>
      </x:c>
      <x:c r="D75" s="18" t="n">
        <x:v>26221</x:v>
      </x:c>
      <x:c r="E75" s="18" t="str">
        <x:v>Nearby</x:v>
      </x:c>
      <x:c r="F75" s="18" t="str">
        <x:v>Estate / grouped industrial area</x:v>
      </x:c>
      <x:c r="G75" s="9" t="n">
        <x:f>COUNTIFS('Unit details'!$B$6:$B$335,$A75,'Unit details'!$V$6:$V$335,$A75&amp;" — "&amp;$B75,'Unit details'!$H$6:$H$335,"Current",'Unit details'!$E$6:$E$335,"Town")</x:f>
        <x:v>0</x:v>
      </x:c>
      <x:c r="H75" s="9" t="n">
        <x:f>COUNTIFS('Unit details'!$B$6:$B$335,$A75,'Unit details'!$V$6:$V$335,$A75&amp;" — "&amp;$B75,'Unit details'!$H$6:$H$335,"Current",'Unit details'!$E$6:$E$335,"Nearby")</x:f>
        <x:v>4</x:v>
      </x:c>
      <x:c r="I75" s="9" t="n">
        <x:f>SUM(G75:H75)</x:f>
        <x:v>4</x:v>
      </x:c>
      <x:c r="J75" s="9" t="n">
        <x:f>SUMIFS('Unit details'!$Y$6:$Y$335,'Unit details'!$B$6:$B$335,$A75,'Unit details'!$V$6:$V$335,$A75&amp;" — "&amp;$B75,'Unit details'!$H$6:$H$335,"Future")</x:f>
        <x:v>0</x:v>
      </x:c>
      <x:c r="K75" s="9" t="n">
        <x:f>COUNTIFS('Unit details'!$B$6:$B$335,$A75,'Unit details'!$V$6:$V$335,$A75&amp;" — "&amp;$B75,'Unit details'!$H$6:$H$335,"Uncertain")</x:f>
        <x:v>1</x:v>
      </x:c>
      <x:c r="L75" s="12" t="str">
        <x:v>Additional marketing location identified from unit advertisements.</x:v>
      </x:c>
      <x:c r="M75" s="12" t="str">
        <x:v>https://www.rightmove.co.uk/properties/757267618817585#/?channel=COM_LET</x:v>
      </x:c>
      <x:c r="N75" s="12" t="str">
        <x:v>https://www.rightmove.co.uk/properties/773333833131504#/?channel=COM_LET</x:v>
      </x:c>
    </x:row>
    <x:row r="76" ht="42" customHeight="1">
      <x:c r="A76" s="2" t="str">
        <x:v>Glasgow</x:v>
      </x:c>
      <x:c r="B76" s="12" t="str">
        <x:v>Clydesmill Industrial Estate</x:v>
      </x:c>
      <x:c r="C76" s="12" t="str">
        <x:v>Cambuslang</x:v>
      </x:c>
      <x:c r="D76" s="18" t="n">
        <x:v>33252</x:v>
      </x:c>
      <x:c r="E76" s="18" t="str">
        <x:v>Nearby</x:v>
      </x:c>
      <x:c r="F76" s="18" t="str">
        <x:v>Estate / grouped industrial area</x:v>
      </x:c>
      <x:c r="G76" s="9" t="n">
        <x:f>COUNTIFS('Unit details'!$B$6:$B$335,$A76,'Unit details'!$V$6:$V$335,$A76&amp;" — "&amp;$B76,'Unit details'!$H$6:$H$335,"Current",'Unit details'!$E$6:$E$335,"Town")</x:f>
        <x:v>0</x:v>
      </x:c>
      <x:c r="H76" s="9" t="n">
        <x:f>COUNTIFS('Unit details'!$B$6:$B$335,$A76,'Unit details'!$V$6:$V$335,$A76&amp;" — "&amp;$B76,'Unit details'!$H$6:$H$335,"Current",'Unit details'!$E$6:$E$335,"Nearby")</x:f>
        <x:v>3</x:v>
      </x:c>
      <x:c r="I76" s="9" t="n">
        <x:f>SUM(G76:H76)</x:f>
        <x:v>3</x:v>
      </x:c>
      <x:c r="J76" s="9" t="n">
        <x:f>SUMIFS('Unit details'!$Y$6:$Y$335,'Unit details'!$B$6:$B$335,$A76,'Unit details'!$V$6:$V$335,$A76&amp;" — "&amp;$B76,'Unit details'!$H$6:$H$335,"Future")</x:f>
        <x:v>0</x:v>
      </x:c>
      <x:c r="K76" s="9" t="n">
        <x:f>COUNTIFS('Unit details'!$B$6:$B$335,$A76,'Unit details'!$V$6:$V$335,$A76&amp;" — "&amp;$B76,'Unit details'!$H$6:$H$335,"Uncertain")</x:f>
        <x:v>0</x:v>
      </x:c>
      <x:c r="L76" s="12" t="str">
        <x:v>Around 6 miles east of Glasgow centre; parts marketed Glasgow G32 and adjacent Cambuslang roads. Cambuslang separately qualifies at 33,252; exact unit host locality should be checked.</x:v>
      </x:c>
      <x:c r="M76" s="12" t="str">
        <x:v>https://mileway.com/properties/gb/portfolio/clydesmill-industrial-estate/</x:v>
      </x:c>
      <x:c r="N76" s="12" t="str">
        <x:v>https://www.southlanarkshire.gov.uk/directory-record/21888/clydesmill_road_cambuslang</x:v>
      </x:c>
    </x:row>
    <x:row r="77" ht="42" customHeight="1">
      <x:c r="A77" s="2" t="str">
        <x:v>Glasgow</x:v>
      </x:c>
      <x:c r="B77" s="12" t="str">
        <x:v>Glasgow Road industrial corridor</x:v>
      </x:c>
      <x:c r="C77" s="12" t="str">
        <x:v>Rutherglen</x:v>
      </x:c>
      <x:c r="D77" s="18" t="n">
        <x:v>31195</x:v>
      </x:c>
      <x:c r="E77" s="18" t="str">
        <x:v>Nearby</x:v>
      </x:c>
      <x:c r="F77" s="18" t="str">
        <x:v>Standalone / mixed premises</x:v>
      </x:c>
      <x:c r="G77" s="9" t="n">
        <x:f>COUNTIFS('Unit details'!$B$6:$B$335,$A77,'Unit details'!$V$6:$V$335,$A77&amp;" — "&amp;$B77,'Unit details'!$H$6:$H$335,"Current",'Unit details'!$E$6:$E$335,"Town")</x:f>
        <x:v>0</x:v>
      </x:c>
      <x:c r="H77" s="9" t="n">
        <x:f>COUNTIFS('Unit details'!$B$6:$B$335,$A77,'Unit details'!$V$6:$V$335,$A77&amp;" — "&amp;$B77,'Unit details'!$H$6:$H$335,"Current",'Unit details'!$E$6:$E$335,"Nearby")</x:f>
        <x:v>0</x:v>
      </x:c>
      <x:c r="I77" s="9" t="n">
        <x:f>SUM(G77:H77)</x:f>
        <x:v>0</x:v>
      </x:c>
      <x:c r="J77" s="9" t="n">
        <x:f>SUMIFS('Unit details'!$Y$6:$Y$335,'Unit details'!$B$6:$B$335,$A77,'Unit details'!$V$6:$V$335,$A77&amp;" — "&amp;$B77,'Unit details'!$H$6:$H$335,"Future")</x:f>
        <x:v>0</x:v>
      </x:c>
      <x:c r="K77" s="9" t="n">
        <x:f>COUNTIFS('Unit details'!$B$6:$B$335,$A77,'Unit details'!$V$6:$V$335,$A77&amp;" — "&amp;$B77,'Unit details'!$H$6:$H$335,"Uncertain")</x:f>
        <x:v>1</x:v>
      </x:c>
      <x:c r="L77" s="12" t="str">
        <x:v>Additional marketing location identified from unit advertisements.</x:v>
      </x:c>
      <x:c r="M77" s="12" t="str">
        <x:v>https://www.rightmove.co.uk/properties/721600824051809#/?channel=COM_LET</x:v>
      </x:c>
      <x:c r="N77" s="12" t="str"/>
    </x:row>
    <x:row r="78" ht="42" customHeight="1">
      <x:c r="A78" s="2" t="str">
        <x:v>Glasgow</x:v>
      </x:c>
      <x:c r="B78" s="12" t="str">
        <x:v>Innovation Shawfield</x:v>
      </x:c>
      <x:c r="C78" s="12" t="str">
        <x:v>Rutherglen</x:v>
      </x:c>
      <x:c r="D78" s="18" t="n">
        <x:v>31195</x:v>
      </x:c>
      <x:c r="E78" s="18" t="str">
        <x:v>Nearby</x:v>
      </x:c>
      <x:c r="F78" s="18" t="str">
        <x:v>Standalone / mixed premises</x:v>
      </x:c>
      <x:c r="G78" s="9" t="n">
        <x:f>COUNTIFS('Unit details'!$B$6:$B$335,$A78,'Unit details'!$V$6:$V$335,$A78&amp;" — "&amp;$B78,'Unit details'!$H$6:$H$335,"Current",'Unit details'!$E$6:$E$335,"Town")</x:f>
        <x:v>0</x:v>
      </x:c>
      <x:c r="H78" s="9" t="n">
        <x:f>COUNTIFS('Unit details'!$B$6:$B$335,$A78,'Unit details'!$V$6:$V$335,$A78&amp;" — "&amp;$B78,'Unit details'!$H$6:$H$335,"Current",'Unit details'!$E$6:$E$335,"Nearby")</x:f>
        <x:v>1</x:v>
      </x:c>
      <x:c r="I78" s="9" t="n">
        <x:f>SUM(G78:H78)</x:f>
        <x:v>1</x:v>
      </x:c>
      <x:c r="J78" s="9" t="n">
        <x:f>SUMIFS('Unit details'!$Y$6:$Y$335,'Unit details'!$B$6:$B$335,$A78,'Unit details'!$V$6:$V$335,$A78&amp;" — "&amp;$B78,'Unit details'!$H$6:$H$335,"Future")</x:f>
        <x:v>0</x:v>
      </x:c>
      <x:c r="K78" s="9" t="n">
        <x:f>COUNTIFS('Unit details'!$B$6:$B$335,$A78,'Unit details'!$V$6:$V$335,$A78&amp;" — "&amp;$B78,'Unit details'!$H$6:$H$335,"Uncertain")</x:f>
        <x:v>0</x:v>
      </x:c>
      <x:c r="L78" s="12" t="str">
        <x:v>Additional marketing location identified from unit advertisements.</x:v>
      </x:c>
      <x:c r="M78" s="12" t="str">
        <x:v>https://www.rightmove.co.uk/properties/760902305985888#/?channel=COM_LET</x:v>
      </x:c>
      <x:c r="N78" s="12" t="str">
        <x:v>https://www.zoopla.co.uk/to-rent/commercial/details/73454129/</x:v>
      </x:c>
    </x:row>
    <x:row r="79" ht="42" customHeight="1">
      <x:c r="A79" s="2" t="str">
        <x:v>Glasgow</x:v>
      </x:c>
      <x:c r="B79" s="12" t="str">
        <x:v>Meadowside Industrial Estate</x:v>
      </x:c>
      <x:c r="C79" s="12" t="str">
        <x:v>Renfrew</x:v>
      </x:c>
      <x:c r="D79" s="18" t="n">
        <x:v>23809</x:v>
      </x:c>
      <x:c r="E79" s="18" t="str">
        <x:v>Nearby</x:v>
      </x:c>
      <x:c r="F79" s="18" t="str">
        <x:v>Estate / grouped industrial area</x:v>
      </x:c>
      <x:c r="G79" s="9" t="n">
        <x:f>COUNTIFS('Unit details'!$B$6:$B$335,$A79,'Unit details'!$V$6:$V$335,$A79&amp;" — "&amp;$B79,'Unit details'!$H$6:$H$335,"Current",'Unit details'!$E$6:$E$335,"Town")</x:f>
        <x:v>0</x:v>
      </x:c>
      <x:c r="H79" s="9" t="n">
        <x:f>COUNTIFS('Unit details'!$B$6:$B$335,$A79,'Unit details'!$V$6:$V$335,$A79&amp;" — "&amp;$B79,'Unit details'!$H$6:$H$335,"Current",'Unit details'!$E$6:$E$335,"Nearby")</x:f>
        <x:v>7</x:v>
      </x:c>
      <x:c r="I79" s="9" t="n">
        <x:f>SUM(G79:H79)</x:f>
        <x:v>7</x:v>
      </x:c>
      <x:c r="J79" s="9" t="n">
        <x:f>SUMIFS('Unit details'!$Y$6:$Y$335,'Unit details'!$B$6:$B$335,$A79,'Unit details'!$V$6:$V$335,$A79&amp;" — "&amp;$B79,'Unit details'!$H$6:$H$335,"Future")</x:f>
        <x:v>0</x:v>
      </x:c>
      <x:c r="K79" s="9" t="n">
        <x:f>COUNTIFS('Unit details'!$B$6:$B$335,$A79,'Unit details'!$V$6:$V$335,$A79&amp;" — "&amp;$B79,'Unit details'!$H$6:$H$335,"Uncertain")</x:f>
        <x:v>0</x:v>
      </x:c>
      <x:c r="L79" s="12" t="str">
        <x:v>Additional marketing location identified from unit advertisements.</x:v>
      </x:c>
      <x:c r="M79" s="12" t="str">
        <x:v>https://www.zoopla.co.uk/to-rent/commercial/details/57881377/</x:v>
      </x:c>
      <x:c r="N79" s="12" t="str"/>
    </x:row>
    <x:row r="80" ht="42" customHeight="1">
      <x:c r="A80" s="2" t="str">
        <x:v>Glasgow</x:v>
      </x:c>
      <x:c r="B80" s="12" t="str">
        <x:v>No named estate — Bouverie Street</x:v>
      </x:c>
      <x:c r="C80" s="12" t="str">
        <x:v>Rutherglen</x:v>
      </x:c>
      <x:c r="D80" s="18" t="n">
        <x:v>31195</x:v>
      </x:c>
      <x:c r="E80" s="18" t="str">
        <x:v>Nearby</x:v>
      </x:c>
      <x:c r="F80" s="18" t="str">
        <x:v>Standalone / mixed premises</x:v>
      </x:c>
      <x:c r="G80" s="9" t="n">
        <x:f>COUNTIFS('Unit details'!$B$6:$B$335,$A80,'Unit details'!$V$6:$V$335,$A80&amp;" — "&amp;$B80,'Unit details'!$H$6:$H$335,"Current",'Unit details'!$E$6:$E$335,"Town")</x:f>
        <x:v>0</x:v>
      </x:c>
      <x:c r="H80" s="9" t="n">
        <x:f>COUNTIFS('Unit details'!$B$6:$B$335,$A80,'Unit details'!$V$6:$V$335,$A80&amp;" — "&amp;$B80,'Unit details'!$H$6:$H$335,"Current",'Unit details'!$E$6:$E$335,"Nearby")</x:f>
        <x:v>2</x:v>
      </x:c>
      <x:c r="I80" s="9" t="n">
        <x:f>SUM(G80:H80)</x:f>
        <x:v>2</x:v>
      </x:c>
      <x:c r="J80" s="9" t="n">
        <x:f>SUMIFS('Unit details'!$Y$6:$Y$335,'Unit details'!$B$6:$B$335,$A80,'Unit details'!$V$6:$V$335,$A80&amp;" — "&amp;$B80,'Unit details'!$H$6:$H$335,"Future")</x:f>
        <x:v>0</x:v>
      </x:c>
      <x:c r="K80" s="9" t="n">
        <x:f>COUNTIFS('Unit details'!$B$6:$B$335,$A80,'Unit details'!$V$6:$V$335,$A80&amp;" — "&amp;$B80,'Unit details'!$H$6:$H$335,"Uncertain")</x:f>
        <x:v>0</x:v>
      </x:c>
      <x:c r="L80" s="12" t="str">
        <x:v>Additional marketing location identified from unit advertisements.</x:v>
      </x:c>
      <x:c r="M80" s="12" t="str">
        <x:v>https://www.rightmove.co.uk/properties/721780581452608#/?channel=COM_LET</x:v>
      </x:c>
      <x:c r="N80" s="12" t="str"/>
    </x:row>
    <x:row r="81" ht="42" customHeight="1">
      <x:c r="A81" s="2" t="str">
        <x:v>Glasgow</x:v>
      </x:c>
      <x:c r="B81" s="12" t="str">
        <x:v>Westway Business Park</x:v>
      </x:c>
      <x:c r="C81" s="12" t="str">
        <x:v>Renfrew</x:v>
      </x:c>
      <x:c r="D81" s="18" t="n">
        <x:v>23809</x:v>
      </x:c>
      <x:c r="E81" s="18" t="str">
        <x:v>Nearby</x:v>
      </x:c>
      <x:c r="F81" s="18" t="str">
        <x:v>Estate / grouped industrial area</x:v>
      </x:c>
      <x:c r="G81" s="9" t="n">
        <x:f>COUNTIFS('Unit details'!$B$6:$B$335,$A81,'Unit details'!$V$6:$V$335,$A81&amp;" — "&amp;$B81,'Unit details'!$H$6:$H$335,"Current",'Unit details'!$E$6:$E$335,"Town")</x:f>
        <x:v>0</x:v>
      </x:c>
      <x:c r="H81" s="9" t="n">
        <x:f>COUNTIFS('Unit details'!$B$6:$B$335,$A81,'Unit details'!$V$6:$V$335,$A81&amp;" — "&amp;$B81,'Unit details'!$H$6:$H$335,"Current",'Unit details'!$E$6:$E$335,"Nearby")</x:f>
        <x:v>1</x:v>
      </x:c>
      <x:c r="I81" s="9" t="n">
        <x:f>SUM(G81:H81)</x:f>
        <x:v>1</x:v>
      </x:c>
      <x:c r="J81" s="9" t="n">
        <x:f>SUMIFS('Unit details'!$Y$6:$Y$335,'Unit details'!$B$6:$B$335,$A81,'Unit details'!$V$6:$V$335,$A81&amp;" — "&amp;$B81,'Unit details'!$H$6:$H$335,"Future")</x:f>
        <x:v>3</x:v>
      </x:c>
      <x:c r="K81" s="9" t="n">
        <x:f>COUNTIFS('Unit details'!$B$6:$B$335,$A81,'Unit details'!$V$6:$V$335,$A81&amp;" — "&amp;$B81,'Unit details'!$H$6:$H$335,"Uncertain")</x:f>
        <x:v>0</x:v>
      </x:c>
      <x:c r="L81" s="12" t="str">
        <x:v>Additional marketing location identified from unit advertisements.</x:v>
      </x:c>
      <x:c r="M81" s="12" t="str">
        <x:v>https://www.rightmove.co.uk/properties/773325742240832#/?channel=COM_LET</x:v>
      </x:c>
      <x:c r="N81" s="12" t="str"/>
    </x:row>
    <x:row r="82" ht="42" customHeight="1">
      <x:c r="A82" s="2" t="str">
        <x:v>Glasgow</x:v>
      </x:c>
      <x:c r="B82" s="12" t="str">
        <x:v>Albion Trading Estate</x:v>
      </x:c>
      <x:c r="C82" s="12" t="str">
        <x:v>Glasgow</x:v>
      </x:c>
      <x:c r="D82" s="18" t="n">
        <x:v>617794</x:v>
      </x:c>
      <x:c r="E82" s="18" t="str">
        <x:v>Town</x:v>
      </x:c>
      <x:c r="F82" s="18" t="str">
        <x:v>Estate / grouped industrial area</x:v>
      </x:c>
      <x:c r="G82" s="9" t="n">
        <x:f>COUNTIFS('Unit details'!$B$6:$B$335,$A82,'Unit details'!$V$6:$V$335,$A82&amp;" — "&amp;$B82,'Unit details'!$H$6:$H$335,"Current",'Unit details'!$E$6:$E$335,"Town")</x:f>
        <x:v>0</x:v>
      </x:c>
      <x:c r="H82" s="9" t="n">
        <x:f>COUNTIFS('Unit details'!$B$6:$B$335,$A82,'Unit details'!$V$6:$V$335,$A82&amp;" — "&amp;$B82,'Unit details'!$H$6:$H$335,"Current",'Unit details'!$E$6:$E$335,"Nearby")</x:f>
        <x:v>0</x:v>
      </x:c>
      <x:c r="I82" s="9" t="n">
        <x:f>SUM(G82:H82)</x:f>
        <x:v>0</x:v>
      </x:c>
      <x:c r="J82" s="9" t="n">
        <x:f>SUMIFS('Unit details'!$Y$6:$Y$335,'Unit details'!$B$6:$B$335,$A82,'Unit details'!$V$6:$V$335,$A82&amp;" — "&amp;$B82,'Unit details'!$H$6:$H$335,"Future")</x:f>
        <x:v>0</x:v>
      </x:c>
      <x:c r="K82" s="9" t="n">
        <x:f>COUNTIFS('Unit details'!$B$6:$B$335,$A82,'Unit details'!$V$6:$V$335,$A82&amp;" — "&amp;$B82,'Unit details'!$H$6:$H$335,"Uncertain")</x:f>
        <x:v>0</x:v>
      </x:c>
      <x:c r="L82" s="12" t="str">
        <x:v>Owner verifies Whiteinch location. Unit 5's detailed schedule says UNDER OFFER despite available-to-let header.</x:v>
      </x:c>
      <x:c r="M82" s="12" t="str">
        <x:v>https://mileway.com/properties/gb/portfolio/albion-trading-estate/</x:v>
      </x:c>
      <x:c r="N82" s="12" t="str"/>
    </x:row>
    <x:row r="83" ht="42" customHeight="1">
      <x:c r="A83" s="2" t="str">
        <x:v>Glasgow</x:v>
      </x:c>
      <x:c r="B83" s="12" t="str">
        <x:v>Annick Industrial Estate</x:v>
      </x:c>
      <x:c r="C83" s="12" t="str">
        <x:v>Glasgow</x:v>
      </x:c>
      <x:c r="D83" s="18" t="n">
        <x:v>617794</x:v>
      </x:c>
      <x:c r="E83" s="18" t="str">
        <x:v>Town</x:v>
      </x:c>
      <x:c r="F83" s="18" t="str">
        <x:v>Estate / grouped industrial area</x:v>
      </x:c>
      <x:c r="G83" s="9" t="n">
        <x:f>COUNTIFS('Unit details'!$B$6:$B$335,$A83,'Unit details'!$V$6:$V$335,$A83&amp;" — "&amp;$B83,'Unit details'!$H$6:$H$335,"Current",'Unit details'!$E$6:$E$335,"Town")</x:f>
        <x:v>2</x:v>
      </x:c>
      <x:c r="H83" s="9" t="n">
        <x:f>COUNTIFS('Unit details'!$B$6:$B$335,$A83,'Unit details'!$V$6:$V$335,$A83&amp;" — "&amp;$B83,'Unit details'!$H$6:$H$335,"Current",'Unit details'!$E$6:$E$335,"Nearby")</x:f>
        <x:v>0</x:v>
      </x:c>
      <x:c r="I83" s="9" t="n">
        <x:f>SUM(G83:H83)</x:f>
        <x:v>2</x:v>
      </x:c>
      <x:c r="J83" s="9" t="n">
        <x:f>SUMIFS('Unit details'!$Y$6:$Y$335,'Unit details'!$B$6:$B$335,$A83,'Unit details'!$V$6:$V$335,$A83&amp;" — "&amp;$B83,'Unit details'!$H$6:$H$335,"Future")</x:f>
        <x:v>0</x:v>
      </x:c>
      <x:c r="K83" s="9" t="n">
        <x:f>COUNTIFS('Unit details'!$B$6:$B$335,$A83,'Unit details'!$V$6:$V$335,$A83&amp;" — "&amp;$B83,'Unit details'!$H$6:$H$335,"Uncertain")</x:f>
        <x:v>0</x:v>
      </x:c>
      <x:c r="L83" s="12" t="str">
        <x:v>Additional marketing location identified from unit advertisements.</x:v>
      </x:c>
      <x:c r="M83" s="12" t="str">
        <x:v>https://www.rightmove.co.uk/properties/782825205508992#/?channel=COM_LET</x:v>
      </x:c>
      <x:c r="N83" s="12" t="str">
        <x:v>https://www.zoopla.co.uk/to-rent/commercial/details/74638571/</x:v>
      </x:c>
    </x:row>
    <x:row r="84" ht="42" customHeight="1">
      <x:c r="A84" s="2" t="str">
        <x:v>Glasgow</x:v>
      </x:c>
      <x:c r="B84" s="12" t="str">
        <x:v>Anniesland Business Park</x:v>
      </x:c>
      <x:c r="C84" s="12" t="str">
        <x:v>Glasgow</x:v>
      </x:c>
      <x:c r="D84" s="18" t="n">
        <x:v>617794</x:v>
      </x:c>
      <x:c r="E84" s="18" t="str">
        <x:v>Town</x:v>
      </x:c>
      <x:c r="F84" s="18" t="str">
        <x:v>Estate / grouped industrial area</x:v>
      </x:c>
      <x:c r="G84" s="9" t="n">
        <x:f>COUNTIFS('Unit details'!$B$6:$B$335,$A84,'Unit details'!$V$6:$V$335,$A84&amp;" — "&amp;$B84,'Unit details'!$H$6:$H$335,"Current",'Unit details'!$E$6:$E$335,"Town")</x:f>
        <x:v>8</x:v>
      </x:c>
      <x:c r="H84" s="9" t="n">
        <x:f>COUNTIFS('Unit details'!$B$6:$B$335,$A84,'Unit details'!$V$6:$V$335,$A84&amp;" — "&amp;$B84,'Unit details'!$H$6:$H$335,"Current",'Unit details'!$E$6:$E$335,"Nearby")</x:f>
        <x:v>0</x:v>
      </x:c>
      <x:c r="I84" s="9" t="n">
        <x:f>SUM(G84:H84)</x:f>
        <x:v>8</x:v>
      </x:c>
      <x:c r="J84" s="9" t="n">
        <x:f>SUMIFS('Unit details'!$Y$6:$Y$335,'Unit details'!$B$6:$B$335,$A84,'Unit details'!$V$6:$V$335,$A84&amp;" — "&amp;$B84,'Unit details'!$H$6:$H$335,"Future")</x:f>
        <x:v>0</x:v>
      </x:c>
      <x:c r="K84" s="9" t="n">
        <x:f>COUNTIFS('Unit details'!$B$6:$B$335,$A84,'Unit details'!$V$6:$V$335,$A84&amp;" — "&amp;$B84,'Unit details'!$H$6:$H$335,"Uncertain")</x:f>
        <x:v>0</x:v>
      </x:c>
      <x:c r="L84" s="12" t="str">
        <x:v>Indurent identifies location about 3 miles northwest of centre.</x:v>
      </x:c>
      <x:c r="M84" s="12" t="str">
        <x:v>https://www.indurent.com/industrial-estates/anniesland-business-park/</x:v>
      </x:c>
      <x:c r="N84" s="12" t="str"/>
    </x:row>
    <x:row r="85" ht="47" customHeight="1">
      <x:c r="A85" s="2" t="str">
        <x:v>Glasgow</x:v>
      </x:c>
      <x:c r="B85" s="12" t="str">
        <x:v>Barloch Street industrial estate / Possilpark</x:v>
      </x:c>
      <x:c r="C85" s="12" t="str">
        <x:v>Glasgow</x:v>
      </x:c>
      <x:c r="D85" s="18" t="n">
        <x:v>617794</x:v>
      </x:c>
      <x:c r="E85" s="18" t="str">
        <x:v>Town</x:v>
      </x:c>
      <x:c r="F85" s="18" t="str">
        <x:v>Estate / grouped industrial area</x:v>
      </x:c>
      <x:c r="G85" s="9" t="n">
        <x:f>COUNTIFS('Unit details'!$B$6:$B$335,$A85,'Unit details'!$V$6:$V$335,$A85&amp;" — "&amp;$B85,'Unit details'!$H$6:$H$335,"Current",'Unit details'!$E$6:$E$335,"Town")</x:f>
        <x:v>1</x:v>
      </x:c>
      <x:c r="H85" s="9" t="n">
        <x:f>COUNTIFS('Unit details'!$B$6:$B$335,$A85,'Unit details'!$V$6:$V$335,$A85&amp;" — "&amp;$B85,'Unit details'!$H$6:$H$335,"Current",'Unit details'!$E$6:$E$335,"Nearby")</x:f>
        <x:v>0</x:v>
      </x:c>
      <x:c r="I85" s="9" t="n">
        <x:f>SUM(G85:H85)</x:f>
        <x:v>1</x:v>
      </x:c>
      <x:c r="J85" s="9" t="n">
        <x:f>SUMIFS('Unit details'!$Y$6:$Y$335,'Unit details'!$B$6:$B$335,$A85,'Unit details'!$V$6:$V$335,$A85&amp;" — "&amp;$B85,'Unit details'!$H$6:$H$335,"Future")</x:f>
        <x:v>0</x:v>
      </x:c>
      <x:c r="K85" s="9" t="n">
        <x:f>COUNTIFS('Unit details'!$B$6:$B$335,$A85,'Unit details'!$V$6:$V$335,$A85&amp;" — "&amp;$B85,'Unit details'!$H$6:$H$335,"Uncertain")</x:f>
        <x:v>0</x:v>
      </x:c>
      <x:c r="L85" s="12" t="str">
        <x:v>Additional marketing location identified from unit advertisements.</x:v>
      </x:c>
      <x:c r="M85" s="12" t="str">
        <x:v>https://www.rightmove.co.uk/properties/760583201399873#/?channel=COM_LET</x:v>
      </x:c>
      <x:c r="N85" s="12" t="str">
        <x:v>https://www.citypropertyglasgow.co.uk/property/to-let-industrial-premises-7/
https://www.zoopla.co.uk/to-rent/commercial/details/73465263/</x:v>
      </x:c>
    </x:row>
    <x:row r="86" ht="42" customHeight="1">
      <x:c r="A86" s="2" t="str">
        <x:v>Glasgow</x:v>
      </x:c>
      <x:c r="B86" s="12" t="str">
        <x:v>Blochairn Industrial Estate</x:v>
      </x:c>
      <x:c r="C86" s="12" t="str">
        <x:v>Glasgow</x:v>
      </x:c>
      <x:c r="D86" s="18" t="n">
        <x:v>617794</x:v>
      </x:c>
      <x:c r="E86" s="18" t="str">
        <x:v>Town</x:v>
      </x:c>
      <x:c r="F86" s="18" t="str">
        <x:v>Estate / grouped industrial area</x:v>
      </x:c>
      <x:c r="G86" s="9" t="n">
        <x:f>COUNTIFS('Unit details'!$B$6:$B$335,$A86,'Unit details'!$V$6:$V$335,$A86&amp;" — "&amp;$B86,'Unit details'!$H$6:$H$335,"Current",'Unit details'!$E$6:$E$335,"Town")</x:f>
        <x:v>1</x:v>
      </x:c>
      <x:c r="H86" s="9" t="n">
        <x:f>COUNTIFS('Unit details'!$B$6:$B$335,$A86,'Unit details'!$V$6:$V$335,$A86&amp;" — "&amp;$B86,'Unit details'!$H$6:$H$335,"Current",'Unit details'!$E$6:$E$335,"Nearby")</x:f>
        <x:v>0</x:v>
      </x:c>
      <x:c r="I86" s="9" t="n">
        <x:f>SUM(G86:H86)</x:f>
        <x:v>1</x:v>
      </x:c>
      <x:c r="J86" s="9" t="n">
        <x:f>SUMIFS('Unit details'!$Y$6:$Y$335,'Unit details'!$B$6:$B$335,$A86,'Unit details'!$V$6:$V$335,$A86&amp;" — "&amp;$B86,'Unit details'!$H$6:$H$335,"Future")</x:f>
        <x:v>0</x:v>
      </x:c>
      <x:c r="K86" s="9" t="n">
        <x:f>COUNTIFS('Unit details'!$B$6:$B$335,$A86,'Unit details'!$V$6:$V$335,$A86&amp;" — "&amp;$B86,'Unit details'!$H$6:$H$335,"Uncertain")</x:f>
        <x:v>0</x:v>
      </x:c>
      <x:c r="L86" s="12" t="str">
        <x:v>Historic agent brochure verifies location; existence also supported by current council property listings. No historical vacancy used.</x:v>
      </x:c>
      <x:c r="M86" s="12" t="str">
        <x:v>https://assets.savills.com/properties/GB146CPA2083/Blochairn%20Industrial%20Estate%20Brochure.pdf</x:v>
      </x:c>
      <x:c r="N86" s="12" t="str">
        <x:v>https://www.citypropertyglasgow.co.uk/properties/for-rent/</x:v>
      </x:c>
    </x:row>
    <x:row r="87" ht="42" customHeight="1">
      <x:c r="A87" s="2" t="str">
        <x:v>Glasgow</x:v>
      </x:c>
      <x:c r="B87" s="12" t="str">
        <x:v>Boden Street industrial premises</x:v>
      </x:c>
      <x:c r="C87" s="12" t="str">
        <x:v>Glasgow</x:v>
      </x:c>
      <x:c r="D87" s="18" t="n">
        <x:v>617794</x:v>
      </x:c>
      <x:c r="E87" s="18" t="str">
        <x:v>Town</x:v>
      </x:c>
      <x:c r="F87" s="18" t="str">
        <x:v>Standalone / mixed premises</x:v>
      </x:c>
      <x:c r="G87" s="9" t="n">
        <x:f>COUNTIFS('Unit details'!$B$6:$B$335,$A87,'Unit details'!$V$6:$V$335,$A87&amp;" — "&amp;$B87,'Unit details'!$H$6:$H$335,"Current",'Unit details'!$E$6:$E$335,"Town")</x:f>
        <x:v>0</x:v>
      </x:c>
      <x:c r="H87" s="9" t="n">
        <x:f>COUNTIFS('Unit details'!$B$6:$B$335,$A87,'Unit details'!$V$6:$V$335,$A87&amp;" — "&amp;$B87,'Unit details'!$H$6:$H$335,"Current",'Unit details'!$E$6:$E$335,"Nearby")</x:f>
        <x:v>0</x:v>
      </x:c>
      <x:c r="I87" s="9" t="n">
        <x:f>SUM(G87:H87)</x:f>
        <x:v>0</x:v>
      </x:c>
      <x:c r="J87" s="9" t="n">
        <x:f>SUMIFS('Unit details'!$Y$6:$Y$335,'Unit details'!$B$6:$B$335,$A87,'Unit details'!$V$6:$V$335,$A87&amp;" — "&amp;$B87,'Unit details'!$H$6:$H$335,"Future")</x:f>
        <x:v>0</x:v>
      </x:c>
      <x:c r="K87" s="9" t="n">
        <x:f>COUNTIFS('Unit details'!$B$6:$B$335,$A87,'Unit details'!$V$6:$V$335,$A87&amp;" — "&amp;$B87,'Unit details'!$H$6:$H$335,"Uncertain")</x:f>
        <x:v>1</x:v>
      </x:c>
      <x:c r="L87" s="12" t="str">
        <x:v>Additional marketing location identified from unit advertisements.</x:v>
      </x:c>
      <x:c r="M87" s="12" t="str">
        <x:v>https://www.zoopla.co.uk/to-rent/commercial/details/70135823/</x:v>
      </x:c>
      <x:c r="N87" s="12" t="str"/>
    </x:row>
    <x:row r="88" ht="42" customHeight="1">
      <x:c r="A88" s="2" t="str">
        <x:v>Glasgow</x:v>
      </x:c>
      <x:c r="B88" s="12" t="str">
        <x:v>Brand Street Industrial Estate</x:v>
      </x:c>
      <x:c r="C88" s="12" t="str">
        <x:v>Glasgow</x:v>
      </x:c>
      <x:c r="D88" s="18" t="n">
        <x:v>617794</x:v>
      </x:c>
      <x:c r="E88" s="18" t="str">
        <x:v>Town</x:v>
      </x:c>
      <x:c r="F88" s="18" t="str">
        <x:v>Estate / grouped industrial area</x:v>
      </x:c>
      <x:c r="G88" s="9" t="n">
        <x:f>COUNTIFS('Unit details'!$B$6:$B$335,$A88,'Unit details'!$V$6:$V$335,$A88&amp;" — "&amp;$B88,'Unit details'!$H$6:$H$335,"Current",'Unit details'!$E$6:$E$335,"Town")</x:f>
        <x:v>3</x:v>
      </x:c>
      <x:c r="H88" s="9" t="n">
        <x:f>COUNTIFS('Unit details'!$B$6:$B$335,$A88,'Unit details'!$V$6:$V$335,$A88&amp;" — "&amp;$B88,'Unit details'!$H$6:$H$335,"Current",'Unit details'!$E$6:$E$335,"Nearby")</x:f>
        <x:v>0</x:v>
      </x:c>
      <x:c r="I88" s="9" t="n">
        <x:f>SUM(G88:H88)</x:f>
        <x:v>3</x:v>
      </x:c>
      <x:c r="J88" s="9" t="n">
        <x:f>SUMIFS('Unit details'!$Y$6:$Y$335,'Unit details'!$B$6:$B$335,$A88,'Unit details'!$V$6:$V$335,$A88&amp;" — "&amp;$B88,'Unit details'!$H$6:$H$335,"Future")</x:f>
        <x:v>0</x:v>
      </x:c>
      <x:c r="K88" s="9" t="n">
        <x:f>COUNTIFS('Unit details'!$B$6:$B$335,$A88,'Unit details'!$V$6:$V$335,$A88&amp;" — "&amp;$B88,'Unit details'!$H$6:$H$335,"Uncertain")</x:f>
        <x:v>0</x:v>
      </x:c>
      <x:c r="L88" s="12" t="str">
        <x:v>Additional marketing location identified from unit advertisements.</x:v>
      </x:c>
      <x:c r="M88" s="12" t="str">
        <x:v>https://www.zoopla.co.uk/to-rent/commercial/details/70673609/</x:v>
      </x:c>
      <x:c r="N88" s="12" t="str"/>
    </x:row>
    <x:row r="89" ht="42" customHeight="1">
      <x:c r="A89" s="2" t="str">
        <x:v>Glasgow</x:v>
      </x:c>
      <x:c r="B89" s="12" t="str">
        <x:v>Carntyne Industrial Estate</x:v>
      </x:c>
      <x:c r="C89" s="12" t="str">
        <x:v>Glasgow</x:v>
      </x:c>
      <x:c r="D89" s="18" t="n">
        <x:v>617794</x:v>
      </x:c>
      <x:c r="E89" s="18" t="str">
        <x:v>Town</x:v>
      </x:c>
      <x:c r="F89" s="18" t="str">
        <x:v>Estate / grouped industrial area</x:v>
      </x:c>
      <x:c r="G89" s="9" t="n">
        <x:f>COUNTIFS('Unit details'!$B$6:$B$335,$A89,'Unit details'!$V$6:$V$335,$A89&amp;" — "&amp;$B89,'Unit details'!$H$6:$H$335,"Current",'Unit details'!$E$6:$E$335,"Town")</x:f>
        <x:v>1</x:v>
      </x:c>
      <x:c r="H89" s="9" t="n">
        <x:f>COUNTIFS('Unit details'!$B$6:$B$335,$A89,'Unit details'!$V$6:$V$335,$A89&amp;" — "&amp;$B89,'Unit details'!$H$6:$H$335,"Current",'Unit details'!$E$6:$E$335,"Nearby")</x:f>
        <x:v>0</x:v>
      </x:c>
      <x:c r="I89" s="9" t="n">
        <x:f>SUM(G89:H89)</x:f>
        <x:v>1</x:v>
      </x:c>
      <x:c r="J89" s="9" t="n">
        <x:f>SUMIFS('Unit details'!$Y$6:$Y$335,'Unit details'!$B$6:$B$335,$A89,'Unit details'!$V$6:$V$335,$A89&amp;" — "&amp;$B89,'Unit details'!$H$6:$H$335,"Future")</x:f>
        <x:v>0</x:v>
      </x:c>
      <x:c r="K89" s="9" t="n">
        <x:f>COUNTIFS('Unit details'!$B$6:$B$335,$A89,'Unit details'!$V$6:$V$335,$A89&amp;" — "&amp;$B89,'Unit details'!$H$6:$H$335,"Uncertain")</x:f>
        <x:v>0</x:v>
      </x:c>
      <x:c r="L89" s="12" t="str">
        <x:v>Agents describe 3–4 miles east of city centre.</x:v>
      </x:c>
      <x:c r="M89" s="12" t="str">
        <x:v>https://mcbcommercial.search-prop.com/properties/231200-carntyne-industrial-estate-glasgow</x:v>
      </x:c>
      <x:c r="N89" s="12" t="str"/>
    </x:row>
    <x:row r="90" ht="42" customHeight="1">
      <x:c r="A90" s="2" t="str">
        <x:v>Glasgow</x:v>
      </x:c>
      <x:c r="B90" s="12" t="str">
        <x:v>Cessnock workshop site</x:v>
      </x:c>
      <x:c r="C90" s="12" t="str">
        <x:v>Glasgow</x:v>
      </x:c>
      <x:c r="D90" s="18" t="n">
        <x:v>617794</x:v>
      </x:c>
      <x:c r="E90" s="18" t="str">
        <x:v>Town</x:v>
      </x:c>
      <x:c r="F90" s="18" t="str">
        <x:v>Standalone / mixed premises</x:v>
      </x:c>
      <x:c r="G90" s="9" t="n">
        <x:f>COUNTIFS('Unit details'!$B$6:$B$335,$A90,'Unit details'!$V$6:$V$335,$A90&amp;" — "&amp;$B90,'Unit details'!$H$6:$H$335,"Current",'Unit details'!$E$6:$E$335,"Town")</x:f>
        <x:v>2</x:v>
      </x:c>
      <x:c r="H90" s="9" t="n">
        <x:f>COUNTIFS('Unit details'!$B$6:$B$335,$A90,'Unit details'!$V$6:$V$335,$A90&amp;" — "&amp;$B90,'Unit details'!$H$6:$H$335,"Current",'Unit details'!$E$6:$E$335,"Nearby")</x:f>
        <x:v>0</x:v>
      </x:c>
      <x:c r="I90" s="9" t="n">
        <x:f>SUM(G90:H90)</x:f>
        <x:v>2</x:v>
      </x:c>
      <x:c r="J90" s="9" t="n">
        <x:f>SUMIFS('Unit details'!$Y$6:$Y$335,'Unit details'!$B$6:$B$335,$A90,'Unit details'!$V$6:$V$335,$A90&amp;" — "&amp;$B90,'Unit details'!$H$6:$H$335,"Future")</x:f>
        <x:v>0</x:v>
      </x:c>
      <x:c r="K90" s="9" t="n">
        <x:f>COUNTIFS('Unit details'!$B$6:$B$335,$A90,'Unit details'!$V$6:$V$335,$A90&amp;" — "&amp;$B90,'Unit details'!$H$6:$H$335,"Uncertain")</x:f>
        <x:v>0</x:v>
      </x:c>
      <x:c r="L90" s="12" t="str">
        <x:v>Additional marketing location identified from unit advertisements.</x:v>
      </x:c>
      <x:c r="M90" s="12" t="str">
        <x:v>https://www.rightmove.co.uk/properties/765063951217265#/?channel=COM_LET</x:v>
      </x:c>
      <x:c r="N90" s="12" t="str"/>
    </x:row>
    <x:row r="91" ht="42" customHeight="1">
      <x:c r="A91" s="2" t="str">
        <x:v>Glasgow</x:v>
      </x:c>
      <x:c r="B91" s="12" t="str">
        <x:v>Citylink Industrial Estate</x:v>
      </x:c>
      <x:c r="C91" s="12" t="str">
        <x:v>Glasgow</x:v>
      </x:c>
      <x:c r="D91" s="18" t="n">
        <x:v>617794</x:v>
      </x:c>
      <x:c r="E91" s="18" t="str">
        <x:v>Town</x:v>
      </x:c>
      <x:c r="F91" s="18" t="str">
        <x:v>Estate / grouped industrial area</x:v>
      </x:c>
      <x:c r="G91" s="9" t="n">
        <x:f>COUNTIFS('Unit details'!$B$6:$B$335,$A91,'Unit details'!$V$6:$V$335,$A91&amp;" — "&amp;$B91,'Unit details'!$H$6:$H$335,"Current",'Unit details'!$E$6:$E$335,"Town")</x:f>
        <x:v>1</x:v>
      </x:c>
      <x:c r="H91" s="9" t="n">
        <x:f>COUNTIFS('Unit details'!$B$6:$B$335,$A91,'Unit details'!$V$6:$V$335,$A91&amp;" — "&amp;$B91,'Unit details'!$H$6:$H$335,"Current",'Unit details'!$E$6:$E$335,"Nearby")</x:f>
        <x:v>0</x:v>
      </x:c>
      <x:c r="I91" s="9" t="n">
        <x:f>SUM(G91:H91)</x:f>
        <x:v>1</x:v>
      </x:c>
      <x:c r="J91" s="9" t="n">
        <x:f>SUMIFS('Unit details'!$Y$6:$Y$335,'Unit details'!$B$6:$B$335,$A91,'Unit details'!$V$6:$V$335,$A91&amp;" — "&amp;$B91,'Unit details'!$H$6:$H$335,"Future")</x:f>
        <x:v>0</x:v>
      </x:c>
      <x:c r="K91" s="9" t="n">
        <x:f>COUNTIFS('Unit details'!$B$6:$B$335,$A91,'Unit details'!$V$6:$V$335,$A91&amp;" — "&amp;$B91,'Unit details'!$H$6:$H$335,"Uncertain")</x:f>
        <x:v>0</x:v>
      </x:c>
      <x:c r="L91" s="12" t="str">
        <x:v>Additional marketing location identified from unit advertisements.</x:v>
      </x:c>
      <x:c r="M91" s="12" t="str">
        <x:v>https://www.zoopla.co.uk/to-rent/commercial/details/72104004/</x:v>
      </x:c>
      <x:c r="N91" s="12" t="str"/>
    </x:row>
    <x:row r="92" ht="42" customHeight="1">
      <x:c r="A92" s="2" t="str">
        <x:v>Glasgow</x:v>
      </x:c>
      <x:c r="B92" s="12" t="str">
        <x:v>Cotton Street Industrial Estate / Dalmarnock</x:v>
      </x:c>
      <x:c r="C92" s="12" t="str">
        <x:v>Glasgow</x:v>
      </x:c>
      <x:c r="D92" s="18" t="n">
        <x:v>617794</x:v>
      </x:c>
      <x:c r="E92" s="18" t="str">
        <x:v>Town</x:v>
      </x:c>
      <x:c r="F92" s="18" t="str">
        <x:v>Estate / grouped industrial area</x:v>
      </x:c>
      <x:c r="G92" s="9" t="n">
        <x:f>COUNTIFS('Unit details'!$B$6:$B$335,$A92,'Unit details'!$V$6:$V$335,$A92&amp;" — "&amp;$B92,'Unit details'!$H$6:$H$335,"Current",'Unit details'!$E$6:$E$335,"Town")</x:f>
        <x:v>1</x:v>
      </x:c>
      <x:c r="H92" s="9" t="n">
        <x:f>COUNTIFS('Unit details'!$B$6:$B$335,$A92,'Unit details'!$V$6:$V$335,$A92&amp;" — "&amp;$B92,'Unit details'!$H$6:$H$335,"Current",'Unit details'!$E$6:$E$335,"Nearby")</x:f>
        <x:v>0</x:v>
      </x:c>
      <x:c r="I92" s="9" t="n">
        <x:f>SUM(G92:H92)</x:f>
        <x:v>1</x:v>
      </x:c>
      <x:c r="J92" s="9" t="n">
        <x:f>SUMIFS('Unit details'!$Y$6:$Y$335,'Unit details'!$B$6:$B$335,$A92,'Unit details'!$V$6:$V$335,$A92&amp;" — "&amp;$B92,'Unit details'!$H$6:$H$335,"Future")</x:f>
        <x:v>0</x:v>
      </x:c>
      <x:c r="K92" s="9" t="n">
        <x:f>COUNTIFS('Unit details'!$B$6:$B$335,$A92,'Unit details'!$V$6:$V$335,$A92&amp;" — "&amp;$B92,'Unit details'!$H$6:$H$335,"Uncertain")</x:f>
        <x:v>0</x:v>
      </x:c>
      <x:c r="L92" s="12" t="str">
        <x:v>Additional marketing location identified from unit advertisements.</x:v>
      </x:c>
      <x:c r="M92" s="12" t="str">
        <x:v>https://www.rightmove.co.uk/properties/773396210725809#/?channel=COM_LET</x:v>
      </x:c>
      <x:c r="N92" s="12" t="str"/>
    </x:row>
    <x:row r="93" ht="42" customHeight="1">
      <x:c r="A93" s="2" t="str">
        <x:v>Glasgow</x:v>
      </x:c>
      <x:c r="B93" s="12" t="str">
        <x:v>Cowlairs Industrial Estate</x:v>
      </x:c>
      <x:c r="C93" s="12" t="str">
        <x:v>Glasgow</x:v>
      </x:c>
      <x:c r="D93" s="18" t="n">
        <x:v>617794</x:v>
      </x:c>
      <x:c r="E93" s="18" t="str">
        <x:v>Town</x:v>
      </x:c>
      <x:c r="F93" s="18" t="str">
        <x:v>Estate / grouped industrial area</x:v>
      </x:c>
      <x:c r="G93" s="9" t="n">
        <x:f>COUNTIFS('Unit details'!$B$6:$B$335,$A93,'Unit details'!$V$6:$V$335,$A93&amp;" — "&amp;$B93,'Unit details'!$H$6:$H$335,"Current",'Unit details'!$E$6:$E$335,"Town")</x:f>
        <x:v>0</x:v>
      </x:c>
      <x:c r="H93" s="9" t="n">
        <x:f>COUNTIFS('Unit details'!$B$6:$B$335,$A93,'Unit details'!$V$6:$V$335,$A93&amp;" — "&amp;$B93,'Unit details'!$H$6:$H$335,"Current",'Unit details'!$E$6:$E$335,"Nearby")</x:f>
        <x:v>0</x:v>
      </x:c>
      <x:c r="I93" s="9" t="n">
        <x:f>SUM(G93:H93)</x:f>
        <x:v>0</x:v>
      </x:c>
      <x:c r="J93" s="9" t="n">
        <x:f>SUMIFS('Unit details'!$Y$6:$Y$335,'Unit details'!$B$6:$B$335,$A93,'Unit details'!$V$6:$V$335,$A93&amp;" — "&amp;$B93,'Unit details'!$H$6:$H$335,"Future")</x:f>
        <x:v>0</x:v>
      </x:c>
      <x:c r="K93" s="9" t="n">
        <x:f>COUNTIFS('Unit details'!$B$6:$B$335,$A93,'Unit details'!$V$6:$V$335,$A93&amp;" — "&amp;$B93,'Unit details'!$H$6:$H$335,"Uncertain")</x:f>
        <x:v>0</x:v>
      </x:c>
      <x:c r="L93" s="12" t="str">
        <x:v>Agent 2023 report confirms estate/location; retained as estate evidence, not current vacancy.</x:v>
      </x:c>
      <x:c r="M93" s="12" t="str">
        <x:v>https://www.ryden.co.uk/media/sv2jddbu/88th-scottish-property-review.pdf</x:v>
      </x:c>
      <x:c r="N93" s="12" t="str"/>
    </x:row>
    <x:row r="94" ht="42" customHeight="1">
      <x:c r="A94" s="2" t="str">
        <x:v>Glasgow</x:v>
      </x:c>
      <x:c r="B94" s="12" t="str">
        <x:v>Crownpoint Studios and Workshops</x:v>
      </x:c>
      <x:c r="C94" s="12" t="str">
        <x:v>Glasgow</x:v>
      </x:c>
      <x:c r="D94" s="18" t="n">
        <x:v>617794</x:v>
      </x:c>
      <x:c r="E94" s="18" t="str">
        <x:v>Town</x:v>
      </x:c>
      <x:c r="F94" s="18" t="str">
        <x:v>Estate / grouped industrial area</x:v>
      </x:c>
      <x:c r="G94" s="9" t="n">
        <x:f>COUNTIFS('Unit details'!$B$6:$B$335,$A94,'Unit details'!$V$6:$V$335,$A94&amp;" — "&amp;$B94,'Unit details'!$H$6:$H$335,"Current",'Unit details'!$E$6:$E$335,"Town")</x:f>
        <x:v>0</x:v>
      </x:c>
      <x:c r="H94" s="9" t="n">
        <x:f>COUNTIFS('Unit details'!$B$6:$B$335,$A94,'Unit details'!$V$6:$V$335,$A94&amp;" — "&amp;$B94,'Unit details'!$H$6:$H$335,"Current",'Unit details'!$E$6:$E$335,"Nearby")</x:f>
        <x:v>0</x:v>
      </x:c>
      <x:c r="I94" s="9" t="n">
        <x:f>SUM(G94:H94)</x:f>
        <x:v>0</x:v>
      </x:c>
      <x:c r="J94" s="9" t="n">
        <x:f>SUMIFS('Unit details'!$Y$6:$Y$335,'Unit details'!$B$6:$B$335,$A94,'Unit details'!$V$6:$V$335,$A94&amp;" — "&amp;$B94,'Unit details'!$H$6:$H$335,"Future")</x:f>
        <x:v>0</x:v>
      </x:c>
      <x:c r="K94" s="9" t="n">
        <x:f>COUNTIFS('Unit details'!$B$6:$B$335,$A94,'Unit details'!$V$6:$V$335,$A94&amp;" — "&amp;$B94,'Unit details'!$H$6:$H$335,"Uncertain")</x:f>
        <x:v>0</x:v>
      </x:c>
      <x:c r="L94" s="12" t="str">
        <x:v>Operator describes 100,000 sq ft of industrial, small workshop and studio space on 3 acres. Mixed workspace, not all conventional warehousing.</x:v>
      </x:c>
      <x:c r="M94" s="12" t="str">
        <x:v>https://studiocrownpoint.com/</x:v>
      </x:c>
      <x:c r="N94" s="12" t="str"/>
    </x:row>
    <x:row r="95" ht="42" customHeight="1">
      <x:c r="A95" s="2" t="str">
        <x:v>Glasgow</x:v>
      </x:c>
      <x:c r="B95" s="12" t="str">
        <x:v>Dawsholm Industrial Estate</x:v>
      </x:c>
      <x:c r="C95" s="12" t="str">
        <x:v>Glasgow</x:v>
      </x:c>
      <x:c r="D95" s="18" t="n">
        <x:v>617794</x:v>
      </x:c>
      <x:c r="E95" s="18" t="str">
        <x:v>Town</x:v>
      </x:c>
      <x:c r="F95" s="18" t="str">
        <x:v>Estate / grouped industrial area</x:v>
      </x:c>
      <x:c r="G95" s="9" t="n">
        <x:f>COUNTIFS('Unit details'!$B$6:$B$335,$A95,'Unit details'!$V$6:$V$335,$A95&amp;" — "&amp;$B95,'Unit details'!$H$6:$H$335,"Current",'Unit details'!$E$6:$E$335,"Town")</x:f>
        <x:v>0</x:v>
      </x:c>
      <x:c r="H95" s="9" t="n">
        <x:f>COUNTIFS('Unit details'!$B$6:$B$335,$A95,'Unit details'!$V$6:$V$335,$A95&amp;" — "&amp;$B95,'Unit details'!$H$6:$H$335,"Current",'Unit details'!$E$6:$E$335,"Nearby")</x:f>
        <x:v>0</x:v>
      </x:c>
      <x:c r="I95" s="9" t="n">
        <x:f>SUM(G95:H95)</x:f>
        <x:v>0</x:v>
      </x:c>
      <x:c r="J95" s="9" t="n">
        <x:f>SUMIFS('Unit details'!$Y$6:$Y$335,'Unit details'!$B$6:$B$335,$A95,'Unit details'!$V$6:$V$335,$A95&amp;" — "&amp;$B95,'Unit details'!$H$6:$H$335,"Future")</x:f>
        <x:v>0</x:v>
      </x:c>
      <x:c r="K95" s="9" t="n">
        <x:f>COUNTIFS('Unit details'!$B$6:$B$335,$A95,'Unit details'!$V$6:$V$335,$A95&amp;" — "&amp;$B95,'Unit details'!$H$6:$H$335,"Uncertain")</x:f>
        <x:v>0</x:v>
      </x:c>
      <x:c r="L95" s="12" t="str">
        <x:v>Existing occupier verifies estate name and Glasgow address.</x:v>
      </x:c>
      <x:c r="M95" s="12" t="str">
        <x:v>https://www.cullen.co.uk/contact-us/</x:v>
      </x:c>
      <x:c r="N95" s="12" t="str"/>
    </x:row>
    <x:row r="96" ht="42" customHeight="1">
      <x:c r="A96" s="2" t="str">
        <x:v>Glasgow</x:v>
      </x:c>
      <x:c r="B96" s="12" t="str">
        <x:v>Dixon Blazes Industrial Estate</x:v>
      </x:c>
      <x:c r="C96" s="12" t="str">
        <x:v>Glasgow</x:v>
      </x:c>
      <x:c r="D96" s="18" t="n">
        <x:v>617794</x:v>
      </x:c>
      <x:c r="E96" s="18" t="str">
        <x:v>Town</x:v>
      </x:c>
      <x:c r="F96" s="18" t="str">
        <x:v>Estate / grouped industrial area</x:v>
      </x:c>
      <x:c r="G96" s="9" t="n">
        <x:f>COUNTIFS('Unit details'!$B$6:$B$335,$A96,'Unit details'!$V$6:$V$335,$A96&amp;" — "&amp;$B96,'Unit details'!$H$6:$H$335,"Current",'Unit details'!$E$6:$E$335,"Town")</x:f>
        <x:v>0</x:v>
      </x:c>
      <x:c r="H96" s="9" t="n">
        <x:f>COUNTIFS('Unit details'!$B$6:$B$335,$A96,'Unit details'!$V$6:$V$335,$A96&amp;" — "&amp;$B96,'Unit details'!$H$6:$H$335,"Current",'Unit details'!$E$6:$E$335,"Nearby")</x:f>
        <x:v>0</x:v>
      </x:c>
      <x:c r="I96" s="9" t="n">
        <x:f>SUM(G96:H96)</x:f>
        <x:v>0</x:v>
      </x:c>
      <x:c r="J96" s="9" t="n">
        <x:f>SUMIFS('Unit details'!$Y$6:$Y$335,'Unit details'!$B$6:$B$335,$A96,'Unit details'!$V$6:$V$335,$A96&amp;" — "&amp;$B96,'Unit details'!$H$6:$H$335,"Future")</x:f>
        <x:v>0</x:v>
      </x:c>
      <x:c r="K96" s="9" t="n">
        <x:f>COUNTIFS('Unit details'!$B$6:$B$335,$A96,'Unit details'!$V$6:$V$335,$A96&amp;" — "&amp;$B96,'Unit details'!$H$6:$H$335,"Uncertain")</x:f>
        <x:v>0</x:v>
      </x:c>
      <x:c r="L96" s="12" t="str">
        <x:v>Includes Southpoint; do not add Southpoint as an independent estate count.</x:v>
      </x:c>
      <x:c r="M96" s="12" t="str">
        <x:v>https://media.mileway.com/wp-content/uploads/2024/02/21170321/southpoint_industrial_estate_.pdf</x:v>
      </x:c>
      <x:c r="N96" s="12" t="str"/>
    </x:row>
    <x:row r="97" ht="42" customHeight="1">
      <x:c r="A97" s="2" t="str">
        <x:v>Glasgow</x:v>
      </x:c>
      <x:c r="B97" s="12" t="str">
        <x:v>Drumoyne Road industrial premises</x:v>
      </x:c>
      <x:c r="C97" s="12" t="str">
        <x:v>Glasgow</x:v>
      </x:c>
      <x:c r="D97" s="18" t="n">
        <x:v>617794</x:v>
      </x:c>
      <x:c r="E97" s="18" t="str">
        <x:v>Town</x:v>
      </x:c>
      <x:c r="F97" s="18" t="str">
        <x:v>Standalone / mixed premises</x:v>
      </x:c>
      <x:c r="G97" s="9" t="n">
        <x:f>COUNTIFS('Unit details'!$B$6:$B$335,$A97,'Unit details'!$V$6:$V$335,$A97&amp;" — "&amp;$B97,'Unit details'!$H$6:$H$335,"Current",'Unit details'!$E$6:$E$335,"Town")</x:f>
        <x:v>2</x:v>
      </x:c>
      <x:c r="H97" s="9" t="n">
        <x:f>COUNTIFS('Unit details'!$B$6:$B$335,$A97,'Unit details'!$V$6:$V$335,$A97&amp;" — "&amp;$B97,'Unit details'!$H$6:$H$335,"Current",'Unit details'!$E$6:$E$335,"Nearby")</x:f>
        <x:v>0</x:v>
      </x:c>
      <x:c r="I97" s="9" t="n">
        <x:f>SUM(G97:H97)</x:f>
        <x:v>2</x:v>
      </x:c>
      <x:c r="J97" s="9" t="n">
        <x:f>SUMIFS('Unit details'!$Y$6:$Y$335,'Unit details'!$B$6:$B$335,$A97,'Unit details'!$V$6:$V$335,$A97&amp;" — "&amp;$B97,'Unit details'!$H$6:$H$335,"Future")</x:f>
        <x:v>0</x:v>
      </x:c>
      <x:c r="K97" s="9" t="n">
        <x:f>COUNTIFS('Unit details'!$B$6:$B$335,$A97,'Unit details'!$V$6:$V$335,$A97&amp;" — "&amp;$B97,'Unit details'!$H$6:$H$335,"Uncertain")</x:f>
        <x:v>0</x:v>
      </x:c>
      <x:c r="L97" s="12" t="str">
        <x:v>Additional marketing location identified from unit advertisements.</x:v>
      </x:c>
      <x:c r="M97" s="12" t="str">
        <x:v>https://www.rightmove.co.uk/properties/769501831043312#/?channel=COM_LET</x:v>
      </x:c>
      <x:c r="N97" s="12" t="str"/>
    </x:row>
    <x:row r="98" ht="42" customHeight="1">
      <x:c r="A98" s="2" t="str">
        <x:v>Glasgow</x:v>
      </x:c>
      <x:c r="B98" s="12" t="str">
        <x:v>Edmiston Trade Park</x:v>
      </x:c>
      <x:c r="C98" s="12" t="str">
        <x:v>Glasgow</x:v>
      </x:c>
      <x:c r="D98" s="18" t="n">
        <x:v>617794</x:v>
      </x:c>
      <x:c r="E98" s="18" t="str">
        <x:v>Town</x:v>
      </x:c>
      <x:c r="F98" s="18" t="str">
        <x:v>Estate / grouped industrial area</x:v>
      </x:c>
      <x:c r="G98" s="9" t="n">
        <x:f>COUNTIFS('Unit details'!$B$6:$B$335,$A98,'Unit details'!$V$6:$V$335,$A98&amp;" — "&amp;$B98,'Unit details'!$H$6:$H$335,"Current",'Unit details'!$E$6:$E$335,"Town")</x:f>
        <x:v>4</x:v>
      </x:c>
      <x:c r="H98" s="9" t="n">
        <x:f>COUNTIFS('Unit details'!$B$6:$B$335,$A98,'Unit details'!$V$6:$V$335,$A98&amp;" — "&amp;$B98,'Unit details'!$H$6:$H$335,"Current",'Unit details'!$E$6:$E$335,"Nearby")</x:f>
        <x:v>0</x:v>
      </x:c>
      <x:c r="I98" s="9" t="n">
        <x:f>SUM(G98:H98)</x:f>
        <x:v>4</x:v>
      </x:c>
      <x:c r="J98" s="9" t="n">
        <x:f>SUMIFS('Unit details'!$Y$6:$Y$335,'Unit details'!$B$6:$B$335,$A98,'Unit details'!$V$6:$V$335,$A98&amp;" — "&amp;$B98,'Unit details'!$H$6:$H$335,"Future")</x:f>
        <x:v>0</x:v>
      </x:c>
      <x:c r="K98" s="9" t="n">
        <x:f>COUNTIFS('Unit details'!$B$6:$B$335,$A98,'Unit details'!$V$6:$V$335,$A98&amp;" — "&amp;$B98,'Unit details'!$H$6:$H$335,"Uncertain")</x:f>
        <x:v>0</x:v>
      </x:c>
      <x:c r="L98" s="12" t="str">
        <x:v>Additional marketing location identified from unit advertisements.</x:v>
      </x:c>
      <x:c r="M98" s="12" t="str">
        <x:v>https://www.rightmove.co.uk/properties/747156735095681#/?channel=COM_LET</x:v>
      </x:c>
      <x:c r="N98" s="12" t="str"/>
    </x:row>
    <x:row r="99" ht="42" customHeight="1">
      <x:c r="A99" s="2" t="str">
        <x:v>Glasgow</x:v>
      </x:c>
      <x:c r="B99" s="12" t="str">
        <x:v>Elderpark Workspace</x:v>
      </x:c>
      <x:c r="C99" s="12" t="str">
        <x:v>Glasgow</x:v>
      </x:c>
      <x:c r="D99" s="18" t="n">
        <x:v>617794</x:v>
      </x:c>
      <x:c r="E99" s="18" t="str">
        <x:v>Town</x:v>
      </x:c>
      <x:c r="F99" s="18" t="str">
        <x:v>Standalone / mixed premises</x:v>
      </x:c>
      <x:c r="G99" s="9" t="n">
        <x:f>COUNTIFS('Unit details'!$B$6:$B$335,$A99,'Unit details'!$V$6:$V$335,$A99&amp;" — "&amp;$B99,'Unit details'!$H$6:$H$335,"Current",'Unit details'!$E$6:$E$335,"Town")</x:f>
        <x:v>2</x:v>
      </x:c>
      <x:c r="H99" s="9" t="n">
        <x:f>COUNTIFS('Unit details'!$B$6:$B$335,$A99,'Unit details'!$V$6:$V$335,$A99&amp;" — "&amp;$B99,'Unit details'!$H$6:$H$335,"Current",'Unit details'!$E$6:$E$335,"Nearby")</x:f>
        <x:v>0</x:v>
      </x:c>
      <x:c r="I99" s="9" t="n">
        <x:f>SUM(G99:H99)</x:f>
        <x:v>2</x:v>
      </x:c>
      <x:c r="J99" s="9" t="n">
        <x:f>SUMIFS('Unit details'!$Y$6:$Y$335,'Unit details'!$B$6:$B$335,$A99,'Unit details'!$V$6:$V$335,$A99&amp;" — "&amp;$B99,'Unit details'!$H$6:$H$335,"Future")</x:f>
        <x:v>0</x:v>
      </x:c>
      <x:c r="K99" s="9" t="n">
        <x:f>COUNTIFS('Unit details'!$B$6:$B$335,$A99,'Unit details'!$V$6:$V$335,$A99&amp;" — "&amp;$B99,'Unit details'!$H$6:$H$335,"Uncertain")</x:f>
        <x:v>0</x:v>
      </x:c>
      <x:c r="L99" s="12" t="str">
        <x:v>Additional marketing location identified from unit advertisements.</x:v>
      </x:c>
      <x:c r="M99" s="12" t="str">
        <x:v>https://www.rightmove.co.uk/properties/773807317466512#/?channel=COM_LET</x:v>
      </x:c>
      <x:c r="N99" s="12" t="str"/>
    </x:row>
    <x:row r="100" ht="42" customHeight="1">
      <x:c r="A100" s="2" t="str">
        <x:v>Glasgow</x:v>
      </x:c>
      <x:c r="B100" s="12" t="str">
        <x:v>French Street industrial area</x:v>
      </x:c>
      <x:c r="C100" s="12" t="str">
        <x:v>Glasgow</x:v>
      </x:c>
      <x:c r="D100" s="18" t="n">
        <x:v>617794</x:v>
      </x:c>
      <x:c r="E100" s="18" t="str">
        <x:v>Town</x:v>
      </x:c>
      <x:c r="F100" s="18" t="str">
        <x:v>Estate / grouped industrial area</x:v>
      </x:c>
      <x:c r="G100" s="9" t="n">
        <x:f>COUNTIFS('Unit details'!$B$6:$B$335,$A100,'Unit details'!$V$6:$V$335,$A100&amp;" — "&amp;$B100,'Unit details'!$H$6:$H$335,"Current",'Unit details'!$E$6:$E$335,"Town")</x:f>
        <x:v>1</x:v>
      </x:c>
      <x:c r="H100" s="9" t="n">
        <x:f>COUNTIFS('Unit details'!$B$6:$B$335,$A100,'Unit details'!$V$6:$V$335,$A100&amp;" — "&amp;$B100,'Unit details'!$H$6:$H$335,"Current",'Unit details'!$E$6:$E$335,"Nearby")</x:f>
        <x:v>0</x:v>
      </x:c>
      <x:c r="I100" s="9" t="n">
        <x:f>SUM(G100:H100)</x:f>
        <x:v>1</x:v>
      </x:c>
      <x:c r="J100" s="9" t="n">
        <x:f>SUMIFS('Unit details'!$Y$6:$Y$335,'Unit details'!$B$6:$B$335,$A100,'Unit details'!$V$6:$V$335,$A100&amp;" — "&amp;$B100,'Unit details'!$H$6:$H$335,"Future")</x:f>
        <x:v>0</x:v>
      </x:c>
      <x:c r="K100" s="9" t="n">
        <x:f>COUNTIFS('Unit details'!$B$6:$B$335,$A100,'Unit details'!$V$6:$V$335,$A100&amp;" — "&amp;$B100,'Unit details'!$H$6:$H$335,"Uncertain")</x:f>
        <x:v>0</x:v>
      </x:c>
      <x:c r="L100" s="12" t="str">
        <x:v>Council location library names French Street Industrial Estate; ongoing refurbishment adds mixed commercial/community uses.</x:v>
      </x:c>
      <x:c r="M100" s="12" t="str">
        <x:v>https://onlineservices.glasgowfilm.com/forms/locationlibrary/Sites.aspx?LocationName=Industrial+Property&amp;LocationType=18</x:v>
      </x:c>
      <x:c r="N100" s="12" t="str">
        <x:v>https://www.preciseinstalls.co.uk/french-street-case-study/</x:v>
      </x:c>
    </x:row>
    <x:row r="101" ht="42" customHeight="1">
      <x:c r="A101" s="2" t="str">
        <x:v>Glasgow</x:v>
      </x:c>
      <x:c r="B101" s="12" t="str">
        <x:v>Glasgow Business Park</x:v>
      </x:c>
      <x:c r="C101" s="12" t="str">
        <x:v>Glasgow</x:v>
      </x:c>
      <x:c r="D101" s="18" t="n">
        <x:v>617794</x:v>
      </x:c>
      <x:c r="E101" s="18" t="str">
        <x:v>Town</x:v>
      </x:c>
      <x:c r="F101" s="18" t="str">
        <x:v>Estate / grouped industrial area</x:v>
      </x:c>
      <x:c r="G101" s="9" t="n">
        <x:f>COUNTIFS('Unit details'!$B$6:$B$335,$A101,'Unit details'!$V$6:$V$335,$A101&amp;" — "&amp;$B101,'Unit details'!$H$6:$H$335,"Current",'Unit details'!$E$6:$E$335,"Town")</x:f>
        <x:v>2</x:v>
      </x:c>
      <x:c r="H101" s="9" t="n">
        <x:f>COUNTIFS('Unit details'!$B$6:$B$335,$A101,'Unit details'!$V$6:$V$335,$A101&amp;" — "&amp;$B101,'Unit details'!$H$6:$H$335,"Current",'Unit details'!$E$6:$E$335,"Nearby")</x:f>
        <x:v>0</x:v>
      </x:c>
      <x:c r="I101" s="9" t="n">
        <x:f>SUM(G101:H101)</x:f>
        <x:v>2</x:v>
      </x:c>
      <x:c r="J101" s="9" t="n">
        <x:f>SUMIFS('Unit details'!$Y$6:$Y$335,'Unit details'!$B$6:$B$335,$A101,'Unit details'!$V$6:$V$335,$A101&amp;" — "&amp;$B101,'Unit details'!$H$6:$H$335,"Future")</x:f>
        <x:v>1</x:v>
      </x:c>
      <x:c r="K101" s="9" t="n">
        <x:f>COUNTIFS('Unit details'!$B$6:$B$335,$A101,'Unit details'!$V$6:$V$335,$A101&amp;" — "&amp;$B101,'Unit details'!$H$6:$H$335,"Uncertain")</x:f>
        <x:v>0</x:v>
      </x:c>
      <x:c r="L101" s="12" t="str">
        <x:v>IO Centre and Parkway Point grouped within wider Glasgow Business Park; around 6 miles east of centre.</x:v>
      </x:c>
      <x:c r="M101" s="12" t="str">
        <x:v>https://www.indurent.com/industrial-estates/io-centre/</x:v>
      </x:c>
      <x:c r="N101" s="12" t="str">
        <x:v>https://assets.savills.com/properties/GB0399L88307/675cac7feb8bce7c2b28e41f7a8502cd_Glasgow_North_East__Parkway_Point.pdf</x:v>
      </x:c>
    </x:row>
    <x:row r="102" ht="47" customHeight="1">
      <x:c r="A102" s="2" t="str">
        <x:v>Glasgow</x:v>
      </x:c>
      <x:c r="B102" s="12" t="str">
        <x:v>Glasgow North Trading Estate</x:v>
      </x:c>
      <x:c r="C102" s="12" t="str">
        <x:v>Glasgow</x:v>
      </x:c>
      <x:c r="D102" s="18" t="n">
        <x:v>617794</x:v>
      </x:c>
      <x:c r="E102" s="18" t="str">
        <x:v>Town</x:v>
      </x:c>
      <x:c r="F102" s="18" t="str">
        <x:v>Estate / grouped industrial area</x:v>
      </x:c>
      <x:c r="G102" s="9" t="n">
        <x:f>COUNTIFS('Unit details'!$B$6:$B$335,$A102,'Unit details'!$V$6:$V$335,$A102&amp;" — "&amp;$B102,'Unit details'!$H$6:$H$335,"Current",'Unit details'!$E$6:$E$335,"Town")</x:f>
        <x:v>0</x:v>
      </x:c>
      <x:c r="H102" s="9" t="n">
        <x:f>COUNTIFS('Unit details'!$B$6:$B$335,$A102,'Unit details'!$V$6:$V$335,$A102&amp;" — "&amp;$B102,'Unit details'!$H$6:$H$335,"Current",'Unit details'!$E$6:$E$335,"Nearby")</x:f>
        <x:v>0</x:v>
      </x:c>
      <x:c r="I102" s="9" t="n">
        <x:f>SUM(G102:H102)</x:f>
        <x:v>0</x:v>
      </x:c>
      <x:c r="J102" s="9" t="n">
        <x:f>SUMIFS('Unit details'!$Y$6:$Y$335,'Unit details'!$B$6:$B$335,$A102,'Unit details'!$V$6:$V$335,$A102&amp;" — "&amp;$B102,'Unit details'!$H$6:$H$335,"Future")</x:f>
        <x:v>1</x:v>
      </x:c>
      <x:c r="K102" s="9" t="n">
        <x:f>COUNTIFS('Unit details'!$B$6:$B$335,$A102,'Unit details'!$V$6:$V$335,$A102&amp;" — "&amp;$B102,'Unit details'!$H$6:$H$335,"Uncertain")</x:f>
        <x:v>0</x:v>
      </x:c>
      <x:c r="L102" s="12" t="str">
        <x:v>Additional marketing location identified from unit advertisements.</x:v>
      </x:c>
      <x:c r="M102" s="12" t="str">
        <x:v>https://www.rightmove.co.uk/properties/778994734322752#/?channel=COM_LET</x:v>
      </x:c>
      <x:c r="N102" s="12" t="str">
        <x:v>https://www.rightmove.co.uk/properties/778675530788688#/?channel=COM_LET
https://www.zoopla.co.uk/to-rent/commercial/details/74462926/</x:v>
      </x:c>
    </x:row>
    <x:row r="103" ht="42" customHeight="1">
      <x:c r="A103" s="2" t="str">
        <x:v>Glasgow</x:v>
      </x:c>
      <x:c r="B103" s="12" t="str">
        <x:v>Glenpark Street industrial estate</x:v>
      </x:c>
      <x:c r="C103" s="12" t="str">
        <x:v>Glasgow</x:v>
      </x:c>
      <x:c r="D103" s="18" t="n">
        <x:v>617794</x:v>
      </x:c>
      <x:c r="E103" s="18" t="str">
        <x:v>Town</x:v>
      </x:c>
      <x:c r="F103" s="18" t="str">
        <x:v>Estate / grouped industrial area</x:v>
      </x:c>
      <x:c r="G103" s="9" t="n">
        <x:f>COUNTIFS('Unit details'!$B$6:$B$335,$A103,'Unit details'!$V$6:$V$335,$A103&amp;" — "&amp;$B103,'Unit details'!$H$6:$H$335,"Current",'Unit details'!$E$6:$E$335,"Town")</x:f>
        <x:v>1</x:v>
      </x:c>
      <x:c r="H103" s="9" t="n">
        <x:f>COUNTIFS('Unit details'!$B$6:$B$335,$A103,'Unit details'!$V$6:$V$335,$A103&amp;" — "&amp;$B103,'Unit details'!$H$6:$H$335,"Current",'Unit details'!$E$6:$E$335,"Nearby")</x:f>
        <x:v>0</x:v>
      </x:c>
      <x:c r="I103" s="9" t="n">
        <x:f>SUM(G103:H103)</x:f>
        <x:v>1</x:v>
      </x:c>
      <x:c r="J103" s="9" t="n">
        <x:f>SUMIFS('Unit details'!$Y$6:$Y$335,'Unit details'!$B$6:$B$335,$A103,'Unit details'!$V$6:$V$335,$A103&amp;" — "&amp;$B103,'Unit details'!$H$6:$H$335,"Future")</x:f>
        <x:v>0</x:v>
      </x:c>
      <x:c r="K103" s="9" t="n">
        <x:f>COUNTIFS('Unit details'!$B$6:$B$335,$A103,'Unit details'!$V$6:$V$335,$A103&amp;" — "&amp;$B103,'Unit details'!$H$6:$H$335,"Uncertain")</x:f>
        <x:v>0</x:v>
      </x:c>
      <x:c r="L103" s="12" t="str">
        <x:v>Additional marketing location identified from unit advertisements.</x:v>
      </x:c>
      <x:c r="M103" s="12" t="str">
        <x:v>https://www.rightmove.co.uk/properties/763451100879489#/?channel=COM_LET</x:v>
      </x:c>
      <x:c r="N103" s="12" t="str">
        <x:v>https://www.citypropertyglasgow.co.uk/property/to-let-industrial-premises-9/</x:v>
      </x:c>
    </x:row>
    <x:row r="104" ht="42" customHeight="1">
      <x:c r="A104" s="2" t="str">
        <x:v>Glasgow</x:v>
      </x:c>
      <x:c r="B104" s="12" t="str">
        <x:v>Harmony Court Industrial Estate</x:v>
      </x:c>
      <x:c r="C104" s="12" t="str">
        <x:v>Glasgow</x:v>
      </x:c>
      <x:c r="D104" s="18" t="n">
        <x:v>617794</x:v>
      </x:c>
      <x:c r="E104" s="18" t="str">
        <x:v>Town</x:v>
      </x:c>
      <x:c r="F104" s="18" t="str">
        <x:v>Estate / grouped industrial area</x:v>
      </x:c>
      <x:c r="G104" s="9" t="n">
        <x:f>COUNTIFS('Unit details'!$B$6:$B$335,$A104,'Unit details'!$V$6:$V$335,$A104&amp;" — "&amp;$B104,'Unit details'!$H$6:$H$335,"Current",'Unit details'!$E$6:$E$335,"Town")</x:f>
        <x:v>0</x:v>
      </x:c>
      <x:c r="H104" s="9" t="n">
        <x:f>COUNTIFS('Unit details'!$B$6:$B$335,$A104,'Unit details'!$V$6:$V$335,$A104&amp;" — "&amp;$B104,'Unit details'!$H$6:$H$335,"Current",'Unit details'!$E$6:$E$335,"Nearby")</x:f>
        <x:v>0</x:v>
      </x:c>
      <x:c r="I104" s="9" t="n">
        <x:f>SUM(G104:H104)</x:f>
        <x:v>0</x:v>
      </x:c>
      <x:c r="J104" s="9" t="n">
        <x:f>SUMIFS('Unit details'!$Y$6:$Y$335,'Unit details'!$B$6:$B$335,$A104,'Unit details'!$V$6:$V$335,$A104&amp;" — "&amp;$B104,'Unit details'!$H$6:$H$335,"Future")</x:f>
        <x:v>0</x:v>
      </x:c>
      <x:c r="K104" s="9" t="n">
        <x:f>COUNTIFS('Unit details'!$B$6:$B$335,$A104,'Unit details'!$V$6:$V$335,$A104&amp;" — "&amp;$B104,'Unit details'!$H$6:$H$335,"Uncertain")</x:f>
        <x:v>0</x:v>
      </x:c>
      <x:c r="L104" s="12" t="str">
        <x:v>Distinct purpose-built estate, about 3 miles southwest of centre; stock range 2,900–7,800 sq ft.</x:v>
      </x:c>
      <x:c r="M104" s="12" t="str">
        <x:v>https://www.indurent.com/industrial-estates/harmony-court-industrial-estate/</x:v>
      </x:c>
      <x:c r="N104" s="12" t="str"/>
    </x:row>
    <x:row r="105" ht="60" customHeight="1">
      <x:c r="A105" s="2" t="str">
        <x:v>Glasgow</x:v>
      </x:c>
      <x:c r="B105" s="12" t="str">
        <x:v>Hillington Park</x:v>
      </x:c>
      <x:c r="C105" s="12" t="str">
        <x:v>Glasgow</x:v>
      </x:c>
      <x:c r="D105" s="18" t="n">
        <x:v>617794</x:v>
      </x:c>
      <x:c r="E105" s="18" t="str">
        <x:v>Town</x:v>
      </x:c>
      <x:c r="F105" s="18" t="str">
        <x:v>Estate / grouped industrial area</x:v>
      </x:c>
      <x:c r="G105" s="9" t="n">
        <x:f>COUNTIFS('Unit details'!$B$6:$B$335,$A105,'Unit details'!$V$6:$V$335,$A105&amp;" — "&amp;$B105,'Unit details'!$H$6:$H$335,"Current",'Unit details'!$E$6:$E$335,"Town")</x:f>
        <x:v>12</x:v>
      </x:c>
      <x:c r="H105" s="9" t="n">
        <x:f>COUNTIFS('Unit details'!$B$6:$B$335,$A105,'Unit details'!$V$6:$V$335,$A105&amp;" — "&amp;$B105,'Unit details'!$H$6:$H$335,"Current",'Unit details'!$E$6:$E$335,"Nearby")</x:f>
        <x:v>0</x:v>
      </x:c>
      <x:c r="I105" s="9" t="n">
        <x:f>SUM(G105:H105)</x:f>
        <x:v>12</x:v>
      </x:c>
      <x:c r="J105" s="9" t="n">
        <x:f>SUMIFS('Unit details'!$Y$6:$Y$335,'Unit details'!$B$6:$B$335,$A105,'Unit details'!$V$6:$V$335,$A105&amp;" — "&amp;$B105,'Unit details'!$H$6:$H$335,"Future")</x:f>
        <x:v>1</x:v>
      </x:c>
      <x:c r="K105" s="9" t="n">
        <x:f>COUNTIFS('Unit details'!$B$6:$B$335,$A105,'Unit details'!$V$6:$V$335,$A105&amp;" — "&amp;$B105,'Unit details'!$H$6:$H$335,"Uncertain")</x:f>
        <x:v>1</x:v>
      </x:c>
      <x:c r="L105" s="12" t="str">
        <x:v>Spans administrative boundary and marketed with Glasgow address; Paisley and Renfrew nearby. Do not automatically assign every unit Glasgow town population. Specific unit postcode/polygon check needed. Includes Kelvin Gate, Mossland Drive, Hillington West/West 100/West 200; do not count nested schemes independently. Subsequent NRS postcode-point checks confirm Glasgow locality for five marketed streets.</x:v>
      </x:c>
      <x:c r="M105" s="12" t="str">
        <x:v>https://hillingtonpark.com/location/</x:v>
      </x:c>
      <x:c r="N105" s="12" t="str">
        <x:v>https://investinrenfrewshire.com/investment-sites/</x:v>
      </x:c>
    </x:row>
    <x:row r="106" ht="42" customHeight="1">
      <x:c r="A106" s="2" t="str">
        <x:v>Glasgow</x:v>
      </x:c>
      <x:c r="B106" s="12" t="str">
        <x:v>Ibrox Business Park</x:v>
      </x:c>
      <x:c r="C106" s="12" t="str">
        <x:v>Glasgow</x:v>
      </x:c>
      <x:c r="D106" s="18" t="n">
        <x:v>617794</x:v>
      </x:c>
      <x:c r="E106" s="18" t="str">
        <x:v>Town</x:v>
      </x:c>
      <x:c r="F106" s="18" t="str">
        <x:v>Estate / grouped industrial area</x:v>
      </x:c>
      <x:c r="G106" s="9" t="n">
        <x:f>COUNTIFS('Unit details'!$B$6:$B$335,$A106,'Unit details'!$V$6:$V$335,$A106&amp;" — "&amp;$B106,'Unit details'!$H$6:$H$335,"Current",'Unit details'!$E$6:$E$335,"Town")</x:f>
        <x:v>4</x:v>
      </x:c>
      <x:c r="H106" s="9" t="n">
        <x:f>COUNTIFS('Unit details'!$B$6:$B$335,$A106,'Unit details'!$V$6:$V$335,$A106&amp;" — "&amp;$B106,'Unit details'!$H$6:$H$335,"Current",'Unit details'!$E$6:$E$335,"Nearby")</x:f>
        <x:v>0</x:v>
      </x:c>
      <x:c r="I106" s="9" t="n">
        <x:f>SUM(G106:H106)</x:f>
        <x:v>4</x:v>
      </x:c>
      <x:c r="J106" s="9" t="n">
        <x:f>SUMIFS('Unit details'!$Y$6:$Y$335,'Unit details'!$B$6:$B$335,$A106,'Unit details'!$V$6:$V$335,$A106&amp;" — "&amp;$B106,'Unit details'!$H$6:$H$335,"Future")</x:f>
        <x:v>1</x:v>
      </x:c>
      <x:c r="K106" s="9" t="n">
        <x:f>COUNTIFS('Unit details'!$B$6:$B$335,$A106,'Unit details'!$V$6:$V$335,$A106&amp;" — "&amp;$B106,'Unit details'!$H$6:$H$335,"Uncertain")</x:f>
        <x:v>0</x:v>
      </x:c>
      <x:c r="L106" s="12" t="str">
        <x:v>Includes Davieland Court and its unit advertisements; count once.</x:v>
      </x:c>
      <x:c r="M106" s="12" t="str">
        <x:v>https://mileway.com/properties/gb/portfolio/ibrox/</x:v>
      </x:c>
      <x:c r="N106" s="12" t="str">
        <x:v>https://mileway.com/properties/gb/portfolio/ibroxbp-davieland-court/</x:v>
      </x:c>
    </x:row>
    <x:row r="107" ht="42" customHeight="1">
      <x:c r="A107" s="2" t="str">
        <x:v>Glasgow</x:v>
      </x:c>
      <x:c r="B107" s="12" t="str">
        <x:v>Jordanhill Crow Road premises</x:v>
      </x:c>
      <x:c r="C107" s="12" t="str">
        <x:v>Glasgow</x:v>
      </x:c>
      <x:c r="D107" s="18" t="n">
        <x:v>617794</x:v>
      </x:c>
      <x:c r="E107" s="18" t="str">
        <x:v>Town</x:v>
      </x:c>
      <x:c r="F107" s="18" t="str">
        <x:v>Standalone / mixed premises</x:v>
      </x:c>
      <x:c r="G107" s="9" t="n">
        <x:f>COUNTIFS('Unit details'!$B$6:$B$335,$A107,'Unit details'!$V$6:$V$335,$A107&amp;" — "&amp;$B107,'Unit details'!$H$6:$H$335,"Current",'Unit details'!$E$6:$E$335,"Town")</x:f>
        <x:v>0</x:v>
      </x:c>
      <x:c r="H107" s="9" t="n">
        <x:f>COUNTIFS('Unit details'!$B$6:$B$335,$A107,'Unit details'!$V$6:$V$335,$A107&amp;" — "&amp;$B107,'Unit details'!$H$6:$H$335,"Current",'Unit details'!$E$6:$E$335,"Nearby")</x:f>
        <x:v>0</x:v>
      </x:c>
      <x:c r="I107" s="9" t="n">
        <x:f>SUM(G107:H107)</x:f>
        <x:v>0</x:v>
      </x:c>
      <x:c r="J107" s="9" t="n">
        <x:f>SUMIFS('Unit details'!$Y$6:$Y$335,'Unit details'!$B$6:$B$335,$A107,'Unit details'!$V$6:$V$335,$A107&amp;" — "&amp;$B107,'Unit details'!$H$6:$H$335,"Future")</x:f>
        <x:v>0</x:v>
      </x:c>
      <x:c r="K107" s="9" t="n">
        <x:f>COUNTIFS('Unit details'!$B$6:$B$335,$A107,'Unit details'!$V$6:$V$335,$A107&amp;" — "&amp;$B107,'Unit details'!$H$6:$H$335,"Uncertain")</x:f>
        <x:v>1</x:v>
      </x:c>
      <x:c r="L107" s="12" t="str">
        <x:v>Additional marketing location identified from unit advertisements.</x:v>
      </x:c>
      <x:c r="M107" s="12" t="str">
        <x:v>https://www.zoopla.co.uk/to-rent/commercial/details/66242658/</x:v>
      </x:c>
      <x:c r="N107" s="12" t="str"/>
    </x:row>
    <x:row r="108" ht="42" customHeight="1">
      <x:c r="A108" s="2" t="str">
        <x:v>Glasgow</x:v>
      </x:c>
      <x:c r="B108" s="12" t="str">
        <x:v>Kinning Park / Cornwall Street South</x:v>
      </x:c>
      <x:c r="C108" s="12" t="str">
        <x:v>Glasgow</x:v>
      </x:c>
      <x:c r="D108" s="18" t="n">
        <x:v>617794</x:v>
      </x:c>
      <x:c r="E108" s="18" t="str">
        <x:v>Town</x:v>
      </x:c>
      <x:c r="F108" s="18" t="str">
        <x:v>Standalone / mixed premises</x:v>
      </x:c>
      <x:c r="G108" s="9" t="n">
        <x:f>COUNTIFS('Unit details'!$B$6:$B$335,$A108,'Unit details'!$V$6:$V$335,$A108&amp;" — "&amp;$B108,'Unit details'!$H$6:$H$335,"Current",'Unit details'!$E$6:$E$335,"Town")</x:f>
        <x:v>1</x:v>
      </x:c>
      <x:c r="H108" s="9" t="n">
        <x:f>COUNTIFS('Unit details'!$B$6:$B$335,$A108,'Unit details'!$V$6:$V$335,$A108&amp;" — "&amp;$B108,'Unit details'!$H$6:$H$335,"Current",'Unit details'!$E$6:$E$335,"Nearby")</x:f>
        <x:v>0</x:v>
      </x:c>
      <x:c r="I108" s="9" t="n">
        <x:f>SUM(G108:H108)</x:f>
        <x:v>1</x:v>
      </x:c>
      <x:c r="J108" s="9" t="n">
        <x:f>SUMIFS('Unit details'!$Y$6:$Y$335,'Unit details'!$B$6:$B$335,$A108,'Unit details'!$V$6:$V$335,$A108&amp;" — "&amp;$B108,'Unit details'!$H$6:$H$335,"Future")</x:f>
        <x:v>0</x:v>
      </x:c>
      <x:c r="K108" s="9" t="n">
        <x:f>COUNTIFS('Unit details'!$B$6:$B$335,$A108,'Unit details'!$V$6:$V$335,$A108&amp;" — "&amp;$B108,'Unit details'!$H$6:$H$335,"Uncertain")</x:f>
        <x:v>0</x:v>
      </x:c>
      <x:c r="L108" s="12" t="str">
        <x:v>Additional marketing location identified from unit advertisements.</x:v>
      </x:c>
      <x:c r="M108" s="12" t="str">
        <x:v>https://www.rightmove.co.uk/properties/770686640109968#/?channel=COM_LET</x:v>
      </x:c>
      <x:c r="N108" s="12" t="str"/>
    </x:row>
    <x:row r="109" ht="42" customHeight="1">
      <x:c r="A109" s="2" t="str">
        <x:v>Glasgow</x:v>
      </x:c>
      <x:c r="B109" s="12" t="str">
        <x:v>Kinning Parkway</x:v>
      </x:c>
      <x:c r="C109" s="12" t="str">
        <x:v>Glasgow</x:v>
      </x:c>
      <x:c r="D109" s="18" t="n">
        <x:v>617794</x:v>
      </x:c>
      <x:c r="E109" s="18" t="str">
        <x:v>Town</x:v>
      </x:c>
      <x:c r="F109" s="18" t="str">
        <x:v>Standalone / mixed premises</x:v>
      </x:c>
      <x:c r="G109" s="9" t="n">
        <x:f>COUNTIFS('Unit details'!$B$6:$B$335,$A109,'Unit details'!$V$6:$V$335,$A109&amp;" — "&amp;$B109,'Unit details'!$H$6:$H$335,"Current",'Unit details'!$E$6:$E$335,"Town")</x:f>
        <x:v>1</x:v>
      </x:c>
      <x:c r="H109" s="9" t="n">
        <x:f>COUNTIFS('Unit details'!$B$6:$B$335,$A109,'Unit details'!$V$6:$V$335,$A109&amp;" — "&amp;$B109,'Unit details'!$H$6:$H$335,"Current",'Unit details'!$E$6:$E$335,"Nearby")</x:f>
        <x:v>0</x:v>
      </x:c>
      <x:c r="I109" s="9" t="n">
        <x:f>SUM(G109:H109)</x:f>
        <x:v>1</x:v>
      </x:c>
      <x:c r="J109" s="9" t="n">
        <x:f>SUMIFS('Unit details'!$Y$6:$Y$335,'Unit details'!$B$6:$B$335,$A109,'Unit details'!$V$6:$V$335,$A109&amp;" — "&amp;$B109,'Unit details'!$H$6:$H$335,"Future")</x:f>
        <x:v>0</x:v>
      </x:c>
      <x:c r="K109" s="9" t="n">
        <x:f>COUNTIFS('Unit details'!$B$6:$B$335,$A109,'Unit details'!$V$6:$V$335,$A109&amp;" — "&amp;$B109,'Unit details'!$H$6:$H$335,"Uncertain")</x:f>
        <x:v>0</x:v>
      </x:c>
      <x:c r="L109" s="12" t="str">
        <x:v>Additional marketing location identified from unit advertisements.</x:v>
      </x:c>
      <x:c r="M109" s="12" t="str">
        <x:v>https://www.zoopla.co.uk/to-rent/commercial/details/74552293/</x:v>
      </x:c>
      <x:c r="N109" s="12" t="str"/>
    </x:row>
    <x:row r="110" ht="42" customHeight="1">
      <x:c r="A110" s="2" t="str">
        <x:v>Glasgow</x:v>
      </x:c>
      <x:c r="B110" s="12" t="str">
        <x:v>Lairds Complex</x:v>
      </x:c>
      <x:c r="C110" s="12" t="str">
        <x:v>Glasgow</x:v>
      </x:c>
      <x:c r="D110" s="18" t="n">
        <x:v>617794</x:v>
      </x:c>
      <x:c r="E110" s="18" t="str">
        <x:v>Town</x:v>
      </x:c>
      <x:c r="F110" s="18" t="str">
        <x:v>Standalone / mixed premises</x:v>
      </x:c>
      <x:c r="G110" s="9" t="n">
        <x:f>COUNTIFS('Unit details'!$B$6:$B$335,$A110,'Unit details'!$V$6:$V$335,$A110&amp;" — "&amp;$B110,'Unit details'!$H$6:$H$335,"Current",'Unit details'!$E$6:$E$335,"Town")</x:f>
        <x:v>4</x:v>
      </x:c>
      <x:c r="H110" s="9" t="n">
        <x:f>COUNTIFS('Unit details'!$B$6:$B$335,$A110,'Unit details'!$V$6:$V$335,$A110&amp;" — "&amp;$B110,'Unit details'!$H$6:$H$335,"Current",'Unit details'!$E$6:$E$335,"Nearby")</x:f>
        <x:v>0</x:v>
      </x:c>
      <x:c r="I110" s="9" t="n">
        <x:f>SUM(G110:H110)</x:f>
        <x:v>4</x:v>
      </x:c>
      <x:c r="J110" s="9" t="n">
        <x:f>SUMIFS('Unit details'!$Y$6:$Y$335,'Unit details'!$B$6:$B$335,$A110,'Unit details'!$V$6:$V$335,$A110&amp;" — "&amp;$B110,'Unit details'!$H$6:$H$335,"Future")</x:f>
        <x:v>0</x:v>
      </x:c>
      <x:c r="K110" s="9" t="n">
        <x:f>COUNTIFS('Unit details'!$B$6:$B$335,$A110,'Unit details'!$V$6:$V$335,$A110&amp;" — "&amp;$B110,'Unit details'!$H$6:$H$335,"Uncertain")</x:f>
        <x:v>0</x:v>
      </x:c>
      <x:c r="L110" s="12" t="str">
        <x:v>Additional marketing location identified from unit advertisements.</x:v>
      </x:c>
      <x:c r="M110" s="12" t="str">
        <x:v>https://www.rightmove.co.uk/properties/773378993201297#/?channel=COM_LET</x:v>
      </x:c>
      <x:c r="N110" s="12" t="str"/>
    </x:row>
    <x:row r="111" ht="42" customHeight="1">
      <x:c r="A111" s="2" t="str">
        <x:v>Glasgow</x:v>
      </x:c>
      <x:c r="B111" s="12" t="str">
        <x:v>Linn Park Industrial Estate</x:v>
      </x:c>
      <x:c r="C111" s="12" t="str">
        <x:v>Glasgow</x:v>
      </x:c>
      <x:c r="D111" s="18" t="n">
        <x:v>617794</x:v>
      </x:c>
      <x:c r="E111" s="18" t="str">
        <x:v>Town</x:v>
      </x:c>
      <x:c r="F111" s="18" t="str">
        <x:v>Estate / grouped industrial area</x:v>
      </x:c>
      <x:c r="G111" s="9" t="n">
        <x:f>COUNTIFS('Unit details'!$B$6:$B$335,$A111,'Unit details'!$V$6:$V$335,$A111&amp;" — "&amp;$B111,'Unit details'!$H$6:$H$335,"Current",'Unit details'!$E$6:$E$335,"Town")</x:f>
        <x:v>1</x:v>
      </x:c>
      <x:c r="H111" s="9" t="n">
        <x:f>COUNTIFS('Unit details'!$B$6:$B$335,$A111,'Unit details'!$V$6:$V$335,$A111&amp;" — "&amp;$B111,'Unit details'!$H$6:$H$335,"Current",'Unit details'!$E$6:$E$335,"Nearby")</x:f>
        <x:v>0</x:v>
      </x:c>
      <x:c r="I111" s="9" t="n">
        <x:f>SUM(G111:H111)</x:f>
        <x:v>1</x:v>
      </x:c>
      <x:c r="J111" s="9" t="n">
        <x:f>SUMIFS('Unit details'!$Y$6:$Y$335,'Unit details'!$B$6:$B$335,$A111,'Unit details'!$V$6:$V$335,$A111&amp;" — "&amp;$B111,'Unit details'!$H$6:$H$335,"Future")</x:f>
        <x:v>0</x:v>
      </x:c>
      <x:c r="K111" s="9" t="n">
        <x:f>COUNTIFS('Unit details'!$B$6:$B$335,$A111,'Unit details'!$V$6:$V$335,$A111&amp;" — "&amp;$B111,'Unit details'!$H$6:$H$335,"Uncertain")</x:f>
        <x:v>0</x:v>
      </x:c>
      <x:c r="L111" s="12" t="str">
        <x:v>Council commercial landlord advertises Unit 10, 978 sq ft. Southern city location beyond central 3-mile screen.</x:v>
      </x:c>
      <x:c r="M111" s="12" t="str">
        <x:v>https://www.citypropertyglasgow.co.uk/properties/for-rent/</x:v>
      </x:c>
      <x:c r="N111" s="12" t="str"/>
    </x:row>
    <x:row r="112" ht="42" customHeight="1">
      <x:c r="A112" s="2" t="str">
        <x:v>Glasgow</x:v>
      </x:c>
      <x:c r="B112" s="12" t="str">
        <x:v>London Road Industrial Estate</x:v>
      </x:c>
      <x:c r="C112" s="12" t="str">
        <x:v>Glasgow</x:v>
      </x:c>
      <x:c r="D112" s="18" t="n">
        <x:v>617794</x:v>
      </x:c>
      <x:c r="E112" s="18" t="str">
        <x:v>Town</x:v>
      </x:c>
      <x:c r="F112" s="18" t="str">
        <x:v>Estate / grouped industrial area</x:v>
      </x:c>
      <x:c r="G112" s="9" t="n">
        <x:f>COUNTIFS('Unit details'!$B$6:$B$335,$A112,'Unit details'!$V$6:$V$335,$A112&amp;" — "&amp;$B112,'Unit details'!$H$6:$H$335,"Current",'Unit details'!$E$6:$E$335,"Town")</x:f>
        <x:v>3</x:v>
      </x:c>
      <x:c r="H112" s="9" t="n">
        <x:f>COUNTIFS('Unit details'!$B$6:$B$335,$A112,'Unit details'!$V$6:$V$335,$A112&amp;" — "&amp;$B112,'Unit details'!$H$6:$H$335,"Current",'Unit details'!$E$6:$E$335,"Nearby")</x:f>
        <x:v>0</x:v>
      </x:c>
      <x:c r="I112" s="9" t="n">
        <x:f>SUM(G112:H112)</x:f>
        <x:v>3</x:v>
      </x:c>
      <x:c r="J112" s="9" t="n">
        <x:f>SUMIFS('Unit details'!$Y$6:$Y$335,'Unit details'!$B$6:$B$335,$A112,'Unit details'!$V$6:$V$335,$A112&amp;" — "&amp;$B112,'Unit details'!$H$6:$H$335,"Future")</x:f>
        <x:v>0</x:v>
      </x:c>
      <x:c r="K112" s="9" t="n">
        <x:f>COUNTIFS('Unit details'!$B$6:$B$335,$A112,'Unit details'!$V$6:$V$335,$A112&amp;" — "&amp;$B112,'Unit details'!$H$6:$H$335,"Uncertain")</x:f>
        <x:v>0</x:v>
      </x:c>
      <x:c r="L112" s="12" t="str">
        <x:v>Landlord places it 1.5 miles east of centre.</x:v>
      </x:c>
      <x:c r="M112" s="12" t="str">
        <x:v>https://mileway.com/properties/gb/portfolio/london-road-estate/</x:v>
      </x:c>
      <x:c r="N112" s="12" t="str"/>
    </x:row>
    <x:row r="113" ht="42" customHeight="1">
      <x:c r="A113" s="2" t="str">
        <x:v>Glasgow</x:v>
      </x:c>
      <x:c r="B113" s="12" t="str">
        <x:v>Meadow Road industrial estate</x:v>
      </x:c>
      <x:c r="C113" s="12" t="str">
        <x:v>Glasgow</x:v>
      </x:c>
      <x:c r="D113" s="18" t="n">
        <x:v>617794</x:v>
      </x:c>
      <x:c r="E113" s="18" t="str">
        <x:v>Town</x:v>
      </x:c>
      <x:c r="F113" s="18" t="str">
        <x:v>Estate / grouped industrial area</x:v>
      </x:c>
      <x:c r="G113" s="9" t="n">
        <x:f>COUNTIFS('Unit details'!$B$6:$B$335,$A113,'Unit details'!$V$6:$V$335,$A113&amp;" — "&amp;$B113,'Unit details'!$H$6:$H$335,"Current",'Unit details'!$E$6:$E$335,"Town")</x:f>
        <x:v>1</x:v>
      </x:c>
      <x:c r="H113" s="9" t="n">
        <x:f>COUNTIFS('Unit details'!$B$6:$B$335,$A113,'Unit details'!$V$6:$V$335,$A113&amp;" — "&amp;$B113,'Unit details'!$H$6:$H$335,"Current",'Unit details'!$E$6:$E$335,"Nearby")</x:f>
        <x:v>0</x:v>
      </x:c>
      <x:c r="I113" s="9" t="n">
        <x:f>SUM(G113:H113)</x:f>
        <x:v>1</x:v>
      </x:c>
      <x:c r="J113" s="9" t="n">
        <x:f>SUMIFS('Unit details'!$Y$6:$Y$335,'Unit details'!$B$6:$B$335,$A113,'Unit details'!$V$6:$V$335,$A113&amp;" — "&amp;$B113,'Unit details'!$H$6:$H$335,"Future")</x:f>
        <x:v>0</x:v>
      </x:c>
      <x:c r="K113" s="9" t="n">
        <x:f>COUNTIFS('Unit details'!$B$6:$B$335,$A113,'Unit details'!$V$6:$V$335,$A113&amp;" — "&amp;$B113,'Unit details'!$H$6:$H$335,"Uncertain")</x:f>
        <x:v>0</x:v>
      </x:c>
      <x:c r="L113" s="12" t="str">
        <x:v>Additional marketing location identified from unit advertisements.</x:v>
      </x:c>
      <x:c r="M113" s="12" t="str">
        <x:v>https://www.rightmove.co.uk/properties/763445826501537#/?channel=COM_LET</x:v>
      </x:c>
      <x:c r="N113" s="12" t="str">
        <x:v>https://www.citypropertyglasgow.co.uk/property/to-let-industrial-premises-10/</x:v>
      </x:c>
    </x:row>
    <x:row r="114" ht="42" customHeight="1">
      <x:c r="A114" s="2" t="str">
        <x:v>Glasgow</x:v>
      </x:c>
      <x:c r="B114" s="12" t="str">
        <x:v>Milnpark Trading Estate</x:v>
      </x:c>
      <x:c r="C114" s="12" t="str">
        <x:v>Glasgow</x:v>
      </x:c>
      <x:c r="D114" s="18" t="n">
        <x:v>617794</x:v>
      </x:c>
      <x:c r="E114" s="18" t="str">
        <x:v>Town</x:v>
      </x:c>
      <x:c r="F114" s="18" t="str">
        <x:v>Estate / grouped industrial area</x:v>
      </x:c>
      <x:c r="G114" s="9" t="n">
        <x:f>COUNTIFS('Unit details'!$B$6:$B$335,$A114,'Unit details'!$V$6:$V$335,$A114&amp;" — "&amp;$B114,'Unit details'!$H$6:$H$335,"Current",'Unit details'!$E$6:$E$335,"Town")</x:f>
        <x:v>1</x:v>
      </x:c>
      <x:c r="H114" s="9" t="n">
        <x:f>COUNTIFS('Unit details'!$B$6:$B$335,$A114,'Unit details'!$V$6:$V$335,$A114&amp;" — "&amp;$B114,'Unit details'!$H$6:$H$335,"Current",'Unit details'!$E$6:$E$335,"Nearby")</x:f>
        <x:v>0</x:v>
      </x:c>
      <x:c r="I114" s="9" t="n">
        <x:f>SUM(G114:H114)</x:f>
        <x:v>1</x:v>
      </x:c>
      <x:c r="J114" s="9" t="n">
        <x:f>SUMIFS('Unit details'!$Y$6:$Y$335,'Unit details'!$B$6:$B$335,$A114,'Unit details'!$V$6:$V$335,$A114&amp;" — "&amp;$B114,'Unit details'!$H$6:$H$335,"Future")</x:f>
        <x:v>0</x:v>
      </x:c>
      <x:c r="K114" s="9" t="n">
        <x:f>COUNTIFS('Unit details'!$B$6:$B$335,$A114,'Unit details'!$V$6:$V$335,$A114&amp;" — "&amp;$B114,'Unit details'!$H$6:$H$335,"Uncertain")</x:f>
        <x:v>0</x:v>
      </x:c>
      <x:c r="L114" s="12" t="str">
        <x:v>Additional marketing location identified from unit advertisements.</x:v>
      </x:c>
      <x:c r="M114" s="12" t="str">
        <x:v>https://www.rightmove.co.uk/properties/732819232574208#/?channel=COM_LET</x:v>
      </x:c>
      <x:c r="N114" s="12" t="str">
        <x:v>https://www.rightmove.co.uk/properties/769631594431793#/?channel=COM_LET</x:v>
      </x:c>
    </x:row>
    <x:row r="115" ht="42" customHeight="1">
      <x:c r="A115" s="2" t="str">
        <x:v>Glasgow</x:v>
      </x:c>
      <x:c r="B115" s="12" t="str">
        <x:v>New Albion Industrial Estate</x:v>
      </x:c>
      <x:c r="C115" s="12" t="str">
        <x:v>Glasgow</x:v>
      </x:c>
      <x:c r="D115" s="18" t="n">
        <x:v>617794</x:v>
      </x:c>
      <x:c r="E115" s="18" t="str">
        <x:v>Town</x:v>
      </x:c>
      <x:c r="F115" s="18" t="str">
        <x:v>Estate / grouped industrial area</x:v>
      </x:c>
      <x:c r="G115" s="9" t="n">
        <x:f>COUNTIFS('Unit details'!$B$6:$B$335,$A115,'Unit details'!$V$6:$V$335,$A115&amp;" — "&amp;$B115,'Unit details'!$H$6:$H$335,"Current",'Unit details'!$E$6:$E$335,"Town")</x:f>
        <x:v>2</x:v>
      </x:c>
      <x:c r="H115" s="9" t="n">
        <x:f>COUNTIFS('Unit details'!$B$6:$B$335,$A115,'Unit details'!$V$6:$V$335,$A115&amp;" — "&amp;$B115,'Unit details'!$H$6:$H$335,"Current",'Unit details'!$E$6:$E$335,"Nearby")</x:f>
        <x:v>0</x:v>
      </x:c>
      <x:c r="I115" s="9" t="n">
        <x:f>SUM(G115:H115)</x:f>
        <x:v>2</x:v>
      </x:c>
      <x:c r="J115" s="9" t="n">
        <x:f>SUMIFS('Unit details'!$Y$6:$Y$335,'Unit details'!$B$6:$B$335,$A115,'Unit details'!$V$6:$V$335,$A115&amp;" — "&amp;$B115,'Unit details'!$H$6:$H$335,"Future")</x:f>
        <x:v>0</x:v>
      </x:c>
      <x:c r="K115" s="9" t="n">
        <x:f>COUNTIFS('Unit details'!$B$6:$B$335,$A115,'Unit details'!$V$6:$V$335,$A115&amp;" — "&amp;$B115,'Unit details'!$H$6:$H$335,"Uncertain")</x:f>
        <x:v>0</x:v>
      </x:c>
      <x:c r="L115" s="12" t="str">
        <x:v>Additional marketing location identified from unit advertisements.</x:v>
      </x:c>
      <x:c r="M115" s="12" t="str">
        <x:v>https://www.rightmove.co.uk/properties/760902348045457#/?channel=COM_LET</x:v>
      </x:c>
      <x:c r="N115" s="12" t="str">
        <x:v>https://www.zoopla.co.uk/to-rent/commercial/details/67843147/</x:v>
      </x:c>
    </x:row>
    <x:row r="116" ht="42" customHeight="1">
      <x:c r="A116" s="2" t="str">
        <x:v>Glasgow</x:v>
      </x:c>
      <x:c r="B116" s="12" t="str">
        <x:v>No named estate — Haugh Road</x:v>
      </x:c>
      <x:c r="C116" s="12" t="str">
        <x:v>Glasgow</x:v>
      </x:c>
      <x:c r="D116" s="18" t="n">
        <x:v>617794</x:v>
      </x:c>
      <x:c r="E116" s="18" t="str">
        <x:v>Town</x:v>
      </x:c>
      <x:c r="F116" s="18" t="str">
        <x:v>Standalone / mixed premises</x:v>
      </x:c>
      <x:c r="G116" s="9" t="n">
        <x:f>COUNTIFS('Unit details'!$B$6:$B$335,$A116,'Unit details'!$V$6:$V$335,$A116&amp;" — "&amp;$B116,'Unit details'!$H$6:$H$335,"Current",'Unit details'!$E$6:$E$335,"Town")</x:f>
        <x:v>1</x:v>
      </x:c>
      <x:c r="H116" s="9" t="n">
        <x:f>COUNTIFS('Unit details'!$B$6:$B$335,$A116,'Unit details'!$V$6:$V$335,$A116&amp;" — "&amp;$B116,'Unit details'!$H$6:$H$335,"Current",'Unit details'!$E$6:$E$335,"Nearby")</x:f>
        <x:v>0</x:v>
      </x:c>
      <x:c r="I116" s="9" t="n">
        <x:f>SUM(G116:H116)</x:f>
        <x:v>1</x:v>
      </x:c>
      <x:c r="J116" s="9" t="n">
        <x:f>SUMIFS('Unit details'!$Y$6:$Y$335,'Unit details'!$B$6:$B$335,$A116,'Unit details'!$V$6:$V$335,$A116&amp;" — "&amp;$B116,'Unit details'!$H$6:$H$335,"Future")</x:f>
        <x:v>0</x:v>
      </x:c>
      <x:c r="K116" s="9" t="n">
        <x:f>COUNTIFS('Unit details'!$B$6:$B$335,$A116,'Unit details'!$V$6:$V$335,$A116&amp;" — "&amp;$B116,'Unit details'!$H$6:$H$335,"Uncertain")</x:f>
        <x:v>0</x:v>
      </x:c>
      <x:c r="L116" s="12" t="str">
        <x:v>Additional marketing location identified from unit advertisements.</x:v>
      </x:c>
      <x:c r="M116" s="12" t="str">
        <x:v>https://www.rightmove.co.uk/properties/760901827948848#/?channel=COM_LET</x:v>
      </x:c>
      <x:c r="N116" s="12" t="str">
        <x:v>https://www.zoopla.co.uk/to-rent/commercial/details/73115564/</x:v>
      </x:c>
    </x:row>
    <x:row r="117" ht="42" customHeight="1">
      <x:c r="A117" s="2" t="str">
        <x:v>Glasgow</x:v>
      </x:c>
      <x:c r="B117" s="12" t="str">
        <x:v>No named estate — London Road</x:v>
      </x:c>
      <x:c r="C117" s="12" t="str">
        <x:v>Glasgow</x:v>
      </x:c>
      <x:c r="D117" s="18" t="n">
        <x:v>617794</x:v>
      </x:c>
      <x:c r="E117" s="18" t="str">
        <x:v>Town</x:v>
      </x:c>
      <x:c r="F117" s="18" t="str">
        <x:v>Standalone / mixed premises</x:v>
      </x:c>
      <x:c r="G117" s="9" t="n">
        <x:f>COUNTIFS('Unit details'!$B$6:$B$335,$A117,'Unit details'!$V$6:$V$335,$A117&amp;" — "&amp;$B117,'Unit details'!$H$6:$H$335,"Current",'Unit details'!$E$6:$E$335,"Town")</x:f>
        <x:v>1</x:v>
      </x:c>
      <x:c r="H117" s="9" t="n">
        <x:f>COUNTIFS('Unit details'!$B$6:$B$335,$A117,'Unit details'!$V$6:$V$335,$A117&amp;" — "&amp;$B117,'Unit details'!$H$6:$H$335,"Current",'Unit details'!$E$6:$E$335,"Nearby")</x:f>
        <x:v>0</x:v>
      </x:c>
      <x:c r="I117" s="9" t="n">
        <x:f>SUM(G117:H117)</x:f>
        <x:v>1</x:v>
      </x:c>
      <x:c r="J117" s="9" t="n">
        <x:f>SUMIFS('Unit details'!$Y$6:$Y$335,'Unit details'!$B$6:$B$335,$A117,'Unit details'!$V$6:$V$335,$A117&amp;" — "&amp;$B117,'Unit details'!$H$6:$H$335,"Future")</x:f>
        <x:v>0</x:v>
      </x:c>
      <x:c r="K117" s="9" t="n">
        <x:f>COUNTIFS('Unit details'!$B$6:$B$335,$A117,'Unit details'!$V$6:$V$335,$A117&amp;" — "&amp;$B117,'Unit details'!$H$6:$H$335,"Uncertain")</x:f>
        <x:v>0</x:v>
      </x:c>
      <x:c r="L117" s="12" t="str">
        <x:v>Additional marketing location identified from unit advertisements.</x:v>
      </x:c>
      <x:c r="M117" s="12" t="str">
        <x:v>https://www.rightmove.co.uk/properties/760901867795376#/?channel=COM_LET</x:v>
      </x:c>
      <x:c r="N117" s="12" t="str">
        <x:v>https://www.zoopla.co.uk/to-rent/commercial/details/62093989/</x:v>
      </x:c>
    </x:row>
    <x:row r="118" ht="42" customHeight="1">
      <x:c r="A118" s="2" t="str">
        <x:v>Glasgow</x:v>
      </x:c>
      <x:c r="B118" s="12" t="str">
        <x:v>No named estate — Meiklewood Road</x:v>
      </x:c>
      <x:c r="C118" s="12" t="str">
        <x:v>Glasgow</x:v>
      </x:c>
      <x:c r="D118" s="18" t="n">
        <x:v>617794</x:v>
      </x:c>
      <x:c r="E118" s="18" t="str">
        <x:v>Town</x:v>
      </x:c>
      <x:c r="F118" s="18" t="str">
        <x:v>Standalone / mixed premises</x:v>
      </x:c>
      <x:c r="G118" s="9" t="n">
        <x:f>COUNTIFS('Unit details'!$B$6:$B$335,$A118,'Unit details'!$V$6:$V$335,$A118&amp;" — "&amp;$B118,'Unit details'!$H$6:$H$335,"Current",'Unit details'!$E$6:$E$335,"Town")</x:f>
        <x:v>1</x:v>
      </x:c>
      <x:c r="H118" s="9" t="n">
        <x:f>COUNTIFS('Unit details'!$B$6:$B$335,$A118,'Unit details'!$V$6:$V$335,$A118&amp;" — "&amp;$B118,'Unit details'!$H$6:$H$335,"Current",'Unit details'!$E$6:$E$335,"Nearby")</x:f>
        <x:v>0</x:v>
      </x:c>
      <x:c r="I118" s="9" t="n">
        <x:f>SUM(G118:H118)</x:f>
        <x:v>1</x:v>
      </x:c>
      <x:c r="J118" s="9" t="n">
        <x:f>SUMIFS('Unit details'!$Y$6:$Y$335,'Unit details'!$B$6:$B$335,$A118,'Unit details'!$V$6:$V$335,$A118&amp;" — "&amp;$B118,'Unit details'!$H$6:$H$335,"Future")</x:f>
        <x:v>0</x:v>
      </x:c>
      <x:c r="K118" s="9" t="n">
        <x:f>COUNTIFS('Unit details'!$B$6:$B$335,$A118,'Unit details'!$V$6:$V$335,$A118&amp;" — "&amp;$B118,'Unit details'!$H$6:$H$335,"Uncertain")</x:f>
        <x:v>0</x:v>
      </x:c>
      <x:c r="L118" s="12" t="str">
        <x:v>Additional marketing location identified from unit advertisements.</x:v>
      </x:c>
      <x:c r="M118" s="12" t="str">
        <x:v>https://www.rightmove.co.uk/properties/760902001901169#/?channel=COM_LET</x:v>
      </x:c>
      <x:c r="N118" s="12" t="str">
        <x:v>https://www.zoopla.co.uk/to-rent/commercial/details/72587351/
https://www.zoopla.co.uk/to-rent/commercial/details/73241661/</x:v>
      </x:c>
    </x:row>
    <x:row r="119" ht="42" customHeight="1">
      <x:c r="A119" s="2" t="str">
        <x:v>Glasgow</x:v>
      </x:c>
      <x:c r="B119" s="12" t="str">
        <x:v>No named estate — Muirhead Road</x:v>
      </x:c>
      <x:c r="C119" s="12" t="str">
        <x:v>Glasgow</x:v>
      </x:c>
      <x:c r="D119" s="18" t="n">
        <x:v>617794</x:v>
      </x:c>
      <x:c r="E119" s="18" t="str">
        <x:v>Town</x:v>
      </x:c>
      <x:c r="F119" s="18" t="str">
        <x:v>Standalone / mixed premises</x:v>
      </x:c>
      <x:c r="G119" s="9" t="n">
        <x:f>COUNTIFS('Unit details'!$B$6:$B$335,$A119,'Unit details'!$V$6:$V$335,$A119&amp;" — "&amp;$B119,'Unit details'!$H$6:$H$335,"Current",'Unit details'!$E$6:$E$335,"Town")</x:f>
        <x:v>0</x:v>
      </x:c>
      <x:c r="H119" s="9" t="n">
        <x:f>COUNTIFS('Unit details'!$B$6:$B$335,$A119,'Unit details'!$V$6:$V$335,$A119&amp;" — "&amp;$B119,'Unit details'!$H$6:$H$335,"Current",'Unit details'!$E$6:$E$335,"Nearby")</x:f>
        <x:v>0</x:v>
      </x:c>
      <x:c r="I119" s="9" t="n">
        <x:f>SUM(G119:H119)</x:f>
        <x:v>0</x:v>
      </x:c>
      <x:c r="J119" s="9" t="n">
        <x:f>SUMIFS('Unit details'!$Y$6:$Y$335,'Unit details'!$B$6:$B$335,$A119,'Unit details'!$V$6:$V$335,$A119&amp;" — "&amp;$B119,'Unit details'!$H$6:$H$335,"Future")</x:f>
        <x:v>3</x:v>
      </x:c>
      <x:c r="K119" s="9" t="n">
        <x:f>COUNTIFS('Unit details'!$B$6:$B$335,$A119,'Unit details'!$V$6:$V$335,$A119&amp;" — "&amp;$B119,'Unit details'!$H$6:$H$335,"Uncertain")</x:f>
        <x:v>0</x:v>
      </x:c>
      <x:c r="L119" s="12" t="str">
        <x:v>Additional marketing location identified from unit advertisements.</x:v>
      </x:c>
      <x:c r="M119" s="12" t="str">
        <x:v>https://www.rightmove.co.uk/properties/773402858813328#/?channel=COM_LET</x:v>
      </x:c>
      <x:c r="N119" s="12" t="str"/>
    </x:row>
    <x:row r="120" ht="42" customHeight="1">
      <x:c r="A120" s="2" t="str">
        <x:v>Glasgow</x:v>
      </x:c>
      <x:c r="B120" s="12" t="str">
        <x:v>No named estate — Stromness Street</x:v>
      </x:c>
      <x:c r="C120" s="12" t="str">
        <x:v>Glasgow</x:v>
      </x:c>
      <x:c r="D120" s="18" t="n">
        <x:v>617794</x:v>
      </x:c>
      <x:c r="E120" s="18" t="str">
        <x:v>Town</x:v>
      </x:c>
      <x:c r="F120" s="18" t="str">
        <x:v>Standalone / mixed premises</x:v>
      </x:c>
      <x:c r="G120" s="9" t="n">
        <x:f>COUNTIFS('Unit details'!$B$6:$B$335,$A120,'Unit details'!$V$6:$V$335,$A120&amp;" — "&amp;$B120,'Unit details'!$H$6:$H$335,"Current",'Unit details'!$E$6:$E$335,"Town")</x:f>
        <x:v>1</x:v>
      </x:c>
      <x:c r="H120" s="9" t="n">
        <x:f>COUNTIFS('Unit details'!$B$6:$B$335,$A120,'Unit details'!$V$6:$V$335,$A120&amp;" — "&amp;$B120,'Unit details'!$H$6:$H$335,"Current",'Unit details'!$E$6:$E$335,"Nearby")</x:f>
        <x:v>0</x:v>
      </x:c>
      <x:c r="I120" s="9" t="n">
        <x:f>SUM(G120:H120)</x:f>
        <x:v>1</x:v>
      </x:c>
      <x:c r="J120" s="9" t="n">
        <x:f>SUMIFS('Unit details'!$Y$6:$Y$335,'Unit details'!$B$6:$B$335,$A120,'Unit details'!$V$6:$V$335,$A120&amp;" — "&amp;$B120,'Unit details'!$H$6:$H$335,"Future")</x:f>
        <x:v>0</x:v>
      </x:c>
      <x:c r="K120" s="9" t="n">
        <x:f>COUNTIFS('Unit details'!$B$6:$B$335,$A120,'Unit details'!$V$6:$V$335,$A120&amp;" — "&amp;$B120,'Unit details'!$H$6:$H$335,"Uncertain")</x:f>
        <x:v>0</x:v>
      </x:c>
      <x:c r="L120" s="12" t="str">
        <x:v>Additional marketing location identified from unit advertisements.</x:v>
      </x:c>
      <x:c r="M120" s="12" t="str">
        <x:v>https://www.rightmove.co.uk/properties/760902360697649#/?channel=COM_LET</x:v>
      </x:c>
      <x:c r="N120" s="12" t="str">
        <x:v>https://www.zoopla.co.uk/to-rent/commercial/details/67977640/</x:v>
      </x:c>
    </x:row>
    <x:row r="121" ht="42" customHeight="1">
      <x:c r="A121" s="2" t="str">
        <x:v>Glasgow</x:v>
      </x:c>
      <x:c r="B121" s="12" t="str">
        <x:v>Oakbank Trading Estate</x:v>
      </x:c>
      <x:c r="C121" s="12" t="str">
        <x:v>Glasgow</x:v>
      </x:c>
      <x:c r="D121" s="18" t="n">
        <x:v>617794</x:v>
      </x:c>
      <x:c r="E121" s="18" t="str">
        <x:v>Town</x:v>
      </x:c>
      <x:c r="F121" s="18" t="str">
        <x:v>Estate / grouped industrial area</x:v>
      </x:c>
      <x:c r="G121" s="9" t="n">
        <x:f>COUNTIFS('Unit details'!$B$6:$B$335,$A121,'Unit details'!$V$6:$V$335,$A121&amp;" — "&amp;$B121,'Unit details'!$H$6:$H$335,"Current",'Unit details'!$E$6:$E$335,"Town")</x:f>
        <x:v>0</x:v>
      </x:c>
      <x:c r="H121" s="9" t="n">
        <x:f>COUNTIFS('Unit details'!$B$6:$B$335,$A121,'Unit details'!$V$6:$V$335,$A121&amp;" — "&amp;$B121,'Unit details'!$H$6:$H$335,"Current",'Unit details'!$E$6:$E$335,"Nearby")</x:f>
        <x:v>0</x:v>
      </x:c>
      <x:c r="I121" s="9" t="n">
        <x:f>SUM(G121:H121)</x:f>
        <x:v>0</x:v>
      </x:c>
      <x:c r="J121" s="9" t="n">
        <x:f>SUMIFS('Unit details'!$Y$6:$Y$335,'Unit details'!$B$6:$B$335,$A121,'Unit details'!$V$6:$V$335,$A121&amp;" — "&amp;$B121,'Unit details'!$H$6:$H$335,"Future")</x:f>
        <x:v>1</x:v>
      </x:c>
      <x:c r="K121" s="9" t="n">
        <x:f>COUNTIFS('Unit details'!$B$6:$B$335,$A121,'Unit details'!$V$6:$V$335,$A121&amp;" — "&amp;$B121,'Unit details'!$H$6:$H$335,"Uncertain")</x:f>
        <x:v>0</x:v>
      </x:c>
      <x:c r="L121" s="12" t="str">
        <x:v>About 1 mile north of centre; fully let reported June 2026.</x:v>
      </x:c>
      <x:c r="M121" s="12" t="str">
        <x:v>https://www.savills.co.uk/insight-and-opinion/savills-news/391923/oakbank-trading-estate-in-glasgow-fully-let</x:v>
      </x:c>
      <x:c r="N121" s="12" t="str"/>
    </x:row>
    <x:row r="122" ht="42" customHeight="1">
      <x:c r="A122" s="2" t="str">
        <x:v>Glasgow</x:v>
      </x:c>
      <x:c r="B122" s="12" t="str">
        <x:v>Polmadie industrial area</x:v>
      </x:c>
      <x:c r="C122" s="12" t="str">
        <x:v>Glasgow</x:v>
      </x:c>
      <x:c r="D122" s="18" t="n">
        <x:v>617794</x:v>
      </x:c>
      <x:c r="E122" s="18" t="str">
        <x:v>Town</x:v>
      </x:c>
      <x:c r="F122" s="18" t="str">
        <x:v>Standalone / mixed premises</x:v>
      </x:c>
      <x:c r="G122" s="9" t="n">
        <x:f>COUNTIFS('Unit details'!$B$6:$B$335,$A122,'Unit details'!$V$6:$V$335,$A122&amp;" — "&amp;$B122,'Unit details'!$H$6:$H$335,"Current",'Unit details'!$E$6:$E$335,"Town")</x:f>
        <x:v>1</x:v>
      </x:c>
      <x:c r="H122" s="9" t="n">
        <x:f>COUNTIFS('Unit details'!$B$6:$B$335,$A122,'Unit details'!$V$6:$V$335,$A122&amp;" — "&amp;$B122,'Unit details'!$H$6:$H$335,"Current",'Unit details'!$E$6:$E$335,"Nearby")</x:f>
        <x:v>0</x:v>
      </x:c>
      <x:c r="I122" s="9" t="n">
        <x:f>SUM(G122:H122)</x:f>
        <x:v>1</x:v>
      </x:c>
      <x:c r="J122" s="9" t="n">
        <x:f>SUMIFS('Unit details'!$Y$6:$Y$335,'Unit details'!$B$6:$B$335,$A122,'Unit details'!$V$6:$V$335,$A122&amp;" — "&amp;$B122,'Unit details'!$H$6:$H$335,"Future")</x:f>
        <x:v>0</x:v>
      </x:c>
      <x:c r="K122" s="9" t="n">
        <x:f>COUNTIFS('Unit details'!$B$6:$B$335,$A122,'Unit details'!$V$6:$V$335,$A122&amp;" — "&amp;$B122,'Unit details'!$H$6:$H$335,"Uncertain")</x:f>
        <x:v>0</x:v>
      </x:c>
      <x:c r="L122" s="12" t="str">
        <x:v>Additional marketing location identified from unit advertisements.</x:v>
      </x:c>
      <x:c r="M122" s="12" t="str">
        <x:v>https://www.rightmove.co.uk/properties/755878008159376#/?channel=COM_LET</x:v>
      </x:c>
      <x:c r="N122" s="12" t="str"/>
    </x:row>
    <x:row r="123" ht="42" customHeight="1">
      <x:c r="A123" s="2" t="str">
        <x:v>Glasgow</x:v>
      </x:c>
      <x:c r="B123" s="12" t="str">
        <x:v>Port Dundas industrial cluster</x:v>
      </x:c>
      <x:c r="C123" s="12" t="str">
        <x:v>Glasgow</x:v>
      </x:c>
      <x:c r="D123" s="18" t="n">
        <x:v>617794</x:v>
      </x:c>
      <x:c r="E123" s="18" t="str">
        <x:v>Town</x:v>
      </x:c>
      <x:c r="F123" s="18" t="str">
        <x:v>Estate / grouped industrial area</x:v>
      </x:c>
      <x:c r="G123" s="9" t="n">
        <x:f>COUNTIFS('Unit details'!$B$6:$B$335,$A123,'Unit details'!$V$6:$V$335,$A123&amp;" — "&amp;$B123,'Unit details'!$H$6:$H$335,"Current",'Unit details'!$E$6:$E$335,"Town")</x:f>
        <x:v>4</x:v>
      </x:c>
      <x:c r="H123" s="9" t="n">
        <x:f>COUNTIFS('Unit details'!$B$6:$B$335,$A123,'Unit details'!$V$6:$V$335,$A123&amp;" — "&amp;$B123,'Unit details'!$H$6:$H$335,"Current",'Unit details'!$E$6:$E$335,"Nearby")</x:f>
        <x:v>0</x:v>
      </x:c>
      <x:c r="I123" s="9" t="n">
        <x:f>SUM(G123:H123)</x:f>
        <x:v>4</x:v>
      </x:c>
      <x:c r="J123" s="9" t="n">
        <x:f>SUMIFS('Unit details'!$Y$6:$Y$335,'Unit details'!$B$6:$B$335,$A123,'Unit details'!$V$6:$V$335,$A123&amp;" — "&amp;$B123,'Unit details'!$H$6:$H$335,"Future")</x:f>
        <x:v>0</x:v>
      </x:c>
      <x:c r="K123" s="9" t="n">
        <x:f>COUNTIFS('Unit details'!$B$6:$B$335,$A123,'Unit details'!$V$6:$V$335,$A123&amp;" — "&amp;$B123,'Unit details'!$H$6:$H$335,"Uncertain")</x:f>
        <x:v>1</x:v>
      </x:c>
      <x:c r="L123" s="12" t="str">
        <x:v>Conservatively groups Port Dundas Trading Estate, Port Dundas Business Park/Eurogateway at Borron Street, and nearby Inner City Trading Estate/Couper Street; do not count these again.</x:v>
      </x:c>
      <x:c r="M123" s="12" t="str">
        <x:v>https://www.ryden.co.uk/properties/_f/p/3/type/industrial/area/glasgow</x:v>
      </x:c>
      <x:c r="N123" s="12" t="str">
        <x:v>https://www.ryden.co.uk/properties/_f/p/2/type/industrial/area/glasgow</x:v>
      </x:c>
    </x:row>
    <x:row r="124" ht="42" customHeight="1">
      <x:c r="A124" s="2" t="str">
        <x:v>Glasgow</x:v>
      </x:c>
      <x:c r="B124" s="12" t="str">
        <x:v>Possilpark Trading Estate</x:v>
      </x:c>
      <x:c r="C124" s="12" t="str">
        <x:v>Glasgow</x:v>
      </x:c>
      <x:c r="D124" s="18" t="n">
        <x:v>617794</x:v>
      </x:c>
      <x:c r="E124" s="18" t="str">
        <x:v>Town</x:v>
      </x:c>
      <x:c r="F124" s="18" t="str">
        <x:v>Estate / grouped industrial area</x:v>
      </x:c>
      <x:c r="G124" s="9" t="n">
        <x:f>COUNTIFS('Unit details'!$B$6:$B$335,$A124,'Unit details'!$V$6:$V$335,$A124&amp;" — "&amp;$B124,'Unit details'!$H$6:$H$335,"Current",'Unit details'!$E$6:$E$335,"Town")</x:f>
        <x:v>1</x:v>
      </x:c>
      <x:c r="H124" s="9" t="n">
        <x:f>COUNTIFS('Unit details'!$B$6:$B$335,$A124,'Unit details'!$V$6:$V$335,$A124&amp;" — "&amp;$B124,'Unit details'!$H$6:$H$335,"Current",'Unit details'!$E$6:$E$335,"Nearby")</x:f>
        <x:v>0</x:v>
      </x:c>
      <x:c r="I124" s="9" t="n">
        <x:f>SUM(G124:H124)</x:f>
        <x:v>1</x:v>
      </x:c>
      <x:c r="J124" s="9" t="n">
        <x:f>SUMIFS('Unit details'!$Y$6:$Y$335,'Unit details'!$B$6:$B$335,$A124,'Unit details'!$V$6:$V$335,$A124&amp;" — "&amp;$B124,'Unit details'!$H$6:$H$335,"Future")</x:f>
        <x:v>0</x:v>
      </x:c>
      <x:c r="K124" s="9" t="n">
        <x:f>COUNTIFS('Unit details'!$B$6:$B$335,$A124,'Unit details'!$V$6:$V$335,$A124&amp;" — "&amp;$B124,'Unit details'!$H$6:$H$335,"Uncertain")</x:f>
        <x:v>0</x:v>
      </x:c>
      <x:c r="L124" s="12" t="str">
        <x:v>Additional marketing location identified from unit advertisements.</x:v>
      </x:c>
      <x:c r="M124" s="12" t="str">
        <x:v>https://www.rightmove.co.uk/properties/775247951935521#/?channel=COM_LET</x:v>
      </x:c>
      <x:c r="N124" s="12" t="str">
        <x:v>https://www.zoopla.co.uk/to-rent/commercial/details/74277064/</x:v>
      </x:c>
    </x:row>
    <x:row r="125" ht="42" customHeight="1">
      <x:c r="A125" s="2" t="str">
        <x:v>Glasgow</x:v>
      </x:c>
      <x:c r="B125" s="12" t="str">
        <x:v>Purdon Street industrial estate / Partick</x:v>
      </x:c>
      <x:c r="C125" s="12" t="str">
        <x:v>Glasgow</x:v>
      </x:c>
      <x:c r="D125" s="18" t="n">
        <x:v>617794</x:v>
      </x:c>
      <x:c r="E125" s="18" t="str">
        <x:v>Town</x:v>
      </x:c>
      <x:c r="F125" s="18" t="str">
        <x:v>Estate / grouped industrial area</x:v>
      </x:c>
      <x:c r="G125" s="9" t="n">
        <x:f>COUNTIFS('Unit details'!$B$6:$B$335,$A125,'Unit details'!$V$6:$V$335,$A125&amp;" — "&amp;$B125,'Unit details'!$H$6:$H$335,"Current",'Unit details'!$E$6:$E$335,"Town")</x:f>
        <x:v>1</x:v>
      </x:c>
      <x:c r="H125" s="9" t="n">
        <x:f>COUNTIFS('Unit details'!$B$6:$B$335,$A125,'Unit details'!$V$6:$V$335,$A125&amp;" — "&amp;$B125,'Unit details'!$H$6:$H$335,"Current",'Unit details'!$E$6:$E$335,"Nearby")</x:f>
        <x:v>0</x:v>
      </x:c>
      <x:c r="I125" s="9" t="n">
        <x:f>SUM(G125:H125)</x:f>
        <x:v>1</x:v>
      </x:c>
      <x:c r="J125" s="9" t="n">
        <x:f>SUMIFS('Unit details'!$Y$6:$Y$335,'Unit details'!$B$6:$B$335,$A125,'Unit details'!$V$6:$V$335,$A125&amp;" — "&amp;$B125,'Unit details'!$H$6:$H$335,"Future")</x:f>
        <x:v>0</x:v>
      </x:c>
      <x:c r="K125" s="9" t="n">
        <x:f>COUNTIFS('Unit details'!$B$6:$B$335,$A125,'Unit details'!$V$6:$V$335,$A125&amp;" — "&amp;$B125,'Unit details'!$H$6:$H$335,"Uncertain")</x:f>
        <x:v>0</x:v>
      </x:c>
      <x:c r="L125" s="12" t="str">
        <x:v>Additional marketing location identified from unit advertisements.</x:v>
      </x:c>
      <x:c r="M125" s="12" t="str">
        <x:v>https://www.rightmove.co.uk/properties/763448473148241#/?channel=COM_LET</x:v>
      </x:c>
      <x:c r="N125" s="12" t="str">
        <x:v>https://www.citypropertyglasgow.co.uk/property/to-let-light-industrial-premises/</x:v>
      </x:c>
    </x:row>
    <x:row r="126" ht="42" customHeight="1">
      <x:c r="A126" s="2" t="str">
        <x:v>Glasgow</x:v>
      </x:c>
      <x:c r="B126" s="12" t="str">
        <x:v>Queenslie Industrial Estate / Queenslie Park</x:v>
      </x:c>
      <x:c r="C126" s="12" t="str">
        <x:v>Glasgow</x:v>
      </x:c>
      <x:c r="D126" s="18" t="n">
        <x:v>617794</x:v>
      </x:c>
      <x:c r="E126" s="18" t="str">
        <x:v>Town</x:v>
      </x:c>
      <x:c r="F126" s="18" t="str">
        <x:v>Estate / grouped industrial area</x:v>
      </x:c>
      <x:c r="G126" s="9" t="n">
        <x:f>COUNTIFS('Unit details'!$B$6:$B$335,$A126,'Unit details'!$V$6:$V$335,$A126&amp;" — "&amp;$B126,'Unit details'!$H$6:$H$335,"Current",'Unit details'!$E$6:$E$335,"Town")</x:f>
        <x:v>2</x:v>
      </x:c>
      <x:c r="H126" s="9" t="n">
        <x:f>COUNTIFS('Unit details'!$B$6:$B$335,$A126,'Unit details'!$V$6:$V$335,$A126&amp;" — "&amp;$B126,'Unit details'!$H$6:$H$335,"Current",'Unit details'!$E$6:$E$335,"Nearby")</x:f>
        <x:v>0</x:v>
      </x:c>
      <x:c r="I126" s="9" t="n">
        <x:f>SUM(G126:H126)</x:f>
        <x:v>2</x:v>
      </x:c>
      <x:c r="J126" s="9" t="n">
        <x:f>SUMIFS('Unit details'!$Y$6:$Y$335,'Unit details'!$B$6:$B$335,$A126,'Unit details'!$V$6:$V$335,$A126&amp;" — "&amp;$B126,'Unit details'!$H$6:$H$335,"Future")</x:f>
        <x:v>0</x:v>
      </x:c>
      <x:c r="K126" s="9" t="n">
        <x:f>COUNTIFS('Unit details'!$B$6:$B$335,$A126,'Unit details'!$V$6:$V$335,$A126&amp;" — "&amp;$B126,'Unit details'!$H$6:$H$335,"Uncertain")</x:f>
        <x:v>0</x:v>
      </x:c>
      <x:c r="L126" s="12" t="str">
        <x:v>Grouped wider estate including Burntbroom Court and Coltness Lane. About 5 miles east of centre; outside strict 3-mile circle.</x:v>
      </x:c>
      <x:c r="M126" s="12" t="str">
        <x:v>https://www.colliers.com/en-gb/properties/refurbished-industrial-warehouse-unit-to-let-glasgow/gbr-259-summerlee-street-glasgow/gbr3027899</x:v>
      </x:c>
      <x:c r="N126" s="12" t="str"/>
    </x:row>
    <x:row r="127" ht="42" customHeight="1">
      <x:c r="A127" s="2" t="str">
        <x:v>Glasgow</x:v>
      </x:c>
      <x:c r="B127" s="12" t="str">
        <x:v>Reid Street industrial development</x:v>
      </x:c>
      <x:c r="C127" s="12" t="str">
        <x:v>Glasgow</x:v>
      </x:c>
      <x:c r="D127" s="18" t="n">
        <x:v>617794</x:v>
      </x:c>
      <x:c r="E127" s="18" t="str">
        <x:v>Town</x:v>
      </x:c>
      <x:c r="F127" s="18" t="str">
        <x:v>Standalone / mixed premises</x:v>
      </x:c>
      <x:c r="G127" s="9" t="n">
        <x:f>COUNTIFS('Unit details'!$B$6:$B$335,$A127,'Unit details'!$V$6:$V$335,$A127&amp;" — "&amp;$B127,'Unit details'!$H$6:$H$335,"Current",'Unit details'!$E$6:$E$335,"Town")</x:f>
        <x:v>3</x:v>
      </x:c>
      <x:c r="H127" s="9" t="n">
        <x:f>COUNTIFS('Unit details'!$B$6:$B$335,$A127,'Unit details'!$V$6:$V$335,$A127&amp;" — "&amp;$B127,'Unit details'!$H$6:$H$335,"Current",'Unit details'!$E$6:$E$335,"Nearby")</x:f>
        <x:v>0</x:v>
      </x:c>
      <x:c r="I127" s="9" t="n">
        <x:f>SUM(G127:H127)</x:f>
        <x:v>3</x:v>
      </x:c>
      <x:c r="J127" s="9" t="n">
        <x:f>SUMIFS('Unit details'!$Y$6:$Y$335,'Unit details'!$B$6:$B$335,$A127,'Unit details'!$V$6:$V$335,$A127&amp;" — "&amp;$B127,'Unit details'!$H$6:$H$335,"Future")</x:f>
        <x:v>0</x:v>
      </x:c>
      <x:c r="K127" s="9" t="n">
        <x:f>COUNTIFS('Unit details'!$B$6:$B$335,$A127,'Unit details'!$V$6:$V$335,$A127&amp;" — "&amp;$B127,'Unit details'!$H$6:$H$335,"Uncertain")</x:f>
        <x:v>0</x:v>
      </x:c>
      <x:c r="L127" s="12" t="str">
        <x:v>Additional marketing location identified from unit advertisements.</x:v>
      </x:c>
      <x:c r="M127" s="12" t="str">
        <x:v>https://www.rightmove.co.uk/properties/773386905815040#/?channel=COM_LET</x:v>
      </x:c>
      <x:c r="N127" s="12" t="str"/>
    </x:row>
    <x:row r="128" ht="42" customHeight="1">
      <x:c r="A128" s="2" t="str">
        <x:v>Glasgow</x:v>
      </x:c>
      <x:c r="B128" s="12" t="str">
        <x:v>Riverside Business Park</x:v>
      </x:c>
      <x:c r="C128" s="12" t="str">
        <x:v>Glasgow</x:v>
      </x:c>
      <x:c r="D128" s="18" t="n">
        <x:v>617794</x:v>
      </x:c>
      <x:c r="E128" s="18" t="str">
        <x:v>Town</x:v>
      </x:c>
      <x:c r="F128" s="18" t="str">
        <x:v>Estate / grouped industrial area</x:v>
      </x:c>
      <x:c r="G128" s="9" t="n">
        <x:f>COUNTIFS('Unit details'!$B$6:$B$335,$A128,'Unit details'!$V$6:$V$335,$A128&amp;" — "&amp;$B128,'Unit details'!$H$6:$H$335,"Current",'Unit details'!$E$6:$E$335,"Town")</x:f>
        <x:v>1</x:v>
      </x:c>
      <x:c r="H128" s="9" t="n">
        <x:f>COUNTIFS('Unit details'!$B$6:$B$335,$A128,'Unit details'!$V$6:$V$335,$A128&amp;" — "&amp;$B128,'Unit details'!$H$6:$H$335,"Current",'Unit details'!$E$6:$E$335,"Nearby")</x:f>
        <x:v>0</x:v>
      </x:c>
      <x:c r="I128" s="9" t="n">
        <x:f>SUM(G128:H128)</x:f>
        <x:v>1</x:v>
      </x:c>
      <x:c r="J128" s="9" t="n">
        <x:f>SUMIFS('Unit details'!$Y$6:$Y$335,'Unit details'!$B$6:$B$335,$A128,'Unit details'!$V$6:$V$335,$A128&amp;" — "&amp;$B128,'Unit details'!$H$6:$H$335,"Future")</x:f>
        <x:v>0</x:v>
      </x:c>
      <x:c r="K128" s="9" t="n">
        <x:f>COUNTIFS('Unit details'!$B$6:$B$335,$A128,'Unit details'!$V$6:$V$335,$A128&amp;" — "&amp;$B128,'Unit details'!$H$6:$H$335,"Uncertain")</x:f>
        <x:v>0</x:v>
      </x:c>
      <x:c r="L128" s="12" t="str">
        <x:v>Additional marketing location identified from unit advertisements.</x:v>
      </x:c>
      <x:c r="M128" s="12" t="str">
        <x:v>https://www.rightmove.co.uk/properties/760582683456432#/?channel=COM_LET</x:v>
      </x:c>
      <x:c r="N128" s="12" t="str">
        <x:v>https://www.zoopla.co.uk/to-rent/commercial/details/70301989/</x:v>
      </x:c>
    </x:row>
    <x:row r="129" ht="42" customHeight="1">
      <x:c r="A129" s="2" t="str">
        <x:v>Glasgow</x:v>
      </x:c>
      <x:c r="B129" s="12" t="str">
        <x:v>Sketchley Industrial Estate</x:v>
      </x:c>
      <x:c r="C129" s="12" t="str">
        <x:v>Glasgow</x:v>
      </x:c>
      <x:c r="D129" s="18" t="n">
        <x:v>617794</x:v>
      </x:c>
      <x:c r="E129" s="18" t="str">
        <x:v>Town</x:v>
      </x:c>
      <x:c r="F129" s="18" t="str">
        <x:v>Estate / grouped industrial area</x:v>
      </x:c>
      <x:c r="G129" s="9" t="n">
        <x:f>COUNTIFS('Unit details'!$B$6:$B$335,$A129,'Unit details'!$V$6:$V$335,$A129&amp;" — "&amp;$B129,'Unit details'!$H$6:$H$335,"Current",'Unit details'!$E$6:$E$335,"Town")</x:f>
        <x:v>1</x:v>
      </x:c>
      <x:c r="H129" s="9" t="n">
        <x:f>COUNTIFS('Unit details'!$B$6:$B$335,$A129,'Unit details'!$V$6:$V$335,$A129&amp;" — "&amp;$B129,'Unit details'!$H$6:$H$335,"Current",'Unit details'!$E$6:$E$335,"Nearby")</x:f>
        <x:v>0</x:v>
      </x:c>
      <x:c r="I129" s="9" t="n">
        <x:f>SUM(G129:H129)</x:f>
        <x:v>1</x:v>
      </x:c>
      <x:c r="J129" s="9" t="n">
        <x:f>SUMIFS('Unit details'!$Y$6:$Y$335,'Unit details'!$B$6:$B$335,$A129,'Unit details'!$V$6:$V$335,$A129&amp;" — "&amp;$B129,'Unit details'!$H$6:$H$335,"Future")</x:f>
        <x:v>0</x:v>
      </x:c>
      <x:c r="K129" s="9" t="n">
        <x:f>COUNTIFS('Unit details'!$B$6:$B$335,$A129,'Unit details'!$V$6:$V$335,$A129&amp;" — "&amp;$B129,'Unit details'!$H$6:$H$335,"Uncertain")</x:f>
        <x:v>0</x:v>
      </x:c>
      <x:c r="L129" s="12" t="str">
        <x:v>Additional marketing location identified from unit advertisements.</x:v>
      </x:c>
      <x:c r="M129" s="12" t="str">
        <x:v>https://www.rightmove.co.uk/properties/773377063746145#/?channel=COM_LET</x:v>
      </x:c>
      <x:c r="N129" s="12" t="str"/>
    </x:row>
    <x:row r="130" ht="42" customHeight="1">
      <x:c r="A130" s="2" t="str">
        <x:v>Glasgow</x:v>
      </x:c>
      <x:c r="B130" s="12" t="str">
        <x:v>St Andrews Industrial Estate</x:v>
      </x:c>
      <x:c r="C130" s="12" t="str">
        <x:v>Glasgow</x:v>
      </x:c>
      <x:c r="D130" s="18" t="n">
        <x:v>617794</x:v>
      </x:c>
      <x:c r="E130" s="18" t="str">
        <x:v>Town</x:v>
      </x:c>
      <x:c r="F130" s="18" t="str">
        <x:v>Estate / grouped industrial area</x:v>
      </x:c>
      <x:c r="G130" s="9" t="n">
        <x:f>COUNTIFS('Unit details'!$B$6:$B$335,$A130,'Unit details'!$V$6:$V$335,$A130&amp;" — "&amp;$B130,'Unit details'!$H$6:$H$335,"Current",'Unit details'!$E$6:$E$335,"Town")</x:f>
        <x:v>0</x:v>
      </x:c>
      <x:c r="H130" s="9" t="n">
        <x:f>COUNTIFS('Unit details'!$B$6:$B$335,$A130,'Unit details'!$V$6:$V$335,$A130&amp;" — "&amp;$B130,'Unit details'!$H$6:$H$335,"Current",'Unit details'!$E$6:$E$335,"Nearby")</x:f>
        <x:v>0</x:v>
      </x:c>
      <x:c r="I130" s="9" t="n">
        <x:f>SUM(G130:H130)</x:f>
        <x:v>0</x:v>
      </x:c>
      <x:c r="J130" s="9" t="n">
        <x:f>SUMIFS('Unit details'!$Y$6:$Y$335,'Unit details'!$B$6:$B$335,$A130,'Unit details'!$V$6:$V$335,$A130&amp;" — "&amp;$B130,'Unit details'!$H$6:$H$335,"Future")</x:f>
        <x:v>0</x:v>
      </x:c>
      <x:c r="K130" s="9" t="n">
        <x:f>COUNTIFS('Unit details'!$B$6:$B$335,$A130,'Unit details'!$V$6:$V$335,$A130&amp;" — "&amp;$B130,'Unit details'!$H$6:$H$335,"Uncertain")</x:f>
        <x:v>0</x:v>
      </x:c>
      <x:c r="L130" s="12" t="str">
        <x:v>Owner: 7 units across 3 blocks, 5,300–29,200 sq ft; about 2 miles from centre.</x:v>
      </x:c>
      <x:c r="M130" s="12" t="str">
        <x:v>https://www.indurent.com/industrial-estates/st-andrews-industrial-estate/</x:v>
      </x:c>
      <x:c r="N130" s="12" t="str"/>
    </x:row>
    <x:row r="131" ht="42" customHeight="1">
      <x:c r="A131" s="2" t="str">
        <x:v>Glasgow</x:v>
      </x:c>
      <x:c r="B131" s="12" t="str">
        <x:v>St Lukes Business Estate</x:v>
      </x:c>
      <x:c r="C131" s="12" t="str">
        <x:v>Glasgow</x:v>
      </x:c>
      <x:c r="D131" s="18" t="n">
        <x:v>617794</x:v>
      </x:c>
      <x:c r="E131" s="18" t="str">
        <x:v>Town</x:v>
      </x:c>
      <x:c r="F131" s="18" t="str">
        <x:v>Estate / grouped industrial area</x:v>
      </x:c>
      <x:c r="G131" s="9" t="n">
        <x:f>COUNTIFS('Unit details'!$B$6:$B$335,$A131,'Unit details'!$V$6:$V$335,$A131&amp;" — "&amp;$B131,'Unit details'!$H$6:$H$335,"Current",'Unit details'!$E$6:$E$335,"Town")</x:f>
        <x:v>1</x:v>
      </x:c>
      <x:c r="H131" s="9" t="n">
        <x:f>COUNTIFS('Unit details'!$B$6:$B$335,$A131,'Unit details'!$V$6:$V$335,$A131&amp;" — "&amp;$B131,'Unit details'!$H$6:$H$335,"Current",'Unit details'!$E$6:$E$335,"Nearby")</x:f>
        <x:v>0</x:v>
      </x:c>
      <x:c r="I131" s="9" t="n">
        <x:f>SUM(G131:H131)</x:f>
        <x:v>1</x:v>
      </x:c>
      <x:c r="J131" s="9" t="n">
        <x:f>SUMIFS('Unit details'!$Y$6:$Y$335,'Unit details'!$B$6:$B$335,$A131,'Unit details'!$V$6:$V$335,$A131&amp;" — "&amp;$B131,'Unit details'!$H$6:$H$335,"Future")</x:f>
        <x:v>0</x:v>
      </x:c>
      <x:c r="K131" s="9" t="n">
        <x:f>COUNTIFS('Unit details'!$B$6:$B$335,$A131,'Unit details'!$V$6:$V$335,$A131&amp;" — "&amp;$B131,'Unit details'!$H$6:$H$335,"Uncertain")</x:f>
        <x:v>0</x:v>
      </x:c>
      <x:c r="L131" s="12" t="str">
        <x:v>Additional marketing location identified from unit advertisements.</x:v>
      </x:c>
      <x:c r="M131" s="12" t="str">
        <x:v>https://www.rightmove.co.uk/properties/744047252079121#/?channel=COM_LET</x:v>
      </x:c>
      <x:c r="N131" s="12" t="str"/>
    </x:row>
    <x:row r="132" ht="42" customHeight="1">
      <x:c r="A132" s="2" t="str">
        <x:v>Glasgow</x:v>
      </x:c>
      <x:c r="B132" s="12" t="str">
        <x:v>Swanston Street Industrial Estate</x:v>
      </x:c>
      <x:c r="C132" s="12" t="str">
        <x:v>Glasgow</x:v>
      </x:c>
      <x:c r="D132" s="18" t="n">
        <x:v>617794</x:v>
      </x:c>
      <x:c r="E132" s="18" t="str">
        <x:v>Town</x:v>
      </x:c>
      <x:c r="F132" s="18" t="str">
        <x:v>Estate / grouped industrial area</x:v>
      </x:c>
      <x:c r="G132" s="9" t="n">
        <x:f>COUNTIFS('Unit details'!$B$6:$B$335,$A132,'Unit details'!$V$6:$V$335,$A132&amp;" — "&amp;$B132,'Unit details'!$H$6:$H$335,"Current",'Unit details'!$E$6:$E$335,"Town")</x:f>
        <x:v>1</x:v>
      </x:c>
      <x:c r="H132" s="9" t="n">
        <x:f>COUNTIFS('Unit details'!$B$6:$B$335,$A132,'Unit details'!$V$6:$V$335,$A132&amp;" — "&amp;$B132,'Unit details'!$H$6:$H$335,"Current",'Unit details'!$E$6:$E$335,"Nearby")</x:f>
        <x:v>0</x:v>
      </x:c>
      <x:c r="I132" s="9" t="n">
        <x:f>SUM(G132:H132)</x:f>
        <x:v>1</x:v>
      </x:c>
      <x:c r="J132" s="9" t="n">
        <x:f>SUMIFS('Unit details'!$Y$6:$Y$335,'Unit details'!$B$6:$B$335,$A132,'Unit details'!$V$6:$V$335,$A132&amp;" — "&amp;$B132,'Unit details'!$H$6:$H$335,"Future")</x:f>
        <x:v>0</x:v>
      </x:c>
      <x:c r="K132" s="9" t="n">
        <x:f>COUNTIFS('Unit details'!$B$6:$B$335,$A132,'Unit details'!$V$6:$V$335,$A132&amp;" — "&amp;$B132,'Unit details'!$H$6:$H$335,"Uncertain")</x:f>
        <x:v>0</x:v>
      </x:c>
      <x:c r="L132" s="12" t="str">
        <x:v>Additional marketing location identified from unit advertisements.</x:v>
      </x:c>
      <x:c r="M132" s="12" t="str">
        <x:v>https://www.rightmove.co.uk/properties/773555422317297#/?channel=COM_LET</x:v>
      </x:c>
      <x:c r="N132" s="12" t="str"/>
    </x:row>
    <x:row r="133" ht="42" customHeight="1">
      <x:c r="A133" s="2" t="str">
        <x:v>Glasgow</x:v>
      </x:c>
      <x:c r="B133" s="12" t="str">
        <x:v>Tradeston / Kingston Bridge industrial cluster</x:v>
      </x:c>
      <x:c r="C133" s="12" t="str">
        <x:v>Glasgow</x:v>
      </x:c>
      <x:c r="D133" s="18" t="n">
        <x:v>617794</x:v>
      </x:c>
      <x:c r="E133" s="18" t="str">
        <x:v>Town</x:v>
      </x:c>
      <x:c r="F133" s="18" t="str">
        <x:v>Estate / grouped industrial area</x:v>
      </x:c>
      <x:c r="G133" s="9" t="n">
        <x:f>COUNTIFS('Unit details'!$B$6:$B$335,$A133,'Unit details'!$V$6:$V$335,$A133&amp;" — "&amp;$B133,'Unit details'!$H$6:$H$335,"Current",'Unit details'!$E$6:$E$335,"Town")</x:f>
        <x:v>3</x:v>
      </x:c>
      <x:c r="H133" s="9" t="n">
        <x:f>COUNTIFS('Unit details'!$B$6:$B$335,$A133,'Unit details'!$V$6:$V$335,$A133&amp;" — "&amp;$B133,'Unit details'!$H$6:$H$335,"Current",'Unit details'!$E$6:$E$335,"Nearby")</x:f>
        <x:v>0</x:v>
      </x:c>
      <x:c r="I133" s="9" t="n">
        <x:f>SUM(G133:H133)</x:f>
        <x:v>3</x:v>
      </x:c>
      <x:c r="J133" s="9" t="n">
        <x:f>SUMIFS('Unit details'!$Y$6:$Y$335,'Unit details'!$B$6:$B$335,$A133,'Unit details'!$V$6:$V$335,$A133&amp;" — "&amp;$B133,'Unit details'!$H$6:$H$335,"Future")</x:f>
        <x:v>0</x:v>
      </x:c>
      <x:c r="K133" s="9" t="n">
        <x:f>COUNTIFS('Unit details'!$B$6:$B$335,$A133,'Unit details'!$V$6:$V$335,$A133&amp;" — "&amp;$B133,'Unit details'!$H$6:$H$335,"Uncertain")</x:f>
        <x:v>1</x:v>
      </x:c>
      <x:c r="L133" s="12" t="str">
        <x:v>Kingston Bridge Trading Estate and nearby Excelsior Industrial Estate grouped for a conservative area count.</x:v>
      </x:c>
      <x:c r="M133" s="12" t="str">
        <x:v>https://www.ryden.co.uk/properties/_f/p/2/type/industrial/area/glasgow</x:v>
      </x:c>
      <x:c r="N133" s="12" t="str">
        <x:v>https://www.indurent.com/industrial-estates/excelsior-industrial-estate/</x:v>
      </x:c>
    </x:row>
    <x:row r="134" ht="47" customHeight="1">
      <x:c r="A134" s="2" t="str">
        <x:v>Ayr</x:v>
      </x:c>
      <x:c r="B134" s="12" t="str">
        <x:v>Mosshill Industrial Estate</x:v>
      </x:c>
      <x:c r="C134" s="12" t="str">
        <x:v>Mosshill (rural fringe)</x:v>
      </x:c>
      <x:c r="D134" s="18"/>
      <x:c r="E134" s="18" t="str">
        <x:v>Nearby</x:v>
      </x:c>
      <x:c r="F134" s="18" t="str">
        <x:v>Estate / grouped industrial area</x:v>
      </x:c>
      <x:c r="G134" s="9" t="n">
        <x:f>COUNTIFS('Unit details'!$B$6:$B$335,$A134,'Unit details'!$V$6:$V$335,$A134&amp;" — "&amp;$B134,'Unit details'!$H$6:$H$335,"Current",'Unit details'!$E$6:$E$335,"Town")</x:f>
        <x:v>0</x:v>
      </x:c>
      <x:c r="H134" s="9" t="n">
        <x:f>COUNTIFS('Unit details'!$B$6:$B$335,$A134,'Unit details'!$V$6:$V$335,$A134&amp;" — "&amp;$B134,'Unit details'!$H$6:$H$335,"Current",'Unit details'!$E$6:$E$335,"Nearby")</x:f>
        <x:v>0</x:v>
      </x:c>
      <x:c r="I134" s="9" t="n">
        <x:f>SUM(G134:H134)</x:f>
        <x:v>0</x:v>
      </x:c>
      <x:c r="J134" s="9" t="n">
        <x:f>SUMIFS('Unit details'!$Y$6:$Y$335,'Unit details'!$B$6:$B$335,$A134,'Unit details'!$V$6:$V$335,$A134&amp;" — "&amp;$B134,'Unit details'!$H$6:$H$335,"Future")</x:f>
        <x:v>0</x:v>
      </x:c>
      <x:c r="K134" s="9" t="n">
        <x:f>COUNTIFS('Unit details'!$B$6:$B$335,$A134,'Unit details'!$V$6:$V$335,$A134&amp;" — "&amp;$B134,'Unit details'!$H$6:$H$335,"Uncertain")</x:f>
        <x:v>0</x:v>
      </x:c>
      <x:c r="L134" s="12" t="str">
        <x:v>Council explicitly describes site as remote from existing settlements. Ayr postal/catchment address does not make it part of Ayr Census locality. No standalone town count assigned; strict town-only inclusion needs boundary check.</x:v>
      </x:c>
      <x:c r="M134" s="12" t="str">
        <x:v>https://archive.south-ayrshire.gov.uk/committee/committeepapers2017/South%20Ayrshire%20Council/5%20October%20Planning%20Reports/Employment%20Land%20Audit.pdf</x:v>
      </x:c>
      <x:c r="N134" s="12" t="str">
        <x:v>https://www.nextdaycatering.co.uk/product/163633/imperial-infrared-salamander-grill-lpg-isb-36</x:v>
      </x:c>
    </x:row>
    <x:row r="135" ht="42" customHeight="1">
      <x:c r="A135" s="2" t="str">
        <x:v>Ayr</x:v>
      </x:c>
      <x:c r="B135" s="12" t="str">
        <x:v>Cambuslea Industrial Estate</x:v>
      </x:c>
      <x:c r="C135" s="12" t="str">
        <x:v>Ayr</x:v>
      </x:c>
      <x:c r="D135" s="18" t="n">
        <x:v>46182</x:v>
      </x:c>
      <x:c r="E135" s="18" t="str">
        <x:v>Town</x:v>
      </x:c>
      <x:c r="F135" s="18" t="str">
        <x:v>Estate / grouped industrial area</x:v>
      </x:c>
      <x:c r="G135" s="9" t="n">
        <x:f>COUNTIFS('Unit details'!$B$6:$B$335,$A135,'Unit details'!$V$6:$V$335,$A135&amp;" — "&amp;$B135,'Unit details'!$H$6:$H$335,"Current",'Unit details'!$E$6:$E$335,"Town")</x:f>
        <x:v>0</x:v>
      </x:c>
      <x:c r="H135" s="9" t="n">
        <x:f>COUNTIFS('Unit details'!$B$6:$B$335,$A135,'Unit details'!$V$6:$V$335,$A135&amp;" — "&amp;$B135,'Unit details'!$H$6:$H$335,"Current",'Unit details'!$E$6:$E$335,"Nearby")</x:f>
        <x:v>0</x:v>
      </x:c>
      <x:c r="I135" s="9" t="n">
        <x:f>SUM(G135:H135)</x:f>
        <x:v>0</x:v>
      </x:c>
      <x:c r="J135" s="9" t="n">
        <x:f>SUMIFS('Unit details'!$Y$6:$Y$335,'Unit details'!$B$6:$B$335,$A135,'Unit details'!$V$6:$V$335,$A135&amp;" — "&amp;$B135,'Unit details'!$H$6:$H$335,"Future")</x:f>
        <x:v>0</x:v>
      </x:c>
      <x:c r="K135" s="9" t="n">
        <x:f>COUNTIFS('Unit details'!$B$6:$B$335,$A135,'Unit details'!$V$6:$V$335,$A135&amp;" — "&amp;$B135,'Unit details'!$H$6:$H$335,"Uncertain")</x:f>
        <x:v>0</x:v>
      </x:c>
      <x:c r="L135" s="12" t="str">
        <x:v>Small named estate verified by property-company registered office and occupier/manufacturer directory; no estate vacancy statistic found.</x:v>
      </x:c>
      <x:c r="M135" s="12" t="str">
        <x:v>https://find-and-update.company-information.service.gov.uk/company/SC690387</x:v>
      </x:c>
      <x:c r="N135" s="12" t="str">
        <x:v>https://www.daikin.co.uk/en_gb/residential/dealer-locator/stewart-temperature-solutions.html</x:v>
      </x:c>
    </x:row>
    <x:row r="136" ht="60" customHeight="1">
      <x:c r="A136" s="2" t="str">
        <x:v>Ayr</x:v>
      </x:c>
      <x:c r="B136" s="12" t="str">
        <x:v>Heathfield Industrial Estate / Heathfield industrial area</x:v>
      </x:c>
      <x:c r="C136" s="12" t="str">
        <x:v>Ayr / Prestwick</x:v>
      </x:c>
      <x:c r="D136" s="18"/>
      <x:c r="E136" s="18" t="str">
        <x:v>Town</x:v>
      </x:c>
      <x:c r="F136" s="18" t="str">
        <x:v>Estate / grouped industrial area</x:v>
      </x:c>
      <x:c r="G136" s="9" t="n">
        <x:f>COUNTIFS('Unit details'!$B$6:$B$335,$A136,'Unit details'!$V$6:$V$335,$A136&amp;" — "&amp;$B136,'Unit details'!$H$6:$H$335,"Current",'Unit details'!$E$6:$E$335,"Town")</x:f>
        <x:v>1</x:v>
      </x:c>
      <x:c r="H136" s="9" t="n">
        <x:f>COUNTIFS('Unit details'!$B$6:$B$335,$A136,'Unit details'!$V$6:$V$335,$A136&amp;" — "&amp;$B136,'Unit details'!$H$6:$H$335,"Current",'Unit details'!$E$6:$E$335,"Nearby")</x:f>
        <x:v>1</x:v>
      </x:c>
      <x:c r="I136" s="9" t="n">
        <x:f>SUM(G136:H136)</x:f>
        <x:v>2</x:v>
      </x:c>
      <x:c r="J136" s="9" t="n">
        <x:f>SUMIFS('Unit details'!$Y$6:$Y$335,'Unit details'!$B$6:$B$335,$A136,'Unit details'!$V$6:$V$335,$A136&amp;" — "&amp;$B136,'Unit details'!$H$6:$H$335,"Future")</x:f>
        <x:v>0</x:v>
      </x:c>
      <x:c r="K136" s="9" t="n">
        <x:f>COUNTIFS('Unit details'!$B$6:$B$335,$A136,'Unit details'!$V$6:$V$335,$A136&amp;" — "&amp;$B136,'Unit details'!$H$6:$H$335,"Uncertain")</x:f>
        <x:v>0</x:v>
      </x:c>
      <x:c r="L136" s="12" t="str">
        <x:v>Five council subareas grouped once. Heathfield Road marks Ayr/Prestwick urban boundary; agents sometimes label Callander Road units Prestwick. Check the specific premises rather than adopting a postal town. Ayr locality population 46,182; Callander Road falls in Prestwick locality, population 14,570. Unit counts split town/nearby below.</x:v>
      </x:c>
      <x:c r="M136" s="12" t="str">
        <x:v>https://archive.south-ayrshire.gov.uk/committee/committeepapers2017/South%20Ayrshire%20Council/5%20October%20Planning%20Reports/Employment%20Land%20Audit.pdf</x:v>
      </x:c>
      <x:c r="N136" s="12" t="str">
        <x:v>https://www.shepherd.co.uk/property/details/10063/31-boundary-road-heathfield-industrial-estate-ayr-south-ayrshire-industrial-and-trade-counter</x:v>
      </x:c>
    </x:row>
    <x:row r="137" ht="47" customHeight="1">
      <x:c r="A137" s="2" t="str">
        <x:v>Ayr</x:v>
      </x:c>
      <x:c r="B137" s="12" t="str">
        <x:v>North Harbour Trading Estate / Newton–North Harbour industrial area</x:v>
      </x:c>
      <x:c r="C137" s="12" t="str">
        <x:v>Ayr</x:v>
      </x:c>
      <x:c r="D137" s="18" t="n">
        <x:v>46182</x:v>
      </x:c>
      <x:c r="E137" s="18" t="str">
        <x:v>Town</x:v>
      </x:c>
      <x:c r="F137" s="18" t="str">
        <x:v>Estate / grouped industrial area</x:v>
      </x:c>
      <x:c r="G137" s="9" t="n">
        <x:f>COUNTIFS('Unit details'!$B$6:$B$335,$A137,'Unit details'!$V$6:$V$335,$A137&amp;" — "&amp;$B137,'Unit details'!$H$6:$H$335,"Current",'Unit details'!$E$6:$E$335,"Town")</x:f>
        <x:v>2</x:v>
      </x:c>
      <x:c r="H137" s="9" t="n">
        <x:f>COUNTIFS('Unit details'!$B$6:$B$335,$A137,'Unit details'!$V$6:$V$335,$A137&amp;" — "&amp;$B137,'Unit details'!$H$6:$H$335,"Current",'Unit details'!$E$6:$E$335,"Nearby")</x:f>
        <x:v>0</x:v>
      </x:c>
      <x:c r="I137" s="9" t="n">
        <x:f>SUM(G137:H137)</x:f>
        <x:v>2</x:v>
      </x:c>
      <x:c r="J137" s="9" t="n">
        <x:f>SUMIFS('Unit details'!$Y$6:$Y$335,'Unit details'!$B$6:$B$335,$A137,'Unit details'!$V$6:$V$335,$A137&amp;" — "&amp;$B137,'Unit details'!$H$6:$H$335,"Future")</x:f>
        <x:v>0</x:v>
      </x:c>
      <x:c r="K137" s="9" t="n">
        <x:f>COUNTIFS('Unit details'!$B$6:$B$335,$A137,'Unit details'!$V$6:$V$335,$A137&amp;" — "&amp;$B137,'Unit details'!$H$6:$H$335,"Uncertain")</x:f>
        <x:v>0</x:v>
      </x:c>
      <x:c r="L137" s="12" t="str">
        <x:v>Trade estate has 22 workshop units; grouped with adjoining North Harbour/Green Street commercial area, separate from secure port estate.</x:v>
      </x:c>
      <x:c r="M137" s="12" t="str">
        <x:v>https://www.dmhall.co.uk/properties/north-harbour-trading-estate-waggon-way-ayr/</x:v>
      </x:c>
      <x:c r="N137" s="12" t="str">
        <x:v>https://archive.south-ayrshire.gov.uk/committee/committeepapers2017/South%20Ayrshire%20Council/5%20October%20Planning%20Reports/Employment%20Land%20Audit.pdf</x:v>
      </x:c>
    </x:row>
    <x:row r="138" ht="47" customHeight="1">
      <x:c r="A138" s="2" t="str">
        <x:v>Ayr</x:v>
      </x:c>
      <x:c r="B138" s="12" t="str">
        <x:v>Port of Ayr industrial estate</x:v>
      </x:c>
      <x:c r="C138" s="12" t="str">
        <x:v>Ayr</x:v>
      </x:c>
      <x:c r="D138" s="18" t="n">
        <x:v>46182</x:v>
      </x:c>
      <x:c r="E138" s="18" t="str">
        <x:v>Town</x:v>
      </x:c>
      <x:c r="F138" s="18" t="str">
        <x:v>Estate / grouped industrial area</x:v>
      </x:c>
      <x:c r="G138" s="9" t="n">
        <x:f>COUNTIFS('Unit details'!$B$6:$B$335,$A138,'Unit details'!$V$6:$V$335,$A138&amp;" — "&amp;$B138,'Unit details'!$H$6:$H$335,"Current",'Unit details'!$E$6:$E$335,"Town")</x:f>
        <x:v>1</x:v>
      </x:c>
      <x:c r="H138" s="9" t="n">
        <x:f>COUNTIFS('Unit details'!$B$6:$B$335,$A138,'Unit details'!$V$6:$V$335,$A138&amp;" — "&amp;$B138,'Unit details'!$H$6:$H$335,"Current",'Unit details'!$E$6:$E$335,"Nearby")</x:f>
        <x:v>0</x:v>
      </x:c>
      <x:c r="I138" s="9" t="n">
        <x:f>SUM(G138:H138)</x:f>
        <x:v>1</x:v>
      </x:c>
      <x:c r="J138" s="9" t="n">
        <x:f>SUMIFS('Unit details'!$Y$6:$Y$335,'Unit details'!$B$6:$B$335,$A138,'Unit details'!$V$6:$V$335,$A138&amp;" — "&amp;$B138,'Unit details'!$H$6:$H$335,"Future")</x:f>
        <x:v>0</x:v>
      </x:c>
      <x:c r="K138" s="9" t="n">
        <x:f>COUNTIFS('Unit details'!$B$6:$B$335,$A138,'Unit details'!$V$6:$V$335,$A138&amp;" — "&amp;$B138,'Unit details'!$H$6:$H$335,"Uncertain")</x:f>
        <x:v>0</x:v>
      </x:c>
      <x:c r="L138" s="12" t="str">
        <x:v>ABP-controlled port industrial area; port/operational restrictions matter, not a generic SME estate.</x:v>
      </x:c>
      <x:c r="M138" s="12" t="str">
        <x:v>https://archive.south-ayrshire.gov.uk/committee/committeepapers2017/South%20Ayrshire%20Council/5%20October%20Planning%20Reports/Employment%20Land%20Audit.pdf</x:v>
      </x:c>
      <x:c r="N138" s="12" t="str"/>
    </x:row>
    <x:row r="139" ht="47" customHeight="1">
      <x:c r="A139" s="2" t="str">
        <x:v>Ayr</x:v>
      </x:c>
      <x:c r="B139" s="12" t="str">
        <x:v>Somerset Road / Hawkhill Works industrial area</x:v>
      </x:c>
      <x:c r="C139" s="12" t="str">
        <x:v>Ayr</x:v>
      </x:c>
      <x:c r="D139" s="18" t="n">
        <x:v>46182</x:v>
      </x:c>
      <x:c r="E139" s="18" t="str">
        <x:v>Town</x:v>
      </x:c>
      <x:c r="F139" s="18" t="str">
        <x:v>Estate / grouped industrial area</x:v>
      </x:c>
      <x:c r="G139" s="9" t="n">
        <x:f>COUNTIFS('Unit details'!$B$6:$B$335,$A139,'Unit details'!$V$6:$V$335,$A139&amp;" — "&amp;$B139,'Unit details'!$H$6:$H$335,"Current",'Unit details'!$E$6:$E$335,"Town")</x:f>
        <x:v>0</x:v>
      </x:c>
      <x:c r="H139" s="9" t="n">
        <x:f>COUNTIFS('Unit details'!$B$6:$B$335,$A139,'Unit details'!$V$6:$V$335,$A139&amp;" — "&amp;$B139,'Unit details'!$H$6:$H$335,"Current",'Unit details'!$E$6:$E$335,"Nearby")</x:f>
        <x:v>0</x:v>
      </x:c>
      <x:c r="I139" s="9" t="n">
        <x:f>SUM(G139:H139)</x:f>
        <x:v>0</x:v>
      </x:c>
      <x:c r="J139" s="9" t="n">
        <x:f>SUMIFS('Unit details'!$Y$6:$Y$335,'Unit details'!$B$6:$B$335,$A139,'Unit details'!$V$6:$V$335,$A139&amp;" — "&amp;$B139,'Unit details'!$H$6:$H$335,"Future")</x:f>
        <x:v>0</x:v>
      </x:c>
      <x:c r="K139" s="9" t="n">
        <x:f>COUNTIFS('Unit details'!$B$6:$B$335,$A139,'Unit details'!$V$6:$V$335,$A139&amp;" — "&amp;$B139,'Unit details'!$H$6:$H$335,"Uncertain")</x:f>
        <x:v>0</x:v>
      </x:c>
      <x:c r="L139" s="12" t="str">
        <x:v>Council groups Somerset/Walker/Lochside/West Sanquhar; parts redeveloped. Current operator advertises brick workshops and steel portal shed at Hawkhill Works; containers/yard not equivalent to industrial units.</x:v>
      </x:c>
      <x:c r="M139" s="12" t="str">
        <x:v>https://storageunitsayr.co.uk/</x:v>
      </x:c>
      <x:c r="N139" s="12" t="str">
        <x:v>https://archive.south-ayrshire.gov.uk/committee/committeepapers2017/South%20Ayrshire%20Council/5%20October%20Planning%20Reports/Employment%20Land%20Audit.pdf</x:v>
      </x:c>
    </x:row>
    <x:row r="140" ht="47" customHeight="1">
      <x:c r="A140" s="2" t="str">
        <x:v>Ayr</x:v>
      </x:c>
      <x:c r="B140" s="12" t="str">
        <x:v>Prestwick Airport / Glenburn / Shawfarm / Monkton areas</x:v>
      </x:c>
      <x:c r="C140" s="12" t="str">
        <x:v>Prestwick</x:v>
      </x:c>
      <x:c r="D140" s="18" t="n">
        <x:v>14570</x:v>
      </x:c>
      <x:c r="E140" s="18" t="str">
        <x:v>Wider</x:v>
      </x:c>
      <x:c r="F140" s="18" t="str">
        <x:v>Estate / grouped industrial area</x:v>
      </x:c>
      <x:c r="G140" s="9" t="n">
        <x:f>COUNTIFS('Unit details'!$B$6:$B$335,$A140,'Unit details'!$V$6:$V$335,$A140&amp;" — "&amp;$B140,'Unit details'!$H$6:$H$335,"Current",'Unit details'!$E$6:$E$335,"Town")</x:f>
        <x:v>0</x:v>
      </x:c>
      <x:c r="H140" s="9" t="n">
        <x:f>COUNTIFS('Unit details'!$B$6:$B$335,$A140,'Unit details'!$V$6:$V$335,$A140&amp;" — "&amp;$B140,'Unit details'!$H$6:$H$335,"Current",'Unit details'!$E$6:$E$335,"Nearby")</x:f>
        <x:v>0</x:v>
      </x:c>
      <x:c r="I140" s="9" t="n">
        <x:f>SUM(G140:H140)</x:f>
        <x:v>0</x:v>
      </x:c>
      <x:c r="J140" s="9" t="n">
        <x:f>SUMIFS('Unit details'!$Y$6:$Y$335,'Unit details'!$B$6:$B$335,$A140,'Unit details'!$V$6:$V$335,$A140&amp;" — "&amp;$B140,'Unit details'!$H$6:$H$335,"Future")</x:f>
        <x:v>0</x:v>
      </x:c>
      <x:c r="K140" s="9" t="n">
        <x:f>COUNTIFS('Unit details'!$B$6:$B$335,$A140,'Unit details'!$V$6:$V$335,$A140&amp;" — "&amp;$B140,'Unit details'!$H$6:$H$335,"Uncertain")</x:f>
        <x:v>0</x:v>
      </x:c>
      <x:c r="L140" s="12" t="str">
        <x:v>Separate from Ayr. Prestwick population 14,570 does not meet strict 20 k threshold; airport employment cluster is not proof of larger town population.</x:v>
      </x:c>
      <x:c r="M140" s="12" t="str">
        <x:v>https://archive.south-ayrshire.gov.uk/committee/committeepapers2017/South%20Ayrshire%20Council/5%20October%20Planning%20Reports/Employment%20Land%20Audit.pdf</x:v>
      </x:c>
      <x:c r="N140" s="12" t="str"/>
    </x:row>
    <x:row r="141" ht="47" customHeight="1">
      <x:c r="A141" s="2" t="str">
        <x:v>Ayr</x:v>
      </x:c>
      <x:c r="B141" s="12" t="str">
        <x:v>Troon Harbour</x:v>
      </x:c>
      <x:c r="C141" s="12" t="str">
        <x:v>Troon</x:v>
      </x:c>
      <x:c r="D141" s="18" t="n">
        <x:v>15261</x:v>
      </x:c>
      <x:c r="E141" s="18" t="str">
        <x:v>Wider</x:v>
      </x:c>
      <x:c r="F141" s="18" t="str">
        <x:v>Estate / grouped industrial area</x:v>
      </x:c>
      <x:c r="G141" s="9" t="n">
        <x:f>COUNTIFS('Unit details'!$B$6:$B$335,$A141,'Unit details'!$V$6:$V$335,$A141&amp;" — "&amp;$B141,'Unit details'!$H$6:$H$335,"Current",'Unit details'!$E$6:$E$335,"Town")</x:f>
        <x:v>0</x:v>
      </x:c>
      <x:c r="H141" s="9" t="n">
        <x:f>COUNTIFS('Unit details'!$B$6:$B$335,$A141,'Unit details'!$V$6:$V$335,$A141&amp;" — "&amp;$B141,'Unit details'!$H$6:$H$335,"Current",'Unit details'!$E$6:$E$335,"Nearby")</x:f>
        <x:v>0</x:v>
      </x:c>
      <x:c r="I141" s="9" t="n">
        <x:f>SUM(G141:H141)</x:f>
        <x:v>0</x:v>
      </x:c>
      <x:c r="J141" s="9" t="n">
        <x:f>SUMIFS('Unit details'!$Y$6:$Y$335,'Unit details'!$B$6:$B$335,$A141,'Unit details'!$V$6:$V$335,$A141&amp;" — "&amp;$B141,'Unit details'!$H$6:$H$335,"Future")</x:f>
        <x:v>0</x:v>
      </x:c>
      <x:c r="K141" s="9" t="n">
        <x:f>COUNTIFS('Unit details'!$B$6:$B$335,$A141,'Unit details'!$V$6:$V$335,$A141&amp;" — "&amp;$B141,'Unit details'!$H$6:$H$335,"Uncertain")</x:f>
        <x:v>0</x:v>
      </x:c>
      <x:c r="L141" s="12" t="str">
        <x:v>Separate town well outside Ayr centre 3-mile screen. Does not meet strict 20 k threshold.</x:v>
      </x:c>
      <x:c r="M141" s="12" t="str">
        <x:v>https://archive.south-ayrshire.gov.uk/committee/committeepapers2017/South%20Ayrshire%20Council/5%20October%20Planning%20Reports/Employment%20Land%20Audit.pdf</x:v>
      </x:c>
      <x:c r="N141" s="12" t="str"/>
    </x:row>
    <x:row r="142" ht="60" customHeight="1">
      <x:c r="A142" s="2" t="str">
        <x:v>Dumfries</x:v>
      </x:c>
      <x:c r="B142" s="12" t="str">
        <x:v>Cargenbridge / Garroch Business Park industrial area</x:v>
      </x:c>
      <x:c r="C142" s="12" t="str">
        <x:v>Cargenbridge</x:v>
      </x:c>
      <x:c r="D142" s="18" t="n">
        <x:v>519</x:v>
      </x:c>
      <x:c r="E142" s="18" t="str">
        <x:v>Nearby</x:v>
      </x:c>
      <x:c r="F142" s="18" t="str">
        <x:v>Estate / grouped industrial area</x:v>
      </x:c>
      <x:c r="G142" s="9" t="n">
        <x:f>COUNTIFS('Unit details'!$B$6:$B$335,$A142,'Unit details'!$V$6:$V$335,$A142&amp;" — "&amp;$B142,'Unit details'!$H$6:$H$335,"Current",'Unit details'!$E$6:$E$335,"Town")</x:f>
        <x:v>0</x:v>
      </x:c>
      <x:c r="H142" s="9" t="n">
        <x:f>COUNTIFS('Unit details'!$B$6:$B$335,$A142,'Unit details'!$V$6:$V$335,$A142&amp;" — "&amp;$B142,'Unit details'!$H$6:$H$335,"Current",'Unit details'!$E$6:$E$335,"Nearby")</x:f>
        <x:v>0</x:v>
      </x:c>
      <x:c r="I142" s="9" t="n">
        <x:f>SUM(G142:H142)</x:f>
        <x:v>0</x:v>
      </x:c>
      <x:c r="J142" s="9" t="n">
        <x:f>SUMIFS('Unit details'!$Y$6:$Y$335,'Unit details'!$B$6:$B$335,$A142,'Unit details'!$V$6:$V$335,$A142&amp;" — "&amp;$B142,'Unit details'!$H$6:$H$335,"Future")</x:f>
        <x:v>0</x:v>
      </x:c>
      <x:c r="K142" s="9" t="n">
        <x:f>COUNTIFS('Unit details'!$B$6:$B$335,$A142,'Unit details'!$V$6:$V$335,$A142&amp;" — "&amp;$B142,'Unit details'!$H$6:$H$335,"Uncertain")</x:f>
        <x:v>0</x:v>
      </x:c>
      <x:c r="L142" s="12" t="str">
        <x:v>About 2 miles southwest of Dumfries. Cargenbridge is separately identified Census locality with 519 people; business park parcel may sit outside locality polygon. Preserve fringe/catchment label. Current Plot C is land and under offer, not a &lt;=15 k enclosed unit.</x:v>
      </x:c>
      <x:c r="M142" s="12" t="str">
        <x:v>https://investinsouthofscotland.com/why-the-south-of-scotland/available-properties-land/cargenbridge-business-park</x:v>
      </x:c>
      <x:c r="N142" s="12" t="str">
        <x:v>https://www.dumfriesandgalloway.gov.uk/sites/default/files/2024-08/Employment_Land_and_Property_Study_Ryden_FINAL_DRAFT.pdf
https://www.dmhall.co.uk/properties/cargenbridge-business-park-dumfries/</x:v>
      </x:c>
    </x:row>
    <x:row r="143" ht="42" customHeight="1">
      <x:c r="A143" s="2" t="str">
        <x:v>Dumfries</x:v>
      </x:c>
      <x:c r="B143" s="12" t="str">
        <x:v>Dargavel industrial area</x:v>
      </x:c>
      <x:c r="C143" s="12" t="str">
        <x:v>Dargavel (rural fringe)</x:v>
      </x:c>
      <x:c r="D143" s="18"/>
      <x:c r="E143" s="18" t="str">
        <x:v>Nearby</x:v>
      </x:c>
      <x:c r="F143" s="18" t="str">
        <x:v>Standalone / mixed premises</x:v>
      </x:c>
      <x:c r="G143" s="9" t="n">
        <x:f>COUNTIFS('Unit details'!$B$6:$B$335,$A143,'Unit details'!$V$6:$V$335,$A143&amp;" — "&amp;$B143,'Unit details'!$H$6:$H$335,"Current",'Unit details'!$E$6:$E$335,"Town")</x:f>
        <x:v>0</x:v>
      </x:c>
      <x:c r="H143" s="9" t="n">
        <x:f>COUNTIFS('Unit details'!$B$6:$B$335,$A143,'Unit details'!$V$6:$V$335,$A143&amp;" — "&amp;$B143,'Unit details'!$H$6:$H$335,"Current",'Unit details'!$E$6:$E$335,"Nearby")</x:f>
        <x:v>1</x:v>
      </x:c>
      <x:c r="I143" s="9" t="n">
        <x:f>SUM(G143:H143)</x:f>
        <x:v>1</x:v>
      </x:c>
      <x:c r="J143" s="9" t="n">
        <x:f>SUMIFS('Unit details'!$Y$6:$Y$335,'Unit details'!$B$6:$B$335,$A143,'Unit details'!$V$6:$V$335,$A143&amp;" — "&amp;$B143,'Unit details'!$H$6:$H$335,"Future")</x:f>
        <x:v>0</x:v>
      </x:c>
      <x:c r="K143" s="9" t="n">
        <x:f>COUNTIFS('Unit details'!$B$6:$B$335,$A143,'Unit details'!$V$6:$V$335,$A143&amp;" — "&amp;$B143,'Unit details'!$H$6:$H$335,"Uncertain")</x:f>
        <x:v>0</x:v>
      </x:c>
      <x:c r="L143" s="12" t="str">
        <x:v>Additional marketing location identified from unit advertisements.</x:v>
      </x:c>
      <x:c r="M143" s="12" t="str">
        <x:v>https://www.shepherd.co.uk/property/details/9750/dargavel-stores-lockerbie-road-dumfries-dg1-3pg-industrial-and-trade-counter</x:v>
      </x:c>
      <x:c r="N143" s="12" t="str">
        <x:v>https://shepherdcrm.agencypilot.com/crm/store/documents/other/946924_2ED0F4DA-54F5-.pdf</x:v>
      </x:c>
    </x:row>
    <x:row r="144" ht="99" customHeight="1">
      <x:c r="A144" s="2" t="str">
        <x:v>Dumfries</x:v>
      </x:c>
      <x:c r="B144" s="12" t="str">
        <x:v>Heathhall Industrial Estate / Catherinefield industrial cluster</x:v>
      </x:c>
      <x:c r="C144" s="12" t="str">
        <x:v>Locharbriggs</x:v>
      </x:c>
      <x:c r="D144" s="18" t="n">
        <x:v>5481</x:v>
      </x:c>
      <x:c r="E144" s="18" t="str">
        <x:v>Nearby</x:v>
      </x:c>
      <x:c r="F144" s="18" t="str">
        <x:v>Estate / grouped industrial area</x:v>
      </x:c>
      <x:c r="G144" s="9" t="n">
        <x:f>COUNTIFS('Unit details'!$B$6:$B$335,$A144,'Unit details'!$V$6:$V$335,$A144&amp;" — "&amp;$B144,'Unit details'!$H$6:$H$335,"Current",'Unit details'!$E$6:$E$335,"Town")</x:f>
        <x:v>0</x:v>
      </x:c>
      <x:c r="H144" s="9" t="n">
        <x:f>COUNTIFS('Unit details'!$B$6:$B$335,$A144,'Unit details'!$V$6:$V$335,$A144&amp;" — "&amp;$B144,'Unit details'!$H$6:$H$335,"Current",'Unit details'!$E$6:$E$335,"Nearby")</x:f>
        <x:v>2</x:v>
      </x:c>
      <x:c r="I144" s="9" t="n">
        <x:f>SUM(G144:H144)</x:f>
        <x:v>2</x:v>
      </x:c>
      <x:c r="J144" s="9" t="n">
        <x:f>SUMIFS('Unit details'!$Y$6:$Y$335,'Unit details'!$B$6:$B$335,$A144,'Unit details'!$V$6:$V$335,$A144&amp;" — "&amp;$B144,'Unit details'!$H$6:$H$335,"Future")</x:f>
        <x:v>0</x:v>
      </x:c>
      <x:c r="K144" s="9" t="n">
        <x:f>COUNTIFS('Unit details'!$B$6:$B$335,$A144,'Unit details'!$V$6:$V$335,$A144&amp;" — "&amp;$B144,'Unit details'!$H$6:$H$335,"Uncertain")</x:f>
        <x:v>0</x:v>
      </x:c>
      <x:c r="L144" s="12" t="str">
        <x:v>NRS Census 2022 locality GIS point query at DG1 3PQ centroid 55.0978,-3.5679 returned Locharbriggs S52000410, population 5,481. This checks one representative point, not every boundary of the larger Heathhall cluster. Keep as nearby Dumfries catchment, not qualifying standalone &gt;20 k town. Owner reports 26.43 acres and over 120,000 sq ft; total mixed commercial stock, not available area.</x:v>
      </x:c>
      <x:c r="M144" s="12" t="str">
        <x:v>https://www.heathhallbc.co.uk/</x:v>
      </x:c>
      <x:c r="N144" s="12" t="str">
        <x:v>https://www.dmhall.co.uk/properties/9-catherinefield-industrial-estate-dumfries/
https://www.dataindex.online/postalcode/postcode/dg1-3pq
https://maps.gov.scot/server/rest/services/NRS/Census2022/MapServer/6/query?geometry=-3.5679%2C55.0978&amp;geometryType=esriGeometryPoint&amp;inSR=4326&amp;spatialRel=esriSpatialRelIntersects&amp;outFields=code%2Cname%2Cpopcount&amp;returnGeometry=false&amp;f=pjson</x:v>
      </x:c>
    </x:row>
    <x:row r="145" ht="47" customHeight="1">
      <x:c r="A145" s="2" t="str">
        <x:v>Dumfries</x:v>
      </x:c>
      <x:c r="B145" s="12" t="str">
        <x:v>Brasswell / Dumfries Gateway business area</x:v>
      </x:c>
      <x:c r="C145" s="12" t="str">
        <x:v>Dumfries</x:v>
      </x:c>
      <x:c r="D145" s="18" t="n">
        <x:v>33676</x:v>
      </x:c>
      <x:c r="E145" s="18" t="str">
        <x:v>Town</x:v>
      </x:c>
      <x:c r="F145" s="18" t="str">
        <x:v>Estate / grouped industrial area</x:v>
      </x:c>
      <x:c r="G145" s="9" t="n">
        <x:f>COUNTIFS('Unit details'!$B$6:$B$335,$A145,'Unit details'!$V$6:$V$335,$A145&amp;" — "&amp;$B145,'Unit details'!$H$6:$H$335,"Current",'Unit details'!$E$6:$E$335,"Town")</x:f>
        <x:v>1</x:v>
      </x:c>
      <x:c r="H145" s="9" t="n">
        <x:f>COUNTIFS('Unit details'!$B$6:$B$335,$A145,'Unit details'!$V$6:$V$335,$A145&amp;" — "&amp;$B145,'Unit details'!$H$6:$H$335,"Current",'Unit details'!$E$6:$E$335,"Nearby")</x:f>
        <x:v>0</x:v>
      </x:c>
      <x:c r="I145" s="9" t="n">
        <x:f>SUM(G145:H145)</x:f>
        <x:v>1</x:v>
      </x:c>
      <x:c r="J145" s="9" t="n">
        <x:f>SUMIFS('Unit details'!$Y$6:$Y$335,'Unit details'!$B$6:$B$335,$A145,'Unit details'!$V$6:$V$335,$A145&amp;" — "&amp;$B145,'Unit details'!$H$6:$H$335,"Future")</x:f>
        <x:v>0</x:v>
      </x:c>
      <x:c r="K145" s="9" t="n">
        <x:f>COUNTIFS('Unit details'!$B$6:$B$335,$A145,'Unit details'!$V$6:$V$335,$A145&amp;" — "&amp;$B145,'Unit details'!$H$6:$H$335,"Uncertain")</x:f>
        <x:v>0</x:v>
      </x:c>
      <x:c r="L145" s="12" t="str">
        <x:v>Mixed office/showroom/workshop area, not pure industrial. Existing 1 Brasswell Park and future allocation must not be double counted. Exact locality boundary not checked; office-only Brasswell buildings not rental industrial comparables. Subsequent GIS check at DG1 3JA confirms Dumfries locality.</x:v>
      </x:c>
      <x:c r="M145" s="12" t="str">
        <x:v>https://www.shepherd.co.uk/property/details/8833/1-brasswell-park-dumfries-dumfries-and-galloway-industrial-and-trade-counter</x:v>
      </x:c>
      <x:c r="N145" s="12" t="str">
        <x:v>https://brasswelldevelopments.co.uk/
https://www.dumfriesandgalloway.gov.uk/sites/default/files/2024-08/2024_B_I_Land_Audit_final.pdf</x:v>
      </x:c>
    </x:row>
    <x:row r="146" ht="42" customHeight="1">
      <x:c r="A146" s="2" t="str">
        <x:v>Dumfries</x:v>
      </x:c>
      <x:c r="B146" s="12" t="str">
        <x:v>Lochside Industrial Estate</x:v>
      </x:c>
      <x:c r="C146" s="12" t="str">
        <x:v>Dumfries</x:v>
      </x:c>
      <x:c r="D146" s="18" t="n">
        <x:v>33676</x:v>
      </x:c>
      <x:c r="E146" s="18" t="str">
        <x:v>Town</x:v>
      </x:c>
      <x:c r="F146" s="18" t="str">
        <x:v>Estate / grouped industrial area</x:v>
      </x:c>
      <x:c r="G146" s="9" t="n">
        <x:f>COUNTIFS('Unit details'!$B$6:$B$335,$A146,'Unit details'!$V$6:$V$335,$A146&amp;" — "&amp;$B146,'Unit details'!$H$6:$H$335,"Current",'Unit details'!$E$6:$E$335,"Town")</x:f>
        <x:v>2</x:v>
      </x:c>
      <x:c r="H146" s="9" t="n">
        <x:f>COUNTIFS('Unit details'!$B$6:$B$335,$A146,'Unit details'!$V$6:$V$335,$A146&amp;" — "&amp;$B146,'Unit details'!$H$6:$H$335,"Current",'Unit details'!$E$6:$E$335,"Nearby")</x:f>
        <x:v>0</x:v>
      </x:c>
      <x:c r="I146" s="9" t="n">
        <x:f>SUM(G146:H146)</x:f>
        <x:v>2</x:v>
      </x:c>
      <x:c r="J146" s="9" t="n">
        <x:f>SUMIFS('Unit details'!$Y$6:$Y$335,'Unit details'!$B$6:$B$335,$A146,'Unit details'!$V$6:$V$335,$A146&amp;" — "&amp;$B146,'Unit details'!$H$6:$H$335,"Future")</x:f>
        <x:v>0</x:v>
      </x:c>
      <x:c r="K146" s="9" t="n">
        <x:f>COUNTIFS('Unit details'!$B$6:$B$335,$A146,'Unit details'!$V$6:$V$335,$A146&amp;" — "&amp;$B146,'Unit details'!$H$6:$H$335,"Uncertain")</x:f>
        <x:v>0</x:v>
      </x:c>
      <x:c r="L146" s="12" t="str">
        <x:v>Council's named industrial estate; current agent instruction Unit B is 11,628 sq ft.</x:v>
      </x:c>
      <x:c r="M146" s="12" t="str">
        <x:v>https://www.dumfriesandgalloway.gov.uk/sites/default/files/2024-08/Employment_Land_and_Property_Study_Ryden_FINAL_DRAFT.pdf</x:v>
      </x:c>
      <x:c r="N146" s="12" t="str">
        <x:v>https://www.shepherd.co.uk/commercial-property/search/industrial-trade-counter/for-sale-to-let/dumfries/recently-added-first</x:v>
      </x:c>
    </x:row>
    <x:row r="147" ht="47" customHeight="1">
      <x:c r="A147" s="2" t="str">
        <x:v>Dumfries</x:v>
      </x:c>
      <x:c r="B147" s="12" t="str">
        <x:v>Maxwelltown Industrial Estate</x:v>
      </x:c>
      <x:c r="C147" s="12" t="str">
        <x:v>Dumfries</x:v>
      </x:c>
      <x:c r="D147" s="18" t="n">
        <x:v>33676</x:v>
      </x:c>
      <x:c r="E147" s="18" t="str">
        <x:v>Town</x:v>
      </x:c>
      <x:c r="F147" s="18" t="str">
        <x:v>Estate / grouped industrial area</x:v>
      </x:c>
      <x:c r="G147" s="9" t="n">
        <x:f>COUNTIFS('Unit details'!$B$6:$B$335,$A147,'Unit details'!$V$6:$V$335,$A147&amp;" — "&amp;$B147,'Unit details'!$H$6:$H$335,"Current",'Unit details'!$E$6:$E$335,"Town")</x:f>
        <x:v>2</x:v>
      </x:c>
      <x:c r="H147" s="9" t="n">
        <x:f>COUNTIFS('Unit details'!$B$6:$B$335,$A147,'Unit details'!$V$6:$V$335,$A147&amp;" — "&amp;$B147,'Unit details'!$H$6:$H$335,"Current",'Unit details'!$E$6:$E$335,"Nearby")</x:f>
        <x:v>0</x:v>
      </x:c>
      <x:c r="I147" s="9" t="n">
        <x:f>SUM(G147:H147)</x:f>
        <x:v>2</x:v>
      </x:c>
      <x:c r="J147" s="9" t="n">
        <x:f>SUMIFS('Unit details'!$Y$6:$Y$335,'Unit details'!$B$6:$B$335,$A147,'Unit details'!$V$6:$V$335,$A147&amp;" — "&amp;$B147,'Unit details'!$H$6:$H$335,"Future")</x:f>
        <x:v>0</x:v>
      </x:c>
      <x:c r="K147" s="9" t="n">
        <x:f>COUNTIFS('Unit details'!$B$6:$B$335,$A147,'Unit details'!$V$6:$V$335,$A147&amp;" — "&amp;$B147,'Unit details'!$H$6:$H$335,"Uncertain")</x:f>
        <x:v>0</x:v>
      </x:c>
      <x:c r="L147" s="12" t="str">
        <x:v>Named estate adjacent to A75 bypass; retained separately from nearby Lochside estate.</x:v>
      </x:c>
      <x:c r="M147" s="12" t="str">
        <x:v>https://www.shepherd.co.uk/property/details/9802/units-1-2-maxwelltown-industrial-estate-glasgow-road-dumfries-dumfries-and-galloway-industrial-and-trade-counter</x:v>
      </x:c>
      <x:c r="N147" s="12" t="str">
        <x:v>https://www.dumfriesandgalloway.gov.uk/sites/default/files/2024-08/Employment_Land_and_Property_Study_Ryden_FINAL_DRAFT.pdf</x:v>
      </x:c>
    </x:row>
    <x:row r="148" ht="47" customHeight="1">
      <x:c r="A148" s="2" t="str">
        <x:v>Dumfries</x:v>
      </x:c>
      <x:c r="B148" s="12" t="str">
        <x:v>Solway Gate Business Park</x:v>
      </x:c>
      <x:c r="C148" s="12" t="str">
        <x:v>Dumfries</x:v>
      </x:c>
      <x:c r="D148" s="18" t="n">
        <x:v>33676</x:v>
      </x:c>
      <x:c r="E148" s="18" t="str">
        <x:v>Town</x:v>
      </x:c>
      <x:c r="F148" s="18" t="str">
        <x:v>Estate / grouped industrial area</x:v>
      </x:c>
      <x:c r="G148" s="9" t="n">
        <x:f>COUNTIFS('Unit details'!$B$6:$B$335,$A148,'Unit details'!$V$6:$V$335,$A148&amp;" — "&amp;$B148,'Unit details'!$H$6:$H$335,"Current",'Unit details'!$E$6:$E$335,"Town")</x:f>
        <x:v>0</x:v>
      </x:c>
      <x:c r="H148" s="9" t="n">
        <x:f>COUNTIFS('Unit details'!$B$6:$B$335,$A148,'Unit details'!$V$6:$V$335,$A148&amp;" — "&amp;$B148,'Unit details'!$H$6:$H$335,"Current",'Unit details'!$E$6:$E$335,"Nearby")</x:f>
        <x:v>0</x:v>
      </x:c>
      <x:c r="I148" s="9" t="n">
        <x:f>SUM(G148:H148)</x:f>
        <x:v>0</x:v>
      </x:c>
      <x:c r="J148" s="9" t="n">
        <x:f>SUMIFS('Unit details'!$Y$6:$Y$335,'Unit details'!$B$6:$B$335,$A148,'Unit details'!$V$6:$V$335,$A148&amp;" — "&amp;$B148,'Unit details'!$H$6:$H$335,"Future")</x:f>
        <x:v>9</x:v>
      </x:c>
      <x:c r="K148" s="9" t="n">
        <x:f>COUNTIFS('Unit details'!$B$6:$B$335,$A148,'Unit details'!$V$6:$V$335,$A148&amp;" — "&amp;$B148,'Unit details'!$H$6:$H$335,"Uncertain")</x:f>
        <x:v>0</x:v>
      </x:c>
      <x:c r="L148" s="12" t="str">
        <x:v>Additional marketing location identified from unit advertisements.</x:v>
      </x:c>
      <x:c r="M148" s="12" t="str">
        <x:v>https://www.shepherd.co.uk/property/details/10154/units-1-9-solway-gate-business-park-annan-road-dumfries-dumfries-and-galloway-industrial-and-trade-counter</x:v>
      </x:c>
      <x:c r="N148" s="12" t="str">
        <x:v>https://shepherdcrm.agencypilot.com/crm/store/documents/other/966192_6F537465-A8C6-.pdf</x:v>
      </x:c>
    </x:row>
    <x:row r="149" ht="42" customHeight="1">
      <x:c r="A149" s="2" t="str">
        <x:v>Dumfries</x:v>
      </x:c>
      <x:c r="B149" s="12" t="str">
        <x:v>St Mary's Industrial Estate / Huntingdon Road trade area</x:v>
      </x:c>
      <x:c r="C149" s="12" t="str">
        <x:v>Dumfries</x:v>
      </x:c>
      <x:c r="D149" s="18" t="n">
        <x:v>33676</x:v>
      </x:c>
      <x:c r="E149" s="18" t="str">
        <x:v>Town</x:v>
      </x:c>
      <x:c r="F149" s="18" t="str">
        <x:v>Estate / grouped industrial area</x:v>
      </x:c>
      <x:c r="G149" s="9" t="n">
        <x:f>COUNTIFS('Unit details'!$B$6:$B$335,$A149,'Unit details'!$V$6:$V$335,$A149&amp;" — "&amp;$B149,'Unit details'!$H$6:$H$335,"Current",'Unit details'!$E$6:$E$335,"Town")</x:f>
        <x:v>1</x:v>
      </x:c>
      <x:c r="H149" s="9" t="n">
        <x:f>COUNTIFS('Unit details'!$B$6:$B$335,$A149,'Unit details'!$V$6:$V$335,$A149&amp;" — "&amp;$B149,'Unit details'!$H$6:$H$335,"Current",'Unit details'!$E$6:$E$335,"Nearby")</x:f>
        <x:v>0</x:v>
      </x:c>
      <x:c r="I149" s="9" t="n">
        <x:f>SUM(G149:H149)</x:f>
        <x:v>1</x:v>
      </x:c>
      <x:c r="J149" s="9" t="n">
        <x:f>SUMIFS('Unit details'!$Y$6:$Y$335,'Unit details'!$B$6:$B$335,$A149,'Unit details'!$V$6:$V$335,$A149&amp;" — "&amp;$B149,'Unit details'!$H$6:$H$335,"Future")</x:f>
        <x:v>0</x:v>
      </x:c>
      <x:c r="K149" s="9" t="n">
        <x:f>COUNTIFS('Unit details'!$B$6:$B$335,$A149,'Unit details'!$V$6:$V$335,$A149&amp;" — "&amp;$B149,'Unit details'!$H$6:$H$335,"Uncertain")</x:f>
        <x:v>0</x:v>
      </x:c>
      <x:c r="L149" s="12" t="str">
        <x:v>Light industrial/trade counter area. Historical vacancy figure is not used as current evidence.</x:v>
      </x:c>
      <x:c r="M149" s="12" t="str">
        <x:v>https://www.dumfriesandgalloway.gov.uk/sites/default/files/2024-08/Employment_Land_and_Property_Study_Ryden_FINAL_DRAFT.pdf</x:v>
      </x:c>
      <x:c r="N149" s="12" t="str"/>
    </x:row>
    <x:row r="150" ht="42" customHeight="1">
      <x:c r="A150" s="2" t="str">
        <x:v>Dumfries</x:v>
      </x:c>
      <x:c r="B150" s="12" t="str">
        <x:v>Whitesands / Irish Street automotive site</x:v>
      </x:c>
      <x:c r="C150" s="12" t="str">
        <x:v>Dumfries</x:v>
      </x:c>
      <x:c r="D150" s="18" t="n">
        <x:v>33676</x:v>
      </x:c>
      <x:c r="E150" s="18" t="str">
        <x:v>Town</x:v>
      </x:c>
      <x:c r="F150" s="18" t="str">
        <x:v>Standalone / mixed premises</x:v>
      </x:c>
      <x:c r="G150" s="9" t="n">
        <x:f>COUNTIFS('Unit details'!$B$6:$B$335,$A150,'Unit details'!$V$6:$V$335,$A150&amp;" — "&amp;$B150,'Unit details'!$H$6:$H$335,"Current",'Unit details'!$E$6:$E$335,"Town")</x:f>
        <x:v>1</x:v>
      </x:c>
      <x:c r="H150" s="9" t="n">
        <x:f>COUNTIFS('Unit details'!$B$6:$B$335,$A150,'Unit details'!$V$6:$V$335,$A150&amp;" — "&amp;$B150,'Unit details'!$H$6:$H$335,"Current",'Unit details'!$E$6:$E$335,"Nearby")</x:f>
        <x:v>0</x:v>
      </x:c>
      <x:c r="I150" s="9" t="n">
        <x:f>SUM(G150:H150)</x:f>
        <x:v>1</x:v>
      </x:c>
      <x:c r="J150" s="9" t="n">
        <x:f>SUMIFS('Unit details'!$Y$6:$Y$335,'Unit details'!$B$6:$B$335,$A150,'Unit details'!$V$6:$V$335,$A150&amp;" — "&amp;$B150,'Unit details'!$H$6:$H$335,"Future")</x:f>
        <x:v>0</x:v>
      </x:c>
      <x:c r="K150" s="9" t="n">
        <x:f>COUNTIFS('Unit details'!$B$6:$B$335,$A150,'Unit details'!$V$6:$V$335,$A150&amp;" — "&amp;$B150,'Unit details'!$H$6:$H$335,"Uncertain")</x:f>
        <x:v>0</x:v>
      </x:c>
      <x:c r="L150" s="12" t="str">
        <x:v>Additional marketing location identified from unit advertisements.</x:v>
      </x:c>
      <x:c r="M150" s="12" t="str">
        <x:v>https://www.shepherd.co.uk/property/details/9399/87-89-whitesands-dumfries-dumfries-and-galloway-industrial-and-trade-counter</x:v>
      </x:c>
      <x:c r="N150" s="12" t="str">
        <x:v>https://shepherdcrm.agencypilot.com/crm/store/documents/other/691976_n47kr544b5e021pw.pdf</x:v>
      </x:c>
    </x:row>
    <x:row r="151" ht="42" customHeight="1">
      <x:c r="A151" s="15" t="str">
        <x:v>Truro</x:v>
      </x:c>
      <x:c r="B151" s="15" t="str">
        <x:v>Goonhavern Industrial Estate</x:v>
      </x:c>
      <x:c r="C151" s="15" t="str">
        <x:v>Goonhavern</x:v>
      </x:c>
      <x:c r="D151" s="14" t="n">
        <x:v>995</x:v>
      </x:c>
      <x:c r="E151" s="30" t="str">
        <x:v>Context</x:v>
      </x:c>
      <x:c r="F151" s="30" t="str">
        <x:v>Estate / grouped industrial area</x:v>
      </x:c>
      <x:c r="G151" s="14" t="n">
        <x:f>COUNTIFS('Unit details'!$B$336:$B$980,$A151,'Unit details'!$V$336:$V$980,$A151&amp;" — "&amp;$B151,'Unit details'!$H$336:$H$980,"Current",'Unit details'!$E$336:$E$980,"Town")</x:f>
        <x:v>0</x:v>
      </x:c>
      <x:c r="H151" s="14" t="n">
        <x:f>COUNTIFS('Unit details'!$B$336:$B$980,$A151,'Unit details'!$V$336:$V$980,$A151&amp;" — "&amp;$B151,'Unit details'!$H$336:$H$980,"Current",'Unit details'!$E$336:$E$980,"Nearby")</x:f>
        <x:v>0</x:v>
      </x:c>
      <x:c r="I151" s="14" t="n">
        <x:f>COUNTIFS('Unit details'!$B$336:$B$980,$A151,'Unit details'!$V$336:$V$980,$A151&amp;" — "&amp;$B151,'Unit details'!$H$336:$H$980,"Current")</x:f>
        <x:v>1</x:v>
      </x:c>
      <x:c r="J151" s="14" t="n">
        <x:f>SUMIFS('Unit details'!$Y$336:$Y$980,'Unit details'!$B$336:$B$980,$A151,'Unit details'!$V$336:$V$980,$A151&amp;" — "&amp;$B151,'Unit details'!$H$336:$H$980,"Future")</x:f>
        <x:v>0</x:v>
      </x:c>
      <x:c r="K151" s="14" t="n">
        <x:f>COUNTIFS('Unit details'!$B$336:$B$980,$A151,'Unit details'!$V$336:$V$980,$A151&amp;" — "&amp;$B151,'Unit details'!$H$336:$H$980,"Uncertain")</x:f>
        <x:v>0</x:v>
      </x:c>
      <x:c r="L151" s="15" t="str">
        <x:v>Host population uses Census 2021 BUA where the named locality can be matched. Nested schemes are grouped once; zero current means no identified unit in reviewed sources.</x:v>
      </x:c>
      <x:c r="M151" s="15" t="str">
        <x:v>https://www.zoopla.co.uk/to-rent/commercial/details/66697217/</x:v>
      </x:c>
      <x:c r="N151" s="15" t="str"/>
    </x:row>
    <x:row r="152" ht="42" customHeight="1">
      <x:c r="A152" s="15" t="str">
        <x:v>Truro</x:v>
      </x:c>
      <x:c r="B152" s="15" t="str">
        <x:v>Grampound Road Industrial Estate</x:v>
      </x:c>
      <x:c r="C152" s="15" t="str">
        <x:v>Grampound Road</x:v>
      </x:c>
      <x:c r="D152" s="14" t="n">
        <x:v>1160</x:v>
      </x:c>
      <x:c r="E152" s="30" t="str">
        <x:v>Context</x:v>
      </x:c>
      <x:c r="F152" s="30" t="str">
        <x:v>Estate / grouped industrial area</x:v>
      </x:c>
      <x:c r="G152" s="14" t="n">
        <x:f>COUNTIFS('Unit details'!$B$336:$B$980,$A152,'Unit details'!$V$336:$V$980,$A152&amp;" — "&amp;$B152,'Unit details'!$H$336:$H$980,"Current",'Unit details'!$E$336:$E$980,"Town")</x:f>
        <x:v>0</x:v>
      </x:c>
      <x:c r="H152" s="14" t="n">
        <x:f>COUNTIFS('Unit details'!$B$336:$B$980,$A152,'Unit details'!$V$336:$V$980,$A152&amp;" — "&amp;$B152,'Unit details'!$H$336:$H$980,"Current",'Unit details'!$E$336:$E$980,"Nearby")</x:f>
        <x:v>0</x:v>
      </x:c>
      <x:c r="I152" s="14" t="n">
        <x:f>COUNTIFS('Unit details'!$B$336:$B$980,$A152,'Unit details'!$V$336:$V$980,$A152&amp;" — "&amp;$B152,'Unit details'!$H$336:$H$980,"Current")</x:f>
        <x:v>1</x:v>
      </x:c>
      <x:c r="J152" s="14" t="n">
        <x:f>SUMIFS('Unit details'!$Y$336:$Y$980,'Unit details'!$B$336:$B$980,$A152,'Unit details'!$V$336:$V$980,$A152&amp;" — "&amp;$B152,'Unit details'!$H$336:$H$980,"Future")</x:f>
        <x:v>0</x:v>
      </x:c>
      <x:c r="K152" s="14" t="n">
        <x:f>COUNTIFS('Unit details'!$B$336:$B$980,$A152,'Unit details'!$V$336:$V$980,$A152&amp;" — "&amp;$B152,'Unit details'!$H$336:$H$980,"Uncertain")</x:f>
        <x:v>0</x:v>
      </x:c>
      <x:c r="L152" s="15" t="str">
        <x:v>Host population uses Census 2021 BUA where the named locality can be matched. Nested schemes are grouped once; zero current means no identified unit in reviewed sources.</x:v>
      </x:c>
      <x:c r="M152" s="15" t="str">
        <x:v>https://www.rightmove.co.uk/properties/765792120028720#/?channel=COM_LET</x:v>
      </x:c>
      <x:c r="N152" s="15" t="str"/>
    </x:row>
    <x:row r="153" ht="62" customHeight="1">
      <x:c r="A153" s="15" t="str">
        <x:v>Truro</x:v>
      </x:c>
      <x:c r="B153" s="15" t="str">
        <x:v>Threemilestone Industrial Estate</x:v>
      </x:c>
      <x:c r="C153" s="15" t="str">
        <x:v>Threemilestone</x:v>
      </x:c>
      <x:c r="D153" s="14" t="n">
        <x:v>2855</x:v>
      </x:c>
      <x:c r="E153" s="30" t="str">
        <x:v>Nearby</x:v>
      </x:c>
      <x:c r="F153" s="30" t="str">
        <x:v>Estate / grouped industrial area</x:v>
      </x:c>
      <x:c r="G153" s="14" t="n">
        <x:f>COUNTIFS('Unit details'!$B$336:$B$980,$A153,'Unit details'!$V$336:$V$980,$A153&amp;" — "&amp;$B153,'Unit details'!$H$336:$H$980,"Current",'Unit details'!$E$336:$E$980,"Town")</x:f>
        <x:v>0</x:v>
      </x:c>
      <x:c r="H153" s="14" t="n">
        <x:f>COUNTIFS('Unit details'!$B$336:$B$980,$A153,'Unit details'!$V$336:$V$980,$A153&amp;" — "&amp;$B153,'Unit details'!$H$336:$H$980,"Current",'Unit details'!$E$336:$E$980,"Nearby")</x:f>
        <x:v>3</x:v>
      </x:c>
      <x:c r="I153" s="14" t="n">
        <x:f>COUNTIFS('Unit details'!$B$336:$B$980,$A153,'Unit details'!$V$336:$V$980,$A153&amp;" — "&amp;$B153,'Unit details'!$H$336:$H$980,"Current")</x:f>
        <x:v>3</x:v>
      </x:c>
      <x:c r="J153" s="14" t="n">
        <x:f>SUMIFS('Unit details'!$Y$336:$Y$980,'Unit details'!$B$336:$B$980,$A153,'Unit details'!$V$336:$V$980,$A153&amp;" — "&amp;$B153,'Unit details'!$H$336:$H$980,"Future")</x:f>
        <x:v>1</x:v>
      </x:c>
      <x:c r="K153" s="14" t="n">
        <x:f>COUNTIFS('Unit details'!$B$336:$B$980,$A153,'Unit details'!$V$336:$V$980,$A153&amp;" — "&amp;$B153,'Unit details'!$H$336:$H$980,"Uncertain")</x:f>
        <x:v>0</x:v>
      </x:c>
      <x:c r="L153" s="15" t="str">
        <x:v>Neighbourhood-plan identity source; no current availability inference. Host population uses Census 2021 BUA where the named locality can be matched. Nested schemes are grouped once; zero current means no identified unit in reviewed sources. Further unit-specific sources are in Unit details.</x:v>
      </x:c>
      <x:c r="M153" s="15" t="str">
        <x:v>https://www.rightmove.co.uk/properties/136587074#/?channel=COM_LET</x:v>
      </x:c>
      <x:c r="N153" s="15" t="str">
        <x:v>https://www.rightmove.co.uk/properties/783541422523441#/?channel=COM_LET
https://www.rightmove.co.uk/properties/759473359149425#/?channel=COM_LET</x:v>
      </x:c>
    </x:row>
    <x:row r="154" ht="49" customHeight="1">
      <x:c r="A154" s="15" t="str">
        <x:v>Truro</x:v>
      </x:c>
      <x:c r="B154" s="15" t="str">
        <x:v>Knitting Mills Estate</x:v>
      </x:c>
      <x:c r="C154" s="15" t="str">
        <x:v>Truro</x:v>
      </x:c>
      <x:c r="D154" s="14" t="n">
        <x:v>23060</x:v>
      </x:c>
      <x:c r="E154" s="30" t="str">
        <x:v>Town</x:v>
      </x:c>
      <x:c r="F154" s="30" t="str">
        <x:v>Estate / grouped industrial area</x:v>
      </x:c>
      <x:c r="G154" s="14" t="n">
        <x:f>COUNTIFS('Unit details'!$B$336:$B$980,$A154,'Unit details'!$V$336:$V$980,$A154&amp;" — "&amp;$B154,'Unit details'!$H$336:$H$980,"Current",'Unit details'!$E$336:$E$980,"Town")</x:f>
        <x:v>0</x:v>
      </x:c>
      <x:c r="H154" s="14" t="n">
        <x:f>COUNTIFS('Unit details'!$B$336:$B$980,$A154,'Unit details'!$V$336:$V$980,$A154&amp;" — "&amp;$B154,'Unit details'!$H$336:$H$980,"Current",'Unit details'!$E$336:$E$980,"Nearby")</x:f>
        <x:v>0</x:v>
      </x:c>
      <x:c r="I154" s="14" t="n">
        <x:f>COUNTIFS('Unit details'!$B$336:$B$980,$A154,'Unit details'!$V$336:$V$980,$A154&amp;" — "&amp;$B154,'Unit details'!$H$336:$H$980,"Current")</x:f>
        <x:v>0</x:v>
      </x:c>
      <x:c r="J154" s="14" t="n">
        <x:f>SUMIFS('Unit details'!$Y$336:$Y$980,'Unit details'!$B$336:$B$980,$A154,'Unit details'!$V$336:$V$980,$A154&amp;" — "&amp;$B154,'Unit details'!$H$336:$H$980,"Future")</x:f>
        <x:v>0</x:v>
      </x:c>
      <x:c r="K154" s="14" t="n">
        <x:f>COUNTIFS('Unit details'!$B$336:$B$980,$A154,'Unit details'!$V$336:$V$980,$A154&amp;" — "&amp;$B154,'Unit details'!$H$336:$H$980,"Uncertain")</x:f>
        <x:v>0</x:v>
      </x:c>
      <x:c r="L154" s="15" t="str">
        <x:v>Former Brandon unit under offer; distinct named small estate. Host population uses Census 2021 BUA where the named locality can be matched. Nested schemes are grouped once; zero current means no identified unit in reviewed sources.</x:v>
      </x:c>
      <x:c r="M154" s="15" t="str">
        <x:v>https://strattoncrebercommercial.co.uk/properties/?tenure=to-let&amp;type=196&amp;key=Cornwall</x:v>
      </x:c>
      <x:c r="N154" s="15" t="str"/>
    </x:row>
    <x:row r="155" ht="42" customHeight="1">
      <x:c r="A155" s="15" t="str">
        <x:v>Truro</x:v>
      </x:c>
      <x:c r="B155" s="15" t="str">
        <x:v>Newham Industrial Estate</x:v>
      </x:c>
      <x:c r="C155" s="15" t="str">
        <x:v>Truro</x:v>
      </x:c>
      <x:c r="D155" s="14" t="n">
        <x:v>23060</x:v>
      </x:c>
      <x:c r="E155" s="30" t="str">
        <x:v>Town</x:v>
      </x:c>
      <x:c r="F155" s="30" t="str">
        <x:v>Estate / grouped industrial area</x:v>
      </x:c>
      <x:c r="G155" s="14" t="n">
        <x:f>COUNTIFS('Unit details'!$B$336:$B$980,$A155,'Unit details'!$V$336:$V$980,$A155&amp;" — "&amp;$B155,'Unit details'!$H$336:$H$980,"Current",'Unit details'!$E$336:$E$980,"Town")</x:f>
        <x:v>1</x:v>
      </x:c>
      <x:c r="H155" s="14" t="n">
        <x:f>COUNTIFS('Unit details'!$B$336:$B$980,$A155,'Unit details'!$V$336:$V$980,$A155&amp;" — "&amp;$B155,'Unit details'!$H$336:$H$980,"Current",'Unit details'!$E$336:$E$980,"Nearby")</x:f>
        <x:v>0</x:v>
      </x:c>
      <x:c r="I155" s="14" t="n">
        <x:f>COUNTIFS('Unit details'!$B$336:$B$980,$A155,'Unit details'!$V$336:$V$980,$A155&amp;" — "&amp;$B155,'Unit details'!$H$336:$H$980,"Current")</x:f>
        <x:v>1</x:v>
      </x:c>
      <x:c r="J155" s="14" t="n">
        <x:f>SUMIFS('Unit details'!$Y$336:$Y$980,'Unit details'!$B$336:$B$980,$A155,'Unit details'!$V$336:$V$980,$A155&amp;" — "&amp;$B155,'Unit details'!$H$336:$H$980,"Future")</x:f>
        <x:v>0</x:v>
      </x:c>
      <x:c r="K155" s="14" t="n">
        <x:f>COUNTIFS('Unit details'!$B$336:$B$980,$A155,'Unit details'!$V$336:$V$980,$A155&amp;" — "&amp;$B155,'Unit details'!$H$336:$H$980,"Uncertain")</x:f>
        <x:v>0</x:v>
      </x:c>
      <x:c r="L155" s="15" t="str">
        <x:v>Host population uses Census 2021 BUA where the named locality can be matched. Nested schemes are grouped once; zero current means no identified unit in reviewed sources.</x:v>
      </x:c>
      <x:c r="M155" s="15" t="str">
        <x:v>https://www.newhamtruro.co.uk/work/vacant-properties</x:v>
      </x:c>
      <x:c r="N155" s="15" t="str"/>
    </x:row>
    <x:row r="156" ht="49" customHeight="1">
      <x:c r="A156" s="15" t="str">
        <x:v>Truro</x:v>
      </x:c>
      <x:c r="B156" s="15" t="str">
        <x:v>Treliske Industrial Estate</x:v>
      </x:c>
      <x:c r="C156" s="15" t="str">
        <x:v>Truro</x:v>
      </x:c>
      <x:c r="D156" s="14" t="n">
        <x:v>23060</x:v>
      </x:c>
      <x:c r="E156" s="30" t="str">
        <x:v>Town</x:v>
      </x:c>
      <x:c r="F156" s="30" t="str">
        <x:v>Estate / grouped industrial area</x:v>
      </x:c>
      <x:c r="G156" s="14" t="n">
        <x:f>COUNTIFS('Unit details'!$B$336:$B$980,$A156,'Unit details'!$V$336:$V$980,$A156&amp;" — "&amp;$B156,'Unit details'!$H$336:$H$980,"Current",'Unit details'!$E$336:$E$980,"Town")</x:f>
        <x:v>1</x:v>
      </x:c>
      <x:c r="H156" s="14" t="n">
        <x:f>COUNTIFS('Unit details'!$B$336:$B$980,$A156,'Unit details'!$V$336:$V$980,$A156&amp;" — "&amp;$B156,'Unit details'!$H$336:$H$980,"Current",'Unit details'!$E$336:$E$980,"Nearby")</x:f>
        <x:v>0</x:v>
      </x:c>
      <x:c r="I156" s="14" t="n">
        <x:f>COUNTIFS('Unit details'!$B$336:$B$980,$A156,'Unit details'!$V$336:$V$980,$A156&amp;" — "&amp;$B156,'Unit details'!$H$336:$H$980,"Current")</x:f>
        <x:v>1</x:v>
      </x:c>
      <x:c r="J156" s="14" t="n">
        <x:f>SUMIFS('Unit details'!$Y$336:$Y$980,'Unit details'!$B$336:$B$980,$A156,'Unit details'!$V$336:$V$980,$A156&amp;" — "&amp;$B156,'Unit details'!$H$336:$H$980,"Future")</x:f>
        <x:v>0</x:v>
      </x:c>
      <x:c r="K156" s="14" t="n">
        <x:f>COUNTIFS('Unit details'!$B$336:$B$980,$A156,'Unit details'!$V$336:$V$980,$A156&amp;" — "&amp;$B156,'Unit details'!$H$336:$H$980,"Uncertain")</x:f>
        <x:v>0</x:v>
      </x:c>
      <x:c r="L156" s="15" t="str">
        <x:v>Neighbourhood-plan identity source; no current availability inference. Host population uses Census 2021 BUA where the named locality can be matched. Nested schemes are grouped once; zero current means no identified unit in reviewed sources.</x:v>
      </x:c>
      <x:c r="M156" s="15" t="str">
        <x:v>https://www.rightmove.co.uk/properties/759474487503808#/?channel=COM_LET</x:v>
      </x:c>
      <x:c r="N156" s="15" t="str">
        <x:v>https://truro.gov.uk/wp-content/uploads/2022/02/2016-11-10-Approved-Plan-FINAL-for-website-2.pdf</x:v>
      </x:c>
    </x:row>
    <x:row r="157" ht="42" customHeight="1">
      <x:c r="A157" s="15" t="str">
        <x:v>Redruth</x:v>
      </x:c>
      <x:c r="B157" s="15" t="str">
        <x:v>Commercial Park, Wilson Way</x:v>
      </x:c>
      <x:c r="C157" s="15" t="str">
        <x:v>Pool</x:v>
      </x:c>
      <x:c r="D157" s="14" t="n">
        <x:v>8585</x:v>
      </x:c>
      <x:c r="E157" s="30" t="str">
        <x:v>Nearby</x:v>
      </x:c>
      <x:c r="F157" s="30" t="str">
        <x:v>Estate / grouped industrial area</x:v>
      </x:c>
      <x:c r="G157" s="14" t="n">
        <x:f>COUNTIFS('Unit details'!$B$336:$B$980,$A157,'Unit details'!$V$336:$V$980,$A157&amp;" — "&amp;$B157,'Unit details'!$H$336:$H$980,"Current",'Unit details'!$E$336:$E$980,"Town")</x:f>
        <x:v>0</x:v>
      </x:c>
      <x:c r="H157" s="14" t="n">
        <x:f>COUNTIFS('Unit details'!$B$336:$B$980,$A157,'Unit details'!$V$336:$V$980,$A157&amp;" — "&amp;$B157,'Unit details'!$H$336:$H$980,"Current",'Unit details'!$E$336:$E$980,"Nearby")</x:f>
        <x:v>1</x:v>
      </x:c>
      <x:c r="I157" s="14" t="n">
        <x:f>COUNTIFS('Unit details'!$B$336:$B$980,$A157,'Unit details'!$V$336:$V$980,$A157&amp;" — "&amp;$B157,'Unit details'!$H$336:$H$980,"Current")</x:f>
        <x:v>1</x:v>
      </x:c>
      <x:c r="J157" s="14" t="n">
        <x:f>SUMIFS('Unit details'!$Y$336:$Y$980,'Unit details'!$B$336:$B$980,$A157,'Unit details'!$V$336:$V$980,$A157&amp;" — "&amp;$B157,'Unit details'!$H$336:$H$980,"Future")</x:f>
        <x:v>0</x:v>
      </x:c>
      <x:c r="K157" s="14" t="n">
        <x:f>COUNTIFS('Unit details'!$B$336:$B$980,$A157,'Unit details'!$V$336:$V$980,$A157&amp;" — "&amp;$B157,'Unit details'!$H$336:$H$980,"Uncertain")</x:f>
        <x:v>0</x:v>
      </x:c>
      <x:c r="L157" s="15" t="str">
        <x:v>Host population uses Census 2021 BUA where the named locality can be matched. Nested schemes are grouped once; zero current means no identified unit in reviewed sources.</x:v>
      </x:c>
      <x:c r="M157" s="15" t="str">
        <x:v>https://www.rightmove.co.uk/properties/171410855#/?channel=COM_LET</x:v>
      </x:c>
      <x:c r="N157" s="15" t="str"/>
    </x:row>
    <x:row r="158" ht="62" customHeight="1">
      <x:c r="A158" s="15" t="str">
        <x:v>Redruth</x:v>
      </x:c>
      <x:c r="B158" s="15" t="str">
        <x:v>Cornwall Business Park</x:v>
      </x:c>
      <x:c r="C158" s="15" t="str">
        <x:v>Scorrier</x:v>
      </x:c>
      <x:c r="D158" s="14"/>
      <x:c r="E158" s="30" t="str">
        <x:v>Nearby</x:v>
      </x:c>
      <x:c r="F158" s="30" t="str">
        <x:v>Estate / grouped industrial area</x:v>
      </x:c>
      <x:c r="G158" s="14" t="n">
        <x:f>COUNTIFS('Unit details'!$B$336:$B$980,$A158,'Unit details'!$V$336:$V$980,$A158&amp;" — "&amp;$B158,'Unit details'!$H$336:$H$980,"Current",'Unit details'!$E$336:$E$980,"Town")</x:f>
        <x:v>0</x:v>
      </x:c>
      <x:c r="H158" s="14" t="n">
        <x:f>COUNTIFS('Unit details'!$B$336:$B$980,$A158,'Unit details'!$V$336:$V$980,$A158&amp;" — "&amp;$B158,'Unit details'!$H$336:$H$980,"Current",'Unit details'!$E$336:$E$980,"Nearby")</x:f>
        <x:v>2</x:v>
      </x:c>
      <x:c r="I158" s="14" t="n">
        <x:f>COUNTIFS('Unit details'!$B$336:$B$980,$A158,'Unit details'!$V$336:$V$980,$A158&amp;" — "&amp;$B158,'Unit details'!$H$336:$H$980,"Current")</x:f>
        <x:v>2</x:v>
      </x:c>
      <x:c r="J158" s="14" t="n">
        <x:f>SUMIFS('Unit details'!$Y$336:$Y$980,'Unit details'!$B$336:$B$980,$A158,'Unit details'!$V$336:$V$980,$A158&amp;" — "&amp;$B158,'Unit details'!$H$336:$H$980,"Future")</x:f>
        <x:v>1</x:v>
      </x:c>
      <x:c r="K158" s="14" t="n">
        <x:f>COUNTIFS('Unit details'!$B$336:$B$980,$A158,'Unit details'!$V$336:$V$980,$A158&amp;" — "&amp;$B158,'Unit details'!$H$336:$H$980,"Uncertain")</x:f>
        <x:v>0</x:v>
      </x:c>
      <x:c r="L158" s="15" t="str">
        <x:v>Host population uses Census 2021 BUA where the named locality can be matched. Nested schemes are grouped once; zero current means no identified unit in reviewed sources. Further unit-specific sources are in Unit details.</x:v>
      </x:c>
      <x:c r="M158" s="15" t="str">
        <x:v>https://www.rightmove.co.uk/properties/781229666976801#/?channel=COM_LET</x:v>
      </x:c>
      <x:c r="N158" s="15" t="str">
        <x:v>https://www.rightmove.co.uk/properties/752427937119984#/?channel=COM_LET
https://www.rightmove.co.uk/properties/173804351#/?channel=COM_LET</x:v>
      </x:c>
    </x:row>
    <x:row r="159" ht="49" customHeight="1">
      <x:c r="A159" s="15" t="str">
        <x:v>Redruth</x:v>
      </x:c>
      <x:c r="B159" s="15" t="str">
        <x:v>Cornwall Business Park / Hallenbeagle</x:v>
      </x:c>
      <x:c r="C159" s="15" t="str">
        <x:v>Scorrier</x:v>
      </x:c>
      <x:c r="D159" s="14"/>
      <x:c r="E159" s="30" t="str">
        <x:v>Nearby</x:v>
      </x:c>
      <x:c r="F159" s="30" t="str">
        <x:v>Estate / grouped industrial area</x:v>
      </x:c>
      <x:c r="G159" s="14" t="n">
        <x:f>COUNTIFS('Unit details'!$B$336:$B$980,$A159,'Unit details'!$V$336:$V$980,$A159&amp;" — "&amp;$B159,'Unit details'!$H$336:$H$980,"Current",'Unit details'!$E$336:$E$980,"Town")</x:f>
        <x:v>0</x:v>
      </x:c>
      <x:c r="H159" s="14" t="n">
        <x:f>COUNTIFS('Unit details'!$B$336:$B$980,$A159,'Unit details'!$V$336:$V$980,$A159&amp;" — "&amp;$B159,'Unit details'!$H$336:$H$980,"Current",'Unit details'!$E$336:$E$980,"Nearby")</x:f>
        <x:v>0</x:v>
      </x:c>
      <x:c r="I159" s="14" t="n">
        <x:f>COUNTIFS('Unit details'!$B$336:$B$980,$A159,'Unit details'!$V$336:$V$980,$A159&amp;" — "&amp;$B159,'Unit details'!$H$336:$H$980,"Current")</x:f>
        <x:v>0</x:v>
      </x:c>
      <x:c r="J159" s="14" t="n">
        <x:f>SUMIFS('Unit details'!$Y$336:$Y$980,'Unit details'!$B$336:$B$980,$A159,'Unit details'!$V$336:$V$980,$A159&amp;" — "&amp;$B159,'Unit details'!$H$336:$H$980,"Future")</x:f>
        <x:v>0</x:v>
      </x:c>
      <x:c r="K159" s="14" t="n">
        <x:f>COUNTIFS('Unit details'!$B$336:$B$980,$A159,'Unit details'!$V$336:$V$980,$A159&amp;" — "&amp;$B159,'Unit details'!$H$336:$H$980,"Uncertain")</x:f>
        <x:v>0</x:v>
      </x:c>
      <x:c r="L159" s="15" t="str">
        <x:v>Same estate umbrella; Hallenbeagle trading estate name shown on developer page. Host population uses Census 2021 BUA where the named locality can be matched. Nested schemes are grouped once; zero current means no identified unit in reviewed sources.</x:v>
      </x:c>
      <x:c r="M159" s="15" t="str">
        <x:v>https://cornwallbusinesspark.co.uk/</x:v>
      </x:c>
      <x:c r="N159" s="15" t="str"/>
    </x:row>
    <x:row r="160" ht="42" customHeight="1">
      <x:c r="A160" s="15" t="str">
        <x:v>Redruth</x:v>
      </x:c>
      <x:c r="B160" s="15" t="str">
        <x:v>River Barns Business Park</x:v>
      </x:c>
      <x:c r="C160" s="15" t="str">
        <x:v>Portreath</x:v>
      </x:c>
      <x:c r="D160" s="14" t="n">
        <x:v>1215</x:v>
      </x:c>
      <x:c r="E160" s="30" t="str">
        <x:v>Nearby</x:v>
      </x:c>
      <x:c r="F160" s="30" t="str">
        <x:v>Estate / grouped industrial area</x:v>
      </x:c>
      <x:c r="G160" s="14" t="n">
        <x:f>COUNTIFS('Unit details'!$B$336:$B$980,$A160,'Unit details'!$V$336:$V$980,$A160&amp;" — "&amp;$B160,'Unit details'!$H$336:$H$980,"Current",'Unit details'!$E$336:$E$980,"Town")</x:f>
        <x:v>0</x:v>
      </x:c>
      <x:c r="H160" s="14" t="n">
        <x:f>COUNTIFS('Unit details'!$B$336:$B$980,$A160,'Unit details'!$V$336:$V$980,$A160&amp;" — "&amp;$B160,'Unit details'!$H$336:$H$980,"Current",'Unit details'!$E$336:$E$980,"Nearby")</x:f>
        <x:v>1</x:v>
      </x:c>
      <x:c r="I160" s="14" t="n">
        <x:f>COUNTIFS('Unit details'!$B$336:$B$980,$A160,'Unit details'!$V$336:$V$980,$A160&amp;" — "&amp;$B160,'Unit details'!$H$336:$H$980,"Current")</x:f>
        <x:v>1</x:v>
      </x:c>
      <x:c r="J160" s="14" t="n">
        <x:f>SUMIFS('Unit details'!$Y$336:$Y$980,'Unit details'!$B$336:$B$980,$A160,'Unit details'!$V$336:$V$980,$A160&amp;" — "&amp;$B160,'Unit details'!$H$336:$H$980,"Future")</x:f>
        <x:v>0</x:v>
      </x:c>
      <x:c r="K160" s="14" t="n">
        <x:f>COUNTIFS('Unit details'!$B$336:$B$980,$A160,'Unit details'!$V$336:$V$980,$A160&amp;" — "&amp;$B160,'Unit details'!$H$336:$H$980,"Uncertain")</x:f>
        <x:v>0</x:v>
      </x:c>
      <x:c r="L160" s="15" t="str">
        <x:v>Host population uses Census 2021 BUA where the named locality can be matched. Nested schemes are grouped once; zero current means no identified unit in reviewed sources.</x:v>
      </x:c>
      <x:c r="M160" s="15" t="str">
        <x:v>https://www.rightmove.co.uk/properties/174149330#/?channel=COM_LET</x:v>
      </x:c>
      <x:c r="N160" s="15" t="str"/>
    </x:row>
    <x:row r="161" ht="49" customHeight="1">
      <x:c r="A161" s="15" t="str">
        <x:v>Redruth</x:v>
      </x:c>
      <x:c r="B161" s="15" t="str">
        <x:v>Scorrier / Radnor Road Industrial Estate</x:v>
      </x:c>
      <x:c r="C161" s="15" t="str">
        <x:v>Scorrier</x:v>
      </x:c>
      <x:c r="D161" s="14"/>
      <x:c r="E161" s="30" t="str">
        <x:v>Nearby</x:v>
      </x:c>
      <x:c r="F161" s="30" t="str">
        <x:v>Estate / grouped industrial area</x:v>
      </x:c>
      <x:c r="G161" s="14" t="n">
        <x:f>COUNTIFS('Unit details'!$B$336:$B$980,$A161,'Unit details'!$V$336:$V$980,$A161&amp;" — "&amp;$B161,'Unit details'!$H$336:$H$980,"Current",'Unit details'!$E$336:$E$980,"Town")</x:f>
        <x:v>0</x:v>
      </x:c>
      <x:c r="H161" s="14" t="n">
        <x:f>COUNTIFS('Unit details'!$B$336:$B$980,$A161,'Unit details'!$V$336:$V$980,$A161&amp;" — "&amp;$B161,'Unit details'!$H$336:$H$980,"Current",'Unit details'!$E$336:$E$980,"Nearby")</x:f>
        <x:v>0</x:v>
      </x:c>
      <x:c r="I161" s="14" t="n">
        <x:f>COUNTIFS('Unit details'!$B$336:$B$980,$A161,'Unit details'!$V$336:$V$980,$A161&amp;" — "&amp;$B161,'Unit details'!$H$336:$H$980,"Current")</x:f>
        <x:v>0</x:v>
      </x:c>
      <x:c r="J161" s="14" t="n">
        <x:f>SUMIFS('Unit details'!$Y$336:$Y$980,'Unit details'!$B$336:$B$980,$A161,'Unit details'!$V$336:$V$980,$A161&amp;" — "&amp;$B161,'Unit details'!$H$336:$H$980,"Future")</x:f>
        <x:v>0</x:v>
      </x:c>
      <x:c r="K161" s="14" t="n">
        <x:f>COUNTIFS('Unit details'!$B$336:$B$980,$A161,'Unit details'!$V$336:$V$980,$A161&amp;" — "&amp;$B161,'Unit details'!$H$336:$H$980,"Uncertain")</x:f>
        <x:v>0</x:v>
      </x:c>
      <x:c r="L161" s="15" t="str">
        <x:v>Identified in 2024 Redruth neighbourhood plan; no qualifying current unit identified in reviewed sources. Host population uses Census 2021 BUA where the named locality can be matched. Nested schemes are grouped once; zero current means no identified unit in reviewed sources.</x:v>
      </x:c>
      <x:c r="M161" s="15" t="str">
        <x:v>https://www.redruth-tc.gov.uk/_UserFiles/Files/240204%20R%2001%20F%20Redruth%20Neighbourhood%20Development%20Plan%20Digital-compressed.pdf</x:v>
      </x:c>
      <x:c r="N161" s="15" t="str"/>
    </x:row>
    <x:row r="162" ht="49" customHeight="1">
      <x:c r="A162" s="15" t="str">
        <x:v>Redruth</x:v>
      </x:c>
      <x:c r="B162" s="15" t="str">
        <x:v>Standalone premises</x:v>
      </x:c>
      <x:c r="C162" s="15" t="str">
        <x:v>Bridge / New Portreath Road</x:v>
      </x:c>
      <x:c r="D162" s="14"/>
      <x:c r="E162" s="30" t="str">
        <x:v>Nearby</x:v>
      </x:c>
      <x:c r="F162" s="30" t="str">
        <x:v>Standalone / other premises</x:v>
      </x:c>
      <x:c r="G162" s="14" t="n">
        <x:f>COUNTIFS('Unit details'!$B$336:$B$980,$A162,'Unit details'!$V$336:$V$980,$A162&amp;" — "&amp;$B162,'Unit details'!$H$336:$H$980,"Current",'Unit details'!$E$336:$E$980,"Town")</x:f>
        <x:v>0</x:v>
      </x:c>
      <x:c r="H162" s="14" t="n">
        <x:f>COUNTIFS('Unit details'!$B$336:$B$980,$A162,'Unit details'!$V$336:$V$980,$A162&amp;" — "&amp;$B162,'Unit details'!$H$336:$H$980,"Current",'Unit details'!$E$336:$E$980,"Nearby")</x:f>
        <x:v>1</x:v>
      </x:c>
      <x:c r="I162" s="14" t="n">
        <x:f>COUNTIFS('Unit details'!$B$336:$B$980,$A162,'Unit details'!$V$336:$V$980,$A162&amp;" — "&amp;$B162,'Unit details'!$H$336:$H$980,"Current")</x:f>
        <x:v>1</x:v>
      </x:c>
      <x:c r="J162" s="14" t="n">
        <x:f>SUMIFS('Unit details'!$Y$336:$Y$980,'Unit details'!$B$336:$B$980,$A162,'Unit details'!$V$336:$V$980,$A162&amp;" — "&amp;$B162,'Unit details'!$H$336:$H$980,"Future")</x:f>
        <x:v>0</x:v>
      </x:c>
      <x:c r="K162" s="14" t="n">
        <x:f>COUNTIFS('Unit details'!$B$336:$B$980,$A162,'Unit details'!$V$336:$V$980,$A162&amp;" — "&amp;$B162,'Unit details'!$H$336:$H$980,"Uncertain")</x:f>
        <x:v>0</x:v>
      </x:c>
      <x:c r="L162"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162" s="15" t="str">
        <x:v>https://redgrave.co/property/movevirgo/</x:v>
      </x:c>
      <x:c r="N162" s="15" t="str"/>
    </x:row>
    <x:row r="163" ht="49" customHeight="1">
      <x:c r="A163" s="15" t="str">
        <x:v>Redruth</x:v>
      </x:c>
      <x:c r="B163" s="15" t="str">
        <x:v>United Downs Industrial Estate</x:v>
      </x:c>
      <x:c r="C163" s="15" t="str">
        <x:v>Carharrack</x:v>
      </x:c>
      <x:c r="D163" s="14" t="n">
        <x:v>1525</x:v>
      </x:c>
      <x:c r="E163" s="30" t="str">
        <x:v>Nearby</x:v>
      </x:c>
      <x:c r="F163" s="30" t="str">
        <x:v>Estate / grouped industrial area</x:v>
      </x:c>
      <x:c r="G163" s="14" t="n">
        <x:f>COUNTIFS('Unit details'!$B$336:$B$980,$A163,'Unit details'!$V$336:$V$980,$A163&amp;" — "&amp;$B163,'Unit details'!$H$336:$H$980,"Current",'Unit details'!$E$336:$E$980,"Town")</x:f>
        <x:v>0</x:v>
      </x:c>
      <x:c r="H163" s="14" t="n">
        <x:f>COUNTIFS('Unit details'!$B$336:$B$980,$A163,'Unit details'!$V$336:$V$980,$A163&amp;" — "&amp;$B163,'Unit details'!$H$336:$H$980,"Current",'Unit details'!$E$336:$E$980,"Nearby")</x:f>
        <x:v>0</x:v>
      </x:c>
      <x:c r="I163" s="14" t="n">
        <x:f>COUNTIFS('Unit details'!$B$336:$B$980,$A163,'Unit details'!$V$336:$V$980,$A163&amp;" — "&amp;$B163,'Unit details'!$H$336:$H$980,"Current")</x:f>
        <x:v>0</x:v>
      </x:c>
      <x:c r="J163" s="14" t="n">
        <x:f>SUMIFS('Unit details'!$Y$336:$Y$980,'Unit details'!$B$336:$B$980,$A163,'Unit details'!$V$336:$V$980,$A163&amp;" — "&amp;$B163,'Unit details'!$H$336:$H$980,"Future")</x:f>
        <x:v>0</x:v>
      </x:c>
      <x:c r="K163" s="14" t="n">
        <x:f>COUNTIFS('Unit details'!$B$336:$B$980,$A163,'Unit details'!$V$336:$V$980,$A163&amp;" — "&amp;$B163,'Unit details'!$H$336:$H$980,"Uncertain")</x:f>
        <x:v>0</x:v>
      </x:c>
      <x:c r="L163" s="15" t="str">
        <x:v>Council identifies strategically important employment area; no qualifying current unit identified. Host population uses Census 2021 BUA where the named locality can be matched. Nested schemes are grouped once; zero current means no identified unit in reviewed sources.</x:v>
      </x:c>
      <x:c r="M163" s="15" t="str">
        <x:v>https://www.cornwall.gov.uk/planning-and-building-control/planning-policy/adopted-plans/cornwall-site-allocations-dpd-proposals-map/</x:v>
      </x:c>
      <x:c r="N163" s="15" t="str"/>
    </x:row>
    <x:row r="164" ht="49" customHeight="1">
      <x:c r="A164" s="15" t="str">
        <x:v>Redruth</x:v>
      </x:c>
      <x:c r="B164" s="15" t="str">
        <x:v>United Downs Industrial Park</x:v>
      </x:c>
      <x:c r="C164" s="15" t="str">
        <x:v>St Day</x:v>
      </x:c>
      <x:c r="D164" s="14" t="n">
        <x:v>1430</x:v>
      </x:c>
      <x:c r="E164" s="30" t="str">
        <x:v>Nearby</x:v>
      </x:c>
      <x:c r="F164" s="30" t="str">
        <x:v>Estate / grouped industrial area</x:v>
      </x:c>
      <x:c r="G164" s="14" t="n">
        <x:f>COUNTIFS('Unit details'!$B$336:$B$980,$A164,'Unit details'!$V$336:$V$980,$A164&amp;" — "&amp;$B164,'Unit details'!$H$336:$H$980,"Current",'Unit details'!$E$336:$E$980,"Town")</x:f>
        <x:v>0</x:v>
      </x:c>
      <x:c r="H164" s="14" t="n">
        <x:f>COUNTIFS('Unit details'!$B$336:$B$980,$A164,'Unit details'!$V$336:$V$980,$A164&amp;" — "&amp;$B164,'Unit details'!$H$336:$H$980,"Current",'Unit details'!$E$336:$E$980,"Nearby")</x:f>
        <x:v>0</x:v>
      </x:c>
      <x:c r="I164" s="14" t="n">
        <x:f>COUNTIFS('Unit details'!$B$336:$B$980,$A164,'Unit details'!$V$336:$V$980,$A164&amp;" — "&amp;$B164,'Unit details'!$H$336:$H$980,"Current")</x:f>
        <x:v>0</x:v>
      </x:c>
      <x:c r="J164" s="14" t="n">
        <x:f>SUMIFS('Unit details'!$Y$336:$Y$980,'Unit details'!$B$336:$B$980,$A164,'Unit details'!$V$336:$V$980,$A164&amp;" — "&amp;$B164,'Unit details'!$H$336:$H$980,"Future")</x:f>
        <x:v>0</x:v>
      </x:c>
      <x:c r="K164" s="14" t="n">
        <x:f>COUNTIFS('Unit details'!$B$336:$B$980,$A164,'Unit details'!$V$336:$V$980,$A164&amp;" — "&amp;$B164,'Unit details'!$H$336:$H$980,"Uncertain")</x:f>
        <x:v>0</x:v>
      </x:c>
      <x:c r="L164" s="15" t="str">
        <x:v>Parish council confirms estate address; wider catchment locality. Host population uses Census 2021 BUA where the named locality can be matched. Nested schemes are grouped once; zero current means no identified unit in reviewed sources.</x:v>
      </x:c>
      <x:c r="M164" s="15" t="str">
        <x:v>https://www.gwennap-pc.gov.uk/current-planning-applications/</x:v>
      </x:c>
      <x:c r="N164" s="15" t="str"/>
    </x:row>
    <x:row r="165" ht="49" customHeight="1">
      <x:c r="A165" s="15" t="str">
        <x:v>Redruth</x:v>
      </x:c>
      <x:c r="B165" s="15" t="str">
        <x:v>Bartles Industrial Estate</x:v>
      </x:c>
      <x:c r="C165" s="15" t="str">
        <x:v>Redruth</x:v>
      </x:c>
      <x:c r="D165" s="14" t="n">
        <x:v>15455</x:v>
      </x:c>
      <x:c r="E165" s="30" t="str">
        <x:v>Town</x:v>
      </x:c>
      <x:c r="F165" s="30" t="str">
        <x:v>Estate / grouped industrial area</x:v>
      </x:c>
      <x:c r="G165" s="14" t="n">
        <x:f>COUNTIFS('Unit details'!$B$336:$B$980,$A165,'Unit details'!$V$336:$V$980,$A165&amp;" — "&amp;$B165,'Unit details'!$H$336:$H$980,"Current",'Unit details'!$E$336:$E$980,"Town")</x:f>
        <x:v>0</x:v>
      </x:c>
      <x:c r="H165" s="14" t="n">
        <x:f>COUNTIFS('Unit details'!$B$336:$B$980,$A165,'Unit details'!$V$336:$V$980,$A165&amp;" — "&amp;$B165,'Unit details'!$H$336:$H$980,"Current",'Unit details'!$E$336:$E$980,"Nearby")</x:f>
        <x:v>0</x:v>
      </x:c>
      <x:c r="I165" s="14" t="n">
        <x:f>COUNTIFS('Unit details'!$B$336:$B$980,$A165,'Unit details'!$V$336:$V$980,$A165&amp;" — "&amp;$B165,'Unit details'!$H$336:$H$980,"Current")</x:f>
        <x:v>0</x:v>
      </x:c>
      <x:c r="J165" s="14" t="n">
        <x:f>SUMIFS('Unit details'!$Y$336:$Y$980,'Unit details'!$B$336:$B$980,$A165,'Unit details'!$V$336:$V$980,$A165&amp;" — "&amp;$B165,'Unit details'!$H$336:$H$980,"Future")</x:f>
        <x:v>0</x:v>
      </x:c>
      <x:c r="K165" s="14" t="n">
        <x:f>COUNTIFS('Unit details'!$B$336:$B$980,$A165,'Unit details'!$V$336:$V$980,$A165&amp;" — "&amp;$B165,'Unit details'!$H$336:$H$980,"Uncertain")</x:f>
        <x:v>0</x:v>
      </x:c>
      <x:c r="L165" s="15" t="str">
        <x:v>Identified in 2024 Redruth neighbourhood plan; no qualifying current unit identified in reviewed sources. Host population uses Census 2021 BUA where the named locality can be matched. Nested schemes are grouped once; zero current means no identified unit in reviewed sources.</x:v>
      </x:c>
      <x:c r="M165" s="15" t="str">
        <x:v>https://www.redruth-tc.gov.uk/_UserFiles/Files/240204%20R%2001%20F%20Redruth%20Neighbourhood%20Development%20Plan%20Digital-compressed.pdf</x:v>
      </x:c>
      <x:c r="N165" s="15" t="str"/>
    </x:row>
    <x:row r="166" ht="42" customHeight="1">
      <x:c r="A166" s="15" t="str">
        <x:v>Redruth</x:v>
      </x:c>
      <x:c r="B166" s="15" t="str">
        <x:v>Cardrew Industrial Estate</x:v>
      </x:c>
      <x:c r="C166" s="15" t="str">
        <x:v>Redruth</x:v>
      </x:c>
      <x:c r="D166" s="14" t="n">
        <x:v>15455</x:v>
      </x:c>
      <x:c r="E166" s="30" t="str">
        <x:v>Town</x:v>
      </x:c>
      <x:c r="F166" s="30" t="str">
        <x:v>Estate / grouped industrial area</x:v>
      </x:c>
      <x:c r="G166" s="14" t="n">
        <x:f>COUNTIFS('Unit details'!$B$336:$B$980,$A166,'Unit details'!$V$336:$V$980,$A166&amp;" — "&amp;$B166,'Unit details'!$H$336:$H$980,"Current",'Unit details'!$E$336:$E$980,"Town")</x:f>
        <x:v>1</x:v>
      </x:c>
      <x:c r="H166" s="14" t="n">
        <x:f>COUNTIFS('Unit details'!$B$336:$B$980,$A166,'Unit details'!$V$336:$V$980,$A166&amp;" — "&amp;$B166,'Unit details'!$H$336:$H$980,"Current",'Unit details'!$E$336:$E$980,"Nearby")</x:f>
        <x:v>0</x:v>
      </x:c>
      <x:c r="I166" s="14" t="n">
        <x:f>COUNTIFS('Unit details'!$B$336:$B$980,$A166,'Unit details'!$V$336:$V$980,$A166&amp;" — "&amp;$B166,'Unit details'!$H$336:$H$980,"Current")</x:f>
        <x:v>1</x:v>
      </x:c>
      <x:c r="J166" s="14" t="n">
        <x:f>SUMIFS('Unit details'!$Y$336:$Y$980,'Unit details'!$B$336:$B$980,$A166,'Unit details'!$V$336:$V$980,$A166&amp;" — "&amp;$B166,'Unit details'!$H$336:$H$980,"Future")</x:f>
        <x:v>0</x:v>
      </x:c>
      <x:c r="K166" s="14" t="n">
        <x:f>COUNTIFS('Unit details'!$B$336:$B$980,$A166,'Unit details'!$V$336:$V$980,$A166&amp;" — "&amp;$B166,'Unit details'!$H$336:$H$980,"Uncertain")</x:f>
        <x:v>0</x:v>
      </x:c>
      <x:c r="L166" s="15" t="str">
        <x:v>Host population uses Census 2021 BUA where the named locality can be matched. Nested schemes are grouped once; zero current means no identified unit in reviewed sources.</x:v>
      </x:c>
      <x:c r="M166" s="15" t="str">
        <x:v>https://www.rightmove.co.uk/properties/752047962573760#/?channel=COM_LET</x:v>
      </x:c>
      <x:c r="N166" s="15" t="str">
        <x:v>https://redgrave.co/property/12cardrew/</x:v>
      </x:c>
    </x:row>
    <x:row r="167" ht="49" customHeight="1">
      <x:c r="A167" s="15" t="str">
        <x:v>Redruth</x:v>
      </x:c>
      <x:c r="B167" s="15" t="str">
        <x:v>Hillside Industrial</x:v>
      </x:c>
      <x:c r="C167" s="15" t="str">
        <x:v>Redruth</x:v>
      </x:c>
      <x:c r="D167" s="14" t="n">
        <x:v>15455</x:v>
      </x:c>
      <x:c r="E167" s="30" t="str">
        <x:v>Town</x:v>
      </x:c>
      <x:c r="F167" s="30" t="str">
        <x:v>Estate / grouped industrial area</x:v>
      </x:c>
      <x:c r="G167" s="14" t="n">
        <x:f>COUNTIFS('Unit details'!$B$336:$B$980,$A167,'Unit details'!$V$336:$V$980,$A167&amp;" — "&amp;$B167,'Unit details'!$H$336:$H$980,"Current",'Unit details'!$E$336:$E$980,"Town")</x:f>
        <x:v>0</x:v>
      </x:c>
      <x:c r="H167" s="14" t="n">
        <x:f>COUNTIFS('Unit details'!$B$336:$B$980,$A167,'Unit details'!$V$336:$V$980,$A167&amp;" — "&amp;$B167,'Unit details'!$H$336:$H$980,"Current",'Unit details'!$E$336:$E$980,"Nearby")</x:f>
        <x:v>0</x:v>
      </x:c>
      <x:c r="I167" s="14" t="n">
        <x:f>COUNTIFS('Unit details'!$B$336:$B$980,$A167,'Unit details'!$V$336:$V$980,$A167&amp;" — "&amp;$B167,'Unit details'!$H$336:$H$980,"Current")</x:f>
        <x:v>0</x:v>
      </x:c>
      <x:c r="J167" s="14" t="n">
        <x:f>SUMIFS('Unit details'!$Y$336:$Y$980,'Unit details'!$B$336:$B$980,$A167,'Unit details'!$V$336:$V$980,$A167&amp;" — "&amp;$B167,'Unit details'!$H$336:$H$980,"Future")</x:f>
        <x:v>0</x:v>
      </x:c>
      <x:c r="K167" s="14" t="n">
        <x:f>COUNTIFS('Unit details'!$B$336:$B$980,$A167,'Unit details'!$V$336:$V$980,$A167&amp;" — "&amp;$B167,'Unit details'!$H$336:$H$980,"Uncertain")</x:f>
        <x:v>0</x:v>
      </x:c>
      <x:c r="L167" s="15" t="str">
        <x:v>Identified in 2024 Redruth neighbourhood plan; no qualifying current unit identified in reviewed sources. Host population uses Census 2021 BUA where the named locality can be matched. Nested schemes are grouped once; zero current means no identified unit in reviewed sources.</x:v>
      </x:c>
      <x:c r="M167" s="15" t="str">
        <x:v>https://www.redruth-tc.gov.uk/_UserFiles/Files/240204%20R%2001%20F%20Redruth%20Neighbourhood%20Development%20Plan%20Digital-compressed.pdf</x:v>
      </x:c>
      <x:c r="N167" s="15" t="str"/>
    </x:row>
    <x:row r="168" ht="49" customHeight="1">
      <x:c r="A168" s="15" t="str">
        <x:v>Redruth</x:v>
      </x:c>
      <x:c r="B168" s="15" t="str">
        <x:v>Parc Erissey Industrial Estate</x:v>
      </x:c>
      <x:c r="C168" s="15" t="str">
        <x:v>Redruth</x:v>
      </x:c>
      <x:c r="D168" s="14" t="n">
        <x:v>15455</x:v>
      </x:c>
      <x:c r="E168" s="30" t="str">
        <x:v>Town</x:v>
      </x:c>
      <x:c r="F168" s="30" t="str">
        <x:v>Estate / grouped industrial area</x:v>
      </x:c>
      <x:c r="G168" s="14" t="n">
        <x:f>COUNTIFS('Unit details'!$B$336:$B$980,$A168,'Unit details'!$V$336:$V$980,$A168&amp;" — "&amp;$B168,'Unit details'!$H$336:$H$980,"Current",'Unit details'!$E$336:$E$980,"Town")</x:f>
        <x:v>0</x:v>
      </x:c>
      <x:c r="H168" s="14" t="n">
        <x:f>COUNTIFS('Unit details'!$B$336:$B$980,$A168,'Unit details'!$V$336:$V$980,$A168&amp;" — "&amp;$B168,'Unit details'!$H$336:$H$980,"Current",'Unit details'!$E$336:$E$980,"Nearby")</x:f>
        <x:v>0</x:v>
      </x:c>
      <x:c r="I168" s="14" t="n">
        <x:f>COUNTIFS('Unit details'!$B$336:$B$980,$A168,'Unit details'!$V$336:$V$980,$A168&amp;" — "&amp;$B168,'Unit details'!$H$336:$H$980,"Current")</x:f>
        <x:v>0</x:v>
      </x:c>
      <x:c r="J168" s="14" t="n">
        <x:f>SUMIFS('Unit details'!$Y$336:$Y$980,'Unit details'!$B$336:$B$980,$A168,'Unit details'!$V$336:$V$980,$A168&amp;" — "&amp;$B168,'Unit details'!$H$336:$H$980,"Future")</x:f>
        <x:v>0</x:v>
      </x:c>
      <x:c r="K168" s="14" t="n">
        <x:f>COUNTIFS('Unit details'!$B$336:$B$980,$A168,'Unit details'!$V$336:$V$980,$A168&amp;" — "&amp;$B168,'Unit details'!$H$336:$H$980,"Uncertain")</x:f>
        <x:v>0</x:v>
      </x:c>
      <x:c r="L168" s="15" t="str">
        <x:v>Identified in 2024 Redruth neighbourhood plan; no qualifying current unit identified in reviewed sources. Host population uses Census 2021 BUA where the named locality can be matched. Nested schemes are grouped once; zero current means no identified unit in reviewed sources.</x:v>
      </x:c>
      <x:c r="M168" s="15" t="str">
        <x:v>https://www.redruth-tc.gov.uk/_UserFiles/Files/240204%20R%2001%20F%20Redruth%20Neighbourhood%20Development%20Plan%20Digital-compressed.pdf</x:v>
      </x:c>
      <x:c r="N168" s="15" t="str"/>
    </x:row>
    <x:row r="169" ht="49" customHeight="1">
      <x:c r="A169" s="15" t="str">
        <x:v>Redruth</x:v>
      </x:c>
      <x:c r="B169" s="15" t="str">
        <x:v>Redruth Enterprise Park</x:v>
      </x:c>
      <x:c r="C169" s="15" t="str">
        <x:v>Redruth</x:v>
      </x:c>
      <x:c r="D169" s="14" t="n">
        <x:v>15455</x:v>
      </x:c>
      <x:c r="E169" s="30" t="str">
        <x:v>Town</x:v>
      </x:c>
      <x:c r="F169" s="30" t="str">
        <x:v>Estate / grouped industrial area</x:v>
      </x:c>
      <x:c r="G169" s="14" t="n">
        <x:f>COUNTIFS('Unit details'!$B$336:$B$980,$A169,'Unit details'!$V$336:$V$980,$A169&amp;" — "&amp;$B169,'Unit details'!$H$336:$H$980,"Current",'Unit details'!$E$336:$E$980,"Town")</x:f>
        <x:v>0</x:v>
      </x:c>
      <x:c r="H169" s="14" t="n">
        <x:f>COUNTIFS('Unit details'!$B$336:$B$980,$A169,'Unit details'!$V$336:$V$980,$A169&amp;" — "&amp;$B169,'Unit details'!$H$336:$H$980,"Current",'Unit details'!$E$336:$E$980,"Nearby")</x:f>
        <x:v>0</x:v>
      </x:c>
      <x:c r="I169" s="14" t="n">
        <x:f>COUNTIFS('Unit details'!$B$336:$B$980,$A169,'Unit details'!$V$336:$V$980,$A169&amp;" — "&amp;$B169,'Unit details'!$H$336:$H$980,"Current")</x:f>
        <x:v>0</x:v>
      </x:c>
      <x:c r="J169" s="14" t="n">
        <x:f>SUMIFS('Unit details'!$Y$336:$Y$980,'Unit details'!$B$336:$B$980,$A169,'Unit details'!$V$336:$V$980,$A169&amp;" — "&amp;$B169,'Unit details'!$H$336:$H$980,"Future")</x:f>
        <x:v>0</x:v>
      </x:c>
      <x:c r="K169" s="14" t="n">
        <x:f>COUNTIFS('Unit details'!$B$336:$B$980,$A169,'Unit details'!$V$336:$V$980,$A169&amp;" — "&amp;$B169,'Unit details'!$H$336:$H$980,"Uncertain")</x:f>
        <x:v>0</x:v>
      </x:c>
      <x:c r="L169" s="15" t="str">
        <x:v>Developer identifies 14 units of 2,500/3,500 sq ft; current availability not established. Host population uses Census 2021 BUA where the named locality can be matched. Nested schemes are grouped once; zero current means no identified unit in reviewed sources.</x:v>
      </x:c>
      <x:c r="M169" s="15" t="str">
        <x:v>https://redruthenterprisepark.com/</x:v>
      </x:c>
      <x:c r="N169" s="15" t="str"/>
    </x:row>
    <x:row r="170" ht="42" customHeight="1">
      <x:c r="A170" s="15" t="str">
        <x:v>Redruth</x:v>
      </x:c>
      <x:c r="B170" s="15" t="str">
        <x:v>Treleigh Industrial Estate</x:v>
      </x:c>
      <x:c r="C170" s="15" t="str">
        <x:v>Redruth</x:v>
      </x:c>
      <x:c r="D170" s="14" t="n">
        <x:v>15455</x:v>
      </x:c>
      <x:c r="E170" s="30" t="str">
        <x:v>Town</x:v>
      </x:c>
      <x:c r="F170" s="30" t="str">
        <x:v>Estate / grouped industrial area</x:v>
      </x:c>
      <x:c r="G170" s="14" t="n">
        <x:f>COUNTIFS('Unit details'!$B$336:$B$980,$A170,'Unit details'!$V$336:$V$980,$A170&amp;" — "&amp;$B170,'Unit details'!$H$336:$H$980,"Current",'Unit details'!$E$336:$E$980,"Town")</x:f>
        <x:v>0</x:v>
      </x:c>
      <x:c r="H170" s="14" t="n">
        <x:f>COUNTIFS('Unit details'!$B$336:$B$980,$A170,'Unit details'!$V$336:$V$980,$A170&amp;" — "&amp;$B170,'Unit details'!$H$336:$H$980,"Current",'Unit details'!$E$336:$E$980,"Nearby")</x:f>
        <x:v>0</x:v>
      </x:c>
      <x:c r="I170" s="14" t="n">
        <x:f>COUNTIFS('Unit details'!$B$336:$B$980,$A170,'Unit details'!$V$336:$V$980,$A170&amp;" — "&amp;$B170,'Unit details'!$H$336:$H$980,"Current")</x:f>
        <x:v>0</x:v>
      </x:c>
      <x:c r="J170" s="14" t="n">
        <x:f>SUMIFS('Unit details'!$Y$336:$Y$980,'Unit details'!$B$336:$B$980,$A170,'Unit details'!$V$336:$V$980,$A170&amp;" — "&amp;$B170,'Unit details'!$H$336:$H$980,"Future")</x:f>
        <x:v>1</x:v>
      </x:c>
      <x:c r="K170" s="14" t="n">
        <x:f>COUNTIFS('Unit details'!$B$336:$B$980,$A170,'Unit details'!$V$336:$V$980,$A170&amp;" — "&amp;$B170,'Unit details'!$H$336:$H$980,"Uncertain")</x:f>
        <x:v>0</x:v>
      </x:c>
      <x:c r="L170" s="15" t="str">
        <x:v>Host population uses Census 2021 BUA where the named locality can be matched. Nested schemes are grouped once; zero current means no identified unit in reviewed sources.</x:v>
      </x:c>
      <x:c r="M170" s="15" t="str">
        <x:v>https://www.rightmove.co.uk/properties/783592324832321#/?channel=COM_LET</x:v>
      </x:c>
      <x:c r="N170" s="15" t="str"/>
    </x:row>
    <x:row r="171" ht="62" customHeight="1">
      <x:c r="A171" s="15" t="str">
        <x:v>Camborne</x:v>
      </x:c>
      <x:c r="B171" s="15" t="str">
        <x:v>Tolvaddon Business Park</x:v>
      </x:c>
      <x:c r="C171" s="15" t="str">
        <x:v>Tolvaddon / Pool</x:v>
      </x:c>
      <x:c r="D171" s="14"/>
      <x:c r="E171" s="30" t="str">
        <x:v>Nearby</x:v>
      </x:c>
      <x:c r="F171" s="30" t="str">
        <x:v>Estate / grouped industrial area</x:v>
      </x:c>
      <x:c r="G171" s="14" t="n">
        <x:f>COUNTIFS('Unit details'!$B$336:$B$980,$A171,'Unit details'!$V$336:$V$980,$A171&amp;" — "&amp;$B171,'Unit details'!$H$336:$H$980,"Current",'Unit details'!$E$336:$E$980,"Town")</x:f>
        <x:v>0</x:v>
      </x:c>
      <x:c r="H171" s="14" t="n">
        <x:f>COUNTIFS('Unit details'!$B$336:$B$980,$A171,'Unit details'!$V$336:$V$980,$A171&amp;" — "&amp;$B171,'Unit details'!$H$336:$H$980,"Current",'Unit details'!$E$336:$E$980,"Nearby")</x:f>
        <x:v>0</x:v>
      </x:c>
      <x:c r="I171" s="14" t="n">
        <x:f>COUNTIFS('Unit details'!$B$336:$B$980,$A171,'Unit details'!$V$336:$V$980,$A171&amp;" — "&amp;$B171,'Unit details'!$H$336:$H$980,"Current")</x:f>
        <x:v>0</x:v>
      </x:c>
      <x:c r="J171" s="14" t="n">
        <x:f>SUMIFS('Unit details'!$Y$336:$Y$980,'Unit details'!$B$336:$B$980,$A171,'Unit details'!$V$336:$V$980,$A171&amp;" — "&amp;$B171,'Unit details'!$H$336:$H$980,"Future")</x:f>
        <x:v>0</x:v>
      </x:c>
      <x:c r="K171" s="14" t="n">
        <x:f>COUNTIFS('Unit details'!$B$336:$B$980,$A171,'Unit details'!$V$336:$V$980,$A171&amp;" — "&amp;$B171,'Unit details'!$H$336:$H$980,"Uncertain")</x:f>
        <x:v>0</x:v>
      </x:c>
      <x:c r="L171" s="15" t="str">
        <x:v>Includes Marine Renewables East; three advertised plots are freehold development land, not lettable units. Shared Camborne/Redruth catchment allocated once to Camborne. Host population uses Census 2021 BUA where the named locality can be matched. Nested schemes are grouped once; zero current means no identified unit in reviewed sources.</x:v>
      </x:c>
      <x:c r="M171" s="15" t="str">
        <x:v>https://www.choosecornwall.co.uk/property/marine-renewables-east/</x:v>
      </x:c>
      <x:c r="N171" s="15" t="str"/>
    </x:row>
    <x:row r="172" ht="42" customHeight="1">
      <x:c r="A172" s="15" t="str">
        <x:v>Camborne</x:v>
      </x:c>
      <x:c r="B172" s="15" t="str">
        <x:v>Formal Business Park</x:v>
      </x:c>
      <x:c r="C172" s="15" t="str">
        <x:v>Camborne / Treswithian</x:v>
      </x:c>
      <x:c r="D172" s="14"/>
      <x:c r="E172" s="30" t="str">
        <x:v>Town</x:v>
      </x:c>
      <x:c r="F172" s="30" t="str">
        <x:v>Estate / grouped industrial area</x:v>
      </x:c>
      <x:c r="G172" s="14" t="n">
        <x:f>COUNTIFS('Unit details'!$B$336:$B$980,$A172,'Unit details'!$V$336:$V$980,$A172&amp;" — "&amp;$B172,'Unit details'!$H$336:$H$980,"Current",'Unit details'!$E$336:$E$980,"Town")</x:f>
        <x:v>1</x:v>
      </x:c>
      <x:c r="H172" s="14" t="n">
        <x:f>COUNTIFS('Unit details'!$B$336:$B$980,$A172,'Unit details'!$V$336:$V$980,$A172&amp;" — "&amp;$B172,'Unit details'!$H$336:$H$980,"Current",'Unit details'!$E$336:$E$980,"Nearby")</x:f>
        <x:v>0</x:v>
      </x:c>
      <x:c r="I172" s="14" t="n">
        <x:f>COUNTIFS('Unit details'!$B$336:$B$980,$A172,'Unit details'!$V$336:$V$980,$A172&amp;" — "&amp;$B172,'Unit details'!$H$336:$H$980,"Current")</x:f>
        <x:v>1</x:v>
      </x:c>
      <x:c r="J172" s="14" t="n">
        <x:f>SUMIFS('Unit details'!$Y$336:$Y$980,'Unit details'!$B$336:$B$980,$A172,'Unit details'!$V$336:$V$980,$A172&amp;" — "&amp;$B172,'Unit details'!$H$336:$H$980,"Future")</x:f>
        <x:v>0</x:v>
      </x:c>
      <x:c r="K172" s="14" t="n">
        <x:f>COUNTIFS('Unit details'!$B$336:$B$980,$A172,'Unit details'!$V$336:$V$980,$A172&amp;" — "&amp;$B172,'Unit details'!$H$336:$H$980,"Uncertain")</x:f>
        <x:v>1</x:v>
      </x:c>
      <x:c r="L172" s="15" t="str">
        <x:v>Host population uses Census 2021 BUA where the named locality can be matched. Nested schemes are grouped once; zero current means no identified unit in reviewed sources.</x:v>
      </x:c>
      <x:c r="M172" s="15" t="str">
        <x:v>https://www.zoopla.co.uk/to-rent/commercial/details/72338367/</x:v>
      </x:c>
      <x:c r="N172" s="15" t="str">
        <x:v>https://www.zoopla.co.uk/to-rent/commercial/details/71297939/
https://redgrave.co/property/e13/</x:v>
      </x:c>
    </x:row>
    <x:row r="173" ht="42" customHeight="1">
      <x:c r="A173" s="15" t="str">
        <x:v>Falmouth</x:v>
      </x:c>
      <x:c r="B173" s="15" t="str">
        <x:v>Rosemanowes Farm</x:v>
      </x:c>
      <x:c r="C173" s="15" t="str">
        <x:v>Rosemanowes / Stithians</x:v>
      </x:c>
      <x:c r="D173" s="14"/>
      <x:c r="E173" s="30" t="str">
        <x:v>Context</x:v>
      </x:c>
      <x:c r="F173" s="30" t="str">
        <x:v>Estate / grouped industrial area</x:v>
      </x:c>
      <x:c r="G173" s="14" t="n">
        <x:f>COUNTIFS('Unit details'!$B$336:$B$980,$A173,'Unit details'!$V$336:$V$980,$A173&amp;" — "&amp;$B173,'Unit details'!$H$336:$H$980,"Current",'Unit details'!$E$336:$E$980,"Town")</x:f>
        <x:v>0</x:v>
      </x:c>
      <x:c r="H173" s="14" t="n">
        <x:f>COUNTIFS('Unit details'!$B$336:$B$980,$A173,'Unit details'!$V$336:$V$980,$A173&amp;" — "&amp;$B173,'Unit details'!$H$336:$H$980,"Current",'Unit details'!$E$336:$E$980,"Nearby")</x:f>
        <x:v>0</x:v>
      </x:c>
      <x:c r="I173" s="14" t="n">
        <x:f>COUNTIFS('Unit details'!$B$336:$B$980,$A173,'Unit details'!$V$336:$V$980,$A173&amp;" — "&amp;$B173,'Unit details'!$H$336:$H$980,"Current")</x:f>
        <x:v>2</x:v>
      </x:c>
      <x:c r="J173" s="14" t="n">
        <x:f>SUMIFS('Unit details'!$Y$336:$Y$980,'Unit details'!$B$336:$B$980,$A173,'Unit details'!$V$336:$V$980,$A173&amp;" — "&amp;$B173,'Unit details'!$H$336:$H$980,"Future")</x:f>
        <x:v>0</x:v>
      </x:c>
      <x:c r="K173" s="14" t="n">
        <x:f>COUNTIFS('Unit details'!$B$336:$B$980,$A173,'Unit details'!$V$336:$V$980,$A173&amp;" — "&amp;$B173,'Unit details'!$H$336:$H$980,"Uncertain")</x:f>
        <x:v>0</x:v>
      </x:c>
      <x:c r="L173" s="15" t="str">
        <x:v>Host population uses Census 2021 BUA where the named locality can be matched. Nested schemes are grouped once; zero current means no identified unit in reviewed sources.</x:v>
      </x:c>
      <x:c r="M173" s="15" t="str">
        <x:v>https://www.zoopla.co.uk/to-rent/commercial/details/74570403/</x:v>
      </x:c>
      <x:c r="N173" s="15" t="str">
        <x:v>https://www.zoopla.co.uk/to-rent/commercial/details/72857188/</x:v>
      </x:c>
    </x:row>
    <x:row r="174" ht="49" customHeight="1">
      <x:c r="A174" s="15" t="str">
        <x:v>Falmouth</x:v>
      </x:c>
      <x:c r="B174" s="15" t="str">
        <x:v>Kernick Industrial Estate</x:v>
      </x:c>
      <x:c r="C174" s="15" t="str">
        <x:v>Penryn</x:v>
      </x:c>
      <x:c r="D174" s="14" t="n">
        <x:v>11195</x:v>
      </x:c>
      <x:c r="E174" s="30" t="str">
        <x:v>Nearby</x:v>
      </x:c>
      <x:c r="F174" s="30" t="str">
        <x:v>Estate / grouped industrial area</x:v>
      </x:c>
      <x:c r="G174" s="14" t="n">
        <x:f>COUNTIFS('Unit details'!$B$336:$B$980,$A174,'Unit details'!$V$336:$V$980,$A174&amp;" — "&amp;$B174,'Unit details'!$H$336:$H$980,"Current",'Unit details'!$E$336:$E$980,"Town")</x:f>
        <x:v>0</x:v>
      </x:c>
      <x:c r="H174" s="14" t="n">
        <x:f>COUNTIFS('Unit details'!$B$336:$B$980,$A174,'Unit details'!$V$336:$V$980,$A174&amp;" — "&amp;$B174,'Unit details'!$H$336:$H$980,"Current",'Unit details'!$E$336:$E$980,"Nearby")</x:f>
        <x:v>0</x:v>
      </x:c>
      <x:c r="I174" s="14" t="n">
        <x:f>COUNTIFS('Unit details'!$B$336:$B$980,$A174,'Unit details'!$V$336:$V$980,$A174&amp;" — "&amp;$B174,'Unit details'!$H$336:$H$980,"Current")</x:f>
        <x:v>0</x:v>
      </x:c>
      <x:c r="J174" s="14" t="n">
        <x:f>SUMIFS('Unit details'!$Y$336:$Y$980,'Unit details'!$B$336:$B$980,$A174,'Unit details'!$V$336:$V$980,$A174&amp;" — "&amp;$B174,'Unit details'!$H$336:$H$980,"Future")</x:f>
        <x:v>0</x:v>
      </x:c>
      <x:c r="K174" s="14" t="n">
        <x:f>COUNTIFS('Unit details'!$B$336:$B$980,$A174,'Unit details'!$V$336:$V$980,$A174&amp;" — "&amp;$B174,'Unit details'!$H$336:$H$980,"Uncertain")</x:f>
        <x:v>0</x:v>
      </x:c>
      <x:c r="L174" s="15" t="str">
        <x:v>Nearby Penryn is below 20,000; Leo Cub is within Kernick, avoid nested count. Host population uses Census 2021 BUA where the named locality can be matched. Nested schemes are grouped once; zero current means no identified unit in reviewed sources.</x:v>
      </x:c>
      <x:c r="M174" s="15" t="str">
        <x:v>https://www.miller-commercial.co.uk/property/unit-2-leo-cub-industrial-estate-kernick-road-penryn-cornwall/</x:v>
      </x:c>
      <x:c r="N174" s="15" t="str"/>
    </x:row>
    <x:row r="175" ht="49" customHeight="1">
      <x:c r="A175" s="15" t="str">
        <x:v>Falmouth</x:v>
      </x:c>
      <x:c r="B175" s="15" t="str">
        <x:v>Kernick Road Industrial Estate</x:v>
      </x:c>
      <x:c r="C175" s="15" t="str">
        <x:v>Penryn</x:v>
      </x:c>
      <x:c r="D175" s="14" t="n">
        <x:v>11195</x:v>
      </x:c>
      <x:c r="E175" s="30" t="str">
        <x:v>Nearby</x:v>
      </x:c>
      <x:c r="F175" s="30" t="str">
        <x:v>Estate / grouped industrial area</x:v>
      </x:c>
      <x:c r="G175" s="14" t="n">
        <x:f>COUNTIFS('Unit details'!$B$336:$B$980,$A175,'Unit details'!$V$336:$V$980,$A175&amp;" — "&amp;$B175,'Unit details'!$H$336:$H$980,"Current",'Unit details'!$E$336:$E$980,"Town")</x:f>
        <x:v>0</x:v>
      </x:c>
      <x:c r="H175" s="14" t="n">
        <x:f>COUNTIFS('Unit details'!$B$336:$B$980,$A175,'Unit details'!$V$336:$V$980,$A175&amp;" — "&amp;$B175,'Unit details'!$H$336:$H$980,"Current",'Unit details'!$E$336:$E$980,"Nearby")</x:f>
        <x:v>1</x:v>
      </x:c>
      <x:c r="I175" s="14" t="n">
        <x:f>COUNTIFS('Unit details'!$B$336:$B$980,$A175,'Unit details'!$V$336:$V$980,$A175&amp;" — "&amp;$B175,'Unit details'!$H$336:$H$980,"Current")</x:f>
        <x:v>1</x:v>
      </x:c>
      <x:c r="J175" s="14" t="n">
        <x:f>SUMIFS('Unit details'!$Y$336:$Y$980,'Unit details'!$B$336:$B$980,$A175,'Unit details'!$V$336:$V$980,$A175&amp;" — "&amp;$B175,'Unit details'!$H$336:$H$980,"Future")</x:f>
        <x:v>0</x:v>
      </x:c>
      <x:c r="K175" s="14" t="n">
        <x:f>COUNTIFS('Unit details'!$B$336:$B$980,$A175,'Unit details'!$V$336:$V$980,$A175&amp;" — "&amp;$B175,'Unit details'!$H$336:$H$980,"Uncertain")</x:f>
        <x:v>0</x:v>
      </x:c>
      <x:c r="L175" s="15" t="str">
        <x:v>Safeguarded existing employment site. SCC Unit46C under offer; Redgrave supplement may add current Unit5. Host population uses Census 2021 BUA where the named locality can be matched. Nested schemes are grouped once; zero current means no identified unit in reviewed sources.</x:v>
      </x:c>
      <x:c r="M175" s="15" t="str">
        <x:v>https://www.falmouthtowncouncil.co.uk/wp-content/uploads/2025/08/allocations-dpd-full-doc-web.pdf</x:v>
      </x:c>
      <x:c r="N175" s="15" t="str">
        <x:v>https://redgrave.co/property/5kernick/</x:v>
      </x:c>
    </x:row>
    <x:row r="176" ht="49" customHeight="1">
      <x:c r="A176" s="15" t="str">
        <x:v>Falmouth</x:v>
      </x:c>
      <x:c r="B176" s="15" t="str">
        <x:v>Maritime Buildings</x:v>
      </x:c>
      <x:c r="C176" s="15" t="str">
        <x:v>Ponsharden</x:v>
      </x:c>
      <x:c r="D176" s="14"/>
      <x:c r="E176" s="30" t="str">
        <x:v>Nearby</x:v>
      </x:c>
      <x:c r="F176" s="30" t="str">
        <x:v>Estate / grouped industrial area</x:v>
      </x:c>
      <x:c r="G176" s="14" t="n">
        <x:f>COUNTIFS('Unit details'!$B$336:$B$980,$A176,'Unit details'!$V$336:$V$980,$A176&amp;" — "&amp;$B176,'Unit details'!$H$336:$H$980,"Current",'Unit details'!$E$336:$E$980,"Town")</x:f>
        <x:v>0</x:v>
      </x:c>
      <x:c r="H176" s="14" t="n">
        <x:f>COUNTIFS('Unit details'!$B$336:$B$980,$A176,'Unit details'!$V$336:$V$980,$A176&amp;" — "&amp;$B176,'Unit details'!$H$336:$H$980,"Current",'Unit details'!$E$336:$E$980,"Nearby")</x:f>
        <x:v>1</x:v>
      </x:c>
      <x:c r="I176" s="14" t="n">
        <x:f>COUNTIFS('Unit details'!$B$336:$B$980,$A176,'Unit details'!$V$336:$V$980,$A176&amp;" — "&amp;$B176,'Unit details'!$H$336:$H$980,"Current")</x:f>
        <x:v>1</x:v>
      </x:c>
      <x:c r="J176" s="14" t="n">
        <x:f>SUMIFS('Unit details'!$Y$336:$Y$980,'Unit details'!$B$336:$B$980,$A176,'Unit details'!$V$336:$V$980,$A176&amp;" — "&amp;$B176,'Unit details'!$H$336:$H$980,"Future")</x:f>
        <x:v>0</x:v>
      </x:c>
      <x:c r="K176" s="14" t="n">
        <x:f>COUNTIFS('Unit details'!$B$336:$B$980,$A176,'Unit details'!$V$336:$V$980,$A176&amp;" — "&amp;$B176,'Unit details'!$H$336:$H$980,"Uncertain")</x:f>
        <x:v>0</x:v>
      </x:c>
      <x:c r="L176"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176" s="15" t="str">
        <x:v>https://www.rightmove.co.uk/properties/760769189332817#/?channel=COM_LET</x:v>
      </x:c>
      <x:c r="N176" s="15" t="str">
        <x:v>https://www.sbcproperty.com/the%2Dloft%2C%2Dmaritime%2Dbuildings%2C%2Dponsharden%2C%2Dfalmouth%2C%2Dcornwall%7E4169</x:v>
      </x:c>
    </x:row>
    <x:row r="177" ht="49" customHeight="1">
      <x:c r="A177" s="15" t="str">
        <x:v>Falmouth</x:v>
      </x:c>
      <x:c r="B177" s="15" t="str">
        <x:v>Bickland Business Park</x:v>
      </x:c>
      <x:c r="C177" s="15" t="str">
        <x:v>Falmouth</x:v>
      </x:c>
      <x:c r="D177" s="14" t="n">
        <x:v>24070</x:v>
      </x:c>
      <x:c r="E177" s="30" t="str">
        <x:v>Town</x:v>
      </x:c>
      <x:c r="F177" s="30" t="str">
        <x:v>Estate / grouped industrial area</x:v>
      </x:c>
      <x:c r="G177" s="14" t="n">
        <x:f>COUNTIFS('Unit details'!$B$336:$B$980,$A177,'Unit details'!$V$336:$V$980,$A177&amp;" — "&amp;$B177,'Unit details'!$H$336:$H$980,"Current",'Unit details'!$E$336:$E$980,"Town")</x:f>
        <x:v>0</x:v>
      </x:c>
      <x:c r="H177" s="14" t="n">
        <x:f>COUNTIFS('Unit details'!$B$336:$B$980,$A177,'Unit details'!$V$336:$V$980,$A177&amp;" — "&amp;$B177,'Unit details'!$H$336:$H$980,"Current",'Unit details'!$E$336:$E$980,"Nearby")</x:f>
        <x:v>0</x:v>
      </x:c>
      <x:c r="I177" s="14" t="n">
        <x:f>COUNTIFS('Unit details'!$B$336:$B$980,$A177,'Unit details'!$V$336:$V$980,$A177&amp;" — "&amp;$B177,'Unit details'!$H$336:$H$980,"Current")</x:f>
        <x:v>0</x:v>
      </x:c>
      <x:c r="J177" s="14" t="n">
        <x:f>SUMIFS('Unit details'!$Y$336:$Y$980,'Unit details'!$B$336:$B$980,$A177,'Unit details'!$V$336:$V$980,$A177&amp;" — "&amp;$B177,'Unit details'!$H$336:$H$980,"Future")</x:f>
        <x:v>0</x:v>
      </x:c>
      <x:c r="K177" s="14" t="n">
        <x:f>COUNTIFS('Unit details'!$B$336:$B$980,$A177,'Unit details'!$V$336:$V$980,$A177&amp;" — "&amp;$B177,'Unit details'!$H$336:$H$980,"Uncertain")</x:f>
        <x:v>0</x:v>
      </x:c>
      <x:c r="L177" s="15" t="str">
        <x:v>Safeguarded existing employment site in adopted2019 DPD; no qualifying unit found in reviewed sources. Host population uses Census 2021 BUA where the named locality can be matched. Nested schemes are grouped once; zero current means no identified unit in reviewed sources.</x:v>
      </x:c>
      <x:c r="M177" s="15" t="str">
        <x:v>https://www.falmouthtowncouncil.co.uk/wp-content/uploads/2025/08/allocations-dpd-full-doc-web.pdf</x:v>
      </x:c>
      <x:c r="N177" s="15" t="str"/>
    </x:row>
    <x:row r="178" ht="49" customHeight="1">
      <x:c r="A178" s="15" t="str">
        <x:v>Falmouth</x:v>
      </x:c>
      <x:c r="B178" s="15" t="str">
        <x:v>Standalone premises</x:v>
      </x:c>
      <x:c r="C178" s="15" t="str">
        <x:v>Falmouth</x:v>
      </x:c>
      <x:c r="D178" s="14" t="n">
        <x:v>24070</x:v>
      </x:c>
      <x:c r="E178" s="30" t="str">
        <x:v>Town</x:v>
      </x:c>
      <x:c r="F178" s="30" t="str">
        <x:v>Standalone / other premises</x:v>
      </x:c>
      <x:c r="G178" s="14" t="n">
        <x:f>COUNTIFS('Unit details'!$B$336:$B$980,$A178,'Unit details'!$V$336:$V$980,$A178&amp;" — "&amp;$B178,'Unit details'!$H$336:$H$980,"Current",'Unit details'!$E$336:$E$980,"Town")</x:f>
        <x:v>1</x:v>
      </x:c>
      <x:c r="H178" s="14" t="n">
        <x:f>COUNTIFS('Unit details'!$B$336:$B$980,$A178,'Unit details'!$V$336:$V$980,$A178&amp;" — "&amp;$B178,'Unit details'!$H$336:$H$980,"Current",'Unit details'!$E$336:$E$980,"Nearby")</x:f>
        <x:v>0</x:v>
      </x:c>
      <x:c r="I178" s="14" t="n">
        <x:f>COUNTIFS('Unit details'!$B$336:$B$980,$A178,'Unit details'!$V$336:$V$980,$A178&amp;" — "&amp;$B178,'Unit details'!$H$336:$H$980,"Current")</x:f>
        <x:v>1</x:v>
      </x:c>
      <x:c r="J178" s="14" t="n">
        <x:f>SUMIFS('Unit details'!$Y$336:$Y$980,'Unit details'!$B$336:$B$980,$A178,'Unit details'!$V$336:$V$980,$A178&amp;" — "&amp;$B178,'Unit details'!$H$336:$H$980,"Future")</x:f>
        <x:v>0</x:v>
      </x:c>
      <x:c r="K178" s="14" t="n">
        <x:f>COUNTIFS('Unit details'!$B$336:$B$980,$A178,'Unit details'!$V$336:$V$980,$A178&amp;" — "&amp;$B178,'Unit details'!$H$336:$H$980,"Uncertain")</x:f>
        <x:v>0</x:v>
      </x:c>
      <x:c r="L178"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178" s="15" t="str">
        <x:v>https://www.rightmove.co.uk/properties/777031600787025#/?channel=COM_LET</x:v>
      </x:c>
      <x:c r="N178" s="15" t="str"/>
    </x:row>
    <x:row r="179" ht="62" customHeight="1">
      <x:c r="A179" s="15" t="str">
        <x:v>Falmouth</x:v>
      </x:c>
      <x:c r="B179" s="15" t="str">
        <x:v>Tregoniggie Industrial Estate</x:v>
      </x:c>
      <x:c r="C179" s="15" t="str">
        <x:v>Falmouth</x:v>
      </x:c>
      <x:c r="D179" s="14" t="n">
        <x:v>24070</x:v>
      </x:c>
      <x:c r="E179" s="30" t="str">
        <x:v>Town</x:v>
      </x:c>
      <x:c r="F179" s="30" t="str">
        <x:v>Estate / grouped industrial area</x:v>
      </x:c>
      <x:c r="G179" s="14" t="n">
        <x:f>COUNTIFS('Unit details'!$B$336:$B$980,$A179,'Unit details'!$V$336:$V$980,$A179&amp;" — "&amp;$B179,'Unit details'!$H$336:$H$980,"Current",'Unit details'!$E$336:$E$980,"Town")</x:f>
        <x:v>3</x:v>
      </x:c>
      <x:c r="H179" s="14" t="n">
        <x:f>COUNTIFS('Unit details'!$B$336:$B$980,$A179,'Unit details'!$V$336:$V$980,$A179&amp;" — "&amp;$B179,'Unit details'!$H$336:$H$980,"Current",'Unit details'!$E$336:$E$980,"Nearby")</x:f>
        <x:v>0</x:v>
      </x:c>
      <x:c r="I179" s="14" t="n">
        <x:f>COUNTIFS('Unit details'!$B$336:$B$980,$A179,'Unit details'!$V$336:$V$980,$A179&amp;" — "&amp;$B179,'Unit details'!$H$336:$H$980,"Current")</x:f>
        <x:v>3</x:v>
      </x:c>
      <x:c r="J179" s="14" t="n">
        <x:f>SUMIFS('Unit details'!$Y$336:$Y$980,'Unit details'!$B$336:$B$980,$A179,'Unit details'!$V$336:$V$980,$A179&amp;" — "&amp;$B179,'Unit details'!$H$336:$H$980,"Future")</x:f>
        <x:v>1</x:v>
      </x:c>
      <x:c r="K179" s="14" t="n">
        <x:f>COUNTIFS('Unit details'!$B$336:$B$980,$A179,'Unit details'!$V$336:$V$980,$A179&amp;" — "&amp;$B179,'Unit details'!$H$336:$H$980,"Uncertain")</x:f>
        <x:v>1</x:v>
      </x:c>
      <x:c r="L179" s="15" t="str">
        <x:v>Agent investment page describes 18-unit part of estate; investment rents are not current asking rents. Host population uses Census 2021 BUA where the named locality can be matched. Nested schemes are grouped once; zero current means no identified unit in reviewed sources. Further unit-specific sources are in Unit details.</x:v>
      </x:c>
      <x:c r="M179" s="15" t="str">
        <x:v>https://www.rightmove.co.uk/properties/760769889732673#/?channel=COM_LET</x:v>
      </x:c>
      <x:c r="N179" s="15" t="str">
        <x:v>https://www.rightmove.co.uk/properties/781603488599553#/?channel=COM_LET
https://www.zoopla.co.uk/to-rent/commercial/details/74486759/</x:v>
      </x:c>
    </x:row>
    <x:row r="180" ht="49" customHeight="1">
      <x:c r="A180" s="15" t="str">
        <x:v>St Austell</x:v>
      </x:c>
      <x:c r="B180" s="15" t="str">
        <x:v>Victoria Business Park</x:v>
      </x:c>
      <x:c r="C180" s="15" t="str">
        <x:v>Victoria / Roche</x:v>
      </x:c>
      <x:c r="D180" s="14"/>
      <x:c r="E180" s="30" t="str">
        <x:v>Context</x:v>
      </x:c>
      <x:c r="F180" s="30" t="str">
        <x:v>Estate / grouped industrial area</x:v>
      </x:c>
      <x:c r="G180" s="14" t="n">
        <x:f>COUNTIFS('Unit details'!$B$336:$B$980,$A180,'Unit details'!$V$336:$V$980,$A180&amp;" — "&amp;$B180,'Unit details'!$H$336:$H$980,"Current",'Unit details'!$E$336:$E$980,"Town")</x:f>
        <x:v>0</x:v>
      </x:c>
      <x:c r="H180" s="14" t="n">
        <x:f>COUNTIFS('Unit details'!$B$336:$B$980,$A180,'Unit details'!$V$336:$V$980,$A180&amp;" — "&amp;$B180,'Unit details'!$H$336:$H$980,"Current",'Unit details'!$E$336:$E$980,"Nearby")</x:f>
        <x:v>0</x:v>
      </x:c>
      <x:c r="I180" s="14" t="n">
        <x:f>COUNTIFS('Unit details'!$B$336:$B$980,$A180,'Unit details'!$V$336:$V$980,$A180&amp;" — "&amp;$B180,'Unit details'!$H$336:$H$980,"Current")</x:f>
        <x:v>4</x:v>
      </x:c>
      <x:c r="J180" s="14" t="n">
        <x:f>SUMIFS('Unit details'!$Y$336:$Y$980,'Unit details'!$B$336:$B$980,$A180,'Unit details'!$V$336:$V$980,$A180&amp;" — "&amp;$B180,'Unit details'!$H$336:$H$980,"Future")</x:f>
        <x:v>0</x:v>
      </x:c>
      <x:c r="K180" s="14" t="n">
        <x:f>COUNTIFS('Unit details'!$B$336:$B$980,$A180,'Unit details'!$V$336:$V$980,$A180&amp;" — "&amp;$B180,'Unit details'!$H$336:$H$980,"Uncertain")</x:f>
        <x:v>0</x:v>
      </x:c>
      <x:c r="L180" s="15" t="str">
        <x:v>Host population uses Census 2021 BUA where the named locality can be matched. Nested schemes are grouped once; zero current means no identified unit in reviewed sources. Further unit-specific sources are in Unit details.</x:v>
      </x:c>
      <x:c r="M180" s="15" t="str">
        <x:v>https://www.rightmove.co.uk/properties/769999073987568#/?channel=COM_LET</x:v>
      </x:c>
      <x:c r="N180" s="15" t="str">
        <x:v>https://www.rightmove.co.uk/properties/160000226#/?channel=COM_LET
https://www.zoopla.co.uk/to-rent/commercial/details/74354376/</x:v>
      </x:c>
    </x:row>
    <x:row r="181" ht="62" customHeight="1">
      <x:c r="A181" s="15" t="str">
        <x:v>St Austell</x:v>
      </x:c>
      <x:c r="B181" s="15" t="str">
        <x:v>Carluddon Technology Park / ESAM</x:v>
      </x:c>
      <x:c r="C181" s="15" t="str">
        <x:v>Carluddon</x:v>
      </x:c>
      <x:c r="D181" s="14"/>
      <x:c r="E181" s="30" t="str">
        <x:v>Nearby</x:v>
      </x:c>
      <x:c r="F181" s="30" t="str">
        <x:v>Estate / grouped industrial area</x:v>
      </x:c>
      <x:c r="G181" s="14" t="n">
        <x:f>COUNTIFS('Unit details'!$B$336:$B$980,$A181,'Unit details'!$V$336:$V$980,$A181&amp;" — "&amp;$B181,'Unit details'!$H$336:$H$980,"Current",'Unit details'!$E$336:$E$980,"Town")</x:f>
        <x:v>0</x:v>
      </x:c>
      <x:c r="H181" s="14" t="n">
        <x:f>COUNTIFS('Unit details'!$B$336:$B$980,$A181,'Unit details'!$V$336:$V$980,$A181&amp;" — "&amp;$B181,'Unit details'!$H$336:$H$980,"Current",'Unit details'!$E$336:$E$980,"Nearby")</x:f>
        <x:v>0</x:v>
      </x:c>
      <x:c r="I181" s="14" t="n">
        <x:f>COUNTIFS('Unit details'!$B$336:$B$980,$A181,'Unit details'!$V$336:$V$980,$A181&amp;" — "&amp;$B181,'Unit details'!$H$336:$H$980,"Current")</x:f>
        <x:v>0</x:v>
      </x:c>
      <x:c r="J181" s="14" t="n">
        <x:f>SUMIFS('Unit details'!$Y$336:$Y$980,'Unit details'!$B$336:$B$980,$A181,'Unit details'!$V$336:$V$980,$A181&amp;" — "&amp;$B181,'Unit details'!$H$336:$H$980,"Future")</x:f>
        <x:v>0</x:v>
      </x:c>
      <x:c r="K181" s="14" t="n">
        <x:f>COUNTIFS('Unit details'!$B$336:$B$980,$A181,'Unit details'!$V$336:$V$980,$A181&amp;" — "&amp;$B181,'Unit details'!$H$336:$H$980,"Uncertain")</x:f>
        <x:v>0</x:v>
      </x:c>
      <x:c r="L181" s="15" t="str">
        <x:v>Managed mixed office/workshop scheme:32 total business units, page says0 available. Undated availability and some old surrounding narrative; do not infer town-wide occupancy. Host population uses Census 2021 BUA where the named locality can be matched. Nested schemes are grouped once; zero current means no identified unit in reviewed sources.</x:v>
      </x:c>
      <x:c r="M181" s="15" t="str">
        <x:v>https://www.choosecornwall.co.uk/property/esam/</x:v>
      </x:c>
      <x:c r="N181" s="15" t="str"/>
    </x:row>
    <x:row r="182" ht="49" customHeight="1">
      <x:c r="A182" s="15" t="str">
        <x:v>St Austell</x:v>
      </x:c>
      <x:c r="B182" s="15" t="str">
        <x:v>Par Moor Business Park</x:v>
      </x:c>
      <x:c r="C182" s="15" t="str">
        <x:v>Par Moor</x:v>
      </x:c>
      <x:c r="D182" s="14"/>
      <x:c r="E182" s="30" t="str">
        <x:v>Nearby</x:v>
      </x:c>
      <x:c r="F182" s="30" t="str">
        <x:v>Estate / grouped industrial area</x:v>
      </x:c>
      <x:c r="G182" s="14" t="n">
        <x:f>COUNTIFS('Unit details'!$B$336:$B$980,$A182,'Unit details'!$V$336:$V$980,$A182&amp;" — "&amp;$B182,'Unit details'!$H$336:$H$980,"Current",'Unit details'!$E$336:$E$980,"Town")</x:f>
        <x:v>0</x:v>
      </x:c>
      <x:c r="H182" s="14" t="n">
        <x:f>COUNTIFS('Unit details'!$B$336:$B$980,$A182,'Unit details'!$V$336:$V$980,$A182&amp;" — "&amp;$B182,'Unit details'!$H$336:$H$980,"Current",'Unit details'!$E$336:$E$980,"Nearby")</x:f>
        <x:v>0</x:v>
      </x:c>
      <x:c r="I182" s="14" t="n">
        <x:f>COUNTIFS('Unit details'!$B$336:$B$980,$A182,'Unit details'!$V$336:$V$980,$A182&amp;" — "&amp;$B182,'Unit details'!$H$336:$H$980,"Current")</x:f>
        <x:v>0</x:v>
      </x:c>
      <x:c r="J182" s="14" t="n">
        <x:f>SUMIFS('Unit details'!$Y$336:$Y$980,'Unit details'!$B$336:$B$980,$A182,'Unit details'!$V$336:$V$980,$A182&amp;" — "&amp;$B182,'Unit details'!$H$336:$H$980,"Future")</x:f>
        <x:v>0</x:v>
      </x:c>
      <x:c r="K182" s="14" t="n">
        <x:f>COUNTIFS('Unit details'!$B$336:$B$980,$A182,'Unit details'!$V$336:$V$980,$A182&amp;" — "&amp;$B182,'Unit details'!$H$336:$H$980,"Uncertain")</x:f>
        <x:v>0</x:v>
      </x:c>
      <x:c r="L182" s="15" t="str">
        <x:v>Named in Cornwall employment-land evidence map (2020); no qualifying current unit identified in portal/agent sweep. Host population uses Census 2021 BUA where the named locality can be matched. Nested schemes are grouped once; zero current means no identified unit in reviewed sources.</x:v>
      </x:c>
      <x:c r="M182" s="15" t="str">
        <x:v>https://www.tywardreathandparparishcouncil.gov.uk/data/uploads/1271_438150397.pdf</x:v>
      </x:c>
      <x:c r="N182" s="15" t="str"/>
    </x:row>
    <x:row r="183" ht="49" customHeight="1">
      <x:c r="A183" s="15" t="str">
        <x:v>St Austell</x:v>
      </x:c>
      <x:c r="B183" s="15" t="str">
        <x:v>St Austell Bay Business Park</x:v>
      </x:c>
      <x:c r="C183" s="15" t="str">
        <x:v>Par Moor</x:v>
      </x:c>
      <x:c r="D183" s="14"/>
      <x:c r="E183" s="30" t="str">
        <x:v>Nearby</x:v>
      </x:c>
      <x:c r="F183" s="30" t="str">
        <x:v>Estate / grouped industrial area</x:v>
      </x:c>
      <x:c r="G183" s="14" t="n">
        <x:f>COUNTIFS('Unit details'!$B$336:$B$980,$A183,'Unit details'!$V$336:$V$980,$A183&amp;" — "&amp;$B183,'Unit details'!$H$336:$H$980,"Current",'Unit details'!$E$336:$E$980,"Town")</x:f>
        <x:v>0</x:v>
      </x:c>
      <x:c r="H183" s="14" t="n">
        <x:f>COUNTIFS('Unit details'!$B$336:$B$980,$A183,'Unit details'!$V$336:$V$980,$A183&amp;" — "&amp;$B183,'Unit details'!$H$336:$H$980,"Current",'Unit details'!$E$336:$E$980,"Nearby")</x:f>
        <x:v>0</x:v>
      </x:c>
      <x:c r="I183" s="14" t="n">
        <x:f>COUNTIFS('Unit details'!$B$336:$B$980,$A183,'Unit details'!$V$336:$V$980,$A183&amp;" — "&amp;$B183,'Unit details'!$H$336:$H$980,"Current")</x:f>
        <x:v>0</x:v>
      </x:c>
      <x:c r="J183" s="14" t="n">
        <x:f>SUMIFS('Unit details'!$Y$336:$Y$980,'Unit details'!$B$336:$B$980,$A183,'Unit details'!$V$336:$V$980,$A183&amp;" — "&amp;$B183,'Unit details'!$H$336:$H$980,"Future")</x:f>
        <x:v>0</x:v>
      </x:c>
      <x:c r="K183" s="14" t="n">
        <x:f>COUNTIFS('Unit details'!$B$336:$B$980,$A183,'Unit details'!$V$336:$V$980,$A183&amp;" — "&amp;$B183,'Unit details'!$H$336:$H$980,"Uncertain")</x:f>
        <x:v>0</x:v>
      </x:c>
      <x:c r="L183" s="15" t="str">
        <x:v>Named in Cornwall employment-land evidence map (2020); no qualifying current unit identified in portal/agent sweep. Host population uses Census 2021 BUA where the named locality can be matched. Nested schemes are grouped once; zero current means no identified unit in reviewed sources.</x:v>
      </x:c>
      <x:c r="M183" s="15" t="str">
        <x:v>https://www.tywardreathandparparishcouncil.gov.uk/data/uploads/1271_438150397.pdf</x:v>
      </x:c>
      <x:c r="N183" s="15" t="str"/>
    </x:row>
    <x:row r="184" ht="49" customHeight="1">
      <x:c r="A184" s="15" t="str">
        <x:v>St Austell</x:v>
      </x:c>
      <x:c r="B184" s="15" t="str">
        <x:v>Carclaze Dry Industrial Estate</x:v>
      </x:c>
      <x:c r="C184" s="15" t="str">
        <x:v>St Austell</x:v>
      </x:c>
      <x:c r="D184" s="14" t="n">
        <x:v>24360</x:v>
      </x:c>
      <x:c r="E184" s="30" t="str">
        <x:v>Town</x:v>
      </x:c>
      <x:c r="F184" s="30" t="str">
        <x:v>Estate / grouped industrial area</x:v>
      </x:c>
      <x:c r="G184" s="14" t="n">
        <x:f>COUNTIFS('Unit details'!$B$336:$B$980,$A184,'Unit details'!$V$336:$V$980,$A184&amp;" — "&amp;$B184,'Unit details'!$H$336:$H$980,"Current",'Unit details'!$E$336:$E$980,"Town")</x:f>
        <x:v>0</x:v>
      </x:c>
      <x:c r="H184" s="14" t="n">
        <x:f>COUNTIFS('Unit details'!$B$336:$B$980,$A184,'Unit details'!$V$336:$V$980,$A184&amp;" — "&amp;$B184,'Unit details'!$H$336:$H$980,"Current",'Unit details'!$E$336:$E$980,"Nearby")</x:f>
        <x:v>0</x:v>
      </x:c>
      <x:c r="I184" s="14" t="n">
        <x:f>COUNTIFS('Unit details'!$B$336:$B$980,$A184,'Unit details'!$V$336:$V$980,$A184&amp;" — "&amp;$B184,'Unit details'!$H$336:$H$980,"Current")</x:f>
        <x:v>0</x:v>
      </x:c>
      <x:c r="J184" s="14" t="n">
        <x:f>SUMIFS('Unit details'!$Y$336:$Y$980,'Unit details'!$B$336:$B$980,$A184,'Unit details'!$V$336:$V$980,$A184&amp;" — "&amp;$B184,'Unit details'!$H$336:$H$980,"Future")</x:f>
        <x:v>0</x:v>
      </x:c>
      <x:c r="K184" s="14" t="n">
        <x:f>COUNTIFS('Unit details'!$B$336:$B$980,$A184,'Unit details'!$V$336:$V$980,$A184&amp;" — "&amp;$B184,'Unit details'!$H$336:$H$980,"Uncertain")</x:f>
        <x:v>0</x:v>
      </x:c>
      <x:c r="L184" s="15" t="str">
        <x:v>Named in Cornwall employment-land evidence map (2020); no qualifying current unit identified in portal/agent sweep. Host population uses Census 2021 BUA where the named locality can be matched. Nested schemes are grouped once; zero current means no identified unit in reviewed sources.</x:v>
      </x:c>
      <x:c r="M184" s="15" t="str">
        <x:v>https://www.tywardreathandparparishcouncil.gov.uk/data/uploads/1271_438150397.pdf</x:v>
      </x:c>
      <x:c r="N184" s="15" t="str"/>
    </x:row>
    <x:row r="185" ht="42" customHeight="1">
      <x:c r="A185" s="15" t="str">
        <x:v>St Austell</x:v>
      </x:c>
      <x:c r="B185" s="15" t="str">
        <x:v>Holmbush Industrial Estate</x:v>
      </x:c>
      <x:c r="C185" s="15" t="str">
        <x:v>St Austell</x:v>
      </x:c>
      <x:c r="D185" s="14" t="n">
        <x:v>24360</x:v>
      </x:c>
      <x:c r="E185" s="30" t="str">
        <x:v>Town</x:v>
      </x:c>
      <x:c r="F185" s="30" t="str">
        <x:v>Estate / grouped industrial area</x:v>
      </x:c>
      <x:c r="G185" s="14" t="n">
        <x:f>COUNTIFS('Unit details'!$B$336:$B$980,$A185,'Unit details'!$V$336:$V$980,$A185&amp;" — "&amp;$B185,'Unit details'!$H$336:$H$980,"Current",'Unit details'!$E$336:$E$980,"Town")</x:f>
        <x:v>0</x:v>
      </x:c>
      <x:c r="H185" s="14" t="n">
        <x:f>COUNTIFS('Unit details'!$B$336:$B$980,$A185,'Unit details'!$V$336:$V$980,$A185&amp;" — "&amp;$B185,'Unit details'!$H$336:$H$980,"Current",'Unit details'!$E$336:$E$980,"Nearby")</x:f>
        <x:v>0</x:v>
      </x:c>
      <x:c r="I185" s="14" t="n">
        <x:f>COUNTIFS('Unit details'!$B$336:$B$980,$A185,'Unit details'!$V$336:$V$980,$A185&amp;" — "&amp;$B185,'Unit details'!$H$336:$H$980,"Current")</x:f>
        <x:v>0</x:v>
      </x:c>
      <x:c r="J185" s="14" t="n">
        <x:f>SUMIFS('Unit details'!$Y$336:$Y$980,'Unit details'!$B$336:$B$980,$A185,'Unit details'!$V$336:$V$980,$A185&amp;" — "&amp;$B185,'Unit details'!$H$336:$H$980,"Future")</x:f>
        <x:v>3</x:v>
      </x:c>
      <x:c r="K185" s="14" t="n">
        <x:f>COUNTIFS('Unit details'!$B$336:$B$980,$A185,'Unit details'!$V$336:$V$980,$A185&amp;" — "&amp;$B185,'Unit details'!$H$336:$H$980,"Uncertain")</x:f>
        <x:v>0</x:v>
      </x:c>
      <x:c r="L185" s="15" t="str">
        <x:v>Host population uses Census 2021 BUA where the named locality can be matched. Nested schemes are grouped once; zero current means no identified unit in reviewed sources.</x:v>
      </x:c>
      <x:c r="M185" s="15" t="str">
        <x:v>https://www.rightmove.co.uk/properties/767243668054289#/?channel=COM_LET</x:v>
      </x:c>
      <x:c r="N185" s="15" t="str"/>
    </x:row>
    <x:row r="186" ht="49" customHeight="1">
      <x:c r="A186" s="15" t="str">
        <x:v>St Austell</x:v>
      </x:c>
      <x:c r="B186" s="15" t="str">
        <x:v>Morven Trading Estate</x:v>
      </x:c>
      <x:c r="C186" s="15" t="str">
        <x:v>St Austell / Charlestown</x:v>
      </x:c>
      <x:c r="D186" s="14"/>
      <x:c r="E186" s="30" t="str">
        <x:v>Town</x:v>
      </x:c>
      <x:c r="F186" s="30" t="str">
        <x:v>Estate / grouped industrial area</x:v>
      </x:c>
      <x:c r="G186" s="14" t="n">
        <x:f>COUNTIFS('Unit details'!$B$336:$B$980,$A186,'Unit details'!$V$336:$V$980,$A186&amp;" — "&amp;$B186,'Unit details'!$H$336:$H$980,"Current",'Unit details'!$E$336:$E$980,"Town")</x:f>
        <x:v>0</x:v>
      </x:c>
      <x:c r="H186" s="14" t="n">
        <x:f>COUNTIFS('Unit details'!$B$336:$B$980,$A186,'Unit details'!$V$336:$V$980,$A186&amp;" — "&amp;$B186,'Unit details'!$H$336:$H$980,"Current",'Unit details'!$E$336:$E$980,"Nearby")</x:f>
        <x:v>0</x:v>
      </x:c>
      <x:c r="I186" s="14" t="n">
        <x:f>COUNTIFS('Unit details'!$B$336:$B$980,$A186,'Unit details'!$V$336:$V$980,$A186&amp;" — "&amp;$B186,'Unit details'!$H$336:$H$980,"Current")</x:f>
        <x:v>0</x:v>
      </x:c>
      <x:c r="J186" s="14" t="n">
        <x:f>SUMIFS('Unit details'!$Y$336:$Y$980,'Unit details'!$B$336:$B$980,$A186,'Unit details'!$V$336:$V$980,$A186&amp;" — "&amp;$B186,'Unit details'!$H$336:$H$980,"Future")</x:f>
        <x:v>0</x:v>
      </x:c>
      <x:c r="K186" s="14" t="n">
        <x:f>COUNTIFS('Unit details'!$B$336:$B$980,$A186,'Unit details'!$V$336:$V$980,$A186&amp;" — "&amp;$B186,'Unit details'!$H$336:$H$980,"Uncertain")</x:f>
        <x:v>0</x:v>
      </x:c>
      <x:c r="L186" s="15" t="str">
        <x:v>Named in Cornwall employment-land evidence map (2020); no qualifying current unit identified in portal/agent sweep. Host population uses Census 2021 BUA where the named locality can be matched. Nested schemes are grouped once; zero current means no identified unit in reviewed sources.</x:v>
      </x:c>
      <x:c r="M186" s="15" t="str">
        <x:v>https://www.tywardreathandparparishcouncil.gov.uk/data/uploads/1271_438150397.pdf</x:v>
      </x:c>
      <x:c r="N186" s="15" t="str"/>
    </x:row>
    <x:row r="187" ht="49" customHeight="1">
      <x:c r="A187" s="15" t="str">
        <x:v>St Austell</x:v>
      </x:c>
      <x:c r="B187" s="15" t="str">
        <x:v>St Austell Enterprise Park</x:v>
      </x:c>
      <x:c r="C187" s="15" t="str">
        <x:v>St Austell</x:v>
      </x:c>
      <x:c r="D187" s="14" t="n">
        <x:v>24360</x:v>
      </x:c>
      <x:c r="E187" s="30" t="str">
        <x:v>Town</x:v>
      </x:c>
      <x:c r="F187" s="30" t="str">
        <x:v>Estate / grouped industrial area</x:v>
      </x:c>
      <x:c r="G187" s="14" t="n">
        <x:f>COUNTIFS('Unit details'!$B$336:$B$980,$A187,'Unit details'!$V$336:$V$980,$A187&amp;" — "&amp;$B187,'Unit details'!$H$336:$H$980,"Current",'Unit details'!$E$336:$E$980,"Town")</x:f>
        <x:v>0</x:v>
      </x:c>
      <x:c r="H187" s="14" t="n">
        <x:f>COUNTIFS('Unit details'!$B$336:$B$980,$A187,'Unit details'!$V$336:$V$980,$A187&amp;" — "&amp;$B187,'Unit details'!$H$336:$H$980,"Current",'Unit details'!$E$336:$E$980,"Nearby")</x:f>
        <x:v>0</x:v>
      </x:c>
      <x:c r="I187" s="14" t="n">
        <x:f>COUNTIFS('Unit details'!$B$336:$B$980,$A187,'Unit details'!$V$336:$V$980,$A187&amp;" — "&amp;$B187,'Unit details'!$H$336:$H$980,"Current")</x:f>
        <x:v>0</x:v>
      </x:c>
      <x:c r="J187" s="14" t="n">
        <x:f>SUMIFS('Unit details'!$Y$336:$Y$980,'Unit details'!$B$336:$B$980,$A187,'Unit details'!$V$336:$V$980,$A187&amp;" — "&amp;$B187,'Unit details'!$H$336:$H$980,"Future")</x:f>
        <x:v>0</x:v>
      </x:c>
      <x:c r="K187" s="14" t="n">
        <x:f>COUNTIFS('Unit details'!$B$336:$B$980,$A187,'Unit details'!$V$336:$V$980,$A187&amp;" — "&amp;$B187,'Unit details'!$H$336:$H$980,"Uncertain")</x:f>
        <x:v>0</x:v>
      </x:c>
      <x:c r="L187" s="15" t="str">
        <x:v>Named in Cornwall employment-land evidence map (2020); no qualifying current unit identified in portal/agent sweep. Host population uses Census 2021 BUA where the named locality can be matched. Nested schemes are grouped once; zero current means no identified unit in reviewed sources.</x:v>
      </x:c>
      <x:c r="M187" s="15" t="str">
        <x:v>https://www.tywardreathandparparishcouncil.gov.uk/data/uploads/1271_438150397.pdf</x:v>
      </x:c>
      <x:c r="N187" s="15" t="str"/>
    </x:row>
    <x:row r="188" ht="42" customHeight="1">
      <x:c r="A188" s="15" t="str">
        <x:v>Newquay</x:v>
      </x:c>
      <x:c r="B188" s="15" t="str">
        <x:v>Goonhoskyn Farm</x:v>
      </x:c>
      <x:c r="C188" s="15" t="str">
        <x:v>Goonhoskyn / Summercourt</x:v>
      </x:c>
      <x:c r="D188" s="14"/>
      <x:c r="E188" s="30" t="str">
        <x:v>Context</x:v>
      </x:c>
      <x:c r="F188" s="30" t="str">
        <x:v>Estate / grouped industrial area</x:v>
      </x:c>
      <x:c r="G188" s="14" t="n">
        <x:f>COUNTIFS('Unit details'!$B$336:$B$980,$A188,'Unit details'!$V$336:$V$980,$A188&amp;" — "&amp;$B188,'Unit details'!$H$336:$H$980,"Current",'Unit details'!$E$336:$E$980,"Town")</x:f>
        <x:v>0</x:v>
      </x:c>
      <x:c r="H188" s="14" t="n">
        <x:f>COUNTIFS('Unit details'!$B$336:$B$980,$A188,'Unit details'!$V$336:$V$980,$A188&amp;" — "&amp;$B188,'Unit details'!$H$336:$H$980,"Current",'Unit details'!$E$336:$E$980,"Nearby")</x:f>
        <x:v>0</x:v>
      </x:c>
      <x:c r="I188" s="14" t="n">
        <x:f>COUNTIFS('Unit details'!$B$336:$B$980,$A188,'Unit details'!$V$336:$V$980,$A188&amp;" — "&amp;$B188,'Unit details'!$H$336:$H$980,"Current")</x:f>
        <x:v>0</x:v>
      </x:c>
      <x:c r="J188" s="14" t="n">
        <x:f>SUMIFS('Unit details'!$Y$336:$Y$980,'Unit details'!$B$336:$B$980,$A188,'Unit details'!$V$336:$V$980,$A188&amp;" — "&amp;$B188,'Unit details'!$H$336:$H$980,"Future")</x:f>
        <x:v>1</x:v>
      </x:c>
      <x:c r="K188" s="14" t="n">
        <x:f>COUNTIFS('Unit details'!$B$336:$B$980,$A188,'Unit details'!$V$336:$V$980,$A188&amp;" — "&amp;$B188,'Unit details'!$H$336:$H$980,"Uncertain")</x:f>
        <x:v>0</x:v>
      </x:c>
      <x:c r="L188" s="15" t="str">
        <x:v>Host population uses Census 2021 BUA where the named locality can be matched. Nested schemes are grouped once; zero current means no identified unit in reviewed sources.</x:v>
      </x:c>
      <x:c r="M188" s="15" t="str">
        <x:v>https://www.zoopla.co.uk/to-rent/commercial/details/65548538/</x:v>
      </x:c>
      <x:c r="N188" s="15" t="str"/>
    </x:row>
    <x:row r="189" ht="42" customHeight="1">
      <x:c r="A189" s="15" t="str">
        <x:v>Newquay</x:v>
      </x:c>
      <x:c r="B189" s="15" t="str">
        <x:v>Indian Queens Industrial Estate</x:v>
      </x:c>
      <x:c r="C189" s="15" t="str">
        <x:v>Indian Queens</x:v>
      </x:c>
      <x:c r="D189" s="14"/>
      <x:c r="E189" s="30" t="str">
        <x:v>Context</x:v>
      </x:c>
      <x:c r="F189" s="30" t="str">
        <x:v>Estate / grouped industrial area</x:v>
      </x:c>
      <x:c r="G189" s="14" t="n">
        <x:f>COUNTIFS('Unit details'!$B$336:$B$980,$A189,'Unit details'!$V$336:$V$980,$A189&amp;" — "&amp;$B189,'Unit details'!$H$336:$H$980,"Current",'Unit details'!$E$336:$E$980,"Town")</x:f>
        <x:v>0</x:v>
      </x:c>
      <x:c r="H189" s="14" t="n">
        <x:f>COUNTIFS('Unit details'!$B$336:$B$980,$A189,'Unit details'!$V$336:$V$980,$A189&amp;" — "&amp;$B189,'Unit details'!$H$336:$H$980,"Current",'Unit details'!$E$336:$E$980,"Nearby")</x:f>
        <x:v>0</x:v>
      </x:c>
      <x:c r="I189" s="14" t="n">
        <x:f>COUNTIFS('Unit details'!$B$336:$B$980,$A189,'Unit details'!$V$336:$V$980,$A189&amp;" — "&amp;$B189,'Unit details'!$H$336:$H$980,"Current")</x:f>
        <x:v>2</x:v>
      </x:c>
      <x:c r="J189" s="14" t="n">
        <x:f>SUMIFS('Unit details'!$Y$336:$Y$980,'Unit details'!$B$336:$B$980,$A189,'Unit details'!$V$336:$V$980,$A189&amp;" — "&amp;$B189,'Unit details'!$H$336:$H$980,"Future")</x:f>
        <x:v>0</x:v>
      </x:c>
      <x:c r="K189" s="14" t="n">
        <x:f>COUNTIFS('Unit details'!$B$336:$B$980,$A189,'Unit details'!$V$336:$V$980,$A189&amp;" — "&amp;$B189,'Unit details'!$H$336:$H$980,"Uncertain")</x:f>
        <x:v>0</x:v>
      </x:c>
      <x:c r="L189" s="15" t="str">
        <x:v>Host population uses Census 2021 BUA where the named locality can be matched. Nested schemes are grouped once; zero current means no identified unit in reviewed sources.</x:v>
      </x:c>
      <x:c r="M189" s="15" t="str">
        <x:v>https://www.zoopla.co.uk/to-rent/commercial/details/73531004/</x:v>
      </x:c>
      <x:c r="N189" s="15" t="str">
        <x:v>https://www.zoopla.co.uk/to-rent/commercial/details/74136989/</x:v>
      </x:c>
    </x:row>
    <x:row r="190" ht="62" customHeight="1">
      <x:c r="A190" s="15" t="str">
        <x:v>Newquay</x:v>
      </x:c>
      <x:c r="B190" s="15" t="str">
        <x:v>Aerohub Business Park / Sector 2</x:v>
      </x:c>
      <x:c r="C190" s="15" t="str">
        <x:v>Cornwall Airport / St Mawgan</x:v>
      </x:c>
      <x:c r="D190" s="14"/>
      <x:c r="E190" s="30" t="str">
        <x:v>Nearby</x:v>
      </x:c>
      <x:c r="F190" s="30" t="str">
        <x:v>Estate / grouped industrial area</x:v>
      </x:c>
      <x:c r="G190" s="14" t="n">
        <x:f>COUNTIFS('Unit details'!$B$336:$B$980,$A190,'Unit details'!$V$336:$V$980,$A190&amp;" — "&amp;$B190,'Unit details'!$H$336:$H$980,"Current",'Unit details'!$E$336:$E$980,"Town")</x:f>
        <x:v>0</x:v>
      </x:c>
      <x:c r="H190" s="14" t="n">
        <x:f>COUNTIFS('Unit details'!$B$336:$B$980,$A190,'Unit details'!$V$336:$V$980,$A190&amp;" — "&amp;$B190,'Unit details'!$H$336:$H$980,"Current",'Unit details'!$E$336:$E$980,"Nearby")</x:f>
        <x:v>0</x:v>
      </x:c>
      <x:c r="I190" s="14" t="n">
        <x:f>COUNTIFS('Unit details'!$B$336:$B$980,$A190,'Unit details'!$V$336:$V$980,$A190&amp;" — "&amp;$B190,'Unit details'!$H$336:$H$980,"Current")</x:f>
        <x:v>0</x:v>
      </x:c>
      <x:c r="J190" s="14" t="n">
        <x:f>SUMIFS('Unit details'!$Y$336:$Y$980,'Unit details'!$B$336:$B$980,$A190,'Unit details'!$V$336:$V$980,$A190&amp;" — "&amp;$B190,'Unit details'!$H$336:$H$980,"Future")</x:f>
        <x:v>0</x:v>
      </x:c>
      <x:c r="K190" s="14" t="n">
        <x:f>COUNTIFS('Unit details'!$B$336:$B$980,$A190,'Unit details'!$V$336:$V$980,$A190&amp;" — "&amp;$B190,'Unit details'!$H$336:$H$980,"Uncertain")</x:f>
        <x:v>0</x:v>
      </x:c>
      <x:c r="L190" s="15" t="str">
        <x:v>Eight workshop units described as estate stock but displayed two available are offices; no confirmed current industrial unit. Aerohub generic availability link broken. Host population uses Census 2021 BUA where the named locality can be matched. Nested schemes are grouped once; zero current means no identified unit in reviewed sources.</x:v>
      </x:c>
      <x:c r="M190" s="15" t="str">
        <x:v>https://www.choosecornwall.co.uk/property/sector-2/</x:v>
      </x:c>
      <x:c r="N190" s="15" t="str"/>
    </x:row>
    <x:row r="191" ht="42" customHeight="1">
      <x:c r="A191" s="15" t="str">
        <x:v>Newquay</x:v>
      </x:c>
      <x:c r="B191" s="15" t="str">
        <x:v>Quintdown Business Park</x:v>
      </x:c>
      <x:c r="C191" s="15" t="str">
        <x:v>Quintrell Downs</x:v>
      </x:c>
      <x:c r="D191" s="14" t="n">
        <x:v>1360</x:v>
      </x:c>
      <x:c r="E191" s="30" t="str">
        <x:v>Nearby</x:v>
      </x:c>
      <x:c r="F191" s="30" t="str">
        <x:v>Estate / grouped industrial area</x:v>
      </x:c>
      <x:c r="G191" s="14" t="n">
        <x:f>COUNTIFS('Unit details'!$B$336:$B$980,$A191,'Unit details'!$V$336:$V$980,$A191&amp;" — "&amp;$B191,'Unit details'!$H$336:$H$980,"Current",'Unit details'!$E$336:$E$980,"Town")</x:f>
        <x:v>0</x:v>
      </x:c>
      <x:c r="H191" s="14" t="n">
        <x:f>COUNTIFS('Unit details'!$B$336:$B$980,$A191,'Unit details'!$V$336:$V$980,$A191&amp;" — "&amp;$B191,'Unit details'!$H$336:$H$980,"Current",'Unit details'!$E$336:$E$980,"Nearby")</x:f>
        <x:v>1</x:v>
      </x:c>
      <x:c r="I191" s="14" t="n">
        <x:f>COUNTIFS('Unit details'!$B$336:$B$980,$A191,'Unit details'!$V$336:$V$980,$A191&amp;" — "&amp;$B191,'Unit details'!$H$336:$H$980,"Current")</x:f>
        <x:v>1</x:v>
      </x:c>
      <x:c r="J191" s="14" t="n">
        <x:f>SUMIFS('Unit details'!$Y$336:$Y$980,'Unit details'!$B$336:$B$980,$A191,'Unit details'!$V$336:$V$980,$A191&amp;" — "&amp;$B191,'Unit details'!$H$336:$H$980,"Future")</x:f>
        <x:v>0</x:v>
      </x:c>
      <x:c r="K191" s="14" t="n">
        <x:f>COUNTIFS('Unit details'!$B$336:$B$980,$A191,'Unit details'!$V$336:$V$980,$A191&amp;" — "&amp;$B191,'Unit details'!$H$336:$H$980,"Uncertain")</x:f>
        <x:v>0</x:v>
      </x:c>
      <x:c r="L191" s="15" t="str">
        <x:v>Host population uses Census 2021 BUA where the named locality can be matched. Nested schemes are grouped once; zero current means no identified unit in reviewed sources.</x:v>
      </x:c>
      <x:c r="M191" s="15" t="str">
        <x:v>https://www.zoopla.co.uk/to-rent/commercial/details/74521075/</x:v>
      </x:c>
      <x:c r="N191" s="15" t="str"/>
    </x:row>
    <x:row r="192" ht="49" customHeight="1">
      <x:c r="A192" s="15" t="str">
        <x:v>Newquay</x:v>
      </x:c>
      <x:c r="B192" s="15" t="str">
        <x:v>Hope Yard</x:v>
      </x:c>
      <x:c r="C192" s="15" t="str">
        <x:v>Newquay</x:v>
      </x:c>
      <x:c r="D192" s="14" t="n">
        <x:v>24545</x:v>
      </x:c>
      <x:c r="E192" s="30" t="str">
        <x:v>Town</x:v>
      </x:c>
      <x:c r="F192" s="30" t="str">
        <x:v>Estate / grouped industrial area</x:v>
      </x:c>
      <x:c r="G192" s="14" t="n">
        <x:f>COUNTIFS('Unit details'!$B$336:$B$980,$A192,'Unit details'!$V$336:$V$980,$A192&amp;" — "&amp;$B192,'Unit details'!$H$336:$H$980,"Current",'Unit details'!$E$336:$E$980,"Town")</x:f>
        <x:v>0</x:v>
      </x:c>
      <x:c r="H192" s="14" t="n">
        <x:f>COUNTIFS('Unit details'!$B$336:$B$980,$A192,'Unit details'!$V$336:$V$980,$A192&amp;" — "&amp;$B192,'Unit details'!$H$336:$H$980,"Current",'Unit details'!$E$336:$E$980,"Nearby")</x:f>
        <x:v>0</x:v>
      </x:c>
      <x:c r="I192" s="14" t="n">
        <x:f>COUNTIFS('Unit details'!$B$336:$B$980,$A192,'Unit details'!$V$336:$V$980,$A192&amp;" — "&amp;$B192,'Unit details'!$H$336:$H$980,"Current")</x:f>
        <x:v>0</x:v>
      </x:c>
      <x:c r="J192" s="14" t="n">
        <x:f>SUMIFS('Unit details'!$Y$336:$Y$980,'Unit details'!$B$336:$B$980,$A192,'Unit details'!$V$336:$V$980,$A192&amp;" — "&amp;$B192,'Unit details'!$H$336:$H$980,"Future")</x:f>
        <x:v>0</x:v>
      </x:c>
      <x:c r="K192" s="14" t="n">
        <x:f>COUNTIFS('Unit details'!$B$336:$B$980,$A192,'Unit details'!$V$336:$V$980,$A192&amp;" — "&amp;$B192,'Unit details'!$H$336:$H$980,"Uncertain")</x:f>
        <x:v>0</x:v>
      </x:c>
      <x:c r="L192" s="15" t="str">
        <x:v>Neighbourhood-plan named light industrial/craft employment area; no confirmed current size-qualified unit identified. Host population uses Census 2021 BUA where the named locality can be matched. Nested schemes are grouped once; zero current means no identified unit in reviewed sources.</x:v>
      </x:c>
      <x:c r="M192" s="15" t="str">
        <x:v>https://newquayplan.org/consultation-materials/economy/</x:v>
      </x:c>
      <x:c r="N192" s="15" t="str"/>
    </x:row>
    <x:row r="193" ht="49" customHeight="1">
      <x:c r="A193" s="15" t="str">
        <x:v>Newquay</x:v>
      </x:c>
      <x:c r="B193" s="15" t="str">
        <x:v>School Close Craft Centre</x:v>
      </x:c>
      <x:c r="C193" s="15" t="str">
        <x:v>Newquay</x:v>
      </x:c>
      <x:c r="D193" s="14" t="n">
        <x:v>24545</x:v>
      </x:c>
      <x:c r="E193" s="30" t="str">
        <x:v>Town</x:v>
      </x:c>
      <x:c r="F193" s="30" t="str">
        <x:v>Estate / grouped industrial area</x:v>
      </x:c>
      <x:c r="G193" s="14" t="n">
        <x:f>COUNTIFS('Unit details'!$B$336:$B$980,$A193,'Unit details'!$V$336:$V$980,$A193&amp;" — "&amp;$B193,'Unit details'!$H$336:$H$980,"Current",'Unit details'!$E$336:$E$980,"Town")</x:f>
        <x:v>0</x:v>
      </x:c>
      <x:c r="H193" s="14" t="n">
        <x:f>COUNTIFS('Unit details'!$B$336:$B$980,$A193,'Unit details'!$V$336:$V$980,$A193&amp;" — "&amp;$B193,'Unit details'!$H$336:$H$980,"Current",'Unit details'!$E$336:$E$980,"Nearby")</x:f>
        <x:v>0</x:v>
      </x:c>
      <x:c r="I193" s="14" t="n">
        <x:f>COUNTIFS('Unit details'!$B$336:$B$980,$A193,'Unit details'!$V$336:$V$980,$A193&amp;" — "&amp;$B193,'Unit details'!$H$336:$H$980,"Current")</x:f>
        <x:v>0</x:v>
      </x:c>
      <x:c r="J193" s="14" t="n">
        <x:f>SUMIFS('Unit details'!$Y$336:$Y$980,'Unit details'!$B$336:$B$980,$A193,'Unit details'!$V$336:$V$980,$A193&amp;" — "&amp;$B193,'Unit details'!$H$336:$H$980,"Future")</x:f>
        <x:v>0</x:v>
      </x:c>
      <x:c r="K193" s="14" t="n">
        <x:f>COUNTIFS('Unit details'!$B$336:$B$980,$A193,'Unit details'!$V$336:$V$980,$A193&amp;" — "&amp;$B193,'Unit details'!$H$336:$H$980,"Uncertain")</x:f>
        <x:v>0</x:v>
      </x:c>
      <x:c r="L193" s="15" t="str">
        <x:v>Neighbourhood-plan named light industrial/craft employment area; no confirmed current size-qualified unit identified. Host population uses Census 2021 BUA where the named locality can be matched. Nested schemes are grouped once; zero current means no identified unit in reviewed sources.</x:v>
      </x:c>
      <x:c r="M193" s="15" t="str">
        <x:v>https://newquayplan.org/consultation-materials/economy/</x:v>
      </x:c>
      <x:c r="N193" s="15" t="str"/>
    </x:row>
    <x:row r="194" ht="49" customHeight="1">
      <x:c r="A194" s="15" t="str">
        <x:v>Newquay</x:v>
      </x:c>
      <x:c r="B194" s="15" t="str">
        <x:v>Standalone premises</x:v>
      </x:c>
      <x:c r="C194" s="15" t="str">
        <x:v>Newquay</x:v>
      </x:c>
      <x:c r="D194" s="14" t="n">
        <x:v>24545</x:v>
      </x:c>
      <x:c r="E194" s="30" t="str">
        <x:v>Town</x:v>
      </x:c>
      <x:c r="F194" s="30" t="str">
        <x:v>Standalone / other premises</x:v>
      </x:c>
      <x:c r="G194" s="14" t="n">
        <x:f>COUNTIFS('Unit details'!$B$336:$B$980,$A194,'Unit details'!$V$336:$V$980,$A194&amp;" — "&amp;$B194,'Unit details'!$H$336:$H$980,"Current",'Unit details'!$E$336:$E$980,"Town")</x:f>
        <x:v>2</x:v>
      </x:c>
      <x:c r="H194" s="14" t="n">
        <x:f>COUNTIFS('Unit details'!$B$336:$B$980,$A194,'Unit details'!$V$336:$V$980,$A194&amp;" — "&amp;$B194,'Unit details'!$H$336:$H$980,"Current",'Unit details'!$E$336:$E$980,"Nearby")</x:f>
        <x:v>0</x:v>
      </x:c>
      <x:c r="I194" s="14" t="n">
        <x:f>COUNTIFS('Unit details'!$B$336:$B$980,$A194,'Unit details'!$V$336:$V$980,$A194&amp;" — "&amp;$B194,'Unit details'!$H$336:$H$980,"Current")</x:f>
        <x:v>2</x:v>
      </x:c>
      <x:c r="J194" s="14" t="n">
        <x:f>SUMIFS('Unit details'!$Y$336:$Y$980,'Unit details'!$B$336:$B$980,$A194,'Unit details'!$V$336:$V$980,$A194&amp;" — "&amp;$B194,'Unit details'!$H$336:$H$980,"Future")</x:f>
        <x:v>0</x:v>
      </x:c>
      <x:c r="K194" s="14" t="n">
        <x:f>COUNTIFS('Unit details'!$B$336:$B$980,$A194,'Unit details'!$V$336:$V$980,$A194&amp;" — "&amp;$B194,'Unit details'!$H$336:$H$980,"Uncertain")</x:f>
        <x:v>0</x:v>
      </x:c>
      <x:c r="L194"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194" s="15" t="str">
        <x:v>https://www.rightmove.co.uk/properties/167698382#/?channel=COM_LET</x:v>
      </x:c>
      <x:c r="N194" s="15" t="str"/>
    </x:row>
    <x:row r="195" ht="49" customHeight="1">
      <x:c r="A195" s="15" t="str">
        <x:v>Newquay</x:v>
      </x:c>
      <x:c r="B195" s="15" t="str">
        <x:v>Tor Road workshop area</x:v>
      </x:c>
      <x:c r="C195" s="15" t="str">
        <x:v>Newquay</x:v>
      </x:c>
      <x:c r="D195" s="14" t="n">
        <x:v>24545</x:v>
      </x:c>
      <x:c r="E195" s="30" t="str">
        <x:v>Town</x:v>
      </x:c>
      <x:c r="F195" s="30" t="str">
        <x:v>Estate / grouped industrial area</x:v>
      </x:c>
      <x:c r="G195" s="14" t="n">
        <x:f>COUNTIFS('Unit details'!$B$336:$B$980,$A195,'Unit details'!$V$336:$V$980,$A195&amp;" — "&amp;$B195,'Unit details'!$H$336:$H$980,"Current",'Unit details'!$E$336:$E$980,"Town")</x:f>
        <x:v>0</x:v>
      </x:c>
      <x:c r="H195" s="14" t="n">
        <x:f>COUNTIFS('Unit details'!$B$336:$B$980,$A195,'Unit details'!$V$336:$V$980,$A195&amp;" — "&amp;$B195,'Unit details'!$H$336:$H$980,"Current",'Unit details'!$E$336:$E$980,"Nearby")</x:f>
        <x:v>0</x:v>
      </x:c>
      <x:c r="I195" s="14" t="n">
        <x:f>COUNTIFS('Unit details'!$B$336:$B$980,$A195,'Unit details'!$V$336:$V$980,$A195&amp;" — "&amp;$B195,'Unit details'!$H$336:$H$980,"Current")</x:f>
        <x:v>0</x:v>
      </x:c>
      <x:c r="J195" s="14" t="n">
        <x:f>SUMIFS('Unit details'!$Y$336:$Y$980,'Unit details'!$B$336:$B$980,$A195,'Unit details'!$V$336:$V$980,$A195&amp;" — "&amp;$B195,'Unit details'!$H$336:$H$980,"Future")</x:f>
        <x:v>0</x:v>
      </x:c>
      <x:c r="K195" s="14" t="n">
        <x:f>COUNTIFS('Unit details'!$B$336:$B$980,$A195,'Unit details'!$V$336:$V$980,$A195&amp;" — "&amp;$B195,'Unit details'!$H$336:$H$980,"Uncertain")</x:f>
        <x:v>1</x:v>
      </x:c>
      <x:c r="L195" s="15" t="str">
        <x:v>Neighbourhood-plan named light industrial/craft employment area; no confirmed current size-qualified unit identified. Host population uses Census 2021 BUA where the named locality can be matched. Nested schemes are grouped once; zero current means no identified unit in reviewed sources.</x:v>
      </x:c>
      <x:c r="M195" s="15" t="str">
        <x:v>https://newquayplan.org/consultation-materials/economy/</x:v>
      </x:c>
      <x:c r="N195" s="15" t="str">
        <x:v>https://www.rightmove.co.uk/properties/166883672#/?channel=COM_LET</x:v>
      </x:c>
    </x:row>
    <x:row r="196" ht="49" customHeight="1">
      <x:c r="A196" s="15" t="str">
        <x:v>Newquay</x:v>
      </x:c>
      <x:c r="B196" s="15" t="str">
        <x:v>Treloggan Industrial Estate</x:v>
      </x:c>
      <x:c r="C196" s="15" t="str">
        <x:v>Newquay</x:v>
      </x:c>
      <x:c r="D196" s="14" t="n">
        <x:v>24545</x:v>
      </x:c>
      <x:c r="E196" s="30" t="str">
        <x:v>Town</x:v>
      </x:c>
      <x:c r="F196" s="30" t="str">
        <x:v>Estate / grouped industrial area</x:v>
      </x:c>
      <x:c r="G196" s="14" t="n">
        <x:f>COUNTIFS('Unit details'!$B$336:$B$980,$A196,'Unit details'!$V$336:$V$980,$A196&amp;" — "&amp;$B196,'Unit details'!$H$336:$H$980,"Current",'Unit details'!$E$336:$E$980,"Town")</x:f>
        <x:v>4</x:v>
      </x:c>
      <x:c r="H196" s="14" t="n">
        <x:f>COUNTIFS('Unit details'!$B$336:$B$980,$A196,'Unit details'!$V$336:$V$980,$A196&amp;" — "&amp;$B196,'Unit details'!$H$336:$H$980,"Current",'Unit details'!$E$336:$E$980,"Nearby")</x:f>
        <x:v>0</x:v>
      </x:c>
      <x:c r="I196" s="14" t="n">
        <x:f>COUNTIFS('Unit details'!$B$336:$B$980,$A196,'Unit details'!$V$336:$V$980,$A196&amp;" — "&amp;$B196,'Unit details'!$H$336:$H$980,"Current")</x:f>
        <x:v>4</x:v>
      </x:c>
      <x:c r="J196" s="14" t="n">
        <x:f>SUMIFS('Unit details'!$Y$336:$Y$980,'Unit details'!$B$336:$B$980,$A196,'Unit details'!$V$336:$V$980,$A196&amp;" — "&amp;$B196,'Unit details'!$H$336:$H$980,"Future")</x:f>
        <x:v>0</x:v>
      </x:c>
      <x:c r="K196" s="14" t="n">
        <x:f>COUNTIFS('Unit details'!$B$336:$B$980,$A196,'Unit details'!$V$336:$V$980,$A196&amp;" — "&amp;$B196,'Unit details'!$H$336:$H$980,"Uncertain")</x:f>
        <x:v>0</x:v>
      </x:c>
      <x:c r="L196" s="15" t="str">
        <x:v>Host population uses Census 2021 BUA where the named locality can be matched. Nested schemes are grouped once; zero current means no identified unit in reviewed sources. Further unit-specific sources are in Unit details.</x:v>
      </x:c>
      <x:c r="M196" s="15" t="str">
        <x:v>https://www.rightmove.co.uk/properties/698589972544160#/?channel=COM_LET</x:v>
      </x:c>
      <x:c r="N196" s="15" t="str">
        <x:v>https://www.zoopla.co.uk/to-rent/commercial/details/70714860/
https://redgrave.co/property/30trelog/</x:v>
      </x:c>
    </x:row>
    <x:row r="197" ht="49" customHeight="1">
      <x:c r="A197" s="15" t="str">
        <x:v>Newquay</x:v>
      </x:c>
      <x:c r="B197" s="15" t="str">
        <x:v>Wesley Yard</x:v>
      </x:c>
      <x:c r="C197" s="15" t="str">
        <x:v>Newquay</x:v>
      </x:c>
      <x:c r="D197" s="14" t="n">
        <x:v>24545</x:v>
      </x:c>
      <x:c r="E197" s="30" t="str">
        <x:v>Town</x:v>
      </x:c>
      <x:c r="F197" s="30" t="str">
        <x:v>Estate / grouped industrial area</x:v>
      </x:c>
      <x:c r="G197" s="14" t="n">
        <x:f>COUNTIFS('Unit details'!$B$336:$B$980,$A197,'Unit details'!$V$336:$V$980,$A197&amp;" — "&amp;$B197,'Unit details'!$H$336:$H$980,"Current",'Unit details'!$E$336:$E$980,"Town")</x:f>
        <x:v>0</x:v>
      </x:c>
      <x:c r="H197" s="14" t="n">
        <x:f>COUNTIFS('Unit details'!$B$336:$B$980,$A197,'Unit details'!$V$336:$V$980,$A197&amp;" — "&amp;$B197,'Unit details'!$H$336:$H$980,"Current",'Unit details'!$E$336:$E$980,"Nearby")</x:f>
        <x:v>0</x:v>
      </x:c>
      <x:c r="I197" s="14" t="n">
        <x:f>COUNTIFS('Unit details'!$B$336:$B$980,$A197,'Unit details'!$V$336:$V$980,$A197&amp;" — "&amp;$B197,'Unit details'!$H$336:$H$980,"Current")</x:f>
        <x:v>0</x:v>
      </x:c>
      <x:c r="J197" s="14" t="n">
        <x:f>SUMIFS('Unit details'!$Y$336:$Y$980,'Unit details'!$B$336:$B$980,$A197,'Unit details'!$V$336:$V$980,$A197&amp;" — "&amp;$B197,'Unit details'!$H$336:$H$980,"Future")</x:f>
        <x:v>0</x:v>
      </x:c>
      <x:c r="K197" s="14" t="n">
        <x:f>COUNTIFS('Unit details'!$B$336:$B$980,$A197,'Unit details'!$V$336:$V$980,$A197&amp;" — "&amp;$B197,'Unit details'!$H$336:$H$980,"Uncertain")</x:f>
        <x:v>0</x:v>
      </x:c>
      <x:c r="L197" s="15" t="str">
        <x:v>Neighbourhood-plan named light industrial/craft employment area; no confirmed current size-qualified unit identified. Host population uses Census 2021 BUA where the named locality can be matched. Nested schemes are grouped once; zero current means no identified unit in reviewed sources.</x:v>
      </x:c>
      <x:c r="M197" s="15" t="str">
        <x:v>https://newquayplan.org/consultation-materials/economy/</x:v>
      </x:c>
      <x:c r="N197" s="15" t="str"/>
    </x:row>
    <x:row r="198" ht="42" customHeight="1">
      <x:c r="A198" s="15" t="str">
        <x:v>Penzance</x:v>
      </x:c>
      <x:c r="B198" s="15" t="str">
        <x:v>Trewellard Industrial Estate</x:v>
      </x:c>
      <x:c r="C198" s="15" t="str">
        <x:v>Trewellard / Pendeen</x:v>
      </x:c>
      <x:c r="D198" s="14"/>
      <x:c r="E198" s="30" t="str">
        <x:v>Context</x:v>
      </x:c>
      <x:c r="F198" s="30" t="str">
        <x:v>Estate / grouped industrial area</x:v>
      </x:c>
      <x:c r="G198" s="14" t="n">
        <x:f>COUNTIFS('Unit details'!$B$336:$B$980,$A198,'Unit details'!$V$336:$V$980,$A198&amp;" — "&amp;$B198,'Unit details'!$H$336:$H$980,"Current",'Unit details'!$E$336:$E$980,"Town")</x:f>
        <x:v>0</x:v>
      </x:c>
      <x:c r="H198" s="14" t="n">
        <x:f>COUNTIFS('Unit details'!$B$336:$B$980,$A198,'Unit details'!$V$336:$V$980,$A198&amp;" — "&amp;$B198,'Unit details'!$H$336:$H$980,"Current",'Unit details'!$E$336:$E$980,"Nearby")</x:f>
        <x:v>0</x:v>
      </x:c>
      <x:c r="I198" s="14" t="n">
        <x:f>COUNTIFS('Unit details'!$B$336:$B$980,$A198,'Unit details'!$V$336:$V$980,$A198&amp;" — "&amp;$B198,'Unit details'!$H$336:$H$980,"Current")</x:f>
        <x:v>1</x:v>
      </x:c>
      <x:c r="J198" s="14" t="n">
        <x:f>SUMIFS('Unit details'!$Y$336:$Y$980,'Unit details'!$B$336:$B$980,$A198,'Unit details'!$V$336:$V$980,$A198&amp;" — "&amp;$B198,'Unit details'!$H$336:$H$980,"Future")</x:f>
        <x:v>0</x:v>
      </x:c>
      <x:c r="K198" s="14" t="n">
        <x:f>COUNTIFS('Unit details'!$B$336:$B$980,$A198,'Unit details'!$V$336:$V$980,$A198&amp;" — "&amp;$B198,'Unit details'!$H$336:$H$980,"Uncertain")</x:f>
        <x:v>0</x:v>
      </x:c>
      <x:c r="L198" s="15" t="str">
        <x:v>Host population uses Census 2021 BUA where the named locality can be matched. Nested schemes are grouped once; zero current means no identified unit in reviewed sources.</x:v>
      </x:c>
      <x:c r="M198" s="15" t="str">
        <x:v>https://www.rightmove.co.uk/properties/762018806821264#/?channel=COM_LET</x:v>
      </x:c>
      <x:c r="N198" s="15" t="str">
        <x:v>https://www.sbcproperty.com/unit%2D1c%2C%2Dtrewellard%2Dindustrial%2Destate%2C%2Dpendeen%2C%2Dpenzance%2C%2Dcornwall%7E4178</x:v>
      </x:c>
    </x:row>
    <x:row r="199" ht="49" customHeight="1">
      <x:c r="A199" s="15" t="str">
        <x:v>Penzance</x:v>
      </x:c>
      <x:c r="B199" s="15" t="str">
        <x:v>Long Rock Industrial Estate</x:v>
      </x:c>
      <x:c r="C199" s="15" t="str">
        <x:v>Long Rock</x:v>
      </x:c>
      <x:c r="D199" s="14" t="n">
        <x:v>1980</x:v>
      </x:c>
      <x:c r="E199" s="30" t="str">
        <x:v>Nearby</x:v>
      </x:c>
      <x:c r="F199" s="30" t="str">
        <x:v>Estate / grouped industrial area</x:v>
      </x:c>
      <x:c r="G199" s="14" t="n">
        <x:f>COUNTIFS('Unit details'!$B$336:$B$980,$A199,'Unit details'!$V$336:$V$980,$A199&amp;" — "&amp;$B199,'Unit details'!$H$336:$H$980,"Current",'Unit details'!$E$336:$E$980,"Town")</x:f>
        <x:v>0</x:v>
      </x:c>
      <x:c r="H199" s="14" t="n">
        <x:f>COUNTIFS('Unit details'!$B$336:$B$980,$A199,'Unit details'!$V$336:$V$980,$A199&amp;" — "&amp;$B199,'Unit details'!$H$336:$H$980,"Current",'Unit details'!$E$336:$E$980,"Nearby")</x:f>
        <x:v>3</x:v>
      </x:c>
      <x:c r="I199" s="14" t="n">
        <x:f>COUNTIFS('Unit details'!$B$336:$B$980,$A199,'Unit details'!$V$336:$V$980,$A199&amp;" — "&amp;$B199,'Unit details'!$H$336:$H$980,"Current")</x:f>
        <x:v>3</x:v>
      </x:c>
      <x:c r="J199" s="14" t="n">
        <x:f>SUMIFS('Unit details'!$Y$336:$Y$980,'Unit details'!$B$336:$B$980,$A199,'Unit details'!$V$336:$V$980,$A199&amp;" — "&amp;$B199,'Unit details'!$H$336:$H$980,"Future")</x:f>
        <x:v>0</x:v>
      </x:c>
      <x:c r="K199" s="14" t="n">
        <x:f>COUNTIFS('Unit details'!$B$336:$B$980,$A199,'Unit details'!$V$336:$V$980,$A199&amp;" — "&amp;$B199,'Unit details'!$H$336:$H$980,"Uncertain")</x:f>
        <x:v>0</x:v>
      </x:c>
      <x:c r="L199" s="15" t="str">
        <x:v>Host population uses Census 2021 BUA where the named locality can be matched. Nested schemes are grouped once; zero current means no identified unit in reviewed sources. Further unit-specific sources are in Unit details.</x:v>
      </x:c>
      <x:c r="M199" s="15" t="str">
        <x:v>https://www.rightmove.co.uk/properties/94598868#/?channel=COM_LET</x:v>
      </x:c>
      <x:c r="N199" s="15" t="str">
        <x:v>https://www.rightmove.co.uk/properties/92471619#/?channel=COM_LET
https://www.zoopla.co.uk/to-rent/commercial/details/73093663/</x:v>
      </x:c>
    </x:row>
    <x:row r="200" ht="62" customHeight="1">
      <x:c r="A200" s="15" t="str">
        <x:v>Penzance</x:v>
      </x:c>
      <x:c r="B200" s="15" t="str">
        <x:v>Stable Hobba Industrial Estate</x:v>
      </x:c>
      <x:c r="C200" s="15" t="str">
        <x:v>Newlyn / Stable Hobba</x:v>
      </x:c>
      <x:c r="D200" s="14"/>
      <x:c r="E200" s="30" t="str">
        <x:v>Nearby</x:v>
      </x:c>
      <x:c r="F200" s="30" t="str">
        <x:v>Estate / grouped industrial area</x:v>
      </x:c>
      <x:c r="G200" s="14" t="n">
        <x:f>COUNTIFS('Unit details'!$B$336:$B$980,$A200,'Unit details'!$V$336:$V$980,$A200&amp;" — "&amp;$B200,'Unit details'!$H$336:$H$980,"Current",'Unit details'!$E$336:$E$980,"Town")</x:f>
        <x:v>0</x:v>
      </x:c>
      <x:c r="H200" s="14" t="n">
        <x:f>COUNTIFS('Unit details'!$B$336:$B$980,$A200,'Unit details'!$V$336:$V$980,$A200&amp;" — "&amp;$B200,'Unit details'!$H$336:$H$980,"Current",'Unit details'!$E$336:$E$980,"Nearby")</x:f>
        <x:v>3</x:v>
      </x:c>
      <x:c r="I200" s="14" t="n">
        <x:f>COUNTIFS('Unit details'!$B$336:$B$980,$A200,'Unit details'!$V$336:$V$980,$A200&amp;" — "&amp;$B200,'Unit details'!$H$336:$H$980,"Current")</x:f>
        <x:v>3</x:v>
      </x:c>
      <x:c r="J200" s="14" t="n">
        <x:f>SUMIFS('Unit details'!$Y$336:$Y$980,'Unit details'!$B$336:$B$980,$A200,'Unit details'!$V$336:$V$980,$A200&amp;" — "&amp;$B200,'Unit details'!$H$336:$H$980,"Future")</x:f>
        <x:v>0</x:v>
      </x:c>
      <x:c r="K200" s="14" t="n">
        <x:f>COUNTIFS('Unit details'!$B$336:$B$980,$A200,'Unit details'!$V$336:$V$980,$A200&amp;" — "&amp;$B200,'Unit details'!$H$336:$H$980,"Uncertain")</x:f>
        <x:v>0</x:v>
      </x:c>
      <x:c r="L200" s="15" t="str">
        <x:v>Host population uses Census 2021 BUA where the named locality can be matched. Nested schemes are grouped once; zero current means no identified unit in reviewed sources. Further unit-specific sources are in Unit details.</x:v>
      </x:c>
      <x:c r="M200" s="15" t="str">
        <x:v>https://www.rightmove.co.uk/properties/754756727990064#/?channel=COM_LET</x:v>
      </x:c>
      <x:c r="N200" s="15" t="str">
        <x:v>https://www.rightmove.co.uk/properties/754756780331969#/?channel=COM_LET
https://www.rightmove.co.uk/properties/754756862225168#/?channel=COM_LET</x:v>
      </x:c>
    </x:row>
    <x:row r="201" ht="49" customHeight="1">
      <x:c r="A201" s="15" t="str">
        <x:v>Penzance</x:v>
      </x:c>
      <x:c r="B201" s="15" t="str">
        <x:v>Eastern Green industrial area</x:v>
      </x:c>
      <x:c r="C201" s="15" t="str">
        <x:v>Penzance</x:v>
      </x:c>
      <x:c r="D201" s="14" t="n">
        <x:v>14960</x:v>
      </x:c>
      <x:c r="E201" s="30" t="str">
        <x:v>Town</x:v>
      </x:c>
      <x:c r="F201" s="30" t="str">
        <x:v>Estate / grouped industrial area</x:v>
      </x:c>
      <x:c r="G201" s="14" t="n">
        <x:f>COUNTIFS('Unit details'!$B$336:$B$980,$A201,'Unit details'!$V$336:$V$980,$A201&amp;" — "&amp;$B201,'Unit details'!$H$336:$H$980,"Current",'Unit details'!$E$336:$E$980,"Town")</x:f>
        <x:v>0</x:v>
      </x:c>
      <x:c r="H201" s="14" t="n">
        <x:f>COUNTIFS('Unit details'!$B$336:$B$980,$A201,'Unit details'!$V$336:$V$980,$A201&amp;" — "&amp;$B201,'Unit details'!$H$336:$H$980,"Current",'Unit details'!$E$336:$E$980,"Nearby")</x:f>
        <x:v>0</x:v>
      </x:c>
      <x:c r="I201" s="14" t="n">
        <x:f>COUNTIFS('Unit details'!$B$336:$B$980,$A201,'Unit details'!$V$336:$V$980,$A201&amp;" — "&amp;$B201,'Unit details'!$H$336:$H$980,"Current")</x:f>
        <x:v>0</x:v>
      </x:c>
      <x:c r="J201" s="14" t="n">
        <x:f>SUMIFS('Unit details'!$Y$336:$Y$980,'Unit details'!$B$336:$B$980,$A201,'Unit details'!$V$336:$V$980,$A201&amp;" — "&amp;$B201,'Unit details'!$H$336:$H$980,"Future")</x:f>
        <x:v>0</x:v>
      </x:c>
      <x:c r="K201" s="14" t="n">
        <x:f>COUNTIFS('Unit details'!$B$336:$B$980,$A201,'Unit details'!$V$336:$V$980,$A201&amp;" — "&amp;$B201,'Unit details'!$H$336:$H$980,"Uncertain")</x:f>
        <x:v>0</x:v>
      </x:c>
      <x:c r="L201" s="15" t="str">
        <x:v>Existing industrial area identified in adopted2019 DPD; no qualifying current unit identified. Host population uses Census 2021 BUA where the named locality can be matched. Nested schemes are grouped once; zero current means no identified unit in reviewed sources.</x:v>
      </x:c>
      <x:c r="M201" s="15" t="str">
        <x:v>https://www.falmouthtowncouncil.co.uk/wp-content/uploads/2025/08/allocations-dpd-full-doc-web.pdf</x:v>
      </x:c>
      <x:c r="N201" s="15" t="str">
        <x:v>https://propertysearch.vickeryholman.com/property/details/17406/Former-Furniture-Outlet-Barn-Branwell-Lane-Eastern-Green-Penzance-TR18-3DH-Commercial-Development-</x:v>
      </x:c>
    </x:row>
    <x:row r="202" ht="49" customHeight="1">
      <x:c r="A202" s="15" t="str">
        <x:v>Bodmin</x:v>
      </x:c>
      <x:c r="B202" s="15" t="str">
        <x:v>Bodmin Business Park</x:v>
      </x:c>
      <x:c r="C202" s="15" t="str">
        <x:v>Bodmin</x:v>
      </x:c>
      <x:c r="D202" s="14" t="n">
        <x:v>16910</x:v>
      </x:c>
      <x:c r="E202" s="30" t="str">
        <x:v>Town</x:v>
      </x:c>
      <x:c r="F202" s="30" t="str">
        <x:v>Estate / grouped industrial area</x:v>
      </x:c>
      <x:c r="G202" s="14" t="n">
        <x:f>COUNTIFS('Unit details'!$B$336:$B$980,$A202,'Unit details'!$V$336:$V$980,$A202&amp;" — "&amp;$B202,'Unit details'!$H$336:$H$980,"Current",'Unit details'!$E$336:$E$980,"Town")</x:f>
        <x:v>0</x:v>
      </x:c>
      <x:c r="H202" s="14" t="n">
        <x:f>COUNTIFS('Unit details'!$B$336:$B$980,$A202,'Unit details'!$V$336:$V$980,$A202&amp;" — "&amp;$B202,'Unit details'!$H$336:$H$980,"Current",'Unit details'!$E$336:$E$980,"Nearby")</x:f>
        <x:v>0</x:v>
      </x:c>
      <x:c r="I202" s="14" t="n">
        <x:f>COUNTIFS('Unit details'!$B$336:$B$980,$A202,'Unit details'!$V$336:$V$980,$A202&amp;" — "&amp;$B202,'Unit details'!$H$336:$H$980,"Current")</x:f>
        <x:v>0</x:v>
      </x:c>
      <x:c r="J202" s="14" t="n">
        <x:f>SUMIFS('Unit details'!$Y$336:$Y$980,'Unit details'!$B$336:$B$980,$A202,'Unit details'!$V$336:$V$980,$A202&amp;" — "&amp;$B202,'Unit details'!$H$336:$H$980,"Future")</x:f>
        <x:v>0</x:v>
      </x:c>
      <x:c r="K202" s="14" t="n">
        <x:f>COUNTIFS('Unit details'!$B$336:$B$980,$A202,'Unit details'!$V$336:$V$980,$A202&amp;" — "&amp;$B202,'Unit details'!$H$336:$H$980,"Uncertain")</x:f>
        <x:v>0</x:v>
      </x:c>
      <x:c r="L202" s="15" t="str">
        <x:v>Existing safeguarded site in adopted2019 DPD; no qualifying current unit identified. Host population uses Census 2021 BUA where the named locality can be matched. Nested schemes are grouped once; zero current means no identified unit in reviewed sources.</x:v>
      </x:c>
      <x:c r="M202" s="15" t="str">
        <x:v>https://www.falmouthtowncouncil.co.uk/wp-content/uploads/2025/08/allocations-dpd-full-doc-web.pdf</x:v>
      </x:c>
      <x:c r="N202" s="15" t="str"/>
    </x:row>
    <x:row r="203" ht="42" customHeight="1">
      <x:c r="A203" s="15" t="str">
        <x:v>Bodmin</x:v>
      </x:c>
      <x:c r="B203" s="15" t="str">
        <x:v>Callywith Gate Industrial Estate</x:v>
      </x:c>
      <x:c r="C203" s="15" t="str">
        <x:v>Bodmin</x:v>
      </x:c>
      <x:c r="D203" s="14" t="n">
        <x:v>16910</x:v>
      </x:c>
      <x:c r="E203" s="30" t="str">
        <x:v>Town</x:v>
      </x:c>
      <x:c r="F203" s="30" t="str">
        <x:v>Estate / grouped industrial area</x:v>
      </x:c>
      <x:c r="G203" s="14" t="n">
        <x:f>COUNTIFS('Unit details'!$B$336:$B$980,$A203,'Unit details'!$V$336:$V$980,$A203&amp;" — "&amp;$B203,'Unit details'!$H$336:$H$980,"Current",'Unit details'!$E$336:$E$980,"Town")</x:f>
        <x:v>1</x:v>
      </x:c>
      <x:c r="H203" s="14" t="n">
        <x:f>COUNTIFS('Unit details'!$B$336:$B$980,$A203,'Unit details'!$V$336:$V$980,$A203&amp;" — "&amp;$B203,'Unit details'!$H$336:$H$980,"Current",'Unit details'!$E$336:$E$980,"Nearby")</x:f>
        <x:v>0</x:v>
      </x:c>
      <x:c r="I203" s="14" t="n">
        <x:f>COUNTIFS('Unit details'!$B$336:$B$980,$A203,'Unit details'!$V$336:$V$980,$A203&amp;" — "&amp;$B203,'Unit details'!$H$336:$H$980,"Current")</x:f>
        <x:v>1</x:v>
      </x:c>
      <x:c r="J203" s="14" t="n">
        <x:f>SUMIFS('Unit details'!$Y$336:$Y$980,'Unit details'!$B$336:$B$980,$A203,'Unit details'!$V$336:$V$980,$A203&amp;" — "&amp;$B203,'Unit details'!$H$336:$H$980,"Future")</x:f>
        <x:v>0</x:v>
      </x:c>
      <x:c r="K203" s="14" t="n">
        <x:f>COUNTIFS('Unit details'!$B$336:$B$980,$A203,'Unit details'!$V$336:$V$980,$A203&amp;" — "&amp;$B203,'Unit details'!$H$336:$H$980,"Uncertain")</x:f>
        <x:v>0</x:v>
      </x:c>
      <x:c r="L203" s="15" t="str">
        <x:v>Host population uses Census 2021 BUA where the named locality can be matched. Nested schemes are grouped once; zero current means no identified unit in reviewed sources.</x:v>
      </x:c>
      <x:c r="M203" s="15" t="str">
        <x:v>https://www.zoopla.co.uk/to-rent/commercial/details/72357629/</x:v>
      </x:c>
      <x:c r="N203" s="15" t="str"/>
    </x:row>
    <x:row r="204" ht="49" customHeight="1">
      <x:c r="A204" s="15" t="str">
        <x:v>Bodmin</x:v>
      </x:c>
      <x:c r="B204" s="15" t="str">
        <x:v>Cooksland Industrial Estate</x:v>
      </x:c>
      <x:c r="C204" s="15" t="str">
        <x:v>Bodmin</x:v>
      </x:c>
      <x:c r="D204" s="14" t="n">
        <x:v>16910</x:v>
      </x:c>
      <x:c r="E204" s="30" t="str">
        <x:v>Town</x:v>
      </x:c>
      <x:c r="F204" s="30" t="str">
        <x:v>Estate / grouped industrial area</x:v>
      </x:c>
      <x:c r="G204" s="14" t="n">
        <x:f>COUNTIFS('Unit details'!$B$336:$B$980,$A204,'Unit details'!$V$336:$V$980,$A204&amp;" — "&amp;$B204,'Unit details'!$H$336:$H$980,"Current",'Unit details'!$E$336:$E$980,"Town")</x:f>
        <x:v>0</x:v>
      </x:c>
      <x:c r="H204" s="14" t="n">
        <x:f>COUNTIFS('Unit details'!$B$336:$B$980,$A204,'Unit details'!$V$336:$V$980,$A204&amp;" — "&amp;$B204,'Unit details'!$H$336:$H$980,"Current",'Unit details'!$E$336:$E$980,"Nearby")</x:f>
        <x:v>0</x:v>
      </x:c>
      <x:c r="I204" s="14" t="n">
        <x:f>COUNTIFS('Unit details'!$B$336:$B$980,$A204,'Unit details'!$V$336:$V$980,$A204&amp;" — "&amp;$B204,'Unit details'!$H$336:$H$980,"Current")</x:f>
        <x:v>0</x:v>
      </x:c>
      <x:c r="J204" s="14" t="n">
        <x:f>SUMIFS('Unit details'!$Y$336:$Y$980,'Unit details'!$B$336:$B$980,$A204,'Unit details'!$V$336:$V$980,$A204&amp;" — "&amp;$B204,'Unit details'!$H$336:$H$980,"Future")</x:f>
        <x:v>0</x:v>
      </x:c>
      <x:c r="K204" s="14" t="n">
        <x:f>COUNTIFS('Unit details'!$B$336:$B$980,$A204,'Unit details'!$V$336:$V$980,$A204&amp;" — "&amp;$B204,'Unit details'!$H$336:$H$980,"Uncertain")</x:f>
        <x:v>0</x:v>
      </x:c>
      <x:c r="L204" s="15" t="str">
        <x:v>Existing safeguarded site in adopted2019 DPD; no qualifying current unit identified. Host population uses Census 2021 BUA where the named locality can be matched. Nested schemes are grouped once; zero current means no identified unit in reviewed sources.</x:v>
      </x:c>
      <x:c r="M204" s="15" t="str">
        <x:v>https://www.falmouthtowncouncil.co.uk/wp-content/uploads/2025/08/allocations-dpd-full-doc-web.pdf</x:v>
      </x:c>
      <x:c r="N204" s="15" t="str"/>
    </x:row>
    <x:row r="205" ht="62" customHeight="1">
      <x:c r="A205" s="15" t="str">
        <x:v>Bodmin</x:v>
      </x:c>
      <x:c r="B205" s="15" t="str">
        <x:v>Walker Lines / Carminow Road industrial area</x:v>
      </x:c>
      <x:c r="C205" s="15" t="str">
        <x:v>Bodmin</x:v>
      </x:c>
      <x:c r="D205" s="14" t="n">
        <x:v>16910</x:v>
      </x:c>
      <x:c r="E205" s="30" t="str">
        <x:v>Town</x:v>
      </x:c>
      <x:c r="F205" s="30" t="str">
        <x:v>Estate / grouped industrial area</x:v>
      </x:c>
      <x:c r="G205" s="14" t="n">
        <x:f>COUNTIFS('Unit details'!$B$336:$B$980,$A205,'Unit details'!$V$336:$V$980,$A205&amp;" — "&amp;$B205,'Unit details'!$H$336:$H$980,"Current",'Unit details'!$E$336:$E$980,"Town")</x:f>
        <x:v>5</x:v>
      </x:c>
      <x:c r="H205" s="14" t="n">
        <x:f>COUNTIFS('Unit details'!$B$336:$B$980,$A205,'Unit details'!$V$336:$V$980,$A205&amp;" — "&amp;$B205,'Unit details'!$H$336:$H$980,"Current",'Unit details'!$E$336:$E$980,"Nearby")</x:f>
        <x:v>0</x:v>
      </x:c>
      <x:c r="I205" s="14" t="n">
        <x:f>COUNTIFS('Unit details'!$B$336:$B$980,$A205,'Unit details'!$V$336:$V$980,$A205&amp;" — "&amp;$B205,'Unit details'!$H$336:$H$980,"Current")</x:f>
        <x:v>5</x:v>
      </x:c>
      <x:c r="J205" s="14" t="n">
        <x:f>SUMIFS('Unit details'!$Y$336:$Y$980,'Unit details'!$B$336:$B$980,$A205,'Unit details'!$V$336:$V$980,$A205&amp;" — "&amp;$B205,'Unit details'!$H$336:$H$980,"Future")</x:f>
        <x:v>0</x:v>
      </x:c>
      <x:c r="K205" s="14" t="n">
        <x:f>COUNTIFS('Unit details'!$B$336:$B$980,$A205,'Unit details'!$V$336:$V$980,$A205&amp;" — "&amp;$B205,'Unit details'!$H$336:$H$980,"Uncertain")</x:f>
        <x:v>8</x:v>
      </x:c>
      <x:c r="L205" s="15" t="str">
        <x:v>Host population uses Census 2021 BUA where the named locality can be matched. Nested schemes are grouped once; zero current means no identified unit in reviewed sources. Further unit-specific sources are in Unit details.</x:v>
      </x:c>
      <x:c r="M205" s="15" t="str">
        <x:v>https://www.rightmove.co.uk/properties/174741533#/?channel=COM_LET</x:v>
      </x:c>
      <x:c r="N205" s="15" t="str">
        <x:v>https://www.rightmove.co.uk/properties/759472618855169#/?channel=COM_LET
https://www.rightmove.co.uk/properties/760769713622208#/?channel=COM_LET</x:v>
      </x:c>
    </x:row>
    <x:row r="206" ht="49" customHeight="1">
      <x:c r="A206" s="15" t="str">
        <x:v>Bodmin</x:v>
      </x:c>
      <x:c r="B206" s="15" t="str">
        <x:v>Woods Browning Industrial Estate</x:v>
      </x:c>
      <x:c r="C206" s="15" t="str">
        <x:v>Bodmin</x:v>
      </x:c>
      <x:c r="D206" s="14" t="n">
        <x:v>16910</x:v>
      </x:c>
      <x:c r="E206" s="30" t="str">
        <x:v>Town</x:v>
      </x:c>
      <x:c r="F206" s="30" t="str">
        <x:v>Estate / grouped industrial area</x:v>
      </x:c>
      <x:c r="G206" s="14" t="n">
        <x:f>COUNTIFS('Unit details'!$B$336:$B$980,$A206,'Unit details'!$V$336:$V$980,$A206&amp;" — "&amp;$B206,'Unit details'!$H$336:$H$980,"Current",'Unit details'!$E$336:$E$980,"Town")</x:f>
        <x:v>1</x:v>
      </x:c>
      <x:c r="H206" s="14" t="n">
        <x:f>COUNTIFS('Unit details'!$B$336:$B$980,$A206,'Unit details'!$V$336:$V$980,$A206&amp;" — "&amp;$B206,'Unit details'!$H$336:$H$980,"Current",'Unit details'!$E$336:$E$980,"Nearby")</x:f>
        <x:v>0</x:v>
      </x:c>
      <x:c r="I206" s="14" t="n">
        <x:f>COUNTIFS('Unit details'!$B$336:$B$980,$A206,'Unit details'!$V$336:$V$980,$A206&amp;" — "&amp;$B206,'Unit details'!$H$336:$H$980,"Current")</x:f>
        <x:v>1</x:v>
      </x:c>
      <x:c r="J206" s="14" t="n">
        <x:f>SUMIFS('Unit details'!$Y$336:$Y$980,'Unit details'!$B$336:$B$980,$A206,'Unit details'!$V$336:$V$980,$A206&amp;" — "&amp;$B206,'Unit details'!$H$336:$H$980,"Future")</x:f>
        <x:v>0</x:v>
      </x:c>
      <x:c r="K206" s="14" t="n">
        <x:f>COUNTIFS('Unit details'!$B$336:$B$980,$A206,'Unit details'!$V$336:$V$980,$A206&amp;" — "&amp;$B206,'Unit details'!$H$336:$H$980,"Uncertain")</x:f>
        <x:v>0</x:v>
      </x:c>
      <x:c r="L206" s="15" t="str">
        <x:v>Confirmed current industrial estate by direct agent brochure; near Bodmin College. Host population uses Census 2021 BUA where the named locality can be matched. Nested schemes are grouped once; zero current means no identified unit in reviewed sources.</x:v>
      </x:c>
      <x:c r="M206" s="15" t="str">
        <x:v>https://www.sbcproperty.com/unit%2D13%2C%2Dwoods%2Dbrowning%2Dindustrial%2Destate%2C%2Drespryn%2Droad%2C%2Dbodmin%2C%2Dcornwall%7E4287</x:v>
      </x:c>
      <x:c r="N206" s="15" t="str">
        <x:v>https://sbccrm.agencypilot.com/crm/store/documents/other/1766234_6C231780-E8A4-.pdf</x:v>
      </x:c>
    </x:row>
    <x:row r="207" ht="62" customHeight="1">
      <x:c r="A207" s="15" t="str">
        <x:v>Exeter</x:v>
      </x:c>
      <x:c r="B207" s="15" t="str">
        <x:v>Bishops Court Gardens</x:v>
      </x:c>
      <x:c r="C207" s="15" t="str">
        <x:v>Clyst St Mary</x:v>
      </x:c>
      <x:c r="D207" s="14" t="n">
        <x:v>1190</x:v>
      </x:c>
      <x:c r="E207" s="30" t="str">
        <x:v>Nearby</x:v>
      </x:c>
      <x:c r="F207" s="30" t="str">
        <x:v>Standalone / other premises</x:v>
      </x:c>
      <x:c r="G207" s="14" t="n">
        <x:f>COUNTIFS('Unit details'!$B$336:$B$980,$A207,'Unit details'!$V$336:$V$980,$A207&amp;" — "&amp;$B207,'Unit details'!$H$336:$H$980,"Current",'Unit details'!$E$336:$E$980,"Town")</x:f>
        <x:v>0</x:v>
      </x:c>
      <x:c r="H207" s="14" t="n">
        <x:f>COUNTIFS('Unit details'!$B$336:$B$980,$A207,'Unit details'!$V$336:$V$980,$A207&amp;" — "&amp;$B207,'Unit details'!$H$336:$H$980,"Current",'Unit details'!$E$336:$E$980,"Nearby")</x:f>
        <x:v>2</x:v>
      </x:c>
      <x:c r="I207" s="14" t="n">
        <x:f>COUNTIFS('Unit details'!$B$336:$B$980,$A207,'Unit details'!$V$336:$V$980,$A207&amp;" — "&amp;$B207,'Unit details'!$H$336:$H$980,"Current")</x:f>
        <x:v>2</x:v>
      </x:c>
      <x:c r="J207" s="14" t="n">
        <x:f>SUMIFS('Unit details'!$Y$336:$Y$980,'Unit details'!$B$336:$B$980,$A207,'Unit details'!$V$336:$V$980,$A207&amp;" — "&amp;$B207,'Unit details'!$H$336:$H$980,"Future")</x:f>
        <x:v>0</x:v>
      </x:c>
      <x:c r="K207" s="14" t="n">
        <x:f>COUNTIFS('Unit details'!$B$336:$B$980,$A207,'Unit details'!$V$336:$V$980,$A207&amp;" — "&amp;$B207,'Unit details'!$H$336:$H$980,"Uncertain")</x:f>
        <x:v>0</x:v>
      </x:c>
      <x:c r="L207"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07" s="15" t="str">
        <x:v>https://www.zoopla.co.uk/to-rent/commercial/details/73046640/</x:v>
      </x:c>
      <x:c r="N207" s="15" t="str"/>
    </x:row>
    <x:row r="208" ht="62" customHeight="1">
      <x:c r="A208" s="15" t="str">
        <x:v>Exeter</x:v>
      </x:c>
      <x:c r="B208" s="15" t="str">
        <x:v>Exeter Airport Business Park</x:v>
      </x:c>
      <x:c r="C208" s="15" t="str">
        <x:v>Clyst Honiton</x:v>
      </x:c>
      <x:c r="D208" s="14" t="n">
        <x:v>1030</x:v>
      </x:c>
      <x:c r="E208" s="30" t="str">
        <x:v>Nearby</x:v>
      </x:c>
      <x:c r="F208" s="30" t="str">
        <x:v>Estate / grouped industrial area</x:v>
      </x:c>
      <x:c r="G208" s="14" t="n">
        <x:f>COUNTIFS('Unit details'!$B$336:$B$980,$A208,'Unit details'!$V$336:$V$980,$A208&amp;" — "&amp;$B208,'Unit details'!$H$336:$H$980,"Current",'Unit details'!$E$336:$E$980,"Town")</x:f>
        <x:v>0</x:v>
      </x:c>
      <x:c r="H208" s="14" t="n">
        <x:f>COUNTIFS('Unit details'!$B$336:$B$980,$A208,'Unit details'!$V$336:$V$980,$A208&amp;" — "&amp;$B208,'Unit details'!$H$336:$H$980,"Current",'Unit details'!$E$336:$E$980,"Nearby")</x:f>
        <x:v>7</x:v>
      </x:c>
      <x:c r="I208" s="14" t="n">
        <x:f>COUNTIFS('Unit details'!$B$336:$B$980,$A208,'Unit details'!$V$336:$V$980,$A208&amp;" — "&amp;$B208,'Unit details'!$H$336:$H$980,"Current")</x:f>
        <x:v>7</x:v>
      </x:c>
      <x:c r="J208" s="14" t="n">
        <x:f>SUMIFS('Unit details'!$Y$336:$Y$980,'Unit details'!$B$336:$B$980,$A208,'Unit details'!$V$336:$V$980,$A208&amp;" — "&amp;$B208,'Unit details'!$H$336:$H$980,"Future")</x:f>
        <x:v>0</x:v>
      </x:c>
      <x:c r="K208" s="14" t="n">
        <x:f>COUNTIFS('Unit details'!$B$336:$B$980,$A208,'Unit details'!$V$336:$V$980,$A208&amp;" — "&amp;$B208,'Unit details'!$H$336:$H$980,"Uncertain")</x:f>
        <x:v>0</x:v>
      </x:c>
      <x:c r="L208"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08" s="15" t="str">
        <x:v>https://www.zoopla.co.uk/to-rent/commercial/details/73890033/</x:v>
      </x:c>
      <x:c r="N208" s="15" t="str"/>
    </x:row>
    <x:row r="209" ht="62" customHeight="1">
      <x:c r="A209" s="15" t="str">
        <x:v>Exeter</x:v>
      </x:c>
      <x:c r="B209" s="15" t="str">
        <x:v>Former Talaton Sawmills</x:v>
      </x:c>
      <x:c r="C209" s="15" t="str">
        <x:v>Talaton</x:v>
      </x:c>
      <x:c r="D209" s="14"/>
      <x:c r="E209" s="30" t="str">
        <x:v>Nearby</x:v>
      </x:c>
      <x:c r="F209" s="30" t="str">
        <x:v>Standalone / other premises</x:v>
      </x:c>
      <x:c r="G209" s="14" t="n">
        <x:f>COUNTIFS('Unit details'!$B$336:$B$980,$A209,'Unit details'!$V$336:$V$980,$A209&amp;" — "&amp;$B209,'Unit details'!$H$336:$H$980,"Current",'Unit details'!$E$336:$E$980,"Town")</x:f>
        <x:v>0</x:v>
      </x:c>
      <x:c r="H209" s="14" t="n">
        <x:f>COUNTIFS('Unit details'!$B$336:$B$980,$A209,'Unit details'!$V$336:$V$980,$A209&amp;" — "&amp;$B209,'Unit details'!$H$336:$H$980,"Current",'Unit details'!$E$336:$E$980,"Nearby")</x:f>
        <x:v>1</x:v>
      </x:c>
      <x:c r="I209" s="14" t="n">
        <x:f>COUNTIFS('Unit details'!$B$336:$B$980,$A209,'Unit details'!$V$336:$V$980,$A209&amp;" — "&amp;$B209,'Unit details'!$H$336:$H$980,"Current")</x:f>
        <x:v>1</x:v>
      </x:c>
      <x:c r="J209" s="14" t="n">
        <x:f>SUMIFS('Unit details'!$Y$336:$Y$980,'Unit details'!$B$336:$B$980,$A209,'Unit details'!$V$336:$V$980,$A209&amp;" — "&amp;$B209,'Unit details'!$H$336:$H$980,"Future")</x:f>
        <x:v>0</x:v>
      </x:c>
      <x:c r="K209" s="14" t="n">
        <x:f>COUNTIFS('Unit details'!$B$336:$B$980,$A209,'Unit details'!$V$336:$V$980,$A209&amp;" — "&amp;$B209,'Unit details'!$H$336:$H$980,"Uncertain")</x:f>
        <x:v>0</x:v>
      </x:c>
      <x:c r="L209"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09" s="15" t="str">
        <x:v>https://www.zoopla.co.uk/to-rent/commercial/details/70046118/</x:v>
      </x:c>
      <x:c r="N209" s="15" t="str"/>
    </x:row>
    <x:row r="210" ht="62" customHeight="1">
      <x:c r="A210" s="15" t="str">
        <x:v>Exeter</x:v>
      </x:c>
      <x:c r="B210" s="15" t="str">
        <x:v>Gidleys Meadow Business Park</x:v>
      </x:c>
      <x:c r="C210" s="15" t="str">
        <x:v>Christow</x:v>
      </x:c>
      <x:c r="D210" s="14" t="n">
        <x:v>680</x:v>
      </x:c>
      <x:c r="E210" s="30" t="str">
        <x:v>Nearby</x:v>
      </x:c>
      <x:c r="F210" s="30" t="str">
        <x:v>Estate / grouped industrial area</x:v>
      </x:c>
      <x:c r="G210" s="14" t="n">
        <x:f>COUNTIFS('Unit details'!$B$336:$B$980,$A210,'Unit details'!$V$336:$V$980,$A210&amp;" — "&amp;$B210,'Unit details'!$H$336:$H$980,"Current",'Unit details'!$E$336:$E$980,"Town")</x:f>
        <x:v>0</x:v>
      </x:c>
      <x:c r="H210" s="14" t="n">
        <x:f>COUNTIFS('Unit details'!$B$336:$B$980,$A210,'Unit details'!$V$336:$V$980,$A210&amp;" — "&amp;$B210,'Unit details'!$H$336:$H$980,"Current",'Unit details'!$E$336:$E$980,"Nearby")</x:f>
        <x:v>1</x:v>
      </x:c>
      <x:c r="I210" s="14" t="n">
        <x:f>COUNTIFS('Unit details'!$B$336:$B$980,$A210,'Unit details'!$V$336:$V$980,$A210&amp;" — "&amp;$B210,'Unit details'!$H$336:$H$980,"Current")</x:f>
        <x:v>1</x:v>
      </x:c>
      <x:c r="J210" s="14" t="n">
        <x:f>SUMIFS('Unit details'!$Y$336:$Y$980,'Unit details'!$B$336:$B$980,$A210,'Unit details'!$V$336:$V$980,$A210&amp;" — "&amp;$B210,'Unit details'!$H$336:$H$980,"Future")</x:f>
        <x:v>0</x:v>
      </x:c>
      <x:c r="K210" s="14" t="n">
        <x:f>COUNTIFS('Unit details'!$B$336:$B$980,$A210,'Unit details'!$V$336:$V$980,$A210&amp;" — "&amp;$B210,'Unit details'!$H$336:$H$980,"Uncertain")</x:f>
        <x:v>0</x:v>
      </x:c>
      <x:c r="L21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0" s="15" t="str">
        <x:v>https://www.zoopla.co.uk/to-rent/commercial/details/73972634/</x:v>
      </x:c>
      <x:c r="N210" s="15" t="str"/>
    </x:row>
    <x:row r="211" ht="62" customHeight="1">
      <x:c r="A211" s="15" t="str">
        <x:v>Exeter</x:v>
      </x:c>
      <x:c r="B211" s="15" t="str">
        <x:v>Greendale Business Park</x:v>
      </x:c>
      <x:c r="C211" s="15" t="str">
        <x:v>Woodbury Salterton</x:v>
      </x:c>
      <x:c r="D211" s="14" t="n">
        <x:v>645</x:v>
      </x:c>
      <x:c r="E211" s="30" t="str">
        <x:v>Nearby</x:v>
      </x:c>
      <x:c r="F211" s="30" t="str">
        <x:v>Estate / grouped industrial area</x:v>
      </x:c>
      <x:c r="G211" s="14" t="n">
        <x:f>COUNTIFS('Unit details'!$B$336:$B$980,$A211,'Unit details'!$V$336:$V$980,$A211&amp;" — "&amp;$B211,'Unit details'!$H$336:$H$980,"Current",'Unit details'!$E$336:$E$980,"Town")</x:f>
        <x:v>0</x:v>
      </x:c>
      <x:c r="H211" s="14" t="n">
        <x:f>COUNTIFS('Unit details'!$B$336:$B$980,$A211,'Unit details'!$V$336:$V$980,$A211&amp;" — "&amp;$B211,'Unit details'!$H$336:$H$980,"Current",'Unit details'!$E$336:$E$980,"Nearby")</x:f>
        <x:v>1</x:v>
      </x:c>
      <x:c r="I211" s="14" t="n">
        <x:f>COUNTIFS('Unit details'!$B$336:$B$980,$A211,'Unit details'!$V$336:$V$980,$A211&amp;" — "&amp;$B211,'Unit details'!$H$336:$H$980,"Current")</x:f>
        <x:v>1</x:v>
      </x:c>
      <x:c r="J211" s="14" t="n">
        <x:f>SUMIFS('Unit details'!$Y$336:$Y$980,'Unit details'!$B$336:$B$980,$A211,'Unit details'!$V$336:$V$980,$A211&amp;" — "&amp;$B211,'Unit details'!$H$336:$H$980,"Future")</x:f>
        <x:v>0</x:v>
      </x:c>
      <x:c r="K211" s="14" t="n">
        <x:f>COUNTIFS('Unit details'!$B$336:$B$980,$A211,'Unit details'!$V$336:$V$980,$A211&amp;" — "&amp;$B211,'Unit details'!$H$336:$H$980,"Uncertain")</x:f>
        <x:v>0</x:v>
      </x:c>
      <x:c r="L211"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1" s="15" t="str">
        <x:v>https://www.zoopla.co.uk/to-rent/commercial/details/62560708/</x:v>
      </x:c>
      <x:c r="N211" s="15" t="str"/>
    </x:row>
    <x:row r="212" ht="62" customHeight="1">
      <x:c r="A212" s="15" t="str">
        <x:v>Exeter</x:v>
      </x:c>
      <x:c r="B212" s="15" t="str">
        <x:v>Heathfield Farm</x:v>
      </x:c>
      <x:c r="C212" s="15" t="str">
        <x:v>Clyst St Mary</x:v>
      </x:c>
      <x:c r="D212" s="14" t="n">
        <x:v>1190</x:v>
      </x:c>
      <x:c r="E212" s="30" t="str">
        <x:v>Nearby</x:v>
      </x:c>
      <x:c r="F212" s="30" t="str">
        <x:v>Estate / grouped industrial area</x:v>
      </x:c>
      <x:c r="G212" s="14" t="n">
        <x:f>COUNTIFS('Unit details'!$B$336:$B$980,$A212,'Unit details'!$V$336:$V$980,$A212&amp;" — "&amp;$B212,'Unit details'!$H$336:$H$980,"Current",'Unit details'!$E$336:$E$980,"Town")</x:f>
        <x:v>0</x:v>
      </x:c>
      <x:c r="H212" s="14" t="n">
        <x:f>COUNTIFS('Unit details'!$B$336:$B$980,$A212,'Unit details'!$V$336:$V$980,$A212&amp;" — "&amp;$B212,'Unit details'!$H$336:$H$980,"Current",'Unit details'!$E$336:$E$980,"Nearby")</x:f>
        <x:v>0</x:v>
      </x:c>
      <x:c r="I212" s="14" t="n">
        <x:f>COUNTIFS('Unit details'!$B$336:$B$980,$A212,'Unit details'!$V$336:$V$980,$A212&amp;" — "&amp;$B212,'Unit details'!$H$336:$H$980,"Current")</x:f>
        <x:v>0</x:v>
      </x:c>
      <x:c r="J212" s="14" t="n">
        <x:f>SUMIFS('Unit details'!$Y$336:$Y$980,'Unit details'!$B$336:$B$980,$A212,'Unit details'!$V$336:$V$980,$A212&amp;" — "&amp;$B212,'Unit details'!$H$336:$H$980,"Future")</x:f>
        <x:v>0</x:v>
      </x:c>
      <x:c r="K212" s="14" t="n">
        <x:f>COUNTIFS('Unit details'!$B$336:$B$980,$A212,'Unit details'!$V$336:$V$980,$A212&amp;" — "&amp;$B212,'Unit details'!$H$336:$H$980,"Uncertain")</x:f>
        <x:v>1</x:v>
      </x:c>
      <x:c r="L21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2" s="15" t="str">
        <x:v>https://strattoncrebercommercial.co.uk/properties/unit-4-heathfield-farm-clyst-st-mary-exeter-devon-ex5-1an/</x:v>
      </x:c>
      <x:c r="N212" s="15" t="str"/>
    </x:row>
    <x:row r="213" ht="62" customHeight="1">
      <x:c r="A213" s="15" t="str">
        <x:v>Exeter</x:v>
      </x:c>
      <x:c r="B213" s="15" t="str">
        <x:v>Hill Barton Business Park</x:v>
      </x:c>
      <x:c r="C213" s="15" t="str">
        <x:v>Clyst St Mary</x:v>
      </x:c>
      <x:c r="D213" s="14" t="n">
        <x:v>1190</x:v>
      </x:c>
      <x:c r="E213" s="30" t="str">
        <x:v>Nearby</x:v>
      </x:c>
      <x:c r="F213" s="30" t="str">
        <x:v>Estate / grouped industrial area</x:v>
      </x:c>
      <x:c r="G213" s="14" t="n">
        <x:f>COUNTIFS('Unit details'!$B$336:$B$980,$A213,'Unit details'!$V$336:$V$980,$A213&amp;" — "&amp;$B213,'Unit details'!$H$336:$H$980,"Current",'Unit details'!$E$336:$E$980,"Town")</x:f>
        <x:v>0</x:v>
      </x:c>
      <x:c r="H213" s="14" t="n">
        <x:f>COUNTIFS('Unit details'!$B$336:$B$980,$A213,'Unit details'!$V$336:$V$980,$A213&amp;" — "&amp;$B213,'Unit details'!$H$336:$H$980,"Current",'Unit details'!$E$336:$E$980,"Nearby")</x:f>
        <x:v>1</x:v>
      </x:c>
      <x:c r="I213" s="14" t="n">
        <x:f>COUNTIFS('Unit details'!$B$336:$B$980,$A213,'Unit details'!$V$336:$V$980,$A213&amp;" — "&amp;$B213,'Unit details'!$H$336:$H$980,"Current")</x:f>
        <x:v>1</x:v>
      </x:c>
      <x:c r="J213" s="14" t="n">
        <x:f>SUMIFS('Unit details'!$Y$336:$Y$980,'Unit details'!$B$336:$B$980,$A213,'Unit details'!$V$336:$V$980,$A213&amp;" — "&amp;$B213,'Unit details'!$H$336:$H$980,"Future")</x:f>
        <x:v>0</x:v>
      </x:c>
      <x:c r="K213" s="14" t="n">
        <x:f>COUNTIFS('Unit details'!$B$336:$B$980,$A213,'Unit details'!$V$336:$V$980,$A213&amp;" — "&amp;$B213,'Unit details'!$H$336:$H$980,"Uncertain")</x:f>
        <x:v>0</x:v>
      </x:c>
      <x:c r="L213"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3" s="15" t="str">
        <x:v>https://www.zoopla.co.uk/to-rent/commercial/details/69666897/</x:v>
      </x:c>
      <x:c r="N213" s="15" t="str"/>
    </x:row>
    <x:row r="214" ht="62" customHeight="1">
      <x:c r="A214" s="15" t="str">
        <x:v>Exeter</x:v>
      </x:c>
      <x:c r="B214" s="15" t="str">
        <x:v>Little Bridge Business Park</x:v>
      </x:c>
      <x:c r="C214" s="15" t="str">
        <x:v>Clyst St Mary</x:v>
      </x:c>
      <x:c r="D214" s="14" t="n">
        <x:v>1190</x:v>
      </x:c>
      <x:c r="E214" s="30" t="str">
        <x:v>Nearby</x:v>
      </x:c>
      <x:c r="F214" s="30" t="str">
        <x:v>Estate / grouped industrial area</x:v>
      </x:c>
      <x:c r="G214" s="14" t="n">
        <x:f>COUNTIFS('Unit details'!$B$336:$B$980,$A214,'Unit details'!$V$336:$V$980,$A214&amp;" — "&amp;$B214,'Unit details'!$H$336:$H$980,"Current",'Unit details'!$E$336:$E$980,"Town")</x:f>
        <x:v>0</x:v>
      </x:c>
      <x:c r="H214" s="14" t="n">
        <x:f>COUNTIFS('Unit details'!$B$336:$B$980,$A214,'Unit details'!$V$336:$V$980,$A214&amp;" — "&amp;$B214,'Unit details'!$H$336:$H$980,"Current",'Unit details'!$E$336:$E$980,"Nearby")</x:f>
        <x:v>0</x:v>
      </x:c>
      <x:c r="I214" s="14" t="n">
        <x:f>COUNTIFS('Unit details'!$B$336:$B$980,$A214,'Unit details'!$V$336:$V$980,$A214&amp;" — "&amp;$B214,'Unit details'!$H$336:$H$980,"Current")</x:f>
        <x:v>0</x:v>
      </x:c>
      <x:c r="J214" s="14" t="n">
        <x:f>SUMIFS('Unit details'!$Y$336:$Y$980,'Unit details'!$B$336:$B$980,$A214,'Unit details'!$V$336:$V$980,$A214&amp;" — "&amp;$B214,'Unit details'!$H$336:$H$980,"Future")</x:f>
        <x:v>0</x:v>
      </x:c>
      <x:c r="K214" s="14" t="n">
        <x:f>COUNTIFS('Unit details'!$B$336:$B$980,$A214,'Unit details'!$V$336:$V$980,$A214&amp;" — "&amp;$B214,'Unit details'!$H$336:$H$980,"Uncertain")</x:f>
        <x:v>0</x:v>
      </x:c>
      <x:c r="L21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4" s="15" t="str">
        <x:v>https://www.zoopla.co.uk/to-rent/commercial/details/74331788/</x:v>
      </x:c>
      <x:c r="N214" s="15" t="str"/>
    </x:row>
    <x:row r="215" ht="62" customHeight="1">
      <x:c r="A215" s="15" t="str">
        <x:v>Exeter</x:v>
      </x:c>
      <x:c r="B215" s="15" t="str">
        <x:v>Lodge Trading Estate</x:v>
      </x:c>
      <x:c r="C215" s="15" t="str">
        <x:v>Broadclyst Station</x:v>
      </x:c>
      <x:c r="D215" s="14"/>
      <x:c r="E215" s="30" t="str">
        <x:v>Nearby</x:v>
      </x:c>
      <x:c r="F215" s="30" t="str">
        <x:v>Estate / grouped industrial area</x:v>
      </x:c>
      <x:c r="G215" s="14" t="n">
        <x:f>COUNTIFS('Unit details'!$B$336:$B$980,$A215,'Unit details'!$V$336:$V$980,$A215&amp;" — "&amp;$B215,'Unit details'!$H$336:$H$980,"Current",'Unit details'!$E$336:$E$980,"Town")</x:f>
        <x:v>0</x:v>
      </x:c>
      <x:c r="H215" s="14" t="n">
        <x:f>COUNTIFS('Unit details'!$B$336:$B$980,$A215,'Unit details'!$V$336:$V$980,$A215&amp;" — "&amp;$B215,'Unit details'!$H$336:$H$980,"Current",'Unit details'!$E$336:$E$980,"Nearby")</x:f>
        <x:v>1</x:v>
      </x:c>
      <x:c r="I215" s="14" t="n">
        <x:f>COUNTIFS('Unit details'!$B$336:$B$980,$A215,'Unit details'!$V$336:$V$980,$A215&amp;" — "&amp;$B215,'Unit details'!$H$336:$H$980,"Current")</x:f>
        <x:v>1</x:v>
      </x:c>
      <x:c r="J215" s="14" t="n">
        <x:f>SUMIFS('Unit details'!$Y$336:$Y$980,'Unit details'!$B$336:$B$980,$A215,'Unit details'!$V$336:$V$980,$A215&amp;" — "&amp;$B215,'Unit details'!$H$336:$H$980,"Future")</x:f>
        <x:v>0</x:v>
      </x:c>
      <x:c r="K215" s="14" t="n">
        <x:f>COUNTIFS('Unit details'!$B$336:$B$980,$A215,'Unit details'!$V$336:$V$980,$A215&amp;" — "&amp;$B215,'Unit details'!$H$336:$H$980,"Uncertain")</x:f>
        <x:v>0</x:v>
      </x:c>
      <x:c r="L215"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5" s="15" t="str">
        <x:v>https://www.zoopla.co.uk/to-rent/commercial/details/68331387/</x:v>
      </x:c>
      <x:c r="N215" s="15" t="str"/>
    </x:row>
    <x:row r="216" ht="62" customHeight="1">
      <x:c r="A216" s="15" t="str">
        <x:v>Exeter</x:v>
      </x:c>
      <x:c r="B216" s="15" t="str">
        <x:v>Mercury Business Park</x:v>
      </x:c>
      <x:c r="C216" s="15" t="str">
        <x:v>Bradninch</x:v>
      </x:c>
      <x:c r="D216" s="14" t="n">
        <x:v>1825</x:v>
      </x:c>
      <x:c r="E216" s="30" t="str">
        <x:v>Nearby</x:v>
      </x:c>
      <x:c r="F216" s="30" t="str">
        <x:v>Estate / grouped industrial area</x:v>
      </x:c>
      <x:c r="G216" s="14" t="n">
        <x:f>COUNTIFS('Unit details'!$B$336:$B$980,$A216,'Unit details'!$V$336:$V$980,$A216&amp;" — "&amp;$B216,'Unit details'!$H$336:$H$980,"Current",'Unit details'!$E$336:$E$980,"Town")</x:f>
        <x:v>0</x:v>
      </x:c>
      <x:c r="H216" s="14" t="n">
        <x:f>COUNTIFS('Unit details'!$B$336:$B$980,$A216,'Unit details'!$V$336:$V$980,$A216&amp;" — "&amp;$B216,'Unit details'!$H$336:$H$980,"Current",'Unit details'!$E$336:$E$980,"Nearby")</x:f>
        <x:v>2</x:v>
      </x:c>
      <x:c r="I216" s="14" t="n">
        <x:f>COUNTIFS('Unit details'!$B$336:$B$980,$A216,'Unit details'!$V$336:$V$980,$A216&amp;" — "&amp;$B216,'Unit details'!$H$336:$H$980,"Current")</x:f>
        <x:v>2</x:v>
      </x:c>
      <x:c r="J216" s="14" t="n">
        <x:f>SUMIFS('Unit details'!$Y$336:$Y$980,'Unit details'!$B$336:$B$980,$A216,'Unit details'!$V$336:$V$980,$A216&amp;" — "&amp;$B216,'Unit details'!$H$336:$H$980,"Future")</x:f>
        <x:v>0</x:v>
      </x:c>
      <x:c r="K216" s="14" t="n">
        <x:f>COUNTIFS('Unit details'!$B$336:$B$980,$A216,'Unit details'!$V$336:$V$980,$A216&amp;" — "&amp;$B216,'Unit details'!$H$336:$H$980,"Uncertain")</x:f>
        <x:v>0</x:v>
      </x:c>
      <x:c r="L21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6" s="15" t="str">
        <x:v>https://www.zoopla.co.uk/to-rent/commercial/details/74237308/</x:v>
      </x:c>
      <x:c r="N216" s="15" t="str"/>
    </x:row>
    <x:row r="217" ht="62" customHeight="1">
      <x:c r="A217" s="15" t="str">
        <x:v>Exeter</x:v>
      </x:c>
      <x:c r="B217" s="15" t="str">
        <x:v>Milestone Business Park</x:v>
      </x:c>
      <x:c r="C217" s="15" t="str">
        <x:v>Whimple</x:v>
      </x:c>
      <x:c r="D217" s="14" t="n">
        <x:v>1120</x:v>
      </x:c>
      <x:c r="E217" s="30" t="str">
        <x:v>Nearby</x:v>
      </x:c>
      <x:c r="F217" s="30" t="str">
        <x:v>Estate / grouped industrial area</x:v>
      </x:c>
      <x:c r="G217" s="14" t="n">
        <x:f>COUNTIFS('Unit details'!$B$336:$B$980,$A217,'Unit details'!$V$336:$V$980,$A217&amp;" — "&amp;$B217,'Unit details'!$H$336:$H$980,"Current",'Unit details'!$E$336:$E$980,"Town")</x:f>
        <x:v>0</x:v>
      </x:c>
      <x:c r="H217" s="14" t="n">
        <x:f>COUNTIFS('Unit details'!$B$336:$B$980,$A217,'Unit details'!$V$336:$V$980,$A217&amp;" — "&amp;$B217,'Unit details'!$H$336:$H$980,"Current",'Unit details'!$E$336:$E$980,"Nearby")</x:f>
        <x:v>1</x:v>
      </x:c>
      <x:c r="I217" s="14" t="n">
        <x:f>COUNTIFS('Unit details'!$B$336:$B$980,$A217,'Unit details'!$V$336:$V$980,$A217&amp;" — "&amp;$B217,'Unit details'!$H$336:$H$980,"Current")</x:f>
        <x:v>1</x:v>
      </x:c>
      <x:c r="J217" s="14" t="n">
        <x:f>SUMIFS('Unit details'!$Y$336:$Y$980,'Unit details'!$B$336:$B$980,$A217,'Unit details'!$V$336:$V$980,$A217&amp;" — "&amp;$B217,'Unit details'!$H$336:$H$980,"Future")</x:f>
        <x:v>0</x:v>
      </x:c>
      <x:c r="K217" s="14" t="n">
        <x:f>COUNTIFS('Unit details'!$B$336:$B$980,$A217,'Unit details'!$V$336:$V$980,$A217&amp;" — "&amp;$B217,'Unit details'!$H$336:$H$980,"Uncertain")</x:f>
        <x:v>0</x:v>
      </x:c>
      <x:c r="L217"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7" s="15" t="str">
        <x:v>https://www.zoopla.co.uk/to-rent/commercial/details/63788326/</x:v>
      </x:c>
      <x:c r="N217" s="15" t="str"/>
    </x:row>
    <x:row r="218" ht="62" customHeight="1">
      <x:c r="A218" s="15" t="str">
        <x:v>Exeter</x:v>
      </x:c>
      <x:c r="B218" s="15" t="str">
        <x:v>Rockbeare Quarry</x:v>
      </x:c>
      <x:c r="C218" s="15" t="str">
        <x:v>Rockbeare</x:v>
      </x:c>
      <x:c r="D218" s="14"/>
      <x:c r="E218" s="30" t="str">
        <x:v>Nearby</x:v>
      </x:c>
      <x:c r="F218" s="30" t="str">
        <x:v>Standalone / other premises</x:v>
      </x:c>
      <x:c r="G218" s="14" t="n">
        <x:f>COUNTIFS('Unit details'!$B$336:$B$980,$A218,'Unit details'!$V$336:$V$980,$A218&amp;" — "&amp;$B218,'Unit details'!$H$336:$H$980,"Current",'Unit details'!$E$336:$E$980,"Town")</x:f>
        <x:v>0</x:v>
      </x:c>
      <x:c r="H218" s="14" t="n">
        <x:f>COUNTIFS('Unit details'!$B$336:$B$980,$A218,'Unit details'!$V$336:$V$980,$A218&amp;" — "&amp;$B218,'Unit details'!$H$336:$H$980,"Current",'Unit details'!$E$336:$E$980,"Nearby")</x:f>
        <x:v>2</x:v>
      </x:c>
      <x:c r="I218" s="14" t="n">
        <x:f>COUNTIFS('Unit details'!$B$336:$B$980,$A218,'Unit details'!$V$336:$V$980,$A218&amp;" — "&amp;$B218,'Unit details'!$H$336:$H$980,"Current")</x:f>
        <x:v>2</x:v>
      </x:c>
      <x:c r="J218" s="14" t="n">
        <x:f>SUMIFS('Unit details'!$Y$336:$Y$980,'Unit details'!$B$336:$B$980,$A218,'Unit details'!$V$336:$V$980,$A218&amp;" — "&amp;$B218,'Unit details'!$H$336:$H$980,"Future")</x:f>
        <x:v>0</x:v>
      </x:c>
      <x:c r="K218" s="14" t="n">
        <x:f>COUNTIFS('Unit details'!$B$336:$B$980,$A218,'Unit details'!$V$336:$V$980,$A218&amp;" — "&amp;$B218,'Unit details'!$H$336:$H$980,"Uncertain")</x:f>
        <x:v>0</x:v>
      </x:c>
      <x:c r="L218"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8" s="15" t="str">
        <x:v>https://www.zoopla.co.uk/to-rent/commercial/details/67630652/</x:v>
      </x:c>
      <x:c r="N218" s="15" t="str"/>
    </x:row>
    <x:row r="219" ht="62" customHeight="1">
      <x:c r="A219" s="15" t="str">
        <x:v>Exeter</x:v>
      </x:c>
      <x:c r="B219" s="15" t="str">
        <x:v>Skypark</x:v>
      </x:c>
      <x:c r="C219" s="15" t="str">
        <x:v>Clyst Honiton</x:v>
      </x:c>
      <x:c r="D219" s="14" t="n">
        <x:v>1030</x:v>
      </x:c>
      <x:c r="E219" s="30" t="str">
        <x:v>Nearby</x:v>
      </x:c>
      <x:c r="F219" s="30" t="str">
        <x:v>Estate / grouped industrial area</x:v>
      </x:c>
      <x:c r="G219" s="14" t="n">
        <x:f>COUNTIFS('Unit details'!$B$336:$B$980,$A219,'Unit details'!$V$336:$V$980,$A219&amp;" — "&amp;$B219,'Unit details'!$H$336:$H$980,"Current",'Unit details'!$E$336:$E$980,"Town")</x:f>
        <x:v>0</x:v>
      </x:c>
      <x:c r="H219" s="14" t="n">
        <x:f>COUNTIFS('Unit details'!$B$336:$B$980,$A219,'Unit details'!$V$336:$V$980,$A219&amp;" — "&amp;$B219,'Unit details'!$H$336:$H$980,"Current",'Unit details'!$E$336:$E$980,"Nearby")</x:f>
        <x:v>7</x:v>
      </x:c>
      <x:c r="I219" s="14" t="n">
        <x:f>COUNTIFS('Unit details'!$B$336:$B$980,$A219,'Unit details'!$V$336:$V$980,$A219&amp;" — "&amp;$B219,'Unit details'!$H$336:$H$980,"Current")</x:f>
        <x:v>7</x:v>
      </x:c>
      <x:c r="J219" s="14" t="n">
        <x:f>SUMIFS('Unit details'!$Y$336:$Y$980,'Unit details'!$B$336:$B$980,$A219,'Unit details'!$V$336:$V$980,$A219&amp;" — "&amp;$B219,'Unit details'!$H$336:$H$980,"Future")</x:f>
        <x:v>0</x:v>
      </x:c>
      <x:c r="K219" s="14" t="n">
        <x:f>COUNTIFS('Unit details'!$B$336:$B$980,$A219,'Unit details'!$V$336:$V$980,$A219&amp;" — "&amp;$B219,'Unit details'!$H$336:$H$980,"Uncertain")</x:f>
        <x:v>0</x:v>
      </x:c>
      <x:c r="L219"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19" s="15" t="str">
        <x:v>https://www.zoopla.co.uk/to-rent/commercial/details/74068935/</x:v>
      </x:c>
      <x:c r="N219" s="15" t="str"/>
    </x:row>
    <x:row r="220" ht="62" customHeight="1">
      <x:c r="A220" s="15" t="str">
        <x:v>Exeter</x:v>
      </x:c>
      <x:c r="B220" s="15" t="str">
        <x:v>Spurway Farm</x:v>
      </x:c>
      <x:c r="C220" s="15" t="str">
        <x:v>Exminster</x:v>
      </x:c>
      <x:c r="D220" s="14" t="n">
        <x:v>4385</x:v>
      </x:c>
      <x:c r="E220" s="30" t="str">
        <x:v>Nearby</x:v>
      </x:c>
      <x:c r="F220" s="30" t="str">
        <x:v>Standalone / other premises</x:v>
      </x:c>
      <x:c r="G220" s="14" t="n">
        <x:f>COUNTIFS('Unit details'!$B$336:$B$980,$A220,'Unit details'!$V$336:$V$980,$A220&amp;" — "&amp;$B220,'Unit details'!$H$336:$H$980,"Current",'Unit details'!$E$336:$E$980,"Town")</x:f>
        <x:v>0</x:v>
      </x:c>
      <x:c r="H220" s="14" t="n">
        <x:f>COUNTIFS('Unit details'!$B$336:$B$980,$A220,'Unit details'!$V$336:$V$980,$A220&amp;" — "&amp;$B220,'Unit details'!$H$336:$H$980,"Current",'Unit details'!$E$336:$E$980,"Nearby")</x:f>
        <x:v>0</x:v>
      </x:c>
      <x:c r="I220" s="14" t="n">
        <x:f>COUNTIFS('Unit details'!$B$336:$B$980,$A220,'Unit details'!$V$336:$V$980,$A220&amp;" — "&amp;$B220,'Unit details'!$H$336:$H$980,"Current")</x:f>
        <x:v>0</x:v>
      </x:c>
      <x:c r="J220" s="14" t="n">
        <x:f>SUMIFS('Unit details'!$Y$336:$Y$980,'Unit details'!$B$336:$B$980,$A220,'Unit details'!$V$336:$V$980,$A220&amp;" — "&amp;$B220,'Unit details'!$H$336:$H$980,"Future")</x:f>
        <x:v>0</x:v>
      </x:c>
      <x:c r="K220" s="14" t="n">
        <x:f>COUNTIFS('Unit details'!$B$336:$B$980,$A220,'Unit details'!$V$336:$V$980,$A220&amp;" — "&amp;$B220,'Unit details'!$H$336:$H$980,"Uncertain")</x:f>
        <x:v>0</x:v>
      </x:c>
      <x:c r="L22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20" s="15" t="str">
        <x:v>https://www.rightmove.co.uk/properties/93093618#/?channel=COM_LET</x:v>
      </x:c>
      <x:c r="N220" s="15" t="str"/>
    </x:row>
    <x:row r="221" ht="88" customHeight="1">
      <x:c r="A221" s="15" t="str">
        <x:v>Exeter</x:v>
      </x:c>
      <x:c r="B221" s="15" t="str">
        <x:v>Marsh Barton Trading Estate</x:v>
      </x:c>
      <x:c r="C221" s="15" t="str">
        <x:v>Exeter</x:v>
      </x:c>
      <x:c r="D221" s="14" t="n">
        <x:v>126175</x:v>
      </x:c>
      <x:c r="E221" s="30" t="str">
        <x:v>Town</x:v>
      </x:c>
      <x:c r="F221" s="30" t="str">
        <x:v>Estate / grouped industrial area</x:v>
      </x:c>
      <x:c r="G221" s="14" t="n">
        <x:f>COUNTIFS('Unit details'!$B$336:$B$980,$A221,'Unit details'!$V$336:$V$980,$A221&amp;" — "&amp;$B221,'Unit details'!$H$336:$H$980,"Current",'Unit details'!$E$336:$E$980,"Town")</x:f>
        <x:v>20</x:v>
      </x:c>
      <x:c r="H221" s="14" t="n">
        <x:f>COUNTIFS('Unit details'!$B$336:$B$980,$A221,'Unit details'!$V$336:$V$980,$A221&amp;" — "&amp;$B221,'Unit details'!$H$336:$H$980,"Current",'Unit details'!$E$336:$E$980,"Nearby")</x:f>
        <x:v>0</x:v>
      </x:c>
      <x:c r="I221" s="14" t="n">
        <x:f>COUNTIFS('Unit details'!$B$336:$B$980,$A221,'Unit details'!$V$336:$V$980,$A221&amp;" — "&amp;$B221,'Unit details'!$H$336:$H$980,"Current")</x:f>
        <x:v>20</x:v>
      </x:c>
      <x:c r="J221" s="14" t="n">
        <x:f>SUMIFS('Unit details'!$Y$336:$Y$980,'Unit details'!$B$336:$B$980,$A221,'Unit details'!$V$336:$V$980,$A221&amp;" — "&amp;$B221,'Unit details'!$H$336:$H$980,"Future")</x:f>
        <x:v>2</x:v>
      </x:c>
      <x:c r="K221" s="14" t="n">
        <x:f>COUNTIFS('Unit details'!$B$336:$B$980,$A221,'Unit details'!$V$336:$V$980,$A221&amp;" — "&amp;$B221,'Unit details'!$H$336:$H$980,"Uncertain")</x:f>
        <x:v>2</x:v>
      </x:c>
      <x:c r="L221" s="15" t="str">
        <x:v>Minimum named area evidenced by listings. Nested parks can sit within broader employment districts; no complete stock denominator. Minimum named area evidenced by listings. Nested parks can sit within broader employment districts; no complete stock denominator. Exeter Trade Park is within Marsh Barton; Matford interconnects. Treat sub-courts carefully to avoid double counts. Host population uses Census 2021 BUA where the named locality can be matched. Nested schemes are grouped once; zero current means no identified unit in reviewed sources.</x:v>
      </x:c>
      <x:c r="M221" s="15" t="str">
        <x:v>https://www.zoopla.co.uk/to-rent/commercial/details/74142535/</x:v>
      </x:c>
      <x:c r="N221" s="15" t="str">
        <x:v>https://www.zoopla.co.uk/to-rent/commercial/details/70983407/
https://www.exetertradepark.co.uk/index.php</x:v>
      </x:c>
    </x:row>
    <x:row r="222" ht="62" customHeight="1">
      <x:c r="A222" s="15" t="str">
        <x:v>Exeter</x:v>
      </x:c>
      <x:c r="B222" s="15" t="str">
        <x:v>Pinhoe / Summerway</x:v>
      </x:c>
      <x:c r="C222" s="15" t="str">
        <x:v>Exeter</x:v>
      </x:c>
      <x:c r="D222" s="14" t="n">
        <x:v>126175</x:v>
      </x:c>
      <x:c r="E222" s="30" t="str">
        <x:v>Town</x:v>
      </x:c>
      <x:c r="F222" s="30" t="str">
        <x:v>Estate / grouped industrial area</x:v>
      </x:c>
      <x:c r="G222" s="14" t="n">
        <x:f>COUNTIFS('Unit details'!$B$336:$B$980,$A222,'Unit details'!$V$336:$V$980,$A222&amp;" — "&amp;$B222,'Unit details'!$H$336:$H$980,"Current",'Unit details'!$E$336:$E$980,"Town")</x:f>
        <x:v>1</x:v>
      </x:c>
      <x:c r="H222" s="14" t="n">
        <x:f>COUNTIFS('Unit details'!$B$336:$B$980,$A222,'Unit details'!$V$336:$V$980,$A222&amp;" — "&amp;$B222,'Unit details'!$H$336:$H$980,"Current",'Unit details'!$E$336:$E$980,"Nearby")</x:f>
        <x:v>0</x:v>
      </x:c>
      <x:c r="I222" s="14" t="n">
        <x:f>COUNTIFS('Unit details'!$B$336:$B$980,$A222,'Unit details'!$V$336:$V$980,$A222&amp;" — "&amp;$B222,'Unit details'!$H$336:$H$980,"Current")</x:f>
        <x:v>1</x:v>
      </x:c>
      <x:c r="J222" s="14" t="n">
        <x:f>SUMIFS('Unit details'!$Y$336:$Y$980,'Unit details'!$B$336:$B$980,$A222,'Unit details'!$V$336:$V$980,$A222&amp;" — "&amp;$B222,'Unit details'!$H$336:$H$980,"Future")</x:f>
        <x:v>0</x:v>
      </x:c>
      <x:c r="K222" s="14" t="n">
        <x:f>COUNTIFS('Unit details'!$B$336:$B$980,$A222,'Unit details'!$V$336:$V$980,$A222&amp;" — "&amp;$B222,'Unit details'!$H$336:$H$980,"Uncertain")</x:f>
        <x:v>0</x:v>
      </x:c>
      <x:c r="L22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22" s="15" t="str">
        <x:v>https://www.zoopla.co.uk/to-rent/commercial/details/72714766/</x:v>
      </x:c>
      <x:c r="N222" s="15" t="str"/>
    </x:row>
    <x:row r="223" ht="88" customHeight="1">
      <x:c r="A223" s="15" t="str">
        <x:v>Exeter</x:v>
      </x:c>
      <x:c r="B223" s="15" t="str">
        <x:v>Sowton Industrial Estate</x:v>
      </x:c>
      <x:c r="C223" s="15" t="str">
        <x:v>Exeter</x:v>
      </x:c>
      <x:c r="D223" s="14" t="n">
        <x:v>126175</x:v>
      </x:c>
      <x:c r="E223" s="30" t="str">
        <x:v>Town</x:v>
      </x:c>
      <x:c r="F223" s="30" t="str">
        <x:v>Estate / grouped industrial area</x:v>
      </x:c>
      <x:c r="G223" s="14" t="n">
        <x:f>COUNTIFS('Unit details'!$B$336:$B$980,$A223,'Unit details'!$V$336:$V$980,$A223&amp;" — "&amp;$B223,'Unit details'!$H$336:$H$980,"Current",'Unit details'!$E$336:$E$980,"Town")</x:f>
        <x:v>5</x:v>
      </x:c>
      <x:c r="H223" s="14" t="n">
        <x:f>COUNTIFS('Unit details'!$B$336:$B$980,$A223,'Unit details'!$V$336:$V$980,$A223&amp;" — "&amp;$B223,'Unit details'!$H$336:$H$980,"Current",'Unit details'!$E$336:$E$980,"Nearby")</x:f>
        <x:v>0</x:v>
      </x:c>
      <x:c r="I223" s="14" t="n">
        <x:f>COUNTIFS('Unit details'!$B$336:$B$980,$A223,'Unit details'!$V$336:$V$980,$A223&amp;" — "&amp;$B223,'Unit details'!$H$336:$H$980,"Current")</x:f>
        <x:v>5</x:v>
      </x:c>
      <x:c r="J223" s="14" t="n">
        <x:f>SUMIFS('Unit details'!$Y$336:$Y$980,'Unit details'!$B$336:$B$980,$A223,'Unit details'!$V$336:$V$980,$A223&amp;" — "&amp;$B223,'Unit details'!$H$336:$H$980,"Future")</x:f>
        <x:v>0</x:v>
      </x:c>
      <x:c r="K223" s="14" t="n">
        <x:f>COUNTIFS('Unit details'!$B$336:$B$980,$A223,'Unit details'!$V$336:$V$980,$A223&amp;" — "&amp;$B223,'Unit details'!$H$336:$H$980,"Uncertain")</x:f>
        <x:v>0</x:v>
      </x:c>
      <x:c r="L223" s="15" t="str">
        <x:v>Minimum named area evidenced by listings. Nested parks can sit within broader employment districts; no complete stock denominator. Minimum named area evidenced by listings. Nested parks can sit within broader employment districts; no complete stock denominator. Current transport plan identifies Sowton and Marsh Barton. Host population uses Census 2021 BUA where the named locality can be matched. Nested schemes are grouped once; zero current means no identified unit in reviewed sources.</x:v>
      </x:c>
      <x:c r="M223" s="15" t="str">
        <x:v>https://www.zoopla.co.uk/to-rent/commercial/details/72155396/</x:v>
      </x:c>
      <x:c r="N223" s="15" t="str">
        <x:v>https://www.zoopla.co.uk/to-rent/commercial/details/72043584/
https://www.devonandtorbay-cca.gov.uk/document/local-transport-plan-4-2025-to-2040/</x:v>
      </x:c>
    </x:row>
    <x:row r="224" ht="49" customHeight="1">
      <x:c r="A224" s="15" t="str">
        <x:v>Exeter</x:v>
      </x:c>
      <x:c r="B224" s="15" t="str">
        <x:v>Standalone – Fore Street</x:v>
      </x:c>
      <x:c r="C224" s="15" t="str">
        <x:v>Exeter</x:v>
      </x:c>
      <x:c r="D224" s="14" t="n">
        <x:v>126175</x:v>
      </x:c>
      <x:c r="E224" s="30" t="str">
        <x:v>Town</x:v>
      </x:c>
      <x:c r="F224" s="30" t="str">
        <x:v>Standalone / other premises</x:v>
      </x:c>
      <x:c r="G224" s="14" t="n">
        <x:f>COUNTIFS('Unit details'!$B$336:$B$980,$A224,'Unit details'!$V$336:$V$980,$A224&amp;" — "&amp;$B224,'Unit details'!$H$336:$H$980,"Current",'Unit details'!$E$336:$E$980,"Town")</x:f>
        <x:v>1</x:v>
      </x:c>
      <x:c r="H224" s="14" t="n">
        <x:f>COUNTIFS('Unit details'!$B$336:$B$980,$A224,'Unit details'!$V$336:$V$980,$A224&amp;" — "&amp;$B224,'Unit details'!$H$336:$H$980,"Current",'Unit details'!$E$336:$E$980,"Nearby")</x:f>
        <x:v>0</x:v>
      </x:c>
      <x:c r="I224" s="14" t="n">
        <x:f>COUNTIFS('Unit details'!$B$336:$B$980,$A224,'Unit details'!$V$336:$V$980,$A224&amp;" — "&amp;$B224,'Unit details'!$H$336:$H$980,"Current")</x:f>
        <x:v>1</x:v>
      </x:c>
      <x:c r="J224" s="14" t="n">
        <x:f>SUMIFS('Unit details'!$Y$336:$Y$980,'Unit details'!$B$336:$B$980,$A224,'Unit details'!$V$336:$V$980,$A224&amp;" — "&amp;$B224,'Unit details'!$H$336:$H$980,"Future")</x:f>
        <x:v>0</x:v>
      </x:c>
      <x:c r="K224" s="14" t="n">
        <x:f>COUNTIFS('Unit details'!$B$336:$B$980,$A224,'Unit details'!$V$336:$V$980,$A224&amp;" — "&amp;$B224,'Unit details'!$H$336:$H$980,"Uncertain")</x:f>
        <x:v>0</x:v>
      </x:c>
      <x:c r="L224"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24" s="15" t="str">
        <x:v>https://www.rightmove.co.uk/properties/760020835361089</x:v>
      </x:c>
      <x:c r="N224" s="15" t="str"/>
    </x:row>
    <x:row r="225" ht="49" customHeight="1">
      <x:c r="A225" s="15" t="str">
        <x:v>Exeter</x:v>
      </x:c>
      <x:c r="B225" s="15" t="str">
        <x:v>Standalone – Iron Bridge</x:v>
      </x:c>
      <x:c r="C225" s="15" t="str">
        <x:v>Exeter</x:v>
      </x:c>
      <x:c r="D225" s="14" t="n">
        <x:v>126175</x:v>
      </x:c>
      <x:c r="E225" s="30" t="str">
        <x:v>Town</x:v>
      </x:c>
      <x:c r="F225" s="30" t="str">
        <x:v>Standalone / other premises</x:v>
      </x:c>
      <x:c r="G225" s="14" t="n">
        <x:f>COUNTIFS('Unit details'!$B$336:$B$980,$A225,'Unit details'!$V$336:$V$980,$A225&amp;" — "&amp;$B225,'Unit details'!$H$336:$H$980,"Current",'Unit details'!$E$336:$E$980,"Town")</x:f>
        <x:v>1</x:v>
      </x:c>
      <x:c r="H225" s="14" t="n">
        <x:f>COUNTIFS('Unit details'!$B$336:$B$980,$A225,'Unit details'!$V$336:$V$980,$A225&amp;" — "&amp;$B225,'Unit details'!$H$336:$H$980,"Current",'Unit details'!$E$336:$E$980,"Nearby")</x:f>
        <x:v>0</x:v>
      </x:c>
      <x:c r="I225" s="14" t="n">
        <x:f>COUNTIFS('Unit details'!$B$336:$B$980,$A225,'Unit details'!$V$336:$V$980,$A225&amp;" — "&amp;$B225,'Unit details'!$H$336:$H$980,"Current")</x:f>
        <x:v>1</x:v>
      </x:c>
      <x:c r="J225" s="14" t="n">
        <x:f>SUMIFS('Unit details'!$Y$336:$Y$980,'Unit details'!$B$336:$B$980,$A225,'Unit details'!$V$336:$V$980,$A225&amp;" — "&amp;$B225,'Unit details'!$H$336:$H$980,"Future")</x:f>
        <x:v>0</x:v>
      </x:c>
      <x:c r="K225" s="14" t="n">
        <x:f>COUNTIFS('Unit details'!$B$336:$B$980,$A225,'Unit details'!$V$336:$V$980,$A225&amp;" — "&amp;$B225,'Unit details'!$H$336:$H$980,"Uncertain")</x:f>
        <x:v>0</x:v>
      </x:c>
      <x:c r="L225"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25" s="15" t="str">
        <x:v>https://www.rightmove.co.uk/properties/140733623#/?channel=COM_LET</x:v>
      </x:c>
      <x:c r="N225" s="15" t="str"/>
    </x:row>
    <x:row r="226" ht="62" customHeight="1">
      <x:c r="A226" s="15" t="str">
        <x:v>Plymouth</x:v>
      </x:c>
      <x:c r="B226" s="15" t="str">
        <x:v>Belliver Industrial Estate</x:v>
      </x:c>
      <x:c r="C226" s="15" t="str">
        <x:v>Roborough</x:v>
      </x:c>
      <x:c r="D226" s="14"/>
      <x:c r="E226" s="30" t="str">
        <x:v>Nearby</x:v>
      </x:c>
      <x:c r="F226" s="30" t="str">
        <x:v>Estate / grouped industrial area</x:v>
      </x:c>
      <x:c r="G226" s="14" t="n">
        <x:f>COUNTIFS('Unit details'!$B$336:$B$980,$A226,'Unit details'!$V$336:$V$980,$A226&amp;" — "&amp;$B226,'Unit details'!$H$336:$H$980,"Current",'Unit details'!$E$336:$E$980,"Town")</x:f>
        <x:v>0</x:v>
      </x:c>
      <x:c r="H226" s="14" t="n">
        <x:f>COUNTIFS('Unit details'!$B$336:$B$980,$A226,'Unit details'!$V$336:$V$980,$A226&amp;" — "&amp;$B226,'Unit details'!$H$336:$H$980,"Current",'Unit details'!$E$336:$E$980,"Nearby")</x:f>
        <x:v>2</x:v>
      </x:c>
      <x:c r="I226" s="14" t="n">
        <x:f>COUNTIFS('Unit details'!$B$336:$B$980,$A226,'Unit details'!$V$336:$V$980,$A226&amp;" — "&amp;$B226,'Unit details'!$H$336:$H$980,"Current")</x:f>
        <x:v>2</x:v>
      </x:c>
      <x:c r="J226" s="14" t="n">
        <x:f>SUMIFS('Unit details'!$Y$336:$Y$980,'Unit details'!$B$336:$B$980,$A226,'Unit details'!$V$336:$V$980,$A226&amp;" — "&amp;$B226,'Unit details'!$H$336:$H$980,"Future")</x:f>
        <x:v>0</x:v>
      </x:c>
      <x:c r="K226" s="14" t="n">
        <x:f>COUNTIFS('Unit details'!$B$336:$B$980,$A226,'Unit details'!$V$336:$V$980,$A226&amp;" — "&amp;$B226,'Unit details'!$H$336:$H$980,"Uncertain")</x:f>
        <x:v>0</x:v>
      </x:c>
      <x:c r="L22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26" s="15" t="str">
        <x:v>https://www.zoopla.co.uk/to-rent/commercial/details/74542450/</x:v>
      </x:c>
      <x:c r="N226" s="15" t="str"/>
    </x:row>
    <x:row r="227" ht="62" customHeight="1">
      <x:c r="A227" s="15" t="str">
        <x:v>Plymouth</x:v>
      </x:c>
      <x:c r="B227" s="15" t="str">
        <x:v>Broadley Industrial Park</x:v>
      </x:c>
      <x:c r="C227" s="15" t="str">
        <x:v>Roborough</x:v>
      </x:c>
      <x:c r="D227" s="14"/>
      <x:c r="E227" s="30" t="str">
        <x:v>Nearby</x:v>
      </x:c>
      <x:c r="F227" s="30" t="str">
        <x:v>Estate / grouped industrial area</x:v>
      </x:c>
      <x:c r="G227" s="14" t="n">
        <x:f>COUNTIFS('Unit details'!$B$336:$B$980,$A227,'Unit details'!$V$336:$V$980,$A227&amp;" — "&amp;$B227,'Unit details'!$H$336:$H$980,"Current",'Unit details'!$E$336:$E$980,"Town")</x:f>
        <x:v>0</x:v>
      </x:c>
      <x:c r="H227" s="14" t="n">
        <x:f>COUNTIFS('Unit details'!$B$336:$B$980,$A227,'Unit details'!$V$336:$V$980,$A227&amp;" — "&amp;$B227,'Unit details'!$H$336:$H$980,"Current",'Unit details'!$E$336:$E$980,"Nearby")</x:f>
        <x:v>3</x:v>
      </x:c>
      <x:c r="I227" s="14" t="n">
        <x:f>COUNTIFS('Unit details'!$B$336:$B$980,$A227,'Unit details'!$V$336:$V$980,$A227&amp;" — "&amp;$B227,'Unit details'!$H$336:$H$980,"Current")</x:f>
        <x:v>3</x:v>
      </x:c>
      <x:c r="J227" s="14" t="n">
        <x:f>SUMIFS('Unit details'!$Y$336:$Y$980,'Unit details'!$B$336:$B$980,$A227,'Unit details'!$V$336:$V$980,$A227&amp;" — "&amp;$B227,'Unit details'!$H$336:$H$980,"Future")</x:f>
        <x:v>0</x:v>
      </x:c>
      <x:c r="K227" s="14" t="n">
        <x:f>COUNTIFS('Unit details'!$B$336:$B$980,$A227,'Unit details'!$V$336:$V$980,$A227&amp;" — "&amp;$B227,'Unit details'!$H$336:$H$980,"Uncertain")</x:f>
        <x:v>0</x:v>
      </x:c>
      <x:c r="L227"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27" s="15" t="str">
        <x:v>https://www.zoopla.co.uk/to-rent/commercial/details/73189847/</x:v>
      </x:c>
      <x:c r="N227" s="15" t="str"/>
    </x:row>
    <x:row r="228" ht="49" customHeight="1">
      <x:c r="A228" s="15" t="str">
        <x:v>Plymouth</x:v>
      </x:c>
      <x:c r="B228" s="15" t="str">
        <x:v>Langage</x:v>
      </x:c>
      <x:c r="C228" s="15" t="str">
        <x:v>Plympton / Plymouth fringe</x:v>
      </x:c>
      <x:c r="D228" s="14"/>
      <x:c r="E228" s="30" t="str">
        <x:v>Nearby</x:v>
      </x:c>
      <x:c r="F228" s="30" t="str">
        <x:v>Estate / grouped industrial area</x:v>
      </x:c>
      <x:c r="G228" s="14" t="n">
        <x:f>COUNTIFS('Unit details'!$B$336:$B$980,$A228,'Unit details'!$V$336:$V$980,$A228&amp;" — "&amp;$B228,'Unit details'!$H$336:$H$980,"Current",'Unit details'!$E$336:$E$980,"Town")</x:f>
        <x:v>0</x:v>
      </x:c>
      <x:c r="H228" s="14" t="n">
        <x:f>COUNTIFS('Unit details'!$B$336:$B$980,$A228,'Unit details'!$V$336:$V$980,$A228&amp;" — "&amp;$B228,'Unit details'!$H$336:$H$980,"Current",'Unit details'!$E$336:$E$980,"Nearby")</x:f>
        <x:v>0</x:v>
      </x:c>
      <x:c r="I228" s="14" t="n">
        <x:f>COUNTIFS('Unit details'!$B$336:$B$980,$A228,'Unit details'!$V$336:$V$980,$A228&amp;" — "&amp;$B228,'Unit details'!$H$336:$H$980,"Current")</x:f>
        <x:v>0</x:v>
      </x:c>
      <x:c r="J228" s="14" t="n">
        <x:f>SUMIFS('Unit details'!$Y$336:$Y$980,'Unit details'!$B$336:$B$980,$A228,'Unit details'!$V$336:$V$980,$A228&amp;" — "&amp;$B228,'Unit details'!$H$336:$H$980,"Future")</x:f>
        <x:v>0</x:v>
      </x:c>
      <x:c r="K228" s="14" t="n">
        <x:f>COUNTIFS('Unit details'!$B$336:$B$980,$A228,'Unit details'!$V$336:$V$980,$A228&amp;" — "&amp;$B228,'Unit details'!$H$336:$H$980,"Uncertain")</x:f>
        <x:v>0</x:v>
      </x:c>
      <x:c r="L228" s="15" t="str">
        <x:v>Council industrial development identified; locality/estate boundary to check. Host population uses Census 2021 BUA where the named locality can be matched. Nested schemes are grouped once; zero current means no identified unit in reviewed sources.</x:v>
      </x:c>
      <x:c r="M228" s="15" t="str">
        <x:v>https://www.plymouth.gov.uk/news/how-we-manage-citys-assets</x:v>
      </x:c>
      <x:c r="N228" s="15" t="str"/>
    </x:row>
    <x:row r="229" ht="49" customHeight="1">
      <x:c r="A229" s="15" t="str">
        <x:v>Plymouth</x:v>
      </x:c>
      <x:c r="B229" s="15" t="str">
        <x:v>Oceansgate</x:v>
      </x:c>
      <x:c r="C229" s="15" t="str">
        <x:v>Devonport, Plymouth</x:v>
      </x:c>
      <x:c r="D229" s="14"/>
      <x:c r="E229" s="30" t="str">
        <x:v>Nearby</x:v>
      </x:c>
      <x:c r="F229" s="30" t="str">
        <x:v>Estate / grouped industrial area</x:v>
      </x:c>
      <x:c r="G229" s="14" t="n">
        <x:f>COUNTIFS('Unit details'!$B$336:$B$980,$A229,'Unit details'!$V$336:$V$980,$A229&amp;" — "&amp;$B229,'Unit details'!$H$336:$H$980,"Current",'Unit details'!$E$336:$E$980,"Town")</x:f>
        <x:v>0</x:v>
      </x:c>
      <x:c r="H229" s="14" t="n">
        <x:f>COUNTIFS('Unit details'!$B$336:$B$980,$A229,'Unit details'!$V$336:$V$980,$A229&amp;" — "&amp;$B229,'Unit details'!$H$336:$H$980,"Current",'Unit details'!$E$336:$E$980,"Nearby")</x:f>
        <x:v>0</x:v>
      </x:c>
      <x:c r="I229" s="14" t="n">
        <x:f>COUNTIFS('Unit details'!$B$336:$B$980,$A229,'Unit details'!$V$336:$V$980,$A229&amp;" — "&amp;$B229,'Unit details'!$H$336:$H$980,"Current")</x:f>
        <x:v>0</x:v>
      </x:c>
      <x:c r="J229" s="14" t="n">
        <x:f>SUMIFS('Unit details'!$Y$336:$Y$980,'Unit details'!$B$336:$B$980,$A229,'Unit details'!$V$336:$V$980,$A229&amp;" — "&amp;$B229,'Unit details'!$H$336:$H$980,"Future")</x:f>
        <x:v>0</x:v>
      </x:c>
      <x:c r="K229" s="14" t="n">
        <x:f>COUNTIFS('Unit details'!$B$336:$B$980,$A229,'Unit details'!$V$336:$V$980,$A229&amp;" — "&amp;$B229,'Unit details'!$H$336:$H$980,"Uncertain")</x:f>
        <x:v>0</x:v>
      </x:c>
      <x:c r="L229" s="15" t="str">
        <x:v>Council industrial development identified. Host population uses Census 2021 BUA where the named locality can be matched. Nested schemes are grouped once; zero current means no identified unit in reviewed sources.</x:v>
      </x:c>
      <x:c r="M229" s="15" t="str">
        <x:v>https://www.plymouth.gov.uk/news/how-we-manage-citys-assets</x:v>
      </x:c>
      <x:c r="N229" s="15" t="str"/>
    </x:row>
    <x:row r="230" ht="62" customHeight="1">
      <x:c r="A230" s="15" t="str">
        <x:v>Plymouth</x:v>
      </x:c>
      <x:c r="B230" s="15" t="str">
        <x:v>Sherford Business Park</x:v>
      </x:c>
      <x:c r="C230" s="15" t="str">
        <x:v>Sherford</x:v>
      </x:c>
      <x:c r="D230" s="14" t="n">
        <x:v>1310</x:v>
      </x:c>
      <x:c r="E230" s="30" t="str">
        <x:v>Nearby</x:v>
      </x:c>
      <x:c r="F230" s="30" t="str">
        <x:v>Estate / grouped industrial area</x:v>
      </x:c>
      <x:c r="G230" s="14" t="n">
        <x:f>COUNTIFS('Unit details'!$B$336:$B$980,$A230,'Unit details'!$V$336:$V$980,$A230&amp;" — "&amp;$B230,'Unit details'!$H$336:$H$980,"Current",'Unit details'!$E$336:$E$980,"Town")</x:f>
        <x:v>0</x:v>
      </x:c>
      <x:c r="H230" s="14" t="n">
        <x:f>COUNTIFS('Unit details'!$B$336:$B$980,$A230,'Unit details'!$V$336:$V$980,$A230&amp;" — "&amp;$B230,'Unit details'!$H$336:$H$980,"Current",'Unit details'!$E$336:$E$980,"Nearby")</x:f>
        <x:v>0</x:v>
      </x:c>
      <x:c r="I230" s="14" t="n">
        <x:f>COUNTIFS('Unit details'!$B$336:$B$980,$A230,'Unit details'!$V$336:$V$980,$A230&amp;" — "&amp;$B230,'Unit details'!$H$336:$H$980,"Current")</x:f>
        <x:v>0</x:v>
      </x:c>
      <x:c r="J230" s="14" t="n">
        <x:f>SUMIFS('Unit details'!$Y$336:$Y$980,'Unit details'!$B$336:$B$980,$A230,'Unit details'!$V$336:$V$980,$A230&amp;" — "&amp;$B230,'Unit details'!$H$336:$H$980,"Future")</x:f>
        <x:v>0</x:v>
      </x:c>
      <x:c r="K230" s="14" t="n">
        <x:f>COUNTIFS('Unit details'!$B$336:$B$980,$A230,'Unit details'!$V$336:$V$980,$A230&amp;" — "&amp;$B230,'Unit details'!$H$336:$H$980,"Uncertain")</x:f>
        <x:v>0</x:v>
      </x:c>
      <x:c r="L23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0" s="15" t="str">
        <x:v>https://www.rightmove.co.uk/properties/773323173212928</x:v>
      </x:c>
      <x:c r="N230" s="15" t="str"/>
    </x:row>
    <x:row r="231" ht="62" customHeight="1">
      <x:c r="A231" s="15" t="str">
        <x:v>Plymouth</x:v>
      </x:c>
      <x:c r="B231" s="15" t="str">
        <x:v>Blagdons Boatyard</x:v>
      </x:c>
      <x:c r="C231" s="15" t="str">
        <x:v>Plymouth</x:v>
      </x:c>
      <x:c r="D231" s="14" t="n">
        <x:v>266955</x:v>
      </x:c>
      <x:c r="E231" s="30" t="str">
        <x:v>Town</x:v>
      </x:c>
      <x:c r="F231" s="30" t="str">
        <x:v>Estate / grouped industrial area</x:v>
      </x:c>
      <x:c r="G231" s="14" t="n">
        <x:f>COUNTIFS('Unit details'!$B$336:$B$980,$A231,'Unit details'!$V$336:$V$980,$A231&amp;" — "&amp;$B231,'Unit details'!$H$336:$H$980,"Current",'Unit details'!$E$336:$E$980,"Town")</x:f>
        <x:v>1</x:v>
      </x:c>
      <x:c r="H231" s="14" t="n">
        <x:f>COUNTIFS('Unit details'!$B$336:$B$980,$A231,'Unit details'!$V$336:$V$980,$A231&amp;" — "&amp;$B231,'Unit details'!$H$336:$H$980,"Current",'Unit details'!$E$336:$E$980,"Nearby")</x:f>
        <x:v>0</x:v>
      </x:c>
      <x:c r="I231" s="14" t="n">
        <x:f>COUNTIFS('Unit details'!$B$336:$B$980,$A231,'Unit details'!$V$336:$V$980,$A231&amp;" — "&amp;$B231,'Unit details'!$H$336:$H$980,"Current")</x:f>
        <x:v>1</x:v>
      </x:c>
      <x:c r="J231" s="14" t="n">
        <x:f>SUMIFS('Unit details'!$Y$336:$Y$980,'Unit details'!$B$336:$B$980,$A231,'Unit details'!$V$336:$V$980,$A231&amp;" — "&amp;$B231,'Unit details'!$H$336:$H$980,"Future")</x:f>
        <x:v>0</x:v>
      </x:c>
      <x:c r="K231" s="14" t="n">
        <x:f>COUNTIFS('Unit details'!$B$336:$B$980,$A231,'Unit details'!$V$336:$V$980,$A231&amp;" — "&amp;$B231,'Unit details'!$H$336:$H$980,"Uncertain")</x:f>
        <x:v>0</x:v>
      </x:c>
      <x:c r="L231"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1" s="15" t="str">
        <x:v>https://www.rightmove.co.uk/properties/90931158#/?channel=COM_LET</x:v>
      </x:c>
      <x:c r="N231" s="15" t="str"/>
    </x:row>
    <x:row r="232" ht="62" customHeight="1">
      <x:c r="A232" s="15" t="str">
        <x:v>Plymouth</x:v>
      </x:c>
      <x:c r="B232" s="15" t="str">
        <x:v>Burrington / Eurotech Park</x:v>
      </x:c>
      <x:c r="C232" s="15" t="str">
        <x:v>Plymouth</x:v>
      </x:c>
      <x:c r="D232" s="14" t="n">
        <x:v>266955</x:v>
      </x:c>
      <x:c r="E232" s="30" t="str">
        <x:v>Town</x:v>
      </x:c>
      <x:c r="F232" s="30" t="str">
        <x:v>Estate / grouped industrial area</x:v>
      </x:c>
      <x:c r="G232" s="14" t="n">
        <x:f>COUNTIFS('Unit details'!$B$336:$B$980,$A232,'Unit details'!$V$336:$V$980,$A232&amp;" — "&amp;$B232,'Unit details'!$H$336:$H$980,"Current",'Unit details'!$E$336:$E$980,"Town")</x:f>
        <x:v>0</x:v>
      </x:c>
      <x:c r="H232" s="14" t="n">
        <x:f>COUNTIFS('Unit details'!$B$336:$B$980,$A232,'Unit details'!$V$336:$V$980,$A232&amp;" — "&amp;$B232,'Unit details'!$H$336:$H$980,"Current",'Unit details'!$E$336:$E$980,"Nearby")</x:f>
        <x:v>0</x:v>
      </x:c>
      <x:c r="I232" s="14" t="n">
        <x:f>COUNTIFS('Unit details'!$B$336:$B$980,$A232,'Unit details'!$V$336:$V$980,$A232&amp;" — "&amp;$B232,'Unit details'!$H$336:$H$980,"Current")</x:f>
        <x:v>0</x:v>
      </x:c>
      <x:c r="J232" s="14" t="n">
        <x:f>SUMIFS('Unit details'!$Y$336:$Y$980,'Unit details'!$B$336:$B$980,$A232,'Unit details'!$V$336:$V$980,$A232&amp;" — "&amp;$B232,'Unit details'!$H$336:$H$980,"Future")</x:f>
        <x:v>0</x:v>
      </x:c>
      <x:c r="K232" s="14" t="n">
        <x:f>COUNTIFS('Unit details'!$B$336:$B$980,$A232,'Unit details'!$V$336:$V$980,$A232&amp;" — "&amp;$B232,'Unit details'!$H$336:$H$980,"Uncertain")</x:f>
        <x:v>1</x:v>
      </x:c>
      <x:c r="L23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2" s="15" t="str">
        <x:v>https://www.zoopla.co.uk/to-rent/commercial/details/74247867/</x:v>
      </x:c>
      <x:c r="N232" s="15" t="str"/>
    </x:row>
    <x:row r="233" ht="62" customHeight="1">
      <x:c r="A233" s="15" t="str">
        <x:v>Plymouth</x:v>
      </x:c>
      <x:c r="B233" s="15" t="str">
        <x:v>Burrington Industrial Estate</x:v>
      </x:c>
      <x:c r="C233" s="15" t="str">
        <x:v>Plymouth</x:v>
      </x:c>
      <x:c r="D233" s="14" t="n">
        <x:v>266955</x:v>
      </x:c>
      <x:c r="E233" s="30" t="str">
        <x:v>Town</x:v>
      </x:c>
      <x:c r="F233" s="30" t="str">
        <x:v>Estate / grouped industrial area</x:v>
      </x:c>
      <x:c r="G233" s="14" t="n">
        <x:f>COUNTIFS('Unit details'!$B$336:$B$980,$A233,'Unit details'!$V$336:$V$980,$A233&amp;" — "&amp;$B233,'Unit details'!$H$336:$H$980,"Current",'Unit details'!$E$336:$E$980,"Town")</x:f>
        <x:v>4</x:v>
      </x:c>
      <x:c r="H233" s="14" t="n">
        <x:f>COUNTIFS('Unit details'!$B$336:$B$980,$A233,'Unit details'!$V$336:$V$980,$A233&amp;" — "&amp;$B233,'Unit details'!$H$336:$H$980,"Current",'Unit details'!$E$336:$E$980,"Nearby")</x:f>
        <x:v>0</x:v>
      </x:c>
      <x:c r="I233" s="14" t="n">
        <x:f>COUNTIFS('Unit details'!$B$336:$B$980,$A233,'Unit details'!$V$336:$V$980,$A233&amp;" — "&amp;$B233,'Unit details'!$H$336:$H$980,"Current")</x:f>
        <x:v>4</x:v>
      </x:c>
      <x:c r="J233" s="14" t="n">
        <x:f>SUMIFS('Unit details'!$Y$336:$Y$980,'Unit details'!$B$336:$B$980,$A233,'Unit details'!$V$336:$V$980,$A233&amp;" — "&amp;$B233,'Unit details'!$H$336:$H$980,"Future")</x:f>
        <x:v>0</x:v>
      </x:c>
      <x:c r="K233" s="14" t="n">
        <x:f>COUNTIFS('Unit details'!$B$336:$B$980,$A233,'Unit details'!$V$336:$V$980,$A233&amp;" — "&amp;$B233,'Unit details'!$H$336:$H$980,"Uncertain")</x:f>
        <x:v>1</x:v>
      </x:c>
      <x:c r="L233"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3" s="15" t="str">
        <x:v>https://www.zoopla.co.uk/to-rent/commercial/details/73799880/</x:v>
      </x:c>
      <x:c r="N233" s="15" t="str"/>
    </x:row>
    <x:row r="234" ht="62" customHeight="1">
      <x:c r="A234" s="15" t="str">
        <x:v>Plymouth</x:v>
      </x:c>
      <x:c r="B234" s="15" t="str">
        <x:v>Cattedown / Clare Place</x:v>
      </x:c>
      <x:c r="C234" s="15" t="str">
        <x:v>Plymouth</x:v>
      </x:c>
      <x:c r="D234" s="14" t="n">
        <x:v>266955</x:v>
      </x:c>
      <x:c r="E234" s="30" t="str">
        <x:v>Town</x:v>
      </x:c>
      <x:c r="F234" s="30" t="str">
        <x:v>Estate / grouped industrial area</x:v>
      </x:c>
      <x:c r="G234" s="14" t="n">
        <x:f>COUNTIFS('Unit details'!$B$336:$B$980,$A234,'Unit details'!$V$336:$V$980,$A234&amp;" — "&amp;$B234,'Unit details'!$H$336:$H$980,"Current",'Unit details'!$E$336:$E$980,"Town")</x:f>
        <x:v>1</x:v>
      </x:c>
      <x:c r="H234" s="14" t="n">
        <x:f>COUNTIFS('Unit details'!$B$336:$B$980,$A234,'Unit details'!$V$336:$V$980,$A234&amp;" — "&amp;$B234,'Unit details'!$H$336:$H$980,"Current",'Unit details'!$E$336:$E$980,"Nearby")</x:f>
        <x:v>0</x:v>
      </x:c>
      <x:c r="I234" s="14" t="n">
        <x:f>COUNTIFS('Unit details'!$B$336:$B$980,$A234,'Unit details'!$V$336:$V$980,$A234&amp;" — "&amp;$B234,'Unit details'!$H$336:$H$980,"Current")</x:f>
        <x:v>1</x:v>
      </x:c>
      <x:c r="J234" s="14" t="n">
        <x:f>SUMIFS('Unit details'!$Y$336:$Y$980,'Unit details'!$B$336:$B$980,$A234,'Unit details'!$V$336:$V$980,$A234&amp;" — "&amp;$B234,'Unit details'!$H$336:$H$980,"Future")</x:f>
        <x:v>0</x:v>
      </x:c>
      <x:c r="K234" s="14" t="n">
        <x:f>COUNTIFS('Unit details'!$B$336:$B$980,$A234,'Unit details'!$V$336:$V$980,$A234&amp;" — "&amp;$B234,'Unit details'!$H$336:$H$980,"Uncertain")</x:f>
        <x:v>0</x:v>
      </x:c>
      <x:c r="L23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4" s="15" t="str">
        <x:v>https://www.zoopla.co.uk/to-rent/commercial/details/71435673/</x:v>
      </x:c>
      <x:c r="N234" s="15" t="str"/>
    </x:row>
    <x:row r="235" ht="62" customHeight="1">
      <x:c r="A235" s="15" t="str">
        <x:v>Plymouth</x:v>
      </x:c>
      <x:c r="B235" s="15" t="str">
        <x:v>Estover / Darklake Park</x:v>
      </x:c>
      <x:c r="C235" s="15" t="str">
        <x:v>Plymouth</x:v>
      </x:c>
      <x:c r="D235" s="14" t="n">
        <x:v>266955</x:v>
      </x:c>
      <x:c r="E235" s="30" t="str">
        <x:v>Town</x:v>
      </x:c>
      <x:c r="F235" s="30" t="str">
        <x:v>Estate / grouped industrial area</x:v>
      </x:c>
      <x:c r="G235" s="14" t="n">
        <x:f>COUNTIFS('Unit details'!$B$336:$B$980,$A235,'Unit details'!$V$336:$V$980,$A235&amp;" — "&amp;$B235,'Unit details'!$H$336:$H$980,"Current",'Unit details'!$E$336:$E$980,"Town")</x:f>
        <x:v>0</x:v>
      </x:c>
      <x:c r="H235" s="14" t="n">
        <x:f>COUNTIFS('Unit details'!$B$336:$B$980,$A235,'Unit details'!$V$336:$V$980,$A235&amp;" — "&amp;$B235,'Unit details'!$H$336:$H$980,"Current",'Unit details'!$E$336:$E$980,"Nearby")</x:f>
        <x:v>0</x:v>
      </x:c>
      <x:c r="I235" s="14" t="n">
        <x:f>COUNTIFS('Unit details'!$B$336:$B$980,$A235,'Unit details'!$V$336:$V$980,$A235&amp;" — "&amp;$B235,'Unit details'!$H$336:$H$980,"Current")</x:f>
        <x:v>0</x:v>
      </x:c>
      <x:c r="J235" s="14" t="n">
        <x:f>SUMIFS('Unit details'!$Y$336:$Y$980,'Unit details'!$B$336:$B$980,$A235,'Unit details'!$V$336:$V$980,$A235&amp;" — "&amp;$B235,'Unit details'!$H$336:$H$980,"Future")</x:f>
        <x:v>0</x:v>
      </x:c>
      <x:c r="K235" s="14" t="n">
        <x:f>COUNTIFS('Unit details'!$B$336:$B$980,$A235,'Unit details'!$V$336:$V$980,$A235&amp;" — "&amp;$B235,'Unit details'!$H$336:$H$980,"Uncertain")</x:f>
        <x:v>1</x:v>
      </x:c>
      <x:c r="L235"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5" s="15" t="str">
        <x:v>https://www.zoopla.co.uk/to-rent/commercial/details/72639225/</x:v>
      </x:c>
      <x:c r="N235" s="15" t="str"/>
    </x:row>
    <x:row r="236" ht="62" customHeight="1">
      <x:c r="A236" s="15" t="str">
        <x:v>Plymouth</x:v>
      </x:c>
      <x:c r="B236" s="15" t="str">
        <x:v>Estover / Sisna Park</x:v>
      </x:c>
      <x:c r="C236" s="15" t="str">
        <x:v>Plymouth</x:v>
      </x:c>
      <x:c r="D236" s="14" t="n">
        <x:v>266955</x:v>
      </x:c>
      <x:c r="E236" s="30" t="str">
        <x:v>Town</x:v>
      </x:c>
      <x:c r="F236" s="30" t="str">
        <x:v>Estate / grouped industrial area</x:v>
      </x:c>
      <x:c r="G236" s="14" t="n">
        <x:f>COUNTIFS('Unit details'!$B$336:$B$980,$A236,'Unit details'!$V$336:$V$980,$A236&amp;" — "&amp;$B236,'Unit details'!$H$336:$H$980,"Current",'Unit details'!$E$336:$E$980,"Town")</x:f>
        <x:v>3</x:v>
      </x:c>
      <x:c r="H236" s="14" t="n">
        <x:f>COUNTIFS('Unit details'!$B$336:$B$980,$A236,'Unit details'!$V$336:$V$980,$A236&amp;" — "&amp;$B236,'Unit details'!$H$336:$H$980,"Current",'Unit details'!$E$336:$E$980,"Nearby")</x:f>
        <x:v>0</x:v>
      </x:c>
      <x:c r="I236" s="14" t="n">
        <x:f>COUNTIFS('Unit details'!$B$336:$B$980,$A236,'Unit details'!$V$336:$V$980,$A236&amp;" — "&amp;$B236,'Unit details'!$H$336:$H$980,"Current")</x:f>
        <x:v>3</x:v>
      </x:c>
      <x:c r="J236" s="14" t="n">
        <x:f>SUMIFS('Unit details'!$Y$336:$Y$980,'Unit details'!$B$336:$B$980,$A236,'Unit details'!$V$336:$V$980,$A236&amp;" — "&amp;$B236,'Unit details'!$H$336:$H$980,"Future")</x:f>
        <x:v>0</x:v>
      </x:c>
      <x:c r="K236" s="14" t="n">
        <x:f>COUNTIFS('Unit details'!$B$336:$B$980,$A236,'Unit details'!$V$336:$V$980,$A236&amp;" — "&amp;$B236,'Unit details'!$H$336:$H$980,"Uncertain")</x:f>
        <x:v>1</x:v>
      </x:c>
      <x:c r="L23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6" s="15" t="str">
        <x:v>https://www.zoopla.co.uk/to-rent/commercial/details/74470616/</x:v>
      </x:c>
      <x:c r="N236" s="15" t="str"/>
    </x:row>
    <x:row r="237" ht="75" customHeight="1">
      <x:c r="A237" s="15" t="str">
        <x:v>Plymouth</x:v>
      </x:c>
      <x:c r="B237" s="15" t="str">
        <x:v>Estover Industrial Estate</x:v>
      </x:c>
      <x:c r="C237" s="15" t="str">
        <x:v>Plymouth</x:v>
      </x:c>
      <x:c r="D237" s="14" t="n">
        <x:v>266955</x:v>
      </x:c>
      <x:c r="E237" s="30" t="str">
        <x:v>Town</x:v>
      </x:c>
      <x:c r="F237" s="30" t="str">
        <x:v>Estate / grouped industrial area</x:v>
      </x:c>
      <x:c r="G237" s="14" t="n">
        <x:f>COUNTIFS('Unit details'!$B$336:$B$980,$A237,'Unit details'!$V$336:$V$980,$A237&amp;" — "&amp;$B237,'Unit details'!$H$336:$H$980,"Current",'Unit details'!$E$336:$E$980,"Town")</x:f>
        <x:v>3</x:v>
      </x:c>
      <x:c r="H237" s="14" t="n">
        <x:f>COUNTIFS('Unit details'!$B$336:$B$980,$A237,'Unit details'!$V$336:$V$980,$A237&amp;" — "&amp;$B237,'Unit details'!$H$336:$H$980,"Current",'Unit details'!$E$336:$E$980,"Nearby")</x:f>
        <x:v>0</x:v>
      </x:c>
      <x:c r="I237" s="14" t="n">
        <x:f>COUNTIFS('Unit details'!$B$336:$B$980,$A237,'Unit details'!$V$336:$V$980,$A237&amp;" — "&amp;$B237,'Unit details'!$H$336:$H$980,"Current")</x:f>
        <x:v>3</x:v>
      </x:c>
      <x:c r="J237" s="14" t="n">
        <x:f>SUMIFS('Unit details'!$Y$336:$Y$980,'Unit details'!$B$336:$B$980,$A237,'Unit details'!$V$336:$V$980,$A237&amp;" — "&amp;$B237,'Unit details'!$H$336:$H$980,"Future")</x:f>
        <x:v>0</x:v>
      </x:c>
      <x:c r="K237" s="14" t="n">
        <x:f>COUNTIFS('Unit details'!$B$336:$B$980,$A237,'Unit details'!$V$336:$V$980,$A237&amp;" — "&amp;$B237,'Unit details'!$H$336:$H$980,"Uncertain")</x:f>
        <x:v>0</x:v>
      </x:c>
      <x:c r="L237" s="15" t="str">
        <x:v>Minimum named area evidenced by listings. Nested parks can sit within broader employment districts; no complete stock denominator. Agent current listing describes established industrial area; Bush Park is inside Estover. Host population uses Census 2021 BUA where the named locality can be matched. Nested schemes are grouped once; zero current means no identified unit in reviewed sources.</x:v>
      </x:c>
      <x:c r="M237" s="15" t="str">
        <x:v>https://www.zoopla.co.uk/to-rent/commercial/details/66784514/</x:v>
      </x:c>
      <x:c r="N237" s="15" t="str">
        <x:v>https://listers.uk.com/commercial-property/2-bush-park-estover-plymouth-devon/</x:v>
      </x:c>
    </x:row>
    <x:row r="238" ht="49" customHeight="1">
      <x:c r="A238" s="15" t="str">
        <x:v>Plymouth</x:v>
      </x:c>
      <x:c r="B238" s="15" t="str">
        <x:v>Faraday Mill</x:v>
      </x:c>
      <x:c r="C238" s="15" t="str">
        <x:v>Plymouth</x:v>
      </x:c>
      <x:c r="D238" s="14" t="n">
        <x:v>266955</x:v>
      </x:c>
      <x:c r="E238" s="30" t="str">
        <x:v>Town</x:v>
      </x:c>
      <x:c r="F238" s="30" t="str">
        <x:v>Estate / grouped industrial area</x:v>
      </x:c>
      <x:c r="G238" s="14" t="n">
        <x:f>COUNTIFS('Unit details'!$B$336:$B$980,$A238,'Unit details'!$V$336:$V$980,$A238&amp;" — "&amp;$B238,'Unit details'!$H$336:$H$980,"Current",'Unit details'!$E$336:$E$980,"Town")</x:f>
        <x:v>0</x:v>
      </x:c>
      <x:c r="H238" s="14" t="n">
        <x:f>COUNTIFS('Unit details'!$B$336:$B$980,$A238,'Unit details'!$V$336:$V$980,$A238&amp;" — "&amp;$B238,'Unit details'!$H$336:$H$980,"Current",'Unit details'!$E$336:$E$980,"Nearby")</x:f>
        <x:v>0</x:v>
      </x:c>
      <x:c r="I238" s="14" t="n">
        <x:f>COUNTIFS('Unit details'!$B$336:$B$980,$A238,'Unit details'!$V$336:$V$980,$A238&amp;" — "&amp;$B238,'Unit details'!$H$336:$H$980,"Current")</x:f>
        <x:v>0</x:v>
      </x:c>
      <x:c r="J238" s="14" t="n">
        <x:f>SUMIFS('Unit details'!$Y$336:$Y$980,'Unit details'!$B$336:$B$980,$A238,'Unit details'!$V$336:$V$980,$A238&amp;" — "&amp;$B238,'Unit details'!$H$336:$H$980,"Future")</x:f>
        <x:v>0</x:v>
      </x:c>
      <x:c r="K238" s="14" t="n">
        <x:f>COUNTIFS('Unit details'!$B$336:$B$980,$A238,'Unit details'!$V$336:$V$980,$A238&amp;" — "&amp;$B238,'Unit details'!$H$336:$H$980,"Uncertain")</x:f>
        <x:v>0</x:v>
      </x:c>
      <x:c r="L238" s="15" t="str">
        <x:v>192,219 sq ft multi-let estate; units 600–4,800 sq ft according to estate website. Host population uses Census 2021 BUA where the named locality can be matched. Nested schemes are grouped once; zero current means no identified unit in reviewed sources.</x:v>
      </x:c>
      <x:c r="M238" s="15" t="str">
        <x:v>https://faraday-mill.co.uk/</x:v>
      </x:c>
      <x:c r="N238" s="15" t="str"/>
    </x:row>
    <x:row r="239" ht="62" customHeight="1">
      <x:c r="A239" s="15" t="str">
        <x:v>Plymouth</x:v>
      </x:c>
      <x:c r="B239" s="15" t="str">
        <x:v>Kingsleat Trade Park</x:v>
      </x:c>
      <x:c r="C239" s="15" t="str">
        <x:v>Plymouth</x:v>
      </x:c>
      <x:c r="D239" s="14" t="n">
        <x:v>266955</x:v>
      </x:c>
      <x:c r="E239" s="30" t="str">
        <x:v>Town</x:v>
      </x:c>
      <x:c r="F239" s="30" t="str">
        <x:v>Estate / grouped industrial area</x:v>
      </x:c>
      <x:c r="G239" s="14" t="n">
        <x:f>COUNTIFS('Unit details'!$B$336:$B$980,$A239,'Unit details'!$V$336:$V$980,$A239&amp;" — "&amp;$B239,'Unit details'!$H$336:$H$980,"Current",'Unit details'!$E$336:$E$980,"Town")</x:f>
        <x:v>1</x:v>
      </x:c>
      <x:c r="H239" s="14" t="n">
        <x:f>COUNTIFS('Unit details'!$B$336:$B$980,$A239,'Unit details'!$V$336:$V$980,$A239&amp;" — "&amp;$B239,'Unit details'!$H$336:$H$980,"Current",'Unit details'!$E$336:$E$980,"Nearby")</x:f>
        <x:v>0</x:v>
      </x:c>
      <x:c r="I239" s="14" t="n">
        <x:f>COUNTIFS('Unit details'!$B$336:$B$980,$A239,'Unit details'!$V$336:$V$980,$A239&amp;" — "&amp;$B239,'Unit details'!$H$336:$H$980,"Current")</x:f>
        <x:v>1</x:v>
      </x:c>
      <x:c r="J239" s="14" t="n">
        <x:f>SUMIFS('Unit details'!$Y$336:$Y$980,'Unit details'!$B$336:$B$980,$A239,'Unit details'!$V$336:$V$980,$A239&amp;" — "&amp;$B239,'Unit details'!$H$336:$H$980,"Future")</x:f>
        <x:v>0</x:v>
      </x:c>
      <x:c r="K239" s="14" t="n">
        <x:f>COUNTIFS('Unit details'!$B$336:$B$980,$A239,'Unit details'!$V$336:$V$980,$A239&amp;" — "&amp;$B239,'Unit details'!$H$336:$H$980,"Uncertain")</x:f>
        <x:v>0</x:v>
      </x:c>
      <x:c r="L239"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39" s="15" t="str">
        <x:v>https://www.zoopla.co.uk/to-rent/commercial/details/66784504/</x:v>
      </x:c>
      <x:c r="N239" s="15" t="str"/>
    </x:row>
    <x:row r="240" ht="62" customHeight="1">
      <x:c r="A240" s="15" t="str">
        <x:v>Plymouth</x:v>
      </x:c>
      <x:c r="B240" s="15" t="str">
        <x:v>Langage Business Park</x:v>
      </x:c>
      <x:c r="C240" s="15" t="str">
        <x:v>Plymouth</x:v>
      </x:c>
      <x:c r="D240" s="14" t="n">
        <x:v>266955</x:v>
      </x:c>
      <x:c r="E240" s="30" t="str">
        <x:v>Town</x:v>
      </x:c>
      <x:c r="F240" s="30" t="str">
        <x:v>Estate / grouped industrial area</x:v>
      </x:c>
      <x:c r="G240" s="14" t="n">
        <x:f>COUNTIFS('Unit details'!$B$336:$B$980,$A240,'Unit details'!$V$336:$V$980,$A240&amp;" — "&amp;$B240,'Unit details'!$H$336:$H$980,"Current",'Unit details'!$E$336:$E$980,"Town")</x:f>
        <x:v>2</x:v>
      </x:c>
      <x:c r="H240" s="14" t="n">
        <x:f>COUNTIFS('Unit details'!$B$336:$B$980,$A240,'Unit details'!$V$336:$V$980,$A240&amp;" — "&amp;$B240,'Unit details'!$H$336:$H$980,"Current",'Unit details'!$E$336:$E$980,"Nearby")</x:f>
        <x:v>0</x:v>
      </x:c>
      <x:c r="I240" s="14" t="n">
        <x:f>COUNTIFS('Unit details'!$B$336:$B$980,$A240,'Unit details'!$V$336:$V$980,$A240&amp;" — "&amp;$B240,'Unit details'!$H$336:$H$980,"Current")</x:f>
        <x:v>2</x:v>
      </x:c>
      <x:c r="J240" s="14" t="n">
        <x:f>SUMIFS('Unit details'!$Y$336:$Y$980,'Unit details'!$B$336:$B$980,$A240,'Unit details'!$V$336:$V$980,$A240&amp;" — "&amp;$B240,'Unit details'!$H$336:$H$980,"Future")</x:f>
        <x:v>0</x:v>
      </x:c>
      <x:c r="K240" s="14" t="n">
        <x:f>COUNTIFS('Unit details'!$B$336:$B$980,$A240,'Unit details'!$V$336:$V$980,$A240&amp;" — "&amp;$B240,'Unit details'!$H$336:$H$980,"Uncertain")</x:f>
        <x:v>4</x:v>
      </x:c>
      <x:c r="L24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0" s="15" t="str">
        <x:v>https://www.zoopla.co.uk/to-rent/commercial/details/72368025/</x:v>
      </x:c>
      <x:c r="N240" s="15" t="str"/>
    </x:row>
    <x:row r="241" ht="62" customHeight="1">
      <x:c r="A241" s="15" t="str">
        <x:v>Plymouth</x:v>
      </x:c>
      <x:c r="B241" s="15" t="str">
        <x:v>Langage Energy Park</x:v>
      </x:c>
      <x:c r="C241" s="15" t="str">
        <x:v>Plymouth</x:v>
      </x:c>
      <x:c r="D241" s="14" t="n">
        <x:v>266955</x:v>
      </x:c>
      <x:c r="E241" s="30" t="str">
        <x:v>Town</x:v>
      </x:c>
      <x:c r="F241" s="30" t="str">
        <x:v>Estate / grouped industrial area</x:v>
      </x:c>
      <x:c r="G241" s="14" t="n">
        <x:f>COUNTIFS('Unit details'!$B$336:$B$980,$A241,'Unit details'!$V$336:$V$980,$A241&amp;" — "&amp;$B241,'Unit details'!$H$336:$H$980,"Current",'Unit details'!$E$336:$E$980,"Town")</x:f>
        <x:v>0</x:v>
      </x:c>
      <x:c r="H241" s="14" t="n">
        <x:f>COUNTIFS('Unit details'!$B$336:$B$980,$A241,'Unit details'!$V$336:$V$980,$A241&amp;" — "&amp;$B241,'Unit details'!$H$336:$H$980,"Current",'Unit details'!$E$336:$E$980,"Nearby")</x:f>
        <x:v>0</x:v>
      </x:c>
      <x:c r="I241" s="14" t="n">
        <x:f>COUNTIFS('Unit details'!$B$336:$B$980,$A241,'Unit details'!$V$336:$V$980,$A241&amp;" — "&amp;$B241,'Unit details'!$H$336:$H$980,"Current")</x:f>
        <x:v>0</x:v>
      </x:c>
      <x:c r="J241" s="14" t="n">
        <x:f>SUMIFS('Unit details'!$Y$336:$Y$980,'Unit details'!$B$336:$B$980,$A241,'Unit details'!$V$336:$V$980,$A241&amp;" — "&amp;$B241,'Unit details'!$H$336:$H$980,"Future")</x:f>
        <x:v>7</x:v>
      </x:c>
      <x:c r="K241" s="14" t="n">
        <x:f>COUNTIFS('Unit details'!$B$336:$B$980,$A241,'Unit details'!$V$336:$V$980,$A241&amp;" — "&amp;$B241,'Unit details'!$H$336:$H$980,"Uncertain")</x:f>
        <x:v>0</x:v>
      </x:c>
      <x:c r="L241"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1" s="15" t="str">
        <x:v>https://www.zoopla.co.uk/to-rent/commercial/details/65722092/</x:v>
      </x:c>
      <x:c r="N241" s="15" t="str"/>
    </x:row>
    <x:row r="242" ht="62" customHeight="1">
      <x:c r="A242" s="15" t="str">
        <x:v>Plymouth</x:v>
      </x:c>
      <x:c r="B242" s="15" t="str">
        <x:v>Neptune Park</x:v>
      </x:c>
      <x:c r="C242" s="15" t="str">
        <x:v>Plymouth</x:v>
      </x:c>
      <x:c r="D242" s="14" t="n">
        <x:v>266955</x:v>
      </x:c>
      <x:c r="E242" s="30" t="str">
        <x:v>Town</x:v>
      </x:c>
      <x:c r="F242" s="30" t="str">
        <x:v>Estate / grouped industrial area</x:v>
      </x:c>
      <x:c r="G242" s="14" t="n">
        <x:f>COUNTIFS('Unit details'!$B$336:$B$980,$A242,'Unit details'!$V$336:$V$980,$A242&amp;" — "&amp;$B242,'Unit details'!$H$336:$H$980,"Current",'Unit details'!$E$336:$E$980,"Town")</x:f>
        <x:v>1</x:v>
      </x:c>
      <x:c r="H242" s="14" t="n">
        <x:f>COUNTIFS('Unit details'!$B$336:$B$980,$A242,'Unit details'!$V$336:$V$980,$A242&amp;" — "&amp;$B242,'Unit details'!$H$336:$H$980,"Current",'Unit details'!$E$336:$E$980,"Nearby")</x:f>
        <x:v>0</x:v>
      </x:c>
      <x:c r="I242" s="14" t="n">
        <x:f>COUNTIFS('Unit details'!$B$336:$B$980,$A242,'Unit details'!$V$336:$V$980,$A242&amp;" — "&amp;$B242,'Unit details'!$H$336:$H$980,"Current")</x:f>
        <x:v>1</x:v>
      </x:c>
      <x:c r="J242" s="14" t="n">
        <x:f>SUMIFS('Unit details'!$Y$336:$Y$980,'Unit details'!$B$336:$B$980,$A242,'Unit details'!$V$336:$V$980,$A242&amp;" — "&amp;$B242,'Unit details'!$H$336:$H$980,"Future")</x:f>
        <x:v>0</x:v>
      </x:c>
      <x:c r="K242" s="14" t="n">
        <x:f>COUNTIFS('Unit details'!$B$336:$B$980,$A242,'Unit details'!$V$336:$V$980,$A242&amp;" — "&amp;$B242,'Unit details'!$H$336:$H$980,"Uncertain")</x:f>
        <x:v>0</x:v>
      </x:c>
      <x:c r="L24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2" s="15" t="str">
        <x:v>https://www.zoopla.co.uk/to-rent/commercial/details/73625925/</x:v>
      </x:c>
      <x:c r="N242" s="15" t="str"/>
    </x:row>
    <x:row r="243" ht="62" customHeight="1">
      <x:c r="A243" s="15" t="str">
        <x:v>Plymouth</x:v>
      </x:c>
      <x:c r="B243" s="15" t="str">
        <x:v>Newnham Industrial Estate</x:v>
      </x:c>
      <x:c r="C243" s="15" t="str">
        <x:v>Plymouth</x:v>
      </x:c>
      <x:c r="D243" s="14" t="n">
        <x:v>266955</x:v>
      </x:c>
      <x:c r="E243" s="30" t="str">
        <x:v>Town</x:v>
      </x:c>
      <x:c r="F243" s="30" t="str">
        <x:v>Estate / grouped industrial area</x:v>
      </x:c>
      <x:c r="G243" s="14" t="n">
        <x:f>COUNTIFS('Unit details'!$B$336:$B$980,$A243,'Unit details'!$V$336:$V$980,$A243&amp;" — "&amp;$B243,'Unit details'!$H$336:$H$980,"Current",'Unit details'!$E$336:$E$980,"Town")</x:f>
        <x:v>4</x:v>
      </x:c>
      <x:c r="H243" s="14" t="n">
        <x:f>COUNTIFS('Unit details'!$B$336:$B$980,$A243,'Unit details'!$V$336:$V$980,$A243&amp;" — "&amp;$B243,'Unit details'!$H$336:$H$980,"Current",'Unit details'!$E$336:$E$980,"Nearby")</x:f>
        <x:v>0</x:v>
      </x:c>
      <x:c r="I243" s="14" t="n">
        <x:f>COUNTIFS('Unit details'!$B$336:$B$980,$A243,'Unit details'!$V$336:$V$980,$A243&amp;" — "&amp;$B243,'Unit details'!$H$336:$H$980,"Current")</x:f>
        <x:v>4</x:v>
      </x:c>
      <x:c r="J243" s="14" t="n">
        <x:f>SUMIFS('Unit details'!$Y$336:$Y$980,'Unit details'!$B$336:$B$980,$A243,'Unit details'!$V$336:$V$980,$A243&amp;" — "&amp;$B243,'Unit details'!$H$336:$H$980,"Future")</x:f>
        <x:v>0</x:v>
      </x:c>
      <x:c r="K243" s="14" t="n">
        <x:f>COUNTIFS('Unit details'!$B$336:$B$980,$A243,'Unit details'!$V$336:$V$980,$A243&amp;" — "&amp;$B243,'Unit details'!$H$336:$H$980,"Uncertain")</x:f>
        <x:v>1</x:v>
      </x:c>
      <x:c r="L243"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3" s="15" t="str">
        <x:v>https://www.zoopla.co.uk/to-rent/commercial/details/74025895/</x:v>
      </x:c>
      <x:c r="N243" s="15" t="str"/>
    </x:row>
    <x:row r="244" ht="62" customHeight="1">
      <x:c r="A244" s="15" t="str">
        <x:v>Plymouth</x:v>
      </x:c>
      <x:c r="B244" s="15" t="str">
        <x:v>Plympton – Marshall Road</x:v>
      </x:c>
      <x:c r="C244" s="15" t="str">
        <x:v>Plymouth</x:v>
      </x:c>
      <x:c r="D244" s="14" t="n">
        <x:v>266955</x:v>
      </x:c>
      <x:c r="E244" s="30" t="str">
        <x:v>Town</x:v>
      </x:c>
      <x:c r="F244" s="30" t="str">
        <x:v>Estate / grouped industrial area</x:v>
      </x:c>
      <x:c r="G244" s="14" t="n">
        <x:f>COUNTIFS('Unit details'!$B$336:$B$980,$A244,'Unit details'!$V$336:$V$980,$A244&amp;" — "&amp;$B244,'Unit details'!$H$336:$H$980,"Current",'Unit details'!$E$336:$E$980,"Town")</x:f>
        <x:v>1</x:v>
      </x:c>
      <x:c r="H244" s="14" t="n">
        <x:f>COUNTIFS('Unit details'!$B$336:$B$980,$A244,'Unit details'!$V$336:$V$980,$A244&amp;" — "&amp;$B244,'Unit details'!$H$336:$H$980,"Current",'Unit details'!$E$336:$E$980,"Nearby")</x:f>
        <x:v>0</x:v>
      </x:c>
      <x:c r="I244" s="14" t="n">
        <x:f>COUNTIFS('Unit details'!$B$336:$B$980,$A244,'Unit details'!$V$336:$V$980,$A244&amp;" — "&amp;$B244,'Unit details'!$H$336:$H$980,"Current")</x:f>
        <x:v>1</x:v>
      </x:c>
      <x:c r="J244" s="14" t="n">
        <x:f>SUMIFS('Unit details'!$Y$336:$Y$980,'Unit details'!$B$336:$B$980,$A244,'Unit details'!$V$336:$V$980,$A244&amp;" — "&amp;$B244,'Unit details'!$H$336:$H$980,"Future")</x:f>
        <x:v>0</x:v>
      </x:c>
      <x:c r="K244" s="14" t="n">
        <x:f>COUNTIFS('Unit details'!$B$336:$B$980,$A244,'Unit details'!$V$336:$V$980,$A244&amp;" — "&amp;$B244,'Unit details'!$H$336:$H$980,"Uncertain")</x:f>
        <x:v>0</x:v>
      </x:c>
      <x:c r="L24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4" s="15" t="str">
        <x:v>https://www.zoopla.co.uk/to-rent/commercial/details/72897603/</x:v>
      </x:c>
      <x:c r="N244" s="15" t="str"/>
    </x:row>
    <x:row r="245" ht="62" customHeight="1">
      <x:c r="A245" s="15" t="str">
        <x:v>Plymouth</x:v>
      </x:c>
      <x:c r="B245" s="15" t="str">
        <x:v>Riverside Business Park</x:v>
      </x:c>
      <x:c r="C245" s="15" t="str">
        <x:v>Plymouth</x:v>
      </x:c>
      <x:c r="D245" s="14" t="n">
        <x:v>266955</x:v>
      </x:c>
      <x:c r="E245" s="30" t="str">
        <x:v>Town</x:v>
      </x:c>
      <x:c r="F245" s="30" t="str">
        <x:v>Estate / grouped industrial area</x:v>
      </x:c>
      <x:c r="G245" s="14" t="n">
        <x:f>COUNTIFS('Unit details'!$B$336:$B$980,$A245,'Unit details'!$V$336:$V$980,$A245&amp;" — "&amp;$B245,'Unit details'!$H$336:$H$980,"Current",'Unit details'!$E$336:$E$980,"Town")</x:f>
        <x:v>1</x:v>
      </x:c>
      <x:c r="H245" s="14" t="n">
        <x:f>COUNTIFS('Unit details'!$B$336:$B$980,$A245,'Unit details'!$V$336:$V$980,$A245&amp;" — "&amp;$B245,'Unit details'!$H$336:$H$980,"Current",'Unit details'!$E$336:$E$980,"Nearby")</x:f>
        <x:v>0</x:v>
      </x:c>
      <x:c r="I245" s="14" t="n">
        <x:f>COUNTIFS('Unit details'!$B$336:$B$980,$A245,'Unit details'!$V$336:$V$980,$A245&amp;" — "&amp;$B245,'Unit details'!$H$336:$H$980,"Current")</x:f>
        <x:v>1</x:v>
      </x:c>
      <x:c r="J245" s="14" t="n">
        <x:f>SUMIFS('Unit details'!$Y$336:$Y$980,'Unit details'!$B$336:$B$980,$A245,'Unit details'!$V$336:$V$980,$A245&amp;" — "&amp;$B245,'Unit details'!$H$336:$H$980,"Future")</x:f>
        <x:v>0</x:v>
      </x:c>
      <x:c r="K245" s="14" t="n">
        <x:f>COUNTIFS('Unit details'!$B$336:$B$980,$A245,'Unit details'!$V$336:$V$980,$A245&amp;" — "&amp;$B245,'Unit details'!$H$336:$H$980,"Uncertain")</x:f>
        <x:v>0</x:v>
      </x:c>
      <x:c r="L245"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5" s="15" t="str">
        <x:v>https://www.zoopla.co.uk/to-rent/commercial/details/74668366/</x:v>
      </x:c>
      <x:c r="N245" s="15" t="str"/>
    </x:row>
    <x:row r="246" ht="62" customHeight="1">
      <x:c r="A246" s="15" t="str">
        <x:v>Plymouth</x:v>
      </x:c>
      <x:c r="B246" s="15" t="str">
        <x:v>Seaton Park</x:v>
      </x:c>
      <x:c r="C246" s="15" t="str">
        <x:v>Plymouth</x:v>
      </x:c>
      <x:c r="D246" s="14" t="n">
        <x:v>266955</x:v>
      </x:c>
      <x:c r="E246" s="30" t="str">
        <x:v>Town</x:v>
      </x:c>
      <x:c r="F246" s="30" t="str">
        <x:v>Estate / grouped industrial area</x:v>
      </x:c>
      <x:c r="G246" s="14" t="n">
        <x:f>COUNTIFS('Unit details'!$B$336:$B$980,$A246,'Unit details'!$V$336:$V$980,$A246&amp;" — "&amp;$B246,'Unit details'!$H$336:$H$980,"Current",'Unit details'!$E$336:$E$980,"Town")</x:f>
        <x:v>1</x:v>
      </x:c>
      <x:c r="H246" s="14" t="n">
        <x:f>COUNTIFS('Unit details'!$B$336:$B$980,$A246,'Unit details'!$V$336:$V$980,$A246&amp;" — "&amp;$B246,'Unit details'!$H$336:$H$980,"Current",'Unit details'!$E$336:$E$980,"Nearby")</x:f>
        <x:v>0</x:v>
      </x:c>
      <x:c r="I246" s="14" t="n">
        <x:f>COUNTIFS('Unit details'!$B$336:$B$980,$A246,'Unit details'!$V$336:$V$980,$A246&amp;" — "&amp;$B246,'Unit details'!$H$336:$H$980,"Current")</x:f>
        <x:v>1</x:v>
      </x:c>
      <x:c r="J246" s="14" t="n">
        <x:f>SUMIFS('Unit details'!$Y$336:$Y$980,'Unit details'!$B$336:$B$980,$A246,'Unit details'!$V$336:$V$980,$A246&amp;" — "&amp;$B246,'Unit details'!$H$336:$H$980,"Future")</x:f>
        <x:v>0</x:v>
      </x:c>
      <x:c r="K246" s="14" t="n">
        <x:f>COUNTIFS('Unit details'!$B$336:$B$980,$A246,'Unit details'!$V$336:$V$980,$A246&amp;" — "&amp;$B246,'Unit details'!$H$336:$H$980,"Uncertain")</x:f>
        <x:v>0</x:v>
      </x:c>
      <x:c r="L24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46" s="15" t="str">
        <x:v>https://strattoncrebercommercial.co.uk/properties/unit-3-seaton-park-william-prance-road-derriford-plymouth-devon-pl6/</x:v>
      </x:c>
      <x:c r="N246" s="15" t="str"/>
    </x:row>
    <x:row r="247" ht="49" customHeight="1">
      <x:c r="A247" s="15" t="str">
        <x:v>Plymouth</x:v>
      </x:c>
      <x:c r="B247" s="15" t="str">
        <x:v>Standalone – Keyham</x:v>
      </x:c>
      <x:c r="C247" s="15" t="str">
        <x:v>Plymouth</x:v>
      </x:c>
      <x:c r="D247" s="14" t="n">
        <x:v>266955</x:v>
      </x:c>
      <x:c r="E247" s="30" t="str">
        <x:v>Town</x:v>
      </x:c>
      <x:c r="F247" s="30" t="str">
        <x:v>Standalone / other premises</x:v>
      </x:c>
      <x:c r="G247" s="14" t="n">
        <x:f>COUNTIFS('Unit details'!$B$336:$B$980,$A247,'Unit details'!$V$336:$V$980,$A247&amp;" — "&amp;$B247,'Unit details'!$H$336:$H$980,"Current",'Unit details'!$E$336:$E$980,"Town")</x:f>
        <x:v>0</x:v>
      </x:c>
      <x:c r="H247" s="14" t="n">
        <x:f>COUNTIFS('Unit details'!$B$336:$B$980,$A247,'Unit details'!$V$336:$V$980,$A247&amp;" — "&amp;$B247,'Unit details'!$H$336:$H$980,"Current",'Unit details'!$E$336:$E$980,"Nearby")</x:f>
        <x:v>0</x:v>
      </x:c>
      <x:c r="I247" s="14" t="n">
        <x:f>COUNTIFS('Unit details'!$B$336:$B$980,$A247,'Unit details'!$V$336:$V$980,$A247&amp;" — "&amp;$B247,'Unit details'!$H$336:$H$980,"Current")</x:f>
        <x:v>0</x:v>
      </x:c>
      <x:c r="J247" s="14" t="n">
        <x:f>SUMIFS('Unit details'!$Y$336:$Y$980,'Unit details'!$B$336:$B$980,$A247,'Unit details'!$V$336:$V$980,$A247&amp;" — "&amp;$B247,'Unit details'!$H$336:$H$980,"Future")</x:f>
        <x:v>0</x:v>
      </x:c>
      <x:c r="K247" s="14" t="n">
        <x:f>COUNTIFS('Unit details'!$B$336:$B$980,$A247,'Unit details'!$V$336:$V$980,$A247&amp;" — "&amp;$B247,'Unit details'!$H$336:$H$980,"Uncertain")</x:f>
        <x:v>1</x:v>
      </x:c>
      <x:c r="L247"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47" s="15" t="str">
        <x:v>https://www.zoopla.co.uk/to-rent/commercial/details/69580947/</x:v>
      </x:c>
      <x:c r="N247" s="15" t="str"/>
    </x:row>
    <x:row r="248" ht="49" customHeight="1">
      <x:c r="A248" s="15" t="str">
        <x:v>Plymouth</x:v>
      </x:c>
      <x:c r="B248" s="15" t="str">
        <x:v>Standalone – Prince Rock</x:v>
      </x:c>
      <x:c r="C248" s="15" t="str">
        <x:v>Plymouth</x:v>
      </x:c>
      <x:c r="D248" s="14" t="n">
        <x:v>266955</x:v>
      </x:c>
      <x:c r="E248" s="30" t="str">
        <x:v>Town</x:v>
      </x:c>
      <x:c r="F248" s="30" t="str">
        <x:v>Standalone / other premises</x:v>
      </x:c>
      <x:c r="G248" s="14" t="n">
        <x:f>COUNTIFS('Unit details'!$B$336:$B$980,$A248,'Unit details'!$V$336:$V$980,$A248&amp;" — "&amp;$B248,'Unit details'!$H$336:$H$980,"Current",'Unit details'!$E$336:$E$980,"Town")</x:f>
        <x:v>1</x:v>
      </x:c>
      <x:c r="H248" s="14" t="n">
        <x:f>COUNTIFS('Unit details'!$B$336:$B$980,$A248,'Unit details'!$V$336:$V$980,$A248&amp;" — "&amp;$B248,'Unit details'!$H$336:$H$980,"Current",'Unit details'!$E$336:$E$980,"Nearby")</x:f>
        <x:v>0</x:v>
      </x:c>
      <x:c r="I248" s="14" t="n">
        <x:f>COUNTIFS('Unit details'!$B$336:$B$980,$A248,'Unit details'!$V$336:$V$980,$A248&amp;" — "&amp;$B248,'Unit details'!$H$336:$H$980,"Current")</x:f>
        <x:v>1</x:v>
      </x:c>
      <x:c r="J248" s="14" t="n">
        <x:f>SUMIFS('Unit details'!$Y$336:$Y$980,'Unit details'!$B$336:$B$980,$A248,'Unit details'!$V$336:$V$980,$A248&amp;" — "&amp;$B248,'Unit details'!$H$336:$H$980,"Future")</x:f>
        <x:v>0</x:v>
      </x:c>
      <x:c r="K248" s="14" t="n">
        <x:f>COUNTIFS('Unit details'!$B$336:$B$980,$A248,'Unit details'!$V$336:$V$980,$A248&amp;" — "&amp;$B248,'Unit details'!$H$336:$H$980,"Uncertain")</x:f>
        <x:v>0</x:v>
      </x:c>
      <x:c r="L248"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48" s="15" t="str">
        <x:v>https://www.rightmove.co.uk/properties/172862564#/?channel=COM_LET</x:v>
      </x:c>
      <x:c r="N248" s="15" t="str"/>
    </x:row>
    <x:row r="249" ht="49" customHeight="1">
      <x:c r="A249" s="15" t="str">
        <x:v>Plymouth</x:v>
      </x:c>
      <x:c r="B249" s="15" t="str">
        <x:v>Standalone – Regent Street</x:v>
      </x:c>
      <x:c r="C249" s="15" t="str">
        <x:v>Plymouth</x:v>
      </x:c>
      <x:c r="D249" s="14" t="n">
        <x:v>266955</x:v>
      </x:c>
      <x:c r="E249" s="30" t="str">
        <x:v>Town</x:v>
      </x:c>
      <x:c r="F249" s="30" t="str">
        <x:v>Standalone / other premises</x:v>
      </x:c>
      <x:c r="G249" s="14" t="n">
        <x:f>COUNTIFS('Unit details'!$B$336:$B$980,$A249,'Unit details'!$V$336:$V$980,$A249&amp;" — "&amp;$B249,'Unit details'!$H$336:$H$980,"Current",'Unit details'!$E$336:$E$980,"Town")</x:f>
        <x:v>1</x:v>
      </x:c>
      <x:c r="H249" s="14" t="n">
        <x:f>COUNTIFS('Unit details'!$B$336:$B$980,$A249,'Unit details'!$V$336:$V$980,$A249&amp;" — "&amp;$B249,'Unit details'!$H$336:$H$980,"Current",'Unit details'!$E$336:$E$980,"Nearby")</x:f>
        <x:v>0</x:v>
      </x:c>
      <x:c r="I249" s="14" t="n">
        <x:f>COUNTIFS('Unit details'!$B$336:$B$980,$A249,'Unit details'!$V$336:$V$980,$A249&amp;" — "&amp;$B249,'Unit details'!$H$336:$H$980,"Current")</x:f>
        <x:v>1</x:v>
      </x:c>
      <x:c r="J249" s="14" t="n">
        <x:f>SUMIFS('Unit details'!$Y$336:$Y$980,'Unit details'!$B$336:$B$980,$A249,'Unit details'!$V$336:$V$980,$A249&amp;" — "&amp;$B249,'Unit details'!$H$336:$H$980,"Future")</x:f>
        <x:v>0</x:v>
      </x:c>
      <x:c r="K249" s="14" t="n">
        <x:f>COUNTIFS('Unit details'!$B$336:$B$980,$A249,'Unit details'!$V$336:$V$980,$A249&amp;" — "&amp;$B249,'Unit details'!$H$336:$H$980,"Uncertain")</x:f>
        <x:v>0</x:v>
      </x:c>
      <x:c r="L249"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49" s="15" t="str">
        <x:v>https://www.zoopla.co.uk/to-rent/commercial/details/71943840/</x:v>
      </x:c>
      <x:c r="N249" s="15" t="str">
        <x:v>https://propertysearch.vickeryholman.com/property/details/21575/45-Regent-Street-Plymouth-Devon-PL4-8BB-Industrial-</x:v>
      </x:c>
    </x:row>
    <x:row r="250" ht="49" customHeight="1">
      <x:c r="A250" s="15" t="str">
        <x:v>Plymouth</x:v>
      </x:c>
      <x:c r="B250" s="15" t="str">
        <x:v>Standalone – Rendle Street</x:v>
      </x:c>
      <x:c r="C250" s="15" t="str">
        <x:v>Plymouth</x:v>
      </x:c>
      <x:c r="D250" s="14" t="n">
        <x:v>266955</x:v>
      </x:c>
      <x:c r="E250" s="30" t="str">
        <x:v>Town</x:v>
      </x:c>
      <x:c r="F250" s="30" t="str">
        <x:v>Standalone / other premises</x:v>
      </x:c>
      <x:c r="G250" s="14" t="n">
        <x:f>COUNTIFS('Unit details'!$B$336:$B$980,$A250,'Unit details'!$V$336:$V$980,$A250&amp;" — "&amp;$B250,'Unit details'!$H$336:$H$980,"Current",'Unit details'!$E$336:$E$980,"Town")</x:f>
        <x:v>1</x:v>
      </x:c>
      <x:c r="H250" s="14" t="n">
        <x:f>COUNTIFS('Unit details'!$B$336:$B$980,$A250,'Unit details'!$V$336:$V$980,$A250&amp;" — "&amp;$B250,'Unit details'!$H$336:$H$980,"Current",'Unit details'!$E$336:$E$980,"Nearby")</x:f>
        <x:v>0</x:v>
      </x:c>
      <x:c r="I250" s="14" t="n">
        <x:f>COUNTIFS('Unit details'!$B$336:$B$980,$A250,'Unit details'!$V$336:$V$980,$A250&amp;" — "&amp;$B250,'Unit details'!$H$336:$H$980,"Current")</x:f>
        <x:v>1</x:v>
      </x:c>
      <x:c r="J250" s="14" t="n">
        <x:f>SUMIFS('Unit details'!$Y$336:$Y$980,'Unit details'!$B$336:$B$980,$A250,'Unit details'!$V$336:$V$980,$A250&amp;" — "&amp;$B250,'Unit details'!$H$336:$H$980,"Future")</x:f>
        <x:v>0</x:v>
      </x:c>
      <x:c r="K250" s="14" t="n">
        <x:f>COUNTIFS('Unit details'!$B$336:$B$980,$A250,'Unit details'!$V$336:$V$980,$A250&amp;" — "&amp;$B250,'Unit details'!$H$336:$H$980,"Uncertain")</x:f>
        <x:v>0</x:v>
      </x:c>
      <x:c r="L250"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50" s="15" t="str">
        <x:v>https://www.zoopla.co.uk/to-rent/commercial/details/70868703/</x:v>
      </x:c>
      <x:c r="N250" s="15" t="str"/>
    </x:row>
    <x:row r="251" ht="49" customHeight="1">
      <x:c r="A251" s="15" t="str">
        <x:v>Plymouth</x:v>
      </x:c>
      <x:c r="B251" s="15" t="str">
        <x:v>Standalone – Stonehouse</x:v>
      </x:c>
      <x:c r="C251" s="15" t="str">
        <x:v>Plymouth</x:v>
      </x:c>
      <x:c r="D251" s="14" t="n">
        <x:v>266955</x:v>
      </x:c>
      <x:c r="E251" s="30" t="str">
        <x:v>Town</x:v>
      </x:c>
      <x:c r="F251" s="30" t="str">
        <x:v>Standalone / other premises</x:v>
      </x:c>
      <x:c r="G251" s="14" t="n">
        <x:f>COUNTIFS('Unit details'!$B$336:$B$980,$A251,'Unit details'!$V$336:$V$980,$A251&amp;" — "&amp;$B251,'Unit details'!$H$336:$H$980,"Current",'Unit details'!$E$336:$E$980,"Town")</x:f>
        <x:v>1</x:v>
      </x:c>
      <x:c r="H251" s="14" t="n">
        <x:f>COUNTIFS('Unit details'!$B$336:$B$980,$A251,'Unit details'!$V$336:$V$980,$A251&amp;" — "&amp;$B251,'Unit details'!$H$336:$H$980,"Current",'Unit details'!$E$336:$E$980,"Nearby")</x:f>
        <x:v>0</x:v>
      </x:c>
      <x:c r="I251" s="14" t="n">
        <x:f>COUNTIFS('Unit details'!$B$336:$B$980,$A251,'Unit details'!$V$336:$V$980,$A251&amp;" — "&amp;$B251,'Unit details'!$H$336:$H$980,"Current")</x:f>
        <x:v>1</x:v>
      </x:c>
      <x:c r="J251" s="14" t="n">
        <x:f>SUMIFS('Unit details'!$Y$336:$Y$980,'Unit details'!$B$336:$B$980,$A251,'Unit details'!$V$336:$V$980,$A251&amp;" — "&amp;$B251,'Unit details'!$H$336:$H$980,"Future")</x:f>
        <x:v>0</x:v>
      </x:c>
      <x:c r="K251" s="14" t="n">
        <x:f>COUNTIFS('Unit details'!$B$336:$B$980,$A251,'Unit details'!$V$336:$V$980,$A251&amp;" — "&amp;$B251,'Unit details'!$H$336:$H$980,"Uncertain")</x:f>
        <x:v>0</x:v>
      </x:c>
      <x:c r="L251"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51" s="15" t="str">
        <x:v>https://www.zoopla.co.uk/to-rent/commercial/details/74458555/</x:v>
      </x:c>
      <x:c r="N251" s="15" t="str"/>
    </x:row>
    <x:row r="252" ht="62" customHeight="1">
      <x:c r="A252" s="15" t="str">
        <x:v>Plymouth</x:v>
      </x:c>
      <x:c r="B252" s="15" t="str">
        <x:v>Sutton Harbour / Fisheries Hub</x:v>
      </x:c>
      <x:c r="C252" s="15" t="str">
        <x:v>Plymouth</x:v>
      </x:c>
      <x:c r="D252" s="14" t="n">
        <x:v>266955</x:v>
      </x:c>
      <x:c r="E252" s="30" t="str">
        <x:v>Town</x:v>
      </x:c>
      <x:c r="F252" s="30" t="str">
        <x:v>Estate / grouped industrial area</x:v>
      </x:c>
      <x:c r="G252" s="14" t="n">
        <x:f>COUNTIFS('Unit details'!$B$336:$B$980,$A252,'Unit details'!$V$336:$V$980,$A252&amp;" — "&amp;$B252,'Unit details'!$H$336:$H$980,"Current",'Unit details'!$E$336:$E$980,"Town")</x:f>
        <x:v>2</x:v>
      </x:c>
      <x:c r="H252" s="14" t="n">
        <x:f>COUNTIFS('Unit details'!$B$336:$B$980,$A252,'Unit details'!$V$336:$V$980,$A252&amp;" — "&amp;$B252,'Unit details'!$H$336:$H$980,"Current",'Unit details'!$E$336:$E$980,"Nearby")</x:f>
        <x:v>0</x:v>
      </x:c>
      <x:c r="I252" s="14" t="n">
        <x:f>COUNTIFS('Unit details'!$B$336:$B$980,$A252,'Unit details'!$V$336:$V$980,$A252&amp;" — "&amp;$B252,'Unit details'!$H$336:$H$980,"Current")</x:f>
        <x:v>2</x:v>
      </x:c>
      <x:c r="J252" s="14" t="n">
        <x:f>SUMIFS('Unit details'!$Y$336:$Y$980,'Unit details'!$B$336:$B$980,$A252,'Unit details'!$V$336:$V$980,$A252&amp;" — "&amp;$B252,'Unit details'!$H$336:$H$980,"Future")</x:f>
        <x:v>0</x:v>
      </x:c>
      <x:c r="K252" s="14" t="n">
        <x:f>COUNTIFS('Unit details'!$B$336:$B$980,$A252,'Unit details'!$V$336:$V$980,$A252&amp;" — "&amp;$B252,'Unit details'!$H$336:$H$980,"Uncertain")</x:f>
        <x:v>0</x:v>
      </x:c>
      <x:c r="L25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52" s="15" t="str">
        <x:v>https://www.zoopla.co.uk/to-rent/commercial/details/70933146/</x:v>
      </x:c>
      <x:c r="N252" s="15" t="str"/>
    </x:row>
    <x:row r="253" ht="62" customHeight="1">
      <x:c r="A253" s="15" t="str">
        <x:v>Plymouth</x:v>
      </x:c>
      <x:c r="B253" s="15" t="str">
        <x:v>Wixenford Farm Industrial Estate</x:v>
      </x:c>
      <x:c r="C253" s="15" t="str">
        <x:v>Plymouth</x:v>
      </x:c>
      <x:c r="D253" s="14" t="n">
        <x:v>266955</x:v>
      </x:c>
      <x:c r="E253" s="30" t="str">
        <x:v>Town</x:v>
      </x:c>
      <x:c r="F253" s="30" t="str">
        <x:v>Estate / grouped industrial area</x:v>
      </x:c>
      <x:c r="G253" s="14" t="n">
        <x:f>COUNTIFS('Unit details'!$B$336:$B$980,$A253,'Unit details'!$V$336:$V$980,$A253&amp;" — "&amp;$B253,'Unit details'!$H$336:$H$980,"Current",'Unit details'!$E$336:$E$980,"Town")</x:f>
        <x:v>0</x:v>
      </x:c>
      <x:c r="H253" s="14" t="n">
        <x:f>COUNTIFS('Unit details'!$B$336:$B$980,$A253,'Unit details'!$V$336:$V$980,$A253&amp;" — "&amp;$B253,'Unit details'!$H$336:$H$980,"Current",'Unit details'!$E$336:$E$980,"Nearby")</x:f>
        <x:v>0</x:v>
      </x:c>
      <x:c r="I253" s="14" t="n">
        <x:f>COUNTIFS('Unit details'!$B$336:$B$980,$A253,'Unit details'!$V$336:$V$980,$A253&amp;" — "&amp;$B253,'Unit details'!$H$336:$H$980,"Current")</x:f>
        <x:v>0</x:v>
      </x:c>
      <x:c r="J253" s="14" t="n">
        <x:f>SUMIFS('Unit details'!$Y$336:$Y$980,'Unit details'!$B$336:$B$980,$A253,'Unit details'!$V$336:$V$980,$A253&amp;" — "&amp;$B253,'Unit details'!$H$336:$H$980,"Future")</x:f>
        <x:v>0</x:v>
      </x:c>
      <x:c r="K253" s="14" t="n">
        <x:f>COUNTIFS('Unit details'!$B$336:$B$980,$A253,'Unit details'!$V$336:$V$980,$A253&amp;" — "&amp;$B253,'Unit details'!$H$336:$H$980,"Uncertain")</x:f>
        <x:v>0</x:v>
      </x:c>
      <x:c r="L253"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53" s="15" t="str">
        <x:v>https://www.zoopla.co.uk/to-rent/commercial/details/69484486/</x:v>
      </x:c>
      <x:c r="N253" s="15" t="str"/>
    </x:row>
    <x:row r="254" ht="62" customHeight="1">
      <x:c r="A254" s="15" t="str">
        <x:v>Torquay</x:v>
      </x:c>
      <x:c r="B254" s="15" t="str">
        <x:v>Cockington Court / Sea Change Studios</x:v>
      </x:c>
      <x:c r="C254" s="15" t="str">
        <x:v>Torquay</x:v>
      </x:c>
      <x:c r="D254" s="14" t="n">
        <x:v>52035</x:v>
      </x:c>
      <x:c r="E254" s="30" t="str">
        <x:v>Town</x:v>
      </x:c>
      <x:c r="F254" s="30" t="str">
        <x:v>Estate / grouped industrial area</x:v>
      </x:c>
      <x:c r="G254" s="14" t="n">
        <x:f>COUNTIFS('Unit details'!$B$336:$B$980,$A254,'Unit details'!$V$336:$V$980,$A254&amp;" — "&amp;$B254,'Unit details'!$H$336:$H$980,"Current",'Unit details'!$E$336:$E$980,"Town")</x:f>
        <x:v>0</x:v>
      </x:c>
      <x:c r="H254" s="14" t="n">
        <x:f>COUNTIFS('Unit details'!$B$336:$B$980,$A254,'Unit details'!$V$336:$V$980,$A254&amp;" — "&amp;$B254,'Unit details'!$H$336:$H$980,"Current",'Unit details'!$E$336:$E$980,"Nearby")</x:f>
        <x:v>0</x:v>
      </x:c>
      <x:c r="I254" s="14" t="n">
        <x:f>COUNTIFS('Unit details'!$B$336:$B$980,$A254,'Unit details'!$V$336:$V$980,$A254&amp;" — "&amp;$B254,'Unit details'!$H$336:$H$980,"Current")</x:f>
        <x:v>0</x:v>
      </x:c>
      <x:c r="J254" s="14" t="n">
        <x:f>SUMIFS('Unit details'!$Y$336:$Y$980,'Unit details'!$B$336:$B$980,$A254,'Unit details'!$V$336:$V$980,$A254&amp;" — "&amp;$B254,'Unit details'!$H$336:$H$980,"Future")</x:f>
        <x:v>0</x:v>
      </x:c>
      <x:c r="K254" s="14" t="n">
        <x:f>COUNTIFS('Unit details'!$B$336:$B$980,$A254,'Unit details'!$V$336:$V$980,$A254&amp;" — "&amp;$B254,'Unit details'!$H$336:$H$980,"Uncertain")</x:f>
        <x:v>0</x:v>
      </x:c>
      <x:c r="L25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54" s="15" t="str">
        <x:v>https://www.rightmove.co.uk/properties/127056833#/?channel=COM_LET</x:v>
      </x:c>
      <x:c r="N254" s="15" t="str"/>
    </x:row>
    <x:row r="255" ht="49" customHeight="1">
      <x:c r="A255" s="15" t="str">
        <x:v>Torquay</x:v>
      </x:c>
      <x:c r="B255" s="15" t="str">
        <x:v>Lummaton Quarry</x:v>
      </x:c>
      <x:c r="C255" s="15" t="str">
        <x:v>Torquay</x:v>
      </x:c>
      <x:c r="D255" s="14" t="n">
        <x:v>52035</x:v>
      </x:c>
      <x:c r="E255" s="30" t="str">
        <x:v>Town</x:v>
      </x:c>
      <x:c r="F255" s="30" t="str">
        <x:v>Estate / grouped industrial area</x:v>
      </x:c>
      <x:c r="G255" s="14" t="n">
        <x:f>COUNTIFS('Unit details'!$B$336:$B$980,$A255,'Unit details'!$V$336:$V$980,$A255&amp;" — "&amp;$B255,'Unit details'!$H$336:$H$980,"Current",'Unit details'!$E$336:$E$980,"Town")</x:f>
        <x:v>0</x:v>
      </x:c>
      <x:c r="H255" s="14" t="n">
        <x:f>COUNTIFS('Unit details'!$B$336:$B$980,$A255,'Unit details'!$V$336:$V$980,$A255&amp;" — "&amp;$B255,'Unit details'!$H$336:$H$980,"Current",'Unit details'!$E$336:$E$980,"Nearby")</x:f>
        <x:v>0</x:v>
      </x:c>
      <x:c r="I255" s="14" t="n">
        <x:f>COUNTIFS('Unit details'!$B$336:$B$980,$A255,'Unit details'!$V$336:$V$980,$A255&amp;" — "&amp;$B255,'Unit details'!$H$336:$H$980,"Current")</x:f>
        <x:v>0</x:v>
      </x:c>
      <x:c r="J255" s="14" t="n">
        <x:f>SUMIFS('Unit details'!$Y$336:$Y$980,'Unit details'!$B$336:$B$980,$A255,'Unit details'!$V$336:$V$980,$A255&amp;" — "&amp;$B255,'Unit details'!$H$336:$H$980,"Future")</x:f>
        <x:v>0</x:v>
      </x:c>
      <x:c r="K255" s="14" t="n">
        <x:f>COUNTIFS('Unit details'!$B$336:$B$980,$A255,'Unit details'!$V$336:$V$980,$A255&amp;" — "&amp;$B255,'Unit details'!$H$336:$H$980,"Uncertain")</x:f>
        <x:v>0</x:v>
      </x:c>
      <x:c r="L255" s="15" t="str">
        <x:v>Council development agency lists light-industrial units; page date not clear. Host population uses Census 2021 BUA where the named locality can be matched. Nested schemes are grouped once; zero current means no identified unit in reviewed sources.</x:v>
      </x:c>
      <x:c r="M255" s="15" t="str">
        <x:v>https://www.torbaydevelopmentagency.co.uk/about-us/operations/offices-to-let</x:v>
      </x:c>
      <x:c r="N255" s="15" t="str"/>
    </x:row>
    <x:row r="256" ht="62" customHeight="1">
      <x:c r="A256" s="15" t="str">
        <x:v>Torquay</x:v>
      </x:c>
      <x:c r="B256" s="15" t="str">
        <x:v>Lymington Enterprise Centre</x:v>
      </x:c>
      <x:c r="C256" s="15" t="str">
        <x:v>Torquay</x:v>
      </x:c>
      <x:c r="D256" s="14" t="n">
        <x:v>52035</x:v>
      </x:c>
      <x:c r="E256" s="30" t="str">
        <x:v>Town</x:v>
      </x:c>
      <x:c r="F256" s="30" t="str">
        <x:v>Estate / grouped industrial area</x:v>
      </x:c>
      <x:c r="G256" s="14" t="n">
        <x:f>COUNTIFS('Unit details'!$B$336:$B$980,$A256,'Unit details'!$V$336:$V$980,$A256&amp;" — "&amp;$B256,'Unit details'!$H$336:$H$980,"Current",'Unit details'!$E$336:$E$980,"Town")</x:f>
        <x:v>1</x:v>
      </x:c>
      <x:c r="H256" s="14" t="n">
        <x:f>COUNTIFS('Unit details'!$B$336:$B$980,$A256,'Unit details'!$V$336:$V$980,$A256&amp;" — "&amp;$B256,'Unit details'!$H$336:$H$980,"Current",'Unit details'!$E$336:$E$980,"Nearby")</x:f>
        <x:v>0</x:v>
      </x:c>
      <x:c r="I256" s="14" t="n">
        <x:f>COUNTIFS('Unit details'!$B$336:$B$980,$A256,'Unit details'!$V$336:$V$980,$A256&amp;" — "&amp;$B256,'Unit details'!$H$336:$H$980,"Current")</x:f>
        <x:v>1</x:v>
      </x:c>
      <x:c r="J256" s="14" t="n">
        <x:f>SUMIFS('Unit details'!$Y$336:$Y$980,'Unit details'!$B$336:$B$980,$A256,'Unit details'!$V$336:$V$980,$A256&amp;" — "&amp;$B256,'Unit details'!$H$336:$H$980,"Future")</x:f>
        <x:v>0</x:v>
      </x:c>
      <x:c r="K256" s="14" t="n">
        <x:f>COUNTIFS('Unit details'!$B$336:$B$980,$A256,'Unit details'!$V$336:$V$980,$A256&amp;" — "&amp;$B256,'Unit details'!$H$336:$H$980,"Uncertain")</x:f>
        <x:v>0</x:v>
      </x:c>
      <x:c r="L25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56" s="15" t="str">
        <x:v>https://www.rightmove.co.uk/properties/756207281767361</x:v>
      </x:c>
      <x:c r="N256" s="15" t="str"/>
    </x:row>
    <x:row r="257" ht="49" customHeight="1">
      <x:c r="A257" s="15" t="str">
        <x:v>Torquay</x:v>
      </x:c>
      <x:c r="B257" s="15" t="str">
        <x:v>Lymington Road Business Park</x:v>
      </x:c>
      <x:c r="C257" s="15" t="str">
        <x:v>Torquay</x:v>
      </x:c>
      <x:c r="D257" s="14" t="n">
        <x:v>52035</x:v>
      </x:c>
      <x:c r="E257" s="30" t="str">
        <x:v>Town</x:v>
      </x:c>
      <x:c r="F257" s="30" t="str">
        <x:v>Estate / grouped industrial area</x:v>
      </x:c>
      <x:c r="G257" s="14" t="n">
        <x:f>COUNTIFS('Unit details'!$B$336:$B$980,$A257,'Unit details'!$V$336:$V$980,$A257&amp;" — "&amp;$B257,'Unit details'!$H$336:$H$980,"Current",'Unit details'!$E$336:$E$980,"Town")</x:f>
        <x:v>0</x:v>
      </x:c>
      <x:c r="H257" s="14" t="n">
        <x:f>COUNTIFS('Unit details'!$B$336:$B$980,$A257,'Unit details'!$V$336:$V$980,$A257&amp;" — "&amp;$B257,'Unit details'!$H$336:$H$980,"Current",'Unit details'!$E$336:$E$980,"Nearby")</x:f>
        <x:v>0</x:v>
      </x:c>
      <x:c r="I257" s="14" t="n">
        <x:f>COUNTIFS('Unit details'!$B$336:$B$980,$A257,'Unit details'!$V$336:$V$980,$A257&amp;" — "&amp;$B257,'Unit details'!$H$336:$H$980,"Current")</x:f>
        <x:v>0</x:v>
      </x:c>
      <x:c r="J257" s="14" t="n">
        <x:f>SUMIFS('Unit details'!$Y$336:$Y$980,'Unit details'!$B$336:$B$980,$A257,'Unit details'!$V$336:$V$980,$A257&amp;" — "&amp;$B257,'Unit details'!$H$336:$H$980,"Future")</x:f>
        <x:v>0</x:v>
      </x:c>
      <x:c r="K257" s="14" t="n">
        <x:f>COUNTIFS('Unit details'!$B$336:$B$980,$A257,'Unit details'!$V$336:$V$980,$A257&amp;" — "&amp;$B257,'Unit details'!$H$336:$H$980,"Uncertain")</x:f>
        <x:v>0</x:v>
      </x:c>
      <x:c r="L257" s="15" t="str">
        <x:v>Five light-industrial units completed April 2024; source last dated August 2024. Host population uses Census 2021 BUA where the named locality can be matched. Nested schemes are grouped once; zero current means no identified unit in reviewed sources.</x:v>
      </x:c>
      <x:c r="M257" s="15" t="str">
        <x:v>https://www.torbay.gov.uk/leisure-sports-and-community/regeneration/lymington-road/</x:v>
      </x:c>
      <x:c r="N257" s="15" t="str"/>
    </x:row>
    <x:row r="258" ht="62" customHeight="1">
      <x:c r="A258" s="15" t="str">
        <x:v>Torquay</x:v>
      </x:c>
      <x:c r="B258" s="15" t="str">
        <x:v>Parkfield House</x:v>
      </x:c>
      <x:c r="C258" s="15" t="str">
        <x:v>Torquay</x:v>
      </x:c>
      <x:c r="D258" s="14" t="n">
        <x:v>52035</x:v>
      </x:c>
      <x:c r="E258" s="30" t="str">
        <x:v>Town</x:v>
      </x:c>
      <x:c r="F258" s="30" t="str">
        <x:v>Standalone / other premises</x:v>
      </x:c>
      <x:c r="G258" s="14" t="n">
        <x:f>COUNTIFS('Unit details'!$B$336:$B$980,$A258,'Unit details'!$V$336:$V$980,$A258&amp;" — "&amp;$B258,'Unit details'!$H$336:$H$980,"Current",'Unit details'!$E$336:$E$980,"Town")</x:f>
        <x:v>1</x:v>
      </x:c>
      <x:c r="H258" s="14" t="n">
        <x:f>COUNTIFS('Unit details'!$B$336:$B$980,$A258,'Unit details'!$V$336:$V$980,$A258&amp;" — "&amp;$B258,'Unit details'!$H$336:$H$980,"Current",'Unit details'!$E$336:$E$980,"Nearby")</x:f>
        <x:v>0</x:v>
      </x:c>
      <x:c r="I258" s="14" t="n">
        <x:f>COUNTIFS('Unit details'!$B$336:$B$980,$A258,'Unit details'!$V$336:$V$980,$A258&amp;" — "&amp;$B258,'Unit details'!$H$336:$H$980,"Current")</x:f>
        <x:v>1</x:v>
      </x:c>
      <x:c r="J258" s="14" t="n">
        <x:f>SUMIFS('Unit details'!$Y$336:$Y$980,'Unit details'!$B$336:$B$980,$A258,'Unit details'!$V$336:$V$980,$A258&amp;" — "&amp;$B258,'Unit details'!$H$336:$H$980,"Future")</x:f>
        <x:v>0</x:v>
      </x:c>
      <x:c r="K258" s="14" t="n">
        <x:f>COUNTIFS('Unit details'!$B$336:$B$980,$A258,'Unit details'!$V$336:$V$980,$A258&amp;" — "&amp;$B258,'Unit details'!$H$336:$H$980,"Uncertain")</x:f>
        <x:v>0</x:v>
      </x:c>
      <x:c r="L258"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58" s="15" t="str">
        <x:v>https://www.zoopla.co.uk/to-rent/commercial/details/71610994/</x:v>
      </x:c>
      <x:c r="N258" s="15" t="str"/>
    </x:row>
    <x:row r="259" ht="49" customHeight="1">
      <x:c r="A259" s="15" t="str">
        <x:v>Torquay</x:v>
      </x:c>
      <x:c r="B259" s="15" t="str">
        <x:v>Standalone – Higher Union Lane</x:v>
      </x:c>
      <x:c r="C259" s="15" t="str">
        <x:v>Torquay</x:v>
      </x:c>
      <x:c r="D259" s="14" t="n">
        <x:v>52035</x:v>
      </x:c>
      <x:c r="E259" s="30" t="str">
        <x:v>Town</x:v>
      </x:c>
      <x:c r="F259" s="30" t="str">
        <x:v>Standalone / other premises</x:v>
      </x:c>
      <x:c r="G259" s="14" t="n">
        <x:f>COUNTIFS('Unit details'!$B$336:$B$980,$A259,'Unit details'!$V$336:$V$980,$A259&amp;" — "&amp;$B259,'Unit details'!$H$336:$H$980,"Current",'Unit details'!$E$336:$E$980,"Town")</x:f>
        <x:v>1</x:v>
      </x:c>
      <x:c r="H259" s="14" t="n">
        <x:f>COUNTIFS('Unit details'!$B$336:$B$980,$A259,'Unit details'!$V$336:$V$980,$A259&amp;" — "&amp;$B259,'Unit details'!$H$336:$H$980,"Current",'Unit details'!$E$336:$E$980,"Nearby")</x:f>
        <x:v>0</x:v>
      </x:c>
      <x:c r="I259" s="14" t="n">
        <x:f>COUNTIFS('Unit details'!$B$336:$B$980,$A259,'Unit details'!$V$336:$V$980,$A259&amp;" — "&amp;$B259,'Unit details'!$H$336:$H$980,"Current")</x:f>
        <x:v>1</x:v>
      </x:c>
      <x:c r="J259" s="14" t="n">
        <x:f>SUMIFS('Unit details'!$Y$336:$Y$980,'Unit details'!$B$336:$B$980,$A259,'Unit details'!$V$336:$V$980,$A259&amp;" — "&amp;$B259,'Unit details'!$H$336:$H$980,"Future")</x:f>
        <x:v>0</x:v>
      </x:c>
      <x:c r="K259" s="14" t="n">
        <x:f>COUNTIFS('Unit details'!$B$336:$B$980,$A259,'Unit details'!$V$336:$V$980,$A259&amp;" — "&amp;$B259,'Unit details'!$H$336:$H$980,"Uncertain")</x:f>
        <x:v>0</x:v>
      </x:c>
      <x:c r="L259"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59" s="15" t="str">
        <x:v>https://www.zoopla.co.uk/to-rent/commercial/details/74568744/</x:v>
      </x:c>
      <x:c r="N259" s="15" t="str"/>
    </x:row>
    <x:row r="260" ht="62" customHeight="1">
      <x:c r="A260" s="15" t="str">
        <x:v>Paignton</x:v>
      </x:c>
      <x:c r="B260" s="15" t="str">
        <x:v>Torbay Business Park</x:v>
      </x:c>
      <x:c r="C260" s="15" t="str">
        <x:v>Paignton</x:v>
      </x:c>
      <x:c r="D260" s="14" t="n">
        <x:v>67520</x:v>
      </x:c>
      <x:c r="E260" s="30" t="str">
        <x:v>Town</x:v>
      </x:c>
      <x:c r="F260" s="30" t="str">
        <x:v>Estate / grouped industrial area</x:v>
      </x:c>
      <x:c r="G260" s="14" t="n">
        <x:f>COUNTIFS('Unit details'!$B$336:$B$980,$A260,'Unit details'!$V$336:$V$980,$A260&amp;" — "&amp;$B260,'Unit details'!$H$336:$H$980,"Current",'Unit details'!$E$336:$E$980,"Town")</x:f>
        <x:v>2</x:v>
      </x:c>
      <x:c r="H260" s="14" t="n">
        <x:f>COUNTIFS('Unit details'!$B$336:$B$980,$A260,'Unit details'!$V$336:$V$980,$A260&amp;" — "&amp;$B260,'Unit details'!$H$336:$H$980,"Current",'Unit details'!$E$336:$E$980,"Nearby")</x:f>
        <x:v>0</x:v>
      </x:c>
      <x:c r="I260" s="14" t="n">
        <x:f>COUNTIFS('Unit details'!$B$336:$B$980,$A260,'Unit details'!$V$336:$V$980,$A260&amp;" — "&amp;$B260,'Unit details'!$H$336:$H$980,"Current")</x:f>
        <x:v>2</x:v>
      </x:c>
      <x:c r="J260" s="14" t="n">
        <x:f>SUMIFS('Unit details'!$Y$336:$Y$980,'Unit details'!$B$336:$B$980,$A260,'Unit details'!$V$336:$V$980,$A260&amp;" — "&amp;$B260,'Unit details'!$H$336:$H$980,"Future")</x:f>
        <x:v>0</x:v>
      </x:c>
      <x:c r="K260" s="14" t="n">
        <x:f>COUNTIFS('Unit details'!$B$336:$B$980,$A260,'Unit details'!$V$336:$V$980,$A260&amp;" — "&amp;$B260,'Unit details'!$H$336:$H$980,"Uncertain")</x:f>
        <x:v>0</x:v>
      </x:c>
      <x:c r="L26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0" s="15" t="str">
        <x:v>https://www.zoopla.co.uk/to-rent/commercial/details/73850288/</x:v>
      </x:c>
      <x:c r="N260" s="15" t="str"/>
    </x:row>
    <x:row r="261" ht="49" customHeight="1">
      <x:c r="A261" s="15" t="str">
        <x:v>Paignton</x:v>
      </x:c>
      <x:c r="B261" s="15" t="str">
        <x:v>Westfield Business Park</x:v>
      </x:c>
      <x:c r="C261" s="15" t="str">
        <x:v>Paignton</x:v>
      </x:c>
      <x:c r="D261" s="14" t="n">
        <x:v>67520</x:v>
      </x:c>
      <x:c r="E261" s="30" t="str">
        <x:v>Town</x:v>
      </x:c>
      <x:c r="F261" s="30" t="str">
        <x:v>Estate / grouped industrial area</x:v>
      </x:c>
      <x:c r="G261" s="14" t="n">
        <x:f>COUNTIFS('Unit details'!$B$336:$B$980,$A261,'Unit details'!$V$336:$V$980,$A261&amp;" — "&amp;$B261,'Unit details'!$H$336:$H$980,"Current",'Unit details'!$E$336:$E$980,"Town")</x:f>
        <x:v>0</x:v>
      </x:c>
      <x:c r="H261" s="14" t="n">
        <x:f>COUNTIFS('Unit details'!$B$336:$B$980,$A261,'Unit details'!$V$336:$V$980,$A261&amp;" — "&amp;$B261,'Unit details'!$H$336:$H$980,"Current",'Unit details'!$E$336:$E$980,"Nearby")</x:f>
        <x:v>0</x:v>
      </x:c>
      <x:c r="I261" s="14" t="n">
        <x:f>COUNTIFS('Unit details'!$B$336:$B$980,$A261,'Unit details'!$V$336:$V$980,$A261&amp;" — "&amp;$B261,'Unit details'!$H$336:$H$980,"Current")</x:f>
        <x:v>0</x:v>
      </x:c>
      <x:c r="J261" s="14" t="n">
        <x:f>SUMIFS('Unit details'!$Y$336:$Y$980,'Unit details'!$B$336:$B$980,$A261,'Unit details'!$V$336:$V$980,$A261&amp;" — "&amp;$B261,'Unit details'!$H$336:$H$980,"Future")</x:f>
        <x:v>0</x:v>
      </x:c>
      <x:c r="K261" s="14" t="n">
        <x:f>COUNTIFS('Unit details'!$B$336:$B$980,$A261,'Unit details'!$V$336:$V$980,$A261&amp;" — "&amp;$B261,'Unit details'!$H$336:$H$980,"Uncertain")</x:f>
        <x:v>0</x:v>
      </x:c>
      <x:c r="L261" s="15" t="str">
        <x:v>2026 council acquisition confirms estate; specialised tech space. Host population uses Census 2021 BUA where the named locality can be matched. Nested schemes are grouped once; zero current means no identified unit in reviewed sources.</x:v>
      </x:c>
      <x:c r="M261" s="15" t="str">
        <x:v>https://www.torbay.gov.uk/torbay-technology-park/</x:v>
      </x:c>
      <x:c r="N261" s="15" t="str"/>
    </x:row>
    <x:row r="262" ht="62" customHeight="1">
      <x:c r="A262" s="15" t="str">
        <x:v>Paignton</x:v>
      </x:c>
      <x:c r="B262" s="15" t="str">
        <x:v>Yalberton Industrial Estate</x:v>
      </x:c>
      <x:c r="C262" s="15" t="str">
        <x:v>Paignton</x:v>
      </x:c>
      <x:c r="D262" s="14" t="n">
        <x:v>67520</x:v>
      </x:c>
      <x:c r="E262" s="30" t="str">
        <x:v>Town</x:v>
      </x:c>
      <x:c r="F262" s="30" t="str">
        <x:v>Estate / grouped industrial area</x:v>
      </x:c>
      <x:c r="G262" s="14" t="n">
        <x:f>COUNTIFS('Unit details'!$B$336:$B$980,$A262,'Unit details'!$V$336:$V$980,$A262&amp;" — "&amp;$B262,'Unit details'!$H$336:$H$980,"Current",'Unit details'!$E$336:$E$980,"Town")</x:f>
        <x:v>1</x:v>
      </x:c>
      <x:c r="H262" s="14" t="n">
        <x:f>COUNTIFS('Unit details'!$B$336:$B$980,$A262,'Unit details'!$V$336:$V$980,$A262&amp;" — "&amp;$B262,'Unit details'!$H$336:$H$980,"Current",'Unit details'!$E$336:$E$980,"Nearby")</x:f>
        <x:v>0</x:v>
      </x:c>
      <x:c r="I262" s="14" t="n">
        <x:f>COUNTIFS('Unit details'!$B$336:$B$980,$A262,'Unit details'!$V$336:$V$980,$A262&amp;" — "&amp;$B262,'Unit details'!$H$336:$H$980,"Current")</x:f>
        <x:v>1</x:v>
      </x:c>
      <x:c r="J262" s="14" t="n">
        <x:f>SUMIFS('Unit details'!$Y$336:$Y$980,'Unit details'!$B$336:$B$980,$A262,'Unit details'!$V$336:$V$980,$A262&amp;" — "&amp;$B262,'Unit details'!$H$336:$H$980,"Future")</x:f>
        <x:v>0</x:v>
      </x:c>
      <x:c r="K262" s="14" t="n">
        <x:f>COUNTIFS('Unit details'!$B$336:$B$980,$A262,'Unit details'!$V$336:$V$980,$A262&amp;" — "&amp;$B262,'Unit details'!$H$336:$H$980,"Uncertain")</x:f>
        <x:v>0</x:v>
      </x:c>
      <x:c r="L262"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2" s="15" t="str">
        <x:v>https://www.zoopla.co.uk/to-rent/commercial/details/70475404/</x:v>
      </x:c>
      <x:c r="N262" s="15" t="str"/>
    </x:row>
    <x:row r="263" ht="49" customHeight="1">
      <x:c r="A263" s="15" t="str">
        <x:v>Paignton</x:v>
      </x:c>
      <x:c r="B263" s="15" t="str">
        <x:v>Yalberton Industrial Park</x:v>
      </x:c>
      <x:c r="C263" s="15" t="str">
        <x:v>Paignton</x:v>
      </x:c>
      <x:c r="D263" s="14" t="n">
        <x:v>67520</x:v>
      </x:c>
      <x:c r="E263" s="30" t="str">
        <x:v>Town</x:v>
      </x:c>
      <x:c r="F263" s="30" t="str">
        <x:v>Estate / grouped industrial area</x:v>
      </x:c>
      <x:c r="G263" s="14" t="n">
        <x:f>COUNTIFS('Unit details'!$B$336:$B$980,$A263,'Unit details'!$V$336:$V$980,$A263&amp;" — "&amp;$B263,'Unit details'!$H$336:$H$980,"Current",'Unit details'!$E$336:$E$980,"Town")</x:f>
        <x:v>0</x:v>
      </x:c>
      <x:c r="H263" s="14" t="n">
        <x:f>COUNTIFS('Unit details'!$B$336:$B$980,$A263,'Unit details'!$V$336:$V$980,$A263&amp;" — "&amp;$B263,'Unit details'!$H$336:$H$980,"Current",'Unit details'!$E$336:$E$980,"Nearby")</x:f>
        <x:v>0</x:v>
      </x:c>
      <x:c r="I263" s="14" t="n">
        <x:f>COUNTIFS('Unit details'!$B$336:$B$980,$A263,'Unit details'!$V$336:$V$980,$A263&amp;" — "&amp;$B263,'Unit details'!$H$336:$H$980,"Current")</x:f>
        <x:v>0</x:v>
      </x:c>
      <x:c r="J263" s="14" t="n">
        <x:f>SUMIFS('Unit details'!$Y$336:$Y$980,'Unit details'!$B$336:$B$980,$A263,'Unit details'!$V$336:$V$980,$A263&amp;" — "&amp;$B263,'Unit details'!$H$336:$H$980,"Future")</x:f>
        <x:v>0</x:v>
      </x:c>
      <x:c r="K263" s="14" t="n">
        <x:f>COUNTIFS('Unit details'!$B$336:$B$980,$A263,'Unit details'!$V$336:$V$980,$A263&amp;" — "&amp;$B263,'Unit details'!$H$336:$H$980,"Uncertain")</x:f>
        <x:v>0</x:v>
      </x:c>
      <x:c r="L263" s="15" t="str">
        <x:v>Council development agency lists light-industrial units; page date not clear. Host population uses Census 2021 BUA where the named locality can be matched. Nested schemes are grouped once; zero current means no identified unit in reviewed sources.</x:v>
      </x:c>
      <x:c r="M263" s="15" t="str">
        <x:v>https://www.torbaydevelopmentagency.co.uk/about-us/operations/offices-to-let</x:v>
      </x:c>
      <x:c r="N263" s="15" t="str"/>
    </x:row>
    <x:row r="264" ht="62" customHeight="1">
      <x:c r="A264" s="15" t="str">
        <x:v>Newton Abbot</x:v>
      </x:c>
      <x:c r="B264" s="15" t="str">
        <x:v>Heathfield Industrial Estate</x:v>
      </x:c>
      <x:c r="C264" s="15" t="str">
        <x:v>Heathfield</x:v>
      </x:c>
      <x:c r="D264" s="14" t="n">
        <x:v>1495</x:v>
      </x:c>
      <x:c r="E264" s="30" t="str">
        <x:v>Nearby</x:v>
      </x:c>
      <x:c r="F264" s="30" t="str">
        <x:v>Estate / grouped industrial area</x:v>
      </x:c>
      <x:c r="G264" s="14" t="n">
        <x:f>COUNTIFS('Unit details'!$B$336:$B$980,$A264,'Unit details'!$V$336:$V$980,$A264&amp;" — "&amp;$B264,'Unit details'!$H$336:$H$980,"Current",'Unit details'!$E$336:$E$980,"Town")</x:f>
        <x:v>0</x:v>
      </x:c>
      <x:c r="H264" s="14" t="n">
        <x:f>COUNTIFS('Unit details'!$B$336:$B$980,$A264,'Unit details'!$V$336:$V$980,$A264&amp;" — "&amp;$B264,'Unit details'!$H$336:$H$980,"Current",'Unit details'!$E$336:$E$980,"Nearby")</x:f>
        <x:v>4</x:v>
      </x:c>
      <x:c r="I264" s="14" t="n">
        <x:f>COUNTIFS('Unit details'!$B$336:$B$980,$A264,'Unit details'!$V$336:$V$980,$A264&amp;" — "&amp;$B264,'Unit details'!$H$336:$H$980,"Current")</x:f>
        <x:v>4</x:v>
      </x:c>
      <x:c r="J264" s="14" t="n">
        <x:f>SUMIFS('Unit details'!$Y$336:$Y$980,'Unit details'!$B$336:$B$980,$A264,'Unit details'!$V$336:$V$980,$A264&amp;" — "&amp;$B264,'Unit details'!$H$336:$H$980,"Future")</x:f>
        <x:v>0</x:v>
      </x:c>
      <x:c r="K264" s="14" t="n">
        <x:f>COUNTIFS('Unit details'!$B$336:$B$980,$A264,'Unit details'!$V$336:$V$980,$A264&amp;" — "&amp;$B264,'Unit details'!$H$336:$H$980,"Uncertain")</x:f>
        <x:v>0</x:v>
      </x:c>
      <x:c r="L26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4" s="15" t="str">
        <x:v>https://www.zoopla.co.uk/to-rent/commercial/details/73345499/</x:v>
      </x:c>
      <x:c r="N264" s="15" t="str"/>
    </x:row>
    <x:row r="265" ht="62" customHeight="1">
      <x:c r="A265" s="15" t="str">
        <x:v>Newton Abbot</x:v>
      </x:c>
      <x:c r="B265" s="15" t="str">
        <x:v>Horsemills Business Park</x:v>
      </x:c>
      <x:c r="C265" s="15" t="str">
        <x:v>Kingsteignton</x:v>
      </x:c>
      <x:c r="D265" s="14" t="n">
        <x:v>11940</x:v>
      </x:c>
      <x:c r="E265" s="30" t="str">
        <x:v>Nearby</x:v>
      </x:c>
      <x:c r="F265" s="30" t="str">
        <x:v>Estate / grouped industrial area</x:v>
      </x:c>
      <x:c r="G265" s="14" t="n">
        <x:f>COUNTIFS('Unit details'!$B$336:$B$980,$A265,'Unit details'!$V$336:$V$980,$A265&amp;" — "&amp;$B265,'Unit details'!$H$336:$H$980,"Current",'Unit details'!$E$336:$E$980,"Town")</x:f>
        <x:v>0</x:v>
      </x:c>
      <x:c r="H265" s="14" t="n">
        <x:f>COUNTIFS('Unit details'!$B$336:$B$980,$A265,'Unit details'!$V$336:$V$980,$A265&amp;" — "&amp;$B265,'Unit details'!$H$336:$H$980,"Current",'Unit details'!$E$336:$E$980,"Nearby")</x:f>
        <x:v>0</x:v>
      </x:c>
      <x:c r="I265" s="14" t="n">
        <x:f>COUNTIFS('Unit details'!$B$336:$B$980,$A265,'Unit details'!$V$336:$V$980,$A265&amp;" — "&amp;$B265,'Unit details'!$H$336:$H$980,"Current")</x:f>
        <x:v>0</x:v>
      </x:c>
      <x:c r="J265" s="14" t="n">
        <x:f>SUMIFS('Unit details'!$Y$336:$Y$980,'Unit details'!$B$336:$B$980,$A265,'Unit details'!$V$336:$V$980,$A265&amp;" — "&amp;$B265,'Unit details'!$H$336:$H$980,"Future")</x:f>
        <x:v>1</x:v>
      </x:c>
      <x:c r="K265" s="14" t="n">
        <x:f>COUNTIFS('Unit details'!$B$336:$B$980,$A265,'Unit details'!$V$336:$V$980,$A265&amp;" — "&amp;$B265,'Unit details'!$H$336:$H$980,"Uncertain")</x:f>
        <x:v>0</x:v>
      </x:c>
      <x:c r="L265"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5" s="15" t="str">
        <x:v>https://www.zoopla.co.uk/to-rent/commercial/details/74629589/</x:v>
      </x:c>
      <x:c r="N265" s="15" t="str"/>
    </x:row>
    <x:row r="266" ht="62" customHeight="1">
      <x:c r="A266" s="15" t="str">
        <x:v>Newton Abbot</x:v>
      </x:c>
      <x:c r="B266" s="15" t="str">
        <x:v>Kingsteignton Trading Estate</x:v>
      </x:c>
      <x:c r="C266" s="15" t="str">
        <x:v>Kingsteignton</x:v>
      </x:c>
      <x:c r="D266" s="14" t="n">
        <x:v>11940</x:v>
      </x:c>
      <x:c r="E266" s="30" t="str">
        <x:v>Nearby</x:v>
      </x:c>
      <x:c r="F266" s="30" t="str">
        <x:v>Estate / grouped industrial area</x:v>
      </x:c>
      <x:c r="G266" s="14" t="n">
        <x:f>COUNTIFS('Unit details'!$B$336:$B$980,$A266,'Unit details'!$V$336:$V$980,$A266&amp;" — "&amp;$B266,'Unit details'!$H$336:$H$980,"Current",'Unit details'!$E$336:$E$980,"Town")</x:f>
        <x:v>0</x:v>
      </x:c>
      <x:c r="H266" s="14" t="n">
        <x:f>COUNTIFS('Unit details'!$B$336:$B$980,$A266,'Unit details'!$V$336:$V$980,$A266&amp;" — "&amp;$B266,'Unit details'!$H$336:$H$980,"Current",'Unit details'!$E$336:$E$980,"Nearby")</x:f>
        <x:v>1</x:v>
      </x:c>
      <x:c r="I266" s="14" t="n">
        <x:f>COUNTIFS('Unit details'!$B$336:$B$980,$A266,'Unit details'!$V$336:$V$980,$A266&amp;" — "&amp;$B266,'Unit details'!$H$336:$H$980,"Current")</x:f>
        <x:v>1</x:v>
      </x:c>
      <x:c r="J266" s="14" t="n">
        <x:f>SUMIFS('Unit details'!$Y$336:$Y$980,'Unit details'!$B$336:$B$980,$A266,'Unit details'!$V$336:$V$980,$A266&amp;" — "&amp;$B266,'Unit details'!$H$336:$H$980,"Future")</x:f>
        <x:v>0</x:v>
      </x:c>
      <x:c r="K266" s="14" t="n">
        <x:f>COUNTIFS('Unit details'!$B$336:$B$980,$A266,'Unit details'!$V$336:$V$980,$A266&amp;" — "&amp;$B266,'Unit details'!$H$336:$H$980,"Uncertain")</x:f>
        <x:v>0</x:v>
      </x:c>
      <x:c r="L26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6" s="15" t="str">
        <x:v>https://www.rightmove.co.uk/properties/751374607034593</x:v>
      </x:c>
      <x:c r="N266" s="15" t="str"/>
    </x:row>
    <x:row r="267" ht="62" customHeight="1">
      <x:c r="A267" s="15" t="str">
        <x:v>Newton Abbot</x:v>
      </x:c>
      <x:c r="B267" s="15" t="str">
        <x:v>Rural estate – Ipplepen</x:v>
      </x:c>
      <x:c r="C267" s="15" t="str">
        <x:v>Ipplepen</x:v>
      </x:c>
      <x:c r="D267" s="14" t="n">
        <x:v>2150</x:v>
      </x:c>
      <x:c r="E267" s="30" t="str">
        <x:v>Nearby</x:v>
      </x:c>
      <x:c r="F267" s="30" t="str">
        <x:v>Estate / grouped industrial area</x:v>
      </x:c>
      <x:c r="G267" s="14" t="n">
        <x:f>COUNTIFS('Unit details'!$B$336:$B$980,$A267,'Unit details'!$V$336:$V$980,$A267&amp;" — "&amp;$B267,'Unit details'!$H$336:$H$980,"Current",'Unit details'!$E$336:$E$980,"Town")</x:f>
        <x:v>0</x:v>
      </x:c>
      <x:c r="H267" s="14" t="n">
        <x:f>COUNTIFS('Unit details'!$B$336:$B$980,$A267,'Unit details'!$V$336:$V$980,$A267&amp;" — "&amp;$B267,'Unit details'!$H$336:$H$980,"Current",'Unit details'!$E$336:$E$980,"Nearby")</x:f>
        <x:v>1</x:v>
      </x:c>
      <x:c r="I267" s="14" t="n">
        <x:f>COUNTIFS('Unit details'!$B$336:$B$980,$A267,'Unit details'!$V$336:$V$980,$A267&amp;" — "&amp;$B267,'Unit details'!$H$336:$H$980,"Current")</x:f>
        <x:v>1</x:v>
      </x:c>
      <x:c r="J267" s="14" t="n">
        <x:f>SUMIFS('Unit details'!$Y$336:$Y$980,'Unit details'!$B$336:$B$980,$A267,'Unit details'!$V$336:$V$980,$A267&amp;" — "&amp;$B267,'Unit details'!$H$336:$H$980,"Future")</x:f>
        <x:v>0</x:v>
      </x:c>
      <x:c r="K267" s="14" t="n">
        <x:f>COUNTIFS('Unit details'!$B$336:$B$980,$A267,'Unit details'!$V$336:$V$980,$A267&amp;" — "&amp;$B267,'Unit details'!$H$336:$H$980,"Uncertain")</x:f>
        <x:v>0</x:v>
      </x:c>
      <x:c r="L267"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7" s="15" t="str">
        <x:v>https://www.rightmove.co.uk/properties/93944847#/?channel=COM_LET</x:v>
      </x:c>
      <x:c r="N267" s="15" t="str"/>
    </x:row>
    <x:row r="268" ht="49" customHeight="1">
      <x:c r="A268" s="15" t="str">
        <x:v>Newton Abbot</x:v>
      </x:c>
      <x:c r="B268" s="15" t="str">
        <x:v>Standalone – A381 garage</x:v>
      </x:c>
      <x:c r="C268" s="15" t="str">
        <x:v>Ipplepen</x:v>
      </x:c>
      <x:c r="D268" s="14" t="n">
        <x:v>2150</x:v>
      </x:c>
      <x:c r="E268" s="30" t="str">
        <x:v>Nearby</x:v>
      </x:c>
      <x:c r="F268" s="30" t="str">
        <x:v>Standalone / other premises</x:v>
      </x:c>
      <x:c r="G268" s="14" t="n">
        <x:f>COUNTIFS('Unit details'!$B$336:$B$980,$A268,'Unit details'!$V$336:$V$980,$A268&amp;" — "&amp;$B268,'Unit details'!$H$336:$H$980,"Current",'Unit details'!$E$336:$E$980,"Town")</x:f>
        <x:v>0</x:v>
      </x:c>
      <x:c r="H268" s="14" t="n">
        <x:f>COUNTIFS('Unit details'!$B$336:$B$980,$A268,'Unit details'!$V$336:$V$980,$A268&amp;" — "&amp;$B268,'Unit details'!$H$336:$H$980,"Current",'Unit details'!$E$336:$E$980,"Nearby")</x:f>
        <x:v>1</x:v>
      </x:c>
      <x:c r="I268" s="14" t="n">
        <x:f>COUNTIFS('Unit details'!$B$336:$B$980,$A268,'Unit details'!$V$336:$V$980,$A268&amp;" — "&amp;$B268,'Unit details'!$H$336:$H$980,"Current")</x:f>
        <x:v>1</x:v>
      </x:c>
      <x:c r="J268" s="14" t="n">
        <x:f>SUMIFS('Unit details'!$Y$336:$Y$980,'Unit details'!$B$336:$B$980,$A268,'Unit details'!$V$336:$V$980,$A268&amp;" — "&amp;$B268,'Unit details'!$H$336:$H$980,"Future")</x:f>
        <x:v>0</x:v>
      </x:c>
      <x:c r="K268" s="14" t="n">
        <x:f>COUNTIFS('Unit details'!$B$336:$B$980,$A268,'Unit details'!$V$336:$V$980,$A268&amp;" — "&amp;$B268,'Unit details'!$H$336:$H$980,"Uncertain")</x:f>
        <x:v>0</x:v>
      </x:c>
      <x:c r="L268"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68" s="15" t="str">
        <x:v>https://www.zoopla.co.uk/to-rent/commercial/details/73169570/</x:v>
      </x:c>
      <x:c r="N268" s="15" t="str"/>
    </x:row>
    <x:row r="269" ht="62" customHeight="1">
      <x:c r="A269" s="15" t="str">
        <x:v>Newton Abbot</x:v>
      </x:c>
      <x:c r="B269" s="15" t="str">
        <x:v>Swift Industrial Estate</x:v>
      </x:c>
      <x:c r="C269" s="15" t="str">
        <x:v>Kingsteignton</x:v>
      </x:c>
      <x:c r="D269" s="14" t="n">
        <x:v>11940</x:v>
      </x:c>
      <x:c r="E269" s="30" t="str">
        <x:v>Nearby</x:v>
      </x:c>
      <x:c r="F269" s="30" t="str">
        <x:v>Estate / grouped industrial area</x:v>
      </x:c>
      <x:c r="G269" s="14" t="n">
        <x:f>COUNTIFS('Unit details'!$B$336:$B$980,$A269,'Unit details'!$V$336:$V$980,$A269&amp;" — "&amp;$B269,'Unit details'!$H$336:$H$980,"Current",'Unit details'!$E$336:$E$980,"Town")</x:f>
        <x:v>0</x:v>
      </x:c>
      <x:c r="H269" s="14" t="n">
        <x:f>COUNTIFS('Unit details'!$B$336:$B$980,$A269,'Unit details'!$V$336:$V$980,$A269&amp;" — "&amp;$B269,'Unit details'!$H$336:$H$980,"Current",'Unit details'!$E$336:$E$980,"Nearby")</x:f>
        <x:v>1</x:v>
      </x:c>
      <x:c r="I269" s="14" t="n">
        <x:f>COUNTIFS('Unit details'!$B$336:$B$980,$A269,'Unit details'!$V$336:$V$980,$A269&amp;" — "&amp;$B269,'Unit details'!$H$336:$H$980,"Current")</x:f>
        <x:v>1</x:v>
      </x:c>
      <x:c r="J269" s="14" t="n">
        <x:f>SUMIFS('Unit details'!$Y$336:$Y$980,'Unit details'!$B$336:$B$980,$A269,'Unit details'!$V$336:$V$980,$A269&amp;" — "&amp;$B269,'Unit details'!$H$336:$H$980,"Future")</x:f>
        <x:v>0</x:v>
      </x:c>
      <x:c r="K269" s="14" t="n">
        <x:f>COUNTIFS('Unit details'!$B$336:$B$980,$A269,'Unit details'!$V$336:$V$980,$A269&amp;" — "&amp;$B269,'Unit details'!$H$336:$H$980,"Uncertain")</x:f>
        <x:v>0</x:v>
      </x:c>
      <x:c r="L269"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69" s="15" t="str">
        <x:v>https://www.zoopla.co.uk/to-rent/commercial/details/66632487/</x:v>
      </x:c>
      <x:c r="N269" s="15" t="str"/>
    </x:row>
    <x:row r="270" ht="62" customHeight="1">
      <x:c r="A270" s="15" t="str">
        <x:v>Newton Abbot</x:v>
      </x:c>
      <x:c r="B270" s="15" t="str">
        <x:v>Bradley Lane Industrial Estate</x:v>
      </x:c>
      <x:c r="C270" s="15" t="str">
        <x:v>Newton Abbot</x:v>
      </x:c>
      <x:c r="D270" s="14" t="n">
        <x:v>29650</x:v>
      </x:c>
      <x:c r="E270" s="30" t="str">
        <x:v>Town</x:v>
      </x:c>
      <x:c r="F270" s="30" t="str">
        <x:v>Estate / grouped industrial area</x:v>
      </x:c>
      <x:c r="G270" s="14" t="n">
        <x:f>COUNTIFS('Unit details'!$B$336:$B$980,$A270,'Unit details'!$V$336:$V$980,$A270&amp;" — "&amp;$B270,'Unit details'!$H$336:$H$980,"Current",'Unit details'!$E$336:$E$980,"Town")</x:f>
        <x:v>1</x:v>
      </x:c>
      <x:c r="H270" s="14" t="n">
        <x:f>COUNTIFS('Unit details'!$B$336:$B$980,$A270,'Unit details'!$V$336:$V$980,$A270&amp;" — "&amp;$B270,'Unit details'!$H$336:$H$980,"Current",'Unit details'!$E$336:$E$980,"Nearby")</x:f>
        <x:v>0</x:v>
      </x:c>
      <x:c r="I270" s="14" t="n">
        <x:f>COUNTIFS('Unit details'!$B$336:$B$980,$A270,'Unit details'!$V$336:$V$980,$A270&amp;" — "&amp;$B270,'Unit details'!$H$336:$H$980,"Current")</x:f>
        <x:v>1</x:v>
      </x:c>
      <x:c r="J270" s="14" t="n">
        <x:f>SUMIFS('Unit details'!$Y$336:$Y$980,'Unit details'!$B$336:$B$980,$A270,'Unit details'!$V$336:$V$980,$A270&amp;" — "&amp;$B270,'Unit details'!$H$336:$H$980,"Future")</x:f>
        <x:v>0</x:v>
      </x:c>
      <x:c r="K270" s="14" t="n">
        <x:f>COUNTIFS('Unit details'!$B$336:$B$980,$A270,'Unit details'!$V$336:$V$980,$A270&amp;" — "&amp;$B270,'Unit details'!$H$336:$H$980,"Uncertain")</x:f>
        <x:v>0</x:v>
      </x:c>
      <x:c r="L27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0" s="15" t="str">
        <x:v>https://www.zoopla.co.uk/to-rent/commercial/details/73312971/</x:v>
      </x:c>
      <x:c r="N270" s="15" t="str"/>
    </x:row>
    <x:row r="271" ht="62" customHeight="1">
      <x:c r="A271" s="15" t="str">
        <x:v>Newton Abbot</x:v>
      </x:c>
      <x:c r="B271" s="15" t="str">
        <x:v>Brunel Industrial Estate</x:v>
      </x:c>
      <x:c r="C271" s="15" t="str">
        <x:v>Newton Abbot</x:v>
      </x:c>
      <x:c r="D271" s="14" t="n">
        <x:v>29650</x:v>
      </x:c>
      <x:c r="E271" s="30" t="str">
        <x:v>Town</x:v>
      </x:c>
      <x:c r="F271" s="30" t="str">
        <x:v>Estate / grouped industrial area</x:v>
      </x:c>
      <x:c r="G271" s="14" t="n">
        <x:f>COUNTIFS('Unit details'!$B$336:$B$980,$A271,'Unit details'!$V$336:$V$980,$A271&amp;" — "&amp;$B271,'Unit details'!$H$336:$H$980,"Current",'Unit details'!$E$336:$E$980,"Town")</x:f>
        <x:v>5</x:v>
      </x:c>
      <x:c r="H271" s="14" t="n">
        <x:f>COUNTIFS('Unit details'!$B$336:$B$980,$A271,'Unit details'!$V$336:$V$980,$A271&amp;" — "&amp;$B271,'Unit details'!$H$336:$H$980,"Current",'Unit details'!$E$336:$E$980,"Nearby")</x:f>
        <x:v>0</x:v>
      </x:c>
      <x:c r="I271" s="14" t="n">
        <x:f>COUNTIFS('Unit details'!$B$336:$B$980,$A271,'Unit details'!$V$336:$V$980,$A271&amp;" — "&amp;$B271,'Unit details'!$H$336:$H$980,"Current")</x:f>
        <x:v>5</x:v>
      </x:c>
      <x:c r="J271" s="14" t="n">
        <x:f>SUMIFS('Unit details'!$Y$336:$Y$980,'Unit details'!$B$336:$B$980,$A271,'Unit details'!$V$336:$V$980,$A271&amp;" — "&amp;$B271,'Unit details'!$H$336:$H$980,"Future")</x:f>
        <x:v>0</x:v>
      </x:c>
      <x:c r="K271" s="14" t="n">
        <x:f>COUNTIFS('Unit details'!$B$336:$B$980,$A271,'Unit details'!$V$336:$V$980,$A271&amp;" — "&amp;$B271,'Unit details'!$H$336:$H$980,"Uncertain")</x:f>
        <x:v>0</x:v>
      </x:c>
      <x:c r="L271" s="15" t="str">
        <x:v>Minimum named area evidenced by listings. Nested parks can sit within broader employment districts; no complete stock denominator. County infrastructure page names existing employment sites. Host population uses Census 2021 BUA where the named locality can be matched. Nested schemes are grouped once; zero current means no identified unit in reviewed sources.</x:v>
      </x:c>
      <x:c r="M271" s="15" t="str">
        <x:v>https://www.zoopla.co.uk/to-rent/commercial/details/74390513/</x:v>
      </x:c>
      <x:c r="N271" s="15" t="str">
        <x:v>https://www.devon.gov.uk/roads-and-transport/traffic-information/transport-planning/newton-abbot-east-west-shared-use-path/</x:v>
      </x:c>
    </x:row>
    <x:row r="272" ht="49" customHeight="1">
      <x:c r="A272" s="15" t="str">
        <x:v>Newton Abbot</x:v>
      </x:c>
      <x:c r="B272" s="15" t="str">
        <x:v>Decoy Industrial Estate</x:v>
      </x:c>
      <x:c r="C272" s="15" t="str">
        <x:v>Newton Abbot</x:v>
      </x:c>
      <x:c r="D272" s="14" t="n">
        <x:v>29650</x:v>
      </x:c>
      <x:c r="E272" s="30" t="str">
        <x:v>Town</x:v>
      </x:c>
      <x:c r="F272" s="30" t="str">
        <x:v>Estate / grouped industrial area</x:v>
      </x:c>
      <x:c r="G272" s="14" t="n">
        <x:f>COUNTIFS('Unit details'!$B$336:$B$980,$A272,'Unit details'!$V$336:$V$980,$A272&amp;" — "&amp;$B272,'Unit details'!$H$336:$H$980,"Current",'Unit details'!$E$336:$E$980,"Town")</x:f>
        <x:v>0</x:v>
      </x:c>
      <x:c r="H272" s="14" t="n">
        <x:f>COUNTIFS('Unit details'!$B$336:$B$980,$A272,'Unit details'!$V$336:$V$980,$A272&amp;" — "&amp;$B272,'Unit details'!$H$336:$H$980,"Current",'Unit details'!$E$336:$E$980,"Nearby")</x:f>
        <x:v>0</x:v>
      </x:c>
      <x:c r="I272" s="14" t="n">
        <x:f>COUNTIFS('Unit details'!$B$336:$B$980,$A272,'Unit details'!$V$336:$V$980,$A272&amp;" — "&amp;$B272,'Unit details'!$H$336:$H$980,"Current")</x:f>
        <x:v>0</x:v>
      </x:c>
      <x:c r="J272" s="14" t="n">
        <x:f>SUMIFS('Unit details'!$Y$336:$Y$980,'Unit details'!$B$336:$B$980,$A272,'Unit details'!$V$336:$V$980,$A272&amp;" — "&amp;$B272,'Unit details'!$H$336:$H$980,"Future")</x:f>
        <x:v>0</x:v>
      </x:c>
      <x:c r="K272" s="14" t="n">
        <x:f>COUNTIFS('Unit details'!$B$336:$B$980,$A272,'Unit details'!$V$336:$V$980,$A272&amp;" — "&amp;$B272,'Unit details'!$H$336:$H$980,"Uncertain")</x:f>
        <x:v>0</x:v>
      </x:c>
      <x:c r="L272" s="15" t="str">
        <x:v>County infrastructure page names existing employment sites. Host population uses Census 2021 BUA where the named locality can be matched. Nested schemes are grouped once; zero current means no identified unit in reviewed sources.</x:v>
      </x:c>
      <x:c r="M272" s="15" t="str">
        <x:v>https://www.devon.gov.uk/roads-and-transport/traffic-information/transport-planning/newton-abbot-east-west-shared-use-path/</x:v>
      </x:c>
      <x:c r="N272" s="15" t="str"/>
    </x:row>
    <x:row r="273" ht="62" customHeight="1">
      <x:c r="A273" s="15" t="str">
        <x:v>Newton Abbot</x:v>
      </x:c>
      <x:c r="B273" s="15" t="str">
        <x:v>Milber Trading Estate</x:v>
      </x:c>
      <x:c r="C273" s="15" t="str">
        <x:v>Newton Abbot</x:v>
      </x:c>
      <x:c r="D273" s="14" t="n">
        <x:v>29650</x:v>
      </x:c>
      <x:c r="E273" s="30" t="str">
        <x:v>Town</x:v>
      </x:c>
      <x:c r="F273" s="30" t="str">
        <x:v>Estate / grouped industrial area</x:v>
      </x:c>
      <x:c r="G273" s="14" t="n">
        <x:f>COUNTIFS('Unit details'!$B$336:$B$980,$A273,'Unit details'!$V$336:$V$980,$A273&amp;" — "&amp;$B273,'Unit details'!$H$336:$H$980,"Current",'Unit details'!$E$336:$E$980,"Town")</x:f>
        <x:v>1</x:v>
      </x:c>
      <x:c r="H273" s="14" t="n">
        <x:f>COUNTIFS('Unit details'!$B$336:$B$980,$A273,'Unit details'!$V$336:$V$980,$A273&amp;" — "&amp;$B273,'Unit details'!$H$336:$H$980,"Current",'Unit details'!$E$336:$E$980,"Nearby")</x:f>
        <x:v>0</x:v>
      </x:c>
      <x:c r="I273" s="14" t="n">
        <x:f>COUNTIFS('Unit details'!$B$336:$B$980,$A273,'Unit details'!$V$336:$V$980,$A273&amp;" — "&amp;$B273,'Unit details'!$H$336:$H$980,"Current")</x:f>
        <x:v>1</x:v>
      </x:c>
      <x:c r="J273" s="14" t="n">
        <x:f>SUMIFS('Unit details'!$Y$336:$Y$980,'Unit details'!$B$336:$B$980,$A273,'Unit details'!$V$336:$V$980,$A273&amp;" — "&amp;$B273,'Unit details'!$H$336:$H$980,"Future")</x:f>
        <x:v>0</x:v>
      </x:c>
      <x:c r="K273" s="14" t="n">
        <x:f>COUNTIFS('Unit details'!$B$336:$B$980,$A273,'Unit details'!$V$336:$V$980,$A273&amp;" — "&amp;$B273,'Unit details'!$H$336:$H$980,"Uncertain")</x:f>
        <x:v>0</x:v>
      </x:c>
      <x:c r="L273"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3" s="15" t="str">
        <x:v>https://www.zoopla.co.uk/to-rent/commercial/details/74484350/</x:v>
      </x:c>
      <x:c r="N273" s="15" t="str"/>
    </x:row>
    <x:row r="274" ht="62" customHeight="1">
      <x:c r="A274" s="15" t="str">
        <x:v>Exmouth</x:v>
      </x:c>
      <x:c r="B274" s="15" t="str">
        <x:v>Blackhill Quarry</x:v>
      </x:c>
      <x:c r="C274" s="15" t="str">
        <x:v>Woodbury</x:v>
      </x:c>
      <x:c r="D274" s="14" t="n">
        <x:v>1750</x:v>
      </x:c>
      <x:c r="E274" s="30" t="str">
        <x:v>Nearby</x:v>
      </x:c>
      <x:c r="F274" s="30" t="str">
        <x:v>Standalone / other premises</x:v>
      </x:c>
      <x:c r="G274" s="14" t="n">
        <x:f>COUNTIFS('Unit details'!$B$336:$B$980,$A274,'Unit details'!$V$336:$V$980,$A274&amp;" — "&amp;$B274,'Unit details'!$H$336:$H$980,"Current",'Unit details'!$E$336:$E$980,"Town")</x:f>
        <x:v>0</x:v>
      </x:c>
      <x:c r="H274" s="14" t="n">
        <x:f>COUNTIFS('Unit details'!$B$336:$B$980,$A274,'Unit details'!$V$336:$V$980,$A274&amp;" — "&amp;$B274,'Unit details'!$H$336:$H$980,"Current",'Unit details'!$E$336:$E$980,"Nearby")</x:f>
        <x:v>0</x:v>
      </x:c>
      <x:c r="I274" s="14" t="n">
        <x:f>COUNTIFS('Unit details'!$B$336:$B$980,$A274,'Unit details'!$V$336:$V$980,$A274&amp;" — "&amp;$B274,'Unit details'!$H$336:$H$980,"Current")</x:f>
        <x:v>0</x:v>
      </x:c>
      <x:c r="J274" s="14" t="n">
        <x:f>SUMIFS('Unit details'!$Y$336:$Y$980,'Unit details'!$B$336:$B$980,$A274,'Unit details'!$V$336:$V$980,$A274&amp;" — "&amp;$B274,'Unit details'!$H$336:$H$980,"Future")</x:f>
        <x:v>0</x:v>
      </x:c>
      <x:c r="K274" s="14" t="n">
        <x:f>COUNTIFS('Unit details'!$B$336:$B$980,$A274,'Unit details'!$V$336:$V$980,$A274&amp;" — "&amp;$B274,'Unit details'!$H$336:$H$980,"Uncertain")</x:f>
        <x:v>0</x:v>
      </x:c>
      <x:c r="L274"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4" s="15" t="str">
        <x:v>https://www.rightmove.co.uk/properties/763674973838417</x:v>
      </x:c>
      <x:c r="N274" s="15" t="str"/>
    </x:row>
    <x:row r="275" ht="62" customHeight="1">
      <x:c r="A275" s="15" t="str">
        <x:v>Exmouth</x:v>
      </x:c>
      <x:c r="B275" s="15" t="str">
        <x:v>Dinan Way Trading Estate</x:v>
      </x:c>
      <x:c r="C275" s="15" t="str">
        <x:v>Exmouth</x:v>
      </x:c>
      <x:c r="D275" s="14" t="n">
        <x:v>35500</x:v>
      </x:c>
      <x:c r="E275" s="30" t="str">
        <x:v>Town</x:v>
      </x:c>
      <x:c r="F275" s="30" t="str">
        <x:v>Estate / grouped industrial area</x:v>
      </x:c>
      <x:c r="G275" s="14" t="n">
        <x:f>COUNTIFS('Unit details'!$B$336:$B$980,$A275,'Unit details'!$V$336:$V$980,$A275&amp;" — "&amp;$B275,'Unit details'!$H$336:$H$980,"Current",'Unit details'!$E$336:$E$980,"Town")</x:f>
        <x:v>0</x:v>
      </x:c>
      <x:c r="H275" s="14" t="n">
        <x:f>COUNTIFS('Unit details'!$B$336:$B$980,$A275,'Unit details'!$V$336:$V$980,$A275&amp;" — "&amp;$B275,'Unit details'!$H$336:$H$980,"Current",'Unit details'!$E$336:$E$980,"Nearby")</x:f>
        <x:v>0</x:v>
      </x:c>
      <x:c r="I275" s="14" t="n">
        <x:f>COUNTIFS('Unit details'!$B$336:$B$980,$A275,'Unit details'!$V$336:$V$980,$A275&amp;" — "&amp;$B275,'Unit details'!$H$336:$H$980,"Current")</x:f>
        <x:v>0</x:v>
      </x:c>
      <x:c r="J275" s="14" t="n">
        <x:f>SUMIFS('Unit details'!$Y$336:$Y$980,'Unit details'!$B$336:$B$980,$A275,'Unit details'!$V$336:$V$980,$A275&amp;" — "&amp;$B275,'Unit details'!$H$336:$H$980,"Future")</x:f>
        <x:v>0</x:v>
      </x:c>
      <x:c r="K275" s="14" t="n">
        <x:f>COUNTIFS('Unit details'!$B$336:$B$980,$A275,'Unit details'!$V$336:$V$980,$A275&amp;" — "&amp;$B275,'Unit details'!$H$336:$H$980,"Uncertain")</x:f>
        <x:v>1</x:v>
      </x:c>
      <x:c r="L275"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5" s="15" t="str">
        <x:v>https://strattoncrebercommercial.co.uk/properties/unit-21-22-dinan-way-trading-estate-concorde-road-exmouth-devon-ex8-4rs/</x:v>
      </x:c>
      <x:c r="N275" s="15" t="str"/>
    </x:row>
    <x:row r="276" ht="62" customHeight="1">
      <x:c r="A276" s="15" t="str">
        <x:v>Exmouth</x:v>
      </x:c>
      <x:c r="B276" s="15" t="str">
        <x:v>Liverton Business Park</x:v>
      </x:c>
      <x:c r="C276" s="15" t="str">
        <x:v>Exmouth</x:v>
      </x:c>
      <x:c r="D276" s="14" t="n">
        <x:v>35500</x:v>
      </x:c>
      <x:c r="E276" s="30" t="str">
        <x:v>Town</x:v>
      </x:c>
      <x:c r="F276" s="30" t="str">
        <x:v>Estate / grouped industrial area</x:v>
      </x:c>
      <x:c r="G276" s="14" t="n">
        <x:f>COUNTIFS('Unit details'!$B$336:$B$980,$A276,'Unit details'!$V$336:$V$980,$A276&amp;" — "&amp;$B276,'Unit details'!$H$336:$H$980,"Current",'Unit details'!$E$336:$E$980,"Town")</x:f>
        <x:v>4</x:v>
      </x:c>
      <x:c r="H276" s="14" t="n">
        <x:f>COUNTIFS('Unit details'!$B$336:$B$980,$A276,'Unit details'!$V$336:$V$980,$A276&amp;" — "&amp;$B276,'Unit details'!$H$336:$H$980,"Current",'Unit details'!$E$336:$E$980,"Nearby")</x:f>
        <x:v>0</x:v>
      </x:c>
      <x:c r="I276" s="14" t="n">
        <x:f>COUNTIFS('Unit details'!$B$336:$B$980,$A276,'Unit details'!$V$336:$V$980,$A276&amp;" — "&amp;$B276,'Unit details'!$H$336:$H$980,"Current")</x:f>
        <x:v>4</x:v>
      </x:c>
      <x:c r="J276" s="14" t="n">
        <x:f>SUMIFS('Unit details'!$Y$336:$Y$980,'Unit details'!$B$336:$B$980,$A276,'Unit details'!$V$336:$V$980,$A276&amp;" — "&amp;$B276,'Unit details'!$H$336:$H$980,"Future")</x:f>
        <x:v>0</x:v>
      </x:c>
      <x:c r="K276" s="14" t="n">
        <x:f>COUNTIFS('Unit details'!$B$336:$B$980,$A276,'Unit details'!$V$336:$V$980,$A276&amp;" — "&amp;$B276,'Unit details'!$H$336:$H$980,"Uncertain")</x:f>
        <x:v>0</x:v>
      </x:c>
      <x:c r="L276"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6" s="15" t="str">
        <x:v>https://www.zoopla.co.uk/to-rent/commercial/details/73577919/</x:v>
      </x:c>
      <x:c r="N276" s="15" t="str"/>
    </x:row>
    <x:row r="277" ht="62" customHeight="1">
      <x:c r="A277" s="15" t="str">
        <x:v>Barnstaple</x:v>
      </x:c>
      <x:c r="B277" s="15" t="str">
        <x:v>Coxleigh Barton Business Estate</x:v>
      </x:c>
      <x:c r="C277" s="15" t="str">
        <x:v>Shirwell</x:v>
      </x:c>
      <x:c r="D277" s="14"/>
      <x:c r="E277" s="30" t="str">
        <x:v>Nearby</x:v>
      </x:c>
      <x:c r="F277" s="30" t="str">
        <x:v>Estate / grouped industrial area</x:v>
      </x:c>
      <x:c r="G277" s="14" t="n">
        <x:f>COUNTIFS('Unit details'!$B$336:$B$980,$A277,'Unit details'!$V$336:$V$980,$A277&amp;" — "&amp;$B277,'Unit details'!$H$336:$H$980,"Current",'Unit details'!$E$336:$E$980,"Town")</x:f>
        <x:v>0</x:v>
      </x:c>
      <x:c r="H277" s="14" t="n">
        <x:f>COUNTIFS('Unit details'!$B$336:$B$980,$A277,'Unit details'!$V$336:$V$980,$A277&amp;" — "&amp;$B277,'Unit details'!$H$336:$H$980,"Current",'Unit details'!$E$336:$E$980,"Nearby")</x:f>
        <x:v>3</x:v>
      </x:c>
      <x:c r="I277" s="14" t="n">
        <x:f>COUNTIFS('Unit details'!$B$336:$B$980,$A277,'Unit details'!$V$336:$V$980,$A277&amp;" — "&amp;$B277,'Unit details'!$H$336:$H$980,"Current")</x:f>
        <x:v>3</x:v>
      </x:c>
      <x:c r="J277" s="14" t="n">
        <x:f>SUMIFS('Unit details'!$Y$336:$Y$980,'Unit details'!$B$336:$B$980,$A277,'Unit details'!$V$336:$V$980,$A277&amp;" — "&amp;$B277,'Unit details'!$H$336:$H$980,"Future")</x:f>
        <x:v>0</x:v>
      </x:c>
      <x:c r="K277" s="14" t="n">
        <x:f>COUNTIFS('Unit details'!$B$336:$B$980,$A277,'Unit details'!$V$336:$V$980,$A277&amp;" — "&amp;$B277,'Unit details'!$H$336:$H$980,"Uncertain")</x:f>
        <x:v>0</x:v>
      </x:c>
      <x:c r="L277"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77" s="15" t="str">
        <x:v>https://www.rightmove.co.uk/properties/91673871#/?channel=COM_LET</x:v>
      </x:c>
      <x:c r="N277" s="15" t="str"/>
    </x:row>
    <x:row r="278" ht="49" customHeight="1">
      <x:c r="A278" s="15" t="str">
        <x:v>Barnstaple</x:v>
      </x:c>
      <x:c r="B278" s="15" t="str">
        <x:v>North Devon Business Park</x:v>
      </x:c>
      <x:c r="C278" s="15" t="str">
        <x:v>Chivenor</x:v>
      </x:c>
      <x:c r="D278" s="14"/>
      <x:c r="E278" s="30" t="str">
        <x:v>Nearby</x:v>
      </x:c>
      <x:c r="F278" s="30" t="str">
        <x:v>Estate / grouped industrial area</x:v>
      </x:c>
      <x:c r="G278" s="14" t="n">
        <x:f>COUNTIFS('Unit details'!$B$336:$B$980,$A278,'Unit details'!$V$336:$V$980,$A278&amp;" — "&amp;$B278,'Unit details'!$H$336:$H$980,"Current",'Unit details'!$E$336:$E$980,"Town")</x:f>
        <x:v>0</x:v>
      </x:c>
      <x:c r="H278" s="14" t="n">
        <x:f>COUNTIFS('Unit details'!$B$336:$B$980,$A278,'Unit details'!$V$336:$V$980,$A278&amp;" — "&amp;$B278,'Unit details'!$H$336:$H$980,"Current",'Unit details'!$E$336:$E$980,"Nearby")</x:f>
        <x:v>0</x:v>
      </x:c>
      <x:c r="I278" s="14" t="n">
        <x:f>COUNTIFS('Unit details'!$B$336:$B$980,$A278,'Unit details'!$V$336:$V$980,$A278&amp;" — "&amp;$B278,'Unit details'!$H$336:$H$980,"Current")</x:f>
        <x:v>0</x:v>
      </x:c>
      <x:c r="J278" s="14" t="n">
        <x:f>SUMIFS('Unit details'!$Y$336:$Y$980,'Unit details'!$B$336:$B$980,$A278,'Unit details'!$V$336:$V$980,$A278&amp;" — "&amp;$B278,'Unit details'!$H$336:$H$980,"Future")</x:f>
        <x:v>0</x:v>
      </x:c>
      <x:c r="K278" s="14" t="n">
        <x:f>COUNTIFS('Unit details'!$B$336:$B$980,$A278,'Unit details'!$V$336:$V$980,$A278&amp;" — "&amp;$B278,'Unit details'!$H$336:$H$980,"Uncertain")</x:f>
        <x:v>0</x:v>
      </x:c>
      <x:c r="L278" s="15" t="str">
        <x:v>Wider Barnstaple catchment, separate locality. Riverside Court is a subdevelopment. Host population uses Census 2021 BUA where the named locality can be matched. Nested schemes are grouped once; zero current means no identified unit in reviewed sources.</x:v>
      </x:c>
      <x:c r="M278" s="15" t="str">
        <x:v>https://www.jd-commercial.co.uk/property/workshop-industrial-unit-13</x:v>
      </x:c>
      <x:c r="N278" s="15" t="str"/>
    </x:row>
    <x:row r="279" ht="62" customHeight="1">
      <x:c r="A279" s="15" t="str">
        <x:v>Barnstaple</x:v>
      </x:c>
      <x:c r="B279" s="15" t="str">
        <x:v>Pottington / Two Rivers</x:v>
      </x:c>
      <x:c r="C279" s="15" t="str">
        <x:v>Barnstaple</x:v>
      </x:c>
      <x:c r="D279" s="14" t="n">
        <x:v>31275</x:v>
      </x:c>
      <x:c r="E279" s="30" t="str">
        <x:v>Town</x:v>
      </x:c>
      <x:c r="F279" s="30" t="str">
        <x:v>Estate / grouped industrial area</x:v>
      </x:c>
      <x:c r="G279" s="14" t="n">
        <x:f>COUNTIFS('Unit details'!$B$336:$B$980,$A279,'Unit details'!$V$336:$V$980,$A279&amp;" — "&amp;$B279,'Unit details'!$H$336:$H$980,"Current",'Unit details'!$E$336:$E$980,"Town")</x:f>
        <x:v>0</x:v>
      </x:c>
      <x:c r="H279" s="14" t="n">
        <x:f>COUNTIFS('Unit details'!$B$336:$B$980,$A279,'Unit details'!$V$336:$V$980,$A279&amp;" — "&amp;$B279,'Unit details'!$H$336:$H$980,"Current",'Unit details'!$E$336:$E$980,"Nearby")</x:f>
        <x:v>0</x:v>
      </x:c>
      <x:c r="I279" s="14" t="n">
        <x:f>COUNTIFS('Unit details'!$B$336:$B$980,$A279,'Unit details'!$V$336:$V$980,$A279&amp;" — "&amp;$B279,'Unit details'!$H$336:$H$980,"Current")</x:f>
        <x:v>0</x:v>
      </x:c>
      <x:c r="J279" s="14" t="n">
        <x:f>SUMIFS('Unit details'!$Y$336:$Y$980,'Unit details'!$B$336:$B$980,$A279,'Unit details'!$V$336:$V$980,$A279&amp;" — "&amp;$B279,'Unit details'!$H$336:$H$980,"Future")</x:f>
        <x:v>0</x:v>
      </x:c>
      <x:c r="K279" s="14" t="n">
        <x:f>COUNTIFS('Unit details'!$B$336:$B$980,$A279,'Unit details'!$V$336:$V$980,$A279&amp;" — "&amp;$B279,'Unit details'!$H$336:$H$980,"Uncertain")</x:f>
        <x:v>0</x:v>
      </x:c>
      <x:c r="L279" s="15" t="str">
        <x:v>2013 council inventory combined 32.4ha estate. Identity only: old vacancy evidence not used. Treat Two Rivers and sub-courts as nested for conservative count. Host population uses Census 2021 BUA where the named locality can be matched. Nested schemes are grouped once; zero current means no identified unit in reviewed sources.</x:v>
      </x:c>
      <x:c r="M279" s="15" t="str">
        <x:v>https://www.northdevon.gov.uk/media/262502/elr-final-draft-report-04-12-13.pdf</x:v>
      </x:c>
      <x:c r="N279" s="15" t="str"/>
    </x:row>
    <x:row r="280" ht="62" customHeight="1">
      <x:c r="A280" s="15" t="str">
        <x:v>Barnstaple</x:v>
      </x:c>
      <x:c r="B280" s="15" t="str">
        <x:v>Pottington Business Park</x:v>
      </x:c>
      <x:c r="C280" s="15" t="str">
        <x:v>Barnstaple</x:v>
      </x:c>
      <x:c r="D280" s="14" t="n">
        <x:v>31275</x:v>
      </x:c>
      <x:c r="E280" s="30" t="str">
        <x:v>Town</x:v>
      </x:c>
      <x:c r="F280" s="30" t="str">
        <x:v>Estate / grouped industrial area</x:v>
      </x:c>
      <x:c r="G280" s="14" t="n">
        <x:f>COUNTIFS('Unit details'!$B$336:$B$980,$A280,'Unit details'!$V$336:$V$980,$A280&amp;" — "&amp;$B280,'Unit details'!$H$336:$H$980,"Current",'Unit details'!$E$336:$E$980,"Town")</x:f>
        <x:v>2</x:v>
      </x:c>
      <x:c r="H280" s="14" t="n">
        <x:f>COUNTIFS('Unit details'!$B$336:$B$980,$A280,'Unit details'!$V$336:$V$980,$A280&amp;" — "&amp;$B280,'Unit details'!$H$336:$H$980,"Current",'Unit details'!$E$336:$E$980,"Nearby")</x:f>
        <x:v>0</x:v>
      </x:c>
      <x:c r="I280" s="14" t="n">
        <x:f>COUNTIFS('Unit details'!$B$336:$B$980,$A280,'Unit details'!$V$336:$V$980,$A280&amp;" — "&amp;$B280,'Unit details'!$H$336:$H$980,"Current")</x:f>
        <x:v>2</x:v>
      </x:c>
      <x:c r="J280" s="14" t="n">
        <x:f>SUMIFS('Unit details'!$Y$336:$Y$980,'Unit details'!$B$336:$B$980,$A280,'Unit details'!$V$336:$V$980,$A280&amp;" — "&amp;$B280,'Unit details'!$H$336:$H$980,"Future")</x:f>
        <x:v>0</x:v>
      </x:c>
      <x:c r="K280" s="14" t="n">
        <x:f>COUNTIFS('Unit details'!$B$336:$B$980,$A280,'Unit details'!$V$336:$V$980,$A280&amp;" — "&amp;$B280,'Unit details'!$H$336:$H$980,"Uncertain")</x:f>
        <x:v>0</x:v>
      </x:c>
      <x:c r="L280"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80" s="15" t="str">
        <x:v>https://www.rightmove.co.uk/properties/775249147242240</x:v>
      </x:c>
      <x:c r="N280" s="15" t="str"/>
    </x:row>
    <x:row r="281" ht="62" customHeight="1">
      <x:c r="A281" s="15" t="str">
        <x:v>Barnstaple</x:v>
      </x:c>
      <x:c r="B281" s="15" t="str">
        <x:v>Roundswell Business Park</x:v>
      </x:c>
      <x:c r="C281" s="15" t="str">
        <x:v>Barnstaple</x:v>
      </x:c>
      <x:c r="D281" s="14" t="n">
        <x:v>31275</x:v>
      </x:c>
      <x:c r="E281" s="30" t="str">
        <x:v>Town</x:v>
      </x:c>
      <x:c r="F281" s="30" t="str">
        <x:v>Estate / grouped industrial area</x:v>
      </x:c>
      <x:c r="G281" s="14" t="n">
        <x:f>COUNTIFS('Unit details'!$B$336:$B$980,$A281,'Unit details'!$V$336:$V$980,$A281&amp;" — "&amp;$B281,'Unit details'!$H$336:$H$980,"Current",'Unit details'!$E$336:$E$980,"Town")</x:f>
        <x:v>0</x:v>
      </x:c>
      <x:c r="H281" s="14" t="n">
        <x:f>COUNTIFS('Unit details'!$B$336:$B$980,$A281,'Unit details'!$V$336:$V$980,$A281&amp;" — "&amp;$B281,'Unit details'!$H$336:$H$980,"Current",'Unit details'!$E$336:$E$980,"Nearby")</x:f>
        <x:v>0</x:v>
      </x:c>
      <x:c r="I281" s="14" t="n">
        <x:f>COUNTIFS('Unit details'!$B$336:$B$980,$A281,'Unit details'!$V$336:$V$980,$A281&amp;" — "&amp;$B281,'Unit details'!$H$336:$H$980,"Current")</x:f>
        <x:v>0</x:v>
      </x:c>
      <x:c r="J281" s="14" t="n">
        <x:f>SUMIFS('Unit details'!$Y$336:$Y$980,'Unit details'!$B$336:$B$980,$A281,'Unit details'!$V$336:$V$980,$A281&amp;" — "&amp;$B281,'Unit details'!$H$336:$H$980,"Future")</x:f>
        <x:v>0</x:v>
      </x:c>
      <x:c r="K281" s="14" t="n">
        <x:f>COUNTIFS('Unit details'!$B$336:$B$980,$A281,'Unit details'!$V$336:$V$980,$A281&amp;" — "&amp;$B281,'Unit details'!$H$336:$H$980,"Uncertain")</x:f>
        <x:v>3</x:v>
      </x:c>
      <x:c r="L281" s="15" t="str">
        <x:v>Minimum named area evidenced by listings. Nested parks can sit within broader employment districts; no complete stock denominator. Host population uses Census 2021 BUA where the named locality can be matched. Nested schemes are grouped once; zero current means no identified unit in reviewed sources.</x:v>
      </x:c>
      <x:c r="M281" s="15" t="str">
        <x:v>https://www.rightmove.co.uk/properties/754390376572865</x:v>
      </x:c>
      <x:c r="N281" s="15" t="str"/>
    </x:row>
    <x:row r="282" ht="49" customHeight="1">
      <x:c r="A282" s="15" t="str">
        <x:v>Barnstaple</x:v>
      </x:c>
      <x:c r="B282" s="15" t="str">
        <x:v>Standalone – Buller Road</x:v>
      </x:c>
      <x:c r="C282" s="15" t="str">
        <x:v>Barnstaple</x:v>
      </x:c>
      <x:c r="D282" s="14" t="n">
        <x:v>31275</x:v>
      </x:c>
      <x:c r="E282" s="30" t="str">
        <x:v>Town</x:v>
      </x:c>
      <x:c r="F282" s="30" t="str">
        <x:v>Standalone / other premises</x:v>
      </x:c>
      <x:c r="G282" s="14" t="n">
        <x:f>COUNTIFS('Unit details'!$B$336:$B$980,$A282,'Unit details'!$V$336:$V$980,$A282&amp;" — "&amp;$B282,'Unit details'!$H$336:$H$980,"Current",'Unit details'!$E$336:$E$980,"Town")</x:f>
        <x:v>1</x:v>
      </x:c>
      <x:c r="H282" s="14" t="n">
        <x:f>COUNTIFS('Unit details'!$B$336:$B$980,$A282,'Unit details'!$V$336:$V$980,$A282&amp;" — "&amp;$B282,'Unit details'!$H$336:$H$980,"Current",'Unit details'!$E$336:$E$980,"Nearby")</x:f>
        <x:v>0</x:v>
      </x:c>
      <x:c r="I282" s="14" t="n">
        <x:f>COUNTIFS('Unit details'!$B$336:$B$980,$A282,'Unit details'!$V$336:$V$980,$A282&amp;" — "&amp;$B282,'Unit details'!$H$336:$H$980,"Current")</x:f>
        <x:v>1</x:v>
      </x:c>
      <x:c r="J282" s="14" t="n">
        <x:f>SUMIFS('Unit details'!$Y$336:$Y$980,'Unit details'!$B$336:$B$980,$A282,'Unit details'!$V$336:$V$980,$A282&amp;" — "&amp;$B282,'Unit details'!$H$336:$H$980,"Future")</x:f>
        <x:v>0</x:v>
      </x:c>
      <x:c r="K282" s="14" t="n">
        <x:f>COUNTIFS('Unit details'!$B$336:$B$980,$A282,'Unit details'!$V$336:$V$980,$A282&amp;" — "&amp;$B282,'Unit details'!$H$336:$H$980,"Uncertain")</x:f>
        <x:v>0</x:v>
      </x:c>
      <x:c r="L282"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282" s="15" t="str">
        <x:v>https://www.rightmove.co.uk/properties/775075763306016</x:v>
      </x:c>
      <x:c r="N282" s="15" t="str"/>
    </x:row>
    <x:row r="283" ht="49" customHeight="1">
      <x:c r="A283" s="15" t="str">
        <x:v>Taunton</x:v>
      </x:c>
      <x:c r="B283" s="15" t="str">
        <x:v>Bradford-on-Tone unnamed production complex</x:v>
      </x:c>
      <x:c r="C283" s="15" t="str">
        <x:v>Bradford-on-Tone</x:v>
      </x:c>
      <x:c r="D283" s="14" t="n">
        <x:v>645</x:v>
      </x:c>
      <x:c r="E283" s="30" t="str">
        <x:v>Nearby</x:v>
      </x:c>
      <x:c r="F283" s="30" t="str">
        <x:v>Standalone / other premises</x:v>
      </x:c>
      <x:c r="G283" s="14" t="n">
        <x:f>COUNTIFS('Unit details'!$B$336:$B$980,$A283,'Unit details'!$V$336:$V$980,$A283&amp;" — "&amp;$B283,'Unit details'!$H$336:$H$980,"Current",'Unit details'!$E$336:$E$980,"Town")</x:f>
        <x:v>0</x:v>
      </x:c>
      <x:c r="H283" s="14" t="n">
        <x:f>COUNTIFS('Unit details'!$B$336:$B$980,$A283,'Unit details'!$V$336:$V$980,$A283&amp;" — "&amp;$B283,'Unit details'!$H$336:$H$980,"Current",'Unit details'!$E$336:$E$980,"Nearby")</x:f>
        <x:v>0</x:v>
      </x:c>
      <x:c r="I283" s="14" t="n">
        <x:f>COUNTIFS('Unit details'!$B$336:$B$980,$A283,'Unit details'!$V$336:$V$980,$A283&amp;" — "&amp;$B283,'Unit details'!$H$336:$H$980,"Current")</x:f>
        <x:v>0</x:v>
      </x:c>
      <x:c r="J283" s="14" t="n">
        <x:f>SUMIFS('Unit details'!$Y$336:$Y$980,'Unit details'!$B$336:$B$980,$A283,'Unit details'!$V$336:$V$980,$A283&amp;" — "&amp;$B283,'Unit details'!$H$336:$H$980,"Future")</x:f>
        <x:v>0</x:v>
      </x:c>
      <x:c r="K283" s="14" t="n">
        <x:f>COUNTIFS('Unit details'!$B$336:$B$980,$A283,'Unit details'!$V$336:$V$980,$A283&amp;" — "&amp;$B283,'Unit details'!$H$336:$H$980,"Uncertain")</x:f>
        <x:v>1</x:v>
      </x:c>
      <x:c r="L28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3" s="15" t="str">
        <x:v>https://www.zoopla.co.uk/to-rent/commercial/details/73598844/</x:v>
      </x:c>
      <x:c r="N283" s="15" t="str"/>
    </x:row>
    <x:row r="284" ht="49" customHeight="1">
      <x:c r="A284" s="15" t="str">
        <x:v>Taunton</x:v>
      </x:c>
      <x:c r="B284" s="15" t="str">
        <x:v>Broadgauge Business Park</x:v>
      </x:c>
      <x:c r="C284" s="15" t="str">
        <x:v>Bishops Lydeard</x:v>
      </x:c>
      <x:c r="D284" s="14" t="n">
        <x:v>2050</x:v>
      </x:c>
      <x:c r="E284" s="30" t="str">
        <x:v>Nearby</x:v>
      </x:c>
      <x:c r="F284" s="30" t="str">
        <x:v>Estate / grouped industrial area</x:v>
      </x:c>
      <x:c r="G284" s="14" t="n">
        <x:f>COUNTIFS('Unit details'!$B$336:$B$980,$A284,'Unit details'!$V$336:$V$980,$A284&amp;" — "&amp;$B284,'Unit details'!$H$336:$H$980,"Current",'Unit details'!$E$336:$E$980,"Town")</x:f>
        <x:v>0</x:v>
      </x:c>
      <x:c r="H284" s="14" t="n">
        <x:f>COUNTIFS('Unit details'!$B$336:$B$980,$A284,'Unit details'!$V$336:$V$980,$A284&amp;" — "&amp;$B284,'Unit details'!$H$336:$H$980,"Current",'Unit details'!$E$336:$E$980,"Nearby")</x:f>
        <x:v>1</x:v>
      </x:c>
      <x:c r="I284" s="14" t="n">
        <x:f>COUNTIFS('Unit details'!$B$336:$B$980,$A284,'Unit details'!$V$336:$V$980,$A284&amp;" — "&amp;$B284,'Unit details'!$H$336:$H$980,"Current")</x:f>
        <x:v>1</x:v>
      </x:c>
      <x:c r="J284" s="14" t="n">
        <x:f>SUMIFS('Unit details'!$Y$336:$Y$980,'Unit details'!$B$336:$B$980,$A284,'Unit details'!$V$336:$V$980,$A284&amp;" — "&amp;$B284,'Unit details'!$H$336:$H$980,"Future")</x:f>
        <x:v>2</x:v>
      </x:c>
      <x:c r="K284" s="14" t="n">
        <x:f>COUNTIFS('Unit details'!$B$336:$B$980,$A284,'Unit details'!$V$336:$V$980,$A284&amp;" — "&amp;$B284,'Unit details'!$H$336:$H$980,"Uncertain")</x:f>
        <x:v>0</x:v>
      </x:c>
      <x:c r="L28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4" s="15" t="str">
        <x:v>https://www.zoopla.co.uk/to-rent/commercial/details/72967429/</x:v>
      </x:c>
      <x:c r="N284" s="15" t="str"/>
    </x:row>
    <x:row r="285" ht="49" customHeight="1">
      <x:c r="A285" s="15" t="str">
        <x:v>Taunton</x:v>
      </x:c>
      <x:c r="B285" s="15" t="str">
        <x:v>Chelston Business Park</x:v>
      </x:c>
      <x:c r="C285" s="15" t="str">
        <x:v>Wellington</x:v>
      </x:c>
      <x:c r="D285" s="14" t="n">
        <x:v>13815</x:v>
      </x:c>
      <x:c r="E285" s="30" t="str">
        <x:v>Nearby</x:v>
      </x:c>
      <x:c r="F285" s="30" t="str">
        <x:v>Estate / grouped industrial area</x:v>
      </x:c>
      <x:c r="G285" s="14" t="n">
        <x:f>COUNTIFS('Unit details'!$B$336:$B$980,$A285,'Unit details'!$V$336:$V$980,$A285&amp;" — "&amp;$B285,'Unit details'!$H$336:$H$980,"Current",'Unit details'!$E$336:$E$980,"Town")</x:f>
        <x:v>0</x:v>
      </x:c>
      <x:c r="H285" s="14" t="n">
        <x:f>COUNTIFS('Unit details'!$B$336:$B$980,$A285,'Unit details'!$V$336:$V$980,$A285&amp;" — "&amp;$B285,'Unit details'!$H$336:$H$980,"Current",'Unit details'!$E$336:$E$980,"Nearby")</x:f>
        <x:v>4</x:v>
      </x:c>
      <x:c r="I285" s="14" t="n">
        <x:f>COUNTIFS('Unit details'!$B$336:$B$980,$A285,'Unit details'!$V$336:$V$980,$A285&amp;" — "&amp;$B285,'Unit details'!$H$336:$H$980,"Current")</x:f>
        <x:v>4</x:v>
      </x:c>
      <x:c r="J285" s="14" t="n">
        <x:f>SUMIFS('Unit details'!$Y$336:$Y$980,'Unit details'!$B$336:$B$980,$A285,'Unit details'!$V$336:$V$980,$A285&amp;" — "&amp;$B285,'Unit details'!$H$336:$H$980,"Future")</x:f>
        <x:v>0</x:v>
      </x:c>
      <x:c r="K285" s="14" t="n">
        <x:f>COUNTIFS('Unit details'!$B$336:$B$980,$A285,'Unit details'!$V$336:$V$980,$A285&amp;" — "&amp;$B285,'Unit details'!$H$336:$H$980,"Uncertain")</x:f>
        <x:v>0</x:v>
      </x:c>
      <x:c r="L28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5" s="15" t="str">
        <x:v>https://www.zoopla.co.uk/to-rent/commercial/details/74539543/</x:v>
      </x:c>
      <x:c r="N285" s="15" t="str"/>
    </x:row>
    <x:row r="286" ht="49" customHeight="1">
      <x:c r="A286" s="15" t="str">
        <x:v>Taunton</x:v>
      </x:c>
      <x:c r="B286" s="15" t="str">
        <x:v>Creech Paper Mill / Creech Mills</x:v>
      </x:c>
      <x:c r="C286" s="15" t="str">
        <x:v>Creech St Michael</x:v>
      </x:c>
      <x:c r="D286" s="14" t="n">
        <x:v>2330</x:v>
      </x:c>
      <x:c r="E286" s="30" t="str">
        <x:v>Nearby</x:v>
      </x:c>
      <x:c r="F286" s="30" t="str">
        <x:v>Estate / grouped industrial area</x:v>
      </x:c>
      <x:c r="G286" s="14" t="n">
        <x:f>COUNTIFS('Unit details'!$B$336:$B$980,$A286,'Unit details'!$V$336:$V$980,$A286&amp;" — "&amp;$B286,'Unit details'!$H$336:$H$980,"Current",'Unit details'!$E$336:$E$980,"Town")</x:f>
        <x:v>0</x:v>
      </x:c>
      <x:c r="H286" s="14" t="n">
        <x:f>COUNTIFS('Unit details'!$B$336:$B$980,$A286,'Unit details'!$V$336:$V$980,$A286&amp;" — "&amp;$B286,'Unit details'!$H$336:$H$980,"Current",'Unit details'!$E$336:$E$980,"Nearby")</x:f>
        <x:v>2</x:v>
      </x:c>
      <x:c r="I286" s="14" t="n">
        <x:f>COUNTIFS('Unit details'!$B$336:$B$980,$A286,'Unit details'!$V$336:$V$980,$A286&amp;" — "&amp;$B286,'Unit details'!$H$336:$H$980,"Current")</x:f>
        <x:v>2</x:v>
      </x:c>
      <x:c r="J286" s="14" t="n">
        <x:f>SUMIFS('Unit details'!$Y$336:$Y$980,'Unit details'!$B$336:$B$980,$A286,'Unit details'!$V$336:$V$980,$A286&amp;" — "&amp;$B286,'Unit details'!$H$336:$H$980,"Future")</x:f>
        <x:v>0</x:v>
      </x:c>
      <x:c r="K286" s="14" t="n">
        <x:f>COUNTIFS('Unit details'!$B$336:$B$980,$A286,'Unit details'!$V$336:$V$980,$A286&amp;" — "&amp;$B286,'Unit details'!$H$336:$H$980,"Uncertain")</x:f>
        <x:v>0</x:v>
      </x:c>
      <x:c r="L28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6" s="15" t="str">
        <x:v>https://www.zoopla.co.uk/to-rent/commercial/details/74528606/</x:v>
      </x:c>
      <x:c r="N286" s="15" t="str"/>
    </x:row>
    <x:row r="287" ht="49" customHeight="1">
      <x:c r="A287" s="15" t="str">
        <x:v>Taunton</x:v>
      </x:c>
      <x:c r="B287" s="15" t="str">
        <x:v>Drakes Business Centre</x:v>
      </x:c>
      <x:c r="C287" s="15" t="str">
        <x:v>Creech Heathfield</x:v>
      </x:c>
      <x:c r="D287" s="14"/>
      <x:c r="E287" s="30" t="str">
        <x:v>Nearby</x:v>
      </x:c>
      <x:c r="F287" s="30" t="str">
        <x:v>Estate / grouped industrial area</x:v>
      </x:c>
      <x:c r="G287" s="14" t="n">
        <x:f>COUNTIFS('Unit details'!$B$336:$B$980,$A287,'Unit details'!$V$336:$V$980,$A287&amp;" — "&amp;$B287,'Unit details'!$H$336:$H$980,"Current",'Unit details'!$E$336:$E$980,"Town")</x:f>
        <x:v>0</x:v>
      </x:c>
      <x:c r="H287" s="14" t="n">
        <x:f>COUNTIFS('Unit details'!$B$336:$B$980,$A287,'Unit details'!$V$336:$V$980,$A287&amp;" — "&amp;$B287,'Unit details'!$H$336:$H$980,"Current",'Unit details'!$E$336:$E$980,"Nearby")</x:f>
        <x:v>1</x:v>
      </x:c>
      <x:c r="I287" s="14" t="n">
        <x:f>COUNTIFS('Unit details'!$B$336:$B$980,$A287,'Unit details'!$V$336:$V$980,$A287&amp;" — "&amp;$B287,'Unit details'!$H$336:$H$980,"Current")</x:f>
        <x:v>1</x:v>
      </x:c>
      <x:c r="J287" s="14" t="n">
        <x:f>SUMIFS('Unit details'!$Y$336:$Y$980,'Unit details'!$B$336:$B$980,$A287,'Unit details'!$V$336:$V$980,$A287&amp;" — "&amp;$B287,'Unit details'!$H$336:$H$980,"Future")</x:f>
        <x:v>0</x:v>
      </x:c>
      <x:c r="K287" s="14" t="n">
        <x:f>COUNTIFS('Unit details'!$B$336:$B$980,$A287,'Unit details'!$V$336:$V$980,$A287&amp;" — "&amp;$B287,'Unit details'!$H$336:$H$980,"Uncertain")</x:f>
        <x:v>0</x:v>
      </x:c>
      <x:c r="L28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7" s="15" t="str">
        <x:v>https://www.zoopla.co.uk/to-rent/commercial/details/73322359/</x:v>
      </x:c>
      <x:c r="N287" s="15" t="str"/>
    </x:row>
    <x:row r="288" ht="49" customHeight="1">
      <x:c r="A288" s="15" t="str">
        <x:v>Taunton</x:v>
      </x:c>
      <x:c r="B288" s="15" t="str">
        <x:v>Ford Farm</x:v>
      </x:c>
      <x:c r="C288" s="15" t="str">
        <x:v>Bradford-on-Tone</x:v>
      </x:c>
      <x:c r="D288" s="14" t="n">
        <x:v>645</x:v>
      </x:c>
      <x:c r="E288" s="30" t="str">
        <x:v>Nearby</x:v>
      </x:c>
      <x:c r="F288" s="30" t="str">
        <x:v>Standalone / other premises</x:v>
      </x:c>
      <x:c r="G288" s="14" t="n">
        <x:f>COUNTIFS('Unit details'!$B$336:$B$980,$A288,'Unit details'!$V$336:$V$980,$A288&amp;" — "&amp;$B288,'Unit details'!$H$336:$H$980,"Current",'Unit details'!$E$336:$E$980,"Town")</x:f>
        <x:v>0</x:v>
      </x:c>
      <x:c r="H288" s="14" t="n">
        <x:f>COUNTIFS('Unit details'!$B$336:$B$980,$A288,'Unit details'!$V$336:$V$980,$A288&amp;" — "&amp;$B288,'Unit details'!$H$336:$H$980,"Current",'Unit details'!$E$336:$E$980,"Nearby")</x:f>
        <x:v>1</x:v>
      </x:c>
      <x:c r="I288" s="14" t="n">
        <x:f>COUNTIFS('Unit details'!$B$336:$B$980,$A288,'Unit details'!$V$336:$V$980,$A288&amp;" — "&amp;$B288,'Unit details'!$H$336:$H$980,"Current")</x:f>
        <x:v>1</x:v>
      </x:c>
      <x:c r="J288" s="14" t="n">
        <x:f>SUMIFS('Unit details'!$Y$336:$Y$980,'Unit details'!$B$336:$B$980,$A288,'Unit details'!$V$336:$V$980,$A288&amp;" — "&amp;$B288,'Unit details'!$H$336:$H$980,"Future")</x:f>
        <x:v>0</x:v>
      </x:c>
      <x:c r="K288" s="14" t="n">
        <x:f>COUNTIFS('Unit details'!$B$336:$B$980,$A288,'Unit details'!$V$336:$V$980,$A288&amp;" — "&amp;$B288,'Unit details'!$H$336:$H$980,"Uncertain")</x:f>
        <x:v>0</x:v>
      </x:c>
      <x:c r="L28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8" s="15" t="str">
        <x:v>https://www.rightmove.co.uk/properties/175039727#/?channel=COM_LET</x:v>
      </x:c>
      <x:c r="N288" s="15" t="str"/>
    </x:row>
    <x:row r="289" ht="49" customHeight="1">
      <x:c r="A289" s="15" t="str">
        <x:v>Taunton</x:v>
      </x:c>
      <x:c r="B289" s="15" t="str">
        <x:v>Hele Manor Industrial Estate</x:v>
      </x:c>
      <x:c r="C289" s="15" t="str">
        <x:v>Bradford-on-Tone</x:v>
      </x:c>
      <x:c r="D289" s="14" t="n">
        <x:v>645</x:v>
      </x:c>
      <x:c r="E289" s="30" t="str">
        <x:v>Nearby</x:v>
      </x:c>
      <x:c r="F289" s="30" t="str">
        <x:v>Estate / grouped industrial area</x:v>
      </x:c>
      <x:c r="G289" s="14" t="n">
        <x:f>COUNTIFS('Unit details'!$B$336:$B$980,$A289,'Unit details'!$V$336:$V$980,$A289&amp;" — "&amp;$B289,'Unit details'!$H$336:$H$980,"Current",'Unit details'!$E$336:$E$980,"Town")</x:f>
        <x:v>0</x:v>
      </x:c>
      <x:c r="H289" s="14" t="n">
        <x:f>COUNTIFS('Unit details'!$B$336:$B$980,$A289,'Unit details'!$V$336:$V$980,$A289&amp;" — "&amp;$B289,'Unit details'!$H$336:$H$980,"Current",'Unit details'!$E$336:$E$980,"Nearby")</x:f>
        <x:v>1</x:v>
      </x:c>
      <x:c r="I289" s="14" t="n">
        <x:f>COUNTIFS('Unit details'!$B$336:$B$980,$A289,'Unit details'!$V$336:$V$980,$A289&amp;" — "&amp;$B289,'Unit details'!$H$336:$H$980,"Current")</x:f>
        <x:v>1</x:v>
      </x:c>
      <x:c r="J289" s="14" t="n">
        <x:f>SUMIFS('Unit details'!$Y$336:$Y$980,'Unit details'!$B$336:$B$980,$A289,'Unit details'!$V$336:$V$980,$A289&amp;" — "&amp;$B289,'Unit details'!$H$336:$H$980,"Future")</x:f>
        <x:v>0</x:v>
      </x:c>
      <x:c r="K289" s="14" t="n">
        <x:f>COUNTIFS('Unit details'!$B$336:$B$980,$A289,'Unit details'!$V$336:$V$980,$A289&amp;" — "&amp;$B289,'Unit details'!$H$336:$H$980,"Uncertain")</x:f>
        <x:v>0</x:v>
      </x:c>
      <x:c r="L289"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89" s="15" t="str">
        <x:v>https://www.rightmove.co.uk/properties/92698977#/?channel=COM_LET</x:v>
      </x:c>
      <x:c r="N289" s="15" t="str"/>
    </x:row>
    <x:row r="290" ht="49" customHeight="1">
      <x:c r="A290" s="15" t="str">
        <x:v>Taunton</x:v>
      </x:c>
      <x:c r="B290" s="15" t="str">
        <x:v>Park Lane standalone store</x:v>
      </x:c>
      <x:c r="C290" s="15" t="str">
        <x:v>Kingston St Mary</x:v>
      </x:c>
      <x:c r="D290" s="14" t="n">
        <x:v>390</x:v>
      </x:c>
      <x:c r="E290" s="30" t="str">
        <x:v>Nearby</x:v>
      </x:c>
      <x:c r="F290" s="30" t="str">
        <x:v>Standalone / other premises</x:v>
      </x:c>
      <x:c r="G290" s="14" t="n">
        <x:f>COUNTIFS('Unit details'!$B$336:$B$980,$A290,'Unit details'!$V$336:$V$980,$A290&amp;" — "&amp;$B290,'Unit details'!$H$336:$H$980,"Current",'Unit details'!$E$336:$E$980,"Town")</x:f>
        <x:v>0</x:v>
      </x:c>
      <x:c r="H290" s="14" t="n">
        <x:f>COUNTIFS('Unit details'!$B$336:$B$980,$A290,'Unit details'!$V$336:$V$980,$A290&amp;" — "&amp;$B290,'Unit details'!$H$336:$H$980,"Current",'Unit details'!$E$336:$E$980,"Nearby")</x:f>
        <x:v>1</x:v>
      </x:c>
      <x:c r="I290" s="14" t="n">
        <x:f>COUNTIFS('Unit details'!$B$336:$B$980,$A290,'Unit details'!$V$336:$V$980,$A290&amp;" — "&amp;$B290,'Unit details'!$H$336:$H$980,"Current")</x:f>
        <x:v>1</x:v>
      </x:c>
      <x:c r="J290" s="14" t="n">
        <x:f>SUMIFS('Unit details'!$Y$336:$Y$980,'Unit details'!$B$336:$B$980,$A290,'Unit details'!$V$336:$V$980,$A290&amp;" — "&amp;$B290,'Unit details'!$H$336:$H$980,"Future")</x:f>
        <x:v>0</x:v>
      </x:c>
      <x:c r="K290" s="14" t="n">
        <x:f>COUNTIFS('Unit details'!$B$336:$B$980,$A290,'Unit details'!$V$336:$V$980,$A290&amp;" — "&amp;$B290,'Unit details'!$H$336:$H$980,"Uncertain")</x:f>
        <x:v>0</x:v>
      </x:c>
      <x:c r="L29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0" s="15" t="str">
        <x:v>https://www.rightmove.co.uk/properties/89446878#/?channel=COM_LET</x:v>
      </x:c>
      <x:c r="N290" s="15" t="str"/>
    </x:row>
    <x:row r="291" ht="49" customHeight="1">
      <x:c r="A291" s="15" t="str">
        <x:v>Taunton</x:v>
      </x:c>
      <x:c r="B291" s="15" t="str">
        <x:v>Poole Industrial Estate</x:v>
      </x:c>
      <x:c r="C291" s="15" t="str">
        <x:v>Nynehead / Wellington</x:v>
      </x:c>
      <x:c r="D291" s="14"/>
      <x:c r="E291" s="30" t="str">
        <x:v>Nearby</x:v>
      </x:c>
      <x:c r="F291" s="30" t="str">
        <x:v>Estate / grouped industrial area</x:v>
      </x:c>
      <x:c r="G291" s="14" t="n">
        <x:f>COUNTIFS('Unit details'!$B$336:$B$980,$A291,'Unit details'!$V$336:$V$980,$A291&amp;" — "&amp;$B291,'Unit details'!$H$336:$H$980,"Current",'Unit details'!$E$336:$E$980,"Town")</x:f>
        <x:v>0</x:v>
      </x:c>
      <x:c r="H291" s="14" t="n">
        <x:f>COUNTIFS('Unit details'!$B$336:$B$980,$A291,'Unit details'!$V$336:$V$980,$A291&amp;" — "&amp;$B291,'Unit details'!$H$336:$H$980,"Current",'Unit details'!$E$336:$E$980,"Nearby")</x:f>
        <x:v>2</x:v>
      </x:c>
      <x:c r="I291" s="14" t="n">
        <x:f>COUNTIFS('Unit details'!$B$336:$B$980,$A291,'Unit details'!$V$336:$V$980,$A291&amp;" — "&amp;$B291,'Unit details'!$H$336:$H$980,"Current")</x:f>
        <x:v>2</x:v>
      </x:c>
      <x:c r="J291" s="14" t="n">
        <x:f>SUMIFS('Unit details'!$Y$336:$Y$980,'Unit details'!$B$336:$B$980,$A291,'Unit details'!$V$336:$V$980,$A291&amp;" — "&amp;$B291,'Unit details'!$H$336:$H$980,"Future")</x:f>
        <x:v>0</x:v>
      </x:c>
      <x:c r="K291" s="14" t="n">
        <x:f>COUNTIFS('Unit details'!$B$336:$B$980,$A291,'Unit details'!$V$336:$V$980,$A291&amp;" — "&amp;$B291,'Unit details'!$H$336:$H$980,"Uncertain")</x:f>
        <x:v>0</x:v>
      </x:c>
      <x:c r="L29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1" s="15" t="str">
        <x:v>https://www.rightmove.co.uk/properties/769976590578816#/?channel=COM_LET</x:v>
      </x:c>
      <x:c r="N291" s="15" t="str"/>
    </x:row>
    <x:row r="292" ht="49" customHeight="1">
      <x:c r="A292" s="15" t="str">
        <x:v>Taunton</x:v>
      </x:c>
      <x:c r="B292" s="15" t="str">
        <x:v>Thornfalcon Works</x:v>
      </x:c>
      <x:c r="C292" s="15" t="str">
        <x:v>Henlade</x:v>
      </x:c>
      <x:c r="D292" s="14"/>
      <x:c r="E292" s="30" t="str">
        <x:v>Nearby</x:v>
      </x:c>
      <x:c r="F292" s="30" t="str">
        <x:v>Estate / grouped industrial area</x:v>
      </x:c>
      <x:c r="G292" s="14" t="n">
        <x:f>COUNTIFS('Unit details'!$B$336:$B$980,$A292,'Unit details'!$V$336:$V$980,$A292&amp;" — "&amp;$B292,'Unit details'!$H$336:$H$980,"Current",'Unit details'!$E$336:$E$980,"Town")</x:f>
        <x:v>0</x:v>
      </x:c>
      <x:c r="H292" s="14" t="n">
        <x:f>COUNTIFS('Unit details'!$B$336:$B$980,$A292,'Unit details'!$V$336:$V$980,$A292&amp;" — "&amp;$B292,'Unit details'!$H$336:$H$980,"Current",'Unit details'!$E$336:$E$980,"Nearby")</x:f>
        <x:v>0</x:v>
      </x:c>
      <x:c r="I292" s="14" t="n">
        <x:f>COUNTIFS('Unit details'!$B$336:$B$980,$A292,'Unit details'!$V$336:$V$980,$A292&amp;" — "&amp;$B292,'Unit details'!$H$336:$H$980,"Current")</x:f>
        <x:v>0</x:v>
      </x:c>
      <x:c r="J292" s="14" t="n">
        <x:f>SUMIFS('Unit details'!$Y$336:$Y$980,'Unit details'!$B$336:$B$980,$A292,'Unit details'!$V$336:$V$980,$A292&amp;" — "&amp;$B292,'Unit details'!$H$336:$H$980,"Future")</x:f>
        <x:v>0</x:v>
      </x:c>
      <x:c r="K292" s="14" t="n">
        <x:f>COUNTIFS('Unit details'!$B$336:$B$980,$A292,'Unit details'!$V$336:$V$980,$A292&amp;" — "&amp;$B292,'Unit details'!$H$336:$H$980,"Uncertain")</x:f>
        <x:v>0</x:v>
      </x:c>
      <x:c r="L292"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2" s="15" t="str">
        <x:v>https://www.zoopla.co.uk/to-rent/commercial/details/74229007/</x:v>
      </x:c>
      <x:c r="N292" s="15" t="str"/>
    </x:row>
    <x:row r="293" ht="49" customHeight="1">
      <x:c r="A293" s="15" t="str">
        <x:v>Taunton</x:v>
      </x:c>
      <x:c r="B293" s="15" t="str">
        <x:v>Wellington Business Park</x:v>
      </x:c>
      <x:c r="C293" s="15" t="str">
        <x:v>Wellington</x:v>
      </x:c>
      <x:c r="D293" s="14" t="n">
        <x:v>13815</x:v>
      </x:c>
      <x:c r="E293" s="30" t="str">
        <x:v>Nearby</x:v>
      </x:c>
      <x:c r="F293" s="30" t="str">
        <x:v>Estate / grouped industrial area</x:v>
      </x:c>
      <x:c r="G293" s="14" t="n">
        <x:f>COUNTIFS('Unit details'!$B$336:$B$980,$A293,'Unit details'!$V$336:$V$980,$A293&amp;" — "&amp;$B293,'Unit details'!$H$336:$H$980,"Current",'Unit details'!$E$336:$E$980,"Town")</x:f>
        <x:v>0</x:v>
      </x:c>
      <x:c r="H293" s="14" t="n">
        <x:f>COUNTIFS('Unit details'!$B$336:$B$980,$A293,'Unit details'!$V$336:$V$980,$A293&amp;" — "&amp;$B293,'Unit details'!$H$336:$H$980,"Current",'Unit details'!$E$336:$E$980,"Nearby")</x:f>
        <x:v>1</x:v>
      </x:c>
      <x:c r="I293" s="14" t="n">
        <x:f>COUNTIFS('Unit details'!$B$336:$B$980,$A293,'Unit details'!$V$336:$V$980,$A293&amp;" — "&amp;$B293,'Unit details'!$H$336:$H$980,"Current")</x:f>
        <x:v>1</x:v>
      </x:c>
      <x:c r="J293" s="14" t="n">
        <x:f>SUMIFS('Unit details'!$Y$336:$Y$980,'Unit details'!$B$336:$B$980,$A293,'Unit details'!$V$336:$V$980,$A293&amp;" — "&amp;$B293,'Unit details'!$H$336:$H$980,"Future")</x:f>
        <x:v>0</x:v>
      </x:c>
      <x:c r="K293" s="14" t="n">
        <x:f>COUNTIFS('Unit details'!$B$336:$B$980,$A293,'Unit details'!$V$336:$V$980,$A293&amp;" — "&amp;$B293,'Unit details'!$H$336:$H$980,"Uncertain")</x:f>
        <x:v>0</x:v>
      </x:c>
      <x:c r="L29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3" s="15" t="str">
        <x:v>https://www.zoopla.co.uk/to-rent/commercial/details/72628842/</x:v>
      </x:c>
      <x:c r="N293" s="15" t="str"/>
    </x:row>
    <x:row r="294" ht="49" customHeight="1">
      <x:c r="A294" s="15" t="str">
        <x:v>Taunton</x:v>
      </x:c>
      <x:c r="B294" s="15" t="str">
        <x:v>Westpark 26</x:v>
      </x:c>
      <x:c r="C294" s="15" t="str">
        <x:v>Wellington</x:v>
      </x:c>
      <x:c r="D294" s="14" t="n">
        <x:v>13815</x:v>
      </x:c>
      <x:c r="E294" s="30" t="str">
        <x:v>Nearby</x:v>
      </x:c>
      <x:c r="F294" s="30" t="str">
        <x:v>Estate / grouped industrial area</x:v>
      </x:c>
      <x:c r="G294" s="14" t="n">
        <x:f>COUNTIFS('Unit details'!$B$336:$B$980,$A294,'Unit details'!$V$336:$V$980,$A294&amp;" — "&amp;$B294,'Unit details'!$H$336:$H$980,"Current",'Unit details'!$E$336:$E$980,"Town")</x:f>
        <x:v>0</x:v>
      </x:c>
      <x:c r="H294" s="14" t="n">
        <x:f>COUNTIFS('Unit details'!$B$336:$B$980,$A294,'Unit details'!$V$336:$V$980,$A294&amp;" — "&amp;$B294,'Unit details'!$H$336:$H$980,"Current",'Unit details'!$E$336:$E$980,"Nearby")</x:f>
        <x:v>1</x:v>
      </x:c>
      <x:c r="I294" s="14" t="n">
        <x:f>COUNTIFS('Unit details'!$B$336:$B$980,$A294,'Unit details'!$V$336:$V$980,$A294&amp;" — "&amp;$B294,'Unit details'!$H$336:$H$980,"Current")</x:f>
        <x:v>1</x:v>
      </x:c>
      <x:c r="J294" s="14" t="n">
        <x:f>SUMIFS('Unit details'!$Y$336:$Y$980,'Unit details'!$B$336:$B$980,$A294,'Unit details'!$V$336:$V$980,$A294&amp;" — "&amp;$B294,'Unit details'!$H$336:$H$980,"Future")</x:f>
        <x:v>0</x:v>
      </x:c>
      <x:c r="K294" s="14" t="n">
        <x:f>COUNTIFS('Unit details'!$B$336:$B$980,$A294,'Unit details'!$V$336:$V$980,$A294&amp;" — "&amp;$B294,'Unit details'!$H$336:$H$980,"Uncertain")</x:f>
        <x:v>8</x:v>
      </x:c>
      <x:c r="L29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4" s="15" t="str">
        <x:v>https://www.zoopla.co.uk/to-rent/commercial/details/74297157/</x:v>
      </x:c>
      <x:c r="N294" s="15" t="str"/>
    </x:row>
    <x:row r="295" ht="62" customHeight="1">
      <x:c r="A295" s="15" t="str">
        <x:v>Taunton</x:v>
      </x:c>
      <x:c r="B295" s="15" t="str">
        <x:v>Crown Industrial Estate</x:v>
      </x:c>
      <x:c r="C295" s="15" t="str">
        <x:v>Taunton</x:v>
      </x:c>
      <x:c r="D295" s="14" t="n">
        <x:v>61665</x:v>
      </x:c>
      <x:c r="E295" s="30" t="str">
        <x:v>Town</x:v>
      </x:c>
      <x:c r="F295" s="30" t="str">
        <x:v>Estate / grouped industrial area</x:v>
      </x:c>
      <x:c r="G295" s="14" t="n">
        <x:f>COUNTIFS('Unit details'!$B$336:$B$980,$A295,'Unit details'!$V$336:$V$980,$A295&amp;" — "&amp;$B295,'Unit details'!$H$336:$H$980,"Current",'Unit details'!$E$336:$E$980,"Town")</x:f>
        <x:v>2</x:v>
      </x:c>
      <x:c r="H295" s="14" t="n">
        <x:f>COUNTIFS('Unit details'!$B$336:$B$980,$A295,'Unit details'!$V$336:$V$980,$A295&amp;" — "&amp;$B295,'Unit details'!$H$336:$H$980,"Current",'Unit details'!$E$336:$E$980,"Nearby")</x:f>
        <x:v>0</x:v>
      </x:c>
      <x:c r="I295" s="14" t="n">
        <x:f>COUNTIFS('Unit details'!$B$336:$B$980,$A295,'Unit details'!$V$336:$V$980,$A295&amp;" — "&amp;$B295,'Unit details'!$H$336:$H$980,"Current")</x:f>
        <x:v>2</x:v>
      </x:c>
      <x:c r="J295" s="14" t="n">
        <x:f>SUMIFS('Unit details'!$Y$336:$Y$980,'Unit details'!$B$336:$B$980,$A295,'Unit details'!$V$336:$V$980,$A295&amp;" — "&amp;$B295,'Unit details'!$H$336:$H$980,"Future")</x:f>
        <x:v>0</x:v>
      </x:c>
      <x:c r="K295" s="14" t="n">
        <x:f>COUNTIFS('Unit details'!$B$336:$B$980,$A295,'Unit details'!$V$336:$V$980,$A295&amp;" — "&amp;$B295,'Unit details'!$H$336:$H$980,"Uncertain")</x:f>
        <x:v>0</x:v>
      </x:c>
      <x:c r="L295" s="15" t="str">
        <x:v>Named estate / industrial area evidenced by current marketing. Minimum inventory, not exhaustive estate census. Council identifies estates; Priorswood can be used as wider industrial area, avoid nested double counts. Host population uses Census 2021 BUA where the named locality can be matched. Nested schemes are grouped once; zero current means no identified unit in reviewed sources.</x:v>
      </x:c>
      <x:c r="M295" s="15" t="str">
        <x:v>https://www.zoopla.co.uk/to-rent/commercial/details/68738803/</x:v>
      </x:c>
      <x:c r="N295" s="15" t="str">
        <x:v>https://www.somerset.gov.uk/beaches-ports-and-flooding/taunton-strategic-flood-alleviation-improvements-scheme/</x:v>
      </x:c>
    </x:row>
    <x:row r="296" ht="49" customHeight="1">
      <x:c r="A296" s="15" t="str">
        <x:v>Taunton</x:v>
      </x:c>
      <x:c r="B296" s="15" t="str">
        <x:v>Galmington Trading Estate</x:v>
      </x:c>
      <x:c r="C296" s="15" t="str">
        <x:v>Taunton</x:v>
      </x:c>
      <x:c r="D296" s="14" t="n">
        <x:v>61665</x:v>
      </x:c>
      <x:c r="E296" s="30" t="str">
        <x:v>Town</x:v>
      </x:c>
      <x:c r="F296" s="30" t="str">
        <x:v>Estate / grouped industrial area</x:v>
      </x:c>
      <x:c r="G296" s="14" t="n">
        <x:f>COUNTIFS('Unit details'!$B$336:$B$980,$A296,'Unit details'!$V$336:$V$980,$A296&amp;" — "&amp;$B296,'Unit details'!$H$336:$H$980,"Current",'Unit details'!$E$336:$E$980,"Town")</x:f>
        <x:v>1</x:v>
      </x:c>
      <x:c r="H296" s="14" t="n">
        <x:f>COUNTIFS('Unit details'!$B$336:$B$980,$A296,'Unit details'!$V$336:$V$980,$A296&amp;" — "&amp;$B296,'Unit details'!$H$336:$H$980,"Current",'Unit details'!$E$336:$E$980,"Nearby")</x:f>
        <x:v>0</x:v>
      </x:c>
      <x:c r="I296" s="14" t="n">
        <x:f>COUNTIFS('Unit details'!$B$336:$B$980,$A296,'Unit details'!$V$336:$V$980,$A296&amp;" — "&amp;$B296,'Unit details'!$H$336:$H$980,"Current")</x:f>
        <x:v>1</x:v>
      </x:c>
      <x:c r="J296" s="14" t="n">
        <x:f>SUMIFS('Unit details'!$Y$336:$Y$980,'Unit details'!$B$336:$B$980,$A296,'Unit details'!$V$336:$V$980,$A296&amp;" — "&amp;$B296,'Unit details'!$H$336:$H$980,"Future")</x:f>
        <x:v>0</x:v>
      </x:c>
      <x:c r="K296" s="14" t="n">
        <x:f>COUNTIFS('Unit details'!$B$336:$B$980,$A296,'Unit details'!$V$336:$V$980,$A296&amp;" — "&amp;$B296,'Unit details'!$H$336:$H$980,"Uncertain")</x:f>
        <x:v>0</x:v>
      </x:c>
      <x:c r="L29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6" s="15" t="str">
        <x:v>https://www.rightmove.co.uk/properties/763099421028464#/?channel=COM_LET</x:v>
      </x:c>
      <x:c r="N296" s="15" t="str"/>
    </x:row>
    <x:row r="297" ht="62" customHeight="1">
      <x:c r="A297" s="15" t="str">
        <x:v>Taunton</x:v>
      </x:c>
      <x:c r="B297" s="15" t="str">
        <x:v>Priorswood Industrial Estate</x:v>
      </x:c>
      <x:c r="C297" s="15" t="str">
        <x:v>Taunton</x:v>
      </x:c>
      <x:c r="D297" s="14" t="n">
        <x:v>61665</x:v>
      </x:c>
      <x:c r="E297" s="30" t="str">
        <x:v>Town</x:v>
      </x:c>
      <x:c r="F297" s="30" t="str">
        <x:v>Estate / grouped industrial area</x:v>
      </x:c>
      <x:c r="G297" s="14" t="n">
        <x:f>COUNTIFS('Unit details'!$B$336:$B$980,$A297,'Unit details'!$V$336:$V$980,$A297&amp;" — "&amp;$B297,'Unit details'!$H$336:$H$980,"Current",'Unit details'!$E$336:$E$980,"Town")</x:f>
        <x:v>3</x:v>
      </x:c>
      <x:c r="H297" s="14" t="n">
        <x:f>COUNTIFS('Unit details'!$B$336:$B$980,$A297,'Unit details'!$V$336:$V$980,$A297&amp;" — "&amp;$B297,'Unit details'!$H$336:$H$980,"Current",'Unit details'!$E$336:$E$980,"Nearby")</x:f>
        <x:v>0</x:v>
      </x:c>
      <x:c r="I297" s="14" t="n">
        <x:f>COUNTIFS('Unit details'!$B$336:$B$980,$A297,'Unit details'!$V$336:$V$980,$A297&amp;" — "&amp;$B297,'Unit details'!$H$336:$H$980,"Current")</x:f>
        <x:v>3</x:v>
      </x:c>
      <x:c r="J297" s="14" t="n">
        <x:f>SUMIFS('Unit details'!$Y$336:$Y$980,'Unit details'!$B$336:$B$980,$A297,'Unit details'!$V$336:$V$980,$A297&amp;" — "&amp;$B297,'Unit details'!$H$336:$H$980,"Future")</x:f>
        <x:v>0</x:v>
      </x:c>
      <x:c r="K297" s="14" t="n">
        <x:f>COUNTIFS('Unit details'!$B$336:$B$980,$A297,'Unit details'!$V$336:$V$980,$A297&amp;" — "&amp;$B297,'Unit details'!$H$336:$H$980,"Uncertain")</x:f>
        <x:v>0</x:v>
      </x:c>
      <x:c r="L297" s="15" t="str">
        <x:v>Named estate / industrial area evidenced by current marketing. Minimum inventory, not exhaustive estate census. Council identifies estates; Priorswood can be used as wider industrial area, avoid nested double counts. Host population uses Census 2021 BUA where the named locality can be matched. Nested schemes are grouped once; zero current means no identified unit in reviewed sources.</x:v>
      </x:c>
      <x:c r="M297" s="15" t="str">
        <x:v>https://www.zoopla.co.uk/to-rent/commercial/details/74539559/</x:v>
      </x:c>
      <x:c r="N297" s="15" t="str">
        <x:v>https://www.somerset.gov.uk/beaches-ports-and-flooding/taunton-strategic-flood-alleviation-improvements-scheme/</x:v>
      </x:c>
    </x:row>
    <x:row r="298" ht="49" customHeight="1">
      <x:c r="A298" s="15" t="str">
        <x:v>Bridgwater</x:v>
      </x:c>
      <x:c r="B298" s="15" t="str">
        <x:v>Bridgwater Business Park</x:v>
      </x:c>
      <x:c r="C298" s="15" t="str">
        <x:v>Dunball</x:v>
      </x:c>
      <x:c r="D298" s="14"/>
      <x:c r="E298" s="30" t="str">
        <x:v>Nearby</x:v>
      </x:c>
      <x:c r="F298" s="30" t="str">
        <x:v>Estate / grouped industrial area</x:v>
      </x:c>
      <x:c r="G298" s="14" t="n">
        <x:f>COUNTIFS('Unit details'!$B$336:$B$980,$A298,'Unit details'!$V$336:$V$980,$A298&amp;" — "&amp;$B298,'Unit details'!$H$336:$H$980,"Current",'Unit details'!$E$336:$E$980,"Town")</x:f>
        <x:v>0</x:v>
      </x:c>
      <x:c r="H298" s="14" t="n">
        <x:f>COUNTIFS('Unit details'!$B$336:$B$980,$A298,'Unit details'!$V$336:$V$980,$A298&amp;" — "&amp;$B298,'Unit details'!$H$336:$H$980,"Current",'Unit details'!$E$336:$E$980,"Nearby")</x:f>
        <x:v>2</x:v>
      </x:c>
      <x:c r="I298" s="14" t="n">
        <x:f>COUNTIFS('Unit details'!$B$336:$B$980,$A298,'Unit details'!$V$336:$V$980,$A298&amp;" — "&amp;$B298,'Unit details'!$H$336:$H$980,"Current")</x:f>
        <x:v>2</x:v>
      </x:c>
      <x:c r="J298" s="14" t="n">
        <x:f>SUMIFS('Unit details'!$Y$336:$Y$980,'Unit details'!$B$336:$B$980,$A298,'Unit details'!$V$336:$V$980,$A298&amp;" — "&amp;$B298,'Unit details'!$H$336:$H$980,"Future")</x:f>
        <x:v>0</x:v>
      </x:c>
      <x:c r="K298" s="14" t="n">
        <x:f>COUNTIFS('Unit details'!$B$336:$B$980,$A298,'Unit details'!$V$336:$V$980,$A298&amp;" — "&amp;$B298,'Unit details'!$H$336:$H$980,"Uncertain")</x:f>
        <x:v>0</x:v>
      </x:c>
      <x:c r="L29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298" s="15" t="str">
        <x:v>https://www.zoopla.co.uk/to-rent/commercial/details/73853751/</x:v>
      </x:c>
      <x:c r="N298" s="15" t="str"/>
    </x:row>
    <x:row r="299" ht="62" customHeight="1">
      <x:c r="A299" s="15" t="str">
        <x:v>Bridgwater</x:v>
      </x:c>
      <x:c r="B299" s="15" t="str">
        <x:v>Bridgwater Gateway</x:v>
      </x:c>
      <x:c r="C299" s="15" t="str">
        <x:v>North Petherton</x:v>
      </x:c>
      <x:c r="D299" s="14" t="n">
        <x:v>3180</x:v>
      </x:c>
      <x:c r="E299" s="30" t="str">
        <x:v>Nearby</x:v>
      </x:c>
      <x:c r="F299" s="30" t="str">
        <x:v>Estate / grouped industrial area</x:v>
      </x:c>
      <x:c r="G299" s="14" t="n">
        <x:f>COUNTIFS('Unit details'!$B$336:$B$980,$A299,'Unit details'!$V$336:$V$980,$A299&amp;" — "&amp;$B299,'Unit details'!$H$336:$H$980,"Current",'Unit details'!$E$336:$E$980,"Town")</x:f>
        <x:v>0</x:v>
      </x:c>
      <x:c r="H299" s="14" t="n">
        <x:f>COUNTIFS('Unit details'!$B$336:$B$980,$A299,'Unit details'!$V$336:$V$980,$A299&amp;" — "&amp;$B299,'Unit details'!$H$336:$H$980,"Current",'Unit details'!$E$336:$E$980,"Nearby")</x:f>
        <x:v>7</x:v>
      </x:c>
      <x:c r="I299" s="14" t="n">
        <x:f>COUNTIFS('Unit details'!$B$336:$B$980,$A299,'Unit details'!$V$336:$V$980,$A299&amp;" — "&amp;$B299,'Unit details'!$H$336:$H$980,"Current")</x:f>
        <x:v>7</x:v>
      </x:c>
      <x:c r="J299" s="14" t="n">
        <x:f>SUMIFS('Unit details'!$Y$336:$Y$980,'Unit details'!$B$336:$B$980,$A299,'Unit details'!$V$336:$V$980,$A299&amp;" — "&amp;$B299,'Unit details'!$H$336:$H$980,"Future")</x:f>
        <x:v>0</x:v>
      </x:c>
      <x:c r="K299" s="14" t="n">
        <x:f>COUNTIFS('Unit details'!$B$336:$B$980,$A299,'Unit details'!$V$336:$V$980,$A299&amp;" — "&amp;$B299,'Unit details'!$H$336:$H$980,"Uncertain")</x:f>
        <x:v>0</x:v>
      </x:c>
      <x:c r="L299" s="15" t="str">
        <x:v>Named estate / industrial area evidenced by current marketing. Minimum inventory, not exhaustive estate census. Mixed-use development; phases/design-and-build need separate status; nearby locality. Host population uses Census 2021 BUA where the named locality can be matched. Nested schemes are grouped once; zero current means no identified unit in reviewed sources.</x:v>
      </x:c>
      <x:c r="M299" s="15" t="str">
        <x:v>https://www.rightmove.co.uk/properties/758176256081232#/?channel=COM_LET</x:v>
      </x:c>
      <x:c r="N299" s="15" t="str">
        <x:v>https://investsomerset.co.uk/bridgwater-gateway/</x:v>
      </x:c>
    </x:row>
    <x:row r="300" ht="49" customHeight="1">
      <x:c r="A300" s="15" t="str">
        <x:v>Bridgwater</x:v>
      </x:c>
      <x:c r="B300" s="15" t="str">
        <x:v>Dunball Roundabout development</x:v>
      </x:c>
      <x:c r="C300" s="15" t="str">
        <x:v>Dunball</x:v>
      </x:c>
      <x:c r="D300" s="14"/>
      <x:c r="E300" s="30" t="str">
        <x:v>Nearby</x:v>
      </x:c>
      <x:c r="F300" s="30" t="str">
        <x:v>Standalone / other premises</x:v>
      </x:c>
      <x:c r="G300" s="14" t="n">
        <x:f>COUNTIFS('Unit details'!$B$336:$B$980,$A300,'Unit details'!$V$336:$V$980,$A300&amp;" — "&amp;$B300,'Unit details'!$H$336:$H$980,"Current",'Unit details'!$E$336:$E$980,"Town")</x:f>
        <x:v>0</x:v>
      </x:c>
      <x:c r="H300" s="14" t="n">
        <x:f>COUNTIFS('Unit details'!$B$336:$B$980,$A300,'Unit details'!$V$336:$V$980,$A300&amp;" — "&amp;$B300,'Unit details'!$H$336:$H$980,"Current",'Unit details'!$E$336:$E$980,"Nearby")</x:f>
        <x:v>0</x:v>
      </x:c>
      <x:c r="I300" s="14" t="n">
        <x:f>COUNTIFS('Unit details'!$B$336:$B$980,$A300,'Unit details'!$V$336:$V$980,$A300&amp;" — "&amp;$B300,'Unit details'!$H$336:$H$980,"Current")</x:f>
        <x:v>0</x:v>
      </x:c>
      <x:c r="J300" s="14" t="n">
        <x:f>SUMIFS('Unit details'!$Y$336:$Y$980,'Unit details'!$B$336:$B$980,$A300,'Unit details'!$V$336:$V$980,$A300&amp;" — "&amp;$B300,'Unit details'!$H$336:$H$980,"Future")</x:f>
        <x:v>0</x:v>
      </x:c>
      <x:c r="K300" s="14" t="n">
        <x:f>COUNTIFS('Unit details'!$B$336:$B$980,$A300,'Unit details'!$V$336:$V$980,$A300&amp;" — "&amp;$B300,'Unit details'!$H$336:$H$980,"Uncertain")</x:f>
        <x:v>0</x:v>
      </x:c>
      <x:c r="L30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0" s="15" t="str">
        <x:v>https://www.zoopla.co.uk/to-rent/commercial/details/73480606/</x:v>
      </x:c>
      <x:c r="N300" s="15" t="str"/>
    </x:row>
    <x:row r="301" ht="49" customHeight="1">
      <x:c r="A301" s="15" t="str">
        <x:v>Bridgwater</x:v>
      </x:c>
      <x:c r="B301" s="15" t="str">
        <x:v>Huntworth Way industrial area</x:v>
      </x:c>
      <x:c r="C301" s="15" t="str">
        <x:v>Huntworth</x:v>
      </x:c>
      <x:c r="D301" s="14"/>
      <x:c r="E301" s="30" t="str">
        <x:v>Nearby</x:v>
      </x:c>
      <x:c r="F301" s="30" t="str">
        <x:v>Standalone / other premises</x:v>
      </x:c>
      <x:c r="G301" s="14" t="n">
        <x:f>COUNTIFS('Unit details'!$B$336:$B$980,$A301,'Unit details'!$V$336:$V$980,$A301&amp;" — "&amp;$B301,'Unit details'!$H$336:$H$980,"Current",'Unit details'!$E$336:$E$980,"Town")</x:f>
        <x:v>0</x:v>
      </x:c>
      <x:c r="H301" s="14" t="n">
        <x:f>COUNTIFS('Unit details'!$B$336:$B$980,$A301,'Unit details'!$V$336:$V$980,$A301&amp;" — "&amp;$B301,'Unit details'!$H$336:$H$980,"Current",'Unit details'!$E$336:$E$980,"Nearby")</x:f>
        <x:v>1</x:v>
      </x:c>
      <x:c r="I301" s="14" t="n">
        <x:f>COUNTIFS('Unit details'!$B$336:$B$980,$A301,'Unit details'!$V$336:$V$980,$A301&amp;" — "&amp;$B301,'Unit details'!$H$336:$H$980,"Current")</x:f>
        <x:v>1</x:v>
      </x:c>
      <x:c r="J301" s="14" t="n">
        <x:f>SUMIFS('Unit details'!$Y$336:$Y$980,'Unit details'!$B$336:$B$980,$A301,'Unit details'!$V$336:$V$980,$A301&amp;" — "&amp;$B301,'Unit details'!$H$336:$H$980,"Future")</x:f>
        <x:v>0</x:v>
      </x:c>
      <x:c r="K301" s="14" t="n">
        <x:f>COUNTIFS('Unit details'!$B$336:$B$980,$A301,'Unit details'!$V$336:$V$980,$A301&amp;" — "&amp;$B301,'Unit details'!$H$336:$H$980,"Uncertain")</x:f>
        <x:v>0</x:v>
      </x:c>
      <x:c r="L30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1" s="15" t="str">
        <x:v>https://www.zoopla.co.uk/to-rent/commercial/details/73499991/</x:v>
      </x:c>
      <x:c r="N301" s="15" t="str"/>
    </x:row>
    <x:row r="302" ht="49" customHeight="1">
      <x:c r="A302" s="15" t="str">
        <x:v>Bridgwater</x:v>
      </x:c>
      <x:c r="B302" s="15" t="str">
        <x:v>Small Industries Estate, River Lane</x:v>
      </x:c>
      <x:c r="C302" s="15" t="str">
        <x:v>Dunwear</x:v>
      </x:c>
      <x:c r="D302" s="14"/>
      <x:c r="E302" s="30" t="str">
        <x:v>Nearby</x:v>
      </x:c>
      <x:c r="F302" s="30" t="str">
        <x:v>Estate / grouped industrial area</x:v>
      </x:c>
      <x:c r="G302" s="14" t="n">
        <x:f>COUNTIFS('Unit details'!$B$336:$B$980,$A302,'Unit details'!$V$336:$V$980,$A302&amp;" — "&amp;$B302,'Unit details'!$H$336:$H$980,"Current",'Unit details'!$E$336:$E$980,"Town")</x:f>
        <x:v>0</x:v>
      </x:c>
      <x:c r="H302" s="14" t="n">
        <x:f>COUNTIFS('Unit details'!$B$336:$B$980,$A302,'Unit details'!$V$336:$V$980,$A302&amp;" — "&amp;$B302,'Unit details'!$H$336:$H$980,"Current",'Unit details'!$E$336:$E$980,"Nearby")</x:f>
        <x:v>2</x:v>
      </x:c>
      <x:c r="I302" s="14" t="n">
        <x:f>COUNTIFS('Unit details'!$B$336:$B$980,$A302,'Unit details'!$V$336:$V$980,$A302&amp;" — "&amp;$B302,'Unit details'!$H$336:$H$980,"Current")</x:f>
        <x:v>2</x:v>
      </x:c>
      <x:c r="J302" s="14" t="n">
        <x:f>SUMIFS('Unit details'!$Y$336:$Y$980,'Unit details'!$B$336:$B$980,$A302,'Unit details'!$V$336:$V$980,$A302&amp;" — "&amp;$B302,'Unit details'!$H$336:$H$980,"Future")</x:f>
        <x:v>0</x:v>
      </x:c>
      <x:c r="K302" s="14" t="n">
        <x:f>COUNTIFS('Unit details'!$B$336:$B$980,$A302,'Unit details'!$V$336:$V$980,$A302&amp;" — "&amp;$B302,'Unit details'!$H$336:$H$980,"Uncertain")</x:f>
        <x:v>0</x:v>
      </x:c>
      <x:c r="L302"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2" s="15" t="str">
        <x:v>https://www.zoopla.co.uk/to-rent/commercial/details/74237442/</x:v>
      </x:c>
      <x:c r="N302" s="15" t="str"/>
    </x:row>
    <x:row r="303" ht="49" customHeight="1">
      <x:c r="A303" s="15" t="str">
        <x:v>Bridgwater</x:v>
      </x:c>
      <x:c r="B303" s="15" t="str">
        <x:v>Axe Road Industrial Estate</x:v>
      </x:c>
      <x:c r="C303" s="15" t="str">
        <x:v>Bridgwater</x:v>
      </x:c>
      <x:c r="D303" s="14" t="n">
        <x:v>47860</x:v>
      </x:c>
      <x:c r="E303" s="30" t="str">
        <x:v>Town</x:v>
      </x:c>
      <x:c r="F303" s="30" t="str">
        <x:v>Estate / grouped industrial area</x:v>
      </x:c>
      <x:c r="G303" s="14" t="n">
        <x:f>COUNTIFS('Unit details'!$B$336:$B$980,$A303,'Unit details'!$V$336:$V$980,$A303&amp;" — "&amp;$B303,'Unit details'!$H$336:$H$980,"Current",'Unit details'!$E$336:$E$980,"Town")</x:f>
        <x:v>2</x:v>
      </x:c>
      <x:c r="H303" s="14" t="n">
        <x:f>COUNTIFS('Unit details'!$B$336:$B$980,$A303,'Unit details'!$V$336:$V$980,$A303&amp;" — "&amp;$B303,'Unit details'!$H$336:$H$980,"Current",'Unit details'!$E$336:$E$980,"Nearby")</x:f>
        <x:v>0</x:v>
      </x:c>
      <x:c r="I303" s="14" t="n">
        <x:f>COUNTIFS('Unit details'!$B$336:$B$980,$A303,'Unit details'!$V$336:$V$980,$A303&amp;" — "&amp;$B303,'Unit details'!$H$336:$H$980,"Current")</x:f>
        <x:v>2</x:v>
      </x:c>
      <x:c r="J303" s="14" t="n">
        <x:f>SUMIFS('Unit details'!$Y$336:$Y$980,'Unit details'!$B$336:$B$980,$A303,'Unit details'!$V$336:$V$980,$A303&amp;" — "&amp;$B303,'Unit details'!$H$336:$H$980,"Future")</x:f>
        <x:v>0</x:v>
      </x:c>
      <x:c r="K303" s="14" t="n">
        <x:f>COUNTIFS('Unit details'!$B$336:$B$980,$A303,'Unit details'!$V$336:$V$980,$A303&amp;" — "&amp;$B303,'Unit details'!$H$336:$H$980,"Uncertain")</x:f>
        <x:v>0</x:v>
      </x:c>
      <x:c r="L30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3" s="15" t="str">
        <x:v>https://www.zoopla.co.uk/to-rent/commercial/details/74085061/</x:v>
      </x:c>
      <x:c r="N303" s="15" t="str"/>
    </x:row>
    <x:row r="304" ht="62" customHeight="1">
      <x:c r="A304" s="15" t="str">
        <x:v>Bridgwater</x:v>
      </x:c>
      <x:c r="B304" s="15" t="str">
        <x:v>Blake Mill Business Park</x:v>
      </x:c>
      <x:c r="C304" s="15" t="str">
        <x:v>Bridgwater</x:v>
      </x:c>
      <x:c r="D304" s="14" t="n">
        <x:v>47860</x:v>
      </x:c>
      <x:c r="E304" s="30" t="str">
        <x:v>Town</x:v>
      </x:c>
      <x:c r="F304" s="30" t="str">
        <x:v>Estate / grouped industrial area</x:v>
      </x:c>
      <x:c r="G304" s="14" t="n">
        <x:f>COUNTIFS('Unit details'!$B$336:$B$980,$A304,'Unit details'!$V$336:$V$980,$A304&amp;" — "&amp;$B304,'Unit details'!$H$336:$H$980,"Current",'Unit details'!$E$336:$E$980,"Town")</x:f>
        <x:v>1</x:v>
      </x:c>
      <x:c r="H304" s="14" t="n">
        <x:f>COUNTIFS('Unit details'!$B$336:$B$980,$A304,'Unit details'!$V$336:$V$980,$A304&amp;" — "&amp;$B304,'Unit details'!$H$336:$H$980,"Current",'Unit details'!$E$336:$E$980,"Nearby")</x:f>
        <x:v>0</x:v>
      </x:c>
      <x:c r="I304" s="14" t="n">
        <x:f>COUNTIFS('Unit details'!$B$336:$B$980,$A304,'Unit details'!$V$336:$V$980,$A304&amp;" — "&amp;$B304,'Unit details'!$H$336:$H$980,"Current")</x:f>
        <x:v>1</x:v>
      </x:c>
      <x:c r="J304" s="14" t="n">
        <x:f>SUMIFS('Unit details'!$Y$336:$Y$980,'Unit details'!$B$336:$B$980,$A304,'Unit details'!$V$336:$V$980,$A304&amp;" — "&amp;$B304,'Unit details'!$H$336:$H$980,"Future")</x:f>
        <x:v>0</x:v>
      </x:c>
      <x:c r="K304" s="14" t="n">
        <x:f>COUNTIFS('Unit details'!$B$336:$B$980,$A304,'Unit details'!$V$336:$V$980,$A304&amp;" — "&amp;$B304,'Unit details'!$H$336:$H$980,"Uncertain")</x:f>
        <x:v>0</x:v>
      </x:c>
      <x:c r="L304" s="15" t="str">
        <x:v>Named estate / industrial area evidenced by current marketing. Minimum inventory, not exhaustive estate census. Owner identifies established industrial estate with units 470–9,500 sq ft. Host population uses Census 2021 BUA where the named locality can be matched. Nested schemes are grouped once; zero current means no identified unit in reviewed sources.</x:v>
      </x:c>
      <x:c r="M304" s="15" t="str">
        <x:v>https://www.zoopla.co.uk/to-rent/commercial/details/72476722/</x:v>
      </x:c>
      <x:c r="N304" s="15" t="str">
        <x:v>https://www.indurent.com/industrial-estates/blake-mill-business-park/</x:v>
      </x:c>
    </x:row>
    <x:row r="305" ht="49" customHeight="1">
      <x:c r="A305" s="15" t="str">
        <x:v>Bridgwater</x:v>
      </x:c>
      <x:c r="B305" s="15" t="str">
        <x:v>Bristol Road development land</x:v>
      </x:c>
      <x:c r="C305" s="15" t="str">
        <x:v>Bridgwater</x:v>
      </x:c>
      <x:c r="D305" s="14" t="n">
        <x:v>47860</x:v>
      </x:c>
      <x:c r="E305" s="30" t="str">
        <x:v>Town</x:v>
      </x:c>
      <x:c r="F305" s="30" t="str">
        <x:v>Standalone / other premises</x:v>
      </x:c>
      <x:c r="G305" s="14" t="n">
        <x:f>COUNTIFS('Unit details'!$B$336:$B$980,$A305,'Unit details'!$V$336:$V$980,$A305&amp;" — "&amp;$B305,'Unit details'!$H$336:$H$980,"Current",'Unit details'!$E$336:$E$980,"Town")</x:f>
        <x:v>0</x:v>
      </x:c>
      <x:c r="H305" s="14" t="n">
        <x:f>COUNTIFS('Unit details'!$B$336:$B$980,$A305,'Unit details'!$V$336:$V$980,$A305&amp;" — "&amp;$B305,'Unit details'!$H$336:$H$980,"Current",'Unit details'!$E$336:$E$980,"Nearby")</x:f>
        <x:v>0</x:v>
      </x:c>
      <x:c r="I305" s="14" t="n">
        <x:f>COUNTIFS('Unit details'!$B$336:$B$980,$A305,'Unit details'!$V$336:$V$980,$A305&amp;" — "&amp;$B305,'Unit details'!$H$336:$H$980,"Current")</x:f>
        <x:v>0</x:v>
      </x:c>
      <x:c r="J305" s="14" t="n">
        <x:f>SUMIFS('Unit details'!$Y$336:$Y$980,'Unit details'!$B$336:$B$980,$A305,'Unit details'!$V$336:$V$980,$A305&amp;" — "&amp;$B305,'Unit details'!$H$336:$H$980,"Future")</x:f>
        <x:v>0</x:v>
      </x:c>
      <x:c r="K305" s="14" t="n">
        <x:f>COUNTIFS('Unit details'!$B$336:$B$980,$A305,'Unit details'!$V$336:$V$980,$A305&amp;" — "&amp;$B305,'Unit details'!$H$336:$H$980,"Uncertain")</x:f>
        <x:v>0</x:v>
      </x:c>
      <x:c r="L30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5" s="15" t="str">
        <x:v>https://www.zoopla.co.uk/to-rent/commercial/details/39071053/</x:v>
      </x:c>
      <x:c r="N305" s="15" t="str"/>
    </x:row>
    <x:row r="306" ht="49" customHeight="1">
      <x:c r="A306" s="15" t="str">
        <x:v>Bridgwater</x:v>
      </x:c>
      <x:c r="B306" s="15" t="str">
        <x:v>Colley Lane Industrial Estate</x:v>
      </x:c>
      <x:c r="C306" s="15" t="str">
        <x:v>Bridgwater</x:v>
      </x:c>
      <x:c r="D306" s="14" t="n">
        <x:v>47860</x:v>
      </x:c>
      <x:c r="E306" s="30" t="str">
        <x:v>Town</x:v>
      </x:c>
      <x:c r="F306" s="30" t="str">
        <x:v>Estate / grouped industrial area</x:v>
      </x:c>
      <x:c r="G306" s="14" t="n">
        <x:f>COUNTIFS('Unit details'!$B$336:$B$980,$A306,'Unit details'!$V$336:$V$980,$A306&amp;" — "&amp;$B306,'Unit details'!$H$336:$H$980,"Current",'Unit details'!$E$336:$E$980,"Town")</x:f>
        <x:v>1</x:v>
      </x:c>
      <x:c r="H306" s="14" t="n">
        <x:f>COUNTIFS('Unit details'!$B$336:$B$980,$A306,'Unit details'!$V$336:$V$980,$A306&amp;" — "&amp;$B306,'Unit details'!$H$336:$H$980,"Current",'Unit details'!$E$336:$E$980,"Nearby")</x:f>
        <x:v>0</x:v>
      </x:c>
      <x:c r="I306" s="14" t="n">
        <x:f>COUNTIFS('Unit details'!$B$336:$B$980,$A306,'Unit details'!$V$336:$V$980,$A306&amp;" — "&amp;$B306,'Unit details'!$H$336:$H$980,"Current")</x:f>
        <x:v>1</x:v>
      </x:c>
      <x:c r="J306" s="14" t="n">
        <x:f>SUMIFS('Unit details'!$Y$336:$Y$980,'Unit details'!$B$336:$B$980,$A306,'Unit details'!$V$336:$V$980,$A306&amp;" — "&amp;$B306,'Unit details'!$H$336:$H$980,"Future")</x:f>
        <x:v>0</x:v>
      </x:c>
      <x:c r="K306" s="14" t="n">
        <x:f>COUNTIFS('Unit details'!$B$336:$B$980,$A306,'Unit details'!$V$336:$V$980,$A306&amp;" — "&amp;$B306,'Unit details'!$H$336:$H$980,"Uncertain")</x:f>
        <x:v>0</x:v>
      </x:c>
      <x:c r="L30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6" s="15" t="str">
        <x:v>https://www.rightmove.co.uk/properties/760929749321745#/?channel=COM_LET</x:v>
      </x:c>
      <x:c r="N306" s="15" t="str"/>
    </x:row>
    <x:row r="307" ht="49" customHeight="1">
      <x:c r="A307" s="15" t="str">
        <x:v>Bridgwater</x:v>
      </x:c>
      <x:c r="B307" s="15" t="str">
        <x:v>Crypton Technology Business Park</x:v>
      </x:c>
      <x:c r="C307" s="15" t="str">
        <x:v>Bridgwater</x:v>
      </x:c>
      <x:c r="D307" s="14" t="n">
        <x:v>47860</x:v>
      </x:c>
      <x:c r="E307" s="30" t="str">
        <x:v>Town</x:v>
      </x:c>
      <x:c r="F307" s="30" t="str">
        <x:v>Estate / grouped industrial area</x:v>
      </x:c>
      <x:c r="G307" s="14" t="n">
        <x:f>COUNTIFS('Unit details'!$B$336:$B$980,$A307,'Unit details'!$V$336:$V$980,$A307&amp;" — "&amp;$B307,'Unit details'!$H$336:$H$980,"Current",'Unit details'!$E$336:$E$980,"Town")</x:f>
        <x:v>2</x:v>
      </x:c>
      <x:c r="H307" s="14" t="n">
        <x:f>COUNTIFS('Unit details'!$B$336:$B$980,$A307,'Unit details'!$V$336:$V$980,$A307&amp;" — "&amp;$B307,'Unit details'!$H$336:$H$980,"Current",'Unit details'!$E$336:$E$980,"Nearby")</x:f>
        <x:v>0</x:v>
      </x:c>
      <x:c r="I307" s="14" t="n">
        <x:f>COUNTIFS('Unit details'!$B$336:$B$980,$A307,'Unit details'!$V$336:$V$980,$A307&amp;" — "&amp;$B307,'Unit details'!$H$336:$H$980,"Current")</x:f>
        <x:v>2</x:v>
      </x:c>
      <x:c r="J307" s="14" t="n">
        <x:f>SUMIFS('Unit details'!$Y$336:$Y$980,'Unit details'!$B$336:$B$980,$A307,'Unit details'!$V$336:$V$980,$A307&amp;" — "&amp;$B307,'Unit details'!$H$336:$H$980,"Future")</x:f>
        <x:v>0</x:v>
      </x:c>
      <x:c r="K307" s="14" t="n">
        <x:f>COUNTIFS('Unit details'!$B$336:$B$980,$A307,'Unit details'!$V$336:$V$980,$A307&amp;" — "&amp;$B307,'Unit details'!$H$336:$H$980,"Uncertain")</x:f>
        <x:v>0</x:v>
      </x:c>
      <x:c r="L30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7" s="15" t="str">
        <x:v>https://www.zoopla.co.uk/to-rent/commercial/details/73332916/</x:v>
      </x:c>
      <x:c r="N307" s="15" t="str"/>
    </x:row>
    <x:row r="308" ht="49" customHeight="1">
      <x:c r="A308" s="15" t="str">
        <x:v>Bridgwater</x:v>
      </x:c>
      <x:c r="B308" s="15" t="str">
        <x:v>Peninsula Business Park</x:v>
      </x:c>
      <x:c r="C308" s="15" t="str">
        <x:v>Bridgwater</x:v>
      </x:c>
      <x:c r="D308" s="14" t="n">
        <x:v>47860</x:v>
      </x:c>
      <x:c r="E308" s="30" t="str">
        <x:v>Town</x:v>
      </x:c>
      <x:c r="F308" s="30" t="str">
        <x:v>Estate / grouped industrial area</x:v>
      </x:c>
      <x:c r="G308" s="14" t="n">
        <x:f>COUNTIFS('Unit details'!$B$336:$B$980,$A308,'Unit details'!$V$336:$V$980,$A308&amp;" — "&amp;$B308,'Unit details'!$H$336:$H$980,"Current",'Unit details'!$E$336:$E$980,"Town")</x:f>
        <x:v>1</x:v>
      </x:c>
      <x:c r="H308" s="14" t="n">
        <x:f>COUNTIFS('Unit details'!$B$336:$B$980,$A308,'Unit details'!$V$336:$V$980,$A308&amp;" — "&amp;$B308,'Unit details'!$H$336:$H$980,"Current",'Unit details'!$E$336:$E$980,"Nearby")</x:f>
        <x:v>0</x:v>
      </x:c>
      <x:c r="I308" s="14" t="n">
        <x:f>COUNTIFS('Unit details'!$B$336:$B$980,$A308,'Unit details'!$V$336:$V$980,$A308&amp;" — "&amp;$B308,'Unit details'!$H$336:$H$980,"Current")</x:f>
        <x:v>1</x:v>
      </x:c>
      <x:c r="J308" s="14" t="n">
        <x:f>SUMIFS('Unit details'!$Y$336:$Y$980,'Unit details'!$B$336:$B$980,$A308,'Unit details'!$V$336:$V$980,$A308&amp;" — "&amp;$B308,'Unit details'!$H$336:$H$980,"Future")</x:f>
        <x:v>0</x:v>
      </x:c>
      <x:c r="K308" s="14" t="n">
        <x:f>COUNTIFS('Unit details'!$B$336:$B$980,$A308,'Unit details'!$V$336:$V$980,$A308&amp;" — "&amp;$B308,'Unit details'!$H$336:$H$980,"Uncertain")</x:f>
        <x:v>0</x:v>
      </x:c>
      <x:c r="L30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8" s="15" t="str">
        <x:v>https://www.zoopla.co.uk/to-rent/commercial/details/73852836/</x:v>
      </x:c>
      <x:c r="N308" s="15" t="str"/>
    </x:row>
    <x:row r="309" ht="49" customHeight="1">
      <x:c r="A309" s="15" t="str">
        <x:v>Bridgwater</x:v>
      </x:c>
      <x:c r="B309" s="15" t="str">
        <x:v>Roberts Drive industrial area</x:v>
      </x:c>
      <x:c r="C309" s="15" t="str">
        <x:v>Bridgwater</x:v>
      </x:c>
      <x:c r="D309" s="14" t="n">
        <x:v>47860</x:v>
      </x:c>
      <x:c r="E309" s="30" t="str">
        <x:v>Town</x:v>
      </x:c>
      <x:c r="F309" s="30" t="str">
        <x:v>Standalone / other premises</x:v>
      </x:c>
      <x:c r="G309" s="14" t="n">
        <x:f>COUNTIFS('Unit details'!$B$336:$B$980,$A309,'Unit details'!$V$336:$V$980,$A309&amp;" — "&amp;$B309,'Unit details'!$H$336:$H$980,"Current",'Unit details'!$E$336:$E$980,"Town")</x:f>
        <x:v>1</x:v>
      </x:c>
      <x:c r="H309" s="14" t="n">
        <x:f>COUNTIFS('Unit details'!$B$336:$B$980,$A309,'Unit details'!$V$336:$V$980,$A309&amp;" — "&amp;$B309,'Unit details'!$H$336:$H$980,"Current",'Unit details'!$E$336:$E$980,"Nearby")</x:f>
        <x:v>0</x:v>
      </x:c>
      <x:c r="I309" s="14" t="n">
        <x:f>COUNTIFS('Unit details'!$B$336:$B$980,$A309,'Unit details'!$V$336:$V$980,$A309&amp;" — "&amp;$B309,'Unit details'!$H$336:$H$980,"Current")</x:f>
        <x:v>1</x:v>
      </x:c>
      <x:c r="J309" s="14" t="n">
        <x:f>SUMIFS('Unit details'!$Y$336:$Y$980,'Unit details'!$B$336:$B$980,$A309,'Unit details'!$V$336:$V$980,$A309&amp;" — "&amp;$B309,'Unit details'!$H$336:$H$980,"Future")</x:f>
        <x:v>0</x:v>
      </x:c>
      <x:c r="K309" s="14" t="n">
        <x:f>COUNTIFS('Unit details'!$B$336:$B$980,$A309,'Unit details'!$V$336:$V$980,$A309&amp;" — "&amp;$B309,'Unit details'!$H$336:$H$980,"Uncertain")</x:f>
        <x:v>0</x:v>
      </x:c>
      <x:c r="L309"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09" s="15" t="str">
        <x:v>https://www.zoopla.co.uk/to-rent/commercial/details/73126527/</x:v>
      </x:c>
      <x:c r="N309" s="15" t="str"/>
    </x:row>
    <x:row r="310" ht="49" customHeight="1">
      <x:c r="A310" s="15" t="str">
        <x:v>Bridgwater</x:v>
      </x:c>
      <x:c r="B310" s="15" t="str">
        <x:v>The Drove industrial area</x:v>
      </x:c>
      <x:c r="C310" s="15" t="str">
        <x:v>Bridgwater</x:v>
      </x:c>
      <x:c r="D310" s="14" t="n">
        <x:v>47860</x:v>
      </x:c>
      <x:c r="E310" s="30" t="str">
        <x:v>Town</x:v>
      </x:c>
      <x:c r="F310" s="30" t="str">
        <x:v>Standalone / other premises</x:v>
      </x:c>
      <x:c r="G310" s="14" t="n">
        <x:f>COUNTIFS('Unit details'!$B$336:$B$980,$A310,'Unit details'!$V$336:$V$980,$A310&amp;" — "&amp;$B310,'Unit details'!$H$336:$H$980,"Current",'Unit details'!$E$336:$E$980,"Town")</x:f>
        <x:v>1</x:v>
      </x:c>
      <x:c r="H310" s="14" t="n">
        <x:f>COUNTIFS('Unit details'!$B$336:$B$980,$A310,'Unit details'!$V$336:$V$980,$A310&amp;" — "&amp;$B310,'Unit details'!$H$336:$H$980,"Current",'Unit details'!$E$336:$E$980,"Nearby")</x:f>
        <x:v>0</x:v>
      </x:c>
      <x:c r="I310" s="14" t="n">
        <x:f>COUNTIFS('Unit details'!$B$336:$B$980,$A310,'Unit details'!$V$336:$V$980,$A310&amp;" — "&amp;$B310,'Unit details'!$H$336:$H$980,"Current")</x:f>
        <x:v>1</x:v>
      </x:c>
      <x:c r="J310" s="14" t="n">
        <x:f>SUMIFS('Unit details'!$Y$336:$Y$980,'Unit details'!$B$336:$B$980,$A310,'Unit details'!$V$336:$V$980,$A310&amp;" — "&amp;$B310,'Unit details'!$H$336:$H$980,"Future")</x:f>
        <x:v>0</x:v>
      </x:c>
      <x:c r="K310" s="14" t="n">
        <x:f>COUNTIFS('Unit details'!$B$336:$B$980,$A310,'Unit details'!$V$336:$V$980,$A310&amp;" — "&amp;$B310,'Unit details'!$H$336:$H$980,"Uncertain")</x:f>
        <x:v>0</x:v>
      </x:c>
      <x:c r="L31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0" s="15" t="str">
        <x:v>https://www.zoopla.co.uk/to-rent/commercial/details/68018752/</x:v>
      </x:c>
      <x:c r="N310" s="15" t="str"/>
    </x:row>
    <x:row r="311" ht="49" customHeight="1">
      <x:c r="A311" s="15" t="str">
        <x:v>Yeovil</x:v>
      </x:c>
      <x:c r="B311" s="15" t="str">
        <x:v>Little Marston Farm</x:v>
      </x:c>
      <x:c r="C311" s="15" t="str">
        <x:v>Marston Magna</x:v>
      </x:c>
      <x:c r="D311" s="14" t="n">
        <x:v>520</x:v>
      </x:c>
      <x:c r="E311" s="30" t="str">
        <x:v>Nearby</x:v>
      </x:c>
      <x:c r="F311" s="30" t="str">
        <x:v>Standalone / other premises</x:v>
      </x:c>
      <x:c r="G311" s="14" t="n">
        <x:f>COUNTIFS('Unit details'!$B$336:$B$980,$A311,'Unit details'!$V$336:$V$980,$A311&amp;" — "&amp;$B311,'Unit details'!$H$336:$H$980,"Current",'Unit details'!$E$336:$E$980,"Town")</x:f>
        <x:v>0</x:v>
      </x:c>
      <x:c r="H311" s="14" t="n">
        <x:f>COUNTIFS('Unit details'!$B$336:$B$980,$A311,'Unit details'!$V$336:$V$980,$A311&amp;" — "&amp;$B311,'Unit details'!$H$336:$H$980,"Current",'Unit details'!$E$336:$E$980,"Nearby")</x:f>
        <x:v>1</x:v>
      </x:c>
      <x:c r="I311" s="14" t="n">
        <x:f>COUNTIFS('Unit details'!$B$336:$B$980,$A311,'Unit details'!$V$336:$V$980,$A311&amp;" — "&amp;$B311,'Unit details'!$H$336:$H$980,"Current")</x:f>
        <x:v>1</x:v>
      </x:c>
      <x:c r="J311" s="14" t="n">
        <x:f>SUMIFS('Unit details'!$Y$336:$Y$980,'Unit details'!$B$336:$B$980,$A311,'Unit details'!$V$336:$V$980,$A311&amp;" — "&amp;$B311,'Unit details'!$H$336:$H$980,"Future")</x:f>
        <x:v>0</x:v>
      </x:c>
      <x:c r="K311" s="14" t="n">
        <x:f>COUNTIFS('Unit details'!$B$336:$B$980,$A311,'Unit details'!$V$336:$V$980,$A311&amp;" — "&amp;$B311,'Unit details'!$H$336:$H$980,"Uncertain")</x:f>
        <x:v>0</x:v>
      </x:c>
      <x:c r="L31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1" s="15" t="str">
        <x:v>https://www.rightmove.co.uk/properties/773953621087585#/?channel=COM_LET</x:v>
      </x:c>
      <x:c r="N311" s="15" t="str"/>
    </x:row>
    <x:row r="312" ht="49" customHeight="1">
      <x:c r="A312" s="15" t="str">
        <x:v>Yeovil</x:v>
      </x:c>
      <x:c r="B312" s="15" t="str">
        <x:v>Bunford Park</x:v>
      </x:c>
      <x:c r="C312" s="15" t="str">
        <x:v>Yeovil</x:v>
      </x:c>
      <x:c r="D312" s="14" t="n">
        <x:v>50170</x:v>
      </x:c>
      <x:c r="E312" s="30" t="str">
        <x:v>Town</x:v>
      </x:c>
      <x:c r="F312" s="30" t="str">
        <x:v>Estate / grouped industrial area</x:v>
      </x:c>
      <x:c r="G312" s="14" t="n">
        <x:f>COUNTIFS('Unit details'!$B$336:$B$980,$A312,'Unit details'!$V$336:$V$980,$A312&amp;" — "&amp;$B312,'Unit details'!$H$336:$H$980,"Current",'Unit details'!$E$336:$E$980,"Town")</x:f>
        <x:v>0</x:v>
      </x:c>
      <x:c r="H312" s="14" t="n">
        <x:f>COUNTIFS('Unit details'!$B$336:$B$980,$A312,'Unit details'!$V$336:$V$980,$A312&amp;" — "&amp;$B312,'Unit details'!$H$336:$H$980,"Current",'Unit details'!$E$336:$E$980,"Nearby")</x:f>
        <x:v>0</x:v>
      </x:c>
      <x:c r="I312" s="14" t="n">
        <x:f>COUNTIFS('Unit details'!$B$336:$B$980,$A312,'Unit details'!$V$336:$V$980,$A312&amp;" — "&amp;$B312,'Unit details'!$H$336:$H$980,"Current")</x:f>
        <x:v>0</x:v>
      </x:c>
      <x:c r="J312" s="14" t="n">
        <x:f>SUMIFS('Unit details'!$Y$336:$Y$980,'Unit details'!$B$336:$B$980,$A312,'Unit details'!$V$336:$V$980,$A312&amp;" — "&amp;$B312,'Unit details'!$H$336:$H$980,"Future")</x:f>
        <x:v>0</x:v>
      </x:c>
      <x:c r="K312" s="14" t="n">
        <x:f>COUNTIFS('Unit details'!$B$336:$B$980,$A312,'Unit details'!$V$336:$V$980,$A312&amp;" — "&amp;$B312,'Unit details'!$H$336:$H$980,"Uncertain")</x:f>
        <x:v>0</x:v>
      </x:c>
      <x:c r="L312" s="15" t="str">
        <x:v>Developer identifies business park on southwest edge of Yeovil. Host population uses Census 2021 BUA where the named locality can be matched. Nested schemes are grouped once; zero current means no identified unit in reviewed sources.</x:v>
      </x:c>
      <x:c r="M312" s="15" t="str">
        <x:v>https://www.bunfordpark.co.uk/news/</x:v>
      </x:c>
      <x:c r="N312" s="15" t="str"/>
    </x:row>
    <x:row r="313" ht="42" customHeight="1">
      <x:c r="A313" s="15" t="str">
        <x:v>Yeovil</x:v>
      </x:c>
      <x:c r="B313" s="15" t="str">
        <x:v>Glenmore Business Park</x:v>
      </x:c>
      <x:c r="C313" s="15" t="str">
        <x:v>Yeovil</x:v>
      </x:c>
      <x:c r="D313" s="14" t="n">
        <x:v>50170</x:v>
      </x:c>
      <x:c r="E313" s="30" t="str">
        <x:v>Town</x:v>
      </x:c>
      <x:c r="F313" s="30" t="str">
        <x:v>Estate / grouped industrial area</x:v>
      </x:c>
      <x:c r="G313" s="14" t="n">
        <x:f>COUNTIFS('Unit details'!$B$336:$B$980,$A313,'Unit details'!$V$336:$V$980,$A313&amp;" — "&amp;$B313,'Unit details'!$H$336:$H$980,"Current",'Unit details'!$E$336:$E$980,"Town")</x:f>
        <x:v>0</x:v>
      </x:c>
      <x:c r="H313" s="14" t="n">
        <x:f>COUNTIFS('Unit details'!$B$336:$B$980,$A313,'Unit details'!$V$336:$V$980,$A313&amp;" — "&amp;$B313,'Unit details'!$H$336:$H$980,"Current",'Unit details'!$E$336:$E$980,"Nearby")</x:f>
        <x:v>0</x:v>
      </x:c>
      <x:c r="I313" s="14" t="n">
        <x:f>COUNTIFS('Unit details'!$B$336:$B$980,$A313,'Unit details'!$V$336:$V$980,$A313&amp;" — "&amp;$B313,'Unit details'!$H$336:$H$980,"Current")</x:f>
        <x:v>0</x:v>
      </x:c>
      <x:c r="J313" s="14" t="n">
        <x:f>SUMIFS('Unit details'!$Y$336:$Y$980,'Unit details'!$B$336:$B$980,$A313,'Unit details'!$V$336:$V$980,$A313&amp;" — "&amp;$B313,'Unit details'!$H$336:$H$980,"Future")</x:f>
        <x:v>0</x:v>
      </x:c>
      <x:c r="K313" s="14" t="n">
        <x:f>COUNTIFS('Unit details'!$B$336:$B$980,$A313,'Unit details'!$V$336:$V$980,$A313&amp;" — "&amp;$B313,'Unit details'!$H$336:$H$980,"Uncertain")</x:f>
        <x:v>0</x:v>
      </x:c>
      <x:c r="L313" s="15" t="str">
        <x:v>Developer estate page. Host population uses Census 2021 BUA where the named locality can be matched. Nested schemes are grouped once; zero current means no identified unit in reviewed sources.</x:v>
      </x:c>
      <x:c r="M313" s="15" t="str">
        <x:v>https://glenmore-group.co.uk/industrial/yeovil/glenmore-business-park/</x:v>
      </x:c>
      <x:c r="N313" s="15" t="str"/>
    </x:row>
    <x:row r="314" ht="49" customHeight="1">
      <x:c r="A314" s="15" t="str">
        <x:v>Yeovil</x:v>
      </x:c>
      <x:c r="B314" s="15" t="str">
        <x:v>Houndstone Business Park</x:v>
      </x:c>
      <x:c r="C314" s="15" t="str">
        <x:v>Yeovil</x:v>
      </x:c>
      <x:c r="D314" s="14" t="n">
        <x:v>50170</x:v>
      </x:c>
      <x:c r="E314" s="30" t="str">
        <x:v>Town</x:v>
      </x:c>
      <x:c r="F314" s="30" t="str">
        <x:v>Estate / grouped industrial area</x:v>
      </x:c>
      <x:c r="G314" s="14" t="n">
        <x:f>COUNTIFS('Unit details'!$B$336:$B$980,$A314,'Unit details'!$V$336:$V$980,$A314&amp;" — "&amp;$B314,'Unit details'!$H$336:$H$980,"Current",'Unit details'!$E$336:$E$980,"Town")</x:f>
        <x:v>1</x:v>
      </x:c>
      <x:c r="H314" s="14" t="n">
        <x:f>COUNTIFS('Unit details'!$B$336:$B$980,$A314,'Unit details'!$V$336:$V$980,$A314&amp;" — "&amp;$B314,'Unit details'!$H$336:$H$980,"Current",'Unit details'!$E$336:$E$980,"Nearby")</x:f>
        <x:v>0</x:v>
      </x:c>
      <x:c r="I314" s="14" t="n">
        <x:f>COUNTIFS('Unit details'!$B$336:$B$980,$A314,'Unit details'!$V$336:$V$980,$A314&amp;" — "&amp;$B314,'Unit details'!$H$336:$H$980,"Current")</x:f>
        <x:v>1</x:v>
      </x:c>
      <x:c r="J314" s="14" t="n">
        <x:f>SUMIFS('Unit details'!$Y$336:$Y$980,'Unit details'!$B$336:$B$980,$A314,'Unit details'!$V$336:$V$980,$A314&amp;" — "&amp;$B314,'Unit details'!$H$336:$H$980,"Future")</x:f>
        <x:v>0</x:v>
      </x:c>
      <x:c r="K314" s="14" t="n">
        <x:f>COUNTIFS('Unit details'!$B$336:$B$980,$A314,'Unit details'!$V$336:$V$980,$A314&amp;" — "&amp;$B314,'Unit details'!$H$336:$H$980,"Uncertain")</x:f>
        <x:v>0</x:v>
      </x:c>
      <x:c r="L31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4" s="15" t="str">
        <x:v>https://www.zoopla.co.uk/to-rent/commercial/details/73245668/</x:v>
      </x:c>
      <x:c r="N314" s="15" t="str"/>
    </x:row>
    <x:row r="315" ht="49" customHeight="1">
      <x:c r="A315" s="15" t="str">
        <x:v>Yeovil</x:v>
      </x:c>
      <x:c r="B315" s="15" t="str">
        <x:v>Lufton Trading Estate</x:v>
      </x:c>
      <x:c r="C315" s="15" t="str">
        <x:v>Yeovil</x:v>
      </x:c>
      <x:c r="D315" s="14" t="n">
        <x:v>50170</x:v>
      </x:c>
      <x:c r="E315" s="30" t="str">
        <x:v>Town</x:v>
      </x:c>
      <x:c r="F315" s="30" t="str">
        <x:v>Estate / grouped industrial area</x:v>
      </x:c>
      <x:c r="G315" s="14" t="n">
        <x:f>COUNTIFS('Unit details'!$B$336:$B$980,$A315,'Unit details'!$V$336:$V$980,$A315&amp;" — "&amp;$B315,'Unit details'!$H$336:$H$980,"Current",'Unit details'!$E$336:$E$980,"Town")</x:f>
        <x:v>0</x:v>
      </x:c>
      <x:c r="H315" s="14" t="n">
        <x:f>COUNTIFS('Unit details'!$B$336:$B$980,$A315,'Unit details'!$V$336:$V$980,$A315&amp;" — "&amp;$B315,'Unit details'!$H$336:$H$980,"Current",'Unit details'!$E$336:$E$980,"Nearby")</x:f>
        <x:v>0</x:v>
      </x:c>
      <x:c r="I315" s="14" t="n">
        <x:f>COUNTIFS('Unit details'!$B$336:$B$980,$A315,'Unit details'!$V$336:$V$980,$A315&amp;" — "&amp;$B315,'Unit details'!$H$336:$H$980,"Current")</x:f>
        <x:v>0</x:v>
      </x:c>
      <x:c r="J315" s="14" t="n">
        <x:f>SUMIFS('Unit details'!$Y$336:$Y$980,'Unit details'!$B$336:$B$980,$A315,'Unit details'!$V$336:$V$980,$A315&amp;" — "&amp;$B315,'Unit details'!$H$336:$H$980,"Future")</x:f>
        <x:v>0</x:v>
      </x:c>
      <x:c r="K315" s="14" t="n">
        <x:f>COUNTIFS('Unit details'!$B$336:$B$980,$A315,'Unit details'!$V$336:$V$980,$A315&amp;" — "&amp;$B315,'Unit details'!$H$336:$H$980,"Uncertain")</x:f>
        <x:v>3</x:v>
      </x:c>
      <x:c r="L31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5" s="15" t="str">
        <x:v>https://www.zoopla.co.uk/to-rent/commercial/details/70645239/</x:v>
      </x:c>
      <x:c r="N315" s="15" t="str"/>
    </x:row>
    <x:row r="316" ht="114" customHeight="1">
      <x:c r="A316" s="15" t="str">
        <x:v>Yeovil</x:v>
      </x:c>
      <x:c r="B316" s="15" t="str">
        <x:v>Lynx Trading Estate</x:v>
      </x:c>
      <x:c r="C316" s="15" t="str">
        <x:v>Yeovil</x:v>
      </x:c>
      <x:c r="D316" s="14" t="n">
        <x:v>50170</x:v>
      </x:c>
      <x:c r="E316" s="30" t="str">
        <x:v>Town</x:v>
      </x:c>
      <x:c r="F316" s="30" t="str">
        <x:v>Estate / grouped industrial area</x:v>
      </x:c>
      <x:c r="G316" s="14" t="n">
        <x:f>COUNTIFS('Unit details'!$B$336:$B$980,$A316,'Unit details'!$V$336:$V$980,$A316&amp;" — "&amp;$B316,'Unit details'!$H$336:$H$980,"Current",'Unit details'!$E$336:$E$980,"Town")</x:f>
        <x:v>3</x:v>
      </x:c>
      <x:c r="H316" s="14" t="n">
        <x:f>COUNTIFS('Unit details'!$B$336:$B$980,$A316,'Unit details'!$V$336:$V$980,$A316&amp;" — "&amp;$B316,'Unit details'!$H$336:$H$980,"Current",'Unit details'!$E$336:$E$980,"Nearby")</x:f>
        <x:v>0</x:v>
      </x:c>
      <x:c r="I316" s="14" t="n">
        <x:f>COUNTIFS('Unit details'!$B$336:$B$980,$A316,'Unit details'!$V$336:$V$980,$A316&amp;" — "&amp;$B316,'Unit details'!$H$336:$H$980,"Current")</x:f>
        <x:v>3</x:v>
      </x:c>
      <x:c r="J316" s="14" t="n">
        <x:f>SUMIFS('Unit details'!$Y$336:$Y$980,'Unit details'!$B$336:$B$980,$A316,'Unit details'!$V$336:$V$980,$A316&amp;" — "&amp;$B316,'Unit details'!$H$336:$H$980,"Future")</x:f>
        <x:v>0</x:v>
      </x:c>
      <x:c r="K316" s="14" t="n">
        <x:f>COUNTIFS('Unit details'!$B$336:$B$980,$A316,'Unit details'!$V$336:$V$980,$A316&amp;" — "&amp;$B316,'Unit details'!$H$336:$H$980,"Uncertain")</x:f>
        <x:v>3</x:v>
      </x:c>
      <x:c r="L316" s="15" t="str">
        <x:v>Named estate / industrial area evidenced by current marketing. Minimum inventory, not exhaustive estate census. Named estate / industrial area evidenced by current marketing. Minimum inventory, not exhaustive estate census. Named estate / industrial area evidenced by current marketing. Minimum inventory, not exhaustive estate census. Named estate / industrial area evidenced by current marketing. Minimum inventory, not exhaustive estate census. Venture 20 is within this estate; do not count parent and sub-estate twice. Host population uses Census 2021 BUA where the named locality can be matched. Nested schemes are grouped once; zero current means no identified unit in reviewed sources. Further unit-specific sources are in Unit details.</x:v>
      </x:c>
      <x:c r="M316" s="15" t="str">
        <x:v>https://www.zoopla.co.uk/to-rent/commercial/details/73533757/</x:v>
      </x:c>
      <x:c r="N316" s="15" t="str">
        <x:v>https://www.zoopla.co.uk/to-rent/commercial/details/73477192/
https://www.rightmove.co.uk/properties/773332230748992#/?channel=COM_LET</x:v>
      </x:c>
    </x:row>
    <x:row r="317" ht="49" customHeight="1">
      <x:c r="A317" s="15" t="str">
        <x:v>Yeovil</x:v>
      </x:c>
      <x:c r="B317" s="15" t="str">
        <x:v>Pen Mill Trading Estate</x:v>
      </x:c>
      <x:c r="C317" s="15" t="str">
        <x:v>Yeovil</x:v>
      </x:c>
      <x:c r="D317" s="14" t="n">
        <x:v>50170</x:v>
      </x:c>
      <x:c r="E317" s="30" t="str">
        <x:v>Town</x:v>
      </x:c>
      <x:c r="F317" s="30" t="str">
        <x:v>Estate / grouped industrial area</x:v>
      </x:c>
      <x:c r="G317" s="14" t="n">
        <x:f>COUNTIFS('Unit details'!$B$336:$B$980,$A317,'Unit details'!$V$336:$V$980,$A317&amp;" — "&amp;$B317,'Unit details'!$H$336:$H$980,"Current",'Unit details'!$E$336:$E$980,"Town")</x:f>
        <x:v>1</x:v>
      </x:c>
      <x:c r="H317" s="14" t="n">
        <x:f>COUNTIFS('Unit details'!$B$336:$B$980,$A317,'Unit details'!$V$336:$V$980,$A317&amp;" — "&amp;$B317,'Unit details'!$H$336:$H$980,"Current",'Unit details'!$E$336:$E$980,"Nearby")</x:f>
        <x:v>0</x:v>
      </x:c>
      <x:c r="I317" s="14" t="n">
        <x:f>COUNTIFS('Unit details'!$B$336:$B$980,$A317,'Unit details'!$V$336:$V$980,$A317&amp;" — "&amp;$B317,'Unit details'!$H$336:$H$980,"Current")</x:f>
        <x:v>1</x:v>
      </x:c>
      <x:c r="J317" s="14" t="n">
        <x:f>SUMIFS('Unit details'!$Y$336:$Y$980,'Unit details'!$B$336:$B$980,$A317,'Unit details'!$V$336:$V$980,$A317&amp;" — "&amp;$B317,'Unit details'!$H$336:$H$980,"Future")</x:f>
        <x:v>0</x:v>
      </x:c>
      <x:c r="K317" s="14" t="n">
        <x:f>COUNTIFS('Unit details'!$B$336:$B$980,$A317,'Unit details'!$V$336:$V$980,$A317&amp;" — "&amp;$B317,'Unit details'!$H$336:$H$980,"Uncertain")</x:f>
        <x:v>0</x:v>
      </x:c>
      <x:c r="L31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7" s="15" t="str">
        <x:v>https://www.zoopla.co.uk/to-rent/commercial/details/72355086/</x:v>
      </x:c>
      <x:c r="N317" s="15" t="str"/>
    </x:row>
    <x:row r="318" ht="49" customHeight="1">
      <x:c r="A318" s="15" t="str">
        <x:v>Yeovil</x:v>
      </x:c>
      <x:c r="B318" s="15" t="str">
        <x:v>Seaton Mews</x:v>
      </x:c>
      <x:c r="C318" s="15" t="str">
        <x:v>Yeovil</x:v>
      </x:c>
      <x:c r="D318" s="14" t="n">
        <x:v>50170</x:v>
      </x:c>
      <x:c r="E318" s="30" t="str">
        <x:v>Town</x:v>
      </x:c>
      <x:c r="F318" s="30" t="str">
        <x:v>Estate / grouped industrial area</x:v>
      </x:c>
      <x:c r="G318" s="14" t="n">
        <x:f>COUNTIFS('Unit details'!$B$336:$B$980,$A318,'Unit details'!$V$336:$V$980,$A318&amp;" — "&amp;$B318,'Unit details'!$H$336:$H$980,"Current",'Unit details'!$E$336:$E$980,"Town")</x:f>
        <x:v>1</x:v>
      </x:c>
      <x:c r="H318" s="14" t="n">
        <x:f>COUNTIFS('Unit details'!$B$336:$B$980,$A318,'Unit details'!$V$336:$V$980,$A318&amp;" — "&amp;$B318,'Unit details'!$H$336:$H$980,"Current",'Unit details'!$E$336:$E$980,"Nearby")</x:f>
        <x:v>0</x:v>
      </x:c>
      <x:c r="I318" s="14" t="n">
        <x:f>COUNTIFS('Unit details'!$B$336:$B$980,$A318,'Unit details'!$V$336:$V$980,$A318&amp;" — "&amp;$B318,'Unit details'!$H$336:$H$980,"Current")</x:f>
        <x:v>1</x:v>
      </x:c>
      <x:c r="J318" s="14" t="n">
        <x:f>SUMIFS('Unit details'!$Y$336:$Y$980,'Unit details'!$B$336:$B$980,$A318,'Unit details'!$V$336:$V$980,$A318&amp;" — "&amp;$B318,'Unit details'!$H$336:$H$980,"Future")</x:f>
        <x:v>0</x:v>
      </x:c>
      <x:c r="K318" s="14" t="n">
        <x:f>COUNTIFS('Unit details'!$B$336:$B$980,$A318,'Unit details'!$V$336:$V$980,$A318&amp;" — "&amp;$B318,'Unit details'!$H$336:$H$980,"Uncertain")</x:f>
        <x:v>0</x:v>
      </x:c>
      <x:c r="L31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8" s="15" t="str">
        <x:v>https://www.zoopla.co.uk/to-rent/commercial/details/71522647/</x:v>
      </x:c>
      <x:c r="N318" s="15" t="str"/>
    </x:row>
    <x:row r="319" ht="49" customHeight="1">
      <x:c r="A319" s="15" t="str">
        <x:v>Frome</x:v>
      </x:c>
      <x:c r="B319" s="15" t="str">
        <x:v>Hapsford / Great Elm industrial site</x:v>
      </x:c>
      <x:c r="C319" s="15" t="str">
        <x:v>Great Elm</x:v>
      </x:c>
      <x:c r="D319" s="14"/>
      <x:c r="E319" s="30" t="str">
        <x:v>Nearby</x:v>
      </x:c>
      <x:c r="F319" s="30" t="str">
        <x:v>Standalone / other premises</x:v>
      </x:c>
      <x:c r="G319" s="14" t="n">
        <x:f>COUNTIFS('Unit details'!$B$336:$B$980,$A319,'Unit details'!$V$336:$V$980,$A319&amp;" — "&amp;$B319,'Unit details'!$H$336:$H$980,"Current",'Unit details'!$E$336:$E$980,"Town")</x:f>
        <x:v>0</x:v>
      </x:c>
      <x:c r="H319" s="14" t="n">
        <x:f>COUNTIFS('Unit details'!$B$336:$B$980,$A319,'Unit details'!$V$336:$V$980,$A319&amp;" — "&amp;$B319,'Unit details'!$H$336:$H$980,"Current",'Unit details'!$E$336:$E$980,"Nearby")</x:f>
        <x:v>1</x:v>
      </x:c>
      <x:c r="I319" s="14" t="n">
        <x:f>COUNTIFS('Unit details'!$B$336:$B$980,$A319,'Unit details'!$V$336:$V$980,$A319&amp;" — "&amp;$B319,'Unit details'!$H$336:$H$980,"Current")</x:f>
        <x:v>1</x:v>
      </x:c>
      <x:c r="J319" s="14" t="n">
        <x:f>SUMIFS('Unit details'!$Y$336:$Y$980,'Unit details'!$B$336:$B$980,$A319,'Unit details'!$V$336:$V$980,$A319&amp;" — "&amp;$B319,'Unit details'!$H$336:$H$980,"Future")</x:f>
        <x:v>0</x:v>
      </x:c>
      <x:c r="K319" s="14" t="n">
        <x:f>COUNTIFS('Unit details'!$B$336:$B$980,$A319,'Unit details'!$V$336:$V$980,$A319&amp;" — "&amp;$B319,'Unit details'!$H$336:$H$980,"Uncertain")</x:f>
        <x:v>0</x:v>
      </x:c>
      <x:c r="L319"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19" s="15" t="str">
        <x:v>https://www.zoopla.co.uk/to-rent/commercial/details/73736033/</x:v>
      </x:c>
      <x:c r="N319" s="15" t="str"/>
    </x:row>
    <x:row r="320" ht="49" customHeight="1">
      <x:c r="A320" s="15" t="str">
        <x:v>Frome</x:v>
      </x:c>
      <x:c r="B320" s="15" t="str">
        <x:v>Newbury Works</x:v>
      </x:c>
      <x:c r="C320" s="15" t="str">
        <x:v>Coleford</x:v>
      </x:c>
      <x:c r="D320" s="14" t="n">
        <x:v>2235</x:v>
      </x:c>
      <x:c r="E320" s="30" t="str">
        <x:v>Nearby</x:v>
      </x:c>
      <x:c r="F320" s="30" t="str">
        <x:v>Estate / grouped industrial area</x:v>
      </x:c>
      <x:c r="G320" s="14" t="n">
        <x:f>COUNTIFS('Unit details'!$B$336:$B$980,$A320,'Unit details'!$V$336:$V$980,$A320&amp;" — "&amp;$B320,'Unit details'!$H$336:$H$980,"Current",'Unit details'!$E$336:$E$980,"Town")</x:f>
        <x:v>0</x:v>
      </x:c>
      <x:c r="H320" s="14" t="n">
        <x:f>COUNTIFS('Unit details'!$B$336:$B$980,$A320,'Unit details'!$V$336:$V$980,$A320&amp;" — "&amp;$B320,'Unit details'!$H$336:$H$980,"Current",'Unit details'!$E$336:$E$980,"Nearby")</x:f>
        <x:v>1</x:v>
      </x:c>
      <x:c r="I320" s="14" t="n">
        <x:f>COUNTIFS('Unit details'!$B$336:$B$980,$A320,'Unit details'!$V$336:$V$980,$A320&amp;" — "&amp;$B320,'Unit details'!$H$336:$H$980,"Current")</x:f>
        <x:v>1</x:v>
      </x:c>
      <x:c r="J320" s="14" t="n">
        <x:f>SUMIFS('Unit details'!$Y$336:$Y$980,'Unit details'!$B$336:$B$980,$A320,'Unit details'!$V$336:$V$980,$A320&amp;" — "&amp;$B320,'Unit details'!$H$336:$H$980,"Future")</x:f>
        <x:v>0</x:v>
      </x:c>
      <x:c r="K320" s="14" t="n">
        <x:f>COUNTIFS('Unit details'!$B$336:$B$980,$A320,'Unit details'!$V$336:$V$980,$A320&amp;" — "&amp;$B320,'Unit details'!$H$336:$H$980,"Uncertain")</x:f>
        <x:v>0</x:v>
      </x:c>
      <x:c r="L32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0" s="15" t="str">
        <x:v>https://www.zoopla.co.uk/to-rent/commercial/details/74442176/</x:v>
      </x:c>
      <x:c r="N320" s="15" t="str"/>
    </x:row>
    <x:row r="321" ht="49" customHeight="1">
      <x:c r="A321" s="15" t="str">
        <x:v>Frome</x:v>
      </x:c>
      <x:c r="B321" s="15" t="str">
        <x:v>Commerce Park</x:v>
      </x:c>
      <x:c r="C321" s="15" t="str">
        <x:v>Frome</x:v>
      </x:c>
      <x:c r="D321" s="14" t="n">
        <x:v>27905</x:v>
      </x:c>
      <x:c r="E321" s="30" t="str">
        <x:v>Town</x:v>
      </x:c>
      <x:c r="F321" s="30" t="str">
        <x:v>Estate / grouped industrial area</x:v>
      </x:c>
      <x:c r="G321" s="14" t="n">
        <x:f>COUNTIFS('Unit details'!$B$336:$B$980,$A321,'Unit details'!$V$336:$V$980,$A321&amp;" — "&amp;$B321,'Unit details'!$H$336:$H$980,"Current",'Unit details'!$E$336:$E$980,"Town")</x:f>
        <x:v>7</x:v>
      </x:c>
      <x:c r="H321" s="14" t="n">
        <x:f>COUNTIFS('Unit details'!$B$336:$B$980,$A321,'Unit details'!$V$336:$V$980,$A321&amp;" — "&amp;$B321,'Unit details'!$H$336:$H$980,"Current",'Unit details'!$E$336:$E$980,"Nearby")</x:f>
        <x:v>0</x:v>
      </x:c>
      <x:c r="I321" s="14" t="n">
        <x:f>COUNTIFS('Unit details'!$B$336:$B$980,$A321,'Unit details'!$V$336:$V$980,$A321&amp;" — "&amp;$B321,'Unit details'!$H$336:$H$980,"Current")</x:f>
        <x:v>7</x:v>
      </x:c>
      <x:c r="J321" s="14" t="n">
        <x:f>SUMIFS('Unit details'!$Y$336:$Y$980,'Unit details'!$B$336:$B$980,$A321,'Unit details'!$V$336:$V$980,$A321&amp;" — "&amp;$B321,'Unit details'!$H$336:$H$980,"Future")</x:f>
        <x:v>0</x:v>
      </x:c>
      <x:c r="K321" s="14" t="n">
        <x:f>COUNTIFS('Unit details'!$B$336:$B$980,$A321,'Unit details'!$V$336:$V$980,$A321&amp;" — "&amp;$B321,'Unit details'!$H$336:$H$980,"Uncertain")</x:f>
        <x:v>0</x:v>
      </x:c>
      <x:c r="L32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1" s="15" t="str">
        <x:v>https://www.zoopla.co.uk/to-rent/commercial/details/74030170/</x:v>
      </x:c>
      <x:c r="N321" s="15" t="str"/>
    </x:row>
    <x:row r="322" ht="49" customHeight="1">
      <x:c r="A322" s="15" t="str">
        <x:v>Frome</x:v>
      </x:c>
      <x:c r="B322" s="15" t="str">
        <x:v>Vallis Trading Estate</x:v>
      </x:c>
      <x:c r="C322" s="15" t="str">
        <x:v>Frome</x:v>
      </x:c>
      <x:c r="D322" s="14" t="n">
        <x:v>27905</x:v>
      </x:c>
      <x:c r="E322" s="30" t="str">
        <x:v>Town</x:v>
      </x:c>
      <x:c r="F322" s="30" t="str">
        <x:v>Estate / grouped industrial area</x:v>
      </x:c>
      <x:c r="G322" s="14" t="n">
        <x:f>COUNTIFS('Unit details'!$B$336:$B$980,$A322,'Unit details'!$V$336:$V$980,$A322&amp;" — "&amp;$B322,'Unit details'!$H$336:$H$980,"Current",'Unit details'!$E$336:$E$980,"Town")</x:f>
        <x:v>4</x:v>
      </x:c>
      <x:c r="H322" s="14" t="n">
        <x:f>COUNTIFS('Unit details'!$B$336:$B$980,$A322,'Unit details'!$V$336:$V$980,$A322&amp;" — "&amp;$B322,'Unit details'!$H$336:$H$980,"Current",'Unit details'!$E$336:$E$980,"Nearby")</x:f>
        <x:v>0</x:v>
      </x:c>
      <x:c r="I322" s="14" t="n">
        <x:f>COUNTIFS('Unit details'!$B$336:$B$980,$A322,'Unit details'!$V$336:$V$980,$A322&amp;" — "&amp;$B322,'Unit details'!$H$336:$H$980,"Current")</x:f>
        <x:v>4</x:v>
      </x:c>
      <x:c r="J322" s="14" t="n">
        <x:f>SUMIFS('Unit details'!$Y$336:$Y$980,'Unit details'!$B$336:$B$980,$A322,'Unit details'!$V$336:$V$980,$A322&amp;" — "&amp;$B322,'Unit details'!$H$336:$H$980,"Future")</x:f>
        <x:v>0</x:v>
      </x:c>
      <x:c r="K322" s="14" t="n">
        <x:f>COUNTIFS('Unit details'!$B$336:$B$980,$A322,'Unit details'!$V$336:$V$980,$A322&amp;" — "&amp;$B322,'Unit details'!$H$336:$H$980,"Uncertain")</x:f>
        <x:v>0</x:v>
      </x:c>
      <x:c r="L322"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2" s="15" t="str">
        <x:v>https://www.zoopla.co.uk/to-rent/commercial/details/74632630/</x:v>
      </x:c>
      <x:c r="N322" s="15" t="str"/>
    </x:row>
    <x:row r="323" ht="49" customHeight="1">
      <x:c r="A323" s="15" t="str">
        <x:v>Frome</x:v>
      </x:c>
      <x:c r="B323" s="15" t="str">
        <x:v>Wallbridge Industrial Estate</x:v>
      </x:c>
      <x:c r="C323" s="15" t="str">
        <x:v>Frome</x:v>
      </x:c>
      <x:c r="D323" s="14" t="n">
        <x:v>27905</x:v>
      </x:c>
      <x:c r="E323" s="30" t="str">
        <x:v>Town</x:v>
      </x:c>
      <x:c r="F323" s="30" t="str">
        <x:v>Estate / grouped industrial area</x:v>
      </x:c>
      <x:c r="G323" s="14" t="n">
        <x:f>COUNTIFS('Unit details'!$B$336:$B$980,$A323,'Unit details'!$V$336:$V$980,$A323&amp;" — "&amp;$B323,'Unit details'!$H$336:$H$980,"Current",'Unit details'!$E$336:$E$980,"Town")</x:f>
        <x:v>1</x:v>
      </x:c>
      <x:c r="H323" s="14" t="n">
        <x:f>COUNTIFS('Unit details'!$B$336:$B$980,$A323,'Unit details'!$V$336:$V$980,$A323&amp;" — "&amp;$B323,'Unit details'!$H$336:$H$980,"Current",'Unit details'!$E$336:$E$980,"Nearby")</x:f>
        <x:v>0</x:v>
      </x:c>
      <x:c r="I323" s="14" t="n">
        <x:f>COUNTIFS('Unit details'!$B$336:$B$980,$A323,'Unit details'!$V$336:$V$980,$A323&amp;" — "&amp;$B323,'Unit details'!$H$336:$H$980,"Current")</x:f>
        <x:v>1</x:v>
      </x:c>
      <x:c r="J323" s="14" t="n">
        <x:f>SUMIFS('Unit details'!$Y$336:$Y$980,'Unit details'!$B$336:$B$980,$A323,'Unit details'!$V$336:$V$980,$A323&amp;" — "&amp;$B323,'Unit details'!$H$336:$H$980,"Future")</x:f>
        <x:v>0</x:v>
      </x:c>
      <x:c r="K323" s="14" t="n">
        <x:f>COUNTIFS('Unit details'!$B$336:$B$980,$A323,'Unit details'!$V$336:$V$980,$A323&amp;" — "&amp;$B323,'Unit details'!$H$336:$H$980,"Uncertain")</x:f>
        <x:v>0</x:v>
      </x:c>
      <x:c r="L32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3" s="15" t="str">
        <x:v>https://www.zoopla.co.uk/to-rent/commercial/details/72041214/</x:v>
      </x:c>
      <x:c r="N323" s="15" t="str"/>
    </x:row>
    <x:row r="324" ht="49" customHeight="1">
      <x:c r="A324" s="15" t="str">
        <x:v>Bath</x:v>
      </x:c>
      <x:c r="B324" s="15" t="str">
        <x:v>Bath Business Park</x:v>
      </x:c>
      <x:c r="C324" s="15" t="str">
        <x:v>Peasedown St John</x:v>
      </x:c>
      <x:c r="D324" s="14" t="n">
        <x:v>6670</x:v>
      </x:c>
      <x:c r="E324" s="30" t="str">
        <x:v>Nearby</x:v>
      </x:c>
      <x:c r="F324" s="30" t="str">
        <x:v>Estate / grouped industrial area</x:v>
      </x:c>
      <x:c r="G324" s="14" t="n">
        <x:f>COUNTIFS('Unit details'!$B$336:$B$980,$A324,'Unit details'!$V$336:$V$980,$A324&amp;" — "&amp;$B324,'Unit details'!$H$336:$H$980,"Current",'Unit details'!$E$336:$E$980,"Town")</x:f>
        <x:v>0</x:v>
      </x:c>
      <x:c r="H324" s="14" t="n">
        <x:f>COUNTIFS('Unit details'!$B$336:$B$980,$A324,'Unit details'!$V$336:$V$980,$A324&amp;" — "&amp;$B324,'Unit details'!$H$336:$H$980,"Current",'Unit details'!$E$336:$E$980,"Nearby")</x:f>
        <x:v>1</x:v>
      </x:c>
      <x:c r="I324" s="14" t="n">
        <x:f>COUNTIFS('Unit details'!$B$336:$B$980,$A324,'Unit details'!$V$336:$V$980,$A324&amp;" — "&amp;$B324,'Unit details'!$H$336:$H$980,"Current")</x:f>
        <x:v>1</x:v>
      </x:c>
      <x:c r="J324" s="14" t="n">
        <x:f>SUMIFS('Unit details'!$Y$336:$Y$980,'Unit details'!$B$336:$B$980,$A324,'Unit details'!$V$336:$V$980,$A324&amp;" — "&amp;$B324,'Unit details'!$H$336:$H$980,"Future")</x:f>
        <x:v>0</x:v>
      </x:c>
      <x:c r="K324" s="14" t="n">
        <x:f>COUNTIFS('Unit details'!$B$336:$B$980,$A324,'Unit details'!$V$336:$V$980,$A324&amp;" — "&amp;$B324,'Unit details'!$H$336:$H$980,"Uncertain")</x:f>
        <x:v>1</x:v>
      </x:c>
      <x:c r="L32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4" s="15" t="str">
        <x:v>https://www.zoopla.co.uk/to-rent/commercial/details/73081209/</x:v>
      </x:c>
      <x:c r="N324" s="15" t="str"/>
    </x:row>
    <x:row r="325" ht="49" customHeight="1">
      <x:c r="A325" s="15" t="str">
        <x:v>Bath</x:v>
      </x:c>
      <x:c r="B325" s="15" t="str">
        <x:v>Pixash Business Centre</x:v>
      </x:c>
      <x:c r="C325" s="15" t="str">
        <x:v>Keynsham</x:v>
      </x:c>
      <x:c r="D325" s="14" t="n">
        <x:v>19255</x:v>
      </x:c>
      <x:c r="E325" s="30" t="str">
        <x:v>Nearby</x:v>
      </x:c>
      <x:c r="F325" s="30" t="str">
        <x:v>Estate / grouped industrial area</x:v>
      </x:c>
      <x:c r="G325" s="14" t="n">
        <x:f>COUNTIFS('Unit details'!$B$336:$B$980,$A325,'Unit details'!$V$336:$V$980,$A325&amp;" — "&amp;$B325,'Unit details'!$H$336:$H$980,"Current",'Unit details'!$E$336:$E$980,"Town")</x:f>
        <x:v>0</x:v>
      </x:c>
      <x:c r="H325" s="14" t="n">
        <x:f>COUNTIFS('Unit details'!$B$336:$B$980,$A325,'Unit details'!$V$336:$V$980,$A325&amp;" — "&amp;$B325,'Unit details'!$H$336:$H$980,"Current",'Unit details'!$E$336:$E$980,"Nearby")</x:f>
        <x:v>2</x:v>
      </x:c>
      <x:c r="I325" s="14" t="n">
        <x:f>COUNTIFS('Unit details'!$B$336:$B$980,$A325,'Unit details'!$V$336:$V$980,$A325&amp;" — "&amp;$B325,'Unit details'!$H$336:$H$980,"Current")</x:f>
        <x:v>2</x:v>
      </x:c>
      <x:c r="J325" s="14" t="n">
        <x:f>SUMIFS('Unit details'!$Y$336:$Y$980,'Unit details'!$B$336:$B$980,$A325,'Unit details'!$V$336:$V$980,$A325&amp;" — "&amp;$B325,'Unit details'!$H$336:$H$980,"Future")</x:f>
        <x:v>0</x:v>
      </x:c>
      <x:c r="K325" s="14" t="n">
        <x:f>COUNTIFS('Unit details'!$B$336:$B$980,$A325,'Unit details'!$V$336:$V$980,$A325&amp;" — "&amp;$B325,'Unit details'!$H$336:$H$980,"Uncertain")</x:f>
        <x:v>0</x:v>
      </x:c>
      <x:c r="L32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5" s="15" t="str">
        <x:v>https://www.zoopla.co.uk/to-rent/commercial/details/73378516/</x:v>
      </x:c>
      <x:c r="N325" s="15" t="str"/>
    </x:row>
    <x:row r="326" ht="49" customHeight="1">
      <x:c r="A326" s="15" t="str">
        <x:v>Bath</x:v>
      </x:c>
      <x:c r="B326" s="15" t="str">
        <x:v>Brassmill Trading Estate</x:v>
      </x:c>
      <x:c r="C326" s="15" t="str">
        <x:v>Bath</x:v>
      </x:c>
      <x:c r="D326" s="14" t="n">
        <x:v>94080</x:v>
      </x:c>
      <x:c r="E326" s="30" t="str">
        <x:v>Town</x:v>
      </x:c>
      <x:c r="F326" s="30" t="str">
        <x:v>Estate / grouped industrial area</x:v>
      </x:c>
      <x:c r="G326" s="14" t="n">
        <x:f>COUNTIFS('Unit details'!$B$336:$B$980,$A326,'Unit details'!$V$336:$V$980,$A326&amp;" — "&amp;$B326,'Unit details'!$H$336:$H$980,"Current",'Unit details'!$E$336:$E$980,"Town")</x:f>
        <x:v>2</x:v>
      </x:c>
      <x:c r="H326" s="14" t="n">
        <x:f>COUNTIFS('Unit details'!$B$336:$B$980,$A326,'Unit details'!$V$336:$V$980,$A326&amp;" — "&amp;$B326,'Unit details'!$H$336:$H$980,"Current",'Unit details'!$E$336:$E$980,"Nearby")</x:f>
        <x:v>0</x:v>
      </x:c>
      <x:c r="I326" s="14" t="n">
        <x:f>COUNTIFS('Unit details'!$B$336:$B$980,$A326,'Unit details'!$V$336:$V$980,$A326&amp;" — "&amp;$B326,'Unit details'!$H$336:$H$980,"Current")</x:f>
        <x:v>2</x:v>
      </x:c>
      <x:c r="J326" s="14" t="n">
        <x:f>SUMIFS('Unit details'!$Y$336:$Y$980,'Unit details'!$B$336:$B$980,$A326,'Unit details'!$V$336:$V$980,$A326&amp;" — "&amp;$B326,'Unit details'!$H$336:$H$980,"Future")</x:f>
        <x:v>0</x:v>
      </x:c>
      <x:c r="K326" s="14" t="n">
        <x:f>COUNTIFS('Unit details'!$B$336:$B$980,$A326,'Unit details'!$V$336:$V$980,$A326&amp;" — "&amp;$B326,'Unit details'!$H$336:$H$980,"Uncertain")</x:f>
        <x:v>0</x:v>
      </x:c>
      <x:c r="L32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6" s="15" t="str">
        <x:v>https://www.zoopla.co.uk/to-rent/commercial/details/73048350/</x:v>
      </x:c>
      <x:c r="N326" s="15" t="str"/>
    </x:row>
    <x:row r="327" ht="49" customHeight="1">
      <x:c r="A327" s="15" t="str">
        <x:v>Bath</x:v>
      </x:c>
      <x:c r="B327" s="15" t="str">
        <x:v>Ferry Court</x:v>
      </x:c>
      <x:c r="C327" s="15" t="str">
        <x:v>Bath</x:v>
      </x:c>
      <x:c r="D327" s="14" t="n">
        <x:v>94080</x:v>
      </x:c>
      <x:c r="E327" s="30" t="str">
        <x:v>Town</x:v>
      </x:c>
      <x:c r="F327" s="30" t="str">
        <x:v>Standalone / other premises</x:v>
      </x:c>
      <x:c r="G327" s="14" t="n">
        <x:f>COUNTIFS('Unit details'!$B$336:$B$980,$A327,'Unit details'!$V$336:$V$980,$A327&amp;" — "&amp;$B327,'Unit details'!$H$336:$H$980,"Current",'Unit details'!$E$336:$E$980,"Town")</x:f>
        <x:v>1</x:v>
      </x:c>
      <x:c r="H327" s="14" t="n">
        <x:f>COUNTIFS('Unit details'!$B$336:$B$980,$A327,'Unit details'!$V$336:$V$980,$A327&amp;" — "&amp;$B327,'Unit details'!$H$336:$H$980,"Current",'Unit details'!$E$336:$E$980,"Nearby")</x:f>
        <x:v>0</x:v>
      </x:c>
      <x:c r="I327" s="14" t="n">
        <x:f>COUNTIFS('Unit details'!$B$336:$B$980,$A327,'Unit details'!$V$336:$V$980,$A327&amp;" — "&amp;$B327,'Unit details'!$H$336:$H$980,"Current")</x:f>
        <x:v>1</x:v>
      </x:c>
      <x:c r="J327" s="14" t="n">
        <x:f>SUMIFS('Unit details'!$Y$336:$Y$980,'Unit details'!$B$336:$B$980,$A327,'Unit details'!$V$336:$V$980,$A327&amp;" — "&amp;$B327,'Unit details'!$H$336:$H$980,"Future")</x:f>
        <x:v>0</x:v>
      </x:c>
      <x:c r="K327" s="14" t="n">
        <x:f>COUNTIFS('Unit details'!$B$336:$B$980,$A327,'Unit details'!$V$336:$V$980,$A327&amp;" — "&amp;$B327,'Unit details'!$H$336:$H$980,"Uncertain")</x:f>
        <x:v>0</x:v>
      </x:c>
      <x:c r="L32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7" s="15" t="str">
        <x:v>https://www.zoopla.co.uk/to-rent/commercial/details/73724488/</x:v>
      </x:c>
      <x:c r="N327" s="15" t="str"/>
    </x:row>
    <x:row r="328" ht="49" customHeight="1">
      <x:c r="A328" s="15" t="str">
        <x:v>Bath</x:v>
      </x:c>
      <x:c r="B328" s="15" t="str">
        <x:v>Hollis Wharf</x:v>
      </x:c>
      <x:c r="C328" s="15" t="str">
        <x:v>Bath</x:v>
      </x:c>
      <x:c r="D328" s="14" t="n">
        <x:v>94080</x:v>
      </x:c>
      <x:c r="E328" s="30" t="str">
        <x:v>Town</x:v>
      </x:c>
      <x:c r="F328" s="30" t="str">
        <x:v>Standalone / other premises</x:v>
      </x:c>
      <x:c r="G328" s="14" t="n">
        <x:f>COUNTIFS('Unit details'!$B$336:$B$980,$A328,'Unit details'!$V$336:$V$980,$A328&amp;" — "&amp;$B328,'Unit details'!$H$336:$H$980,"Current",'Unit details'!$E$336:$E$980,"Town")</x:f>
        <x:v>1</x:v>
      </x:c>
      <x:c r="H328" s="14" t="n">
        <x:f>COUNTIFS('Unit details'!$B$336:$B$980,$A328,'Unit details'!$V$336:$V$980,$A328&amp;" — "&amp;$B328,'Unit details'!$H$336:$H$980,"Current",'Unit details'!$E$336:$E$980,"Nearby")</x:f>
        <x:v>0</x:v>
      </x:c>
      <x:c r="I328" s="14" t="n">
        <x:f>COUNTIFS('Unit details'!$B$336:$B$980,$A328,'Unit details'!$V$336:$V$980,$A328&amp;" — "&amp;$B328,'Unit details'!$H$336:$H$980,"Current")</x:f>
        <x:v>1</x:v>
      </x:c>
      <x:c r="J328" s="14" t="n">
        <x:f>SUMIFS('Unit details'!$Y$336:$Y$980,'Unit details'!$B$336:$B$980,$A328,'Unit details'!$V$336:$V$980,$A328&amp;" — "&amp;$B328,'Unit details'!$H$336:$H$980,"Future")</x:f>
        <x:v>0</x:v>
      </x:c>
      <x:c r="K328" s="14" t="n">
        <x:f>COUNTIFS('Unit details'!$B$336:$B$980,$A328,'Unit details'!$V$336:$V$980,$A328&amp;" — "&amp;$B328,'Unit details'!$H$336:$H$980,"Uncertain")</x:f>
        <x:v>0</x:v>
      </x:c>
      <x:c r="L32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8" s="15" t="str">
        <x:v>https://www.zoopla.co.uk/to-rent/commercial/details/73355239/</x:v>
      </x:c>
      <x:c r="N328" s="15" t="str"/>
    </x:row>
    <x:row r="329" ht="49" customHeight="1">
      <x:c r="A329" s="15" t="str">
        <x:v>Bath</x:v>
      </x:c>
      <x:c r="B329" s="15" t="str">
        <x:v>Locksbrook Road trading estate</x:v>
      </x:c>
      <x:c r="C329" s="15" t="str">
        <x:v>Bath</x:v>
      </x:c>
      <x:c r="D329" s="14" t="n">
        <x:v>94080</x:v>
      </x:c>
      <x:c r="E329" s="30" t="str">
        <x:v>Town</x:v>
      </x:c>
      <x:c r="F329" s="30" t="str">
        <x:v>Estate / grouped industrial area</x:v>
      </x:c>
      <x:c r="G329" s="14" t="n">
        <x:f>COUNTIFS('Unit details'!$B$336:$B$980,$A329,'Unit details'!$V$336:$V$980,$A329&amp;" — "&amp;$B329,'Unit details'!$H$336:$H$980,"Current",'Unit details'!$E$336:$E$980,"Town")</x:f>
        <x:v>1</x:v>
      </x:c>
      <x:c r="H329" s="14" t="n">
        <x:f>COUNTIFS('Unit details'!$B$336:$B$980,$A329,'Unit details'!$V$336:$V$980,$A329&amp;" — "&amp;$B329,'Unit details'!$H$336:$H$980,"Current",'Unit details'!$E$336:$E$980,"Nearby")</x:f>
        <x:v>0</x:v>
      </x:c>
      <x:c r="I329" s="14" t="n">
        <x:f>COUNTIFS('Unit details'!$B$336:$B$980,$A329,'Unit details'!$V$336:$V$980,$A329&amp;" — "&amp;$B329,'Unit details'!$H$336:$H$980,"Current")</x:f>
        <x:v>1</x:v>
      </x:c>
      <x:c r="J329" s="14" t="n">
        <x:f>SUMIFS('Unit details'!$Y$336:$Y$980,'Unit details'!$B$336:$B$980,$A329,'Unit details'!$V$336:$V$980,$A329&amp;" — "&amp;$B329,'Unit details'!$H$336:$H$980,"Future")</x:f>
        <x:v>0</x:v>
      </x:c>
      <x:c r="K329" s="14" t="n">
        <x:f>COUNTIFS('Unit details'!$B$336:$B$980,$A329,'Unit details'!$V$336:$V$980,$A329&amp;" — "&amp;$B329,'Unit details'!$H$336:$H$980,"Uncertain")</x:f>
        <x:v>0</x:v>
      </x:c>
      <x:c r="L329"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29" s="15" t="str">
        <x:v>https://www.zoopla.co.uk/to-rent/commercial/details/69323128/</x:v>
      </x:c>
      <x:c r="N329" s="15" t="str"/>
    </x:row>
    <x:row r="330" ht="49" customHeight="1">
      <x:c r="A330" s="15" t="str">
        <x:v>Weston-super-Mare</x:v>
      </x:c>
      <x:c r="B330" s="15" t="str">
        <x:v>Cowslip Lane industrial estate</x:v>
      </x:c>
      <x:c r="C330" s="15" t="str">
        <x:v>Hewish</x:v>
      </x:c>
      <x:c r="D330" s="14"/>
      <x:c r="E330" s="30" t="str">
        <x:v>Nearby</x:v>
      </x:c>
      <x:c r="F330" s="30" t="str">
        <x:v>Estate / grouped industrial area</x:v>
      </x:c>
      <x:c r="G330" s="14" t="n">
        <x:f>COUNTIFS('Unit details'!$B$336:$B$980,$A330,'Unit details'!$V$336:$V$980,$A330&amp;" — "&amp;$B330,'Unit details'!$H$336:$H$980,"Current",'Unit details'!$E$336:$E$980,"Town")</x:f>
        <x:v>0</x:v>
      </x:c>
      <x:c r="H330" s="14" t="n">
        <x:f>COUNTIFS('Unit details'!$B$336:$B$980,$A330,'Unit details'!$V$336:$V$980,$A330&amp;" — "&amp;$B330,'Unit details'!$H$336:$H$980,"Current",'Unit details'!$E$336:$E$980,"Nearby")</x:f>
        <x:v>1</x:v>
      </x:c>
      <x:c r="I330" s="14" t="n">
        <x:f>COUNTIFS('Unit details'!$B$336:$B$980,$A330,'Unit details'!$V$336:$V$980,$A330&amp;" — "&amp;$B330,'Unit details'!$H$336:$H$980,"Current")</x:f>
        <x:v>1</x:v>
      </x:c>
      <x:c r="J330" s="14" t="n">
        <x:f>SUMIFS('Unit details'!$Y$336:$Y$980,'Unit details'!$B$336:$B$980,$A330,'Unit details'!$V$336:$V$980,$A330&amp;" — "&amp;$B330,'Unit details'!$H$336:$H$980,"Future")</x:f>
        <x:v>0</x:v>
      </x:c>
      <x:c r="K330" s="14" t="n">
        <x:f>COUNTIFS('Unit details'!$B$336:$B$980,$A330,'Unit details'!$V$336:$V$980,$A330&amp;" — "&amp;$B330,'Unit details'!$H$336:$H$980,"Uncertain")</x:f>
        <x:v>0</x:v>
      </x:c>
      <x:c r="L33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0" s="15" t="str">
        <x:v>https://www.rightmove.co.uk/properties/89212158#/?channel=COM_LET</x:v>
      </x:c>
      <x:c r="N330" s="15" t="str"/>
    </x:row>
    <x:row r="331" ht="49" customHeight="1">
      <x:c r="A331" s="15" t="str">
        <x:v>Weston-super-Mare</x:v>
      </x:c>
      <x:c r="B331" s="15" t="str">
        <x:v>Ivy House Farm</x:v>
      </x:c>
      <x:c r="C331" s="15" t="str">
        <x:v>Banwell</x:v>
      </x:c>
      <x:c r="D331" s="14" t="n">
        <x:v>2180</x:v>
      </x:c>
      <x:c r="E331" s="30" t="str">
        <x:v>Nearby</x:v>
      </x:c>
      <x:c r="F331" s="30" t="str">
        <x:v>Standalone / other premises</x:v>
      </x:c>
      <x:c r="G331" s="14" t="n">
        <x:f>COUNTIFS('Unit details'!$B$336:$B$980,$A331,'Unit details'!$V$336:$V$980,$A331&amp;" — "&amp;$B331,'Unit details'!$H$336:$H$980,"Current",'Unit details'!$E$336:$E$980,"Town")</x:f>
        <x:v>0</x:v>
      </x:c>
      <x:c r="H331" s="14" t="n">
        <x:f>COUNTIFS('Unit details'!$B$336:$B$980,$A331,'Unit details'!$V$336:$V$980,$A331&amp;" — "&amp;$B331,'Unit details'!$H$336:$H$980,"Current",'Unit details'!$E$336:$E$980,"Nearby")</x:f>
        <x:v>1</x:v>
      </x:c>
      <x:c r="I331" s="14" t="n">
        <x:f>COUNTIFS('Unit details'!$B$336:$B$980,$A331,'Unit details'!$V$336:$V$980,$A331&amp;" — "&amp;$B331,'Unit details'!$H$336:$H$980,"Current")</x:f>
        <x:v>1</x:v>
      </x:c>
      <x:c r="J331" s="14" t="n">
        <x:f>SUMIFS('Unit details'!$Y$336:$Y$980,'Unit details'!$B$336:$B$980,$A331,'Unit details'!$V$336:$V$980,$A331&amp;" — "&amp;$B331,'Unit details'!$H$336:$H$980,"Future")</x:f>
        <x:v>0</x:v>
      </x:c>
      <x:c r="K331" s="14" t="n">
        <x:f>COUNTIFS('Unit details'!$B$336:$B$980,$A331,'Unit details'!$V$336:$V$980,$A331&amp;" — "&amp;$B331,'Unit details'!$H$336:$H$980,"Uncertain")</x:f>
        <x:v>0</x:v>
      </x:c>
      <x:c r="L33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1" s="15" t="str">
        <x:v>https://www.rightmove.co.uk/properties/89451432#/?channel=COM_LET</x:v>
      </x:c>
      <x:c r="N331" s="15" t="str"/>
    </x:row>
    <x:row r="332" ht="49" customHeight="1">
      <x:c r="A332" s="15" t="str">
        <x:v>Weston-super-Mare</x:v>
      </x:c>
      <x:c r="B332" s="15" t="str">
        <x:v>Manor Farm</x:v>
      </x:c>
      <x:c r="C332" s="15" t="str">
        <x:v>West Hewish</x:v>
      </x:c>
      <x:c r="D332" s="14"/>
      <x:c r="E332" s="30" t="str">
        <x:v>Nearby</x:v>
      </x:c>
      <x:c r="F332" s="30" t="str">
        <x:v>Standalone / other premises</x:v>
      </x:c>
      <x:c r="G332" s="14" t="n">
        <x:f>COUNTIFS('Unit details'!$B$336:$B$980,$A332,'Unit details'!$V$336:$V$980,$A332&amp;" — "&amp;$B332,'Unit details'!$H$336:$H$980,"Current",'Unit details'!$E$336:$E$980,"Town")</x:f>
        <x:v>0</x:v>
      </x:c>
      <x:c r="H332" s="14" t="n">
        <x:f>COUNTIFS('Unit details'!$B$336:$B$980,$A332,'Unit details'!$V$336:$V$980,$A332&amp;" — "&amp;$B332,'Unit details'!$H$336:$H$980,"Current",'Unit details'!$E$336:$E$980,"Nearby")</x:f>
        <x:v>1</x:v>
      </x:c>
      <x:c r="I332" s="14" t="n">
        <x:f>COUNTIFS('Unit details'!$B$336:$B$980,$A332,'Unit details'!$V$336:$V$980,$A332&amp;" — "&amp;$B332,'Unit details'!$H$336:$H$980,"Current")</x:f>
        <x:v>1</x:v>
      </x:c>
      <x:c r="J332" s="14" t="n">
        <x:f>SUMIFS('Unit details'!$Y$336:$Y$980,'Unit details'!$B$336:$B$980,$A332,'Unit details'!$V$336:$V$980,$A332&amp;" — "&amp;$B332,'Unit details'!$H$336:$H$980,"Future")</x:f>
        <x:v>0</x:v>
      </x:c>
      <x:c r="K332" s="14" t="n">
        <x:f>COUNTIFS('Unit details'!$B$336:$B$980,$A332,'Unit details'!$V$336:$V$980,$A332&amp;" — "&amp;$B332,'Unit details'!$H$336:$H$980,"Uncertain")</x:f>
        <x:v>0</x:v>
      </x:c>
      <x:c r="L332"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2" s="15" t="str">
        <x:v>https://www.zoopla.co.uk/to-rent/commercial/details/71346534/</x:v>
      </x:c>
      <x:c r="N332" s="15" t="str"/>
    </x:row>
    <x:row r="333" ht="49" customHeight="1">
      <x:c r="A333" s="15" t="str">
        <x:v>Weston-super-Mare</x:v>
      </x:c>
      <x:c r="B333" s="15" t="str">
        <x:v>Market Industrial Estate</x:v>
      </x:c>
      <x:c r="C333" s="15" t="str">
        <x:v>Yatton</x:v>
      </x:c>
      <x:c r="D333" s="14" t="n">
        <x:v>7705</x:v>
      </x:c>
      <x:c r="E333" s="30" t="str">
        <x:v>Nearby</x:v>
      </x:c>
      <x:c r="F333" s="30" t="str">
        <x:v>Estate / grouped industrial area</x:v>
      </x:c>
      <x:c r="G333" s="14" t="n">
        <x:f>COUNTIFS('Unit details'!$B$336:$B$980,$A333,'Unit details'!$V$336:$V$980,$A333&amp;" — "&amp;$B333,'Unit details'!$H$336:$H$980,"Current",'Unit details'!$E$336:$E$980,"Town")</x:f>
        <x:v>0</x:v>
      </x:c>
      <x:c r="H333" s="14" t="n">
        <x:f>COUNTIFS('Unit details'!$B$336:$B$980,$A333,'Unit details'!$V$336:$V$980,$A333&amp;" — "&amp;$B333,'Unit details'!$H$336:$H$980,"Current",'Unit details'!$E$336:$E$980,"Nearby")</x:f>
        <x:v>1</x:v>
      </x:c>
      <x:c r="I333" s="14" t="n">
        <x:f>COUNTIFS('Unit details'!$B$336:$B$980,$A333,'Unit details'!$V$336:$V$980,$A333&amp;" — "&amp;$B333,'Unit details'!$H$336:$H$980,"Current")</x:f>
        <x:v>1</x:v>
      </x:c>
      <x:c r="J333" s="14" t="n">
        <x:f>SUMIFS('Unit details'!$Y$336:$Y$980,'Unit details'!$B$336:$B$980,$A333,'Unit details'!$V$336:$V$980,$A333&amp;" — "&amp;$B333,'Unit details'!$H$336:$H$980,"Future")</x:f>
        <x:v>0</x:v>
      </x:c>
      <x:c r="K333" s="14" t="n">
        <x:f>COUNTIFS('Unit details'!$B$336:$B$980,$A333,'Unit details'!$V$336:$V$980,$A333&amp;" — "&amp;$B333,'Unit details'!$H$336:$H$980,"Uncertain")</x:f>
        <x:v>0</x:v>
      </x:c>
      <x:c r="L33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3" s="15" t="str">
        <x:v>https://www.zoopla.co.uk/to-rent/commercial/details/73314551/</x:v>
      </x:c>
      <x:c r="N333" s="15" t="str"/>
    </x:row>
    <x:row r="334" ht="49" customHeight="1">
      <x:c r="A334" s="15" t="str">
        <x:v>Weston-super-Mare</x:v>
      </x:c>
      <x:c r="B334" s="15" t="str">
        <x:v>Pinnacle</x:v>
      </x:c>
      <x:c r="C334" s="15" t="str">
        <x:v>West Wick</x:v>
      </x:c>
      <x:c r="D334" s="14" t="n">
        <x:v>2425</x:v>
      </x:c>
      <x:c r="E334" s="30" t="str">
        <x:v>Nearby</x:v>
      </x:c>
      <x:c r="F334" s="30" t="str">
        <x:v>Estate / grouped industrial area</x:v>
      </x:c>
      <x:c r="G334" s="14" t="n">
        <x:f>COUNTIFS('Unit details'!$B$336:$B$980,$A334,'Unit details'!$V$336:$V$980,$A334&amp;" — "&amp;$B334,'Unit details'!$H$336:$H$980,"Current",'Unit details'!$E$336:$E$980,"Town")</x:f>
        <x:v>0</x:v>
      </x:c>
      <x:c r="H334" s="14" t="n">
        <x:f>COUNTIFS('Unit details'!$B$336:$B$980,$A334,'Unit details'!$V$336:$V$980,$A334&amp;" — "&amp;$B334,'Unit details'!$H$336:$H$980,"Current",'Unit details'!$E$336:$E$980,"Nearby")</x:f>
        <x:v>0</x:v>
      </x:c>
      <x:c r="I334" s="14" t="n">
        <x:f>COUNTIFS('Unit details'!$B$336:$B$980,$A334,'Unit details'!$V$336:$V$980,$A334&amp;" — "&amp;$B334,'Unit details'!$H$336:$H$980,"Current")</x:f>
        <x:v>0</x:v>
      </x:c>
      <x:c r="J334" s="14" t="n">
        <x:f>SUMIFS('Unit details'!$Y$336:$Y$980,'Unit details'!$B$336:$B$980,$A334,'Unit details'!$V$336:$V$980,$A334&amp;" — "&amp;$B334,'Unit details'!$H$336:$H$980,"Future")</x:f>
        <x:v>0</x:v>
      </x:c>
      <x:c r="K334" s="14" t="n">
        <x:f>COUNTIFS('Unit details'!$B$336:$B$980,$A334,'Unit details'!$V$336:$V$980,$A334&amp;" — "&amp;$B334,'Unit details'!$H$336:$H$980,"Uncertain")</x:f>
        <x:v>0</x:v>
      </x:c>
      <x:c r="L33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4" s="15" t="str">
        <x:v>https://www.zoopla.co.uk/to-rent/commercial/details/69932697/</x:v>
      </x:c>
      <x:c r="N334" s="15" t="str"/>
    </x:row>
    <x:row r="335" ht="49" customHeight="1">
      <x:c r="A335" s="15" t="str">
        <x:v>Weston-super-Mare</x:v>
      </x:c>
      <x:c r="B335" s="15" t="str">
        <x:v>Red Lodge Business Park</x:v>
      </x:c>
      <x:c r="C335" s="15" t="str">
        <x:v>West Wick</x:v>
      </x:c>
      <x:c r="D335" s="14" t="n">
        <x:v>2425</x:v>
      </x:c>
      <x:c r="E335" s="30" t="str">
        <x:v>Nearby</x:v>
      </x:c>
      <x:c r="F335" s="30" t="str">
        <x:v>Estate / grouped industrial area</x:v>
      </x:c>
      <x:c r="G335" s="14" t="n">
        <x:f>COUNTIFS('Unit details'!$B$336:$B$980,$A335,'Unit details'!$V$336:$V$980,$A335&amp;" — "&amp;$B335,'Unit details'!$H$336:$H$980,"Current",'Unit details'!$E$336:$E$980,"Town")</x:f>
        <x:v>0</x:v>
      </x:c>
      <x:c r="H335" s="14" t="n">
        <x:f>COUNTIFS('Unit details'!$B$336:$B$980,$A335,'Unit details'!$V$336:$V$980,$A335&amp;" — "&amp;$B335,'Unit details'!$H$336:$H$980,"Current",'Unit details'!$E$336:$E$980,"Nearby")</x:f>
        <x:v>1</x:v>
      </x:c>
      <x:c r="I335" s="14" t="n">
        <x:f>COUNTIFS('Unit details'!$B$336:$B$980,$A335,'Unit details'!$V$336:$V$980,$A335&amp;" — "&amp;$B335,'Unit details'!$H$336:$H$980,"Current")</x:f>
        <x:v>1</x:v>
      </x:c>
      <x:c r="J335" s="14" t="n">
        <x:f>SUMIFS('Unit details'!$Y$336:$Y$980,'Unit details'!$B$336:$B$980,$A335,'Unit details'!$V$336:$V$980,$A335&amp;" — "&amp;$B335,'Unit details'!$H$336:$H$980,"Future")</x:f>
        <x:v>0</x:v>
      </x:c>
      <x:c r="K335" s="14" t="n">
        <x:f>COUNTIFS('Unit details'!$B$336:$B$980,$A335,'Unit details'!$V$336:$V$980,$A335&amp;" — "&amp;$B335,'Unit details'!$H$336:$H$980,"Uncertain")</x:f>
        <x:v>0</x:v>
      </x:c>
      <x:c r="L33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5" s="15" t="str">
        <x:v>https://www.zoopla.co.uk/to-rent/commercial/details/73746837/</x:v>
      </x:c>
      <x:c r="N335" s="15" t="str"/>
    </x:row>
    <x:row r="336" ht="49" customHeight="1">
      <x:c r="A336" s="15" t="str">
        <x:v>Weston-super-Mare</x:v>
      </x:c>
      <x:c r="B336" s="15" t="str">
        <x:v>BW Estate</x:v>
      </x:c>
      <x:c r="C336" s="15" t="str">
        <x:v>Weston-super-Mare</x:v>
      </x:c>
      <x:c r="D336" s="14" t="n">
        <x:v>84605</x:v>
      </x:c>
      <x:c r="E336" s="30" t="str">
        <x:v>Town</x:v>
      </x:c>
      <x:c r="F336" s="30" t="str">
        <x:v>Estate / grouped industrial area</x:v>
      </x:c>
      <x:c r="G336" s="14" t="n">
        <x:f>COUNTIFS('Unit details'!$B$336:$B$980,$A336,'Unit details'!$V$336:$V$980,$A336&amp;" — "&amp;$B336,'Unit details'!$H$336:$H$980,"Current",'Unit details'!$E$336:$E$980,"Town")</x:f>
        <x:v>0</x:v>
      </x:c>
      <x:c r="H336" s="14" t="n">
        <x:f>COUNTIFS('Unit details'!$B$336:$B$980,$A336,'Unit details'!$V$336:$V$980,$A336&amp;" — "&amp;$B336,'Unit details'!$H$336:$H$980,"Current",'Unit details'!$E$336:$E$980,"Nearby")</x:f>
        <x:v>0</x:v>
      </x:c>
      <x:c r="I336" s="14" t="n">
        <x:f>COUNTIFS('Unit details'!$B$336:$B$980,$A336,'Unit details'!$V$336:$V$980,$A336&amp;" — "&amp;$B336,'Unit details'!$H$336:$H$980,"Current")</x:f>
        <x:v>0</x:v>
      </x:c>
      <x:c r="J336" s="14" t="n">
        <x:f>SUMIFS('Unit details'!$Y$336:$Y$980,'Unit details'!$B$336:$B$980,$A336,'Unit details'!$V$336:$V$980,$A336&amp;" — "&amp;$B336,'Unit details'!$H$336:$H$980,"Future")</x:f>
        <x:v>0</x:v>
      </x:c>
      <x:c r="K336" s="14" t="n">
        <x:f>COUNTIFS('Unit details'!$B$336:$B$980,$A336,'Unit details'!$V$336:$V$980,$A336&amp;" — "&amp;$B336,'Unit details'!$H$336:$H$980,"Uncertain")</x:f>
        <x:v>0</x:v>
      </x:c>
      <x:c r="L33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6" s="15" t="str">
        <x:v>https://www.zoopla.co.uk/to-rent/commercial/details/69290299/</x:v>
      </x:c>
      <x:c r="N336" s="15" t="str"/>
    </x:row>
    <x:row r="337" ht="49" customHeight="1">
      <x:c r="A337" s="15" t="str">
        <x:v>Weston-super-Mare</x:v>
      </x:c>
      <x:c r="B337" s="15" t="str">
        <x:v>Locking Road standalone unit</x:v>
      </x:c>
      <x:c r="C337" s="15" t="str">
        <x:v>Weston-super-Mare</x:v>
      </x:c>
      <x:c r="D337" s="14" t="n">
        <x:v>84605</x:v>
      </x:c>
      <x:c r="E337" s="30" t="str">
        <x:v>Town</x:v>
      </x:c>
      <x:c r="F337" s="30" t="str">
        <x:v>Standalone / other premises</x:v>
      </x:c>
      <x:c r="G337" s="14" t="n">
        <x:f>COUNTIFS('Unit details'!$B$336:$B$980,$A337,'Unit details'!$V$336:$V$980,$A337&amp;" — "&amp;$B337,'Unit details'!$H$336:$H$980,"Current",'Unit details'!$E$336:$E$980,"Town")</x:f>
        <x:v>1</x:v>
      </x:c>
      <x:c r="H337" s="14" t="n">
        <x:f>COUNTIFS('Unit details'!$B$336:$B$980,$A337,'Unit details'!$V$336:$V$980,$A337&amp;" — "&amp;$B337,'Unit details'!$H$336:$H$980,"Current",'Unit details'!$E$336:$E$980,"Nearby")</x:f>
        <x:v>0</x:v>
      </x:c>
      <x:c r="I337" s="14" t="n">
        <x:f>COUNTIFS('Unit details'!$B$336:$B$980,$A337,'Unit details'!$V$336:$V$980,$A337&amp;" — "&amp;$B337,'Unit details'!$H$336:$H$980,"Current")</x:f>
        <x:v>1</x:v>
      </x:c>
      <x:c r="J337" s="14" t="n">
        <x:f>SUMIFS('Unit details'!$Y$336:$Y$980,'Unit details'!$B$336:$B$980,$A337,'Unit details'!$V$336:$V$980,$A337&amp;" — "&amp;$B337,'Unit details'!$H$336:$H$980,"Future")</x:f>
        <x:v>0</x:v>
      </x:c>
      <x:c r="K337" s="14" t="n">
        <x:f>COUNTIFS('Unit details'!$B$336:$B$980,$A337,'Unit details'!$V$336:$V$980,$A337&amp;" — "&amp;$B337,'Unit details'!$H$336:$H$980,"Uncertain")</x:f>
        <x:v>0</x:v>
      </x:c>
      <x:c r="L33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7" s="15" t="str">
        <x:v>https://www.rightmove.co.uk/properties/755877896933392#/?channel=COM_LET</x:v>
      </x:c>
      <x:c r="N337" s="15" t="str"/>
    </x:row>
    <x:row r="338" ht="49" customHeight="1">
      <x:c r="A338" s="15" t="str">
        <x:v>Weston-super-Mare</x:v>
      </x:c>
      <x:c r="B338" s="15" t="str">
        <x:v>Sunnyside Road industrial area</x:v>
      </x:c>
      <x:c r="C338" s="15" t="str">
        <x:v>Weston-super-Mare</x:v>
      </x:c>
      <x:c r="D338" s="14" t="n">
        <x:v>84605</x:v>
      </x:c>
      <x:c r="E338" s="30" t="str">
        <x:v>Town</x:v>
      </x:c>
      <x:c r="F338" s="30" t="str">
        <x:v>Standalone / other premises</x:v>
      </x:c>
      <x:c r="G338" s="14" t="n">
        <x:f>COUNTIFS('Unit details'!$B$336:$B$980,$A338,'Unit details'!$V$336:$V$980,$A338&amp;" — "&amp;$B338,'Unit details'!$H$336:$H$980,"Current",'Unit details'!$E$336:$E$980,"Town")</x:f>
        <x:v>1</x:v>
      </x:c>
      <x:c r="H338" s="14" t="n">
        <x:f>COUNTIFS('Unit details'!$B$336:$B$980,$A338,'Unit details'!$V$336:$V$980,$A338&amp;" — "&amp;$B338,'Unit details'!$H$336:$H$980,"Current",'Unit details'!$E$336:$E$980,"Nearby")</x:f>
        <x:v>0</x:v>
      </x:c>
      <x:c r="I338" s="14" t="n">
        <x:f>COUNTIFS('Unit details'!$B$336:$B$980,$A338,'Unit details'!$V$336:$V$980,$A338&amp;" — "&amp;$B338,'Unit details'!$H$336:$H$980,"Current")</x:f>
        <x:v>1</x:v>
      </x:c>
      <x:c r="J338" s="14" t="n">
        <x:f>SUMIFS('Unit details'!$Y$336:$Y$980,'Unit details'!$B$336:$B$980,$A338,'Unit details'!$V$336:$V$980,$A338&amp;" — "&amp;$B338,'Unit details'!$H$336:$H$980,"Future")</x:f>
        <x:v>0</x:v>
      </x:c>
      <x:c r="K338" s="14" t="n">
        <x:f>COUNTIFS('Unit details'!$B$336:$B$980,$A338,'Unit details'!$V$336:$V$980,$A338&amp;" — "&amp;$B338,'Unit details'!$H$336:$H$980,"Uncertain")</x:f>
        <x:v>0</x:v>
      </x:c>
      <x:c r="L33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38" s="15" t="str">
        <x:v>https://www.zoopla.co.uk/to-rent/commercial/details/68686634/</x:v>
      </x:c>
      <x:c r="N338" s="15" t="str"/>
    </x:row>
    <x:row r="339" ht="49" customHeight="1">
      <x:c r="A339" s="15" t="str">
        <x:v>Weston-super-Mare</x:v>
      </x:c>
      <x:c r="B339" s="15" t="str">
        <x:v>Westland Distribution Park</x:v>
      </x:c>
      <x:c r="C339" s="15" t="str">
        <x:v>Weston-super-Mare</x:v>
      </x:c>
      <x:c r="D339" s="14" t="n">
        <x:v>84605</x:v>
      </x:c>
      <x:c r="E339" s="30" t="str">
        <x:v>Town</x:v>
      </x:c>
      <x:c r="F339" s="30" t="str">
        <x:v>Estate / grouped industrial area</x:v>
      </x:c>
      <x:c r="G339" s="14" t="n">
        <x:f>COUNTIFS('Unit details'!$B$336:$B$980,$A339,'Unit details'!$V$336:$V$980,$A339&amp;" — "&amp;$B339,'Unit details'!$H$336:$H$980,"Current",'Unit details'!$E$336:$E$980,"Town")</x:f>
        <x:v>0</x:v>
      </x:c>
      <x:c r="H339" s="14" t="n">
        <x:f>COUNTIFS('Unit details'!$B$336:$B$980,$A339,'Unit details'!$V$336:$V$980,$A339&amp;" — "&amp;$B339,'Unit details'!$H$336:$H$980,"Current",'Unit details'!$E$336:$E$980,"Nearby")</x:f>
        <x:v>0</x:v>
      </x:c>
      <x:c r="I339" s="14" t="n">
        <x:f>COUNTIFS('Unit details'!$B$336:$B$980,$A339,'Unit details'!$V$336:$V$980,$A339&amp;" — "&amp;$B339,'Unit details'!$H$336:$H$980,"Current")</x:f>
        <x:v>0</x:v>
      </x:c>
      <x:c r="J339" s="14" t="n">
        <x:f>SUMIFS('Unit details'!$Y$336:$Y$980,'Unit details'!$B$336:$B$980,$A339,'Unit details'!$V$336:$V$980,$A339&amp;" — "&amp;$B339,'Unit details'!$H$336:$H$980,"Future")</x:f>
        <x:v>0</x:v>
      </x:c>
      <x:c r="K339" s="14" t="n">
        <x:f>COUNTIFS('Unit details'!$B$336:$B$980,$A339,'Unit details'!$V$336:$V$980,$A339&amp;" — "&amp;$B339,'Unit details'!$H$336:$H$980,"Uncertain")</x:f>
        <x:v>0</x:v>
      </x:c>
      <x:c r="L339" s="15" t="str">
        <x:v>Located on Winterstoke Road. Host population uses Census 2021 BUA where the named locality can be matched. Nested schemes are grouped once; zero current means no identified unit in reviewed sources.</x:v>
      </x:c>
      <x:c r="M339" s="15" t="str">
        <x:v>https://www.bristolandbath.co.uk/investment-opportunities/north-somerset-growth-gateway/</x:v>
      </x:c>
      <x:c r="N339" s="15" t="str"/>
    </x:row>
    <x:row r="340" ht="75" customHeight="1">
      <x:c r="A340" s="15" t="str">
        <x:v>Weston-super-Mare</x:v>
      </x:c>
      <x:c r="B340" s="15" t="str">
        <x:v>Weston Business Quarter</x:v>
      </x:c>
      <x:c r="C340" s="15" t="str">
        <x:v>Weston-super-Mare</x:v>
      </x:c>
      <x:c r="D340" s="14" t="n">
        <x:v>84605</x:v>
      </x:c>
      <x:c r="E340" s="30" t="str">
        <x:v>Town</x:v>
      </x:c>
      <x:c r="F340" s="30" t="str">
        <x:v>Estate / grouped industrial area</x:v>
      </x:c>
      <x:c r="G340" s="14" t="n">
        <x:f>COUNTIFS('Unit details'!$B$336:$B$980,$A340,'Unit details'!$V$336:$V$980,$A340&amp;" — "&amp;$B340,'Unit details'!$H$336:$H$980,"Current",'Unit details'!$E$336:$E$980,"Town")</x:f>
        <x:v>0</x:v>
      </x:c>
      <x:c r="H340" s="14" t="n">
        <x:f>COUNTIFS('Unit details'!$B$336:$B$980,$A340,'Unit details'!$V$336:$V$980,$A340&amp;" — "&amp;$B340,'Unit details'!$H$336:$H$980,"Current",'Unit details'!$E$336:$E$980,"Nearby")</x:f>
        <x:v>0</x:v>
      </x:c>
      <x:c r="I340" s="14" t="n">
        <x:f>COUNTIFS('Unit details'!$B$336:$B$980,$A340,'Unit details'!$V$336:$V$980,$A340&amp;" — "&amp;$B340,'Unit details'!$H$336:$H$980,"Current")</x:f>
        <x:v>0</x:v>
      </x:c>
      <x:c r="J340" s="14" t="n">
        <x:f>SUMIFS('Unit details'!$Y$336:$Y$980,'Unit details'!$B$336:$B$980,$A340,'Unit details'!$V$336:$V$980,$A340&amp;" — "&amp;$B340,'Unit details'!$H$336:$H$980,"Future")</x:f>
        <x:v>0</x:v>
      </x:c>
      <x:c r="K340" s="14" t="n">
        <x:f>COUNTIFS('Unit details'!$B$336:$B$980,$A340,'Unit details'!$V$336:$V$980,$A340&amp;" — "&amp;$B340,'Unit details'!$H$336:$H$980,"Uncertain")</x:f>
        <x:v>0</x:v>
      </x:c>
      <x:c r="L340" s="15" t="str">
        <x:v>Named estate / industrial area evidenced by current marketing. Minimum inventory, not exhaustive estate census. 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0" s="15" t="str">
        <x:v>https://www.zoopla.co.uk/to-rent/commercial/details/72229963/</x:v>
      </x:c>
      <x:c r="N340" s="15" t="str">
        <x:v>https://www.zoopla.co.uk/to-rent/commercial/details/60754155/</x:v>
      </x:c>
    </x:row>
    <x:row r="341" ht="49" customHeight="1">
      <x:c r="A341" s="15" t="str">
        <x:v>Weston-super-Mare</x:v>
      </x:c>
      <x:c r="B341" s="15" t="str">
        <x:v>Weston Gateway Business Park</x:v>
      </x:c>
      <x:c r="C341" s="15" t="str">
        <x:v>Weston-super-Mare</x:v>
      </x:c>
      <x:c r="D341" s="14" t="n">
        <x:v>84605</x:v>
      </x:c>
      <x:c r="E341" s="30" t="str">
        <x:v>Town</x:v>
      </x:c>
      <x:c r="F341" s="30" t="str">
        <x:v>Estate / grouped industrial area</x:v>
      </x:c>
      <x:c r="G341" s="14" t="n">
        <x:f>COUNTIFS('Unit details'!$B$336:$B$980,$A341,'Unit details'!$V$336:$V$980,$A341&amp;" — "&amp;$B341,'Unit details'!$H$336:$H$980,"Current",'Unit details'!$E$336:$E$980,"Town")</x:f>
        <x:v>0</x:v>
      </x:c>
      <x:c r="H341" s="14" t="n">
        <x:f>COUNTIFS('Unit details'!$B$336:$B$980,$A341,'Unit details'!$V$336:$V$980,$A341&amp;" — "&amp;$B341,'Unit details'!$H$336:$H$980,"Current",'Unit details'!$E$336:$E$980,"Nearby")</x:f>
        <x:v>0</x:v>
      </x:c>
      <x:c r="I341" s="14" t="n">
        <x:f>COUNTIFS('Unit details'!$B$336:$B$980,$A341,'Unit details'!$V$336:$V$980,$A341&amp;" — "&amp;$B341,'Unit details'!$H$336:$H$980,"Current")</x:f>
        <x:v>0</x:v>
      </x:c>
      <x:c r="J341" s="14" t="n">
        <x:f>SUMIFS('Unit details'!$Y$336:$Y$980,'Unit details'!$B$336:$B$980,$A341,'Unit details'!$V$336:$V$980,$A341&amp;" — "&amp;$B341,'Unit details'!$H$336:$H$980,"Future")</x:f>
        <x:v>0</x:v>
      </x:c>
      <x:c r="K341" s="14" t="n">
        <x:f>COUNTIFS('Unit details'!$B$336:$B$980,$A341,'Unit details'!$V$336:$V$980,$A341&amp;" — "&amp;$B341,'Unit details'!$H$336:$H$980,"Uncertain")</x:f>
        <x:v>0</x:v>
      </x:c>
      <x:c r="L341" s="15" t="str">
        <x:v>Modern industrial/distribution/office space; do not count Weston Enterprise Area umbrella separately. Host population uses Census 2021 BUA where the named locality can be matched. Nested schemes are grouped once; zero current means no identified unit in reviewed sources.</x:v>
      </x:c>
      <x:c r="M341" s="15" t="str">
        <x:v>https://www.bristolandbath.co.uk/infrastructure-key-developments/weston-enterprise-area/</x:v>
      </x:c>
      <x:c r="N341" s="15" t="str"/>
    </x:row>
    <x:row r="342" ht="62" customHeight="1">
      <x:c r="A342" s="15" t="str">
        <x:v>Weston-super-Mare</x:v>
      </x:c>
      <x:c r="B342" s="15" t="str">
        <x:v>Weston Industrial Estate</x:v>
      </x:c>
      <x:c r="C342" s="15" t="str">
        <x:v>Weston-super-Mare</x:v>
      </x:c>
      <x:c r="D342" s="14" t="n">
        <x:v>84605</x:v>
      </x:c>
      <x:c r="E342" s="30" t="str">
        <x:v>Town</x:v>
      </x:c>
      <x:c r="F342" s="30" t="str">
        <x:v>Estate / grouped industrial area</x:v>
      </x:c>
      <x:c r="G342" s="14" t="n">
        <x:f>COUNTIFS('Unit details'!$B$336:$B$980,$A342,'Unit details'!$V$336:$V$980,$A342&amp;" — "&amp;$B342,'Unit details'!$H$336:$H$980,"Current",'Unit details'!$E$336:$E$980,"Town")</x:f>
        <x:v>1</x:v>
      </x:c>
      <x:c r="H342" s="14" t="n">
        <x:f>COUNTIFS('Unit details'!$B$336:$B$980,$A342,'Unit details'!$V$336:$V$980,$A342&amp;" — "&amp;$B342,'Unit details'!$H$336:$H$980,"Current",'Unit details'!$E$336:$E$980,"Nearby")</x:f>
        <x:v>0</x:v>
      </x:c>
      <x:c r="I342" s="14" t="n">
        <x:f>COUNTIFS('Unit details'!$B$336:$B$980,$A342,'Unit details'!$V$336:$V$980,$A342&amp;" — "&amp;$B342,'Unit details'!$H$336:$H$980,"Current")</x:f>
        <x:v>1</x:v>
      </x:c>
      <x:c r="J342" s="14" t="n">
        <x:f>SUMIFS('Unit details'!$Y$336:$Y$980,'Unit details'!$B$336:$B$980,$A342,'Unit details'!$V$336:$V$980,$A342&amp;" — "&amp;$B342,'Unit details'!$H$336:$H$980,"Future")</x:f>
        <x:v>0</x:v>
      </x:c>
      <x:c r="K342" s="14" t="n">
        <x:f>COUNTIFS('Unit details'!$B$336:$B$980,$A342,'Unit details'!$V$336:$V$980,$A342&amp;" — "&amp;$B342,'Unit details'!$H$336:$H$980,"Uncertain")</x:f>
        <x:v>0</x:v>
      </x:c>
      <x:c r="L342" s="15" t="str">
        <x:v>Named estate / industrial area evidenced by current marketing. Minimum inventory, not exhaustive estate census. Owner/marketing site identifies 22-acre industrial/business park. Host population uses Census 2021 BUA where the named locality can be matched. Nested schemes are grouped once; zero current means no identified unit in reviewed sources.</x:v>
      </x:c>
      <x:c r="M342" s="15" t="str">
        <x:v>https://www.zoopla.co.uk/to-rent/commercial/details/74249966/</x:v>
      </x:c>
      <x:c r="N342" s="15" t="str">
        <x:v>https://westonindustrial.co.uk/</x:v>
      </x:c>
    </x:row>
    <x:row r="343" ht="49" customHeight="1">
      <x:c r="A343" s="15" t="str">
        <x:v>Weston-super-Mare</x:v>
      </x:c>
      <x:c r="B343" s="15" t="str">
        <x:v>Winterstoke Road industrial area</x:v>
      </x:c>
      <x:c r="C343" s="15" t="str">
        <x:v>Weston-super-Mare</x:v>
      </x:c>
      <x:c r="D343" s="14" t="n">
        <x:v>84605</x:v>
      </x:c>
      <x:c r="E343" s="30" t="str">
        <x:v>Town</x:v>
      </x:c>
      <x:c r="F343" s="30" t="str">
        <x:v>Standalone / other premises</x:v>
      </x:c>
      <x:c r="G343" s="14" t="n">
        <x:f>COUNTIFS('Unit details'!$B$336:$B$980,$A343,'Unit details'!$V$336:$V$980,$A343&amp;" — "&amp;$B343,'Unit details'!$H$336:$H$980,"Current",'Unit details'!$E$336:$E$980,"Town")</x:f>
        <x:v>1</x:v>
      </x:c>
      <x:c r="H343" s="14" t="n">
        <x:f>COUNTIFS('Unit details'!$B$336:$B$980,$A343,'Unit details'!$V$336:$V$980,$A343&amp;" — "&amp;$B343,'Unit details'!$H$336:$H$980,"Current",'Unit details'!$E$336:$E$980,"Nearby")</x:f>
        <x:v>0</x:v>
      </x:c>
      <x:c r="I343" s="14" t="n">
        <x:f>COUNTIFS('Unit details'!$B$336:$B$980,$A343,'Unit details'!$V$336:$V$980,$A343&amp;" — "&amp;$B343,'Unit details'!$H$336:$H$980,"Current")</x:f>
        <x:v>1</x:v>
      </x:c>
      <x:c r="J343" s="14" t="n">
        <x:f>SUMIFS('Unit details'!$Y$336:$Y$980,'Unit details'!$B$336:$B$980,$A343,'Unit details'!$V$336:$V$980,$A343&amp;" — "&amp;$B343,'Unit details'!$H$336:$H$980,"Future")</x:f>
        <x:v>0</x:v>
      </x:c>
      <x:c r="K343" s="14" t="n">
        <x:f>COUNTIFS('Unit details'!$B$336:$B$980,$A343,'Unit details'!$V$336:$V$980,$A343&amp;" — "&amp;$B343,'Unit details'!$H$336:$H$980,"Uncertain")</x:f>
        <x:v>0</x:v>
      </x:c>
      <x:c r="L34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3" s="15" t="str">
        <x:v>https://www.zoopla.co.uk/to-rent/commercial/details/50501423/</x:v>
      </x:c>
      <x:c r="N343" s="15" t="str"/>
    </x:row>
    <x:row r="344" ht="49" customHeight="1">
      <x:c r="A344" s="15" t="str">
        <x:v>Clevedon</x:v>
      </x:c>
      <x:c r="B344" s="15" t="str">
        <x:v>Coates Industrial Estate</x:v>
      </x:c>
      <x:c r="C344" s="15" t="str">
        <x:v>Nailsea</x:v>
      </x:c>
      <x:c r="D344" s="14" t="n">
        <x:v>15925</x:v>
      </x:c>
      <x:c r="E344" s="30" t="str">
        <x:v>Nearby</x:v>
      </x:c>
      <x:c r="F344" s="30" t="str">
        <x:v>Estate / grouped industrial area</x:v>
      </x:c>
      <x:c r="G344" s="14" t="n">
        <x:f>COUNTIFS('Unit details'!$B$336:$B$980,$A344,'Unit details'!$V$336:$V$980,$A344&amp;" — "&amp;$B344,'Unit details'!$H$336:$H$980,"Current",'Unit details'!$E$336:$E$980,"Town")</x:f>
        <x:v>0</x:v>
      </x:c>
      <x:c r="H344" s="14" t="n">
        <x:f>COUNTIFS('Unit details'!$B$336:$B$980,$A344,'Unit details'!$V$336:$V$980,$A344&amp;" — "&amp;$B344,'Unit details'!$H$336:$H$980,"Current",'Unit details'!$E$336:$E$980,"Nearby")</x:f>
        <x:v>2</x:v>
      </x:c>
      <x:c r="I344" s="14" t="n">
        <x:f>COUNTIFS('Unit details'!$B$336:$B$980,$A344,'Unit details'!$V$336:$V$980,$A344&amp;" — "&amp;$B344,'Unit details'!$H$336:$H$980,"Current")</x:f>
        <x:v>2</x:v>
      </x:c>
      <x:c r="J344" s="14" t="n">
        <x:f>SUMIFS('Unit details'!$Y$336:$Y$980,'Unit details'!$B$336:$B$980,$A344,'Unit details'!$V$336:$V$980,$A344&amp;" — "&amp;$B344,'Unit details'!$H$336:$H$980,"Future")</x:f>
        <x:v>0</x:v>
      </x:c>
      <x:c r="K344" s="14" t="n">
        <x:f>COUNTIFS('Unit details'!$B$336:$B$980,$A344,'Unit details'!$V$336:$V$980,$A344&amp;" — "&amp;$B344,'Unit details'!$H$336:$H$980,"Uncertain")</x:f>
        <x:v>0</x:v>
      </x:c>
      <x:c r="L34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4" s="15" t="str">
        <x:v>https://www.zoopla.co.uk/to-rent/commercial/details/72877466/</x:v>
      </x:c>
      <x:c r="N344" s="15" t="str"/>
    </x:row>
    <x:row r="345" ht="49" customHeight="1">
      <x:c r="A345" s="15" t="str">
        <x:v>Clevedon</x:v>
      </x:c>
      <x:c r="B345" s="15" t="str">
        <x:v>Event House</x:v>
      </x:c>
      <x:c r="C345" s="15" t="str">
        <x:v>Brockley</x:v>
      </x:c>
      <x:c r="D345" s="14"/>
      <x:c r="E345" s="30" t="str">
        <x:v>Nearby</x:v>
      </x:c>
      <x:c r="F345" s="30" t="str">
        <x:v>Standalone / other premises</x:v>
      </x:c>
      <x:c r="G345" s="14" t="n">
        <x:f>COUNTIFS('Unit details'!$B$336:$B$980,$A345,'Unit details'!$V$336:$V$980,$A345&amp;" — "&amp;$B345,'Unit details'!$H$336:$H$980,"Current",'Unit details'!$E$336:$E$980,"Town")</x:f>
        <x:v>0</x:v>
      </x:c>
      <x:c r="H345" s="14" t="n">
        <x:f>COUNTIFS('Unit details'!$B$336:$B$980,$A345,'Unit details'!$V$336:$V$980,$A345&amp;" — "&amp;$B345,'Unit details'!$H$336:$H$980,"Current",'Unit details'!$E$336:$E$980,"Nearby")</x:f>
        <x:v>1</x:v>
      </x:c>
      <x:c r="I345" s="14" t="n">
        <x:f>COUNTIFS('Unit details'!$B$336:$B$980,$A345,'Unit details'!$V$336:$V$980,$A345&amp;" — "&amp;$B345,'Unit details'!$H$336:$H$980,"Current")</x:f>
        <x:v>1</x:v>
      </x:c>
      <x:c r="J345" s="14" t="n">
        <x:f>SUMIFS('Unit details'!$Y$336:$Y$980,'Unit details'!$B$336:$B$980,$A345,'Unit details'!$V$336:$V$980,$A345&amp;" — "&amp;$B345,'Unit details'!$H$336:$H$980,"Future")</x:f>
        <x:v>0</x:v>
      </x:c>
      <x:c r="K345" s="14" t="n">
        <x:f>COUNTIFS('Unit details'!$B$336:$B$980,$A345,'Unit details'!$V$336:$V$980,$A345&amp;" — "&amp;$B345,'Unit details'!$H$336:$H$980,"Uncertain")</x:f>
        <x:v>0</x:v>
      </x:c>
      <x:c r="L34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5" s="15" t="str">
        <x:v>https://www.zoopla.co.uk/to-rent/commercial/details/72798250/</x:v>
      </x:c>
      <x:c r="N345" s="15" t="str"/>
    </x:row>
    <x:row r="346" ht="49" customHeight="1">
      <x:c r="A346" s="15" t="str">
        <x:v>Clevedon</x:v>
      </x:c>
      <x:c r="B346" s="15" t="str">
        <x:v>Southfield Road Trading Estate</x:v>
      </x:c>
      <x:c r="C346" s="15" t="str">
        <x:v>Nailsea</x:v>
      </x:c>
      <x:c r="D346" s="14" t="n">
        <x:v>15925</x:v>
      </x:c>
      <x:c r="E346" s="30" t="str">
        <x:v>Nearby</x:v>
      </x:c>
      <x:c r="F346" s="30" t="str">
        <x:v>Estate / grouped industrial area</x:v>
      </x:c>
      <x:c r="G346" s="14" t="n">
        <x:f>COUNTIFS('Unit details'!$B$336:$B$980,$A346,'Unit details'!$V$336:$V$980,$A346&amp;" — "&amp;$B346,'Unit details'!$H$336:$H$980,"Current",'Unit details'!$E$336:$E$980,"Town")</x:f>
        <x:v>0</x:v>
      </x:c>
      <x:c r="H346" s="14" t="n">
        <x:f>COUNTIFS('Unit details'!$B$336:$B$980,$A346,'Unit details'!$V$336:$V$980,$A346&amp;" — "&amp;$B346,'Unit details'!$H$336:$H$980,"Current",'Unit details'!$E$336:$E$980,"Nearby")</x:f>
        <x:v>1</x:v>
      </x:c>
      <x:c r="I346" s="14" t="n">
        <x:f>COUNTIFS('Unit details'!$B$336:$B$980,$A346,'Unit details'!$V$336:$V$980,$A346&amp;" — "&amp;$B346,'Unit details'!$H$336:$H$980,"Current")</x:f>
        <x:v>1</x:v>
      </x:c>
      <x:c r="J346" s="14" t="n">
        <x:f>SUMIFS('Unit details'!$Y$336:$Y$980,'Unit details'!$B$336:$B$980,$A346,'Unit details'!$V$336:$V$980,$A346&amp;" — "&amp;$B346,'Unit details'!$H$336:$H$980,"Future")</x:f>
        <x:v>0</x:v>
      </x:c>
      <x:c r="K346" s="14" t="n">
        <x:f>COUNTIFS('Unit details'!$B$336:$B$980,$A346,'Unit details'!$V$336:$V$980,$A346&amp;" — "&amp;$B346,'Unit details'!$H$336:$H$980,"Uncertain")</x:f>
        <x:v>0</x:v>
      </x:c>
      <x:c r="L34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6" s="15" t="str">
        <x:v>https://www.zoopla.co.uk/to-rent/commercial/details/74089671/</x:v>
      </x:c>
      <x:c r="N346" s="15" t="str"/>
    </x:row>
    <x:row r="347" ht="49" customHeight="1">
      <x:c r="A347" s="15" t="str">
        <x:v>Clevedon</x:v>
      </x:c>
      <x:c r="B347" s="15" t="str">
        <x:v>Windmill Business Park</x:v>
      </x:c>
      <x:c r="C347" s="15" t="str">
        <x:v>Kenn</x:v>
      </x:c>
      <x:c r="D347" s="14"/>
      <x:c r="E347" s="30" t="str">
        <x:v>Nearby</x:v>
      </x:c>
      <x:c r="F347" s="30" t="str">
        <x:v>Estate / grouped industrial area</x:v>
      </x:c>
      <x:c r="G347" s="14" t="n">
        <x:f>COUNTIFS('Unit details'!$B$336:$B$980,$A347,'Unit details'!$V$336:$V$980,$A347&amp;" — "&amp;$B347,'Unit details'!$H$336:$H$980,"Current",'Unit details'!$E$336:$E$980,"Town")</x:f>
        <x:v>0</x:v>
      </x:c>
      <x:c r="H347" s="14" t="n">
        <x:f>COUNTIFS('Unit details'!$B$336:$B$980,$A347,'Unit details'!$V$336:$V$980,$A347&amp;" — "&amp;$B347,'Unit details'!$H$336:$H$980,"Current",'Unit details'!$E$336:$E$980,"Nearby")</x:f>
        <x:v>1</x:v>
      </x:c>
      <x:c r="I347" s="14" t="n">
        <x:f>COUNTIFS('Unit details'!$B$336:$B$980,$A347,'Unit details'!$V$336:$V$980,$A347&amp;" — "&amp;$B347,'Unit details'!$H$336:$H$980,"Current")</x:f>
        <x:v>1</x:v>
      </x:c>
      <x:c r="J347" s="14" t="n">
        <x:f>SUMIFS('Unit details'!$Y$336:$Y$980,'Unit details'!$B$336:$B$980,$A347,'Unit details'!$V$336:$V$980,$A347&amp;" — "&amp;$B347,'Unit details'!$H$336:$H$980,"Future")</x:f>
        <x:v>0</x:v>
      </x:c>
      <x:c r="K347" s="14" t="n">
        <x:f>COUNTIFS('Unit details'!$B$336:$B$980,$A347,'Unit details'!$V$336:$V$980,$A347&amp;" — "&amp;$B347,'Unit details'!$H$336:$H$980,"Uncertain")</x:f>
        <x:v>0</x:v>
      </x:c>
      <x:c r="L347"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7" s="15" t="str">
        <x:v>https://www.zoopla.co.uk/to-rent/commercial/details/74310138/</x:v>
      </x:c>
      <x:c r="N347" s="15" t="str"/>
    </x:row>
    <x:row r="348" ht="62" customHeight="1">
      <x:c r="A348" s="15" t="str">
        <x:v>Clevedon</x:v>
      </x:c>
      <x:c r="B348" s="15" t="str">
        <x:v>5C Business Centre</x:v>
      </x:c>
      <x:c r="C348" s="15" t="str">
        <x:v>Clevedon</x:v>
      </x:c>
      <x:c r="D348" s="14" t="n">
        <x:v>21085</x:v>
      </x:c>
      <x:c r="E348" s="30" t="str">
        <x:v>Town</x:v>
      </x:c>
      <x:c r="F348" s="30" t="str">
        <x:v>Estate / grouped industrial area</x:v>
      </x:c>
      <x:c r="G348" s="14" t="n">
        <x:f>COUNTIFS('Unit details'!$B$336:$B$980,$A348,'Unit details'!$V$336:$V$980,$A348&amp;" — "&amp;$B348,'Unit details'!$H$336:$H$980,"Current",'Unit details'!$E$336:$E$980,"Town")</x:f>
        <x:v>0</x:v>
      </x:c>
      <x:c r="H348" s="14" t="n">
        <x:f>COUNTIFS('Unit details'!$B$336:$B$980,$A348,'Unit details'!$V$336:$V$980,$A348&amp;" — "&amp;$B348,'Unit details'!$H$336:$H$980,"Current",'Unit details'!$E$336:$E$980,"Nearby")</x:f>
        <x:v>0</x:v>
      </x:c>
      <x:c r="I348" s="14" t="n">
        <x:f>COUNTIFS('Unit details'!$B$336:$B$980,$A348,'Unit details'!$V$336:$V$980,$A348&amp;" — "&amp;$B348,'Unit details'!$H$336:$H$980,"Current")</x:f>
        <x:v>0</x:v>
      </x:c>
      <x:c r="J348" s="14" t="n">
        <x:f>SUMIFS('Unit details'!$Y$336:$Y$980,'Unit details'!$B$336:$B$980,$A348,'Unit details'!$V$336:$V$980,$A348&amp;" — "&amp;$B348,'Unit details'!$H$336:$H$980,"Future")</x:f>
        <x:v>0</x:v>
      </x:c>
      <x:c r="K348" s="14" t="n">
        <x:f>COUNTIFS('Unit details'!$B$336:$B$980,$A348,'Unit details'!$V$336:$V$980,$A348&amp;" — "&amp;$B348,'Unit details'!$H$336:$H$980,"Uncertain")</x:f>
        <x:v>0</x:v>
      </x:c>
      <x:c r="L348" s="15" t="str">
        <x:v>Council identifies main business/trading estates; check boundaries for nested areas before combining with other inventories. Host population uses Census 2021 BUA where the named locality can be matched. Nested schemes are grouped once; zero current means no identified unit in reviewed sources.</x:v>
      </x:c>
      <x:c r="M348" s="15" t="str">
        <x:v>https://innorthsomerset.co.uk/invest/why-north-somerset/key-towns/</x:v>
      </x:c>
      <x:c r="N348" s="15" t="str"/>
    </x:row>
    <x:row r="349" ht="49" customHeight="1">
      <x:c r="A349" s="15" t="str">
        <x:v>Clevedon</x:v>
      </x:c>
      <x:c r="B349" s="15" t="str">
        <x:v>5C Business Park</x:v>
      </x:c>
      <x:c r="C349" s="15" t="str">
        <x:v>Clevedon</x:v>
      </x:c>
      <x:c r="D349" s="14" t="n">
        <x:v>21085</x:v>
      </x:c>
      <x:c r="E349" s="30" t="str">
        <x:v>Town</x:v>
      </x:c>
      <x:c r="F349" s="30" t="str">
        <x:v>Estate / grouped industrial area</x:v>
      </x:c>
      <x:c r="G349" s="14" t="n">
        <x:f>COUNTIFS('Unit details'!$B$336:$B$980,$A349,'Unit details'!$V$336:$V$980,$A349&amp;" — "&amp;$B349,'Unit details'!$H$336:$H$980,"Current",'Unit details'!$E$336:$E$980,"Town")</x:f>
        <x:v>1</x:v>
      </x:c>
      <x:c r="H349" s="14" t="n">
        <x:f>COUNTIFS('Unit details'!$B$336:$B$980,$A349,'Unit details'!$V$336:$V$980,$A349&amp;" — "&amp;$B349,'Unit details'!$H$336:$H$980,"Current",'Unit details'!$E$336:$E$980,"Nearby")</x:f>
        <x:v>0</x:v>
      </x:c>
      <x:c r="I349" s="14" t="n">
        <x:f>COUNTIFS('Unit details'!$B$336:$B$980,$A349,'Unit details'!$V$336:$V$980,$A349&amp;" — "&amp;$B349,'Unit details'!$H$336:$H$980,"Current")</x:f>
        <x:v>1</x:v>
      </x:c>
      <x:c r="J349" s="14" t="n">
        <x:f>SUMIFS('Unit details'!$Y$336:$Y$980,'Unit details'!$B$336:$B$980,$A349,'Unit details'!$V$336:$V$980,$A349&amp;" — "&amp;$B349,'Unit details'!$H$336:$H$980,"Future")</x:f>
        <x:v>0</x:v>
      </x:c>
      <x:c r="K349" s="14" t="n">
        <x:f>COUNTIFS('Unit details'!$B$336:$B$980,$A349,'Unit details'!$V$336:$V$980,$A349&amp;" — "&amp;$B349,'Unit details'!$H$336:$H$980,"Uncertain")</x:f>
        <x:v>0</x:v>
      </x:c>
      <x:c r="L349"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49" s="15" t="str">
        <x:v>https://www.zoopla.co.uk/to-rent/commercial/details/66607576/</x:v>
      </x:c>
      <x:c r="N349" s="15" t="str"/>
    </x:row>
    <x:row r="350" ht="49" customHeight="1">
      <x:c r="A350" s="15" t="str">
        <x:v>Clevedon</x:v>
      </x:c>
      <x:c r="B350" s="15" t="str">
        <x:v>Carey Industrial Estate</x:v>
      </x:c>
      <x:c r="C350" s="15" t="str">
        <x:v>Clevedon</x:v>
      </x:c>
      <x:c r="D350" s="14" t="n">
        <x:v>21085</x:v>
      </x:c>
      <x:c r="E350" s="30" t="str">
        <x:v>Town</x:v>
      </x:c>
      <x:c r="F350" s="30" t="str">
        <x:v>Estate / grouped industrial area</x:v>
      </x:c>
      <x:c r="G350" s="14" t="n">
        <x:f>COUNTIFS('Unit details'!$B$336:$B$980,$A350,'Unit details'!$V$336:$V$980,$A350&amp;" — "&amp;$B350,'Unit details'!$H$336:$H$980,"Current",'Unit details'!$E$336:$E$980,"Town")</x:f>
        <x:v>1</x:v>
      </x:c>
      <x:c r="H350" s="14" t="n">
        <x:f>COUNTIFS('Unit details'!$B$336:$B$980,$A350,'Unit details'!$V$336:$V$980,$A350&amp;" — "&amp;$B350,'Unit details'!$H$336:$H$980,"Current",'Unit details'!$E$336:$E$980,"Nearby")</x:f>
        <x:v>0</x:v>
      </x:c>
      <x:c r="I350" s="14" t="n">
        <x:f>COUNTIFS('Unit details'!$B$336:$B$980,$A350,'Unit details'!$V$336:$V$980,$A350&amp;" — "&amp;$B350,'Unit details'!$H$336:$H$980,"Current")</x:f>
        <x:v>1</x:v>
      </x:c>
      <x:c r="J350" s="14" t="n">
        <x:f>SUMIFS('Unit details'!$Y$336:$Y$980,'Unit details'!$B$336:$B$980,$A350,'Unit details'!$V$336:$V$980,$A350&amp;" — "&amp;$B350,'Unit details'!$H$336:$H$980,"Future")</x:f>
        <x:v>0</x:v>
      </x:c>
      <x:c r="K350" s="14" t="n">
        <x:f>COUNTIFS('Unit details'!$B$336:$B$980,$A350,'Unit details'!$V$336:$V$980,$A350&amp;" — "&amp;$B350,'Unit details'!$H$336:$H$980,"Uncertain")</x:f>
        <x:v>0</x:v>
      </x:c>
      <x:c r="L350"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50" s="15" t="str">
        <x:v>https://www.zoopla.co.uk/to-rent/commercial/details/69349258/</x:v>
      </x:c>
      <x:c r="N350" s="15" t="str"/>
    </x:row>
    <x:row r="351" ht="49" customHeight="1">
      <x:c r="A351" s="15" t="str">
        <x:v>Clevedon</x:v>
      </x:c>
      <x:c r="B351" s="15" t="str">
        <x:v>Hither Green Industrial Estate</x:v>
      </x:c>
      <x:c r="C351" s="15" t="str">
        <x:v>Clevedon</x:v>
      </x:c>
      <x:c r="D351" s="14" t="n">
        <x:v>21085</x:v>
      </x:c>
      <x:c r="E351" s="30" t="str">
        <x:v>Town</x:v>
      </x:c>
      <x:c r="F351" s="30" t="str">
        <x:v>Estate / grouped industrial area</x:v>
      </x:c>
      <x:c r="G351" s="14" t="n">
        <x:f>COUNTIFS('Unit details'!$B$336:$B$980,$A351,'Unit details'!$V$336:$V$980,$A351&amp;" — "&amp;$B351,'Unit details'!$H$336:$H$980,"Current",'Unit details'!$E$336:$E$980,"Town")</x:f>
        <x:v>1</x:v>
      </x:c>
      <x:c r="H351" s="14" t="n">
        <x:f>COUNTIFS('Unit details'!$B$336:$B$980,$A351,'Unit details'!$V$336:$V$980,$A351&amp;" — "&amp;$B351,'Unit details'!$H$336:$H$980,"Current",'Unit details'!$E$336:$E$980,"Nearby")</x:f>
        <x:v>0</x:v>
      </x:c>
      <x:c r="I351" s="14" t="n">
        <x:f>COUNTIFS('Unit details'!$B$336:$B$980,$A351,'Unit details'!$V$336:$V$980,$A351&amp;" — "&amp;$B351,'Unit details'!$H$336:$H$980,"Current")</x:f>
        <x:v>1</x:v>
      </x:c>
      <x:c r="J351" s="14" t="n">
        <x:f>SUMIFS('Unit details'!$Y$336:$Y$980,'Unit details'!$B$336:$B$980,$A351,'Unit details'!$V$336:$V$980,$A351&amp;" — "&amp;$B351,'Unit details'!$H$336:$H$980,"Future")</x:f>
        <x:v>0</x:v>
      </x:c>
      <x:c r="K351" s="14" t="n">
        <x:f>COUNTIFS('Unit details'!$B$336:$B$980,$A351,'Unit details'!$V$336:$V$980,$A351&amp;" — "&amp;$B351,'Unit details'!$H$336:$H$980,"Uncertain")</x:f>
        <x:v>0</x:v>
      </x:c>
      <x:c r="L351"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51" s="15" t="str">
        <x:v>https://www.zoopla.co.uk/to-rent/commercial/details/73379465/</x:v>
      </x:c>
      <x:c r="N351" s="15" t="str"/>
    </x:row>
    <x:row r="352" ht="62" customHeight="1">
      <x:c r="A352" s="15" t="str">
        <x:v>Clevedon</x:v>
      </x:c>
      <x:c r="B352" s="15" t="str">
        <x:v>Hither Green Trading Estate</x:v>
      </x:c>
      <x:c r="C352" s="15" t="str">
        <x:v>Clevedon</x:v>
      </x:c>
      <x:c r="D352" s="14" t="n">
        <x:v>21085</x:v>
      </x:c>
      <x:c r="E352" s="30" t="str">
        <x:v>Town</x:v>
      </x:c>
      <x:c r="F352" s="30" t="str">
        <x:v>Estate / grouped industrial area</x:v>
      </x:c>
      <x:c r="G352" s="14" t="n">
        <x:f>COUNTIFS('Unit details'!$B$336:$B$980,$A352,'Unit details'!$V$336:$V$980,$A352&amp;" — "&amp;$B352,'Unit details'!$H$336:$H$980,"Current",'Unit details'!$E$336:$E$980,"Town")</x:f>
        <x:v>0</x:v>
      </x:c>
      <x:c r="H352" s="14" t="n">
        <x:f>COUNTIFS('Unit details'!$B$336:$B$980,$A352,'Unit details'!$V$336:$V$980,$A352&amp;" — "&amp;$B352,'Unit details'!$H$336:$H$980,"Current",'Unit details'!$E$336:$E$980,"Nearby")</x:f>
        <x:v>0</x:v>
      </x:c>
      <x:c r="I352" s="14" t="n">
        <x:f>COUNTIFS('Unit details'!$B$336:$B$980,$A352,'Unit details'!$V$336:$V$980,$A352&amp;" — "&amp;$B352,'Unit details'!$H$336:$H$980,"Current")</x:f>
        <x:v>0</x:v>
      </x:c>
      <x:c r="J352" s="14" t="n">
        <x:f>SUMIFS('Unit details'!$Y$336:$Y$980,'Unit details'!$B$336:$B$980,$A352,'Unit details'!$V$336:$V$980,$A352&amp;" — "&amp;$B352,'Unit details'!$H$336:$H$980,"Future")</x:f>
        <x:v>0</x:v>
      </x:c>
      <x:c r="K352" s="14" t="n">
        <x:f>COUNTIFS('Unit details'!$B$336:$B$980,$A352,'Unit details'!$V$336:$V$980,$A352&amp;" — "&amp;$B352,'Unit details'!$H$336:$H$980,"Uncertain")</x:f>
        <x:v>0</x:v>
      </x:c>
      <x:c r="L352" s="15" t="str">
        <x:v>Council identifies main business/trading estates; check boundaries for nested areas before combining with other inventories. Host population uses Census 2021 BUA where the named locality can be matched. Nested schemes are grouped once; zero current means no identified unit in reviewed sources.</x:v>
      </x:c>
      <x:c r="M352" s="15" t="str">
        <x:v>https://innorthsomerset.co.uk/invest/why-north-somerset/key-towns/</x:v>
      </x:c>
      <x:c r="N352" s="15" t="str"/>
    </x:row>
    <x:row r="353" ht="62" customHeight="1">
      <x:c r="A353" s="15" t="str">
        <x:v>Clevedon</x:v>
      </x:c>
      <x:c r="B353" s="15" t="str">
        <x:v>Kenn Road Business Park</x:v>
      </x:c>
      <x:c r="C353" s="15" t="str">
        <x:v>Clevedon</x:v>
      </x:c>
      <x:c r="D353" s="14" t="n">
        <x:v>21085</x:v>
      </x:c>
      <x:c r="E353" s="30" t="str">
        <x:v>Town</x:v>
      </x:c>
      <x:c r="F353" s="30" t="str">
        <x:v>Estate / grouped industrial area</x:v>
      </x:c>
      <x:c r="G353" s="14" t="n">
        <x:f>COUNTIFS('Unit details'!$B$336:$B$980,$A353,'Unit details'!$V$336:$V$980,$A353&amp;" — "&amp;$B353,'Unit details'!$H$336:$H$980,"Current",'Unit details'!$E$336:$E$980,"Town")</x:f>
        <x:v>0</x:v>
      </x:c>
      <x:c r="H353" s="14" t="n">
        <x:f>COUNTIFS('Unit details'!$B$336:$B$980,$A353,'Unit details'!$V$336:$V$980,$A353&amp;" — "&amp;$B353,'Unit details'!$H$336:$H$980,"Current",'Unit details'!$E$336:$E$980,"Nearby")</x:f>
        <x:v>0</x:v>
      </x:c>
      <x:c r="I353" s="14" t="n">
        <x:f>COUNTIFS('Unit details'!$B$336:$B$980,$A353,'Unit details'!$V$336:$V$980,$A353&amp;" — "&amp;$B353,'Unit details'!$H$336:$H$980,"Current")</x:f>
        <x:v>0</x:v>
      </x:c>
      <x:c r="J353" s="14" t="n">
        <x:f>SUMIFS('Unit details'!$Y$336:$Y$980,'Unit details'!$B$336:$B$980,$A353,'Unit details'!$V$336:$V$980,$A353&amp;" — "&amp;$B353,'Unit details'!$H$336:$H$980,"Future")</x:f>
        <x:v>0</x:v>
      </x:c>
      <x:c r="K353" s="14" t="n">
        <x:f>COUNTIFS('Unit details'!$B$336:$B$980,$A353,'Unit details'!$V$336:$V$980,$A353&amp;" — "&amp;$B353,'Unit details'!$H$336:$H$980,"Uncertain")</x:f>
        <x:v>0</x:v>
      </x:c>
      <x:c r="L353" s="15" t="str">
        <x:v>Council identifies main business/trading estates; check boundaries for nested areas before combining with other inventories. Host population uses Census 2021 BUA where the named locality can be matched. Nested schemes are grouped once; zero current means no identified unit in reviewed sources.</x:v>
      </x:c>
      <x:c r="M353" s="15" t="str">
        <x:v>https://innorthsomerset.co.uk/invest/why-north-somerset/key-towns/</x:v>
      </x:c>
      <x:c r="N353" s="15" t="str"/>
    </x:row>
    <x:row r="354" ht="62" customHeight="1">
      <x:c r="A354" s="15" t="str">
        <x:v>Clevedon</x:v>
      </x:c>
      <x:c r="B354" s="15" t="str">
        <x:v>Tweed Road Industrial Area</x:v>
      </x:c>
      <x:c r="C354" s="15" t="str">
        <x:v>Clevedon</x:v>
      </x:c>
      <x:c r="D354" s="14" t="n">
        <x:v>21085</x:v>
      </x:c>
      <x:c r="E354" s="30" t="str">
        <x:v>Town</x:v>
      </x:c>
      <x:c r="F354" s="30" t="str">
        <x:v>Estate / grouped industrial area</x:v>
      </x:c>
      <x:c r="G354" s="14" t="n">
        <x:f>COUNTIFS('Unit details'!$B$336:$B$980,$A354,'Unit details'!$V$336:$V$980,$A354&amp;" — "&amp;$B354,'Unit details'!$H$336:$H$980,"Current",'Unit details'!$E$336:$E$980,"Town")</x:f>
        <x:v>0</x:v>
      </x:c>
      <x:c r="H354" s="14" t="n">
        <x:f>COUNTIFS('Unit details'!$B$336:$B$980,$A354,'Unit details'!$V$336:$V$980,$A354&amp;" — "&amp;$B354,'Unit details'!$H$336:$H$980,"Current",'Unit details'!$E$336:$E$980,"Nearby")</x:f>
        <x:v>0</x:v>
      </x:c>
      <x:c r="I354" s="14" t="n">
        <x:f>COUNTIFS('Unit details'!$B$336:$B$980,$A354,'Unit details'!$V$336:$V$980,$A354&amp;" — "&amp;$B354,'Unit details'!$H$336:$H$980,"Current")</x:f>
        <x:v>0</x:v>
      </x:c>
      <x:c r="J354" s="14" t="n">
        <x:f>SUMIFS('Unit details'!$Y$336:$Y$980,'Unit details'!$B$336:$B$980,$A354,'Unit details'!$V$336:$V$980,$A354&amp;" — "&amp;$B354,'Unit details'!$H$336:$H$980,"Future")</x:f>
        <x:v>0</x:v>
      </x:c>
      <x:c r="K354" s="14" t="n">
        <x:f>COUNTIFS('Unit details'!$B$336:$B$980,$A354,'Unit details'!$V$336:$V$980,$A354&amp;" — "&amp;$B354,'Unit details'!$H$336:$H$980,"Uncertain")</x:f>
        <x:v>0</x:v>
      </x:c>
      <x:c r="L354" s="15" t="str">
        <x:v>Council identifies main business/trading estates; check boundaries for nested areas before combining with other inventories. Host population uses Census 2021 BUA where the named locality can be matched. Nested schemes are grouped once; zero current means no identified unit in reviewed sources.</x:v>
      </x:c>
      <x:c r="M354" s="15" t="str">
        <x:v>https://innorthsomerset.co.uk/invest/why-north-somerset/key-towns/</x:v>
      </x:c>
      <x:c r="N354" s="15" t="str"/>
    </x:row>
    <x:row r="355" ht="49" customHeight="1">
      <x:c r="A355" s="15" t="str">
        <x:v>Portishead</x:v>
      </x:c>
      <x:c r="B355" s="15" t="str">
        <x:v>Gordano 19</x:v>
      </x:c>
      <x:c r="C355" s="15" t="str">
        <x:v>Portbury</x:v>
      </x:c>
      <x:c r="D355" s="14"/>
      <x:c r="E355" s="30" t="str">
        <x:v>Nearby</x:v>
      </x:c>
      <x:c r="F355" s="30" t="str">
        <x:v>Estate / grouped industrial area</x:v>
      </x:c>
      <x:c r="G355" s="14" t="n">
        <x:f>COUNTIFS('Unit details'!$B$336:$B$980,$A355,'Unit details'!$V$336:$V$980,$A355&amp;" — "&amp;$B355,'Unit details'!$H$336:$H$980,"Current",'Unit details'!$E$336:$E$980,"Town")</x:f>
        <x:v>0</x:v>
      </x:c>
      <x:c r="H355" s="14" t="n">
        <x:f>COUNTIFS('Unit details'!$B$336:$B$980,$A355,'Unit details'!$V$336:$V$980,$A355&amp;" — "&amp;$B355,'Unit details'!$H$336:$H$980,"Current",'Unit details'!$E$336:$E$980,"Nearby")</x:f>
        <x:v>1</x:v>
      </x:c>
      <x:c r="I355" s="14" t="n">
        <x:f>COUNTIFS('Unit details'!$B$336:$B$980,$A355,'Unit details'!$V$336:$V$980,$A355&amp;" — "&amp;$B355,'Unit details'!$H$336:$H$980,"Current")</x:f>
        <x:v>1</x:v>
      </x:c>
      <x:c r="J355" s="14" t="n">
        <x:f>SUMIFS('Unit details'!$Y$336:$Y$980,'Unit details'!$B$336:$B$980,$A355,'Unit details'!$V$336:$V$980,$A355&amp;" — "&amp;$B355,'Unit details'!$H$336:$H$980,"Future")</x:f>
        <x:v>0</x:v>
      </x:c>
      <x:c r="K355" s="14" t="n">
        <x:f>COUNTIFS('Unit details'!$B$336:$B$980,$A355,'Unit details'!$V$336:$V$980,$A355&amp;" — "&amp;$B355,'Unit details'!$H$336:$H$980,"Uncertain")</x:f>
        <x:v>0</x:v>
      </x:c>
      <x:c r="L35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55" s="15" t="str">
        <x:v>https://www.zoopla.co.uk/to-rent/commercial/details/73425357/</x:v>
      </x:c>
      <x:c r="N355" s="15" t="str"/>
    </x:row>
    <x:row r="356" ht="49" customHeight="1">
      <x:c r="A356" s="15" t="str">
        <x:v>Portishead</x:v>
      </x:c>
      <x:c r="B356" s="15" t="str">
        <x:v>Royal Portbury Park</x:v>
      </x:c>
      <x:c r="C356" s="15" t="str">
        <x:v>Portbury</x:v>
      </x:c>
      <x:c r="D356" s="14"/>
      <x:c r="E356" s="30" t="str">
        <x:v>Nearby</x:v>
      </x:c>
      <x:c r="F356" s="30" t="str">
        <x:v>Estate / grouped industrial area</x:v>
      </x:c>
      <x:c r="G356" s="14" t="n">
        <x:f>COUNTIFS('Unit details'!$B$336:$B$980,$A356,'Unit details'!$V$336:$V$980,$A356&amp;" — "&amp;$B356,'Unit details'!$H$336:$H$980,"Current",'Unit details'!$E$336:$E$980,"Town")</x:f>
        <x:v>0</x:v>
      </x:c>
      <x:c r="H356" s="14" t="n">
        <x:f>COUNTIFS('Unit details'!$B$336:$B$980,$A356,'Unit details'!$V$336:$V$980,$A356&amp;" — "&amp;$B356,'Unit details'!$H$336:$H$980,"Current",'Unit details'!$E$336:$E$980,"Nearby")</x:f>
        <x:v>1</x:v>
      </x:c>
      <x:c r="I356" s="14" t="n">
        <x:f>COUNTIFS('Unit details'!$B$336:$B$980,$A356,'Unit details'!$V$336:$V$980,$A356&amp;" — "&amp;$B356,'Unit details'!$H$336:$H$980,"Current")</x:f>
        <x:v>1</x:v>
      </x:c>
      <x:c r="J356" s="14" t="n">
        <x:f>SUMIFS('Unit details'!$Y$336:$Y$980,'Unit details'!$B$336:$B$980,$A356,'Unit details'!$V$336:$V$980,$A356&amp;" — "&amp;$B356,'Unit details'!$H$336:$H$980,"Future")</x:f>
        <x:v>1</x:v>
      </x:c>
      <x:c r="K356" s="14" t="n">
        <x:f>COUNTIFS('Unit details'!$B$336:$B$980,$A356,'Unit details'!$V$336:$V$980,$A356&amp;" — "&amp;$B356,'Unit details'!$H$336:$H$980,"Uncertain")</x:f>
        <x:v>0</x:v>
      </x:c>
      <x:c r="L35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56" s="15" t="str">
        <x:v>https://www.zoopla.co.uk/to-rent/commercial/details/74484602/</x:v>
      </x:c>
      <x:c r="N356" s="15" t="str"/>
    </x:row>
    <x:row r="357" ht="49" customHeight="1">
      <x:c r="A357" s="15" t="str">
        <x:v>Portishead</x:v>
      </x:c>
      <x:c r="B357" s="15" t="str">
        <x:v>Kestrel Court</x:v>
      </x:c>
      <x:c r="C357" s="15" t="str">
        <x:v>Portishead</x:v>
      </x:c>
      <x:c r="D357" s="14" t="n">
        <x:v>26355</x:v>
      </x:c>
      <x:c r="E357" s="30" t="str">
        <x:v>Town</x:v>
      </x:c>
      <x:c r="F357" s="30" t="str">
        <x:v>Estate / grouped industrial area</x:v>
      </x:c>
      <x:c r="G357" s="14" t="n">
        <x:f>COUNTIFS('Unit details'!$B$336:$B$980,$A357,'Unit details'!$V$336:$V$980,$A357&amp;" — "&amp;$B357,'Unit details'!$H$336:$H$980,"Current",'Unit details'!$E$336:$E$980,"Town")</x:f>
        <x:v>0</x:v>
      </x:c>
      <x:c r="H357" s="14" t="n">
        <x:f>COUNTIFS('Unit details'!$B$336:$B$980,$A357,'Unit details'!$V$336:$V$980,$A357&amp;" — "&amp;$B357,'Unit details'!$H$336:$H$980,"Current",'Unit details'!$E$336:$E$980,"Nearby")</x:f>
        <x:v>0</x:v>
      </x:c>
      <x:c r="I357" s="14" t="n">
        <x:f>COUNTIFS('Unit details'!$B$336:$B$980,$A357,'Unit details'!$V$336:$V$980,$A357&amp;" — "&amp;$B357,'Unit details'!$H$336:$H$980,"Current")</x:f>
        <x:v>0</x:v>
      </x:c>
      <x:c r="J357" s="14" t="n">
        <x:f>SUMIFS('Unit details'!$Y$336:$Y$980,'Unit details'!$B$336:$B$980,$A357,'Unit details'!$V$336:$V$980,$A357&amp;" — "&amp;$B357,'Unit details'!$H$336:$H$980,"Future")</x:f>
        <x:v>0</x:v>
      </x:c>
      <x:c r="K357" s="14" t="n">
        <x:f>COUNTIFS('Unit details'!$B$336:$B$980,$A357,'Unit details'!$V$336:$V$980,$A357&amp;" — "&amp;$B357,'Unit details'!$H$336:$H$980,"Uncertain")</x:f>
        <x:v>0</x:v>
      </x:c>
      <x:c r="L357" s="15" t="str">
        <x:v>Mixed flexible offices, studios and workshops, not pure industrial estate. Host population uses Census 2021 BUA where the named locality can be matched. Nested schemes are grouped once; zero current means no identified unit in reviewed sources.</x:v>
      </x:c>
      <x:c r="M357" s="15" t="str">
        <x:v>https://innorthsomerset.co.uk/invest/why-north-somerset/key-towns/</x:v>
      </x:c>
      <x:c r="N357" s="15" t="str"/>
    </x:row>
    <x:row r="358" ht="49" customHeight="1">
      <x:c r="A358" s="15" t="str">
        <x:v>Portishead</x:v>
      </x:c>
      <x:c r="B358" s="15" t="str">
        <x:v>Portishead Business Park</x:v>
      </x:c>
      <x:c r="C358" s="15" t="str">
        <x:v>Portishead</x:v>
      </x:c>
      <x:c r="D358" s="14" t="n">
        <x:v>26355</x:v>
      </x:c>
      <x:c r="E358" s="30" t="str">
        <x:v>Town</x:v>
      </x:c>
      <x:c r="F358" s="30" t="str">
        <x:v>Estate / grouped industrial area</x:v>
      </x:c>
      <x:c r="G358" s="14" t="n">
        <x:f>COUNTIFS('Unit details'!$B$336:$B$980,$A358,'Unit details'!$V$336:$V$980,$A358&amp;" — "&amp;$B358,'Unit details'!$H$336:$H$980,"Current",'Unit details'!$E$336:$E$980,"Town")</x:f>
        <x:v>0</x:v>
      </x:c>
      <x:c r="H358" s="14" t="n">
        <x:f>COUNTIFS('Unit details'!$B$336:$B$980,$A358,'Unit details'!$V$336:$V$980,$A358&amp;" — "&amp;$B358,'Unit details'!$H$336:$H$980,"Current",'Unit details'!$E$336:$E$980,"Nearby")</x:f>
        <x:v>0</x:v>
      </x:c>
      <x:c r="I358" s="14" t="n">
        <x:f>COUNTIFS('Unit details'!$B$336:$B$980,$A358,'Unit details'!$V$336:$V$980,$A358&amp;" — "&amp;$B358,'Unit details'!$H$336:$H$980,"Current")</x:f>
        <x:v>0</x:v>
      </x:c>
      <x:c r="J358" s="14" t="n">
        <x:f>SUMIFS('Unit details'!$Y$336:$Y$980,'Unit details'!$B$336:$B$980,$A358,'Unit details'!$V$336:$V$980,$A358&amp;" — "&amp;$B358,'Unit details'!$H$336:$H$980,"Future")</x:f>
        <x:v>1</x:v>
      </x:c>
      <x:c r="K358" s="14" t="n">
        <x:f>COUNTIFS('Unit details'!$B$336:$B$980,$A358,'Unit details'!$V$336:$V$980,$A358&amp;" — "&amp;$B358,'Unit details'!$H$336:$H$980,"Uncertain")</x:f>
        <x:v>1</x:v>
      </x:c>
      <x:c r="L358"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358" s="15" t="str">
        <x:v>https://www.zoopla.co.uk/to-rent/commercial/details/73508065/</x:v>
      </x:c>
      <x:c r="N358" s="15" t="str"/>
    </x:row>
    <x:row r="359" ht="75" customHeight="1">
      <x:c r="A359" s="15" t="str">
        <x:v>Bristol</x:v>
      </x:c>
      <x:c r="B359" s="15" t="str">
        <x:v>7A4 Business Park</x:v>
      </x:c>
      <x:c r="C359" s="15" t="str">
        <x:v>Avonmouth</x:v>
      </x:c>
      <x:c r="D359" s="14" t="n">
        <x:v>2645</x:v>
      </x:c>
      <x:c r="E359" s="30" t="str">
        <x:v>Nearby</x:v>
      </x:c>
      <x:c r="F359" s="30" t="str">
        <x:v>Estate / grouped industrial area</x:v>
      </x:c>
      <x:c r="G359" s="14" t="n">
        <x:f>COUNTIFS('Unit details'!$B$336:$B$980,$A359,'Unit details'!$V$336:$V$980,$A359&amp;" — "&amp;$B359,'Unit details'!$H$336:$H$980,"Current",'Unit details'!$E$336:$E$980,"Town")</x:f>
        <x:v>0</x:v>
      </x:c>
      <x:c r="H359" s="14" t="n">
        <x:f>COUNTIFS('Unit details'!$B$336:$B$980,$A359,'Unit details'!$V$336:$V$980,$A359&amp;" — "&amp;$B359,'Unit details'!$H$336:$H$980,"Current",'Unit details'!$E$336:$E$980,"Nearby")</x:f>
        <x:v>1</x:v>
      </x:c>
      <x:c r="I359" s="14" t="n">
        <x:f>COUNTIFS('Unit details'!$B$336:$B$980,$A359,'Unit details'!$V$336:$V$980,$A359&amp;" — "&amp;$B359,'Unit details'!$H$336:$H$980,"Current")</x:f>
        <x:v>1</x:v>
      </x:c>
      <x:c r="J359" s="14" t="n">
        <x:f>SUMIFS('Unit details'!$Y$336:$Y$980,'Unit details'!$B$336:$B$980,$A359,'Unit details'!$V$336:$V$980,$A359&amp;" — "&amp;$B359,'Unit details'!$H$336:$H$980,"Future")</x:f>
        <x:v>0</x:v>
      </x:c>
      <x:c r="K359" s="14" t="n">
        <x:f>COUNTIFS('Unit details'!$B$336:$B$980,$A359,'Unit details'!$V$336:$V$980,$A359&amp;" — "&amp;$B359,'Unit details'!$H$336:$H$980,"Uncertain")</x:f>
        <x:v>0</x:v>
      </x:c>
      <x:c r="L359"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x:v>
      </x:c>
      <x:c r="M359" s="15" t="str">
        <x:v>https://www.rightmove.co.uk/properties/773381641811905#/?channel=COM_LET</x:v>
      </x:c>
      <x:c r="N359" s="15" t="str">
        <x:v>https://www.zoopla.co.uk/to-rent/commercial/details/72824530/</x:v>
      </x:c>
    </x:row>
    <x:row r="360" ht="62" customHeight="1">
      <x:c r="A360" s="15" t="str">
        <x:v>Bristol</x:v>
      </x:c>
      <x:c r="B360" s="15" t="str">
        <x:v>Abbeywood Trade Park</x:v>
      </x:c>
      <x:c r="C360" s="15" t="str">
        <x:v>Filton</x:v>
      </x:c>
      <x:c r="D360" s="14" t="n">
        <x:v>10960</x:v>
      </x:c>
      <x:c r="E360" s="30" t="str">
        <x:v>Nearby</x:v>
      </x:c>
      <x:c r="F360" s="30" t="str">
        <x:v>Estate / grouped industrial area</x:v>
      </x:c>
      <x:c r="G360" s="14" t="n">
        <x:f>COUNTIFS('Unit details'!$B$336:$B$980,$A360,'Unit details'!$V$336:$V$980,$A360&amp;" — "&amp;$B360,'Unit details'!$H$336:$H$980,"Current",'Unit details'!$E$336:$E$980,"Town")</x:f>
        <x:v>0</x:v>
      </x:c>
      <x:c r="H360" s="14" t="n">
        <x:f>COUNTIFS('Unit details'!$B$336:$B$980,$A360,'Unit details'!$V$336:$V$980,$A360&amp;" — "&amp;$B360,'Unit details'!$H$336:$H$980,"Current",'Unit details'!$E$336:$E$980,"Nearby")</x:f>
        <x:v>1</x:v>
      </x:c>
      <x:c r="I360" s="14" t="n">
        <x:f>COUNTIFS('Unit details'!$B$336:$B$980,$A360,'Unit details'!$V$336:$V$980,$A360&amp;" — "&amp;$B360,'Unit details'!$H$336:$H$980,"Current")</x:f>
        <x:v>1</x:v>
      </x:c>
      <x:c r="J360" s="14" t="n">
        <x:f>SUMIFS('Unit details'!$Y$336:$Y$980,'Unit details'!$B$336:$B$980,$A360,'Unit details'!$V$336:$V$980,$A360&amp;" — "&amp;$B360,'Unit details'!$H$336:$H$980,"Future")</x:f>
        <x:v>0</x:v>
      </x:c>
      <x:c r="K360" s="14" t="n">
        <x:f>COUNTIFS('Unit details'!$B$336:$B$980,$A360,'Unit details'!$V$336:$V$980,$A360&amp;" — "&amp;$B360,'Unit details'!$H$336:$H$980,"Uncertain")</x:f>
        <x:v>0</x:v>
      </x:c>
      <x:c r="L360" s="15" t="str">
        <x:v>Listing-evidenced estate/industrial area; standalone street premises are not necessarily formal industrial estates. ONS BUA population is for named host Filton; property boundary unverified. Host population uses Census 2021 BUA where the named locality can be matched. Nested schemes are grouped once; zero current means no identified unit in reviewed sources.</x:v>
      </x:c>
      <x:c r="M360" s="15" t="str">
        <x:v>https://www.rightmove.co.uk/properties/773363268678785#/?channel=COM_LET</x:v>
      </x:c>
      <x:c r="N360" s="15" t="str"/>
    </x:row>
    <x:row r="361" ht="75" customHeight="1">
      <x:c r="A361" s="15" t="str">
        <x:v>Bristol</x:v>
      </x:c>
      <x:c r="B361" s="15" t="str">
        <x:v>Aldermoor Way trade development</x:v>
      </x:c>
      <x:c r="C361" s="15" t="str">
        <x:v>Longwell Green</x:v>
      </x:c>
      <x:c r="D361" s="14"/>
      <x:c r="E361" s="30" t="str">
        <x:v>Nearby</x:v>
      </x:c>
      <x:c r="F361" s="30" t="str">
        <x:v>Estate / grouped industrial area</x:v>
      </x:c>
      <x:c r="G361" s="14" t="n">
        <x:f>COUNTIFS('Unit details'!$B$336:$B$980,$A361,'Unit details'!$V$336:$V$980,$A361&amp;" — "&amp;$B361,'Unit details'!$H$336:$H$980,"Current",'Unit details'!$E$336:$E$980,"Town")</x:f>
        <x:v>0</x:v>
      </x:c>
      <x:c r="H361" s="14" t="n">
        <x:f>COUNTIFS('Unit details'!$B$336:$B$980,$A361,'Unit details'!$V$336:$V$980,$A361&amp;" — "&amp;$B361,'Unit details'!$H$336:$H$980,"Current",'Unit details'!$E$336:$E$980,"Nearby")</x:f>
        <x:v>1</x:v>
      </x:c>
      <x:c r="I361" s="14" t="n">
        <x:f>COUNTIFS('Unit details'!$B$336:$B$980,$A361,'Unit details'!$V$336:$V$980,$A361&amp;" — "&amp;$B361,'Unit details'!$H$336:$H$980,"Current")</x:f>
        <x:v>1</x:v>
      </x:c>
      <x:c r="J361" s="14" t="n">
        <x:f>SUMIFS('Unit details'!$Y$336:$Y$980,'Unit details'!$B$336:$B$980,$A361,'Unit details'!$V$336:$V$980,$A361&amp;" — "&amp;$B361,'Unit details'!$H$336:$H$980,"Future")</x:f>
        <x:v>0</x:v>
      </x:c>
      <x:c r="K361" s="14" t="n">
        <x:f>COUNTIFS('Unit details'!$B$336:$B$980,$A361,'Unit details'!$V$336:$V$980,$A361&amp;" — "&amp;$B361,'Unit details'!$H$336:$H$980,"Uncertain")</x:f>
        <x:v>0</x:v>
      </x:c>
      <x:c r="L361" s="15" t="str">
        <x:v>Listing-evidenced estate/industrial area; standalone street premises are not necessarily formal industrial estates. Nearby Bristol market. Locality retained as advertised; its boundary with Bristol / Kingswood and Fishponds BUA has not been verified, so no population assigned. Host population uses Census 2021 BUA where the named locality can be matched. Nested schemes are grouped once; zero current means no identified unit in reviewed sources.</x:v>
      </x:c>
      <x:c r="M361" s="15" t="str">
        <x:v>https://www.zoopla.co.uk/to-rent/commercial/details/72874022/</x:v>
      </x:c>
      <x:c r="N361" s="15" t="str"/>
    </x:row>
    <x:row r="362" ht="75" customHeight="1">
      <x:c r="A362" s="15" t="str">
        <x:v>Bristol</x:v>
      </x:c>
      <x:c r="B362" s="15" t="str">
        <x:v>Avon Business Park</x:v>
      </x:c>
      <x:c r="C362" s="15" t="str">
        <x:v>Fishponds</x:v>
      </x:c>
      <x:c r="D362" s="14" t="n">
        <x:v>160270</x:v>
      </x:c>
      <x:c r="E362" s="30" t="str">
        <x:v>Nearby</x:v>
      </x:c>
      <x:c r="F362" s="30" t="str">
        <x:v>Estate / grouped industrial area</x:v>
      </x:c>
      <x:c r="G362" s="14" t="n">
        <x:f>COUNTIFS('Unit details'!$B$336:$B$980,$A362,'Unit details'!$V$336:$V$980,$A362&amp;" — "&amp;$B362,'Unit details'!$H$336:$H$980,"Current",'Unit details'!$E$336:$E$980,"Town")</x:f>
        <x:v>0</x:v>
      </x:c>
      <x:c r="H362" s="14" t="n">
        <x:f>COUNTIFS('Unit details'!$B$336:$B$980,$A362,'Unit details'!$V$336:$V$980,$A362&amp;" — "&amp;$B362,'Unit details'!$H$336:$H$980,"Current",'Unit details'!$E$336:$E$980,"Nearby")</x:f>
        <x:v>1</x:v>
      </x:c>
      <x:c r="I362" s="14" t="n">
        <x:f>COUNTIFS('Unit details'!$B$336:$B$980,$A362,'Unit details'!$V$336:$V$980,$A362&amp;" — "&amp;$B362,'Unit details'!$H$336:$H$980,"Current")</x:f>
        <x:v>1</x:v>
      </x:c>
      <x:c r="J362" s="14" t="n">
        <x:f>SUMIFS('Unit details'!$Y$336:$Y$980,'Unit details'!$B$336:$B$980,$A362,'Unit details'!$V$336:$V$980,$A362&amp;" — "&amp;$B362,'Unit details'!$H$336:$H$980,"Future")</x:f>
        <x:v>0</x:v>
      </x:c>
      <x:c r="K362" s="14" t="n">
        <x:f>COUNTIFS('Unit details'!$B$336:$B$980,$A362,'Unit details'!$V$336:$V$980,$A362&amp;" — "&amp;$B362,'Unit details'!$H$336:$H$980,"Uncertain")</x:f>
        <x:v>0</x:v>
      </x:c>
      <x:c r="L362" s="15" t="str">
        <x:v>Listing-evidenced estate/industrial area; standalone street premises are not necessarily formal industrial estates. ONS BUA population is for named host Kingswood and Fishponds; property boundary unverified. Population describes the combined Kingswood and Fishponds BUA, not Fishponds alone. Host population uses Census 2021 BUA where the named locality can be matched. Nested schemes are grouped once; zero current means no identified unit in reviewed sources.</x:v>
      </x:c>
      <x:c r="M362" s="15" t="str">
        <x:v>https://www.rightmove.co.uk/properties/93402855#/?channel=COM_LET</x:v>
      </x:c>
      <x:c r="N362" s="15" t="str"/>
    </x:row>
    <x:row r="363" ht="88" customHeight="1">
      <x:c r="A363" s="15" t="str">
        <x:v>Bristol</x:v>
      </x:c>
      <x:c r="B363" s="15" t="str">
        <x:v>Avonbank Industrial Estate</x:v>
      </x:c>
      <x:c r="C363" s="15" t="str">
        <x:v>Avonmouth</x:v>
      </x:c>
      <x:c r="D363" s="14" t="n">
        <x:v>2645</x:v>
      </x:c>
      <x:c r="E363" s="30" t="str">
        <x:v>Nearby</x:v>
      </x:c>
      <x:c r="F363" s="30" t="str">
        <x:v>Estate / grouped industrial area</x:v>
      </x:c>
      <x:c r="G363" s="14" t="n">
        <x:f>COUNTIFS('Unit details'!$B$336:$B$980,$A363,'Unit details'!$V$336:$V$980,$A363&amp;" — "&amp;$B363,'Unit details'!$H$336:$H$980,"Current",'Unit details'!$E$336:$E$980,"Town")</x:f>
        <x:v>0</x:v>
      </x:c>
      <x:c r="H363" s="14" t="n">
        <x:f>COUNTIFS('Unit details'!$B$336:$B$980,$A363,'Unit details'!$V$336:$V$980,$A363&amp;" — "&amp;$B363,'Unit details'!$H$336:$H$980,"Current",'Unit details'!$E$336:$E$980,"Nearby")</x:f>
        <x:v>7</x:v>
      </x:c>
      <x:c r="I363" s="14" t="n">
        <x:f>COUNTIFS('Unit details'!$B$336:$B$980,$A363,'Unit details'!$V$336:$V$980,$A363&amp;" — "&amp;$B363,'Unit details'!$H$336:$H$980,"Current")</x:f>
        <x:v>7</x:v>
      </x:c>
      <x:c r="J363" s="14" t="n">
        <x:f>SUMIFS('Unit details'!$Y$336:$Y$980,'Unit details'!$B$336:$B$980,$A363,'Unit details'!$V$336:$V$980,$A363&amp;" — "&amp;$B363,'Unit details'!$H$336:$H$980,"Future")</x:f>
        <x:v>1</x:v>
      </x:c>
      <x:c r="K363" s="14" t="n">
        <x:f>COUNTIFS('Unit details'!$B$336:$B$980,$A363,'Unit details'!$V$336:$V$980,$A363&amp;" — "&amp;$B363,'Unit details'!$H$336:$H$980,"Uncertain")</x:f>
        <x:v>0</x:v>
      </x:c>
      <x:c r="L363"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 Further unit-specific sources are in Unit details.</x:v>
      </x:c>
      <x:c r="M363" s="15" t="str">
        <x:v>https://www.rightmove.co.uk/properties/773394837107808#/?channel=COM_LET</x:v>
      </x:c>
      <x:c r="N363" s="15" t="str">
        <x:v>https://www.rightmove.co.uk/properties/773337215897184#/?channel=COM_LET
https://www.rightmove.co.uk/properties/773342511052592#/?channel=COM_LET</x:v>
      </x:c>
    </x:row>
    <x:row r="364" ht="88" customHeight="1">
      <x:c r="A364" s="15" t="str">
        <x:v>Bristol</x:v>
      </x:c>
      <x:c r="B364" s="15" t="str">
        <x:v>Avonbridge Trading Estate</x:v>
      </x:c>
      <x:c r="C364" s="15" t="str">
        <x:v>Avonmouth</x:v>
      </x:c>
      <x:c r="D364" s="14" t="n">
        <x:v>2645</x:v>
      </x:c>
      <x:c r="E364" s="30" t="str">
        <x:v>Nearby</x:v>
      </x:c>
      <x:c r="F364" s="30" t="str">
        <x:v>Estate / grouped industrial area</x:v>
      </x:c>
      <x:c r="G364" s="14" t="n">
        <x:f>COUNTIFS('Unit details'!$B$336:$B$980,$A364,'Unit details'!$V$336:$V$980,$A364&amp;" — "&amp;$B364,'Unit details'!$H$336:$H$980,"Current",'Unit details'!$E$336:$E$980,"Town")</x:f>
        <x:v>0</x:v>
      </x:c>
      <x:c r="H364" s="14" t="n">
        <x:f>COUNTIFS('Unit details'!$B$336:$B$980,$A364,'Unit details'!$V$336:$V$980,$A364&amp;" — "&amp;$B364,'Unit details'!$H$336:$H$980,"Current",'Unit details'!$E$336:$E$980,"Nearby")</x:f>
        <x:v>2</x:v>
      </x:c>
      <x:c r="I364" s="14" t="n">
        <x:f>COUNTIFS('Unit details'!$B$336:$B$980,$A364,'Unit details'!$V$336:$V$980,$A364&amp;" — "&amp;$B364,'Unit details'!$H$336:$H$980,"Current")</x:f>
        <x:v>2</x:v>
      </x:c>
      <x:c r="J364" s="14" t="n">
        <x:f>SUMIFS('Unit details'!$Y$336:$Y$980,'Unit details'!$B$336:$B$980,$A364,'Unit details'!$V$336:$V$980,$A364&amp;" — "&amp;$B364,'Unit details'!$H$336:$H$980,"Future")</x:f>
        <x:v>0</x:v>
      </x:c>
      <x:c r="K364" s="14" t="n">
        <x:f>COUNTIFS('Unit details'!$B$336:$B$980,$A364,'Unit details'!$V$336:$V$980,$A364&amp;" — "&amp;$B364,'Unit details'!$H$336:$H$980,"Uncertain")</x:f>
        <x:v>0</x:v>
      </x:c>
      <x:c r="L364"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 Further unit-specific sources are in Unit details.</x:v>
      </x:c>
      <x:c r="M364" s="15" t="str">
        <x:v>https://www.rightmove.co.uk/properties/773379160898769#/?channel=COM_LET</x:v>
      </x:c>
      <x:c r="N364" s="15" t="str">
        <x:v>https://www.rightmove.co.uk/properties/172830473#/?channel=COM_LET
https://www.zoopla.co.uk/to-rent/commercial/details/72824998/</x:v>
      </x:c>
    </x:row>
    <x:row r="365" ht="88" customHeight="1">
      <x:c r="A365" s="15" t="str">
        <x:v>Bristol</x:v>
      </x:c>
      <x:c r="B365" s="15" t="str">
        <x:v>Aztec West</x:v>
      </x:c>
      <x:c r="C365" s="15" t="str">
        <x:v>Bradley Stoke / Aztec West</x:v>
      </x:c>
      <x:c r="D365" s="14"/>
      <x:c r="E365" s="30" t="str">
        <x:v>Nearby</x:v>
      </x:c>
      <x:c r="F365" s="30" t="str">
        <x:v>Estate / grouped industrial area</x:v>
      </x:c>
      <x:c r="G365" s="14" t="n">
        <x:f>COUNTIFS('Unit details'!$B$336:$B$980,$A365,'Unit details'!$V$336:$V$980,$A365&amp;" — "&amp;$B365,'Unit details'!$H$336:$H$980,"Current",'Unit details'!$E$336:$E$980,"Town")</x:f>
        <x:v>0</x:v>
      </x:c>
      <x:c r="H365" s="14" t="n">
        <x:f>COUNTIFS('Unit details'!$B$336:$B$980,$A365,'Unit details'!$V$336:$V$980,$A365&amp;" — "&amp;$B365,'Unit details'!$H$336:$H$980,"Current",'Unit details'!$E$336:$E$980,"Nearby")</x:f>
        <x:v>3</x:v>
      </x:c>
      <x:c r="I365" s="14" t="n">
        <x:f>COUNTIFS('Unit details'!$B$336:$B$980,$A365,'Unit details'!$V$336:$V$980,$A365&amp;" — "&amp;$B365,'Unit details'!$H$336:$H$980,"Current")</x:f>
        <x:v>3</x:v>
      </x:c>
      <x:c r="J365" s="14" t="n">
        <x:f>SUMIFS('Unit details'!$Y$336:$Y$980,'Unit details'!$B$336:$B$980,$A365,'Unit details'!$V$336:$V$980,$A365&amp;" — "&amp;$B365,'Unit details'!$H$336:$H$980,"Future")</x:f>
        <x:v>5</x:v>
      </x:c>
      <x:c r="K365" s="14" t="n">
        <x:f>COUNTIFS('Unit details'!$B$336:$B$980,$A365,'Unit details'!$V$336:$V$980,$A365&amp;" — "&amp;$B365,'Unit details'!$H$336:$H$980,"Uncertain")</x:f>
        <x:v>0</x:v>
      </x:c>
      <x:c r="L365" s="15" t="str">
        <x:v>Listing-evidenced estate/industrial area; standalone street premises are not necessarily formal industrial estates. Nearby Bristol market. Aztec West is marketed with Bradley Stoke / Almondsbury locality references; exact host BUA boundary unverified, so no population assigned. Host population uses Census 2021 BUA where the named locality can be matched. Nested schemes are grouped once; zero current means no identified unit in reviewed sources. Further unit-specific sources are in Unit details.</x:v>
      </x:c>
      <x:c r="M365" s="15" t="str">
        <x:v>https://www.zoopla.co.uk/to-rent/commercial/details/74569147/</x:v>
      </x:c>
      <x:c r="N365" s="15" t="str">
        <x:v>https://www.zoopla.co.uk/to-rent/commercial/details/74514005/
https://www.zoopla.co.uk/to-rent/commercial/details/74546424/</x:v>
      </x:c>
    </x:row>
    <x:row r="366" ht="88" customHeight="1">
      <x:c r="A366" s="15" t="str">
        <x:v>Bristol</x:v>
      </x:c>
      <x:c r="B366" s="15" t="str">
        <x:v>Burcott Road industrial area</x:v>
      </x:c>
      <x:c r="C366" s="15" t="str">
        <x:v>Avonmouth</x:v>
      </x:c>
      <x:c r="D366" s="14" t="n">
        <x:v>2645</x:v>
      </x:c>
      <x:c r="E366" s="30" t="str">
        <x:v>Nearby</x:v>
      </x:c>
      <x:c r="F366" s="30" t="str">
        <x:v>Standalone / other premises</x:v>
      </x:c>
      <x:c r="G366" s="14" t="n">
        <x:f>COUNTIFS('Unit details'!$B$336:$B$980,$A366,'Unit details'!$V$336:$V$980,$A366&amp;" — "&amp;$B366,'Unit details'!$H$336:$H$980,"Current",'Unit details'!$E$336:$E$980,"Town")</x:f>
        <x:v>0</x:v>
      </x:c>
      <x:c r="H366" s="14" t="n">
        <x:f>COUNTIFS('Unit details'!$B$336:$B$980,$A366,'Unit details'!$V$336:$V$980,$A366&amp;" — "&amp;$B366,'Unit details'!$H$336:$H$980,"Current",'Unit details'!$E$336:$E$980,"Nearby")</x:f>
        <x:v>0</x:v>
      </x:c>
      <x:c r="I366" s="14" t="n">
        <x:f>COUNTIFS('Unit details'!$B$336:$B$980,$A366,'Unit details'!$V$336:$V$980,$A366&amp;" — "&amp;$B366,'Unit details'!$H$336:$H$980,"Current")</x:f>
        <x:v>0</x:v>
      </x:c>
      <x:c r="J366" s="14" t="n">
        <x:f>SUMIFS('Unit details'!$Y$336:$Y$980,'Unit details'!$B$336:$B$980,$A366,'Unit details'!$V$336:$V$980,$A366&amp;" — "&amp;$B366,'Unit details'!$H$336:$H$980,"Future")</x:f>
        <x:v>1</x:v>
      </x:c>
      <x:c r="K366" s="14" t="n">
        <x:f>COUNTIFS('Unit details'!$B$336:$B$980,$A366,'Unit details'!$V$336:$V$980,$A366&amp;" — "&amp;$B366,'Unit details'!$H$336:$H$980,"Uncertain")</x:f>
        <x:v>0</x:v>
      </x:c>
      <x:c r="L366"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66" s="15" t="str">
        <x:v>https://www.rightmove.co.uk/properties/773383216866849#/?channel=COM_LET</x:v>
      </x:c>
      <x:c r="N366" s="15" t="str">
        <x:v>https://www.zoopla.co.uk/to-rent/commercial/details/72821998/</x:v>
      </x:c>
    </x:row>
    <x:row r="367" ht="127" customHeight="1">
      <x:c r="A367" s="15" t="str">
        <x:v>Bristol</x:v>
      </x:c>
      <x:c r="B367" s="15" t="str">
        <x:v>Cabot Park</x:v>
      </x:c>
      <x:c r="C367" s="15" t="str">
        <x:v>Avonmouth</x:v>
      </x:c>
      <x:c r="D367" s="14" t="n">
        <x:v>2645</x:v>
      </x:c>
      <x:c r="E367" s="30" t="str">
        <x:v>Nearby</x:v>
      </x:c>
      <x:c r="F367" s="30" t="str">
        <x:v>Estate / grouped industrial area</x:v>
      </x:c>
      <x:c r="G367" s="14" t="n">
        <x:f>COUNTIFS('Unit details'!$B$336:$B$980,$A367,'Unit details'!$V$336:$V$980,$A367&amp;" — "&amp;$B367,'Unit details'!$H$336:$H$980,"Current",'Unit details'!$E$336:$E$980,"Town")</x:f>
        <x:v>0</x:v>
      </x:c>
      <x:c r="H367" s="14" t="n">
        <x:f>COUNTIFS('Unit details'!$B$336:$B$980,$A367,'Unit details'!$V$336:$V$980,$A367&amp;" — "&amp;$B367,'Unit details'!$H$336:$H$980,"Current",'Unit details'!$E$336:$E$980,"Nearby")</x:f>
        <x:v>13</x:v>
      </x:c>
      <x:c r="I367" s="14" t="n">
        <x:f>COUNTIFS('Unit details'!$B$336:$B$980,$A367,'Unit details'!$V$336:$V$980,$A367&amp;" — "&amp;$B367,'Unit details'!$H$336:$H$980,"Current")</x:f>
        <x:v>13</x:v>
      </x:c>
      <x:c r="J367" s="14" t="n">
        <x:f>SUMIFS('Unit details'!$Y$336:$Y$980,'Unit details'!$B$336:$B$980,$A367,'Unit details'!$V$336:$V$980,$A367&amp;" — "&amp;$B367,'Unit details'!$H$336:$H$980,"Future")</x:f>
        <x:v>0</x:v>
      </x:c>
      <x:c r="K367" s="14" t="n">
        <x:f>COUNTIFS('Unit details'!$B$336:$B$980,$A367,'Unit details'!$V$336:$V$980,$A367&amp;" — "&amp;$B367,'Unit details'!$H$336:$H$980,"Uncertain")</x:f>
        <x:v>1</x:v>
      </x:c>
      <x:c r="L367"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 Further unit-specific sources are in Unit details.</x:v>
      </x:c>
      <x:c r="M367" s="15" t="str">
        <x:v>https://www.rightmove.co.uk/properties/760764280039872#/?channel=COM_LET</x:v>
      </x:c>
      <x:c r="N367" s="15" t="str">
        <x:v>https://www.rightmove.co.uk/properties/94249665#/?channel=COM_LET
https://www.zoopla.co.uk/to-rent/commercial/details/74488717/</x:v>
      </x:c>
    </x:row>
    <x:row r="368" ht="75" customHeight="1">
      <x:c r="A368" s="15" t="str">
        <x:v>Bristol</x:v>
      </x:c>
      <x:c r="B368" s="15" t="str">
        <x:v>Chittening Industrial Estate</x:v>
      </x:c>
      <x:c r="C368" s="15" t="str">
        <x:v>Avonmouth</x:v>
      </x:c>
      <x:c r="D368" s="14" t="n">
        <x:v>2645</x:v>
      </x:c>
      <x:c r="E368" s="30" t="str">
        <x:v>Nearby</x:v>
      </x:c>
      <x:c r="F368" s="30" t="str">
        <x:v>Estate / grouped industrial area</x:v>
      </x:c>
      <x:c r="G368" s="14" t="n">
        <x:f>COUNTIFS('Unit details'!$B$336:$B$980,$A368,'Unit details'!$V$336:$V$980,$A368&amp;" — "&amp;$B368,'Unit details'!$H$336:$H$980,"Current",'Unit details'!$E$336:$E$980,"Town")</x:f>
        <x:v>0</x:v>
      </x:c>
      <x:c r="H368" s="14" t="n">
        <x:f>COUNTIFS('Unit details'!$B$336:$B$980,$A368,'Unit details'!$V$336:$V$980,$A368&amp;" — "&amp;$B368,'Unit details'!$H$336:$H$980,"Current",'Unit details'!$E$336:$E$980,"Nearby")</x:f>
        <x:v>0</x:v>
      </x:c>
      <x:c r="I368" s="14" t="n">
        <x:f>COUNTIFS('Unit details'!$B$336:$B$980,$A368,'Unit details'!$V$336:$V$980,$A368&amp;" — "&amp;$B368,'Unit details'!$H$336:$H$980,"Current")</x:f>
        <x:v>0</x:v>
      </x:c>
      <x:c r="J368" s="14" t="n">
        <x:f>SUMIFS('Unit details'!$Y$336:$Y$980,'Unit details'!$B$336:$B$980,$A368,'Unit details'!$V$336:$V$980,$A368&amp;" — "&amp;$B368,'Unit details'!$H$336:$H$980,"Future")</x:f>
        <x:v>2</x:v>
      </x:c>
      <x:c r="K368" s="14" t="n">
        <x:f>COUNTIFS('Unit details'!$B$336:$B$980,$A368,'Unit details'!$V$336:$V$980,$A368&amp;" — "&amp;$B368,'Unit details'!$H$336:$H$980,"Uncertain")</x:f>
        <x:v>0</x:v>
      </x:c>
      <x:c r="L368"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x:v>
      </x:c>
      <x:c r="M368" s="15" t="str">
        <x:v>https://www.rightmove.co.uk/properties/773349092068497#/?channel=COM_LET</x:v>
      </x:c>
      <x:c r="N368" s="15" t="str"/>
    </x:row>
    <x:row r="369" ht="88" customHeight="1">
      <x:c r="A369" s="15" t="str">
        <x:v>Bristol</x:v>
      </x:c>
      <x:c r="B369" s="15" t="str">
        <x:v>Dean Road Trading Estate</x:v>
      </x:c>
      <x:c r="C369" s="15" t="str">
        <x:v>Avonmouth</x:v>
      </x:c>
      <x:c r="D369" s="14" t="n">
        <x:v>2645</x:v>
      </x:c>
      <x:c r="E369" s="30" t="str">
        <x:v>Nearby</x:v>
      </x:c>
      <x:c r="F369" s="30" t="str">
        <x:v>Estate / grouped industrial area</x:v>
      </x:c>
      <x:c r="G369" s="14" t="n">
        <x:f>COUNTIFS('Unit details'!$B$336:$B$980,$A369,'Unit details'!$V$336:$V$980,$A369&amp;" — "&amp;$B369,'Unit details'!$H$336:$H$980,"Current",'Unit details'!$E$336:$E$980,"Town")</x:f>
        <x:v>0</x:v>
      </x:c>
      <x:c r="H369" s="14" t="n">
        <x:f>COUNTIFS('Unit details'!$B$336:$B$980,$A369,'Unit details'!$V$336:$V$980,$A369&amp;" — "&amp;$B369,'Unit details'!$H$336:$H$980,"Current",'Unit details'!$E$336:$E$980,"Nearby")</x:f>
        <x:v>0</x:v>
      </x:c>
      <x:c r="I369" s="14" t="n">
        <x:f>COUNTIFS('Unit details'!$B$336:$B$980,$A369,'Unit details'!$V$336:$V$980,$A369&amp;" — "&amp;$B369,'Unit details'!$H$336:$H$980,"Current")</x:f>
        <x:v>0</x:v>
      </x:c>
      <x:c r="J369" s="14" t="n">
        <x:f>SUMIFS('Unit details'!$Y$336:$Y$980,'Unit details'!$B$336:$B$980,$A369,'Unit details'!$V$336:$V$980,$A369&amp;" — "&amp;$B369,'Unit details'!$H$336:$H$980,"Future")</x:f>
        <x:v>1</x:v>
      </x:c>
      <x:c r="K369" s="14" t="n">
        <x:f>COUNTIFS('Unit details'!$B$336:$B$980,$A369,'Unit details'!$V$336:$V$980,$A369&amp;" — "&amp;$B369,'Unit details'!$H$336:$H$980,"Uncertain")</x:f>
        <x:v>0</x:v>
      </x:c>
      <x:c r="L369"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 Further unit-specific sources are in Unit details.</x:v>
      </x:c>
      <x:c r="M369" s="15" t="str">
        <x:v>https://www.rightmove.co.uk/properties/762560851374592#/?channel=COM_LET</x:v>
      </x:c>
      <x:c r="N369" s="15" t="str">
        <x:v>https://www.rightmove.co.uk/properties/90728049#/?channel=COM_LET
https://www.rightmove.co.uk/properties/773396147831441#/?channel=COM_LET</x:v>
      </x:c>
    </x:row>
    <x:row r="370" ht="75" customHeight="1">
      <x:c r="A370" s="15" t="str">
        <x:v>Bristol</x:v>
      </x:c>
      <x:c r="B370" s="15" t="str">
        <x:v>Eastpark Trading Estate</x:v>
      </x:c>
      <x:c r="C370" s="15" t="str">
        <x:v>Whitehall</x:v>
      </x:c>
      <x:c r="D370" s="14"/>
      <x:c r="E370" s="30" t="str">
        <x:v>Nearby</x:v>
      </x:c>
      <x:c r="F370" s="30" t="str">
        <x:v>Estate / grouped industrial area</x:v>
      </x:c>
      <x:c r="G370" s="14" t="n">
        <x:f>COUNTIFS('Unit details'!$B$336:$B$980,$A370,'Unit details'!$V$336:$V$980,$A370&amp;" — "&amp;$B370,'Unit details'!$H$336:$H$980,"Current",'Unit details'!$E$336:$E$980,"Town")</x:f>
        <x:v>0</x:v>
      </x:c>
      <x:c r="H370" s="14" t="n">
        <x:f>COUNTIFS('Unit details'!$B$336:$B$980,$A370,'Unit details'!$V$336:$V$980,$A370&amp;" — "&amp;$B370,'Unit details'!$H$336:$H$980,"Current",'Unit details'!$E$336:$E$980,"Nearby")</x:f>
        <x:v>2</x:v>
      </x:c>
      <x:c r="I370" s="14" t="n">
        <x:f>COUNTIFS('Unit details'!$B$336:$B$980,$A370,'Unit details'!$V$336:$V$980,$A370&amp;" — "&amp;$B370,'Unit details'!$H$336:$H$980,"Current")</x:f>
        <x:v>2</x:v>
      </x:c>
      <x:c r="J370" s="14" t="n">
        <x:f>SUMIFS('Unit details'!$Y$336:$Y$980,'Unit details'!$B$336:$B$980,$A370,'Unit details'!$V$336:$V$980,$A370&amp;" — "&amp;$B370,'Unit details'!$H$336:$H$980,"Future")</x:f>
        <x:v>0</x:v>
      </x:c>
      <x:c r="K370" s="14" t="n">
        <x:f>COUNTIFS('Unit details'!$B$336:$B$980,$A370,'Unit details'!$V$336:$V$980,$A370&amp;" — "&amp;$B370,'Unit details'!$H$336:$H$980,"Uncertain")</x:f>
        <x:v>0</x:v>
      </x:c>
      <x:c r="L370" s="15" t="str">
        <x:v>Listing-evidenced estate/industrial area; standalone street premises are not necessarily formal industrial estates. Nearby Bristol market. Locality retained as advertised; its boundary with Bristol / Kingswood and Fishponds BUA has not been verified, so no population assigned. Host population uses Census 2021 BUA where the named locality can be matched. Nested schemes are grouped once; zero current means no identified unit in reviewed sources.</x:v>
      </x:c>
      <x:c r="M370" s="15" t="str">
        <x:v>https://www.rightmove.co.uk/properties/91935606#/?channel=COM_LET</x:v>
      </x:c>
      <x:c r="N370" s="15" t="str">
        <x:v>https://www.rightmove.co.uk/properties/91935609#/?channel=COM_LET</x:v>
      </x:c>
    </x:row>
    <x:row r="371" ht="62" customHeight="1">
      <x:c r="A371" s="15" t="str">
        <x:v>Bristol</x:v>
      </x:c>
      <x:c r="B371" s="15" t="str">
        <x:v>Hallen Industrial Estate</x:v>
      </x:c>
      <x:c r="C371" s="15" t="str">
        <x:v>Hallen</x:v>
      </x:c>
      <x:c r="D371" s="14"/>
      <x:c r="E371" s="30" t="str">
        <x:v>Nearby</x:v>
      </x:c>
      <x:c r="F371" s="30" t="str">
        <x:v>Estate / grouped industrial area</x:v>
      </x:c>
      <x:c r="G371" s="14" t="n">
        <x:f>COUNTIFS('Unit details'!$B$336:$B$980,$A371,'Unit details'!$V$336:$V$980,$A371&amp;" — "&amp;$B371,'Unit details'!$H$336:$H$980,"Current",'Unit details'!$E$336:$E$980,"Town")</x:f>
        <x:v>0</x:v>
      </x:c>
      <x:c r="H371" s="14" t="n">
        <x:f>COUNTIFS('Unit details'!$B$336:$B$980,$A371,'Unit details'!$V$336:$V$980,$A371&amp;" — "&amp;$B371,'Unit details'!$H$336:$H$980,"Current",'Unit details'!$E$336:$E$980,"Nearby")</x:f>
        <x:v>1</x:v>
      </x:c>
      <x:c r="I371" s="14" t="n">
        <x:f>COUNTIFS('Unit details'!$B$336:$B$980,$A371,'Unit details'!$V$336:$V$980,$A371&amp;" — "&amp;$B371,'Unit details'!$H$336:$H$980,"Current")</x:f>
        <x:v>1</x:v>
      </x:c>
      <x:c r="J371" s="14" t="n">
        <x:f>SUMIFS('Unit details'!$Y$336:$Y$980,'Unit details'!$B$336:$B$980,$A371,'Unit details'!$V$336:$V$980,$A371&amp;" — "&amp;$B371,'Unit details'!$H$336:$H$980,"Future")</x:f>
        <x:v>0</x:v>
      </x:c>
      <x:c r="K371" s="14" t="n">
        <x:f>COUNTIFS('Unit details'!$B$336:$B$980,$A371,'Unit details'!$V$336:$V$980,$A371&amp;" — "&amp;$B371,'Unit details'!$H$336:$H$980,"Uncertain")</x:f>
        <x:v>0</x:v>
      </x:c>
      <x:c r="L371" s="15" t="str">
        <x:v>Listing-evidenced estate/industrial area; standalone street premises are not necessarily formal industrial estates. Nearby Bristol market. Exact named-host ONS BUA match unverified, so no population assigned. Host population uses Census 2021 BUA where the named locality can be matched. Nested schemes are grouped once; zero current means no identified unit in reviewed sources.</x:v>
      </x:c>
      <x:c r="M371" s="15" t="str">
        <x:v>https://www.zoopla.co.uk/to-rent/commercial/details/69128514/</x:v>
      </x:c>
      <x:c r="N371" s="15" t="str"/>
    </x:row>
    <x:row r="372" ht="75" customHeight="1">
      <x:c r="A372" s="15" t="str">
        <x:v>Bristol</x:v>
      </x:c>
      <x:c r="B372" s="15" t="str">
        <x:v>Haslemere Industrial Estate</x:v>
      </x:c>
      <x:c r="C372" s="15" t="str">
        <x:v>Avonmouth</x:v>
      </x:c>
      <x:c r="D372" s="14" t="n">
        <x:v>2645</x:v>
      </x:c>
      <x:c r="E372" s="30" t="str">
        <x:v>Nearby</x:v>
      </x:c>
      <x:c r="F372" s="30" t="str">
        <x:v>Estate / grouped industrial area</x:v>
      </x:c>
      <x:c r="G372" s="14" t="n">
        <x:f>COUNTIFS('Unit details'!$B$336:$B$980,$A372,'Unit details'!$V$336:$V$980,$A372&amp;" — "&amp;$B372,'Unit details'!$H$336:$H$980,"Current",'Unit details'!$E$336:$E$980,"Town")</x:f>
        <x:v>0</x:v>
      </x:c>
      <x:c r="H372" s="14" t="n">
        <x:f>COUNTIFS('Unit details'!$B$336:$B$980,$A372,'Unit details'!$V$336:$V$980,$A372&amp;" — "&amp;$B372,'Unit details'!$H$336:$H$980,"Current",'Unit details'!$E$336:$E$980,"Nearby")</x:f>
        <x:v>1</x:v>
      </x:c>
      <x:c r="I372" s="14" t="n">
        <x:f>COUNTIFS('Unit details'!$B$336:$B$980,$A372,'Unit details'!$V$336:$V$980,$A372&amp;" — "&amp;$B372,'Unit details'!$H$336:$H$980,"Current")</x:f>
        <x:v>1</x:v>
      </x:c>
      <x:c r="J372" s="14" t="n">
        <x:f>SUMIFS('Unit details'!$Y$336:$Y$980,'Unit details'!$B$336:$B$980,$A372,'Unit details'!$V$336:$V$980,$A372&amp;" — "&amp;$B372,'Unit details'!$H$336:$H$980,"Future")</x:f>
        <x:v>0</x:v>
      </x:c>
      <x:c r="K372" s="14" t="n">
        <x:f>COUNTIFS('Unit details'!$B$336:$B$980,$A372,'Unit details'!$V$336:$V$980,$A372&amp;" — "&amp;$B372,'Unit details'!$H$336:$H$980,"Uncertain")</x:f>
        <x:v>0</x:v>
      </x:c>
      <x:c r="L372"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x:v>
      </x:c>
      <x:c r="M372" s="15" t="str">
        <x:v>https://www.rightmove.co.uk/properties/754395587889584#/?channel=COM_LET</x:v>
      </x:c>
      <x:c r="N372" s="15" t="str">
        <x:v>https://www.rightmove.co.uk/properties/135535427#/?channel=COM_LET
https://www.zoopla.co.uk/to-rent/commercial/details/71622648/</x:v>
      </x:c>
    </x:row>
    <x:row r="373" ht="62" customHeight="1">
      <x:c r="A373" s="15" t="str">
        <x:v>Bristol</x:v>
      </x:c>
      <x:c r="B373" s="15" t="str">
        <x:v>Horizon 38</x:v>
      </x:c>
      <x:c r="C373" s="15" t="str">
        <x:v>Filton</x:v>
      </x:c>
      <x:c r="D373" s="14" t="n">
        <x:v>10960</x:v>
      </x:c>
      <x:c r="E373" s="30" t="str">
        <x:v>Nearby</x:v>
      </x:c>
      <x:c r="F373" s="30" t="str">
        <x:v>Estate / grouped industrial area</x:v>
      </x:c>
      <x:c r="G373" s="14" t="n">
        <x:f>COUNTIFS('Unit details'!$B$336:$B$980,$A373,'Unit details'!$V$336:$V$980,$A373&amp;" — "&amp;$B373,'Unit details'!$H$336:$H$980,"Current",'Unit details'!$E$336:$E$980,"Town")</x:f>
        <x:v>0</x:v>
      </x:c>
      <x:c r="H373" s="14" t="n">
        <x:f>COUNTIFS('Unit details'!$B$336:$B$980,$A373,'Unit details'!$V$336:$V$980,$A373&amp;" — "&amp;$B373,'Unit details'!$H$336:$H$980,"Current",'Unit details'!$E$336:$E$980,"Nearby")</x:f>
        <x:v>0</x:v>
      </x:c>
      <x:c r="I373" s="14" t="n">
        <x:f>COUNTIFS('Unit details'!$B$336:$B$980,$A373,'Unit details'!$V$336:$V$980,$A373&amp;" — "&amp;$B373,'Unit details'!$H$336:$H$980,"Current")</x:f>
        <x:v>0</x:v>
      </x:c>
      <x:c r="J373" s="14" t="n">
        <x:f>SUMIFS('Unit details'!$Y$336:$Y$980,'Unit details'!$B$336:$B$980,$A373,'Unit details'!$V$336:$V$980,$A373&amp;" — "&amp;$B373,'Unit details'!$H$336:$H$980,"Future")</x:f>
        <x:v>1</x:v>
      </x:c>
      <x:c r="K373" s="14" t="n">
        <x:f>COUNTIFS('Unit details'!$B$336:$B$980,$A373,'Unit details'!$V$336:$V$980,$A373&amp;" — "&amp;$B373,'Unit details'!$H$336:$H$980,"Uncertain")</x:f>
        <x:v>0</x:v>
      </x:c>
      <x:c r="L373" s="15" t="str">
        <x:v>Listing-evidenced estate/industrial area; standalone street premises are not necessarily formal industrial estates. ONS BUA population is for named host Filton; property boundary unverified. Host population uses Census 2021 BUA where the named locality can be matched. Nested schemes are grouped once; zero current means no identified unit in reviewed sources.</x:v>
      </x:c>
      <x:c r="M373" s="15" t="str">
        <x:v>https://www.zoopla.co.uk/to-rent/commercial/details/73597602/</x:v>
      </x:c>
      <x:c r="N373" s="15" t="str">
        <x:v>https://www.zoopla.co.uk/to-rent/commercial/details/72821909/</x:v>
      </x:c>
    </x:row>
    <x:row r="374" ht="88" customHeight="1">
      <x:c r="A374" s="15" t="str">
        <x:v>Bristol</x:v>
      </x:c>
      <x:c r="B374" s="15" t="str">
        <x:v>Kingsfield Lane industrial premises</x:v>
      </x:c>
      <x:c r="C374" s="15" t="str">
        <x:v>Longwell Green</x:v>
      </x:c>
      <x:c r="D374" s="14"/>
      <x:c r="E374" s="30" t="str">
        <x:v>Nearby</x:v>
      </x:c>
      <x:c r="F374" s="30" t="str">
        <x:v>Standalone / other premises</x:v>
      </x:c>
      <x:c r="G374" s="14" t="n">
        <x:f>COUNTIFS('Unit details'!$B$336:$B$980,$A374,'Unit details'!$V$336:$V$980,$A374&amp;" — "&amp;$B374,'Unit details'!$H$336:$H$980,"Current",'Unit details'!$E$336:$E$980,"Town")</x:f>
        <x:v>0</x:v>
      </x:c>
      <x:c r="H374" s="14" t="n">
        <x:f>COUNTIFS('Unit details'!$B$336:$B$980,$A374,'Unit details'!$V$336:$V$980,$A374&amp;" — "&amp;$B374,'Unit details'!$H$336:$H$980,"Current",'Unit details'!$E$336:$E$980,"Nearby")</x:f>
        <x:v>1</x:v>
      </x:c>
      <x:c r="I374" s="14" t="n">
        <x:f>COUNTIFS('Unit details'!$B$336:$B$980,$A374,'Unit details'!$V$336:$V$980,$A374&amp;" — "&amp;$B374,'Unit details'!$H$336:$H$980,"Current")</x:f>
        <x:v>1</x:v>
      </x:c>
      <x:c r="J374" s="14" t="n">
        <x:f>SUMIFS('Unit details'!$Y$336:$Y$980,'Unit details'!$B$336:$B$980,$A374,'Unit details'!$V$336:$V$980,$A374&amp;" — "&amp;$B374,'Unit details'!$H$336:$H$980,"Future")</x:f>
        <x:v>0</x:v>
      </x:c>
      <x:c r="K374" s="14" t="n">
        <x:f>COUNTIFS('Unit details'!$B$336:$B$980,$A374,'Unit details'!$V$336:$V$980,$A374&amp;" — "&amp;$B374,'Unit details'!$H$336:$H$980,"Uncertain")</x:f>
        <x:v>0</x:v>
      </x:c>
      <x:c r="L374" s="15" t="str">
        <x:v>Listing-evidenced estate/industrial area; standalone street premises are not necessarily formal industrial estates. Nearby Bristol market. Locality retained as advertised; its boundary with Bristol / Kingswood and Fishponds BUA has not been verified, so no population assigned.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74" s="15" t="str">
        <x:v>https://www.rightmove.co.uk/properties/173685188#/?channel=COM_LET</x:v>
      </x:c>
      <x:c r="N374" s="15" t="str"/>
    </x:row>
    <x:row r="375" ht="88" customHeight="1">
      <x:c r="A375" s="15" t="str">
        <x:v>Bristol</x:v>
      </x:c>
      <x:c r="B375" s="15" t="str">
        <x:v>Lescren Way industrial area</x:v>
      </x:c>
      <x:c r="C375" s="15" t="str">
        <x:v>Avonmouth</x:v>
      </x:c>
      <x:c r="D375" s="14" t="n">
        <x:v>2645</x:v>
      </x:c>
      <x:c r="E375" s="30" t="str">
        <x:v>Nearby</x:v>
      </x:c>
      <x:c r="F375" s="30" t="str">
        <x:v>Standalone / other premises</x:v>
      </x:c>
      <x:c r="G375" s="14" t="n">
        <x:f>COUNTIFS('Unit details'!$B$336:$B$980,$A375,'Unit details'!$V$336:$V$980,$A375&amp;" — "&amp;$B375,'Unit details'!$H$336:$H$980,"Current",'Unit details'!$E$336:$E$980,"Town")</x:f>
        <x:v>0</x:v>
      </x:c>
      <x:c r="H375" s="14" t="n">
        <x:f>COUNTIFS('Unit details'!$B$336:$B$980,$A375,'Unit details'!$V$336:$V$980,$A375&amp;" — "&amp;$B375,'Unit details'!$H$336:$H$980,"Current",'Unit details'!$E$336:$E$980,"Nearby")</x:f>
        <x:v>0</x:v>
      </x:c>
      <x:c r="I375" s="14" t="n">
        <x:f>COUNTIFS('Unit details'!$B$336:$B$980,$A375,'Unit details'!$V$336:$V$980,$A375&amp;" — "&amp;$B375,'Unit details'!$H$336:$H$980,"Current")</x:f>
        <x:v>0</x:v>
      </x:c>
      <x:c r="J375" s="14" t="n">
        <x:f>SUMIFS('Unit details'!$Y$336:$Y$980,'Unit details'!$B$336:$B$980,$A375,'Unit details'!$V$336:$V$980,$A375&amp;" — "&amp;$B375,'Unit details'!$H$336:$H$980,"Future")</x:f>
        <x:v>2</x:v>
      </x:c>
      <x:c r="K375" s="14" t="n">
        <x:f>COUNTIFS('Unit details'!$B$336:$B$980,$A375,'Unit details'!$V$336:$V$980,$A375&amp;" — "&amp;$B375,'Unit details'!$H$336:$H$980,"Uncertain")</x:f>
        <x:v>0</x:v>
      </x:c>
      <x:c r="L375"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75" s="15" t="str">
        <x:v>https://www.rightmove.co.uk/properties/773354714475153#/?channel=COM_LET</x:v>
      </x:c>
      <x:c r="N375" s="15" t="str"/>
    </x:row>
    <x:row r="376" ht="62" customHeight="1">
      <x:c r="A376" s="15" t="str">
        <x:v>Bristol</x:v>
      </x:c>
      <x:c r="B376" s="15" t="str">
        <x:v>Parallel 49</x:v>
      </x:c>
      <x:c r="C376" s="15" t="str">
        <x:v>Hallen / Severn Road</x:v>
      </x:c>
      <x:c r="D376" s="14"/>
      <x:c r="E376" s="30" t="str">
        <x:v>Nearby</x:v>
      </x:c>
      <x:c r="F376" s="30" t="str">
        <x:v>Estate / grouped industrial area</x:v>
      </x:c>
      <x:c r="G376" s="14" t="n">
        <x:f>COUNTIFS('Unit details'!$B$336:$B$980,$A376,'Unit details'!$V$336:$V$980,$A376&amp;" — "&amp;$B376,'Unit details'!$H$336:$H$980,"Current",'Unit details'!$E$336:$E$980,"Town")</x:f>
        <x:v>0</x:v>
      </x:c>
      <x:c r="H376" s="14" t="n">
        <x:f>COUNTIFS('Unit details'!$B$336:$B$980,$A376,'Unit details'!$V$336:$V$980,$A376&amp;" — "&amp;$B376,'Unit details'!$H$336:$H$980,"Current",'Unit details'!$E$336:$E$980,"Nearby")</x:f>
        <x:v>1</x:v>
      </x:c>
      <x:c r="I376" s="14" t="n">
        <x:f>COUNTIFS('Unit details'!$B$336:$B$980,$A376,'Unit details'!$V$336:$V$980,$A376&amp;" — "&amp;$B376,'Unit details'!$H$336:$H$980,"Current")</x:f>
        <x:v>1</x:v>
      </x:c>
      <x:c r="J376" s="14" t="n">
        <x:f>SUMIFS('Unit details'!$Y$336:$Y$980,'Unit details'!$B$336:$B$980,$A376,'Unit details'!$V$336:$V$980,$A376&amp;" — "&amp;$B376,'Unit details'!$H$336:$H$980,"Future")</x:f>
        <x:v>0</x:v>
      </x:c>
      <x:c r="K376" s="14" t="n">
        <x:f>COUNTIFS('Unit details'!$B$336:$B$980,$A376,'Unit details'!$V$336:$V$980,$A376&amp;" — "&amp;$B376,'Unit details'!$H$336:$H$980,"Uncertain")</x:f>
        <x:v>0</x:v>
      </x:c>
      <x:c r="L376" s="15" t="str">
        <x:v>Listing-evidenced estate/industrial area; standalone street premises are not necessarily formal industrial estates. Nearby Bristol market. Exact named-host ONS BUA match unverified, so no population assigned. Host population uses Census 2021 BUA where the named locality can be matched. Nested schemes are grouped once; zero current means no identified unit in reviewed sources.</x:v>
      </x:c>
      <x:c r="M376" s="15" t="str">
        <x:v>https://www.zoopla.co.uk/to-rent/commercial/details/72962701/</x:v>
      </x:c>
      <x:c r="N376" s="15" t="str"/>
    </x:row>
    <x:row r="377" ht="101" customHeight="1">
      <x:c r="A377" s="15" t="str">
        <x:v>Bristol</x:v>
      </x:c>
      <x:c r="B377" s="15" t="str">
        <x:v>Portview Road industrial area</x:v>
      </x:c>
      <x:c r="C377" s="15" t="str">
        <x:v>Avonmouth</x:v>
      </x:c>
      <x:c r="D377" s="14" t="n">
        <x:v>2645</x:v>
      </x:c>
      <x:c r="E377" s="30" t="str">
        <x:v>Nearby</x:v>
      </x:c>
      <x:c r="F377" s="30" t="str">
        <x:v>Standalone / other premises</x:v>
      </x:c>
      <x:c r="G377" s="14" t="n">
        <x:f>COUNTIFS('Unit details'!$B$336:$B$980,$A377,'Unit details'!$V$336:$V$980,$A377&amp;" — "&amp;$B377,'Unit details'!$H$336:$H$980,"Current",'Unit details'!$E$336:$E$980,"Town")</x:f>
        <x:v>0</x:v>
      </x:c>
      <x:c r="H377" s="14" t="n">
        <x:f>COUNTIFS('Unit details'!$B$336:$B$980,$A377,'Unit details'!$V$336:$V$980,$A377&amp;" — "&amp;$B377,'Unit details'!$H$336:$H$980,"Current",'Unit details'!$E$336:$E$980,"Nearby")</x:f>
        <x:v>3</x:v>
      </x:c>
      <x:c r="I377" s="14" t="n">
        <x:f>COUNTIFS('Unit details'!$B$336:$B$980,$A377,'Unit details'!$V$336:$V$980,$A377&amp;" — "&amp;$B377,'Unit details'!$H$336:$H$980,"Current")</x:f>
        <x:v>3</x:v>
      </x:c>
      <x:c r="J377" s="14" t="n">
        <x:f>SUMIFS('Unit details'!$Y$336:$Y$980,'Unit details'!$B$336:$B$980,$A377,'Unit details'!$V$336:$V$980,$A377&amp;" — "&amp;$B377,'Unit details'!$H$336:$H$980,"Future")</x:f>
        <x:v>0</x:v>
      </x:c>
      <x:c r="K377" s="14" t="n">
        <x:f>COUNTIFS('Unit details'!$B$336:$B$980,$A377,'Unit details'!$V$336:$V$980,$A377&amp;" — "&amp;$B377,'Unit details'!$H$336:$H$980,"Uncertain")</x:f>
        <x:v>0</x:v>
      </x:c>
      <x:c r="L377"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Label is a street location or standalone premises, not independently established as a named industrial estate. Host population uses Census 2021 BUA where the named locality can be matched. Nested schemes are grouped once; zero current means no identified unit in reviewed sources. Further unit-specific sources are in Unit details.</x:v>
      </x:c>
      <x:c r="M377" s="15" t="str">
        <x:v>https://www.rightmove.co.uk/properties/92876070#/?channel=COM_LET</x:v>
      </x:c>
      <x:c r="N377" s="15" t="str">
        <x:v>https://www.zoopla.co.uk/to-rent/commercial/details/74174917/
https://www.zoopla.co.uk/to-rent/commercial/details/74199697/</x:v>
      </x:c>
    </x:row>
    <x:row r="378" ht="88" customHeight="1">
      <x:c r="A378" s="15" t="str">
        <x:v>Bristol</x:v>
      </x:c>
      <x:c r="B378" s="15" t="str">
        <x:v>Severnside Trading Estate</x:v>
      </x:c>
      <x:c r="C378" s="15" t="str">
        <x:v>Avonmouth</x:v>
      </x:c>
      <x:c r="D378" s="14" t="n">
        <x:v>2645</x:v>
      </x:c>
      <x:c r="E378" s="30" t="str">
        <x:v>Nearby</x:v>
      </x:c>
      <x:c r="F378" s="30" t="str">
        <x:v>Estate / grouped industrial area</x:v>
      </x:c>
      <x:c r="G378" s="14" t="n">
        <x:f>COUNTIFS('Unit details'!$B$336:$B$980,$A378,'Unit details'!$V$336:$V$980,$A378&amp;" — "&amp;$B378,'Unit details'!$H$336:$H$980,"Current",'Unit details'!$E$336:$E$980,"Town")</x:f>
        <x:v>0</x:v>
      </x:c>
      <x:c r="H378" s="14" t="n">
        <x:f>COUNTIFS('Unit details'!$B$336:$B$980,$A378,'Unit details'!$V$336:$V$980,$A378&amp;" — "&amp;$B378,'Unit details'!$H$336:$H$980,"Current",'Unit details'!$E$336:$E$980,"Nearby")</x:f>
        <x:v>2</x:v>
      </x:c>
      <x:c r="I378" s="14" t="n">
        <x:f>COUNTIFS('Unit details'!$B$336:$B$980,$A378,'Unit details'!$V$336:$V$980,$A378&amp;" — "&amp;$B378,'Unit details'!$H$336:$H$980,"Current")</x:f>
        <x:v>2</x:v>
      </x:c>
      <x:c r="J378" s="14" t="n">
        <x:f>SUMIFS('Unit details'!$Y$336:$Y$980,'Unit details'!$B$336:$B$980,$A378,'Unit details'!$V$336:$V$980,$A378&amp;" — "&amp;$B378,'Unit details'!$H$336:$H$980,"Future")</x:f>
        <x:v>0</x:v>
      </x:c>
      <x:c r="K378" s="14" t="n">
        <x:f>COUNTIFS('Unit details'!$B$336:$B$980,$A378,'Unit details'!$V$336:$V$980,$A378&amp;" — "&amp;$B378,'Unit details'!$H$336:$H$980,"Uncertain")</x:f>
        <x:v>0</x:v>
      </x:c>
      <x:c r="L378"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 Further unit-specific sources are in Unit details.</x:v>
      </x:c>
      <x:c r="M378" s="15" t="str">
        <x:v>https://www.rightmove.co.uk/properties/90587817#/?channel=COM_LET</x:v>
      </x:c>
      <x:c r="N378" s="15" t="str">
        <x:v>https://www.rightmove.co.uk/properties/762561866435456#/?channel=COM_LET
https://www.rightmove.co.uk/properties/773396420376016#/?channel=COM_LET</x:v>
      </x:c>
    </x:row>
    <x:row r="379" ht="75" customHeight="1">
      <x:c r="A379" s="15" t="str">
        <x:v>Bristol</x:v>
      </x:c>
      <x:c r="B379" s="15" t="str">
        <x:v>St Andrews Trading Estate</x:v>
      </x:c>
      <x:c r="C379" s="15" t="str">
        <x:v>Avonmouth</x:v>
      </x:c>
      <x:c r="D379" s="14" t="n">
        <x:v>2645</x:v>
      </x:c>
      <x:c r="E379" s="30" t="str">
        <x:v>Nearby</x:v>
      </x:c>
      <x:c r="F379" s="30" t="str">
        <x:v>Estate / grouped industrial area</x:v>
      </x:c>
      <x:c r="G379" s="14" t="n">
        <x:f>COUNTIFS('Unit details'!$B$336:$B$980,$A379,'Unit details'!$V$336:$V$980,$A379&amp;" — "&amp;$B379,'Unit details'!$H$336:$H$980,"Current",'Unit details'!$E$336:$E$980,"Town")</x:f>
        <x:v>0</x:v>
      </x:c>
      <x:c r="H379" s="14" t="n">
        <x:f>COUNTIFS('Unit details'!$B$336:$B$980,$A379,'Unit details'!$V$336:$V$980,$A379&amp;" — "&amp;$B379,'Unit details'!$H$336:$H$980,"Current",'Unit details'!$E$336:$E$980,"Nearby")</x:f>
        <x:v>2</x:v>
      </x:c>
      <x:c r="I379" s="14" t="n">
        <x:f>COUNTIFS('Unit details'!$B$336:$B$980,$A379,'Unit details'!$V$336:$V$980,$A379&amp;" — "&amp;$B379,'Unit details'!$H$336:$H$980,"Current")</x:f>
        <x:v>2</x:v>
      </x:c>
      <x:c r="J379" s="14" t="n">
        <x:f>SUMIFS('Unit details'!$Y$336:$Y$980,'Unit details'!$B$336:$B$980,$A379,'Unit details'!$V$336:$V$980,$A379&amp;" — "&amp;$B379,'Unit details'!$H$336:$H$980,"Future")</x:f>
        <x:v>0</x:v>
      </x:c>
      <x:c r="K379" s="14" t="n">
        <x:f>COUNTIFS('Unit details'!$B$336:$B$980,$A379,'Unit details'!$V$336:$V$980,$A379&amp;" — "&amp;$B379,'Unit details'!$H$336:$H$980,"Uncertain")</x:f>
        <x:v>0</x:v>
      </x:c>
      <x:c r="L379"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Host population uses Census 2021 BUA where the named locality can be matched. Nested schemes are grouped once; zero current means no identified unit in reviewed sources.</x:v>
      </x:c>
      <x:c r="M379" s="15" t="str">
        <x:v>https://www.rightmove.co.uk/properties/773401902395713#/?channel=COM_LET</x:v>
      </x:c>
      <x:c r="N379" s="15" t="str">
        <x:v>https://www.zoopla.co.uk/to-rent/commercial/details/73915519/
https://www.rightmove.co.uk/properties/773363606319265#/?channel=COM_LET</x:v>
      </x:c>
    </x:row>
    <x:row r="380" ht="88" customHeight="1">
      <x:c r="A380" s="15" t="str">
        <x:v>Bristol</x:v>
      </x:c>
      <x:c r="B380" s="15" t="str">
        <x:v>The Printworks</x:v>
      </x:c>
      <x:c r="C380" s="15" t="str">
        <x:v>Speedwell</x:v>
      </x:c>
      <x:c r="D380" s="14"/>
      <x:c r="E380" s="30" t="str">
        <x:v>Nearby</x:v>
      </x:c>
      <x:c r="F380" s="30" t="str">
        <x:v>Estate / grouped industrial area</x:v>
      </x:c>
      <x:c r="G380" s="14" t="n">
        <x:f>COUNTIFS('Unit details'!$B$336:$B$980,$A380,'Unit details'!$V$336:$V$980,$A380&amp;" — "&amp;$B380,'Unit details'!$H$336:$H$980,"Current",'Unit details'!$E$336:$E$980,"Town")</x:f>
        <x:v>0</x:v>
      </x:c>
      <x:c r="H380" s="14" t="n">
        <x:f>COUNTIFS('Unit details'!$B$336:$B$980,$A380,'Unit details'!$V$336:$V$980,$A380&amp;" — "&amp;$B380,'Unit details'!$H$336:$H$980,"Current",'Unit details'!$E$336:$E$980,"Nearby")</x:f>
        <x:v>2</x:v>
      </x:c>
      <x:c r="I380" s="14" t="n">
        <x:f>COUNTIFS('Unit details'!$B$336:$B$980,$A380,'Unit details'!$V$336:$V$980,$A380&amp;" — "&amp;$B380,'Unit details'!$H$336:$H$980,"Current")</x:f>
        <x:v>2</x:v>
      </x:c>
      <x:c r="J380" s="14" t="n">
        <x:f>SUMIFS('Unit details'!$Y$336:$Y$980,'Unit details'!$B$336:$B$980,$A380,'Unit details'!$V$336:$V$980,$A380&amp;" — "&amp;$B380,'Unit details'!$H$336:$H$980,"Future")</x:f>
        <x:v>5</x:v>
      </x:c>
      <x:c r="K380" s="14" t="n">
        <x:f>COUNTIFS('Unit details'!$B$336:$B$980,$A380,'Unit details'!$V$336:$V$980,$A380&amp;" — "&amp;$B380,'Unit details'!$H$336:$H$980,"Uncertain")</x:f>
        <x:v>0</x:v>
      </x:c>
      <x:c r="L380" s="15" t="str">
        <x:v>Listing-evidenced estate/industrial area; standalone street premises are not necessarily formal industrial estates. Nearby Bristol market. Locality retained as advertised; its boundary with Bristol / Kingswood and Fishponds BUA has not been verified, so no population assigned. Host population uses Census 2021 BUA where the named locality can be matched. Nested schemes are grouped once; zero current means no identified unit in reviewed sources. Further unit-specific sources are in Unit details.</x:v>
      </x:c>
      <x:c r="M380" s="15" t="str">
        <x:v>https://www.rightmove.co.uk/properties/760764026221553#/?channel=COM_LET</x:v>
      </x:c>
      <x:c r="N380" s="15" t="str">
        <x:v>https://www.rightmove.co.uk/properties/760764326036337#/?channel=COM_LET
https://www.rightmove.co.uk/properties/760763952823664#/?channel=COM_LET</x:v>
      </x:c>
    </x:row>
    <x:row r="381" ht="62" customHeight="1">
      <x:c r="A381" s="15" t="str">
        <x:v>Bristol</x:v>
      </x:c>
      <x:c r="B381" s="15" t="str">
        <x:v>Tungsten Park</x:v>
      </x:c>
      <x:c r="C381" s="15" t="str">
        <x:v>Filton</x:v>
      </x:c>
      <x:c r="D381" s="14" t="n">
        <x:v>10960</x:v>
      </x:c>
      <x:c r="E381" s="30" t="str">
        <x:v>Nearby</x:v>
      </x:c>
      <x:c r="F381" s="30" t="str">
        <x:v>Estate / grouped industrial area</x:v>
      </x:c>
      <x:c r="G381" s="14" t="n">
        <x:f>COUNTIFS('Unit details'!$B$336:$B$980,$A381,'Unit details'!$V$336:$V$980,$A381&amp;" — "&amp;$B381,'Unit details'!$H$336:$H$980,"Current",'Unit details'!$E$336:$E$980,"Town")</x:f>
        <x:v>0</x:v>
      </x:c>
      <x:c r="H381" s="14" t="n">
        <x:f>COUNTIFS('Unit details'!$B$336:$B$980,$A381,'Unit details'!$V$336:$V$980,$A381&amp;" — "&amp;$B381,'Unit details'!$H$336:$H$980,"Current",'Unit details'!$E$336:$E$980,"Nearby")</x:f>
        <x:v>0</x:v>
      </x:c>
      <x:c r="I381" s="14" t="n">
        <x:f>COUNTIFS('Unit details'!$B$336:$B$980,$A381,'Unit details'!$V$336:$V$980,$A381&amp;" — "&amp;$B381,'Unit details'!$H$336:$H$980,"Current")</x:f>
        <x:v>0</x:v>
      </x:c>
      <x:c r="J381" s="14" t="n">
        <x:f>SUMIFS('Unit details'!$Y$336:$Y$980,'Unit details'!$B$336:$B$980,$A381,'Unit details'!$V$336:$V$980,$A381&amp;" — "&amp;$B381,'Unit details'!$H$336:$H$980,"Future")</x:f>
        <x:v>1</x:v>
      </x:c>
      <x:c r="K381" s="14" t="n">
        <x:f>COUNTIFS('Unit details'!$B$336:$B$980,$A381,'Unit details'!$V$336:$V$980,$A381&amp;" — "&amp;$B381,'Unit details'!$H$336:$H$980,"Uncertain")</x:f>
        <x:v>0</x:v>
      </x:c>
      <x:c r="L381" s="15" t="str">
        <x:v>Listing-evidenced estate/industrial area; standalone street premises are not necessarily formal industrial estates. ONS BUA population is for named host Filton; property boundary unverified. Host population uses Census 2021 BUA where the named locality can be matched. Nested schemes are grouped once; zero current means no identified unit in reviewed sources.</x:v>
      </x:c>
      <x:c r="M381" s="15" t="str">
        <x:v>https://www.rightmove.co.uk/properties/171585368#/?channel=COM_LET</x:v>
      </x:c>
      <x:c r="N381" s="15" t="str"/>
    </x:row>
    <x:row r="382" ht="88" customHeight="1">
      <x:c r="A382" s="15" t="str">
        <x:v>Bristol</x:v>
      </x:c>
      <x:c r="B382" s="15" t="str">
        <x:v>Victoria Road industrial area</x:v>
      </x:c>
      <x:c r="C382" s="15" t="str">
        <x:v>Avonmouth</x:v>
      </x:c>
      <x:c r="D382" s="14" t="n">
        <x:v>2645</x:v>
      </x:c>
      <x:c r="E382" s="30" t="str">
        <x:v>Nearby</x:v>
      </x:c>
      <x:c r="F382" s="30" t="str">
        <x:v>Standalone / other premises</x:v>
      </x:c>
      <x:c r="G382" s="14" t="n">
        <x:f>COUNTIFS('Unit details'!$B$336:$B$980,$A382,'Unit details'!$V$336:$V$980,$A382&amp;" — "&amp;$B382,'Unit details'!$H$336:$H$980,"Current",'Unit details'!$E$336:$E$980,"Town")</x:f>
        <x:v>0</x:v>
      </x:c>
      <x:c r="H382" s="14" t="n">
        <x:f>COUNTIFS('Unit details'!$B$336:$B$980,$A382,'Unit details'!$V$336:$V$980,$A382&amp;" — "&amp;$B382,'Unit details'!$H$336:$H$980,"Current",'Unit details'!$E$336:$E$980,"Nearby")</x:f>
        <x:v>1</x:v>
      </x:c>
      <x:c r="I382" s="14" t="n">
        <x:f>COUNTIFS('Unit details'!$B$336:$B$980,$A382,'Unit details'!$V$336:$V$980,$A382&amp;" — "&amp;$B382,'Unit details'!$H$336:$H$980,"Current")</x:f>
        <x:v>1</x:v>
      </x:c>
      <x:c r="J382" s="14" t="n">
        <x:f>SUMIFS('Unit details'!$Y$336:$Y$980,'Unit details'!$B$336:$B$980,$A382,'Unit details'!$V$336:$V$980,$A382&amp;" — "&amp;$B382,'Unit details'!$H$336:$H$980,"Future")</x:f>
        <x:v>0</x:v>
      </x:c>
      <x:c r="K382" s="14" t="n">
        <x:f>COUNTIFS('Unit details'!$B$336:$B$980,$A382,'Unit details'!$V$336:$V$980,$A382&amp;" — "&amp;$B382,'Unit details'!$H$336:$H$980,"Uncertain")</x:f>
        <x:v>0</x:v>
      </x:c>
      <x:c r="L382" s="15" t="str">
        <x:v>Listing-evidenced estate/industrial area; standalone street premises are not necessarily formal industrial estates. ONS BUA population is for named host Avonmouth; property boundary unverified. Avonmouth is a separate ONS BUA from Bristol; included in the wider Bristol market as Nearby.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82" s="15" t="str">
        <x:v>https://www.rightmove.co.uk/properties/91935825#/?channel=COM_LET</x:v>
      </x:c>
      <x:c r="N382" s="15" t="str">
        <x:v>https://www.zoopla.co.uk/to-rent/commercial/details/73817759/</x:v>
      </x:c>
    </x:row>
    <x:row r="383" ht="75" customHeight="1">
      <x:c r="A383" s="15" t="str">
        <x:v>Bristol</x:v>
      </x:c>
      <x:c r="B383" s="15" t="str">
        <x:v>Whitehall Trading Estate</x:v>
      </x:c>
      <x:c r="C383" s="15" t="str">
        <x:v>Whitehall</x:v>
      </x:c>
      <x:c r="D383" s="14"/>
      <x:c r="E383" s="30" t="str">
        <x:v>Nearby</x:v>
      </x:c>
      <x:c r="F383" s="30" t="str">
        <x:v>Estate / grouped industrial area</x:v>
      </x:c>
      <x:c r="G383" s="14" t="n">
        <x:f>COUNTIFS('Unit details'!$B$336:$B$980,$A383,'Unit details'!$V$336:$V$980,$A383&amp;" — "&amp;$B383,'Unit details'!$H$336:$H$980,"Current",'Unit details'!$E$336:$E$980,"Town")</x:f>
        <x:v>0</x:v>
      </x:c>
      <x:c r="H383" s="14" t="n">
        <x:f>COUNTIFS('Unit details'!$B$336:$B$980,$A383,'Unit details'!$V$336:$V$980,$A383&amp;" — "&amp;$B383,'Unit details'!$H$336:$H$980,"Current",'Unit details'!$E$336:$E$980,"Nearby")</x:f>
        <x:v>1</x:v>
      </x:c>
      <x:c r="I383" s="14" t="n">
        <x:f>COUNTIFS('Unit details'!$B$336:$B$980,$A383,'Unit details'!$V$336:$V$980,$A383&amp;" — "&amp;$B383,'Unit details'!$H$336:$H$980,"Current")</x:f>
        <x:v>1</x:v>
      </x:c>
      <x:c r="J383" s="14" t="n">
        <x:f>SUMIFS('Unit details'!$Y$336:$Y$980,'Unit details'!$B$336:$B$980,$A383,'Unit details'!$V$336:$V$980,$A383&amp;" — "&amp;$B383,'Unit details'!$H$336:$H$980,"Future")</x:f>
        <x:v>0</x:v>
      </x:c>
      <x:c r="K383" s="14" t="n">
        <x:f>COUNTIFS('Unit details'!$B$336:$B$980,$A383,'Unit details'!$V$336:$V$980,$A383&amp;" — "&amp;$B383,'Unit details'!$H$336:$H$980,"Uncertain")</x:f>
        <x:v>0</x:v>
      </x:c>
      <x:c r="L383" s="15" t="str">
        <x:v>Listing-evidenced estate/industrial area; standalone street premises are not necessarily formal industrial estates. Nearby Bristol market. Locality retained as advertised; its boundary with Bristol / Kingswood and Fishponds BUA has not been verified, so no population assigned. Host population uses Census 2021 BUA where the named locality can be matched. Nested schemes are grouped once; zero current means no identified unit in reviewed sources.</x:v>
      </x:c>
      <x:c r="M383" s="15" t="str">
        <x:v>https://www.rightmove.co.uk/properties/780847161179057#/?channel=COM_LET</x:v>
      </x:c>
      <x:c r="N383" s="15" t="str">
        <x:v>https://www.zoopla.co.uk/to-rent/commercial/details/74543300/</x:v>
      </x:c>
    </x:row>
    <x:row r="384" ht="75" customHeight="1">
      <x:c r="A384" s="15" t="str">
        <x:v>Bristol</x:v>
      </x:c>
      <x:c r="B384" s="15" t="str">
        <x:v>Albert Road industrial area</x:v>
      </x:c>
      <x:c r="C384" s="15" t="str">
        <x:v>Bristol</x:v>
      </x:c>
      <x:c r="D384" s="14" t="n">
        <x:v>425215</x:v>
      </x:c>
      <x:c r="E384" s="30" t="str">
        <x:v>Town</x:v>
      </x:c>
      <x:c r="F384" s="30" t="str">
        <x:v>Standalone / other premises</x:v>
      </x:c>
      <x:c r="G384" s="14" t="n">
        <x:f>COUNTIFS('Unit details'!$B$336:$B$980,$A384,'Unit details'!$V$336:$V$980,$A384&amp;" — "&amp;$B384,'Unit details'!$H$336:$H$980,"Current",'Unit details'!$E$336:$E$980,"Town")</x:f>
        <x:v>0</x:v>
      </x:c>
      <x:c r="H384" s="14" t="n">
        <x:f>COUNTIFS('Unit details'!$B$336:$B$980,$A384,'Unit details'!$V$336:$V$980,$A384&amp;" — "&amp;$B384,'Unit details'!$H$336:$H$980,"Current",'Unit details'!$E$336:$E$980,"Nearby")</x:f>
        <x:v>0</x:v>
      </x:c>
      <x:c r="I384" s="14" t="n">
        <x:f>COUNTIFS('Unit details'!$B$336:$B$980,$A384,'Unit details'!$V$336:$V$980,$A384&amp;" — "&amp;$B384,'Unit details'!$H$336:$H$980,"Current")</x:f>
        <x:v>0</x:v>
      </x:c>
      <x:c r="J384" s="14" t="n">
        <x:f>SUMIFS('Unit details'!$Y$336:$Y$980,'Unit details'!$B$336:$B$980,$A384,'Unit details'!$V$336:$V$980,$A384&amp;" — "&amp;$B384,'Unit details'!$H$336:$H$980,"Future")</x:f>
        <x:v>0</x:v>
      </x:c>
      <x:c r="K384" s="14" t="n">
        <x:f>COUNTIFS('Unit details'!$B$336:$B$980,$A384,'Unit details'!$V$336:$V$980,$A384&amp;" — "&amp;$B384,'Unit details'!$H$336:$H$980,"Uncertain")</x:f>
        <x:v>0</x:v>
      </x:c>
      <x:c r="L384"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84" s="15" t="str">
        <x:v>https://www.zoopla.co.uk/to-rent/commercial/details/74591978/</x:v>
      </x:c>
      <x:c r="N384" s="15" t="str">
        <x:v>https://www.zoopla.co.uk/to-rent/commercial/details/74591979/</x:v>
      </x:c>
    </x:row>
    <x:row r="385" ht="62" customHeight="1">
      <x:c r="A385" s="15" t="str">
        <x:v>Bristol</x:v>
      </x:c>
      <x:c r="B385" s="15" t="str">
        <x:v>Ashley Hill Trading Estate</x:v>
      </x:c>
      <x:c r="C385" s="15" t="str">
        <x:v>Bristol</x:v>
      </x:c>
      <x:c r="D385" s="14" t="n">
        <x:v>425215</x:v>
      </x:c>
      <x:c r="E385" s="30" t="str">
        <x:v>Town</x:v>
      </x:c>
      <x:c r="F385" s="30" t="str">
        <x:v>Estate / grouped industrial area</x:v>
      </x:c>
      <x:c r="G385" s="14" t="n">
        <x:f>COUNTIFS('Unit details'!$B$336:$B$980,$A385,'Unit details'!$V$336:$V$980,$A385&amp;" — "&amp;$B385,'Unit details'!$H$336:$H$980,"Current",'Unit details'!$E$336:$E$980,"Town")</x:f>
        <x:v>1</x:v>
      </x:c>
      <x:c r="H385" s="14" t="n">
        <x:f>COUNTIFS('Unit details'!$B$336:$B$980,$A385,'Unit details'!$V$336:$V$980,$A385&amp;" — "&amp;$B385,'Unit details'!$H$336:$H$980,"Current",'Unit details'!$E$336:$E$980,"Nearby")</x:f>
        <x:v>0</x:v>
      </x:c>
      <x:c r="I385" s="14" t="n">
        <x:f>COUNTIFS('Unit details'!$B$336:$B$980,$A385,'Unit details'!$V$336:$V$980,$A385&amp;" — "&amp;$B385,'Unit details'!$H$336:$H$980,"Current")</x:f>
        <x:v>1</x:v>
      </x:c>
      <x:c r="J385" s="14" t="n">
        <x:f>SUMIFS('Unit details'!$Y$336:$Y$980,'Unit details'!$B$336:$B$980,$A385,'Unit details'!$V$336:$V$980,$A385&amp;" — "&amp;$B385,'Unit details'!$H$336:$H$980,"Future")</x:f>
        <x:v>0</x:v>
      </x:c>
      <x:c r="K385" s="14" t="n">
        <x:f>COUNTIFS('Unit details'!$B$336:$B$980,$A385,'Unit details'!$V$336:$V$980,$A385&amp;" — "&amp;$B385,'Unit details'!$H$336:$H$980,"Uncertain")</x:f>
        <x:v>0</x:v>
      </x:c>
      <x:c r="L385"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85" s="15" t="str">
        <x:v>https://www.rightmove.co.uk/properties/781071252230145#/?channel=COM_LET</x:v>
      </x:c>
      <x:c r="N385" s="15" t="str">
        <x:v>https://www.rightmove.co.uk/properties/87461781#/?channel=COM_LET
https://www.zoopla.co.uk/to-rent/commercial/details/74558976/</x:v>
      </x:c>
    </x:row>
    <x:row r="386" ht="75" customHeight="1">
      <x:c r="A386" s="15" t="str">
        <x:v>Bristol</x:v>
      </x:c>
      <x:c r="B386" s="15" t="str">
        <x:v>Avonside Industrial Estate</x:v>
      </x:c>
      <x:c r="C386" s="15" t="str">
        <x:v>Bristol</x:v>
      </x:c>
      <x:c r="D386" s="14" t="n">
        <x:v>425215</x:v>
      </x:c>
      <x:c r="E386" s="30" t="str">
        <x:v>Town</x:v>
      </x:c>
      <x:c r="F386" s="30" t="str">
        <x:v>Estate / grouped industrial area</x:v>
      </x:c>
      <x:c r="G386" s="14" t="n">
        <x:f>COUNTIFS('Unit details'!$B$336:$B$980,$A386,'Unit details'!$V$336:$V$980,$A386&amp;" — "&amp;$B386,'Unit details'!$H$336:$H$980,"Current",'Unit details'!$E$336:$E$980,"Town")</x:f>
        <x:v>4</x:v>
      </x:c>
      <x:c r="H386" s="14" t="n">
        <x:f>COUNTIFS('Unit details'!$B$336:$B$980,$A386,'Unit details'!$V$336:$V$980,$A386&amp;" — "&amp;$B386,'Unit details'!$H$336:$H$980,"Current",'Unit details'!$E$336:$E$980,"Nearby")</x:f>
        <x:v>0</x:v>
      </x:c>
      <x:c r="I386" s="14" t="n">
        <x:f>COUNTIFS('Unit details'!$B$336:$B$980,$A386,'Unit details'!$V$336:$V$980,$A386&amp;" — "&amp;$B386,'Unit details'!$H$336:$H$980,"Current")</x:f>
        <x:v>4</x:v>
      </x:c>
      <x:c r="J386" s="14" t="n">
        <x:f>SUMIFS('Unit details'!$Y$336:$Y$980,'Unit details'!$B$336:$B$980,$A386,'Unit details'!$V$336:$V$980,$A386&amp;" — "&amp;$B386,'Unit details'!$H$336:$H$980,"Future")</x:f>
        <x:v>1</x:v>
      </x:c>
      <x:c r="K386" s="14" t="n">
        <x:f>COUNTIFS('Unit details'!$B$336:$B$980,$A386,'Unit details'!$V$336:$V$980,$A386&amp;" — "&amp;$B386,'Unit details'!$H$336:$H$980,"Uncertain")</x:f>
        <x:v>0</x:v>
      </x:c>
      <x:c r="L386"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386" s="15" t="str">
        <x:v>https://www.rightmove.co.uk/properties/89013417#/?channel=COM_LET</x:v>
      </x:c>
      <x:c r="N386" s="15" t="str">
        <x:v>https://www.rightmove.co.uk/properties/89160564#/?channel=COM_LET
https://www.zoopla.co.uk/to-rent/commercial/details/73342635/</x:v>
      </x:c>
    </x:row>
    <x:row r="387" ht="62" customHeight="1">
      <x:c r="A387" s="15" t="str">
        <x:v>Bristol</x:v>
      </x:c>
      <x:c r="B387" s="15" t="str">
        <x:v>Barnack Trading Centre</x:v>
      </x:c>
      <x:c r="C387" s="15" t="str">
        <x:v>Bristol</x:v>
      </x:c>
      <x:c r="D387" s="14" t="n">
        <x:v>425215</x:v>
      </x:c>
      <x:c r="E387" s="30" t="str">
        <x:v>Town</x:v>
      </x:c>
      <x:c r="F387" s="30" t="str">
        <x:v>Estate / grouped industrial area</x:v>
      </x:c>
      <x:c r="G387" s="14" t="n">
        <x:f>COUNTIFS('Unit details'!$B$336:$B$980,$A387,'Unit details'!$V$336:$V$980,$A387&amp;" — "&amp;$B387,'Unit details'!$H$336:$H$980,"Current",'Unit details'!$E$336:$E$980,"Town")</x:f>
        <x:v>1</x:v>
      </x:c>
      <x:c r="H387" s="14" t="n">
        <x:f>COUNTIFS('Unit details'!$B$336:$B$980,$A387,'Unit details'!$V$336:$V$980,$A387&amp;" — "&amp;$B387,'Unit details'!$H$336:$H$980,"Current",'Unit details'!$E$336:$E$980,"Nearby")</x:f>
        <x:v>0</x:v>
      </x:c>
      <x:c r="I387" s="14" t="n">
        <x:f>COUNTIFS('Unit details'!$B$336:$B$980,$A387,'Unit details'!$V$336:$V$980,$A387&amp;" — "&amp;$B387,'Unit details'!$H$336:$H$980,"Current")</x:f>
        <x:v>1</x:v>
      </x:c>
      <x:c r="J387" s="14" t="n">
        <x:f>SUMIFS('Unit details'!$Y$336:$Y$980,'Unit details'!$B$336:$B$980,$A387,'Unit details'!$V$336:$V$980,$A387&amp;" — "&amp;$B387,'Unit details'!$H$336:$H$980,"Future")</x:f>
        <x:v>0</x:v>
      </x:c>
      <x:c r="K387" s="14" t="n">
        <x:f>COUNTIFS('Unit details'!$B$336:$B$980,$A387,'Unit details'!$V$336:$V$980,$A387&amp;" — "&amp;$B387,'Unit details'!$H$336:$H$980,"Uncertain")</x:f>
        <x:v>0</x:v>
      </x:c>
      <x:c r="L387"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87" s="15" t="str">
        <x:v>https://www.rightmove.co.uk/properties/773342882342016#/?channel=COM_LET</x:v>
      </x:c>
      <x:c r="N387" s="15" t="str">
        <x:v>https://www.zoopla.co.uk/to-rent/commercial/details/68136436/</x:v>
      </x:c>
    </x:row>
    <x:row r="388" ht="75" customHeight="1">
      <x:c r="A388" s="15" t="str">
        <x:v>Bristol</x:v>
      </x:c>
      <x:c r="B388" s="15" t="str">
        <x:v>Barton Manor industrial premises</x:v>
      </x:c>
      <x:c r="C388" s="15" t="str">
        <x:v>Bristol</x:v>
      </x:c>
      <x:c r="D388" s="14" t="n">
        <x:v>425215</x:v>
      </x:c>
      <x:c r="E388" s="30" t="str">
        <x:v>Town</x:v>
      </x:c>
      <x:c r="F388" s="30" t="str">
        <x:v>Standalone / other premises</x:v>
      </x:c>
      <x:c r="G388" s="14" t="n">
        <x:f>COUNTIFS('Unit details'!$B$336:$B$980,$A388,'Unit details'!$V$336:$V$980,$A388&amp;" — "&amp;$B388,'Unit details'!$H$336:$H$980,"Current",'Unit details'!$E$336:$E$980,"Town")</x:f>
        <x:v>1</x:v>
      </x:c>
      <x:c r="H388" s="14" t="n">
        <x:f>COUNTIFS('Unit details'!$B$336:$B$980,$A388,'Unit details'!$V$336:$V$980,$A388&amp;" — "&amp;$B388,'Unit details'!$H$336:$H$980,"Current",'Unit details'!$E$336:$E$980,"Nearby")</x:f>
        <x:v>0</x:v>
      </x:c>
      <x:c r="I388" s="14" t="n">
        <x:f>COUNTIFS('Unit details'!$B$336:$B$980,$A388,'Unit details'!$V$336:$V$980,$A388&amp;" — "&amp;$B388,'Unit details'!$H$336:$H$980,"Current")</x:f>
        <x:v>1</x:v>
      </x:c>
      <x:c r="J388" s="14" t="n">
        <x:f>SUMIFS('Unit details'!$Y$336:$Y$980,'Unit details'!$B$336:$B$980,$A388,'Unit details'!$V$336:$V$980,$A388&amp;" — "&amp;$B388,'Unit details'!$H$336:$H$980,"Future")</x:f>
        <x:v>0</x:v>
      </x:c>
      <x:c r="K388" s="14" t="n">
        <x:f>COUNTIFS('Unit details'!$B$336:$B$980,$A388,'Unit details'!$V$336:$V$980,$A388&amp;" — "&amp;$B388,'Unit details'!$H$336:$H$980,"Uncertain")</x:f>
        <x:v>0</x:v>
      </x:c>
      <x:c r="L388"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88" s="15" t="str">
        <x:v>https://www.rightmove.co.uk/properties/773354945219057#/?channel=COM_LET</x:v>
      </x:c>
      <x:c r="N388" s="15" t="str">
        <x:v>https://www.rightmove.co.uk/properties/773349465225617#/?channel=COM_LET</x:v>
      </x:c>
    </x:row>
    <x:row r="389" ht="127" customHeight="1">
      <x:c r="A389" s="15" t="str">
        <x:v>Bristol</x:v>
      </x:c>
      <x:c r="B389" s="15" t="str">
        <x:v>Brislington Trading Estate</x:v>
      </x:c>
      <x:c r="C389" s="15" t="str">
        <x:v>Bristol</x:v>
      </x:c>
      <x:c r="D389" s="14" t="n">
        <x:v>425215</x:v>
      </x:c>
      <x:c r="E389" s="30" t="str">
        <x:v>Town</x:v>
      </x:c>
      <x:c r="F389" s="30" t="str">
        <x:v>Estate / grouped industrial area</x:v>
      </x:c>
      <x:c r="G389" s="14" t="n">
        <x:f>COUNTIFS('Unit details'!$B$336:$B$980,$A389,'Unit details'!$V$336:$V$980,$A389&amp;" — "&amp;$B389,'Unit details'!$H$336:$H$980,"Current",'Unit details'!$E$336:$E$980,"Town")</x:f>
        <x:v>4</x:v>
      </x:c>
      <x:c r="H389" s="14" t="n">
        <x:f>COUNTIFS('Unit details'!$B$336:$B$980,$A389,'Unit details'!$V$336:$V$980,$A389&amp;" — "&amp;$B389,'Unit details'!$H$336:$H$980,"Current",'Unit details'!$E$336:$E$980,"Nearby")</x:f>
        <x:v>0</x:v>
      </x:c>
      <x:c r="I389" s="14" t="n">
        <x:f>COUNTIFS('Unit details'!$B$336:$B$980,$A389,'Unit details'!$V$336:$V$980,$A389&amp;" — "&amp;$B389,'Unit details'!$H$336:$H$980,"Current")</x:f>
        <x:v>4</x:v>
      </x:c>
      <x:c r="J389" s="14" t="n">
        <x:f>SUMIFS('Unit details'!$Y$336:$Y$980,'Unit details'!$B$336:$B$980,$A389,'Unit details'!$V$336:$V$980,$A389&amp;" — "&amp;$B389,'Unit details'!$H$336:$H$980,"Future")</x:f>
        <x:v>0</x:v>
      </x:c>
      <x:c r="K389" s="14" t="n">
        <x:f>COUNTIFS('Unit details'!$B$336:$B$980,$A389,'Unit details'!$V$336:$V$980,$A389&amp;" — "&amp;$B389,'Unit details'!$H$336:$H$980,"Uncertain")</x:f>
        <x:v>0</x:v>
      </x:c>
      <x:c r="L389" s="15" t="str">
        <x:v>Listing-evidenced estate/industrial area; standalone street premises are not necessarily formal industrial estates. ONS BUA population is for named host Bristol; property boundary unverified. Listing-evidenced estate/industrial area; standalone street premises are not necessarily formal industrial estates. ONS BUA population is for named host Bristol; property boundary unverified. 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389" s="15" t="str">
        <x:v>https://www.rightmove.co.uk/properties/91935660#/?channel=COM_LET</x:v>
      </x:c>
      <x:c r="N389" s="15" t="str">
        <x:v>https://www.zoopla.co.uk/to-rent/commercial/details/72355650/
https://www.rightmove.co.uk/properties/778726057455712#/?channel=COM_LET</x:v>
      </x:c>
    </x:row>
    <x:row r="390" ht="62" customHeight="1">
      <x:c r="A390" s="15" t="str">
        <x:v>Bristol</x:v>
      </x:c>
      <x:c r="B390" s="15" t="str">
        <x:v>Bristol Wholesale Fruit Centre</x:v>
      </x:c>
      <x:c r="C390" s="15" t="str">
        <x:v>Bristol</x:v>
      </x:c>
      <x:c r="D390" s="14" t="n">
        <x:v>425215</x:v>
      </x:c>
      <x:c r="E390" s="30" t="str">
        <x:v>Town</x:v>
      </x:c>
      <x:c r="F390" s="30" t="str">
        <x:v>Estate / grouped industrial area</x:v>
      </x:c>
      <x:c r="G390" s="14" t="n">
        <x:f>COUNTIFS('Unit details'!$B$336:$B$980,$A390,'Unit details'!$V$336:$V$980,$A390&amp;" — "&amp;$B390,'Unit details'!$H$336:$H$980,"Current",'Unit details'!$E$336:$E$980,"Town")</x:f>
        <x:v>1</x:v>
      </x:c>
      <x:c r="H390" s="14" t="n">
        <x:f>COUNTIFS('Unit details'!$B$336:$B$980,$A390,'Unit details'!$V$336:$V$980,$A390&amp;" — "&amp;$B390,'Unit details'!$H$336:$H$980,"Current",'Unit details'!$E$336:$E$980,"Nearby")</x:f>
        <x:v>0</x:v>
      </x:c>
      <x:c r="I390" s="14" t="n">
        <x:f>COUNTIFS('Unit details'!$B$336:$B$980,$A390,'Unit details'!$V$336:$V$980,$A390&amp;" — "&amp;$B390,'Unit details'!$H$336:$H$980,"Current")</x:f>
        <x:v>1</x:v>
      </x:c>
      <x:c r="J390" s="14" t="n">
        <x:f>SUMIFS('Unit details'!$Y$336:$Y$980,'Unit details'!$B$336:$B$980,$A390,'Unit details'!$V$336:$V$980,$A390&amp;" — "&amp;$B390,'Unit details'!$H$336:$H$980,"Future")</x:f>
        <x:v>0</x:v>
      </x:c>
      <x:c r="K390" s="14" t="n">
        <x:f>COUNTIFS('Unit details'!$B$336:$B$980,$A390,'Unit details'!$V$336:$V$980,$A390&amp;" — "&amp;$B390,'Unit details'!$H$336:$H$980,"Uncertain")</x:f>
        <x:v>0</x:v>
      </x:c>
      <x:c r="L390"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0" s="15" t="str">
        <x:v>https://www.rightmove.co.uk/properties/783376892649376#/?channel=COM_LET</x:v>
      </x:c>
      <x:c r="N390" s="15" t="str">
        <x:v>https://www.zoopla.co.uk/to-rent/commercial/details/74655274/</x:v>
      </x:c>
    </x:row>
    <x:row r="391" ht="62" customHeight="1">
      <x:c r="A391" s="15" t="str">
        <x:v>Bristol</x:v>
      </x:c>
      <x:c r="B391" s="15" t="str">
        <x:v>Brookgate Trading Estate</x:v>
      </x:c>
      <x:c r="C391" s="15" t="str">
        <x:v>Bristol</x:v>
      </x:c>
      <x:c r="D391" s="14" t="n">
        <x:v>425215</x:v>
      </x:c>
      <x:c r="E391" s="30" t="str">
        <x:v>Town</x:v>
      </x:c>
      <x:c r="F391" s="30" t="str">
        <x:v>Estate / grouped industrial area</x:v>
      </x:c>
      <x:c r="G391" s="14" t="n">
        <x:f>COUNTIFS('Unit details'!$B$336:$B$980,$A391,'Unit details'!$V$336:$V$980,$A391&amp;" — "&amp;$B391,'Unit details'!$H$336:$H$980,"Current",'Unit details'!$E$336:$E$980,"Town")</x:f>
        <x:v>0</x:v>
      </x:c>
      <x:c r="H391" s="14" t="n">
        <x:f>COUNTIFS('Unit details'!$B$336:$B$980,$A391,'Unit details'!$V$336:$V$980,$A391&amp;" — "&amp;$B391,'Unit details'!$H$336:$H$980,"Current",'Unit details'!$E$336:$E$980,"Nearby")</x:f>
        <x:v>0</x:v>
      </x:c>
      <x:c r="I391" s="14" t="n">
        <x:f>COUNTIFS('Unit details'!$B$336:$B$980,$A391,'Unit details'!$V$336:$V$980,$A391&amp;" — "&amp;$B391,'Unit details'!$H$336:$H$980,"Current")</x:f>
        <x:v>0</x:v>
      </x:c>
      <x:c r="J391" s="14" t="n">
        <x:f>SUMIFS('Unit details'!$Y$336:$Y$980,'Unit details'!$B$336:$B$980,$A391,'Unit details'!$V$336:$V$980,$A391&amp;" — "&amp;$B391,'Unit details'!$H$336:$H$980,"Future")</x:f>
        <x:v>1</x:v>
      </x:c>
      <x:c r="K391" s="14" t="n">
        <x:f>COUNTIFS('Unit details'!$B$336:$B$980,$A391,'Unit details'!$V$336:$V$980,$A391&amp;" — "&amp;$B391,'Unit details'!$H$336:$H$980,"Uncertain")</x:f>
        <x:v>0</x:v>
      </x:c>
      <x:c r="L391"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1" s="15" t="str">
        <x:v>https://www.rightmove.co.uk/properties/92372307#/?channel=COM_LET</x:v>
      </x:c>
      <x:c r="N391" s="15" t="str">
        <x:v>https://www.rightmove.co.uk/properties/773404083552081#/?channel=COM_LET
https://www.zoopla.co.uk/to-rent/commercial/details/74081135/</x:v>
      </x:c>
    </x:row>
    <x:row r="392" ht="62" customHeight="1">
      <x:c r="A392" s="15" t="str">
        <x:v>Bristol</x:v>
      </x:c>
      <x:c r="B392" s="15" t="str">
        <x:v>Cala Trading Estate</x:v>
      </x:c>
      <x:c r="C392" s="15" t="str">
        <x:v>Bristol</x:v>
      </x:c>
      <x:c r="D392" s="14" t="n">
        <x:v>425215</x:v>
      </x:c>
      <x:c r="E392" s="30" t="str">
        <x:v>Town</x:v>
      </x:c>
      <x:c r="F392" s="30" t="str">
        <x:v>Estate / grouped industrial area</x:v>
      </x:c>
      <x:c r="G392" s="14" t="n">
        <x:f>COUNTIFS('Unit details'!$B$336:$B$980,$A392,'Unit details'!$V$336:$V$980,$A392&amp;" — "&amp;$B392,'Unit details'!$H$336:$H$980,"Current",'Unit details'!$E$336:$E$980,"Town")</x:f>
        <x:v>1</x:v>
      </x:c>
      <x:c r="H392" s="14" t="n">
        <x:f>COUNTIFS('Unit details'!$B$336:$B$980,$A392,'Unit details'!$V$336:$V$980,$A392&amp;" — "&amp;$B392,'Unit details'!$H$336:$H$980,"Current",'Unit details'!$E$336:$E$980,"Nearby")</x:f>
        <x:v>0</x:v>
      </x:c>
      <x:c r="I392" s="14" t="n">
        <x:f>COUNTIFS('Unit details'!$B$336:$B$980,$A392,'Unit details'!$V$336:$V$980,$A392&amp;" — "&amp;$B392,'Unit details'!$H$336:$H$980,"Current")</x:f>
        <x:v>1</x:v>
      </x:c>
      <x:c r="J392" s="14" t="n">
        <x:f>SUMIFS('Unit details'!$Y$336:$Y$980,'Unit details'!$B$336:$B$980,$A392,'Unit details'!$V$336:$V$980,$A392&amp;" — "&amp;$B392,'Unit details'!$H$336:$H$980,"Future")</x:f>
        <x:v>0</x:v>
      </x:c>
      <x:c r="K392" s="14" t="n">
        <x:f>COUNTIFS('Unit details'!$B$336:$B$980,$A392,'Unit details'!$V$336:$V$980,$A392&amp;" — "&amp;$B392,'Unit details'!$H$336:$H$980,"Uncertain")</x:f>
        <x:v>0</x:v>
      </x:c>
      <x:c r="L392"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2" s="15" t="str">
        <x:v>https://www.rightmove.co.uk/properties/95019093#/?channel=COM_LET</x:v>
      </x:c>
      <x:c r="N392" s="15" t="str"/>
    </x:row>
    <x:row r="393" ht="75" customHeight="1">
      <x:c r="A393" s="15" t="str">
        <x:v>Bristol</x:v>
      </x:c>
      <x:c r="B393" s="15" t="str">
        <x:v>Camwal Industrial Estate</x:v>
      </x:c>
      <x:c r="C393" s="15" t="str">
        <x:v>Bristol</x:v>
      </x:c>
      <x:c r="D393" s="14" t="n">
        <x:v>425215</x:v>
      </x:c>
      <x:c r="E393" s="30" t="str">
        <x:v>Town</x:v>
      </x:c>
      <x:c r="F393" s="30" t="str">
        <x:v>Estate / grouped industrial area</x:v>
      </x:c>
      <x:c r="G393" s="14" t="n">
        <x:f>COUNTIFS('Unit details'!$B$336:$B$980,$A393,'Unit details'!$V$336:$V$980,$A393&amp;" — "&amp;$B393,'Unit details'!$H$336:$H$980,"Current",'Unit details'!$E$336:$E$980,"Town")</x:f>
        <x:v>1</x:v>
      </x:c>
      <x:c r="H393" s="14" t="n">
        <x:f>COUNTIFS('Unit details'!$B$336:$B$980,$A393,'Unit details'!$V$336:$V$980,$A393&amp;" — "&amp;$B393,'Unit details'!$H$336:$H$980,"Current",'Unit details'!$E$336:$E$980,"Nearby")</x:f>
        <x:v>0</x:v>
      </x:c>
      <x:c r="I393" s="14" t="n">
        <x:f>COUNTIFS('Unit details'!$B$336:$B$980,$A393,'Unit details'!$V$336:$V$980,$A393&amp;" — "&amp;$B393,'Unit details'!$H$336:$H$980,"Current")</x:f>
        <x:v>1</x:v>
      </x:c>
      <x:c r="J393" s="14" t="n">
        <x:f>SUMIFS('Unit details'!$Y$336:$Y$980,'Unit details'!$B$336:$B$980,$A393,'Unit details'!$V$336:$V$980,$A393&amp;" — "&amp;$B393,'Unit details'!$H$336:$H$980,"Future")</x:f>
        <x:v>0</x:v>
      </x:c>
      <x:c r="K393" s="14" t="n">
        <x:f>COUNTIFS('Unit details'!$B$336:$B$980,$A393,'Unit details'!$V$336:$V$980,$A393&amp;" — "&amp;$B393,'Unit details'!$H$336:$H$980,"Uncertain")</x:f>
        <x:v>0</x:v>
      </x:c>
      <x:c r="L393"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393" s="15" t="str">
        <x:v>https://www.rightmove.co.uk/properties/172849763#/?channel=COM_LET</x:v>
      </x:c>
      <x:c r="N393" s="15" t="str">
        <x:v>https://www.rightmove.co.uk/properties/773378997322704#/?channel=COM_LET
https://www.zoopla.co.uk/to-rent/commercial/details/48639916/</x:v>
      </x:c>
    </x:row>
    <x:row r="394" ht="75" customHeight="1">
      <x:c r="A394" s="15" t="str">
        <x:v>Bristol</x:v>
      </x:c>
      <x:c r="B394" s="15" t="str">
        <x:v>Cater Road industrial area</x:v>
      </x:c>
      <x:c r="C394" s="15" t="str">
        <x:v>Bristol</x:v>
      </x:c>
      <x:c r="D394" s="14" t="n">
        <x:v>425215</x:v>
      </x:c>
      <x:c r="E394" s="30" t="str">
        <x:v>Town</x:v>
      </x:c>
      <x:c r="F394" s="30" t="str">
        <x:v>Standalone / other premises</x:v>
      </x:c>
      <x:c r="G394" s="14" t="n">
        <x:f>COUNTIFS('Unit details'!$B$336:$B$980,$A394,'Unit details'!$V$336:$V$980,$A394&amp;" — "&amp;$B394,'Unit details'!$H$336:$H$980,"Current",'Unit details'!$E$336:$E$980,"Town")</x:f>
        <x:v>1</x:v>
      </x:c>
      <x:c r="H394" s="14" t="n">
        <x:f>COUNTIFS('Unit details'!$B$336:$B$980,$A394,'Unit details'!$V$336:$V$980,$A394&amp;" — "&amp;$B394,'Unit details'!$H$336:$H$980,"Current",'Unit details'!$E$336:$E$980,"Nearby")</x:f>
        <x:v>0</x:v>
      </x:c>
      <x:c r="I394" s="14" t="n">
        <x:f>COUNTIFS('Unit details'!$B$336:$B$980,$A394,'Unit details'!$V$336:$V$980,$A394&amp;" — "&amp;$B394,'Unit details'!$H$336:$H$980,"Current")</x:f>
        <x:v>1</x:v>
      </x:c>
      <x:c r="J394" s="14" t="n">
        <x:f>SUMIFS('Unit details'!$Y$336:$Y$980,'Unit details'!$B$336:$B$980,$A394,'Unit details'!$V$336:$V$980,$A394&amp;" — "&amp;$B394,'Unit details'!$H$336:$H$980,"Future")</x:f>
        <x:v>0</x:v>
      </x:c>
      <x:c r="K394" s="14" t="n">
        <x:f>COUNTIFS('Unit details'!$B$336:$B$980,$A394,'Unit details'!$V$336:$V$980,$A394&amp;" — "&amp;$B394,'Unit details'!$H$336:$H$980,"Uncertain")</x:f>
        <x:v>0</x:v>
      </x:c>
      <x:c r="L394"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94" s="15" t="str">
        <x:v>https://www.rightmove.co.uk/properties/760050438800209#/?channel=COM_LET</x:v>
      </x:c>
      <x:c r="N394" s="15" t="str">
        <x:v>https://www.zoopla.co.uk/to-rent/commercial/details/72768205/</x:v>
      </x:c>
    </x:row>
    <x:row r="395" ht="62" customHeight="1">
      <x:c r="A395" s="15" t="str">
        <x:v>Bristol</x:v>
      </x:c>
      <x:c r="B395" s="15" t="str">
        <x:v>Chapel Court</x:v>
      </x:c>
      <x:c r="C395" s="15" t="str">
        <x:v>Bristol</x:v>
      </x:c>
      <x:c r="D395" s="14" t="n">
        <x:v>425215</x:v>
      </x:c>
      <x:c r="E395" s="30" t="str">
        <x:v>Town</x:v>
      </x:c>
      <x:c r="F395" s="30" t="str">
        <x:v>Estate / grouped industrial area</x:v>
      </x:c>
      <x:c r="G395" s="14" t="n">
        <x:f>COUNTIFS('Unit details'!$B$336:$B$980,$A395,'Unit details'!$V$336:$V$980,$A395&amp;" — "&amp;$B395,'Unit details'!$H$336:$H$980,"Current",'Unit details'!$E$336:$E$980,"Town")</x:f>
        <x:v>1</x:v>
      </x:c>
      <x:c r="H395" s="14" t="n">
        <x:f>COUNTIFS('Unit details'!$B$336:$B$980,$A395,'Unit details'!$V$336:$V$980,$A395&amp;" — "&amp;$B395,'Unit details'!$H$336:$H$980,"Current",'Unit details'!$E$336:$E$980,"Nearby")</x:f>
        <x:v>0</x:v>
      </x:c>
      <x:c r="I395" s="14" t="n">
        <x:f>COUNTIFS('Unit details'!$B$336:$B$980,$A395,'Unit details'!$V$336:$V$980,$A395&amp;" — "&amp;$B395,'Unit details'!$H$336:$H$980,"Current")</x:f>
        <x:v>1</x:v>
      </x:c>
      <x:c r="J395" s="14" t="n">
        <x:f>SUMIFS('Unit details'!$Y$336:$Y$980,'Unit details'!$B$336:$B$980,$A395,'Unit details'!$V$336:$V$980,$A395&amp;" — "&amp;$B395,'Unit details'!$H$336:$H$980,"Future")</x:f>
        <x:v>0</x:v>
      </x:c>
      <x:c r="K395" s="14" t="n">
        <x:f>COUNTIFS('Unit details'!$B$336:$B$980,$A395,'Unit details'!$V$336:$V$980,$A395&amp;" — "&amp;$B395,'Unit details'!$H$336:$H$980,"Uncertain")</x:f>
        <x:v>0</x:v>
      </x:c>
      <x:c r="L395"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5" s="15" t="str">
        <x:v>https://www.rightmove.co.uk/properties/780126944587185#/?channel=COM_LET</x:v>
      </x:c>
      <x:c r="N395" s="15" t="str">
        <x:v>https://www.zoopla.co.uk/to-rent/commercial/details/73013273/</x:v>
      </x:c>
    </x:row>
    <x:row r="396" ht="62" customHeight="1">
      <x:c r="A396" s="15" t="str">
        <x:v>Bristol</x:v>
      </x:c>
      <x:c r="B396" s="15" t="str">
        <x:v>City Business Park</x:v>
      </x:c>
      <x:c r="C396" s="15" t="str">
        <x:v>Bristol</x:v>
      </x:c>
      <x:c r="D396" s="14" t="n">
        <x:v>425215</x:v>
      </x:c>
      <x:c r="E396" s="30" t="str">
        <x:v>Town</x:v>
      </x:c>
      <x:c r="F396" s="30" t="str">
        <x:v>Estate / grouped industrial area</x:v>
      </x:c>
      <x:c r="G396" s="14" t="n">
        <x:f>COUNTIFS('Unit details'!$B$336:$B$980,$A396,'Unit details'!$V$336:$V$980,$A396&amp;" — "&amp;$B396,'Unit details'!$H$336:$H$980,"Current",'Unit details'!$E$336:$E$980,"Town")</x:f>
        <x:v>2</x:v>
      </x:c>
      <x:c r="H396" s="14" t="n">
        <x:f>COUNTIFS('Unit details'!$B$336:$B$980,$A396,'Unit details'!$V$336:$V$980,$A396&amp;" — "&amp;$B396,'Unit details'!$H$336:$H$980,"Current",'Unit details'!$E$336:$E$980,"Nearby")</x:f>
        <x:v>0</x:v>
      </x:c>
      <x:c r="I396" s="14" t="n">
        <x:f>COUNTIFS('Unit details'!$B$336:$B$980,$A396,'Unit details'!$V$336:$V$980,$A396&amp;" — "&amp;$B396,'Unit details'!$H$336:$H$980,"Current")</x:f>
        <x:v>2</x:v>
      </x:c>
      <x:c r="J396" s="14" t="n">
        <x:f>SUMIFS('Unit details'!$Y$336:$Y$980,'Unit details'!$B$336:$B$980,$A396,'Unit details'!$V$336:$V$980,$A396&amp;" — "&amp;$B396,'Unit details'!$H$336:$H$980,"Future")</x:f>
        <x:v>0</x:v>
      </x:c>
      <x:c r="K396" s="14" t="n">
        <x:f>COUNTIFS('Unit details'!$B$336:$B$980,$A396,'Unit details'!$V$336:$V$980,$A396&amp;" — "&amp;$B396,'Unit details'!$H$336:$H$980,"Uncertain")</x:f>
        <x:v>0</x:v>
      </x:c>
      <x:c r="L396"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6" s="15" t="str">
        <x:v>https://www.rightmove.co.uk/properties/773948965403376#/?channel=COM_LET</x:v>
      </x:c>
      <x:c r="N396" s="15" t="str">
        <x:v>https://www.zoopla.co.uk/to-rent/commercial/details/72821789/
https://www.zoopla.co.uk/to-rent/commercial/details/72961188/</x:v>
      </x:c>
    </x:row>
    <x:row r="397" ht="75" customHeight="1">
      <x:c r="A397" s="15" t="str">
        <x:v>Bristol</x:v>
      </x:c>
      <x:c r="B397" s="15" t="str">
        <x:v>Days Road industrial area</x:v>
      </x:c>
      <x:c r="C397" s="15" t="str">
        <x:v>Bristol</x:v>
      </x:c>
      <x:c r="D397" s="14" t="n">
        <x:v>425215</x:v>
      </x:c>
      <x:c r="E397" s="30" t="str">
        <x:v>Town</x:v>
      </x:c>
      <x:c r="F397" s="30" t="str">
        <x:v>Standalone / other premises</x:v>
      </x:c>
      <x:c r="G397" s="14" t="n">
        <x:f>COUNTIFS('Unit details'!$B$336:$B$980,$A397,'Unit details'!$V$336:$V$980,$A397&amp;" — "&amp;$B397,'Unit details'!$H$336:$H$980,"Current",'Unit details'!$E$336:$E$980,"Town")</x:f>
        <x:v>2</x:v>
      </x:c>
      <x:c r="H397" s="14" t="n">
        <x:f>COUNTIFS('Unit details'!$B$336:$B$980,$A397,'Unit details'!$V$336:$V$980,$A397&amp;" — "&amp;$B397,'Unit details'!$H$336:$H$980,"Current",'Unit details'!$E$336:$E$980,"Nearby")</x:f>
        <x:v>0</x:v>
      </x:c>
      <x:c r="I397" s="14" t="n">
        <x:f>COUNTIFS('Unit details'!$B$336:$B$980,$A397,'Unit details'!$V$336:$V$980,$A397&amp;" — "&amp;$B397,'Unit details'!$H$336:$H$980,"Current")</x:f>
        <x:v>2</x:v>
      </x:c>
      <x:c r="J397" s="14" t="n">
        <x:f>SUMIFS('Unit details'!$Y$336:$Y$980,'Unit details'!$B$336:$B$980,$A397,'Unit details'!$V$336:$V$980,$A397&amp;" — "&amp;$B397,'Unit details'!$H$336:$H$980,"Future")</x:f>
        <x:v>0</x:v>
      </x:c>
      <x:c r="K397" s="14" t="n">
        <x:f>COUNTIFS('Unit details'!$B$336:$B$980,$A397,'Unit details'!$V$336:$V$980,$A397&amp;" — "&amp;$B397,'Unit details'!$H$336:$H$980,"Uncertain")</x:f>
        <x:v>0</x:v>
      </x:c>
      <x:c r="L397"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397" s="15" t="str">
        <x:v>https://www.rightmove.co.uk/properties/760764072234577#/?channel=COM_LET</x:v>
      </x:c>
      <x:c r="N397" s="15" t="str"/>
    </x:row>
    <x:row r="398" ht="75" customHeight="1">
      <x:c r="A398" s="15" t="str">
        <x:v>Bristol</x:v>
      </x:c>
      <x:c r="B398" s="15" t="str">
        <x:v>Duckmoor Road Industrial Estate</x:v>
      </x:c>
      <x:c r="C398" s="15" t="str">
        <x:v>Bristol</x:v>
      </x:c>
      <x:c r="D398" s="14" t="n">
        <x:v>425215</x:v>
      </x:c>
      <x:c r="E398" s="30" t="str">
        <x:v>Town</x:v>
      </x:c>
      <x:c r="F398" s="30" t="str">
        <x:v>Estate / grouped industrial area</x:v>
      </x:c>
      <x:c r="G398" s="14" t="n">
        <x:f>COUNTIFS('Unit details'!$B$336:$B$980,$A398,'Unit details'!$V$336:$V$980,$A398&amp;" — "&amp;$B398,'Unit details'!$H$336:$H$980,"Current",'Unit details'!$E$336:$E$980,"Town")</x:f>
        <x:v>2</x:v>
      </x:c>
      <x:c r="H398" s="14" t="n">
        <x:f>COUNTIFS('Unit details'!$B$336:$B$980,$A398,'Unit details'!$V$336:$V$980,$A398&amp;" — "&amp;$B398,'Unit details'!$H$336:$H$980,"Current",'Unit details'!$E$336:$E$980,"Nearby")</x:f>
        <x:v>0</x:v>
      </x:c>
      <x:c r="I398" s="14" t="n">
        <x:f>COUNTIFS('Unit details'!$B$336:$B$980,$A398,'Unit details'!$V$336:$V$980,$A398&amp;" — "&amp;$B398,'Unit details'!$H$336:$H$980,"Current")</x:f>
        <x:v>2</x:v>
      </x:c>
      <x:c r="J398" s="14" t="n">
        <x:f>SUMIFS('Unit details'!$Y$336:$Y$980,'Unit details'!$B$336:$B$980,$A398,'Unit details'!$V$336:$V$980,$A398&amp;" — "&amp;$B398,'Unit details'!$H$336:$H$980,"Future")</x:f>
        <x:v>0</x:v>
      </x:c>
      <x:c r="K398" s="14" t="n">
        <x:f>COUNTIFS('Unit details'!$B$336:$B$980,$A398,'Unit details'!$V$336:$V$980,$A398&amp;" — "&amp;$B398,'Unit details'!$H$336:$H$980,"Uncertain")</x:f>
        <x:v>0</x:v>
      </x:c>
      <x:c r="L398"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398" s="15" t="str">
        <x:v>https://www.rightmove.co.uk/properties/754395585781601#/?channel=COM_LET</x:v>
      </x:c>
      <x:c r="N398" s="15" t="str">
        <x:v>https://www.zoopla.co.uk/to-rent/commercial/details/69947725/
https://www.rightmove.co.uk/properties/749521343319153#/?channel=COM_LET</x:v>
      </x:c>
    </x:row>
    <x:row r="399" ht="62" customHeight="1">
      <x:c r="A399" s="15" t="str">
        <x:v>Bristol</x:v>
      </x:c>
      <x:c r="B399" s="15" t="str">
        <x:v>Eldonwall Trading Estate</x:v>
      </x:c>
      <x:c r="C399" s="15" t="str">
        <x:v>Bristol</x:v>
      </x:c>
      <x:c r="D399" s="14" t="n">
        <x:v>425215</x:v>
      </x:c>
      <x:c r="E399" s="30" t="str">
        <x:v>Town</x:v>
      </x:c>
      <x:c r="F399" s="30" t="str">
        <x:v>Estate / grouped industrial area</x:v>
      </x:c>
      <x:c r="G399" s="14" t="n">
        <x:f>COUNTIFS('Unit details'!$B$336:$B$980,$A399,'Unit details'!$V$336:$V$980,$A399&amp;" — "&amp;$B399,'Unit details'!$H$336:$H$980,"Current",'Unit details'!$E$336:$E$980,"Town")</x:f>
        <x:v>1</x:v>
      </x:c>
      <x:c r="H399" s="14" t="n">
        <x:f>COUNTIFS('Unit details'!$B$336:$B$980,$A399,'Unit details'!$V$336:$V$980,$A399&amp;" — "&amp;$B399,'Unit details'!$H$336:$H$980,"Current",'Unit details'!$E$336:$E$980,"Nearby")</x:f>
        <x:v>0</x:v>
      </x:c>
      <x:c r="I399" s="14" t="n">
        <x:f>COUNTIFS('Unit details'!$B$336:$B$980,$A399,'Unit details'!$V$336:$V$980,$A399&amp;" — "&amp;$B399,'Unit details'!$H$336:$H$980,"Current")</x:f>
        <x:v>1</x:v>
      </x:c>
      <x:c r="J399" s="14" t="n">
        <x:f>SUMIFS('Unit details'!$Y$336:$Y$980,'Unit details'!$B$336:$B$980,$A399,'Unit details'!$V$336:$V$980,$A399&amp;" — "&amp;$B399,'Unit details'!$H$336:$H$980,"Future")</x:f>
        <x:v>0</x:v>
      </x:c>
      <x:c r="K399" s="14" t="n">
        <x:f>COUNTIFS('Unit details'!$B$336:$B$980,$A399,'Unit details'!$V$336:$V$980,$A399&amp;" — "&amp;$B399,'Unit details'!$H$336:$H$980,"Uncertain")</x:f>
        <x:v>0</x:v>
      </x:c>
      <x:c r="L399"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399" s="15" t="str">
        <x:v>https://www.rightmove.co.uk/properties/171587501#/?channel=COM_LET</x:v>
      </x:c>
      <x:c r="N399" s="15" t="str"/>
    </x:row>
    <x:row r="400" ht="75" customHeight="1">
      <x:c r="A400" s="15" t="str">
        <x:v>Bristol</x:v>
      </x:c>
      <x:c r="B400" s="15" t="str">
        <x:v>Feeder Road industrial area</x:v>
      </x:c>
      <x:c r="C400" s="15" t="str">
        <x:v>Bristol</x:v>
      </x:c>
      <x:c r="D400" s="14" t="n">
        <x:v>425215</x:v>
      </x:c>
      <x:c r="E400" s="30" t="str">
        <x:v>Town</x:v>
      </x:c>
      <x:c r="F400" s="30" t="str">
        <x:v>Standalone / other premises</x:v>
      </x:c>
      <x:c r="G400" s="14" t="n">
        <x:f>COUNTIFS('Unit details'!$B$336:$B$980,$A400,'Unit details'!$V$336:$V$980,$A400&amp;" — "&amp;$B400,'Unit details'!$H$336:$H$980,"Current",'Unit details'!$E$336:$E$980,"Town")</x:f>
        <x:v>2</x:v>
      </x:c>
      <x:c r="H400" s="14" t="n">
        <x:f>COUNTIFS('Unit details'!$B$336:$B$980,$A400,'Unit details'!$V$336:$V$980,$A400&amp;" — "&amp;$B400,'Unit details'!$H$336:$H$980,"Current",'Unit details'!$E$336:$E$980,"Nearby")</x:f>
        <x:v>0</x:v>
      </x:c>
      <x:c r="I400" s="14" t="n">
        <x:f>COUNTIFS('Unit details'!$B$336:$B$980,$A400,'Unit details'!$V$336:$V$980,$A400&amp;" — "&amp;$B400,'Unit details'!$H$336:$H$980,"Current")</x:f>
        <x:v>2</x:v>
      </x:c>
      <x:c r="J400" s="14" t="n">
        <x:f>SUMIFS('Unit details'!$Y$336:$Y$980,'Unit details'!$B$336:$B$980,$A400,'Unit details'!$V$336:$V$980,$A400&amp;" — "&amp;$B400,'Unit details'!$H$336:$H$980,"Future")</x:f>
        <x:v>0</x:v>
      </x:c>
      <x:c r="K400" s="14" t="n">
        <x:f>COUNTIFS('Unit details'!$B$336:$B$980,$A400,'Unit details'!$V$336:$V$980,$A400&amp;" — "&amp;$B400,'Unit details'!$H$336:$H$980,"Uncertain")</x:f>
        <x:v>0</x:v>
      </x:c>
      <x:c r="L400"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00" s="15" t="str">
        <x:v>https://www.rightmove.co.uk/properties/170416805#/?channel=COM_LET</x:v>
      </x:c>
      <x:c r="N400" s="15" t="str">
        <x:v>https://www.zoopla.co.uk/to-rent/commercial/details/72026167/
https://www.zoopla.co.uk/to-rent/commercial/details/73190048/</x:v>
      </x:c>
    </x:row>
    <x:row r="401" ht="62" customHeight="1">
      <x:c r="A401" s="15" t="str">
        <x:v>Bristol</x:v>
      </x:c>
      <x:c r="B401" s="15" t="str">
        <x:v>Ferry Steps Trading Estate</x:v>
      </x:c>
      <x:c r="C401" s="15" t="str">
        <x:v>Bristol</x:v>
      </x:c>
      <x:c r="D401" s="14" t="n">
        <x:v>425215</x:v>
      </x:c>
      <x:c r="E401" s="30" t="str">
        <x:v>Town</x:v>
      </x:c>
      <x:c r="F401" s="30" t="str">
        <x:v>Estate / grouped industrial area</x:v>
      </x:c>
      <x:c r="G401" s="14" t="n">
        <x:f>COUNTIFS('Unit details'!$B$336:$B$980,$A401,'Unit details'!$V$336:$V$980,$A401&amp;" — "&amp;$B401,'Unit details'!$H$336:$H$980,"Current",'Unit details'!$E$336:$E$980,"Town")</x:f>
        <x:v>1</x:v>
      </x:c>
      <x:c r="H401" s="14" t="n">
        <x:f>COUNTIFS('Unit details'!$B$336:$B$980,$A401,'Unit details'!$V$336:$V$980,$A401&amp;" — "&amp;$B401,'Unit details'!$H$336:$H$980,"Current",'Unit details'!$E$336:$E$980,"Nearby")</x:f>
        <x:v>0</x:v>
      </x:c>
      <x:c r="I401" s="14" t="n">
        <x:f>COUNTIFS('Unit details'!$B$336:$B$980,$A401,'Unit details'!$V$336:$V$980,$A401&amp;" — "&amp;$B401,'Unit details'!$H$336:$H$980,"Current")</x:f>
        <x:v>1</x:v>
      </x:c>
      <x:c r="J401" s="14" t="n">
        <x:f>SUMIFS('Unit details'!$Y$336:$Y$980,'Unit details'!$B$336:$B$980,$A401,'Unit details'!$V$336:$V$980,$A401&amp;" — "&amp;$B401,'Unit details'!$H$336:$H$980,"Future")</x:f>
        <x:v>0</x:v>
      </x:c>
      <x:c r="K401" s="14" t="n">
        <x:f>COUNTIFS('Unit details'!$B$336:$B$980,$A401,'Unit details'!$V$336:$V$980,$A401&amp;" — "&amp;$B401,'Unit details'!$H$336:$H$980,"Uncertain")</x:f>
        <x:v>0</x:v>
      </x:c>
      <x:c r="L401"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1" s="15" t="str">
        <x:v>https://www.rightmove.co.uk/properties/773385372665841#/?channel=COM_LET</x:v>
      </x:c>
      <x:c r="N401" s="15" t="str">
        <x:v>https://www.zoopla.co.uk/to-rent/commercial/details/72954591/</x:v>
      </x:c>
    </x:row>
    <x:row r="402" ht="75" customHeight="1">
      <x:c r="A402" s="15" t="str">
        <x:v>Bristol</x:v>
      </x:c>
      <x:c r="B402" s="15" t="str">
        <x:v>Flowers Hill industrial area</x:v>
      </x:c>
      <x:c r="C402" s="15" t="str">
        <x:v>Bristol</x:v>
      </x:c>
      <x:c r="D402" s="14" t="n">
        <x:v>425215</x:v>
      </x:c>
      <x:c r="E402" s="30" t="str">
        <x:v>Town</x:v>
      </x:c>
      <x:c r="F402" s="30" t="str">
        <x:v>Standalone / other premises</x:v>
      </x:c>
      <x:c r="G402" s="14" t="n">
        <x:f>COUNTIFS('Unit details'!$B$336:$B$980,$A402,'Unit details'!$V$336:$V$980,$A402&amp;" — "&amp;$B402,'Unit details'!$H$336:$H$980,"Current",'Unit details'!$E$336:$E$980,"Town")</x:f>
        <x:v>1</x:v>
      </x:c>
      <x:c r="H402" s="14" t="n">
        <x:f>COUNTIFS('Unit details'!$B$336:$B$980,$A402,'Unit details'!$V$336:$V$980,$A402&amp;" — "&amp;$B402,'Unit details'!$H$336:$H$980,"Current",'Unit details'!$E$336:$E$980,"Nearby")</x:f>
        <x:v>0</x:v>
      </x:c>
      <x:c r="I402" s="14" t="n">
        <x:f>COUNTIFS('Unit details'!$B$336:$B$980,$A402,'Unit details'!$V$336:$V$980,$A402&amp;" — "&amp;$B402,'Unit details'!$H$336:$H$980,"Current")</x:f>
        <x:v>1</x:v>
      </x:c>
      <x:c r="J402" s="14" t="n">
        <x:f>SUMIFS('Unit details'!$Y$336:$Y$980,'Unit details'!$B$336:$B$980,$A402,'Unit details'!$V$336:$V$980,$A402&amp;" — "&amp;$B402,'Unit details'!$H$336:$H$980,"Future")</x:f>
        <x:v>0</x:v>
      </x:c>
      <x:c r="K402" s="14" t="n">
        <x:f>COUNTIFS('Unit details'!$B$336:$B$980,$A402,'Unit details'!$V$336:$V$980,$A402&amp;" — "&amp;$B402,'Unit details'!$H$336:$H$980,"Uncertain")</x:f>
        <x:v>0</x:v>
      </x:c>
      <x:c r="L402"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02" s="15" t="str">
        <x:v>https://www.rightmove.co.uk/properties/93667227#/?channel=COM_LET</x:v>
      </x:c>
      <x:c r="N402" s="15" t="str">
        <x:v>https://www.zoopla.co.uk/to-rent/commercial/details/74357320/</x:v>
      </x:c>
    </x:row>
    <x:row r="403" ht="75" customHeight="1">
      <x:c r="A403" s="15" t="str">
        <x:v>Bristol</x:v>
      </x:c>
      <x:c r="B403" s="15" t="str">
        <x:v>Glenmore Business Park Brislington</x:v>
      </x:c>
      <x:c r="C403" s="15" t="str">
        <x:v>Bristol</x:v>
      </x:c>
      <x:c r="D403" s="14" t="n">
        <x:v>425215</x:v>
      </x:c>
      <x:c r="E403" s="30" t="str">
        <x:v>Town</x:v>
      </x:c>
      <x:c r="F403" s="30" t="str">
        <x:v>Estate / grouped industrial area</x:v>
      </x:c>
      <x:c r="G403" s="14" t="n">
        <x:f>COUNTIFS('Unit details'!$B$336:$B$980,$A403,'Unit details'!$V$336:$V$980,$A403&amp;" — "&amp;$B403,'Unit details'!$H$336:$H$980,"Current",'Unit details'!$E$336:$E$980,"Town")</x:f>
        <x:v>1</x:v>
      </x:c>
      <x:c r="H403" s="14" t="n">
        <x:f>COUNTIFS('Unit details'!$B$336:$B$980,$A403,'Unit details'!$V$336:$V$980,$A403&amp;" — "&amp;$B403,'Unit details'!$H$336:$H$980,"Current",'Unit details'!$E$336:$E$980,"Nearby")</x:f>
        <x:v>0</x:v>
      </x:c>
      <x:c r="I403" s="14" t="n">
        <x:f>COUNTIFS('Unit details'!$B$336:$B$980,$A403,'Unit details'!$V$336:$V$980,$A403&amp;" — "&amp;$B403,'Unit details'!$H$336:$H$980,"Current")</x:f>
        <x:v>1</x:v>
      </x:c>
      <x:c r="J403" s="14" t="n">
        <x:f>SUMIFS('Unit details'!$Y$336:$Y$980,'Unit details'!$B$336:$B$980,$A403,'Unit details'!$V$336:$V$980,$A403&amp;" — "&amp;$B403,'Unit details'!$H$336:$H$980,"Future")</x:f>
        <x:v>0</x:v>
      </x:c>
      <x:c r="K403" s="14" t="n">
        <x:f>COUNTIFS('Unit details'!$B$336:$B$980,$A403,'Unit details'!$V$336:$V$980,$A403&amp;" — "&amp;$B403,'Unit details'!$H$336:$H$980,"Uncertain")</x:f>
        <x:v>0</x:v>
      </x:c>
      <x:c r="L403"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03" s="15" t="str">
        <x:v>https://www.rightmove.co.uk/properties/760050453336449#/?channel=COM_LET</x:v>
      </x:c>
      <x:c r="N403" s="15" t="str">
        <x:v>https://www.rightmove.co.uk/properties/723057780606865#/?channel=COM_LET
https://www.rightmove.co.uk/properties/174456356#/?channel=COM_LET</x:v>
      </x:c>
    </x:row>
    <x:row r="404" ht="75" customHeight="1">
      <x:c r="A404" s="15" t="str">
        <x:v>Bristol</x:v>
      </x:c>
      <x:c r="B404" s="15" t="str">
        <x:v>Hawkfield Business Park</x:v>
      </x:c>
      <x:c r="C404" s="15" t="str">
        <x:v>Bristol</x:v>
      </x:c>
      <x:c r="D404" s="14" t="n">
        <x:v>425215</x:v>
      </x:c>
      <x:c r="E404" s="30" t="str">
        <x:v>Town</x:v>
      </x:c>
      <x:c r="F404" s="30" t="str">
        <x:v>Estate / grouped industrial area</x:v>
      </x:c>
      <x:c r="G404" s="14" t="n">
        <x:f>COUNTIFS('Unit details'!$B$336:$B$980,$A404,'Unit details'!$V$336:$V$980,$A404&amp;" — "&amp;$B404,'Unit details'!$H$336:$H$980,"Current",'Unit details'!$E$336:$E$980,"Town")</x:f>
        <x:v>2</x:v>
      </x:c>
      <x:c r="H404" s="14" t="n">
        <x:f>COUNTIFS('Unit details'!$B$336:$B$980,$A404,'Unit details'!$V$336:$V$980,$A404&amp;" — "&amp;$B404,'Unit details'!$H$336:$H$980,"Current",'Unit details'!$E$336:$E$980,"Nearby")</x:f>
        <x:v>0</x:v>
      </x:c>
      <x:c r="I404" s="14" t="n">
        <x:f>COUNTIFS('Unit details'!$B$336:$B$980,$A404,'Unit details'!$V$336:$V$980,$A404&amp;" — "&amp;$B404,'Unit details'!$H$336:$H$980,"Current")</x:f>
        <x:v>2</x:v>
      </x:c>
      <x:c r="J404" s="14" t="n">
        <x:f>SUMIFS('Unit details'!$Y$336:$Y$980,'Unit details'!$B$336:$B$980,$A404,'Unit details'!$V$336:$V$980,$A404&amp;" — "&amp;$B404,'Unit details'!$H$336:$H$980,"Future")</x:f>
        <x:v>0</x:v>
      </x:c>
      <x:c r="K404" s="14" t="n">
        <x:f>COUNTIFS('Unit details'!$B$336:$B$980,$A404,'Unit details'!$V$336:$V$980,$A404&amp;" — "&amp;$B404,'Unit details'!$H$336:$H$980,"Uncertain")</x:f>
        <x:v>0</x:v>
      </x:c>
      <x:c r="L404"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04" s="15" t="str">
        <x:v>https://www.rightmove.co.uk/properties/775089073775760#/?channel=COM_LET</x:v>
      </x:c>
      <x:c r="N404" s="15" t="str">
        <x:v>https://www.rightmove.co.uk/properties/764558246068993#/?channel=COM_LET
https://www.zoopla.co.uk/to-rent/commercial/details/73771409/</x:v>
      </x:c>
    </x:row>
    <x:row r="405" ht="62" customHeight="1">
      <x:c r="A405" s="15" t="str">
        <x:v>Bristol</x:v>
      </x:c>
      <x:c r="B405" s="15" t="str">
        <x:v>Kenn Court Business Park</x:v>
      </x:c>
      <x:c r="C405" s="15" t="str">
        <x:v>Bristol</x:v>
      </x:c>
      <x:c r="D405" s="14" t="n">
        <x:v>425215</x:v>
      </x:c>
      <x:c r="E405" s="30" t="str">
        <x:v>Town</x:v>
      </x:c>
      <x:c r="F405" s="30" t="str">
        <x:v>Estate / grouped industrial area</x:v>
      </x:c>
      <x:c r="G405" s="14" t="n">
        <x:f>COUNTIFS('Unit details'!$B$336:$B$980,$A405,'Unit details'!$V$336:$V$980,$A405&amp;" — "&amp;$B405,'Unit details'!$H$336:$H$980,"Current",'Unit details'!$E$336:$E$980,"Town")</x:f>
        <x:v>1</x:v>
      </x:c>
      <x:c r="H405" s="14" t="n">
        <x:f>COUNTIFS('Unit details'!$B$336:$B$980,$A405,'Unit details'!$V$336:$V$980,$A405&amp;" — "&amp;$B405,'Unit details'!$H$336:$H$980,"Current",'Unit details'!$E$336:$E$980,"Nearby")</x:f>
        <x:v>0</x:v>
      </x:c>
      <x:c r="I405" s="14" t="n">
        <x:f>COUNTIFS('Unit details'!$B$336:$B$980,$A405,'Unit details'!$V$336:$V$980,$A405&amp;" — "&amp;$B405,'Unit details'!$H$336:$H$980,"Current")</x:f>
        <x:v>1</x:v>
      </x:c>
      <x:c r="J405" s="14" t="n">
        <x:f>SUMIFS('Unit details'!$Y$336:$Y$980,'Unit details'!$B$336:$B$980,$A405,'Unit details'!$V$336:$V$980,$A405&amp;" — "&amp;$B405,'Unit details'!$H$336:$H$980,"Future")</x:f>
        <x:v>0</x:v>
      </x:c>
      <x:c r="K405" s="14" t="n">
        <x:f>COUNTIFS('Unit details'!$B$336:$B$980,$A405,'Unit details'!$V$336:$V$980,$A405&amp;" — "&amp;$B405,'Unit details'!$H$336:$H$980,"Uncertain")</x:f>
        <x:v>0</x:v>
      </x:c>
      <x:c r="L405"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5" s="15" t="str">
        <x:v>https://www.zoopla.co.uk/to-rent/commercial/details/73159675/</x:v>
      </x:c>
      <x:c r="N405" s="15" t="str">
        <x:v>https://www.zoopla.co.uk/to-rent/commercial/details/72817094/</x:v>
      </x:c>
    </x:row>
    <x:row r="406" ht="62" customHeight="1">
      <x:c r="A406" s="15" t="str">
        <x:v>Bristol</x:v>
      </x:c>
      <x:c r="B406" s="15" t="str">
        <x:v>Kings Business Park</x:v>
      </x:c>
      <x:c r="C406" s="15" t="str">
        <x:v>Bristol</x:v>
      </x:c>
      <x:c r="D406" s="14" t="n">
        <x:v>425215</x:v>
      </x:c>
      <x:c r="E406" s="30" t="str">
        <x:v>Town</x:v>
      </x:c>
      <x:c r="F406" s="30" t="str">
        <x:v>Estate / grouped industrial area</x:v>
      </x:c>
      <x:c r="G406" s="14" t="n">
        <x:f>COUNTIFS('Unit details'!$B$336:$B$980,$A406,'Unit details'!$V$336:$V$980,$A406&amp;" — "&amp;$B406,'Unit details'!$H$336:$H$980,"Current",'Unit details'!$E$336:$E$980,"Town")</x:f>
        <x:v>1</x:v>
      </x:c>
      <x:c r="H406" s="14" t="n">
        <x:f>COUNTIFS('Unit details'!$B$336:$B$980,$A406,'Unit details'!$V$336:$V$980,$A406&amp;" — "&amp;$B406,'Unit details'!$H$336:$H$980,"Current",'Unit details'!$E$336:$E$980,"Nearby")</x:f>
        <x:v>0</x:v>
      </x:c>
      <x:c r="I406" s="14" t="n">
        <x:f>COUNTIFS('Unit details'!$B$336:$B$980,$A406,'Unit details'!$V$336:$V$980,$A406&amp;" — "&amp;$B406,'Unit details'!$H$336:$H$980,"Current")</x:f>
        <x:v>1</x:v>
      </x:c>
      <x:c r="J406" s="14" t="n">
        <x:f>SUMIFS('Unit details'!$Y$336:$Y$980,'Unit details'!$B$336:$B$980,$A406,'Unit details'!$V$336:$V$980,$A406&amp;" — "&amp;$B406,'Unit details'!$H$336:$H$980,"Future")</x:f>
        <x:v>0</x:v>
      </x:c>
      <x:c r="K406" s="14" t="n">
        <x:f>COUNTIFS('Unit details'!$B$336:$B$980,$A406,'Unit details'!$V$336:$V$980,$A406&amp;" — "&amp;$B406,'Unit details'!$H$336:$H$980,"Uncertain")</x:f>
        <x:v>0</x:v>
      </x:c>
      <x:c r="L406"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6" s="15" t="str">
        <x:v>https://www.rightmove.co.uk/properties/169777523#/?channel=COM_LET</x:v>
      </x:c>
      <x:c r="N406" s="15" t="str">
        <x:v>https://www.zoopla.co.uk/to-rent/commercial/details/71901422/</x:v>
      </x:c>
    </x:row>
    <x:row r="407" ht="62" customHeight="1">
      <x:c r="A407" s="15" t="str">
        <x:v>Bristol</x:v>
      </x:c>
      <x:c r="B407" s="15" t="str">
        <x:v>Kingsland Trading Estate</x:v>
      </x:c>
      <x:c r="C407" s="15" t="str">
        <x:v>Bristol</x:v>
      </x:c>
      <x:c r="D407" s="14" t="n">
        <x:v>425215</x:v>
      </x:c>
      <x:c r="E407" s="30" t="str">
        <x:v>Town</x:v>
      </x:c>
      <x:c r="F407" s="30" t="str">
        <x:v>Estate / grouped industrial area</x:v>
      </x:c>
      <x:c r="G407" s="14" t="n">
        <x:f>COUNTIFS('Unit details'!$B$336:$B$980,$A407,'Unit details'!$V$336:$V$980,$A407&amp;" — "&amp;$B407,'Unit details'!$H$336:$H$980,"Current",'Unit details'!$E$336:$E$980,"Town")</x:f>
        <x:v>1</x:v>
      </x:c>
      <x:c r="H407" s="14" t="n">
        <x:f>COUNTIFS('Unit details'!$B$336:$B$980,$A407,'Unit details'!$V$336:$V$980,$A407&amp;" — "&amp;$B407,'Unit details'!$H$336:$H$980,"Current",'Unit details'!$E$336:$E$980,"Nearby")</x:f>
        <x:v>0</x:v>
      </x:c>
      <x:c r="I407" s="14" t="n">
        <x:f>COUNTIFS('Unit details'!$B$336:$B$980,$A407,'Unit details'!$V$336:$V$980,$A407&amp;" — "&amp;$B407,'Unit details'!$H$336:$H$980,"Current")</x:f>
        <x:v>1</x:v>
      </x:c>
      <x:c r="J407" s="14" t="n">
        <x:f>SUMIFS('Unit details'!$Y$336:$Y$980,'Unit details'!$B$336:$B$980,$A407,'Unit details'!$V$336:$V$980,$A407&amp;" — "&amp;$B407,'Unit details'!$H$336:$H$980,"Future")</x:f>
        <x:v>0</x:v>
      </x:c>
      <x:c r="K407" s="14" t="n">
        <x:f>COUNTIFS('Unit details'!$B$336:$B$980,$A407,'Unit details'!$V$336:$V$980,$A407&amp;" — "&amp;$B407,'Unit details'!$H$336:$H$980,"Uncertain")</x:f>
        <x:v>0</x:v>
      </x:c>
      <x:c r="L407"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7" s="15" t="str">
        <x:v>https://www.rightmove.co.uk/properties/773379182002432#/?channel=COM_LET</x:v>
      </x:c>
      <x:c r="N407" s="15" t="str">
        <x:v>https://www.zoopla.co.uk/to-rent/commercial/details/72912721/</x:v>
      </x:c>
    </x:row>
    <x:row r="408" ht="62" customHeight="1">
      <x:c r="A408" s="15" t="str">
        <x:v>Bristol</x:v>
      </x:c>
      <x:c r="B408" s="15" t="str">
        <x:v>Liberty Industrial Park</x:v>
      </x:c>
      <x:c r="C408" s="15" t="str">
        <x:v>Bristol</x:v>
      </x:c>
      <x:c r="D408" s="14" t="n">
        <x:v>425215</x:v>
      </x:c>
      <x:c r="E408" s="30" t="str">
        <x:v>Town</x:v>
      </x:c>
      <x:c r="F408" s="30" t="str">
        <x:v>Estate / grouped industrial area</x:v>
      </x:c>
      <x:c r="G408" s="14" t="n">
        <x:f>COUNTIFS('Unit details'!$B$336:$B$980,$A408,'Unit details'!$V$336:$V$980,$A408&amp;" — "&amp;$B408,'Unit details'!$H$336:$H$980,"Current",'Unit details'!$E$336:$E$980,"Town")</x:f>
        <x:v>1</x:v>
      </x:c>
      <x:c r="H408" s="14" t="n">
        <x:f>COUNTIFS('Unit details'!$B$336:$B$980,$A408,'Unit details'!$V$336:$V$980,$A408&amp;" — "&amp;$B408,'Unit details'!$H$336:$H$980,"Current",'Unit details'!$E$336:$E$980,"Nearby")</x:f>
        <x:v>0</x:v>
      </x:c>
      <x:c r="I408" s="14" t="n">
        <x:f>COUNTIFS('Unit details'!$B$336:$B$980,$A408,'Unit details'!$V$336:$V$980,$A408&amp;" — "&amp;$B408,'Unit details'!$H$336:$H$980,"Current")</x:f>
        <x:v>1</x:v>
      </x:c>
      <x:c r="J408" s="14" t="n">
        <x:f>SUMIFS('Unit details'!$Y$336:$Y$980,'Unit details'!$B$336:$B$980,$A408,'Unit details'!$V$336:$V$980,$A408&amp;" — "&amp;$B408,'Unit details'!$H$336:$H$980,"Future")</x:f>
        <x:v>0</x:v>
      </x:c>
      <x:c r="K408" s="14" t="n">
        <x:f>COUNTIFS('Unit details'!$B$336:$B$980,$A408,'Unit details'!$V$336:$V$980,$A408&amp;" — "&amp;$B408,'Unit details'!$H$336:$H$980,"Uncertain")</x:f>
        <x:v>0</x:v>
      </x:c>
      <x:c r="L408"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8" s="15" t="str">
        <x:v>https://www.rightmove.co.uk/properties/91095900#/?channel=COM_LET</x:v>
      </x:c>
      <x:c r="N408" s="15" t="str"/>
    </x:row>
    <x:row r="409" ht="62" customHeight="1">
      <x:c r="A409" s="15" t="str">
        <x:v>Bristol</x:v>
      </x:c>
      <x:c r="B409" s="15" t="str">
        <x:v>Malago Vale Trading Estate</x:v>
      </x:c>
      <x:c r="C409" s="15" t="str">
        <x:v>Bristol</x:v>
      </x:c>
      <x:c r="D409" s="14" t="n">
        <x:v>425215</x:v>
      </x:c>
      <x:c r="E409" s="30" t="str">
        <x:v>Town</x:v>
      </x:c>
      <x:c r="F409" s="30" t="str">
        <x:v>Estate / grouped industrial area</x:v>
      </x:c>
      <x:c r="G409" s="14" t="n">
        <x:f>COUNTIFS('Unit details'!$B$336:$B$980,$A409,'Unit details'!$V$336:$V$980,$A409&amp;" — "&amp;$B409,'Unit details'!$H$336:$H$980,"Current",'Unit details'!$E$336:$E$980,"Town")</x:f>
        <x:v>1</x:v>
      </x:c>
      <x:c r="H409" s="14" t="n">
        <x:f>COUNTIFS('Unit details'!$B$336:$B$980,$A409,'Unit details'!$V$336:$V$980,$A409&amp;" — "&amp;$B409,'Unit details'!$H$336:$H$980,"Current",'Unit details'!$E$336:$E$980,"Nearby")</x:f>
        <x:v>0</x:v>
      </x:c>
      <x:c r="I409" s="14" t="n">
        <x:f>COUNTIFS('Unit details'!$B$336:$B$980,$A409,'Unit details'!$V$336:$V$980,$A409&amp;" — "&amp;$B409,'Unit details'!$H$336:$H$980,"Current")</x:f>
        <x:v>1</x:v>
      </x:c>
      <x:c r="J409" s="14" t="n">
        <x:f>SUMIFS('Unit details'!$Y$336:$Y$980,'Unit details'!$B$336:$B$980,$A409,'Unit details'!$V$336:$V$980,$A409&amp;" — "&amp;$B409,'Unit details'!$H$336:$H$980,"Future")</x:f>
        <x:v>0</x:v>
      </x:c>
      <x:c r="K409" s="14" t="n">
        <x:f>COUNTIFS('Unit details'!$B$336:$B$980,$A409,'Unit details'!$V$336:$V$980,$A409&amp;" — "&amp;$B409,'Unit details'!$H$336:$H$980,"Uncertain")</x:f>
        <x:v>0</x:v>
      </x:c>
      <x:c r="L409"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09" s="15" t="str">
        <x:v>https://www.rightmove.co.uk/properties/165958481#/?channel=COM_LET</x:v>
      </x:c>
      <x:c r="N409" s="15" t="str">
        <x:v>https://www.zoopla.co.uk/to-rent/commercial/details/72824634/</x:v>
      </x:c>
    </x:row>
    <x:row r="410" ht="75" customHeight="1">
      <x:c r="A410" s="15" t="str">
        <x:v>Bristol</x:v>
      </x:c>
      <x:c r="B410" s="15" t="str">
        <x:v>Merchants Trade Park</x:v>
      </x:c>
      <x:c r="C410" s="15" t="str">
        <x:v>Bristol</x:v>
      </x:c>
      <x:c r="D410" s="14" t="n">
        <x:v>425215</x:v>
      </x:c>
      <x:c r="E410" s="30" t="str">
        <x:v>Town</x:v>
      </x:c>
      <x:c r="F410" s="30" t="str">
        <x:v>Estate / grouped industrial area</x:v>
      </x:c>
      <x:c r="G410" s="14" t="n">
        <x:f>COUNTIFS('Unit details'!$B$336:$B$980,$A410,'Unit details'!$V$336:$V$980,$A410&amp;" — "&amp;$B410,'Unit details'!$H$336:$H$980,"Current",'Unit details'!$E$336:$E$980,"Town")</x:f>
        <x:v>2</x:v>
      </x:c>
      <x:c r="H410" s="14" t="n">
        <x:f>COUNTIFS('Unit details'!$B$336:$B$980,$A410,'Unit details'!$V$336:$V$980,$A410&amp;" — "&amp;$B410,'Unit details'!$H$336:$H$980,"Current",'Unit details'!$E$336:$E$980,"Nearby")</x:f>
        <x:v>0</x:v>
      </x:c>
      <x:c r="I410" s="14" t="n">
        <x:f>COUNTIFS('Unit details'!$B$336:$B$980,$A410,'Unit details'!$V$336:$V$980,$A410&amp;" — "&amp;$B410,'Unit details'!$H$336:$H$980,"Current")</x:f>
        <x:v>2</x:v>
      </x:c>
      <x:c r="J410" s="14" t="n">
        <x:f>SUMIFS('Unit details'!$Y$336:$Y$980,'Unit details'!$B$336:$B$980,$A410,'Unit details'!$V$336:$V$980,$A410&amp;" — "&amp;$B410,'Unit details'!$H$336:$H$980,"Future")</x:f>
        <x:v>0</x:v>
      </x:c>
      <x:c r="K410" s="14" t="n">
        <x:f>COUNTIFS('Unit details'!$B$336:$B$980,$A410,'Unit details'!$V$336:$V$980,$A410&amp;" — "&amp;$B410,'Unit details'!$H$336:$H$980,"Uncertain")</x:f>
        <x:v>0</x:v>
      </x:c>
      <x:c r="L410"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10" s="15" t="str">
        <x:v>https://www.rightmove.co.uk/properties/773341319888065#/?channel=COM_LET</x:v>
      </x:c>
      <x:c r="N410" s="15" t="str">
        <x:v>https://www.zoopla.co.uk/to-rent/commercial/details/67746684/
https://www.rightmove.co.uk/properties/782859762226481#/?channel=COM_LET</x:v>
      </x:c>
    </x:row>
    <x:row r="411" ht="75" customHeight="1">
      <x:c r="A411" s="15" t="str">
        <x:v>Bristol</x:v>
      </x:c>
      <x:c r="B411" s="15" t="str">
        <x:v>Minto Road Industrial Centre</x:v>
      </x:c>
      <x:c r="C411" s="15" t="str">
        <x:v>Bristol</x:v>
      </x:c>
      <x:c r="D411" s="14" t="n">
        <x:v>425215</x:v>
      </x:c>
      <x:c r="E411" s="30" t="str">
        <x:v>Town</x:v>
      </x:c>
      <x:c r="F411" s="30" t="str">
        <x:v>Estate / grouped industrial area</x:v>
      </x:c>
      <x:c r="G411" s="14" t="n">
        <x:f>COUNTIFS('Unit details'!$B$336:$B$980,$A411,'Unit details'!$V$336:$V$980,$A411&amp;" — "&amp;$B411,'Unit details'!$H$336:$H$980,"Current",'Unit details'!$E$336:$E$980,"Town")</x:f>
        <x:v>3</x:v>
      </x:c>
      <x:c r="H411" s="14" t="n">
        <x:f>COUNTIFS('Unit details'!$B$336:$B$980,$A411,'Unit details'!$V$336:$V$980,$A411&amp;" — "&amp;$B411,'Unit details'!$H$336:$H$980,"Current",'Unit details'!$E$336:$E$980,"Nearby")</x:f>
        <x:v>0</x:v>
      </x:c>
      <x:c r="I411" s="14" t="n">
        <x:f>COUNTIFS('Unit details'!$B$336:$B$980,$A411,'Unit details'!$V$336:$V$980,$A411&amp;" — "&amp;$B411,'Unit details'!$H$336:$H$980,"Current")</x:f>
        <x:v>3</x:v>
      </x:c>
      <x:c r="J411" s="14" t="n">
        <x:f>SUMIFS('Unit details'!$Y$336:$Y$980,'Unit details'!$B$336:$B$980,$A411,'Unit details'!$V$336:$V$980,$A411&amp;" — "&amp;$B411,'Unit details'!$H$336:$H$980,"Future")</x:f>
        <x:v>0</x:v>
      </x:c>
      <x:c r="K411" s="14" t="n">
        <x:f>COUNTIFS('Unit details'!$B$336:$B$980,$A411,'Unit details'!$V$336:$V$980,$A411&amp;" — "&amp;$B411,'Unit details'!$H$336:$H$980,"Uncertain")</x:f>
        <x:v>0</x:v>
      </x:c>
      <x:c r="L411"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11" s="15" t="str">
        <x:v>https://www.rightmove.co.uk/properties/779578639988945#/?channel=COM_LET</x:v>
      </x:c>
      <x:c r="N411" s="15" t="str">
        <x:v>https://www.zoopla.co.uk/to-rent/commercial/details/74481577/
https://www.rightmove.co.uk/properties/778333217052160#/?channel=COM_LET</x:v>
      </x:c>
    </x:row>
    <x:row r="412" ht="62" customHeight="1">
      <x:c r="A412" s="15" t="str">
        <x:v>Bristol</x:v>
      </x:c>
      <x:c r="B412" s="15" t="str">
        <x:v>Netham View Industrial Park</x:v>
      </x:c>
      <x:c r="C412" s="15" t="str">
        <x:v>Bristol</x:v>
      </x:c>
      <x:c r="D412" s="14" t="n">
        <x:v>425215</x:v>
      </x:c>
      <x:c r="E412" s="30" t="str">
        <x:v>Town</x:v>
      </x:c>
      <x:c r="F412" s="30" t="str">
        <x:v>Estate / grouped industrial area</x:v>
      </x:c>
      <x:c r="G412" s="14" t="n">
        <x:f>COUNTIFS('Unit details'!$B$336:$B$980,$A412,'Unit details'!$V$336:$V$980,$A412&amp;" — "&amp;$B412,'Unit details'!$H$336:$H$980,"Current",'Unit details'!$E$336:$E$980,"Town")</x:f>
        <x:v>1</x:v>
      </x:c>
      <x:c r="H412" s="14" t="n">
        <x:f>COUNTIFS('Unit details'!$B$336:$B$980,$A412,'Unit details'!$V$336:$V$980,$A412&amp;" — "&amp;$B412,'Unit details'!$H$336:$H$980,"Current",'Unit details'!$E$336:$E$980,"Nearby")</x:f>
        <x:v>0</x:v>
      </x:c>
      <x:c r="I412" s="14" t="n">
        <x:f>COUNTIFS('Unit details'!$B$336:$B$980,$A412,'Unit details'!$V$336:$V$980,$A412&amp;" — "&amp;$B412,'Unit details'!$H$336:$H$980,"Current")</x:f>
        <x:v>1</x:v>
      </x:c>
      <x:c r="J412" s="14" t="n">
        <x:f>SUMIFS('Unit details'!$Y$336:$Y$980,'Unit details'!$B$336:$B$980,$A412,'Unit details'!$V$336:$V$980,$A412&amp;" — "&amp;$B412,'Unit details'!$H$336:$H$980,"Future")</x:f>
        <x:v>0</x:v>
      </x:c>
      <x:c r="K412" s="14" t="n">
        <x:f>COUNTIFS('Unit details'!$B$336:$B$980,$A412,'Unit details'!$V$336:$V$980,$A412&amp;" — "&amp;$B412,'Unit details'!$H$336:$H$980,"Uncertain")</x:f>
        <x:v>0</x:v>
      </x:c>
      <x:c r="L412"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12" s="15" t="str">
        <x:v>https://www.rightmove.co.uk/properties/760729863524385#/?channel=COM_LET</x:v>
      </x:c>
      <x:c r="N412" s="15" t="str">
        <x:v>https://www.zoopla.co.uk/to-rent/commercial/details/72353960/</x:v>
      </x:c>
    </x:row>
    <x:row r="413" ht="62" customHeight="1">
      <x:c r="A413" s="15" t="str">
        <x:v>Bristol</x:v>
      </x:c>
      <x:c r="B413" s="15" t="str">
        <x:v>Newbridge Trading Estate</x:v>
      </x:c>
      <x:c r="C413" s="15" t="str">
        <x:v>Bristol</x:v>
      </x:c>
      <x:c r="D413" s="14" t="n">
        <x:v>425215</x:v>
      </x:c>
      <x:c r="E413" s="30" t="str">
        <x:v>Town</x:v>
      </x:c>
      <x:c r="F413" s="30" t="str">
        <x:v>Estate / grouped industrial area</x:v>
      </x:c>
      <x:c r="G413" s="14" t="n">
        <x:f>COUNTIFS('Unit details'!$B$336:$B$980,$A413,'Unit details'!$V$336:$V$980,$A413&amp;" — "&amp;$B413,'Unit details'!$H$336:$H$980,"Current",'Unit details'!$E$336:$E$980,"Town")</x:f>
        <x:v>1</x:v>
      </x:c>
      <x:c r="H413" s="14" t="n">
        <x:f>COUNTIFS('Unit details'!$B$336:$B$980,$A413,'Unit details'!$V$336:$V$980,$A413&amp;" — "&amp;$B413,'Unit details'!$H$336:$H$980,"Current",'Unit details'!$E$336:$E$980,"Nearby")</x:f>
        <x:v>0</x:v>
      </x:c>
      <x:c r="I413" s="14" t="n">
        <x:f>COUNTIFS('Unit details'!$B$336:$B$980,$A413,'Unit details'!$V$336:$V$980,$A413&amp;" — "&amp;$B413,'Unit details'!$H$336:$H$980,"Current")</x:f>
        <x:v>1</x:v>
      </x:c>
      <x:c r="J413" s="14" t="n">
        <x:f>SUMIFS('Unit details'!$Y$336:$Y$980,'Unit details'!$B$336:$B$980,$A413,'Unit details'!$V$336:$V$980,$A413&amp;" — "&amp;$B413,'Unit details'!$H$336:$H$980,"Future")</x:f>
        <x:v>0</x:v>
      </x:c>
      <x:c r="K413" s="14" t="n">
        <x:f>COUNTIFS('Unit details'!$B$336:$B$980,$A413,'Unit details'!$V$336:$V$980,$A413&amp;" — "&amp;$B413,'Unit details'!$H$336:$H$980,"Uncertain")</x:f>
        <x:v>0</x:v>
      </x:c>
      <x:c r="L413"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13" s="15" t="str">
        <x:v>https://www.rightmove.co.uk/properties/773380486431696#/?channel=COM_LET</x:v>
      </x:c>
      <x:c r="N413" s="15" t="str">
        <x:v>https://www.zoopla.co.uk/to-rent/commercial/details/72961212/</x:v>
      </x:c>
    </x:row>
    <x:row r="414" ht="75" customHeight="1">
      <x:c r="A414" s="15" t="str">
        <x:v>Bristol</x:v>
      </x:c>
      <x:c r="B414" s="15" t="str">
        <x:v>Sandy Lane workshop premises</x:v>
      </x:c>
      <x:c r="C414" s="15" t="str">
        <x:v>Bristol</x:v>
      </x:c>
      <x:c r="D414" s="14" t="n">
        <x:v>425215</x:v>
      </x:c>
      <x:c r="E414" s="30" t="str">
        <x:v>Town</x:v>
      </x:c>
      <x:c r="F414" s="30" t="str">
        <x:v>Standalone / other premises</x:v>
      </x:c>
      <x:c r="G414" s="14" t="n">
        <x:f>COUNTIFS('Unit details'!$B$336:$B$980,$A414,'Unit details'!$V$336:$V$980,$A414&amp;" — "&amp;$B414,'Unit details'!$H$336:$H$980,"Current",'Unit details'!$E$336:$E$980,"Town")</x:f>
        <x:v>1</x:v>
      </x:c>
      <x:c r="H414" s="14" t="n">
        <x:f>COUNTIFS('Unit details'!$B$336:$B$980,$A414,'Unit details'!$V$336:$V$980,$A414&amp;" — "&amp;$B414,'Unit details'!$H$336:$H$980,"Current",'Unit details'!$E$336:$E$980,"Nearby")</x:f>
        <x:v>0</x:v>
      </x:c>
      <x:c r="I414" s="14" t="n">
        <x:f>COUNTIFS('Unit details'!$B$336:$B$980,$A414,'Unit details'!$V$336:$V$980,$A414&amp;" — "&amp;$B414,'Unit details'!$H$336:$H$980,"Current")</x:f>
        <x:v>1</x:v>
      </x:c>
      <x:c r="J414" s="14" t="n">
        <x:f>SUMIFS('Unit details'!$Y$336:$Y$980,'Unit details'!$B$336:$B$980,$A414,'Unit details'!$V$336:$V$980,$A414&amp;" — "&amp;$B414,'Unit details'!$H$336:$H$980,"Future")</x:f>
        <x:v>0</x:v>
      </x:c>
      <x:c r="K414" s="14" t="n">
        <x:f>COUNTIFS('Unit details'!$B$336:$B$980,$A414,'Unit details'!$V$336:$V$980,$A414&amp;" — "&amp;$B414,'Unit details'!$H$336:$H$980,"Uncertain")</x:f>
        <x:v>0</x:v>
      </x:c>
      <x:c r="L414"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14" s="15" t="str">
        <x:v>https://www.rightmove.co.uk/properties/766201761080641#/?channel=COM_LET</x:v>
      </x:c>
      <x:c r="N414" s="15" t="str"/>
    </x:row>
    <x:row r="415" ht="62" customHeight="1">
      <x:c r="A415" s="15" t="str">
        <x:v>Bristol</x:v>
      </x:c>
      <x:c r="B415" s="15" t="str">
        <x:v>Sheene Court</x:v>
      </x:c>
      <x:c r="C415" s="15" t="str">
        <x:v>Bristol</x:v>
      </x:c>
      <x:c r="D415" s="14" t="n">
        <x:v>425215</x:v>
      </x:c>
      <x:c r="E415" s="30" t="str">
        <x:v>Town</x:v>
      </x:c>
      <x:c r="F415" s="30" t="str">
        <x:v>Estate / grouped industrial area</x:v>
      </x:c>
      <x:c r="G415" s="14" t="n">
        <x:f>COUNTIFS('Unit details'!$B$336:$B$980,$A415,'Unit details'!$V$336:$V$980,$A415&amp;" — "&amp;$B415,'Unit details'!$H$336:$H$980,"Current",'Unit details'!$E$336:$E$980,"Town")</x:f>
        <x:v>1</x:v>
      </x:c>
      <x:c r="H415" s="14" t="n">
        <x:f>COUNTIFS('Unit details'!$B$336:$B$980,$A415,'Unit details'!$V$336:$V$980,$A415&amp;" — "&amp;$B415,'Unit details'!$H$336:$H$980,"Current",'Unit details'!$E$336:$E$980,"Nearby")</x:f>
        <x:v>0</x:v>
      </x:c>
      <x:c r="I415" s="14" t="n">
        <x:f>COUNTIFS('Unit details'!$B$336:$B$980,$A415,'Unit details'!$V$336:$V$980,$A415&amp;" — "&amp;$B415,'Unit details'!$H$336:$H$980,"Current")</x:f>
        <x:v>1</x:v>
      </x:c>
      <x:c r="J415" s="14" t="n">
        <x:f>SUMIFS('Unit details'!$Y$336:$Y$980,'Unit details'!$B$336:$B$980,$A415,'Unit details'!$V$336:$V$980,$A415&amp;" — "&amp;$B415,'Unit details'!$H$336:$H$980,"Future")</x:f>
        <x:v>0</x:v>
      </x:c>
      <x:c r="K415" s="14" t="n">
        <x:f>COUNTIFS('Unit details'!$B$336:$B$980,$A415,'Unit details'!$V$336:$V$980,$A415&amp;" — "&amp;$B415,'Unit details'!$H$336:$H$980,"Uncertain")</x:f>
        <x:v>0</x:v>
      </x:c>
      <x:c r="L415"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15" s="15" t="str">
        <x:v>https://www.rightmove.co.uk/properties/755869522916784#/?channel=COM_LET</x:v>
      </x:c>
      <x:c r="N415" s="15" t="str">
        <x:v>https://www.zoopla.co.uk/to-rent/commercial/details/71216028/</x:v>
      </x:c>
    </x:row>
    <x:row r="416" ht="75" customHeight="1">
      <x:c r="A416" s="15" t="str">
        <x:v>Bristol</x:v>
      </x:c>
      <x:c r="B416" s="15" t="str">
        <x:v>South Liberty Lane industrial area</x:v>
      </x:c>
      <x:c r="C416" s="15" t="str">
        <x:v>Bristol</x:v>
      </x:c>
      <x:c r="D416" s="14" t="n">
        <x:v>425215</x:v>
      </x:c>
      <x:c r="E416" s="30" t="str">
        <x:v>Town</x:v>
      </x:c>
      <x:c r="F416" s="30" t="str">
        <x:v>Standalone / other premises</x:v>
      </x:c>
      <x:c r="G416" s="14" t="n">
        <x:f>COUNTIFS('Unit details'!$B$336:$B$980,$A416,'Unit details'!$V$336:$V$980,$A416&amp;" — "&amp;$B416,'Unit details'!$H$336:$H$980,"Current",'Unit details'!$E$336:$E$980,"Town")</x:f>
        <x:v>1</x:v>
      </x:c>
      <x:c r="H416" s="14" t="n">
        <x:f>COUNTIFS('Unit details'!$B$336:$B$980,$A416,'Unit details'!$V$336:$V$980,$A416&amp;" — "&amp;$B416,'Unit details'!$H$336:$H$980,"Current",'Unit details'!$E$336:$E$980,"Nearby")</x:f>
        <x:v>0</x:v>
      </x:c>
      <x:c r="I416" s="14" t="n">
        <x:f>COUNTIFS('Unit details'!$B$336:$B$980,$A416,'Unit details'!$V$336:$V$980,$A416&amp;" — "&amp;$B416,'Unit details'!$H$336:$H$980,"Current")</x:f>
        <x:v>1</x:v>
      </x:c>
      <x:c r="J416" s="14" t="n">
        <x:f>SUMIFS('Unit details'!$Y$336:$Y$980,'Unit details'!$B$336:$B$980,$A416,'Unit details'!$V$336:$V$980,$A416&amp;" — "&amp;$B416,'Unit details'!$H$336:$H$980,"Future")</x:f>
        <x:v>0</x:v>
      </x:c>
      <x:c r="K416" s="14" t="n">
        <x:f>COUNTIFS('Unit details'!$B$336:$B$980,$A416,'Unit details'!$V$336:$V$980,$A416&amp;" — "&amp;$B416,'Unit details'!$H$336:$H$980,"Uncertain")</x:f>
        <x:v>0</x:v>
      </x:c>
      <x:c r="L416"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16" s="15" t="str">
        <x:v>https://www.rightmove.co.uk/properties/91935366#/?channel=COM_LET</x:v>
      </x:c>
      <x:c r="N416" s="15" t="str">
        <x:v>https://www.zoopla.co.uk/to-rent/commercial/details/70227063/</x:v>
      </x:c>
    </x:row>
    <x:row r="417" ht="62" customHeight="1">
      <x:c r="A417" s="15" t="str">
        <x:v>Bristol</x:v>
      </x:c>
      <x:c r="B417" s="15" t="str">
        <x:v>St Catherines Trading Estate</x:v>
      </x:c>
      <x:c r="C417" s="15" t="str">
        <x:v>Bristol</x:v>
      </x:c>
      <x:c r="D417" s="14" t="n">
        <x:v>425215</x:v>
      </x:c>
      <x:c r="E417" s="30" t="str">
        <x:v>Town</x:v>
      </x:c>
      <x:c r="F417" s="30" t="str">
        <x:v>Estate / grouped industrial area</x:v>
      </x:c>
      <x:c r="G417" s="14" t="n">
        <x:f>COUNTIFS('Unit details'!$B$336:$B$980,$A417,'Unit details'!$V$336:$V$980,$A417&amp;" — "&amp;$B417,'Unit details'!$H$336:$H$980,"Current",'Unit details'!$E$336:$E$980,"Town")</x:f>
        <x:v>2</x:v>
      </x:c>
      <x:c r="H417" s="14" t="n">
        <x:f>COUNTIFS('Unit details'!$B$336:$B$980,$A417,'Unit details'!$V$336:$V$980,$A417&amp;" — "&amp;$B417,'Unit details'!$H$336:$H$980,"Current",'Unit details'!$E$336:$E$980,"Nearby")</x:f>
        <x:v>0</x:v>
      </x:c>
      <x:c r="I417" s="14" t="n">
        <x:f>COUNTIFS('Unit details'!$B$336:$B$980,$A417,'Unit details'!$V$336:$V$980,$A417&amp;" — "&amp;$B417,'Unit details'!$H$336:$H$980,"Current")</x:f>
        <x:v>2</x:v>
      </x:c>
      <x:c r="J417" s="14" t="n">
        <x:f>SUMIFS('Unit details'!$Y$336:$Y$980,'Unit details'!$B$336:$B$980,$A417,'Unit details'!$V$336:$V$980,$A417&amp;" — "&amp;$B417,'Unit details'!$H$336:$H$980,"Future")</x:f>
        <x:v>0</x:v>
      </x:c>
      <x:c r="K417" s="14" t="n">
        <x:f>COUNTIFS('Unit details'!$B$336:$B$980,$A417,'Unit details'!$V$336:$V$980,$A417&amp;" — "&amp;$B417,'Unit details'!$H$336:$H$980,"Uncertain")</x:f>
        <x:v>0</x:v>
      </x:c>
      <x:c r="L417"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17" s="15" t="str">
        <x:v>https://www.rightmove.co.uk/properties/765610577992880#/?channel=COM_LET</x:v>
      </x:c>
      <x:c r="N417" s="15" t="str">
        <x:v>https://www.rightmove.co.uk/properties/765610489888657#/?channel=COM_LET</x:v>
      </x:c>
    </x:row>
    <x:row r="418" ht="75" customHeight="1">
      <x:c r="A418" s="15" t="str">
        <x:v>Bristol</x:v>
      </x:c>
      <x:c r="B418" s="15" t="str">
        <x:v>Temple Works</x:v>
      </x:c>
      <x:c r="C418" s="15" t="str">
        <x:v>Bristol</x:v>
      </x:c>
      <x:c r="D418" s="14" t="n">
        <x:v>425215</x:v>
      </x:c>
      <x:c r="E418" s="30" t="str">
        <x:v>Town</x:v>
      </x:c>
      <x:c r="F418" s="30" t="str">
        <x:v>Estate / grouped industrial area</x:v>
      </x:c>
      <x:c r="G418" s="14" t="n">
        <x:f>COUNTIFS('Unit details'!$B$336:$B$980,$A418,'Unit details'!$V$336:$V$980,$A418&amp;" — "&amp;$B418,'Unit details'!$H$336:$H$980,"Current",'Unit details'!$E$336:$E$980,"Town")</x:f>
        <x:v>0</x:v>
      </x:c>
      <x:c r="H418" s="14" t="n">
        <x:f>COUNTIFS('Unit details'!$B$336:$B$980,$A418,'Unit details'!$V$336:$V$980,$A418&amp;" — "&amp;$B418,'Unit details'!$H$336:$H$980,"Current",'Unit details'!$E$336:$E$980,"Nearby")</x:f>
        <x:v>0</x:v>
      </x:c>
      <x:c r="I418" s="14" t="n">
        <x:f>COUNTIFS('Unit details'!$B$336:$B$980,$A418,'Unit details'!$V$336:$V$980,$A418&amp;" — "&amp;$B418,'Unit details'!$H$336:$H$980,"Current")</x:f>
        <x:v>0</x:v>
      </x:c>
      <x:c r="J418" s="14" t="n">
        <x:f>SUMIFS('Unit details'!$Y$336:$Y$980,'Unit details'!$B$336:$B$980,$A418,'Unit details'!$V$336:$V$980,$A418&amp;" — "&amp;$B418,'Unit details'!$H$336:$H$980,"Future")</x:f>
        <x:v>9</x:v>
      </x:c>
      <x:c r="K418" s="14" t="n">
        <x:f>COUNTIFS('Unit details'!$B$336:$B$980,$A418,'Unit details'!$V$336:$V$980,$A418&amp;" — "&amp;$B418,'Unit details'!$H$336:$H$980,"Uncertain")</x:f>
        <x:v>0</x:v>
      </x:c>
      <x:c r="L418"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18" s="15" t="str">
        <x:v>https://www.rightmove.co.uk/properties/764525455052225#/?channel=COM_LET</x:v>
      </x:c>
      <x:c r="N418" s="15" t="str">
        <x:v>https://www.rightmove.co.uk/properties/773398416946096#/?channel=COM_LET
https://www.rightmove.co.uk/properties/773398421241680#/?channel=COM_LET</x:v>
      </x:c>
    </x:row>
    <x:row r="419" ht="49" customHeight="1">
      <x:c r="A419" s="15" t="str">
        <x:v>Bristol</x:v>
      </x:c>
      <x:c r="B419" s="15" t="str">
        <x:v>Totterdown Bridge Industrial Estate</x:v>
      </x:c>
      <x:c r="C419" s="15" t="str">
        <x:v>Bristol</x:v>
      </x:c>
      <x:c r="D419" s="14" t="n">
        <x:v>425215</x:v>
      </x:c>
      <x:c r="E419" s="30" t="str">
        <x:v>Town</x:v>
      </x:c>
      <x:c r="F419" s="30" t="str">
        <x:v>Estate / grouped industrial area</x:v>
      </x:c>
      <x:c r="G419" s="14" t="n">
        <x:f>COUNTIFS('Unit details'!$B$336:$B$980,$A419,'Unit details'!$V$336:$V$980,$A419&amp;" — "&amp;$B419,'Unit details'!$H$336:$H$980,"Current",'Unit details'!$E$336:$E$980,"Town")</x:f>
        <x:v>3</x:v>
      </x:c>
      <x:c r="H419" s="14" t="n">
        <x:f>COUNTIFS('Unit details'!$B$336:$B$980,$A419,'Unit details'!$V$336:$V$980,$A419&amp;" — "&amp;$B419,'Unit details'!$H$336:$H$980,"Current",'Unit details'!$E$336:$E$980,"Nearby")</x:f>
        <x:v>0</x:v>
      </x:c>
      <x:c r="I419" s="14" t="n">
        <x:f>COUNTIFS('Unit details'!$B$336:$B$980,$A419,'Unit details'!$V$336:$V$980,$A419&amp;" — "&amp;$B419,'Unit details'!$H$336:$H$980,"Current")</x:f>
        <x:v>3</x:v>
      </x:c>
      <x:c r="J419" s="14" t="n">
        <x:f>SUMIFS('Unit details'!$Y$336:$Y$980,'Unit details'!$B$336:$B$980,$A419,'Unit details'!$V$336:$V$980,$A419&amp;" — "&amp;$B419,'Unit details'!$H$336:$H$980,"Future")</x:f>
        <x:v>0</x:v>
      </x:c>
      <x:c r="K419" s="14" t="n">
        <x:f>COUNTIFS('Unit details'!$B$336:$B$980,$A419,'Unit details'!$V$336:$V$980,$A419&amp;" — "&amp;$B419,'Unit details'!$H$336:$H$980,"Uncertain")</x:f>
        <x:v>0</x:v>
      </x:c>
      <x:c r="L419" s="15" t="str">
        <x:v>Direct-agent named estate with separately identified available units. Host population uses Census 2021 BUA where the named locality can be matched. Nested schemes are grouped once; zero current means no identified unit in reviewed sources.</x:v>
      </x:c>
      <x:c r="M419" s="15" t="str">
        <x:v>https://www.alderking.com/properties/unit-b-totterdown-bridge-industrial-estate-bristol-bs2-0xh-103574/</x:v>
      </x:c>
      <x:c r="N419" s="15" t="str"/>
    </x:row>
    <x:row r="420" ht="75" customHeight="1">
      <x:c r="A420" s="15" t="str">
        <x:v>Bristol</x:v>
      </x:c>
      <x:c r="B420" s="15" t="str">
        <x:v>Unicorn Business Park</x:v>
      </x:c>
      <x:c r="C420" s="15" t="str">
        <x:v>Bristol</x:v>
      </x:c>
      <x:c r="D420" s="14" t="n">
        <x:v>425215</x:v>
      </x:c>
      <x:c r="E420" s="30" t="str">
        <x:v>Town</x:v>
      </x:c>
      <x:c r="F420" s="30" t="str">
        <x:v>Estate / grouped industrial area</x:v>
      </x:c>
      <x:c r="G420" s="14" t="n">
        <x:f>COUNTIFS('Unit details'!$B$336:$B$980,$A420,'Unit details'!$V$336:$V$980,$A420&amp;" — "&amp;$B420,'Unit details'!$H$336:$H$980,"Current",'Unit details'!$E$336:$E$980,"Town")</x:f>
        <x:v>0</x:v>
      </x:c>
      <x:c r="H420" s="14" t="n">
        <x:f>COUNTIFS('Unit details'!$B$336:$B$980,$A420,'Unit details'!$V$336:$V$980,$A420&amp;" — "&amp;$B420,'Unit details'!$H$336:$H$980,"Current",'Unit details'!$E$336:$E$980,"Nearby")</x:f>
        <x:v>0</x:v>
      </x:c>
      <x:c r="I420" s="14" t="n">
        <x:f>COUNTIFS('Unit details'!$B$336:$B$980,$A420,'Unit details'!$V$336:$V$980,$A420&amp;" — "&amp;$B420,'Unit details'!$H$336:$H$980,"Current")</x:f>
        <x:v>0</x:v>
      </x:c>
      <x:c r="J420" s="14" t="n">
        <x:f>SUMIFS('Unit details'!$Y$336:$Y$980,'Unit details'!$B$336:$B$980,$A420,'Unit details'!$V$336:$V$980,$A420&amp;" — "&amp;$B420,'Unit details'!$H$336:$H$980,"Future")</x:f>
        <x:v>2</x:v>
      </x:c>
      <x:c r="K420" s="14" t="n">
        <x:f>COUNTIFS('Unit details'!$B$336:$B$980,$A420,'Unit details'!$V$336:$V$980,$A420&amp;" — "&amp;$B420,'Unit details'!$H$336:$H$980,"Uncertain")</x:f>
        <x:v>0</x:v>
      </x:c>
      <x:c r="L420"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 Further unit-specific sources are in Unit details.</x:v>
      </x:c>
      <x:c r="M420" s="15" t="str">
        <x:v>https://www.rightmove.co.uk/properties/773395323647200#/?channel=COM_LET</x:v>
      </x:c>
      <x:c r="N420" s="15" t="str">
        <x:v>https://www.rightmove.co.uk/properties/773395866944272#/?channel=COM_LET
https://www.zoopla.co.uk/to-rent/commercial/details/73582086/</x:v>
      </x:c>
    </x:row>
    <x:row r="421" ht="62" customHeight="1">
      <x:c r="A421" s="15" t="str">
        <x:v>Bristol</x:v>
      </x:c>
      <x:c r="B421" s="15" t="str">
        <x:v>Vale Lane Trading Estate</x:v>
      </x:c>
      <x:c r="C421" s="15" t="str">
        <x:v>Bristol</x:v>
      </x:c>
      <x:c r="D421" s="14" t="n">
        <x:v>425215</x:v>
      </x:c>
      <x:c r="E421" s="30" t="str">
        <x:v>Town</x:v>
      </x:c>
      <x:c r="F421" s="30" t="str">
        <x:v>Estate / grouped industrial area</x:v>
      </x:c>
      <x:c r="G421" s="14" t="n">
        <x:f>COUNTIFS('Unit details'!$B$336:$B$980,$A421,'Unit details'!$V$336:$V$980,$A421&amp;" — "&amp;$B421,'Unit details'!$H$336:$H$980,"Current",'Unit details'!$E$336:$E$980,"Town")</x:f>
        <x:v>0</x:v>
      </x:c>
      <x:c r="H421" s="14" t="n">
        <x:f>COUNTIFS('Unit details'!$B$336:$B$980,$A421,'Unit details'!$V$336:$V$980,$A421&amp;" — "&amp;$B421,'Unit details'!$H$336:$H$980,"Current",'Unit details'!$E$336:$E$980,"Nearby")</x:f>
        <x:v>0</x:v>
      </x:c>
      <x:c r="I421" s="14" t="n">
        <x:f>COUNTIFS('Unit details'!$B$336:$B$980,$A421,'Unit details'!$V$336:$V$980,$A421&amp;" — "&amp;$B421,'Unit details'!$H$336:$H$980,"Current")</x:f>
        <x:v>0</x:v>
      </x:c>
      <x:c r="J421" s="14" t="n">
        <x:f>SUMIFS('Unit details'!$Y$336:$Y$980,'Unit details'!$B$336:$B$980,$A421,'Unit details'!$V$336:$V$980,$A421&amp;" — "&amp;$B421,'Unit details'!$H$336:$H$980,"Future")</x:f>
        <x:v>1</x:v>
      </x:c>
      <x:c r="K421" s="14" t="n">
        <x:f>COUNTIFS('Unit details'!$B$336:$B$980,$A421,'Unit details'!$V$336:$V$980,$A421&amp;" — "&amp;$B421,'Unit details'!$H$336:$H$980,"Uncertain")</x:f>
        <x:v>0</x:v>
      </x:c>
      <x:c r="L421"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21" s="15" t="str">
        <x:v>https://www.rightmove.co.uk/properties/779060442246609#/?channel=COM_LET</x:v>
      </x:c>
      <x:c r="N421" s="15" t="str">
        <x:v>https://www.zoopla.co.uk/to-rent/commercial/details/65517201/</x:v>
      </x:c>
    </x:row>
    <x:row r="422" ht="75" customHeight="1">
      <x:c r="A422" s="15" t="str">
        <x:v>Bristol</x:v>
      </x:c>
      <x:c r="B422" s="15" t="str">
        <x:v>Victoria Grove workshop</x:v>
      </x:c>
      <x:c r="C422" s="15" t="str">
        <x:v>Bristol</x:v>
      </x:c>
      <x:c r="D422" s="14" t="n">
        <x:v>425215</x:v>
      </x:c>
      <x:c r="E422" s="30" t="str">
        <x:v>Town</x:v>
      </x:c>
      <x:c r="F422" s="30" t="str">
        <x:v>Standalone / other premises</x:v>
      </x:c>
      <x:c r="G422" s="14" t="n">
        <x:f>COUNTIFS('Unit details'!$B$336:$B$980,$A422,'Unit details'!$V$336:$V$980,$A422&amp;" — "&amp;$B422,'Unit details'!$H$336:$H$980,"Current",'Unit details'!$E$336:$E$980,"Town")</x:f>
        <x:v>1</x:v>
      </x:c>
      <x:c r="H422" s="14" t="n">
        <x:f>COUNTIFS('Unit details'!$B$336:$B$980,$A422,'Unit details'!$V$336:$V$980,$A422&amp;" — "&amp;$B422,'Unit details'!$H$336:$H$980,"Current",'Unit details'!$E$336:$E$980,"Nearby")</x:f>
        <x:v>0</x:v>
      </x:c>
      <x:c r="I422" s="14" t="n">
        <x:f>COUNTIFS('Unit details'!$B$336:$B$980,$A422,'Unit details'!$V$336:$V$980,$A422&amp;" — "&amp;$B422,'Unit details'!$H$336:$H$980,"Current")</x:f>
        <x:v>1</x:v>
      </x:c>
      <x:c r="J422" s="14" t="n">
        <x:f>SUMIFS('Unit details'!$Y$336:$Y$980,'Unit details'!$B$336:$B$980,$A422,'Unit details'!$V$336:$V$980,$A422&amp;" — "&amp;$B422,'Unit details'!$H$336:$H$980,"Future")</x:f>
        <x:v>0</x:v>
      </x:c>
      <x:c r="K422" s="14" t="n">
        <x:f>COUNTIFS('Unit details'!$B$336:$B$980,$A422,'Unit details'!$V$336:$V$980,$A422&amp;" — "&amp;$B422,'Unit details'!$H$336:$H$980,"Uncertain")</x:f>
        <x:v>0</x:v>
      </x:c>
      <x:c r="L422"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22" s="15" t="str">
        <x:v>https://www.rightmove.co.uk/properties/767627797013905#/?channel=COM_LET</x:v>
      </x:c>
      <x:c r="N422" s="15" t="str"/>
    </x:row>
    <x:row r="423" ht="62" customHeight="1">
      <x:c r="A423" s="15" t="str">
        <x:v>Bristol</x:v>
      </x:c>
      <x:c r="B423" s="15" t="str">
        <x:v>Wadehurst Industrial Park</x:v>
      </x:c>
      <x:c r="C423" s="15" t="str">
        <x:v>Bristol</x:v>
      </x:c>
      <x:c r="D423" s="14" t="n">
        <x:v>425215</x:v>
      </x:c>
      <x:c r="E423" s="30" t="str">
        <x:v>Town</x:v>
      </x:c>
      <x:c r="F423" s="30" t="str">
        <x:v>Estate / grouped industrial area</x:v>
      </x:c>
      <x:c r="G423" s="14" t="n">
        <x:f>COUNTIFS('Unit details'!$B$336:$B$980,$A423,'Unit details'!$V$336:$V$980,$A423&amp;" — "&amp;$B423,'Unit details'!$H$336:$H$980,"Current",'Unit details'!$E$336:$E$980,"Town")</x:f>
        <x:v>1</x:v>
      </x:c>
      <x:c r="H423" s="14" t="n">
        <x:f>COUNTIFS('Unit details'!$B$336:$B$980,$A423,'Unit details'!$V$336:$V$980,$A423&amp;" — "&amp;$B423,'Unit details'!$H$336:$H$980,"Current",'Unit details'!$E$336:$E$980,"Nearby")</x:f>
        <x:v>0</x:v>
      </x:c>
      <x:c r="I423" s="14" t="n">
        <x:f>COUNTIFS('Unit details'!$B$336:$B$980,$A423,'Unit details'!$V$336:$V$980,$A423&amp;" — "&amp;$B423,'Unit details'!$H$336:$H$980,"Current")</x:f>
        <x:v>1</x:v>
      </x:c>
      <x:c r="J423" s="14" t="n">
        <x:f>SUMIFS('Unit details'!$Y$336:$Y$980,'Unit details'!$B$336:$B$980,$A423,'Unit details'!$V$336:$V$980,$A423&amp;" — "&amp;$B423,'Unit details'!$H$336:$H$980,"Future")</x:f>
        <x:v>0</x:v>
      </x:c>
      <x:c r="K423" s="14" t="n">
        <x:f>COUNTIFS('Unit details'!$B$336:$B$980,$A423,'Unit details'!$V$336:$V$980,$A423&amp;" — "&amp;$B423,'Unit details'!$H$336:$H$980,"Uncertain")</x:f>
        <x:v>0</x:v>
      </x:c>
      <x:c r="L423"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23" s="15" t="str">
        <x:v>https://www.zoopla.co.uk/to-rent/commercial/details/74472226/</x:v>
      </x:c>
      <x:c r="N423" s="15" t="str"/>
    </x:row>
    <x:row r="424" ht="49" customHeight="1">
      <x:c r="A424" s="15" t="str">
        <x:v>Bristol</x:v>
      </x:c>
      <x:c r="B424" s="15" t="str">
        <x:v>Whitchurch Lane Enterprise Park</x:v>
      </x:c>
      <x:c r="C424" s="15" t="str">
        <x:v>Bristol</x:v>
      </x:c>
      <x:c r="D424" s="14" t="n">
        <x:v>425215</x:v>
      </x:c>
      <x:c r="E424" s="30" t="str">
        <x:v>Town</x:v>
      </x:c>
      <x:c r="F424" s="30" t="str">
        <x:v>Estate / grouped industrial area</x:v>
      </x:c>
      <x:c r="G424" s="14" t="n">
        <x:f>COUNTIFS('Unit details'!$B$336:$B$980,$A424,'Unit details'!$V$336:$V$980,$A424&amp;" — "&amp;$B424,'Unit details'!$H$336:$H$980,"Current",'Unit details'!$E$336:$E$980,"Town")</x:f>
        <x:v>7</x:v>
      </x:c>
      <x:c r="H424" s="14" t="n">
        <x:f>COUNTIFS('Unit details'!$B$336:$B$980,$A424,'Unit details'!$V$336:$V$980,$A424&amp;" — "&amp;$B424,'Unit details'!$H$336:$H$980,"Current",'Unit details'!$E$336:$E$980,"Nearby")</x:f>
        <x:v>0</x:v>
      </x:c>
      <x:c r="I424" s="14" t="n">
        <x:f>COUNTIFS('Unit details'!$B$336:$B$980,$A424,'Unit details'!$V$336:$V$980,$A424&amp;" — "&amp;$B424,'Unit details'!$H$336:$H$980,"Current")</x:f>
        <x:v>7</x:v>
      </x:c>
      <x:c r="J424" s="14" t="n">
        <x:f>SUMIFS('Unit details'!$Y$336:$Y$980,'Unit details'!$B$336:$B$980,$A424,'Unit details'!$V$336:$V$980,$A424&amp;" — "&amp;$B424,'Unit details'!$H$336:$H$980,"Future")</x:f>
        <x:v>0</x:v>
      </x:c>
      <x:c r="K424" s="14" t="n">
        <x:f>COUNTIFS('Unit details'!$B$336:$B$980,$A424,'Unit details'!$V$336:$V$980,$A424&amp;" — "&amp;$B424,'Unit details'!$H$336:$H$980,"Uncertain")</x:f>
        <x:v>0</x:v>
      </x:c>
      <x:c r="L424" s="15" t="str">
        <x:v>Direct-agent named estate with separately identified available units. Host population uses Census 2021 BUA where the named locality can be matched. Nested schemes are grouped once; zero current means no identified unit in reviewed sources.</x:v>
      </x:c>
      <x:c r="M424" s="15" t="str">
        <x:v>https://htcre.co.uk/property/601-whitchurch-lane-whitchurch-bristol/</x:v>
      </x:c>
      <x:c r="N424" s="15" t="str"/>
    </x:row>
    <x:row r="425" ht="62" customHeight="1">
      <x:c r="A425" s="15" t="str">
        <x:v>Bristol</x:v>
      </x:c>
      <x:c r="B425" s="15" t="str">
        <x:v>Windmill Farm Business Centre</x:v>
      </x:c>
      <x:c r="C425" s="15" t="str">
        <x:v>Bristol</x:v>
      </x:c>
      <x:c r="D425" s="14" t="n">
        <x:v>425215</x:v>
      </x:c>
      <x:c r="E425" s="30" t="str">
        <x:v>Town</x:v>
      </x:c>
      <x:c r="F425" s="30" t="str">
        <x:v>Estate / grouped industrial area</x:v>
      </x:c>
      <x:c r="G425" s="14" t="n">
        <x:f>COUNTIFS('Unit details'!$B$336:$B$980,$A425,'Unit details'!$V$336:$V$980,$A425&amp;" — "&amp;$B425,'Unit details'!$H$336:$H$980,"Current",'Unit details'!$E$336:$E$980,"Town")</x:f>
        <x:v>1</x:v>
      </x:c>
      <x:c r="H425" s="14" t="n">
        <x:f>COUNTIFS('Unit details'!$B$336:$B$980,$A425,'Unit details'!$V$336:$V$980,$A425&amp;" — "&amp;$B425,'Unit details'!$H$336:$H$980,"Current",'Unit details'!$E$336:$E$980,"Nearby")</x:f>
        <x:v>0</x:v>
      </x:c>
      <x:c r="I425" s="14" t="n">
        <x:f>COUNTIFS('Unit details'!$B$336:$B$980,$A425,'Unit details'!$V$336:$V$980,$A425&amp;" — "&amp;$B425,'Unit details'!$H$336:$H$980,"Current")</x:f>
        <x:v>1</x:v>
      </x:c>
      <x:c r="J425" s="14" t="n">
        <x:f>SUMIFS('Unit details'!$Y$336:$Y$980,'Unit details'!$B$336:$B$980,$A425,'Unit details'!$V$336:$V$980,$A425&amp;" — "&amp;$B425,'Unit details'!$H$336:$H$980,"Future")</x:f>
        <x:v>0</x:v>
      </x:c>
      <x:c r="K425" s="14" t="n">
        <x:f>COUNTIFS('Unit details'!$B$336:$B$980,$A425,'Unit details'!$V$336:$V$980,$A425&amp;" — "&amp;$B425,'Unit details'!$H$336:$H$980,"Uncertain")</x:f>
        <x:v>0</x:v>
      </x:c>
      <x:c r="L425" s="15" t="str">
        <x:v>Listing-evidenced estate/industrial area; standalone street premises are not necessarily formal industrial estates. ONS BUA population is for named host Bristol; property boundary unverified. Host population uses Census 2021 BUA where the named locality can be matched. Nested schemes are grouped once; zero current means no identified unit in reviewed sources.</x:v>
      </x:c>
      <x:c r="M425" s="15" t="str">
        <x:v>https://www.rightmove.co.uk/properties/773382495374513#/?channel=COM_LET</x:v>
      </x:c>
      <x:c r="N425" s="15" t="str"/>
    </x:row>
    <x:row r="426" ht="75" customHeight="1">
      <x:c r="A426" s="15" t="str">
        <x:v>Bristol</x:v>
      </x:c>
      <x:c r="B426" s="15" t="str">
        <x:v>Yelverton Road industrial area</x:v>
      </x:c>
      <x:c r="C426" s="15" t="str">
        <x:v>Bristol</x:v>
      </x:c>
      <x:c r="D426" s="14" t="n">
        <x:v>425215</x:v>
      </x:c>
      <x:c r="E426" s="30" t="str">
        <x:v>Town</x:v>
      </x:c>
      <x:c r="F426" s="30" t="str">
        <x:v>Standalone / other premises</x:v>
      </x:c>
      <x:c r="G426" s="14" t="n">
        <x:f>COUNTIFS('Unit details'!$B$336:$B$980,$A426,'Unit details'!$V$336:$V$980,$A426&amp;" — "&amp;$B426,'Unit details'!$H$336:$H$980,"Current",'Unit details'!$E$336:$E$980,"Town")</x:f>
        <x:v>1</x:v>
      </x:c>
      <x:c r="H426" s="14" t="n">
        <x:f>COUNTIFS('Unit details'!$B$336:$B$980,$A426,'Unit details'!$V$336:$V$980,$A426&amp;" — "&amp;$B426,'Unit details'!$H$336:$H$980,"Current",'Unit details'!$E$336:$E$980,"Nearby")</x:f>
        <x:v>0</x:v>
      </x:c>
      <x:c r="I426" s="14" t="n">
        <x:f>COUNTIFS('Unit details'!$B$336:$B$980,$A426,'Unit details'!$V$336:$V$980,$A426&amp;" — "&amp;$B426,'Unit details'!$H$336:$H$980,"Current")</x:f>
        <x:v>1</x:v>
      </x:c>
      <x:c r="J426" s="14" t="n">
        <x:f>SUMIFS('Unit details'!$Y$336:$Y$980,'Unit details'!$B$336:$B$980,$A426,'Unit details'!$V$336:$V$980,$A426&amp;" — "&amp;$B426,'Unit details'!$H$336:$H$980,"Future")</x:f>
        <x:v>0</x:v>
      </x:c>
      <x:c r="K426" s="14" t="n">
        <x:f>COUNTIFS('Unit details'!$B$336:$B$980,$A426,'Unit details'!$V$336:$V$980,$A426&amp;" — "&amp;$B426,'Unit details'!$H$336:$H$980,"Uncertain")</x:f>
        <x:v>0</x:v>
      </x:c>
      <x:c r="L426" s="15" t="str">
        <x:v>Listing-evidenced estate/industrial area; standalone street premises are not necessarily formal industrial estates. ONS BUA population is for named host Bristol; property boundary unverified. Label is a street location or standalone premises, not independently established as a named industrial estate. Host population uses Census 2021 BUA where the named locality can be matched. Nested schemes are grouped once; zero current means no identified unit in reviewed sources.</x:v>
      </x:c>
      <x:c r="M426" s="15" t="str">
        <x:v>https://www.rightmove.co.uk/properties/91935792#/?channel=COM_LET</x:v>
      </x:c>
      <x:c r="N426" s="15" t="str">
        <x:v>https://www.zoopla.co.uk/to-rent/commercial/details/73315811/</x:v>
      </x:c>
    </x:row>
    <x:row r="427" ht="62" customHeight="1">
      <x:c r="A427" s="15" t="str">
        <x:v>Weymouth</x:v>
      </x:c>
      <x:c r="B427" s="15" t="str">
        <x:v>Granby Industrial Estate</x:v>
      </x:c>
      <x:c r="C427" s="15" t="str">
        <x:v>Chickerell</x:v>
      </x:c>
      <x:c r="D427" s="14" t="n">
        <x:v>3970</x:v>
      </x:c>
      <x:c r="E427" s="30" t="str">
        <x:v>Nearby</x:v>
      </x:c>
      <x:c r="F427" s="30" t="str">
        <x:v>Estate / grouped industrial area</x:v>
      </x:c>
      <x:c r="G427" s="14" t="n">
        <x:f>COUNTIFS('Unit details'!$B$336:$B$980,$A427,'Unit details'!$V$336:$V$980,$A427&amp;" — "&amp;$B427,'Unit details'!$H$336:$H$980,"Current",'Unit details'!$E$336:$E$980,"Town")</x:f>
        <x:v>0</x:v>
      </x:c>
      <x:c r="H427" s="14" t="n">
        <x:f>COUNTIFS('Unit details'!$B$336:$B$980,$A427,'Unit details'!$V$336:$V$980,$A427&amp;" — "&amp;$B427,'Unit details'!$H$336:$H$980,"Current",'Unit details'!$E$336:$E$980,"Nearby")</x:f>
        <x:v>6</x:v>
      </x:c>
      <x:c r="I427" s="14" t="n">
        <x:f>COUNTIFS('Unit details'!$B$336:$B$980,$A427,'Unit details'!$V$336:$V$980,$A427&amp;" — "&amp;$B427,'Unit details'!$H$336:$H$980,"Current")</x:f>
        <x:v>6</x:v>
      </x:c>
      <x:c r="J427" s="14" t="n">
        <x:f>SUMIFS('Unit details'!$Y$336:$Y$980,'Unit details'!$B$336:$B$980,$A427,'Unit details'!$V$336:$V$980,$A427&amp;" — "&amp;$B427,'Unit details'!$H$336:$H$980,"Future")</x:f>
        <x:v>0</x:v>
      </x:c>
      <x:c r="K427" s="14" t="n">
        <x:f>COUNTIFS('Unit details'!$B$336:$B$980,$A427,'Unit details'!$V$336:$V$980,$A427&amp;" — "&amp;$B427,'Unit details'!$H$336:$H$980,"Uncertain")</x:f>
        <x:v>0</x:v>
      </x:c>
      <x:c r="L427" s="15" t="str">
        <x:v>Granby/Lynch Lane employment area is in Chickerell, separate from Weymouth built-up area; included in nearby supply. Nearby Chickerell, not Weymouth town proper. Host population uses Census 2021 BUA where the named locality can be matched. Nested schemes are grouped once; zero current means no identified unit in reviewed sources.</x:v>
      </x:c>
      <x:c r="M427" s="15" t="str">
        <x:v>https://www.zoopla.co.uk/to-rent/commercial/details/74420481/</x:v>
      </x:c>
      <x:c r="N427" s="15" t="str">
        <x:v>https://www.dorsetcouncil.gov.uk/w/local-transport-plan-ltp-implementation-plan-2026-to-2031</x:v>
      </x:c>
    </x:row>
    <x:row r="428" ht="62" customHeight="1">
      <x:c r="A428" s="15" t="str">
        <x:v>Weymouth</x:v>
      </x:c>
      <x:c r="B428" s="15" t="str">
        <x:v>Inmosthay Industrial Estate</x:v>
      </x:c>
      <x:c r="C428" s="15" t="str">
        <x:v>Portland</x:v>
      </x:c>
      <x:c r="D428" s="14"/>
      <x:c r="E428" s="30" t="str">
        <x:v>Nearby</x:v>
      </x:c>
      <x:c r="F428" s="30" t="str">
        <x:v>Estate / grouped industrial area</x:v>
      </x:c>
      <x:c r="G428" s="14" t="n">
        <x:f>COUNTIFS('Unit details'!$B$336:$B$980,$A428,'Unit details'!$V$336:$V$980,$A428&amp;" — "&amp;$B428,'Unit details'!$H$336:$H$980,"Current",'Unit details'!$E$336:$E$980,"Town")</x:f>
        <x:v>0</x:v>
      </x:c>
      <x:c r="H428" s="14" t="n">
        <x:f>COUNTIFS('Unit details'!$B$336:$B$980,$A428,'Unit details'!$V$336:$V$980,$A428&amp;" — "&amp;$B428,'Unit details'!$H$336:$H$980,"Current",'Unit details'!$E$336:$E$980,"Nearby")</x:f>
        <x:v>0</x:v>
      </x:c>
      <x:c r="I428" s="14" t="n">
        <x:f>COUNTIFS('Unit details'!$B$336:$B$980,$A428,'Unit details'!$V$336:$V$980,$A428&amp;" — "&amp;$B428,'Unit details'!$H$336:$H$980,"Current")</x:f>
        <x:v>0</x:v>
      </x:c>
      <x:c r="J428" s="14" t="n">
        <x:f>SUMIFS('Unit details'!$Y$336:$Y$980,'Unit details'!$B$336:$B$980,$A428,'Unit details'!$V$336:$V$980,$A428&amp;" — "&amp;$B428,'Unit details'!$H$336:$H$980,"Future")</x:f>
        <x:v>0</x:v>
      </x:c>
      <x:c r="K428" s="14" t="n">
        <x:f>COUNTIFS('Unit details'!$B$336:$B$980,$A428,'Unit details'!$V$336:$V$980,$A428&amp;" — "&amp;$B428,'Unit details'!$H$336:$H$980,"Uncertain")</x:f>
        <x:v>0</x:v>
      </x:c>
      <x:c r="L428" s="15" t="str">
        <x:v>Existing site in adopted plan; nearby separate locality; historical identity source, current availability not established. Host population uses Census 2021 BUA where the named locality can be matched. Nested schemes are grouped once; zero current means no identified unit in reviewed sources.</x:v>
      </x:c>
      <x:c r="M428" s="15" t="str">
        <x:v>https://www.planvu.co.uk/wdwp/written/lp/cpt4.php</x:v>
      </x:c>
      <x:c r="N428" s="15" t="str"/>
    </x:row>
    <x:row r="429" ht="49" customHeight="1">
      <x:c r="A429" s="15" t="str">
        <x:v>Weymouth</x:v>
      </x:c>
      <x:c r="B429" s="15" t="str">
        <x:v>Link Park</x:v>
      </x:c>
      <x:c r="C429" s="15" t="str">
        <x:v>Chickerell</x:v>
      </x:c>
      <x:c r="D429" s="14" t="n">
        <x:v>3970</x:v>
      </x:c>
      <x:c r="E429" s="30" t="str">
        <x:v>Nearby</x:v>
      </x:c>
      <x:c r="F429" s="30" t="str">
        <x:v>Estate / grouped industrial area</x:v>
      </x:c>
      <x:c r="G429" s="14" t="n">
        <x:f>COUNTIFS('Unit details'!$B$336:$B$980,$A429,'Unit details'!$V$336:$V$980,$A429&amp;" — "&amp;$B429,'Unit details'!$H$336:$H$980,"Current",'Unit details'!$E$336:$E$980,"Town")</x:f>
        <x:v>0</x:v>
      </x:c>
      <x:c r="H429" s="14" t="n">
        <x:f>COUNTIFS('Unit details'!$B$336:$B$980,$A429,'Unit details'!$V$336:$V$980,$A429&amp;" — "&amp;$B429,'Unit details'!$H$336:$H$980,"Current",'Unit details'!$E$336:$E$980,"Nearby")</x:f>
        <x:v>0</x:v>
      </x:c>
      <x:c r="I429" s="14" t="n">
        <x:f>COUNTIFS('Unit details'!$B$336:$B$980,$A429,'Unit details'!$V$336:$V$980,$A429&amp;" — "&amp;$B429,'Unit details'!$H$336:$H$980,"Current")</x:f>
        <x:v>0</x:v>
      </x:c>
      <x:c r="J429" s="14" t="n">
        <x:f>SUMIFS('Unit details'!$Y$336:$Y$980,'Unit details'!$B$336:$B$980,$A429,'Unit details'!$V$336:$V$980,$A429&amp;" — "&amp;$B429,'Unit details'!$H$336:$H$980,"Future")</x:f>
        <x:v>0</x:v>
      </x:c>
      <x:c r="K429" s="14" t="n">
        <x:f>COUNTIFS('Unit details'!$B$336:$B$980,$A429,'Unit details'!$V$336:$V$980,$A429&amp;" — "&amp;$B429,'Unit details'!$H$336:$H$980,"Uncertain")</x:f>
        <x:v>0</x:v>
      </x:c>
      <x:c r="L429" s="15" t="str">
        <x:v>Neighbourhood plan 20 October 2025 identifies as key employment site. Host population uses Census 2021 BUA where the named locality can be matched. Nested schemes are grouped once; zero current means no identified unit in reviewed sources.</x:v>
      </x:c>
      <x:c r="M429" s="15" t="str">
        <x:v>https://www.planvu.co.uk/wdwp/written/wnp/cpt10.php</x:v>
      </x:c>
      <x:c r="N429" s="15" t="str"/>
    </x:row>
    <x:row r="430" ht="49" customHeight="1">
      <x:c r="A430" s="15" t="str">
        <x:v>Weymouth</x:v>
      </x:c>
      <x:c r="B430" s="15" t="str">
        <x:v>Lynch Lane Industrial Estate</x:v>
      </x:c>
      <x:c r="C430" s="15" t="str">
        <x:v>Chickerell</x:v>
      </x:c>
      <x:c r="D430" s="14" t="n">
        <x:v>3970</x:v>
      </x:c>
      <x:c r="E430" s="30" t="str">
        <x:v>Nearby</x:v>
      </x:c>
      <x:c r="F430" s="30" t="str">
        <x:v>Estate / grouped industrial area</x:v>
      </x:c>
      <x:c r="G430" s="14" t="n">
        <x:f>COUNTIFS('Unit details'!$B$336:$B$980,$A430,'Unit details'!$V$336:$V$980,$A430&amp;" — "&amp;$B430,'Unit details'!$H$336:$H$980,"Current",'Unit details'!$E$336:$E$980,"Town")</x:f>
        <x:v>0</x:v>
      </x:c>
      <x:c r="H430" s="14" t="n">
        <x:f>COUNTIFS('Unit details'!$B$336:$B$980,$A430,'Unit details'!$V$336:$V$980,$A430&amp;" — "&amp;$B430,'Unit details'!$H$336:$H$980,"Current",'Unit details'!$E$336:$E$980,"Nearby")</x:f>
        <x:v>0</x:v>
      </x:c>
      <x:c r="I430" s="14" t="n">
        <x:f>COUNTIFS('Unit details'!$B$336:$B$980,$A430,'Unit details'!$V$336:$V$980,$A430&amp;" — "&amp;$B430,'Unit details'!$H$336:$H$980,"Current")</x:f>
        <x:v>0</x:v>
      </x:c>
      <x:c r="J430" s="14" t="n">
        <x:f>SUMIFS('Unit details'!$Y$336:$Y$980,'Unit details'!$B$336:$B$980,$A430,'Unit details'!$V$336:$V$980,$A430&amp;" — "&amp;$B430,'Unit details'!$H$336:$H$980,"Future")</x:f>
        <x:v>0</x:v>
      </x:c>
      <x:c r="K430" s="14" t="n">
        <x:f>COUNTIFS('Unit details'!$B$336:$B$980,$A430,'Unit details'!$V$336:$V$980,$A430&amp;" — "&amp;$B430,'Unit details'!$H$336:$H$980,"Uncertain")</x:f>
        <x:v>0</x:v>
      </x:c>
      <x:c r="L430" s="15" t="str">
        <x:v>Nearby Chickerell, not Weymouth town proper. Host population uses Census 2021 BUA where the named locality can be matched. Nested schemes are grouped once; zero current means no identified unit in reviewed sources.</x:v>
      </x:c>
      <x:c r="M430" s="15" t="str">
        <x:v>https://www.dorsetcouncil.gov.uk/w/local-transport-plan-ltp-implementation-plan-2026-to-2031</x:v>
      </x:c>
      <x:c r="N430" s="15" t="str"/>
    </x:row>
    <x:row r="431" ht="62" customHeight="1">
      <x:c r="A431" s="15" t="str">
        <x:v>Weymouth</x:v>
      </x:c>
      <x:c r="B431" s="15" t="str">
        <x:v>Southwell Business Park</x:v>
      </x:c>
      <x:c r="C431" s="15" t="str">
        <x:v>Portland</x:v>
      </x:c>
      <x:c r="D431" s="14"/>
      <x:c r="E431" s="30" t="str">
        <x:v>Nearby</x:v>
      </x:c>
      <x:c r="F431" s="30" t="str">
        <x:v>Estate / grouped industrial area</x:v>
      </x:c>
      <x:c r="G431" s="14" t="n">
        <x:f>COUNTIFS('Unit details'!$B$336:$B$980,$A431,'Unit details'!$V$336:$V$980,$A431&amp;" — "&amp;$B431,'Unit details'!$H$336:$H$980,"Current",'Unit details'!$E$336:$E$980,"Town")</x:f>
        <x:v>0</x:v>
      </x:c>
      <x:c r="H431" s="14" t="n">
        <x:f>COUNTIFS('Unit details'!$B$336:$B$980,$A431,'Unit details'!$V$336:$V$980,$A431&amp;" — "&amp;$B431,'Unit details'!$H$336:$H$980,"Current",'Unit details'!$E$336:$E$980,"Nearby")</x:f>
        <x:v>0</x:v>
      </x:c>
      <x:c r="I431" s="14" t="n">
        <x:f>COUNTIFS('Unit details'!$B$336:$B$980,$A431,'Unit details'!$V$336:$V$980,$A431&amp;" — "&amp;$B431,'Unit details'!$H$336:$H$980,"Current")</x:f>
        <x:v>0</x:v>
      </x:c>
      <x:c r="J431" s="14" t="n">
        <x:f>SUMIFS('Unit details'!$Y$336:$Y$980,'Unit details'!$B$336:$B$980,$A431,'Unit details'!$V$336:$V$980,$A431&amp;" — "&amp;$B431,'Unit details'!$H$336:$H$980,"Future")</x:f>
        <x:v>0</x:v>
      </x:c>
      <x:c r="K431" s="14" t="n">
        <x:f>COUNTIFS('Unit details'!$B$336:$B$980,$A431,'Unit details'!$V$336:$V$980,$A431&amp;" — "&amp;$B431,'Unit details'!$H$336:$H$980,"Uncertain")</x:f>
        <x:v>0</x:v>
      </x:c>
      <x:c r="L431" s="15" t="str">
        <x:v>Existing site in adopted plan; nearby separate locality; historical identity source, current availability not established. Host population uses Census 2021 BUA where the named locality can be matched. Nested schemes are grouped once; zero current means no identified unit in reviewed sources.</x:v>
      </x:c>
      <x:c r="M431" s="15" t="str">
        <x:v>https://www.planvu.co.uk/wdwp/written/lp/cpt4.php</x:v>
      </x:c>
      <x:c r="N431" s="15" t="str"/>
    </x:row>
    <x:row r="432" ht="62" customHeight="1">
      <x:c r="A432" s="15" t="str">
        <x:v>Weymouth</x:v>
      </x:c>
      <x:c r="B432" s="15" t="str">
        <x:v>Tradecroft Industrial Estate</x:v>
      </x:c>
      <x:c r="C432" s="15" t="str">
        <x:v>Portland</x:v>
      </x:c>
      <x:c r="D432" s="14"/>
      <x:c r="E432" s="30" t="str">
        <x:v>Nearby</x:v>
      </x:c>
      <x:c r="F432" s="30" t="str">
        <x:v>Estate / grouped industrial area</x:v>
      </x:c>
      <x:c r="G432" s="14" t="n">
        <x:f>COUNTIFS('Unit details'!$B$336:$B$980,$A432,'Unit details'!$V$336:$V$980,$A432&amp;" — "&amp;$B432,'Unit details'!$H$336:$H$980,"Current",'Unit details'!$E$336:$E$980,"Town")</x:f>
        <x:v>0</x:v>
      </x:c>
      <x:c r="H432" s="14" t="n">
        <x:f>COUNTIFS('Unit details'!$B$336:$B$980,$A432,'Unit details'!$V$336:$V$980,$A432&amp;" — "&amp;$B432,'Unit details'!$H$336:$H$980,"Current",'Unit details'!$E$336:$E$980,"Nearby")</x:f>
        <x:v>0</x:v>
      </x:c>
      <x:c r="I432" s="14" t="n">
        <x:f>COUNTIFS('Unit details'!$B$336:$B$980,$A432,'Unit details'!$V$336:$V$980,$A432&amp;" — "&amp;$B432,'Unit details'!$H$336:$H$980,"Current")</x:f>
        <x:v>0</x:v>
      </x:c>
      <x:c r="J432" s="14" t="n">
        <x:f>SUMIFS('Unit details'!$Y$336:$Y$980,'Unit details'!$B$336:$B$980,$A432,'Unit details'!$V$336:$V$980,$A432&amp;" — "&amp;$B432,'Unit details'!$H$336:$H$980,"Future")</x:f>
        <x:v>0</x:v>
      </x:c>
      <x:c r="K432" s="14" t="n">
        <x:f>COUNTIFS('Unit details'!$B$336:$B$980,$A432,'Unit details'!$V$336:$V$980,$A432&amp;" — "&amp;$B432,'Unit details'!$H$336:$H$980,"Uncertain")</x:f>
        <x:v>0</x:v>
      </x:c>
      <x:c r="L432" s="15" t="str">
        <x:v>3advertisements read; no floor areas published, so qualifyingcount unknown. Existing site in adopted plan; nearby separate locality; historical identity source, current availability not established. Host population uses Census 2021 BUA where the named locality can be matched. Nested schemes are grouped once; zero current means no identified unit in reviewed sources.</x:v>
      </x:c>
      <x:c r="M432" s="15" t="str">
        <x:v>https://www.rightmove.co.uk/properties/172967543#/?channel=COM_LET</x:v>
      </x:c>
      <x:c r="N432" s="15" t="str">
        <x:v>https://www.planvu.co.uk/wdwp/written/lp/cpt4.php</x:v>
      </x:c>
    </x:row>
    <x:row r="433" ht="49" customHeight="1">
      <x:c r="A433" s="15" t="str">
        <x:v>Dorchester</x:v>
      </x:c>
      <x:c r="B433" s="15" t="str">
        <x:v>Dorset Innovation Park</x:v>
      </x:c>
      <x:c r="C433" s="15" t="str">
        <x:v>Winfrith Newburgh</x:v>
      </x:c>
      <x:c r="D433" s="14" t="n">
        <x:v>310</x:v>
      </x:c>
      <x:c r="E433" s="30" t="str">
        <x:v>Nearby</x:v>
      </x:c>
      <x:c r="F433" s="30" t="str">
        <x:v>Estate / grouped industrial area</x:v>
      </x:c>
      <x:c r="G433" s="14" t="n">
        <x:f>COUNTIFS('Unit details'!$B$336:$B$980,$A433,'Unit details'!$V$336:$V$980,$A433&amp;" — "&amp;$B433,'Unit details'!$H$336:$H$980,"Current",'Unit details'!$E$336:$E$980,"Town")</x:f>
        <x:v>0</x:v>
      </x:c>
      <x:c r="H433" s="14" t="n">
        <x:f>COUNTIFS('Unit details'!$B$336:$B$980,$A433,'Unit details'!$V$336:$V$980,$A433&amp;" — "&amp;$B433,'Unit details'!$H$336:$H$980,"Current",'Unit details'!$E$336:$E$980,"Nearby")</x:f>
        <x:v>0</x:v>
      </x:c>
      <x:c r="I433" s="14" t="n">
        <x:f>COUNTIFS('Unit details'!$B$336:$B$980,$A433,'Unit details'!$V$336:$V$980,$A433&amp;" — "&amp;$B433,'Unit details'!$H$336:$H$980,"Current")</x:f>
        <x:v>0</x:v>
      </x:c>
      <x:c r="J433" s="14" t="n">
        <x:f>SUMIFS('Unit details'!$Y$336:$Y$980,'Unit details'!$B$336:$B$980,$A433,'Unit details'!$V$336:$V$980,$A433&amp;" — "&amp;$B433,'Unit details'!$H$336:$H$980,"Future")</x:f>
        <x:v>0</x:v>
      </x:c>
      <x:c r="K433" s="14" t="n">
        <x:f>COUNTIFS('Unit details'!$B$336:$B$980,$A433,'Unit details'!$V$336:$V$980,$A433&amp;" — "&amp;$B433,'Unit details'!$H$336:$H$980,"Uncertain")</x:f>
        <x:v>0</x:v>
      </x:c>
      <x:c r="L433" s="15" t="str">
        <x:v>Approximately 10.5 miles southeast of Dorchester; separate locality. Wider catchment only. Host population uses Census 2021 BUA where the named locality can be matched. Nested schemes are grouped once; zero current means no identified unit in reviewed sources.</x:v>
      </x:c>
      <x:c r="M433" s="15" t="str">
        <x:v>https://www.dorsetcouncil.gov.uk/documents/d/guest/dorchester-employment-strategy-final-4-june-2025-</x:v>
      </x:c>
      <x:c r="N433" s="15" t="str"/>
    </x:row>
    <x:row r="434" ht="49" customHeight="1">
      <x:c r="A434" s="15" t="str">
        <x:v>Dorchester</x:v>
      </x:c>
      <x:c r="B434" s="15" t="str">
        <x:v>Enterprise Park</x:v>
      </x:c>
      <x:c r="C434" s="15" t="str">
        <x:v>Piddlehinton</x:v>
      </x:c>
      <x:c r="D434" s="14" t="n">
        <x:v>450</x:v>
      </x:c>
      <x:c r="E434" s="30" t="str">
        <x:v>Nearby</x:v>
      </x:c>
      <x:c r="F434" s="30" t="str">
        <x:v>Estate / grouped industrial area</x:v>
      </x:c>
      <x:c r="G434" s="14" t="n">
        <x:f>COUNTIFS('Unit details'!$B$336:$B$980,$A434,'Unit details'!$V$336:$V$980,$A434&amp;" — "&amp;$B434,'Unit details'!$H$336:$H$980,"Current",'Unit details'!$E$336:$E$980,"Town")</x:f>
        <x:v>0</x:v>
      </x:c>
      <x:c r="H434" s="14" t="n">
        <x:f>COUNTIFS('Unit details'!$B$336:$B$980,$A434,'Unit details'!$V$336:$V$980,$A434&amp;" — "&amp;$B434,'Unit details'!$H$336:$H$980,"Current",'Unit details'!$E$336:$E$980,"Nearby")</x:f>
        <x:v>7</x:v>
      </x:c>
      <x:c r="I434" s="14" t="n">
        <x:f>COUNTIFS('Unit details'!$B$336:$B$980,$A434,'Unit details'!$V$336:$V$980,$A434&amp;" — "&amp;$B434,'Unit details'!$H$336:$H$980,"Current")</x:f>
        <x:v>7</x:v>
      </x:c>
      <x:c r="J434" s="14" t="n">
        <x:f>SUMIFS('Unit details'!$Y$336:$Y$980,'Unit details'!$B$336:$B$980,$A434,'Unit details'!$V$336:$V$980,$A434&amp;" — "&amp;$B434,'Unit details'!$H$336:$H$980,"Future")</x:f>
        <x:v>0</x:v>
      </x:c>
      <x:c r="K434" s="14" t="n">
        <x:f>COUNTIFS('Unit details'!$B$336:$B$980,$A434,'Unit details'!$V$336:$V$980,$A434&amp;" — "&amp;$B434,'Unit details'!$H$336:$H$980,"Uncertain")</x:f>
        <x:v>0</x:v>
      </x:c>
      <x:c r="L434" s="15" t="str">
        <x:v>Observed named estate/employment area; minimum inventory, not exhaustive. Host population uses Census 2021 BUA where the named locality can be matched. Nested schemes are grouped once; zero current means no identified unit in reviewed sources.</x:v>
      </x:c>
      <x:c r="M434" s="15" t="str">
        <x:v>https://www.zoopla.co.uk/to-rent/commercial/details/70413209/</x:v>
      </x:c>
      <x:c r="N434" s="15" t="str"/>
    </x:row>
    <x:row r="435" ht="49" customHeight="1">
      <x:c r="A435" s="15" t="str">
        <x:v>Dorchester</x:v>
      </x:c>
      <x:c r="B435" s="15" t="str">
        <x:v>Roman Hill Business Park</x:v>
      </x:c>
      <x:c r="C435" s="15" t="str">
        <x:v>Broadmayne</x:v>
      </x:c>
      <x:c r="D435" s="14" t="n">
        <x:v>605</x:v>
      </x:c>
      <x:c r="E435" s="30" t="str">
        <x:v>Nearby</x:v>
      </x:c>
      <x:c r="F435" s="30" t="str">
        <x:v>Estate / grouped industrial area</x:v>
      </x:c>
      <x:c r="G435" s="14" t="n">
        <x:f>COUNTIFS('Unit details'!$B$336:$B$980,$A435,'Unit details'!$V$336:$V$980,$A435&amp;" — "&amp;$B435,'Unit details'!$H$336:$H$980,"Current",'Unit details'!$E$336:$E$980,"Town")</x:f>
        <x:v>0</x:v>
      </x:c>
      <x:c r="H435" s="14" t="n">
        <x:f>COUNTIFS('Unit details'!$B$336:$B$980,$A435,'Unit details'!$V$336:$V$980,$A435&amp;" — "&amp;$B435,'Unit details'!$H$336:$H$980,"Current",'Unit details'!$E$336:$E$980,"Nearby")</x:f>
        <x:v>0</x:v>
      </x:c>
      <x:c r="I435" s="14" t="n">
        <x:f>COUNTIFS('Unit details'!$B$336:$B$980,$A435,'Unit details'!$V$336:$V$980,$A435&amp;" — "&amp;$B435,'Unit details'!$H$336:$H$980,"Current")</x:f>
        <x:v>0</x:v>
      </x:c>
      <x:c r="J435" s="14" t="n">
        <x:f>SUMIFS('Unit details'!$Y$336:$Y$980,'Unit details'!$B$336:$B$980,$A435,'Unit details'!$V$336:$V$980,$A435&amp;" — "&amp;$B435,'Unit details'!$H$336:$H$980,"Future")</x:f>
        <x:v>0</x:v>
      </x:c>
      <x:c r="K435" s="14" t="n">
        <x:f>COUNTIFS('Unit details'!$B$336:$B$980,$A435,'Unit details'!$V$336:$V$980,$A435&amp;" — "&amp;$B435,'Unit details'!$H$336:$H$980,"Uncertain")</x:f>
        <x:v>0</x:v>
      </x:c>
      <x:c r="L435" s="15" t="str">
        <x:v>Observed named estate/employment area; minimum inventory, not exhaustive. Host population uses Census 2021 BUA where the named locality can be matched. Nested schemes are grouped once; zero current means no identified unit in reviewed sources.</x:v>
      </x:c>
      <x:c r="M435" s="15" t="str">
        <x:v>https://www.zoopla.co.uk/to-rent/commercial/details/62232837/</x:v>
      </x:c>
      <x:c r="N435" s="15" t="str"/>
    </x:row>
    <x:row r="436" ht="49" customHeight="1">
      <x:c r="A436" s="15" t="str">
        <x:v>Dorchester</x:v>
      </x:c>
      <x:c r="B436" s="15" t="str">
        <x:v>Casterbridge Industrial Estate</x:v>
      </x:c>
      <x:c r="C436" s="15" t="str">
        <x:v>Dorchester</x:v>
      </x:c>
      <x:c r="D436" s="14" t="n">
        <x:v>21360</x:v>
      </x:c>
      <x:c r="E436" s="30" t="str">
        <x:v>Town</x:v>
      </x:c>
      <x:c r="F436" s="30" t="str">
        <x:v>Estate / grouped industrial area</x:v>
      </x:c>
      <x:c r="G436" s="14" t="n">
        <x:f>COUNTIFS('Unit details'!$B$336:$B$980,$A436,'Unit details'!$V$336:$V$980,$A436&amp;" — "&amp;$B436,'Unit details'!$H$336:$H$980,"Current",'Unit details'!$E$336:$E$980,"Town")</x:f>
        <x:v>0</x:v>
      </x:c>
      <x:c r="H436" s="14" t="n">
        <x:f>COUNTIFS('Unit details'!$B$336:$B$980,$A436,'Unit details'!$V$336:$V$980,$A436&amp;" — "&amp;$B436,'Unit details'!$H$336:$H$980,"Current",'Unit details'!$E$336:$E$980,"Nearby")</x:f>
        <x:v>0</x:v>
      </x:c>
      <x:c r="I436" s="14" t="n">
        <x:f>COUNTIFS('Unit details'!$B$336:$B$980,$A436,'Unit details'!$V$336:$V$980,$A436&amp;" — "&amp;$B436,'Unit details'!$H$336:$H$980,"Current")</x:f>
        <x:v>0</x:v>
      </x:c>
      <x:c r="J436" s="14" t="n">
        <x:f>SUMIFS('Unit details'!$Y$336:$Y$980,'Unit details'!$B$336:$B$980,$A436,'Unit details'!$V$336:$V$980,$A436&amp;" — "&amp;$B436,'Unit details'!$H$336:$H$980,"Future")</x:f>
        <x:v>0</x:v>
      </x:c>
      <x:c r="K436" s="14" t="n">
        <x:f>COUNTIFS('Unit details'!$B$336:$B$980,$A436,'Unit details'!$V$336:$V$980,$A436&amp;" — "&amp;$B436,'Unit details'!$H$336:$H$980,"Uncertain")</x:f>
        <x:v>0</x:v>
      </x:c>
      <x:c r="L436" s="15" t="str">
        <x:v>June 2025 strategy pp15–16. Minimum list; not availability count. Host population uses Census 2021 BUA where the named locality can be matched. Nested schemes are grouped once; zero current means no identified unit in reviewed sources.</x:v>
      </x:c>
      <x:c r="M436" s="15" t="str">
        <x:v>https://www.dorsetcouncil.gov.uk/documents/d/guest/dorchester-employment-strategy-final-4-june-2025-</x:v>
      </x:c>
      <x:c r="N436" s="15" t="str"/>
    </x:row>
    <x:row r="437" ht="49" customHeight="1">
      <x:c r="A437" s="15" t="str">
        <x:v>Dorchester</x:v>
      </x:c>
      <x:c r="B437" s="15" t="str">
        <x:v>Louds Mill</x:v>
      </x:c>
      <x:c r="C437" s="15" t="str">
        <x:v>Dorchester</x:v>
      </x:c>
      <x:c r="D437" s="14" t="n">
        <x:v>21360</x:v>
      </x:c>
      <x:c r="E437" s="30" t="str">
        <x:v>Town</x:v>
      </x:c>
      <x:c r="F437" s="30" t="str">
        <x:v>Estate / grouped industrial area</x:v>
      </x:c>
      <x:c r="G437" s="14" t="n">
        <x:f>COUNTIFS('Unit details'!$B$336:$B$980,$A437,'Unit details'!$V$336:$V$980,$A437&amp;" — "&amp;$B437,'Unit details'!$H$336:$H$980,"Current",'Unit details'!$E$336:$E$980,"Town")</x:f>
        <x:v>0</x:v>
      </x:c>
      <x:c r="H437" s="14" t="n">
        <x:f>COUNTIFS('Unit details'!$B$336:$B$980,$A437,'Unit details'!$V$336:$V$980,$A437&amp;" — "&amp;$B437,'Unit details'!$H$336:$H$980,"Current",'Unit details'!$E$336:$E$980,"Nearby")</x:f>
        <x:v>0</x:v>
      </x:c>
      <x:c r="I437" s="14" t="n">
        <x:f>COUNTIFS('Unit details'!$B$336:$B$980,$A437,'Unit details'!$V$336:$V$980,$A437&amp;" — "&amp;$B437,'Unit details'!$H$336:$H$980,"Current")</x:f>
        <x:v>0</x:v>
      </x:c>
      <x:c r="J437" s="14" t="n">
        <x:f>SUMIFS('Unit details'!$Y$336:$Y$980,'Unit details'!$B$336:$B$980,$A437,'Unit details'!$V$336:$V$980,$A437&amp;" — "&amp;$B437,'Unit details'!$H$336:$H$980,"Future")</x:f>
        <x:v>0</x:v>
      </x:c>
      <x:c r="K437" s="14" t="n">
        <x:f>COUNTIFS('Unit details'!$B$336:$B$980,$A437,'Unit details'!$V$336:$V$980,$A437&amp;" — "&amp;$B437,'Unit details'!$H$336:$H$980,"Uncertain")</x:f>
        <x:v>0</x:v>
      </x:c>
      <x:c r="L437" s="15" t="str">
        <x:v>June 2025 strategy pp15–16. Minimum list; not availability count. Host population uses Census 2021 BUA where the named locality can be matched. Nested schemes are grouped once; zero current means no identified unit in reviewed sources.</x:v>
      </x:c>
      <x:c r="M437" s="15" t="str">
        <x:v>https://www.dorsetcouncil.gov.uk/documents/d/guest/dorchester-employment-strategy-final-4-june-2025-</x:v>
      </x:c>
      <x:c r="N437" s="15" t="str"/>
    </x:row>
    <x:row r="438" ht="49" customHeight="1">
      <x:c r="A438" s="15" t="str">
        <x:v>Dorchester</x:v>
      </x:c>
      <x:c r="B438" s="15" t="str">
        <x:v>Marabout Industrial Estate</x:v>
      </x:c>
      <x:c r="C438" s="15" t="str">
        <x:v>Dorchester</x:v>
      </x:c>
      <x:c r="D438" s="14" t="n">
        <x:v>21360</x:v>
      </x:c>
      <x:c r="E438" s="30" t="str">
        <x:v>Town</x:v>
      </x:c>
      <x:c r="F438" s="30" t="str">
        <x:v>Estate / grouped industrial area</x:v>
      </x:c>
      <x:c r="G438" s="14" t="n">
        <x:f>COUNTIFS('Unit details'!$B$336:$B$980,$A438,'Unit details'!$V$336:$V$980,$A438&amp;" — "&amp;$B438,'Unit details'!$H$336:$H$980,"Current",'Unit details'!$E$336:$E$980,"Town")</x:f>
        <x:v>0</x:v>
      </x:c>
      <x:c r="H438" s="14" t="n">
        <x:f>COUNTIFS('Unit details'!$B$336:$B$980,$A438,'Unit details'!$V$336:$V$980,$A438&amp;" — "&amp;$B438,'Unit details'!$H$336:$H$980,"Current",'Unit details'!$E$336:$E$980,"Nearby")</x:f>
        <x:v>0</x:v>
      </x:c>
      <x:c r="I438" s="14" t="n">
        <x:f>COUNTIFS('Unit details'!$B$336:$B$980,$A438,'Unit details'!$V$336:$V$980,$A438&amp;" — "&amp;$B438,'Unit details'!$H$336:$H$980,"Current")</x:f>
        <x:v>0</x:v>
      </x:c>
      <x:c r="J438" s="14" t="n">
        <x:f>SUMIFS('Unit details'!$Y$336:$Y$980,'Unit details'!$B$336:$B$980,$A438,'Unit details'!$V$336:$V$980,$A438&amp;" — "&amp;$B438,'Unit details'!$H$336:$H$980,"Future")</x:f>
        <x:v>0</x:v>
      </x:c>
      <x:c r="K438" s="14" t="n">
        <x:f>COUNTIFS('Unit details'!$B$336:$B$980,$A438,'Unit details'!$V$336:$V$980,$A438&amp;" — "&amp;$B438,'Unit details'!$H$336:$H$980,"Uncertain")</x:f>
        <x:v>0</x:v>
      </x:c>
      <x:c r="L438" s="15" t="str">
        <x:v>June 2025 strategy pp15–16. Minimum list; not availability count. Host population uses Census 2021 BUA where the named locality can be matched. Nested schemes are grouped once; zero current means no identified unit in reviewed sources.</x:v>
      </x:c>
      <x:c r="M438" s="15" t="str">
        <x:v>https://www.dorsetcouncil.gov.uk/documents/d/guest/dorchester-employment-strategy-final-4-june-2025-</x:v>
      </x:c>
      <x:c r="N438" s="15" t="str"/>
    </x:row>
    <x:row r="439" ht="49" customHeight="1">
      <x:c r="A439" s="15" t="str">
        <x:v>Dorchester</x:v>
      </x:c>
      <x:c r="B439" s="15" t="str">
        <x:v>Millers Close / Grove Trading Estate</x:v>
      </x:c>
      <x:c r="C439" s="15" t="str">
        <x:v>Dorchester</x:v>
      </x:c>
      <x:c r="D439" s="14" t="n">
        <x:v>21360</x:v>
      </x:c>
      <x:c r="E439" s="30" t="str">
        <x:v>Town</x:v>
      </x:c>
      <x:c r="F439" s="30" t="str">
        <x:v>Estate / grouped industrial area</x:v>
      </x:c>
      <x:c r="G439" s="14" t="n">
        <x:f>COUNTIFS('Unit details'!$B$336:$B$980,$A439,'Unit details'!$V$336:$V$980,$A439&amp;" — "&amp;$B439,'Unit details'!$H$336:$H$980,"Current",'Unit details'!$E$336:$E$980,"Town")</x:f>
        <x:v>0</x:v>
      </x:c>
      <x:c r="H439" s="14" t="n">
        <x:f>COUNTIFS('Unit details'!$B$336:$B$980,$A439,'Unit details'!$V$336:$V$980,$A439&amp;" — "&amp;$B439,'Unit details'!$H$336:$H$980,"Current",'Unit details'!$E$336:$E$980,"Nearby")</x:f>
        <x:v>0</x:v>
      </x:c>
      <x:c r="I439" s="14" t="n">
        <x:f>COUNTIFS('Unit details'!$B$336:$B$980,$A439,'Unit details'!$V$336:$V$980,$A439&amp;" — "&amp;$B439,'Unit details'!$H$336:$H$980,"Current")</x:f>
        <x:v>0</x:v>
      </x:c>
      <x:c r="J439" s="14" t="n">
        <x:f>SUMIFS('Unit details'!$Y$336:$Y$980,'Unit details'!$B$336:$B$980,$A439,'Unit details'!$V$336:$V$980,$A439&amp;" — "&amp;$B439,'Unit details'!$H$336:$H$980,"Future")</x:f>
        <x:v>0</x:v>
      </x:c>
      <x:c r="K439" s="14" t="n">
        <x:f>COUNTIFS('Unit details'!$B$336:$B$980,$A439,'Unit details'!$V$336:$V$980,$A439&amp;" — "&amp;$B439,'Unit details'!$H$336:$H$980,"Uncertain")</x:f>
        <x:v>0</x:v>
      </x:c>
      <x:c r="L439" s="15" t="str">
        <x:v>June 2025 strategy pp15–16. Minimum list; not availability count. Host population uses Census 2021 BUA where the named locality can be matched. Nested schemes are grouped once; zero current means no identified unit in reviewed sources.</x:v>
      </x:c>
      <x:c r="M439" s="15" t="str">
        <x:v>https://www.dorsetcouncil.gov.uk/documents/d/guest/dorchester-employment-strategy-final-4-june-2025-</x:v>
      </x:c>
      <x:c r="N439" s="15" t="str"/>
    </x:row>
    <x:row r="440" ht="49" customHeight="1">
      <x:c r="A440" s="15" t="str">
        <x:v>Dorchester</x:v>
      </x:c>
      <x:c r="B440" s="15" t="str">
        <x:v>Parkway Farm Business Park</x:v>
      </x:c>
      <x:c r="C440" s="15" t="str">
        <x:v>Dorchester</x:v>
      </x:c>
      <x:c r="D440" s="14" t="n">
        <x:v>21360</x:v>
      </x:c>
      <x:c r="E440" s="30" t="str">
        <x:v>Town</x:v>
      </x:c>
      <x:c r="F440" s="30" t="str">
        <x:v>Estate / grouped industrial area</x:v>
      </x:c>
      <x:c r="G440" s="14" t="n">
        <x:f>COUNTIFS('Unit details'!$B$336:$B$980,$A440,'Unit details'!$V$336:$V$980,$A440&amp;" — "&amp;$B440,'Unit details'!$H$336:$H$980,"Current",'Unit details'!$E$336:$E$980,"Town")</x:f>
        <x:v>0</x:v>
      </x:c>
      <x:c r="H440" s="14" t="n">
        <x:f>COUNTIFS('Unit details'!$B$336:$B$980,$A440,'Unit details'!$V$336:$V$980,$A440&amp;" — "&amp;$B440,'Unit details'!$H$336:$H$980,"Current",'Unit details'!$E$336:$E$980,"Nearby")</x:f>
        <x:v>0</x:v>
      </x:c>
      <x:c r="I440" s="14" t="n">
        <x:f>COUNTIFS('Unit details'!$B$336:$B$980,$A440,'Unit details'!$V$336:$V$980,$A440&amp;" — "&amp;$B440,'Unit details'!$H$336:$H$980,"Current")</x:f>
        <x:v>0</x:v>
      </x:c>
      <x:c r="J440" s="14" t="n">
        <x:f>SUMIFS('Unit details'!$Y$336:$Y$980,'Unit details'!$B$336:$B$980,$A440,'Unit details'!$V$336:$V$980,$A440&amp;" — "&amp;$B440,'Unit details'!$H$336:$H$980,"Future")</x:f>
        <x:v>0</x:v>
      </x:c>
      <x:c r="K440" s="14" t="n">
        <x:f>COUNTIFS('Unit details'!$B$336:$B$980,$A440,'Unit details'!$V$336:$V$980,$A440&amp;" — "&amp;$B440,'Unit details'!$H$336:$H$980,"Uncertain")</x:f>
        <x:v>0</x:v>
      </x:c>
      <x:c r="L440" s="15" t="str">
        <x:v>June 2025 strategy pp15–16. Minimum list; not availability count. Host population uses Census 2021 BUA where the named locality can be matched. Nested schemes are grouped once; zero current means no identified unit in reviewed sources.</x:v>
      </x:c>
      <x:c r="M440" s="15" t="str">
        <x:v>https://www.dorsetcouncil.gov.uk/documents/d/guest/dorchester-employment-strategy-final-4-june-2025-</x:v>
      </x:c>
      <x:c r="N440" s="15" t="str"/>
    </x:row>
    <x:row r="441" ht="49" customHeight="1">
      <x:c r="A441" s="15" t="str">
        <x:v>Dorchester</x:v>
      </x:c>
      <x:c r="B441" s="15" t="str">
        <x:v>Poundbury West Industrial Estate</x:v>
      </x:c>
      <x:c r="C441" s="15" t="str">
        <x:v>Dorchester</x:v>
      </x:c>
      <x:c r="D441" s="14" t="n">
        <x:v>21360</x:v>
      </x:c>
      <x:c r="E441" s="30" t="str">
        <x:v>Town</x:v>
      </x:c>
      <x:c r="F441" s="30" t="str">
        <x:v>Estate / grouped industrial area</x:v>
      </x:c>
      <x:c r="G441" s="14" t="n">
        <x:f>COUNTIFS('Unit details'!$B$336:$B$980,$A441,'Unit details'!$V$336:$V$980,$A441&amp;" — "&amp;$B441,'Unit details'!$H$336:$H$980,"Current",'Unit details'!$E$336:$E$980,"Town")</x:f>
        <x:v>1</x:v>
      </x:c>
      <x:c r="H441" s="14" t="n">
        <x:f>COUNTIFS('Unit details'!$B$336:$B$980,$A441,'Unit details'!$V$336:$V$980,$A441&amp;" — "&amp;$B441,'Unit details'!$H$336:$H$980,"Current",'Unit details'!$E$336:$E$980,"Nearby")</x:f>
        <x:v>0</x:v>
      </x:c>
      <x:c r="I441" s="14" t="n">
        <x:f>COUNTIFS('Unit details'!$B$336:$B$980,$A441,'Unit details'!$V$336:$V$980,$A441&amp;" — "&amp;$B441,'Unit details'!$H$336:$H$980,"Current")</x:f>
        <x:v>1</x:v>
      </x:c>
      <x:c r="J441" s="14" t="n">
        <x:f>SUMIFS('Unit details'!$Y$336:$Y$980,'Unit details'!$B$336:$B$980,$A441,'Unit details'!$V$336:$V$980,$A441&amp;" — "&amp;$B441,'Unit details'!$H$336:$H$980,"Future")</x:f>
        <x:v>0</x:v>
      </x:c>
      <x:c r="K441" s="14" t="n">
        <x:f>COUNTIFS('Unit details'!$B$336:$B$980,$A441,'Unit details'!$V$336:$V$980,$A441&amp;" — "&amp;$B441,'Unit details'!$H$336:$H$980,"Uncertain")</x:f>
        <x:v>0</x:v>
      </x:c>
      <x:c r="L441" s="15" t="str">
        <x:v>Observed named estate/employment area; minimum inventory, not exhaustive. Host population uses Census 2021 BUA where the named locality can be matched. Nested schemes are grouped once; zero current means no identified unit in reviewed sources.</x:v>
      </x:c>
      <x:c r="M441" s="15" t="str">
        <x:v>https://www.zoopla.co.uk/to-rent/commercial/details/72269341/</x:v>
      </x:c>
      <x:c r="N441" s="15" t="str"/>
    </x:row>
    <x:row r="442" ht="49" customHeight="1">
      <x:c r="A442" s="15" t="str">
        <x:v>Dorchester</x:v>
      </x:c>
      <x:c r="B442" s="15" t="str">
        <x:v>Poundbury West Trading Estate</x:v>
      </x:c>
      <x:c r="C442" s="15" t="str">
        <x:v>Dorchester</x:v>
      </x:c>
      <x:c r="D442" s="14" t="n">
        <x:v>21360</x:v>
      </x:c>
      <x:c r="E442" s="30" t="str">
        <x:v>Town</x:v>
      </x:c>
      <x:c r="F442" s="30" t="str">
        <x:v>Estate / grouped industrial area</x:v>
      </x:c>
      <x:c r="G442" s="14" t="n">
        <x:f>COUNTIFS('Unit details'!$B$336:$B$980,$A442,'Unit details'!$V$336:$V$980,$A442&amp;" — "&amp;$B442,'Unit details'!$H$336:$H$980,"Current",'Unit details'!$E$336:$E$980,"Town")</x:f>
        <x:v>0</x:v>
      </x:c>
      <x:c r="H442" s="14" t="n">
        <x:f>COUNTIFS('Unit details'!$B$336:$B$980,$A442,'Unit details'!$V$336:$V$980,$A442&amp;" — "&amp;$B442,'Unit details'!$H$336:$H$980,"Current",'Unit details'!$E$336:$E$980,"Nearby")</x:f>
        <x:v>0</x:v>
      </x:c>
      <x:c r="I442" s="14" t="n">
        <x:f>COUNTIFS('Unit details'!$B$336:$B$980,$A442,'Unit details'!$V$336:$V$980,$A442&amp;" — "&amp;$B442,'Unit details'!$H$336:$H$980,"Current")</x:f>
        <x:v>0</x:v>
      </x:c>
      <x:c r="J442" s="14" t="n">
        <x:f>SUMIFS('Unit details'!$Y$336:$Y$980,'Unit details'!$B$336:$B$980,$A442,'Unit details'!$V$336:$V$980,$A442&amp;" — "&amp;$B442,'Unit details'!$H$336:$H$980,"Future")</x:f>
        <x:v>0</x:v>
      </x:c>
      <x:c r="K442" s="14" t="n">
        <x:f>COUNTIFS('Unit details'!$B$336:$B$980,$A442,'Unit details'!$V$336:$V$980,$A442&amp;" — "&amp;$B442,'Unit details'!$H$336:$H$980,"Uncertain")</x:f>
        <x:v>0</x:v>
      </x:c>
      <x:c r="L442" s="15" t="str">
        <x:v>June 2025 strategy pp15–16. Minimum list; not availability count. Host population uses Census 2021 BUA where the named locality can be matched. Nested schemes are grouped once; zero current means no identified unit in reviewed sources.</x:v>
      </x:c>
      <x:c r="M442" s="15" t="str">
        <x:v>https://www.dorsetcouncil.gov.uk/documents/d/guest/dorchester-employment-strategy-final-4-june-2025-</x:v>
      </x:c>
      <x:c r="N442" s="15" t="str"/>
    </x:row>
    <x:row r="443" ht="49" customHeight="1">
      <x:c r="A443" s="15" t="str">
        <x:v>Dorchester</x:v>
      </x:c>
      <x:c r="B443" s="15" t="str">
        <x:v>Railway Triangle Industrial Estate</x:v>
      </x:c>
      <x:c r="C443" s="15" t="str">
        <x:v>Dorchester</x:v>
      </x:c>
      <x:c r="D443" s="14" t="n">
        <x:v>21360</x:v>
      </x:c>
      <x:c r="E443" s="30" t="str">
        <x:v>Town</x:v>
      </x:c>
      <x:c r="F443" s="30" t="str">
        <x:v>Estate / grouped industrial area</x:v>
      </x:c>
      <x:c r="G443" s="14" t="n">
        <x:f>COUNTIFS('Unit details'!$B$336:$B$980,$A443,'Unit details'!$V$336:$V$980,$A443&amp;" — "&amp;$B443,'Unit details'!$H$336:$H$980,"Current",'Unit details'!$E$336:$E$980,"Town")</x:f>
        <x:v>0</x:v>
      </x:c>
      <x:c r="H443" s="14" t="n">
        <x:f>COUNTIFS('Unit details'!$B$336:$B$980,$A443,'Unit details'!$V$336:$V$980,$A443&amp;" — "&amp;$B443,'Unit details'!$H$336:$H$980,"Current",'Unit details'!$E$336:$E$980,"Nearby")</x:f>
        <x:v>0</x:v>
      </x:c>
      <x:c r="I443" s="14" t="n">
        <x:f>COUNTIFS('Unit details'!$B$336:$B$980,$A443,'Unit details'!$V$336:$V$980,$A443&amp;" — "&amp;$B443,'Unit details'!$H$336:$H$980,"Current")</x:f>
        <x:v>0</x:v>
      </x:c>
      <x:c r="J443" s="14" t="n">
        <x:f>SUMIFS('Unit details'!$Y$336:$Y$980,'Unit details'!$B$336:$B$980,$A443,'Unit details'!$V$336:$V$980,$A443&amp;" — "&amp;$B443,'Unit details'!$H$336:$H$980,"Future")</x:f>
        <x:v>0</x:v>
      </x:c>
      <x:c r="K443" s="14" t="n">
        <x:f>COUNTIFS('Unit details'!$B$336:$B$980,$A443,'Unit details'!$V$336:$V$980,$A443&amp;" — "&amp;$B443,'Unit details'!$H$336:$H$980,"Uncertain")</x:f>
        <x:v>0</x:v>
      </x:c>
      <x:c r="L443" s="15" t="str">
        <x:v>June 2025 strategy pp15–16. Minimum list; not availability count. Host population uses Census 2021 BUA where the named locality can be matched. Nested schemes are grouped once; zero current means no identified unit in reviewed sources.</x:v>
      </x:c>
      <x:c r="M443" s="15" t="str">
        <x:v>https://www.dorsetcouncil.gov.uk/documents/d/guest/dorchester-employment-strategy-final-4-june-2025-</x:v>
      </x:c>
      <x:c r="N443" s="15" t="str"/>
    </x:row>
    <x:row r="444" ht="49" customHeight="1">
      <x:c r="A444" s="15" t="str">
        <x:v>Dorchester</x:v>
      </x:c>
      <x:c r="B444" s="15" t="str">
        <x:v>The Old Radio Station</x:v>
      </x:c>
      <x:c r="C444" s="15" t="str">
        <x:v>Dorchester</x:v>
      </x:c>
      <x:c r="D444" s="14" t="n">
        <x:v>21360</x:v>
      </x:c>
      <x:c r="E444" s="30" t="str">
        <x:v>Town</x:v>
      </x:c>
      <x:c r="F444" s="30" t="str">
        <x:v>Estate / grouped industrial area</x:v>
      </x:c>
      <x:c r="G444" s="14" t="n">
        <x:f>COUNTIFS('Unit details'!$B$336:$B$980,$A444,'Unit details'!$V$336:$V$980,$A444&amp;" — "&amp;$B444,'Unit details'!$H$336:$H$980,"Current",'Unit details'!$E$336:$E$980,"Town")</x:f>
        <x:v>0</x:v>
      </x:c>
      <x:c r="H444" s="14" t="n">
        <x:f>COUNTIFS('Unit details'!$B$336:$B$980,$A444,'Unit details'!$V$336:$V$980,$A444&amp;" — "&amp;$B444,'Unit details'!$H$336:$H$980,"Current",'Unit details'!$E$336:$E$980,"Nearby")</x:f>
        <x:v>0</x:v>
      </x:c>
      <x:c r="I444" s="14" t="n">
        <x:f>COUNTIFS('Unit details'!$B$336:$B$980,$A444,'Unit details'!$V$336:$V$980,$A444&amp;" — "&amp;$B444,'Unit details'!$H$336:$H$980,"Current")</x:f>
        <x:v>0</x:v>
      </x:c>
      <x:c r="J444" s="14" t="n">
        <x:f>SUMIFS('Unit details'!$Y$336:$Y$980,'Unit details'!$B$336:$B$980,$A444,'Unit details'!$V$336:$V$980,$A444&amp;" — "&amp;$B444,'Unit details'!$H$336:$H$980,"Future")</x:f>
        <x:v>0</x:v>
      </x:c>
      <x:c r="K444" s="14" t="n">
        <x:f>COUNTIFS('Unit details'!$B$336:$B$980,$A444,'Unit details'!$V$336:$V$980,$A444&amp;" — "&amp;$B444,'Unit details'!$H$336:$H$980,"Uncertain")</x:f>
        <x:v>0</x:v>
      </x:c>
      <x:c r="L444" s="15" t="str">
        <x:v>June 2025 strategy pp15–16. Minimum list; not availability count. Host population uses Census 2021 BUA where the named locality can be matched. Nested schemes are grouped once; zero current means no identified unit in reviewed sources.</x:v>
      </x:c>
      <x:c r="M444" s="15" t="str">
        <x:v>https://www.dorsetcouncil.gov.uk/documents/d/guest/dorchester-employment-strategy-final-4-june-2025-</x:v>
      </x:c>
      <x:c r="N444" s="15" t="str"/>
    </x:row>
    <x:row r="445" ht="49" customHeight="1">
      <x:c r="A445" s="15" t="str">
        <x:v>Bournemouth</x:v>
      </x:c>
      <x:c r="B445" s="15" t="str">
        <x:v>Ashley Heath Industrial Estate</x:v>
      </x:c>
      <x:c r="C445" s="15" t="str">
        <x:v>Ashley Heath</x:v>
      </x:c>
      <x:c r="D445" s="14" t="n">
        <x:v>7150</x:v>
      </x:c>
      <x:c r="E445" s="30" t="str">
        <x:v>Context</x:v>
      </x:c>
      <x:c r="F445" s="30" t="str">
        <x:v>Estate / grouped industrial area</x:v>
      </x:c>
      <x:c r="G445" s="14" t="n">
        <x:f>COUNTIFS('Unit details'!$B$336:$B$980,$A445,'Unit details'!$V$336:$V$980,$A445&amp;" — "&amp;$B445,'Unit details'!$H$336:$H$980,"Current",'Unit details'!$E$336:$E$980,"Town")</x:f>
        <x:v>0</x:v>
      </x:c>
      <x:c r="H445" s="14" t="n">
        <x:f>COUNTIFS('Unit details'!$B$336:$B$980,$A445,'Unit details'!$V$336:$V$980,$A445&amp;" — "&amp;$B445,'Unit details'!$H$336:$H$980,"Current",'Unit details'!$E$336:$E$980,"Nearby")</x:f>
        <x:v>0</x:v>
      </x:c>
      <x:c r="I445" s="14" t="n">
        <x:f>COUNTIFS('Unit details'!$B$336:$B$980,$A445,'Unit details'!$V$336:$V$980,$A445&amp;" — "&amp;$B445,'Unit details'!$H$336:$H$980,"Current")</x:f>
        <x:v>1</x:v>
      </x:c>
      <x:c r="J445" s="14" t="n">
        <x:f>SUMIFS('Unit details'!$Y$336:$Y$980,'Unit details'!$B$336:$B$980,$A445,'Unit details'!$V$336:$V$980,$A445&amp;" — "&amp;$B445,'Unit details'!$H$336:$H$980,"Future")</x:f>
        <x:v>0</x:v>
      </x:c>
      <x:c r="K445" s="14" t="n">
        <x:f>COUNTIFS('Unit details'!$B$336:$B$980,$A445,'Unit details'!$V$336:$V$980,$A445&amp;" — "&amp;$B445,'Unit details'!$H$336:$H$980,"Uncertain")</x:f>
        <x:v>0</x:v>
      </x:c>
      <x:c r="L445" s="15" t="str">
        <x:v>Observed named estate/employment area; minimum inventory, not exhaustive. Host population uses Census 2021 BUA where the named locality can be matched. Nested schemes are grouped once; zero current means no identified unit in reviewed sources.</x:v>
      </x:c>
      <x:c r="M445" s="15" t="str">
        <x:v>https://www.rightmove.co.uk/properties/773387818039025#/?channel=COM_LET</x:v>
      </x:c>
      <x:c r="N445" s="15" t="str"/>
    </x:row>
    <x:row r="446" ht="49" customHeight="1">
      <x:c r="A446" s="15" t="str">
        <x:v>Bournemouth</x:v>
      </x:c>
      <x:c r="B446" s="15" t="str">
        <x:v>Ebblake Industrial Estate</x:v>
      </x:c>
      <x:c r="C446" s="15" t="str">
        <x:v>Verwood</x:v>
      </x:c>
      <x:c r="D446" s="14" t="n">
        <x:v>13710</x:v>
      </x:c>
      <x:c r="E446" s="30" t="str">
        <x:v>Context</x:v>
      </x:c>
      <x:c r="F446" s="30" t="str">
        <x:v>Estate / grouped industrial area</x:v>
      </x:c>
      <x:c r="G446" s="14" t="n">
        <x:f>COUNTIFS('Unit details'!$B$336:$B$980,$A446,'Unit details'!$V$336:$V$980,$A446&amp;" — "&amp;$B446,'Unit details'!$H$336:$H$980,"Current",'Unit details'!$E$336:$E$980,"Town")</x:f>
        <x:v>0</x:v>
      </x:c>
      <x:c r="H446" s="14" t="n">
        <x:f>COUNTIFS('Unit details'!$B$336:$B$980,$A446,'Unit details'!$V$336:$V$980,$A446&amp;" — "&amp;$B446,'Unit details'!$H$336:$H$980,"Current",'Unit details'!$E$336:$E$980,"Nearby")</x:f>
        <x:v>0</x:v>
      </x:c>
      <x:c r="I446" s="14" t="n">
        <x:f>COUNTIFS('Unit details'!$B$336:$B$980,$A446,'Unit details'!$V$336:$V$980,$A446&amp;" — "&amp;$B446,'Unit details'!$H$336:$H$980,"Current")</x:f>
        <x:v>6</x:v>
      </x:c>
      <x:c r="J446" s="14" t="n">
        <x:f>SUMIFS('Unit details'!$Y$336:$Y$980,'Unit details'!$B$336:$B$980,$A446,'Unit details'!$V$336:$V$980,$A446&amp;" — "&amp;$B446,'Unit details'!$H$336:$H$980,"Future")</x:f>
        <x:v>0</x:v>
      </x:c>
      <x:c r="K446" s="14" t="n">
        <x:f>COUNTIFS('Unit details'!$B$336:$B$980,$A446,'Unit details'!$V$336:$V$980,$A446&amp;" — "&amp;$B446,'Unit details'!$H$336:$H$980,"Uncertain")</x:f>
        <x:v>0</x:v>
      </x:c>
      <x:c r="L446" s="15" t="str">
        <x:v>Observed named estate/employment area; minimum inventory, not exhaustive. Host population uses Census 2021 BUA where the named locality can be matched. Nested schemes are grouped once; zero current means no identified unit in reviewed sources.</x:v>
      </x:c>
      <x:c r="M446" s="15" t="str">
        <x:v>https://www.zoopla.co.uk/to-rent/commercial/details/72626957/</x:v>
      </x:c>
      <x:c r="N446" s="15" t="str"/>
    </x:row>
    <x:row r="447" ht="49" customHeight="1">
      <x:c r="A447" s="15" t="str">
        <x:v>Bournemouth</x:v>
      </x:c>
      <x:c r="B447" s="15" t="str">
        <x:v>Ferndown Industrial Estate</x:v>
      </x:c>
      <x:c r="C447" s="15" t="str">
        <x:v>Ferndown / Ferndown Industrial Estate</x:v>
      </x:c>
      <x:c r="D447" s="14"/>
      <x:c r="E447" s="30" t="str">
        <x:v>Context</x:v>
      </x:c>
      <x:c r="F447" s="30" t="str">
        <x:v>Estate / grouped industrial area</x:v>
      </x:c>
      <x:c r="G447" s="14" t="n">
        <x:f>COUNTIFS('Unit details'!$B$336:$B$980,$A447,'Unit details'!$V$336:$V$980,$A447&amp;" — "&amp;$B447,'Unit details'!$H$336:$H$980,"Current",'Unit details'!$E$336:$E$980,"Town")</x:f>
        <x:v>0</x:v>
      </x:c>
      <x:c r="H447" s="14" t="n">
        <x:f>COUNTIFS('Unit details'!$B$336:$B$980,$A447,'Unit details'!$V$336:$V$980,$A447&amp;" — "&amp;$B447,'Unit details'!$H$336:$H$980,"Current",'Unit details'!$E$336:$E$980,"Nearby")</x:f>
        <x:v>0</x:v>
      </x:c>
      <x:c r="I447" s="14" t="n">
        <x:f>COUNTIFS('Unit details'!$B$336:$B$980,$A447,'Unit details'!$V$336:$V$980,$A447&amp;" — "&amp;$B447,'Unit details'!$H$336:$H$980,"Current")</x:f>
        <x:v>12</x:v>
      </x:c>
      <x:c r="J447" s="14" t="n">
        <x:f>SUMIFS('Unit details'!$Y$336:$Y$980,'Unit details'!$B$336:$B$980,$A447,'Unit details'!$V$336:$V$980,$A447&amp;" — "&amp;$B447,'Unit details'!$H$336:$H$980,"Future")</x:f>
        <x:v>1</x:v>
      </x:c>
      <x:c r="K447" s="14" t="n">
        <x:f>COUNTIFS('Unit details'!$B$336:$B$980,$A447,'Unit details'!$V$336:$V$980,$A447&amp;" — "&amp;$B447,'Unit details'!$H$336:$H$980,"Uncertain")</x:f>
        <x:v>0</x:v>
      </x:c>
      <x:c r="L447" s="15" t="str">
        <x:v>Observed named estate/employment area; minimum inventory, not exhaustive. Host population uses Census 2021 BUA where the named locality can be matched. Nested schemes are grouped once; zero current means no identified unit in reviewed sources.</x:v>
      </x:c>
      <x:c r="M447" s="15" t="str">
        <x:v>https://www.zoopla.co.uk/to-rent/commercial/details/74528912/</x:v>
      </x:c>
      <x:c r="N447" s="15" t="str"/>
    </x:row>
    <x:row r="448" ht="49" customHeight="1">
      <x:c r="A448" s="15" t="str">
        <x:v>Bournemouth</x:v>
      </x:c>
      <x:c r="B448" s="15" t="str">
        <x:v>Parley Wood Business Park</x:v>
      </x:c>
      <x:c r="C448" s="15" t="str">
        <x:v>West Parley</x:v>
      </x:c>
      <x:c r="D448" s="14" t="n">
        <x:v>3660</x:v>
      </x:c>
      <x:c r="E448" s="30" t="str">
        <x:v>Context</x:v>
      </x:c>
      <x:c r="F448" s="30" t="str">
        <x:v>Estate / grouped industrial area</x:v>
      </x:c>
      <x:c r="G448" s="14" t="n">
        <x:f>COUNTIFS('Unit details'!$B$336:$B$980,$A448,'Unit details'!$V$336:$V$980,$A448&amp;" — "&amp;$B448,'Unit details'!$H$336:$H$980,"Current",'Unit details'!$E$336:$E$980,"Town")</x:f>
        <x:v>0</x:v>
      </x:c>
      <x:c r="H448" s="14" t="n">
        <x:f>COUNTIFS('Unit details'!$B$336:$B$980,$A448,'Unit details'!$V$336:$V$980,$A448&amp;" — "&amp;$B448,'Unit details'!$H$336:$H$980,"Current",'Unit details'!$E$336:$E$980,"Nearby")</x:f>
        <x:v>0</x:v>
      </x:c>
      <x:c r="I448" s="14" t="n">
        <x:f>COUNTIFS('Unit details'!$B$336:$B$980,$A448,'Unit details'!$V$336:$V$980,$A448&amp;" — "&amp;$B448,'Unit details'!$H$336:$H$980,"Current")</x:f>
        <x:v>1</x:v>
      </x:c>
      <x:c r="J448" s="14" t="n">
        <x:f>SUMIFS('Unit details'!$Y$336:$Y$980,'Unit details'!$B$336:$B$980,$A448,'Unit details'!$V$336:$V$980,$A448&amp;" — "&amp;$B448,'Unit details'!$H$336:$H$980,"Future")</x:f>
        <x:v>0</x:v>
      </x:c>
      <x:c r="K448" s="14" t="n">
        <x:f>COUNTIFS('Unit details'!$B$336:$B$980,$A448,'Unit details'!$V$336:$V$980,$A448&amp;" — "&amp;$B448,'Unit details'!$H$336:$H$980,"Uncertain")</x:f>
        <x:v>0</x:v>
      </x:c>
      <x:c r="L448" s="15" t="str">
        <x:v>Observed named estate/employment area; minimum inventory, not exhaustive. Host population uses Census 2021 BUA where the named locality can be matched. Nested schemes are grouped once; zero current means no identified unit in reviewed sources.</x:v>
      </x:c>
      <x:c r="M448" s="15" t="str">
        <x:v>https://www.rightmove.co.uk/properties/773401543783537#/?channel=COM_LET</x:v>
      </x:c>
      <x:c r="N448" s="15" t="str"/>
    </x:row>
    <x:row r="449" ht="49" customHeight="1">
      <x:c r="A449" s="15" t="str">
        <x:v>Bournemouth</x:v>
      </x:c>
      <x:c r="B449" s="15" t="str">
        <x:v>Uddens Trading Estate</x:v>
      </x:c>
      <x:c r="C449" s="15" t="str">
        <x:v>Ferndown / Ferndown Industrial Estate</x:v>
      </x:c>
      <x:c r="D449" s="14"/>
      <x:c r="E449" s="30" t="str">
        <x:v>Context</x:v>
      </x:c>
      <x:c r="F449" s="30" t="str">
        <x:v>Estate / grouped industrial area</x:v>
      </x:c>
      <x:c r="G449" s="14" t="n">
        <x:f>COUNTIFS('Unit details'!$B$336:$B$980,$A449,'Unit details'!$V$336:$V$980,$A449&amp;" — "&amp;$B449,'Unit details'!$H$336:$H$980,"Current",'Unit details'!$E$336:$E$980,"Town")</x:f>
        <x:v>0</x:v>
      </x:c>
      <x:c r="H449" s="14" t="n">
        <x:f>COUNTIFS('Unit details'!$B$336:$B$980,$A449,'Unit details'!$V$336:$V$980,$A449&amp;" — "&amp;$B449,'Unit details'!$H$336:$H$980,"Current",'Unit details'!$E$336:$E$980,"Nearby")</x:f>
        <x:v>0</x:v>
      </x:c>
      <x:c r="I449" s="14" t="n">
        <x:f>COUNTIFS('Unit details'!$B$336:$B$980,$A449,'Unit details'!$V$336:$V$980,$A449&amp;" — "&amp;$B449,'Unit details'!$H$336:$H$980,"Current")</x:f>
        <x:v>2</x:v>
      </x:c>
      <x:c r="J449" s="14" t="n">
        <x:f>SUMIFS('Unit details'!$Y$336:$Y$980,'Unit details'!$B$336:$B$980,$A449,'Unit details'!$V$336:$V$980,$A449&amp;" — "&amp;$B449,'Unit details'!$H$336:$H$980,"Future")</x:f>
        <x:v>0</x:v>
      </x:c>
      <x:c r="K449" s="14" t="n">
        <x:f>COUNTIFS('Unit details'!$B$336:$B$980,$A449,'Unit details'!$V$336:$V$980,$A449&amp;" — "&amp;$B449,'Unit details'!$H$336:$H$980,"Uncertain")</x:f>
        <x:v>0</x:v>
      </x:c>
      <x:c r="L449" s="15" t="str">
        <x:v>Observed named estate/employment area; minimum inventory, not exhaustive. Host population uses Census 2021 BUA where the named locality can be matched. Nested schemes are grouped once; zero current means no identified unit in reviewed sources.</x:v>
      </x:c>
      <x:c r="M449" s="15" t="str">
        <x:v>https://www.zoopla.co.uk/to-rent/commercial/details/74655264/</x:v>
      </x:c>
      <x:c r="N449" s="15" t="str"/>
    </x:row>
    <x:row r="450" ht="49" customHeight="1">
      <x:c r="A450" s="15" t="str">
        <x:v>Bournemouth</x:v>
      </x:c>
      <x:c r="B450" s="15" t="str">
        <x:v>Westcroft Business Park</x:v>
      </x:c>
      <x:c r="C450" s="15" t="str">
        <x:v>Three Legged Cross</x:v>
      </x:c>
      <x:c r="D450" s="14" t="n">
        <x:v>1130</x:v>
      </x:c>
      <x:c r="E450" s="30" t="str">
        <x:v>Context</x:v>
      </x:c>
      <x:c r="F450" s="30" t="str">
        <x:v>Estate / grouped industrial area</x:v>
      </x:c>
      <x:c r="G450" s="14" t="n">
        <x:f>COUNTIFS('Unit details'!$B$336:$B$980,$A450,'Unit details'!$V$336:$V$980,$A450&amp;" — "&amp;$B450,'Unit details'!$H$336:$H$980,"Current",'Unit details'!$E$336:$E$980,"Town")</x:f>
        <x:v>0</x:v>
      </x:c>
      <x:c r="H450" s="14" t="n">
        <x:f>COUNTIFS('Unit details'!$B$336:$B$980,$A450,'Unit details'!$V$336:$V$980,$A450&amp;" — "&amp;$B450,'Unit details'!$H$336:$H$980,"Current",'Unit details'!$E$336:$E$980,"Nearby")</x:f>
        <x:v>0</x:v>
      </x:c>
      <x:c r="I450" s="14" t="n">
        <x:f>COUNTIFS('Unit details'!$B$336:$B$980,$A450,'Unit details'!$V$336:$V$980,$A450&amp;" — "&amp;$B450,'Unit details'!$H$336:$H$980,"Current")</x:f>
        <x:v>1</x:v>
      </x:c>
      <x:c r="J450" s="14" t="n">
        <x:f>SUMIFS('Unit details'!$Y$336:$Y$980,'Unit details'!$B$336:$B$980,$A450,'Unit details'!$V$336:$V$980,$A450&amp;" — "&amp;$B450,'Unit details'!$H$336:$H$980,"Future")</x:f>
        <x:v>0</x:v>
      </x:c>
      <x:c r="K450" s="14" t="n">
        <x:f>COUNTIFS('Unit details'!$B$336:$B$980,$A450,'Unit details'!$V$336:$V$980,$A450&amp;" — "&amp;$B450,'Unit details'!$H$336:$H$980,"Uncertain")</x:f>
        <x:v>1</x:v>
      </x:c>
      <x:c r="L450" s="15" t="str">
        <x:v>Observed named estate/employment area; minimum inventory, not exhaustive. Host population uses Census 2021 BUA where the named locality can be matched. Nested schemes are grouped once; zero current means no identified unit in reviewed sources.</x:v>
      </x:c>
      <x:c r="M450" s="15" t="str">
        <x:v>https://www.zoopla.co.uk/to-rent/commercial/details/62849939/</x:v>
      </x:c>
      <x:c r="N450" s="15" t="str"/>
    </x:row>
    <x:row r="451" ht="49" customHeight="1">
      <x:c r="A451" s="15" t="str">
        <x:v>Bournemouth</x:v>
      </x:c>
      <x:c r="B451" s="15" t="str">
        <x:v>Woolsbridge Industrial Estate</x:v>
      </x:c>
      <x:c r="C451" s="15" t="str">
        <x:v>Three Legged Cross</x:v>
      </x:c>
      <x:c r="D451" s="14" t="n">
        <x:v>1130</x:v>
      </x:c>
      <x:c r="E451" s="30" t="str">
        <x:v>Context</x:v>
      </x:c>
      <x:c r="F451" s="30" t="str">
        <x:v>Estate / grouped industrial area</x:v>
      </x:c>
      <x:c r="G451" s="14" t="n">
        <x:f>COUNTIFS('Unit details'!$B$336:$B$980,$A451,'Unit details'!$V$336:$V$980,$A451&amp;" — "&amp;$B451,'Unit details'!$H$336:$H$980,"Current",'Unit details'!$E$336:$E$980,"Town")</x:f>
        <x:v>0</x:v>
      </x:c>
      <x:c r="H451" s="14" t="n">
        <x:f>COUNTIFS('Unit details'!$B$336:$B$980,$A451,'Unit details'!$V$336:$V$980,$A451&amp;" — "&amp;$B451,'Unit details'!$H$336:$H$980,"Current",'Unit details'!$E$336:$E$980,"Nearby")</x:f>
        <x:v>0</x:v>
      </x:c>
      <x:c r="I451" s="14" t="n">
        <x:f>COUNTIFS('Unit details'!$B$336:$B$980,$A451,'Unit details'!$V$336:$V$980,$A451&amp;" — "&amp;$B451,'Unit details'!$H$336:$H$980,"Current")</x:f>
        <x:v>11</x:v>
      </x:c>
      <x:c r="J451" s="14" t="n">
        <x:f>SUMIFS('Unit details'!$Y$336:$Y$980,'Unit details'!$B$336:$B$980,$A451,'Unit details'!$V$336:$V$980,$A451&amp;" — "&amp;$B451,'Unit details'!$H$336:$H$980,"Future")</x:f>
        <x:v>0</x:v>
      </x:c>
      <x:c r="K451" s="14" t="n">
        <x:f>COUNTIFS('Unit details'!$B$336:$B$980,$A451,'Unit details'!$V$336:$V$980,$A451&amp;" — "&amp;$B451,'Unit details'!$H$336:$H$980,"Uncertain")</x:f>
        <x:v>0</x:v>
      </x:c>
      <x:c r="L451" s="15" t="str">
        <x:v>Observed named estate/employment area; minimum inventory, not exhaustive. Host population uses Census 2021 BUA where the named locality can be matched. Nested schemes are grouped once; zero current means no identified unit in reviewed sources.</x:v>
      </x:c>
      <x:c r="M451" s="15" t="str">
        <x:v>https://www.zoopla.co.uk/to-rent/commercial/details/73885979/</x:v>
      </x:c>
      <x:c r="N451" s="15" t="str"/>
    </x:row>
    <x:row r="452" ht="49" customHeight="1">
      <x:c r="A452" s="15" t="str">
        <x:v>Bournemouth</x:v>
      </x:c>
      <x:c r="B452" s="15" t="str">
        <x:v>Bankes Heath Industrial Park</x:v>
      </x:c>
      <x:c r="C452" s="15" t="str">
        <x:v>Bournemouth</x:v>
      </x:c>
      <x:c r="D452" s="14" t="n">
        <x:v>196455</x:v>
      </x:c>
      <x:c r="E452" s="30" t="str">
        <x:v>Town</x:v>
      </x:c>
      <x:c r="F452" s="30" t="str">
        <x:v>Estate / grouped industrial area</x:v>
      </x:c>
      <x:c r="G452" s="14" t="n">
        <x:f>COUNTIFS('Unit details'!$B$336:$B$980,$A452,'Unit details'!$V$336:$V$980,$A452&amp;" — "&amp;$B452,'Unit details'!$H$336:$H$980,"Current",'Unit details'!$E$336:$E$980,"Town")</x:f>
        <x:v>0</x:v>
      </x:c>
      <x:c r="H452" s="14" t="n">
        <x:f>COUNTIFS('Unit details'!$B$336:$B$980,$A452,'Unit details'!$V$336:$V$980,$A452&amp;" — "&amp;$B452,'Unit details'!$H$336:$H$980,"Current",'Unit details'!$E$336:$E$980,"Nearby")</x:f>
        <x:v>0</x:v>
      </x:c>
      <x:c r="I452" s="14" t="n">
        <x:f>COUNTIFS('Unit details'!$B$336:$B$980,$A452,'Unit details'!$V$336:$V$980,$A452&amp;" — "&amp;$B452,'Unit details'!$H$336:$H$980,"Current")</x:f>
        <x:v>0</x:v>
      </x:c>
      <x:c r="J452" s="14" t="n">
        <x:f>SUMIFS('Unit details'!$Y$336:$Y$980,'Unit details'!$B$336:$B$980,$A452,'Unit details'!$V$336:$V$980,$A452&amp;" — "&amp;$B452,'Unit details'!$H$336:$H$980,"Future")</x:f>
        <x:v>2</x:v>
      </x:c>
      <x:c r="K452" s="14" t="n">
        <x:f>COUNTIFS('Unit details'!$B$336:$B$980,$A452,'Unit details'!$V$336:$V$980,$A452&amp;" — "&amp;$B452,'Unit details'!$H$336:$H$980,"Uncertain")</x:f>
        <x:v>0</x:v>
      </x:c>
      <x:c r="L452" s="15" t="str">
        <x:v>Observed named estate/employment area; minimum inventory, not exhaustive. Host population uses Census 2021 BUA where the named locality can be matched. Nested schemes are grouped once; zero current means no identified unit in reviewed sources.</x:v>
      </x:c>
      <x:c r="M452" s="15" t="str">
        <x:v>https://www.rightmove.co.uk/properties/773367490248400#/?channel=COM_LET</x:v>
      </x:c>
      <x:c r="N452" s="15" t="str"/>
    </x:row>
    <x:row r="453" ht="49" customHeight="1">
      <x:c r="A453" s="15" t="str">
        <x:v>Bournemouth</x:v>
      </x:c>
      <x:c r="B453" s="15" t="str">
        <x:v>Bournemouth Central Business Park</x:v>
      </x:c>
      <x:c r="C453" s="15" t="str">
        <x:v>Bournemouth</x:v>
      </x:c>
      <x:c r="D453" s="14" t="n">
        <x:v>196455</x:v>
      </x:c>
      <x:c r="E453" s="30" t="str">
        <x:v>Town</x:v>
      </x:c>
      <x:c r="F453" s="30" t="str">
        <x:v>Estate / grouped industrial area</x:v>
      </x:c>
      <x:c r="G453" s="14" t="n">
        <x:f>COUNTIFS('Unit details'!$B$336:$B$980,$A453,'Unit details'!$V$336:$V$980,$A453&amp;" — "&amp;$B453,'Unit details'!$H$336:$H$980,"Current",'Unit details'!$E$336:$E$980,"Town")</x:f>
        <x:v>2</x:v>
      </x:c>
      <x:c r="H453" s="14" t="n">
        <x:f>COUNTIFS('Unit details'!$B$336:$B$980,$A453,'Unit details'!$V$336:$V$980,$A453&amp;" — "&amp;$B453,'Unit details'!$H$336:$H$980,"Current",'Unit details'!$E$336:$E$980,"Nearby")</x:f>
        <x:v>0</x:v>
      </x:c>
      <x:c r="I453" s="14" t="n">
        <x:f>COUNTIFS('Unit details'!$B$336:$B$980,$A453,'Unit details'!$V$336:$V$980,$A453&amp;" — "&amp;$B453,'Unit details'!$H$336:$H$980,"Current")</x:f>
        <x:v>2</x:v>
      </x:c>
      <x:c r="J453" s="14" t="n">
        <x:f>SUMIFS('Unit details'!$Y$336:$Y$980,'Unit details'!$B$336:$B$980,$A453,'Unit details'!$V$336:$V$980,$A453&amp;" — "&amp;$B453,'Unit details'!$H$336:$H$980,"Future")</x:f>
        <x:v>0</x:v>
      </x:c>
      <x:c r="K453" s="14" t="n">
        <x:f>COUNTIFS('Unit details'!$B$336:$B$980,$A453,'Unit details'!$V$336:$V$980,$A453&amp;" — "&amp;$B453,'Unit details'!$H$336:$H$980,"Uncertain")</x:f>
        <x:v>0</x:v>
      </x:c>
      <x:c r="L453" s="15" t="str">
        <x:v>Observed named estate/employment area; minimum inventory, not exhaustive. Host population uses Census 2021 BUA where the named locality can be matched. Nested schemes are grouped once; zero current means no identified unit in reviewed sources.</x:v>
      </x:c>
      <x:c r="M453" s="15" t="str">
        <x:v>https://www.zoopla.co.uk/to-rent/commercial/details/74036154/</x:v>
      </x:c>
      <x:c r="N453" s="15" t="str"/>
    </x:row>
    <x:row r="454" ht="49" customHeight="1">
      <x:c r="A454" s="15" t="str">
        <x:v>Bournemouth</x:v>
      </x:c>
      <x:c r="B454" s="15" t="str">
        <x:v>Drewitt Industrial Estate</x:v>
      </x:c>
      <x:c r="C454" s="15" t="str">
        <x:v>Bournemouth</x:v>
      </x:c>
      <x:c r="D454" s="14" t="n">
        <x:v>196455</x:v>
      </x:c>
      <x:c r="E454" s="30" t="str">
        <x:v>Town</x:v>
      </x:c>
      <x:c r="F454" s="30" t="str">
        <x:v>Estate / grouped industrial area</x:v>
      </x:c>
      <x:c r="G454" s="14" t="n">
        <x:f>COUNTIFS('Unit details'!$B$336:$B$980,$A454,'Unit details'!$V$336:$V$980,$A454&amp;" — "&amp;$B454,'Unit details'!$H$336:$H$980,"Current",'Unit details'!$E$336:$E$980,"Town")</x:f>
        <x:v>1</x:v>
      </x:c>
      <x:c r="H454" s="14" t="n">
        <x:f>COUNTIFS('Unit details'!$B$336:$B$980,$A454,'Unit details'!$V$336:$V$980,$A454&amp;" — "&amp;$B454,'Unit details'!$H$336:$H$980,"Current",'Unit details'!$E$336:$E$980,"Nearby")</x:f>
        <x:v>0</x:v>
      </x:c>
      <x:c r="I454" s="14" t="n">
        <x:f>COUNTIFS('Unit details'!$B$336:$B$980,$A454,'Unit details'!$V$336:$V$980,$A454&amp;" — "&amp;$B454,'Unit details'!$H$336:$H$980,"Current")</x:f>
        <x:v>1</x:v>
      </x:c>
      <x:c r="J454" s="14" t="n">
        <x:f>SUMIFS('Unit details'!$Y$336:$Y$980,'Unit details'!$B$336:$B$980,$A454,'Unit details'!$V$336:$V$980,$A454&amp;" — "&amp;$B454,'Unit details'!$H$336:$H$980,"Future")</x:f>
        <x:v>0</x:v>
      </x:c>
      <x:c r="K454" s="14" t="n">
        <x:f>COUNTIFS('Unit details'!$B$336:$B$980,$A454,'Unit details'!$V$336:$V$980,$A454&amp;" — "&amp;$B454,'Unit details'!$H$336:$H$980,"Uncertain")</x:f>
        <x:v>0</x:v>
      </x:c>
      <x:c r="L454" s="15" t="str">
        <x:v>Observed named estate/employment area; minimum inventory, not exhaustive. Host population uses Census 2021 BUA where the named locality can be matched. Nested schemes are grouped once; zero current means no identified unit in reviewed sources.</x:v>
      </x:c>
      <x:c r="M454" s="15" t="str">
        <x:v>https://www.zoopla.co.uk/to-rent/commercial/details/69917927/</x:v>
      </x:c>
      <x:c r="N454" s="15" t="str"/>
    </x:row>
    <x:row r="455" ht="49" customHeight="1">
      <x:c r="A455" s="15" t="str">
        <x:v>Bournemouth</x:v>
      </x:c>
      <x:c r="B455" s="15" t="str">
        <x:v>Knighton Heath Industrial Estate</x:v>
      </x:c>
      <x:c r="C455" s="15" t="str">
        <x:v>Bournemouth</x:v>
      </x:c>
      <x:c r="D455" s="14" t="n">
        <x:v>196455</x:v>
      </x:c>
      <x:c r="E455" s="30" t="str">
        <x:v>Town</x:v>
      </x:c>
      <x:c r="F455" s="30" t="str">
        <x:v>Estate / grouped industrial area</x:v>
      </x:c>
      <x:c r="G455" s="14" t="n">
        <x:f>COUNTIFS('Unit details'!$B$336:$B$980,$A455,'Unit details'!$V$336:$V$980,$A455&amp;" — "&amp;$B455,'Unit details'!$H$336:$H$980,"Current",'Unit details'!$E$336:$E$980,"Town")</x:f>
        <x:v>1</x:v>
      </x:c>
      <x:c r="H455" s="14" t="n">
        <x:f>COUNTIFS('Unit details'!$B$336:$B$980,$A455,'Unit details'!$V$336:$V$980,$A455&amp;" — "&amp;$B455,'Unit details'!$H$336:$H$980,"Current",'Unit details'!$E$336:$E$980,"Nearby")</x:f>
        <x:v>0</x:v>
      </x:c>
      <x:c r="I455" s="14" t="n">
        <x:f>COUNTIFS('Unit details'!$B$336:$B$980,$A455,'Unit details'!$V$336:$V$980,$A455&amp;" — "&amp;$B455,'Unit details'!$H$336:$H$980,"Current")</x:f>
        <x:v>1</x:v>
      </x:c>
      <x:c r="J455" s="14" t="n">
        <x:f>SUMIFS('Unit details'!$Y$336:$Y$980,'Unit details'!$B$336:$B$980,$A455,'Unit details'!$V$336:$V$980,$A455&amp;" — "&amp;$B455,'Unit details'!$H$336:$H$980,"Future")</x:f>
        <x:v>0</x:v>
      </x:c>
      <x:c r="K455" s="14" t="n">
        <x:f>COUNTIFS('Unit details'!$B$336:$B$980,$A455,'Unit details'!$V$336:$V$980,$A455&amp;" — "&amp;$B455,'Unit details'!$H$336:$H$980,"Uncertain")</x:f>
        <x:v>1</x:v>
      </x:c>
      <x:c r="L455" s="15" t="str">
        <x:v>Observed named estate/employment area; minimum inventory, not exhaustive. Host population uses Census 2021 BUA where the named locality can be matched. Nested schemes are grouped once; zero current means no identified unit in reviewed sources.</x:v>
      </x:c>
      <x:c r="M455" s="15" t="str">
        <x:v>https://www.zoopla.co.uk/to-rent/commercial/details/74197644/</x:v>
      </x:c>
      <x:c r="N455" s="15" t="str"/>
    </x:row>
    <x:row r="456" ht="49" customHeight="1">
      <x:c r="A456" s="15" t="str">
        <x:v>Bournemouth</x:v>
      </x:c>
      <x:c r="B456" s="15" t="str">
        <x:v>Wallisdown Road Industrial Area</x:v>
      </x:c>
      <x:c r="C456" s="15" t="str">
        <x:v>Bournemouth</x:v>
      </x:c>
      <x:c r="D456" s="14" t="n">
        <x:v>196455</x:v>
      </x:c>
      <x:c r="E456" s="30" t="str">
        <x:v>Town</x:v>
      </x:c>
      <x:c r="F456" s="30" t="str">
        <x:v>Standalone / other premises</x:v>
      </x:c>
      <x:c r="G456" s="14" t="n">
        <x:f>COUNTIFS('Unit details'!$B$336:$B$980,$A456,'Unit details'!$V$336:$V$980,$A456&amp;" — "&amp;$B456,'Unit details'!$H$336:$H$980,"Current",'Unit details'!$E$336:$E$980,"Town")</x:f>
        <x:v>3</x:v>
      </x:c>
      <x:c r="H456" s="14" t="n">
        <x:f>COUNTIFS('Unit details'!$B$336:$B$980,$A456,'Unit details'!$V$336:$V$980,$A456&amp;" — "&amp;$B456,'Unit details'!$H$336:$H$980,"Current",'Unit details'!$E$336:$E$980,"Nearby")</x:f>
        <x:v>0</x:v>
      </x:c>
      <x:c r="I456" s="14" t="n">
        <x:f>COUNTIFS('Unit details'!$B$336:$B$980,$A456,'Unit details'!$V$336:$V$980,$A456&amp;" — "&amp;$B456,'Unit details'!$H$336:$H$980,"Current")</x:f>
        <x:v>3</x:v>
      </x:c>
      <x:c r="J456" s="14" t="n">
        <x:f>SUMIFS('Unit details'!$Y$336:$Y$980,'Unit details'!$B$336:$B$980,$A456,'Unit details'!$V$336:$V$980,$A456&amp;" — "&amp;$B456,'Unit details'!$H$336:$H$980,"Future")</x:f>
        <x:v>0</x:v>
      </x:c>
      <x:c r="K456" s="14" t="n">
        <x:f>COUNTIFS('Unit details'!$B$336:$B$980,$A456,'Unit details'!$V$336:$V$980,$A456&amp;" — "&amp;$B456,'Unit details'!$H$336:$H$980,"Uncertain")</x:f>
        <x:v>0</x:v>
      </x:c>
      <x:c r="L456" s="15" t="str">
        <x:v>Named industrial corridor/area rather than verified single managed estate; keep separate from formal estate count. Host population uses Census 2021 BUA where the named locality can be matched. Nested schemes are grouped once; zero current means no identified unit in reviewed sources.</x:v>
      </x:c>
      <x:c r="M456" s="15" t="str">
        <x:v>https://www.zoopla.co.uk/to-rent/commercial/details/73366481/</x:v>
      </x:c>
      <x:c r="N456" s="15" t="str"/>
    </x:row>
    <x:row r="457" ht="49" customHeight="1">
      <x:c r="A457" s="15" t="str">
        <x:v>Bournemouth</x:v>
      </x:c>
      <x:c r="B457" s="15" t="str">
        <x:v>West Howe Industrial Estate</x:v>
      </x:c>
      <x:c r="C457" s="15" t="str">
        <x:v>Bournemouth</x:v>
      </x:c>
      <x:c r="D457" s="14" t="n">
        <x:v>196455</x:v>
      </x:c>
      <x:c r="E457" s="30" t="str">
        <x:v>Town</x:v>
      </x:c>
      <x:c r="F457" s="30" t="str">
        <x:v>Estate / grouped industrial area</x:v>
      </x:c>
      <x:c r="G457" s="14" t="n">
        <x:f>COUNTIFS('Unit details'!$B$336:$B$980,$A457,'Unit details'!$V$336:$V$980,$A457&amp;" — "&amp;$B457,'Unit details'!$H$336:$H$980,"Current",'Unit details'!$E$336:$E$980,"Town")</x:f>
        <x:v>2</x:v>
      </x:c>
      <x:c r="H457" s="14" t="n">
        <x:f>COUNTIFS('Unit details'!$B$336:$B$980,$A457,'Unit details'!$V$336:$V$980,$A457&amp;" — "&amp;$B457,'Unit details'!$H$336:$H$980,"Current",'Unit details'!$E$336:$E$980,"Nearby")</x:f>
        <x:v>0</x:v>
      </x:c>
      <x:c r="I457" s="14" t="n">
        <x:f>COUNTIFS('Unit details'!$B$336:$B$980,$A457,'Unit details'!$V$336:$V$980,$A457&amp;" — "&amp;$B457,'Unit details'!$H$336:$H$980,"Current")</x:f>
        <x:v>2</x:v>
      </x:c>
      <x:c r="J457" s="14" t="n">
        <x:f>SUMIFS('Unit details'!$Y$336:$Y$980,'Unit details'!$B$336:$B$980,$A457,'Unit details'!$V$336:$V$980,$A457&amp;" — "&amp;$B457,'Unit details'!$H$336:$H$980,"Future")</x:f>
        <x:v>1</x:v>
      </x:c>
      <x:c r="K457" s="14" t="n">
        <x:f>COUNTIFS('Unit details'!$B$336:$B$980,$A457,'Unit details'!$V$336:$V$980,$A457&amp;" — "&amp;$B457,'Unit details'!$H$336:$H$980,"Uncertain")</x:f>
        <x:v>0</x:v>
      </x:c>
      <x:c r="L457" s="15" t="str">
        <x:v>Observed named estate/employment area; minimum inventory, not exhaustive. Host population uses Census 2021 BUA where the named locality can be matched. Nested schemes are grouped once; zero current means no identified unit in reviewed sources.</x:v>
      </x:c>
      <x:c r="M457" s="15" t="str">
        <x:v>https://www.zoopla.co.uk/to-rent/commercial/details/74019293/</x:v>
      </x:c>
      <x:c r="N457" s="15" t="str"/>
    </x:row>
    <x:row r="458" ht="49" customHeight="1">
      <x:c r="A458" s="15" t="str">
        <x:v>Bournemouth</x:v>
      </x:c>
      <x:c r="B458" s="15" t="str">
        <x:v>Westbourne Business Centre</x:v>
      </x:c>
      <x:c r="C458" s="15" t="str">
        <x:v>Bournemouth</x:v>
      </x:c>
      <x:c r="D458" s="14" t="n">
        <x:v>196455</x:v>
      </x:c>
      <x:c r="E458" s="30" t="str">
        <x:v>Town</x:v>
      </x:c>
      <x:c r="F458" s="30" t="str">
        <x:v>Estate / grouped industrial area</x:v>
      </x:c>
      <x:c r="G458" s="14" t="n">
        <x:f>COUNTIFS('Unit details'!$B$336:$B$980,$A458,'Unit details'!$V$336:$V$980,$A458&amp;" — "&amp;$B458,'Unit details'!$H$336:$H$980,"Current",'Unit details'!$E$336:$E$980,"Town")</x:f>
        <x:v>1</x:v>
      </x:c>
      <x:c r="H458" s="14" t="n">
        <x:f>COUNTIFS('Unit details'!$B$336:$B$980,$A458,'Unit details'!$V$336:$V$980,$A458&amp;" — "&amp;$B458,'Unit details'!$H$336:$H$980,"Current",'Unit details'!$E$336:$E$980,"Nearby")</x:f>
        <x:v>0</x:v>
      </x:c>
      <x:c r="I458" s="14" t="n">
        <x:f>COUNTIFS('Unit details'!$B$336:$B$980,$A458,'Unit details'!$V$336:$V$980,$A458&amp;" — "&amp;$B458,'Unit details'!$H$336:$H$980,"Current")</x:f>
        <x:v>1</x:v>
      </x:c>
      <x:c r="J458" s="14" t="n">
        <x:f>SUMIFS('Unit details'!$Y$336:$Y$980,'Unit details'!$B$336:$B$980,$A458,'Unit details'!$V$336:$V$980,$A458&amp;" — "&amp;$B458,'Unit details'!$H$336:$H$980,"Future")</x:f>
        <x:v>0</x:v>
      </x:c>
      <x:c r="K458" s="14" t="n">
        <x:f>COUNTIFS('Unit details'!$B$336:$B$980,$A458,'Unit details'!$V$336:$V$980,$A458&amp;" — "&amp;$B458,'Unit details'!$H$336:$H$980,"Uncertain")</x:f>
        <x:v>0</x:v>
      </x:c>
      <x:c r="L458" s="15" t="str">
        <x:v>Observed named estate/employment area; minimum inventory, not exhaustive. Host population uses Census 2021 BUA where the named locality can be matched. Nested schemes are grouped once; zero current means no identified unit in reviewed sources.</x:v>
      </x:c>
      <x:c r="M458" s="15" t="str">
        <x:v>https://www.zoopla.co.uk/to-rent/commercial/details/72234633/</x:v>
      </x:c>
      <x:c r="N458" s="15" t="str"/>
    </x:row>
    <x:row r="459" ht="49" customHeight="1">
      <x:c r="A459" s="15" t="str">
        <x:v>Bournemouth</x:v>
      </x:c>
      <x:c r="B459" s="15" t="str">
        <x:v>Wickham Works (standalone)</x:v>
      </x:c>
      <x:c r="C459" s="15" t="str">
        <x:v>Bournemouth</x:v>
      </x:c>
      <x:c r="D459" s="14" t="n">
        <x:v>196455</x:v>
      </x:c>
      <x:c r="E459" s="30" t="str">
        <x:v>Town</x:v>
      </x:c>
      <x:c r="F459" s="30" t="str">
        <x:v>Standalone / other premises</x:v>
      </x:c>
      <x:c r="G459" s="14" t="n">
        <x:f>COUNTIFS('Unit details'!$B$336:$B$980,$A459,'Unit details'!$V$336:$V$980,$A459&amp;" — "&amp;$B459,'Unit details'!$H$336:$H$980,"Current",'Unit details'!$E$336:$E$980,"Town")</x:f>
        <x:v>1</x:v>
      </x:c>
      <x:c r="H459" s="14" t="n">
        <x:f>COUNTIFS('Unit details'!$B$336:$B$980,$A459,'Unit details'!$V$336:$V$980,$A459&amp;" — "&amp;$B459,'Unit details'!$H$336:$H$980,"Current",'Unit details'!$E$336:$E$980,"Nearby")</x:f>
        <x:v>0</x:v>
      </x:c>
      <x:c r="I459" s="14" t="n">
        <x:f>COUNTIFS('Unit details'!$B$336:$B$980,$A459,'Unit details'!$V$336:$V$980,$A459&amp;" — "&amp;$B459,'Unit details'!$H$336:$H$980,"Current")</x:f>
        <x:v>1</x:v>
      </x:c>
      <x:c r="J459" s="14" t="n">
        <x:f>SUMIFS('Unit details'!$Y$336:$Y$980,'Unit details'!$B$336:$B$980,$A459,'Unit details'!$V$336:$V$980,$A459&amp;" — "&amp;$B459,'Unit details'!$H$336:$H$980,"Future")</x:f>
        <x:v>0</x:v>
      </x:c>
      <x:c r="K459" s="14" t="n">
        <x:f>COUNTIFS('Unit details'!$B$336:$B$980,$A459,'Unit details'!$V$336:$V$980,$A459&amp;" — "&amp;$B459,'Unit details'!$H$336:$H$980,"Uncertain")</x:f>
        <x:v>0</x:v>
      </x:c>
      <x:c r="L459"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459" s="15" t="str">
        <x:v>https://www.zoopla.co.uk/to-rent/commercial/details/69365002/</x:v>
      </x:c>
      <x:c r="N459" s="15" t="str"/>
    </x:row>
    <x:row r="460" ht="49" customHeight="1">
      <x:c r="A460" s="15" t="str">
        <x:v>Bournemouth</x:v>
      </x:c>
      <x:c r="B460" s="15" t="str">
        <x:v>Yeomans Industrial Park</x:v>
      </x:c>
      <x:c r="C460" s="15" t="str">
        <x:v>Bournemouth</x:v>
      </x:c>
      <x:c r="D460" s="14" t="n">
        <x:v>196455</x:v>
      </x:c>
      <x:c r="E460" s="30" t="str">
        <x:v>Town</x:v>
      </x:c>
      <x:c r="F460" s="30" t="str">
        <x:v>Estate / grouped industrial area</x:v>
      </x:c>
      <x:c r="G460" s="14" t="n">
        <x:f>COUNTIFS('Unit details'!$B$336:$B$980,$A460,'Unit details'!$V$336:$V$980,$A460&amp;" — "&amp;$B460,'Unit details'!$H$336:$H$980,"Current",'Unit details'!$E$336:$E$980,"Town")</x:f>
        <x:v>2</x:v>
      </x:c>
      <x:c r="H460" s="14" t="n">
        <x:f>COUNTIFS('Unit details'!$B$336:$B$980,$A460,'Unit details'!$V$336:$V$980,$A460&amp;" — "&amp;$B460,'Unit details'!$H$336:$H$980,"Current",'Unit details'!$E$336:$E$980,"Nearby")</x:f>
        <x:v>0</x:v>
      </x:c>
      <x:c r="I460" s="14" t="n">
        <x:f>COUNTIFS('Unit details'!$B$336:$B$980,$A460,'Unit details'!$V$336:$V$980,$A460&amp;" — "&amp;$B460,'Unit details'!$H$336:$H$980,"Current")</x:f>
        <x:v>2</x:v>
      </x:c>
      <x:c r="J460" s="14" t="n">
        <x:f>SUMIFS('Unit details'!$Y$336:$Y$980,'Unit details'!$B$336:$B$980,$A460,'Unit details'!$V$336:$V$980,$A460&amp;" — "&amp;$B460,'Unit details'!$H$336:$H$980,"Future")</x:f>
        <x:v>1</x:v>
      </x:c>
      <x:c r="K460" s="14" t="n">
        <x:f>COUNTIFS('Unit details'!$B$336:$B$980,$A460,'Unit details'!$V$336:$V$980,$A460&amp;" — "&amp;$B460,'Unit details'!$H$336:$H$980,"Uncertain")</x:f>
        <x:v>1</x:v>
      </x:c>
      <x:c r="L460" s="15" t="str">
        <x:v>Observed named estate/employment area; minimum inventory, not exhaustive. Host population uses Census 2021 BUA where the named locality can be matched. Nested schemes are grouped once; zero current means no identified unit in reviewed sources.</x:v>
      </x:c>
      <x:c r="M460" s="15" t="str">
        <x:v>https://www.rightmove.co.uk/properties/773337297647232#/?channel=COM_LET</x:v>
      </x:c>
      <x:c r="N460" s="15" t="str"/>
    </x:row>
    <x:row r="461" ht="49" customHeight="1">
      <x:c r="A461" s="15" t="str">
        <x:v>Poole</x:v>
      </x:c>
      <x:c r="B461" s="15" t="str">
        <x:v>Bailey Gate Industrial Estate</x:v>
      </x:c>
      <x:c r="C461" s="15" t="str">
        <x:v>Sturminster Marshall</x:v>
      </x:c>
      <x:c r="D461" s="14" t="n">
        <x:v>1505</x:v>
      </x:c>
      <x:c r="E461" s="30" t="str">
        <x:v>Context</x:v>
      </x:c>
      <x:c r="F461" s="30" t="str">
        <x:v>Estate / grouped industrial area</x:v>
      </x:c>
      <x:c r="G461" s="14" t="n">
        <x:f>COUNTIFS('Unit details'!$B$336:$B$980,$A461,'Unit details'!$V$336:$V$980,$A461&amp;" — "&amp;$B461,'Unit details'!$H$336:$H$980,"Current",'Unit details'!$E$336:$E$980,"Town")</x:f>
        <x:v>0</x:v>
      </x:c>
      <x:c r="H461" s="14" t="n">
        <x:f>COUNTIFS('Unit details'!$B$336:$B$980,$A461,'Unit details'!$V$336:$V$980,$A461&amp;" — "&amp;$B461,'Unit details'!$H$336:$H$980,"Current",'Unit details'!$E$336:$E$980,"Nearby")</x:f>
        <x:v>0</x:v>
      </x:c>
      <x:c r="I461" s="14" t="n">
        <x:f>COUNTIFS('Unit details'!$B$336:$B$980,$A461,'Unit details'!$V$336:$V$980,$A461&amp;" — "&amp;$B461,'Unit details'!$H$336:$H$980,"Current")</x:f>
        <x:v>2</x:v>
      </x:c>
      <x:c r="J461" s="14" t="n">
        <x:f>SUMIFS('Unit details'!$Y$336:$Y$980,'Unit details'!$B$336:$B$980,$A461,'Unit details'!$V$336:$V$980,$A461&amp;" — "&amp;$B461,'Unit details'!$H$336:$H$980,"Future")</x:f>
        <x:v>0</x:v>
      </x:c>
      <x:c r="K461" s="14" t="n">
        <x:f>COUNTIFS('Unit details'!$B$336:$B$980,$A461,'Unit details'!$V$336:$V$980,$A461&amp;" — "&amp;$B461,'Unit details'!$H$336:$H$980,"Uncertain")</x:f>
        <x:v>0</x:v>
      </x:c>
      <x:c r="L461" s="15" t="str">
        <x:v>Observed named estate/employment area; minimum inventory, not exhaustive. Host population uses Census 2021 BUA where the named locality can be matched. Nested schemes are grouped once; zero current means no identified unit in reviewed sources.</x:v>
      </x:c>
      <x:c r="M461" s="15" t="str">
        <x:v>https://sibbettgregory.com/property-search/properties/405300-unit-32-bridge-street-bailey-gate-sturminster-marshall</x:v>
      </x:c>
      <x:c r="N461" s="15" t="str"/>
    </x:row>
    <x:row r="462" ht="49" customHeight="1">
      <x:c r="A462" s="15" t="str">
        <x:v>Poole</x:v>
      </x:c>
      <x:c r="B462" s="15" t="str">
        <x:v>Brook Road Industrial Estate</x:v>
      </x:c>
      <x:c r="C462" s="15" t="str">
        <x:v>Wimborne Minster</x:v>
      </x:c>
      <x:c r="D462" s="14" t="n">
        <x:v>16630</x:v>
      </x:c>
      <x:c r="E462" s="30" t="str">
        <x:v>Context</x:v>
      </x:c>
      <x:c r="F462" s="30" t="str">
        <x:v>Estate / grouped industrial area</x:v>
      </x:c>
      <x:c r="G462" s="14" t="n">
        <x:f>COUNTIFS('Unit details'!$B$336:$B$980,$A462,'Unit details'!$V$336:$V$980,$A462&amp;" — "&amp;$B462,'Unit details'!$H$336:$H$980,"Current",'Unit details'!$E$336:$E$980,"Town")</x:f>
        <x:v>0</x:v>
      </x:c>
      <x:c r="H462" s="14" t="n">
        <x:f>COUNTIFS('Unit details'!$B$336:$B$980,$A462,'Unit details'!$V$336:$V$980,$A462&amp;" — "&amp;$B462,'Unit details'!$H$336:$H$980,"Current",'Unit details'!$E$336:$E$980,"Nearby")</x:f>
        <x:v>0</x:v>
      </x:c>
      <x:c r="I462" s="14" t="n">
        <x:f>COUNTIFS('Unit details'!$B$336:$B$980,$A462,'Unit details'!$V$336:$V$980,$A462&amp;" — "&amp;$B462,'Unit details'!$H$336:$H$980,"Current")</x:f>
        <x:v>1</x:v>
      </x:c>
      <x:c r="J462" s="14" t="n">
        <x:f>SUMIFS('Unit details'!$Y$336:$Y$980,'Unit details'!$B$336:$B$980,$A462,'Unit details'!$V$336:$V$980,$A462&amp;" — "&amp;$B462,'Unit details'!$H$336:$H$980,"Future")</x:f>
        <x:v>0</x:v>
      </x:c>
      <x:c r="K462" s="14" t="n">
        <x:f>COUNTIFS('Unit details'!$B$336:$B$980,$A462,'Unit details'!$V$336:$V$980,$A462&amp;" — "&amp;$B462,'Unit details'!$H$336:$H$980,"Uncertain")</x:f>
        <x:v>0</x:v>
      </x:c>
      <x:c r="L462" s="15" t="str">
        <x:v>Observed named estate/employment area; minimum inventory, not exhaustive. Host population uses Census 2021 BUA where the named locality can be matched. Nested schemes are grouped once; zero current means no identified unit in reviewed sources.</x:v>
      </x:c>
      <x:c r="M462" s="15" t="str">
        <x:v>https://www.zoopla.co.uk/to-rent/commercial/details/72011821/</x:v>
      </x:c>
      <x:c r="N462" s="15" t="str"/>
    </x:row>
    <x:row r="463" ht="49" customHeight="1">
      <x:c r="A463" s="15" t="str">
        <x:v>Poole</x:v>
      </x:c>
      <x:c r="B463" s="15" t="str">
        <x:v>Stone Lane Industrial Estate</x:v>
      </x:c>
      <x:c r="C463" s="15" t="str">
        <x:v>Wimborne Minster</x:v>
      </x:c>
      <x:c r="D463" s="14" t="n">
        <x:v>16630</x:v>
      </x:c>
      <x:c r="E463" s="30" t="str">
        <x:v>Context</x:v>
      </x:c>
      <x:c r="F463" s="30" t="str">
        <x:v>Estate / grouped industrial area</x:v>
      </x:c>
      <x:c r="G463" s="14" t="n">
        <x:f>COUNTIFS('Unit details'!$B$336:$B$980,$A463,'Unit details'!$V$336:$V$980,$A463&amp;" — "&amp;$B463,'Unit details'!$H$336:$H$980,"Current",'Unit details'!$E$336:$E$980,"Town")</x:f>
        <x:v>0</x:v>
      </x:c>
      <x:c r="H463" s="14" t="n">
        <x:f>COUNTIFS('Unit details'!$B$336:$B$980,$A463,'Unit details'!$V$336:$V$980,$A463&amp;" — "&amp;$B463,'Unit details'!$H$336:$H$980,"Current",'Unit details'!$E$336:$E$980,"Nearby")</x:f>
        <x:v>0</x:v>
      </x:c>
      <x:c r="I463" s="14" t="n">
        <x:f>COUNTIFS('Unit details'!$B$336:$B$980,$A463,'Unit details'!$V$336:$V$980,$A463&amp;" — "&amp;$B463,'Unit details'!$H$336:$H$980,"Current")</x:f>
        <x:v>1</x:v>
      </x:c>
      <x:c r="J463" s="14" t="n">
        <x:f>SUMIFS('Unit details'!$Y$336:$Y$980,'Unit details'!$B$336:$B$980,$A463,'Unit details'!$V$336:$V$980,$A463&amp;" — "&amp;$B463,'Unit details'!$H$336:$H$980,"Future")</x:f>
        <x:v>0</x:v>
      </x:c>
      <x:c r="K463" s="14" t="n">
        <x:f>COUNTIFS('Unit details'!$B$336:$B$980,$A463,'Unit details'!$V$336:$V$980,$A463&amp;" — "&amp;$B463,'Unit details'!$H$336:$H$980,"Uncertain")</x:f>
        <x:v>0</x:v>
      </x:c>
      <x:c r="L463" s="15" t="str">
        <x:v>Observed named estate/employment area; minimum inventory, not exhaustive. Host population uses Census 2021 BUA where the named locality can be matched. Nested schemes are grouped once; zero current means no identified unit in reviewed sources.</x:v>
      </x:c>
      <x:c r="M463" s="15" t="str">
        <x:v>https://www.zoopla.co.uk/to-rent/commercial/details/64809236/</x:v>
      </x:c>
      <x:c r="N463" s="15" t="str"/>
    </x:row>
    <x:row r="464" ht="49" customHeight="1">
      <x:c r="A464" s="15" t="str">
        <x:v>Poole</x:v>
      </x:c>
      <x:c r="B464" s="15" t="str">
        <x:v>Admiralty Park</x:v>
      </x:c>
      <x:c r="C464" s="15" t="str">
        <x:v>Holton Heath</x:v>
      </x:c>
      <x:c r="D464" s="14" t="n">
        <x:v>270</x:v>
      </x:c>
      <x:c r="E464" s="30" t="str">
        <x:v>Nearby</x:v>
      </x:c>
      <x:c r="F464" s="30" t="str">
        <x:v>Estate / grouped industrial area</x:v>
      </x:c>
      <x:c r="G464" s="14" t="n">
        <x:f>COUNTIFS('Unit details'!$B$336:$B$980,$A464,'Unit details'!$V$336:$V$980,$A464&amp;" — "&amp;$B464,'Unit details'!$H$336:$H$980,"Current",'Unit details'!$E$336:$E$980,"Town")</x:f>
        <x:v>0</x:v>
      </x:c>
      <x:c r="H464" s="14" t="n">
        <x:f>COUNTIFS('Unit details'!$B$336:$B$980,$A464,'Unit details'!$V$336:$V$980,$A464&amp;" — "&amp;$B464,'Unit details'!$H$336:$H$980,"Current",'Unit details'!$E$336:$E$980,"Nearby")</x:f>
        <x:v>2</x:v>
      </x:c>
      <x:c r="I464" s="14" t="n">
        <x:f>COUNTIFS('Unit details'!$B$336:$B$980,$A464,'Unit details'!$V$336:$V$980,$A464&amp;" — "&amp;$B464,'Unit details'!$H$336:$H$980,"Current")</x:f>
        <x:v>2</x:v>
      </x:c>
      <x:c r="J464" s="14" t="n">
        <x:f>SUMIFS('Unit details'!$Y$336:$Y$980,'Unit details'!$B$336:$B$980,$A464,'Unit details'!$V$336:$V$980,$A464&amp;" — "&amp;$B464,'Unit details'!$H$336:$H$980,"Future")</x:f>
        <x:v>0</x:v>
      </x:c>
      <x:c r="K464" s="14" t="n">
        <x:f>COUNTIFS('Unit details'!$B$336:$B$980,$A464,'Unit details'!$V$336:$V$980,$A464&amp;" — "&amp;$B464,'Unit details'!$H$336:$H$980,"Uncertain")</x:f>
        <x:v>0</x:v>
      </x:c>
      <x:c r="L464" s="15" t="str">
        <x:v>Observed named estate/employment area; minimum inventory, not exhaustive. Host population uses Census 2021 BUA where the named locality can be matched. Nested schemes are grouped once; zero current means no identified unit in reviewed sources.</x:v>
      </x:c>
      <x:c r="M464" s="15" t="str">
        <x:v>https://www.zoopla.co.uk/to-rent/commercial/details/74447136/</x:v>
      </x:c>
      <x:c r="N464" s="15" t="str"/>
    </x:row>
    <x:row r="465" ht="49" customHeight="1">
      <x:c r="A465" s="15" t="str">
        <x:v>Poole</x:v>
      </x:c>
      <x:c r="B465" s="15" t="str">
        <x:v>Holton Heath Trading Park</x:v>
      </x:c>
      <x:c r="C465" s="15" t="str">
        <x:v>Holton Heath</x:v>
      </x:c>
      <x:c r="D465" s="14" t="n">
        <x:v>270</x:v>
      </x:c>
      <x:c r="E465" s="30" t="str">
        <x:v>Nearby</x:v>
      </x:c>
      <x:c r="F465" s="30" t="str">
        <x:v>Estate / grouped industrial area</x:v>
      </x:c>
      <x:c r="G465" s="14" t="n">
        <x:f>COUNTIFS('Unit details'!$B$336:$B$980,$A465,'Unit details'!$V$336:$V$980,$A465&amp;" — "&amp;$B465,'Unit details'!$H$336:$H$980,"Current",'Unit details'!$E$336:$E$980,"Town")</x:f>
        <x:v>0</x:v>
      </x:c>
      <x:c r="H465" s="14" t="n">
        <x:f>COUNTIFS('Unit details'!$B$336:$B$980,$A465,'Unit details'!$V$336:$V$980,$A465&amp;" — "&amp;$B465,'Unit details'!$H$336:$H$980,"Current",'Unit details'!$E$336:$E$980,"Nearby")</x:f>
        <x:v>5</x:v>
      </x:c>
      <x:c r="I465" s="14" t="n">
        <x:f>COUNTIFS('Unit details'!$B$336:$B$980,$A465,'Unit details'!$V$336:$V$980,$A465&amp;" — "&amp;$B465,'Unit details'!$H$336:$H$980,"Current")</x:f>
        <x:v>5</x:v>
      </x:c>
      <x:c r="J465" s="14" t="n">
        <x:f>SUMIFS('Unit details'!$Y$336:$Y$980,'Unit details'!$B$336:$B$980,$A465,'Unit details'!$V$336:$V$980,$A465&amp;" — "&amp;$B465,'Unit details'!$H$336:$H$980,"Future")</x:f>
        <x:v>0</x:v>
      </x:c>
      <x:c r="K465" s="14" t="n">
        <x:f>COUNTIFS('Unit details'!$B$336:$B$980,$A465,'Unit details'!$V$336:$V$980,$A465&amp;" — "&amp;$B465,'Unit details'!$H$336:$H$980,"Uncertain")</x:f>
        <x:v>1</x:v>
      </x:c>
      <x:c r="L465" s="15" t="str">
        <x:v>Observed named estate/employment area; minimum inventory, not exhaustive. Host population uses Census 2021 BUA where the named locality can be matched. Nested schemes are grouped once; zero current means no identified unit in reviewed sources.</x:v>
      </x:c>
      <x:c r="M465" s="15" t="str">
        <x:v>https://www.zoopla.co.uk/to-rent/commercial/details/66751972/</x:v>
      </x:c>
      <x:c r="N465" s="15" t="str"/>
    </x:row>
    <x:row r="466" ht="49" customHeight="1">
      <x:c r="A466" s="15" t="str">
        <x:v>Poole</x:v>
      </x:c>
      <x:c r="B466" s="15" t="str">
        <x:v>Upton Industrial Estate</x:v>
      </x:c>
      <x:c r="C466" s="15" t="str">
        <x:v>Upton</x:v>
      </x:c>
      <x:c r="D466" s="14"/>
      <x:c r="E466" s="30" t="str">
        <x:v>Nearby</x:v>
      </x:c>
      <x:c r="F466" s="30" t="str">
        <x:v>Estate / grouped industrial area</x:v>
      </x:c>
      <x:c r="G466" s="14" t="n">
        <x:f>COUNTIFS('Unit details'!$B$336:$B$980,$A466,'Unit details'!$V$336:$V$980,$A466&amp;" — "&amp;$B466,'Unit details'!$H$336:$H$980,"Current",'Unit details'!$E$336:$E$980,"Town")</x:f>
        <x:v>0</x:v>
      </x:c>
      <x:c r="H466" s="14" t="n">
        <x:f>COUNTIFS('Unit details'!$B$336:$B$980,$A466,'Unit details'!$V$336:$V$980,$A466&amp;" — "&amp;$B466,'Unit details'!$H$336:$H$980,"Current",'Unit details'!$E$336:$E$980,"Nearby")</x:f>
        <x:v>1</x:v>
      </x:c>
      <x:c r="I466" s="14" t="n">
        <x:f>COUNTIFS('Unit details'!$B$336:$B$980,$A466,'Unit details'!$V$336:$V$980,$A466&amp;" — "&amp;$B466,'Unit details'!$H$336:$H$980,"Current")</x:f>
        <x:v>1</x:v>
      </x:c>
      <x:c r="J466" s="14" t="n">
        <x:f>SUMIFS('Unit details'!$Y$336:$Y$980,'Unit details'!$B$336:$B$980,$A466,'Unit details'!$V$336:$V$980,$A466&amp;" — "&amp;$B466,'Unit details'!$H$336:$H$980,"Future")</x:f>
        <x:v>0</x:v>
      </x:c>
      <x:c r="K466" s="14" t="n">
        <x:f>COUNTIFS('Unit details'!$B$336:$B$980,$A466,'Unit details'!$V$336:$V$980,$A466&amp;" — "&amp;$B466,'Unit details'!$H$336:$H$980,"Uncertain")</x:f>
        <x:v>0</x:v>
      </x:c>
      <x:c r="L466" s="15" t="str">
        <x:v>Observed named estate/employment area; minimum inventory, not exhaustive. Host population uses Census 2021 BUA where the named locality can be matched. Nested schemes are grouped once; zero current means no identified unit in reviewed sources.</x:v>
      </x:c>
      <x:c r="M466" s="15" t="str">
        <x:v>https://www.zoopla.co.uk/to-rent/commercial/details/73982396/</x:v>
      </x:c>
      <x:c r="N466" s="15" t="str"/>
    </x:row>
    <x:row r="467" ht="49" customHeight="1">
      <x:c r="A467" s="15" t="str">
        <x:v>Poole</x:v>
      </x:c>
      <x:c r="B467" s="15" t="str">
        <x:v>Birch Copse</x:v>
      </x:c>
      <x:c r="C467" s="15" t="str">
        <x:v>Poole</x:v>
      </x:c>
      <x:c r="D467" s="14" t="n">
        <x:v>141005</x:v>
      </x:c>
      <x:c r="E467" s="30" t="str">
        <x:v>Town</x:v>
      </x:c>
      <x:c r="F467" s="30" t="str">
        <x:v>Estate / grouped industrial area</x:v>
      </x:c>
      <x:c r="G467" s="14" t="n">
        <x:f>COUNTIFS('Unit details'!$B$336:$B$980,$A467,'Unit details'!$V$336:$V$980,$A467&amp;" — "&amp;$B467,'Unit details'!$H$336:$H$980,"Current",'Unit details'!$E$336:$E$980,"Town")</x:f>
        <x:v>2</x:v>
      </x:c>
      <x:c r="H467" s="14" t="n">
        <x:f>COUNTIFS('Unit details'!$B$336:$B$980,$A467,'Unit details'!$V$336:$V$980,$A467&amp;" — "&amp;$B467,'Unit details'!$H$336:$H$980,"Current",'Unit details'!$E$336:$E$980,"Nearby")</x:f>
        <x:v>0</x:v>
      </x:c>
      <x:c r="I467" s="14" t="n">
        <x:f>COUNTIFS('Unit details'!$B$336:$B$980,$A467,'Unit details'!$V$336:$V$980,$A467&amp;" — "&amp;$B467,'Unit details'!$H$336:$H$980,"Current")</x:f>
        <x:v>2</x:v>
      </x:c>
      <x:c r="J467" s="14" t="n">
        <x:f>SUMIFS('Unit details'!$Y$336:$Y$980,'Unit details'!$B$336:$B$980,$A467,'Unit details'!$V$336:$V$980,$A467&amp;" — "&amp;$B467,'Unit details'!$H$336:$H$980,"Future")</x:f>
        <x:v>0</x:v>
      </x:c>
      <x:c r="K467" s="14" t="n">
        <x:f>COUNTIFS('Unit details'!$B$336:$B$980,$A467,'Unit details'!$V$336:$V$980,$A467&amp;" — "&amp;$B467,'Unit details'!$H$336:$H$980,"Uncertain")</x:f>
        <x:v>0</x:v>
      </x:c>
      <x:c r="L467" s="15" t="str">
        <x:v>Observed named estate/employment area; minimum inventory, not exhaustive. Host population uses Census 2021 BUA where the named locality can be matched. Nested schemes are grouped once; zero current means no identified unit in reviewed sources.</x:v>
      </x:c>
      <x:c r="M467" s="15" t="str">
        <x:v>https://www.zoopla.co.uk/to-rent/commercial/details/74620063/</x:v>
      </x:c>
      <x:c r="N467" s="15" t="str"/>
    </x:row>
    <x:row r="468" ht="49" customHeight="1">
      <x:c r="A468" s="15" t="str">
        <x:v>Poole</x:v>
      </x:c>
      <x:c r="B468" s="15" t="str">
        <x:v>Blandford Road Industrial Area</x:v>
      </x:c>
      <x:c r="C468" s="15" t="str">
        <x:v>Poole</x:v>
      </x:c>
      <x:c r="D468" s="14" t="n">
        <x:v>141005</x:v>
      </x:c>
      <x:c r="E468" s="30" t="str">
        <x:v>Town</x:v>
      </x:c>
      <x:c r="F468" s="30" t="str">
        <x:v>Standalone / other premises</x:v>
      </x:c>
      <x:c r="G468" s="14" t="n">
        <x:f>COUNTIFS('Unit details'!$B$336:$B$980,$A468,'Unit details'!$V$336:$V$980,$A468&amp;" — "&amp;$B468,'Unit details'!$H$336:$H$980,"Current",'Unit details'!$E$336:$E$980,"Town")</x:f>
        <x:v>1</x:v>
      </x:c>
      <x:c r="H468" s="14" t="n">
        <x:f>COUNTIFS('Unit details'!$B$336:$B$980,$A468,'Unit details'!$V$336:$V$980,$A468&amp;" — "&amp;$B468,'Unit details'!$H$336:$H$980,"Current",'Unit details'!$E$336:$E$980,"Nearby")</x:f>
        <x:v>0</x:v>
      </x:c>
      <x:c r="I468" s="14" t="n">
        <x:f>COUNTIFS('Unit details'!$B$336:$B$980,$A468,'Unit details'!$V$336:$V$980,$A468&amp;" — "&amp;$B468,'Unit details'!$H$336:$H$980,"Current")</x:f>
        <x:v>1</x:v>
      </x:c>
      <x:c r="J468" s="14" t="n">
        <x:f>SUMIFS('Unit details'!$Y$336:$Y$980,'Unit details'!$B$336:$B$980,$A468,'Unit details'!$V$336:$V$980,$A468&amp;" — "&amp;$B468,'Unit details'!$H$336:$H$980,"Future")</x:f>
        <x:v>0</x:v>
      </x:c>
      <x:c r="K468" s="14" t="n">
        <x:f>COUNTIFS('Unit details'!$B$336:$B$980,$A468,'Unit details'!$V$336:$V$980,$A468&amp;" — "&amp;$B468,'Unit details'!$H$336:$H$980,"Uncertain")</x:f>
        <x:v>1</x:v>
      </x:c>
      <x:c r="L468" s="15" t="str">
        <x:v>Named industrial corridor/area rather than verified single managed estate; keep separate from formal estate count. Host population uses Census 2021 BUA where the named locality can be matched. Nested schemes are grouped once; zero current means no identified unit in reviewed sources.</x:v>
      </x:c>
      <x:c r="M468" s="15" t="str">
        <x:v>https://www.rightmove.co.uk/properties/762209632861120#/?channel=COM_LET</x:v>
      </x:c>
      <x:c r="N468" s="15" t="str"/>
    </x:row>
    <x:row r="469" ht="49" customHeight="1">
      <x:c r="A469" s="15" t="str">
        <x:v>Poole</x:v>
      </x:c>
      <x:c r="B469" s="15" t="str">
        <x:v>Branksome Business Centre</x:v>
      </x:c>
      <x:c r="C469" s="15" t="str">
        <x:v>Poole</x:v>
      </x:c>
      <x:c r="D469" s="14" t="n">
        <x:v>141005</x:v>
      </x:c>
      <x:c r="E469" s="30" t="str">
        <x:v>Town</x:v>
      </x:c>
      <x:c r="F469" s="30" t="str">
        <x:v>Estate / grouped industrial area</x:v>
      </x:c>
      <x:c r="G469" s="14" t="n">
        <x:f>COUNTIFS('Unit details'!$B$336:$B$980,$A469,'Unit details'!$V$336:$V$980,$A469&amp;" — "&amp;$B469,'Unit details'!$H$336:$H$980,"Current",'Unit details'!$E$336:$E$980,"Town")</x:f>
        <x:v>1</x:v>
      </x:c>
      <x:c r="H469" s="14" t="n">
        <x:f>COUNTIFS('Unit details'!$B$336:$B$980,$A469,'Unit details'!$V$336:$V$980,$A469&amp;" — "&amp;$B469,'Unit details'!$H$336:$H$980,"Current",'Unit details'!$E$336:$E$980,"Nearby")</x:f>
        <x:v>0</x:v>
      </x:c>
      <x:c r="I469" s="14" t="n">
        <x:f>COUNTIFS('Unit details'!$B$336:$B$980,$A469,'Unit details'!$V$336:$V$980,$A469&amp;" — "&amp;$B469,'Unit details'!$H$336:$H$980,"Current")</x:f>
        <x:v>1</x:v>
      </x:c>
      <x:c r="J469" s="14" t="n">
        <x:f>SUMIFS('Unit details'!$Y$336:$Y$980,'Unit details'!$B$336:$B$980,$A469,'Unit details'!$V$336:$V$980,$A469&amp;" — "&amp;$B469,'Unit details'!$H$336:$H$980,"Future")</x:f>
        <x:v>0</x:v>
      </x:c>
      <x:c r="K469" s="14" t="n">
        <x:f>COUNTIFS('Unit details'!$B$336:$B$980,$A469,'Unit details'!$V$336:$V$980,$A469&amp;" — "&amp;$B469,'Unit details'!$H$336:$H$980,"Uncertain")</x:f>
        <x:v>0</x:v>
      </x:c>
      <x:c r="L469" s="15" t="str">
        <x:v>Observed named estate/employment area; minimum inventory, not exhaustive. Host population uses Census 2021 BUA where the named locality can be matched. Nested schemes are grouped once; zero current means no identified unit in reviewed sources.</x:v>
      </x:c>
      <x:c r="M469" s="15" t="str">
        <x:v>https://www.zoopla.co.uk/to-rent/commercial/details/74396773/</x:v>
      </x:c>
      <x:c r="N469" s="15" t="str"/>
    </x:row>
    <x:row r="470" ht="49" customHeight="1">
      <x:c r="A470" s="15" t="str">
        <x:v>Poole</x:v>
      </x:c>
      <x:c r="B470" s="15" t="str">
        <x:v>Branksome Business Park</x:v>
      </x:c>
      <x:c r="C470" s="15" t="str">
        <x:v>Poole</x:v>
      </x:c>
      <x:c r="D470" s="14" t="n">
        <x:v>141005</x:v>
      </x:c>
      <x:c r="E470" s="30" t="str">
        <x:v>Town</x:v>
      </x:c>
      <x:c r="F470" s="30" t="str">
        <x:v>Estate / grouped industrial area</x:v>
      </x:c>
      <x:c r="G470" s="14" t="n">
        <x:f>COUNTIFS('Unit details'!$B$336:$B$980,$A470,'Unit details'!$V$336:$V$980,$A470&amp;" — "&amp;$B470,'Unit details'!$H$336:$H$980,"Current",'Unit details'!$E$336:$E$980,"Town")</x:f>
        <x:v>1</x:v>
      </x:c>
      <x:c r="H470" s="14" t="n">
        <x:f>COUNTIFS('Unit details'!$B$336:$B$980,$A470,'Unit details'!$V$336:$V$980,$A470&amp;" — "&amp;$B470,'Unit details'!$H$336:$H$980,"Current",'Unit details'!$E$336:$E$980,"Nearby")</x:f>
        <x:v>0</x:v>
      </x:c>
      <x:c r="I470" s="14" t="n">
        <x:f>COUNTIFS('Unit details'!$B$336:$B$980,$A470,'Unit details'!$V$336:$V$980,$A470&amp;" — "&amp;$B470,'Unit details'!$H$336:$H$980,"Current")</x:f>
        <x:v>1</x:v>
      </x:c>
      <x:c r="J470" s="14" t="n">
        <x:f>SUMIFS('Unit details'!$Y$336:$Y$980,'Unit details'!$B$336:$B$980,$A470,'Unit details'!$V$336:$V$980,$A470&amp;" — "&amp;$B470,'Unit details'!$H$336:$H$980,"Future")</x:f>
        <x:v>0</x:v>
      </x:c>
      <x:c r="K470" s="14" t="n">
        <x:f>COUNTIFS('Unit details'!$B$336:$B$980,$A470,'Unit details'!$V$336:$V$980,$A470&amp;" — "&amp;$B470,'Unit details'!$H$336:$H$980,"Uncertain")</x:f>
        <x:v>0</x:v>
      </x:c>
      <x:c r="L470" s="15" t="str">
        <x:v>Observed named estate/employment area; minimum inventory, not exhaustive. Host population uses Census 2021 BUA where the named locality can be matched. Nested schemes are grouped once; zero current means no identified unit in reviewed sources.</x:v>
      </x:c>
      <x:c r="M470" s="15" t="str">
        <x:v>https://www.zoopla.co.uk/to-rent/commercial/details/72962502/</x:v>
      </x:c>
      <x:c r="N470" s="15" t="str"/>
    </x:row>
    <x:row r="471" ht="49" customHeight="1">
      <x:c r="A471" s="15" t="str">
        <x:v>Poole</x:v>
      </x:c>
      <x:c r="B471" s="15" t="str">
        <x:v>Brixey Business Park</x:v>
      </x:c>
      <x:c r="C471" s="15" t="str">
        <x:v>Poole</x:v>
      </x:c>
      <x:c r="D471" s="14" t="n">
        <x:v>141005</x:v>
      </x:c>
      <x:c r="E471" s="30" t="str">
        <x:v>Town</x:v>
      </x:c>
      <x:c r="F471" s="30" t="str">
        <x:v>Estate / grouped industrial area</x:v>
      </x:c>
      <x:c r="G471" s="14" t="n">
        <x:f>COUNTIFS('Unit details'!$B$336:$B$980,$A471,'Unit details'!$V$336:$V$980,$A471&amp;" — "&amp;$B471,'Unit details'!$H$336:$H$980,"Current",'Unit details'!$E$336:$E$980,"Town")</x:f>
        <x:v>2</x:v>
      </x:c>
      <x:c r="H471" s="14" t="n">
        <x:f>COUNTIFS('Unit details'!$B$336:$B$980,$A471,'Unit details'!$V$336:$V$980,$A471&amp;" — "&amp;$B471,'Unit details'!$H$336:$H$980,"Current",'Unit details'!$E$336:$E$980,"Nearby")</x:f>
        <x:v>0</x:v>
      </x:c>
      <x:c r="I471" s="14" t="n">
        <x:f>COUNTIFS('Unit details'!$B$336:$B$980,$A471,'Unit details'!$V$336:$V$980,$A471&amp;" — "&amp;$B471,'Unit details'!$H$336:$H$980,"Current")</x:f>
        <x:v>2</x:v>
      </x:c>
      <x:c r="J471" s="14" t="n">
        <x:f>SUMIFS('Unit details'!$Y$336:$Y$980,'Unit details'!$B$336:$B$980,$A471,'Unit details'!$V$336:$V$980,$A471&amp;" — "&amp;$B471,'Unit details'!$H$336:$H$980,"Future")</x:f>
        <x:v>0</x:v>
      </x:c>
      <x:c r="K471" s="14" t="n">
        <x:f>COUNTIFS('Unit details'!$B$336:$B$980,$A471,'Unit details'!$V$336:$V$980,$A471&amp;" — "&amp;$B471,'Unit details'!$H$336:$H$980,"Uncertain")</x:f>
        <x:v>0</x:v>
      </x:c>
      <x:c r="L471" s="15" t="str">
        <x:v>Observed named estate/employment area; minimum inventory, not exhaustive. Host population uses Census 2021 BUA where the named locality can be matched. Nested schemes are grouped once; zero current means no identified unit in reviewed sources.</x:v>
      </x:c>
      <x:c r="M471" s="15" t="str">
        <x:v>https://www.zoopla.co.uk/to-rent/commercial/details/74643137/</x:v>
      </x:c>
      <x:c r="N471" s="15" t="str"/>
    </x:row>
    <x:row r="472" ht="49" customHeight="1">
      <x:c r="A472" s="15" t="str">
        <x:v>Poole</x:v>
      </x:c>
      <x:c r="B472" s="15" t="str">
        <x:v>Chalwyn Industrial Estate</x:v>
      </x:c>
      <x:c r="C472" s="15" t="str">
        <x:v>Poole</x:v>
      </x:c>
      <x:c r="D472" s="14" t="n">
        <x:v>141005</x:v>
      </x:c>
      <x:c r="E472" s="30" t="str">
        <x:v>Town</x:v>
      </x:c>
      <x:c r="F472" s="30" t="str">
        <x:v>Estate / grouped industrial area</x:v>
      </x:c>
      <x:c r="G472" s="14" t="n">
        <x:f>COUNTIFS('Unit details'!$B$336:$B$980,$A472,'Unit details'!$V$336:$V$980,$A472&amp;" — "&amp;$B472,'Unit details'!$H$336:$H$980,"Current",'Unit details'!$E$336:$E$980,"Town")</x:f>
        <x:v>1</x:v>
      </x:c>
      <x:c r="H472" s="14" t="n">
        <x:f>COUNTIFS('Unit details'!$B$336:$B$980,$A472,'Unit details'!$V$336:$V$980,$A472&amp;" — "&amp;$B472,'Unit details'!$H$336:$H$980,"Current",'Unit details'!$E$336:$E$980,"Nearby")</x:f>
        <x:v>0</x:v>
      </x:c>
      <x:c r="I472" s="14" t="n">
        <x:f>COUNTIFS('Unit details'!$B$336:$B$980,$A472,'Unit details'!$V$336:$V$980,$A472&amp;" — "&amp;$B472,'Unit details'!$H$336:$H$980,"Current")</x:f>
        <x:v>1</x:v>
      </x:c>
      <x:c r="J472" s="14" t="n">
        <x:f>SUMIFS('Unit details'!$Y$336:$Y$980,'Unit details'!$B$336:$B$980,$A472,'Unit details'!$V$336:$V$980,$A472&amp;" — "&amp;$B472,'Unit details'!$H$336:$H$980,"Future")</x:f>
        <x:v>0</x:v>
      </x:c>
      <x:c r="K472" s="14" t="n">
        <x:f>COUNTIFS('Unit details'!$B$336:$B$980,$A472,'Unit details'!$V$336:$V$980,$A472&amp;" — "&amp;$B472,'Unit details'!$H$336:$H$980,"Uncertain")</x:f>
        <x:v>0</x:v>
      </x:c>
      <x:c r="L472" s="15" t="str">
        <x:v>Observed named estate/employment area; minimum inventory, not exhaustive. Host population uses Census 2021 BUA where the named locality can be matched. Nested schemes are grouped once; zero current means no identified unit in reviewed sources.</x:v>
      </x:c>
      <x:c r="M472" s="15" t="str">
        <x:v>https://www.rightmove.co.uk/properties/94587831#/?channel=COM_LET</x:v>
      </x:c>
      <x:c r="N472" s="15" t="str"/>
    </x:row>
    <x:row r="473" ht="49" customHeight="1">
      <x:c r="A473" s="15" t="str">
        <x:v>Poole</x:v>
      </x:c>
      <x:c r="B473" s="15" t="str">
        <x:v>Chancerygate Trade Centre</x:v>
      </x:c>
      <x:c r="C473" s="15" t="str">
        <x:v>Poole</x:v>
      </x:c>
      <x:c r="D473" s="14" t="n">
        <x:v>141005</x:v>
      </x:c>
      <x:c r="E473" s="30" t="str">
        <x:v>Town</x:v>
      </x:c>
      <x:c r="F473" s="30" t="str">
        <x:v>Estate / grouped industrial area</x:v>
      </x:c>
      <x:c r="G473" s="14" t="n">
        <x:f>COUNTIFS('Unit details'!$B$336:$B$980,$A473,'Unit details'!$V$336:$V$980,$A473&amp;" — "&amp;$B473,'Unit details'!$H$336:$H$980,"Current",'Unit details'!$E$336:$E$980,"Town")</x:f>
        <x:v>3</x:v>
      </x:c>
      <x:c r="H473" s="14" t="n">
        <x:f>COUNTIFS('Unit details'!$B$336:$B$980,$A473,'Unit details'!$V$336:$V$980,$A473&amp;" — "&amp;$B473,'Unit details'!$H$336:$H$980,"Current",'Unit details'!$E$336:$E$980,"Nearby")</x:f>
        <x:v>0</x:v>
      </x:c>
      <x:c r="I473" s="14" t="n">
        <x:f>COUNTIFS('Unit details'!$B$336:$B$980,$A473,'Unit details'!$V$336:$V$980,$A473&amp;" — "&amp;$B473,'Unit details'!$H$336:$H$980,"Current")</x:f>
        <x:v>3</x:v>
      </x:c>
      <x:c r="J473" s="14" t="n">
        <x:f>SUMIFS('Unit details'!$Y$336:$Y$980,'Unit details'!$B$336:$B$980,$A473,'Unit details'!$V$336:$V$980,$A473&amp;" — "&amp;$B473,'Unit details'!$H$336:$H$980,"Future")</x:f>
        <x:v>0</x:v>
      </x:c>
      <x:c r="K473" s="14" t="n">
        <x:f>COUNTIFS('Unit details'!$B$336:$B$980,$A473,'Unit details'!$V$336:$V$980,$A473&amp;" — "&amp;$B473,'Unit details'!$H$336:$H$980,"Uncertain")</x:f>
        <x:v>0</x:v>
      </x:c>
      <x:c r="L473" s="15" t="str">
        <x:v>Observed named estate/employment area; minimum inventory, not exhaustive. Host population uses Census 2021 BUA where the named locality can be matched. Nested schemes are grouped once; zero current means no identified unit in reviewed sources.</x:v>
      </x:c>
      <x:c r="M473" s="15" t="str">
        <x:v>https://www.zoopla.co.uk/to-rent/commercial/details/66751950/</x:v>
      </x:c>
      <x:c r="N473" s="15" t="str"/>
    </x:row>
    <x:row r="474" ht="49" customHeight="1">
      <x:c r="A474" s="15" t="str">
        <x:v>Poole</x:v>
      </x:c>
      <x:c r="B474" s="15" t="str">
        <x:v>Churchill Business Park</x:v>
      </x:c>
      <x:c r="C474" s="15" t="str">
        <x:v>Poole</x:v>
      </x:c>
      <x:c r="D474" s="14" t="n">
        <x:v>141005</x:v>
      </x:c>
      <x:c r="E474" s="30" t="str">
        <x:v>Town</x:v>
      </x:c>
      <x:c r="F474" s="30" t="str">
        <x:v>Estate / grouped industrial area</x:v>
      </x:c>
      <x:c r="G474" s="14" t="n">
        <x:f>COUNTIFS('Unit details'!$B$336:$B$980,$A474,'Unit details'!$V$336:$V$980,$A474&amp;" — "&amp;$B474,'Unit details'!$H$336:$H$980,"Current",'Unit details'!$E$336:$E$980,"Town")</x:f>
        <x:v>9</x:v>
      </x:c>
      <x:c r="H474" s="14" t="n">
        <x:f>COUNTIFS('Unit details'!$B$336:$B$980,$A474,'Unit details'!$V$336:$V$980,$A474&amp;" — "&amp;$B474,'Unit details'!$H$336:$H$980,"Current",'Unit details'!$E$336:$E$980,"Nearby")</x:f>
        <x:v>0</x:v>
      </x:c>
      <x:c r="I474" s="14" t="n">
        <x:f>COUNTIFS('Unit details'!$B$336:$B$980,$A474,'Unit details'!$V$336:$V$980,$A474&amp;" — "&amp;$B474,'Unit details'!$H$336:$H$980,"Current")</x:f>
        <x:v>9</x:v>
      </x:c>
      <x:c r="J474" s="14" t="n">
        <x:f>SUMIFS('Unit details'!$Y$336:$Y$980,'Unit details'!$B$336:$B$980,$A474,'Unit details'!$V$336:$V$980,$A474&amp;" — "&amp;$B474,'Unit details'!$H$336:$H$980,"Future")</x:f>
        <x:v>0</x:v>
      </x:c>
      <x:c r="K474" s="14" t="n">
        <x:f>COUNTIFS('Unit details'!$B$336:$B$980,$A474,'Unit details'!$V$336:$V$980,$A474&amp;" — "&amp;$B474,'Unit details'!$H$336:$H$980,"Uncertain")</x:f>
        <x:v>3</x:v>
      </x:c>
      <x:c r="L474" s="15" t="str">
        <x:v>Observed named estate/employment area; minimum inventory, not exhaustive. Host population uses Census 2021 BUA where the named locality can be matched. Nested schemes are grouped once; zero current means no identified unit in reviewed sources.</x:v>
      </x:c>
      <x:c r="M474" s="15" t="str">
        <x:v>https://www.zoopla.co.uk/to-rent/commercial/details/72882992/</x:v>
      </x:c>
      <x:c r="N474" s="15" t="str"/>
    </x:row>
    <x:row r="475" ht="49" customHeight="1">
      <x:c r="A475" s="15" t="str">
        <x:v>Poole</x:v>
      </x:c>
      <x:c r="B475" s="15" t="str">
        <x:v>Cobbs Quay Marina</x:v>
      </x:c>
      <x:c r="C475" s="15" t="str">
        <x:v>Poole</x:v>
      </x:c>
      <x:c r="D475" s="14" t="n">
        <x:v>141005</x:v>
      </x:c>
      <x:c r="E475" s="30" t="str">
        <x:v>Town</x:v>
      </x:c>
      <x:c r="F475" s="30" t="str">
        <x:v>Estate / grouped industrial area</x:v>
      </x:c>
      <x:c r="G475" s="14" t="n">
        <x:f>COUNTIFS('Unit details'!$B$336:$B$980,$A475,'Unit details'!$V$336:$V$980,$A475&amp;" — "&amp;$B475,'Unit details'!$H$336:$H$980,"Current",'Unit details'!$E$336:$E$980,"Town")</x:f>
        <x:v>1</x:v>
      </x:c>
      <x:c r="H475" s="14" t="n">
        <x:f>COUNTIFS('Unit details'!$B$336:$B$980,$A475,'Unit details'!$V$336:$V$980,$A475&amp;" — "&amp;$B475,'Unit details'!$H$336:$H$980,"Current",'Unit details'!$E$336:$E$980,"Nearby")</x:f>
        <x:v>0</x:v>
      </x:c>
      <x:c r="I475" s="14" t="n">
        <x:f>COUNTIFS('Unit details'!$B$336:$B$980,$A475,'Unit details'!$V$336:$V$980,$A475&amp;" — "&amp;$B475,'Unit details'!$H$336:$H$980,"Current")</x:f>
        <x:v>1</x:v>
      </x:c>
      <x:c r="J475" s="14" t="n">
        <x:f>SUMIFS('Unit details'!$Y$336:$Y$980,'Unit details'!$B$336:$B$980,$A475,'Unit details'!$V$336:$V$980,$A475&amp;" — "&amp;$B475,'Unit details'!$H$336:$H$980,"Future")</x:f>
        <x:v>0</x:v>
      </x:c>
      <x:c r="K475" s="14" t="n">
        <x:f>COUNTIFS('Unit details'!$B$336:$B$980,$A475,'Unit details'!$V$336:$V$980,$A475&amp;" — "&amp;$B475,'Unit details'!$H$336:$H$980,"Uncertain")</x:f>
        <x:v>0</x:v>
      </x:c>
      <x:c r="L475" s="15" t="str">
        <x:v>Observed named estate/employment area; minimum inventory, not exhaustive. Host population uses Census 2021 BUA where the named locality can be matched. Nested schemes are grouped once; zero current means no identified unit in reviewed sources.</x:v>
      </x:c>
      <x:c r="M475" s="15" t="str">
        <x:v>https://www.zoopla.co.uk/to-rent/commercial/details/70436873/</x:v>
      </x:c>
      <x:c r="N475" s="15" t="str"/>
    </x:row>
    <x:row r="476" ht="49" customHeight="1">
      <x:c r="A476" s="15" t="str">
        <x:v>Poole</x:v>
      </x:c>
      <x:c r="B476" s="15" t="str">
        <x:v>Compton Business Park</x:v>
      </x:c>
      <x:c r="C476" s="15" t="str">
        <x:v>Poole</x:v>
      </x:c>
      <x:c r="D476" s="14" t="n">
        <x:v>141005</x:v>
      </x:c>
      <x:c r="E476" s="30" t="str">
        <x:v>Town</x:v>
      </x:c>
      <x:c r="F476" s="30" t="str">
        <x:v>Estate / grouped industrial area</x:v>
      </x:c>
      <x:c r="G476" s="14" t="n">
        <x:f>COUNTIFS('Unit details'!$B$336:$B$980,$A476,'Unit details'!$V$336:$V$980,$A476&amp;" — "&amp;$B476,'Unit details'!$H$336:$H$980,"Current",'Unit details'!$E$336:$E$980,"Town")</x:f>
        <x:v>1</x:v>
      </x:c>
      <x:c r="H476" s="14" t="n">
        <x:f>COUNTIFS('Unit details'!$B$336:$B$980,$A476,'Unit details'!$V$336:$V$980,$A476&amp;" — "&amp;$B476,'Unit details'!$H$336:$H$980,"Current",'Unit details'!$E$336:$E$980,"Nearby")</x:f>
        <x:v>0</x:v>
      </x:c>
      <x:c r="I476" s="14" t="n">
        <x:f>COUNTIFS('Unit details'!$B$336:$B$980,$A476,'Unit details'!$V$336:$V$980,$A476&amp;" — "&amp;$B476,'Unit details'!$H$336:$H$980,"Current")</x:f>
        <x:v>1</x:v>
      </x:c>
      <x:c r="J476" s="14" t="n">
        <x:f>SUMIFS('Unit details'!$Y$336:$Y$980,'Unit details'!$B$336:$B$980,$A476,'Unit details'!$V$336:$V$980,$A476&amp;" — "&amp;$B476,'Unit details'!$H$336:$H$980,"Future")</x:f>
        <x:v>0</x:v>
      </x:c>
      <x:c r="K476" s="14" t="n">
        <x:f>COUNTIFS('Unit details'!$B$336:$B$980,$A476,'Unit details'!$V$336:$V$980,$A476&amp;" — "&amp;$B476,'Unit details'!$H$336:$H$980,"Uncertain")</x:f>
        <x:v>0</x:v>
      </x:c>
      <x:c r="L476" s="15" t="str">
        <x:v>Observed named estate/employment area; minimum inventory, not exhaustive. Host population uses Census 2021 BUA where the named locality can be matched. Nested schemes are grouped once; zero current means no identified unit in reviewed sources.</x:v>
      </x:c>
      <x:c r="M476" s="15" t="str">
        <x:v>https://www.rightmove.co.uk/properties/756213038575249#/?channel=COM_LET</x:v>
      </x:c>
      <x:c r="N476" s="15" t="str"/>
    </x:row>
    <x:row r="477" ht="49" customHeight="1">
      <x:c r="A477" s="15" t="str">
        <x:v>Poole</x:v>
      </x:c>
      <x:c r="B477" s="15" t="str">
        <x:v>Creekmoor Industrial Estate</x:v>
      </x:c>
      <x:c r="C477" s="15" t="str">
        <x:v>Poole</x:v>
      </x:c>
      <x:c r="D477" s="14" t="n">
        <x:v>141005</x:v>
      </x:c>
      <x:c r="E477" s="30" t="str">
        <x:v>Town</x:v>
      </x:c>
      <x:c r="F477" s="30" t="str">
        <x:v>Estate / grouped industrial area</x:v>
      </x:c>
      <x:c r="G477" s="14" t="n">
        <x:f>COUNTIFS('Unit details'!$B$336:$B$980,$A477,'Unit details'!$V$336:$V$980,$A477&amp;" — "&amp;$B477,'Unit details'!$H$336:$H$980,"Current",'Unit details'!$E$336:$E$980,"Town")</x:f>
        <x:v>2</x:v>
      </x:c>
      <x:c r="H477" s="14" t="n">
        <x:f>COUNTIFS('Unit details'!$B$336:$B$980,$A477,'Unit details'!$V$336:$V$980,$A477&amp;" — "&amp;$B477,'Unit details'!$H$336:$H$980,"Current",'Unit details'!$E$336:$E$980,"Nearby")</x:f>
        <x:v>0</x:v>
      </x:c>
      <x:c r="I477" s="14" t="n">
        <x:f>COUNTIFS('Unit details'!$B$336:$B$980,$A477,'Unit details'!$V$336:$V$980,$A477&amp;" — "&amp;$B477,'Unit details'!$H$336:$H$980,"Current")</x:f>
        <x:v>2</x:v>
      </x:c>
      <x:c r="J477" s="14" t="n">
        <x:f>SUMIFS('Unit details'!$Y$336:$Y$980,'Unit details'!$B$336:$B$980,$A477,'Unit details'!$V$336:$V$980,$A477&amp;" — "&amp;$B477,'Unit details'!$H$336:$H$980,"Future")</x:f>
        <x:v>0</x:v>
      </x:c>
      <x:c r="K477" s="14" t="n">
        <x:f>COUNTIFS('Unit details'!$B$336:$B$980,$A477,'Unit details'!$V$336:$V$980,$A477&amp;" — "&amp;$B477,'Unit details'!$H$336:$H$980,"Uncertain")</x:f>
        <x:v>0</x:v>
      </x:c>
      <x:c r="L477" s="15" t="str">
        <x:v>Observed named estate/employment area; minimum inventory, not exhaustive. Host population uses Census 2021 BUA where the named locality can be matched. Nested schemes are grouped once; zero current means no identified unit in reviewed sources.</x:v>
      </x:c>
      <x:c r="M477" s="15" t="str">
        <x:v>https://www.rightmove.co.uk/properties/760907980883425#/?channel=COM_LET</x:v>
      </x:c>
      <x:c r="N477" s="15" t="str"/>
    </x:row>
    <x:row r="478" ht="49" customHeight="1">
      <x:c r="A478" s="15" t="str">
        <x:v>Poole</x:v>
      </x:c>
      <x:c r="B478" s="15" t="str">
        <x:v>Dalling Road (standalone)</x:v>
      </x:c>
      <x:c r="C478" s="15" t="str">
        <x:v>Poole</x:v>
      </x:c>
      <x:c r="D478" s="14" t="n">
        <x:v>141005</x:v>
      </x:c>
      <x:c r="E478" s="30" t="str">
        <x:v>Town</x:v>
      </x:c>
      <x:c r="F478" s="30" t="str">
        <x:v>Standalone / other premises</x:v>
      </x:c>
      <x:c r="G478" s="14" t="n">
        <x:f>COUNTIFS('Unit details'!$B$336:$B$980,$A478,'Unit details'!$V$336:$V$980,$A478&amp;" — "&amp;$B478,'Unit details'!$H$336:$H$980,"Current",'Unit details'!$E$336:$E$980,"Town")</x:f>
        <x:v>1</x:v>
      </x:c>
      <x:c r="H478" s="14" t="n">
        <x:f>COUNTIFS('Unit details'!$B$336:$B$980,$A478,'Unit details'!$V$336:$V$980,$A478&amp;" — "&amp;$B478,'Unit details'!$H$336:$H$980,"Current",'Unit details'!$E$336:$E$980,"Nearby")</x:f>
        <x:v>0</x:v>
      </x:c>
      <x:c r="I478" s="14" t="n">
        <x:f>COUNTIFS('Unit details'!$B$336:$B$980,$A478,'Unit details'!$V$336:$V$980,$A478&amp;" — "&amp;$B478,'Unit details'!$H$336:$H$980,"Current")</x:f>
        <x:v>1</x:v>
      </x:c>
      <x:c r="J478" s="14" t="n">
        <x:f>SUMIFS('Unit details'!$Y$336:$Y$980,'Unit details'!$B$336:$B$980,$A478,'Unit details'!$V$336:$V$980,$A478&amp;" — "&amp;$B478,'Unit details'!$H$336:$H$980,"Future")</x:f>
        <x:v>0</x:v>
      </x:c>
      <x:c r="K478" s="14" t="n">
        <x:f>COUNTIFS('Unit details'!$B$336:$B$980,$A478,'Unit details'!$V$336:$V$980,$A478&amp;" — "&amp;$B478,'Unit details'!$H$336:$H$980,"Uncertain")</x:f>
        <x:v>0</x:v>
      </x:c>
      <x:c r="L478"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478" s="15" t="str">
        <x:v>https://www.zoopla.co.uk/to-rent/commercial/details/73369937/</x:v>
      </x:c>
      <x:c r="N478" s="15" t="str"/>
    </x:row>
    <x:row r="479" ht="49" customHeight="1">
      <x:c r="A479" s="15" t="str">
        <x:v>Poole</x:v>
      </x:c>
      <x:c r="B479" s="15" t="str">
        <x:v>Fleets Corner Business Park</x:v>
      </x:c>
      <x:c r="C479" s="15" t="str">
        <x:v>Poole</x:v>
      </x:c>
      <x:c r="D479" s="14" t="n">
        <x:v>141005</x:v>
      </x:c>
      <x:c r="E479" s="30" t="str">
        <x:v>Town</x:v>
      </x:c>
      <x:c r="F479" s="30" t="str">
        <x:v>Estate / grouped industrial area</x:v>
      </x:c>
      <x:c r="G479" s="14" t="n">
        <x:f>COUNTIFS('Unit details'!$B$336:$B$980,$A479,'Unit details'!$V$336:$V$980,$A479&amp;" — "&amp;$B479,'Unit details'!$H$336:$H$980,"Current",'Unit details'!$E$336:$E$980,"Town")</x:f>
        <x:v>1</x:v>
      </x:c>
      <x:c r="H479" s="14" t="n">
        <x:f>COUNTIFS('Unit details'!$B$336:$B$980,$A479,'Unit details'!$V$336:$V$980,$A479&amp;" — "&amp;$B479,'Unit details'!$H$336:$H$980,"Current",'Unit details'!$E$336:$E$980,"Nearby")</x:f>
        <x:v>0</x:v>
      </x:c>
      <x:c r="I479" s="14" t="n">
        <x:f>COUNTIFS('Unit details'!$B$336:$B$980,$A479,'Unit details'!$V$336:$V$980,$A479&amp;" — "&amp;$B479,'Unit details'!$H$336:$H$980,"Current")</x:f>
        <x:v>1</x:v>
      </x:c>
      <x:c r="J479" s="14" t="n">
        <x:f>SUMIFS('Unit details'!$Y$336:$Y$980,'Unit details'!$B$336:$B$980,$A479,'Unit details'!$V$336:$V$980,$A479&amp;" — "&amp;$B479,'Unit details'!$H$336:$H$980,"Future")</x:f>
        <x:v>0</x:v>
      </x:c>
      <x:c r="K479" s="14" t="n">
        <x:f>COUNTIFS('Unit details'!$B$336:$B$980,$A479,'Unit details'!$V$336:$V$980,$A479&amp;" — "&amp;$B479,'Unit details'!$H$336:$H$980,"Uncertain")</x:f>
        <x:v>0</x:v>
      </x:c>
      <x:c r="L479" s="15" t="str">
        <x:v>Observed named estate/employment area; minimum inventory, not exhaustive. Host population uses Census 2021 BUA where the named locality can be matched. Nested schemes are grouped once; zero current means no identified unit in reviewed sources.</x:v>
      </x:c>
      <x:c r="M479" s="15" t="str">
        <x:v>https://www.zoopla.co.uk/to-rent/commercial/details/74210929/</x:v>
      </x:c>
      <x:c r="N479" s="15" t="str"/>
    </x:row>
    <x:row r="480" ht="49" customHeight="1">
      <x:c r="A480" s="15" t="str">
        <x:v>Poole</x:v>
      </x:c>
      <x:c r="B480" s="15" t="str">
        <x:v>Fleets Industrial Estate</x:v>
      </x:c>
      <x:c r="C480" s="15" t="str">
        <x:v>Poole</x:v>
      </x:c>
      <x:c r="D480" s="14" t="n">
        <x:v>141005</x:v>
      </x:c>
      <x:c r="E480" s="30" t="str">
        <x:v>Town</x:v>
      </x:c>
      <x:c r="F480" s="30" t="str">
        <x:v>Estate / grouped industrial area</x:v>
      </x:c>
      <x:c r="G480" s="14" t="n">
        <x:f>COUNTIFS('Unit details'!$B$336:$B$980,$A480,'Unit details'!$V$336:$V$980,$A480&amp;" — "&amp;$B480,'Unit details'!$H$336:$H$980,"Current",'Unit details'!$E$336:$E$980,"Town")</x:f>
        <x:v>4</x:v>
      </x:c>
      <x:c r="H480" s="14" t="n">
        <x:f>COUNTIFS('Unit details'!$B$336:$B$980,$A480,'Unit details'!$V$336:$V$980,$A480&amp;" — "&amp;$B480,'Unit details'!$H$336:$H$980,"Current",'Unit details'!$E$336:$E$980,"Nearby")</x:f>
        <x:v>0</x:v>
      </x:c>
      <x:c r="I480" s="14" t="n">
        <x:f>COUNTIFS('Unit details'!$B$336:$B$980,$A480,'Unit details'!$V$336:$V$980,$A480&amp;" — "&amp;$B480,'Unit details'!$H$336:$H$980,"Current")</x:f>
        <x:v>4</x:v>
      </x:c>
      <x:c r="J480" s="14" t="n">
        <x:f>SUMIFS('Unit details'!$Y$336:$Y$980,'Unit details'!$B$336:$B$980,$A480,'Unit details'!$V$336:$V$980,$A480&amp;" — "&amp;$B480,'Unit details'!$H$336:$H$980,"Future")</x:f>
        <x:v>0</x:v>
      </x:c>
      <x:c r="K480" s="14" t="n">
        <x:f>COUNTIFS('Unit details'!$B$336:$B$980,$A480,'Unit details'!$V$336:$V$980,$A480&amp;" — "&amp;$B480,'Unit details'!$H$336:$H$980,"Uncertain")</x:f>
        <x:v>0</x:v>
      </x:c>
      <x:c r="L480" s="15" t="str">
        <x:v>Observed named estate/employment area; minimum inventory, not exhaustive. Host population uses Census 2021 BUA where the named locality can be matched. Nested schemes are grouped once; zero current means no identified unit in reviewed sources.</x:v>
      </x:c>
      <x:c r="M480" s="15" t="str">
        <x:v>https://www.zoopla.co.uk/to-rent/commercial/details/74670563/</x:v>
      </x:c>
      <x:c r="N480" s="15" t="str"/>
    </x:row>
    <x:row r="481" ht="49" customHeight="1">
      <x:c r="A481" s="15" t="str">
        <x:v>Poole</x:v>
      </x:c>
      <x:c r="B481" s="15" t="str">
        <x:v>Fleetsbridge Business Centre</x:v>
      </x:c>
      <x:c r="C481" s="15" t="str">
        <x:v>Poole</x:v>
      </x:c>
      <x:c r="D481" s="14" t="n">
        <x:v>141005</x:v>
      </x:c>
      <x:c r="E481" s="30" t="str">
        <x:v>Town</x:v>
      </x:c>
      <x:c r="F481" s="30" t="str">
        <x:v>Estate / grouped industrial area</x:v>
      </x:c>
      <x:c r="G481" s="14" t="n">
        <x:f>COUNTIFS('Unit details'!$B$336:$B$980,$A481,'Unit details'!$V$336:$V$980,$A481&amp;" — "&amp;$B481,'Unit details'!$H$336:$H$980,"Current",'Unit details'!$E$336:$E$980,"Town")</x:f>
        <x:v>1</x:v>
      </x:c>
      <x:c r="H481" s="14" t="n">
        <x:f>COUNTIFS('Unit details'!$B$336:$B$980,$A481,'Unit details'!$V$336:$V$980,$A481&amp;" — "&amp;$B481,'Unit details'!$H$336:$H$980,"Current",'Unit details'!$E$336:$E$980,"Nearby")</x:f>
        <x:v>0</x:v>
      </x:c>
      <x:c r="I481" s="14" t="n">
        <x:f>COUNTIFS('Unit details'!$B$336:$B$980,$A481,'Unit details'!$V$336:$V$980,$A481&amp;" — "&amp;$B481,'Unit details'!$H$336:$H$980,"Current")</x:f>
        <x:v>1</x:v>
      </x:c>
      <x:c r="J481" s="14" t="n">
        <x:f>SUMIFS('Unit details'!$Y$336:$Y$980,'Unit details'!$B$336:$B$980,$A481,'Unit details'!$V$336:$V$980,$A481&amp;" — "&amp;$B481,'Unit details'!$H$336:$H$980,"Future")</x:f>
        <x:v>0</x:v>
      </x:c>
      <x:c r="K481" s="14" t="n">
        <x:f>COUNTIFS('Unit details'!$B$336:$B$980,$A481,'Unit details'!$V$336:$V$980,$A481&amp;" — "&amp;$B481,'Unit details'!$H$336:$H$980,"Uncertain")</x:f>
        <x:v>0</x:v>
      </x:c>
      <x:c r="L481" s="15" t="str">
        <x:v>Observed named estate/employment area; minimum inventory, not exhaustive. Host population uses Census 2021 BUA where the named locality can be matched. Nested schemes are grouped once; zero current means no identified unit in reviewed sources.</x:v>
      </x:c>
      <x:c r="M481" s="15" t="str">
        <x:v>https://www.zoopla.co.uk/to-rent/commercial/details/71807659/</x:v>
      </x:c>
      <x:c r="N481" s="15" t="str"/>
    </x:row>
    <x:row r="482" ht="49" customHeight="1">
      <x:c r="A482" s="15" t="str">
        <x:v>Poole</x:v>
      </x:c>
      <x:c r="B482" s="15" t="str">
        <x:v>Horizon Park</x:v>
      </x:c>
      <x:c r="C482" s="15" t="str">
        <x:v>Poole</x:v>
      </x:c>
      <x:c r="D482" s="14" t="n">
        <x:v>141005</x:v>
      </x:c>
      <x:c r="E482" s="30" t="str">
        <x:v>Town</x:v>
      </x:c>
      <x:c r="F482" s="30" t="str">
        <x:v>Estate / grouped industrial area</x:v>
      </x:c>
      <x:c r="G482" s="14" t="n">
        <x:f>COUNTIFS('Unit details'!$B$336:$B$980,$A482,'Unit details'!$V$336:$V$980,$A482&amp;" — "&amp;$B482,'Unit details'!$H$336:$H$980,"Current",'Unit details'!$E$336:$E$980,"Town")</x:f>
        <x:v>1</x:v>
      </x:c>
      <x:c r="H482" s="14" t="n">
        <x:f>COUNTIFS('Unit details'!$B$336:$B$980,$A482,'Unit details'!$V$336:$V$980,$A482&amp;" — "&amp;$B482,'Unit details'!$H$336:$H$980,"Current",'Unit details'!$E$336:$E$980,"Nearby")</x:f>
        <x:v>0</x:v>
      </x:c>
      <x:c r="I482" s="14" t="n">
        <x:f>COUNTIFS('Unit details'!$B$336:$B$980,$A482,'Unit details'!$V$336:$V$980,$A482&amp;" — "&amp;$B482,'Unit details'!$H$336:$H$980,"Current")</x:f>
        <x:v>1</x:v>
      </x:c>
      <x:c r="J482" s="14" t="n">
        <x:f>SUMIFS('Unit details'!$Y$336:$Y$980,'Unit details'!$B$336:$B$980,$A482,'Unit details'!$V$336:$V$980,$A482&amp;" — "&amp;$B482,'Unit details'!$H$336:$H$980,"Future")</x:f>
        <x:v>0</x:v>
      </x:c>
      <x:c r="K482" s="14" t="n">
        <x:f>COUNTIFS('Unit details'!$B$336:$B$980,$A482,'Unit details'!$V$336:$V$980,$A482&amp;" — "&amp;$B482,'Unit details'!$H$336:$H$980,"Uncertain")</x:f>
        <x:v>0</x:v>
      </x:c>
      <x:c r="L482" s="15" t="str">
        <x:v>Observed named estate/employment area; minimum inventory, not exhaustive. Host population uses Census 2021 BUA where the named locality can be matched. Nested schemes are grouped once; zero current means no identified unit in reviewed sources.</x:v>
      </x:c>
      <x:c r="M482" s="15" t="str">
        <x:v>https://www.zoopla.co.uk/to-rent/commercial/details/74642387/</x:v>
      </x:c>
      <x:c r="N482" s="15" t="str"/>
    </x:row>
    <x:row r="483" ht="49" customHeight="1">
      <x:c r="A483" s="15" t="str">
        <x:v>Poole</x:v>
      </x:c>
      <x:c r="B483" s="15" t="str">
        <x:v>Innovation Park</x:v>
      </x:c>
      <x:c r="C483" s="15" t="str">
        <x:v>Poole</x:v>
      </x:c>
      <x:c r="D483" s="14" t="n">
        <x:v>141005</x:v>
      </x:c>
      <x:c r="E483" s="30" t="str">
        <x:v>Town</x:v>
      </x:c>
      <x:c r="F483" s="30" t="str">
        <x:v>Estate / grouped industrial area</x:v>
      </x:c>
      <x:c r="G483" s="14" t="n">
        <x:f>COUNTIFS('Unit details'!$B$336:$B$980,$A483,'Unit details'!$V$336:$V$980,$A483&amp;" — "&amp;$B483,'Unit details'!$H$336:$H$980,"Current",'Unit details'!$E$336:$E$980,"Town")</x:f>
        <x:v>0</x:v>
      </x:c>
      <x:c r="H483" s="14" t="n">
        <x:f>COUNTIFS('Unit details'!$B$336:$B$980,$A483,'Unit details'!$V$336:$V$980,$A483&amp;" — "&amp;$B483,'Unit details'!$H$336:$H$980,"Current",'Unit details'!$E$336:$E$980,"Nearby")</x:f>
        <x:v>0</x:v>
      </x:c>
      <x:c r="I483" s="14" t="n">
        <x:f>COUNTIFS('Unit details'!$B$336:$B$980,$A483,'Unit details'!$V$336:$V$980,$A483&amp;" — "&amp;$B483,'Unit details'!$H$336:$H$980,"Current")</x:f>
        <x:v>0</x:v>
      </x:c>
      <x:c r="J483" s="14" t="n">
        <x:f>SUMIFS('Unit details'!$Y$336:$Y$980,'Unit details'!$B$336:$B$980,$A483,'Unit details'!$V$336:$V$980,$A483&amp;" — "&amp;$B483,'Unit details'!$H$336:$H$980,"Future")</x:f>
        <x:v>0</x:v>
      </x:c>
      <x:c r="K483" s="14" t="n">
        <x:f>COUNTIFS('Unit details'!$B$336:$B$980,$A483,'Unit details'!$V$336:$V$980,$A483&amp;" — "&amp;$B483,'Unit details'!$H$336:$H$980,"Uncertain")</x:f>
        <x:v>0</x:v>
      </x:c>
      <x:c r="L483" s="15" t="str">
        <x:v>Observed named estate/employment area; minimum inventory, not exhaustive. Host population uses Census 2021 BUA where the named locality can be matched. Nested schemes are grouped once; zero current means no identified unit in reviewed sources.</x:v>
      </x:c>
      <x:c r="M483" s="15" t="str">
        <x:v>https://www.zoopla.co.uk/to-rent/commercial/details/70015179/</x:v>
      </x:c>
      <x:c r="N483" s="15" t="str"/>
    </x:row>
    <x:row r="484" ht="49" customHeight="1">
      <x:c r="A484" s="15" t="str">
        <x:v>Poole</x:v>
      </x:c>
      <x:c r="B484" s="15" t="str">
        <x:v>Mannings Heath Industrial Area</x:v>
      </x:c>
      <x:c r="C484" s="15" t="str">
        <x:v>Poole</x:v>
      </x:c>
      <x:c r="D484" s="14" t="n">
        <x:v>141005</x:v>
      </x:c>
      <x:c r="E484" s="30" t="str">
        <x:v>Town</x:v>
      </x:c>
      <x:c r="F484" s="30" t="str">
        <x:v>Standalone / other premises</x:v>
      </x:c>
      <x:c r="G484" s="14" t="n">
        <x:f>COUNTIFS('Unit details'!$B$336:$B$980,$A484,'Unit details'!$V$336:$V$980,$A484&amp;" — "&amp;$B484,'Unit details'!$H$336:$H$980,"Current",'Unit details'!$E$336:$E$980,"Town")</x:f>
        <x:v>2</x:v>
      </x:c>
      <x:c r="H484" s="14" t="n">
        <x:f>COUNTIFS('Unit details'!$B$336:$B$980,$A484,'Unit details'!$V$336:$V$980,$A484&amp;" — "&amp;$B484,'Unit details'!$H$336:$H$980,"Current",'Unit details'!$E$336:$E$980,"Nearby")</x:f>
        <x:v>0</x:v>
      </x:c>
      <x:c r="I484" s="14" t="n">
        <x:f>COUNTIFS('Unit details'!$B$336:$B$980,$A484,'Unit details'!$V$336:$V$980,$A484&amp;" — "&amp;$B484,'Unit details'!$H$336:$H$980,"Current")</x:f>
        <x:v>2</x:v>
      </x:c>
      <x:c r="J484" s="14" t="n">
        <x:f>SUMIFS('Unit details'!$Y$336:$Y$980,'Unit details'!$B$336:$B$980,$A484,'Unit details'!$V$336:$V$980,$A484&amp;" — "&amp;$B484,'Unit details'!$H$336:$H$980,"Future")</x:f>
        <x:v>0</x:v>
      </x:c>
      <x:c r="K484" s="14" t="n">
        <x:f>COUNTIFS('Unit details'!$B$336:$B$980,$A484,'Unit details'!$V$336:$V$980,$A484&amp;" — "&amp;$B484,'Unit details'!$H$336:$H$980,"Uncertain")</x:f>
        <x:v>0</x:v>
      </x:c>
      <x:c r="L484" s="15" t="str">
        <x:v>Named industrial corridor/area rather than verified single managed estate; keep separate from formal estate count. Host population uses Census 2021 BUA where the named locality can be matched. Nested schemes are grouped once; zero current means no identified unit in reviewed sources.</x:v>
      </x:c>
      <x:c r="M484" s="15" t="str">
        <x:v>https://www.zoopla.co.uk/to-rent/commercial/details/73457351/</x:v>
      </x:c>
      <x:c r="N484" s="15" t="str"/>
    </x:row>
    <x:row r="485" ht="49" customHeight="1">
      <x:c r="A485" s="15" t="str">
        <x:v>Poole</x:v>
      </x:c>
      <x:c r="B485" s="15" t="str">
        <x:v>Newtown Business Park</x:v>
      </x:c>
      <x:c r="C485" s="15" t="str">
        <x:v>Poole</x:v>
      </x:c>
      <x:c r="D485" s="14" t="n">
        <x:v>141005</x:v>
      </x:c>
      <x:c r="E485" s="30" t="str">
        <x:v>Town</x:v>
      </x:c>
      <x:c r="F485" s="30" t="str">
        <x:v>Estate / grouped industrial area</x:v>
      </x:c>
      <x:c r="G485" s="14" t="n">
        <x:f>COUNTIFS('Unit details'!$B$336:$B$980,$A485,'Unit details'!$V$336:$V$980,$A485&amp;" — "&amp;$B485,'Unit details'!$H$336:$H$980,"Current",'Unit details'!$E$336:$E$980,"Town")</x:f>
        <x:v>1</x:v>
      </x:c>
      <x:c r="H485" s="14" t="n">
        <x:f>COUNTIFS('Unit details'!$B$336:$B$980,$A485,'Unit details'!$V$336:$V$980,$A485&amp;" — "&amp;$B485,'Unit details'!$H$336:$H$980,"Current",'Unit details'!$E$336:$E$980,"Nearby")</x:f>
        <x:v>0</x:v>
      </x:c>
      <x:c r="I485" s="14" t="n">
        <x:f>COUNTIFS('Unit details'!$B$336:$B$980,$A485,'Unit details'!$V$336:$V$980,$A485&amp;" — "&amp;$B485,'Unit details'!$H$336:$H$980,"Current")</x:f>
        <x:v>1</x:v>
      </x:c>
      <x:c r="J485" s="14" t="n">
        <x:f>SUMIFS('Unit details'!$Y$336:$Y$980,'Unit details'!$B$336:$B$980,$A485,'Unit details'!$V$336:$V$980,$A485&amp;" — "&amp;$B485,'Unit details'!$H$336:$H$980,"Future")</x:f>
        <x:v>0</x:v>
      </x:c>
      <x:c r="K485" s="14" t="n">
        <x:f>COUNTIFS('Unit details'!$B$336:$B$980,$A485,'Unit details'!$V$336:$V$980,$A485&amp;" — "&amp;$B485,'Unit details'!$H$336:$H$980,"Uncertain")</x:f>
        <x:v>0</x:v>
      </x:c>
      <x:c r="L485" s="15" t="str">
        <x:v>Observed named estate/employment area; minimum inventory, not exhaustive. Host population uses Census 2021 BUA where the named locality can be matched. Nested schemes are grouped once; zero current means no identified unit in reviewed sources.</x:v>
      </x:c>
      <x:c r="M485" s="15" t="str">
        <x:v>https://www.zoopla.co.uk/to-rent/commercial/details/72751371/</x:v>
      </x:c>
      <x:c r="N485" s="15" t="str"/>
    </x:row>
    <x:row r="486" ht="49" customHeight="1">
      <x:c r="A486" s="15" t="str">
        <x:v>Poole</x:v>
      </x:c>
      <x:c r="B486" s="15" t="str">
        <x:v>Nuffield Industrial Estate</x:v>
      </x:c>
      <x:c r="C486" s="15" t="str">
        <x:v>Poole</x:v>
      </x:c>
      <x:c r="D486" s="14" t="n">
        <x:v>141005</x:v>
      </x:c>
      <x:c r="E486" s="30" t="str">
        <x:v>Town</x:v>
      </x:c>
      <x:c r="F486" s="30" t="str">
        <x:v>Estate / grouped industrial area</x:v>
      </x:c>
      <x:c r="G486" s="14" t="n">
        <x:f>COUNTIFS('Unit details'!$B$336:$B$980,$A486,'Unit details'!$V$336:$V$980,$A486&amp;" — "&amp;$B486,'Unit details'!$H$336:$H$980,"Current",'Unit details'!$E$336:$E$980,"Town")</x:f>
        <x:v>8</x:v>
      </x:c>
      <x:c r="H486" s="14" t="n">
        <x:f>COUNTIFS('Unit details'!$B$336:$B$980,$A486,'Unit details'!$V$336:$V$980,$A486&amp;" — "&amp;$B486,'Unit details'!$H$336:$H$980,"Current",'Unit details'!$E$336:$E$980,"Nearby")</x:f>
        <x:v>0</x:v>
      </x:c>
      <x:c r="I486" s="14" t="n">
        <x:f>COUNTIFS('Unit details'!$B$336:$B$980,$A486,'Unit details'!$V$336:$V$980,$A486&amp;" — "&amp;$B486,'Unit details'!$H$336:$H$980,"Current")</x:f>
        <x:v>8</x:v>
      </x:c>
      <x:c r="J486" s="14" t="n">
        <x:f>SUMIFS('Unit details'!$Y$336:$Y$980,'Unit details'!$B$336:$B$980,$A486,'Unit details'!$V$336:$V$980,$A486&amp;" — "&amp;$B486,'Unit details'!$H$336:$H$980,"Future")</x:f>
        <x:v>3</x:v>
      </x:c>
      <x:c r="K486" s="14" t="n">
        <x:f>COUNTIFS('Unit details'!$B$336:$B$980,$A486,'Unit details'!$V$336:$V$980,$A486&amp;" — "&amp;$B486,'Unit details'!$H$336:$H$980,"Uncertain")</x:f>
        <x:v>0</x:v>
      </x:c>
      <x:c r="L486" s="15" t="str">
        <x:v>Observed named estate/employment area; minimum inventory, not exhaustive. Host population uses Census 2021 BUA where the named locality can be matched. Nested schemes are grouped once; zero current means no identified unit in reviewed sources.</x:v>
      </x:c>
      <x:c r="M486" s="15" t="str">
        <x:v>https://www.zoopla.co.uk/to-rent/commercial/details/74568666/</x:v>
      </x:c>
      <x:c r="N486" s="15" t="str"/>
    </x:row>
    <x:row r="487" ht="49" customHeight="1">
      <x:c r="A487" s="15" t="str">
        <x:v>Poole</x:v>
      </x:c>
      <x:c r="B487" s="15" t="str">
        <x:v>Port of Poole</x:v>
      </x:c>
      <x:c r="C487" s="15" t="str">
        <x:v>Poole</x:v>
      </x:c>
      <x:c r="D487" s="14" t="n">
        <x:v>141005</x:v>
      </x:c>
      <x:c r="E487" s="30" t="str">
        <x:v>Town</x:v>
      </x:c>
      <x:c r="F487" s="30" t="str">
        <x:v>Estate / grouped industrial area</x:v>
      </x:c>
      <x:c r="G487" s="14" t="n">
        <x:f>COUNTIFS('Unit details'!$B$336:$B$980,$A487,'Unit details'!$V$336:$V$980,$A487&amp;" — "&amp;$B487,'Unit details'!$H$336:$H$980,"Current",'Unit details'!$E$336:$E$980,"Town")</x:f>
        <x:v>1</x:v>
      </x:c>
      <x:c r="H487" s="14" t="n">
        <x:f>COUNTIFS('Unit details'!$B$336:$B$980,$A487,'Unit details'!$V$336:$V$980,$A487&amp;" — "&amp;$B487,'Unit details'!$H$336:$H$980,"Current",'Unit details'!$E$336:$E$980,"Nearby")</x:f>
        <x:v>0</x:v>
      </x:c>
      <x:c r="I487" s="14" t="n">
        <x:f>COUNTIFS('Unit details'!$B$336:$B$980,$A487,'Unit details'!$V$336:$V$980,$A487&amp;" — "&amp;$B487,'Unit details'!$H$336:$H$980,"Current")</x:f>
        <x:v>1</x:v>
      </x:c>
      <x:c r="J487" s="14" t="n">
        <x:f>SUMIFS('Unit details'!$Y$336:$Y$980,'Unit details'!$B$336:$B$980,$A487,'Unit details'!$V$336:$V$980,$A487&amp;" — "&amp;$B487,'Unit details'!$H$336:$H$980,"Future")</x:f>
        <x:v>0</x:v>
      </x:c>
      <x:c r="K487" s="14" t="n">
        <x:f>COUNTIFS('Unit details'!$B$336:$B$980,$A487,'Unit details'!$V$336:$V$980,$A487&amp;" — "&amp;$B487,'Unit details'!$H$336:$H$980,"Uncertain")</x:f>
        <x:v>0</x:v>
      </x:c>
      <x:c r="L487" s="15" t="str">
        <x:v>Observed named estate/employment area; minimum inventory, not exhaustive. Host population uses Census 2021 BUA where the named locality can be matched. Nested schemes are grouped once; zero current means no identified unit in reviewed sources.</x:v>
      </x:c>
      <x:c r="M487" s="15" t="str">
        <x:v>https://www.zoopla.co.uk/to-rent/commercial/details/72193462/</x:v>
      </x:c>
      <x:c r="N487" s="15" t="str"/>
    </x:row>
    <x:row r="488" ht="49" customHeight="1">
      <x:c r="A488" s="15" t="str">
        <x:v>Poole</x:v>
      </x:c>
      <x:c r="B488" s="15" t="str">
        <x:v>Pottery Business Park</x:v>
      </x:c>
      <x:c r="C488" s="15" t="str">
        <x:v>Poole</x:v>
      </x:c>
      <x:c r="D488" s="14" t="n">
        <x:v>141005</x:v>
      </x:c>
      <x:c r="E488" s="30" t="str">
        <x:v>Town</x:v>
      </x:c>
      <x:c r="F488" s="30" t="str">
        <x:v>Estate / grouped industrial area</x:v>
      </x:c>
      <x:c r="G488" s="14" t="n">
        <x:f>COUNTIFS('Unit details'!$B$336:$B$980,$A488,'Unit details'!$V$336:$V$980,$A488&amp;" — "&amp;$B488,'Unit details'!$H$336:$H$980,"Current",'Unit details'!$E$336:$E$980,"Town")</x:f>
        <x:v>1</x:v>
      </x:c>
      <x:c r="H488" s="14" t="n">
        <x:f>COUNTIFS('Unit details'!$B$336:$B$980,$A488,'Unit details'!$V$336:$V$980,$A488&amp;" — "&amp;$B488,'Unit details'!$H$336:$H$980,"Current",'Unit details'!$E$336:$E$980,"Nearby")</x:f>
        <x:v>0</x:v>
      </x:c>
      <x:c r="I488" s="14" t="n">
        <x:f>COUNTIFS('Unit details'!$B$336:$B$980,$A488,'Unit details'!$V$336:$V$980,$A488&amp;" — "&amp;$B488,'Unit details'!$H$336:$H$980,"Current")</x:f>
        <x:v>1</x:v>
      </x:c>
      <x:c r="J488" s="14" t="n">
        <x:f>SUMIFS('Unit details'!$Y$336:$Y$980,'Unit details'!$B$336:$B$980,$A488,'Unit details'!$V$336:$V$980,$A488&amp;" — "&amp;$B488,'Unit details'!$H$336:$H$980,"Future")</x:f>
        <x:v>0</x:v>
      </x:c>
      <x:c r="K488" s="14" t="n">
        <x:f>COUNTIFS('Unit details'!$B$336:$B$980,$A488,'Unit details'!$V$336:$V$980,$A488&amp;" — "&amp;$B488,'Unit details'!$H$336:$H$980,"Uncertain")</x:f>
        <x:v>0</x:v>
      </x:c>
      <x:c r="L488" s="15" t="str">
        <x:v>Observed named estate/employment area; minimum inventory, not exhaustive. Host population uses Census 2021 BUA where the named locality can be matched. Nested schemes are grouped once; zero current means no identified unit in reviewed sources.</x:v>
      </x:c>
      <x:c r="M488" s="15" t="str">
        <x:v>https://www.zoopla.co.uk/to-rent/commercial/details/71850173/</x:v>
      </x:c>
      <x:c r="N488" s="15" t="str"/>
    </x:row>
    <x:row r="489" ht="49" customHeight="1">
      <x:c r="A489" s="15" t="str">
        <x:v>Poole</x:v>
      </x:c>
      <x:c r="B489" s="15" t="str">
        <x:v>Stepnell Reach</x:v>
      </x:c>
      <x:c r="C489" s="15" t="str">
        <x:v>Poole</x:v>
      </x:c>
      <x:c r="D489" s="14" t="n">
        <x:v>141005</x:v>
      </x:c>
      <x:c r="E489" s="30" t="str">
        <x:v>Town</x:v>
      </x:c>
      <x:c r="F489" s="30" t="str">
        <x:v>Estate / grouped industrial area</x:v>
      </x:c>
      <x:c r="G489" s="14" t="n">
        <x:f>COUNTIFS('Unit details'!$B$336:$B$980,$A489,'Unit details'!$V$336:$V$980,$A489&amp;" — "&amp;$B489,'Unit details'!$H$336:$H$980,"Current",'Unit details'!$E$336:$E$980,"Town")</x:f>
        <x:v>6</x:v>
      </x:c>
      <x:c r="H489" s="14" t="n">
        <x:f>COUNTIFS('Unit details'!$B$336:$B$980,$A489,'Unit details'!$V$336:$V$980,$A489&amp;" — "&amp;$B489,'Unit details'!$H$336:$H$980,"Current",'Unit details'!$E$336:$E$980,"Nearby")</x:f>
        <x:v>0</x:v>
      </x:c>
      <x:c r="I489" s="14" t="n">
        <x:f>COUNTIFS('Unit details'!$B$336:$B$980,$A489,'Unit details'!$V$336:$V$980,$A489&amp;" — "&amp;$B489,'Unit details'!$H$336:$H$980,"Current")</x:f>
        <x:v>6</x:v>
      </x:c>
      <x:c r="J489" s="14" t="n">
        <x:f>SUMIFS('Unit details'!$Y$336:$Y$980,'Unit details'!$B$336:$B$980,$A489,'Unit details'!$V$336:$V$980,$A489&amp;" — "&amp;$B489,'Unit details'!$H$336:$H$980,"Future")</x:f>
        <x:v>0</x:v>
      </x:c>
      <x:c r="K489" s="14" t="n">
        <x:f>COUNTIFS('Unit details'!$B$336:$B$980,$A489,'Unit details'!$V$336:$V$980,$A489&amp;" — "&amp;$B489,'Unit details'!$H$336:$H$980,"Uncertain")</x:f>
        <x:v>0</x:v>
      </x:c>
      <x:c r="L489" s="15" t="str">
        <x:v>Observed named estate/employment area; minimum inventory, not exhaustive. Host population uses Census 2021 BUA where the named locality can be matched. Nested schemes are grouped once; zero current means no identified unit in reviewed sources.</x:v>
      </x:c>
      <x:c r="M489" s="15" t="str">
        <x:v>https://www.rightmove.co.uk/properties/760907966370256#/?channel=COM_LET</x:v>
      </x:c>
      <x:c r="N489" s="15" t="str"/>
    </x:row>
    <x:row r="490" ht="49" customHeight="1">
      <x:c r="A490" s="15" t="str">
        <x:v>Poole</x:v>
      </x:c>
      <x:c r="B490" s="15" t="str">
        <x:v>Tower Business Centre</x:v>
      </x:c>
      <x:c r="C490" s="15" t="str">
        <x:v>Poole</x:v>
      </x:c>
      <x:c r="D490" s="14" t="n">
        <x:v>141005</x:v>
      </x:c>
      <x:c r="E490" s="30" t="str">
        <x:v>Town</x:v>
      </x:c>
      <x:c r="F490" s="30" t="str">
        <x:v>Estate / grouped industrial area</x:v>
      </x:c>
      <x:c r="G490" s="14" t="n">
        <x:f>COUNTIFS('Unit details'!$B$336:$B$980,$A490,'Unit details'!$V$336:$V$980,$A490&amp;" — "&amp;$B490,'Unit details'!$H$336:$H$980,"Current",'Unit details'!$E$336:$E$980,"Town")</x:f>
        <x:v>0</x:v>
      </x:c>
      <x:c r="H490" s="14" t="n">
        <x:f>COUNTIFS('Unit details'!$B$336:$B$980,$A490,'Unit details'!$V$336:$V$980,$A490&amp;" — "&amp;$B490,'Unit details'!$H$336:$H$980,"Current",'Unit details'!$E$336:$E$980,"Nearby")</x:f>
        <x:v>0</x:v>
      </x:c>
      <x:c r="I490" s="14" t="n">
        <x:f>COUNTIFS('Unit details'!$B$336:$B$980,$A490,'Unit details'!$V$336:$V$980,$A490&amp;" — "&amp;$B490,'Unit details'!$H$336:$H$980,"Current")</x:f>
        <x:v>0</x:v>
      </x:c>
      <x:c r="J490" s="14" t="n">
        <x:f>SUMIFS('Unit details'!$Y$336:$Y$980,'Unit details'!$B$336:$B$980,$A490,'Unit details'!$V$336:$V$980,$A490&amp;" — "&amp;$B490,'Unit details'!$H$336:$H$980,"Future")</x:f>
        <x:v>0</x:v>
      </x:c>
      <x:c r="K490" s="14" t="n">
        <x:f>COUNTIFS('Unit details'!$B$336:$B$980,$A490,'Unit details'!$V$336:$V$980,$A490&amp;" — "&amp;$B490,'Unit details'!$H$336:$H$980,"Uncertain")</x:f>
        <x:v>1</x:v>
      </x:c>
      <x:c r="L490" s="15" t="str">
        <x:v>Observed named estate/employment area; minimum inventory, not exhaustive. Host population uses Census 2021 BUA where the named locality can be matched. Nested schemes are grouped once; zero current means no identified unit in reviewed sources.</x:v>
      </x:c>
      <x:c r="M490" s="15" t="str">
        <x:v>https://www.zoopla.co.uk/to-rent/commercial/details/73732187/</x:v>
      </x:c>
      <x:c r="N490" s="15" t="str"/>
    </x:row>
    <x:row r="491" ht="49" customHeight="1">
      <x:c r="A491" s="15" t="str">
        <x:v>Poole</x:v>
      </x:c>
      <x:c r="B491" s="15" t="str">
        <x:v>Virage Business Park</x:v>
      </x:c>
      <x:c r="C491" s="15" t="str">
        <x:v>Poole</x:v>
      </x:c>
      <x:c r="D491" s="14" t="n">
        <x:v>141005</x:v>
      </x:c>
      <x:c r="E491" s="30" t="str">
        <x:v>Town</x:v>
      </x:c>
      <x:c r="F491" s="30" t="str">
        <x:v>Estate / grouped industrial area</x:v>
      </x:c>
      <x:c r="G491" s="14" t="n">
        <x:f>COUNTIFS('Unit details'!$B$336:$B$980,$A491,'Unit details'!$V$336:$V$980,$A491&amp;" — "&amp;$B491,'Unit details'!$H$336:$H$980,"Current",'Unit details'!$E$336:$E$980,"Town")</x:f>
        <x:v>1</x:v>
      </x:c>
      <x:c r="H491" s="14" t="n">
        <x:f>COUNTIFS('Unit details'!$B$336:$B$980,$A491,'Unit details'!$V$336:$V$980,$A491&amp;" — "&amp;$B491,'Unit details'!$H$336:$H$980,"Current",'Unit details'!$E$336:$E$980,"Nearby")</x:f>
        <x:v>0</x:v>
      </x:c>
      <x:c r="I491" s="14" t="n">
        <x:f>COUNTIFS('Unit details'!$B$336:$B$980,$A491,'Unit details'!$V$336:$V$980,$A491&amp;" — "&amp;$B491,'Unit details'!$H$336:$H$980,"Current")</x:f>
        <x:v>1</x:v>
      </x:c>
      <x:c r="J491" s="14" t="n">
        <x:f>SUMIFS('Unit details'!$Y$336:$Y$980,'Unit details'!$B$336:$B$980,$A491,'Unit details'!$V$336:$V$980,$A491&amp;" — "&amp;$B491,'Unit details'!$H$336:$H$980,"Future")</x:f>
        <x:v>0</x:v>
      </x:c>
      <x:c r="K491" s="14" t="n">
        <x:f>COUNTIFS('Unit details'!$B$336:$B$980,$A491,'Unit details'!$V$336:$V$980,$A491&amp;" — "&amp;$B491,'Unit details'!$H$336:$H$980,"Uncertain")</x:f>
        <x:v>0</x:v>
      </x:c>
      <x:c r="L491" s="15" t="str">
        <x:v>Observed named estate/employment area; minimum inventory, not exhaustive. Host population uses Census 2021 BUA where the named locality can be matched. Nested schemes are grouped once; zero current means no identified unit in reviewed sources.</x:v>
      </x:c>
      <x:c r="M491" s="15" t="str">
        <x:v>https://www.zoopla.co.uk/to-rent/commercial/details/66752009/</x:v>
      </x:c>
      <x:c r="N491" s="15" t="str"/>
    </x:row>
    <x:row r="492" ht="49" customHeight="1">
      <x:c r="A492" s="15" t="str">
        <x:v>Poole</x:v>
      </x:c>
      <x:c r="B492" s="15" t="str">
        <x:v>Wessex Trade Centre</x:v>
      </x:c>
      <x:c r="C492" s="15" t="str">
        <x:v>Poole</x:v>
      </x:c>
      <x:c r="D492" s="14" t="n">
        <x:v>141005</x:v>
      </x:c>
      <x:c r="E492" s="30" t="str">
        <x:v>Town</x:v>
      </x:c>
      <x:c r="F492" s="30" t="str">
        <x:v>Estate / grouped industrial area</x:v>
      </x:c>
      <x:c r="G492" s="14" t="n">
        <x:f>COUNTIFS('Unit details'!$B$336:$B$980,$A492,'Unit details'!$V$336:$V$980,$A492&amp;" — "&amp;$B492,'Unit details'!$H$336:$H$980,"Current",'Unit details'!$E$336:$E$980,"Town")</x:f>
        <x:v>3</x:v>
      </x:c>
      <x:c r="H492" s="14" t="n">
        <x:f>COUNTIFS('Unit details'!$B$336:$B$980,$A492,'Unit details'!$V$336:$V$980,$A492&amp;" — "&amp;$B492,'Unit details'!$H$336:$H$980,"Current",'Unit details'!$E$336:$E$980,"Nearby")</x:f>
        <x:v>0</x:v>
      </x:c>
      <x:c r="I492" s="14" t="n">
        <x:f>COUNTIFS('Unit details'!$B$336:$B$980,$A492,'Unit details'!$V$336:$V$980,$A492&amp;" — "&amp;$B492,'Unit details'!$H$336:$H$980,"Current")</x:f>
        <x:v>3</x:v>
      </x:c>
      <x:c r="J492" s="14" t="n">
        <x:f>SUMIFS('Unit details'!$Y$336:$Y$980,'Unit details'!$B$336:$B$980,$A492,'Unit details'!$V$336:$V$980,$A492&amp;" — "&amp;$B492,'Unit details'!$H$336:$H$980,"Future")</x:f>
        <x:v>0</x:v>
      </x:c>
      <x:c r="K492" s="14" t="n">
        <x:f>COUNTIFS('Unit details'!$B$336:$B$980,$A492,'Unit details'!$V$336:$V$980,$A492&amp;" — "&amp;$B492,'Unit details'!$H$336:$H$980,"Uncertain")</x:f>
        <x:v>0</x:v>
      </x:c>
      <x:c r="L492" s="15" t="str">
        <x:v>Observed named estate/employment area; minimum inventory, not exhaustive. Host population uses Census 2021 BUA where the named locality can be matched. Nested schemes are grouped once; zero current means no identified unit in reviewed sources.</x:v>
      </x:c>
      <x:c r="M492" s="15" t="str">
        <x:v>https://www.zoopla.co.uk/to-rent/commercial/details/72446766/</x:v>
      </x:c>
      <x:c r="N492" s="15" t="str"/>
    </x:row>
    <x:row r="493" ht="49" customHeight="1">
      <x:c r="A493" s="15" t="str">
        <x:v>Christchurch</x:v>
      </x:c>
      <x:c r="B493" s="15" t="str">
        <x:v>Aviation Business Park</x:v>
      </x:c>
      <x:c r="C493" s="15" t="str">
        <x:v>Hurn / Bournemouth Airport</x:v>
      </x:c>
      <x:c r="D493" s="14"/>
      <x:c r="E493" s="30" t="str">
        <x:v>Nearby</x:v>
      </x:c>
      <x:c r="F493" s="30" t="str">
        <x:v>Estate / grouped industrial area</x:v>
      </x:c>
      <x:c r="G493" s="14" t="n">
        <x:f>COUNTIFS('Unit details'!$B$336:$B$980,$A493,'Unit details'!$V$336:$V$980,$A493&amp;" — "&amp;$B493,'Unit details'!$H$336:$H$980,"Current",'Unit details'!$E$336:$E$980,"Town")</x:f>
        <x:v>0</x:v>
      </x:c>
      <x:c r="H493" s="14" t="n">
        <x:f>COUNTIFS('Unit details'!$B$336:$B$980,$A493,'Unit details'!$V$336:$V$980,$A493&amp;" — "&amp;$B493,'Unit details'!$H$336:$H$980,"Current",'Unit details'!$E$336:$E$980,"Nearby")</x:f>
        <x:v>4</x:v>
      </x:c>
      <x:c r="I493" s="14" t="n">
        <x:f>COUNTIFS('Unit details'!$B$336:$B$980,$A493,'Unit details'!$V$336:$V$980,$A493&amp;" — "&amp;$B493,'Unit details'!$H$336:$H$980,"Current")</x:f>
        <x:v>4</x:v>
      </x:c>
      <x:c r="J493" s="14" t="n">
        <x:f>SUMIFS('Unit details'!$Y$336:$Y$980,'Unit details'!$B$336:$B$980,$A493,'Unit details'!$V$336:$V$980,$A493&amp;" — "&amp;$B493,'Unit details'!$H$336:$H$980,"Future")</x:f>
        <x:v>0</x:v>
      </x:c>
      <x:c r="K493" s="14" t="n">
        <x:f>COUNTIFS('Unit details'!$B$336:$B$980,$A493,'Unit details'!$V$336:$V$980,$A493&amp;" — "&amp;$B493,'Unit details'!$H$336:$H$980,"Uncertain")</x:f>
        <x:v>1</x:v>
      </x:c>
      <x:c r="L493" s="15" t="str">
        <x:v>Observed named estate/employment area; minimum inventory, not exhaustive. Host population uses Census 2021 BUA where the named locality can be matched. Nested schemes are grouped once; zero current means no identified unit in reviewed sources.</x:v>
      </x:c>
      <x:c r="M493" s="15" t="str">
        <x:v>https://www.zoopla.co.uk/to-rent/commercial/details/73434555/</x:v>
      </x:c>
      <x:c r="N493" s="15" t="str"/>
    </x:row>
    <x:row r="494" ht="49" customHeight="1">
      <x:c r="A494" s="15" t="str">
        <x:v>Christchurch</x:v>
      </x:c>
      <x:c r="B494" s="15" t="str">
        <x:v>Airfield Road Industrial Area</x:v>
      </x:c>
      <x:c r="C494" s="15" t="str">
        <x:v>Christchurch</x:v>
      </x:c>
      <x:c r="D494" s="14" t="n">
        <x:v>48985</x:v>
      </x:c>
      <x:c r="E494" s="30" t="str">
        <x:v>Town</x:v>
      </x:c>
      <x:c r="F494" s="30" t="str">
        <x:v>Standalone / other premises</x:v>
      </x:c>
      <x:c r="G494" s="14" t="n">
        <x:f>COUNTIFS('Unit details'!$B$336:$B$980,$A494,'Unit details'!$V$336:$V$980,$A494&amp;" — "&amp;$B494,'Unit details'!$H$336:$H$980,"Current",'Unit details'!$E$336:$E$980,"Town")</x:f>
        <x:v>1</x:v>
      </x:c>
      <x:c r="H494" s="14" t="n">
        <x:f>COUNTIFS('Unit details'!$B$336:$B$980,$A494,'Unit details'!$V$336:$V$980,$A494&amp;" — "&amp;$B494,'Unit details'!$H$336:$H$980,"Current",'Unit details'!$E$336:$E$980,"Nearby")</x:f>
        <x:v>0</x:v>
      </x:c>
      <x:c r="I494" s="14" t="n">
        <x:f>COUNTIFS('Unit details'!$B$336:$B$980,$A494,'Unit details'!$V$336:$V$980,$A494&amp;" — "&amp;$B494,'Unit details'!$H$336:$H$980,"Current")</x:f>
        <x:v>1</x:v>
      </x:c>
      <x:c r="J494" s="14" t="n">
        <x:f>SUMIFS('Unit details'!$Y$336:$Y$980,'Unit details'!$B$336:$B$980,$A494,'Unit details'!$V$336:$V$980,$A494&amp;" — "&amp;$B494,'Unit details'!$H$336:$H$980,"Future")</x:f>
        <x:v>0</x:v>
      </x:c>
      <x:c r="K494" s="14" t="n">
        <x:f>COUNTIFS('Unit details'!$B$336:$B$980,$A494,'Unit details'!$V$336:$V$980,$A494&amp;" — "&amp;$B494,'Unit details'!$H$336:$H$980,"Uncertain")</x:f>
        <x:v>0</x:v>
      </x:c>
      <x:c r="L494" s="15" t="str">
        <x:v>Named industrial corridor/area rather than verified single managed estate; keep separate from formal estate count. Host population uses Census 2021 BUA where the named locality can be matched. Nested schemes are grouped once; zero current means no identified unit in reviewed sources.</x:v>
      </x:c>
      <x:c r="M494" s="15" t="str">
        <x:v>https://www.zoopla.co.uk/to-rent/commercial/details/72198980/</x:v>
      </x:c>
      <x:c r="N494" s="15" t="str"/>
    </x:row>
    <x:row r="495" ht="49" customHeight="1">
      <x:c r="A495" s="15" t="str">
        <x:v>Christchurch</x:v>
      </x:c>
      <x:c r="B495" s="15" t="str">
        <x:v>Christchurch Business Park</x:v>
      </x:c>
      <x:c r="C495" s="15" t="str">
        <x:v>Christchurch</x:v>
      </x:c>
      <x:c r="D495" s="14" t="n">
        <x:v>48985</x:v>
      </x:c>
      <x:c r="E495" s="30" t="str">
        <x:v>Town</x:v>
      </x:c>
      <x:c r="F495" s="30" t="str">
        <x:v>Estate / grouped industrial area</x:v>
      </x:c>
      <x:c r="G495" s="14" t="n">
        <x:f>COUNTIFS('Unit details'!$B$336:$B$980,$A495,'Unit details'!$V$336:$V$980,$A495&amp;" — "&amp;$B495,'Unit details'!$H$336:$H$980,"Current",'Unit details'!$E$336:$E$980,"Town")</x:f>
        <x:v>1</x:v>
      </x:c>
      <x:c r="H495" s="14" t="n">
        <x:f>COUNTIFS('Unit details'!$B$336:$B$980,$A495,'Unit details'!$V$336:$V$980,$A495&amp;" — "&amp;$B495,'Unit details'!$H$336:$H$980,"Current",'Unit details'!$E$336:$E$980,"Nearby")</x:f>
        <x:v>0</x:v>
      </x:c>
      <x:c r="I495" s="14" t="n">
        <x:f>COUNTIFS('Unit details'!$B$336:$B$980,$A495,'Unit details'!$V$336:$V$980,$A495&amp;" — "&amp;$B495,'Unit details'!$H$336:$H$980,"Current")</x:f>
        <x:v>1</x:v>
      </x:c>
      <x:c r="J495" s="14" t="n">
        <x:f>SUMIFS('Unit details'!$Y$336:$Y$980,'Unit details'!$B$336:$B$980,$A495,'Unit details'!$V$336:$V$980,$A495&amp;" — "&amp;$B495,'Unit details'!$H$336:$H$980,"Future")</x:f>
        <x:v>0</x:v>
      </x:c>
      <x:c r="K495" s="14" t="n">
        <x:f>COUNTIFS('Unit details'!$B$336:$B$980,$A495,'Unit details'!$V$336:$V$980,$A495&amp;" — "&amp;$B495,'Unit details'!$H$336:$H$980,"Uncertain")</x:f>
        <x:v>0</x:v>
      </x:c>
      <x:c r="L495" s="15" t="str">
        <x:v>Observed named estate/employment area; minimum inventory, not exhaustive. Host population uses Census 2021 BUA where the named locality can be matched. Nested schemes are grouped once; zero current means no identified unit in reviewed sources.</x:v>
      </x:c>
      <x:c r="M495" s="15" t="str">
        <x:v>https://www.zoopla.co.uk/to-rent/commercial/details/74676229/</x:v>
      </x:c>
      <x:c r="N495" s="15" t="str"/>
    </x:row>
    <x:row r="496" ht="49" customHeight="1">
      <x:c r="A496" s="15" t="str">
        <x:v>Christchurch</x:v>
      </x:c>
      <x:c r="B496" s="15" t="str">
        <x:v>Priory Industrial Park</x:v>
      </x:c>
      <x:c r="C496" s="15" t="str">
        <x:v>Christchurch</x:v>
      </x:c>
      <x:c r="D496" s="14" t="n">
        <x:v>48985</x:v>
      </x:c>
      <x:c r="E496" s="30" t="str">
        <x:v>Town</x:v>
      </x:c>
      <x:c r="F496" s="30" t="str">
        <x:v>Estate / grouped industrial area</x:v>
      </x:c>
      <x:c r="G496" s="14" t="n">
        <x:f>COUNTIFS('Unit details'!$B$336:$B$980,$A496,'Unit details'!$V$336:$V$980,$A496&amp;" — "&amp;$B496,'Unit details'!$H$336:$H$980,"Current",'Unit details'!$E$336:$E$980,"Town")</x:f>
        <x:v>1</x:v>
      </x:c>
      <x:c r="H496" s="14" t="n">
        <x:f>COUNTIFS('Unit details'!$B$336:$B$980,$A496,'Unit details'!$V$336:$V$980,$A496&amp;" — "&amp;$B496,'Unit details'!$H$336:$H$980,"Current",'Unit details'!$E$336:$E$980,"Nearby")</x:f>
        <x:v>0</x:v>
      </x:c>
      <x:c r="I496" s="14" t="n">
        <x:f>COUNTIFS('Unit details'!$B$336:$B$980,$A496,'Unit details'!$V$336:$V$980,$A496&amp;" — "&amp;$B496,'Unit details'!$H$336:$H$980,"Current")</x:f>
        <x:v>1</x:v>
      </x:c>
      <x:c r="J496" s="14" t="n">
        <x:f>SUMIFS('Unit details'!$Y$336:$Y$980,'Unit details'!$B$336:$B$980,$A496,'Unit details'!$V$336:$V$980,$A496&amp;" — "&amp;$B496,'Unit details'!$H$336:$H$980,"Future")</x:f>
        <x:v>0</x:v>
      </x:c>
      <x:c r="K496" s="14" t="n">
        <x:f>COUNTIFS('Unit details'!$B$336:$B$980,$A496,'Unit details'!$V$336:$V$980,$A496&amp;" — "&amp;$B496,'Unit details'!$H$336:$H$980,"Uncertain")</x:f>
        <x:v>0</x:v>
      </x:c>
      <x:c r="L496" s="15" t="str">
        <x:v>Observed named estate/employment area; minimum inventory, not exhaustive. Host population uses Census 2021 BUA where the named locality can be matched. Nested schemes are grouped once; zero current means no identified unit in reviewed sources.</x:v>
      </x:c>
      <x:c r="M496" s="15" t="str">
        <x:v>https://www.rightmove.co.uk/properties/773377900645985#/?channel=COM_LET</x:v>
      </x:c>
      <x:c r="N496" s="15" t="str"/>
    </x:row>
    <x:row r="497" ht="49" customHeight="1">
      <x:c r="A497" s="15" t="str">
        <x:v>Christchurch</x:v>
      </x:c>
      <x:c r="B497" s="15" t="str">
        <x:v>Sea Vixen Industrial Estate</x:v>
      </x:c>
      <x:c r="C497" s="15" t="str">
        <x:v>Christchurch</x:v>
      </x:c>
      <x:c r="D497" s="14" t="n">
        <x:v>48985</x:v>
      </x:c>
      <x:c r="E497" s="30" t="str">
        <x:v>Town</x:v>
      </x:c>
      <x:c r="F497" s="30" t="str">
        <x:v>Estate / grouped industrial area</x:v>
      </x:c>
      <x:c r="G497" s="14" t="n">
        <x:f>COUNTIFS('Unit details'!$B$336:$B$980,$A497,'Unit details'!$V$336:$V$980,$A497&amp;" — "&amp;$B497,'Unit details'!$H$336:$H$980,"Current",'Unit details'!$E$336:$E$980,"Town")</x:f>
        <x:v>1</x:v>
      </x:c>
      <x:c r="H497" s="14" t="n">
        <x:f>COUNTIFS('Unit details'!$B$336:$B$980,$A497,'Unit details'!$V$336:$V$980,$A497&amp;" — "&amp;$B497,'Unit details'!$H$336:$H$980,"Current",'Unit details'!$E$336:$E$980,"Nearby")</x:f>
        <x:v>0</x:v>
      </x:c>
      <x:c r="I497" s="14" t="n">
        <x:f>COUNTIFS('Unit details'!$B$336:$B$980,$A497,'Unit details'!$V$336:$V$980,$A497&amp;" — "&amp;$B497,'Unit details'!$H$336:$H$980,"Current")</x:f>
        <x:v>1</x:v>
      </x:c>
      <x:c r="J497" s="14" t="n">
        <x:f>SUMIFS('Unit details'!$Y$336:$Y$980,'Unit details'!$B$336:$B$980,$A497,'Unit details'!$V$336:$V$980,$A497&amp;" — "&amp;$B497,'Unit details'!$H$336:$H$980,"Future")</x:f>
        <x:v>0</x:v>
      </x:c>
      <x:c r="K497" s="14" t="n">
        <x:f>COUNTIFS('Unit details'!$B$336:$B$980,$A497,'Unit details'!$V$336:$V$980,$A497&amp;" — "&amp;$B497,'Unit details'!$H$336:$H$980,"Uncertain")</x:f>
        <x:v>1</x:v>
      </x:c>
      <x:c r="L497" s="15" t="str">
        <x:v>Observed named estate/employment area; minimum inventory, not exhaustive. Host population uses Census 2021 BUA where the named locality can be matched. Nested schemes are grouped once; zero current means no identified unit in reviewed sources.</x:v>
      </x:c>
      <x:c r="M497" s="15" t="str">
        <x:v>https://www.zoopla.co.uk/to-rent/commercial/details/71863348/</x:v>
      </x:c>
      <x:c r="N497" s="15" t="str"/>
    </x:row>
    <x:row r="498" ht="49" customHeight="1">
      <x:c r="A498" s="15" t="str">
        <x:v>Totton</x:v>
      </x:c>
      <x:c r="B498" s="15" t="str">
        <x:v>Anchor Point Business Park</x:v>
      </x:c>
      <x:c r="C498" s="15" t="str">
        <x:v>Hythe</x:v>
      </x:c>
      <x:c r="D498" s="14" t="n">
        <x:v>14620</x:v>
      </x:c>
      <x:c r="E498" s="30" t="str">
        <x:v>Context</x:v>
      </x:c>
      <x:c r="F498" s="30" t="str">
        <x:v>Estate / grouped industrial area</x:v>
      </x:c>
      <x:c r="G498" s="14" t="n">
        <x:f>COUNTIFS('Unit details'!$B$336:$B$980,$A498,'Unit details'!$V$336:$V$980,$A498&amp;" — "&amp;$B498,'Unit details'!$H$336:$H$980,"Current",'Unit details'!$E$336:$E$980,"Town")</x:f>
        <x:v>0</x:v>
      </x:c>
      <x:c r="H498" s="14" t="n">
        <x:f>COUNTIFS('Unit details'!$B$336:$B$980,$A498,'Unit details'!$V$336:$V$980,$A498&amp;" — "&amp;$B498,'Unit details'!$H$336:$H$980,"Current",'Unit details'!$E$336:$E$980,"Nearby")</x:f>
        <x:v>0</x:v>
      </x:c>
      <x:c r="I498" s="14" t="n">
        <x:f>COUNTIFS('Unit details'!$B$336:$B$980,$A498,'Unit details'!$V$336:$V$980,$A498&amp;" — "&amp;$B498,'Unit details'!$H$336:$H$980,"Current")</x:f>
        <x:v>3</x:v>
      </x:c>
      <x:c r="J498" s="14" t="n">
        <x:f>SUMIFS('Unit details'!$Y$336:$Y$980,'Unit details'!$B$336:$B$980,$A498,'Unit details'!$V$336:$V$980,$A498&amp;" — "&amp;$B498,'Unit details'!$H$336:$H$980,"Future")</x:f>
        <x:v>0</x:v>
      </x:c>
      <x:c r="K498" s="14" t="n">
        <x:f>COUNTIFS('Unit details'!$B$336:$B$980,$A498,'Unit details'!$V$336:$V$980,$A498&amp;" — "&amp;$B498,'Unit details'!$H$336:$H$980,"Uncertain")</x:f>
        <x:v>0</x:v>
      </x:c>
      <x:c r="L498" s="15" t="str">
        <x:v>Six-unit scheme: Units 1–3 available and 4–6 let. Context settlement separately mapped to population. Host population uses Census 2021 BUA where the named locality can be matched. Nested schemes are grouped once; zero current means no identified unit in reviewed sources.</x:v>
      </x:c>
      <x:c r="M498" s="15" t="str">
        <x:v>https://www.zoopla.co.uk/to-rent/commercial/details/72548429/</x:v>
      </x:c>
      <x:c r="N498" s="15" t="str"/>
    </x:row>
    <x:row r="499" ht="49" customHeight="1">
      <x:c r="A499" s="15" t="str">
        <x:v>Totton</x:v>
      </x:c>
      <x:c r="B499" s="15" t="str">
        <x:v>Glenmore Business Park</x:v>
      </x:c>
      <x:c r="C499" s="15" t="str">
        <x:v>Holbury</x:v>
      </x:c>
      <x:c r="D499" s="14" t="n">
        <x:v>7335</x:v>
      </x:c>
      <x:c r="E499" s="30" t="str">
        <x:v>Context</x:v>
      </x:c>
      <x:c r="F499" s="30" t="str">
        <x:v>Estate / grouped industrial area</x:v>
      </x:c>
      <x:c r="G499" s="14" t="n">
        <x:f>COUNTIFS('Unit details'!$B$336:$B$980,$A499,'Unit details'!$V$336:$V$980,$A499&amp;" — "&amp;$B499,'Unit details'!$H$336:$H$980,"Current",'Unit details'!$E$336:$E$980,"Town")</x:f>
        <x:v>0</x:v>
      </x:c>
      <x:c r="H499" s="14" t="n">
        <x:f>COUNTIFS('Unit details'!$B$336:$B$980,$A499,'Unit details'!$V$336:$V$980,$A499&amp;" — "&amp;$B499,'Unit details'!$H$336:$H$980,"Current",'Unit details'!$E$336:$E$980,"Nearby")</x:f>
        <x:v>0</x:v>
      </x:c>
      <x:c r="I499" s="14" t="n">
        <x:f>COUNTIFS('Unit details'!$B$336:$B$980,$A499,'Unit details'!$V$336:$V$980,$A499&amp;" — "&amp;$B499,'Unit details'!$H$336:$H$980,"Current")</x:f>
        <x:v>2</x:v>
      </x:c>
      <x:c r="J499" s="14" t="n">
        <x:f>SUMIFS('Unit details'!$Y$336:$Y$980,'Unit details'!$B$336:$B$980,$A499,'Unit details'!$V$336:$V$980,$A499&amp;" — "&amp;$B499,'Unit details'!$H$336:$H$980,"Future")</x:f>
        <x:v>0</x:v>
      </x:c>
      <x:c r="K499" s="14" t="n">
        <x:f>COUNTIFS('Unit details'!$B$336:$B$980,$A499,'Unit details'!$V$336:$V$980,$A499&amp;" — "&amp;$B499,'Unit details'!$H$336:$H$980,"Uncertain")</x:f>
        <x:v>0</x:v>
      </x:c>
      <x:c r="L499" s="15" t="str">
        <x:v>Context town, 24 total units; two advertised. Host population uses Census 2021 BUA where the named locality can be matched. Nested schemes are grouped once; zero current means no identified unit in reviewed sources.</x:v>
      </x:c>
      <x:c r="M499" s="15" t="str">
        <x:v>https://www.zoopla.co.uk/to-rent/commercial/details/74204702/</x:v>
      </x:c>
      <x:c r="N499" s="15" t="str"/>
    </x:row>
    <x:row r="500" ht="49" customHeight="1">
      <x:c r="A500" s="15" t="str">
        <x:v>Totton</x:v>
      </x:c>
      <x:c r="B500" s="15" t="str">
        <x:v>Cracknore Industrial Park</x:v>
      </x:c>
      <x:c r="C500" s="15" t="str">
        <x:v>Marchwood</x:v>
      </x:c>
      <x:c r="D500" s="14" t="n">
        <x:v>5775</x:v>
      </x:c>
      <x:c r="E500" s="30" t="str">
        <x:v>Nearby</x:v>
      </x:c>
      <x:c r="F500" s="30" t="str">
        <x:v>Estate / grouped industrial area</x:v>
      </x:c>
      <x:c r="G500" s="14" t="n">
        <x:f>COUNTIFS('Unit details'!$B$336:$B$980,$A500,'Unit details'!$V$336:$V$980,$A500&amp;" — "&amp;$B500,'Unit details'!$H$336:$H$980,"Current",'Unit details'!$E$336:$E$980,"Town")</x:f>
        <x:v>0</x:v>
      </x:c>
      <x:c r="H500" s="14" t="n">
        <x:f>COUNTIFS('Unit details'!$B$336:$B$980,$A500,'Unit details'!$V$336:$V$980,$A500&amp;" — "&amp;$B500,'Unit details'!$H$336:$H$980,"Current",'Unit details'!$E$336:$E$980,"Nearby")</x:f>
        <x:v>2</x:v>
      </x:c>
      <x:c r="I500" s="14" t="n">
        <x:f>COUNTIFS('Unit details'!$B$336:$B$980,$A500,'Unit details'!$V$336:$V$980,$A500&amp;" — "&amp;$B500,'Unit details'!$H$336:$H$980,"Current")</x:f>
        <x:v>2</x:v>
      </x:c>
      <x:c r="J500" s="14" t="n">
        <x:f>SUMIFS('Unit details'!$Y$336:$Y$980,'Unit details'!$B$336:$B$980,$A500,'Unit details'!$V$336:$V$980,$A500&amp;" — "&amp;$B500,'Unit details'!$H$336:$H$980,"Future")</x:f>
        <x:v>0</x:v>
      </x:c>
      <x:c r="K500" s="14" t="n">
        <x:f>COUNTIFS('Unit details'!$B$336:$B$980,$A500,'Unit details'!$V$336:$V$980,$A500&amp;" — "&amp;$B500,'Unit details'!$H$336:$H$980,"Uncertain")</x:f>
        <x:v>1</x:v>
      </x:c>
      <x:c r="L500" s="15" t="str">
        <x:v>Nearby separate settlement. Two confirmed &lt;=15,000 sq ft units; Unit5 extra mezzanine total uncertain. Host population uses Census 2021 BUA where the named locality can be matched. Nested schemes are grouped once; zero current means no identified unit in reviewed sources.</x:v>
      </x:c>
      <x:c r="M500" s="15" t="str">
        <x:v>https://www.zoopla.co.uk/to-rent/commercial/details/74530714/</x:v>
      </x:c>
      <x:c r="N500" s="15" t="str"/>
    </x:row>
    <x:row r="501" ht="62" customHeight="1">
      <x:c r="A501" s="15" t="str">
        <x:v>Totton</x:v>
      </x:c>
      <x:c r="B501" s="15" t="str">
        <x:v>Calmore Industrial Estate</x:v>
      </x:c>
      <x:c r="C501" s="15" t="str">
        <x:v>Totton</x:v>
      </x:c>
      <x:c r="D501" s="14" t="n">
        <x:v>28090</x:v>
      </x:c>
      <x:c r="E501" s="30" t="str">
        <x:v>Town</x:v>
      </x:c>
      <x:c r="F501" s="30" t="str">
        <x:v>Estate / grouped industrial area</x:v>
      </x:c>
      <x:c r="G501" s="14" t="n">
        <x:f>COUNTIFS('Unit details'!$B$336:$B$980,$A501,'Unit details'!$V$336:$V$980,$A501&amp;" — "&amp;$B501,'Unit details'!$H$336:$H$980,"Current",'Unit details'!$E$336:$E$980,"Town")</x:f>
        <x:v>7</x:v>
      </x:c>
      <x:c r="H501" s="14" t="n">
        <x:f>COUNTIFS('Unit details'!$B$336:$B$980,$A501,'Unit details'!$V$336:$V$980,$A501&amp;" — "&amp;$B501,'Unit details'!$H$336:$H$980,"Current",'Unit details'!$E$336:$E$980,"Nearby")</x:f>
        <x:v>0</x:v>
      </x:c>
      <x:c r="I501" s="14" t="n">
        <x:f>COUNTIFS('Unit details'!$B$336:$B$980,$A501,'Unit details'!$V$336:$V$980,$A501&amp;" — "&amp;$B501,'Unit details'!$H$336:$H$980,"Current")</x:f>
        <x:v>7</x:v>
      </x:c>
      <x:c r="J501" s="14" t="n">
        <x:f>SUMIFS('Unit details'!$Y$336:$Y$980,'Unit details'!$B$336:$B$980,$A501,'Unit details'!$V$336:$V$980,$A501&amp;" — "&amp;$B501,'Unit details'!$H$336:$H$980,"Future")</x:f>
        <x:v>0</x:v>
      </x:c>
      <x:c r="K501" s="14" t="n">
        <x:f>COUNTIFS('Unit details'!$B$336:$B$980,$A501,'Unit details'!$V$336:$V$980,$A501&amp;" — "&amp;$B501,'Unit details'!$H$336:$H$980,"Uncertain")</x:f>
        <x:v>1</x:v>
      </x:c>
      <x:c r="L501" s="15" t="str">
        <x:v>Griffin is explicitly part of larger Calmore. Count as one parent estate; nested park names are not independent parent estates. Griffin Industrial Park is inside Calmore; count one parent complex. Host population uses Census 2021 BUA where the named locality can be matched. Nested schemes are grouped once; zero current means no identified unit in reviewed sources.</x:v>
      </x:c>
      <x:c r="M501" s="15" t="str">
        <x:v>https://www.zoopla.co.uk/to-rent/commercial/details/72676243/</x:v>
      </x:c>
      <x:c r="N501" s="15" t="str">
        <x:v>https://hlp.co.uk/property/brunel-road-totton-griffin-industrial-park-totton/</x:v>
      </x:c>
    </x:row>
    <x:row r="502" ht="62" customHeight="1">
      <x:c r="A502" s="15" t="str">
        <x:v>Totton</x:v>
      </x:c>
      <x:c r="B502" s="15" t="str">
        <x:v>Hounsdown Business Park</x:v>
      </x:c>
      <x:c r="C502" s="15" t="str">
        <x:v>Totton</x:v>
      </x:c>
      <x:c r="D502" s="14" t="n">
        <x:v>28090</x:v>
      </x:c>
      <x:c r="E502" s="30" t="str">
        <x:v>Town</x:v>
      </x:c>
      <x:c r="F502" s="30" t="str">
        <x:v>Estate / grouped industrial area</x:v>
      </x:c>
      <x:c r="G502" s="14" t="n">
        <x:f>COUNTIFS('Unit details'!$B$336:$B$980,$A502,'Unit details'!$V$336:$V$980,$A502&amp;" — "&amp;$B502,'Unit details'!$H$336:$H$980,"Current",'Unit details'!$E$336:$E$980,"Town")</x:f>
        <x:v>0</x:v>
      </x:c>
      <x:c r="H502" s="14" t="n">
        <x:f>COUNTIFS('Unit details'!$B$336:$B$980,$A502,'Unit details'!$V$336:$V$980,$A502&amp;" — "&amp;$B502,'Unit details'!$H$336:$H$980,"Current",'Unit details'!$E$336:$E$980,"Nearby")</x:f>
        <x:v>0</x:v>
      </x:c>
      <x:c r="I502" s="14" t="n">
        <x:f>COUNTIFS('Unit details'!$B$336:$B$980,$A502,'Unit details'!$V$336:$V$980,$A502&amp;" — "&amp;$B502,'Unit details'!$H$336:$H$980,"Current")</x:f>
        <x:v>0</x:v>
      </x:c>
      <x:c r="J502" s="14" t="n">
        <x:f>SUMIFS('Unit details'!$Y$336:$Y$980,'Unit details'!$B$336:$B$980,$A502,'Unit details'!$V$336:$V$980,$A502&amp;" — "&amp;$B502,'Unit details'!$H$336:$H$980,"Future")</x:f>
        <x:v>0</x:v>
      </x:c>
      <x:c r="K502" s="14" t="n">
        <x:f>COUNTIFS('Unit details'!$B$336:$B$980,$A502,'Unit details'!$V$336:$V$980,$A502&amp;" — "&amp;$B502,'Unit details'!$H$336:$H$980,"Uncertain")</x:f>
        <x:v>0</x:v>
      </x:c>
      <x:c r="L502" s="15" t="str">
        <x:v>Named business estate in full portal search; only office adverts seen, no eligible industrial vacancy found; not proof of zero vacancy. Host population uses Census 2021 BUA where the named locality can be matched. Nested schemes are grouped once; zero current means no identified unit in reviewed sources.</x:v>
      </x:c>
      <x:c r="M502" s="15" t="str">
        <x:v>https://www.rightmove.co.uk/commercial-property-to-let/find.html?locationIdentifier=REGION%5E24762&amp;sortType=13&amp;index=24&amp;psw=true&amp;channel=COMMERCIAL_RENT</x:v>
      </x:c>
      <x:c r="N502" s="15" t="str"/>
    </x:row>
    <x:row r="503" ht="49" customHeight="1">
      <x:c r="A503" s="15" t="str">
        <x:v>Totton</x:v>
      </x:c>
      <x:c r="B503" s="15" t="str">
        <x:v>New Forest Enterprise Centre</x:v>
      </x:c>
      <x:c r="C503" s="15" t="str">
        <x:v>Totton</x:v>
      </x:c>
      <x:c r="D503" s="14" t="n">
        <x:v>28090</x:v>
      </x:c>
      <x:c r="E503" s="30" t="str">
        <x:v>Town</x:v>
      </x:c>
      <x:c r="F503" s="30" t="str">
        <x:v>Estate / grouped industrial area</x:v>
      </x:c>
      <x:c r="G503" s="14" t="n">
        <x:f>COUNTIFS('Unit details'!$B$336:$B$980,$A503,'Unit details'!$V$336:$V$980,$A503&amp;" — "&amp;$B503,'Unit details'!$H$336:$H$980,"Current",'Unit details'!$E$336:$E$980,"Town")</x:f>
        <x:v>0</x:v>
      </x:c>
      <x:c r="H503" s="14" t="n">
        <x:f>COUNTIFS('Unit details'!$B$336:$B$980,$A503,'Unit details'!$V$336:$V$980,$A503&amp;" — "&amp;$B503,'Unit details'!$H$336:$H$980,"Current",'Unit details'!$E$336:$E$980,"Nearby")</x:f>
        <x:v>0</x:v>
      </x:c>
      <x:c r="I503" s="14" t="n">
        <x:f>COUNTIFS('Unit details'!$B$336:$B$980,$A503,'Unit details'!$V$336:$V$980,$A503&amp;" — "&amp;$B503,'Unit details'!$H$336:$H$980,"Current")</x:f>
        <x:v>0</x:v>
      </x:c>
      <x:c r="J503" s="14" t="n">
        <x:f>SUMIFS('Unit details'!$Y$336:$Y$980,'Unit details'!$B$336:$B$980,$A503,'Unit details'!$V$336:$V$980,$A503&amp;" — "&amp;$B503,'Unit details'!$H$336:$H$980,"Future")</x:f>
        <x:v>0</x:v>
      </x:c>
      <x:c r="K503" s="14" t="n">
        <x:f>COUNTIFS('Unit details'!$B$336:$B$980,$A503,'Unit details'!$V$336:$V$980,$A503&amp;" — "&amp;$B503,'Unit details'!$H$336:$H$980,"Uncertain")</x:f>
        <x:v>0</x:v>
      </x:c>
      <x:c r="L503" s="15" t="str">
        <x:v>Mixed offices/light industrial workshops. Host population uses Census 2021 BUA where the named locality can be matched. Nested schemes are grouped once; zero current means no identified unit in reviewed sources.</x:v>
      </x:c>
      <x:c r="M503" s="15" t="str">
        <x:v>https://nfec.co.uk/</x:v>
      </x:c>
      <x:c r="N503" s="15" t="str"/>
    </x:row>
    <x:row r="504" ht="49" customHeight="1">
      <x:c r="A504" s="15" t="str">
        <x:v>Totton</x:v>
      </x:c>
      <x:c r="B504" s="15" t="str">
        <x:v>Rushington Business Park</x:v>
      </x:c>
      <x:c r="C504" s="15" t="str">
        <x:v>Totton</x:v>
      </x:c>
      <x:c r="D504" s="14" t="n">
        <x:v>28090</x:v>
      </x:c>
      <x:c r="E504" s="30" t="str">
        <x:v>Town</x:v>
      </x:c>
      <x:c r="F504" s="30" t="str">
        <x:v>Estate / grouped industrial area</x:v>
      </x:c>
      <x:c r="G504" s="14" t="n">
        <x:f>COUNTIFS('Unit details'!$B$336:$B$980,$A504,'Unit details'!$V$336:$V$980,$A504&amp;" — "&amp;$B504,'Unit details'!$H$336:$H$980,"Current",'Unit details'!$E$336:$E$980,"Town")</x:f>
        <x:v>1</x:v>
      </x:c>
      <x:c r="H504" s="14" t="n">
        <x:f>COUNTIFS('Unit details'!$B$336:$B$980,$A504,'Unit details'!$V$336:$V$980,$A504&amp;" — "&amp;$B504,'Unit details'!$H$336:$H$980,"Current",'Unit details'!$E$336:$E$980,"Nearby")</x:f>
        <x:v>0</x:v>
      </x:c>
      <x:c r="I504" s="14" t="n">
        <x:f>COUNTIFS('Unit details'!$B$336:$B$980,$A504,'Unit details'!$V$336:$V$980,$A504&amp;" — "&amp;$B504,'Unit details'!$H$336:$H$980,"Current")</x:f>
        <x:v>1</x:v>
      </x:c>
      <x:c r="J504" s="14" t="n">
        <x:f>SUMIFS('Unit details'!$Y$336:$Y$980,'Unit details'!$B$336:$B$980,$A504,'Unit details'!$V$336:$V$980,$A504&amp;" — "&amp;$B504,'Unit details'!$H$336:$H$980,"Future")</x:f>
        <x:v>0</x:v>
      </x:c>
      <x:c r="K504" s="14" t="n">
        <x:f>COUNTIFS('Unit details'!$B$336:$B$980,$A504,'Unit details'!$V$336:$V$980,$A504&amp;" — "&amp;$B504,'Unit details'!$H$336:$H$980,"Uncertain")</x:f>
        <x:v>0</x:v>
      </x:c>
      <x:c r="L504" s="15" t="str">
        <x:v>Enterprise centre treated as nested site; 71 total offices/workshops not vacancy count. Host population uses Census 2021 BUA where the named locality can be matched. Nested schemes are grouped once; zero current means no identified unit in reviewed sources.</x:v>
      </x:c>
      <x:c r="M504" s="15" t="str">
        <x:v>https://www.rightmove.co.uk/properties/759320359355057#/?channel=COM_LET</x:v>
      </x:c>
      <x:c r="N504" s="15" t="str"/>
    </x:row>
    <x:row r="505" ht="49" customHeight="1">
      <x:c r="A505" s="15" t="str">
        <x:v>Bridport</x:v>
      </x:c>
      <x:c r="B505" s="15" t="str">
        <x:v>Rope Walks (standalone)</x:v>
      </x:c>
      <x:c r="C505" s="15" t="str">
        <x:v>Bridport</x:v>
      </x:c>
      <x:c r="D505" s="14" t="n">
        <x:v>12295</x:v>
      </x:c>
      <x:c r="E505" s="30" t="str">
        <x:v>Context</x:v>
      </x:c>
      <x:c r="F505" s="30" t="str">
        <x:v>Standalone / other premises</x:v>
      </x:c>
      <x:c r="G505" s="14" t="n">
        <x:f>COUNTIFS('Unit details'!$B$336:$B$980,$A505,'Unit details'!$V$336:$V$980,$A505&amp;" — "&amp;$B505,'Unit details'!$H$336:$H$980,"Current",'Unit details'!$E$336:$E$980,"Town")</x:f>
        <x:v>0</x:v>
      </x:c>
      <x:c r="H505" s="14" t="n">
        <x:f>COUNTIFS('Unit details'!$B$336:$B$980,$A505,'Unit details'!$V$336:$V$980,$A505&amp;" — "&amp;$B505,'Unit details'!$H$336:$H$980,"Current",'Unit details'!$E$336:$E$980,"Nearby")</x:f>
        <x:v>0</x:v>
      </x:c>
      <x:c r="I505" s="14" t="n">
        <x:f>COUNTIFS('Unit details'!$B$336:$B$980,$A505,'Unit details'!$V$336:$V$980,$A505&amp;" — "&amp;$B505,'Unit details'!$H$336:$H$980,"Current")</x:f>
        <x:v>1</x:v>
      </x:c>
      <x:c r="J505" s="14" t="n">
        <x:f>SUMIFS('Unit details'!$Y$336:$Y$980,'Unit details'!$B$336:$B$980,$A505,'Unit details'!$V$336:$V$980,$A505&amp;" — "&amp;$B505,'Unit details'!$H$336:$H$980,"Future")</x:f>
        <x:v>0</x:v>
      </x:c>
      <x:c r="K505" s="14" t="n">
        <x:f>COUNTIFS('Unit details'!$B$336:$B$980,$A505,'Unit details'!$V$336:$V$980,$A505&amp;" — "&amp;$B505,'Unit details'!$H$336:$H$980,"Uncertain")</x:f>
        <x:v>0</x:v>
      </x:c>
      <x:c r="L505" s="15" t="str">
        <x:v>Identified from an individual marketing record. Minimum inventory of named estates and grouped industrial areas. Host population uses Census 2021 BUA where the named locality can be matched. Nested schemes are grouped once; zero current means no identified unit in reviewed sources.</x:v>
      </x:c>
      <x:c r="M505" s="15" t="str">
        <x:v>https://www.rightmove.co.uk/properties/773366246769857#/?channel=COM_LET</x:v>
      </x:c>
      <x:c r="N505" s="15" t="str"/>
    </x:row>
    <x:row r="506" ht="49" customHeight="1">
      <x:c r="A506" s="15" t="str">
        <x:v>Bridport</x:v>
      </x:c>
      <x:c r="B506" s="15" t="str">
        <x:v>St Michaels Trading Estate</x:v>
      </x:c>
      <x:c r="C506" s="15" t="str">
        <x:v>Bridport</x:v>
      </x:c>
      <x:c r="D506" s="14" t="n">
        <x:v>12295</x:v>
      </x:c>
      <x:c r="E506" s="30" t="str">
        <x:v>Context</x:v>
      </x:c>
      <x:c r="F506" s="30" t="str">
        <x:v>Estate / grouped industrial area</x:v>
      </x:c>
      <x:c r="G506" s="14" t="n">
        <x:f>COUNTIFS('Unit details'!$B$336:$B$980,$A506,'Unit details'!$V$336:$V$980,$A506&amp;" — "&amp;$B506,'Unit details'!$H$336:$H$980,"Current",'Unit details'!$E$336:$E$980,"Town")</x:f>
        <x:v>0</x:v>
      </x:c>
      <x:c r="H506" s="14" t="n">
        <x:f>COUNTIFS('Unit details'!$B$336:$B$980,$A506,'Unit details'!$V$336:$V$980,$A506&amp;" — "&amp;$B506,'Unit details'!$H$336:$H$980,"Current",'Unit details'!$E$336:$E$980,"Nearby")</x:f>
        <x:v>0</x:v>
      </x:c>
      <x:c r="I506" s="14" t="n">
        <x:f>COUNTIFS('Unit details'!$B$336:$B$980,$A506,'Unit details'!$V$336:$V$980,$A506&amp;" — "&amp;$B506,'Unit details'!$H$336:$H$980,"Current")</x:f>
        <x:v>1</x:v>
      </x:c>
      <x:c r="J506" s="14" t="n">
        <x:f>SUMIFS('Unit details'!$Y$336:$Y$980,'Unit details'!$B$336:$B$980,$A506,'Unit details'!$V$336:$V$980,$A506&amp;" — "&amp;$B506,'Unit details'!$H$336:$H$980,"Future")</x:f>
        <x:v>0</x:v>
      </x:c>
      <x:c r="K506" s="14" t="n">
        <x:f>COUNTIFS('Unit details'!$B$336:$B$980,$A506,'Unit details'!$V$336:$V$980,$A506&amp;" — "&amp;$B506,'Unit details'!$H$336:$H$980,"Uncertain")</x:f>
        <x:v>0</x:v>
      </x:c>
      <x:c r="L506" s="15" t="str">
        <x:v>Observed named estate/employment area; minimum inventory, not exhaustive. Host population uses Census 2021 BUA where the named locality can be matched. Nested schemes are grouped once; zero current means no identified unit in reviewed sources.</x:v>
      </x:c>
      <x:c r="M506" s="15" t="str">
        <x:v>https://www.zoopla.co.uk/to-rent/commercial/details/72829082/</x:v>
      </x:c>
      <x:c r="N506" s="15" t="str"/>
    </x:row>
    <x:row r="507" ht="49" customHeight="1">
      <x:c r="A507" s="15" t="str">
        <x:v>Bridport</x:v>
      </x:c>
      <x:c r="B507" s="15" t="str">
        <x:v>Crepe Farm</x:v>
      </x:c>
      <x:c r="C507" s="15" t="str">
        <x:v>Bridport</x:v>
      </x:c>
      <x:c r="D507" s="14" t="n">
        <x:v>12295</x:v>
      </x:c>
      <x:c r="E507" s="30" t="str">
        <x:v>Town</x:v>
      </x:c>
      <x:c r="F507" s="30" t="str">
        <x:v>Estate / grouped industrial area</x:v>
      </x:c>
      <x:c r="G507" s="14" t="n">
        <x:f>COUNTIFS('Unit details'!$B$336:$B$980,$A507,'Unit details'!$V$336:$V$980,$A507&amp;" — "&amp;$B507,'Unit details'!$H$336:$H$980,"Current",'Unit details'!$E$336:$E$980,"Town")</x:f>
        <x:v>0</x:v>
      </x:c>
      <x:c r="H507" s="14" t="n">
        <x:f>COUNTIFS('Unit details'!$B$336:$B$980,$A507,'Unit details'!$V$336:$V$980,$A507&amp;" — "&amp;$B507,'Unit details'!$H$336:$H$980,"Current",'Unit details'!$E$336:$E$980,"Nearby")</x:f>
        <x:v>0</x:v>
      </x:c>
      <x:c r="I507" s="14" t="n">
        <x:f>COUNTIFS('Unit details'!$B$336:$B$980,$A507,'Unit details'!$V$336:$V$980,$A507&amp;" — "&amp;$B507,'Unit details'!$H$336:$H$980,"Current")</x:f>
        <x:v>0</x:v>
      </x:c>
      <x:c r="J507" s="14" t="n">
        <x:f>SUMIFS('Unit details'!$Y$336:$Y$980,'Unit details'!$B$336:$B$980,$A507,'Unit details'!$V$336:$V$980,$A507&amp;" — "&amp;$B507,'Unit details'!$H$336:$H$980,"Future")</x:f>
        <x:v>0</x:v>
      </x:c>
      <x:c r="K507" s="14" t="n">
        <x:f>COUNTIFS('Unit details'!$B$336:$B$980,$A507,'Unit details'!$V$336:$V$980,$A507&amp;" — "&amp;$B507,'Unit details'!$H$336:$H$980,"Uncertain")</x:f>
        <x:v>0</x:v>
      </x:c>
      <x:c r="L507" s="15" t="str">
        <x:v>Existing site in adopted plan; Bridport below 20,000; wider context only. Host population uses Census 2021 BUA where the named locality can be matched. Nested schemes are grouped once; zero current means no identified unit in reviewed sources.</x:v>
      </x:c>
      <x:c r="M507" s="15" t="str">
        <x:v>https://www.planvu.co.uk/wdwp/written/lp/cpt4.php</x:v>
      </x:c>
      <x:c r="N507" s="15" t="str"/>
    </x:row>
    <x:row r="508" ht="49" customHeight="1">
      <x:c r="A508" s="15" t="str">
        <x:v>Bridport</x:v>
      </x:c>
      <x:c r="B508" s="15" t="str">
        <x:v>Dreadnought Trading Estate</x:v>
      </x:c>
      <x:c r="C508" s="15" t="str">
        <x:v>Bridport</x:v>
      </x:c>
      <x:c r="D508" s="14" t="n">
        <x:v>12295</x:v>
      </x:c>
      <x:c r="E508" s="30" t="str">
        <x:v>Town</x:v>
      </x:c>
      <x:c r="F508" s="30" t="str">
        <x:v>Estate / grouped industrial area</x:v>
      </x:c>
      <x:c r="G508" s="14" t="n">
        <x:f>COUNTIFS('Unit details'!$B$336:$B$980,$A508,'Unit details'!$V$336:$V$980,$A508&amp;" — "&amp;$B508,'Unit details'!$H$336:$H$980,"Current",'Unit details'!$E$336:$E$980,"Town")</x:f>
        <x:v>0</x:v>
      </x:c>
      <x:c r="H508" s="14" t="n">
        <x:f>COUNTIFS('Unit details'!$B$336:$B$980,$A508,'Unit details'!$V$336:$V$980,$A508&amp;" — "&amp;$B508,'Unit details'!$H$336:$H$980,"Current",'Unit details'!$E$336:$E$980,"Nearby")</x:f>
        <x:v>0</x:v>
      </x:c>
      <x:c r="I508" s="14" t="n">
        <x:f>COUNTIFS('Unit details'!$B$336:$B$980,$A508,'Unit details'!$V$336:$V$980,$A508&amp;" — "&amp;$B508,'Unit details'!$H$336:$H$980,"Current")</x:f>
        <x:v>0</x:v>
      </x:c>
      <x:c r="J508" s="14" t="n">
        <x:f>SUMIFS('Unit details'!$Y$336:$Y$980,'Unit details'!$B$336:$B$980,$A508,'Unit details'!$V$336:$V$980,$A508&amp;" — "&amp;$B508,'Unit details'!$H$336:$H$980,"Future")</x:f>
        <x:v>0</x:v>
      </x:c>
      <x:c r="K508" s="14" t="n">
        <x:f>COUNTIFS('Unit details'!$B$336:$B$980,$A508,'Unit details'!$V$336:$V$980,$A508&amp;" — "&amp;$B508,'Unit details'!$H$336:$H$980,"Uncertain")</x:f>
        <x:v>0</x:v>
      </x:c>
      <x:c r="L508" s="15" t="str">
        <x:v>Existing site in adopted plan; Bridport below 20,000; wider context only. Host population uses Census 2021 BUA where the named locality can be matched. Nested schemes are grouped once; zero current means no identified unit in reviewed sources.</x:v>
      </x:c>
      <x:c r="M508" s="15" t="str">
        <x:v>https://www.planvu.co.uk/wdwp/written/lp/cpt4.php</x:v>
      </x:c>
      <x:c r="N508" s="15" t="str"/>
    </x:row>
    <x:row r="509" ht="49" customHeight="1">
      <x:c r="A509" s="15" t="str">
        <x:v>Bridport</x:v>
      </x:c>
      <x:c r="B509" s="15" t="str">
        <x:v>Gore Cross</x:v>
      </x:c>
      <x:c r="C509" s="15" t="str">
        <x:v>Bridport</x:v>
      </x:c>
      <x:c r="D509" s="14" t="n">
        <x:v>12295</x:v>
      </x:c>
      <x:c r="E509" s="30" t="str">
        <x:v>Town</x:v>
      </x:c>
      <x:c r="F509" s="30" t="str">
        <x:v>Estate / grouped industrial area</x:v>
      </x:c>
      <x:c r="G509" s="14" t="n">
        <x:f>COUNTIFS('Unit details'!$B$336:$B$980,$A509,'Unit details'!$V$336:$V$980,$A509&amp;" — "&amp;$B509,'Unit details'!$H$336:$H$980,"Current",'Unit details'!$E$336:$E$980,"Town")</x:f>
        <x:v>0</x:v>
      </x:c>
      <x:c r="H509" s="14" t="n">
        <x:f>COUNTIFS('Unit details'!$B$336:$B$980,$A509,'Unit details'!$V$336:$V$980,$A509&amp;" — "&amp;$B509,'Unit details'!$H$336:$H$980,"Current",'Unit details'!$E$336:$E$980,"Nearby")</x:f>
        <x:v>0</x:v>
      </x:c>
      <x:c r="I509" s="14" t="n">
        <x:f>COUNTIFS('Unit details'!$B$336:$B$980,$A509,'Unit details'!$V$336:$V$980,$A509&amp;" — "&amp;$B509,'Unit details'!$H$336:$H$980,"Current")</x:f>
        <x:v>0</x:v>
      </x:c>
      <x:c r="J509" s="14" t="n">
        <x:f>SUMIFS('Unit details'!$Y$336:$Y$980,'Unit details'!$B$336:$B$980,$A509,'Unit details'!$V$336:$V$980,$A509&amp;" — "&amp;$B509,'Unit details'!$H$336:$H$980,"Future")</x:f>
        <x:v>0</x:v>
      </x:c>
      <x:c r="K509" s="14" t="n">
        <x:f>COUNTIFS('Unit details'!$B$336:$B$980,$A509,'Unit details'!$V$336:$V$980,$A509&amp;" — "&amp;$B509,'Unit details'!$H$336:$H$980,"Uncertain")</x:f>
        <x:v>0</x:v>
      </x:c>
      <x:c r="L509" s="15" t="str">
        <x:v>Existing site in adopted plan; Bridport below 20,000; wider context only. Host population uses Census 2021 BUA where the named locality can be matched. Nested schemes are grouped once; zero current means no identified unit in reviewed sources.</x:v>
      </x:c>
      <x:c r="M509" s="15" t="str">
        <x:v>https://www.planvu.co.uk/wdwp/written/lp/cpt4.php</x:v>
      </x:c>
      <x:c r="N509" s="15" t="str"/>
    </x:row>
    <x:row r="510" ht="49" customHeight="1">
      <x:c r="A510" s="15" t="str">
        <x:v>Bridport</x:v>
      </x:c>
      <x:c r="B510" s="15" t="str">
        <x:v>North Mills Trading Estate</x:v>
      </x:c>
      <x:c r="C510" s="15" t="str">
        <x:v>Bridport</x:v>
      </x:c>
      <x:c r="D510" s="14" t="n">
        <x:v>12295</x:v>
      </x:c>
      <x:c r="E510" s="30" t="str">
        <x:v>Town</x:v>
      </x:c>
      <x:c r="F510" s="30" t="str">
        <x:v>Estate / grouped industrial area</x:v>
      </x:c>
      <x:c r="G510" s="14" t="n">
        <x:f>COUNTIFS('Unit details'!$B$336:$B$980,$A510,'Unit details'!$V$336:$V$980,$A510&amp;" — "&amp;$B510,'Unit details'!$H$336:$H$980,"Current",'Unit details'!$E$336:$E$980,"Town")</x:f>
        <x:v>0</x:v>
      </x:c>
      <x:c r="H510" s="14" t="n">
        <x:f>COUNTIFS('Unit details'!$B$336:$B$980,$A510,'Unit details'!$V$336:$V$980,$A510&amp;" — "&amp;$B510,'Unit details'!$H$336:$H$980,"Current",'Unit details'!$E$336:$E$980,"Nearby")</x:f>
        <x:v>0</x:v>
      </x:c>
      <x:c r="I510" s="14" t="n">
        <x:f>COUNTIFS('Unit details'!$B$336:$B$980,$A510,'Unit details'!$V$336:$V$980,$A510&amp;" — "&amp;$B510,'Unit details'!$H$336:$H$980,"Current")</x:f>
        <x:v>0</x:v>
      </x:c>
      <x:c r="J510" s="14" t="n">
        <x:f>SUMIFS('Unit details'!$Y$336:$Y$980,'Unit details'!$B$336:$B$980,$A510,'Unit details'!$V$336:$V$980,$A510&amp;" — "&amp;$B510,'Unit details'!$H$336:$H$980,"Future")</x:f>
        <x:v>0</x:v>
      </x:c>
      <x:c r="K510" s="14" t="n">
        <x:f>COUNTIFS('Unit details'!$B$336:$B$980,$A510,'Unit details'!$V$336:$V$980,$A510&amp;" — "&amp;$B510,'Unit details'!$H$336:$H$980,"Uncertain")</x:f>
        <x:v>0</x:v>
      </x:c>
      <x:c r="L510" s="15" t="str">
        <x:v>Existing site in adopted plan; Bridport below 20,000; wider context only. Host population uses Census 2021 BUA where the named locality can be matched. Nested schemes are grouped once; zero current means no identified unit in reviewed sources.</x:v>
      </x:c>
      <x:c r="M510" s="15" t="str">
        <x:v>https://www.planvu.co.uk/wdwp/written/lp/cpt4.php</x:v>
      </x:c>
      <x:c r="N510" s="15" t="str"/>
    </x:row>
    <x:row r="511" ht="49" customHeight="1">
      <x:c r="A511" s="15" t="str">
        <x:v>Bridport</x:v>
      </x:c>
      <x:c r="B511" s="15" t="str">
        <x:v>Pymore Mills</x:v>
      </x:c>
      <x:c r="C511" s="15" t="str">
        <x:v>Bridport</x:v>
      </x:c>
      <x:c r="D511" s="14" t="n">
        <x:v>12295</x:v>
      </x:c>
      <x:c r="E511" s="30" t="str">
        <x:v>Town</x:v>
      </x:c>
      <x:c r="F511" s="30" t="str">
        <x:v>Estate / grouped industrial area</x:v>
      </x:c>
      <x:c r="G511" s="14" t="n">
        <x:f>COUNTIFS('Unit details'!$B$336:$B$980,$A511,'Unit details'!$V$336:$V$980,$A511&amp;" — "&amp;$B511,'Unit details'!$H$336:$H$980,"Current",'Unit details'!$E$336:$E$980,"Town")</x:f>
        <x:v>0</x:v>
      </x:c>
      <x:c r="H511" s="14" t="n">
        <x:f>COUNTIFS('Unit details'!$B$336:$B$980,$A511,'Unit details'!$V$336:$V$980,$A511&amp;" — "&amp;$B511,'Unit details'!$H$336:$H$980,"Current",'Unit details'!$E$336:$E$980,"Nearby")</x:f>
        <x:v>0</x:v>
      </x:c>
      <x:c r="I511" s="14" t="n">
        <x:f>COUNTIFS('Unit details'!$B$336:$B$980,$A511,'Unit details'!$V$336:$V$980,$A511&amp;" — "&amp;$B511,'Unit details'!$H$336:$H$980,"Current")</x:f>
        <x:v>0</x:v>
      </x:c>
      <x:c r="J511" s="14" t="n">
        <x:f>SUMIFS('Unit details'!$Y$336:$Y$980,'Unit details'!$B$336:$B$980,$A511,'Unit details'!$V$336:$V$980,$A511&amp;" — "&amp;$B511,'Unit details'!$H$336:$H$980,"Future")</x:f>
        <x:v>0</x:v>
      </x:c>
      <x:c r="K511" s="14" t="n">
        <x:f>COUNTIFS('Unit details'!$B$336:$B$980,$A511,'Unit details'!$V$336:$V$980,$A511&amp;" — "&amp;$B511,'Unit details'!$H$336:$H$980,"Uncertain")</x:f>
        <x:v>0</x:v>
      </x:c>
      <x:c r="L511" s="15" t="str">
        <x:v>Existing site in adopted plan; Bridport below 20,000; wider context only. Host population uses Census 2021 BUA where the named locality can be matched. Nested schemes are grouped once; zero current means no identified unit in reviewed sources.</x:v>
      </x:c>
      <x:c r="M511" s="15" t="str">
        <x:v>https://www.planvu.co.uk/wdwp/written/lp/cpt4.php</x:v>
      </x:c>
      <x:c r="N511" s="15" t="str"/>
    </x:row>
    <x:row r="512" ht="49" customHeight="1">
      <x:c r="A512" s="15" t="str">
        <x:v>Bridport</x:v>
      </x:c>
      <x:c r="B512" s="15" t="str">
        <x:v>St Andrews Trading Estate</x:v>
      </x:c>
      <x:c r="C512" s="15" t="str">
        <x:v>Bridport</x:v>
      </x:c>
      <x:c r="D512" s="14" t="n">
        <x:v>12295</x:v>
      </x:c>
      <x:c r="E512" s="30" t="str">
        <x:v>Town</x:v>
      </x:c>
      <x:c r="F512" s="30" t="str">
        <x:v>Estate / grouped industrial area</x:v>
      </x:c>
      <x:c r="G512" s="14" t="n">
        <x:f>COUNTIFS('Unit details'!$B$336:$B$980,$A512,'Unit details'!$V$336:$V$980,$A512&amp;" — "&amp;$B512,'Unit details'!$H$336:$H$980,"Current",'Unit details'!$E$336:$E$980,"Town")</x:f>
        <x:v>0</x:v>
      </x:c>
      <x:c r="H512" s="14" t="n">
        <x:f>COUNTIFS('Unit details'!$B$336:$B$980,$A512,'Unit details'!$V$336:$V$980,$A512&amp;" — "&amp;$B512,'Unit details'!$H$336:$H$980,"Current",'Unit details'!$E$336:$E$980,"Nearby")</x:f>
        <x:v>0</x:v>
      </x:c>
      <x:c r="I512" s="14" t="n">
        <x:f>COUNTIFS('Unit details'!$B$336:$B$980,$A512,'Unit details'!$V$336:$V$980,$A512&amp;" — "&amp;$B512,'Unit details'!$H$336:$H$980,"Current")</x:f>
        <x:v>0</x:v>
      </x:c>
      <x:c r="J512" s="14" t="n">
        <x:f>SUMIFS('Unit details'!$Y$336:$Y$980,'Unit details'!$B$336:$B$980,$A512,'Unit details'!$V$336:$V$980,$A512&amp;" — "&amp;$B512,'Unit details'!$H$336:$H$980,"Future")</x:f>
        <x:v>0</x:v>
      </x:c>
      <x:c r="K512" s="14" t="n">
        <x:f>COUNTIFS('Unit details'!$B$336:$B$980,$A512,'Unit details'!$V$336:$V$980,$A512&amp;" — "&amp;$B512,'Unit details'!$H$336:$H$980,"Uncertain")</x:f>
        <x:v>0</x:v>
      </x:c>
      <x:c r="L512" s="15" t="str">
        <x:v>Existing site in adopted plan; Bridport below 20,000; wider context only. Host population uses Census 2021 BUA where the named locality can be matched. Nested schemes are grouped once; zero current means no identified unit in reviewed sources.</x:v>
      </x:c>
      <x:c r="M512" s="15" t="str">
        <x:v>https://www.planvu.co.uk/wdwp/written/lp/cpt4.php</x:v>
      </x:c>
      <x:c r="N512" s="15" t="str"/>
    </x:row>
    <x:row r="513" ht="49" customHeight="1">
      <x:c r="A513" s="15" t="str">
        <x:v>Burnham-on-Sea / Highbridge</x:v>
      </x:c>
      <x:c r="B513" s="15" t="str">
        <x:v>Isleport business park development</x:v>
      </x:c>
      <x:c r="C513" s="15" t="str">
        <x:v>Highbridge</x:v>
      </x:c>
      <x:c r="D513" s="14" t="n">
        <x:v>5365</x:v>
      </x:c>
      <x:c r="E513" s="30" t="str">
        <x:v>Context</x:v>
      </x:c>
      <x:c r="F513" s="30" t="str">
        <x:v>Estate / grouped industrial area</x:v>
      </x:c>
      <x:c r="G513" s="14" t="n">
        <x:f>COUNTIFS('Unit details'!$B$336:$B$980,$A513,'Unit details'!$V$336:$V$980,$A513&amp;" — "&amp;$B513,'Unit details'!$H$336:$H$980,"Current",'Unit details'!$E$336:$E$980,"Town")</x:f>
        <x:v>0</x:v>
      </x:c>
      <x:c r="H513" s="14" t="n">
        <x:f>COUNTIFS('Unit details'!$B$336:$B$980,$A513,'Unit details'!$V$336:$V$980,$A513&amp;" — "&amp;$B513,'Unit details'!$H$336:$H$980,"Current",'Unit details'!$E$336:$E$980,"Nearby")</x:f>
        <x:v>0</x:v>
      </x:c>
      <x:c r="I513" s="14" t="n">
        <x:f>COUNTIFS('Unit details'!$B$336:$B$980,$A513,'Unit details'!$V$336:$V$980,$A513&amp;" — "&amp;$B513,'Unit details'!$H$336:$H$980,"Current")</x:f>
        <x:v>0</x:v>
      </x:c>
      <x:c r="J513" s="14" t="n">
        <x:f>SUMIFS('Unit details'!$Y$336:$Y$980,'Unit details'!$B$336:$B$980,$A513,'Unit details'!$V$336:$V$980,$A513&amp;" — "&amp;$B513,'Unit details'!$H$336:$H$980,"Future")</x:f>
        <x:v>0</x:v>
      </x:c>
      <x:c r="K513" s="14" t="n">
        <x:f>COUNTIFS('Unit details'!$B$336:$B$980,$A513,'Unit details'!$V$336:$V$980,$A513&amp;" — "&amp;$B513,'Unit details'!$H$336:$H$980,"Uncertain")</x:f>
        <x:v>0</x:v>
      </x:c>
      <x:c r="L513"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513" s="15" t="str">
        <x:v>https://www.zoopla.co.uk/to-rent/commercial/details/69028693/</x:v>
      </x:c>
      <x:c r="N513" s="15" t="str"/>
    </x:row>
    <x:row r="514" ht="49" customHeight="1">
      <x:c r="A514" s="15" t="str">
        <x:v>Burnham-on-Sea / Highbridge</x:v>
      </x:c>
      <x:c r="B514" s="15" t="str">
        <x:v>Mendip Business Park</x:v>
      </x:c>
      <x:c r="C514" s="15" t="str">
        <x:v>Rooksbridge</x:v>
      </x:c>
      <x:c r="D514" s="14" t="n">
        <x:v>395</x:v>
      </x:c>
      <x:c r="E514" s="30" t="str">
        <x:v>Context</x:v>
      </x:c>
      <x:c r="F514" s="30" t="str">
        <x:v>Estate / grouped industrial area</x:v>
      </x:c>
      <x:c r="G514" s="14" t="n">
        <x:f>COUNTIFS('Unit details'!$B$336:$B$980,$A514,'Unit details'!$V$336:$V$980,$A514&amp;" — "&amp;$B514,'Unit details'!$H$336:$H$980,"Current",'Unit details'!$E$336:$E$980,"Town")</x:f>
        <x:v>0</x:v>
      </x:c>
      <x:c r="H514" s="14" t="n">
        <x:f>COUNTIFS('Unit details'!$B$336:$B$980,$A514,'Unit details'!$V$336:$V$980,$A514&amp;" — "&amp;$B514,'Unit details'!$H$336:$H$980,"Current",'Unit details'!$E$336:$E$980,"Nearby")</x:f>
        <x:v>0</x:v>
      </x:c>
      <x:c r="I514" s="14" t="n">
        <x:f>COUNTIFS('Unit details'!$B$336:$B$980,$A514,'Unit details'!$V$336:$V$980,$A514&amp;" — "&amp;$B514,'Unit details'!$H$336:$H$980,"Current")</x:f>
        <x:v>1</x:v>
      </x:c>
      <x:c r="J514" s="14" t="n">
        <x:f>SUMIFS('Unit details'!$Y$336:$Y$980,'Unit details'!$B$336:$B$980,$A514,'Unit details'!$V$336:$V$980,$A514&amp;" — "&amp;$B514,'Unit details'!$H$336:$H$980,"Future")</x:f>
        <x:v>0</x:v>
      </x:c>
      <x:c r="K514" s="14" t="n">
        <x:f>COUNTIFS('Unit details'!$B$336:$B$980,$A514,'Unit details'!$V$336:$V$980,$A514&amp;" — "&amp;$B514,'Unit details'!$H$336:$H$980,"Uncertain")</x:f>
        <x:v>0</x:v>
      </x:c>
      <x:c r="L514"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514" s="15" t="str">
        <x:v>https://www.zoopla.co.uk/to-rent/commercial/details/73966426/</x:v>
      </x:c>
      <x:c r="N514" s="15" t="str"/>
    </x:row>
    <x:row r="515" ht="49" customHeight="1">
      <x:c r="A515" s="15" t="str">
        <x:v>Burnham-on-Sea / Highbridge</x:v>
      </x:c>
      <x:c r="B515" s="15" t="str">
        <x:v>Mill Batch Farm</x:v>
      </x:c>
      <x:c r="C515" s="15" t="str">
        <x:v>East Brent</x:v>
      </x:c>
      <x:c r="D515" s="14" t="n">
        <x:v>670</x:v>
      </x:c>
      <x:c r="E515" s="30" t="str">
        <x:v>Context</x:v>
      </x:c>
      <x:c r="F515" s="30" t="str">
        <x:v>Standalone / other premises</x:v>
      </x:c>
      <x:c r="G515" s="14" t="n">
        <x:f>COUNTIFS('Unit details'!$B$336:$B$980,$A515,'Unit details'!$V$336:$V$980,$A515&amp;" — "&amp;$B515,'Unit details'!$H$336:$H$980,"Current",'Unit details'!$E$336:$E$980,"Town")</x:f>
        <x:v>0</x:v>
      </x:c>
      <x:c r="H515" s="14" t="n">
        <x:f>COUNTIFS('Unit details'!$B$336:$B$980,$A515,'Unit details'!$V$336:$V$980,$A515&amp;" — "&amp;$B515,'Unit details'!$H$336:$H$980,"Current",'Unit details'!$E$336:$E$980,"Nearby")</x:f>
        <x:v>0</x:v>
      </x:c>
      <x:c r="I515" s="14" t="n">
        <x:f>COUNTIFS('Unit details'!$B$336:$B$980,$A515,'Unit details'!$V$336:$V$980,$A515&amp;" — "&amp;$B515,'Unit details'!$H$336:$H$980,"Current")</x:f>
        <x:v>1</x:v>
      </x:c>
      <x:c r="J515" s="14" t="n">
        <x:f>SUMIFS('Unit details'!$Y$336:$Y$980,'Unit details'!$B$336:$B$980,$A515,'Unit details'!$V$336:$V$980,$A515&amp;" — "&amp;$B515,'Unit details'!$H$336:$H$980,"Future")</x:f>
        <x:v>0</x:v>
      </x:c>
      <x:c r="K515" s="14" t="n">
        <x:f>COUNTIFS('Unit details'!$B$336:$B$980,$A515,'Unit details'!$V$336:$V$980,$A515&amp;" — "&amp;$B515,'Unit details'!$H$336:$H$980,"Uncertain")</x:f>
        <x:v>0</x:v>
      </x:c>
      <x:c r="L515"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515" s="15" t="str">
        <x:v>https://www.rightmove.co.uk/properties/774664077503169#/?channel=COM_LET</x:v>
      </x:c>
      <x:c r="N515" s="15" t="str"/>
    </x:row>
    <x:row r="516" ht="49" customHeight="1">
      <x:c r="A516" s="15" t="str">
        <x:v>Burnham-on-Sea / Highbridge</x:v>
      </x:c>
      <x:c r="B516" s="15" t="str">
        <x:v>Walrow Industrial Estate</x:v>
      </x:c>
      <x:c r="C516" s="15" t="str">
        <x:v>Highbridge</x:v>
      </x:c>
      <x:c r="D516" s="14" t="n">
        <x:v>5365</x:v>
      </x:c>
      <x:c r="E516" s="30" t="str">
        <x:v>Context</x:v>
      </x:c>
      <x:c r="F516" s="30" t="str">
        <x:v>Estate / grouped industrial area</x:v>
      </x:c>
      <x:c r="G516" s="14" t="n">
        <x:f>COUNTIFS('Unit details'!$B$336:$B$980,$A516,'Unit details'!$V$336:$V$980,$A516&amp;" — "&amp;$B516,'Unit details'!$H$336:$H$980,"Current",'Unit details'!$E$336:$E$980,"Town")</x:f>
        <x:v>0</x:v>
      </x:c>
      <x:c r="H516" s="14" t="n">
        <x:f>COUNTIFS('Unit details'!$B$336:$B$980,$A516,'Unit details'!$V$336:$V$980,$A516&amp;" — "&amp;$B516,'Unit details'!$H$336:$H$980,"Current",'Unit details'!$E$336:$E$980,"Nearby")</x:f>
        <x:v>0</x:v>
      </x:c>
      <x:c r="I516" s="14" t="n">
        <x:f>COUNTIFS('Unit details'!$B$336:$B$980,$A516,'Unit details'!$V$336:$V$980,$A516&amp;" — "&amp;$B516,'Unit details'!$H$336:$H$980,"Current")</x:f>
        <x:v>3</x:v>
      </x:c>
      <x:c r="J516" s="14" t="n">
        <x:f>SUMIFS('Unit details'!$Y$336:$Y$980,'Unit details'!$B$336:$B$980,$A516,'Unit details'!$V$336:$V$980,$A516&amp;" — "&amp;$B516,'Unit details'!$H$336:$H$980,"Future")</x:f>
        <x:v>0</x:v>
      </x:c>
      <x:c r="K516" s="14" t="n">
        <x:f>COUNTIFS('Unit details'!$B$336:$B$980,$A516,'Unit details'!$V$336:$V$980,$A516&amp;" — "&amp;$B516,'Unit details'!$H$336:$H$980,"Uncertain")</x:f>
        <x:v>0</x:v>
      </x:c>
      <x:c r="L516" s="15" t="str">
        <x:v>Named estate / industrial area evidenced by current marketing. Minimum inventory, not exhaustive estate census. Host population uses Census 2021 BUA where the named locality can be matched. Nested schemes are grouped once; zero current means no identified unit in reviewed sources.</x:v>
      </x:c>
      <x:c r="M516" s="15" t="str">
        <x:v>https://www.zoopla.co.uk/to-rent/commercial/details/73339018/</x:v>
      </x:c>
      <x:c r="N516" s="15" t="str"/>
    </x:row>
    <x:row r="517" ht="42" customHeight="1">
      <x:c r="A517" s="15" t="str">
        <x:v>Brighton and Hove</x:v>
      </x:c>
      <x:c r="B517" s="15" t="str">
        <x:v>Standalone premises — Rottingdean</x:v>
      </x:c>
      <x:c r="C517" s="15" t="str">
        <x:v>Rottingdean</x:v>
      </x:c>
      <x:c r="D517" s="14"/>
      <x:c r="E517" s="30" t="str">
        <x:v>Nearby</x:v>
      </x:c>
      <x:c r="F517" s="30" t="str">
        <x:v>Standalone / other premises</x:v>
      </x:c>
      <x:c r="G517" s="14" t="n">
        <x:f>COUNTIFS('Unit details'!$B$981:$B$981,$A517,'Unit details'!$V$981:$V$981,$A517&amp;" — "&amp;$B517,'Unit details'!$H$981:$H$981,"Current",'Unit details'!$E$981:$E$981,"Town")</x:f>
        <x:v>0</x:v>
      </x:c>
      <x:c r="H517" s="14" t="n">
        <x:f>COUNTIFS('Unit details'!$B$981:$B$981,$A517,'Unit details'!$V$981:$V$981,$A517&amp;" — "&amp;$B517,'Unit details'!$H$981:$H$981,"Current",'Unit details'!$E$981:$E$981,"Nearby")</x:f>
        <x:v>1</x:v>
      </x:c>
      <x:c r="I517" s="14" t="n">
        <x:f>COUNTIFS('Unit details'!$B$981:$B$981,$A517,'Unit details'!$V$981:$V$981,$A517&amp;" — "&amp;$B517,'Unit details'!$H$981:$H$981,"Current")</x:f>
        <x:v>1</x:v>
      </x:c>
      <x:c r="J517" s="14" t="n">
        <x:f>SUMIFS('Unit details'!$Y$981:$Y$981,'Unit details'!$B$981:$B$981,$A517,'Unit details'!$V$981:$V$981,$A517&amp;" — "&amp;$B517,'Unit details'!$H$981:$H$981,"Future")</x:f>
        <x:v>0</x:v>
      </x:c>
      <x:c r="K517" s="14" t="n">
        <x:f>COUNTIFS('Unit details'!$B$981:$B$981,$A517,'Unit details'!$V$981:$V$981,$A517&amp;" — "&amp;$B517,'Unit details'!$H$981:$H$981,"Uncertain")</x:f>
        <x:v>0</x:v>
      </x:c>
      <x:c r="L517" s="15" t="str">
        <x:v>Identified from marketing. Estate inventory is a minimum of evidenced named areas, not a council stock census.</x:v>
      </x:c>
      <x:c r="M517" s="15" t="str">
        <x:v>https://www.rightmove.co.uk/properties/760896964543313#/?channel=COM_LET</x:v>
      </x:c>
      <x:c r="N517" s="15" t="str"/>
    </x:row>
    <x:row r="518" ht="42" customHeight="1">
      <x:c r="A518" s="15" t="str">
        <x:v>Brighton and Hove</x:v>
      </x:c>
      <x:c r="B518" s="15" t="str">
        <x:v>Aldrington Basin</x:v>
      </x:c>
      <x:c r="C518" s="15" t="str">
        <x:v>Brighton and Hove</x:v>
      </x:c>
      <x:c r="D518" s="14" t="n">
        <x:v>277105</x:v>
      </x:c>
      <x:c r="E518" s="30" t="str">
        <x:v>Town</x:v>
      </x:c>
      <x:c r="F518" s="30" t="str">
        <x:v>Estate / grouped industrial area</x:v>
      </x:c>
      <x:c r="G518" s="14" t="n">
        <x:f>COUNTIFS('Unit details'!$B$982:$B$982,$A518,'Unit details'!$V$982:$V$982,$A518&amp;" — "&amp;$B518,'Unit details'!$H$982:$H$982,"Current",'Unit details'!$E$982:$E$982,"Town")</x:f>
        <x:v>1</x:v>
      </x:c>
      <x:c r="H518" s="14" t="n">
        <x:f>COUNTIFS('Unit details'!$B$982:$B$982,$A518,'Unit details'!$V$982:$V$982,$A518&amp;" — "&amp;$B518,'Unit details'!$H$982:$H$982,"Current",'Unit details'!$E$982:$E$982,"Nearby")</x:f>
        <x:v>0</x:v>
      </x:c>
      <x:c r="I518" s="14" t="n">
        <x:f>COUNTIFS('Unit details'!$B$982:$B$982,$A518,'Unit details'!$V$982:$V$982,$A518&amp;" — "&amp;$B518,'Unit details'!$H$982:$H$982,"Current")</x:f>
        <x:v>1</x:v>
      </x:c>
      <x:c r="J518" s="14" t="n">
        <x:f>SUMIFS('Unit details'!$Y$982:$Y$982,'Unit details'!$B$982:$B$982,$A518,'Unit details'!$V$982:$V$982,$A518&amp;" — "&amp;$B518,'Unit details'!$H$982:$H$982,"Future")</x:f>
        <x:v>0</x:v>
      </x:c>
      <x:c r="K518" s="14" t="n">
        <x:f>COUNTIFS('Unit details'!$B$982:$B$982,$A518,'Unit details'!$V$982:$V$982,$A518&amp;" — "&amp;$B518,'Unit details'!$H$982:$H$982,"Uncertain")</x:f>
        <x:v>0</x:v>
      </x:c>
      <x:c r="L518" s="15" t="str">
        <x:v>Sourced minimum identified estates; nested Lancing schemes grouped under Lancing Business Park. Not an exhaustive council register.</x:v>
      </x:c>
      <x:c r="M518" s="15" t="str">
        <x:v>https://www.zoopla.co.uk/to-rent/commercial/details/73984738/</x:v>
      </x:c>
      <x:c r="N518" s="15" t="str">
        <x:v>https://www.rightmove.co.uk/properties/768746315171232#/?channel=COM_LET</x:v>
      </x:c>
    </x:row>
    <x:row r="519" ht="88" customHeight="1">
      <x:c r="A519" s="15" t="str">
        <x:v>Brighton and Hove</x:v>
      </x:c>
      <x:c r="B519" s="15" t="str">
        <x:v>Enterprise Trading Estate</x:v>
      </x:c>
      <x:c r="C519" s="15" t="str">
        <x:v>Brighton and Hove</x:v>
      </x:c>
      <x:c r="D519" s="14" t="n">
        <x:v>277105</x:v>
      </x:c>
      <x:c r="E519" s="30" t="str">
        <x:v>Town</x:v>
      </x:c>
      <x:c r="F519" s="30" t="str">
        <x:v>Estate / grouped industrial area</x:v>
      </x:c>
      <x:c r="G519" s="14" t="n">
        <x:f>COUNTIFS('Unit details'!$B$983:$B$984,$A519,'Unit details'!$V$983:$V$984,$A519&amp;" — "&amp;$B519,'Unit details'!$H$983:$H$984,"Current",'Unit details'!$E$983:$E$984,"Town")</x:f>
        <x:v>2</x:v>
      </x:c>
      <x:c r="H519" s="14" t="n">
        <x:f>COUNTIFS('Unit details'!$B$983:$B$984,$A519,'Unit details'!$V$983:$V$984,$A519&amp;" — "&amp;$B519,'Unit details'!$H$983:$H$984,"Current",'Unit details'!$E$983:$E$984,"Nearby")</x:f>
        <x:v>0</x:v>
      </x:c>
      <x:c r="I519" s="14" t="n">
        <x:f>COUNTIFS('Unit details'!$B$983:$B$984,$A519,'Unit details'!$V$983:$V$984,$A519&amp;" — "&amp;$B519,'Unit details'!$H$983:$H$984,"Current")</x:f>
        <x:v>2</x:v>
      </x:c>
      <x:c r="J519" s="14" t="n">
        <x:f>SUMIFS('Unit details'!$Y$983:$Y$984,'Unit details'!$B$983:$B$984,$A519,'Unit details'!$V$983:$V$984,$A519&amp;" — "&amp;$B519,'Unit details'!$H$983:$H$984,"Future")</x:f>
        <x:v>0</x:v>
      </x:c>
      <x:c r="K519" s="14" t="n">
        <x:f>COUNTIFS('Unit details'!$B$983:$B$984,$A519,'Unit details'!$V$983:$V$984,$A519&amp;" — "&amp;$B519,'Unit details'!$H$983:$H$984,"Uncertain")</x:f>
        <x:v>0</x:v>
      </x:c>
      <x:c r="L519" s="15" t="str">
        <x:v>Sourced minimum identified estates; nested Lancing schemes grouped under Lancing Business Park. Not an exhaustive council register.</x:v>
      </x:c>
      <x:c r="M519" s="15" t="str">
        <x:v>https://www.rightmove.co.uk/properties/760550506874433#/?channel=COM_LET</x:v>
      </x:c>
      <x:c r="N519" s="15" t="str">
        <x:v>https://www.flude.com/property/details/3636/Unit-B7-Enterprise-Trading-Estate-Crowhurst-Road-Brighton-East-Sussex-BN1-8AF-Occupiers-B1-c-Light-Industry-
https://www.flude.com/property/details/8020/Unit-B12-Enterprise-Trading-Estate-Crowhurst-Road-Brighton-East-Sussex-BN1-8AF-Occupiers-B2-General-Industrial-</x:v>
      </x:c>
    </x:row>
    <x:row r="520" ht="49" customHeight="1">
      <x:c r="A520" s="15" t="str">
        <x:v>Brighton and Hove</x:v>
      </x:c>
      <x:c r="B520" s="15" t="str">
        <x:v>Fairway Business Centre</x:v>
      </x:c>
      <x:c r="C520" s="15" t="str">
        <x:v>Brighton and Hove</x:v>
      </x:c>
      <x:c r="D520" s="14" t="n">
        <x:v>277105</x:v>
      </x:c>
      <x:c r="E520" s="30" t="str">
        <x:v>Town</x:v>
      </x:c>
      <x:c r="F520" s="30" t="str">
        <x:v>Estate / grouped industrial area</x:v>
      </x:c>
      <x:c r="G520" s="14" t="n">
        <x:f>COUNTIFS('Unit details'!$B$985:$B$985,$A520,'Unit details'!$V$985:$V$985,$A520&amp;" — "&amp;$B520,'Unit details'!$H$985:$H$985,"Current",'Unit details'!$E$985:$E$985,"Town")</x:f>
        <x:v>1</x:v>
      </x:c>
      <x:c r="H520" s="14" t="n">
        <x:f>COUNTIFS('Unit details'!$B$985:$B$985,$A520,'Unit details'!$V$985:$V$985,$A520&amp;" — "&amp;$B520,'Unit details'!$H$985:$H$985,"Current",'Unit details'!$E$985:$E$985,"Nearby")</x:f>
        <x:v>0</x:v>
      </x:c>
      <x:c r="I520" s="14" t="n">
        <x:f>COUNTIFS('Unit details'!$B$985:$B$985,$A520,'Unit details'!$V$985:$V$985,$A520&amp;" — "&amp;$B520,'Unit details'!$H$985:$H$985,"Current")</x:f>
        <x:v>1</x:v>
      </x:c>
      <x:c r="J520" s="14" t="n">
        <x:f>SUMIFS('Unit details'!$Y$985:$Y$985,'Unit details'!$B$985:$B$985,$A520,'Unit details'!$V$985:$V$985,$A520&amp;" — "&amp;$B520,'Unit details'!$H$985:$H$985,"Future")</x:f>
        <x:v>0</x:v>
      </x:c>
      <x:c r="K520" s="14" t="n">
        <x:f>COUNTIFS('Unit details'!$B$985:$B$985,$A520,'Unit details'!$V$985:$V$985,$A520&amp;" — "&amp;$B520,'Unit details'!$H$985:$H$985,"Uncertain")</x:f>
        <x:v>0</x:v>
      </x:c>
      <x:c r="L520" s="15" t="str">
        <x:v>Sourced minimum identified estates; nested Lancing schemes grouped under Lancing Business Park. Not an exhaustive council register.</x:v>
      </x:c>
      <x:c r="M520" s="15" t="str">
        <x:v>https://www.rightmove.co.uk/properties/760550561400049#/?channel=COM_LET</x:v>
      </x:c>
      <x:c r="N520" s="15" t="str">
        <x:v>https://www.flude.com/property/details/3790/Unit-5-Fairway-Business-Centre-Westergate-Road-Brighton-East-Sussex-BN2-4JZ-Occupiers-B2-General-Industrial-</x:v>
      </x:c>
    </x:row>
    <x:row r="521" ht="49" customHeight="1">
      <x:c r="A521" s="15" t="str">
        <x:v>Brighton and Hove</x:v>
      </x:c>
      <x:c r="B521" s="15" t="str">
        <x:v>Freshfield Business Park</x:v>
      </x:c>
      <x:c r="C521" s="15" t="str">
        <x:v>Brighton and Hove</x:v>
      </x:c>
      <x:c r="D521" s="14" t="n">
        <x:v>277105</x:v>
      </x:c>
      <x:c r="E521" s="30" t="str">
        <x:v>Town</x:v>
      </x:c>
      <x:c r="F521" s="30" t="str">
        <x:v>Estate / grouped industrial area</x:v>
      </x:c>
      <x:c r="G521" s="14" t="n">
        <x:f>COUNTIFS('Unit details'!$B$986:$B$986,$A521,'Unit details'!$V$986:$V$986,$A521&amp;" — "&amp;$B521,'Unit details'!$H$986:$H$986,"Current",'Unit details'!$E$986:$E$986,"Town")</x:f>
        <x:v>1</x:v>
      </x:c>
      <x:c r="H521" s="14" t="n">
        <x:f>COUNTIFS('Unit details'!$B$986:$B$986,$A521,'Unit details'!$V$986:$V$986,$A521&amp;" — "&amp;$B521,'Unit details'!$H$986:$H$986,"Current",'Unit details'!$E$986:$E$986,"Nearby")</x:f>
        <x:v>0</x:v>
      </x:c>
      <x:c r="I521" s="14" t="n">
        <x:f>COUNTIFS('Unit details'!$B$986:$B$986,$A521,'Unit details'!$V$986:$V$986,$A521&amp;" — "&amp;$B521,'Unit details'!$H$986:$H$986,"Current")</x:f>
        <x:v>1</x:v>
      </x:c>
      <x:c r="J521" s="14" t="n">
        <x:f>SUMIFS('Unit details'!$Y$986:$Y$986,'Unit details'!$B$986:$B$986,$A521,'Unit details'!$V$986:$V$986,$A521&amp;" — "&amp;$B521,'Unit details'!$H$986:$H$986,"Future")</x:f>
        <x:v>0</x:v>
      </x:c>
      <x:c r="K521" s="14" t="n">
        <x:f>COUNTIFS('Unit details'!$B$986:$B$986,$A521,'Unit details'!$V$986:$V$986,$A521&amp;" — "&amp;$B521,'Unit details'!$H$986:$H$986,"Uncertain")</x:f>
        <x:v>0</x:v>
      </x:c>
      <x:c r="L521" s="15" t="str">
        <x:v>Sourced minimum identified estates; nested Lancing schemes grouped under Lancing Business Park. Not an exhaustive council register.</x:v>
      </x:c>
      <x:c r="M521" s="15" t="str">
        <x:v>https://www.rightmove.co.uk/properties/760550590574913#/?channel=COM_LET</x:v>
      </x:c>
      <x:c r="N521" s="15" t="str">
        <x:v>https://www.flude.com/property/details/3813/Unit-3D-Freshfield-Business-Park-Freshfield-Road-Brighton-BN2-0DF-Occupiers-B1-c-Light-Industry-</x:v>
      </x:c>
    </x:row>
    <x:row r="522" ht="42" customHeight="1">
      <x:c r="A522" s="15" t="str">
        <x:v>Brighton and Hove</x:v>
      </x:c>
      <x:c r="B522" s="15" t="str">
        <x:v>Freshfield Industrial Estate</x:v>
      </x:c>
      <x:c r="C522" s="15" t="str">
        <x:v>Brighton and Hove</x:v>
      </x:c>
      <x:c r="D522" s="14" t="n">
        <x:v>277105</x:v>
      </x:c>
      <x:c r="E522" s="30" t="str">
        <x:v>Town</x:v>
      </x:c>
      <x:c r="F522" s="30" t="str">
        <x:v>Estate / grouped industrial area</x:v>
      </x:c>
      <x:c r="G522" s="14" t="n">
        <x:f>COUNTIFS('Unit details'!$B$987:$B$987,$A522,'Unit details'!$V$987:$V$987,$A522&amp;" — "&amp;$B522,'Unit details'!$H$987:$H$987,"Current",'Unit details'!$E$987:$E$987,"Town")</x:f>
        <x:v>1</x:v>
      </x:c>
      <x:c r="H522" s="14" t="n">
        <x:f>COUNTIFS('Unit details'!$B$987:$B$987,$A522,'Unit details'!$V$987:$V$987,$A522&amp;" — "&amp;$B522,'Unit details'!$H$987:$H$987,"Current",'Unit details'!$E$987:$E$987,"Nearby")</x:f>
        <x:v>0</x:v>
      </x:c>
      <x:c r="I522" s="14" t="n">
        <x:f>COUNTIFS('Unit details'!$B$987:$B$987,$A522,'Unit details'!$V$987:$V$987,$A522&amp;" — "&amp;$B522,'Unit details'!$H$987:$H$987,"Current")</x:f>
        <x:v>1</x:v>
      </x:c>
      <x:c r="J522" s="14" t="n">
        <x:f>SUMIFS('Unit details'!$Y$987:$Y$987,'Unit details'!$B$987:$B$987,$A522,'Unit details'!$V$987:$V$987,$A522&amp;" — "&amp;$B522,'Unit details'!$H$987:$H$987,"Future")</x:f>
        <x:v>0</x:v>
      </x:c>
      <x:c r="K522" s="14" t="n">
        <x:f>COUNTIFS('Unit details'!$B$987:$B$987,$A522,'Unit details'!$V$987:$V$987,$A522&amp;" — "&amp;$B522,'Unit details'!$H$987:$H$987,"Uncertain")</x:f>
        <x:v>0</x:v>
      </x:c>
      <x:c r="L522" s="15" t="str">
        <x:v>Sourced minimum identified estates; nested Lancing schemes grouped under Lancing Business Park. Not an exhaustive council register.</x:v>
      </x:c>
      <x:c r="M522" s="15" t="str">
        <x:v>https://www.rightmove.co.uk/properties/760897272874656#/?channel=COM_LET</x:v>
      </x:c>
      <x:c r="N522" s="15" t="str"/>
    </x:row>
    <x:row r="523" ht="88" customHeight="1">
      <x:c r="A523" s="15" t="str">
        <x:v>Brighton and Hove</x:v>
      </x:c>
      <x:c r="B523" s="15" t="str">
        <x:v>Hove Enterprise Centre</x:v>
      </x:c>
      <x:c r="C523" s="15" t="str">
        <x:v>Brighton and Hove</x:v>
      </x:c>
      <x:c r="D523" s="14" t="n">
        <x:v>277105</x:v>
      </x:c>
      <x:c r="E523" s="30" t="str">
        <x:v>Town</x:v>
      </x:c>
      <x:c r="F523" s="30" t="str">
        <x:v>Estate / grouped industrial area</x:v>
      </x:c>
      <x:c r="G523" s="14" t="n">
        <x:f>COUNTIFS('Unit details'!$B$988:$B$990,$A523,'Unit details'!$V$988:$V$990,$A523&amp;" — "&amp;$B523,'Unit details'!$H$988:$H$990,"Current",'Unit details'!$E$988:$E$990,"Town")</x:f>
        <x:v>3</x:v>
      </x:c>
      <x:c r="H523" s="14" t="n">
        <x:f>COUNTIFS('Unit details'!$B$988:$B$990,$A523,'Unit details'!$V$988:$V$990,$A523&amp;" — "&amp;$B523,'Unit details'!$H$988:$H$990,"Current",'Unit details'!$E$988:$E$990,"Nearby")</x:f>
        <x:v>0</x:v>
      </x:c>
      <x:c r="I523" s="14" t="n">
        <x:f>COUNTIFS('Unit details'!$B$988:$B$990,$A523,'Unit details'!$V$988:$V$990,$A523&amp;" — "&amp;$B523,'Unit details'!$H$988:$H$990,"Current")</x:f>
        <x:v>3</x:v>
      </x:c>
      <x:c r="J523" s="14" t="n">
        <x:f>SUMIFS('Unit details'!$Y$988:$Y$990,'Unit details'!$B$988:$B$990,$A523,'Unit details'!$V$988:$V$990,$A523&amp;" — "&amp;$B523,'Unit details'!$H$988:$H$990,"Future")</x:f>
        <x:v>0</x:v>
      </x:c>
      <x:c r="K523" s="14" t="n">
        <x:f>COUNTIFS('Unit details'!$B$988:$B$990,$A523,'Unit details'!$V$988:$V$990,$A523&amp;" — "&amp;$B523,'Unit details'!$H$988:$H$990,"Uncertain")</x:f>
        <x:v>0</x:v>
      </x:c>
      <x:c r="L523" s="15" t="str">
        <x:v>Sourced minimum identified estates; nested Lancing schemes grouped under Lancing Business Park. Not an exhaustive council register.</x:v>
      </x:c>
      <x:c r="M523" s="15" t="str">
        <x:v>https://www.zoopla.co.uk/to-rent/commercial/details/73889885/</x:v>
      </x:c>
      <x:c r="N523" s="15" t="str">
        <x:v>https://oakleyproperty.com/commercial-properties/basin-road-north-19922?section=commercial&amp;isLet=1&amp;isUnavailableLet=0&amp;typeCommercial=industrialWarehouse
https://oakleyproperty.com/commercial-properties/basin-road-north-20468?section=commercial&amp;isLet=1&amp;isUnavailableLet=0&amp;typeCommercial=industrialWarehouse</x:v>
      </x:c>
    </x:row>
    <x:row r="524" ht="42" customHeight="1">
      <x:c r="A524" s="15" t="str">
        <x:v>Brighton and Hove</x:v>
      </x:c>
      <x:c r="B524" s="15" t="str">
        <x:v>Portland Business Park</x:v>
      </x:c>
      <x:c r="C524" s="15" t="str">
        <x:v>Brighton and Hove</x:v>
      </x:c>
      <x:c r="D524" s="14" t="n">
        <x:v>277105</x:v>
      </x:c>
      <x:c r="E524" s="30" t="str">
        <x:v>Town</x:v>
      </x:c>
      <x:c r="F524" s="30" t="str">
        <x:v>Estate / grouped industrial area</x:v>
      </x:c>
      <x:c r="G524" s="14" t="n">
        <x:f>COUNTIFS('Unit details'!$B$991:$B$991,$A524,'Unit details'!$V$991:$V$991,$A524&amp;" — "&amp;$B524,'Unit details'!$H$991:$H$991,"Current",'Unit details'!$E$991:$E$991,"Town")</x:f>
        <x:v>1</x:v>
      </x:c>
      <x:c r="H524" s="14" t="n">
        <x:f>COUNTIFS('Unit details'!$B$991:$B$991,$A524,'Unit details'!$V$991:$V$991,$A524&amp;" — "&amp;$B524,'Unit details'!$H$991:$H$991,"Current",'Unit details'!$E$991:$E$991,"Nearby")</x:f>
        <x:v>0</x:v>
      </x:c>
      <x:c r="I524" s="14" t="n">
        <x:f>COUNTIFS('Unit details'!$B$991:$B$991,$A524,'Unit details'!$V$991:$V$991,$A524&amp;" — "&amp;$B524,'Unit details'!$H$991:$H$991,"Current")</x:f>
        <x:v>1</x:v>
      </x:c>
      <x:c r="J524" s="14" t="n">
        <x:f>SUMIFS('Unit details'!$Y$991:$Y$991,'Unit details'!$B$991:$B$991,$A524,'Unit details'!$V$991:$V$991,$A524&amp;" — "&amp;$B524,'Unit details'!$H$991:$H$991,"Future")</x:f>
        <x:v>0</x:v>
      </x:c>
      <x:c r="K524" s="14" t="n">
        <x:f>COUNTIFS('Unit details'!$B$991:$B$991,$A524,'Unit details'!$V$991:$V$991,$A524&amp;" — "&amp;$B524,'Unit details'!$H$991:$H$991,"Uncertain")</x:f>
        <x:v>0</x:v>
      </x:c>
      <x:c r="L524" s="15" t="str">
        <x:v>Sourced minimum identified estates; nested Lancing schemes grouped under Lancing Business Park. Not an exhaustive council register.</x:v>
      </x:c>
      <x:c r="M524" s="15" t="str">
        <x:v>https://www.rightmove.co.uk/properties/779554371736000#/?channel=COM_LET</x:v>
      </x:c>
      <x:c r="N524" s="15" t="str"/>
    </x:row>
    <x:row r="525" ht="42" customHeight="1">
      <x:c r="A525" s="15" t="str">
        <x:v>Brighton and Hove</x:v>
      </x:c>
      <x:c r="B525" s="15" t="str">
        <x:v>Smokey Industrial Estate</x:v>
      </x:c>
      <x:c r="C525" s="15" t="str">
        <x:v>Brighton and Hove</x:v>
      </x:c>
      <x:c r="D525" s="14" t="n">
        <x:v>277105</x:v>
      </x:c>
      <x:c r="E525" s="30" t="str">
        <x:v>Town</x:v>
      </x:c>
      <x:c r="F525" s="30" t="str">
        <x:v>Estate / grouped industrial area</x:v>
      </x:c>
      <x:c r="G525" s="14" t="n">
        <x:f>COUNTIFS('Unit details'!$B$992:$B$992,$A525,'Unit details'!$V$992:$V$992,$A525&amp;" — "&amp;$B525,'Unit details'!$H$992:$H$992,"Current",'Unit details'!$E$992:$E$992,"Town")</x:f>
        <x:v>1</x:v>
      </x:c>
      <x:c r="H525" s="14" t="n">
        <x:f>COUNTIFS('Unit details'!$B$992:$B$992,$A525,'Unit details'!$V$992:$V$992,$A525&amp;" — "&amp;$B525,'Unit details'!$H$992:$H$992,"Current",'Unit details'!$E$992:$E$992,"Nearby")</x:f>
        <x:v>0</x:v>
      </x:c>
      <x:c r="I525" s="14" t="n">
        <x:f>COUNTIFS('Unit details'!$B$992:$B$992,$A525,'Unit details'!$V$992:$V$992,$A525&amp;" — "&amp;$B525,'Unit details'!$H$992:$H$992,"Current")</x:f>
        <x:v>1</x:v>
      </x:c>
      <x:c r="J525" s="14" t="n">
        <x:f>SUMIFS('Unit details'!$Y$992:$Y$992,'Unit details'!$B$992:$B$992,$A525,'Unit details'!$V$992:$V$992,$A525&amp;" — "&amp;$B525,'Unit details'!$H$992:$H$992,"Future")</x:f>
        <x:v>0</x:v>
      </x:c>
      <x:c r="K525" s="14" t="n">
        <x:f>COUNTIFS('Unit details'!$B$992:$B$992,$A525,'Unit details'!$V$992:$V$992,$A525&amp;" — "&amp;$B525,'Unit details'!$H$992:$H$992,"Uncertain")</x:f>
        <x:v>0</x:v>
      </x:c>
      <x:c r="L525" s="15" t="str">
        <x:v>Sourced minimum identified estates; nested Lancing schemes grouped under Lancing Business Park. Not an exhaustive council register.</x:v>
      </x:c>
      <x:c r="M525" s="15" t="str">
        <x:v>https://www.zoopla.co.uk/to-rent/commercial/details/73824100/</x:v>
      </x:c>
      <x:c r="N525" s="15" t="str">
        <x:v>https://www.rightmove.co.uk/properties/773399155278817#/?channel=COM_LET</x:v>
      </x:c>
    </x:row>
    <x:row r="526" ht="42" customHeight="1">
      <x:c r="A526" s="15" t="str">
        <x:v>Brighton and Hove</x:v>
      </x:c>
      <x:c r="B526" s="15" t="str">
        <x:v>St Josephs Business Park</x:v>
      </x:c>
      <x:c r="C526" s="15" t="str">
        <x:v>Brighton and Hove</x:v>
      </x:c>
      <x:c r="D526" s="14" t="n">
        <x:v>277105</x:v>
      </x:c>
      <x:c r="E526" s="30" t="str">
        <x:v>Town</x:v>
      </x:c>
      <x:c r="F526" s="30" t="str">
        <x:v>Estate / grouped industrial area</x:v>
      </x:c>
      <x:c r="G526" s="14" t="n">
        <x:f>COUNTIFS('Unit details'!$B$993:$B$993,$A526,'Unit details'!$V$993:$V$993,$A526&amp;" — "&amp;$B526,'Unit details'!$H$993:$H$993,"Current",'Unit details'!$E$993:$E$993,"Town")</x:f>
        <x:v>1</x:v>
      </x:c>
      <x:c r="H526" s="14" t="n">
        <x:f>COUNTIFS('Unit details'!$B$993:$B$993,$A526,'Unit details'!$V$993:$V$993,$A526&amp;" — "&amp;$B526,'Unit details'!$H$993:$H$993,"Current",'Unit details'!$E$993:$E$993,"Nearby")</x:f>
        <x:v>0</x:v>
      </x:c>
      <x:c r="I526" s="14" t="n">
        <x:f>COUNTIFS('Unit details'!$B$993:$B$993,$A526,'Unit details'!$V$993:$V$993,$A526&amp;" — "&amp;$B526,'Unit details'!$H$993:$H$993,"Current")</x:f>
        <x:v>1</x:v>
      </x:c>
      <x:c r="J526" s="14" t="n">
        <x:f>SUMIFS('Unit details'!$Y$993:$Y$993,'Unit details'!$B$993:$B$993,$A526,'Unit details'!$V$993:$V$993,$A526&amp;" — "&amp;$B526,'Unit details'!$H$993:$H$993,"Future")</x:f>
        <x:v>0</x:v>
      </x:c>
      <x:c r="K526" s="14" t="n">
        <x:f>COUNTIFS('Unit details'!$B$993:$B$993,$A526,'Unit details'!$V$993:$V$993,$A526&amp;" — "&amp;$B526,'Unit details'!$H$993:$H$993,"Uncertain")</x:f>
        <x:v>0</x:v>
      </x:c>
      <x:c r="L526" s="15" t="str">
        <x:v>Sourced minimum identified estates; nested Lancing schemes grouped under Lancing Business Park. Not an exhaustive council register.</x:v>
      </x:c>
      <x:c r="M526" s="15" t="str">
        <x:v>https://www.rightmove.co.uk/properties/777590600736768#/?channel=COM_LET</x:v>
      </x:c>
      <x:c r="N526" s="15" t="str"/>
    </x:row>
    <x:row r="527" ht="62" customHeight="1">
      <x:c r="A527" s="15" t="str">
        <x:v>Brighton and Hove</x:v>
      </x:c>
      <x:c r="B527" s="15" t="str">
        <x:v>Standalone premises — Brighton and Hove</x:v>
      </x:c>
      <x:c r="C527" s="15" t="str">
        <x:v>Brighton and Hove</x:v>
      </x:c>
      <x:c r="D527" s="14" t="n">
        <x:v>277105</x:v>
      </x:c>
      <x:c r="E527" s="30" t="str">
        <x:v>Town</x:v>
      </x:c>
      <x:c r="F527" s="30" t="str">
        <x:v>Standalone / other premises</x:v>
      </x:c>
      <x:c r="G527" s="14" t="n">
        <x:f>COUNTIFS('Unit details'!$B$994:$B$1000,$A527,'Unit details'!$V$994:$V$1000,$A527&amp;" — "&amp;$B527,'Unit details'!$H$994:$H$1000,"Current",'Unit details'!$E$994:$E$1000,"Town")</x:f>
        <x:v>5</x:v>
      </x:c>
      <x:c r="H527" s="14" t="n">
        <x:f>COUNTIFS('Unit details'!$B$994:$B$1000,$A527,'Unit details'!$V$994:$V$1000,$A527&amp;" — "&amp;$B527,'Unit details'!$H$994:$H$1000,"Current",'Unit details'!$E$994:$E$1000,"Nearby")</x:f>
        <x:v>0</x:v>
      </x:c>
      <x:c r="I527" s="14" t="n">
        <x:f>COUNTIFS('Unit details'!$B$994:$B$1000,$A527,'Unit details'!$V$994:$V$1000,$A527&amp;" — "&amp;$B527,'Unit details'!$H$994:$H$1000,"Current")</x:f>
        <x:v>5</x:v>
      </x:c>
      <x:c r="J527" s="14" t="n">
        <x:f>SUMIFS('Unit details'!$Y$994:$Y$1000,'Unit details'!$B$994:$B$1000,$A527,'Unit details'!$V$994:$V$1000,$A527&amp;" — "&amp;$B527,'Unit details'!$H$994:$H$1000,"Future")</x:f>
        <x:v>1</x:v>
      </x:c>
      <x:c r="K527" s="14" t="n">
        <x:f>COUNTIFS('Unit details'!$B$994:$B$1000,$A527,'Unit details'!$V$994:$V$1000,$A527&amp;" — "&amp;$B527,'Unit details'!$H$994:$H$1000,"Uncertain")</x:f>
        <x:v>1</x:v>
      </x:c>
      <x:c r="L527" s="15" t="str">
        <x:v>Identified from marketing. Estate inventory is a minimum of evidenced named areas, not a council stock census. Further unit-specific sources are in Unit details.</x:v>
      </x:c>
      <x:c r="M527" s="15" t="str">
        <x:v>https://www.rightmove.co.uk/properties/775265356226912#/?channel=COM_LET</x:v>
      </x:c>
      <x:c r="N527" s="15" t="str">
        <x:v>https://www.rightmove.co.uk/properties/774866905834160#/?channel=COM_LET
https://www.flude.com/property/details/5781/18-Wellington-Road-Portslade-Brighton-BN41-1DN-Occupiers-B2-General-Industrial-</x:v>
      </x:c>
    </x:row>
    <x:row r="528" ht="42" customHeight="1">
      <x:c r="A528" s="15" t="str">
        <x:v>Brighton and Hove</x:v>
      </x:c>
      <x:c r="B528" s="15" t="str">
        <x:v>Tungsten Building</x:v>
      </x:c>
      <x:c r="C528" s="15" t="str">
        <x:v>Brighton and Hove</x:v>
      </x:c>
      <x:c r="D528" s="14" t="n">
        <x:v>277105</x:v>
      </x:c>
      <x:c r="E528" s="30" t="str">
        <x:v>Town</x:v>
      </x:c>
      <x:c r="F528" s="30" t="str">
        <x:v>Estate / grouped industrial area</x:v>
      </x:c>
      <x:c r="G528" s="14" t="n">
        <x:f>COUNTIFS('Unit details'!$B$1001:$B$1001,$A528,'Unit details'!$V$1001:$V$1001,$A528&amp;" — "&amp;$B528,'Unit details'!$H$1001:$H$1001,"Current",'Unit details'!$E$1001:$E$1001,"Town")</x:f>
        <x:v>1</x:v>
      </x:c>
      <x:c r="H528" s="14" t="n">
        <x:f>COUNTIFS('Unit details'!$B$1001:$B$1001,$A528,'Unit details'!$V$1001:$V$1001,$A528&amp;" — "&amp;$B528,'Unit details'!$H$1001:$H$1001,"Current",'Unit details'!$E$1001:$E$1001,"Nearby")</x:f>
        <x:v>0</x:v>
      </x:c>
      <x:c r="I528" s="14" t="n">
        <x:f>COUNTIFS('Unit details'!$B$1001:$B$1001,$A528,'Unit details'!$V$1001:$V$1001,$A528&amp;" — "&amp;$B528,'Unit details'!$H$1001:$H$1001,"Current")</x:f>
        <x:v>1</x:v>
      </x:c>
      <x:c r="J528" s="14" t="n">
        <x:f>SUMIFS('Unit details'!$Y$1001:$Y$1001,'Unit details'!$B$1001:$B$1001,$A528,'Unit details'!$V$1001:$V$1001,$A528&amp;" — "&amp;$B528,'Unit details'!$H$1001:$H$1001,"Future")</x:f>
        <x:v>0</x:v>
      </x:c>
      <x:c r="K528" s="14" t="n">
        <x:f>COUNTIFS('Unit details'!$B$1001:$B$1001,$A528,'Unit details'!$V$1001:$V$1001,$A528&amp;" — "&amp;$B528,'Unit details'!$H$1001:$H$1001,"Uncertain")</x:f>
        <x:v>0</x:v>
      </x:c>
      <x:c r="L528" s="15" t="str">
        <x:v>Sourced minimum identified estates; nested Lancing schemes grouped under Lancing Business Park. Not an exhaustive council register.</x:v>
      </x:c>
      <x:c r="M528" s="15" t="str">
        <x:v>https://www.rightmove.co.uk/properties/775937334060864#/?channel=COM_LET</x:v>
      </x:c>
      <x:c r="N528" s="15" t="str"/>
    </x:row>
    <x:row r="529" ht="49" customHeight="1">
      <x:c r="A529" s="15" t="str">
        <x:v>Brighton and Hove</x:v>
      </x:c>
      <x:c r="B529" s="15" t="str">
        <x:v>Woodingdean Business Park</x:v>
      </x:c>
      <x:c r="C529" s="15" t="str">
        <x:v>Brighton and Hove</x:v>
      </x:c>
      <x:c r="D529" s="14" t="n">
        <x:v>277105</x:v>
      </x:c>
      <x:c r="E529" s="30" t="str">
        <x:v>Town</x:v>
      </x:c>
      <x:c r="F529" s="30" t="str">
        <x:v>Estate / grouped industrial area</x:v>
      </x:c>
      <x:c r="G529" s="14" t="n">
        <x:f>COUNTIFS('Unit details'!$B$1002:$B$1002,$A529,'Unit details'!$V$1002:$V$1002,$A529&amp;" — "&amp;$B529,'Unit details'!$H$1002:$H$1002,"Current",'Unit details'!$E$1002:$E$1002,"Town")</x:f>
        <x:v>1</x:v>
      </x:c>
      <x:c r="H529" s="14" t="n">
        <x:f>COUNTIFS('Unit details'!$B$1002:$B$1002,$A529,'Unit details'!$V$1002:$V$1002,$A529&amp;" — "&amp;$B529,'Unit details'!$H$1002:$H$1002,"Current",'Unit details'!$E$1002:$E$1002,"Nearby")</x:f>
        <x:v>0</x:v>
      </x:c>
      <x:c r="I529" s="14" t="n">
        <x:f>COUNTIFS('Unit details'!$B$1002:$B$1002,$A529,'Unit details'!$V$1002:$V$1002,$A529&amp;" — "&amp;$B529,'Unit details'!$H$1002:$H$1002,"Current")</x:f>
        <x:v>1</x:v>
      </x:c>
      <x:c r="J529" s="14" t="n">
        <x:f>SUMIFS('Unit details'!$Y$1002:$Y$1002,'Unit details'!$B$1002:$B$1002,$A529,'Unit details'!$V$1002:$V$1002,$A529&amp;" — "&amp;$B529,'Unit details'!$H$1002:$H$1002,"Future")</x:f>
        <x:v>0</x:v>
      </x:c>
      <x:c r="K529" s="14" t="n">
        <x:f>COUNTIFS('Unit details'!$B$1002:$B$1002,$A529,'Unit details'!$V$1002:$V$1002,$A529&amp;" — "&amp;$B529,'Unit details'!$H$1002:$H$1002,"Uncertain")</x:f>
        <x:v>0</x:v>
      </x:c>
      <x:c r="L529" s="15" t="str">
        <x:v>Sourced minimum identified estates; nested Lancing schemes grouped under Lancing Business Park. Not an exhaustive council register.</x:v>
      </x:c>
      <x:c r="M529" s="15" t="str">
        <x:v>https://www.rightmove.co.uk/properties/768524302380208#/?channel=COM_LET</x:v>
      </x:c>
      <x:c r="N529" s="15" t="str">
        <x:v>https://www.flude.com/property/details/10952/Unit-5A-Sea-View-Way-Woodingdean-Business-Park-Brighton-East-Sussex-BN2-6NX-Occupiers-B1-c-Light-Industry-</x:v>
      </x:c>
    </x:row>
    <x:row r="530" ht="42" customHeight="1">
      <x:c r="A530" s="15" t="str">
        <x:v>Crawley</x:v>
      </x:c>
      <x:c r="B530" s="15" t="str">
        <x:v>Copthorne Business Park</x:v>
      </x:c>
      <x:c r="C530" s="15" t="str">
        <x:v>Copthorne</x:v>
      </x:c>
      <x:c r="D530" s="14" t="n">
        <x:v>4910</x:v>
      </x:c>
      <x:c r="E530" s="30" t="str">
        <x:v>Nearby</x:v>
      </x:c>
      <x:c r="F530" s="30" t="str">
        <x:v>Estate / grouped industrial area</x:v>
      </x:c>
      <x:c r="G530" s="14" t="n">
        <x:f>COUNTIFS('Unit details'!$B$1003:$B$1003,$A530,'Unit details'!$V$1003:$V$1003,$A530&amp;" — "&amp;$B530,'Unit details'!$H$1003:$H$1003,"Current",'Unit details'!$E$1003:$E$1003,"Town")</x:f>
        <x:v>0</x:v>
      </x:c>
      <x:c r="H530" s="14" t="n">
        <x:f>COUNTIFS('Unit details'!$B$1003:$B$1003,$A530,'Unit details'!$V$1003:$V$1003,$A530&amp;" — "&amp;$B530,'Unit details'!$H$1003:$H$1003,"Current",'Unit details'!$E$1003:$E$1003,"Nearby")</x:f>
        <x:v>0</x:v>
      </x:c>
      <x:c r="I530" s="14" t="n">
        <x:f>COUNTIFS('Unit details'!$B$1003:$B$1003,$A530,'Unit details'!$V$1003:$V$1003,$A530&amp;" — "&amp;$B530,'Unit details'!$H$1003:$H$1003,"Current")</x:f>
        <x:v>0</x:v>
      </x:c>
      <x:c r="J530" s="14" t="n">
        <x:f>SUMIFS('Unit details'!$Y$1003:$Y$1003,'Unit details'!$B$1003:$B$1003,$A530,'Unit details'!$V$1003:$V$1003,$A530&amp;" — "&amp;$B530,'Unit details'!$H$1003:$H$1003,"Future")</x:f>
        <x:v>0</x:v>
      </x:c>
      <x:c r="K530" s="14" t="n">
        <x:f>COUNTIFS('Unit details'!$B$1003:$B$1003,$A530,'Unit details'!$V$1003:$V$1003,$A530&amp;" — "&amp;$B530,'Unit details'!$H$1003:$H$1003,"Uncertain")</x:f>
        <x:v>1</x:v>
      </x:c>
      <x:c r="L530" s="15" t="str">
        <x:v>Sourced minimum identified estates; nested Lancing schemes grouped under Lancing Business Park. Not an exhaustive council register.</x:v>
      </x:c>
      <x:c r="M530" s="15" t="str">
        <x:v>https://www.zoopla.co.uk/to-rent/commercial/details/45321066/</x:v>
      </x:c>
      <x:c r="N530" s="15" t="str"/>
    </x:row>
    <x:row r="531" ht="42" customHeight="1">
      <x:c r="A531" s="15" t="str">
        <x:v>Crawley</x:v>
      </x:c>
      <x:c r="B531" s="15" t="str">
        <x:v>Link 23</x:v>
      </x:c>
      <x:c r="C531" s="15" t="str">
        <x:v>Handcross</x:v>
      </x:c>
      <x:c r="D531" s="14" t="n">
        <x:v>1400</x:v>
      </x:c>
      <x:c r="E531" s="30" t="str">
        <x:v>Nearby</x:v>
      </x:c>
      <x:c r="F531" s="30" t="str">
        <x:v>Estate / grouped industrial area</x:v>
      </x:c>
      <x:c r="G531" s="14" t="n">
        <x:f>COUNTIFS('Unit details'!$B$1004:$B$1004,$A531,'Unit details'!$V$1004:$V$1004,$A531&amp;" — "&amp;$B531,'Unit details'!$H$1004:$H$1004,"Current",'Unit details'!$E$1004:$E$1004,"Town")</x:f>
        <x:v>0</x:v>
      </x:c>
      <x:c r="H531" s="14" t="n">
        <x:f>COUNTIFS('Unit details'!$B$1004:$B$1004,$A531,'Unit details'!$V$1004:$V$1004,$A531&amp;" — "&amp;$B531,'Unit details'!$H$1004:$H$1004,"Current",'Unit details'!$E$1004:$E$1004,"Nearby")</x:f>
        <x:v>1</x:v>
      </x:c>
      <x:c r="I531" s="14" t="n">
        <x:f>COUNTIFS('Unit details'!$B$1004:$B$1004,$A531,'Unit details'!$V$1004:$V$1004,$A531&amp;" — "&amp;$B531,'Unit details'!$H$1004:$H$1004,"Current")</x:f>
        <x:v>1</x:v>
      </x:c>
      <x:c r="J531" s="14" t="n">
        <x:f>SUMIFS('Unit details'!$Y$1004:$Y$1004,'Unit details'!$B$1004:$B$1004,$A531,'Unit details'!$V$1004:$V$1004,$A531&amp;" — "&amp;$B531,'Unit details'!$H$1004:$H$1004,"Future")</x:f>
        <x:v>0</x:v>
      </x:c>
      <x:c r="K531" s="14" t="n">
        <x:f>COUNTIFS('Unit details'!$B$1004:$B$1004,$A531,'Unit details'!$V$1004:$V$1004,$A531&amp;" — "&amp;$B531,'Unit details'!$H$1004:$H$1004,"Uncertain")</x:f>
        <x:v>0</x:v>
      </x:c>
      <x:c r="L531" s="15" t="str">
        <x:v>Sourced minimum identified estates; nested Lancing schemes grouped under Lancing Business Park. Not an exhaustive council register.</x:v>
      </x:c>
      <x:c r="M531" s="15" t="str">
        <x:v>https://www.rightmove.co.uk/properties/760902922603793#/?channel=COM_LET</x:v>
      </x:c>
      <x:c r="N531" s="15" t="str"/>
    </x:row>
    <x:row r="532" ht="42" customHeight="1">
      <x:c r="A532" s="15" t="str">
        <x:v>Crawley</x:v>
      </x:c>
      <x:c r="B532" s="15" t="str">
        <x:v>Standalone premises — Copthorne</x:v>
      </x:c>
      <x:c r="C532" s="15" t="str">
        <x:v>Copthorne</x:v>
      </x:c>
      <x:c r="D532" s="14" t="n">
        <x:v>4910</x:v>
      </x:c>
      <x:c r="E532" s="30" t="str">
        <x:v>Nearby</x:v>
      </x:c>
      <x:c r="F532" s="30" t="str">
        <x:v>Standalone / other premises</x:v>
      </x:c>
      <x:c r="G532" s="14" t="n">
        <x:f>COUNTIFS('Unit details'!$B$1005:$B$1005,$A532,'Unit details'!$V$1005:$V$1005,$A532&amp;" — "&amp;$B532,'Unit details'!$H$1005:$H$1005,"Current",'Unit details'!$E$1005:$E$1005,"Town")</x:f>
        <x:v>0</x:v>
      </x:c>
      <x:c r="H532" s="14" t="n">
        <x:f>COUNTIFS('Unit details'!$B$1005:$B$1005,$A532,'Unit details'!$V$1005:$V$1005,$A532&amp;" — "&amp;$B532,'Unit details'!$H$1005:$H$1005,"Current",'Unit details'!$E$1005:$E$1005,"Nearby")</x:f>
        <x:v>1</x:v>
      </x:c>
      <x:c r="I532" s="14" t="n">
        <x:f>COUNTIFS('Unit details'!$B$1005:$B$1005,$A532,'Unit details'!$V$1005:$V$1005,$A532&amp;" — "&amp;$B532,'Unit details'!$H$1005:$H$1005,"Current")</x:f>
        <x:v>1</x:v>
      </x:c>
      <x:c r="J532" s="14" t="n">
        <x:f>SUMIFS('Unit details'!$Y$1005:$Y$1005,'Unit details'!$B$1005:$B$1005,$A532,'Unit details'!$V$1005:$V$1005,$A532&amp;" — "&amp;$B532,'Unit details'!$H$1005:$H$1005,"Future")</x:f>
        <x:v>0</x:v>
      </x:c>
      <x:c r="K532" s="14" t="n">
        <x:f>COUNTIFS('Unit details'!$B$1005:$B$1005,$A532,'Unit details'!$V$1005:$V$1005,$A532&amp;" — "&amp;$B532,'Unit details'!$H$1005:$H$1005,"Uncertain")</x:f>
        <x:v>0</x:v>
      </x:c>
      <x:c r="L532" s="15" t="str">
        <x:v>Identified from marketing. Estate inventory is a minimum of evidenced named areas, not a council stock census.</x:v>
      </x:c>
      <x:c r="M532" s="15" t="str">
        <x:v>https://www.zoopla.co.uk/to-rent/commercial/details/66784384/</x:v>
      </x:c>
      <x:c r="N532" s="15" t="str"/>
    </x:row>
    <x:row r="533" ht="42" customHeight="1">
      <x:c r="A533" s="15" t="str">
        <x:v>Crawley</x:v>
      </x:c>
      <x:c r="B533" s="15" t="str">
        <x:v>Denvale Trade Park</x:v>
      </x:c>
      <x:c r="C533" s="15" t="str">
        <x:v>Crawley</x:v>
      </x:c>
      <x:c r="D533" s="14" t="n">
        <x:v>120550</x:v>
      </x:c>
      <x:c r="E533" s="30" t="str">
        <x:v>Town</x:v>
      </x:c>
      <x:c r="F533" s="30" t="str">
        <x:v>Estate / grouped industrial area</x:v>
      </x:c>
      <x:c r="G533" s="14" t="n">
        <x:f>COUNTIFS('Unit details'!$B$1006:$B$1006,$A533,'Unit details'!$V$1006:$V$1006,$A533&amp;" — "&amp;$B533,'Unit details'!$H$1006:$H$1006,"Current",'Unit details'!$E$1006:$E$1006,"Town")</x:f>
        <x:v>1</x:v>
      </x:c>
      <x:c r="H533" s="14" t="n">
        <x:f>COUNTIFS('Unit details'!$B$1006:$B$1006,$A533,'Unit details'!$V$1006:$V$1006,$A533&amp;" — "&amp;$B533,'Unit details'!$H$1006:$H$1006,"Current",'Unit details'!$E$1006:$E$1006,"Nearby")</x:f>
        <x:v>0</x:v>
      </x:c>
      <x:c r="I533" s="14" t="n">
        <x:f>COUNTIFS('Unit details'!$B$1006:$B$1006,$A533,'Unit details'!$V$1006:$V$1006,$A533&amp;" — "&amp;$B533,'Unit details'!$H$1006:$H$1006,"Current")</x:f>
        <x:v>1</x:v>
      </x:c>
      <x:c r="J533" s="14" t="n">
        <x:f>SUMIFS('Unit details'!$Y$1006:$Y$1006,'Unit details'!$B$1006:$B$1006,$A533,'Unit details'!$V$1006:$V$1006,$A533&amp;" — "&amp;$B533,'Unit details'!$H$1006:$H$1006,"Future")</x:f>
        <x:v>0</x:v>
      </x:c>
      <x:c r="K533" s="14" t="n">
        <x:f>COUNTIFS('Unit details'!$B$1006:$B$1006,$A533,'Unit details'!$V$1006:$V$1006,$A533&amp;" — "&amp;$B533,'Unit details'!$H$1006:$H$1006,"Uncertain")</x:f>
        <x:v>0</x:v>
      </x:c>
      <x:c r="L533" s="15" t="str">
        <x:v>Sourced minimum identified estates; nested Lancing schemes grouped under Lancing Business Park. Not an exhaustive council register.</x:v>
      </x:c>
      <x:c r="M533" s="15" t="str">
        <x:v>https://www.zoopla.co.uk/to-rent/commercial/details/74203952/</x:v>
      </x:c>
      <x:c r="N533" s="15" t="str"/>
    </x:row>
    <x:row r="534" ht="42" customHeight="1">
      <x:c r="A534" s="15" t="str">
        <x:v>Crawley</x:v>
      </x:c>
      <x:c r="B534" s="15" t="str">
        <x:v>Forgewood Industrial Estate</x:v>
      </x:c>
      <x:c r="C534" s="15" t="str">
        <x:v>Crawley</x:v>
      </x:c>
      <x:c r="D534" s="14" t="n">
        <x:v>120550</x:v>
      </x:c>
      <x:c r="E534" s="30" t="str">
        <x:v>Town</x:v>
      </x:c>
      <x:c r="F534" s="30" t="str">
        <x:v>Estate / grouped industrial area</x:v>
      </x:c>
      <x:c r="G534" s="14" t="n">
        <x:f>COUNTIFS('Unit details'!$B$1007:$B$1007,$A534,'Unit details'!$V$1007:$V$1007,$A534&amp;" — "&amp;$B534,'Unit details'!$H$1007:$H$1007,"Current",'Unit details'!$E$1007:$E$1007,"Town")</x:f>
        <x:v>1</x:v>
      </x:c>
      <x:c r="H534" s="14" t="n">
        <x:f>COUNTIFS('Unit details'!$B$1007:$B$1007,$A534,'Unit details'!$V$1007:$V$1007,$A534&amp;" — "&amp;$B534,'Unit details'!$H$1007:$H$1007,"Current",'Unit details'!$E$1007:$E$1007,"Nearby")</x:f>
        <x:v>0</x:v>
      </x:c>
      <x:c r="I534" s="14" t="n">
        <x:f>COUNTIFS('Unit details'!$B$1007:$B$1007,$A534,'Unit details'!$V$1007:$V$1007,$A534&amp;" — "&amp;$B534,'Unit details'!$H$1007:$H$1007,"Current")</x:f>
        <x:v>1</x:v>
      </x:c>
      <x:c r="J534" s="14" t="n">
        <x:f>SUMIFS('Unit details'!$Y$1007:$Y$1007,'Unit details'!$B$1007:$B$1007,$A534,'Unit details'!$V$1007:$V$1007,$A534&amp;" — "&amp;$B534,'Unit details'!$H$1007:$H$1007,"Future")</x:f>
        <x:v>0</x:v>
      </x:c>
      <x:c r="K534" s="14" t="n">
        <x:f>COUNTIFS('Unit details'!$B$1007:$B$1007,$A534,'Unit details'!$V$1007:$V$1007,$A534&amp;" — "&amp;$B534,'Unit details'!$H$1007:$H$1007,"Uncertain")</x:f>
        <x:v>0</x:v>
      </x:c>
      <x:c r="L534" s="15" t="str">
        <x:v>Sourced minimum identified estates; nested Lancing schemes grouped under Lancing Business Park. Not an exhaustive council register.</x:v>
      </x:c>
      <x:c r="M534" s="15" t="str">
        <x:v>https://www.zoopla.co.uk/to-rent/commercial/details/73917262/</x:v>
      </x:c>
      <x:c r="N534" s="15" t="str">
        <x:v>https://www.rightmove.co.uk/properties/760902731882128#/?channel=COM_LET</x:v>
      </x:c>
    </x:row>
    <x:row r="535" ht="42" customHeight="1">
      <x:c r="A535" s="15" t="str">
        <x:v>Crawley</x:v>
      </x:c>
      <x:c r="B535" s="15" t="str">
        <x:v>GIDC</x:v>
      </x:c>
      <x:c r="C535" s="15" t="str">
        <x:v>Crawley</x:v>
      </x:c>
      <x:c r="D535" s="14" t="n">
        <x:v>120550</x:v>
      </x:c>
      <x:c r="E535" s="30" t="str">
        <x:v>Town</x:v>
      </x:c>
      <x:c r="F535" s="30" t="str">
        <x:v>Estate / grouped industrial area</x:v>
      </x:c>
      <x:c r="G535" s="14" t="n">
        <x:f>COUNTIFS('Unit details'!$B$1008:$B$1008,$A535,'Unit details'!$V$1008:$V$1008,$A535&amp;" — "&amp;$B535,'Unit details'!$H$1008:$H$1008,"Current",'Unit details'!$E$1008:$E$1008,"Town")</x:f>
        <x:v>1</x:v>
      </x:c>
      <x:c r="H535" s="14" t="n">
        <x:f>COUNTIFS('Unit details'!$B$1008:$B$1008,$A535,'Unit details'!$V$1008:$V$1008,$A535&amp;" — "&amp;$B535,'Unit details'!$H$1008:$H$1008,"Current",'Unit details'!$E$1008:$E$1008,"Nearby")</x:f>
        <x:v>0</x:v>
      </x:c>
      <x:c r="I535" s="14" t="n">
        <x:f>COUNTIFS('Unit details'!$B$1008:$B$1008,$A535,'Unit details'!$V$1008:$V$1008,$A535&amp;" — "&amp;$B535,'Unit details'!$H$1008:$H$1008,"Current")</x:f>
        <x:v>1</x:v>
      </x:c>
      <x:c r="J535" s="14" t="n">
        <x:f>SUMIFS('Unit details'!$Y$1008:$Y$1008,'Unit details'!$B$1008:$B$1008,$A535,'Unit details'!$V$1008:$V$1008,$A535&amp;" — "&amp;$B535,'Unit details'!$H$1008:$H$1008,"Future")</x:f>
        <x:v>0</x:v>
      </x:c>
      <x:c r="K535" s="14" t="n">
        <x:f>COUNTIFS('Unit details'!$B$1008:$B$1008,$A535,'Unit details'!$V$1008:$V$1008,$A535&amp;" — "&amp;$B535,'Unit details'!$H$1008:$H$1008,"Uncertain")</x:f>
        <x:v>0</x:v>
      </x:c>
      <x:c r="L535" s="15" t="str">
        <x:v>Sourced minimum identified estates; nested Lancing schemes grouped under Lancing Business Park. Not an exhaustive council register.</x:v>
      </x:c>
      <x:c r="M535" s="15" t="str">
        <x:v>https://www.rightmove.co.uk/properties/760903056877329#/?channel=COM_LET</x:v>
      </x:c>
      <x:c r="N535" s="15" t="str"/>
    </x:row>
    <x:row r="536" ht="42" customHeight="1">
      <x:c r="A536" s="15" t="str">
        <x:v>Crawley</x:v>
      </x:c>
      <x:c r="B536" s="15" t="str">
        <x:v>Manor Royal Industrial Estate</x:v>
      </x:c>
      <x:c r="C536" s="15" t="str">
        <x:v>Crawley</x:v>
      </x:c>
      <x:c r="D536" s="14" t="n">
        <x:v>120550</x:v>
      </x:c>
      <x:c r="E536" s="30" t="str">
        <x:v>Town</x:v>
      </x:c>
      <x:c r="F536" s="30" t="str">
        <x:v>Estate / grouped industrial area</x:v>
      </x:c>
      <x:c r="G536" s="14" t="n">
        <x:f>COUNTIFS('Unit details'!$B$1009:$B$1009,$A536,'Unit details'!$V$1009:$V$1009,$A536&amp;" — "&amp;$B536,'Unit details'!$H$1009:$H$1009,"Current",'Unit details'!$E$1009:$E$1009,"Town")</x:f>
        <x:v>1</x:v>
      </x:c>
      <x:c r="H536" s="14" t="n">
        <x:f>COUNTIFS('Unit details'!$B$1009:$B$1009,$A536,'Unit details'!$V$1009:$V$1009,$A536&amp;" — "&amp;$B536,'Unit details'!$H$1009:$H$1009,"Current",'Unit details'!$E$1009:$E$1009,"Nearby")</x:f>
        <x:v>0</x:v>
      </x:c>
      <x:c r="I536" s="14" t="n">
        <x:f>COUNTIFS('Unit details'!$B$1009:$B$1009,$A536,'Unit details'!$V$1009:$V$1009,$A536&amp;" — "&amp;$B536,'Unit details'!$H$1009:$H$1009,"Current")</x:f>
        <x:v>1</x:v>
      </x:c>
      <x:c r="J536" s="14" t="n">
        <x:f>SUMIFS('Unit details'!$Y$1009:$Y$1009,'Unit details'!$B$1009:$B$1009,$A536,'Unit details'!$V$1009:$V$1009,$A536&amp;" — "&amp;$B536,'Unit details'!$H$1009:$H$1009,"Future")</x:f>
        <x:v>0</x:v>
      </x:c>
      <x:c r="K536" s="14" t="n">
        <x:f>COUNTIFS('Unit details'!$B$1009:$B$1009,$A536,'Unit details'!$V$1009:$V$1009,$A536&amp;" — "&amp;$B536,'Unit details'!$H$1009:$H$1009,"Uncertain")</x:f>
        <x:v>0</x:v>
      </x:c>
      <x:c r="L536" s="15" t="str">
        <x:v>Sourced minimum identified estates; nested Lancing schemes grouped under Lancing Business Park. Not an exhaustive council register.</x:v>
      </x:c>
      <x:c r="M536" s="15" t="str">
        <x:v>https://www.rightmove.co.uk/properties/749489250525472#/?channel=COM_LET</x:v>
      </x:c>
      <x:c r="N536" s="15" t="str"/>
    </x:row>
    <x:row r="537" ht="49" customHeight="1">
      <x:c r="A537" s="15" t="str">
        <x:v>Crawley</x:v>
      </x:c>
      <x:c r="B537" s="15" t="str">
        <x:v>Oakwood Trade Park</x:v>
      </x:c>
      <x:c r="C537" s="15" t="str">
        <x:v>Crawley</x:v>
      </x:c>
      <x:c r="D537" s="14" t="n">
        <x:v>120550</x:v>
      </x:c>
      <x:c r="E537" s="30" t="str">
        <x:v>Town</x:v>
      </x:c>
      <x:c r="F537" s="30" t="str">
        <x:v>Estate / grouped industrial area</x:v>
      </x:c>
      <x:c r="G537" s="14" t="n">
        <x:f>COUNTIFS('Unit details'!$B$1010:$B$1012,$A537,'Unit details'!$V$1010:$V$1012,$A537&amp;" — "&amp;$B537,'Unit details'!$H$1010:$H$1012,"Current",'Unit details'!$E$1010:$E$1012,"Town")</x:f>
        <x:v>3</x:v>
      </x:c>
      <x:c r="H537" s="14" t="n">
        <x:f>COUNTIFS('Unit details'!$B$1010:$B$1012,$A537,'Unit details'!$V$1010:$V$1012,$A537&amp;" — "&amp;$B537,'Unit details'!$H$1010:$H$1012,"Current",'Unit details'!$E$1010:$E$1012,"Nearby")</x:f>
        <x:v>0</x:v>
      </x:c>
      <x:c r="I537" s="14" t="n">
        <x:f>COUNTIFS('Unit details'!$B$1010:$B$1012,$A537,'Unit details'!$V$1010:$V$1012,$A537&amp;" — "&amp;$B537,'Unit details'!$H$1010:$H$1012,"Current")</x:f>
        <x:v>3</x:v>
      </x:c>
      <x:c r="J537" s="14" t="n">
        <x:f>SUMIFS('Unit details'!$Y$1010:$Y$1012,'Unit details'!$B$1010:$B$1012,$A537,'Unit details'!$V$1010:$V$1012,$A537&amp;" — "&amp;$B537,'Unit details'!$H$1010:$H$1012,"Future")</x:f>
        <x:v>0</x:v>
      </x:c>
      <x:c r="K537" s="14" t="n">
        <x:f>COUNTIFS('Unit details'!$B$1010:$B$1012,$A537,'Unit details'!$V$1010:$V$1012,$A537&amp;" — "&amp;$B537,'Unit details'!$H$1010:$H$1012,"Uncertain")</x:f>
        <x:v>0</x:v>
      </x:c>
      <x:c r="L537" s="15" t="str">
        <x:v>Sourced minimum identified estates; nested Lancing schemes grouped under Lancing Business Park. Not an exhaustive council register. Further unit-specific sources are in Unit details.</x:v>
      </x:c>
      <x:c r="M537" s="15" t="str">
        <x:v>https://www.zoopla.co.uk/to-rent/commercial/details/73574194/</x:v>
      </x:c>
      <x:c r="N537" s="15" t="str">
        <x:v>https://www.rightmove.co.uk/properties/773387268472433#/?channel=COM_LET
https://www.zoopla.co.uk/to-rent/commercial/details/73574152/</x:v>
      </x:c>
    </x:row>
    <x:row r="538" ht="42" customHeight="1">
      <x:c r="A538" s="15" t="str">
        <x:v>Crawley</x:v>
      </x:c>
      <x:c r="B538" s="15" t="str">
        <x:v>Standalone premises — Crawley</x:v>
      </x:c>
      <x:c r="C538" s="15" t="str">
        <x:v>Crawley</x:v>
      </x:c>
      <x:c r="D538" s="14" t="n">
        <x:v>120550</x:v>
      </x:c>
      <x:c r="E538" s="30" t="str">
        <x:v>Town</x:v>
      </x:c>
      <x:c r="F538" s="30" t="str">
        <x:v>Standalone / other premises</x:v>
      </x:c>
      <x:c r="G538" s="14" t="n">
        <x:f>COUNTIFS('Unit details'!$B$1013:$B$1016,$A538,'Unit details'!$V$1013:$V$1016,$A538&amp;" — "&amp;$B538,'Unit details'!$H$1013:$H$1016,"Current",'Unit details'!$E$1013:$E$1016,"Town")</x:f>
        <x:v>4</x:v>
      </x:c>
      <x:c r="H538" s="14" t="n">
        <x:f>COUNTIFS('Unit details'!$B$1013:$B$1016,$A538,'Unit details'!$V$1013:$V$1016,$A538&amp;" — "&amp;$B538,'Unit details'!$H$1013:$H$1016,"Current",'Unit details'!$E$1013:$E$1016,"Nearby")</x:f>
        <x:v>0</x:v>
      </x:c>
      <x:c r="I538" s="14" t="n">
        <x:f>COUNTIFS('Unit details'!$B$1013:$B$1016,$A538,'Unit details'!$V$1013:$V$1016,$A538&amp;" — "&amp;$B538,'Unit details'!$H$1013:$H$1016,"Current")</x:f>
        <x:v>4</x:v>
      </x:c>
      <x:c r="J538" s="14" t="n">
        <x:f>SUMIFS('Unit details'!$Y$1013:$Y$1016,'Unit details'!$B$1013:$B$1016,$A538,'Unit details'!$V$1013:$V$1016,$A538&amp;" — "&amp;$B538,'Unit details'!$H$1013:$H$1016,"Future")</x:f>
        <x:v>0</x:v>
      </x:c>
      <x:c r="K538" s="14" t="n">
        <x:f>COUNTIFS('Unit details'!$B$1013:$B$1016,$A538,'Unit details'!$V$1013:$V$1016,$A538&amp;" — "&amp;$B538,'Unit details'!$H$1013:$H$1016,"Uncertain")</x:f>
        <x:v>0</x:v>
      </x:c>
      <x:c r="L538" s="15" t="str">
        <x:v>Identified from marketing. Estate inventory is a minimum of evidenced named areas, not a council stock census.</x:v>
      </x:c>
      <x:c r="M538" s="15" t="str">
        <x:v>https://www.rightmove.co.uk/properties/94456431#/?channel=COM_LET</x:v>
      </x:c>
      <x:c r="N538" s="15" t="str"/>
    </x:row>
    <x:row r="539" ht="49" customHeight="1">
      <x:c r="A539" s="15" t="str">
        <x:v>Crawley</x:v>
      </x:c>
      <x:c r="B539" s="15" t="str">
        <x:v>The Bell Centre</x:v>
      </x:c>
      <x:c r="C539" s="15" t="str">
        <x:v>Crawley</x:v>
      </x:c>
      <x:c r="D539" s="14" t="n">
        <x:v>120550</x:v>
      </x:c>
      <x:c r="E539" s="30" t="str">
        <x:v>Town</x:v>
      </x:c>
      <x:c r="F539" s="30" t="str">
        <x:v>Estate / grouped industrial area</x:v>
      </x:c>
      <x:c r="G539" s="14" t="n">
        <x:f>COUNTIFS('Unit details'!$B$1017:$B$1019,$A539,'Unit details'!$V$1017:$V$1019,$A539&amp;" — "&amp;$B539,'Unit details'!$H$1017:$H$1019,"Current",'Unit details'!$E$1017:$E$1019,"Town")</x:f>
        <x:v>3</x:v>
      </x:c>
      <x:c r="H539" s="14" t="n">
        <x:f>COUNTIFS('Unit details'!$B$1017:$B$1019,$A539,'Unit details'!$V$1017:$V$1019,$A539&amp;" — "&amp;$B539,'Unit details'!$H$1017:$H$1019,"Current",'Unit details'!$E$1017:$E$1019,"Nearby")</x:f>
        <x:v>0</x:v>
      </x:c>
      <x:c r="I539" s="14" t="n">
        <x:f>COUNTIFS('Unit details'!$B$1017:$B$1019,$A539,'Unit details'!$V$1017:$V$1019,$A539&amp;" — "&amp;$B539,'Unit details'!$H$1017:$H$1019,"Current")</x:f>
        <x:v>3</x:v>
      </x:c>
      <x:c r="J539" s="14" t="n">
        <x:f>SUMIFS('Unit details'!$Y$1017:$Y$1019,'Unit details'!$B$1017:$B$1019,$A539,'Unit details'!$V$1017:$V$1019,$A539&amp;" — "&amp;$B539,'Unit details'!$H$1017:$H$1019,"Future")</x:f>
        <x:v>0</x:v>
      </x:c>
      <x:c r="K539" s="14" t="n">
        <x:f>COUNTIFS('Unit details'!$B$1017:$B$1019,$A539,'Unit details'!$V$1017:$V$1019,$A539&amp;" — "&amp;$B539,'Unit details'!$H$1017:$H$1019,"Uncertain")</x:f>
        <x:v>0</x:v>
      </x:c>
      <x:c r="L539" s="15" t="str">
        <x:v>Sourced minimum identified estates; nested Lancing schemes grouped under Lancing Business Park. Not an exhaustive council register. Further unit-specific sources are in Unit details.</x:v>
      </x:c>
      <x:c r="M539" s="15" t="str">
        <x:v>https://www.zoopla.co.uk/to-rent/commercial/details/72565285/</x:v>
      </x:c>
      <x:c r="N539" s="15" t="str">
        <x:v>https://www.rightmove.co.uk/properties/773380243164177#/?channel=COM_LET
https://www.zoopla.co.uk/to-rent/commercial/details/72565292/</x:v>
      </x:c>
    </x:row>
    <x:row r="540" ht="42" customHeight="1">
      <x:c r="A540" s="15" t="str">
        <x:v>Crawley</x:v>
      </x:c>
      <x:c r="B540" s="15" t="str">
        <x:v>The Fleming Centre</x:v>
      </x:c>
      <x:c r="C540" s="15" t="str">
        <x:v>Crawley</x:v>
      </x:c>
      <x:c r="D540" s="14" t="n">
        <x:v>120550</x:v>
      </x:c>
      <x:c r="E540" s="30" t="str">
        <x:v>Town</x:v>
      </x:c>
      <x:c r="F540" s="30" t="str">
        <x:v>Estate / grouped industrial area</x:v>
      </x:c>
      <x:c r="G540" s="14" t="n">
        <x:f>COUNTIFS('Unit details'!$B$1020:$B$1020,$A540,'Unit details'!$V$1020:$V$1020,$A540&amp;" — "&amp;$B540,'Unit details'!$H$1020:$H$1020,"Current",'Unit details'!$E$1020:$E$1020,"Town")</x:f>
        <x:v>0</x:v>
      </x:c>
      <x:c r="H540" s="14" t="n">
        <x:f>COUNTIFS('Unit details'!$B$1020:$B$1020,$A540,'Unit details'!$V$1020:$V$1020,$A540&amp;" — "&amp;$B540,'Unit details'!$H$1020:$H$1020,"Current",'Unit details'!$E$1020:$E$1020,"Nearby")</x:f>
        <x:v>0</x:v>
      </x:c>
      <x:c r="I540" s="14" t="n">
        <x:f>COUNTIFS('Unit details'!$B$1020:$B$1020,$A540,'Unit details'!$V$1020:$V$1020,$A540&amp;" — "&amp;$B540,'Unit details'!$H$1020:$H$1020,"Current")</x:f>
        <x:v>0</x:v>
      </x:c>
      <x:c r="J540" s="14" t="n">
        <x:f>SUMIFS('Unit details'!$Y$1020:$Y$1020,'Unit details'!$B$1020:$B$1020,$A540,'Unit details'!$V$1020:$V$1020,$A540&amp;" — "&amp;$B540,'Unit details'!$H$1020:$H$1020,"Future")</x:f>
        <x:v>0</x:v>
      </x:c>
      <x:c r="K540" s="14" t="n">
        <x:f>COUNTIFS('Unit details'!$B$1020:$B$1020,$A540,'Unit details'!$V$1020:$V$1020,$A540&amp;" — "&amp;$B540,'Unit details'!$H$1020:$H$1020,"Uncertain")</x:f>
        <x:v>1</x:v>
      </x:c>
      <x:c r="L540" s="15" t="str">
        <x:v>Sourced minimum identified estates; nested Lancing schemes grouped under Lancing Business Park. Not an exhaustive council register.</x:v>
      </x:c>
      <x:c r="M540" s="15" t="str">
        <x:v>https://www.rightmove.co.uk/properties/764354260355281#/?channel=COM_LET</x:v>
      </x:c>
      <x:c r="N540" s="15" t="str"/>
    </x:row>
    <x:row r="541" ht="62" customHeight="1">
      <x:c r="A541" s="15" t="str">
        <x:v>Crawley</x:v>
      </x:c>
      <x:c r="B541" s="15" t="str">
        <x:v>Vulcan Business Park</x:v>
      </x:c>
      <x:c r="C541" s="15" t="str">
        <x:v>Crawley</x:v>
      </x:c>
      <x:c r="D541" s="14" t="n">
        <x:v>120550</x:v>
      </x:c>
      <x:c r="E541" s="30" t="str">
        <x:v>Town</x:v>
      </x:c>
      <x:c r="F541" s="30" t="str">
        <x:v>Estate / grouped industrial area</x:v>
      </x:c>
      <x:c r="G541" s="14" t="n">
        <x:f>COUNTIFS('Unit details'!$B$1021:$B$1022,$A541,'Unit details'!$V$1021:$V$1022,$A541&amp;" — "&amp;$B541,'Unit details'!$H$1021:$H$1022,"Current",'Unit details'!$E$1021:$E$1022,"Town")</x:f>
        <x:v>2</x:v>
      </x:c>
      <x:c r="H541" s="14" t="n">
        <x:f>COUNTIFS('Unit details'!$B$1021:$B$1022,$A541,'Unit details'!$V$1021:$V$1022,$A541&amp;" — "&amp;$B541,'Unit details'!$H$1021:$H$1022,"Current",'Unit details'!$E$1021:$E$1022,"Nearby")</x:f>
        <x:v>0</x:v>
      </x:c>
      <x:c r="I541" s="14" t="n">
        <x:f>COUNTIFS('Unit details'!$B$1021:$B$1022,$A541,'Unit details'!$V$1021:$V$1022,$A541&amp;" — "&amp;$B541,'Unit details'!$H$1021:$H$1022,"Current")</x:f>
        <x:v>2</x:v>
      </x:c>
      <x:c r="J541" s="14" t="n">
        <x:f>SUMIFS('Unit details'!$Y$1021:$Y$1022,'Unit details'!$B$1021:$B$1022,$A541,'Unit details'!$V$1021:$V$1022,$A541&amp;" — "&amp;$B541,'Unit details'!$H$1021:$H$1022,"Future")</x:f>
        <x:v>0</x:v>
      </x:c>
      <x:c r="K541" s="14" t="n">
        <x:f>COUNTIFS('Unit details'!$B$1021:$B$1022,$A541,'Unit details'!$V$1021:$V$1022,$A541&amp;" — "&amp;$B541,'Unit details'!$H$1021:$H$1022,"Uncertain")</x:f>
        <x:v>0</x:v>
      </x:c>
      <x:c r="L541" s="15" t="str">
        <x:v>Sourced minimum identified estates; nested Lancing schemes grouped under Lancing Business Park. Not an exhaustive council register.</x:v>
      </x:c>
      <x:c r="M541" s="15" t="str">
        <x:v>https://www.rightmove.co.uk/properties/773375212059329#/?channel=COM_LET</x:v>
      </x:c>
      <x:c r="N541" s="15" t="str">
        <x:v>https://www.rightmove.co.uk/properties/773375203705713#/?channel=COM_LET
https://www.rightmove.co.uk/properties/773375199376305#/?channel=COM_LET</x:v>
      </x:c>
    </x:row>
    <x:row r="542" ht="42" customHeight="1">
      <x:c r="A542" s="15" t="str">
        <x:v>Worthing</x:v>
      </x:c>
      <x:c r="B542" s="15" t="str">
        <x:v>Standalone premises — Patching</x:v>
      </x:c>
      <x:c r="C542" s="15" t="str">
        <x:v>Patching</x:v>
      </x:c>
      <x:c r="D542" s="14"/>
      <x:c r="E542" s="30" t="str">
        <x:v>Nearby</x:v>
      </x:c>
      <x:c r="F542" s="30" t="str">
        <x:v>Standalone / other premises</x:v>
      </x:c>
      <x:c r="G542" s="14" t="n">
        <x:f>COUNTIFS('Unit details'!$B$1023:$B$1023,$A542,'Unit details'!$V$1023:$V$1023,$A542&amp;" — "&amp;$B542,'Unit details'!$H$1023:$H$1023,"Current",'Unit details'!$E$1023:$E$1023,"Town")</x:f>
        <x:v>0</x:v>
      </x:c>
      <x:c r="H542" s="14" t="n">
        <x:f>COUNTIFS('Unit details'!$B$1023:$B$1023,$A542,'Unit details'!$V$1023:$V$1023,$A542&amp;" — "&amp;$B542,'Unit details'!$H$1023:$H$1023,"Current",'Unit details'!$E$1023:$E$1023,"Nearby")</x:f>
        <x:v>1</x:v>
      </x:c>
      <x:c r="I542" s="14" t="n">
        <x:f>COUNTIFS('Unit details'!$B$1023:$B$1023,$A542,'Unit details'!$V$1023:$V$1023,$A542&amp;" — "&amp;$B542,'Unit details'!$H$1023:$H$1023,"Current")</x:f>
        <x:v>1</x:v>
      </x:c>
      <x:c r="J542" s="14" t="n">
        <x:f>SUMIFS('Unit details'!$Y$1023:$Y$1023,'Unit details'!$B$1023:$B$1023,$A542,'Unit details'!$V$1023:$V$1023,$A542&amp;" — "&amp;$B542,'Unit details'!$H$1023:$H$1023,"Future")</x:f>
        <x:v>0</x:v>
      </x:c>
      <x:c r="K542" s="14" t="n">
        <x:f>COUNTIFS('Unit details'!$B$1023:$B$1023,$A542,'Unit details'!$V$1023:$V$1023,$A542&amp;" — "&amp;$B542,'Unit details'!$H$1023:$H$1023,"Uncertain")</x:f>
        <x:v>0</x:v>
      </x:c>
      <x:c r="L542" s="15" t="str">
        <x:v>Identified from marketing. Estate inventory is a minimum of evidenced named areas, not a council stock census.</x:v>
      </x:c>
      <x:c r="M542" s="15" t="str">
        <x:v>https://www.zoopla.co.uk/to-rent/commercial/details/74071719/</x:v>
      </x:c>
      <x:c r="N542" s="15" t="str">
        <x:v>https://www.rightmove.co.uk/properties/91685217#/?channel=COM_LET</x:v>
      </x:c>
    </x:row>
    <x:row r="543" ht="42" customHeight="1">
      <x:c r="A543" s="15" t="str">
        <x:v>Worthing</x:v>
      </x:c>
      <x:c r="B543" s="15" t="str">
        <x:v>Central Works</x:v>
      </x:c>
      <x:c r="C543" s="15" t="str">
        <x:v>Worthing</x:v>
      </x:c>
      <x:c r="D543" s="14" t="n">
        <x:v>111620</x:v>
      </x:c>
      <x:c r="E543" s="30" t="str">
        <x:v>Town</x:v>
      </x:c>
      <x:c r="F543" s="30" t="str">
        <x:v>Estate / grouped industrial area</x:v>
      </x:c>
      <x:c r="G543" s="14" t="n">
        <x:f>COUNTIFS('Unit details'!$B$1024:$B$1024,$A543,'Unit details'!$V$1024:$V$1024,$A543&amp;" — "&amp;$B543,'Unit details'!$H$1024:$H$1024,"Current",'Unit details'!$E$1024:$E$1024,"Town")</x:f>
        <x:v>1</x:v>
      </x:c>
      <x:c r="H543" s="14" t="n">
        <x:f>COUNTIFS('Unit details'!$B$1024:$B$1024,$A543,'Unit details'!$V$1024:$V$1024,$A543&amp;" — "&amp;$B543,'Unit details'!$H$1024:$H$1024,"Current",'Unit details'!$E$1024:$E$1024,"Nearby")</x:f>
        <x:v>0</x:v>
      </x:c>
      <x:c r="I543" s="14" t="n">
        <x:f>COUNTIFS('Unit details'!$B$1024:$B$1024,$A543,'Unit details'!$V$1024:$V$1024,$A543&amp;" — "&amp;$B543,'Unit details'!$H$1024:$H$1024,"Current")</x:f>
        <x:v>1</x:v>
      </x:c>
      <x:c r="J543" s="14" t="n">
        <x:f>SUMIFS('Unit details'!$Y$1024:$Y$1024,'Unit details'!$B$1024:$B$1024,$A543,'Unit details'!$V$1024:$V$1024,$A543&amp;" — "&amp;$B543,'Unit details'!$H$1024:$H$1024,"Future")</x:f>
        <x:v>0</x:v>
      </x:c>
      <x:c r="K543" s="14" t="n">
        <x:f>COUNTIFS('Unit details'!$B$1024:$B$1024,$A543,'Unit details'!$V$1024:$V$1024,$A543&amp;" — "&amp;$B543,'Unit details'!$H$1024:$H$1024,"Uncertain")</x:f>
        <x:v>0</x:v>
      </x:c>
      <x:c r="L543" s="15" t="str">
        <x:v>Sourced minimum identified estates; nested Lancing schemes grouped under Lancing Business Park. Not an exhaustive council register.</x:v>
      </x:c>
      <x:c r="M543" s="15" t="str">
        <x:v>https://www.rightmove.co.uk/properties/760926714742048#/?channel=COM_LET</x:v>
      </x:c>
      <x:c r="N543" s="15" t="str"/>
    </x:row>
    <x:row r="544" ht="49" customHeight="1">
      <x:c r="A544" s="15" t="str">
        <x:v>Worthing</x:v>
      </x:c>
      <x:c r="B544" s="15" t="str">
        <x:v>Hambridge Trading Estate</x:v>
      </x:c>
      <x:c r="C544" s="15" t="str">
        <x:v>Worthing</x:v>
      </x:c>
      <x:c r="D544" s="14" t="n">
        <x:v>111620</x:v>
      </x:c>
      <x:c r="E544" s="30" t="str">
        <x:v>Town</x:v>
      </x:c>
      <x:c r="F544" s="30" t="str">
        <x:v>Estate / grouped industrial area</x:v>
      </x:c>
      <x:c r="G544" s="14" t="n">
        <x:f>COUNTIFS('Unit details'!$B$1025:$B$1027,$A544,'Unit details'!$V$1025:$V$1027,$A544&amp;" — "&amp;$B544,'Unit details'!$H$1025:$H$1027,"Current",'Unit details'!$E$1025:$E$1027,"Town")</x:f>
        <x:v>3</x:v>
      </x:c>
      <x:c r="H544" s="14" t="n">
        <x:f>COUNTIFS('Unit details'!$B$1025:$B$1027,$A544,'Unit details'!$V$1025:$V$1027,$A544&amp;" — "&amp;$B544,'Unit details'!$H$1025:$H$1027,"Current",'Unit details'!$E$1025:$E$1027,"Nearby")</x:f>
        <x:v>0</x:v>
      </x:c>
      <x:c r="I544" s="14" t="n">
        <x:f>COUNTIFS('Unit details'!$B$1025:$B$1027,$A544,'Unit details'!$V$1025:$V$1027,$A544&amp;" — "&amp;$B544,'Unit details'!$H$1025:$H$1027,"Current")</x:f>
        <x:v>3</x:v>
      </x:c>
      <x:c r="J544" s="14" t="n">
        <x:f>SUMIFS('Unit details'!$Y$1025:$Y$1027,'Unit details'!$B$1025:$B$1027,$A544,'Unit details'!$V$1025:$V$1027,$A544&amp;" — "&amp;$B544,'Unit details'!$H$1025:$H$1027,"Future")</x:f>
        <x:v>0</x:v>
      </x:c>
      <x:c r="K544" s="14" t="n">
        <x:f>COUNTIFS('Unit details'!$B$1025:$B$1027,$A544,'Unit details'!$V$1025:$V$1027,$A544&amp;" — "&amp;$B544,'Unit details'!$H$1025:$H$1027,"Uncertain")</x:f>
        <x:v>0</x:v>
      </x:c>
      <x:c r="L544" s="15" t="str">
        <x:v>Sourced minimum identified estates; nested Lancing schemes grouped under Lancing Business Park. Not an exhaustive council register. Further unit-specific sources are in Unit details.</x:v>
      </x:c>
      <x:c r="M544" s="15" t="str">
        <x:v>https://www.zoopla.co.uk/to-rent/commercial/details/74628337/</x:v>
      </x:c>
      <x:c r="N544" s="15" t="str">
        <x:v>https://www.zoopla.co.uk/to-rent/commercial/details/73427900/
https://www.rightmove.co.uk/properties/764568962527441#/?channel=COM_LET</x:v>
      </x:c>
    </x:row>
    <x:row r="545" ht="42" customHeight="1">
      <x:c r="A545" s="15" t="str">
        <x:v>Worthing</x:v>
      </x:c>
      <x:c r="B545" s="15" t="str">
        <x:v>Hazelwood Trading Estate</x:v>
      </x:c>
      <x:c r="C545" s="15" t="str">
        <x:v>Worthing</x:v>
      </x:c>
      <x:c r="D545" s="14" t="n">
        <x:v>111620</x:v>
      </x:c>
      <x:c r="E545" s="30" t="str">
        <x:v>Town</x:v>
      </x:c>
      <x:c r="F545" s="30" t="str">
        <x:v>Estate / grouped industrial area</x:v>
      </x:c>
      <x:c r="G545" s="14" t="n">
        <x:f>COUNTIFS('Unit details'!$B$1028:$B$1028,$A545,'Unit details'!$V$1028:$V$1028,$A545&amp;" — "&amp;$B545,'Unit details'!$H$1028:$H$1028,"Current",'Unit details'!$E$1028:$E$1028,"Town")</x:f>
        <x:v>1</x:v>
      </x:c>
      <x:c r="H545" s="14" t="n">
        <x:f>COUNTIFS('Unit details'!$B$1028:$B$1028,$A545,'Unit details'!$V$1028:$V$1028,$A545&amp;" — "&amp;$B545,'Unit details'!$H$1028:$H$1028,"Current",'Unit details'!$E$1028:$E$1028,"Nearby")</x:f>
        <x:v>0</x:v>
      </x:c>
      <x:c r="I545" s="14" t="n">
        <x:f>COUNTIFS('Unit details'!$B$1028:$B$1028,$A545,'Unit details'!$V$1028:$V$1028,$A545&amp;" — "&amp;$B545,'Unit details'!$H$1028:$H$1028,"Current")</x:f>
        <x:v>1</x:v>
      </x:c>
      <x:c r="J545" s="14" t="n">
        <x:f>SUMIFS('Unit details'!$Y$1028:$Y$1028,'Unit details'!$B$1028:$B$1028,$A545,'Unit details'!$V$1028:$V$1028,$A545&amp;" — "&amp;$B545,'Unit details'!$H$1028:$H$1028,"Future")</x:f>
        <x:v>0</x:v>
      </x:c>
      <x:c r="K545" s="14" t="n">
        <x:f>COUNTIFS('Unit details'!$B$1028:$B$1028,$A545,'Unit details'!$V$1028:$V$1028,$A545&amp;" — "&amp;$B545,'Unit details'!$H$1028:$H$1028,"Uncertain")</x:f>
        <x:v>0</x:v>
      </x:c>
      <x:c r="L545" s="15" t="str">
        <x:v>Sourced minimum identified estates; nested Lancing schemes grouped under Lancing Business Park. Not an exhaustive council register.</x:v>
      </x:c>
      <x:c r="M545" s="15" t="str">
        <x:v>https://www.rightmove.co.uk/properties/760926551178945#/?channel=COM_LET</x:v>
      </x:c>
      <x:c r="N545" s="15" t="str"/>
    </x:row>
    <x:row r="546" ht="42" customHeight="1">
      <x:c r="A546" s="15" t="str">
        <x:v>Worthing</x:v>
      </x:c>
      <x:c r="B546" s="15" t="str">
        <x:v>Highdown Industrial Park</x:v>
      </x:c>
      <x:c r="C546" s="15" t="str">
        <x:v>Worthing</x:v>
      </x:c>
      <x:c r="D546" s="14" t="n">
        <x:v>111620</x:v>
      </x:c>
      <x:c r="E546" s="30" t="str">
        <x:v>Town</x:v>
      </x:c>
      <x:c r="F546" s="30" t="str">
        <x:v>Estate / grouped industrial area</x:v>
      </x:c>
      <x:c r="G546" s="14" t="n">
        <x:f>COUNTIFS('Unit details'!$B$1029:$B$1029,$A546,'Unit details'!$V$1029:$V$1029,$A546&amp;" — "&amp;$B546,'Unit details'!$H$1029:$H$1029,"Current",'Unit details'!$E$1029:$E$1029,"Town")</x:f>
        <x:v>1</x:v>
      </x:c>
      <x:c r="H546" s="14" t="n">
        <x:f>COUNTIFS('Unit details'!$B$1029:$B$1029,$A546,'Unit details'!$V$1029:$V$1029,$A546&amp;" — "&amp;$B546,'Unit details'!$H$1029:$H$1029,"Current",'Unit details'!$E$1029:$E$1029,"Nearby")</x:f>
        <x:v>0</x:v>
      </x:c>
      <x:c r="I546" s="14" t="n">
        <x:f>COUNTIFS('Unit details'!$B$1029:$B$1029,$A546,'Unit details'!$V$1029:$V$1029,$A546&amp;" — "&amp;$B546,'Unit details'!$H$1029:$H$1029,"Current")</x:f>
        <x:v>1</x:v>
      </x:c>
      <x:c r="J546" s="14" t="n">
        <x:f>SUMIFS('Unit details'!$Y$1029:$Y$1029,'Unit details'!$B$1029:$B$1029,$A546,'Unit details'!$V$1029:$V$1029,$A546&amp;" — "&amp;$B546,'Unit details'!$H$1029:$H$1029,"Future")</x:f>
        <x:v>0</x:v>
      </x:c>
      <x:c r="K546" s="14" t="n">
        <x:f>COUNTIFS('Unit details'!$B$1029:$B$1029,$A546,'Unit details'!$V$1029:$V$1029,$A546&amp;" — "&amp;$B546,'Unit details'!$H$1029:$H$1029,"Uncertain")</x:f>
        <x:v>0</x:v>
      </x:c>
      <x:c r="L546" s="15" t="str">
        <x:v>Sourced minimum identified estates; nested Lancing schemes grouped under Lancing Business Park. Not an exhaustive council register.</x:v>
      </x:c>
      <x:c r="M546" s="15" t="str">
        <x:v>https://www.rightmove.co.uk/properties/775762957940785#/?channel=COM_LET</x:v>
      </x:c>
      <x:c r="N546" s="15" t="str"/>
    </x:row>
    <x:row r="547" ht="42" customHeight="1">
      <x:c r="A547" s="15" t="str">
        <x:v>Worthing</x:v>
      </x:c>
      <x:c r="B547" s="15" t="str">
        <x:v>Holm Oak Business Centre</x:v>
      </x:c>
      <x:c r="C547" s="15" t="str">
        <x:v>Worthing</x:v>
      </x:c>
      <x:c r="D547" s="14" t="n">
        <x:v>111620</x:v>
      </x:c>
      <x:c r="E547" s="30" t="str">
        <x:v>Town</x:v>
      </x:c>
      <x:c r="F547" s="30" t="str">
        <x:v>Estate / grouped industrial area</x:v>
      </x:c>
      <x:c r="G547" s="14" t="n">
        <x:f>COUNTIFS('Unit details'!$B$1030:$B$1031,$A547,'Unit details'!$V$1030:$V$1031,$A547&amp;" — "&amp;$B547,'Unit details'!$H$1030:$H$1031,"Current",'Unit details'!$E$1030:$E$1031,"Town")</x:f>
        <x:v>0</x:v>
      </x:c>
      <x:c r="H547" s="14" t="n">
        <x:f>COUNTIFS('Unit details'!$B$1030:$B$1031,$A547,'Unit details'!$V$1030:$V$1031,$A547&amp;" — "&amp;$B547,'Unit details'!$H$1030:$H$1031,"Current",'Unit details'!$E$1030:$E$1031,"Nearby")</x:f>
        <x:v>0</x:v>
      </x:c>
      <x:c r="I547" s="14" t="n">
        <x:f>COUNTIFS('Unit details'!$B$1030:$B$1031,$A547,'Unit details'!$V$1030:$V$1031,$A547&amp;" — "&amp;$B547,'Unit details'!$H$1030:$H$1031,"Current")</x:f>
        <x:v>0</x:v>
      </x:c>
      <x:c r="J547" s="14" t="n">
        <x:f>SUMIFS('Unit details'!$Y$1030:$Y$1031,'Unit details'!$B$1030:$B$1031,$A547,'Unit details'!$V$1030:$V$1031,$A547&amp;" — "&amp;$B547,'Unit details'!$H$1030:$H$1031,"Future")</x:f>
        <x:v>0</x:v>
      </x:c>
      <x:c r="K547" s="14" t="n">
        <x:f>COUNTIFS('Unit details'!$B$1030:$B$1031,$A547,'Unit details'!$V$1030:$V$1031,$A547&amp;" — "&amp;$B547,'Unit details'!$H$1030:$H$1031,"Uncertain")</x:f>
        <x:v>2</x:v>
      </x:c>
      <x:c r="L547" s="15" t="str">
        <x:v>Sourced minimum identified estates; nested Lancing schemes grouped under Lancing Business Park. Not an exhaustive council register.</x:v>
      </x:c>
      <x:c r="M547" s="15" t="str">
        <x:v>https://www.rightmove.co.uk/properties/783389085618592#/?channel=COM_LET</x:v>
      </x:c>
      <x:c r="N547" s="15" t="str">
        <x:v>https://www.rightmove.co.uk/properties/783387214958689#/?channel=COM_LET</x:v>
      </x:c>
    </x:row>
    <x:row r="548" ht="62" customHeight="1">
      <x:c r="A548" s="15" t="str">
        <x:v>Worthing</x:v>
      </x:c>
      <x:c r="B548" s="15" t="str">
        <x:v>Martlets Trading Estate</x:v>
      </x:c>
      <x:c r="C548" s="15" t="str">
        <x:v>Worthing</x:v>
      </x:c>
      <x:c r="D548" s="14" t="n">
        <x:v>111620</x:v>
      </x:c>
      <x:c r="E548" s="30" t="str">
        <x:v>Town</x:v>
      </x:c>
      <x:c r="F548" s="30" t="str">
        <x:v>Estate / grouped industrial area</x:v>
      </x:c>
      <x:c r="G548" s="14" t="n">
        <x:f>COUNTIFS('Unit details'!$B$1032:$B$1037,$A548,'Unit details'!$V$1032:$V$1037,$A548&amp;" — "&amp;$B548,'Unit details'!$H$1032:$H$1037,"Current",'Unit details'!$E$1032:$E$1037,"Town")</x:f>
        <x:v>1</x:v>
      </x:c>
      <x:c r="H548" s="14" t="n">
        <x:f>COUNTIFS('Unit details'!$B$1032:$B$1037,$A548,'Unit details'!$V$1032:$V$1037,$A548&amp;" — "&amp;$B548,'Unit details'!$H$1032:$H$1037,"Current",'Unit details'!$E$1032:$E$1037,"Nearby")</x:f>
        <x:v>0</x:v>
      </x:c>
      <x:c r="I548" s="14" t="n">
        <x:f>COUNTIFS('Unit details'!$B$1032:$B$1037,$A548,'Unit details'!$V$1032:$V$1037,$A548&amp;" — "&amp;$B548,'Unit details'!$H$1032:$H$1037,"Current")</x:f>
        <x:v>1</x:v>
      </x:c>
      <x:c r="J548" s="14" t="n">
        <x:f>SUMIFS('Unit details'!$Y$1032:$Y$1037,'Unit details'!$B$1032:$B$1037,$A548,'Unit details'!$V$1032:$V$1037,$A548&amp;" — "&amp;$B548,'Unit details'!$H$1032:$H$1037,"Future")</x:f>
        <x:v>0</x:v>
      </x:c>
      <x:c r="K548" s="14" t="n">
        <x:f>COUNTIFS('Unit details'!$B$1032:$B$1037,$A548,'Unit details'!$V$1032:$V$1037,$A548&amp;" — "&amp;$B548,'Unit details'!$H$1032:$H$1037,"Uncertain")</x:f>
        <x:v>5</x:v>
      </x:c>
      <x:c r="L548" s="15" t="str">
        <x:v>Sourced minimum identified estates; nested Lancing schemes grouped under Lancing Business Park. Not an exhaustive council register. Further unit-specific sources are in Unit details.</x:v>
      </x:c>
      <x:c r="M548" s="15" t="str">
        <x:v>https://www.rightmove.co.uk/properties/760926737977472#/?channel=COM_LET</x:v>
      </x:c>
      <x:c r="N548" s="15" t="str">
        <x:v>https://www.rightmove.co.uk/properties/760926431628753#/?channel=COM_LET
https://www.rightmove.co.uk/properties/760926503096721#/?channel=COM_LET</x:v>
      </x:c>
    </x:row>
    <x:row r="549" ht="42" customHeight="1">
      <x:c r="A549" s="15" t="str">
        <x:v>Worthing</x:v>
      </x:c>
      <x:c r="B549" s="15" t="str">
        <x:v>Northbrook Trading Estate</x:v>
      </x:c>
      <x:c r="C549" s="15" t="str">
        <x:v>Worthing</x:v>
      </x:c>
      <x:c r="D549" s="14" t="n">
        <x:v>111620</x:v>
      </x:c>
      <x:c r="E549" s="30" t="str">
        <x:v>Town</x:v>
      </x:c>
      <x:c r="F549" s="30" t="str">
        <x:v>Estate / grouped industrial area</x:v>
      </x:c>
      <x:c r="G549" s="14" t="n">
        <x:f>COUNTIFS('Unit details'!$B$1038:$B$1038,$A549,'Unit details'!$V$1038:$V$1038,$A549&amp;" — "&amp;$B549,'Unit details'!$H$1038:$H$1038,"Current",'Unit details'!$E$1038:$E$1038,"Town")</x:f>
        <x:v>0</x:v>
      </x:c>
      <x:c r="H549" s="14" t="n">
        <x:f>COUNTIFS('Unit details'!$B$1038:$B$1038,$A549,'Unit details'!$V$1038:$V$1038,$A549&amp;" — "&amp;$B549,'Unit details'!$H$1038:$H$1038,"Current",'Unit details'!$E$1038:$E$1038,"Nearby")</x:f>
        <x:v>0</x:v>
      </x:c>
      <x:c r="I549" s="14" t="n">
        <x:f>COUNTIFS('Unit details'!$B$1038:$B$1038,$A549,'Unit details'!$V$1038:$V$1038,$A549&amp;" — "&amp;$B549,'Unit details'!$H$1038:$H$1038,"Current")</x:f>
        <x:v>0</x:v>
      </x:c>
      <x:c r="J549" s="14" t="n">
        <x:f>SUMIFS('Unit details'!$Y$1038:$Y$1038,'Unit details'!$B$1038:$B$1038,$A549,'Unit details'!$V$1038:$V$1038,$A549&amp;" — "&amp;$B549,'Unit details'!$H$1038:$H$1038,"Future")</x:f>
        <x:v>0</x:v>
      </x:c>
      <x:c r="K549" s="14" t="n">
        <x:f>COUNTIFS('Unit details'!$B$1038:$B$1038,$A549,'Unit details'!$V$1038:$V$1038,$A549&amp;" — "&amp;$B549,'Unit details'!$H$1038:$H$1038,"Uncertain")</x:f>
        <x:v>1</x:v>
      </x:c>
      <x:c r="L549" s="15" t="str">
        <x:v>Sourced minimum identified estates; nested Lancing schemes grouped under Lancing Business Park. Not an exhaustive council register.</x:v>
      </x:c>
      <x:c r="M549" s="15" t="str">
        <x:v>https://www.rightmove.co.uk/properties/760926423418144#/?channel=COM_LET</x:v>
      </x:c>
      <x:c r="N549" s="15" t="str"/>
    </x:row>
    <x:row r="550" ht="42" customHeight="1">
      <x:c r="A550" s="15" t="str">
        <x:v>Worthing</x:v>
      </x:c>
      <x:c r="B550" s="15" t="str">
        <x:v>Standalone premises — Worthing</x:v>
      </x:c>
      <x:c r="C550" s="15" t="str">
        <x:v>Worthing</x:v>
      </x:c>
      <x:c r="D550" s="14" t="n">
        <x:v>111620</x:v>
      </x:c>
      <x:c r="E550" s="30" t="str">
        <x:v>Town</x:v>
      </x:c>
      <x:c r="F550" s="30" t="str">
        <x:v>Standalone / other premises</x:v>
      </x:c>
      <x:c r="G550" s="14" t="n">
        <x:f>COUNTIFS('Unit details'!$B$1039:$B$1046,$A550,'Unit details'!$V$1039:$V$1046,$A550&amp;" — "&amp;$B550,'Unit details'!$H$1039:$H$1046,"Current",'Unit details'!$E$1039:$E$1046,"Town")</x:f>
        <x:v>7</x:v>
      </x:c>
      <x:c r="H550" s="14" t="n">
        <x:f>COUNTIFS('Unit details'!$B$1039:$B$1046,$A550,'Unit details'!$V$1039:$V$1046,$A550&amp;" — "&amp;$B550,'Unit details'!$H$1039:$H$1046,"Current",'Unit details'!$E$1039:$E$1046,"Nearby")</x:f>
        <x:v>0</x:v>
      </x:c>
      <x:c r="I550" s="14" t="n">
        <x:f>COUNTIFS('Unit details'!$B$1039:$B$1046,$A550,'Unit details'!$V$1039:$V$1046,$A550&amp;" — "&amp;$B550,'Unit details'!$H$1039:$H$1046,"Current")</x:f>
        <x:v>7</x:v>
      </x:c>
      <x:c r="J550" s="14" t="n">
        <x:f>SUMIFS('Unit details'!$Y$1039:$Y$1046,'Unit details'!$B$1039:$B$1046,$A550,'Unit details'!$V$1039:$V$1046,$A550&amp;" — "&amp;$B550,'Unit details'!$H$1039:$H$1046,"Future")</x:f>
        <x:v>0</x:v>
      </x:c>
      <x:c r="K550" s="14" t="n">
        <x:f>COUNTIFS('Unit details'!$B$1039:$B$1046,$A550,'Unit details'!$V$1039:$V$1046,$A550&amp;" — "&amp;$B550,'Unit details'!$H$1039:$H$1046,"Uncertain")</x:f>
        <x:v>1</x:v>
      </x:c>
      <x:c r="L550" s="15" t="str">
        <x:v>Identified from marketing. Estate inventory is a minimum of evidenced named areas, not a council stock census.</x:v>
      </x:c>
      <x:c r="M550" s="15" t="str">
        <x:v>https://www.zoopla.co.uk/to-rent/commercial/details/74401817/</x:v>
      </x:c>
      <x:c r="N550" s="15" t="str">
        <x:v>https://www.rightmove.co.uk/properties/777786321728097#/?channel=COM_LET</x:v>
      </x:c>
    </x:row>
    <x:row r="551" ht="42" customHeight="1">
      <x:c r="A551" s="15" t="str">
        <x:v>Worthing</x:v>
      </x:c>
      <x:c r="B551" s="15" t="str">
        <x:v>Timberlaine Trading Estate</x:v>
      </x:c>
      <x:c r="C551" s="15" t="str">
        <x:v>Worthing</x:v>
      </x:c>
      <x:c r="D551" s="14" t="n">
        <x:v>111620</x:v>
      </x:c>
      <x:c r="E551" s="30" t="str">
        <x:v>Town</x:v>
      </x:c>
      <x:c r="F551" s="30" t="str">
        <x:v>Estate / grouped industrial area</x:v>
      </x:c>
      <x:c r="G551" s="14" t="n">
        <x:f>COUNTIFS('Unit details'!$B$1047:$B$1047,$A551,'Unit details'!$V$1047:$V$1047,$A551&amp;" — "&amp;$B551,'Unit details'!$H$1047:$H$1047,"Current",'Unit details'!$E$1047:$E$1047,"Town")</x:f>
        <x:v>1</x:v>
      </x:c>
      <x:c r="H551" s="14" t="n">
        <x:f>COUNTIFS('Unit details'!$B$1047:$B$1047,$A551,'Unit details'!$V$1047:$V$1047,$A551&amp;" — "&amp;$B551,'Unit details'!$H$1047:$H$1047,"Current",'Unit details'!$E$1047:$E$1047,"Nearby")</x:f>
        <x:v>0</x:v>
      </x:c>
      <x:c r="I551" s="14" t="n">
        <x:f>COUNTIFS('Unit details'!$B$1047:$B$1047,$A551,'Unit details'!$V$1047:$V$1047,$A551&amp;" — "&amp;$B551,'Unit details'!$H$1047:$H$1047,"Current")</x:f>
        <x:v>1</x:v>
      </x:c>
      <x:c r="J551" s="14" t="n">
        <x:f>SUMIFS('Unit details'!$Y$1047:$Y$1047,'Unit details'!$B$1047:$B$1047,$A551,'Unit details'!$V$1047:$V$1047,$A551&amp;" — "&amp;$B551,'Unit details'!$H$1047:$H$1047,"Future")</x:f>
        <x:v>0</x:v>
      </x:c>
      <x:c r="K551" s="14" t="n">
        <x:f>COUNTIFS('Unit details'!$B$1047:$B$1047,$A551,'Unit details'!$V$1047:$V$1047,$A551&amp;" — "&amp;$B551,'Unit details'!$H$1047:$H$1047,"Uncertain")</x:f>
        <x:v>0</x:v>
      </x:c>
      <x:c r="L551" s="15" t="str">
        <x:v>Sourced minimum identified estates; nested Lancing schemes grouped under Lancing Business Park. Not an exhaustive council register.</x:v>
      </x:c>
      <x:c r="M551" s="15" t="str">
        <x:v>https://www.rightmove.co.uk/properties/760926458998417#/?channel=COM_LET</x:v>
      </x:c>
      <x:c r="N551" s="15" t="str"/>
    </x:row>
    <x:row r="552" ht="49" customHeight="1">
      <x:c r="A552" s="15" t="str">
        <x:v>Worthing</x:v>
      </x:c>
      <x:c r="B552" s="15" t="str">
        <x:v>Worthing Business Park</x:v>
      </x:c>
      <x:c r="C552" s="15" t="str">
        <x:v>Worthing</x:v>
      </x:c>
      <x:c r="D552" s="14" t="n">
        <x:v>111620</x:v>
      </x:c>
      <x:c r="E552" s="30" t="str">
        <x:v>Town</x:v>
      </x:c>
      <x:c r="F552" s="30" t="str">
        <x:v>Estate / grouped industrial area</x:v>
      </x:c>
      <x:c r="G552" s="14" t="n">
        <x:f>COUNTIFS('Unit details'!$B$1048:$B$1053,$A552,'Unit details'!$V$1048:$V$1053,$A552&amp;" — "&amp;$B552,'Unit details'!$H$1048:$H$1053,"Current",'Unit details'!$E$1048:$E$1053,"Town")</x:f>
        <x:v>5</x:v>
      </x:c>
      <x:c r="H552" s="14" t="n">
        <x:f>COUNTIFS('Unit details'!$B$1048:$B$1053,$A552,'Unit details'!$V$1048:$V$1053,$A552&amp;" — "&amp;$B552,'Unit details'!$H$1048:$H$1053,"Current",'Unit details'!$E$1048:$E$1053,"Nearby")</x:f>
        <x:v>0</x:v>
      </x:c>
      <x:c r="I552" s="14" t="n">
        <x:f>COUNTIFS('Unit details'!$B$1048:$B$1053,$A552,'Unit details'!$V$1048:$V$1053,$A552&amp;" — "&amp;$B552,'Unit details'!$H$1048:$H$1053,"Current")</x:f>
        <x:v>5</x:v>
      </x:c>
      <x:c r="J552" s="14" t="n">
        <x:f>SUMIFS('Unit details'!$Y$1048:$Y$1053,'Unit details'!$B$1048:$B$1053,$A552,'Unit details'!$V$1048:$V$1053,$A552&amp;" — "&amp;$B552,'Unit details'!$H$1048:$H$1053,"Future")</x:f>
        <x:v>0</x:v>
      </x:c>
      <x:c r="K552" s="14" t="n">
        <x:f>COUNTIFS('Unit details'!$B$1048:$B$1053,$A552,'Unit details'!$V$1048:$V$1053,$A552&amp;" — "&amp;$B552,'Unit details'!$H$1048:$H$1053,"Uncertain")</x:f>
        <x:v>1</x:v>
      </x:c>
      <x:c r="L552" s="15" t="str">
        <x:v>Sourced minimum identified estates; nested Lancing schemes grouped under Lancing Business Park. Not an exhaustive council register. Further unit-specific sources are in Unit details.</x:v>
      </x:c>
      <x:c r="M552" s="15" t="str">
        <x:v>https://www.zoopla.co.uk/to-rent/commercial/details/74080452/</x:v>
      </x:c>
      <x:c r="N552" s="15" t="str">
        <x:v>https://www.rightmove.co.uk/properties/160279550#/?channel=COM_LET
https://www.zoopla.co.uk/to-rent/commercial/details/73893270/</x:v>
      </x:c>
    </x:row>
    <x:row r="553" ht="42" customHeight="1">
      <x:c r="A553" s="15" t="str">
        <x:v>Bognor Regis</x:v>
      </x:c>
      <x:c r="B553" s="15" t="str">
        <x:v>Standalone premises — Flansham</x:v>
      </x:c>
      <x:c r="C553" s="15" t="str">
        <x:v>Flansham</x:v>
      </x:c>
      <x:c r="D553" s="14"/>
      <x:c r="E553" s="30" t="str">
        <x:v>Nearby</x:v>
      </x:c>
      <x:c r="F553" s="30" t="str">
        <x:v>Standalone / other premises</x:v>
      </x:c>
      <x:c r="G553" s="14" t="n">
        <x:f>COUNTIFS('Unit details'!$B$1054:$B$1054,$A553,'Unit details'!$V$1054:$V$1054,$A553&amp;" — "&amp;$B553,'Unit details'!$H$1054:$H$1054,"Current",'Unit details'!$E$1054:$E$1054,"Town")</x:f>
        <x:v>0</x:v>
      </x:c>
      <x:c r="H553" s="14" t="n">
        <x:f>COUNTIFS('Unit details'!$B$1054:$B$1054,$A553,'Unit details'!$V$1054:$V$1054,$A553&amp;" — "&amp;$B553,'Unit details'!$H$1054:$H$1054,"Current",'Unit details'!$E$1054:$E$1054,"Nearby")</x:f>
        <x:v>1</x:v>
      </x:c>
      <x:c r="I553" s="14" t="n">
        <x:f>COUNTIFS('Unit details'!$B$1054:$B$1054,$A553,'Unit details'!$V$1054:$V$1054,$A553&amp;" — "&amp;$B553,'Unit details'!$H$1054:$H$1054,"Current")</x:f>
        <x:v>1</x:v>
      </x:c>
      <x:c r="J553" s="14" t="n">
        <x:f>SUMIFS('Unit details'!$Y$1054:$Y$1054,'Unit details'!$B$1054:$B$1054,$A553,'Unit details'!$V$1054:$V$1054,$A553&amp;" — "&amp;$B553,'Unit details'!$H$1054:$H$1054,"Future")</x:f>
        <x:v>0</x:v>
      </x:c>
      <x:c r="K553" s="14" t="n">
        <x:f>COUNTIFS('Unit details'!$B$1054:$B$1054,$A553,'Unit details'!$V$1054:$V$1054,$A553&amp;" — "&amp;$B553,'Unit details'!$H$1054:$H$1054,"Uncertain")</x:f>
        <x:v>0</x:v>
      </x:c>
      <x:c r="L553" s="15" t="str">
        <x:v>Identified from marketing. Estate inventory is a minimum of evidenced named areas, not a council stock census.</x:v>
      </x:c>
      <x:c r="M553" s="15" t="str">
        <x:v>https://www.rightmove.co.uk/properties/94339473#/?channel=COM_LET</x:v>
      </x:c>
      <x:c r="N553" s="15" t="str"/>
    </x:row>
    <x:row r="554" ht="49" customHeight="1">
      <x:c r="A554" s="15" t="str">
        <x:v>Bognor Regis</x:v>
      </x:c>
      <x:c r="B554" s="15" t="str">
        <x:v>Arun Business Park</x:v>
      </x:c>
      <x:c r="C554" s="15" t="str">
        <x:v>Bognor Regis</x:v>
      </x:c>
      <x:c r="D554" s="14" t="n">
        <x:v>68435</x:v>
      </x:c>
      <x:c r="E554" s="30" t="str">
        <x:v>Town</x:v>
      </x:c>
      <x:c r="F554" s="30" t="str">
        <x:v>Estate / grouped industrial area</x:v>
      </x:c>
      <x:c r="G554" s="14" t="n">
        <x:f>COUNTIFS('Unit details'!$B$1055:$B$1055,$A554,'Unit details'!$V$1055:$V$1055,$A554&amp;" — "&amp;$B554,'Unit details'!$H$1055:$H$1055,"Current",'Unit details'!$E$1055:$E$1055,"Town")</x:f>
        <x:v>1</x:v>
      </x:c>
      <x:c r="H554" s="14" t="n">
        <x:f>COUNTIFS('Unit details'!$B$1055:$B$1055,$A554,'Unit details'!$V$1055:$V$1055,$A554&amp;" — "&amp;$B554,'Unit details'!$H$1055:$H$1055,"Current",'Unit details'!$E$1055:$E$1055,"Nearby")</x:f>
        <x:v>0</x:v>
      </x:c>
      <x:c r="I554" s="14" t="n">
        <x:f>COUNTIFS('Unit details'!$B$1055:$B$1055,$A554,'Unit details'!$V$1055:$V$1055,$A554&amp;" — "&amp;$B554,'Unit details'!$H$1055:$H$1055,"Current")</x:f>
        <x:v>1</x:v>
      </x:c>
      <x:c r="J554" s="14" t="n">
        <x:f>SUMIFS('Unit details'!$Y$1055:$Y$1055,'Unit details'!$B$1055:$B$1055,$A554,'Unit details'!$V$1055:$V$1055,$A554&amp;" — "&amp;$B554,'Unit details'!$H$1055:$H$1055,"Future")</x:f>
        <x:v>0</x:v>
      </x:c>
      <x:c r="K554" s="14" t="n">
        <x:f>COUNTIFS('Unit details'!$B$1055:$B$1055,$A554,'Unit details'!$V$1055:$V$1055,$A554&amp;" — "&amp;$B554,'Unit details'!$H$1055:$H$1055,"Uncertain")</x:f>
        <x:v>0</x:v>
      </x:c>
      <x:c r="L554" s="15" t="str">
        <x:v>Sourced minimum identified estates; nested Lancing schemes grouped under Lancing Business Park. Not an exhaustive council register.</x:v>
      </x:c>
      <x:c r="M554" s="15" t="str">
        <x:v>https://www.rightmove.co.uk/properties/776343323848129#/?channel=COM_LET</x:v>
      </x:c>
      <x:c r="N554" s="15" t="str">
        <x:v>https://www.flude.com/property/details/2767/Unit-17-Arun-Business-Park-Shripney-Road-Bognor-Regis-West-Sussex-PO22-9SX-Occupiers-B1-c-Light-Industry-</x:v>
      </x:c>
    </x:row>
    <x:row r="555" ht="49" customHeight="1">
      <x:c r="A555" s="15" t="str">
        <x:v>Bognor Regis</x:v>
      </x:c>
      <x:c r="B555" s="15" t="str">
        <x:v>Castlegrove Business Park</x:v>
      </x:c>
      <x:c r="C555" s="15" t="str">
        <x:v>Bognor Regis</x:v>
      </x:c>
      <x:c r="D555" s="14" t="n">
        <x:v>68435</x:v>
      </x:c>
      <x:c r="E555" s="30" t="str">
        <x:v>Town</x:v>
      </x:c>
      <x:c r="F555" s="30" t="str">
        <x:v>Estate / grouped industrial area</x:v>
      </x:c>
      <x:c r="G555" s="14" t="n">
        <x:f>COUNTIFS('Unit details'!$B$1056:$B$1056,$A555,'Unit details'!$V$1056:$V$1056,$A555&amp;" — "&amp;$B555,'Unit details'!$H$1056:$H$1056,"Current",'Unit details'!$E$1056:$E$1056,"Town")</x:f>
        <x:v>1</x:v>
      </x:c>
      <x:c r="H555" s="14" t="n">
        <x:f>COUNTIFS('Unit details'!$B$1056:$B$1056,$A555,'Unit details'!$V$1056:$V$1056,$A555&amp;" — "&amp;$B555,'Unit details'!$H$1056:$H$1056,"Current",'Unit details'!$E$1056:$E$1056,"Nearby")</x:f>
        <x:v>0</x:v>
      </x:c>
      <x:c r="I555" s="14" t="n">
        <x:f>COUNTIFS('Unit details'!$B$1056:$B$1056,$A555,'Unit details'!$V$1056:$V$1056,$A555&amp;" — "&amp;$B555,'Unit details'!$H$1056:$H$1056,"Current")</x:f>
        <x:v>1</x:v>
      </x:c>
      <x:c r="J555" s="14" t="n">
        <x:f>SUMIFS('Unit details'!$Y$1056:$Y$1056,'Unit details'!$B$1056:$B$1056,$A555,'Unit details'!$V$1056:$V$1056,$A555&amp;" — "&amp;$B555,'Unit details'!$H$1056:$H$1056,"Future")</x:f>
        <x:v>0</x:v>
      </x:c>
      <x:c r="K555" s="14" t="n">
        <x:f>COUNTIFS('Unit details'!$B$1056:$B$1056,$A555,'Unit details'!$V$1056:$V$1056,$A555&amp;" — "&amp;$B555,'Unit details'!$H$1056:$H$1056,"Uncertain")</x:f>
        <x:v>0</x:v>
      </x:c>
      <x:c r="L555" s="15" t="str">
        <x:v>Sourced minimum identified estates; nested Lancing schemes grouped under Lancing Business Park. Not an exhaustive council register. Further unit-specific sources are in Unit details.</x:v>
      </x:c>
      <x:c r="M555" s="15" t="str">
        <x:v>https://www.zoopla.co.uk/to-rent/commercial/details/74084857/</x:v>
      </x:c>
      <x:c r="N555" s="15" t="str">
        <x:v>https://www.zoopla.co.uk/to-rent/commercial/details/70815379/
https://www.rightmove.co.uk/properties/760757176923777#/?channel=COM_LET</x:v>
      </x:c>
    </x:row>
    <x:row r="556" ht="49" customHeight="1">
      <x:c r="A556" s="15" t="str">
        <x:v>Bognor Regis</x:v>
      </x:c>
      <x:c r="B556" s="15" t="str">
        <x:v>Durban Business Centre</x:v>
      </x:c>
      <x:c r="C556" s="15" t="str">
        <x:v>Bognor Regis</x:v>
      </x:c>
      <x:c r="D556" s="14" t="n">
        <x:v>68435</x:v>
      </x:c>
      <x:c r="E556" s="30" t="str">
        <x:v>Town</x:v>
      </x:c>
      <x:c r="F556" s="30" t="str">
        <x:v>Estate / grouped industrial area</x:v>
      </x:c>
      <x:c r="G556" s="14" t="n">
        <x:f>COUNTIFS('Unit details'!$B$1057:$B$1057,$A556,'Unit details'!$V$1057:$V$1057,$A556&amp;" — "&amp;$B556,'Unit details'!$H$1057:$H$1057,"Current",'Unit details'!$E$1057:$E$1057,"Town")</x:f>
        <x:v>1</x:v>
      </x:c>
      <x:c r="H556" s="14" t="n">
        <x:f>COUNTIFS('Unit details'!$B$1057:$B$1057,$A556,'Unit details'!$V$1057:$V$1057,$A556&amp;" — "&amp;$B556,'Unit details'!$H$1057:$H$1057,"Current",'Unit details'!$E$1057:$E$1057,"Nearby")</x:f>
        <x:v>0</x:v>
      </x:c>
      <x:c r="I556" s="14" t="n">
        <x:f>COUNTIFS('Unit details'!$B$1057:$B$1057,$A556,'Unit details'!$V$1057:$V$1057,$A556&amp;" — "&amp;$B556,'Unit details'!$H$1057:$H$1057,"Current")</x:f>
        <x:v>1</x:v>
      </x:c>
      <x:c r="J556" s="14" t="n">
        <x:f>SUMIFS('Unit details'!$Y$1057:$Y$1057,'Unit details'!$B$1057:$B$1057,$A556,'Unit details'!$V$1057:$V$1057,$A556&amp;" — "&amp;$B556,'Unit details'!$H$1057:$H$1057,"Future")</x:f>
        <x:v>0</x:v>
      </x:c>
      <x:c r="K556" s="14" t="n">
        <x:f>COUNTIFS('Unit details'!$B$1057:$B$1057,$A556,'Unit details'!$V$1057:$V$1057,$A556&amp;" — "&amp;$B556,'Unit details'!$H$1057:$H$1057,"Uncertain")</x:f>
        <x:v>0</x:v>
      </x:c>
      <x:c r="L556" s="15" t="str">
        <x:v>Sourced minimum identified estates; nested Lancing schemes grouped under Lancing Business Park. Not an exhaustive council register. Further unit-specific sources are in Unit details.</x:v>
      </x:c>
      <x:c r="M556" s="15" t="str">
        <x:v>https://www.zoopla.co.uk/to-rent/commercial/details/73893269/</x:v>
      </x:c>
      <x:c r="N556" s="15" t="str">
        <x:v>https://www.zoopla.co.uk/to-rent/commercial/details/70814847/
https://www.rightmove.co.uk/properties/154050329#/?channel=COM_LET</x:v>
      </x:c>
    </x:row>
    <x:row r="557" ht="49" customHeight="1">
      <x:c r="A557" s="15" t="str">
        <x:v>Bognor Regis</x:v>
      </x:c>
      <x:c r="B557" s="15" t="str">
        <x:v>Durban Park Industrial Estate</x:v>
      </x:c>
      <x:c r="C557" s="15" t="str">
        <x:v>Bognor Regis</x:v>
      </x:c>
      <x:c r="D557" s="14" t="n">
        <x:v>68435</x:v>
      </x:c>
      <x:c r="E557" s="30" t="str">
        <x:v>Town</x:v>
      </x:c>
      <x:c r="F557" s="30" t="str">
        <x:v>Estate / grouped industrial area</x:v>
      </x:c>
      <x:c r="G557" s="14" t="n">
        <x:f>COUNTIFS('Unit details'!$B$1058:$B$1059,$A557,'Unit details'!$V$1058:$V$1059,$A557&amp;" — "&amp;$B557,'Unit details'!$H$1058:$H$1059,"Current",'Unit details'!$E$1058:$E$1059,"Town")</x:f>
        <x:v>0</x:v>
      </x:c>
      <x:c r="H557" s="14" t="n">
        <x:f>COUNTIFS('Unit details'!$B$1058:$B$1059,$A557,'Unit details'!$V$1058:$V$1059,$A557&amp;" — "&amp;$B557,'Unit details'!$H$1058:$H$1059,"Current",'Unit details'!$E$1058:$E$1059,"Nearby")</x:f>
        <x:v>0</x:v>
      </x:c>
      <x:c r="I557" s="14" t="n">
        <x:f>COUNTIFS('Unit details'!$B$1058:$B$1059,$A557,'Unit details'!$V$1058:$V$1059,$A557&amp;" — "&amp;$B557,'Unit details'!$H$1058:$H$1059,"Current")</x:f>
        <x:v>0</x:v>
      </x:c>
      <x:c r="J557" s="14" t="n">
        <x:f>SUMIFS('Unit details'!$Y$1058:$Y$1059,'Unit details'!$B$1058:$B$1059,$A557,'Unit details'!$V$1058:$V$1059,$A557&amp;" — "&amp;$B557,'Unit details'!$H$1058:$H$1059,"Future")</x:f>
        <x:v>0</x:v>
      </x:c>
      <x:c r="K557" s="14" t="n">
        <x:f>COUNTIFS('Unit details'!$B$1058:$B$1059,$A557,'Unit details'!$V$1058:$V$1059,$A557&amp;" — "&amp;$B557,'Unit details'!$H$1058:$H$1059,"Uncertain")</x:f>
        <x:v>2</x:v>
      </x:c>
      <x:c r="L557" s="15" t="str">
        <x:v>Sourced minimum identified estates; nested Lancing schemes grouped under Lancing Business Park. Not an exhaustive council register. Further unit-specific sources are in Unit details.</x:v>
      </x:c>
      <x:c r="M557" s="15" t="str">
        <x:v>https://www.zoopla.co.uk/to-rent/commercial/details/72601597/</x:v>
      </x:c>
      <x:c r="N557" s="15" t="str">
        <x:v>https://www.zoopla.co.uk/to-rent/commercial/details/72017252/
https://www.rightmove.co.uk/properties/773380815458128#/?channel=COM_LET</x:v>
      </x:c>
    </x:row>
    <x:row r="558" ht="49" customHeight="1">
      <x:c r="A558" s="15" t="str">
        <x:v>Bognor Regis</x:v>
      </x:c>
      <x:c r="B558" s="15" t="str">
        <x:v>Regis Business Centre</x:v>
      </x:c>
      <x:c r="C558" s="15" t="str">
        <x:v>Bognor Regis</x:v>
      </x:c>
      <x:c r="D558" s="14" t="n">
        <x:v>68435</x:v>
      </x:c>
      <x:c r="E558" s="30" t="str">
        <x:v>Town</x:v>
      </x:c>
      <x:c r="F558" s="30" t="str">
        <x:v>Estate / grouped industrial area</x:v>
      </x:c>
      <x:c r="G558" s="14" t="n">
        <x:f>COUNTIFS('Unit details'!$B$1060:$B$1061,$A558,'Unit details'!$V$1060:$V$1061,$A558&amp;" — "&amp;$B558,'Unit details'!$H$1060:$H$1061,"Current",'Unit details'!$E$1060:$E$1061,"Town")</x:f>
        <x:v>2</x:v>
      </x:c>
      <x:c r="H558" s="14" t="n">
        <x:f>COUNTIFS('Unit details'!$B$1060:$B$1061,$A558,'Unit details'!$V$1060:$V$1061,$A558&amp;" — "&amp;$B558,'Unit details'!$H$1060:$H$1061,"Current",'Unit details'!$E$1060:$E$1061,"Nearby")</x:f>
        <x:v>0</x:v>
      </x:c>
      <x:c r="I558" s="14" t="n">
        <x:f>COUNTIFS('Unit details'!$B$1060:$B$1061,$A558,'Unit details'!$V$1060:$V$1061,$A558&amp;" — "&amp;$B558,'Unit details'!$H$1060:$H$1061,"Current")</x:f>
        <x:v>2</x:v>
      </x:c>
      <x:c r="J558" s="14" t="n">
        <x:f>SUMIFS('Unit details'!$Y$1060:$Y$1061,'Unit details'!$B$1060:$B$1061,$A558,'Unit details'!$V$1060:$V$1061,$A558&amp;" — "&amp;$B558,'Unit details'!$H$1060:$H$1061,"Future")</x:f>
        <x:v>0</x:v>
      </x:c>
      <x:c r="K558" s="14" t="n">
        <x:f>COUNTIFS('Unit details'!$B$1060:$B$1061,$A558,'Unit details'!$V$1060:$V$1061,$A558&amp;" — "&amp;$B558,'Unit details'!$H$1060:$H$1061,"Uncertain")</x:f>
        <x:v>0</x:v>
      </x:c>
      <x:c r="L558" s="15" t="str">
        <x:v>Sourced minimum identified estates; nested Lancing schemes grouped under Lancing Business Park. Not an exhaustive council register. Further unit-specific sources are in Unit details.</x:v>
      </x:c>
      <x:c r="M558" s="15" t="str">
        <x:v>https://www.zoopla.co.uk/to-rent/commercial/details/74080307/</x:v>
      </x:c>
      <x:c r="N558" s="15" t="str">
        <x:v>https://www.rightmove.co.uk/properties/87615237#/?channel=COM_LET
https://www.zoopla.co.uk/to-rent/commercial/details/74080305/</x:v>
      </x:c>
    </x:row>
    <x:row r="559" ht="42" customHeight="1">
      <x:c r="A559" s="15" t="str">
        <x:v>Bognor Regis</x:v>
      </x:c>
      <x:c r="B559" s="15" t="str">
        <x:v>Shripney Trade Park</x:v>
      </x:c>
      <x:c r="C559" s="15" t="str">
        <x:v>Bognor Regis</x:v>
      </x:c>
      <x:c r="D559" s="14" t="n">
        <x:v>68435</x:v>
      </x:c>
      <x:c r="E559" s="30" t="str">
        <x:v>Town</x:v>
      </x:c>
      <x:c r="F559" s="30" t="str">
        <x:v>Estate / grouped industrial area</x:v>
      </x:c>
      <x:c r="G559" s="14" t="n">
        <x:f>COUNTIFS('Unit details'!$B$1062:$B$1062,$A559,'Unit details'!$V$1062:$V$1062,$A559&amp;" — "&amp;$B559,'Unit details'!$H$1062:$H$1062,"Current",'Unit details'!$E$1062:$E$1062,"Town")</x:f>
        <x:v>1</x:v>
      </x:c>
      <x:c r="H559" s="14" t="n">
        <x:f>COUNTIFS('Unit details'!$B$1062:$B$1062,$A559,'Unit details'!$V$1062:$V$1062,$A559&amp;" — "&amp;$B559,'Unit details'!$H$1062:$H$1062,"Current",'Unit details'!$E$1062:$E$1062,"Nearby")</x:f>
        <x:v>0</x:v>
      </x:c>
      <x:c r="I559" s="14" t="n">
        <x:f>COUNTIFS('Unit details'!$B$1062:$B$1062,$A559,'Unit details'!$V$1062:$V$1062,$A559&amp;" — "&amp;$B559,'Unit details'!$H$1062:$H$1062,"Current")</x:f>
        <x:v>1</x:v>
      </x:c>
      <x:c r="J559" s="14" t="n">
        <x:f>SUMIFS('Unit details'!$Y$1062:$Y$1062,'Unit details'!$B$1062:$B$1062,$A559,'Unit details'!$V$1062:$V$1062,$A559&amp;" — "&amp;$B559,'Unit details'!$H$1062:$H$1062,"Future")</x:f>
        <x:v>0</x:v>
      </x:c>
      <x:c r="K559" s="14" t="n">
        <x:f>COUNTIFS('Unit details'!$B$1062:$B$1062,$A559,'Unit details'!$V$1062:$V$1062,$A559&amp;" — "&amp;$B559,'Unit details'!$H$1062:$H$1062,"Uncertain")</x:f>
        <x:v>0</x:v>
      </x:c>
      <x:c r="L559" s="15" t="str">
        <x:v>Sourced minimum identified estates; nested Lancing schemes grouped under Lancing Business Park. Not an exhaustive council register.</x:v>
      </x:c>
      <x:c r="M559" s="15" t="str">
        <x:v>https://www.rightmove.co.uk/properties/774510356222688#/?channel=COM_LET</x:v>
      </x:c>
      <x:c r="N559" s="15" t="str"/>
    </x:row>
    <x:row r="560" ht="42" customHeight="1">
      <x:c r="A560" s="15" t="str">
        <x:v>Bognor Regis</x:v>
      </x:c>
      <x:c r="B560" s="15" t="str">
        <x:v>Standalone premises — Bognor Regis</x:v>
      </x:c>
      <x:c r="C560" s="15" t="str">
        <x:v>Bognor Regis</x:v>
      </x:c>
      <x:c r="D560" s="14" t="n">
        <x:v>68435</x:v>
      </x:c>
      <x:c r="E560" s="30" t="str">
        <x:v>Town</x:v>
      </x:c>
      <x:c r="F560" s="30" t="str">
        <x:v>Standalone / other premises</x:v>
      </x:c>
      <x:c r="G560" s="14" t="n">
        <x:f>COUNTIFS('Unit details'!$B$1063:$B$1064,$A560,'Unit details'!$V$1063:$V$1064,$A560&amp;" — "&amp;$B560,'Unit details'!$H$1063:$H$1064,"Current",'Unit details'!$E$1063:$E$1064,"Town")</x:f>
        <x:v>1</x:v>
      </x:c>
      <x:c r="H560" s="14" t="n">
        <x:f>COUNTIFS('Unit details'!$B$1063:$B$1064,$A560,'Unit details'!$V$1063:$V$1064,$A560&amp;" — "&amp;$B560,'Unit details'!$H$1063:$H$1064,"Current",'Unit details'!$E$1063:$E$1064,"Nearby")</x:f>
        <x:v>0</x:v>
      </x:c>
      <x:c r="I560" s="14" t="n">
        <x:f>COUNTIFS('Unit details'!$B$1063:$B$1064,$A560,'Unit details'!$V$1063:$V$1064,$A560&amp;" — "&amp;$B560,'Unit details'!$H$1063:$H$1064,"Current")</x:f>
        <x:v>1</x:v>
      </x:c>
      <x:c r="J560" s="14" t="n">
        <x:f>SUMIFS('Unit details'!$Y$1063:$Y$1064,'Unit details'!$B$1063:$B$1064,$A560,'Unit details'!$V$1063:$V$1064,$A560&amp;" — "&amp;$B560,'Unit details'!$H$1063:$H$1064,"Future")</x:f>
        <x:v>0</x:v>
      </x:c>
      <x:c r="K560" s="14" t="n">
        <x:f>COUNTIFS('Unit details'!$B$1063:$B$1064,$A560,'Unit details'!$V$1063:$V$1064,$A560&amp;" — "&amp;$B560,'Unit details'!$H$1063:$H$1064,"Uncertain")</x:f>
        <x:v>1</x:v>
      </x:c>
      <x:c r="L560" s="15" t="str">
        <x:v>Identified from marketing. Estate inventory is a minimum of evidenced named areas, not a council stock census.</x:v>
      </x:c>
      <x:c r="M560" s="15" t="str">
        <x:v>https://www.rightmove.co.uk/properties/777581564015329#/?channel=COM_LET</x:v>
      </x:c>
      <x:c r="N560" s="15" t="str"/>
    </x:row>
    <x:row r="561" ht="49" customHeight="1">
      <x:c r="A561" s="15" t="str">
        <x:v>Chichester</x:v>
      </x:c>
      <x:c r="B561" s="15" t="str">
        <x:v>Apollo Business Park</x:v>
      </x:c>
      <x:c r="C561" s="15" t="str">
        <x:v>Hambrook</x:v>
      </x:c>
      <x:c r="D561" s="14"/>
      <x:c r="E561" s="30" t="str">
        <x:v>Nearby</x:v>
      </x:c>
      <x:c r="F561" s="30" t="str">
        <x:v>Estate / grouped industrial area</x:v>
      </x:c>
      <x:c r="G561" s="14" t="n">
        <x:f>COUNTIFS('Unit details'!$B$1065:$B$1065,$A561,'Unit details'!$V$1065:$V$1065,$A561&amp;" — "&amp;$B561,'Unit details'!$H$1065:$H$1065,"Current",'Unit details'!$E$1065:$E$1065,"Town")</x:f>
        <x:v>0</x:v>
      </x:c>
      <x:c r="H561" s="14" t="n">
        <x:f>COUNTIFS('Unit details'!$B$1065:$B$1065,$A561,'Unit details'!$V$1065:$V$1065,$A561&amp;" — "&amp;$B561,'Unit details'!$H$1065:$H$1065,"Current",'Unit details'!$E$1065:$E$1065,"Nearby")</x:f>
        <x:v>0</x:v>
      </x:c>
      <x:c r="I561" s="14" t="n">
        <x:f>COUNTIFS('Unit details'!$B$1065:$B$1065,$A561,'Unit details'!$V$1065:$V$1065,$A561&amp;" — "&amp;$B561,'Unit details'!$H$1065:$H$1065,"Current")</x:f>
        <x:v>0</x:v>
      </x:c>
      <x:c r="J561" s="14" t="n">
        <x:f>SUMIFS('Unit details'!$Y$1065:$Y$1065,'Unit details'!$B$1065:$B$1065,$A561,'Unit details'!$V$1065:$V$1065,$A561&amp;" — "&amp;$B561,'Unit details'!$H$1065:$H$1065,"Future")</x:f>
        <x:v>0</x:v>
      </x:c>
      <x:c r="K561" s="14" t="n">
        <x:f>COUNTIFS('Unit details'!$B$1065:$B$1065,$A561,'Unit details'!$V$1065:$V$1065,$A561&amp;" — "&amp;$B561,'Unit details'!$H$1065:$H$1065,"Uncertain")</x:f>
        <x:v>1</x:v>
      </x:c>
      <x:c r="L561" s="15" t="str">
        <x:v>Sourced minimum identified estates; nested Lancing schemes grouped under Lancing Business Park. Not an exhaustive council register.</x:v>
      </x:c>
      <x:c r="M561" s="15" t="str">
        <x:v>https://www.rightmove.co.uk/properties/760557609926720#/?channel=COM_LET</x:v>
      </x:c>
      <x:c r="N561" s="15" t="str">
        <x:v>https://www.flude.com/property/details/8499/Unit-1-and-1A-Apollo-Business-Park-Cheesemans-Lane-Hambrook-Chichester-West-Sussex-PO18-8UE-Occupiers-B1-c-Light-Industry-</x:v>
      </x:c>
    </x:row>
    <x:row r="562" ht="42" customHeight="1">
      <x:c r="A562" s="15" t="str">
        <x:v>Chichester</x:v>
      </x:c>
      <x:c r="B562" s="15" t="str">
        <x:v>Birdham Business Park</x:v>
      </x:c>
      <x:c r="C562" s="15" t="str">
        <x:v>Birdham</x:v>
      </x:c>
      <x:c r="D562" s="14" t="n">
        <x:v>885</x:v>
      </x:c>
      <x:c r="E562" s="30" t="str">
        <x:v>Nearby</x:v>
      </x:c>
      <x:c r="F562" s="30" t="str">
        <x:v>Estate / grouped industrial area</x:v>
      </x:c>
      <x:c r="G562" s="14" t="n">
        <x:f>COUNTIFS('Unit details'!$B$1066:$B$1066,$A562,'Unit details'!$V$1066:$V$1066,$A562&amp;" — "&amp;$B562,'Unit details'!$H$1066:$H$1066,"Current",'Unit details'!$E$1066:$E$1066,"Town")</x:f>
        <x:v>0</x:v>
      </x:c>
      <x:c r="H562" s="14" t="n">
        <x:f>COUNTIFS('Unit details'!$B$1066:$B$1066,$A562,'Unit details'!$V$1066:$V$1066,$A562&amp;" — "&amp;$B562,'Unit details'!$H$1066:$H$1066,"Current",'Unit details'!$E$1066:$E$1066,"Nearby")</x:f>
        <x:v>1</x:v>
      </x:c>
      <x:c r="I562" s="14" t="n">
        <x:f>COUNTIFS('Unit details'!$B$1066:$B$1066,$A562,'Unit details'!$V$1066:$V$1066,$A562&amp;" — "&amp;$B562,'Unit details'!$H$1066:$H$1066,"Current")</x:f>
        <x:v>1</x:v>
      </x:c>
      <x:c r="J562" s="14" t="n">
        <x:f>SUMIFS('Unit details'!$Y$1066:$Y$1066,'Unit details'!$B$1066:$B$1066,$A562,'Unit details'!$V$1066:$V$1066,$A562&amp;" — "&amp;$B562,'Unit details'!$H$1066:$H$1066,"Future")</x:f>
        <x:v>0</x:v>
      </x:c>
      <x:c r="K562" s="14" t="n">
        <x:f>COUNTIFS('Unit details'!$B$1066:$B$1066,$A562,'Unit details'!$V$1066:$V$1066,$A562&amp;" — "&amp;$B562,'Unit details'!$H$1066:$H$1066,"Uncertain")</x:f>
        <x:v>0</x:v>
      </x:c>
      <x:c r="L562" s="15" t="str">
        <x:v>Sourced minimum identified estates; nested Lancing schemes grouped under Lancing Business Park. Not an exhaustive council register.</x:v>
      </x:c>
      <x:c r="M562" s="15" t="str">
        <x:v>https://www.zoopla.co.uk/to-rent/commercial/details/74616340/</x:v>
      </x:c>
      <x:c r="N562" s="15" t="str">
        <x:v>https://www.rightmove.co.uk/properties/94805922#/?channel=COM_LET</x:v>
      </x:c>
    </x:row>
    <x:row r="563" ht="42" customHeight="1">
      <x:c r="A563" s="15" t="str">
        <x:v>Chichester</x:v>
      </x:c>
      <x:c r="B563" s="15" t="str">
        <x:v>Broadbridge Business Centre</x:v>
      </x:c>
      <x:c r="C563" s="15" t="str">
        <x:v>Bosham</x:v>
      </x:c>
      <x:c r="D563" s="14" t="n">
        <x:v>2695</x:v>
      </x:c>
      <x:c r="E563" s="30" t="str">
        <x:v>Nearby</x:v>
      </x:c>
      <x:c r="F563" s="30" t="str">
        <x:v>Estate / grouped industrial area</x:v>
      </x:c>
      <x:c r="G563" s="14" t="n">
        <x:f>COUNTIFS('Unit details'!$B$1067:$B$1067,$A563,'Unit details'!$V$1067:$V$1067,$A563&amp;" — "&amp;$B563,'Unit details'!$H$1067:$H$1067,"Current",'Unit details'!$E$1067:$E$1067,"Town")</x:f>
        <x:v>0</x:v>
      </x:c>
      <x:c r="H563" s="14" t="n">
        <x:f>COUNTIFS('Unit details'!$B$1067:$B$1067,$A563,'Unit details'!$V$1067:$V$1067,$A563&amp;" — "&amp;$B563,'Unit details'!$H$1067:$H$1067,"Current",'Unit details'!$E$1067:$E$1067,"Nearby")</x:f>
        <x:v>1</x:v>
      </x:c>
      <x:c r="I563" s="14" t="n">
        <x:f>COUNTIFS('Unit details'!$B$1067:$B$1067,$A563,'Unit details'!$V$1067:$V$1067,$A563&amp;" — "&amp;$B563,'Unit details'!$H$1067:$H$1067,"Current")</x:f>
        <x:v>1</x:v>
      </x:c>
      <x:c r="J563" s="14" t="n">
        <x:f>SUMIFS('Unit details'!$Y$1067:$Y$1067,'Unit details'!$B$1067:$B$1067,$A563,'Unit details'!$V$1067:$V$1067,$A563&amp;" — "&amp;$B563,'Unit details'!$H$1067:$H$1067,"Future")</x:f>
        <x:v>0</x:v>
      </x:c>
      <x:c r="K563" s="14" t="n">
        <x:f>COUNTIFS('Unit details'!$B$1067:$B$1067,$A563,'Unit details'!$V$1067:$V$1067,$A563&amp;" — "&amp;$B563,'Unit details'!$H$1067:$H$1067,"Uncertain")</x:f>
        <x:v>0</x:v>
      </x:c>
      <x:c r="L563" s="15" t="str">
        <x:v>Sourced minimum identified estates; nested Lancing schemes grouped under Lancing Business Park. Not an exhaustive council register.</x:v>
      </x:c>
      <x:c r="M563" s="15" t="str">
        <x:v>https://www.rightmove.co.uk/properties/775247134045328#/?channel=COM_LET</x:v>
      </x:c>
      <x:c r="N563" s="15" t="str"/>
    </x:row>
    <x:row r="564" ht="42" customHeight="1">
      <x:c r="A564" s="15" t="str">
        <x:v>Chichester</x:v>
      </x:c>
      <x:c r="B564" s="15" t="str">
        <x:v>Chichester Marina</x:v>
      </x:c>
      <x:c r="C564" s="15" t="str">
        <x:v>Birdham</x:v>
      </x:c>
      <x:c r="D564" s="14" t="n">
        <x:v>885</x:v>
      </x:c>
      <x:c r="E564" s="30" t="str">
        <x:v>Nearby</x:v>
      </x:c>
      <x:c r="F564" s="30" t="str">
        <x:v>Estate / grouped industrial area</x:v>
      </x:c>
      <x:c r="G564" s="14" t="n">
        <x:f>COUNTIFS('Unit details'!$B$1068:$B$1068,$A564,'Unit details'!$V$1068:$V$1068,$A564&amp;" — "&amp;$B564,'Unit details'!$H$1068:$H$1068,"Current",'Unit details'!$E$1068:$E$1068,"Town")</x:f>
        <x:v>0</x:v>
      </x:c>
      <x:c r="H564" s="14" t="n">
        <x:f>COUNTIFS('Unit details'!$B$1068:$B$1068,$A564,'Unit details'!$V$1068:$V$1068,$A564&amp;" — "&amp;$B564,'Unit details'!$H$1068:$H$1068,"Current",'Unit details'!$E$1068:$E$1068,"Nearby")</x:f>
        <x:v>1</x:v>
      </x:c>
      <x:c r="I564" s="14" t="n">
        <x:f>COUNTIFS('Unit details'!$B$1068:$B$1068,$A564,'Unit details'!$V$1068:$V$1068,$A564&amp;" — "&amp;$B564,'Unit details'!$H$1068:$H$1068,"Current")</x:f>
        <x:v>1</x:v>
      </x:c>
      <x:c r="J564" s="14" t="n">
        <x:f>SUMIFS('Unit details'!$Y$1068:$Y$1068,'Unit details'!$B$1068:$B$1068,$A564,'Unit details'!$V$1068:$V$1068,$A564&amp;" — "&amp;$B564,'Unit details'!$H$1068:$H$1068,"Future")</x:f>
        <x:v>0</x:v>
      </x:c>
      <x:c r="K564" s="14" t="n">
        <x:f>COUNTIFS('Unit details'!$B$1068:$B$1068,$A564,'Unit details'!$V$1068:$V$1068,$A564&amp;" — "&amp;$B564,'Unit details'!$H$1068:$H$1068,"Uncertain")</x:f>
        <x:v>0</x:v>
      </x:c>
      <x:c r="L564" s="15" t="str">
        <x:v>Sourced minimum identified estates; nested Lancing schemes grouped under Lancing Business Park. Not an exhaustive council register.</x:v>
      </x:c>
      <x:c r="M564" s="15" t="str">
        <x:v>https://www.flude.com/property/details/7547/Unit-A4-Chichester-Marina-Chichester-West-Sussex-PO20-Occupiers-B1-c-Light-Industry-</x:v>
      </x:c>
      <x:c r="N564" s="15" t="str"/>
    </x:row>
    <x:row r="565" ht="49" customHeight="1">
      <x:c r="A565" s="15" t="str">
        <x:v>Chichester</x:v>
      </x:c>
      <x:c r="B565" s="15" t="str">
        <x:v>Oakwood Business Park</x:v>
      </x:c>
      <x:c r="C565" s="15" t="str">
        <x:v>Oakwood</x:v>
      </x:c>
      <x:c r="D565" s="14"/>
      <x:c r="E565" s="30" t="str">
        <x:v>Nearby</x:v>
      </x:c>
      <x:c r="F565" s="30" t="str">
        <x:v>Estate / grouped industrial area</x:v>
      </x:c>
      <x:c r="G565" s="14" t="n">
        <x:f>COUNTIFS('Unit details'!$B$1069:$B$1070,$A565,'Unit details'!$V$1069:$V$1070,$A565&amp;" — "&amp;$B565,'Unit details'!$H$1069:$H$1070,"Current",'Unit details'!$E$1069:$E$1070,"Town")</x:f>
        <x:v>0</x:v>
      </x:c>
      <x:c r="H565" s="14" t="n">
        <x:f>COUNTIFS('Unit details'!$B$1069:$B$1070,$A565,'Unit details'!$V$1069:$V$1070,$A565&amp;" — "&amp;$B565,'Unit details'!$H$1069:$H$1070,"Current",'Unit details'!$E$1069:$E$1070,"Nearby")</x:f>
        <x:v>2</x:v>
      </x:c>
      <x:c r="I565" s="14" t="n">
        <x:f>COUNTIFS('Unit details'!$B$1069:$B$1070,$A565,'Unit details'!$V$1069:$V$1070,$A565&amp;" — "&amp;$B565,'Unit details'!$H$1069:$H$1070,"Current")</x:f>
        <x:v>2</x:v>
      </x:c>
      <x:c r="J565" s="14" t="n">
        <x:f>SUMIFS('Unit details'!$Y$1069:$Y$1070,'Unit details'!$B$1069:$B$1070,$A565,'Unit details'!$V$1069:$V$1070,$A565&amp;" — "&amp;$B565,'Unit details'!$H$1069:$H$1070,"Future")</x:f>
        <x:v>0</x:v>
      </x:c>
      <x:c r="K565" s="14" t="n">
        <x:f>COUNTIFS('Unit details'!$B$1069:$B$1070,$A565,'Unit details'!$V$1069:$V$1070,$A565&amp;" — "&amp;$B565,'Unit details'!$H$1069:$H$1070,"Uncertain")</x:f>
        <x:v>0</x:v>
      </x:c>
      <x:c r="L565" s="15" t="str">
        <x:v>Sourced minimum identified estates; nested Lancing schemes grouped under Lancing Business Park. Not an exhaustive council register.</x:v>
      </x:c>
      <x:c r="M565" s="15" t="str">
        <x:v>https://www.flude.com/property/details/10555/Unit-4-Oakwood-Business-Park-Oakwood-Chichester-West-Sussex-PO18-9AL-Occupiers-B2-General-Industrial-</x:v>
      </x:c>
      <x:c r="N565" s="15" t="str"/>
    </x:row>
    <x:row r="566" ht="42" customHeight="1">
      <x:c r="A566" s="15" t="str">
        <x:v>Chichester</x:v>
      </x:c>
      <x:c r="B566" s="15" t="str">
        <x:v>Premier Business Park</x:v>
      </x:c>
      <x:c r="C566" s="15" t="str">
        <x:v>Birdham</x:v>
      </x:c>
      <x:c r="D566" s="14" t="n">
        <x:v>885</x:v>
      </x:c>
      <x:c r="E566" s="30" t="str">
        <x:v>Nearby</x:v>
      </x:c>
      <x:c r="F566" s="30" t="str">
        <x:v>Estate / grouped industrial area</x:v>
      </x:c>
      <x:c r="G566" s="14" t="n">
        <x:f>COUNTIFS('Unit details'!$B$1071:$B$1071,$A566,'Unit details'!$V$1071:$V$1071,$A566&amp;" — "&amp;$B566,'Unit details'!$H$1071:$H$1071,"Current",'Unit details'!$E$1071:$E$1071,"Town")</x:f>
        <x:v>0</x:v>
      </x:c>
      <x:c r="H566" s="14" t="n">
        <x:f>COUNTIFS('Unit details'!$B$1071:$B$1071,$A566,'Unit details'!$V$1071:$V$1071,$A566&amp;" — "&amp;$B566,'Unit details'!$H$1071:$H$1071,"Current",'Unit details'!$E$1071:$E$1071,"Nearby")</x:f>
        <x:v>1</x:v>
      </x:c>
      <x:c r="I566" s="14" t="n">
        <x:f>COUNTIFS('Unit details'!$B$1071:$B$1071,$A566,'Unit details'!$V$1071:$V$1071,$A566&amp;" — "&amp;$B566,'Unit details'!$H$1071:$H$1071,"Current")</x:f>
        <x:v>1</x:v>
      </x:c>
      <x:c r="J566" s="14" t="n">
        <x:f>SUMIFS('Unit details'!$Y$1071:$Y$1071,'Unit details'!$B$1071:$B$1071,$A566,'Unit details'!$V$1071:$V$1071,$A566&amp;" — "&amp;$B566,'Unit details'!$H$1071:$H$1071,"Future")</x:f>
        <x:v>0</x:v>
      </x:c>
      <x:c r="K566" s="14" t="n">
        <x:f>COUNTIFS('Unit details'!$B$1071:$B$1071,$A566,'Unit details'!$V$1071:$V$1071,$A566&amp;" — "&amp;$B566,'Unit details'!$H$1071:$H$1071,"Uncertain")</x:f>
        <x:v>0</x:v>
      </x:c>
      <x:c r="L566" s="15" t="str">
        <x:v>Sourced minimum identified estates; nested Lancing schemes grouped under Lancing Business Park. Not an exhaustive council register.</x:v>
      </x:c>
      <x:c r="M566" s="15" t="str">
        <x:v>https://www.rightmove.co.uk/properties/754591338212897#/?channel=COM_LET</x:v>
      </x:c>
      <x:c r="N566" s="15" t="str">
        <x:v>https://www.rightmove.co.uk/properties/164049227#/?channel=COM_LET</x:v>
      </x:c>
    </x:row>
    <x:row r="567" ht="49" customHeight="1">
      <x:c r="A567" s="15" t="str">
        <x:v>Chichester</x:v>
      </x:c>
      <x:c r="B567" s="15" t="str">
        <x:v>St James Industrial Estate</x:v>
      </x:c>
      <x:c r="C567" s="15" t="str">
        <x:v>Westhampnett</x:v>
      </x:c>
      <x:c r="D567" s="14" t="n">
        <x:v>1240</x:v>
      </x:c>
      <x:c r="E567" s="30" t="str">
        <x:v>Nearby</x:v>
      </x:c>
      <x:c r="F567" s="30" t="str">
        <x:v>Estate / grouped industrial area</x:v>
      </x:c>
      <x:c r="G567" s="14" t="n">
        <x:f>COUNTIFS('Unit details'!$B$1072:$B$1072,$A567,'Unit details'!$V$1072:$V$1072,$A567&amp;" — "&amp;$B567,'Unit details'!$H$1072:$H$1072,"Current",'Unit details'!$E$1072:$E$1072,"Town")</x:f>
        <x:v>0</x:v>
      </x:c>
      <x:c r="H567" s="14" t="n">
        <x:f>COUNTIFS('Unit details'!$B$1072:$B$1072,$A567,'Unit details'!$V$1072:$V$1072,$A567&amp;" — "&amp;$B567,'Unit details'!$H$1072:$H$1072,"Current",'Unit details'!$E$1072:$E$1072,"Nearby")</x:f>
        <x:v>1</x:v>
      </x:c>
      <x:c r="I567" s="14" t="n">
        <x:f>COUNTIFS('Unit details'!$B$1072:$B$1072,$A567,'Unit details'!$V$1072:$V$1072,$A567&amp;" — "&amp;$B567,'Unit details'!$H$1072:$H$1072,"Current")</x:f>
        <x:v>1</x:v>
      </x:c>
      <x:c r="J567" s="14" t="n">
        <x:f>SUMIFS('Unit details'!$Y$1072:$Y$1072,'Unit details'!$B$1072:$B$1072,$A567,'Unit details'!$V$1072:$V$1072,$A567&amp;" — "&amp;$B567,'Unit details'!$H$1072:$H$1072,"Future")</x:f>
        <x:v>0</x:v>
      </x:c>
      <x:c r="K567" s="14" t="n">
        <x:f>COUNTIFS('Unit details'!$B$1072:$B$1072,$A567,'Unit details'!$V$1072:$V$1072,$A567&amp;" — "&amp;$B567,'Unit details'!$H$1072:$H$1072,"Uncertain")</x:f>
        <x:v>0</x:v>
      </x:c>
      <x:c r="L567" s="15" t="str">
        <x:v>Sourced minimum identified estates; nested Lancing schemes grouped under Lancing Business Park. Not an exhaustive council register.</x:v>
      </x:c>
      <x:c r="M567" s="15" t="str">
        <x:v>https://www.rightmove.co.uk/properties/760557876193505#/?channel=COM_LET</x:v>
      </x:c>
      <x:c r="N567" s="15" t="str">
        <x:v>https://www.flude.com/property/details/10428/Unit-1F-St-James-Industrial-Estate-Westhampnett-Road-Chichester-West-Sussex-PO19-Occupiers-B8-Storage-and-Distribution-</x:v>
      </x:c>
    </x:row>
    <x:row r="568" ht="42" customHeight="1">
      <x:c r="A568" s="15" t="str">
        <x:v>Chichester</x:v>
      </x:c>
      <x:c r="B568" s="15" t="str">
        <x:v>Standalone premises — Batchmere</x:v>
      </x:c>
      <x:c r="C568" s="15" t="str">
        <x:v>Batchmere</x:v>
      </x:c>
      <x:c r="D568" s="14"/>
      <x:c r="E568" s="30" t="str">
        <x:v>Nearby</x:v>
      </x:c>
      <x:c r="F568" s="30" t="str">
        <x:v>Standalone / other premises</x:v>
      </x:c>
      <x:c r="G568" s="14" t="n">
        <x:f>COUNTIFS('Unit details'!$B$1073:$B$1073,$A568,'Unit details'!$V$1073:$V$1073,$A568&amp;" — "&amp;$B568,'Unit details'!$H$1073:$H$1073,"Current",'Unit details'!$E$1073:$E$1073,"Town")</x:f>
        <x:v>0</x:v>
      </x:c>
      <x:c r="H568" s="14" t="n">
        <x:f>COUNTIFS('Unit details'!$B$1073:$B$1073,$A568,'Unit details'!$V$1073:$V$1073,$A568&amp;" — "&amp;$B568,'Unit details'!$H$1073:$H$1073,"Current",'Unit details'!$E$1073:$E$1073,"Nearby")</x:f>
        <x:v>1</x:v>
      </x:c>
      <x:c r="I568" s="14" t="n">
        <x:f>COUNTIFS('Unit details'!$B$1073:$B$1073,$A568,'Unit details'!$V$1073:$V$1073,$A568&amp;" — "&amp;$B568,'Unit details'!$H$1073:$H$1073,"Current")</x:f>
        <x:v>1</x:v>
      </x:c>
      <x:c r="J568" s="14" t="n">
        <x:f>SUMIFS('Unit details'!$Y$1073:$Y$1073,'Unit details'!$B$1073:$B$1073,$A568,'Unit details'!$V$1073:$V$1073,$A568&amp;" — "&amp;$B568,'Unit details'!$H$1073:$H$1073,"Future")</x:f>
        <x:v>0</x:v>
      </x:c>
      <x:c r="K568" s="14" t="n">
        <x:f>COUNTIFS('Unit details'!$B$1073:$B$1073,$A568,'Unit details'!$V$1073:$V$1073,$A568&amp;" — "&amp;$B568,'Unit details'!$H$1073:$H$1073,"Uncertain")</x:f>
        <x:v>0</x:v>
      </x:c>
      <x:c r="L568" s="15" t="str">
        <x:v>Identified from marketing. Estate inventory is a minimum of evidenced named areas, not a council stock census.</x:v>
      </x:c>
      <x:c r="M568" s="15" t="str">
        <x:v>https://www.zoopla.co.uk/to-rent/commercial/details/65289767/</x:v>
      </x:c>
      <x:c r="N568" s="15" t="str">
        <x:v>https://www.rightmove.co.uk/properties/773334145511873#/?channel=COM_LET</x:v>
      </x:c>
    </x:row>
    <x:row r="569" ht="42" customHeight="1">
      <x:c r="A569" s="15" t="str">
        <x:v>Chichester</x:v>
      </x:c>
      <x:c r="B569" s="15" t="str">
        <x:v>Standalone premises — Birdham</x:v>
      </x:c>
      <x:c r="C569" s="15" t="str">
        <x:v>Birdham</x:v>
      </x:c>
      <x:c r="D569" s="14" t="n">
        <x:v>885</x:v>
      </x:c>
      <x:c r="E569" s="30" t="str">
        <x:v>Nearby</x:v>
      </x:c>
      <x:c r="F569" s="30" t="str">
        <x:v>Standalone / other premises</x:v>
      </x:c>
      <x:c r="G569" s="14" t="n">
        <x:f>COUNTIFS('Unit details'!$B$1074:$B$1074,$A569,'Unit details'!$V$1074:$V$1074,$A569&amp;" — "&amp;$B569,'Unit details'!$H$1074:$H$1074,"Current",'Unit details'!$E$1074:$E$1074,"Town")</x:f>
        <x:v>0</x:v>
      </x:c>
      <x:c r="H569" s="14" t="n">
        <x:f>COUNTIFS('Unit details'!$B$1074:$B$1074,$A569,'Unit details'!$V$1074:$V$1074,$A569&amp;" — "&amp;$B569,'Unit details'!$H$1074:$H$1074,"Current",'Unit details'!$E$1074:$E$1074,"Nearby")</x:f>
        <x:v>0</x:v>
      </x:c>
      <x:c r="I569" s="14" t="n">
        <x:f>COUNTIFS('Unit details'!$B$1074:$B$1074,$A569,'Unit details'!$V$1074:$V$1074,$A569&amp;" — "&amp;$B569,'Unit details'!$H$1074:$H$1074,"Current")</x:f>
        <x:v>0</x:v>
      </x:c>
      <x:c r="J569" s="14" t="n">
        <x:f>SUMIFS('Unit details'!$Y$1074:$Y$1074,'Unit details'!$B$1074:$B$1074,$A569,'Unit details'!$V$1074:$V$1074,$A569&amp;" — "&amp;$B569,'Unit details'!$H$1074:$H$1074,"Future")</x:f>
        <x:v>0</x:v>
      </x:c>
      <x:c r="K569" s="14" t="n">
        <x:f>COUNTIFS('Unit details'!$B$1074:$B$1074,$A569,'Unit details'!$V$1074:$V$1074,$A569&amp;" — "&amp;$B569,'Unit details'!$H$1074:$H$1074,"Uncertain")</x:f>
        <x:v>1</x:v>
      </x:c>
      <x:c r="L569" s="15" t="str">
        <x:v>Identified from marketing. Estate inventory is a minimum of evidenced named areas, not a council stock census.</x:v>
      </x:c>
      <x:c r="M569" s="15" t="str">
        <x:v>https://www.rightmove.co.uk/properties/773344541247296#/?channel=COM_LET</x:v>
      </x:c>
      <x:c r="N569" s="15" t="str"/>
    </x:row>
    <x:row r="570" ht="42" customHeight="1">
      <x:c r="A570" s="15" t="str">
        <x:v>Chichester</x:v>
      </x:c>
      <x:c r="B570" s="15" t="str">
        <x:v>Standalone premises — Chidham</x:v>
      </x:c>
      <x:c r="C570" s="15" t="str">
        <x:v>Chidham</x:v>
      </x:c>
      <x:c r="D570" s="14"/>
      <x:c r="E570" s="30" t="str">
        <x:v>Nearby</x:v>
      </x:c>
      <x:c r="F570" s="30" t="str">
        <x:v>Standalone / other premises</x:v>
      </x:c>
      <x:c r="G570" s="14" t="n">
        <x:f>COUNTIFS('Unit details'!$B$1075:$B$1075,$A570,'Unit details'!$V$1075:$V$1075,$A570&amp;" — "&amp;$B570,'Unit details'!$H$1075:$H$1075,"Current",'Unit details'!$E$1075:$E$1075,"Town")</x:f>
        <x:v>0</x:v>
      </x:c>
      <x:c r="H570" s="14" t="n">
        <x:f>COUNTIFS('Unit details'!$B$1075:$B$1075,$A570,'Unit details'!$V$1075:$V$1075,$A570&amp;" — "&amp;$B570,'Unit details'!$H$1075:$H$1075,"Current",'Unit details'!$E$1075:$E$1075,"Nearby")</x:f>
        <x:v>1</x:v>
      </x:c>
      <x:c r="I570" s="14" t="n">
        <x:f>COUNTIFS('Unit details'!$B$1075:$B$1075,$A570,'Unit details'!$V$1075:$V$1075,$A570&amp;" — "&amp;$B570,'Unit details'!$H$1075:$H$1075,"Current")</x:f>
        <x:v>1</x:v>
      </x:c>
      <x:c r="J570" s="14" t="n">
        <x:f>SUMIFS('Unit details'!$Y$1075:$Y$1075,'Unit details'!$B$1075:$B$1075,$A570,'Unit details'!$V$1075:$V$1075,$A570&amp;" — "&amp;$B570,'Unit details'!$H$1075:$H$1075,"Future")</x:f>
        <x:v>0</x:v>
      </x:c>
      <x:c r="K570" s="14" t="n">
        <x:f>COUNTIFS('Unit details'!$B$1075:$B$1075,$A570,'Unit details'!$V$1075:$V$1075,$A570&amp;" — "&amp;$B570,'Unit details'!$H$1075:$H$1075,"Uncertain")</x:f>
        <x:v>0</x:v>
      </x:c>
      <x:c r="L570" s="15" t="str">
        <x:v>Identified from marketing. Estate inventory is a minimum of evidenced named areas, not a council stock census.</x:v>
      </x:c>
      <x:c r="M570" s="15" t="str">
        <x:v>https://www.zoopla.co.uk/to-rent/commercial/details/73080079/</x:v>
      </x:c>
      <x:c r="N570" s="15" t="str"/>
    </x:row>
    <x:row r="571" ht="42" customHeight="1">
      <x:c r="A571" s="15" t="str">
        <x:v>Chichester</x:v>
      </x:c>
      <x:c r="B571" s="15" t="str">
        <x:v>Standalone premises — Fishbourne</x:v>
      </x:c>
      <x:c r="C571" s="15" t="str">
        <x:v>Fishbourne</x:v>
      </x:c>
      <x:c r="D571" s="14"/>
      <x:c r="E571" s="30" t="str">
        <x:v>Nearby</x:v>
      </x:c>
      <x:c r="F571" s="30" t="str">
        <x:v>Standalone / other premises</x:v>
      </x:c>
      <x:c r="G571" s="14" t="n">
        <x:f>COUNTIFS('Unit details'!$B$1076:$B$1076,$A571,'Unit details'!$V$1076:$V$1076,$A571&amp;" — "&amp;$B571,'Unit details'!$H$1076:$H$1076,"Current",'Unit details'!$E$1076:$E$1076,"Town")</x:f>
        <x:v>0</x:v>
      </x:c>
      <x:c r="H571" s="14" t="n">
        <x:f>COUNTIFS('Unit details'!$B$1076:$B$1076,$A571,'Unit details'!$V$1076:$V$1076,$A571&amp;" — "&amp;$B571,'Unit details'!$H$1076:$H$1076,"Current",'Unit details'!$E$1076:$E$1076,"Nearby")</x:f>
        <x:v>0</x:v>
      </x:c>
      <x:c r="I571" s="14" t="n">
        <x:f>COUNTIFS('Unit details'!$B$1076:$B$1076,$A571,'Unit details'!$V$1076:$V$1076,$A571&amp;" — "&amp;$B571,'Unit details'!$H$1076:$H$1076,"Current")</x:f>
        <x:v>0</x:v>
      </x:c>
      <x:c r="J571" s="14" t="n">
        <x:f>SUMIFS('Unit details'!$Y$1076:$Y$1076,'Unit details'!$B$1076:$B$1076,$A571,'Unit details'!$V$1076:$V$1076,$A571&amp;" — "&amp;$B571,'Unit details'!$H$1076:$H$1076,"Future")</x:f>
        <x:v>0</x:v>
      </x:c>
      <x:c r="K571" s="14" t="n">
        <x:f>COUNTIFS('Unit details'!$B$1076:$B$1076,$A571,'Unit details'!$V$1076:$V$1076,$A571&amp;" — "&amp;$B571,'Unit details'!$H$1076:$H$1076,"Uncertain")</x:f>
        <x:v>1</x:v>
      </x:c>
      <x:c r="L571" s="15" t="str">
        <x:v>Identified from marketing. Estate inventory is a minimum of evidenced named areas, not a council stock census.</x:v>
      </x:c>
      <x:c r="M571" s="15" t="str">
        <x:v>https://www.zoopla.co.uk/to-rent/commercial/details/73679446/</x:v>
      </x:c>
      <x:c r="N571" s="15" t="str"/>
    </x:row>
    <x:row r="572" ht="42" customHeight="1">
      <x:c r="A572" s="15" t="str">
        <x:v>Chichester</x:v>
      </x:c>
      <x:c r="B572" s="15" t="str">
        <x:v>Standalone premises — Funtington</x:v>
      </x:c>
      <x:c r="C572" s="15" t="str">
        <x:v>Funtington</x:v>
      </x:c>
      <x:c r="D572" s="14" t="n">
        <x:v>340</x:v>
      </x:c>
      <x:c r="E572" s="30" t="str">
        <x:v>Nearby</x:v>
      </x:c>
      <x:c r="F572" s="30" t="str">
        <x:v>Standalone / other premises</x:v>
      </x:c>
      <x:c r="G572" s="14" t="n">
        <x:f>COUNTIFS('Unit details'!$B$1077:$B$1078,$A572,'Unit details'!$V$1077:$V$1078,$A572&amp;" — "&amp;$B572,'Unit details'!$H$1077:$H$1078,"Current",'Unit details'!$E$1077:$E$1078,"Town")</x:f>
        <x:v>0</x:v>
      </x:c>
      <x:c r="H572" s="14" t="n">
        <x:f>COUNTIFS('Unit details'!$B$1077:$B$1078,$A572,'Unit details'!$V$1077:$V$1078,$A572&amp;" — "&amp;$B572,'Unit details'!$H$1077:$H$1078,"Current",'Unit details'!$E$1077:$E$1078,"Nearby")</x:f>
        <x:v>1</x:v>
      </x:c>
      <x:c r="I572" s="14" t="n">
        <x:f>COUNTIFS('Unit details'!$B$1077:$B$1078,$A572,'Unit details'!$V$1077:$V$1078,$A572&amp;" — "&amp;$B572,'Unit details'!$H$1077:$H$1078,"Current")</x:f>
        <x:v>1</x:v>
      </x:c>
      <x:c r="J572" s="14" t="n">
        <x:f>SUMIFS('Unit details'!$Y$1077:$Y$1078,'Unit details'!$B$1077:$B$1078,$A572,'Unit details'!$V$1077:$V$1078,$A572&amp;" — "&amp;$B572,'Unit details'!$H$1077:$H$1078,"Future")</x:f>
        <x:v>0</x:v>
      </x:c>
      <x:c r="K572" s="14" t="n">
        <x:f>COUNTIFS('Unit details'!$B$1077:$B$1078,$A572,'Unit details'!$V$1077:$V$1078,$A572&amp;" — "&amp;$B572,'Unit details'!$H$1077:$H$1078,"Uncertain")</x:f>
        <x:v>1</x:v>
      </x:c>
      <x:c r="L572" s="15" t="str">
        <x:v>Identified from marketing. Estate inventory is a minimum of evidenced named areas, not a council stock census.</x:v>
      </x:c>
      <x:c r="M572" s="15" t="str">
        <x:v>https://www.rightmove.co.uk/properties/92146311#/?channel=COM_LET</x:v>
      </x:c>
      <x:c r="N572" s="15" t="str"/>
    </x:row>
    <x:row r="573" ht="42" customHeight="1">
      <x:c r="A573" s="15" t="str">
        <x:v>Chichester</x:v>
      </x:c>
      <x:c r="B573" s="15" t="str">
        <x:v>Standalone premises — Nutbourne</x:v>
      </x:c>
      <x:c r="C573" s="15" t="str">
        <x:v>Nutbourne</x:v>
      </x:c>
      <x:c r="D573" s="14" t="n">
        <x:v>340</x:v>
      </x:c>
      <x:c r="E573" s="30" t="str">
        <x:v>Nearby</x:v>
      </x:c>
      <x:c r="F573" s="30" t="str">
        <x:v>Standalone / other premises</x:v>
      </x:c>
      <x:c r="G573" s="14" t="n">
        <x:f>COUNTIFS('Unit details'!$B$1079:$B$1079,$A573,'Unit details'!$V$1079:$V$1079,$A573&amp;" — "&amp;$B573,'Unit details'!$H$1079:$H$1079,"Current",'Unit details'!$E$1079:$E$1079,"Town")</x:f>
        <x:v>0</x:v>
      </x:c>
      <x:c r="H573" s="14" t="n">
        <x:f>COUNTIFS('Unit details'!$B$1079:$B$1079,$A573,'Unit details'!$V$1079:$V$1079,$A573&amp;" — "&amp;$B573,'Unit details'!$H$1079:$H$1079,"Current",'Unit details'!$E$1079:$E$1079,"Nearby")</x:f>
        <x:v>1</x:v>
      </x:c>
      <x:c r="I573" s="14" t="n">
        <x:f>COUNTIFS('Unit details'!$B$1079:$B$1079,$A573,'Unit details'!$V$1079:$V$1079,$A573&amp;" — "&amp;$B573,'Unit details'!$H$1079:$H$1079,"Current")</x:f>
        <x:v>1</x:v>
      </x:c>
      <x:c r="J573" s="14" t="n">
        <x:f>SUMIFS('Unit details'!$Y$1079:$Y$1079,'Unit details'!$B$1079:$B$1079,$A573,'Unit details'!$V$1079:$V$1079,$A573&amp;" — "&amp;$B573,'Unit details'!$H$1079:$H$1079,"Future")</x:f>
        <x:v>0</x:v>
      </x:c>
      <x:c r="K573" s="14" t="n">
        <x:f>COUNTIFS('Unit details'!$B$1079:$B$1079,$A573,'Unit details'!$V$1079:$V$1079,$A573&amp;" — "&amp;$B573,'Unit details'!$H$1079:$H$1079,"Uncertain")</x:f>
        <x:v>0</x:v>
      </x:c>
      <x:c r="L573" s="15" t="str">
        <x:v>Identified from marketing. Estate inventory is a minimum of evidenced named areas, not a council stock census.</x:v>
      </x:c>
      <x:c r="M573" s="15" t="str">
        <x:v>https://www.rightmove.co.uk/properties/749482799662000#/?channel=COM_LET</x:v>
      </x:c>
      <x:c r="N573" s="15" t="str"/>
    </x:row>
    <x:row r="574" ht="49" customHeight="1">
      <x:c r="A574" s="15" t="str">
        <x:v>Chichester</x:v>
      </x:c>
      <x:c r="B574" s="15" t="str">
        <x:v>Temple Bar Business Park</x:v>
      </x:c>
      <x:c r="C574" s="15" t="str">
        <x:v>Strettington</x:v>
      </x:c>
      <x:c r="D574" s="14"/>
      <x:c r="E574" s="30" t="str">
        <x:v>Nearby</x:v>
      </x:c>
      <x:c r="F574" s="30" t="str">
        <x:v>Estate / grouped industrial area</x:v>
      </x:c>
      <x:c r="G574" s="14" t="n">
        <x:f>COUNTIFS('Unit details'!$B$1080:$B$1080,$A574,'Unit details'!$V$1080:$V$1080,$A574&amp;" — "&amp;$B574,'Unit details'!$H$1080:$H$1080,"Current",'Unit details'!$E$1080:$E$1080,"Town")</x:f>
        <x:v>0</x:v>
      </x:c>
      <x:c r="H574" s="14" t="n">
        <x:f>COUNTIFS('Unit details'!$B$1080:$B$1080,$A574,'Unit details'!$V$1080:$V$1080,$A574&amp;" — "&amp;$B574,'Unit details'!$H$1080:$H$1080,"Current",'Unit details'!$E$1080:$E$1080,"Nearby")</x:f>
        <x:v>1</x:v>
      </x:c>
      <x:c r="I574" s="14" t="n">
        <x:f>COUNTIFS('Unit details'!$B$1080:$B$1080,$A574,'Unit details'!$V$1080:$V$1080,$A574&amp;" — "&amp;$B574,'Unit details'!$H$1080:$H$1080,"Current")</x:f>
        <x:v>1</x:v>
      </x:c>
      <x:c r="J574" s="14" t="n">
        <x:f>SUMIFS('Unit details'!$Y$1080:$Y$1080,'Unit details'!$B$1080:$B$1080,$A574,'Unit details'!$V$1080:$V$1080,$A574&amp;" — "&amp;$B574,'Unit details'!$H$1080:$H$1080,"Future")</x:f>
        <x:v>0</x:v>
      </x:c>
      <x:c r="K574" s="14" t="n">
        <x:f>COUNTIFS('Unit details'!$B$1080:$B$1080,$A574,'Unit details'!$V$1080:$V$1080,$A574&amp;" — "&amp;$B574,'Unit details'!$H$1080:$H$1080,"Uncertain")</x:f>
        <x:v>0</x:v>
      </x:c>
      <x:c r="L574" s="15" t="str">
        <x:v>Sourced minimum identified estates; nested Lancing schemes grouped under Lancing Business Park. Not an exhaustive council register.</x:v>
      </x:c>
      <x:c r="M574" s="15" t="str">
        <x:v>https://www.flude.com/property/details/7866/Unit-11-Temple-Bar-Business-Park-Strettington-Chichester-PO18-0TU-Occupiers-B1-c-Light-Industry-</x:v>
      </x:c>
      <x:c r="N574" s="15" t="str"/>
    </x:row>
    <x:row r="575" ht="42" customHeight="1">
      <x:c r="A575" s="15" t="str">
        <x:v>Chichester</x:v>
      </x:c>
      <x:c r="B575" s="15" t="str">
        <x:v>Dorvic Industrial Estate</x:v>
      </x:c>
      <x:c r="C575" s="15" t="str">
        <x:v>Chichester</x:v>
      </x:c>
      <x:c r="D575" s="14" t="n">
        <x:v>31710</x:v>
      </x:c>
      <x:c r="E575" s="30" t="str">
        <x:v>Town</x:v>
      </x:c>
      <x:c r="F575" s="30" t="str">
        <x:v>Estate / grouped industrial area</x:v>
      </x:c>
      <x:c r="G575" s="14" t="n">
        <x:f>COUNTIFS('Unit details'!$B$1081:$B$1081,$A575,'Unit details'!$V$1081:$V$1081,$A575&amp;" — "&amp;$B575,'Unit details'!$H$1081:$H$1081,"Current",'Unit details'!$E$1081:$E$1081,"Town")</x:f>
        <x:v>0</x:v>
      </x:c>
      <x:c r="H575" s="14" t="n">
        <x:f>COUNTIFS('Unit details'!$B$1081:$B$1081,$A575,'Unit details'!$V$1081:$V$1081,$A575&amp;" — "&amp;$B575,'Unit details'!$H$1081:$H$1081,"Current",'Unit details'!$E$1081:$E$1081,"Nearby")</x:f>
        <x:v>0</x:v>
      </x:c>
      <x:c r="I575" s="14" t="n">
        <x:f>COUNTIFS('Unit details'!$B$1081:$B$1081,$A575,'Unit details'!$V$1081:$V$1081,$A575&amp;" — "&amp;$B575,'Unit details'!$H$1081:$H$1081,"Current")</x:f>
        <x:v>0</x:v>
      </x:c>
      <x:c r="J575" s="14" t="n">
        <x:f>SUMIFS('Unit details'!$Y$1081:$Y$1081,'Unit details'!$B$1081:$B$1081,$A575,'Unit details'!$V$1081:$V$1081,$A575&amp;" — "&amp;$B575,'Unit details'!$H$1081:$H$1081,"Future")</x:f>
        <x:v>0</x:v>
      </x:c>
      <x:c r="K575" s="14" t="n">
        <x:f>COUNTIFS('Unit details'!$B$1081:$B$1081,$A575,'Unit details'!$V$1081:$V$1081,$A575&amp;" — "&amp;$B575,'Unit details'!$H$1081:$H$1081,"Uncertain")</x:f>
        <x:v>1</x:v>
      </x:c>
      <x:c r="L575" s="15" t="str">
        <x:v>Sourced minimum identified estates; nested Lancing schemes grouped under Lancing Business Park. Not an exhaustive council register.</x:v>
      </x:c>
      <x:c r="M575" s="15" t="str">
        <x:v>https://www.zoopla.co.uk/to-rent/commercial/details/74468536/</x:v>
      </x:c>
      <x:c r="N575" s="15" t="str">
        <x:v>https://www.rightmove.co.uk/properties/94137561#/?channel=COM_LET</x:v>
      </x:c>
    </x:row>
    <x:row r="576" ht="49" customHeight="1">
      <x:c r="A576" s="15" t="str">
        <x:v>Chichester</x:v>
      </x:c>
      <x:c r="B576" s="15" t="str">
        <x:v>Glenmore Business Park</x:v>
      </x:c>
      <x:c r="C576" s="15" t="str">
        <x:v>Chichester</x:v>
      </x:c>
      <x:c r="D576" s="14" t="n">
        <x:v>31710</x:v>
      </x:c>
      <x:c r="E576" s="30" t="str">
        <x:v>Town</x:v>
      </x:c>
      <x:c r="F576" s="30" t="str">
        <x:v>Estate / grouped industrial area</x:v>
      </x:c>
      <x:c r="G576" s="14" t="n">
        <x:f>COUNTIFS('Unit details'!$B$1082:$B$1085,$A576,'Unit details'!$V$1082:$V$1085,$A576&amp;" — "&amp;$B576,'Unit details'!$H$1082:$H$1085,"Current",'Unit details'!$E$1082:$E$1085,"Town")</x:f>
        <x:v>2</x:v>
      </x:c>
      <x:c r="H576" s="14" t="n">
        <x:f>COUNTIFS('Unit details'!$B$1082:$B$1085,$A576,'Unit details'!$V$1082:$V$1085,$A576&amp;" — "&amp;$B576,'Unit details'!$H$1082:$H$1085,"Current",'Unit details'!$E$1082:$E$1085,"Nearby")</x:f>
        <x:v>0</x:v>
      </x:c>
      <x:c r="I576" s="14" t="n">
        <x:f>COUNTIFS('Unit details'!$B$1082:$B$1085,$A576,'Unit details'!$V$1082:$V$1085,$A576&amp;" — "&amp;$B576,'Unit details'!$H$1082:$H$1085,"Current")</x:f>
        <x:v>2</x:v>
      </x:c>
      <x:c r="J576" s="14" t="n">
        <x:f>SUMIFS('Unit details'!$Y$1082:$Y$1085,'Unit details'!$B$1082:$B$1085,$A576,'Unit details'!$V$1082:$V$1085,$A576&amp;" — "&amp;$B576,'Unit details'!$H$1082:$H$1085,"Future")</x:f>
        <x:v>0</x:v>
      </x:c>
      <x:c r="K576" s="14" t="n">
        <x:f>COUNTIFS('Unit details'!$B$1082:$B$1085,$A576,'Unit details'!$V$1082:$V$1085,$A576&amp;" — "&amp;$B576,'Unit details'!$H$1082:$H$1085,"Uncertain")</x:f>
        <x:v>2</x:v>
      </x:c>
      <x:c r="L576" s="15" t="str">
        <x:v>Sourced minimum identified estates; nested Lancing schemes grouped under Lancing Business Park. Not an exhaustive council register. Further unit-specific sources are in Unit details.</x:v>
      </x:c>
      <x:c r="M576" s="15" t="str">
        <x:v>https://www.zoopla.co.uk/to-rent/commercial/details/74391102/</x:v>
      </x:c>
      <x:c r="N576" s="15" t="str">
        <x:v>https://www.rightmove.co.uk/properties/93812823#/?channel=COM_LET
https://www.zoopla.co.uk/to-rent/commercial/details/74080316/</x:v>
      </x:c>
    </x:row>
    <x:row r="577" ht="75" customHeight="1">
      <x:c r="A577" s="15" t="str">
        <x:v>Chichester</x:v>
      </x:c>
      <x:c r="B577" s="15" t="str">
        <x:v>Kewell Business Park</x:v>
      </x:c>
      <x:c r="C577" s="15" t="str">
        <x:v>Chichester</x:v>
      </x:c>
      <x:c r="D577" s="14" t="n">
        <x:v>31710</x:v>
      </x:c>
      <x:c r="E577" s="30" t="str">
        <x:v>Town</x:v>
      </x:c>
      <x:c r="F577" s="30" t="str">
        <x:v>Estate / grouped industrial area</x:v>
      </x:c>
      <x:c r="G577" s="14" t="n">
        <x:f>COUNTIFS('Unit details'!$B$1086:$B$1087,$A577,'Unit details'!$V$1086:$V$1087,$A577&amp;" — "&amp;$B577,'Unit details'!$H$1086:$H$1087,"Current",'Unit details'!$E$1086:$E$1087,"Town")</x:f>
        <x:v>1</x:v>
      </x:c>
      <x:c r="H577" s="14" t="n">
        <x:f>COUNTIFS('Unit details'!$B$1086:$B$1087,$A577,'Unit details'!$V$1086:$V$1087,$A577&amp;" — "&amp;$B577,'Unit details'!$H$1086:$H$1087,"Current",'Unit details'!$E$1086:$E$1087,"Nearby")</x:f>
        <x:v>0</x:v>
      </x:c>
      <x:c r="I577" s="14" t="n">
        <x:f>COUNTIFS('Unit details'!$B$1086:$B$1087,$A577,'Unit details'!$V$1086:$V$1087,$A577&amp;" — "&amp;$B577,'Unit details'!$H$1086:$H$1087,"Current")</x:f>
        <x:v>1</x:v>
      </x:c>
      <x:c r="J577" s="14" t="n">
        <x:f>SUMIFS('Unit details'!$Y$1086:$Y$1087,'Unit details'!$B$1086:$B$1087,$A577,'Unit details'!$V$1086:$V$1087,$A577&amp;" — "&amp;$B577,'Unit details'!$H$1086:$H$1087,"Future")</x:f>
        <x:v>0</x:v>
      </x:c>
      <x:c r="K577" s="14" t="n">
        <x:f>COUNTIFS('Unit details'!$B$1086:$B$1087,$A577,'Unit details'!$V$1086:$V$1087,$A577&amp;" — "&amp;$B577,'Unit details'!$H$1086:$H$1087,"Uncertain")</x:f>
        <x:v>1</x:v>
      </x:c>
      <x:c r="L577" s="15" t="str">
        <x:v>Sourced minimum identified estates; nested Lancing schemes grouped under Lancing Business Park. Not an exhaustive council register. Further unit-specific sources are in Unit details.</x:v>
      </x:c>
      <x:c r="M577" s="15" t="str">
        <x:v>https://www.rightmove.co.uk/properties/760557324695072#/?channel=COM_LET</x:v>
      </x:c>
      <x:c r="N577" s="15" t="str">
        <x:v>https://www.flude.com/property/details/7682/Unit-2-Kewell-Business-Park-26b-and-28-Terminus-Road-Chichester-PO19-Occupiers-B2-General-Industrial-
https://www.rightmove.co.uk/properties/760557297430689#/?channel=COM_LET</x:v>
      </x:c>
    </x:row>
    <x:row r="578" ht="42" customHeight="1">
      <x:c r="A578" s="15" t="str">
        <x:v>Chichester</x:v>
      </x:c>
      <x:c r="B578" s="15" t="str">
        <x:v>Standalone premises — Chichester</x:v>
      </x:c>
      <x:c r="C578" s="15" t="str">
        <x:v>Chichester</x:v>
      </x:c>
      <x:c r="D578" s="14" t="n">
        <x:v>31710</x:v>
      </x:c>
      <x:c r="E578" s="30" t="str">
        <x:v>Town</x:v>
      </x:c>
      <x:c r="F578" s="30" t="str">
        <x:v>Standalone / other premises</x:v>
      </x:c>
      <x:c r="G578" s="14" t="n">
        <x:f>COUNTIFS('Unit details'!$B$1088:$B$1094,$A578,'Unit details'!$V$1088:$V$1094,$A578&amp;" — "&amp;$B578,'Unit details'!$H$1088:$H$1094,"Current",'Unit details'!$E$1088:$E$1094,"Town")</x:f>
        <x:v>6</x:v>
      </x:c>
      <x:c r="H578" s="14" t="n">
        <x:f>COUNTIFS('Unit details'!$B$1088:$B$1094,$A578,'Unit details'!$V$1088:$V$1094,$A578&amp;" — "&amp;$B578,'Unit details'!$H$1088:$H$1094,"Current",'Unit details'!$E$1088:$E$1094,"Nearby")</x:f>
        <x:v>0</x:v>
      </x:c>
      <x:c r="I578" s="14" t="n">
        <x:f>COUNTIFS('Unit details'!$B$1088:$B$1094,$A578,'Unit details'!$V$1088:$V$1094,$A578&amp;" — "&amp;$B578,'Unit details'!$H$1088:$H$1094,"Current")</x:f>
        <x:v>6</x:v>
      </x:c>
      <x:c r="J578" s="14" t="n">
        <x:f>SUMIFS('Unit details'!$Y$1088:$Y$1094,'Unit details'!$B$1088:$B$1094,$A578,'Unit details'!$V$1088:$V$1094,$A578&amp;" — "&amp;$B578,'Unit details'!$H$1088:$H$1094,"Future")</x:f>
        <x:v>0</x:v>
      </x:c>
      <x:c r="K578" s="14" t="n">
        <x:f>COUNTIFS('Unit details'!$B$1088:$B$1094,$A578,'Unit details'!$V$1088:$V$1094,$A578&amp;" — "&amp;$B578,'Unit details'!$H$1088:$H$1094,"Uncertain")</x:f>
        <x:v>1</x:v>
      </x:c>
      <x:c r="L578" s="15" t="str">
        <x:v>Identified from marketing. Estate inventory is a minimum of evidenced named areas, not a council stock census.</x:v>
      </x:c>
      <x:c r="M578" s="15" t="str">
        <x:v>https://www.rightmove.co.uk/properties/778884889526017#/?channel=COM_LET</x:v>
      </x:c>
      <x:c r="N578" s="15" t="str"/>
    </x:row>
    <x:row r="579" ht="42" customHeight="1">
      <x:c r="A579" s="15" t="str">
        <x:v>Chichester</x:v>
      </x:c>
      <x:c r="B579" s="15" t="str">
        <x:v>Timberlaine Trading Estate</x:v>
      </x:c>
      <x:c r="C579" s="15" t="str">
        <x:v>Chichester</x:v>
      </x:c>
      <x:c r="D579" s="14" t="n">
        <x:v>31710</x:v>
      </x:c>
      <x:c r="E579" s="30" t="str">
        <x:v>Town</x:v>
      </x:c>
      <x:c r="F579" s="30" t="str">
        <x:v>Estate / grouped industrial area</x:v>
      </x:c>
      <x:c r="G579" s="14" t="n">
        <x:f>COUNTIFS('Unit details'!$B$1095:$B$1095,$A579,'Unit details'!$V$1095:$V$1095,$A579&amp;" — "&amp;$B579,'Unit details'!$H$1095:$H$1095,"Current",'Unit details'!$E$1095:$E$1095,"Town")</x:f>
        <x:v>1</x:v>
      </x:c>
      <x:c r="H579" s="14" t="n">
        <x:f>COUNTIFS('Unit details'!$B$1095:$B$1095,$A579,'Unit details'!$V$1095:$V$1095,$A579&amp;" — "&amp;$B579,'Unit details'!$H$1095:$H$1095,"Current",'Unit details'!$E$1095:$E$1095,"Nearby")</x:f>
        <x:v>0</x:v>
      </x:c>
      <x:c r="I579" s="14" t="n">
        <x:f>COUNTIFS('Unit details'!$B$1095:$B$1095,$A579,'Unit details'!$V$1095:$V$1095,$A579&amp;" — "&amp;$B579,'Unit details'!$H$1095:$H$1095,"Current")</x:f>
        <x:v>1</x:v>
      </x:c>
      <x:c r="J579" s="14" t="n">
        <x:f>SUMIFS('Unit details'!$Y$1095:$Y$1095,'Unit details'!$B$1095:$B$1095,$A579,'Unit details'!$V$1095:$V$1095,$A579&amp;" — "&amp;$B579,'Unit details'!$H$1095:$H$1095,"Future")</x:f>
        <x:v>0</x:v>
      </x:c>
      <x:c r="K579" s="14" t="n">
        <x:f>COUNTIFS('Unit details'!$B$1095:$B$1095,$A579,'Unit details'!$V$1095:$V$1095,$A579&amp;" — "&amp;$B579,'Unit details'!$H$1095:$H$1095,"Uncertain")</x:f>
        <x:v>0</x:v>
      </x:c>
      <x:c r="L579" s="15" t="str">
        <x:v>Sourced minimum identified estates; nested Lancing schemes grouped under Lancing Business Park. Not an exhaustive council register.</x:v>
      </x:c>
      <x:c r="M579" s="15" t="str">
        <x:v>https://www.rightmove.co.uk/properties/760926452780081#/?channel=COM_LET</x:v>
      </x:c>
      <x:c r="N579" s="15" t="str"/>
    </x:row>
    <x:row r="580" ht="49" customHeight="1">
      <x:c r="A580" s="15" t="str">
        <x:v>Horsham</x:v>
      </x:c>
      <x:c r="B580" s="15" t="str">
        <x:v>Audio Park</x:v>
      </x:c>
      <x:c r="C580" s="15" t="str">
        <x:v>Southwater</x:v>
      </x:c>
      <x:c r="D580" s="14" t="n">
        <x:v>11205</x:v>
      </x:c>
      <x:c r="E580" s="30" t="str">
        <x:v>Nearby</x:v>
      </x:c>
      <x:c r="F580" s="30" t="str">
        <x:v>Estate / grouped industrial area</x:v>
      </x:c>
      <x:c r="G580" s="14" t="n">
        <x:f>COUNTIFS('Unit details'!$B$1096:$B$1101,$A580,'Unit details'!$V$1096:$V$1101,$A580&amp;" — "&amp;$B580,'Unit details'!$H$1096:$H$1101,"Current",'Unit details'!$E$1096:$E$1101,"Town")</x:f>
        <x:v>0</x:v>
      </x:c>
      <x:c r="H580" s="14" t="n">
        <x:f>COUNTIFS('Unit details'!$B$1096:$B$1101,$A580,'Unit details'!$V$1096:$V$1101,$A580&amp;" — "&amp;$B580,'Unit details'!$H$1096:$H$1101,"Current",'Unit details'!$E$1096:$E$1101,"Nearby")</x:f>
        <x:v>6</x:v>
      </x:c>
      <x:c r="I580" s="14" t="n">
        <x:f>COUNTIFS('Unit details'!$B$1096:$B$1101,$A580,'Unit details'!$V$1096:$V$1101,$A580&amp;" — "&amp;$B580,'Unit details'!$H$1096:$H$1101,"Current")</x:f>
        <x:v>6</x:v>
      </x:c>
      <x:c r="J580" s="14" t="n">
        <x:f>SUMIFS('Unit details'!$Y$1096:$Y$1101,'Unit details'!$B$1096:$B$1101,$A580,'Unit details'!$V$1096:$V$1101,$A580&amp;" — "&amp;$B580,'Unit details'!$H$1096:$H$1101,"Future")</x:f>
        <x:v>0</x:v>
      </x:c>
      <x:c r="K580" s="14" t="n">
        <x:f>COUNTIFS('Unit details'!$B$1096:$B$1101,$A580,'Unit details'!$V$1096:$V$1101,$A580&amp;" — "&amp;$B580,'Unit details'!$H$1096:$H$1101,"Uncertain")</x:f>
        <x:v>0</x:v>
      </x:c>
      <x:c r="L580" s="15" t="str">
        <x:v>Sourced minimum identified estates; nested Lancing schemes grouped under Lancing Business Park. Not an exhaustive council register. Further unit-specific sources are in Unit details.</x:v>
      </x:c>
      <x:c r="M580" s="15" t="str">
        <x:v>https://www.zoopla.co.uk/to-rent/commercial/details/72473134/</x:v>
      </x:c>
      <x:c r="N580" s="15" t="str">
        <x:v>https://www.zoopla.co.uk/to-rent/commercial/details/72132560/
https://www.rightmove.co.uk/properties/773372682931745#/?channel=COM_LET</x:v>
      </x:c>
    </x:row>
    <x:row r="581" ht="42" customHeight="1">
      <x:c r="A581" s="15" t="str">
        <x:v>Horsham</x:v>
      </x:c>
      <x:c r="B581" s="15" t="str">
        <x:v>Blackhouse Farm</x:v>
      </x:c>
      <x:c r="C581" s="15" t="str">
        <x:v>Colgate</x:v>
      </x:c>
      <x:c r="D581" s="14"/>
      <x:c r="E581" s="30" t="str">
        <x:v>Nearby</x:v>
      </x:c>
      <x:c r="F581" s="30" t="str">
        <x:v>Estate / grouped industrial area</x:v>
      </x:c>
      <x:c r="G581" s="14" t="n">
        <x:f>COUNTIFS('Unit details'!$B$1102:$B$1102,$A581,'Unit details'!$V$1102:$V$1102,$A581&amp;" — "&amp;$B581,'Unit details'!$H$1102:$H$1102,"Current",'Unit details'!$E$1102:$E$1102,"Town")</x:f>
        <x:v>0</x:v>
      </x:c>
      <x:c r="H581" s="14" t="n">
        <x:f>COUNTIFS('Unit details'!$B$1102:$B$1102,$A581,'Unit details'!$V$1102:$V$1102,$A581&amp;" — "&amp;$B581,'Unit details'!$H$1102:$H$1102,"Current",'Unit details'!$E$1102:$E$1102,"Nearby")</x:f>
        <x:v>1</x:v>
      </x:c>
      <x:c r="I581" s="14" t="n">
        <x:f>COUNTIFS('Unit details'!$B$1102:$B$1102,$A581,'Unit details'!$V$1102:$V$1102,$A581&amp;" — "&amp;$B581,'Unit details'!$H$1102:$H$1102,"Current")</x:f>
        <x:v>1</x:v>
      </x:c>
      <x:c r="J581" s="14" t="n">
        <x:f>SUMIFS('Unit details'!$Y$1102:$Y$1102,'Unit details'!$B$1102:$B$1102,$A581,'Unit details'!$V$1102:$V$1102,$A581&amp;" — "&amp;$B581,'Unit details'!$H$1102:$H$1102,"Future")</x:f>
        <x:v>0</x:v>
      </x:c>
      <x:c r="K581" s="14" t="n">
        <x:f>COUNTIFS('Unit details'!$B$1102:$B$1102,$A581,'Unit details'!$V$1102:$V$1102,$A581&amp;" — "&amp;$B581,'Unit details'!$H$1102:$H$1102,"Uncertain")</x:f>
        <x:v>0</x:v>
      </x:c>
      <x:c r="L581" s="15" t="str">
        <x:v>Sourced minimum identified estates; nested Lancing schemes grouped under Lancing Business Park. Not an exhaustive council register.</x:v>
      </x:c>
      <x:c r="M581" s="15" t="str">
        <x:v>https://www.zoopla.co.uk/to-rent/commercial/details/74306598/</x:v>
      </x:c>
      <x:c r="N581" s="15" t="str"/>
    </x:row>
    <x:row r="582" ht="42" customHeight="1">
      <x:c r="A582" s="15" t="str">
        <x:v>Horsham</x:v>
      </x:c>
      <x:c r="B582" s="15" t="str">
        <x:v>Lawson Hunt Industrial Park</x:v>
      </x:c>
      <x:c r="C582" s="15" t="str">
        <x:v>Broadbridge Heath</x:v>
      </x:c>
      <x:c r="D582" s="14" t="n">
        <x:v>6355</x:v>
      </x:c>
      <x:c r="E582" s="30" t="str">
        <x:v>Nearby</x:v>
      </x:c>
      <x:c r="F582" s="30" t="str">
        <x:v>Estate / grouped industrial area</x:v>
      </x:c>
      <x:c r="G582" s="14" t="n">
        <x:f>COUNTIFS('Unit details'!$B$1103:$B$1103,$A582,'Unit details'!$V$1103:$V$1103,$A582&amp;" — "&amp;$B582,'Unit details'!$H$1103:$H$1103,"Current",'Unit details'!$E$1103:$E$1103,"Town")</x:f>
        <x:v>0</x:v>
      </x:c>
      <x:c r="H582" s="14" t="n">
        <x:f>COUNTIFS('Unit details'!$B$1103:$B$1103,$A582,'Unit details'!$V$1103:$V$1103,$A582&amp;" — "&amp;$B582,'Unit details'!$H$1103:$H$1103,"Current",'Unit details'!$E$1103:$E$1103,"Nearby")</x:f>
        <x:v>1</x:v>
      </x:c>
      <x:c r="I582" s="14" t="n">
        <x:f>COUNTIFS('Unit details'!$B$1103:$B$1103,$A582,'Unit details'!$V$1103:$V$1103,$A582&amp;" — "&amp;$B582,'Unit details'!$H$1103:$H$1103,"Current")</x:f>
        <x:v>1</x:v>
      </x:c>
      <x:c r="J582" s="14" t="n">
        <x:f>SUMIFS('Unit details'!$Y$1103:$Y$1103,'Unit details'!$B$1103:$B$1103,$A582,'Unit details'!$V$1103:$V$1103,$A582&amp;" — "&amp;$B582,'Unit details'!$H$1103:$H$1103,"Future")</x:f>
        <x:v>0</x:v>
      </x:c>
      <x:c r="K582" s="14" t="n">
        <x:f>COUNTIFS('Unit details'!$B$1103:$B$1103,$A582,'Unit details'!$V$1103:$V$1103,$A582&amp;" — "&amp;$B582,'Unit details'!$H$1103:$H$1103,"Uncertain")</x:f>
        <x:v>0</x:v>
      </x:c>
      <x:c r="L582" s="15" t="str">
        <x:v>Sourced minimum identified estates; nested Lancing schemes grouped under Lancing Business Park. Not an exhaustive council register.</x:v>
      </x:c>
      <x:c r="M582" s="15" t="str">
        <x:v>https://crickmay.co.uk/find-a-property/properties/292720-unit-11-lawson-hunt-industrial-park-broadbridge-heath</x:v>
      </x:c>
      <x:c r="N582" s="15" t="str"/>
    </x:row>
    <x:row r="583" ht="49" customHeight="1">
      <x:c r="A583" s="15" t="str">
        <x:v>Horsham</x:v>
      </x:c>
      <x:c r="B583" s="15" t="str">
        <x:v>Oakhurst Business Park</x:v>
      </x:c>
      <x:c r="C583" s="15" t="str">
        <x:v>Southwater</x:v>
      </x:c>
      <x:c r="D583" s="14" t="n">
        <x:v>11205</x:v>
      </x:c>
      <x:c r="E583" s="30" t="str">
        <x:v>Nearby</x:v>
      </x:c>
      <x:c r="F583" s="30" t="str">
        <x:v>Estate / grouped industrial area</x:v>
      </x:c>
      <x:c r="G583" s="14" t="n">
        <x:f>COUNTIFS('Unit details'!$B$1104:$B$1107,$A583,'Unit details'!$V$1104:$V$1107,$A583&amp;" — "&amp;$B583,'Unit details'!$H$1104:$H$1107,"Current",'Unit details'!$E$1104:$E$1107,"Town")</x:f>
        <x:v>0</x:v>
      </x:c>
      <x:c r="H583" s="14" t="n">
        <x:f>COUNTIFS('Unit details'!$B$1104:$B$1107,$A583,'Unit details'!$V$1104:$V$1107,$A583&amp;" — "&amp;$B583,'Unit details'!$H$1104:$H$1107,"Current",'Unit details'!$E$1104:$E$1107,"Nearby")</x:f>
        <x:v>3</x:v>
      </x:c>
      <x:c r="I583" s="14" t="n">
        <x:f>COUNTIFS('Unit details'!$B$1104:$B$1107,$A583,'Unit details'!$V$1104:$V$1107,$A583&amp;" — "&amp;$B583,'Unit details'!$H$1104:$H$1107,"Current")</x:f>
        <x:v>3</x:v>
      </x:c>
      <x:c r="J583" s="14" t="n">
        <x:f>SUMIFS('Unit details'!$Y$1104:$Y$1107,'Unit details'!$B$1104:$B$1107,$A583,'Unit details'!$V$1104:$V$1107,$A583&amp;" — "&amp;$B583,'Unit details'!$H$1104:$H$1107,"Future")</x:f>
        <x:v>1</x:v>
      </x:c>
      <x:c r="K583" s="14" t="n">
        <x:f>COUNTIFS('Unit details'!$B$1104:$B$1107,$A583,'Unit details'!$V$1104:$V$1107,$A583&amp;" — "&amp;$B583,'Unit details'!$H$1104:$H$1107,"Uncertain")</x:f>
        <x:v>0</x:v>
      </x:c>
      <x:c r="L583" s="15" t="str">
        <x:v>Sourced minimum identified estates; nested Lancing schemes grouped under Lancing Business Park. Not an exhaustive council register. Further unit-specific sources are in Unit details.</x:v>
      </x:c>
      <x:c r="M583" s="15" t="str">
        <x:v>https://www.zoopla.co.uk/to-rent/commercial/details/74655246/</x:v>
      </x:c>
      <x:c r="N583" s="15" t="str">
        <x:v>https://www.zoopla.co.uk/to-rent/commercial/details/74603095/
https://www.rightmove.co.uk/properties/782132247738128#/?channel=COM_LET</x:v>
      </x:c>
    </x:row>
    <x:row r="584" ht="42" customHeight="1">
      <x:c r="A584" s="15" t="str">
        <x:v>Horsham</x:v>
      </x:c>
      <x:c r="B584" s="15" t="str">
        <x:v>Standalone premises — Broadbridge Heath</x:v>
      </x:c>
      <x:c r="C584" s="15" t="str">
        <x:v>Broadbridge Heath</x:v>
      </x:c>
      <x:c r="D584" s="14" t="n">
        <x:v>6355</x:v>
      </x:c>
      <x:c r="E584" s="30" t="str">
        <x:v>Nearby</x:v>
      </x:c>
      <x:c r="F584" s="30" t="str">
        <x:v>Standalone / other premises</x:v>
      </x:c>
      <x:c r="G584" s="14" t="n">
        <x:f>COUNTIFS('Unit details'!$B$1108:$B$1108,$A584,'Unit details'!$V$1108:$V$1108,$A584&amp;" — "&amp;$B584,'Unit details'!$H$1108:$H$1108,"Current",'Unit details'!$E$1108:$E$1108,"Town")</x:f>
        <x:v>0</x:v>
      </x:c>
      <x:c r="H584" s="14" t="n">
        <x:f>COUNTIFS('Unit details'!$B$1108:$B$1108,$A584,'Unit details'!$V$1108:$V$1108,$A584&amp;" — "&amp;$B584,'Unit details'!$H$1108:$H$1108,"Current",'Unit details'!$E$1108:$E$1108,"Nearby")</x:f>
        <x:v>1</x:v>
      </x:c>
      <x:c r="I584" s="14" t="n">
        <x:f>COUNTIFS('Unit details'!$B$1108:$B$1108,$A584,'Unit details'!$V$1108:$V$1108,$A584&amp;" — "&amp;$B584,'Unit details'!$H$1108:$H$1108,"Current")</x:f>
        <x:v>1</x:v>
      </x:c>
      <x:c r="J584" s="14" t="n">
        <x:f>SUMIFS('Unit details'!$Y$1108:$Y$1108,'Unit details'!$B$1108:$B$1108,$A584,'Unit details'!$V$1108:$V$1108,$A584&amp;" — "&amp;$B584,'Unit details'!$H$1108:$H$1108,"Future")</x:f>
        <x:v>0</x:v>
      </x:c>
      <x:c r="K584" s="14" t="n">
        <x:f>COUNTIFS('Unit details'!$B$1108:$B$1108,$A584,'Unit details'!$V$1108:$V$1108,$A584&amp;" — "&amp;$B584,'Unit details'!$H$1108:$H$1108,"Uncertain")</x:f>
        <x:v>0</x:v>
      </x:c>
      <x:c r="L584" s="15" t="str">
        <x:v>Identified from marketing. Estate inventory is a minimum of evidenced named areas, not a council stock census.</x:v>
      </x:c>
      <x:c r="M584" s="15" t="str">
        <x:v>https://www.rightmove.co.uk/properties/773371500002400#/?channel=COM_LET</x:v>
      </x:c>
      <x:c r="N584" s="15" t="str"/>
    </x:row>
    <x:row r="585" ht="42" customHeight="1">
      <x:c r="A585" s="15" t="str">
        <x:v>Horsham</x:v>
      </x:c>
      <x:c r="B585" s="15" t="str">
        <x:v>Standalone premises — Kingsfold</x:v>
      </x:c>
      <x:c r="C585" s="15" t="str">
        <x:v>Kingsfold</x:v>
      </x:c>
      <x:c r="D585" s="14"/>
      <x:c r="E585" s="30" t="str">
        <x:v>Nearby</x:v>
      </x:c>
      <x:c r="F585" s="30" t="str">
        <x:v>Standalone / other premises</x:v>
      </x:c>
      <x:c r="G585" s="14" t="n">
        <x:f>COUNTIFS('Unit details'!$B$1109:$B$1109,$A585,'Unit details'!$V$1109:$V$1109,$A585&amp;" — "&amp;$B585,'Unit details'!$H$1109:$H$1109,"Current",'Unit details'!$E$1109:$E$1109,"Town")</x:f>
        <x:v>0</x:v>
      </x:c>
      <x:c r="H585" s="14" t="n">
        <x:f>COUNTIFS('Unit details'!$B$1109:$B$1109,$A585,'Unit details'!$V$1109:$V$1109,$A585&amp;" — "&amp;$B585,'Unit details'!$H$1109:$H$1109,"Current",'Unit details'!$E$1109:$E$1109,"Nearby")</x:f>
        <x:v>1</x:v>
      </x:c>
      <x:c r="I585" s="14" t="n">
        <x:f>COUNTIFS('Unit details'!$B$1109:$B$1109,$A585,'Unit details'!$V$1109:$V$1109,$A585&amp;" — "&amp;$B585,'Unit details'!$H$1109:$H$1109,"Current")</x:f>
        <x:v>1</x:v>
      </x:c>
      <x:c r="J585" s="14" t="n">
        <x:f>SUMIFS('Unit details'!$Y$1109:$Y$1109,'Unit details'!$B$1109:$B$1109,$A585,'Unit details'!$V$1109:$V$1109,$A585&amp;" — "&amp;$B585,'Unit details'!$H$1109:$H$1109,"Future")</x:f>
        <x:v>0</x:v>
      </x:c>
      <x:c r="K585" s="14" t="n">
        <x:f>COUNTIFS('Unit details'!$B$1109:$B$1109,$A585,'Unit details'!$V$1109:$V$1109,$A585&amp;" — "&amp;$B585,'Unit details'!$H$1109:$H$1109,"Uncertain")</x:f>
        <x:v>0</x:v>
      </x:c>
      <x:c r="L585" s="15" t="str">
        <x:v>Identified from marketing. Estate inventory is a minimum of evidenced named areas, not a council stock census.</x:v>
      </x:c>
      <x:c r="M585" s="15" t="str">
        <x:v>https://www.zoopla.co.uk/to-rent/commercial/details/73835803/</x:v>
      </x:c>
      <x:c r="N585" s="15" t="str"/>
    </x:row>
    <x:row r="586" ht="42" customHeight="1">
      <x:c r="A586" s="15" t="str">
        <x:v>Horsham</x:v>
      </x:c>
      <x:c r="B586" s="15" t="str">
        <x:v>Standalone premises — Warnham</x:v>
      </x:c>
      <x:c r="C586" s="15" t="str">
        <x:v>Warnham</x:v>
      </x:c>
      <x:c r="D586" s="14" t="n">
        <x:v>835</x:v>
      </x:c>
      <x:c r="E586" s="30" t="str">
        <x:v>Nearby</x:v>
      </x:c>
      <x:c r="F586" s="30" t="str">
        <x:v>Standalone / other premises</x:v>
      </x:c>
      <x:c r="G586" s="14" t="n">
        <x:f>COUNTIFS('Unit details'!$B$1110:$B$1110,$A586,'Unit details'!$V$1110:$V$1110,$A586&amp;" — "&amp;$B586,'Unit details'!$H$1110:$H$1110,"Current",'Unit details'!$E$1110:$E$1110,"Town")</x:f>
        <x:v>0</x:v>
      </x:c>
      <x:c r="H586" s="14" t="n">
        <x:f>COUNTIFS('Unit details'!$B$1110:$B$1110,$A586,'Unit details'!$V$1110:$V$1110,$A586&amp;" — "&amp;$B586,'Unit details'!$H$1110:$H$1110,"Current",'Unit details'!$E$1110:$E$1110,"Nearby")</x:f>
        <x:v>1</x:v>
      </x:c>
      <x:c r="I586" s="14" t="n">
        <x:f>COUNTIFS('Unit details'!$B$1110:$B$1110,$A586,'Unit details'!$V$1110:$V$1110,$A586&amp;" — "&amp;$B586,'Unit details'!$H$1110:$H$1110,"Current")</x:f>
        <x:v>1</x:v>
      </x:c>
      <x:c r="J586" s="14" t="n">
        <x:f>SUMIFS('Unit details'!$Y$1110:$Y$1110,'Unit details'!$B$1110:$B$1110,$A586,'Unit details'!$V$1110:$V$1110,$A586&amp;" — "&amp;$B586,'Unit details'!$H$1110:$H$1110,"Future")</x:f>
        <x:v>0</x:v>
      </x:c>
      <x:c r="K586" s="14" t="n">
        <x:f>COUNTIFS('Unit details'!$B$1110:$B$1110,$A586,'Unit details'!$V$1110:$V$1110,$A586&amp;" — "&amp;$B586,'Unit details'!$H$1110:$H$1110,"Uncertain")</x:f>
        <x:v>0</x:v>
      </x:c>
      <x:c r="L586" s="15" t="str">
        <x:v>Identified from marketing. Estate inventory is a minimum of evidenced named areas, not a council stock census.</x:v>
      </x:c>
      <x:c r="M586" s="15" t="str">
        <x:v>https://www.zoopla.co.uk/to-rent/commercial/details/73405440/</x:v>
      </x:c>
      <x:c r="N586" s="15" t="str"/>
    </x:row>
    <x:row r="587" ht="49" customHeight="1">
      <x:c r="A587" s="15" t="str">
        <x:v>Horsham</x:v>
      </x:c>
      <x:c r="B587" s="15" t="str">
        <x:v>Blatchford Close</x:v>
      </x:c>
      <x:c r="C587" s="15" t="str">
        <x:v>Horsham</x:v>
      </x:c>
      <x:c r="D587" s="14" t="n">
        <x:v>50215</x:v>
      </x:c>
      <x:c r="E587" s="30" t="str">
        <x:v>Town</x:v>
      </x:c>
      <x:c r="F587" s="30" t="str">
        <x:v>Estate / grouped industrial area</x:v>
      </x:c>
      <x:c r="G587" s="14" t="n">
        <x:f>COUNTIFS('Unit details'!$B$1111:$B$1112,$A587,'Unit details'!$V$1111:$V$1112,$A587&amp;" — "&amp;$B587,'Unit details'!$H$1111:$H$1112,"Current",'Unit details'!$E$1111:$E$1112,"Town")</x:f>
        <x:v>1</x:v>
      </x:c>
      <x:c r="H587" s="14" t="n">
        <x:f>COUNTIFS('Unit details'!$B$1111:$B$1112,$A587,'Unit details'!$V$1111:$V$1112,$A587&amp;" — "&amp;$B587,'Unit details'!$H$1111:$H$1112,"Current",'Unit details'!$E$1111:$E$1112,"Nearby")</x:f>
        <x:v>0</x:v>
      </x:c>
      <x:c r="I587" s="14" t="n">
        <x:f>COUNTIFS('Unit details'!$B$1111:$B$1112,$A587,'Unit details'!$V$1111:$V$1112,$A587&amp;" — "&amp;$B587,'Unit details'!$H$1111:$H$1112,"Current")</x:f>
        <x:v>1</x:v>
      </x:c>
      <x:c r="J587" s="14" t="n">
        <x:f>SUMIFS('Unit details'!$Y$1111:$Y$1112,'Unit details'!$B$1111:$B$1112,$A587,'Unit details'!$V$1111:$V$1112,$A587&amp;" — "&amp;$B587,'Unit details'!$H$1111:$H$1112,"Future")</x:f>
        <x:v>0</x:v>
      </x:c>
      <x:c r="K587" s="14" t="n">
        <x:f>COUNTIFS('Unit details'!$B$1111:$B$1112,$A587,'Unit details'!$V$1111:$V$1112,$A587&amp;" — "&amp;$B587,'Unit details'!$H$1111:$H$1112,"Uncertain")</x:f>
        <x:v>1</x:v>
      </x:c>
      <x:c r="L587" s="15" t="str">
        <x:v>Sourced minimum identified estates; nested Lancing schemes grouped under Lancing Business Park. Not an exhaustive council register.</x:v>
      </x:c>
      <x:c r="M587" s="15" t="str">
        <x:v>https://www.zoopla.co.uk/to-rent/commercial/details/74573183/</x:v>
      </x:c>
      <x:c r="N587" s="15" t="str">
        <x:v>https://www.zoopla.co.uk/to-rent/commercial/details/72327965/
https://www.rightmove.co.uk/properties/773376497591856#/?channel=COM_LET</x:v>
      </x:c>
    </x:row>
    <x:row r="588" ht="49" customHeight="1">
      <x:c r="A588" s="15" t="str">
        <x:v>Horsham</x:v>
      </x:c>
      <x:c r="B588" s="15" t="str">
        <x:v>Blatchford Road</x:v>
      </x:c>
      <x:c r="C588" s="15" t="str">
        <x:v>Horsham</x:v>
      </x:c>
      <x:c r="D588" s="14" t="n">
        <x:v>50215</x:v>
      </x:c>
      <x:c r="E588" s="30" t="str">
        <x:v>Town</x:v>
      </x:c>
      <x:c r="F588" s="30" t="str">
        <x:v>Estate / grouped industrial area</x:v>
      </x:c>
      <x:c r="G588" s="14" t="n">
        <x:f>COUNTIFS('Unit details'!$B$1113:$B$1114,$A588,'Unit details'!$V$1113:$V$1114,$A588&amp;" — "&amp;$B588,'Unit details'!$H$1113:$H$1114,"Current",'Unit details'!$E$1113:$E$1114,"Town")</x:f>
        <x:v>2</x:v>
      </x:c>
      <x:c r="H588" s="14" t="n">
        <x:f>COUNTIFS('Unit details'!$B$1113:$B$1114,$A588,'Unit details'!$V$1113:$V$1114,$A588&amp;" — "&amp;$B588,'Unit details'!$H$1113:$H$1114,"Current",'Unit details'!$E$1113:$E$1114,"Nearby")</x:f>
        <x:v>0</x:v>
      </x:c>
      <x:c r="I588" s="14" t="n">
        <x:f>COUNTIFS('Unit details'!$B$1113:$B$1114,$A588,'Unit details'!$V$1113:$V$1114,$A588&amp;" — "&amp;$B588,'Unit details'!$H$1113:$H$1114,"Current")</x:f>
        <x:v>2</x:v>
      </x:c>
      <x:c r="J588" s="14" t="n">
        <x:f>SUMIFS('Unit details'!$Y$1113:$Y$1114,'Unit details'!$B$1113:$B$1114,$A588,'Unit details'!$V$1113:$V$1114,$A588&amp;" — "&amp;$B588,'Unit details'!$H$1113:$H$1114,"Future")</x:f>
        <x:v>0</x:v>
      </x:c>
      <x:c r="K588" s="14" t="n">
        <x:f>COUNTIFS('Unit details'!$B$1113:$B$1114,$A588,'Unit details'!$V$1113:$V$1114,$A588&amp;" — "&amp;$B588,'Unit details'!$H$1113:$H$1114,"Uncertain")</x:f>
        <x:v>0</x:v>
      </x:c>
      <x:c r="L588" s="15" t="str">
        <x:v>Sourced minimum identified estates; nested Lancing schemes grouped under Lancing Business Park. Not an exhaustive council register. Further unit-specific sources are in Unit details.</x:v>
      </x:c>
      <x:c r="M588" s="15" t="str">
        <x:v>https://www.zoopla.co.uk/to-rent/commercial/details/74573104/</x:v>
      </x:c>
      <x:c r="N588" s="15" t="str">
        <x:v>https://crickmay.co.uk/find-a-property/properties/405405-1-blatchford-road-horsham
https://www.zoopla.co.uk/to-rent/commercial/details/73137485/</x:v>
      </x:c>
    </x:row>
    <x:row r="589" ht="42" customHeight="1">
      <x:c r="A589" s="15" t="str">
        <x:v>Horsham</x:v>
      </x:c>
      <x:c r="B589" s="15" t="str">
        <x:v>Foundry Lane</x:v>
      </x:c>
      <x:c r="C589" s="15" t="str">
        <x:v>Horsham</x:v>
      </x:c>
      <x:c r="D589" s="14" t="n">
        <x:v>50215</x:v>
      </x:c>
      <x:c r="E589" s="30" t="str">
        <x:v>Town</x:v>
      </x:c>
      <x:c r="F589" s="30" t="str">
        <x:v>Estate / grouped industrial area</x:v>
      </x:c>
      <x:c r="G589" s="14" t="n">
        <x:f>COUNTIFS('Unit details'!$B$4039:$B$4039,$A589,'Unit details'!$V$4039:$V$4039,$A589&amp;" — "&amp;$B589,'Unit details'!$H$4039:$H$4039,"Current",'Unit details'!$E$4039:$E$4039,"Town")</x:f>
        <x:v>0</x:v>
      </x:c>
      <x:c r="H589" s="14" t="n">
        <x:f>COUNTIFS('Unit details'!$B$4039:$B$4039,$A589,'Unit details'!$V$4039:$V$4039,$A589&amp;" — "&amp;$B589,'Unit details'!$H$4039:$H$4039,"Current",'Unit details'!$E$4039:$E$4039,"Nearby")</x:f>
        <x:v>0</x:v>
      </x:c>
      <x:c r="I589" s="14" t="n">
        <x:f>COUNTIFS('Unit details'!$B$4039:$B$4039,$A589,'Unit details'!$V$4039:$V$4039,$A589&amp;" — "&amp;$B589,'Unit details'!$H$4039:$H$4039,"Current")</x:f>
        <x:v>0</x:v>
      </x:c>
      <x:c r="J589" s="14" t="n">
        <x:f>SUMIFS('Unit details'!$Y$4039:$Y$4039,'Unit details'!$B$4039:$B$4039,$A589,'Unit details'!$V$4039:$V$4039,$A589&amp;" — "&amp;$B589,'Unit details'!$H$4039:$H$4039,"Future")</x:f>
        <x:v>0</x:v>
      </x:c>
      <x:c r="K589" s="14" t="n">
        <x:f>COUNTIFS('Unit details'!$B$4039:$B$4039,$A589,'Unit details'!$V$4039:$V$4039,$A589&amp;" — "&amp;$B589,'Unit details'!$H$4039:$H$4039,"Uncertain")</x:f>
        <x:v>0</x:v>
      </x:c>
      <x:c r="L589" s="15" t="str">
        <x:v>Named established industrial location in May2026 agent market report; zero captured listings is not confirmed zero availability.</x:v>
      </x:c>
      <x:c r="M589" s="15" t="str">
        <x:v>https://www.vailwilliams.com/horsham-industrial-market-update/</x:v>
      </x:c>
      <x:c r="N589" s="15" t="str"/>
    </x:row>
    <x:row r="590" ht="42" customHeight="1">
      <x:c r="A590" s="15" t="str">
        <x:v>Horsham</x:v>
      </x:c>
      <x:c r="B590" s="15" t="str">
        <x:v>Nightingale Road</x:v>
      </x:c>
      <x:c r="C590" s="15" t="str">
        <x:v>Horsham</x:v>
      </x:c>
      <x:c r="D590" s="14" t="n">
        <x:v>50215</x:v>
      </x:c>
      <x:c r="E590" s="30" t="str">
        <x:v>Town</x:v>
      </x:c>
      <x:c r="F590" s="30" t="str">
        <x:v>Estate / grouped industrial area</x:v>
      </x:c>
      <x:c r="G590" s="14" t="n">
        <x:f>COUNTIFS('Unit details'!$B$4039:$B$4039,$A590,'Unit details'!$V$4039:$V$4039,$A590&amp;" — "&amp;$B590,'Unit details'!$H$4039:$H$4039,"Current",'Unit details'!$E$4039:$E$4039,"Town")</x:f>
        <x:v>0</x:v>
      </x:c>
      <x:c r="H590" s="14" t="n">
        <x:f>COUNTIFS('Unit details'!$B$4039:$B$4039,$A590,'Unit details'!$V$4039:$V$4039,$A590&amp;" — "&amp;$B590,'Unit details'!$H$4039:$H$4039,"Current",'Unit details'!$E$4039:$E$4039,"Nearby")</x:f>
        <x:v>0</x:v>
      </x:c>
      <x:c r="I590" s="14" t="n">
        <x:f>COUNTIFS('Unit details'!$B$4039:$B$4039,$A590,'Unit details'!$V$4039:$V$4039,$A590&amp;" — "&amp;$B590,'Unit details'!$H$4039:$H$4039,"Current")</x:f>
        <x:v>0</x:v>
      </x:c>
      <x:c r="J590" s="14" t="n">
        <x:f>SUMIFS('Unit details'!$Y$4039:$Y$4039,'Unit details'!$B$4039:$B$4039,$A590,'Unit details'!$V$4039:$V$4039,$A590&amp;" — "&amp;$B590,'Unit details'!$H$4039:$H$4039,"Future")</x:f>
        <x:v>0</x:v>
      </x:c>
      <x:c r="K590" s="14" t="n">
        <x:f>COUNTIFS('Unit details'!$B$4039:$B$4039,$A590,'Unit details'!$V$4039:$V$4039,$A590&amp;" — "&amp;$B590,'Unit details'!$H$4039:$H$4039,"Uncertain")</x:f>
        <x:v>0</x:v>
      </x:c>
      <x:c r="L590" s="15" t="str">
        <x:v>Named established industrial location in May2026 agent market report; zero captured listings is not confirmed zero availability.</x:v>
      </x:c>
      <x:c r="M590" s="15" t="str">
        <x:v>https://www.vailwilliams.com/horsham-industrial-market-update/</x:v>
      </x:c>
      <x:c r="N590" s="15" t="str"/>
    </x:row>
    <x:row r="591" ht="42" customHeight="1">
      <x:c r="A591" s="15" t="str">
        <x:v>Horsham</x:v>
      </x:c>
      <x:c r="B591" s="15" t="str">
        <x:v>Parsonage Road</x:v>
      </x:c>
      <x:c r="C591" s="15" t="str">
        <x:v>Horsham</x:v>
      </x:c>
      <x:c r="D591" s="14" t="n">
        <x:v>50215</x:v>
      </x:c>
      <x:c r="E591" s="30" t="str">
        <x:v>Town</x:v>
      </x:c>
      <x:c r="F591" s="30" t="str">
        <x:v>Estate / grouped industrial area</x:v>
      </x:c>
      <x:c r="G591" s="14" t="n">
        <x:f>COUNTIFS('Unit details'!$B$4039:$B$4039,$A591,'Unit details'!$V$4039:$V$4039,$A591&amp;" — "&amp;$B591,'Unit details'!$H$4039:$H$4039,"Current",'Unit details'!$E$4039:$E$4039,"Town")</x:f>
        <x:v>0</x:v>
      </x:c>
      <x:c r="H591" s="14" t="n">
        <x:f>COUNTIFS('Unit details'!$B$4039:$B$4039,$A591,'Unit details'!$V$4039:$V$4039,$A591&amp;" — "&amp;$B591,'Unit details'!$H$4039:$H$4039,"Current",'Unit details'!$E$4039:$E$4039,"Nearby")</x:f>
        <x:v>0</x:v>
      </x:c>
      <x:c r="I591" s="14" t="n">
        <x:f>COUNTIFS('Unit details'!$B$4039:$B$4039,$A591,'Unit details'!$V$4039:$V$4039,$A591&amp;" — "&amp;$B591,'Unit details'!$H$4039:$H$4039,"Current")</x:f>
        <x:v>0</x:v>
      </x:c>
      <x:c r="J591" s="14" t="n">
        <x:f>SUMIFS('Unit details'!$Y$4039:$Y$4039,'Unit details'!$B$4039:$B$4039,$A591,'Unit details'!$V$4039:$V$4039,$A591&amp;" — "&amp;$B591,'Unit details'!$H$4039:$H$4039,"Future")</x:f>
        <x:v>0</x:v>
      </x:c>
      <x:c r="K591" s="14" t="n">
        <x:f>COUNTIFS('Unit details'!$B$4039:$B$4039,$A591,'Unit details'!$V$4039:$V$4039,$A591&amp;" — "&amp;$B591,'Unit details'!$H$4039:$H$4039,"Uncertain")</x:f>
        <x:v>0</x:v>
      </x:c>
      <x:c r="L591" s="15" t="str">
        <x:v>Named established industrial location in May2026 agent market report; zero captured listings is not confirmed zero availability.</x:v>
      </x:c>
      <x:c r="M591" s="15" t="str">
        <x:v>https://www.vailwilliams.com/horsham-industrial-market-update/</x:v>
      </x:c>
      <x:c r="N591" s="15" t="str"/>
    </x:row>
    <x:row r="592" ht="42" customHeight="1">
      <x:c r="A592" s="15" t="str">
        <x:v>Horsham</x:v>
      </x:c>
      <x:c r="B592" s="15" t="str">
        <x:v>Redkiln Close</x:v>
      </x:c>
      <x:c r="C592" s="15" t="str">
        <x:v>Horsham</x:v>
      </x:c>
      <x:c r="D592" s="14" t="n">
        <x:v>50215</x:v>
      </x:c>
      <x:c r="E592" s="30" t="str">
        <x:v>Town</x:v>
      </x:c>
      <x:c r="F592" s="30" t="str">
        <x:v>Estate / grouped industrial area</x:v>
      </x:c>
      <x:c r="G592" s="14" t="n">
        <x:f>COUNTIFS('Unit details'!$B$4039:$B$4039,$A592,'Unit details'!$V$4039:$V$4039,$A592&amp;" — "&amp;$B592,'Unit details'!$H$4039:$H$4039,"Current",'Unit details'!$E$4039:$E$4039,"Town")</x:f>
        <x:v>0</x:v>
      </x:c>
      <x:c r="H592" s="14" t="n">
        <x:f>COUNTIFS('Unit details'!$B$4039:$B$4039,$A592,'Unit details'!$V$4039:$V$4039,$A592&amp;" — "&amp;$B592,'Unit details'!$H$4039:$H$4039,"Current",'Unit details'!$E$4039:$E$4039,"Nearby")</x:f>
        <x:v>0</x:v>
      </x:c>
      <x:c r="I592" s="14" t="n">
        <x:f>COUNTIFS('Unit details'!$B$4039:$B$4039,$A592,'Unit details'!$V$4039:$V$4039,$A592&amp;" — "&amp;$B592,'Unit details'!$H$4039:$H$4039,"Current")</x:f>
        <x:v>0</x:v>
      </x:c>
      <x:c r="J592" s="14" t="n">
        <x:f>SUMIFS('Unit details'!$Y$4039:$Y$4039,'Unit details'!$B$4039:$B$4039,$A592,'Unit details'!$V$4039:$V$4039,$A592&amp;" — "&amp;$B592,'Unit details'!$H$4039:$H$4039,"Future")</x:f>
        <x:v>0</x:v>
      </x:c>
      <x:c r="K592" s="14" t="n">
        <x:f>COUNTIFS('Unit details'!$B$4039:$B$4039,$A592,'Unit details'!$V$4039:$V$4039,$A592&amp;" — "&amp;$B592,'Unit details'!$H$4039:$H$4039,"Uncertain")</x:f>
        <x:v>0</x:v>
      </x:c>
      <x:c r="L592" s="15" t="str">
        <x:v>Named established industrial location in May2026 agent market report; zero captured listings is not confirmed zero availability.</x:v>
      </x:c>
      <x:c r="M592" s="15" t="str">
        <x:v>https://www.vailwilliams.com/horsham-industrial-market-update/</x:v>
      </x:c>
      <x:c r="N592" s="15" t="str"/>
    </x:row>
    <x:row r="593" ht="42" customHeight="1">
      <x:c r="A593" s="15" t="str">
        <x:v>Burgess Hill</x:v>
      </x:c>
      <x:c r="B593" s="15" t="str">
        <x:v>Bolney Grange Industrial Park</x:v>
      </x:c>
      <x:c r="C593" s="15" t="str">
        <x:v>Bolney</x:v>
      </x:c>
      <x:c r="D593" s="14" t="n">
        <x:v>640</x:v>
      </x:c>
      <x:c r="E593" s="30" t="str">
        <x:v>Nearby</x:v>
      </x:c>
      <x:c r="F593" s="30" t="str">
        <x:v>Estate / grouped industrial area</x:v>
      </x:c>
      <x:c r="G593" s="14" t="n">
        <x:f>COUNTIFS('Unit details'!$B$1115:$B$1115,$A593,'Unit details'!$V$1115:$V$1115,$A593&amp;" — "&amp;$B593,'Unit details'!$H$1115:$H$1115,"Current",'Unit details'!$E$1115:$E$1115,"Town")</x:f>
        <x:v>0</x:v>
      </x:c>
      <x:c r="H593" s="14" t="n">
        <x:f>COUNTIFS('Unit details'!$B$1115:$B$1115,$A593,'Unit details'!$V$1115:$V$1115,$A593&amp;" — "&amp;$B593,'Unit details'!$H$1115:$H$1115,"Current",'Unit details'!$E$1115:$E$1115,"Nearby")</x:f>
        <x:v>1</x:v>
      </x:c>
      <x:c r="I593" s="14" t="n">
        <x:f>COUNTIFS('Unit details'!$B$1115:$B$1115,$A593,'Unit details'!$V$1115:$V$1115,$A593&amp;" — "&amp;$B593,'Unit details'!$H$1115:$H$1115,"Current")</x:f>
        <x:v>1</x:v>
      </x:c>
      <x:c r="J593" s="14" t="n">
        <x:f>SUMIFS('Unit details'!$Y$1115:$Y$1115,'Unit details'!$B$1115:$B$1115,$A593,'Unit details'!$V$1115:$V$1115,$A593&amp;" — "&amp;$B593,'Unit details'!$H$1115:$H$1115,"Future")</x:f>
        <x:v>0</x:v>
      </x:c>
      <x:c r="K593" s="14" t="n">
        <x:f>COUNTIFS('Unit details'!$B$1115:$B$1115,$A593,'Unit details'!$V$1115:$V$1115,$A593&amp;" — "&amp;$B593,'Unit details'!$H$1115:$H$1115,"Uncertain")</x:f>
        <x:v>0</x:v>
      </x:c>
      <x:c r="L593" s="15" t="str">
        <x:v>Sourced minimum identified estates; nested Lancing schemes grouped under Lancing Business Park. Not an exhaustive council register.</x:v>
      </x:c>
      <x:c r="M593" s="15" t="str">
        <x:v>https://www.rightmove.co.uk/properties/760903331678737#/?channel=COM_LET</x:v>
      </x:c>
      <x:c r="N593" s="15" t="str"/>
    </x:row>
    <x:row r="594" ht="42" customHeight="1">
      <x:c r="A594" s="15" t="str">
        <x:v>Burgess Hill</x:v>
      </x:c>
      <x:c r="B594" s="15" t="str">
        <x:v>Firsland Park Estate</x:v>
      </x:c>
      <x:c r="C594" s="15" t="str">
        <x:v>Albourne</x:v>
      </x:c>
      <x:c r="D594" s="14" t="n">
        <x:v>695</x:v>
      </x:c>
      <x:c r="E594" s="30" t="str">
        <x:v>Nearby</x:v>
      </x:c>
      <x:c r="F594" s="30" t="str">
        <x:v>Estate / grouped industrial area</x:v>
      </x:c>
      <x:c r="G594" s="14" t="n">
        <x:f>COUNTIFS('Unit details'!$B$1116:$B$1116,$A594,'Unit details'!$V$1116:$V$1116,$A594&amp;" — "&amp;$B594,'Unit details'!$H$1116:$H$1116,"Current",'Unit details'!$E$1116:$E$1116,"Town")</x:f>
        <x:v>0</x:v>
      </x:c>
      <x:c r="H594" s="14" t="n">
        <x:f>COUNTIFS('Unit details'!$B$1116:$B$1116,$A594,'Unit details'!$V$1116:$V$1116,$A594&amp;" — "&amp;$B594,'Unit details'!$H$1116:$H$1116,"Current",'Unit details'!$E$1116:$E$1116,"Nearby")</x:f>
        <x:v>1</x:v>
      </x:c>
      <x:c r="I594" s="14" t="n">
        <x:f>COUNTIFS('Unit details'!$B$1116:$B$1116,$A594,'Unit details'!$V$1116:$V$1116,$A594&amp;" — "&amp;$B594,'Unit details'!$H$1116:$H$1116,"Current")</x:f>
        <x:v>1</x:v>
      </x:c>
      <x:c r="J594" s="14" t="n">
        <x:f>SUMIFS('Unit details'!$Y$1116:$Y$1116,'Unit details'!$B$1116:$B$1116,$A594,'Unit details'!$V$1116:$V$1116,$A594&amp;" — "&amp;$B594,'Unit details'!$H$1116:$H$1116,"Future")</x:f>
        <x:v>0</x:v>
      </x:c>
      <x:c r="K594" s="14" t="n">
        <x:f>COUNTIFS('Unit details'!$B$1116:$B$1116,$A594,'Unit details'!$V$1116:$V$1116,$A594&amp;" — "&amp;$B594,'Unit details'!$H$1116:$H$1116,"Uncertain")</x:f>
        <x:v>0</x:v>
      </x:c>
      <x:c r="L594" s="15" t="str">
        <x:v>Sourced minimum identified estates; nested Lancing schemes grouped under Lancing Business Park. Not an exhaustive council register.</x:v>
      </x:c>
      <x:c r="M594" s="15" t="str">
        <x:v>https://www.zoopla.co.uk/to-rent/commercial/details/40757658/</x:v>
      </x:c>
      <x:c r="N594" s="15" t="str"/>
    </x:row>
    <x:row r="595" ht="42" customHeight="1">
      <x:c r="A595" s="15" t="str">
        <x:v>Burgess Hill</x:v>
      </x:c>
      <x:c r="B595" s="15" t="str">
        <x:v>Mid Sussex Business Park</x:v>
      </x:c>
      <x:c r="C595" s="15" t="str">
        <x:v>Ditchling Common</x:v>
      </x:c>
      <x:c r="D595" s="14"/>
      <x:c r="E595" s="30" t="str">
        <x:v>Nearby</x:v>
      </x:c>
      <x:c r="F595" s="30" t="str">
        <x:v>Estate / grouped industrial area</x:v>
      </x:c>
      <x:c r="G595" s="14" t="n">
        <x:f>COUNTIFS('Unit details'!$B$1117:$B$1119,$A595,'Unit details'!$V$1117:$V$1119,$A595&amp;" — "&amp;$B595,'Unit details'!$H$1117:$H$1119,"Current",'Unit details'!$E$1117:$E$1119,"Town")</x:f>
        <x:v>0</x:v>
      </x:c>
      <x:c r="H595" s="14" t="n">
        <x:f>COUNTIFS('Unit details'!$B$1117:$B$1119,$A595,'Unit details'!$V$1117:$V$1119,$A595&amp;" — "&amp;$B595,'Unit details'!$H$1117:$H$1119,"Current",'Unit details'!$E$1117:$E$1119,"Nearby")</x:f>
        <x:v>3</x:v>
      </x:c>
      <x:c r="I595" s="14" t="n">
        <x:f>COUNTIFS('Unit details'!$B$1117:$B$1119,$A595,'Unit details'!$V$1117:$V$1119,$A595&amp;" — "&amp;$B595,'Unit details'!$H$1117:$H$1119,"Current")</x:f>
        <x:v>3</x:v>
      </x:c>
      <x:c r="J595" s="14" t="n">
        <x:f>SUMIFS('Unit details'!$Y$1117:$Y$1119,'Unit details'!$B$1117:$B$1119,$A595,'Unit details'!$V$1117:$V$1119,$A595&amp;" — "&amp;$B595,'Unit details'!$H$1117:$H$1119,"Future")</x:f>
        <x:v>0</x:v>
      </x:c>
      <x:c r="K595" s="14" t="n">
        <x:f>COUNTIFS('Unit details'!$B$1117:$B$1119,$A595,'Unit details'!$V$1117:$V$1119,$A595&amp;" — "&amp;$B595,'Unit details'!$H$1117:$H$1119,"Uncertain")</x:f>
        <x:v>0</x:v>
      </x:c>
      <x:c r="L595" s="15" t="str">
        <x:v>Sourced minimum identified estates; nested Lancing schemes grouped under Lancing Business Park. Not an exhaustive council register. Further unit-specific sources are in Unit details.</x:v>
      </x:c>
      <x:c r="M595" s="15" t="str">
        <x:v>https://www.zoopla.co.uk/to-rent/commercial/details/73756059/</x:v>
      </x:c>
      <x:c r="N595" s="15" t="str">
        <x:v>https://www.zoopla.co.uk/to-rent/commercial/details/73755958/
https://www.zoopla.co.uk/to-rent/commercial/details/65619368/</x:v>
      </x:c>
    </x:row>
    <x:row r="596" ht="75" customHeight="1">
      <x:c r="A596" s="15" t="str">
        <x:v>Burgess Hill</x:v>
      </x:c>
      <x:c r="B596" s="15" t="str">
        <x:v>Standalone premises — Goddards Green</x:v>
      </x:c>
      <x:c r="C596" s="15" t="str">
        <x:v>Goddards Green</x:v>
      </x:c>
      <x:c r="D596" s="14"/>
      <x:c r="E596" s="30" t="str">
        <x:v>Nearby</x:v>
      </x:c>
      <x:c r="F596" s="30" t="str">
        <x:v>Standalone / other premises</x:v>
      </x:c>
      <x:c r="G596" s="14" t="n">
        <x:f>COUNTIFS('Unit details'!$B$1120:$B$1120,$A596,'Unit details'!$V$1120:$V$1120,$A596&amp;" — "&amp;$B596,'Unit details'!$H$1120:$H$1120,"Current",'Unit details'!$E$1120:$E$1120,"Town")</x:f>
        <x:v>0</x:v>
      </x:c>
      <x:c r="H596" s="14" t="n">
        <x:f>COUNTIFS('Unit details'!$B$1120:$B$1120,$A596,'Unit details'!$V$1120:$V$1120,$A596&amp;" — "&amp;$B596,'Unit details'!$H$1120:$H$1120,"Current",'Unit details'!$E$1120:$E$1120,"Nearby")</x:f>
        <x:v>1</x:v>
      </x:c>
      <x:c r="I596" s="14" t="n">
        <x:f>COUNTIFS('Unit details'!$B$1120:$B$1120,$A596,'Unit details'!$V$1120:$V$1120,$A596&amp;" — "&amp;$B596,'Unit details'!$H$1120:$H$1120,"Current")</x:f>
        <x:v>1</x:v>
      </x:c>
      <x:c r="J596" s="14" t="n">
        <x:f>SUMIFS('Unit details'!$Y$1120:$Y$1120,'Unit details'!$B$1120:$B$1120,$A596,'Unit details'!$V$1120:$V$1120,$A596&amp;" — "&amp;$B596,'Unit details'!$H$1120:$H$1120,"Future")</x:f>
        <x:v>0</x:v>
      </x:c>
      <x:c r="K596" s="14" t="n">
        <x:f>COUNTIFS('Unit details'!$B$1120:$B$1120,$A596,'Unit details'!$V$1120:$V$1120,$A596&amp;" — "&amp;$B596,'Unit details'!$H$1120:$H$1120,"Uncertain")</x:f>
        <x:v>0</x:v>
      </x:c>
      <x:c r="L596" s="15" t="str">
        <x:v>Identified from marketing. Estate inventory is a minimum of evidenced named areas, not a council stock census.</x:v>
      </x:c>
      <x:c r="M596" s="15" t="str">
        <x:v>https://www.zoopla.co.uk/to-rent/commercial/details/74338540/</x:v>
      </x:c>
      <x:c r="N596" s="15" t="str">
        <x:v>https://www.rightmove.co.uk/properties/775934154755824#/?channel=COM_LET
https://www.flude.com/property/details/11110/Unit-16-Neaves-Park-Gatehouse-Lane-Goddards-Green-Hassocks-West-Sussex-BN6-9ZN-Occupiers-B1-c-Light-Industry-</x:v>
      </x:c>
    </x:row>
    <x:row r="597" ht="42" customHeight="1">
      <x:c r="A597" s="15" t="str">
        <x:v>Burgess Hill</x:v>
      </x:c>
      <x:c r="B597" s="15" t="str">
        <x:v>Standalone premises — Hurstpierpoint</x:v>
      </x:c>
      <x:c r="C597" s="15" t="str">
        <x:v>Hurstpierpoint</x:v>
      </x:c>
      <x:c r="D597" s="14"/>
      <x:c r="E597" s="30" t="str">
        <x:v>Nearby</x:v>
      </x:c>
      <x:c r="F597" s="30" t="str">
        <x:v>Standalone / other premises</x:v>
      </x:c>
      <x:c r="G597" s="14" t="n">
        <x:f>COUNTIFS('Unit details'!$B$1121:$B$1122,$A597,'Unit details'!$V$1121:$V$1122,$A597&amp;" — "&amp;$B597,'Unit details'!$H$1121:$H$1122,"Current",'Unit details'!$E$1121:$E$1122,"Town")</x:f>
        <x:v>0</x:v>
      </x:c>
      <x:c r="H597" s="14" t="n">
        <x:f>COUNTIFS('Unit details'!$B$1121:$B$1122,$A597,'Unit details'!$V$1121:$V$1122,$A597&amp;" — "&amp;$B597,'Unit details'!$H$1121:$H$1122,"Current",'Unit details'!$E$1121:$E$1122,"Nearby")</x:f>
        <x:v>2</x:v>
      </x:c>
      <x:c r="I597" s="14" t="n">
        <x:f>COUNTIFS('Unit details'!$B$1121:$B$1122,$A597,'Unit details'!$V$1121:$V$1122,$A597&amp;" — "&amp;$B597,'Unit details'!$H$1121:$H$1122,"Current")</x:f>
        <x:v>2</x:v>
      </x:c>
      <x:c r="J597" s="14" t="n">
        <x:f>SUMIFS('Unit details'!$Y$1121:$Y$1122,'Unit details'!$B$1121:$B$1122,$A597,'Unit details'!$V$1121:$V$1122,$A597&amp;" — "&amp;$B597,'Unit details'!$H$1121:$H$1122,"Future")</x:f>
        <x:v>0</x:v>
      </x:c>
      <x:c r="K597" s="14" t="n">
        <x:f>COUNTIFS('Unit details'!$B$1121:$B$1122,$A597,'Unit details'!$V$1121:$V$1122,$A597&amp;" — "&amp;$B597,'Unit details'!$H$1121:$H$1122,"Uncertain")</x:f>
        <x:v>0</x:v>
      </x:c>
      <x:c r="L597" s="15" t="str">
        <x:v>Identified from marketing. Estate inventory is a minimum of evidenced named areas, not a council stock census.</x:v>
      </x:c>
      <x:c r="M597" s="15" t="str">
        <x:v>https://www.rightmove.co.uk/properties/777424990742129#/?channel=COM_LET</x:v>
      </x:c>
      <x:c r="N597" s="15" t="str"/>
    </x:row>
    <x:row r="598" ht="42" customHeight="1">
      <x:c r="A598" s="15" t="str">
        <x:v>Burgess Hill</x:v>
      </x:c>
      <x:c r="B598" s="15" t="str">
        <x:v>Victoria Industrial Estate</x:v>
      </x:c>
      <x:c r="C598" s="15" t="str">
        <x:v>Burgess Hill</x:v>
      </x:c>
      <x:c r="D598" s="14" t="n">
        <x:v>33355</x:v>
      </x:c>
      <x:c r="E598" s="30" t="str">
        <x:v>Town</x:v>
      </x:c>
      <x:c r="F598" s="30" t="str">
        <x:v>Estate / grouped industrial area</x:v>
      </x:c>
      <x:c r="G598" s="14" t="n">
        <x:f>COUNTIFS('Unit details'!$B$1123:$B$1130,$A598,'Unit details'!$V$1123:$V$1130,$A598&amp;" — "&amp;$B598,'Unit details'!$H$1123:$H$1130,"Current",'Unit details'!$E$1123:$E$1130,"Town")</x:f>
        <x:v>8</x:v>
      </x:c>
      <x:c r="H598" s="14" t="n">
        <x:f>COUNTIFS('Unit details'!$B$1123:$B$1130,$A598,'Unit details'!$V$1123:$V$1130,$A598&amp;" — "&amp;$B598,'Unit details'!$H$1123:$H$1130,"Current",'Unit details'!$E$1123:$E$1130,"Nearby")</x:f>
        <x:v>0</x:v>
      </x:c>
      <x:c r="I598" s="14" t="n">
        <x:f>COUNTIFS('Unit details'!$B$1123:$B$1130,$A598,'Unit details'!$V$1123:$V$1130,$A598&amp;" — "&amp;$B598,'Unit details'!$H$1123:$H$1130,"Current")</x:f>
        <x:v>8</x:v>
      </x:c>
      <x:c r="J598" s="14" t="n">
        <x:f>SUMIFS('Unit details'!$Y$1123:$Y$1130,'Unit details'!$B$1123:$B$1130,$A598,'Unit details'!$V$1123:$V$1130,$A598&amp;" — "&amp;$B598,'Unit details'!$H$1123:$H$1130,"Future")</x:f>
        <x:v>0</x:v>
      </x:c>
      <x:c r="K598" s="14" t="n">
        <x:f>COUNTIFS('Unit details'!$B$1123:$B$1130,$A598,'Unit details'!$V$1123:$V$1130,$A598&amp;" — "&amp;$B598,'Unit details'!$H$1123:$H$1130,"Uncertain")</x:f>
        <x:v>0</x:v>
      </x:c>
      <x:c r="L598" s="15" t="str">
        <x:v>Sourced minimum identified estates; nested Lancing schemes grouped under Lancing Business Park. Not an exhaustive council register. Further unit-specific sources are in Unit details.</x:v>
      </x:c>
      <x:c r="M598" s="15" t="str">
        <x:v>https://www.zoopla.co.uk/to-rent/commercial/details/73940381/</x:v>
      </x:c>
      <x:c r="N598" s="15" t="str">
        <x:v>https://www.zoopla.co.uk/to-rent/commercial/details/65872562/
https://www.zoopla.co.uk/to-rent/commercial/details/72131691/</x:v>
      </x:c>
    </x:row>
    <x:row r="599" ht="42" customHeight="1">
      <x:c r="A599" s="15" t="str">
        <x:v>Haywards Heath</x:v>
      </x:c>
      <x:c r="B599" s="15" t="str">
        <x:v>Standalone premises — Ansty</x:v>
      </x:c>
      <x:c r="C599" s="15" t="str">
        <x:v>Ansty</x:v>
      </x:c>
      <x:c r="D599" s="14" t="n">
        <x:v>405</x:v>
      </x:c>
      <x:c r="E599" s="30" t="str">
        <x:v>Nearby</x:v>
      </x:c>
      <x:c r="F599" s="30" t="str">
        <x:v>Standalone / other premises</x:v>
      </x:c>
      <x:c r="G599" s="14" t="n">
        <x:f>COUNTIFS('Unit details'!$B$1131:$B$1134,$A599,'Unit details'!$V$1131:$V$1134,$A599&amp;" — "&amp;$B599,'Unit details'!$H$1131:$H$1134,"Current",'Unit details'!$E$1131:$E$1134,"Town")</x:f>
        <x:v>0</x:v>
      </x:c>
      <x:c r="H599" s="14" t="n">
        <x:f>COUNTIFS('Unit details'!$B$1131:$B$1134,$A599,'Unit details'!$V$1131:$V$1134,$A599&amp;" — "&amp;$B599,'Unit details'!$H$1131:$H$1134,"Current",'Unit details'!$E$1131:$E$1134,"Nearby")</x:f>
        <x:v>3</x:v>
      </x:c>
      <x:c r="I599" s="14" t="n">
        <x:f>COUNTIFS('Unit details'!$B$1131:$B$1134,$A599,'Unit details'!$V$1131:$V$1134,$A599&amp;" — "&amp;$B599,'Unit details'!$H$1131:$H$1134,"Current")</x:f>
        <x:v>3</x:v>
      </x:c>
      <x:c r="J599" s="14" t="n">
        <x:f>SUMIFS('Unit details'!$Y$1131:$Y$1134,'Unit details'!$B$1131:$B$1134,$A599,'Unit details'!$V$1131:$V$1134,$A599&amp;" — "&amp;$B599,'Unit details'!$H$1131:$H$1134,"Future")</x:f>
        <x:v>0</x:v>
      </x:c>
      <x:c r="K599" s="14" t="n">
        <x:f>COUNTIFS('Unit details'!$B$1131:$B$1134,$A599,'Unit details'!$V$1131:$V$1134,$A599&amp;" — "&amp;$B599,'Unit details'!$H$1131:$H$1134,"Uncertain")</x:f>
        <x:v>1</x:v>
      </x:c>
      <x:c r="L599" s="15" t="str">
        <x:v>Identified from marketing. Estate inventory is a minimum of evidenced named areas, not a council stock census.</x:v>
      </x:c>
      <x:c r="M599" s="15" t="str">
        <x:v>https://www.zoopla.co.uk/to-rent/commercial/details/73363707/</x:v>
      </x:c>
      <x:c r="N599" s="15" t="str"/>
    </x:row>
    <x:row r="600" ht="42" customHeight="1">
      <x:c r="A600" s="15" t="str">
        <x:v>Haywards Heath</x:v>
      </x:c>
      <x:c r="B600" s="15" t="str">
        <x:v>Standalone premises — Cuckfield</x:v>
      </x:c>
      <x:c r="C600" s="15" t="str">
        <x:v>Cuckfield</x:v>
      </x:c>
      <x:c r="D600" s="14" t="n">
        <x:v>3770</x:v>
      </x:c>
      <x:c r="E600" s="30" t="str">
        <x:v>Nearby</x:v>
      </x:c>
      <x:c r="F600" s="30" t="str">
        <x:v>Standalone / other premises</x:v>
      </x:c>
      <x:c r="G600" s="14" t="n">
        <x:f>COUNTIFS('Unit details'!$B$1135:$B$1135,$A600,'Unit details'!$V$1135:$V$1135,$A600&amp;" — "&amp;$B600,'Unit details'!$H$1135:$H$1135,"Current",'Unit details'!$E$1135:$E$1135,"Town")</x:f>
        <x:v>0</x:v>
      </x:c>
      <x:c r="H600" s="14" t="n">
        <x:f>COUNTIFS('Unit details'!$B$1135:$B$1135,$A600,'Unit details'!$V$1135:$V$1135,$A600&amp;" — "&amp;$B600,'Unit details'!$H$1135:$H$1135,"Current",'Unit details'!$E$1135:$E$1135,"Nearby")</x:f>
        <x:v>1</x:v>
      </x:c>
      <x:c r="I600" s="14" t="n">
        <x:f>COUNTIFS('Unit details'!$B$1135:$B$1135,$A600,'Unit details'!$V$1135:$V$1135,$A600&amp;" — "&amp;$B600,'Unit details'!$H$1135:$H$1135,"Current")</x:f>
        <x:v>1</x:v>
      </x:c>
      <x:c r="J600" s="14" t="n">
        <x:f>SUMIFS('Unit details'!$Y$1135:$Y$1135,'Unit details'!$B$1135:$B$1135,$A600,'Unit details'!$V$1135:$V$1135,$A600&amp;" — "&amp;$B600,'Unit details'!$H$1135:$H$1135,"Future")</x:f>
        <x:v>0</x:v>
      </x:c>
      <x:c r="K600" s="14" t="n">
        <x:f>COUNTIFS('Unit details'!$B$1135:$B$1135,$A600,'Unit details'!$V$1135:$V$1135,$A600&amp;" — "&amp;$B600,'Unit details'!$H$1135:$H$1135,"Uncertain")</x:f>
        <x:v>0</x:v>
      </x:c>
      <x:c r="L600" s="15" t="str">
        <x:v>Identified from marketing. Estate inventory is a minimum of evidenced named areas, not a council stock census.</x:v>
      </x:c>
      <x:c r="M600" s="15" t="str">
        <x:v>https://www.zoopla.co.uk/to-rent/commercial/details/61648361/</x:v>
      </x:c>
      <x:c r="N600" s="15" t="str"/>
    </x:row>
    <x:row r="601" ht="42" customHeight="1">
      <x:c r="A601" s="15" t="str">
        <x:v>Haywards Heath</x:v>
      </x:c>
      <x:c r="B601" s="15" t="str">
        <x:v>Standalone premises — Horsted Keynes</x:v>
      </x:c>
      <x:c r="C601" s="15" t="str">
        <x:v>Horsted Keynes</x:v>
      </x:c>
      <x:c r="D601" s="14" t="n">
        <x:v>1120</x:v>
      </x:c>
      <x:c r="E601" s="30" t="str">
        <x:v>Nearby</x:v>
      </x:c>
      <x:c r="F601" s="30" t="str">
        <x:v>Standalone / other premises</x:v>
      </x:c>
      <x:c r="G601" s="14" t="n">
        <x:f>COUNTIFS('Unit details'!$B$1136:$B$1137,$A601,'Unit details'!$V$1136:$V$1137,$A601&amp;" — "&amp;$B601,'Unit details'!$H$1136:$H$1137,"Current",'Unit details'!$E$1136:$E$1137,"Town")</x:f>
        <x:v>0</x:v>
      </x:c>
      <x:c r="H601" s="14" t="n">
        <x:f>COUNTIFS('Unit details'!$B$1136:$B$1137,$A601,'Unit details'!$V$1136:$V$1137,$A601&amp;" — "&amp;$B601,'Unit details'!$H$1136:$H$1137,"Current",'Unit details'!$E$1136:$E$1137,"Nearby")</x:f>
        <x:v>2</x:v>
      </x:c>
      <x:c r="I601" s="14" t="n">
        <x:f>COUNTIFS('Unit details'!$B$1136:$B$1137,$A601,'Unit details'!$V$1136:$V$1137,$A601&amp;" — "&amp;$B601,'Unit details'!$H$1136:$H$1137,"Current")</x:f>
        <x:v>2</x:v>
      </x:c>
      <x:c r="J601" s="14" t="n">
        <x:f>SUMIFS('Unit details'!$Y$1136:$Y$1137,'Unit details'!$B$1136:$B$1137,$A601,'Unit details'!$V$1136:$V$1137,$A601&amp;" — "&amp;$B601,'Unit details'!$H$1136:$H$1137,"Future")</x:f>
        <x:v>0</x:v>
      </x:c>
      <x:c r="K601" s="14" t="n">
        <x:f>COUNTIFS('Unit details'!$B$1136:$B$1137,$A601,'Unit details'!$V$1136:$V$1137,$A601&amp;" — "&amp;$B601,'Unit details'!$H$1136:$H$1137,"Uncertain")</x:f>
        <x:v>0</x:v>
      </x:c>
      <x:c r="L601" s="15" t="str">
        <x:v>Identified from marketing. Estate inventory is a minimum of evidenced named areas, not a council stock census.</x:v>
      </x:c>
      <x:c r="M601" s="15" t="str">
        <x:v>https://www.zoopla.co.uk/to-rent/commercial/details/74619475/</x:v>
      </x:c>
      <x:c r="N601" s="15" t="str">
        <x:v>https://crickmay.co.uk/find-a-property/properties/376395-units-at-cockhaise-farm-haywards-heath</x:v>
      </x:c>
    </x:row>
    <x:row r="602" ht="42" customHeight="1">
      <x:c r="A602" s="15" t="str">
        <x:v>Haywards Heath</x:v>
      </x:c>
      <x:c r="B602" s="15" t="str">
        <x:v>Standalone premises — Wivelsfield Green</x:v>
      </x:c>
      <x:c r="C602" s="15" t="str">
        <x:v>Wivelsfield Green</x:v>
      </x:c>
      <x:c r="D602" s="14" t="n">
        <x:v>1010</x:v>
      </x:c>
      <x:c r="E602" s="30" t="str">
        <x:v>Nearby</x:v>
      </x:c>
      <x:c r="F602" s="30" t="str">
        <x:v>Standalone / other premises</x:v>
      </x:c>
      <x:c r="G602" s="14" t="n">
        <x:f>COUNTIFS('Unit details'!$B$1138:$B$1139,$A602,'Unit details'!$V$1138:$V$1139,$A602&amp;" — "&amp;$B602,'Unit details'!$H$1138:$H$1139,"Current",'Unit details'!$E$1138:$E$1139,"Town")</x:f>
        <x:v>0</x:v>
      </x:c>
      <x:c r="H602" s="14" t="n">
        <x:f>COUNTIFS('Unit details'!$B$1138:$B$1139,$A602,'Unit details'!$V$1138:$V$1139,$A602&amp;" — "&amp;$B602,'Unit details'!$H$1138:$H$1139,"Current",'Unit details'!$E$1138:$E$1139,"Nearby")</x:f>
        <x:v>2</x:v>
      </x:c>
      <x:c r="I602" s="14" t="n">
        <x:f>COUNTIFS('Unit details'!$B$1138:$B$1139,$A602,'Unit details'!$V$1138:$V$1139,$A602&amp;" — "&amp;$B602,'Unit details'!$H$1138:$H$1139,"Current")</x:f>
        <x:v>2</x:v>
      </x:c>
      <x:c r="J602" s="14" t="n">
        <x:f>SUMIFS('Unit details'!$Y$1138:$Y$1139,'Unit details'!$B$1138:$B$1139,$A602,'Unit details'!$V$1138:$V$1139,$A602&amp;" — "&amp;$B602,'Unit details'!$H$1138:$H$1139,"Future")</x:f>
        <x:v>0</x:v>
      </x:c>
      <x:c r="K602" s="14" t="n">
        <x:f>COUNTIFS('Unit details'!$B$1138:$B$1139,$A602,'Unit details'!$V$1138:$V$1139,$A602&amp;" — "&amp;$B602,'Unit details'!$H$1138:$H$1139,"Uncertain")</x:f>
        <x:v>0</x:v>
      </x:c>
      <x:c r="L602" s="15" t="str">
        <x:v>Identified from marketing. Estate inventory is a minimum of evidenced named areas, not a council stock census.</x:v>
      </x:c>
      <x:c r="M602" s="15" t="str">
        <x:v>https://www.zoopla.co.uk/to-rent/commercial/details/74659190/</x:v>
      </x:c>
      <x:c r="N602" s="15" t="str"/>
    </x:row>
    <x:row r="603" ht="42" customHeight="1">
      <x:c r="A603" s="15" t="str">
        <x:v>Haywards Heath</x:v>
      </x:c>
      <x:c r="B603" s="15" t="str">
        <x:v>Dinnages Business Park</x:v>
      </x:c>
      <x:c r="C603" s="15" t="str">
        <x:v>Haywards Heath</x:v>
      </x:c>
      <x:c r="D603" s="14" t="n">
        <x:v>40185</x:v>
      </x:c>
      <x:c r="E603" s="30" t="str">
        <x:v>Town</x:v>
      </x:c>
      <x:c r="F603" s="30" t="str">
        <x:v>Estate / grouped industrial area</x:v>
      </x:c>
      <x:c r="G603" s="14" t="n">
        <x:f>COUNTIFS('Unit details'!$B$1140:$B$1141,$A603,'Unit details'!$V$1140:$V$1141,$A603&amp;" — "&amp;$B603,'Unit details'!$H$1140:$H$1141,"Current",'Unit details'!$E$1140:$E$1141,"Town")</x:f>
        <x:v>0</x:v>
      </x:c>
      <x:c r="H603" s="14" t="n">
        <x:f>COUNTIFS('Unit details'!$B$1140:$B$1141,$A603,'Unit details'!$V$1140:$V$1141,$A603&amp;" — "&amp;$B603,'Unit details'!$H$1140:$H$1141,"Current",'Unit details'!$E$1140:$E$1141,"Nearby")</x:f>
        <x:v>0</x:v>
      </x:c>
      <x:c r="I603" s="14" t="n">
        <x:f>COUNTIFS('Unit details'!$B$1140:$B$1141,$A603,'Unit details'!$V$1140:$V$1141,$A603&amp;" — "&amp;$B603,'Unit details'!$H$1140:$H$1141,"Current")</x:f>
        <x:v>0</x:v>
      </x:c>
      <x:c r="J603" s="14" t="n">
        <x:f>SUMIFS('Unit details'!$Y$1140:$Y$1141,'Unit details'!$B$1140:$B$1141,$A603,'Unit details'!$V$1140:$V$1141,$A603&amp;" — "&amp;$B603,'Unit details'!$H$1140:$H$1141,"Future")</x:f>
        <x:v>0</x:v>
      </x:c>
      <x:c r="K603" s="14" t="n">
        <x:f>COUNTIFS('Unit details'!$B$1140:$B$1141,$A603,'Unit details'!$V$1140:$V$1141,$A603&amp;" — "&amp;$B603,'Unit details'!$H$1140:$H$1141,"Uncertain")</x:f>
        <x:v>2</x:v>
      </x:c>
      <x:c r="L603" s="15" t="str">
        <x:v>Sourced minimum identified estates; nested Lancing schemes grouped under Lancing Business Park. Not an exhaustive council register.</x:v>
      </x:c>
      <x:c r="M603" s="15" t="str">
        <x:v>https://www.zoopla.co.uk/to-rent/commercial/details/73953965/</x:v>
      </x:c>
      <x:c r="N603" s="15" t="str">
        <x:v>https://crickmay.co.uk/find-a-property/properties/380167-units-9-11-dinnages-business-park-haywards-heath</x:v>
      </x:c>
    </x:row>
    <x:row r="604" ht="42" customHeight="1">
      <x:c r="A604" s="15" t="str">
        <x:v>Eastbourne</x:v>
      </x:c>
      <x:c r="B604" s="15" t="str">
        <x:v>Connect 27 Business Park</x:v>
      </x:c>
      <x:c r="C604" s="15" t="str">
        <x:v>Polegate</x:v>
      </x:c>
      <x:c r="D604" s="14" t="n">
        <x:v>10065</x:v>
      </x:c>
      <x:c r="E604" s="30" t="str">
        <x:v>Nearby</x:v>
      </x:c>
      <x:c r="F604" s="30" t="str">
        <x:v>Estate / grouped industrial area</x:v>
      </x:c>
      <x:c r="G604" s="14" t="n">
        <x:f>COUNTIFS('Unit details'!$B$1142:$B$1142,$A604,'Unit details'!$V$1142:$V$1142,$A604&amp;" — "&amp;$B604,'Unit details'!$H$1142:$H$1142,"Current",'Unit details'!$E$1142:$E$1142,"Town")</x:f>
        <x:v>0</x:v>
      </x:c>
      <x:c r="H604" s="14" t="n">
        <x:f>COUNTIFS('Unit details'!$B$1142:$B$1142,$A604,'Unit details'!$V$1142:$V$1142,$A604&amp;" — "&amp;$B604,'Unit details'!$H$1142:$H$1142,"Current",'Unit details'!$E$1142:$E$1142,"Nearby")</x:f>
        <x:v>1</x:v>
      </x:c>
      <x:c r="I604" s="14" t="n">
        <x:f>COUNTIFS('Unit details'!$B$1142:$B$1142,$A604,'Unit details'!$V$1142:$V$1142,$A604&amp;" — "&amp;$B604,'Unit details'!$H$1142:$H$1142,"Current")</x:f>
        <x:v>1</x:v>
      </x:c>
      <x:c r="J604" s="14" t="n">
        <x:f>SUMIFS('Unit details'!$Y$1142:$Y$1142,'Unit details'!$B$1142:$B$1142,$A604,'Unit details'!$V$1142:$V$1142,$A604&amp;" — "&amp;$B604,'Unit details'!$H$1142:$H$1142,"Future")</x:f>
        <x:v>0</x:v>
      </x:c>
      <x:c r="K604" s="14" t="n">
        <x:f>COUNTIFS('Unit details'!$B$1142:$B$1142,$A604,'Unit details'!$V$1142:$V$1142,$A604&amp;" — "&amp;$B604,'Unit details'!$H$1142:$H$1142,"Uncertain")</x:f>
        <x:v>0</x:v>
      </x:c>
      <x:c r="L604" s="15" t="str">
        <x:v>Sourced minimum identified estates; nested Lancing schemes grouped under Lancing Business Park. Not an exhaustive council register.</x:v>
      </x:c>
      <x:c r="M604" s="15" t="str">
        <x:v>https://www.rightmove.co.uk/properties/760907972495169#/?channel=COM_LET</x:v>
      </x:c>
      <x:c r="N604" s="15" t="str"/>
    </x:row>
    <x:row r="605" ht="42" customHeight="1">
      <x:c r="A605" s="15" t="str">
        <x:v>Eastbourne</x:v>
      </x:c>
      <x:c r="B605" s="15" t="str">
        <x:v>Mountney Bridge Industrial Estate</x:v>
      </x:c>
      <x:c r="C605" s="15" t="str">
        <x:v>Westham</x:v>
      </x:c>
      <x:c r="D605" s="14" t="n">
        <x:v>1860</x:v>
      </x:c>
      <x:c r="E605" s="30" t="str">
        <x:v>Nearby</x:v>
      </x:c>
      <x:c r="F605" s="30" t="str">
        <x:v>Estate / grouped industrial area</x:v>
      </x:c>
      <x:c r="G605" s="14" t="n">
        <x:f>COUNTIFS('Unit details'!$B$1143:$B$1149,$A605,'Unit details'!$V$1143:$V$1149,$A605&amp;" — "&amp;$B605,'Unit details'!$H$1143:$H$1149,"Current",'Unit details'!$E$1143:$E$1149,"Town")</x:f>
        <x:v>0</x:v>
      </x:c>
      <x:c r="H605" s="14" t="n">
        <x:f>COUNTIFS('Unit details'!$B$1143:$B$1149,$A605,'Unit details'!$V$1143:$V$1149,$A605&amp;" — "&amp;$B605,'Unit details'!$H$1143:$H$1149,"Current",'Unit details'!$E$1143:$E$1149,"Nearby")</x:f>
        <x:v>3</x:v>
      </x:c>
      <x:c r="I605" s="14" t="n">
        <x:f>COUNTIFS('Unit details'!$B$1143:$B$1149,$A605,'Unit details'!$V$1143:$V$1149,$A605&amp;" — "&amp;$B605,'Unit details'!$H$1143:$H$1149,"Current")</x:f>
        <x:v>3</x:v>
      </x:c>
      <x:c r="J605" s="14" t="n">
        <x:f>SUMIFS('Unit details'!$Y$1143:$Y$1149,'Unit details'!$B$1143:$B$1149,$A605,'Unit details'!$V$1143:$V$1149,$A605&amp;" — "&amp;$B605,'Unit details'!$H$1143:$H$1149,"Future")</x:f>
        <x:v>0</x:v>
      </x:c>
      <x:c r="K605" s="14" t="n">
        <x:f>COUNTIFS('Unit details'!$B$1143:$B$1149,$A605,'Unit details'!$V$1143:$V$1149,$A605&amp;" — "&amp;$B605,'Unit details'!$H$1143:$H$1149,"Uncertain")</x:f>
        <x:v>4</x:v>
      </x:c>
      <x:c r="L605" s="15" t="str">
        <x:v>Sourced minimum identified estates; nested Lancing schemes grouped under Lancing Business Park. Not an exhaustive council register. Further unit-specific sources are in Unit details.</x:v>
      </x:c>
      <x:c r="M605" s="15" t="str">
        <x:v>https://www.zoopla.co.uk/to-rent/commercial/details/59031949/</x:v>
      </x:c>
      <x:c r="N605" s="15" t="str">
        <x:v>https://www.zoopla.co.uk/to-rent/commercial/details/60006924/
https://www.zoopla.co.uk/to-rent/commercial/details/66361779/</x:v>
      </x:c>
    </x:row>
    <x:row r="606" ht="42" customHeight="1">
      <x:c r="A606" s="15" t="str">
        <x:v>Eastbourne</x:v>
      </x:c>
      <x:c r="B606" s="15" t="str">
        <x:v>Hammonds Drive Industrial Estate</x:v>
      </x:c>
      <x:c r="C606" s="15" t="str">
        <x:v>Eastbourne</x:v>
      </x:c>
      <x:c r="D606" s="14" t="n">
        <x:v>99180</x:v>
      </x:c>
      <x:c r="E606" s="30" t="str">
        <x:v>Town</x:v>
      </x:c>
      <x:c r="F606" s="30" t="str">
        <x:v>Estate / grouped industrial area</x:v>
      </x:c>
      <x:c r="G606" s="14" t="n">
        <x:f>COUNTIFS('Unit details'!$B$1150:$B$1151,$A606,'Unit details'!$V$1150:$V$1151,$A606&amp;" — "&amp;$B606,'Unit details'!$H$1150:$H$1151,"Current",'Unit details'!$E$1150:$E$1151,"Town")</x:f>
        <x:v>2</x:v>
      </x:c>
      <x:c r="H606" s="14" t="n">
        <x:f>COUNTIFS('Unit details'!$B$1150:$B$1151,$A606,'Unit details'!$V$1150:$V$1151,$A606&amp;" — "&amp;$B606,'Unit details'!$H$1150:$H$1151,"Current",'Unit details'!$E$1150:$E$1151,"Nearby")</x:f>
        <x:v>0</x:v>
      </x:c>
      <x:c r="I606" s="14" t="n">
        <x:f>COUNTIFS('Unit details'!$B$1150:$B$1151,$A606,'Unit details'!$V$1150:$V$1151,$A606&amp;" — "&amp;$B606,'Unit details'!$H$1150:$H$1151,"Current")</x:f>
        <x:v>2</x:v>
      </x:c>
      <x:c r="J606" s="14" t="n">
        <x:f>SUMIFS('Unit details'!$Y$1150:$Y$1151,'Unit details'!$B$1150:$B$1151,$A606,'Unit details'!$V$1150:$V$1151,$A606&amp;" — "&amp;$B606,'Unit details'!$H$1150:$H$1151,"Future")</x:f>
        <x:v>0</x:v>
      </x:c>
      <x:c r="K606" s="14" t="n">
        <x:f>COUNTIFS('Unit details'!$B$1150:$B$1151,$A606,'Unit details'!$V$1150:$V$1151,$A606&amp;" — "&amp;$B606,'Unit details'!$H$1150:$H$1151,"Uncertain")</x:f>
        <x:v>0</x:v>
      </x:c>
      <x:c r="L606" s="15" t="str">
        <x:v>Sourced minimum identified estates; nested Lancing schemes grouped under Lancing Business Park. Not an exhaustive council register.</x:v>
      </x:c>
      <x:c r="M606" s="15" t="str">
        <x:v>https://www.rightmove.co.uk/properties/760907813280912#/?channel=COM_LET</x:v>
      </x:c>
      <x:c r="N606" s="15" t="str">
        <x:v>https://www.rightmove.co.uk/properties/760907635020193#/?channel=COM_LET</x:v>
      </x:c>
    </x:row>
    <x:row r="607" ht="42" customHeight="1">
      <x:c r="A607" s="15" t="str">
        <x:v>Eastbourne</x:v>
      </x:c>
      <x:c r="B607" s="15" t="str">
        <x:v>Highfield Industrial Estate</x:v>
      </x:c>
      <x:c r="C607" s="15" t="str">
        <x:v>Eastbourne</x:v>
      </x:c>
      <x:c r="D607" s="14" t="n">
        <x:v>99180</x:v>
      </x:c>
      <x:c r="E607" s="30" t="str">
        <x:v>Town</x:v>
      </x:c>
      <x:c r="F607" s="30" t="str">
        <x:v>Estate / grouped industrial area</x:v>
      </x:c>
      <x:c r="G607" s="14" t="n">
        <x:f>COUNTIFS('Unit details'!$B$1152:$B$1152,$A607,'Unit details'!$V$1152:$V$1152,$A607&amp;" — "&amp;$B607,'Unit details'!$H$1152:$H$1152,"Current",'Unit details'!$E$1152:$E$1152,"Town")</x:f>
        <x:v>1</x:v>
      </x:c>
      <x:c r="H607" s="14" t="n">
        <x:f>COUNTIFS('Unit details'!$B$1152:$B$1152,$A607,'Unit details'!$V$1152:$V$1152,$A607&amp;" — "&amp;$B607,'Unit details'!$H$1152:$H$1152,"Current",'Unit details'!$E$1152:$E$1152,"Nearby")</x:f>
        <x:v>0</x:v>
      </x:c>
      <x:c r="I607" s="14" t="n">
        <x:f>COUNTIFS('Unit details'!$B$1152:$B$1152,$A607,'Unit details'!$V$1152:$V$1152,$A607&amp;" — "&amp;$B607,'Unit details'!$H$1152:$H$1152,"Current")</x:f>
        <x:v>1</x:v>
      </x:c>
      <x:c r="J607" s="14" t="n">
        <x:f>SUMIFS('Unit details'!$Y$1152:$Y$1152,'Unit details'!$B$1152:$B$1152,$A607,'Unit details'!$V$1152:$V$1152,$A607&amp;" — "&amp;$B607,'Unit details'!$H$1152:$H$1152,"Future")</x:f>
        <x:v>0</x:v>
      </x:c>
      <x:c r="K607" s="14" t="n">
        <x:f>COUNTIFS('Unit details'!$B$1152:$B$1152,$A607,'Unit details'!$V$1152:$V$1152,$A607&amp;" — "&amp;$B607,'Unit details'!$H$1152:$H$1152,"Uncertain")</x:f>
        <x:v>0</x:v>
      </x:c>
      <x:c r="L607" s="15" t="str">
        <x:v>Sourced minimum identified estates; nested Lancing schemes grouped under Lancing Business Park. Not an exhaustive council register.</x:v>
      </x:c>
      <x:c r="M607" s="15" t="str">
        <x:v>https://www.rightmove.co.uk/properties/760907605660848#/?channel=COM_LET</x:v>
      </x:c>
      <x:c r="N607" s="15" t="str"/>
    </x:row>
    <x:row r="608" ht="42" customHeight="1">
      <x:c r="A608" s="15" t="str">
        <x:v>Eastbourne</x:v>
      </x:c>
      <x:c r="B608" s="15" t="str">
        <x:v>Standalone premises — Eastbourne</x:v>
      </x:c>
      <x:c r="C608" s="15" t="str">
        <x:v>Eastbourne</x:v>
      </x:c>
      <x:c r="D608" s="14" t="n">
        <x:v>99180</x:v>
      </x:c>
      <x:c r="E608" s="30" t="str">
        <x:v>Town</x:v>
      </x:c>
      <x:c r="F608" s="30" t="str">
        <x:v>Standalone / other premises</x:v>
      </x:c>
      <x:c r="G608" s="14" t="n">
        <x:f>COUNTIFS('Unit details'!$B$1153:$B$1153,$A608,'Unit details'!$V$1153:$V$1153,$A608&amp;" — "&amp;$B608,'Unit details'!$H$1153:$H$1153,"Current",'Unit details'!$E$1153:$E$1153,"Town")</x:f>
        <x:v>0</x:v>
      </x:c>
      <x:c r="H608" s="14" t="n">
        <x:f>COUNTIFS('Unit details'!$B$1153:$B$1153,$A608,'Unit details'!$V$1153:$V$1153,$A608&amp;" — "&amp;$B608,'Unit details'!$H$1153:$H$1153,"Current",'Unit details'!$E$1153:$E$1153,"Nearby")</x:f>
        <x:v>0</x:v>
      </x:c>
      <x:c r="I608" s="14" t="n">
        <x:f>COUNTIFS('Unit details'!$B$1153:$B$1153,$A608,'Unit details'!$V$1153:$V$1153,$A608&amp;" — "&amp;$B608,'Unit details'!$H$1153:$H$1153,"Current")</x:f>
        <x:v>0</x:v>
      </x:c>
      <x:c r="J608" s="14" t="n">
        <x:f>SUMIFS('Unit details'!$Y$1153:$Y$1153,'Unit details'!$B$1153:$B$1153,$A608,'Unit details'!$V$1153:$V$1153,$A608&amp;" — "&amp;$B608,'Unit details'!$H$1153:$H$1153,"Future")</x:f>
        <x:v>0</x:v>
      </x:c>
      <x:c r="K608" s="14" t="n">
        <x:f>COUNTIFS('Unit details'!$B$1153:$B$1153,$A608,'Unit details'!$V$1153:$V$1153,$A608&amp;" — "&amp;$B608,'Unit details'!$H$1153:$H$1153,"Uncertain")</x:f>
        <x:v>1</x:v>
      </x:c>
      <x:c r="L608" s="15" t="str">
        <x:v>Identified from marketing. Estate inventory is a minimum of evidenced named areas, not a council stock census.</x:v>
      </x:c>
      <x:c r="M608" s="15" t="str">
        <x:v>https://www.rightmove.co.uk/properties/760907626576081#/?channel=COM_LET</x:v>
      </x:c>
      <x:c r="N608" s="15" t="str"/>
    </x:row>
    <x:row r="609" ht="42" customHeight="1">
      <x:c r="A609" s="15" t="str">
        <x:v>Hastings</x:v>
      </x:c>
      <x:c r="B609" s="15" t="str">
        <x:v>Churchfields Industrial Estate</x:v>
      </x:c>
      <x:c r="C609" s="15" t="str">
        <x:v>Hastings</x:v>
      </x:c>
      <x:c r="D609" s="14" t="n">
        <x:v>91490</x:v>
      </x:c>
      <x:c r="E609" s="30" t="str">
        <x:v>Town</x:v>
      </x:c>
      <x:c r="F609" s="30" t="str">
        <x:v>Estate / grouped industrial area</x:v>
      </x:c>
      <x:c r="G609" s="14" t="n">
        <x:f>COUNTIFS('Unit details'!$B$1154:$B$1154,$A609,'Unit details'!$V$1154:$V$1154,$A609&amp;" — "&amp;$B609,'Unit details'!$H$1154:$H$1154,"Current",'Unit details'!$E$1154:$E$1154,"Town")</x:f>
        <x:v>1</x:v>
      </x:c>
      <x:c r="H609" s="14" t="n">
        <x:f>COUNTIFS('Unit details'!$B$1154:$B$1154,$A609,'Unit details'!$V$1154:$V$1154,$A609&amp;" — "&amp;$B609,'Unit details'!$H$1154:$H$1154,"Current",'Unit details'!$E$1154:$E$1154,"Nearby")</x:f>
        <x:v>0</x:v>
      </x:c>
      <x:c r="I609" s="14" t="n">
        <x:f>COUNTIFS('Unit details'!$B$1154:$B$1154,$A609,'Unit details'!$V$1154:$V$1154,$A609&amp;" — "&amp;$B609,'Unit details'!$H$1154:$H$1154,"Current")</x:f>
        <x:v>1</x:v>
      </x:c>
      <x:c r="J609" s="14" t="n">
        <x:f>SUMIFS('Unit details'!$Y$1154:$Y$1154,'Unit details'!$B$1154:$B$1154,$A609,'Unit details'!$V$1154:$V$1154,$A609&amp;" — "&amp;$B609,'Unit details'!$H$1154:$H$1154,"Future")</x:f>
        <x:v>0</x:v>
      </x:c>
      <x:c r="K609" s="14" t="n">
        <x:f>COUNTIFS('Unit details'!$B$1154:$B$1154,$A609,'Unit details'!$V$1154:$V$1154,$A609&amp;" — "&amp;$B609,'Unit details'!$H$1154:$H$1154,"Uncertain")</x:f>
        <x:v>0</x:v>
      </x:c>
      <x:c r="L609" s="15" t="str">
        <x:v>Sourced minimum identified estates; nested Lancing schemes grouped under Lancing Business Park. Not an exhaustive council register.</x:v>
      </x:c>
      <x:c r="M609" s="15" t="str">
        <x:v>https://www.zoopla.co.uk/to-rent/commercial/details/52018150/</x:v>
      </x:c>
      <x:c r="N609" s="15" t="str"/>
    </x:row>
    <x:row r="610" ht="42" customHeight="1">
      <x:c r="A610" s="15" t="str">
        <x:v>Hastings</x:v>
      </x:c>
      <x:c r="B610" s="15" t="str">
        <x:v>Hayland Industrial Estate</x:v>
      </x:c>
      <x:c r="C610" s="15" t="str">
        <x:v>Hastings</x:v>
      </x:c>
      <x:c r="D610" s="14" t="n">
        <x:v>91490</x:v>
      </x:c>
      <x:c r="E610" s="30" t="str">
        <x:v>Town</x:v>
      </x:c>
      <x:c r="F610" s="30" t="str">
        <x:v>Estate / grouped industrial area</x:v>
      </x:c>
      <x:c r="G610" s="14" t="n">
        <x:f>COUNTIFS('Unit details'!$B$1155:$B$1155,$A610,'Unit details'!$V$1155:$V$1155,$A610&amp;" — "&amp;$B610,'Unit details'!$H$1155:$H$1155,"Current",'Unit details'!$E$1155:$E$1155,"Town")</x:f>
        <x:v>0</x:v>
      </x:c>
      <x:c r="H610" s="14" t="n">
        <x:f>COUNTIFS('Unit details'!$B$1155:$B$1155,$A610,'Unit details'!$V$1155:$V$1155,$A610&amp;" — "&amp;$B610,'Unit details'!$H$1155:$H$1155,"Current",'Unit details'!$E$1155:$E$1155,"Nearby")</x:f>
        <x:v>0</x:v>
      </x:c>
      <x:c r="I610" s="14" t="n">
        <x:f>COUNTIFS('Unit details'!$B$1155:$B$1155,$A610,'Unit details'!$V$1155:$V$1155,$A610&amp;" — "&amp;$B610,'Unit details'!$H$1155:$H$1155,"Current")</x:f>
        <x:v>0</x:v>
      </x:c>
      <x:c r="J610" s="14" t="n">
        <x:f>SUMIFS('Unit details'!$Y$1155:$Y$1155,'Unit details'!$B$1155:$B$1155,$A610,'Unit details'!$V$1155:$V$1155,$A610&amp;" — "&amp;$B610,'Unit details'!$H$1155:$H$1155,"Future")</x:f>
        <x:v>0</x:v>
      </x:c>
      <x:c r="K610" s="14" t="n">
        <x:f>COUNTIFS('Unit details'!$B$1155:$B$1155,$A610,'Unit details'!$V$1155:$V$1155,$A610&amp;" — "&amp;$B610,'Unit details'!$H$1155:$H$1155,"Uncertain")</x:f>
        <x:v>1</x:v>
      </x:c>
      <x:c r="L610" s="15" t="str">
        <x:v>Sourced minimum identified estates; nested Lancing schemes grouped under Lancing Business Park. Not an exhaustive council register.</x:v>
      </x:c>
      <x:c r="M610" s="15" t="str">
        <x:v>https://www.rightmove.co.uk/properties/765791782507616#/?channel=COM_LET</x:v>
      </x:c>
      <x:c r="N610" s="15" t="str"/>
    </x:row>
    <x:row r="611" ht="42" customHeight="1">
      <x:c r="A611" s="15" t="str">
        <x:v>Hastings</x:v>
      </x:c>
      <x:c r="B611" s="15" t="str">
        <x:v>Northridge Industrial Estate</x:v>
      </x:c>
      <x:c r="C611" s="15" t="str">
        <x:v>Hastings</x:v>
      </x:c>
      <x:c r="D611" s="14" t="n">
        <x:v>91490</x:v>
      </x:c>
      <x:c r="E611" s="30" t="str">
        <x:v>Town</x:v>
      </x:c>
      <x:c r="F611" s="30" t="str">
        <x:v>Estate / grouped industrial area</x:v>
      </x:c>
      <x:c r="G611" s="14" t="n">
        <x:f>COUNTIFS('Unit details'!$B$1156:$B$1157,$A611,'Unit details'!$V$1156:$V$1157,$A611&amp;" — "&amp;$B611,'Unit details'!$H$1156:$H$1157,"Current",'Unit details'!$E$1156:$E$1157,"Town")</x:f>
        <x:v>2</x:v>
      </x:c>
      <x:c r="H611" s="14" t="n">
        <x:f>COUNTIFS('Unit details'!$B$1156:$B$1157,$A611,'Unit details'!$V$1156:$V$1157,$A611&amp;" — "&amp;$B611,'Unit details'!$H$1156:$H$1157,"Current",'Unit details'!$E$1156:$E$1157,"Nearby")</x:f>
        <x:v>0</x:v>
      </x:c>
      <x:c r="I611" s="14" t="n">
        <x:f>COUNTIFS('Unit details'!$B$1156:$B$1157,$A611,'Unit details'!$V$1156:$V$1157,$A611&amp;" — "&amp;$B611,'Unit details'!$H$1156:$H$1157,"Current")</x:f>
        <x:v>2</x:v>
      </x:c>
      <x:c r="J611" s="14" t="n">
        <x:f>SUMIFS('Unit details'!$Y$1156:$Y$1157,'Unit details'!$B$1156:$B$1157,$A611,'Unit details'!$V$1156:$V$1157,$A611&amp;" — "&amp;$B611,'Unit details'!$H$1156:$H$1157,"Future")</x:f>
        <x:v>0</x:v>
      </x:c>
      <x:c r="K611" s="14" t="n">
        <x:f>COUNTIFS('Unit details'!$B$1156:$B$1157,$A611,'Unit details'!$V$1156:$V$1157,$A611&amp;" — "&amp;$B611,'Unit details'!$H$1156:$H$1157,"Uncertain")</x:f>
        <x:v>0</x:v>
      </x:c>
      <x:c r="L611" s="15" t="str">
        <x:v>Sourced minimum identified estates; nested Lancing schemes grouped under Lancing Business Park. Not an exhaustive council register.</x:v>
      </x:c>
      <x:c r="M611" s="15" t="str">
        <x:v>https://www.zoopla.co.uk/to-rent/commercial/details/73964773/</x:v>
      </x:c>
      <x:c r="N611" s="15" t="str">
        <x:v>https://www.zoopla.co.uk/to-rent/commercial/details/73964761/</x:v>
      </x:c>
    </x:row>
    <x:row r="612" ht="42" customHeight="1">
      <x:c r="A612" s="15" t="str">
        <x:v>Hastings</x:v>
      </x:c>
      <x:c r="B612" s="15" t="str">
        <x:v>Platform Business Centre</x:v>
      </x:c>
      <x:c r="C612" s="15" t="str">
        <x:v>Hastings</x:v>
      </x:c>
      <x:c r="D612" s="14" t="n">
        <x:v>91490</x:v>
      </x:c>
      <x:c r="E612" s="30" t="str">
        <x:v>Town</x:v>
      </x:c>
      <x:c r="F612" s="30" t="str">
        <x:v>Estate / grouped industrial area</x:v>
      </x:c>
      <x:c r="G612" s="14" t="n">
        <x:f>COUNTIFS('Unit details'!$B$1158:$B$1158,$A612,'Unit details'!$V$1158:$V$1158,$A612&amp;" — "&amp;$B612,'Unit details'!$H$1158:$H$1158,"Current",'Unit details'!$E$1158:$E$1158,"Town")</x:f>
        <x:v>0</x:v>
      </x:c>
      <x:c r="H612" s="14" t="n">
        <x:f>COUNTIFS('Unit details'!$B$1158:$B$1158,$A612,'Unit details'!$V$1158:$V$1158,$A612&amp;" — "&amp;$B612,'Unit details'!$H$1158:$H$1158,"Current",'Unit details'!$E$1158:$E$1158,"Nearby")</x:f>
        <x:v>0</x:v>
      </x:c>
      <x:c r="I612" s="14" t="n">
        <x:f>COUNTIFS('Unit details'!$B$1158:$B$1158,$A612,'Unit details'!$V$1158:$V$1158,$A612&amp;" — "&amp;$B612,'Unit details'!$H$1158:$H$1158,"Current")</x:f>
        <x:v>0</x:v>
      </x:c>
      <x:c r="J612" s="14" t="n">
        <x:f>SUMIFS('Unit details'!$Y$1158:$Y$1158,'Unit details'!$B$1158:$B$1158,$A612,'Unit details'!$V$1158:$V$1158,$A612&amp;" — "&amp;$B612,'Unit details'!$H$1158:$H$1158,"Future")</x:f>
        <x:v>0</x:v>
      </x:c>
      <x:c r="K612" s="14" t="n">
        <x:f>COUNTIFS('Unit details'!$B$1158:$B$1158,$A612,'Unit details'!$V$1158:$V$1158,$A612&amp;" — "&amp;$B612,'Unit details'!$H$1158:$H$1158,"Uncertain")</x:f>
        <x:v>1</x:v>
      </x:c>
      <x:c r="L612" s="15" t="str">
        <x:v>Sourced minimum identified estates; nested Lancing schemes grouped under Lancing Business Park. Not an exhaustive council register.</x:v>
      </x:c>
      <x:c r="M612" s="15" t="str">
        <x:v>https://www.rightmove.co.uk/properties/777024910664529#/?channel=COM_LET</x:v>
      </x:c>
      <x:c r="N612" s="15" t="str"/>
    </x:row>
    <x:row r="613" ht="42" customHeight="1">
      <x:c r="A613" s="15" t="str">
        <x:v>Hastings</x:v>
      </x:c>
      <x:c r="B613" s="15" t="str">
        <x:v>Ponswood Industrial Estate</x:v>
      </x:c>
      <x:c r="C613" s="15" t="str">
        <x:v>Hastings</x:v>
      </x:c>
      <x:c r="D613" s="14" t="n">
        <x:v>91490</x:v>
      </x:c>
      <x:c r="E613" s="30" t="str">
        <x:v>Town</x:v>
      </x:c>
      <x:c r="F613" s="30" t="str">
        <x:v>Estate / grouped industrial area</x:v>
      </x:c>
      <x:c r="G613" s="14" t="n">
        <x:f>COUNTIFS('Unit details'!$B$1159:$B$1159,$A613,'Unit details'!$V$1159:$V$1159,$A613&amp;" — "&amp;$B613,'Unit details'!$H$1159:$H$1159,"Current",'Unit details'!$E$1159:$E$1159,"Town")</x:f>
        <x:v>1</x:v>
      </x:c>
      <x:c r="H613" s="14" t="n">
        <x:f>COUNTIFS('Unit details'!$B$1159:$B$1159,$A613,'Unit details'!$V$1159:$V$1159,$A613&amp;" — "&amp;$B613,'Unit details'!$H$1159:$H$1159,"Current",'Unit details'!$E$1159:$E$1159,"Nearby")</x:f>
        <x:v>0</x:v>
      </x:c>
      <x:c r="I613" s="14" t="n">
        <x:f>COUNTIFS('Unit details'!$B$1159:$B$1159,$A613,'Unit details'!$V$1159:$V$1159,$A613&amp;" — "&amp;$B613,'Unit details'!$H$1159:$H$1159,"Current")</x:f>
        <x:v>1</x:v>
      </x:c>
      <x:c r="J613" s="14" t="n">
        <x:f>SUMIFS('Unit details'!$Y$1159:$Y$1159,'Unit details'!$B$1159:$B$1159,$A613,'Unit details'!$V$1159:$V$1159,$A613&amp;" — "&amp;$B613,'Unit details'!$H$1159:$H$1159,"Future")</x:f>
        <x:v>0</x:v>
      </x:c>
      <x:c r="K613" s="14" t="n">
        <x:f>COUNTIFS('Unit details'!$B$1159:$B$1159,$A613,'Unit details'!$V$1159:$V$1159,$A613&amp;" — "&amp;$B613,'Unit details'!$H$1159:$H$1159,"Uncertain")</x:f>
        <x:v>0</x:v>
      </x:c>
      <x:c r="L613" s="15" t="str">
        <x:v>Identified from marketing. Estate inventory is a minimum of evidenced named areas, not a council stock census.</x:v>
      </x:c>
      <x:c r="M613" s="15" t="str">
        <x:v>https://www.zoopla.co.uk/to-rent/commercial/details/74257287/</x:v>
      </x:c>
      <x:c r="N613" s="15" t="str"/>
    </x:row>
    <x:row r="614" ht="42" customHeight="1">
      <x:c r="A614" s="15" t="str">
        <x:v>Hastings</x:v>
      </x:c>
      <x:c r="B614" s="15" t="str">
        <x:v>Standalone premises — Hastings</x:v>
      </x:c>
      <x:c r="C614" s="15" t="str">
        <x:v>Hastings</x:v>
      </x:c>
      <x:c r="D614" s="14" t="n">
        <x:v>91490</x:v>
      </x:c>
      <x:c r="E614" s="30" t="str">
        <x:v>Town</x:v>
      </x:c>
      <x:c r="F614" s="30" t="str">
        <x:v>Standalone / other premises</x:v>
      </x:c>
      <x:c r="G614" s="14" t="n">
        <x:f>COUNTIFS('Unit details'!$B$1160:$B$1176,$A614,'Unit details'!$V$1160:$V$1176,$A614&amp;" — "&amp;$B614,'Unit details'!$H$1160:$H$1176,"Current",'Unit details'!$E$1160:$E$1176,"Town")</x:f>
        <x:v>16</x:v>
      </x:c>
      <x:c r="H614" s="14" t="n">
        <x:f>COUNTIFS('Unit details'!$B$1160:$B$1176,$A614,'Unit details'!$V$1160:$V$1176,$A614&amp;" — "&amp;$B614,'Unit details'!$H$1160:$H$1176,"Current",'Unit details'!$E$1160:$E$1176,"Nearby")</x:f>
        <x:v>0</x:v>
      </x:c>
      <x:c r="I614" s="14" t="n">
        <x:f>COUNTIFS('Unit details'!$B$1160:$B$1176,$A614,'Unit details'!$V$1160:$V$1176,$A614&amp;" — "&amp;$B614,'Unit details'!$H$1160:$H$1176,"Current")</x:f>
        <x:v>16</x:v>
      </x:c>
      <x:c r="J614" s="14" t="n">
        <x:f>SUMIFS('Unit details'!$Y$1160:$Y$1176,'Unit details'!$B$1160:$B$1176,$A614,'Unit details'!$V$1160:$V$1176,$A614&amp;" — "&amp;$B614,'Unit details'!$H$1160:$H$1176,"Future")</x:f>
        <x:v>0</x:v>
      </x:c>
      <x:c r="K614" s="14" t="n">
        <x:f>COUNTIFS('Unit details'!$B$1160:$B$1176,$A614,'Unit details'!$V$1160:$V$1176,$A614&amp;" — "&amp;$B614,'Unit details'!$H$1160:$H$1176,"Uncertain")</x:f>
        <x:v>1</x:v>
      </x:c>
      <x:c r="L614" s="15" t="str">
        <x:v>Identified from marketing. Estate inventory is a minimum of evidenced named areas, not a council stock census.</x:v>
      </x:c>
      <x:c r="M614" s="15" t="str">
        <x:v>https://www.zoopla.co.uk/to-rent/commercial/details/74396568/</x:v>
      </x:c>
      <x:c r="N614" s="15" t="str"/>
    </x:row>
    <x:row r="615" ht="42" customHeight="1">
      <x:c r="A615" s="15" t="str">
        <x:v>Bexhill-on-Sea</x:v>
      </x:c>
      <x:c r="B615" s="15" t="str">
        <x:v>Bexhill Enterprise Park</x:v>
      </x:c>
      <x:c r="C615" s="15" t="str">
        <x:v>Bexhill-on-Sea</x:v>
      </x:c>
      <x:c r="D615" s="14" t="n">
        <x:v>43755</x:v>
      </x:c>
      <x:c r="E615" s="30" t="str">
        <x:v>Town</x:v>
      </x:c>
      <x:c r="F615" s="30" t="str">
        <x:v>Estate / grouped industrial area</x:v>
      </x:c>
      <x:c r="G615" s="14" t="n">
        <x:f>COUNTIFS('Unit details'!$B$1177:$B$1177,$A615,'Unit details'!$V$1177:$V$1177,$A615&amp;" — "&amp;$B615,'Unit details'!$H$1177:$H$1177,"Current",'Unit details'!$E$1177:$E$1177,"Town")</x:f>
        <x:v>1</x:v>
      </x:c>
      <x:c r="H615" s="14" t="n">
        <x:f>COUNTIFS('Unit details'!$B$1177:$B$1177,$A615,'Unit details'!$V$1177:$V$1177,$A615&amp;" — "&amp;$B615,'Unit details'!$H$1177:$H$1177,"Current",'Unit details'!$E$1177:$E$1177,"Nearby")</x:f>
        <x:v>0</x:v>
      </x:c>
      <x:c r="I615" s="14" t="n">
        <x:f>COUNTIFS('Unit details'!$B$1177:$B$1177,$A615,'Unit details'!$V$1177:$V$1177,$A615&amp;" — "&amp;$B615,'Unit details'!$H$1177:$H$1177,"Current")</x:f>
        <x:v>1</x:v>
      </x:c>
      <x:c r="J615" s="14" t="n">
        <x:f>SUMIFS('Unit details'!$Y$1177:$Y$1177,'Unit details'!$B$1177:$B$1177,$A615,'Unit details'!$V$1177:$V$1177,$A615&amp;" — "&amp;$B615,'Unit details'!$H$1177:$H$1177,"Future")</x:f>
        <x:v>0</x:v>
      </x:c>
      <x:c r="K615" s="14" t="n">
        <x:f>COUNTIFS('Unit details'!$B$1177:$B$1177,$A615,'Unit details'!$V$1177:$V$1177,$A615&amp;" — "&amp;$B615,'Unit details'!$H$1177:$H$1177,"Uncertain")</x:f>
        <x:v>0</x:v>
      </x:c>
      <x:c r="L615" s="15" t="str">
        <x:v>Sourced minimum identified estates; nested Lancing schemes grouped under Lancing Business Park. Not an exhaustive council register.</x:v>
      </x:c>
      <x:c r="M615" s="15" t="str">
        <x:v>https://www.rightmove.co.uk/properties/775929947863729#/?channel=COM_LET</x:v>
      </x:c>
      <x:c r="N615" s="15" t="str"/>
    </x:row>
    <x:row r="616" ht="42" customHeight="1">
      <x:c r="A616" s="15" t="str">
        <x:v>Bexhill-on-Sea</x:v>
      </x:c>
      <x:c r="B616" s="15" t="str">
        <x:v>Standalone premises — Bexhill-on-Sea</x:v>
      </x:c>
      <x:c r="C616" s="15" t="str">
        <x:v>Bexhill-on-Sea</x:v>
      </x:c>
      <x:c r="D616" s="14" t="n">
        <x:v>43755</x:v>
      </x:c>
      <x:c r="E616" s="30" t="str">
        <x:v>Town</x:v>
      </x:c>
      <x:c r="F616" s="30" t="str">
        <x:v>Standalone / other premises</x:v>
      </x:c>
      <x:c r="G616" s="14" t="n">
        <x:f>COUNTIFS('Unit details'!$B$1178:$B$1178,$A616,'Unit details'!$V$1178:$V$1178,$A616&amp;" — "&amp;$B616,'Unit details'!$H$1178:$H$1178,"Current",'Unit details'!$E$1178:$E$1178,"Town")</x:f>
        <x:v>1</x:v>
      </x:c>
      <x:c r="H616" s="14" t="n">
        <x:f>COUNTIFS('Unit details'!$B$1178:$B$1178,$A616,'Unit details'!$V$1178:$V$1178,$A616&amp;" — "&amp;$B616,'Unit details'!$H$1178:$H$1178,"Current",'Unit details'!$E$1178:$E$1178,"Nearby")</x:f>
        <x:v>0</x:v>
      </x:c>
      <x:c r="I616" s="14" t="n">
        <x:f>COUNTIFS('Unit details'!$B$1178:$B$1178,$A616,'Unit details'!$V$1178:$V$1178,$A616&amp;" — "&amp;$B616,'Unit details'!$H$1178:$H$1178,"Current")</x:f>
        <x:v>1</x:v>
      </x:c>
      <x:c r="J616" s="14" t="n">
        <x:f>SUMIFS('Unit details'!$Y$1178:$Y$1178,'Unit details'!$B$1178:$B$1178,$A616,'Unit details'!$V$1178:$V$1178,$A616&amp;" — "&amp;$B616,'Unit details'!$H$1178:$H$1178,"Future")</x:f>
        <x:v>0</x:v>
      </x:c>
      <x:c r="K616" s="14" t="n">
        <x:f>COUNTIFS('Unit details'!$B$1178:$B$1178,$A616,'Unit details'!$V$1178:$V$1178,$A616&amp;" — "&amp;$B616,'Unit details'!$H$1178:$H$1178,"Uncertain")</x:f>
        <x:v>0</x:v>
      </x:c>
      <x:c r="L616" s="15" t="str">
        <x:v>Identified from marketing. Estate inventory is a minimum of evidenced named areas, not a council stock census.</x:v>
      </x:c>
      <x:c r="M616" s="15" t="str">
        <x:v>https://www.rightmove.co.uk/properties/93570690#/?channel=COM_LET</x:v>
      </x:c>
      <x:c r="N616" s="15" t="str"/>
    </x:row>
    <x:row r="617" ht="62" customHeight="1">
      <x:c r="A617" s="15" t="str">
        <x:v>Lancing and Sompting</x:v>
      </x:c>
      <x:c r="B617" s="15" t="str">
        <x:v>Lancing Business Park</x:v>
      </x:c>
      <x:c r="C617" s="15" t="str">
        <x:v>Lancing and Sompting</x:v>
      </x:c>
      <x:c r="D617" s="14" t="n">
        <x:v>27930</x:v>
      </x:c>
      <x:c r="E617" s="30" t="str">
        <x:v>Town</x:v>
      </x:c>
      <x:c r="F617" s="30" t="str">
        <x:v>Estate / grouped industrial area</x:v>
      </x:c>
      <x:c r="G617" s="14" t="n">
        <x:f>COUNTIFS('Unit details'!$B$1179:$B$1186,$A617,'Unit details'!$V$1179:$V$1186,$A617&amp;" — "&amp;$B617,'Unit details'!$H$1179:$H$1186,"Current",'Unit details'!$E$1179:$E$1186,"Town")</x:f>
        <x:v>8</x:v>
      </x:c>
      <x:c r="H617" s="14" t="n">
        <x:f>COUNTIFS('Unit details'!$B$1179:$B$1186,$A617,'Unit details'!$V$1179:$V$1186,$A617&amp;" — "&amp;$B617,'Unit details'!$H$1179:$H$1186,"Current",'Unit details'!$E$1179:$E$1186,"Nearby")</x:f>
        <x:v>0</x:v>
      </x:c>
      <x:c r="I617" s="14" t="n">
        <x:f>COUNTIFS('Unit details'!$B$1179:$B$1186,$A617,'Unit details'!$V$1179:$V$1186,$A617&amp;" — "&amp;$B617,'Unit details'!$H$1179:$H$1186,"Current")</x:f>
        <x:v>8</x:v>
      </x:c>
      <x:c r="J617" s="14" t="n">
        <x:f>SUMIFS('Unit details'!$Y$1179:$Y$1186,'Unit details'!$B$1179:$B$1186,$A617,'Unit details'!$V$1179:$V$1186,$A617&amp;" — "&amp;$B617,'Unit details'!$H$1179:$H$1186,"Future")</x:f>
        <x:v>0</x:v>
      </x:c>
      <x:c r="K617" s="14" t="n">
        <x:f>COUNTIFS('Unit details'!$B$1179:$B$1186,$A617,'Unit details'!$V$1179:$V$1186,$A617&amp;" — "&amp;$B617,'Unit details'!$H$1179:$H$1186,"Uncertain")</x:f>
        <x:v>0</x:v>
      </x:c>
      <x:c r="L617" s="15" t="str">
        <x:v>Sourced minimum identified estates; nested Lancing schemes grouped under Lancing Business Park. Not an exhaustive council register. Further unit-specific sources are in Unit details.</x:v>
      </x:c>
      <x:c r="M617" s="15" t="str">
        <x:v>https://www.zoopla.co.uk/to-rent/commercial/details/74354763/</x:v>
      </x:c>
      <x:c r="N617" s="15" t="str">
        <x:v>https://www.rightmove.co.uk/properties/760897014972065#/?channel=COM_LET
https://www.rightmove.co.uk/properties/773334946740641#/?channel=COM_LET</x:v>
      </x:c>
    </x:row>
    <x:row r="618" ht="42" customHeight="1">
      <x:c r="A618" s="15" t="str">
        <x:v>Lancing and Sompting</x:v>
      </x:c>
      <x:c r="B618" s="15" t="str">
        <x:v>Standalone premises — Lancing and Sompting</x:v>
      </x:c>
      <x:c r="C618" s="15" t="str">
        <x:v>Lancing and Sompting</x:v>
      </x:c>
      <x:c r="D618" s="14" t="n">
        <x:v>27930</x:v>
      </x:c>
      <x:c r="E618" s="30" t="str">
        <x:v>Town</x:v>
      </x:c>
      <x:c r="F618" s="30" t="str">
        <x:v>Standalone / other premises</x:v>
      </x:c>
      <x:c r="G618" s="14" t="n">
        <x:f>COUNTIFS('Unit details'!$B$1187:$B$1188,$A618,'Unit details'!$V$1187:$V$1188,$A618&amp;" — "&amp;$B618,'Unit details'!$H$1187:$H$1188,"Current",'Unit details'!$E$1187:$E$1188,"Town")</x:f>
        <x:v>1</x:v>
      </x:c>
      <x:c r="H618" s="14" t="n">
        <x:f>COUNTIFS('Unit details'!$B$1187:$B$1188,$A618,'Unit details'!$V$1187:$V$1188,$A618&amp;" — "&amp;$B618,'Unit details'!$H$1187:$H$1188,"Current",'Unit details'!$E$1187:$E$1188,"Nearby")</x:f>
        <x:v>0</x:v>
      </x:c>
      <x:c r="I618" s="14" t="n">
        <x:f>COUNTIFS('Unit details'!$B$1187:$B$1188,$A618,'Unit details'!$V$1187:$V$1188,$A618&amp;" — "&amp;$B618,'Unit details'!$H$1187:$H$1188,"Current")</x:f>
        <x:v>1</x:v>
      </x:c>
      <x:c r="J618" s="14" t="n">
        <x:f>SUMIFS('Unit details'!$Y$1187:$Y$1188,'Unit details'!$B$1187:$B$1188,$A618,'Unit details'!$V$1187:$V$1188,$A618&amp;" — "&amp;$B618,'Unit details'!$H$1187:$H$1188,"Future")</x:f>
        <x:v>0</x:v>
      </x:c>
      <x:c r="K618" s="14" t="n">
        <x:f>COUNTIFS('Unit details'!$B$1187:$B$1188,$A618,'Unit details'!$V$1187:$V$1188,$A618&amp;" — "&amp;$B618,'Unit details'!$H$1187:$H$1188,"Uncertain")</x:f>
        <x:v>1</x:v>
      </x:c>
      <x:c r="L618" s="15" t="str">
        <x:v>Identified from marketing. Estate inventory is a minimum of evidenced named areas, not a council stock census.</x:v>
      </x:c>
      <x:c r="M618" s="15" t="str">
        <x:v>https://www.zoopla.co.uk/to-rent/commercial/details/73773324/</x:v>
      </x:c>
      <x:c r="N618" s="15" t="str"/>
    </x:row>
    <x:row r="619" ht="49" customHeight="1">
      <x:c r="A619" s="15" t="str">
        <x:v>Shoreham-by-Sea</x:v>
      </x:c>
      <x:c r="B619" s="15" t="str">
        <x:v>Cyril Richings Business Centre</x:v>
      </x:c>
      <x:c r="C619" s="15" t="str">
        <x:v>Shoreham-by-Sea</x:v>
      </x:c>
      <x:c r="D619" s="14" t="n">
        <x:v>23660</x:v>
      </x:c>
      <x:c r="E619" s="30" t="str">
        <x:v>Town</x:v>
      </x:c>
      <x:c r="F619" s="30" t="str">
        <x:v>Estate / grouped industrial area</x:v>
      </x:c>
      <x:c r="G619" s="14" t="n">
        <x:f>COUNTIFS('Unit details'!$B$1189:$B$1190,$A619,'Unit details'!$V$1189:$V$1190,$A619&amp;" — "&amp;$B619,'Unit details'!$H$1189:$H$1190,"Current",'Unit details'!$E$1189:$E$1190,"Town")</x:f>
        <x:v>2</x:v>
      </x:c>
      <x:c r="H619" s="14" t="n">
        <x:f>COUNTIFS('Unit details'!$B$1189:$B$1190,$A619,'Unit details'!$V$1189:$V$1190,$A619&amp;" — "&amp;$B619,'Unit details'!$H$1189:$H$1190,"Current",'Unit details'!$E$1189:$E$1190,"Nearby")</x:f>
        <x:v>0</x:v>
      </x:c>
      <x:c r="I619" s="14" t="n">
        <x:f>COUNTIFS('Unit details'!$B$1189:$B$1190,$A619,'Unit details'!$V$1189:$V$1190,$A619&amp;" — "&amp;$B619,'Unit details'!$H$1189:$H$1190,"Current")</x:f>
        <x:v>2</x:v>
      </x:c>
      <x:c r="J619" s="14" t="n">
        <x:f>SUMIFS('Unit details'!$Y$1189:$Y$1190,'Unit details'!$B$1189:$B$1190,$A619,'Unit details'!$V$1189:$V$1190,$A619&amp;" — "&amp;$B619,'Unit details'!$H$1189:$H$1190,"Future")</x:f>
        <x:v>0</x:v>
      </x:c>
      <x:c r="K619" s="14" t="n">
        <x:f>COUNTIFS('Unit details'!$B$1189:$B$1190,$A619,'Unit details'!$V$1189:$V$1190,$A619&amp;" — "&amp;$B619,'Unit details'!$H$1189:$H$1190,"Uncertain")</x:f>
        <x:v>0</x:v>
      </x:c>
      <x:c r="L619" s="15" t="str">
        <x:v>Sourced minimum identified estates; nested Lancing schemes grouped under Lancing Business Park. Not an exhaustive council register. Further unit-specific sources are in Unit details.</x:v>
      </x:c>
      <x:c r="M619" s="15" t="str">
        <x:v>https://www.zoopla.co.uk/to-rent/commercial/details/73495181/</x:v>
      </x:c>
      <x:c r="N619" s="15" t="str">
        <x:v>https://www.zoopla.co.uk/to-rent/commercial/details/68490759/
https://www.rightmove.co.uk/properties/773344390117600#/?channel=COM_LET</x:v>
      </x:c>
    </x:row>
    <x:row r="620" ht="62" customHeight="1">
      <x:c r="A620" s="15" t="str">
        <x:v>Shoreham-by-Sea</x:v>
      </x:c>
      <x:c r="B620" s="15" t="str">
        <x:v>Dolphin Enterprise Centre</x:v>
      </x:c>
      <x:c r="C620" s="15" t="str">
        <x:v>Shoreham-by-Sea</x:v>
      </x:c>
      <x:c r="D620" s="14" t="n">
        <x:v>23660</x:v>
      </x:c>
      <x:c r="E620" s="30" t="str">
        <x:v>Town</x:v>
      </x:c>
      <x:c r="F620" s="30" t="str">
        <x:v>Estate / grouped industrial area</x:v>
      </x:c>
      <x:c r="G620" s="14" t="n">
        <x:f>COUNTIFS('Unit details'!$B$1191:$B$1192,$A620,'Unit details'!$V$1191:$V$1192,$A620&amp;" — "&amp;$B620,'Unit details'!$H$1191:$H$1192,"Current",'Unit details'!$E$1191:$E$1192,"Town")</x:f>
        <x:v>2</x:v>
      </x:c>
      <x:c r="H620" s="14" t="n">
        <x:f>COUNTIFS('Unit details'!$B$1191:$B$1192,$A620,'Unit details'!$V$1191:$V$1192,$A620&amp;" — "&amp;$B620,'Unit details'!$H$1191:$H$1192,"Current",'Unit details'!$E$1191:$E$1192,"Nearby")</x:f>
        <x:v>0</x:v>
      </x:c>
      <x:c r="I620" s="14" t="n">
        <x:f>COUNTIFS('Unit details'!$B$1191:$B$1192,$A620,'Unit details'!$V$1191:$V$1192,$A620&amp;" — "&amp;$B620,'Unit details'!$H$1191:$H$1192,"Current")</x:f>
        <x:v>2</x:v>
      </x:c>
      <x:c r="J620" s="14" t="n">
        <x:f>SUMIFS('Unit details'!$Y$1191:$Y$1192,'Unit details'!$B$1191:$B$1192,$A620,'Unit details'!$V$1191:$V$1192,$A620&amp;" — "&amp;$B620,'Unit details'!$H$1191:$H$1192,"Future")</x:f>
        <x:v>0</x:v>
      </x:c>
      <x:c r="K620" s="14" t="n">
        <x:f>COUNTIFS('Unit details'!$B$1191:$B$1192,$A620,'Unit details'!$V$1191:$V$1192,$A620&amp;" — "&amp;$B620,'Unit details'!$H$1191:$H$1192,"Uncertain")</x:f>
        <x:v>0</x:v>
      </x:c>
      <x:c r="L620" s="15" t="str">
        <x:v>Sourced minimum identified estates; nested Lancing schemes grouped under Lancing Business Park. Not an exhaustive council register.</x:v>
      </x:c>
      <x:c r="M620" s="15" t="str">
        <x:v>https://www.rightmove.co.uk/properties/760897291810416#/?channel=COM_LET</x:v>
      </x:c>
      <x:c r="N620" s="15" t="str">
        <x:v>https://www.rightmove.co.uk/properties/760897207824688#/?channel=COM_LET
https://www.rightmove.co.uk/properties/760897279119057#/?channel=COM_LET</x:v>
      </x:c>
    </x:row>
    <x:row r="621" ht="62" customHeight="1">
      <x:c r="A621" s="15" t="str">
        <x:v>Shoreham-by-Sea</x:v>
      </x:c>
      <x:c r="B621" s="15" t="str">
        <x:v>Dolphin Industrial Estate</x:v>
      </x:c>
      <x:c r="C621" s="15" t="str">
        <x:v>Shoreham-by-Sea</x:v>
      </x:c>
      <x:c r="D621" s="14" t="n">
        <x:v>23660</x:v>
      </x:c>
      <x:c r="E621" s="30" t="str">
        <x:v>Town</x:v>
      </x:c>
      <x:c r="F621" s="30" t="str">
        <x:v>Estate / grouped industrial area</x:v>
      </x:c>
      <x:c r="G621" s="14" t="n">
        <x:f>COUNTIFS('Unit details'!$B$1193:$B$1196,$A621,'Unit details'!$V$1193:$V$1196,$A621&amp;" — "&amp;$B621,'Unit details'!$H$1193:$H$1196,"Current",'Unit details'!$E$1193:$E$1196,"Town")</x:f>
        <x:v>4</x:v>
      </x:c>
      <x:c r="H621" s="14" t="n">
        <x:f>COUNTIFS('Unit details'!$B$1193:$B$1196,$A621,'Unit details'!$V$1193:$V$1196,$A621&amp;" — "&amp;$B621,'Unit details'!$H$1193:$H$1196,"Current",'Unit details'!$E$1193:$E$1196,"Nearby")</x:f>
        <x:v>0</x:v>
      </x:c>
      <x:c r="I621" s="14" t="n">
        <x:f>COUNTIFS('Unit details'!$B$1193:$B$1196,$A621,'Unit details'!$V$1193:$V$1196,$A621&amp;" — "&amp;$B621,'Unit details'!$H$1193:$H$1196,"Current")</x:f>
        <x:v>4</x:v>
      </x:c>
      <x:c r="J621" s="14" t="n">
        <x:f>SUMIFS('Unit details'!$Y$1193:$Y$1196,'Unit details'!$B$1193:$B$1196,$A621,'Unit details'!$V$1193:$V$1196,$A621&amp;" — "&amp;$B621,'Unit details'!$H$1193:$H$1196,"Future")</x:f>
        <x:v>0</x:v>
      </x:c>
      <x:c r="K621" s="14" t="n">
        <x:f>COUNTIFS('Unit details'!$B$1193:$B$1196,$A621,'Unit details'!$V$1193:$V$1196,$A621&amp;" — "&amp;$B621,'Unit details'!$H$1193:$H$1196,"Uncertain")</x:f>
        <x:v>0</x:v>
      </x:c>
      <x:c r="L621" s="15" t="str">
        <x:v>Sourced minimum identified estates; nested Lancing schemes grouped under Lancing Business Park. Not an exhaustive council register. Further unit-specific sources are in Unit details.</x:v>
      </x:c>
      <x:c r="M621" s="15" t="str">
        <x:v>https://www.zoopla.co.uk/to-rent/commercial/details/67405834/</x:v>
      </x:c>
      <x:c r="N621" s="15" t="str">
        <x:v>https://www.rightmove.co.uk/properties/773338935331376#/?channel=COM_LET
https://www.rightmove.co.uk/properties/773354525751664#/?channel=COM_LET</x:v>
      </x:c>
    </x:row>
    <x:row r="622" ht="49" customHeight="1">
      <x:c r="A622" s="15" t="str">
        <x:v>Shoreham-by-Sea</x:v>
      </x:c>
      <x:c r="B622" s="15" t="str">
        <x:v>Ocean View Business Park</x:v>
      </x:c>
      <x:c r="C622" s="15" t="str">
        <x:v>Shoreham-by-Sea</x:v>
      </x:c>
      <x:c r="D622" s="14" t="n">
        <x:v>23660</x:v>
      </x:c>
      <x:c r="E622" s="30" t="str">
        <x:v>Town</x:v>
      </x:c>
      <x:c r="F622" s="30" t="str">
        <x:v>Estate / grouped industrial area</x:v>
      </x:c>
      <x:c r="G622" s="14" t="n">
        <x:f>COUNTIFS('Unit details'!$B$1197:$B$1197,$A622,'Unit details'!$V$1197:$V$1197,$A622&amp;" — "&amp;$B622,'Unit details'!$H$1197:$H$1197,"Current",'Unit details'!$E$1197:$E$1197,"Town")</x:f>
        <x:v>1</x:v>
      </x:c>
      <x:c r="H622" s="14" t="n">
        <x:f>COUNTIFS('Unit details'!$B$1197:$B$1197,$A622,'Unit details'!$V$1197:$V$1197,$A622&amp;" — "&amp;$B622,'Unit details'!$H$1197:$H$1197,"Current",'Unit details'!$E$1197:$E$1197,"Nearby")</x:f>
        <x:v>0</x:v>
      </x:c>
      <x:c r="I622" s="14" t="n">
        <x:f>COUNTIFS('Unit details'!$B$1197:$B$1197,$A622,'Unit details'!$V$1197:$V$1197,$A622&amp;" — "&amp;$B622,'Unit details'!$H$1197:$H$1197,"Current")</x:f>
        <x:v>1</x:v>
      </x:c>
      <x:c r="J622" s="14" t="n">
        <x:f>SUMIFS('Unit details'!$Y$1197:$Y$1197,'Unit details'!$B$1197:$B$1197,$A622,'Unit details'!$V$1197:$V$1197,$A622&amp;" — "&amp;$B622,'Unit details'!$H$1197:$H$1197,"Future")</x:f>
        <x:v>0</x:v>
      </x:c>
      <x:c r="K622" s="14" t="n">
        <x:f>COUNTIFS('Unit details'!$B$1197:$B$1197,$A622,'Unit details'!$V$1197:$V$1197,$A622&amp;" — "&amp;$B622,'Unit details'!$H$1197:$H$1197,"Uncertain")</x:f>
        <x:v>0</x:v>
      </x:c>
      <x:c r="L622" s="15" t="str">
        <x:v>Sourced minimum identified estates; nested Lancing schemes grouped under Lancing Business Park. Not an exhaustive council register.</x:v>
      </x:c>
      <x:c r="M622" s="15" t="str">
        <x:v>https://www.rightmove.co.uk/properties/760551003837888#/?channel=COM_LET</x:v>
      </x:c>
      <x:c r="N622" s="15" t="str">
        <x:v>https://www.flude.com/property/details/5657/Ground-Floor-Front-Unit-Sinnis-House-Ocean-View-Business-Park-Gardner-Road-Southwick-West-Sussex-BN41-Occupiers-B1-c-Light-Industry-</x:v>
      </x:c>
    </x:row>
    <x:row r="623" ht="42" customHeight="1">
      <x:c r="A623" s="15" t="str">
        <x:v>Shoreham-by-Sea</x:v>
      </x:c>
      <x:c r="B623" s="15" t="str">
        <x:v>Riverside Business Centre</x:v>
      </x:c>
      <x:c r="C623" s="15" t="str">
        <x:v>Shoreham-by-Sea</x:v>
      </x:c>
      <x:c r="D623" s="14" t="n">
        <x:v>23660</x:v>
      </x:c>
      <x:c r="E623" s="30" t="str">
        <x:v>Town</x:v>
      </x:c>
      <x:c r="F623" s="30" t="str">
        <x:v>Estate / grouped industrial area</x:v>
      </x:c>
      <x:c r="G623" s="14" t="n">
        <x:f>COUNTIFS('Unit details'!$B$1198:$B$1198,$A623,'Unit details'!$V$1198:$V$1198,$A623&amp;" — "&amp;$B623,'Unit details'!$H$1198:$H$1198,"Current",'Unit details'!$E$1198:$E$1198,"Town")</x:f>
        <x:v>1</x:v>
      </x:c>
      <x:c r="H623" s="14" t="n">
        <x:f>COUNTIFS('Unit details'!$B$1198:$B$1198,$A623,'Unit details'!$V$1198:$V$1198,$A623&amp;" — "&amp;$B623,'Unit details'!$H$1198:$H$1198,"Current",'Unit details'!$E$1198:$E$1198,"Nearby")</x:f>
        <x:v>0</x:v>
      </x:c>
      <x:c r="I623" s="14" t="n">
        <x:f>COUNTIFS('Unit details'!$B$1198:$B$1198,$A623,'Unit details'!$V$1198:$V$1198,$A623&amp;" — "&amp;$B623,'Unit details'!$H$1198:$H$1198,"Current")</x:f>
        <x:v>1</x:v>
      </x:c>
      <x:c r="J623" s="14" t="n">
        <x:f>SUMIFS('Unit details'!$Y$1198:$Y$1198,'Unit details'!$B$1198:$B$1198,$A623,'Unit details'!$V$1198:$V$1198,$A623&amp;" — "&amp;$B623,'Unit details'!$H$1198:$H$1198,"Future")</x:f>
        <x:v>0</x:v>
      </x:c>
      <x:c r="K623" s="14" t="n">
        <x:f>COUNTIFS('Unit details'!$B$1198:$B$1198,$A623,'Unit details'!$V$1198:$V$1198,$A623&amp;" — "&amp;$B623,'Unit details'!$H$1198:$H$1198,"Uncertain")</x:f>
        <x:v>0</x:v>
      </x:c>
      <x:c r="L623" s="15" t="str">
        <x:v>Sourced minimum identified estates; nested Lancing schemes grouped under Lancing Business Park. Not an exhaustive council register.</x:v>
      </x:c>
      <x:c r="M623" s="15" t="str">
        <x:v>https://www.rightmove.co.uk/properties/760897304334001#/?channel=COM_LET</x:v>
      </x:c>
      <x:c r="N623" s="15" t="str"/>
    </x:row>
    <x:row r="624" ht="42" customHeight="1">
      <x:c r="A624" s="15" t="str">
        <x:v>Shoreham-by-Sea</x:v>
      </x:c>
      <x:c r="B624" s="15" t="str">
        <x:v>Standalone premises — Shoreham-by-Sea</x:v>
      </x:c>
      <x:c r="C624" s="15" t="str">
        <x:v>Shoreham-by-Sea</x:v>
      </x:c>
      <x:c r="D624" s="14" t="n">
        <x:v>23660</x:v>
      </x:c>
      <x:c r="E624" s="30" t="str">
        <x:v>Town</x:v>
      </x:c>
      <x:c r="F624" s="30" t="str">
        <x:v>Standalone / other premises</x:v>
      </x:c>
      <x:c r="G624" s="14" t="n">
        <x:f>COUNTIFS('Unit details'!$B$1199:$B$1200,$A624,'Unit details'!$V$1199:$V$1200,$A624&amp;" — "&amp;$B624,'Unit details'!$H$1199:$H$1200,"Current",'Unit details'!$E$1199:$E$1200,"Town")</x:f>
        <x:v>2</x:v>
      </x:c>
      <x:c r="H624" s="14" t="n">
        <x:f>COUNTIFS('Unit details'!$B$1199:$B$1200,$A624,'Unit details'!$V$1199:$V$1200,$A624&amp;" — "&amp;$B624,'Unit details'!$H$1199:$H$1200,"Current",'Unit details'!$E$1199:$E$1200,"Nearby")</x:f>
        <x:v>0</x:v>
      </x:c>
      <x:c r="I624" s="14" t="n">
        <x:f>COUNTIFS('Unit details'!$B$1199:$B$1200,$A624,'Unit details'!$V$1199:$V$1200,$A624&amp;" — "&amp;$B624,'Unit details'!$H$1199:$H$1200,"Current")</x:f>
        <x:v>2</x:v>
      </x:c>
      <x:c r="J624" s="14" t="n">
        <x:f>SUMIFS('Unit details'!$Y$1199:$Y$1200,'Unit details'!$B$1199:$B$1200,$A624,'Unit details'!$V$1199:$V$1200,$A624&amp;" — "&amp;$B624,'Unit details'!$H$1199:$H$1200,"Future")</x:f>
        <x:v>0</x:v>
      </x:c>
      <x:c r="K624" s="14" t="n">
        <x:f>COUNTIFS('Unit details'!$B$1199:$B$1200,$A624,'Unit details'!$V$1199:$V$1200,$A624&amp;" — "&amp;$B624,'Unit details'!$H$1199:$H$1200,"Uncertain")</x:f>
        <x:v>0</x:v>
      </x:c>
      <x:c r="L624" s="15" t="str">
        <x:v>Identified from marketing. Estate inventory is a minimum of evidenced named areas, not a council stock census.</x:v>
      </x:c>
      <x:c r="M624" s="15" t="str">
        <x:v>https://www.rightmove.co.uk/properties/780870651376624#/?channel=COM_LET</x:v>
      </x:c>
      <x:c r="N624" s="15" t="str"/>
    </x:row>
    <x:row r="625" ht="42" customHeight="1">
      <x:c r="A625" s="15" t="str">
        <x:v>East Grinstead</x:v>
      </x:c>
      <x:c r="B625" s="15" t="str">
        <x:v>Felbridge Centre</x:v>
      </x:c>
      <x:c r="C625" s="15" t="str">
        <x:v>East Grinstead</x:v>
      </x:c>
      <x:c r="D625" s="14" t="n">
        <x:v>26350</x:v>
      </x:c>
      <x:c r="E625" s="30" t="str">
        <x:v>Town</x:v>
      </x:c>
      <x:c r="F625" s="30" t="str">
        <x:v>Estate / grouped industrial area</x:v>
      </x:c>
      <x:c r="G625" s="14" t="n">
        <x:f>COUNTIFS('Unit details'!$B$1201:$B$1202,$A625,'Unit details'!$V$1201:$V$1202,$A625&amp;" — "&amp;$B625,'Unit details'!$H$1201:$H$1202,"Current",'Unit details'!$E$1201:$E$1202,"Town")</x:f>
        <x:v>1</x:v>
      </x:c>
      <x:c r="H625" s="14" t="n">
        <x:f>COUNTIFS('Unit details'!$B$1201:$B$1202,$A625,'Unit details'!$V$1201:$V$1202,$A625&amp;" — "&amp;$B625,'Unit details'!$H$1201:$H$1202,"Current",'Unit details'!$E$1201:$E$1202,"Nearby")</x:f>
        <x:v>0</x:v>
      </x:c>
      <x:c r="I625" s="14" t="n">
        <x:f>COUNTIFS('Unit details'!$B$1201:$B$1202,$A625,'Unit details'!$V$1201:$V$1202,$A625&amp;" — "&amp;$B625,'Unit details'!$H$1201:$H$1202,"Current")</x:f>
        <x:v>1</x:v>
      </x:c>
      <x:c r="J625" s="14" t="n">
        <x:f>SUMIFS('Unit details'!$Y$1201:$Y$1202,'Unit details'!$B$1201:$B$1202,$A625,'Unit details'!$V$1201:$V$1202,$A625&amp;" — "&amp;$B625,'Unit details'!$H$1201:$H$1202,"Future")</x:f>
        <x:v>0</x:v>
      </x:c>
      <x:c r="K625" s="14" t="n">
        <x:f>COUNTIFS('Unit details'!$B$1201:$B$1202,$A625,'Unit details'!$V$1201:$V$1202,$A625&amp;" — "&amp;$B625,'Unit details'!$H$1201:$H$1202,"Uncertain")</x:f>
        <x:v>1</x:v>
      </x:c>
      <x:c r="L625" s="15" t="str">
        <x:v>Sourced minimum identified estates; nested Lancing schemes grouped under Lancing Business Park. Not an exhaustive council register.</x:v>
      </x:c>
      <x:c r="M625" s="15" t="str">
        <x:v>https://www.zoopla.co.uk/to-rent/commercial/details/44739367/</x:v>
      </x:c>
      <x:c r="N625" s="15" t="str">
        <x:v>https://www.rightmove.co.uk/properties/760903363134721#/?channel=COM_LET</x:v>
      </x:c>
    </x:row>
    <x:row r="626" ht="42" customHeight="1">
      <x:c r="A626" s="15" t="str">
        <x:v>East Grinstead</x:v>
      </x:c>
      <x:c r="B626" s="15" t="str">
        <x:v>Standalone premises — East Grinstead</x:v>
      </x:c>
      <x:c r="C626" s="15" t="str">
        <x:v>East Grinstead</x:v>
      </x:c>
      <x:c r="D626" s="14" t="n">
        <x:v>26350</x:v>
      </x:c>
      <x:c r="E626" s="30" t="str">
        <x:v>Town</x:v>
      </x:c>
      <x:c r="F626" s="30" t="str">
        <x:v>Standalone / other premises</x:v>
      </x:c>
      <x:c r="G626" s="14" t="n">
        <x:f>COUNTIFS('Unit details'!$B$1203:$B$1203,$A626,'Unit details'!$V$1203:$V$1203,$A626&amp;" — "&amp;$B626,'Unit details'!$H$1203:$H$1203,"Current",'Unit details'!$E$1203:$E$1203,"Town")</x:f>
        <x:v>1</x:v>
      </x:c>
      <x:c r="H626" s="14" t="n">
        <x:f>COUNTIFS('Unit details'!$B$1203:$B$1203,$A626,'Unit details'!$V$1203:$V$1203,$A626&amp;" — "&amp;$B626,'Unit details'!$H$1203:$H$1203,"Current",'Unit details'!$E$1203:$E$1203,"Nearby")</x:f>
        <x:v>0</x:v>
      </x:c>
      <x:c r="I626" s="14" t="n">
        <x:f>COUNTIFS('Unit details'!$B$1203:$B$1203,$A626,'Unit details'!$V$1203:$V$1203,$A626&amp;" — "&amp;$B626,'Unit details'!$H$1203:$H$1203,"Current")</x:f>
        <x:v>1</x:v>
      </x:c>
      <x:c r="J626" s="14" t="n">
        <x:f>SUMIFS('Unit details'!$Y$1203:$Y$1203,'Unit details'!$B$1203:$B$1203,$A626,'Unit details'!$V$1203:$V$1203,$A626&amp;" — "&amp;$B626,'Unit details'!$H$1203:$H$1203,"Future")</x:f>
        <x:v>0</x:v>
      </x:c>
      <x:c r="K626" s="14" t="n">
        <x:f>COUNTIFS('Unit details'!$B$1203:$B$1203,$A626,'Unit details'!$V$1203:$V$1203,$A626&amp;" — "&amp;$B626,'Unit details'!$H$1203:$H$1203,"Uncertain")</x:f>
        <x:v>0</x:v>
      </x:c>
      <x:c r="L626" s="15" t="str">
        <x:v>Identified from marketing. Estate inventory is a minimum of evidenced named areas, not a council stock census.</x:v>
      </x:c>
      <x:c r="M626" s="15" t="str">
        <x:v>https://www.zoopla.co.uk/to-rent/commercial/details/72711230/</x:v>
      </x:c>
      <x:c r="N626" s="15" t="str">
        <x:v>https://www.rightmove.co.uk/properties/173490554#/?channel=COM_LET</x:v>
      </x:c>
    </x:row>
    <x:row r="627" ht="42" customHeight="1">
      <x:c r="A627" s="15" t="str">
        <x:v>Crowborough</x:v>
      </x:c>
      <x:c r="B627" s="15" t="str">
        <x:v>Millbrook Business Park</x:v>
      </x:c>
      <x:c r="C627" s="15" t="str">
        <x:v>Crowborough</x:v>
      </x:c>
      <x:c r="D627" s="14" t="n">
        <x:v>21990</x:v>
      </x:c>
      <x:c r="E627" s="30" t="str">
        <x:v>Town</x:v>
      </x:c>
      <x:c r="F627" s="30" t="str">
        <x:v>Estate / grouped industrial area</x:v>
      </x:c>
      <x:c r="G627" s="14" t="n">
        <x:f>COUNTIFS('Unit details'!$B$1204:$B$1204,$A627,'Unit details'!$V$1204:$V$1204,$A627&amp;" — "&amp;$B627,'Unit details'!$H$1204:$H$1204,"Current",'Unit details'!$E$1204:$E$1204,"Town")</x:f>
        <x:v>1</x:v>
      </x:c>
      <x:c r="H627" s="14" t="n">
        <x:f>COUNTIFS('Unit details'!$B$1204:$B$1204,$A627,'Unit details'!$V$1204:$V$1204,$A627&amp;" — "&amp;$B627,'Unit details'!$H$1204:$H$1204,"Current",'Unit details'!$E$1204:$E$1204,"Nearby")</x:f>
        <x:v>0</x:v>
      </x:c>
      <x:c r="I627" s="14" t="n">
        <x:f>COUNTIFS('Unit details'!$B$1204:$B$1204,$A627,'Unit details'!$V$1204:$V$1204,$A627&amp;" — "&amp;$B627,'Unit details'!$H$1204:$H$1204,"Current")</x:f>
        <x:v>1</x:v>
      </x:c>
      <x:c r="J627" s="14" t="n">
        <x:f>SUMIFS('Unit details'!$Y$1204:$Y$1204,'Unit details'!$B$1204:$B$1204,$A627,'Unit details'!$V$1204:$V$1204,$A627&amp;" — "&amp;$B627,'Unit details'!$H$1204:$H$1204,"Future")</x:f>
        <x:v>0</x:v>
      </x:c>
      <x:c r="K627" s="14" t="n">
        <x:f>COUNTIFS('Unit details'!$B$1204:$B$1204,$A627,'Unit details'!$V$1204:$V$1204,$A627&amp;" — "&amp;$B627,'Unit details'!$H$1204:$H$1204,"Uncertain")</x:f>
        <x:v>0</x:v>
      </x:c>
      <x:c r="L627" s="15" t="str">
        <x:v>Sourced minimum identified estates; nested Lancing schemes grouped under Lancing Business Park. Not an exhaustive council register.</x:v>
      </x:c>
      <x:c r="M627" s="15" t="str">
        <x:v>https://www.zoopla.co.uk/to-rent/commercial/details/74670763/</x:v>
      </x:c>
      <x:c r="N627" s="15" t="str"/>
    </x:row>
    <x:row r="628" ht="75" customHeight="1">
      <x:c r="A628" s="15" t="str">
        <x:v>Crowborough</x:v>
      </x:c>
      <x:c r="B628" s="15" t="str">
        <x:v>Wealden Business Park</x:v>
      </x:c>
      <x:c r="C628" s="15" t="str">
        <x:v>Crowborough</x:v>
      </x:c>
      <x:c r="D628" s="14" t="n">
        <x:v>21990</x:v>
      </x:c>
      <x:c r="E628" s="30" t="str">
        <x:v>Town</x:v>
      </x:c>
      <x:c r="F628" s="30" t="str">
        <x:v>Estate / grouped industrial area</x:v>
      </x:c>
      <x:c r="G628" s="14" t="n">
        <x:f>COUNTIFS('Unit details'!$B$1205:$B$1208,$A628,'Unit details'!$V$1205:$V$1208,$A628&amp;" — "&amp;$B628,'Unit details'!$H$1205:$H$1208,"Current",'Unit details'!$E$1205:$E$1208,"Town")</x:f>
        <x:v>0</x:v>
      </x:c>
      <x:c r="H628" s="14" t="n">
        <x:f>COUNTIFS('Unit details'!$B$1205:$B$1208,$A628,'Unit details'!$V$1205:$V$1208,$A628&amp;" — "&amp;$B628,'Unit details'!$H$1205:$H$1208,"Current",'Unit details'!$E$1205:$E$1208,"Nearby")</x:f>
        <x:v>0</x:v>
      </x:c>
      <x:c r="I628" s="14" t="n">
        <x:f>COUNTIFS('Unit details'!$B$1205:$B$1208,$A628,'Unit details'!$V$1205:$V$1208,$A628&amp;" — "&amp;$B628,'Unit details'!$H$1205:$H$1208,"Current")</x:f>
        <x:v>0</x:v>
      </x:c>
      <x:c r="J628" s="14" t="n">
        <x:f>SUMIFS('Unit details'!$Y$1205:$Y$1208,'Unit details'!$B$1205:$B$1208,$A628,'Unit details'!$V$1205:$V$1208,$A628&amp;" — "&amp;$B628,'Unit details'!$H$1205:$H$1208,"Future")</x:f>
        <x:v>0</x:v>
      </x:c>
      <x:c r="K628" s="14" t="n">
        <x:f>COUNTIFS('Unit details'!$B$1205:$B$1208,$A628,'Unit details'!$V$1205:$V$1208,$A628&amp;" — "&amp;$B628,'Unit details'!$H$1205:$H$1208,"Uncertain")</x:f>
        <x:v>4</x:v>
      </x:c>
      <x:c r="L628" s="15" t="str">
        <x:v>Sourced minimum identified estates; nested Lancing schemes grouped under Lancing Business Park. Not an exhaustive council register.</x:v>
      </x:c>
      <x:c r="M628" s="15" t="str">
        <x:v>https://www.zoopla.co.uk/to-rent/commercial/details/70668087/</x:v>
      </x:c>
      <x:c r="N628" s="15" t="str">
        <x:v>https://www.rightmove.co.uk/properties/774504031216369#/?channel=COM_LET
https://www.flude.com/property/details/11108/Unit-1-The-Brickworks-Wealden-Business-Park-Farningham-Road-Crowborough-East-Sussex-TN6-2GD-Occupiers-B2-General-Industrial-</x:v>
      </x:c>
    </x:row>
    <x:row r="629" ht="42" customHeight="1">
      <x:c r="A629" s="15" t="str">
        <x:v>Hailsham</x:v>
      </x:c>
      <x:c r="B629" s="15" t="str">
        <x:v>Standalone premises — Herstmonceux</x:v>
      </x:c>
      <x:c r="C629" s="15" t="str">
        <x:v>Herstmonceux</x:v>
      </x:c>
      <x:c r="D629" s="14" t="n">
        <x:v>1220</x:v>
      </x:c>
      <x:c r="E629" s="30" t="str">
        <x:v>Nearby</x:v>
      </x:c>
      <x:c r="F629" s="30" t="str">
        <x:v>Standalone / other premises</x:v>
      </x:c>
      <x:c r="G629" s="14" t="n">
        <x:f>COUNTIFS('Unit details'!$B$1209:$B$1209,$A629,'Unit details'!$V$1209:$V$1209,$A629&amp;" — "&amp;$B629,'Unit details'!$H$1209:$H$1209,"Current",'Unit details'!$E$1209:$E$1209,"Town")</x:f>
        <x:v>0</x:v>
      </x:c>
      <x:c r="H629" s="14" t="n">
        <x:f>COUNTIFS('Unit details'!$B$1209:$B$1209,$A629,'Unit details'!$V$1209:$V$1209,$A629&amp;" — "&amp;$B629,'Unit details'!$H$1209:$H$1209,"Current",'Unit details'!$E$1209:$E$1209,"Nearby")</x:f>
        <x:v>1</x:v>
      </x:c>
      <x:c r="I629" s="14" t="n">
        <x:f>COUNTIFS('Unit details'!$B$1209:$B$1209,$A629,'Unit details'!$V$1209:$V$1209,$A629&amp;" — "&amp;$B629,'Unit details'!$H$1209:$H$1209,"Current")</x:f>
        <x:v>1</x:v>
      </x:c>
      <x:c r="J629" s="14" t="n">
        <x:f>SUMIFS('Unit details'!$Y$1209:$Y$1209,'Unit details'!$B$1209:$B$1209,$A629,'Unit details'!$V$1209:$V$1209,$A629&amp;" — "&amp;$B629,'Unit details'!$H$1209:$H$1209,"Future")</x:f>
        <x:v>0</x:v>
      </x:c>
      <x:c r="K629" s="14" t="n">
        <x:f>COUNTIFS('Unit details'!$B$1209:$B$1209,$A629,'Unit details'!$V$1209:$V$1209,$A629&amp;" — "&amp;$B629,'Unit details'!$H$1209:$H$1209,"Uncertain")</x:f>
        <x:v>0</x:v>
      </x:c>
      <x:c r="L629" s="15" t="str">
        <x:v>Identified from marketing. Estate inventory is a minimum of evidenced named areas, not a council stock census.</x:v>
      </x:c>
      <x:c r="M629" s="15" t="str">
        <x:v>https://www.zoopla.co.uk/to-rent/commercial/details/73635400/</x:v>
      </x:c>
      <x:c r="N629" s="15" t="str"/>
    </x:row>
    <x:row r="630" ht="42" customHeight="1">
      <x:c r="A630" s="15" t="str">
        <x:v>Hailsham</x:v>
      </x:c>
      <x:c r="B630" s="15" t="str">
        <x:v>Standalone premises — Lower Dicker</x:v>
      </x:c>
      <x:c r="C630" s="15" t="str">
        <x:v>Lower Dicker</x:v>
      </x:c>
      <x:c r="D630" s="14" t="n">
        <x:v>455</x:v>
      </x:c>
      <x:c r="E630" s="30" t="str">
        <x:v>Nearby</x:v>
      </x:c>
      <x:c r="F630" s="30" t="str">
        <x:v>Standalone / other premises</x:v>
      </x:c>
      <x:c r="G630" s="14" t="n">
        <x:f>COUNTIFS('Unit details'!$B$1210:$B$1210,$A630,'Unit details'!$V$1210:$V$1210,$A630&amp;" — "&amp;$B630,'Unit details'!$H$1210:$H$1210,"Current",'Unit details'!$E$1210:$E$1210,"Town")</x:f>
        <x:v>0</x:v>
      </x:c>
      <x:c r="H630" s="14" t="n">
        <x:f>COUNTIFS('Unit details'!$B$1210:$B$1210,$A630,'Unit details'!$V$1210:$V$1210,$A630&amp;" — "&amp;$B630,'Unit details'!$H$1210:$H$1210,"Current",'Unit details'!$E$1210:$E$1210,"Nearby")</x:f>
        <x:v>0</x:v>
      </x:c>
      <x:c r="I630" s="14" t="n">
        <x:f>COUNTIFS('Unit details'!$B$1210:$B$1210,$A630,'Unit details'!$V$1210:$V$1210,$A630&amp;" — "&amp;$B630,'Unit details'!$H$1210:$H$1210,"Current")</x:f>
        <x:v>0</x:v>
      </x:c>
      <x:c r="J630" s="14" t="n">
        <x:f>SUMIFS('Unit details'!$Y$1210:$Y$1210,'Unit details'!$B$1210:$B$1210,$A630,'Unit details'!$V$1210:$V$1210,$A630&amp;" — "&amp;$B630,'Unit details'!$H$1210:$H$1210,"Future")</x:f>
        <x:v>0</x:v>
      </x:c>
      <x:c r="K630" s="14" t="n">
        <x:f>COUNTIFS('Unit details'!$B$1210:$B$1210,$A630,'Unit details'!$V$1210:$V$1210,$A630&amp;" — "&amp;$B630,'Unit details'!$H$1210:$H$1210,"Uncertain")</x:f>
        <x:v>1</x:v>
      </x:c>
      <x:c r="L630" s="15" t="str">
        <x:v>Identified from marketing. Estate inventory is a minimum of evidenced named areas, not a council stock census.</x:v>
      </x:c>
      <x:c r="M630" s="15" t="str">
        <x:v>https://www.zoopla.co.uk/to-rent/commercial/details/62837948/</x:v>
      </x:c>
      <x:c r="N630" s="15" t="str"/>
    </x:row>
    <x:row r="631" ht="42" customHeight="1">
      <x:c r="A631" s="15" t="str">
        <x:v>Hailsham</x:v>
      </x:c>
      <x:c r="B631" s="15" t="str">
        <x:v>Swallow Enterprise Park</x:v>
      </x:c>
      <x:c r="C631" s="15" t="str">
        <x:v>Lower Dicker</x:v>
      </x:c>
      <x:c r="D631" s="14" t="n">
        <x:v>455</x:v>
      </x:c>
      <x:c r="E631" s="30" t="str">
        <x:v>Nearby</x:v>
      </x:c>
      <x:c r="F631" s="30" t="str">
        <x:v>Estate / grouped industrial area</x:v>
      </x:c>
      <x:c r="G631" s="14" t="n">
        <x:f>COUNTIFS('Unit details'!$B$1211:$B$1218,$A631,'Unit details'!$V$1211:$V$1218,$A631&amp;" — "&amp;$B631,'Unit details'!$H$1211:$H$1218,"Current",'Unit details'!$E$1211:$E$1218,"Town")</x:f>
        <x:v>0</x:v>
      </x:c>
      <x:c r="H631" s="14" t="n">
        <x:f>COUNTIFS('Unit details'!$B$1211:$B$1218,$A631,'Unit details'!$V$1211:$V$1218,$A631&amp;" — "&amp;$B631,'Unit details'!$H$1211:$H$1218,"Current",'Unit details'!$E$1211:$E$1218,"Nearby")</x:f>
        <x:v>5</x:v>
      </x:c>
      <x:c r="I631" s="14" t="n">
        <x:f>COUNTIFS('Unit details'!$B$1211:$B$1218,$A631,'Unit details'!$V$1211:$V$1218,$A631&amp;" — "&amp;$B631,'Unit details'!$H$1211:$H$1218,"Current")</x:f>
        <x:v>5</x:v>
      </x:c>
      <x:c r="J631" s="14" t="n">
        <x:f>SUMIFS('Unit details'!$Y$1211:$Y$1218,'Unit details'!$B$1211:$B$1218,$A631,'Unit details'!$V$1211:$V$1218,$A631&amp;" — "&amp;$B631,'Unit details'!$H$1211:$H$1218,"Future")</x:f>
        <x:v>0</x:v>
      </x:c>
      <x:c r="K631" s="14" t="n">
        <x:f>COUNTIFS('Unit details'!$B$1211:$B$1218,$A631,'Unit details'!$V$1211:$V$1218,$A631&amp;" — "&amp;$B631,'Unit details'!$H$1211:$H$1218,"Uncertain")</x:f>
        <x:v>3</x:v>
      </x:c>
      <x:c r="L631" s="15" t="str">
        <x:v>Sourced minimum identified estates; nested Lancing schemes grouped under Lancing Business Park. Not an exhaustive council register. Further unit-specific sources are in Unit details.</x:v>
      </x:c>
      <x:c r="M631" s="15" t="str">
        <x:v>https://www.zoopla.co.uk/to-rent/commercial/details/72120642/</x:v>
      </x:c>
      <x:c r="N631" s="15" t="str">
        <x:v>https://www.zoopla.co.uk/to-rent/commercial/details/71804311/
https://www.zoopla.co.uk/to-rent/commercial/details/71690553/</x:v>
      </x:c>
    </x:row>
    <x:row r="632" ht="42" customHeight="1">
      <x:c r="A632" s="15" t="str">
        <x:v>Hailsham</x:v>
      </x:c>
      <x:c r="B632" s="15" t="str">
        <x:v>Apex Enterprise Park</x:v>
      </x:c>
      <x:c r="C632" s="15" t="str">
        <x:v>Hailsham</x:v>
      </x:c>
      <x:c r="D632" s="14" t="n">
        <x:v>22550</x:v>
      </x:c>
      <x:c r="E632" s="30" t="str">
        <x:v>Town</x:v>
      </x:c>
      <x:c r="F632" s="30" t="str">
        <x:v>Estate / grouped industrial area</x:v>
      </x:c>
      <x:c r="G632" s="14" t="n">
        <x:f>COUNTIFS('Unit details'!$B$1219:$B$1219,$A632,'Unit details'!$V$1219:$V$1219,$A632&amp;" — "&amp;$B632,'Unit details'!$H$1219:$H$1219,"Current",'Unit details'!$E$1219:$E$1219,"Town")</x:f>
        <x:v>1</x:v>
      </x:c>
      <x:c r="H632" s="14" t="n">
        <x:f>COUNTIFS('Unit details'!$B$1219:$B$1219,$A632,'Unit details'!$V$1219:$V$1219,$A632&amp;" — "&amp;$B632,'Unit details'!$H$1219:$H$1219,"Current",'Unit details'!$E$1219:$E$1219,"Nearby")</x:f>
        <x:v>0</x:v>
      </x:c>
      <x:c r="I632" s="14" t="n">
        <x:f>COUNTIFS('Unit details'!$B$1219:$B$1219,$A632,'Unit details'!$V$1219:$V$1219,$A632&amp;" — "&amp;$B632,'Unit details'!$H$1219:$H$1219,"Current")</x:f>
        <x:v>1</x:v>
      </x:c>
      <x:c r="J632" s="14" t="n">
        <x:f>SUMIFS('Unit details'!$Y$1219:$Y$1219,'Unit details'!$B$1219:$B$1219,$A632,'Unit details'!$V$1219:$V$1219,$A632&amp;" — "&amp;$B632,'Unit details'!$H$1219:$H$1219,"Future")</x:f>
        <x:v>0</x:v>
      </x:c>
      <x:c r="K632" s="14" t="n">
        <x:f>COUNTIFS('Unit details'!$B$1219:$B$1219,$A632,'Unit details'!$V$1219:$V$1219,$A632&amp;" — "&amp;$B632,'Unit details'!$H$1219:$H$1219,"Uncertain")</x:f>
        <x:v>0</x:v>
      </x:c>
      <x:c r="L632" s="15" t="str">
        <x:v>Sourced minimum identified estates; nested Lancing schemes grouped under Lancing Business Park. Not an exhaustive council register.</x:v>
      </x:c>
      <x:c r="M632" s="15" t="str">
        <x:v>https://www.zoopla.co.uk/to-rent/commercial/details/69610382/</x:v>
      </x:c>
      <x:c r="N632" s="15" t="str"/>
    </x:row>
    <x:row r="633" ht="42" customHeight="1">
      <x:c r="A633" s="15" t="str">
        <x:v>Hailsham</x:v>
      </x:c>
      <x:c r="B633" s="15" t="str">
        <x:v>Northfield Business Park</x:v>
      </x:c>
      <x:c r="C633" s="15" t="str">
        <x:v>Hailsham</x:v>
      </x:c>
      <x:c r="D633" s="14" t="n">
        <x:v>22550</x:v>
      </x:c>
      <x:c r="E633" s="30" t="str">
        <x:v>Town</x:v>
      </x:c>
      <x:c r="F633" s="30" t="str">
        <x:v>Estate / grouped industrial area</x:v>
      </x:c>
      <x:c r="G633" s="14" t="n">
        <x:f>COUNTIFS('Unit details'!$B$1220:$B$1220,$A633,'Unit details'!$V$1220:$V$1220,$A633&amp;" — "&amp;$B633,'Unit details'!$H$1220:$H$1220,"Current",'Unit details'!$E$1220:$E$1220,"Town")</x:f>
        <x:v>1</x:v>
      </x:c>
      <x:c r="H633" s="14" t="n">
        <x:f>COUNTIFS('Unit details'!$B$1220:$B$1220,$A633,'Unit details'!$V$1220:$V$1220,$A633&amp;" — "&amp;$B633,'Unit details'!$H$1220:$H$1220,"Current",'Unit details'!$E$1220:$E$1220,"Nearby")</x:f>
        <x:v>0</x:v>
      </x:c>
      <x:c r="I633" s="14" t="n">
        <x:f>COUNTIFS('Unit details'!$B$1220:$B$1220,$A633,'Unit details'!$V$1220:$V$1220,$A633&amp;" — "&amp;$B633,'Unit details'!$H$1220:$H$1220,"Current")</x:f>
        <x:v>1</x:v>
      </x:c>
      <x:c r="J633" s="14" t="n">
        <x:f>SUMIFS('Unit details'!$Y$1220:$Y$1220,'Unit details'!$B$1220:$B$1220,$A633,'Unit details'!$V$1220:$V$1220,$A633&amp;" — "&amp;$B633,'Unit details'!$H$1220:$H$1220,"Future")</x:f>
        <x:v>0</x:v>
      </x:c>
      <x:c r="K633" s="14" t="n">
        <x:f>COUNTIFS('Unit details'!$B$1220:$B$1220,$A633,'Unit details'!$V$1220:$V$1220,$A633&amp;" — "&amp;$B633,'Unit details'!$H$1220:$H$1220,"Uncertain")</x:f>
        <x:v>0</x:v>
      </x:c>
      <x:c r="L633" s="15" t="str">
        <x:v>Sourced minimum identified estates; nested Lancing schemes grouped under Lancing Business Park. Not an exhaustive council register.</x:v>
      </x:c>
      <x:c r="M633" s="15" t="str">
        <x:v>https://www.zoopla.co.uk/to-rent/commercial/details/74644642/</x:v>
      </x:c>
      <x:c r="N633" s="15" t="str"/>
    </x:row>
    <x:row r="634" ht="49" customHeight="1">
      <x:c r="A634" s="15" t="str">
        <x:v>Hailsham</x:v>
      </x:c>
      <x:c r="B634" s="15" t="str">
        <x:v>Station Road Industrial Estate</x:v>
      </x:c>
      <x:c r="C634" s="15" t="str">
        <x:v>Hailsham</x:v>
      </x:c>
      <x:c r="D634" s="14" t="n">
        <x:v>22550</x:v>
      </x:c>
      <x:c r="E634" s="30" t="str">
        <x:v>Town</x:v>
      </x:c>
      <x:c r="F634" s="30" t="str">
        <x:v>Estate / grouped industrial area</x:v>
      </x:c>
      <x:c r="G634" s="14" t="n">
        <x:f>COUNTIFS('Unit details'!$B$1221:$B$1223,$A634,'Unit details'!$V$1221:$V$1223,$A634&amp;" — "&amp;$B634,'Unit details'!$H$1221:$H$1223,"Current",'Unit details'!$E$1221:$E$1223,"Town")</x:f>
        <x:v>2</x:v>
      </x:c>
      <x:c r="H634" s="14" t="n">
        <x:f>COUNTIFS('Unit details'!$B$1221:$B$1223,$A634,'Unit details'!$V$1221:$V$1223,$A634&amp;" — "&amp;$B634,'Unit details'!$H$1221:$H$1223,"Current",'Unit details'!$E$1221:$E$1223,"Nearby")</x:f>
        <x:v>0</x:v>
      </x:c>
      <x:c r="I634" s="14" t="n">
        <x:f>COUNTIFS('Unit details'!$B$1221:$B$1223,$A634,'Unit details'!$V$1221:$V$1223,$A634&amp;" — "&amp;$B634,'Unit details'!$H$1221:$H$1223,"Current")</x:f>
        <x:v>2</x:v>
      </x:c>
      <x:c r="J634" s="14" t="n">
        <x:f>SUMIFS('Unit details'!$Y$1221:$Y$1223,'Unit details'!$B$1221:$B$1223,$A634,'Unit details'!$V$1221:$V$1223,$A634&amp;" — "&amp;$B634,'Unit details'!$H$1221:$H$1223,"Future")</x:f>
        <x:v>0</x:v>
      </x:c>
      <x:c r="K634" s="14" t="n">
        <x:f>COUNTIFS('Unit details'!$B$1221:$B$1223,$A634,'Unit details'!$V$1221:$V$1223,$A634&amp;" — "&amp;$B634,'Unit details'!$H$1221:$H$1223,"Uncertain")</x:f>
        <x:v>1</x:v>
      </x:c>
      <x:c r="L634" s="15" t="str">
        <x:v>Sourced minimum identified estates; nested Lancing schemes grouped under Lancing Business Park. Not an exhaustive council register. Further unit-specific sources are in Unit details.</x:v>
      </x:c>
      <x:c r="M634" s="15" t="str">
        <x:v>https://www.zoopla.co.uk/to-rent/commercial/details/73057202/</x:v>
      </x:c>
      <x:c r="N634" s="15" t="str">
        <x:v>https://www.rightmove.co.uk/properties/760758156324657#/?channel=COM_LET
https://www.zoopla.co.uk/to-rent/commercial/details/72566393/</x:v>
      </x:c>
    </x:row>
    <x:row r="635" ht="62" customHeight="1">
      <x:c r="A635" s="15" t="str">
        <x:v>Dartford</x:v>
      </x:c>
      <x:c r="B635" s="15" t="str">
        <x:v>St Margaret’s Farm Industrial Estate</x:v>
      </x:c>
      <x:c r="C635" s="15" t="str">
        <x:v>South Darenth</x:v>
      </x:c>
      <x:c r="D635" s="14"/>
      <x:c r="E635" s="30" t="str">
        <x:v>Nearby</x:v>
      </x:c>
      <x:c r="F635" s="30" t="str">
        <x:v>Estate / grouped industrial area</x:v>
      </x:c>
      <x:c r="G635" s="14" t="n">
        <x:f>COUNTIFS('Unit details'!$B$1225:$B$1227,$A635,'Unit details'!$V$1225:$V$1227,$A635&amp;" — "&amp;$B635,'Unit details'!$H$1225:$H$1227,"Current",'Unit details'!$E$1225:$E$1227,"Town")</x:f>
        <x:v>0</x:v>
      </x:c>
      <x:c r="H635" s="14" t="n">
        <x:f>COUNTIFS('Unit details'!$B$1225:$B$1227,$A635,'Unit details'!$V$1225:$V$1227,$A635&amp;" — "&amp;$B635,'Unit details'!$H$1225:$H$1227,"Current",'Unit details'!$E$1225:$E$1227,"Nearby")</x:f>
        <x:v>3</x:v>
      </x:c>
      <x:c r="I635" s="14" t="n">
        <x:f>COUNTIFS('Unit details'!$B$1225:$B$1227,$A635,'Unit details'!$V$1225:$V$1227,$A635&amp;" — "&amp;$B635,'Unit details'!$H$1225:$H$1227,"Current")</x:f>
        <x:v>3</x:v>
      </x:c>
      <x:c r="J635" s="14" t="n">
        <x:f>SUMIFS('Unit details'!$Y$1225:$Y$1227,'Unit details'!$B$1225:$B$1227,$A635,'Unit details'!$V$1225:$V$1227,$A635&amp;" — "&amp;$B635,'Unit details'!$H$1225:$H$1227,"Future")</x:f>
        <x:v>0</x:v>
      </x:c>
      <x:c r="K635" s="14" t="n">
        <x:f>COUNTIFS('Unit details'!$B$1225:$B$1227,$A635,'Unit details'!$V$1225:$V$1227,$A635&amp;" — "&amp;$B635,'Unit details'!$H$1225:$H$1227,"Uncertain")</x:f>
        <x:v>0</x:v>
      </x:c>
      <x:c r="L635" s="15" t="str">
        <x:v>Minimum identified inventory from marketing sources, not an exhaustive estate census. Nested schemes grouped under parent estate where evidenced. Further unit-specific sources are in Unit details.</x:v>
      </x:c>
      <x:c r="M635" s="15" t="str">
        <x:v>https://www.zoopla.co.uk/to-rent/commercial/details/73521127/</x:v>
      </x:c>
      <x:c r="N635" s="15" t="str">
        <x:v>https://www.rightmove.co.uk/properties/760931993269377#/?channel=COM_LET
https://www.rightmove.co.uk/properties/760938448488561#/?channel=COM_LET</x:v>
      </x:c>
    </x:row>
    <x:row r="636" ht="62" customHeight="1">
      <x:c r="A636" s="15" t="str">
        <x:v>Dartford</x:v>
      </x:c>
      <x:c r="B636" s="15" t="str">
        <x:v>Crossways Business Park</x:v>
      </x:c>
      <x:c r="C636" s="15" t="str">
        <x:v>Dartford</x:v>
      </x:c>
      <x:c r="D636" s="14" t="n">
        <x:v>69130</x:v>
      </x:c>
      <x:c r="E636" s="30" t="str">
        <x:v>Town</x:v>
      </x:c>
      <x:c r="F636" s="30" t="str">
        <x:v>Estate / grouped industrial area</x:v>
      </x:c>
      <x:c r="G636" s="14" t="n">
        <x:f>COUNTIFS('Unit details'!$B$1224:$B$1229,$A636,'Unit details'!$V$1224:$V$1229,$A636&amp;" — "&amp;$B636,'Unit details'!$H$1224:$H$1229,"Current",'Unit details'!$E$1224:$E$1229,"Town")</x:f>
        <x:v>2</x:v>
      </x:c>
      <x:c r="H636" s="14" t="n">
        <x:f>COUNTIFS('Unit details'!$B$1224:$B$1229,$A636,'Unit details'!$V$1224:$V$1229,$A636&amp;" — "&amp;$B636,'Unit details'!$H$1224:$H$1229,"Current",'Unit details'!$E$1224:$E$1229,"Nearby")</x:f>
        <x:v>1</x:v>
      </x:c>
      <x:c r="I636" s="14" t="n">
        <x:f>COUNTIFS('Unit details'!$B$1224:$B$1229,$A636,'Unit details'!$V$1224:$V$1229,$A636&amp;" — "&amp;$B636,'Unit details'!$H$1224:$H$1229,"Current")</x:f>
        <x:v>3</x:v>
      </x:c>
      <x:c r="J636" s="14" t="n">
        <x:f>SUMIFS('Unit details'!$Y$1224:$Y$1229,'Unit details'!$B$1224:$B$1229,$A636,'Unit details'!$V$1224:$V$1229,$A636&amp;" — "&amp;$B636,'Unit details'!$H$1224:$H$1229,"Future")</x:f>
        <x:v>0</x:v>
      </x:c>
      <x:c r="K636" s="14" t="n">
        <x:f>COUNTIFS('Unit details'!$B$1224:$B$1229,$A636,'Unit details'!$V$1224:$V$1229,$A636&amp;" — "&amp;$B636,'Unit details'!$H$1224:$H$1229,"Uncertain")</x:f>
        <x:v>0</x:v>
      </x:c>
      <x:c r="L636" s="15" t="str">
        <x:v>Minimum identified inventory from marketing sources, not an exhaustive estate census. Nested schemes grouped under parent estate where evidenced.</x:v>
      </x:c>
      <x:c r="M636" s="15" t="str">
        <x:v>https://www.zoopla.co.uk/to-rent/commercial/details/74563198/</x:v>
      </x:c>
      <x:c r="N636" s="15" t="str">
        <x:v>https://www.rightmove.co.uk/properties/762560964687361#/?channel=COM_LET
https://www.rightmove.co.uk/properties/760930879684384#/?channel=COM_LET</x:v>
      </x:c>
    </x:row>
    <x:row r="637" ht="62" customHeight="1">
      <x:c r="A637" s="15" t="str">
        <x:v>Dartford</x:v>
      </x:c>
      <x:c r="B637" s="15" t="str">
        <x:v>Logicor Park</x:v>
      </x:c>
      <x:c r="C637" s="15" t="str">
        <x:v>Dartford</x:v>
      </x:c>
      <x:c r="D637" s="14" t="n">
        <x:v>69130</x:v>
      </x:c>
      <x:c r="E637" s="30" t="str">
        <x:v>Town</x:v>
      </x:c>
      <x:c r="F637" s="30" t="str">
        <x:v>Estate / grouped industrial area</x:v>
      </x:c>
      <x:c r="G637" s="14" t="n">
        <x:f>COUNTIFS('Unit details'!$B$1230:$B$1240,$A637,'Unit details'!$V$1230:$V$1240,$A637&amp;" — "&amp;$B637,'Unit details'!$H$1230:$H$1240,"Current",'Unit details'!$E$1230:$E$1240,"Town")</x:f>
        <x:v>11</x:v>
      </x:c>
      <x:c r="H637" s="14" t="n">
        <x:f>COUNTIFS('Unit details'!$B$1230:$B$1240,$A637,'Unit details'!$V$1230:$V$1240,$A637&amp;" — "&amp;$B637,'Unit details'!$H$1230:$H$1240,"Current",'Unit details'!$E$1230:$E$1240,"Nearby")</x:f>
        <x:v>0</x:v>
      </x:c>
      <x:c r="I637" s="14" t="n">
        <x:f>COUNTIFS('Unit details'!$B$1230:$B$1240,$A637,'Unit details'!$V$1230:$V$1240,$A637&amp;" — "&amp;$B637,'Unit details'!$H$1230:$H$1240,"Current")</x:f>
        <x:v>11</x:v>
      </x:c>
      <x:c r="J637" s="14" t="n">
        <x:f>SUMIFS('Unit details'!$Y$1230:$Y$1240,'Unit details'!$B$1230:$B$1240,$A637,'Unit details'!$V$1230:$V$1240,$A637&amp;" — "&amp;$B637,'Unit details'!$H$1230:$H$1240,"Future")</x:f>
        <x:v>0</x:v>
      </x:c>
      <x:c r="K637" s="14" t="n">
        <x:f>COUNTIFS('Unit details'!$B$1230:$B$1240,$A637,'Unit details'!$V$1230:$V$1240,$A637&amp;" — "&amp;$B637,'Unit details'!$H$1230:$H$1240,"Uncertain")</x:f>
        <x:v>0</x:v>
      </x:c>
      <x:c r="L637" s="15" t="str">
        <x:v>Minimum identified inventory from marketing sources, not an exhaustive estate census. Nested schemes grouped under parent estate where evidenced. Further unit-specific sources are in Unit details.</x:v>
      </x:c>
      <x:c r="M637" s="15" t="str">
        <x:v>https://www.rightmove.co.uk/properties/760575022577024#/?channel=COM_LET</x:v>
      </x:c>
      <x:c r="N637" s="15" t="str">
        <x:v>https://www.rightmove.co.uk/properties/760931802612848#/?channel=COM_LET
https://www.rightmove.co.uk/properties/760931859069088#/?channel=COM_LET</x:v>
      </x:c>
    </x:row>
    <x:row r="638" ht="42" customHeight="1">
      <x:c r="A638" s="15" t="str">
        <x:v>Dartford</x:v>
      </x:c>
      <x:c r="B638" s="15" t="str">
        <x:v>Orbital One</x:v>
      </x:c>
      <x:c r="C638" s="15" t="str">
        <x:v>Dartford</x:v>
      </x:c>
      <x:c r="D638" s="14" t="n">
        <x:v>69130</x:v>
      </x:c>
      <x:c r="E638" s="30" t="str">
        <x:v>Town</x:v>
      </x:c>
      <x:c r="F638" s="30" t="str">
        <x:v>Estate / grouped industrial area</x:v>
      </x:c>
      <x:c r="G638" s="14" t="n">
        <x:f>COUNTIFS('Unit details'!$B$1241:$B$1241,$A638,'Unit details'!$V$1241:$V$1241,$A638&amp;" — "&amp;$B638,'Unit details'!$H$1241:$H$1241,"Current",'Unit details'!$E$1241:$E$1241,"Town")</x:f>
        <x:v>1</x:v>
      </x:c>
      <x:c r="H638" s="14" t="n">
        <x:f>COUNTIFS('Unit details'!$B$1241:$B$1241,$A638,'Unit details'!$V$1241:$V$1241,$A638&amp;" — "&amp;$B638,'Unit details'!$H$1241:$H$1241,"Current",'Unit details'!$E$1241:$E$1241,"Nearby")</x:f>
        <x:v>0</x:v>
      </x:c>
      <x:c r="I638" s="14" t="n">
        <x:f>COUNTIFS('Unit details'!$B$1241:$B$1241,$A638,'Unit details'!$V$1241:$V$1241,$A638&amp;" — "&amp;$B638,'Unit details'!$H$1241:$H$1241,"Current")</x:f>
        <x:v>1</x:v>
      </x:c>
      <x:c r="J638" s="14" t="n">
        <x:f>SUMIFS('Unit details'!$Y$1241:$Y$1241,'Unit details'!$B$1241:$B$1241,$A638,'Unit details'!$V$1241:$V$1241,$A638&amp;" — "&amp;$B638,'Unit details'!$H$1241:$H$1241,"Future")</x:f>
        <x:v>0</x:v>
      </x:c>
      <x:c r="K638" s="14" t="n">
        <x:f>COUNTIFS('Unit details'!$B$1241:$B$1241,$A638,'Unit details'!$V$1241:$V$1241,$A638&amp;" — "&amp;$B638,'Unit details'!$H$1241:$H$1241,"Uncertain")</x:f>
        <x:v>0</x:v>
      </x:c>
      <x:c r="L638" s="15" t="str">
        <x:v>Minimum identified inventory from marketing sources, not an exhaustive estate census. Nested schemes grouped under parent estate where evidenced.</x:v>
      </x:c>
      <x:c r="M638" s="15" t="str">
        <x:v>https://www.rightmove.co.uk/properties/773375572769024#/?channel=COM_LET</x:v>
      </x:c>
      <x:c r="N638" s="15" t="str"/>
    </x:row>
    <x:row r="639" ht="49" customHeight="1">
      <x:c r="A639" s="15" t="str">
        <x:v>Dartford</x:v>
      </x:c>
      <x:c r="B639" s="15" t="str">
        <x:v>Questor Industrial Estate</x:v>
      </x:c>
      <x:c r="C639" s="15" t="str">
        <x:v>Dartford</x:v>
      </x:c>
      <x:c r="D639" s="14" t="n">
        <x:v>69130</x:v>
      </x:c>
      <x:c r="E639" s="30" t="str">
        <x:v>Town</x:v>
      </x:c>
      <x:c r="F639" s="30" t="str">
        <x:v>Estate / grouped industrial area</x:v>
      </x:c>
      <x:c r="G639" s="14" t="n">
        <x:f>COUNTIFS('Unit details'!$B$1242:$B$1255,$A639,'Unit details'!$V$1242:$V$1255,$A639&amp;" — "&amp;$B639,'Unit details'!$H$1242:$H$1255,"Current",'Unit details'!$E$1242:$E$1255,"Town")</x:f>
        <x:v>7</x:v>
      </x:c>
      <x:c r="H639" s="14" t="n">
        <x:f>COUNTIFS('Unit details'!$B$1242:$B$1255,$A639,'Unit details'!$V$1242:$V$1255,$A639&amp;" — "&amp;$B639,'Unit details'!$H$1242:$H$1255,"Current",'Unit details'!$E$1242:$E$1255,"Nearby")</x:f>
        <x:v>0</x:v>
      </x:c>
      <x:c r="I639" s="14" t="n">
        <x:f>COUNTIFS('Unit details'!$B$1242:$B$1255,$A639,'Unit details'!$V$1242:$V$1255,$A639&amp;" — "&amp;$B639,'Unit details'!$H$1242:$H$1255,"Current")</x:f>
        <x:v>7</x:v>
      </x:c>
      <x:c r="J639" s="14" t="n">
        <x:f>SUMIFS('Unit details'!$Y$1242:$Y$1255,'Unit details'!$B$1242:$B$1255,$A639,'Unit details'!$V$1242:$V$1255,$A639&amp;" — "&amp;$B639,'Unit details'!$H$1242:$H$1255,"Future")</x:f>
        <x:v>5</x:v>
      </x:c>
      <x:c r="K639" s="14" t="n">
        <x:f>COUNTIFS('Unit details'!$B$1242:$B$1255,$A639,'Unit details'!$V$1242:$V$1255,$A639&amp;" — "&amp;$B639,'Unit details'!$H$1242:$H$1255,"Uncertain")</x:f>
        <x:v>2</x:v>
      </x:c>
      <x:c r="L639" s="15" t="str">
        <x:v>Minimum identified inventory from marketing sources, not an exhaustive estate census. Nested schemes grouped under parent estate where evidenced. Further unit-specific sources are in Unit details.</x:v>
      </x:c>
      <x:c r="M639" s="15" t="str">
        <x:v>https://www.zoopla.co.uk/to-rent/commercial/details/74506061/</x:v>
      </x:c>
      <x:c r="N639" s="15" t="str">
        <x:v>https://www.rightmove.co.uk/properties/779946719496369#/?channel=COM_LET
https://www.zoopla.co.uk/to-rent/commercial/details/57533930/</x:v>
      </x:c>
    </x:row>
    <x:row r="640" ht="62" customHeight="1">
      <x:c r="A640" s="15" t="str">
        <x:v>Dartford</x:v>
      </x:c>
      <x:c r="B640" s="15" t="str">
        <x:v>Riverside Industrial Estate, Dartford</x:v>
      </x:c>
      <x:c r="C640" s="15" t="str">
        <x:v>Dartford</x:v>
      </x:c>
      <x:c r="D640" s="14" t="n">
        <x:v>69130</x:v>
      </x:c>
      <x:c r="E640" s="30" t="str">
        <x:v>Town</x:v>
      </x:c>
      <x:c r="F640" s="30" t="str">
        <x:v>Estate / grouped industrial area</x:v>
      </x:c>
      <x:c r="G640" s="14" t="n">
        <x:f>COUNTIFS('Unit details'!$B$1256:$B$1257,$A640,'Unit details'!$V$1256:$V$1257,$A640&amp;" — "&amp;$B640,'Unit details'!$H$1256:$H$1257,"Current",'Unit details'!$E$1256:$E$1257,"Town")</x:f>
        <x:v>2</x:v>
      </x:c>
      <x:c r="H640" s="14" t="n">
        <x:f>COUNTIFS('Unit details'!$B$1256:$B$1257,$A640,'Unit details'!$V$1256:$V$1257,$A640&amp;" — "&amp;$B640,'Unit details'!$H$1256:$H$1257,"Current",'Unit details'!$E$1256:$E$1257,"Nearby")</x:f>
        <x:v>0</x:v>
      </x:c>
      <x:c r="I640" s="14" t="n">
        <x:f>COUNTIFS('Unit details'!$B$1256:$B$1257,$A640,'Unit details'!$V$1256:$V$1257,$A640&amp;" — "&amp;$B640,'Unit details'!$H$1256:$H$1257,"Current")</x:f>
        <x:v>2</x:v>
      </x:c>
      <x:c r="J640" s="14" t="n">
        <x:f>SUMIFS('Unit details'!$Y$1256:$Y$1257,'Unit details'!$B$1256:$B$1257,$A640,'Unit details'!$V$1256:$V$1257,$A640&amp;" — "&amp;$B640,'Unit details'!$H$1256:$H$1257,"Future")</x:f>
        <x:v>0</x:v>
      </x:c>
      <x:c r="K640" s="14" t="n">
        <x:f>COUNTIFS('Unit details'!$B$1256:$B$1257,$A640,'Unit details'!$V$1256:$V$1257,$A640&amp;" — "&amp;$B640,'Unit details'!$H$1256:$H$1257,"Uncertain")</x:f>
        <x:v>0</x:v>
      </x:c>
      <x:c r="L640" s="15" t="str">
        <x:v>Minimum identified inventory from marketing sources, not an exhaustive estate census. Nested schemes grouped under parent estate where evidenced.</x:v>
      </x:c>
      <x:c r="M640" s="15" t="str">
        <x:v>https://www.rightmove.co.uk/properties/760931362213729#/?channel=COM_LET</x:v>
      </x:c>
      <x:c r="N640" s="15" t="str">
        <x:v>https://www.rightmove.co.uk/properties/760575098006544#/?channel=COM_LET
https://www.rightmove.co.uk/properties/760931714461072#/?channel=COM_LET</x:v>
      </x:c>
    </x:row>
    <x:row r="641" ht="42" customHeight="1">
      <x:c r="A641" s="15" t="str">
        <x:v>Northfleet</x:v>
      </x:c>
      <x:c r="B641" s="15" t="str">
        <x:v>Manor Way Business Park</x:v>
      </x:c>
      <x:c r="C641" s="15" t="str">
        <x:v>Swanscombe</x:v>
      </x:c>
      <x:c r="D641" s="14" t="n">
        <x:v>15460</x:v>
      </x:c>
      <x:c r="E641" s="30" t="str">
        <x:v>Nearby</x:v>
      </x:c>
      <x:c r="F641" s="30" t="str">
        <x:v>Estate / grouped industrial area</x:v>
      </x:c>
      <x:c r="G641" s="14" t="n">
        <x:f>COUNTIFS('Unit details'!$B$1258:$B$1260,$A641,'Unit details'!$V$1258:$V$1260,$A641&amp;" — "&amp;$B641,'Unit details'!$H$1258:$H$1260,"Current",'Unit details'!$E$1258:$E$1260,"Town")</x:f>
        <x:v>0</x:v>
      </x:c>
      <x:c r="H641" s="14" t="n">
        <x:f>COUNTIFS('Unit details'!$B$1258:$B$1260,$A641,'Unit details'!$V$1258:$V$1260,$A641&amp;" — "&amp;$B641,'Unit details'!$H$1258:$H$1260,"Current",'Unit details'!$E$1258:$E$1260,"Nearby")</x:f>
        <x:v>3</x:v>
      </x:c>
      <x:c r="I641" s="14" t="n">
        <x:f>COUNTIFS('Unit details'!$B$1258:$B$1260,$A641,'Unit details'!$V$1258:$V$1260,$A641&amp;" — "&amp;$B641,'Unit details'!$H$1258:$H$1260,"Current")</x:f>
        <x:v>3</x:v>
      </x:c>
      <x:c r="J641" s="14" t="n">
        <x:f>SUMIFS('Unit details'!$Y$1258:$Y$1260,'Unit details'!$B$1258:$B$1260,$A641,'Unit details'!$V$1258:$V$1260,$A641&amp;" — "&amp;$B641,'Unit details'!$H$1258:$H$1260,"Future")</x:f>
        <x:v>0</x:v>
      </x:c>
      <x:c r="K641" s="14" t="n">
        <x:f>COUNTIFS('Unit details'!$B$1258:$B$1260,$A641,'Unit details'!$V$1258:$V$1260,$A641&amp;" — "&amp;$B641,'Unit details'!$H$1258:$H$1260,"Uncertain")</x:f>
        <x:v>0</x:v>
      </x:c>
      <x:c r="L641" s="15" t="str">
        <x:v>Minimum identified inventory from marketing sources, not an exhaustive estate census. Nested schemes grouped under parent estate where evidenced.</x:v>
      </x:c>
      <x:c r="M641" s="15" t="str">
        <x:v>https://www.zoopla.co.uk/to-rent/commercial/details/74230800/</x:v>
      </x:c>
      <x:c r="N641" s="15" t="str">
        <x:v>https://www.zoopla.co.uk/to-rent/commercial/details/73698401/
https://www.zoopla.co.uk/to-rent/commercial/details/69583119/</x:v>
      </x:c>
    </x:row>
    <x:row r="642" ht="42" customHeight="1">
      <x:c r="A642" s="15" t="str">
        <x:v>Northfleet</x:v>
      </x:c>
      <x:c r="B642" s="15" t="str">
        <x:v>Standalone / estate not identified</x:v>
      </x:c>
      <x:c r="C642" s="15" t="str">
        <x:v>Swanscombe</x:v>
      </x:c>
      <x:c r="D642" s="14" t="n">
        <x:v>15460</x:v>
      </x:c>
      <x:c r="E642" s="30" t="str">
        <x:v>Nearby</x:v>
      </x:c>
      <x:c r="F642" s="30" t="str">
        <x:v>Standalone / other premises</x:v>
      </x:c>
      <x:c r="G642" s="14" t="n">
        <x:f>COUNTIFS('Unit details'!$B$1261:$B$1261,$A642,'Unit details'!$V$1261:$V$1261,$A642&amp;" — "&amp;$B642,'Unit details'!$H$1261:$H$1261,"Current",'Unit details'!$E$1261:$E$1261,"Town")</x:f>
        <x:v>0</x:v>
      </x:c>
      <x:c r="H642" s="14" t="n">
        <x:f>COUNTIFS('Unit details'!$B$1261:$B$1261,$A642,'Unit details'!$V$1261:$V$1261,$A642&amp;" — "&amp;$B642,'Unit details'!$H$1261:$H$1261,"Current",'Unit details'!$E$1261:$E$1261,"Nearby")</x:f>
        <x:v>1</x:v>
      </x:c>
      <x:c r="I642" s="14" t="n">
        <x:f>COUNTIFS('Unit details'!$B$1261:$B$1261,$A642,'Unit details'!$V$1261:$V$1261,$A642&amp;" — "&amp;$B642,'Unit details'!$H$1261:$H$1261,"Current")</x:f>
        <x:v>1</x:v>
      </x:c>
      <x:c r="J642" s="14" t="n">
        <x:f>SUMIFS('Unit details'!$Y$1261:$Y$1261,'Unit details'!$B$1261:$B$1261,$A642,'Unit details'!$V$1261:$V$1261,$A642&amp;" — "&amp;$B642,'Unit details'!$H$1261:$H$1261,"Future")</x:f>
        <x:v>0</x:v>
      </x:c>
      <x:c r="K642" s="14" t="n">
        <x:f>COUNTIFS('Unit details'!$B$1261:$B$1261,$A642,'Unit details'!$V$1261:$V$1261,$A642&amp;" — "&amp;$B642,'Unit details'!$H$1261:$H$1261,"Uncertain")</x:f>
        <x:v>0</x:v>
      </x:c>
      <x:c r="L642" s="15" t="str">
        <x:v>Identified from marketing. Estate inventory is a minimum of evidenced named areas, not a council stock census.</x:v>
      </x:c>
      <x:c r="M642" s="15" t="str">
        <x:v>https://www.zoopla.co.uk/to-rent/commercial/details/73221071/</x:v>
      </x:c>
      <x:c r="N642" s="15" t="str"/>
    </x:row>
    <x:row r="643" ht="42" customHeight="1">
      <x:c r="A643" s="15" t="str">
        <x:v>Northfleet</x:v>
      </x:c>
      <x:c r="B643" s="15" t="str">
        <x:v>Swanscombe Business Centre</x:v>
      </x:c>
      <x:c r="C643" s="15" t="str">
        <x:v>Swanscombe</x:v>
      </x:c>
      <x:c r="D643" s="14" t="n">
        <x:v>15460</x:v>
      </x:c>
      <x:c r="E643" s="30" t="str">
        <x:v>Nearby</x:v>
      </x:c>
      <x:c r="F643" s="30" t="str">
        <x:v>Estate / grouped industrial area</x:v>
      </x:c>
      <x:c r="G643" s="14" t="n">
        <x:f>COUNTIFS('Unit details'!$B$4039:$B$4039,$A643,'Unit details'!$V$4039:$V$4039,$A643&amp;" — "&amp;$B643,'Unit details'!$H$4039:$H$4039,"Current",'Unit details'!$E$4039:$E$4039,"Town")</x:f>
        <x:v>0</x:v>
      </x:c>
      <x:c r="H643" s="14" t="n">
        <x:f>COUNTIFS('Unit details'!$B$4039:$B$4039,$A643,'Unit details'!$V$4039:$V$4039,$A643&amp;" — "&amp;$B643,'Unit details'!$H$4039:$H$4039,"Current",'Unit details'!$E$4039:$E$4039,"Nearby")</x:f>
        <x:v>0</x:v>
      </x:c>
      <x:c r="I643" s="14" t="n">
        <x:f>COUNTIFS('Unit details'!$B$4039:$B$4039,$A643,'Unit details'!$V$4039:$V$4039,$A643&amp;" — "&amp;$B643,'Unit details'!$H$4039:$H$4039,"Current")</x:f>
        <x:v>0</x:v>
      </x:c>
      <x:c r="J643" s="14" t="n">
        <x:f>SUMIFS('Unit details'!$Y$4039:$Y$4039,'Unit details'!$B$4039:$B$4039,$A643,'Unit details'!$V$4039:$V$4039,$A643&amp;" — "&amp;$B643,'Unit details'!$H$4039:$H$4039,"Future")</x:f>
        <x:v>0</x:v>
      </x:c>
      <x:c r="K643" s="14" t="n">
        <x:f>COUNTIFS('Unit details'!$B$4039:$B$4039,$A643,'Unit details'!$V$4039:$V$4039,$A643&amp;" — "&amp;$B643,'Unit details'!$H$4039:$H$4039,"Uncertain")</x:f>
        <x:v>0</x:v>
      </x:c>
      <x:c r="L643" s="15" t="str">
        <x:v>Minimum identified inventory from marketing sources, not an exhaustive estate census. Nested schemes grouped under parent estate where evidenced.</x:v>
      </x:c>
      <x:c r="M643" s="15" t="str">
        <x:v>https://www.caxtons.com/property/swanscombe-business-centre-london-road-swanscombe-kent-da10-0lh/</x:v>
      </x:c>
      <x:c r="N643" s="15" t="str"/>
    </x:row>
    <x:row r="644" ht="49" customHeight="1">
      <x:c r="A644" s="15" t="str">
        <x:v>Northfleet</x:v>
      </x:c>
      <x:c r="B644" s="15" t="str">
        <x:v>Northfleet Industrial Estate</x:v>
      </x:c>
      <x:c r="C644" s="15" t="str">
        <x:v>Northfleet</x:v>
      </x:c>
      <x:c r="D644" s="14" t="n">
        <x:v>29900</x:v>
      </x:c>
      <x:c r="E644" s="30" t="str">
        <x:v>Town</x:v>
      </x:c>
      <x:c r="F644" s="30" t="str">
        <x:v>Estate / grouped industrial area</x:v>
      </x:c>
      <x:c r="G644" s="14" t="n">
        <x:f>COUNTIFS('Unit details'!$B$1262:$B$1262,$A644,'Unit details'!$V$1262:$V$1262,$A644&amp;" — "&amp;$B644,'Unit details'!$H$1262:$H$1262,"Current",'Unit details'!$E$1262:$E$1262,"Town")</x:f>
        <x:v>1</x:v>
      </x:c>
      <x:c r="H644" s="14" t="n">
        <x:f>COUNTIFS('Unit details'!$B$1262:$B$1262,$A644,'Unit details'!$V$1262:$V$1262,$A644&amp;" — "&amp;$B644,'Unit details'!$H$1262:$H$1262,"Current",'Unit details'!$E$1262:$E$1262,"Nearby")</x:f>
        <x:v>0</x:v>
      </x:c>
      <x:c r="I644" s="14" t="n">
        <x:f>COUNTIFS('Unit details'!$B$1262:$B$1262,$A644,'Unit details'!$V$1262:$V$1262,$A644&amp;" — "&amp;$B644,'Unit details'!$H$1262:$H$1262,"Current")</x:f>
        <x:v>1</x:v>
      </x:c>
      <x:c r="J644" s="14" t="n">
        <x:f>SUMIFS('Unit details'!$Y$1262:$Y$1262,'Unit details'!$B$1262:$B$1262,$A644,'Unit details'!$V$1262:$V$1262,$A644&amp;" — "&amp;$B644,'Unit details'!$H$1262:$H$1262,"Future")</x:f>
        <x:v>0</x:v>
      </x:c>
      <x:c r="K644" s="14" t="n">
        <x:f>COUNTIFS('Unit details'!$B$1262:$B$1262,$A644,'Unit details'!$V$1262:$V$1262,$A644&amp;" — "&amp;$B644,'Unit details'!$H$1262:$H$1262,"Uncertain")</x:f>
        <x:v>0</x:v>
      </x:c>
      <x:c r="L644" s="15" t="str">
        <x:v>Minimum identified inventory from marketing sources, not an exhaustive estate census. Nested schemes grouped under parent estate where evidenced. Further unit-specific sources are in Unit details.</x:v>
      </x:c>
      <x:c r="M644" s="15" t="str">
        <x:v>https://www.zoopla.co.uk/to-rent/commercial/details/73593361/</x:v>
      </x:c>
      <x:c r="N644" s="15" t="str">
        <x:v>https://www.rightmove.co.uk/properties/760938244992353#/?channel=COM_LET
https://www.zoopla.co.uk/to-rent/commercial/details/72589262/</x:v>
      </x:c>
    </x:row>
    <x:row r="645" ht="49" customHeight="1">
      <x:c r="A645" s="15" t="str">
        <x:v>Northfleet</x:v>
      </x:c>
      <x:c r="B645" s="15" t="str">
        <x:v>Springhead Enterprise Park</x:v>
      </x:c>
      <x:c r="C645" s="15" t="str">
        <x:v>Northfleet</x:v>
      </x:c>
      <x:c r="D645" s="14" t="n">
        <x:v>29900</x:v>
      </x:c>
      <x:c r="E645" s="30" t="str">
        <x:v>Town</x:v>
      </x:c>
      <x:c r="F645" s="30" t="str">
        <x:v>Estate / grouped industrial area</x:v>
      </x:c>
      <x:c r="G645" s="14" t="n">
        <x:f>COUNTIFS('Unit details'!$B$1263:$B$1269,$A645,'Unit details'!$V$1263:$V$1269,$A645&amp;" — "&amp;$B645,'Unit details'!$H$1263:$H$1269,"Current",'Unit details'!$E$1263:$E$1269,"Town")</x:f>
        <x:v>5</x:v>
      </x:c>
      <x:c r="H645" s="14" t="n">
        <x:f>COUNTIFS('Unit details'!$B$1263:$B$1269,$A645,'Unit details'!$V$1263:$V$1269,$A645&amp;" — "&amp;$B645,'Unit details'!$H$1263:$H$1269,"Current",'Unit details'!$E$1263:$E$1269,"Nearby")</x:f>
        <x:v>0</x:v>
      </x:c>
      <x:c r="I645" s="14" t="n">
        <x:f>COUNTIFS('Unit details'!$B$1263:$B$1269,$A645,'Unit details'!$V$1263:$V$1269,$A645&amp;" — "&amp;$B645,'Unit details'!$H$1263:$H$1269,"Current")</x:f>
        <x:v>5</x:v>
      </x:c>
      <x:c r="J645" s="14" t="n">
        <x:f>SUMIFS('Unit details'!$Y$1263:$Y$1269,'Unit details'!$B$1263:$B$1269,$A645,'Unit details'!$V$1263:$V$1269,$A645&amp;" — "&amp;$B645,'Unit details'!$H$1263:$H$1269,"Future")</x:f>
        <x:v>2</x:v>
      </x:c>
      <x:c r="K645" s="14" t="n">
        <x:f>COUNTIFS('Unit details'!$B$1263:$B$1269,$A645,'Unit details'!$V$1263:$V$1269,$A645&amp;" — "&amp;$B645,'Unit details'!$H$1263:$H$1269,"Uncertain")</x:f>
        <x:v>0</x:v>
      </x:c>
      <x:c r="L645" s="15" t="str">
        <x:v>Minimum identified inventory from marketing sources, not an exhaustive estate census. Nested schemes grouped under parent estate where evidenced. Further unit-specific sources are in Unit details.</x:v>
      </x:c>
      <x:c r="M645" s="15" t="str">
        <x:v>https://www.zoopla.co.uk/to-rent/commercial/details/74639751/</x:v>
      </x:c>
      <x:c r="N645" s="15" t="str">
        <x:v>https://www.rightmove.co.uk/properties/782838354664401#/?channel=COM_LET
https://www.zoopla.co.uk/to-rent/commercial/details/63354965/</x:v>
      </x:c>
    </x:row>
    <x:row r="646" ht="49" customHeight="1">
      <x:c r="A646" s="15" t="str">
        <x:v>Gravesend</x:v>
      </x:c>
      <x:c r="B646" s="15" t="str">
        <x:v>Storefast Estate</x:v>
      </x:c>
      <x:c r="C646" s="15" t="str">
        <x:v>Southfleet</x:v>
      </x:c>
      <x:c r="D646" s="14" t="n">
        <x:v>600</x:v>
      </x:c>
      <x:c r="E646" s="30" t="str">
        <x:v>Nearby</x:v>
      </x:c>
      <x:c r="F646" s="30" t="str">
        <x:v>Estate / grouped industrial area</x:v>
      </x:c>
      <x:c r="G646" s="14" t="n">
        <x:f>COUNTIFS('Unit details'!$B$1270:$B$1271,$A646,'Unit details'!$V$1270:$V$1271,$A646&amp;" — "&amp;$B646,'Unit details'!$H$1270:$H$1271,"Current",'Unit details'!$E$1270:$E$1271,"Town")</x:f>
        <x:v>0</x:v>
      </x:c>
      <x:c r="H646" s="14" t="n">
        <x:f>COUNTIFS('Unit details'!$B$1270:$B$1271,$A646,'Unit details'!$V$1270:$V$1271,$A646&amp;" — "&amp;$B646,'Unit details'!$H$1270:$H$1271,"Current",'Unit details'!$E$1270:$E$1271,"Nearby")</x:f>
        <x:v>2</x:v>
      </x:c>
      <x:c r="I646" s="14" t="n">
        <x:f>COUNTIFS('Unit details'!$B$1270:$B$1271,$A646,'Unit details'!$V$1270:$V$1271,$A646&amp;" — "&amp;$B646,'Unit details'!$H$1270:$H$1271,"Current")</x:f>
        <x:v>2</x:v>
      </x:c>
      <x:c r="J646" s="14" t="n">
        <x:f>SUMIFS('Unit details'!$Y$1270:$Y$1271,'Unit details'!$B$1270:$B$1271,$A646,'Unit details'!$V$1270:$V$1271,$A646&amp;" — "&amp;$B646,'Unit details'!$H$1270:$H$1271,"Future")</x:f>
        <x:v>0</x:v>
      </x:c>
      <x:c r="K646" s="14" t="n">
        <x:f>COUNTIFS('Unit details'!$B$1270:$B$1271,$A646,'Unit details'!$V$1270:$V$1271,$A646&amp;" — "&amp;$B646,'Unit details'!$H$1270:$H$1271,"Uncertain")</x:f>
        <x:v>0</x:v>
      </x:c>
      <x:c r="L646" s="15" t="str">
        <x:v>Minimum identified inventory from marketing sources, not an exhaustive estate census. Nested schemes grouped under parent estate where evidenced. Further unit-specific sources are in Unit details.</x:v>
      </x:c>
      <x:c r="M646" s="15" t="str">
        <x:v>https://www.zoopla.co.uk/to-rent/commercial/details/73490878/</x:v>
      </x:c>
      <x:c r="N646" s="15" t="str">
        <x:v>https://www.rightmove.co.uk/properties/760938460904833#/?channel=COM_LET
https://www.zoopla.co.uk/to-rent/commercial/details/73490866/</x:v>
      </x:c>
    </x:row>
    <x:row r="647" ht="49" customHeight="1">
      <x:c r="A647" s="15" t="str">
        <x:v>Gravesend</x:v>
      </x:c>
      <x:c r="B647" s="15" t="str">
        <x:v>Imperial Business Estate</x:v>
      </x:c>
      <x:c r="C647" s="15" t="str">
        <x:v>Gravesend</x:v>
      </x:c>
      <x:c r="D647" s="14" t="n">
        <x:v>58105</x:v>
      </x:c>
      <x:c r="E647" s="30" t="str">
        <x:v>Town</x:v>
      </x:c>
      <x:c r="F647" s="30" t="str">
        <x:v>Estate / grouped industrial area</x:v>
      </x:c>
      <x:c r="G647" s="14" t="n">
        <x:f>COUNTIFS('Unit details'!$B$1272:$B$1272,$A647,'Unit details'!$V$1272:$V$1272,$A647&amp;" — "&amp;$B647,'Unit details'!$H$1272:$H$1272,"Current",'Unit details'!$E$1272:$E$1272,"Town")</x:f>
        <x:v>1</x:v>
      </x:c>
      <x:c r="H647" s="14" t="n">
        <x:f>COUNTIFS('Unit details'!$B$1272:$B$1272,$A647,'Unit details'!$V$1272:$V$1272,$A647&amp;" — "&amp;$B647,'Unit details'!$H$1272:$H$1272,"Current",'Unit details'!$E$1272:$E$1272,"Nearby")</x:f>
        <x:v>0</x:v>
      </x:c>
      <x:c r="I647" s="14" t="n">
        <x:f>COUNTIFS('Unit details'!$B$1272:$B$1272,$A647,'Unit details'!$V$1272:$V$1272,$A647&amp;" — "&amp;$B647,'Unit details'!$H$1272:$H$1272,"Current")</x:f>
        <x:v>1</x:v>
      </x:c>
      <x:c r="J647" s="14" t="n">
        <x:f>SUMIFS('Unit details'!$Y$1272:$Y$1272,'Unit details'!$B$1272:$B$1272,$A647,'Unit details'!$V$1272:$V$1272,$A647&amp;" — "&amp;$B647,'Unit details'!$H$1272:$H$1272,"Future")</x:f>
        <x:v>0</x:v>
      </x:c>
      <x:c r="K647" s="14" t="n">
        <x:f>COUNTIFS('Unit details'!$B$1272:$B$1272,$A647,'Unit details'!$V$1272:$V$1272,$A647&amp;" — "&amp;$B647,'Unit details'!$H$1272:$H$1272,"Uncertain")</x:f>
        <x:v>0</x:v>
      </x:c>
      <x:c r="L647" s="15" t="str">
        <x:v>Minimum identified inventory from marketing sources, not an exhaustive estate census. Nested schemes grouped under parent estate where evidenced. Further unit-specific sources are in Unit details.</x:v>
      </x:c>
      <x:c r="M647" s="15" t="str">
        <x:v>https://www.zoopla.co.uk/to-rent/commercial/details/73730481/</x:v>
      </x:c>
      <x:c r="N647" s="15" t="str">
        <x:v>https://www.rightmove.co.uk/properties/763623801256417#/?channel=COM_LET
https://www.zoopla.co.uk/to-rent/commercial/details/73472664/</x:v>
      </x:c>
    </x:row>
    <x:row r="648" ht="42" customHeight="1">
      <x:c r="A648" s="15" t="str">
        <x:v>Gravesend</x:v>
      </x:c>
      <x:c r="B648" s="15" t="str">
        <x:v>Lion Business Park</x:v>
      </x:c>
      <x:c r="C648" s="15" t="str">
        <x:v>Gravesend</x:v>
      </x:c>
      <x:c r="D648" s="14" t="n">
        <x:v>58105</x:v>
      </x:c>
      <x:c r="E648" s="30" t="str">
        <x:v>Town</x:v>
      </x:c>
      <x:c r="F648" s="30" t="str">
        <x:v>Estate / grouped industrial area</x:v>
      </x:c>
      <x:c r="G648" s="14" t="n">
        <x:f>COUNTIFS('Unit details'!$B$1273:$B$1273,$A648,'Unit details'!$V$1273:$V$1273,$A648&amp;" — "&amp;$B648,'Unit details'!$H$1273:$H$1273,"Current",'Unit details'!$E$1273:$E$1273,"Town")</x:f>
        <x:v>1</x:v>
      </x:c>
      <x:c r="H648" s="14" t="n">
        <x:f>COUNTIFS('Unit details'!$B$1273:$B$1273,$A648,'Unit details'!$V$1273:$V$1273,$A648&amp;" — "&amp;$B648,'Unit details'!$H$1273:$H$1273,"Current",'Unit details'!$E$1273:$E$1273,"Nearby")</x:f>
        <x:v>0</x:v>
      </x:c>
      <x:c r="I648" s="14" t="n">
        <x:f>COUNTIFS('Unit details'!$B$1273:$B$1273,$A648,'Unit details'!$V$1273:$V$1273,$A648&amp;" — "&amp;$B648,'Unit details'!$H$1273:$H$1273,"Current")</x:f>
        <x:v>1</x:v>
      </x:c>
      <x:c r="J648" s="14" t="n">
        <x:f>SUMIFS('Unit details'!$Y$1273:$Y$1273,'Unit details'!$B$1273:$B$1273,$A648,'Unit details'!$V$1273:$V$1273,$A648&amp;" — "&amp;$B648,'Unit details'!$H$1273:$H$1273,"Future")</x:f>
        <x:v>0</x:v>
      </x:c>
      <x:c r="K648" s="14" t="n">
        <x:f>COUNTIFS('Unit details'!$B$1273:$B$1273,$A648,'Unit details'!$V$1273:$V$1273,$A648&amp;" — "&amp;$B648,'Unit details'!$H$1273:$H$1273,"Uncertain")</x:f>
        <x:v>0</x:v>
      </x:c>
      <x:c r="L648" s="15" t="str">
        <x:v>Minimum identified inventory from marketing sources, not an exhaustive estate census. Nested schemes grouped under parent estate where evidenced.</x:v>
      </x:c>
      <x:c r="M648" s="15" t="str">
        <x:v>https://www.zoopla.co.uk/to-rent/commercial/details/73271883/</x:v>
      </x:c>
      <x:c r="N648" s="15" t="str"/>
    </x:row>
    <x:row r="649" ht="42" customHeight="1">
      <x:c r="A649" s="15" t="str">
        <x:v>Gravesend</x:v>
      </x:c>
      <x:c r="B649" s="15" t="str">
        <x:v>Standalone / estate not identified</x:v>
      </x:c>
      <x:c r="C649" s="15" t="str">
        <x:v>Gravesend</x:v>
      </x:c>
      <x:c r="D649" s="14" t="n">
        <x:v>58105</x:v>
      </x:c>
      <x:c r="E649" s="30" t="str">
        <x:v>Town</x:v>
      </x:c>
      <x:c r="F649" s="30" t="str">
        <x:v>Standalone / other premises</x:v>
      </x:c>
      <x:c r="G649" s="14" t="n">
        <x:f>COUNTIFS('Unit details'!$B$1274:$B$1278,$A649,'Unit details'!$V$1274:$V$1278,$A649&amp;" — "&amp;$B649,'Unit details'!$H$1274:$H$1278,"Current",'Unit details'!$E$1274:$E$1278,"Town")</x:f>
        <x:v>5</x:v>
      </x:c>
      <x:c r="H649" s="14" t="n">
        <x:f>COUNTIFS('Unit details'!$B$1274:$B$1278,$A649,'Unit details'!$V$1274:$V$1278,$A649&amp;" — "&amp;$B649,'Unit details'!$H$1274:$H$1278,"Current",'Unit details'!$E$1274:$E$1278,"Nearby")</x:f>
        <x:v>0</x:v>
      </x:c>
      <x:c r="I649" s="14" t="n">
        <x:f>COUNTIFS('Unit details'!$B$1274:$B$1278,$A649,'Unit details'!$V$1274:$V$1278,$A649&amp;" — "&amp;$B649,'Unit details'!$H$1274:$H$1278,"Current")</x:f>
        <x:v>5</x:v>
      </x:c>
      <x:c r="J649" s="14" t="n">
        <x:f>SUMIFS('Unit details'!$Y$1274:$Y$1278,'Unit details'!$B$1274:$B$1278,$A649,'Unit details'!$V$1274:$V$1278,$A649&amp;" — "&amp;$B649,'Unit details'!$H$1274:$H$1278,"Future")</x:f>
        <x:v>0</x:v>
      </x:c>
      <x:c r="K649" s="14" t="n">
        <x:f>COUNTIFS('Unit details'!$B$1274:$B$1278,$A649,'Unit details'!$V$1274:$V$1278,$A649&amp;" — "&amp;$B649,'Unit details'!$H$1274:$H$1278,"Uncertain")</x:f>
        <x:v>0</x:v>
      </x:c>
      <x:c r="L649" s="15" t="str">
        <x:v>Identified from marketing. Estate inventory is a minimum of evidenced named areas, not a council stock census.</x:v>
      </x:c>
      <x:c r="M649" s="15" t="str">
        <x:v>https://www.zoopla.co.uk/to-rent/commercial/details/67472908/</x:v>
      </x:c>
      <x:c r="N649" s="15" t="str">
        <x:v>https://www.rightmove.co.uk/properties/148534730#/?channel=COM_LET</x:v>
      </x:c>
    </x:row>
    <x:row r="650" ht="42" customHeight="1">
      <x:c r="A650" s="15" t="str">
        <x:v>Larkfield</x:v>
      </x:c>
      <x:c r="B650" s="15" t="str">
        <x:v>Access 4/20 Industrial Estate</x:v>
      </x:c>
      <x:c r="C650" s="15" t="str">
        <x:v>Aylesford</x:v>
      </x:c>
      <x:c r="D650" s="14" t="n">
        <x:v>735</x:v>
      </x:c>
      <x:c r="E650" s="30" t="str">
        <x:v>Nearby</x:v>
      </x:c>
      <x:c r="F650" s="30" t="str">
        <x:v>Estate / grouped industrial area</x:v>
      </x:c>
      <x:c r="G650" s="14" t="n">
        <x:f>COUNTIFS('Unit details'!$B$1279:$B$1279,$A650,'Unit details'!$V$1279:$V$1279,$A650&amp;" — "&amp;$B650,'Unit details'!$H$1279:$H$1279,"Current",'Unit details'!$E$1279:$E$1279,"Town")</x:f>
        <x:v>0</x:v>
      </x:c>
      <x:c r="H650" s="14" t="n">
        <x:f>COUNTIFS('Unit details'!$B$1279:$B$1279,$A650,'Unit details'!$V$1279:$V$1279,$A650&amp;" — "&amp;$B650,'Unit details'!$H$1279:$H$1279,"Current",'Unit details'!$E$1279:$E$1279,"Nearby")</x:f>
        <x:v>1</x:v>
      </x:c>
      <x:c r="I650" s="14" t="n">
        <x:f>COUNTIFS('Unit details'!$B$1279:$B$1279,$A650,'Unit details'!$V$1279:$V$1279,$A650&amp;" — "&amp;$B650,'Unit details'!$H$1279:$H$1279,"Current")</x:f>
        <x:v>1</x:v>
      </x:c>
      <x:c r="J650" s="14" t="n">
        <x:f>SUMIFS('Unit details'!$Y$1279:$Y$1279,'Unit details'!$B$1279:$B$1279,$A650,'Unit details'!$V$1279:$V$1279,$A650&amp;" — "&amp;$B650,'Unit details'!$H$1279:$H$1279,"Future")</x:f>
        <x:v>0</x:v>
      </x:c>
      <x:c r="K650" s="14" t="n">
        <x:f>COUNTIFS('Unit details'!$B$1279:$B$1279,$A650,'Unit details'!$V$1279:$V$1279,$A650&amp;" — "&amp;$B650,'Unit details'!$H$1279:$H$1279,"Uncertain")</x:f>
        <x:v>0</x:v>
      </x:c>
      <x:c r="L650" s="15" t="str">
        <x:v>Minimum identified inventory from marketing sources, not an exhaustive estate census. Nested schemes grouped under parent estate where evidenced.</x:v>
      </x:c>
      <x:c r="M650" s="15" t="str">
        <x:v>https://www.rightmove.co.uk/properties/774534905491008#/?channel=COM_LET</x:v>
      </x:c>
      <x:c r="N650" s="15" t="str"/>
    </x:row>
    <x:row r="651" ht="42" customHeight="1">
      <x:c r="A651" s="15" t="str">
        <x:v>Larkfield</x:v>
      </x:c>
      <x:c r="B651" s="15" t="str">
        <x:v>Forstal Industrial Estate</x:v>
      </x:c>
      <x:c r="C651" s="15" t="str">
        <x:v>Aylesford</x:v>
      </x:c>
      <x:c r="D651" s="14" t="n">
        <x:v>735</x:v>
      </x:c>
      <x:c r="E651" s="30" t="str">
        <x:v>Nearby</x:v>
      </x:c>
      <x:c r="F651" s="30" t="str">
        <x:v>Estate / grouped industrial area</x:v>
      </x:c>
      <x:c r="G651" s="14" t="n">
        <x:f>COUNTIFS('Unit details'!$B$1280:$B$1280,$A651,'Unit details'!$V$1280:$V$1280,$A651&amp;" — "&amp;$B651,'Unit details'!$H$1280:$H$1280,"Current",'Unit details'!$E$1280:$E$1280,"Town")</x:f>
        <x:v>0</x:v>
      </x:c>
      <x:c r="H651" s="14" t="n">
        <x:f>COUNTIFS('Unit details'!$B$1280:$B$1280,$A651,'Unit details'!$V$1280:$V$1280,$A651&amp;" — "&amp;$B651,'Unit details'!$H$1280:$H$1280,"Current",'Unit details'!$E$1280:$E$1280,"Nearby")</x:f>
        <x:v>1</x:v>
      </x:c>
      <x:c r="I651" s="14" t="n">
        <x:f>COUNTIFS('Unit details'!$B$1280:$B$1280,$A651,'Unit details'!$V$1280:$V$1280,$A651&amp;" — "&amp;$B651,'Unit details'!$H$1280:$H$1280,"Current")</x:f>
        <x:v>1</x:v>
      </x:c>
      <x:c r="J651" s="14" t="n">
        <x:f>SUMIFS('Unit details'!$Y$1280:$Y$1280,'Unit details'!$B$1280:$B$1280,$A651,'Unit details'!$V$1280:$V$1280,$A651&amp;" — "&amp;$B651,'Unit details'!$H$1280:$H$1280,"Future")</x:f>
        <x:v>0</x:v>
      </x:c>
      <x:c r="K651" s="14" t="n">
        <x:f>COUNTIFS('Unit details'!$B$1280:$B$1280,$A651,'Unit details'!$V$1280:$V$1280,$A651&amp;" — "&amp;$B651,'Unit details'!$H$1280:$H$1280,"Uncertain")</x:f>
        <x:v>0</x:v>
      </x:c>
      <x:c r="L651" s="15" t="str">
        <x:v>Minimum identified inventory from marketing sources, not an exhaustive estate census. Nested schemes grouped under parent estate where evidenced.</x:v>
      </x:c>
      <x:c r="M651" s="15" t="str">
        <x:v>https://www.zoopla.co.uk/to-rent/commercial/details/68440049/</x:v>
      </x:c>
      <x:c r="N651" s="15" t="str">
        <x:v>https://www.rightmove.co.uk/properties/773343089867025#/?channel=COM_LET</x:v>
      </x:c>
    </x:row>
    <x:row r="652" ht="62" customHeight="1">
      <x:c r="A652" s="15" t="str">
        <x:v>Larkfield</x:v>
      </x:c>
      <x:c r="B652" s="15" t="str">
        <x:v>Larkfield Trading Estate</x:v>
      </x:c>
      <x:c r="C652" s="15" t="str">
        <x:v>Aylesford</x:v>
      </x:c>
      <x:c r="D652" s="14" t="n">
        <x:v>735</x:v>
      </x:c>
      <x:c r="E652" s="30" t="str">
        <x:v>Nearby</x:v>
      </x:c>
      <x:c r="F652" s="30" t="str">
        <x:v>Estate / grouped industrial area</x:v>
      </x:c>
      <x:c r="G652" s="14" t="n">
        <x:f>COUNTIFS('Unit details'!$B$1281:$B$1282,$A652,'Unit details'!$V$1281:$V$1282,$A652&amp;" — "&amp;$B652,'Unit details'!$H$1281:$H$1282,"Current",'Unit details'!$E$1281:$E$1282,"Town")</x:f>
        <x:v>0</x:v>
      </x:c>
      <x:c r="H652" s="14" t="n">
        <x:f>COUNTIFS('Unit details'!$B$1281:$B$1282,$A652,'Unit details'!$V$1281:$V$1282,$A652&amp;" — "&amp;$B652,'Unit details'!$H$1281:$H$1282,"Current",'Unit details'!$E$1281:$E$1282,"Nearby")</x:f>
        <x:v>2</x:v>
      </x:c>
      <x:c r="I652" s="14" t="n">
        <x:f>COUNTIFS('Unit details'!$B$1281:$B$1282,$A652,'Unit details'!$V$1281:$V$1282,$A652&amp;" — "&amp;$B652,'Unit details'!$H$1281:$H$1282,"Current")</x:f>
        <x:v>2</x:v>
      </x:c>
      <x:c r="J652" s="14" t="n">
        <x:f>SUMIFS('Unit details'!$Y$1281:$Y$1282,'Unit details'!$B$1281:$B$1282,$A652,'Unit details'!$V$1281:$V$1282,$A652&amp;" — "&amp;$B652,'Unit details'!$H$1281:$H$1282,"Future")</x:f>
        <x:v>0</x:v>
      </x:c>
      <x:c r="K652" s="14" t="n">
        <x:f>COUNTIFS('Unit details'!$B$1281:$B$1282,$A652,'Unit details'!$V$1281:$V$1282,$A652&amp;" — "&amp;$B652,'Unit details'!$H$1281:$H$1282,"Uncertain")</x:f>
        <x:v>0</x:v>
      </x:c>
      <x:c r="L652" s="15" t="str">
        <x:v>Minimum identified inventory from marketing sources, not an exhaustive estate census. Nested schemes grouped under parent estate where evidenced. Further unit-specific sources are in Unit details.</x:v>
      </x:c>
      <x:c r="M652" s="15" t="str">
        <x:v>https://www.zoopla.co.uk/to-rent/commercial/details/67459796/</x:v>
      </x:c>
      <x:c r="N652" s="15" t="str">
        <x:v>https://www.rightmove.co.uk/properties/760931028578305#/?channel=COM_LET
https://www.rightmove.co.uk/properties/762161308281073#/?channel=COM_LET</x:v>
      </x:c>
    </x:row>
    <x:row r="653" ht="49" customHeight="1">
      <x:c r="A653" s="15" t="str">
        <x:v>Larkfield</x:v>
      </x:c>
      <x:c r="B653" s="15" t="str">
        <x:v>Mill Hall Business Estate</x:v>
      </x:c>
      <x:c r="C653" s="15" t="str">
        <x:v>Aylesford</x:v>
      </x:c>
      <x:c r="D653" s="14" t="n">
        <x:v>735</x:v>
      </x:c>
      <x:c r="E653" s="30" t="str">
        <x:v>Nearby</x:v>
      </x:c>
      <x:c r="F653" s="30" t="str">
        <x:v>Estate / grouped industrial area</x:v>
      </x:c>
      <x:c r="G653" s="14" t="n">
        <x:f>COUNTIFS('Unit details'!$B$1283:$B$1284,$A653,'Unit details'!$V$1283:$V$1284,$A653&amp;" — "&amp;$B653,'Unit details'!$H$1283:$H$1284,"Current",'Unit details'!$E$1283:$E$1284,"Town")</x:f>
        <x:v>0</x:v>
      </x:c>
      <x:c r="H653" s="14" t="n">
        <x:f>COUNTIFS('Unit details'!$B$1283:$B$1284,$A653,'Unit details'!$V$1283:$V$1284,$A653&amp;" — "&amp;$B653,'Unit details'!$H$1283:$H$1284,"Current",'Unit details'!$E$1283:$E$1284,"Nearby")</x:f>
        <x:v>2</x:v>
      </x:c>
      <x:c r="I653" s="14" t="n">
        <x:f>COUNTIFS('Unit details'!$B$1283:$B$1284,$A653,'Unit details'!$V$1283:$V$1284,$A653&amp;" — "&amp;$B653,'Unit details'!$H$1283:$H$1284,"Current")</x:f>
        <x:v>2</x:v>
      </x:c>
      <x:c r="J653" s="14" t="n">
        <x:f>SUMIFS('Unit details'!$Y$1283:$Y$1284,'Unit details'!$B$1283:$B$1284,$A653,'Unit details'!$V$1283:$V$1284,$A653&amp;" — "&amp;$B653,'Unit details'!$H$1283:$H$1284,"Future")</x:f>
        <x:v>0</x:v>
      </x:c>
      <x:c r="K653" s="14" t="n">
        <x:f>COUNTIFS('Unit details'!$B$1283:$B$1284,$A653,'Unit details'!$V$1283:$V$1284,$A653&amp;" — "&amp;$B653,'Unit details'!$H$1283:$H$1284,"Uncertain")</x:f>
        <x:v>0</x:v>
      </x:c>
      <x:c r="L653" s="15" t="str">
        <x:v>Minimum identified inventory from marketing sources, not an exhaustive estate census. Nested schemes grouped under parent estate where evidenced. Further unit-specific sources are in Unit details.</x:v>
      </x:c>
      <x:c r="M653" s="15" t="str">
        <x:v>https://www.zoopla.co.uk/to-rent/commercial/details/72228117/</x:v>
      </x:c>
      <x:c r="N653" s="15" t="str">
        <x:v>https://www.rightmove.co.uk/properties/760938303836096#/?channel=COM_LET
https://www.zoopla.co.uk/to-rent/commercial/details/68848667/</x:v>
      </x:c>
    </x:row>
    <x:row r="654" ht="49" customHeight="1">
      <x:c r="A654" s="15" t="str">
        <x:v>Larkfield</x:v>
      </x:c>
      <x:c r="B654" s="15" t="str">
        <x:v>Quarry Wood Industrial Estate</x:v>
      </x:c>
      <x:c r="C654" s="15" t="str">
        <x:v>Aylesford</x:v>
      </x:c>
      <x:c r="D654" s="14" t="n">
        <x:v>735</x:v>
      </x:c>
      <x:c r="E654" s="30" t="str">
        <x:v>Nearby</x:v>
      </x:c>
      <x:c r="F654" s="30" t="str">
        <x:v>Estate / grouped industrial area</x:v>
      </x:c>
      <x:c r="G654" s="14" t="n">
        <x:f>COUNTIFS('Unit details'!$B$1285:$B$1292,$A654,'Unit details'!$V$1285:$V$1292,$A654&amp;" — "&amp;$B654,'Unit details'!$H$1285:$H$1292,"Current",'Unit details'!$E$1285:$E$1292,"Town")</x:f>
        <x:v>0</x:v>
      </x:c>
      <x:c r="H654" s="14" t="n">
        <x:f>COUNTIFS('Unit details'!$B$1285:$B$1292,$A654,'Unit details'!$V$1285:$V$1292,$A654&amp;" — "&amp;$B654,'Unit details'!$H$1285:$H$1292,"Current",'Unit details'!$E$1285:$E$1292,"Nearby")</x:f>
        <x:v>6</x:v>
      </x:c>
      <x:c r="I654" s="14" t="n">
        <x:f>COUNTIFS('Unit details'!$B$1285:$B$1292,$A654,'Unit details'!$V$1285:$V$1292,$A654&amp;" — "&amp;$B654,'Unit details'!$H$1285:$H$1292,"Current")</x:f>
        <x:v>6</x:v>
      </x:c>
      <x:c r="J654" s="14" t="n">
        <x:f>SUMIFS('Unit details'!$Y$1285:$Y$1292,'Unit details'!$B$1285:$B$1292,$A654,'Unit details'!$V$1285:$V$1292,$A654&amp;" — "&amp;$B654,'Unit details'!$H$1285:$H$1292,"Future")</x:f>
        <x:v>0</x:v>
      </x:c>
      <x:c r="K654" s="14" t="n">
        <x:f>COUNTIFS('Unit details'!$B$1285:$B$1292,$A654,'Unit details'!$V$1285:$V$1292,$A654&amp;" — "&amp;$B654,'Unit details'!$H$1285:$H$1292,"Uncertain")</x:f>
        <x:v>2</x:v>
      </x:c>
      <x:c r="L654" s="15" t="str">
        <x:v>Minimum identified inventory from marketing sources, not an exhaustive estate census. Nested schemes grouped under parent estate where evidenced. Further unit-specific sources are in Unit details.</x:v>
      </x:c>
      <x:c r="M654" s="15" t="str">
        <x:v>https://www.zoopla.co.uk/to-rent/commercial/details/74504484/</x:v>
      </x:c>
      <x:c r="N654" s="15" t="str">
        <x:v>https://www.rightmove.co.uk/properties/779935157856896#/?channel=COM_LET
https://www.zoopla.co.uk/to-rent/commercial/details/73864757/</x:v>
      </x:c>
    </x:row>
    <x:row r="655" ht="49" customHeight="1">
      <x:c r="A655" s="15" t="str">
        <x:v>Larkfield</x:v>
      </x:c>
      <x:c r="B655" s="15" t="str">
        <x:v>Standalone / estate not identified</x:v>
      </x:c>
      <x:c r="C655" s="15" t="str">
        <x:v>Aylesford</x:v>
      </x:c>
      <x:c r="D655" s="14" t="n">
        <x:v>735</x:v>
      </x:c>
      <x:c r="E655" s="30" t="str">
        <x:v>Nearby</x:v>
      </x:c>
      <x:c r="F655" s="30" t="str">
        <x:v>Standalone / other premises</x:v>
      </x:c>
      <x:c r="G655" s="14" t="n">
        <x:f>COUNTIFS('Unit details'!$B$1293:$B$1294,$A655,'Unit details'!$V$1293:$V$1294,$A655&amp;" — "&amp;$B655,'Unit details'!$H$1293:$H$1294,"Current",'Unit details'!$E$1293:$E$1294,"Town")</x:f>
        <x:v>0</x:v>
      </x:c>
      <x:c r="H655" s="14" t="n">
        <x:f>COUNTIFS('Unit details'!$B$1293:$B$1294,$A655,'Unit details'!$V$1293:$V$1294,$A655&amp;" — "&amp;$B655,'Unit details'!$H$1293:$H$1294,"Current",'Unit details'!$E$1293:$E$1294,"Nearby")</x:f>
        <x:v>2</x:v>
      </x:c>
      <x:c r="I655" s="14" t="n">
        <x:f>COUNTIFS('Unit details'!$B$1293:$B$1294,$A655,'Unit details'!$V$1293:$V$1294,$A655&amp;" — "&amp;$B655,'Unit details'!$H$1293:$H$1294,"Current")</x:f>
        <x:v>2</x:v>
      </x:c>
      <x:c r="J655" s="14" t="n">
        <x:f>SUMIFS('Unit details'!$Y$1293:$Y$1294,'Unit details'!$B$1293:$B$1294,$A655,'Unit details'!$V$1293:$V$1294,$A655&amp;" — "&amp;$B655,'Unit details'!$H$1293:$H$1294,"Future")</x:f>
        <x:v>0</x:v>
      </x:c>
      <x:c r="K655" s="14" t="n">
        <x:f>COUNTIFS('Unit details'!$B$1293:$B$1294,$A655,'Unit details'!$V$1293:$V$1294,$A655&amp;" — "&amp;$B655,'Unit details'!$H$1293:$H$1294,"Uncertain")</x:f>
        <x:v>0</x:v>
      </x:c>
      <x:c r="L655" s="15" t="str">
        <x:v>Identified from marketing. Estate inventory is a minimum of evidenced named areas, not a council stock census. Further unit-specific sources are in Unit details.</x:v>
      </x:c>
      <x:c r="M655" s="15" t="str">
        <x:v>https://www.zoopla.co.uk/to-rent/commercial/details/72409197/</x:v>
      </x:c>
      <x:c r="N655" s="15" t="str">
        <x:v>https://www.zoopla.co.uk/to-rent/commercial/details/70818936/
https://www.rightmove.co.uk/properties/172115420#/?channel=COM_LET</x:v>
      </x:c>
    </x:row>
    <x:row r="656" ht="49" customHeight="1">
      <x:c r="A656" s="15" t="str">
        <x:v>Maidstone</x:v>
      </x:c>
      <x:c r="B656" s="15" t="str">
        <x:v>Bredhurst Business Park</x:v>
      </x:c>
      <x:c r="C656" s="15" t="str">
        <x:v>Boxley</x:v>
      </x:c>
      <x:c r="D656" s="14"/>
      <x:c r="E656" s="30" t="str">
        <x:v>Nearby</x:v>
      </x:c>
      <x:c r="F656" s="30" t="str">
        <x:v>Estate / grouped industrial area</x:v>
      </x:c>
      <x:c r="G656" s="14" t="n">
        <x:f>COUNTIFS('Unit details'!$B$1295:$B$1297,$A656,'Unit details'!$V$1295:$V$1297,$A656&amp;" — "&amp;$B656,'Unit details'!$H$1295:$H$1297,"Current",'Unit details'!$E$1295:$E$1297,"Town")</x:f>
        <x:v>0</x:v>
      </x:c>
      <x:c r="H656" s="14" t="n">
        <x:f>COUNTIFS('Unit details'!$B$1295:$B$1297,$A656,'Unit details'!$V$1295:$V$1297,$A656&amp;" — "&amp;$B656,'Unit details'!$H$1295:$H$1297,"Current",'Unit details'!$E$1295:$E$1297,"Nearby")</x:f>
        <x:v>0</x:v>
      </x:c>
      <x:c r="I656" s="14" t="n">
        <x:f>COUNTIFS('Unit details'!$B$1295:$B$1297,$A656,'Unit details'!$V$1295:$V$1297,$A656&amp;" — "&amp;$B656,'Unit details'!$H$1295:$H$1297,"Current")</x:f>
        <x:v>0</x:v>
      </x:c>
      <x:c r="J656" s="14" t="n">
        <x:f>SUMIFS('Unit details'!$Y$1295:$Y$1297,'Unit details'!$B$1295:$B$1297,$A656,'Unit details'!$V$1295:$V$1297,$A656&amp;" — "&amp;$B656,'Unit details'!$H$1295:$H$1297,"Future")</x:f>
        <x:v>2</x:v>
      </x:c>
      <x:c r="K656" s="14" t="n">
        <x:f>COUNTIFS('Unit details'!$B$1295:$B$1297,$A656,'Unit details'!$V$1295:$V$1297,$A656&amp;" — "&amp;$B656,'Unit details'!$H$1295:$H$1297,"Uncertain")</x:f>
        <x:v>1</x:v>
      </x:c>
      <x:c r="L656" s="15" t="str">
        <x:v>Minimum identified inventory from marketing sources, not an exhaustive estate census. Nested schemes grouped under parent estate where evidenced. Further unit-specific sources are in Unit details.</x:v>
      </x:c>
      <x:c r="M656" s="15" t="str">
        <x:v>https://www.zoopla.co.uk/to-rent/commercial/details/62439109/</x:v>
      </x:c>
      <x:c r="N656" s="15" t="str">
        <x:v>https://www.rightmove.co.uk/properties/782522701778912#/?channel=COM_LET
https://www.zoopla.co.uk/to-rent/commercial/details/74615836/</x:v>
      </x:c>
    </x:row>
    <x:row r="657" ht="49" customHeight="1">
      <x:c r="A657" s="15" t="str">
        <x:v>Maidstone</x:v>
      </x:c>
      <x:c r="B657" s="15" t="str">
        <x:v>LOC8 Business Park</x:v>
      </x:c>
      <x:c r="C657" s="15" t="str">
        <x:v>Hollingbourne</x:v>
      </x:c>
      <x:c r="D657" s="14"/>
      <x:c r="E657" s="30" t="str">
        <x:v>Nearby</x:v>
      </x:c>
      <x:c r="F657" s="30" t="str">
        <x:v>Estate / grouped industrial area</x:v>
      </x:c>
      <x:c r="G657" s="14" t="n">
        <x:f>COUNTIFS('Unit details'!$B$1298:$B$1298,$A657,'Unit details'!$V$1298:$V$1298,$A657&amp;" — "&amp;$B657,'Unit details'!$H$1298:$H$1298,"Current",'Unit details'!$E$1298:$E$1298,"Town")</x:f>
        <x:v>0</x:v>
      </x:c>
      <x:c r="H657" s="14" t="n">
        <x:f>COUNTIFS('Unit details'!$B$1298:$B$1298,$A657,'Unit details'!$V$1298:$V$1298,$A657&amp;" — "&amp;$B657,'Unit details'!$H$1298:$H$1298,"Current",'Unit details'!$E$1298:$E$1298,"Nearby")</x:f>
        <x:v>1</x:v>
      </x:c>
      <x:c r="I657" s="14" t="n">
        <x:f>COUNTIFS('Unit details'!$B$1298:$B$1298,$A657,'Unit details'!$V$1298:$V$1298,$A657&amp;" — "&amp;$B657,'Unit details'!$H$1298:$H$1298,"Current")</x:f>
        <x:v>1</x:v>
      </x:c>
      <x:c r="J657" s="14" t="n">
        <x:f>SUMIFS('Unit details'!$Y$1298:$Y$1298,'Unit details'!$B$1298:$B$1298,$A657,'Unit details'!$V$1298:$V$1298,$A657&amp;" — "&amp;$B657,'Unit details'!$H$1298:$H$1298,"Future")</x:f>
        <x:v>0</x:v>
      </x:c>
      <x:c r="K657" s="14" t="n">
        <x:f>COUNTIFS('Unit details'!$B$1298:$B$1298,$A657,'Unit details'!$V$1298:$V$1298,$A657&amp;" — "&amp;$B657,'Unit details'!$H$1298:$H$1298,"Uncertain")</x:f>
        <x:v>0</x:v>
      </x:c>
      <x:c r="L657" s="15" t="str">
        <x:v>Minimum identified inventory from marketing sources, not an exhaustive estate census. Nested schemes grouped under parent estate where evidenced. Further unit-specific sources are in Unit details.</x:v>
      </x:c>
      <x:c r="M657" s="15" t="str">
        <x:v>https://www.zoopla.co.uk/to-rent/commercial/details/73714460/</x:v>
      </x:c>
      <x:c r="N657" s="15" t="str">
        <x:v>https://www.zoopla.co.uk/to-rent/commercial/details/73101784/
https://www.rightmove.co.uk/properties/763290268106080#/?channel=COM_LET</x:v>
      </x:c>
    </x:row>
    <x:row r="658" ht="49" customHeight="1">
      <x:c r="A658" s="15" t="str">
        <x:v>Maidstone</x:v>
      </x:c>
      <x:c r="B658" s="15" t="str">
        <x:v>Lodge Road Industrial Estate</x:v>
      </x:c>
      <x:c r="C658" s="15" t="str">
        <x:v>Staplehurst</x:v>
      </x:c>
      <x:c r="D658" s="14" t="n">
        <x:v>6180</x:v>
      </x:c>
      <x:c r="E658" s="30" t="str">
        <x:v>Nearby</x:v>
      </x:c>
      <x:c r="F658" s="30" t="str">
        <x:v>Estate / grouped industrial area</x:v>
      </x:c>
      <x:c r="G658" s="14" t="n">
        <x:f>COUNTIFS('Unit details'!$B$1299:$B$1300,$A658,'Unit details'!$V$1299:$V$1300,$A658&amp;" — "&amp;$B658,'Unit details'!$H$1299:$H$1300,"Current",'Unit details'!$E$1299:$E$1300,"Town")</x:f>
        <x:v>0</x:v>
      </x:c>
      <x:c r="H658" s="14" t="n">
        <x:f>COUNTIFS('Unit details'!$B$1299:$B$1300,$A658,'Unit details'!$V$1299:$V$1300,$A658&amp;" — "&amp;$B658,'Unit details'!$H$1299:$H$1300,"Current",'Unit details'!$E$1299:$E$1300,"Nearby")</x:f>
        <x:v>2</x:v>
      </x:c>
      <x:c r="I658" s="14" t="n">
        <x:f>COUNTIFS('Unit details'!$B$1299:$B$1300,$A658,'Unit details'!$V$1299:$V$1300,$A658&amp;" — "&amp;$B658,'Unit details'!$H$1299:$H$1300,"Current")</x:f>
        <x:v>2</x:v>
      </x:c>
      <x:c r="J658" s="14" t="n">
        <x:f>SUMIFS('Unit details'!$Y$1299:$Y$1300,'Unit details'!$B$1299:$B$1300,$A658,'Unit details'!$V$1299:$V$1300,$A658&amp;" — "&amp;$B658,'Unit details'!$H$1299:$H$1300,"Future")</x:f>
        <x:v>0</x:v>
      </x:c>
      <x:c r="K658" s="14" t="n">
        <x:f>COUNTIFS('Unit details'!$B$1299:$B$1300,$A658,'Unit details'!$V$1299:$V$1300,$A658&amp;" — "&amp;$B658,'Unit details'!$H$1299:$H$1300,"Uncertain")</x:f>
        <x:v>0</x:v>
      </x:c>
      <x:c r="L658" s="15" t="str">
        <x:v>Minimum identified inventory from marketing sources, not an exhaustive estate census. Nested schemes grouped under parent estate where evidenced. Further unit-specific sources are in Unit details.</x:v>
      </x:c>
      <x:c r="M658" s="15" t="str">
        <x:v>https://www.zoopla.co.uk/to-rent/commercial/details/74191633/</x:v>
      </x:c>
      <x:c r="N658" s="15" t="str">
        <x:v>https://www.zoopla.co.uk/to-rent/commercial/details/72628268/
https://www.rightmove.co.uk/properties/760904354955888#/?channel=COM_LET</x:v>
      </x:c>
    </x:row>
    <x:row r="659" ht="42" customHeight="1">
      <x:c r="A659" s="15" t="str">
        <x:v>Maidstone</x:v>
      </x:c>
      <x:c r="B659" s="15" t="str">
        <x:v>Standalone / estate not identified</x:v>
      </x:c>
      <x:c r="C659" s="15" t="str">
        <x:v>Lenham</x:v>
      </x:c>
      <x:c r="D659" s="14"/>
      <x:c r="E659" s="30" t="str">
        <x:v>Nearby</x:v>
      </x:c>
      <x:c r="F659" s="30" t="str">
        <x:v>Standalone / other premises</x:v>
      </x:c>
      <x:c r="G659" s="14" t="n">
        <x:f>COUNTIFS('Unit details'!$B$1301:$B$1333,$A659,'Unit details'!$V$1301:$V$1333,$A659&amp;" — "&amp;$B659,'Unit details'!$H$1301:$H$1333,"Current",'Unit details'!$E$1301:$E$1333,"Town")</x:f>
        <x:v>3</x:v>
      </x:c>
      <x:c r="H659" s="14" t="n">
        <x:f>COUNTIFS('Unit details'!$B$1301:$B$1333,$A659,'Unit details'!$V$1301:$V$1333,$A659&amp;" — "&amp;$B659,'Unit details'!$H$1301:$H$1333,"Current",'Unit details'!$E$1301:$E$1333,"Nearby")</x:f>
        <x:v>8</x:v>
      </x:c>
      <x:c r="I659" s="14" t="n">
        <x:f>COUNTIFS('Unit details'!$B$1301:$B$1333,$A659,'Unit details'!$V$1301:$V$1333,$A659&amp;" — "&amp;$B659,'Unit details'!$H$1301:$H$1333,"Current")</x:f>
        <x:v>11</x:v>
      </x:c>
      <x:c r="J659" s="14" t="n">
        <x:f>SUMIFS('Unit details'!$Y$1301:$Y$1333,'Unit details'!$B$1301:$B$1333,$A659,'Unit details'!$V$1301:$V$1333,$A659&amp;" — "&amp;$B659,'Unit details'!$H$1301:$H$1333,"Future")</x:f>
        <x:v>0</x:v>
      </x:c>
      <x:c r="K659" s="14" t="n">
        <x:f>COUNTIFS('Unit details'!$B$1301:$B$1333,$A659,'Unit details'!$V$1301:$V$1333,$A659&amp;" — "&amp;$B659,'Unit details'!$H$1301:$H$1333,"Uncertain")</x:f>
        <x:v>0</x:v>
      </x:c>
      <x:c r="L659" s="15" t="str">
        <x:v>Identified from marketing. Estate inventory is a minimum of evidenced named areas, not a council stock census.</x:v>
      </x:c>
      <x:c r="M659" s="15" t="str">
        <x:v>https://www.zoopla.co.uk/to-rent/commercial/details/72479446/</x:v>
      </x:c>
      <x:c r="N659" s="15" t="str">
        <x:v>https://www.rightmove.co.uk/properties/758746312281697#/?channel=COM_LET</x:v>
      </x:c>
    </x:row>
    <x:row r="660" ht="42" customHeight="1">
      <x:c r="A660" s="15" t="str">
        <x:v>Maidstone</x:v>
      </x:c>
      <x:c r="B660" s="15" t="str">
        <x:v>Willows Business Park</x:v>
      </x:c>
      <x:c r="C660" s="15" t="str">
        <x:v>Marden</x:v>
      </x:c>
      <x:c r="D660" s="14"/>
      <x:c r="E660" s="30" t="str">
        <x:v>Nearby</x:v>
      </x:c>
      <x:c r="F660" s="30" t="str">
        <x:v>Estate / grouped industrial area</x:v>
      </x:c>
      <x:c r="G660" s="14" t="n">
        <x:f>COUNTIFS('Unit details'!$B$1309:$B$1309,$A660,'Unit details'!$V$1309:$V$1309,$A660&amp;" — "&amp;$B660,'Unit details'!$H$1309:$H$1309,"Current",'Unit details'!$E$1309:$E$1309,"Town")</x:f>
        <x:v>0</x:v>
      </x:c>
      <x:c r="H660" s="14" t="n">
        <x:f>COUNTIFS('Unit details'!$B$1309:$B$1309,$A660,'Unit details'!$V$1309:$V$1309,$A660&amp;" — "&amp;$B660,'Unit details'!$H$1309:$H$1309,"Current",'Unit details'!$E$1309:$E$1309,"Nearby")</x:f>
        <x:v>1</x:v>
      </x:c>
      <x:c r="I660" s="14" t="n">
        <x:f>COUNTIFS('Unit details'!$B$1309:$B$1309,$A660,'Unit details'!$V$1309:$V$1309,$A660&amp;" — "&amp;$B660,'Unit details'!$H$1309:$H$1309,"Current")</x:f>
        <x:v>1</x:v>
      </x:c>
      <x:c r="J660" s="14" t="n">
        <x:f>SUMIFS('Unit details'!$Y$1309:$Y$1309,'Unit details'!$B$1309:$B$1309,$A660,'Unit details'!$V$1309:$V$1309,$A660&amp;" — "&amp;$B660,'Unit details'!$H$1309:$H$1309,"Future")</x:f>
        <x:v>0</x:v>
      </x:c>
      <x:c r="K660" s="14" t="n">
        <x:f>COUNTIFS('Unit details'!$B$1309:$B$1309,$A660,'Unit details'!$V$1309:$V$1309,$A660&amp;" — "&amp;$B660,'Unit details'!$H$1309:$H$1309,"Uncertain")</x:f>
        <x:v>0</x:v>
      </x:c>
      <x:c r="L660" s="15" t="str">
        <x:v>Minimum identified inventory from marketing sources, not an exhaustive estate census. Nested schemes grouped under parent estate where evidenced.</x:v>
      </x:c>
      <x:c r="M660" s="15" t="str">
        <x:v>https://www.zoopla.co.uk/to-rent/commercial/details/73063307/</x:v>
      </x:c>
      <x:c r="N660" s="15" t="str">
        <x:v>https://www.rightmove.co.uk/properties/760905145643489#/?channel=COM_LET</x:v>
      </x:c>
    </x:row>
    <x:row r="661" ht="62" customHeight="1">
      <x:c r="A661" s="15" t="str">
        <x:v>Maidstone</x:v>
      </x:c>
      <x:c r="B661" s="15" t="str">
        <x:v>Yalding Enterprise Park</x:v>
      </x:c>
      <x:c r="C661" s="15" t="str">
        <x:v>Yalding</x:v>
      </x:c>
      <x:c r="D661" s="14" t="n">
        <x:v>1550</x:v>
      </x:c>
      <x:c r="E661" s="30" t="str">
        <x:v>Nearby</x:v>
      </x:c>
      <x:c r="F661" s="30" t="str">
        <x:v>Estate / grouped industrial area</x:v>
      </x:c>
      <x:c r="G661" s="14" t="n">
        <x:f>COUNTIFS('Unit details'!$B$1310:$B$1322,$A661,'Unit details'!$V$1310:$V$1322,$A661&amp;" — "&amp;$B661,'Unit details'!$H$1310:$H$1322,"Current",'Unit details'!$E$1310:$E$1322,"Town")</x:f>
        <x:v>0</x:v>
      </x:c>
      <x:c r="H661" s="14" t="n">
        <x:f>COUNTIFS('Unit details'!$B$1310:$B$1322,$A661,'Unit details'!$V$1310:$V$1322,$A661&amp;" — "&amp;$B661,'Unit details'!$H$1310:$H$1322,"Current",'Unit details'!$E$1310:$E$1322,"Nearby")</x:f>
        <x:v>13</x:v>
      </x:c>
      <x:c r="I661" s="14" t="n">
        <x:f>COUNTIFS('Unit details'!$B$1310:$B$1322,$A661,'Unit details'!$V$1310:$V$1322,$A661&amp;" — "&amp;$B661,'Unit details'!$H$1310:$H$1322,"Current")</x:f>
        <x:v>13</x:v>
      </x:c>
      <x:c r="J661" s="14" t="n">
        <x:f>SUMIFS('Unit details'!$Y$1310:$Y$1322,'Unit details'!$B$1310:$B$1322,$A661,'Unit details'!$V$1310:$V$1322,$A661&amp;" — "&amp;$B661,'Unit details'!$H$1310:$H$1322,"Future")</x:f>
        <x:v>0</x:v>
      </x:c>
      <x:c r="K661" s="14" t="n">
        <x:f>COUNTIFS('Unit details'!$B$1310:$B$1322,$A661,'Unit details'!$V$1310:$V$1322,$A661&amp;" — "&amp;$B661,'Unit details'!$H$1310:$H$1322,"Uncertain")</x:f>
        <x:v>0</x:v>
      </x:c>
      <x:c r="L661" s="15" t="str">
        <x:v>Minimum identified inventory from marketing sources, not an exhaustive estate census. Nested schemes grouped under parent estate where evidenced. Further unit-specific sources are in Unit details.</x:v>
      </x:c>
      <x:c r="M661" s="15" t="str">
        <x:v>https://www.rightmove.co.uk/properties/773244129476336#/?channel=COM_LET</x:v>
      </x:c>
      <x:c r="N661" s="15" t="str">
        <x:v>https://www.rightmove.co.uk/properties/773244064522705#/?channel=COM_LET
https://www.rightmove.co.uk/properties/773244055985985#/?channel=COM_LET</x:v>
      </x:c>
    </x:row>
    <x:row r="662" ht="42" customHeight="1">
      <x:c r="A662" s="15" t="str">
        <x:v>Maidstone</x:v>
      </x:c>
      <x:c r="B662" s="15" t="str">
        <x:v>20/20 Industrial Estate</x:v>
      </x:c>
      <x:c r="C662" s="15" t="str">
        <x:v>Maidstone</x:v>
      </x:c>
      <x:c r="D662" s="14" t="n">
        <x:v>109490</x:v>
      </x:c>
      <x:c r="E662" s="30" t="str">
        <x:v>Town</x:v>
      </x:c>
      <x:c r="F662" s="30" t="str">
        <x:v>Estate / grouped industrial area</x:v>
      </x:c>
      <x:c r="G662" s="14" t="n">
        <x:f>COUNTIFS('Unit details'!$B$1323:$B$1324,$A662,'Unit details'!$V$1323:$V$1324,$A662&amp;" — "&amp;$B662,'Unit details'!$H$1323:$H$1324,"Current",'Unit details'!$E$1323:$E$1324,"Town")</x:f>
        <x:v>2</x:v>
      </x:c>
      <x:c r="H662" s="14" t="n">
        <x:f>COUNTIFS('Unit details'!$B$1323:$B$1324,$A662,'Unit details'!$V$1323:$V$1324,$A662&amp;" — "&amp;$B662,'Unit details'!$H$1323:$H$1324,"Current",'Unit details'!$E$1323:$E$1324,"Nearby")</x:f>
        <x:v>0</x:v>
      </x:c>
      <x:c r="I662" s="14" t="n">
        <x:f>COUNTIFS('Unit details'!$B$1323:$B$1324,$A662,'Unit details'!$V$1323:$V$1324,$A662&amp;" — "&amp;$B662,'Unit details'!$H$1323:$H$1324,"Current")</x:f>
        <x:v>2</x:v>
      </x:c>
      <x:c r="J662" s="14" t="n">
        <x:f>SUMIFS('Unit details'!$Y$1323:$Y$1324,'Unit details'!$B$1323:$B$1324,$A662,'Unit details'!$V$1323:$V$1324,$A662&amp;" — "&amp;$B662,'Unit details'!$H$1323:$H$1324,"Future")</x:f>
        <x:v>0</x:v>
      </x:c>
      <x:c r="K662" s="14" t="n">
        <x:f>COUNTIFS('Unit details'!$B$1323:$B$1324,$A662,'Unit details'!$V$1323:$V$1324,$A662&amp;" — "&amp;$B662,'Unit details'!$H$1323:$H$1324,"Uncertain")</x:f>
        <x:v>0</x:v>
      </x:c>
      <x:c r="L662" s="15" t="str">
        <x:v>Minimum identified inventory from marketing sources, not an exhaustive estate census. Nested schemes grouped under parent estate where evidenced.</x:v>
      </x:c>
      <x:c r="M662" s="15" t="str">
        <x:v>https://www.zoopla.co.uk/to-rent/commercial/details/70015719/</x:v>
      </x:c>
      <x:c r="N662" s="15" t="str">
        <x:v>https://www.zoopla.co.uk/to-rent/commercial/details/73624833/</x:v>
      </x:c>
    </x:row>
    <x:row r="663" ht="49" customHeight="1">
      <x:c r="A663" s="15" t="str">
        <x:v>Maidstone</x:v>
      </x:c>
      <x:c r="B663" s="15" t="str">
        <x:v>Eclipse Park</x:v>
      </x:c>
      <x:c r="C663" s="15" t="str">
        <x:v>Maidstone</x:v>
      </x:c>
      <x:c r="D663" s="14" t="n">
        <x:v>109490</x:v>
      </x:c>
      <x:c r="E663" s="30" t="str">
        <x:v>Town</x:v>
      </x:c>
      <x:c r="F663" s="30" t="str">
        <x:v>Estate / grouped industrial area</x:v>
      </x:c>
      <x:c r="G663" s="14" t="n">
        <x:f>COUNTIFS('Unit details'!$B$1325:$B$1325,$A663,'Unit details'!$V$1325:$V$1325,$A663&amp;" — "&amp;$B663,'Unit details'!$H$1325:$H$1325,"Current",'Unit details'!$E$1325:$E$1325,"Town")</x:f>
        <x:v>1</x:v>
      </x:c>
      <x:c r="H663" s="14" t="n">
        <x:f>COUNTIFS('Unit details'!$B$1325:$B$1325,$A663,'Unit details'!$V$1325:$V$1325,$A663&amp;" — "&amp;$B663,'Unit details'!$H$1325:$H$1325,"Current",'Unit details'!$E$1325:$E$1325,"Nearby")</x:f>
        <x:v>0</x:v>
      </x:c>
      <x:c r="I663" s="14" t="n">
        <x:f>COUNTIFS('Unit details'!$B$1325:$B$1325,$A663,'Unit details'!$V$1325:$V$1325,$A663&amp;" — "&amp;$B663,'Unit details'!$H$1325:$H$1325,"Current")</x:f>
        <x:v>1</x:v>
      </x:c>
      <x:c r="J663" s="14" t="n">
        <x:f>SUMIFS('Unit details'!$Y$1325:$Y$1325,'Unit details'!$B$1325:$B$1325,$A663,'Unit details'!$V$1325:$V$1325,$A663&amp;" — "&amp;$B663,'Unit details'!$H$1325:$H$1325,"Future")</x:f>
        <x:v>0</x:v>
      </x:c>
      <x:c r="K663" s="14" t="n">
        <x:f>COUNTIFS('Unit details'!$B$1325:$B$1325,$A663,'Unit details'!$V$1325:$V$1325,$A663&amp;" — "&amp;$B663,'Unit details'!$H$1325:$H$1325,"Uncertain")</x:f>
        <x:v>0</x:v>
      </x:c>
      <x:c r="L663" s="15" t="str">
        <x:v>Minimum identified inventory from marketing sources, not an exhaustive estate census. Nested schemes grouped under parent estate where evidenced. Further unit-specific sources are in Unit details.</x:v>
      </x:c>
      <x:c r="M663" s="15" t="str">
        <x:v>https://www.zoopla.co.uk/to-rent/commercial/details/70721324/</x:v>
      </x:c>
      <x:c r="N663" s="15" t="str">
        <x:v>https://www.rightmove.co.uk/properties/778330635285008#/?channel=COM_LET
https://www.zoopla.co.uk/to-rent/commercial/details/68465922/</x:v>
      </x:c>
    </x:row>
    <x:row r="664" ht="42" customHeight="1">
      <x:c r="A664" s="15" t="str">
        <x:v>Maidstone</x:v>
      </x:c>
      <x:c r="B664" s="15" t="str">
        <x:v>Farleigh Retail Park</x:v>
      </x:c>
      <x:c r="C664" s="15" t="str">
        <x:v>Maidstone</x:v>
      </x:c>
      <x:c r="D664" s="14" t="n">
        <x:v>109490</x:v>
      </x:c>
      <x:c r="E664" s="30" t="str">
        <x:v>Town</x:v>
      </x:c>
      <x:c r="F664" s="30" t="str">
        <x:v>Estate / grouped industrial area</x:v>
      </x:c>
      <x:c r="G664" s="14" t="n">
        <x:f>COUNTIFS('Unit details'!$B$4039:$B$4039,$A664,'Unit details'!$V$4039:$V$4039,$A664&amp;" — "&amp;$B664,'Unit details'!$H$4039:$H$4039,"Current",'Unit details'!$E$4039:$E$4039,"Town")</x:f>
        <x:v>0</x:v>
      </x:c>
      <x:c r="H664" s="14" t="n">
        <x:f>COUNTIFS('Unit details'!$B$4039:$B$4039,$A664,'Unit details'!$V$4039:$V$4039,$A664&amp;" — "&amp;$B664,'Unit details'!$H$4039:$H$4039,"Current",'Unit details'!$E$4039:$E$4039,"Nearby")</x:f>
        <x:v>0</x:v>
      </x:c>
      <x:c r="I664" s="14" t="n">
        <x:f>COUNTIFS('Unit details'!$B$4039:$B$4039,$A664,'Unit details'!$V$4039:$V$4039,$A664&amp;" — "&amp;$B664,'Unit details'!$H$4039:$H$4039,"Current")</x:f>
        <x:v>0</x:v>
      </x:c>
      <x:c r="J664" s="14" t="n">
        <x:f>SUMIFS('Unit details'!$Y$4039:$Y$4039,'Unit details'!$B$4039:$B$4039,$A664,'Unit details'!$V$4039:$V$4039,$A664&amp;" — "&amp;$B664,'Unit details'!$H$4039:$H$4039,"Future")</x:f>
        <x:v>0</x:v>
      </x:c>
      <x:c r="K664" s="14" t="n">
        <x:f>COUNTIFS('Unit details'!$B$4039:$B$4039,$A664,'Unit details'!$V$4039:$V$4039,$A664&amp;" — "&amp;$B664,'Unit details'!$H$4039:$H$4039,"Uncertain")</x:f>
        <x:v>0</x:v>
      </x:c>
      <x:c r="L664" s="15" t="str">
        <x:v>Minimum identified inventory from marketing sources, not an exhaustive estate census. Nested schemes grouped under parent estate where evidenced.</x:v>
      </x:c>
      <x:c r="M664" s="15" t="str">
        <x:v>https://www.zoopla.co.uk/to-rent/commercial/details/72504096/</x:v>
      </x:c>
      <x:c r="N664" s="15" t="str"/>
    </x:row>
    <x:row r="665" ht="42" customHeight="1">
      <x:c r="A665" s="15" t="str">
        <x:v>Maidstone</x:v>
      </x:c>
      <x:c r="B665" s="15" t="str">
        <x:v>Hart Street Estate</x:v>
      </x:c>
      <x:c r="C665" s="15" t="str">
        <x:v>Maidstone</x:v>
      </x:c>
      <x:c r="D665" s="14" t="n">
        <x:v>109490</x:v>
      </x:c>
      <x:c r="E665" s="30" t="str">
        <x:v>Town</x:v>
      </x:c>
      <x:c r="F665" s="30" t="str">
        <x:v>Estate / grouped industrial area</x:v>
      </x:c>
      <x:c r="G665" s="14" t="n">
        <x:f>COUNTIFS('Unit details'!$B$1326:$B$1326,$A665,'Unit details'!$V$1326:$V$1326,$A665&amp;" — "&amp;$B665,'Unit details'!$H$1326:$H$1326,"Current",'Unit details'!$E$1326:$E$1326,"Town")</x:f>
        <x:v>1</x:v>
      </x:c>
      <x:c r="H665" s="14" t="n">
        <x:f>COUNTIFS('Unit details'!$B$1326:$B$1326,$A665,'Unit details'!$V$1326:$V$1326,$A665&amp;" — "&amp;$B665,'Unit details'!$H$1326:$H$1326,"Current",'Unit details'!$E$1326:$E$1326,"Nearby")</x:f>
        <x:v>0</x:v>
      </x:c>
      <x:c r="I665" s="14" t="n">
        <x:f>COUNTIFS('Unit details'!$B$1326:$B$1326,$A665,'Unit details'!$V$1326:$V$1326,$A665&amp;" — "&amp;$B665,'Unit details'!$H$1326:$H$1326,"Current")</x:f>
        <x:v>1</x:v>
      </x:c>
      <x:c r="J665" s="14" t="n">
        <x:f>SUMIFS('Unit details'!$Y$1326:$Y$1326,'Unit details'!$B$1326:$B$1326,$A665,'Unit details'!$V$1326:$V$1326,$A665&amp;" — "&amp;$B665,'Unit details'!$H$1326:$H$1326,"Future")</x:f>
        <x:v>0</x:v>
      </x:c>
      <x:c r="K665" s="14" t="n">
        <x:f>COUNTIFS('Unit details'!$B$1326:$B$1326,$A665,'Unit details'!$V$1326:$V$1326,$A665&amp;" — "&amp;$B665,'Unit details'!$H$1326:$H$1326,"Uncertain")</x:f>
        <x:v>0</x:v>
      </x:c>
      <x:c r="L665" s="15" t="str">
        <x:v>Minimum identified inventory from marketing sources, not an exhaustive estate census. Nested schemes grouped under parent estate where evidenced.</x:v>
      </x:c>
      <x:c r="M665" s="15" t="str">
        <x:v>https://www.rightmove.co.uk/properties/760931513037969#/?channel=COM_LET</x:v>
      </x:c>
      <x:c r="N665" s="15" t="str"/>
    </x:row>
    <x:row r="666" ht="49" customHeight="1">
      <x:c r="A666" s="15" t="str">
        <x:v>Maidstone</x:v>
      </x:c>
      <x:c r="B666" s="15" t="str">
        <x:v>Parkwood Industrial Estate</x:v>
      </x:c>
      <x:c r="C666" s="15" t="str">
        <x:v>Maidstone</x:v>
      </x:c>
      <x:c r="D666" s="14" t="n">
        <x:v>109490</x:v>
      </x:c>
      <x:c r="E666" s="30" t="str">
        <x:v>Town</x:v>
      </x:c>
      <x:c r="F666" s="30" t="str">
        <x:v>Estate / grouped industrial area</x:v>
      </x:c>
      <x:c r="G666" s="14" t="n">
        <x:f>COUNTIFS('Unit details'!$B$1327:$B$1330,$A666,'Unit details'!$V$1327:$V$1330,$A666&amp;" — "&amp;$B666,'Unit details'!$H$1327:$H$1330,"Current",'Unit details'!$E$1327:$E$1330,"Town")</x:f>
        <x:v>4</x:v>
      </x:c>
      <x:c r="H666" s="14" t="n">
        <x:f>COUNTIFS('Unit details'!$B$1327:$B$1330,$A666,'Unit details'!$V$1327:$V$1330,$A666&amp;" — "&amp;$B666,'Unit details'!$H$1327:$H$1330,"Current",'Unit details'!$E$1327:$E$1330,"Nearby")</x:f>
        <x:v>0</x:v>
      </x:c>
      <x:c r="I666" s="14" t="n">
        <x:f>COUNTIFS('Unit details'!$B$1327:$B$1330,$A666,'Unit details'!$V$1327:$V$1330,$A666&amp;" — "&amp;$B666,'Unit details'!$H$1327:$H$1330,"Current")</x:f>
        <x:v>4</x:v>
      </x:c>
      <x:c r="J666" s="14" t="n">
        <x:f>SUMIFS('Unit details'!$Y$1327:$Y$1330,'Unit details'!$B$1327:$B$1330,$A666,'Unit details'!$V$1327:$V$1330,$A666&amp;" — "&amp;$B666,'Unit details'!$H$1327:$H$1330,"Future")</x:f>
        <x:v>0</x:v>
      </x:c>
      <x:c r="K666" s="14" t="n">
        <x:f>COUNTIFS('Unit details'!$B$1327:$B$1330,$A666,'Unit details'!$V$1327:$V$1330,$A666&amp;" — "&amp;$B666,'Unit details'!$H$1327:$H$1330,"Uncertain")</x:f>
        <x:v>0</x:v>
      </x:c>
      <x:c r="L666" s="15" t="str">
        <x:v>Minimum identified inventory from marketing sources, not an exhaustive estate census. Nested schemes grouped under parent estate where evidenced. Further unit-specific sources are in Unit details.</x:v>
      </x:c>
      <x:c r="M666" s="15" t="str">
        <x:v>https://www.zoopla.co.uk/to-rent/commercial/details/74446107/</x:v>
      </x:c>
      <x:c r="N666" s="15" t="str">
        <x:v>https://www.zoopla.co.uk/to-rent/commercial/details/68686034/
https://www.zoopla.co.uk/to-rent/commercial/details/62435153/</x:v>
      </x:c>
    </x:row>
    <x:row r="667" ht="49" customHeight="1">
      <x:c r="A667" s="15" t="str">
        <x:v>Maidstone</x:v>
      </x:c>
      <x:c r="B667" s="15" t="str">
        <x:v>Powerhub Business Centre</x:v>
      </x:c>
      <x:c r="C667" s="15" t="str">
        <x:v>Maidstone</x:v>
      </x:c>
      <x:c r="D667" s="14" t="n">
        <x:v>109490</x:v>
      </x:c>
      <x:c r="E667" s="30" t="str">
        <x:v>Town</x:v>
      </x:c>
      <x:c r="F667" s="30" t="str">
        <x:v>Estate / grouped industrial area</x:v>
      </x:c>
      <x:c r="G667" s="14" t="n">
        <x:f>COUNTIFS('Unit details'!$B$4039:$B$4039,$A667,'Unit details'!$V$4039:$V$4039,$A667&amp;" — "&amp;$B667,'Unit details'!$H$4039:$H$4039,"Current",'Unit details'!$E$4039:$E$4039,"Town")</x:f>
        <x:v>0</x:v>
      </x:c>
      <x:c r="H667" s="14" t="n">
        <x:f>COUNTIFS('Unit details'!$B$4039:$B$4039,$A667,'Unit details'!$V$4039:$V$4039,$A667&amp;" — "&amp;$B667,'Unit details'!$H$4039:$H$4039,"Current",'Unit details'!$E$4039:$E$4039,"Nearby")</x:f>
        <x:v>0</x:v>
      </x:c>
      <x:c r="I667" s="14" t="n">
        <x:f>COUNTIFS('Unit details'!$B$4039:$B$4039,$A667,'Unit details'!$V$4039:$V$4039,$A667&amp;" — "&amp;$B667,'Unit details'!$H$4039:$H$4039,"Current")</x:f>
        <x:v>0</x:v>
      </x:c>
      <x:c r="J667" s="14" t="n">
        <x:f>SUMIFS('Unit details'!$Y$4039:$Y$4039,'Unit details'!$B$4039:$B$4039,$A667,'Unit details'!$V$4039:$V$4039,$A667&amp;" — "&amp;$B667,'Unit details'!$H$4039:$H$4039,"Future")</x:f>
        <x:v>0</x:v>
      </x:c>
      <x:c r="K667" s="14" t="n">
        <x:f>COUNTIFS('Unit details'!$B$4039:$B$4039,$A667,'Unit details'!$V$4039:$V$4039,$A667&amp;" — "&amp;$B667,'Unit details'!$H$4039:$H$4039,"Uncertain")</x:f>
        <x:v>0</x:v>
      </x:c>
      <x:c r="L667" s="15" t="str">
        <x:v>Minimum identified inventory from marketing sources, not an exhaustive estate census. Nested schemes grouped under parent estate where evidenced. Further unit-specific sources are in Unit details.</x:v>
      </x:c>
      <x:c r="M667" s="15" t="str">
        <x:v>https://www.zoopla.co.uk/to-rent/commercial/details/72948377/</x:v>
      </x:c>
      <x:c r="N667" s="15" t="str">
        <x:v>https://www.zoopla.co.uk/to-rent/commercial/details/72946874/
https://www.rightmove.co.uk/properties/760938429428656#/?channel=COM_LET</x:v>
      </x:c>
    </x:row>
    <x:row r="668" ht="49" customHeight="1">
      <x:c r="A668" s="15" t="str">
        <x:v>Rochester</x:v>
      </x:c>
      <x:c r="B668" s="15" t="str">
        <x:v>Hoo Industrial Estate</x:v>
      </x:c>
      <x:c r="C668" s="15" t="str">
        <x:v>Hoo</x:v>
      </x:c>
      <x:c r="D668" s="14"/>
      <x:c r="E668" s="30" t="str">
        <x:v>Nearby</x:v>
      </x:c>
      <x:c r="F668" s="30" t="str">
        <x:v>Estate / grouped industrial area</x:v>
      </x:c>
      <x:c r="G668" s="14" t="n">
        <x:f>COUNTIFS('Unit details'!$B$1334:$B$1335,$A668,'Unit details'!$V$1334:$V$1335,$A668&amp;" — "&amp;$B668,'Unit details'!$H$1334:$H$1335,"Current",'Unit details'!$E$1334:$E$1335,"Town")</x:f>
        <x:v>0</x:v>
      </x:c>
      <x:c r="H668" s="14" t="n">
        <x:f>COUNTIFS('Unit details'!$B$1334:$B$1335,$A668,'Unit details'!$V$1334:$V$1335,$A668&amp;" — "&amp;$B668,'Unit details'!$H$1334:$H$1335,"Current",'Unit details'!$E$1334:$E$1335,"Nearby")</x:f>
        <x:v>2</x:v>
      </x:c>
      <x:c r="I668" s="14" t="n">
        <x:f>COUNTIFS('Unit details'!$B$1334:$B$1335,$A668,'Unit details'!$V$1334:$V$1335,$A668&amp;" — "&amp;$B668,'Unit details'!$H$1334:$H$1335,"Current")</x:f>
        <x:v>2</x:v>
      </x:c>
      <x:c r="J668" s="14" t="n">
        <x:f>SUMIFS('Unit details'!$Y$1334:$Y$1335,'Unit details'!$B$1334:$B$1335,$A668,'Unit details'!$V$1334:$V$1335,$A668&amp;" — "&amp;$B668,'Unit details'!$H$1334:$H$1335,"Future")</x:f>
        <x:v>0</x:v>
      </x:c>
      <x:c r="K668" s="14" t="n">
        <x:f>COUNTIFS('Unit details'!$B$1334:$B$1335,$A668,'Unit details'!$V$1334:$V$1335,$A668&amp;" — "&amp;$B668,'Unit details'!$H$1334:$H$1335,"Uncertain")</x:f>
        <x:v>0</x:v>
      </x:c>
      <x:c r="L668" s="15" t="str">
        <x:v>Minimum identified inventory from marketing sources, not an exhaustive estate census. Nested schemes grouped under parent estate where evidenced. Further unit-specific sources are in Unit details.</x:v>
      </x:c>
      <x:c r="M668" s="15" t="str">
        <x:v>https://www.zoopla.co.uk/to-rent/commercial/details/70605592/</x:v>
      </x:c>
      <x:c r="N668" s="15" t="str">
        <x:v>https://www.rightmove.co.uk/properties/760938064758720#/?channel=COM_LET
https://www.zoopla.co.uk/to-rent/commercial/details/70490754/</x:v>
      </x:c>
    </x:row>
    <x:row r="669" ht="42" customHeight="1">
      <x:c r="A669" s="15" t="str">
        <x:v>Rochester</x:v>
      </x:c>
      <x:c r="B669" s="15" t="str">
        <x:v>Nuralite Industrial Estate</x:v>
      </x:c>
      <x:c r="C669" s="15" t="str">
        <x:v>Higham</x:v>
      </x:c>
      <x:c r="D669" s="14"/>
      <x:c r="E669" s="30" t="str">
        <x:v>Nearby</x:v>
      </x:c>
      <x:c r="F669" s="30" t="str">
        <x:v>Estate / grouped industrial area</x:v>
      </x:c>
      <x:c r="G669" s="14" t="n">
        <x:f>COUNTIFS('Unit details'!$B$1336:$B$1336,$A669,'Unit details'!$V$1336:$V$1336,$A669&amp;" — "&amp;$B669,'Unit details'!$H$1336:$H$1336,"Current",'Unit details'!$E$1336:$E$1336,"Town")</x:f>
        <x:v>0</x:v>
      </x:c>
      <x:c r="H669" s="14" t="n">
        <x:f>COUNTIFS('Unit details'!$B$1336:$B$1336,$A669,'Unit details'!$V$1336:$V$1336,$A669&amp;" — "&amp;$B669,'Unit details'!$H$1336:$H$1336,"Current",'Unit details'!$E$1336:$E$1336,"Nearby")</x:f>
        <x:v>1</x:v>
      </x:c>
      <x:c r="I669" s="14" t="n">
        <x:f>COUNTIFS('Unit details'!$B$1336:$B$1336,$A669,'Unit details'!$V$1336:$V$1336,$A669&amp;" — "&amp;$B669,'Unit details'!$H$1336:$H$1336,"Current")</x:f>
        <x:v>1</x:v>
      </x:c>
      <x:c r="J669" s="14" t="n">
        <x:f>SUMIFS('Unit details'!$Y$1336:$Y$1336,'Unit details'!$B$1336:$B$1336,$A669,'Unit details'!$V$1336:$V$1336,$A669&amp;" — "&amp;$B669,'Unit details'!$H$1336:$H$1336,"Future")</x:f>
        <x:v>0</x:v>
      </x:c>
      <x:c r="K669" s="14" t="n">
        <x:f>COUNTIFS('Unit details'!$B$1336:$B$1336,$A669,'Unit details'!$V$1336:$V$1336,$A669&amp;" — "&amp;$B669,'Unit details'!$H$1336:$H$1336,"Uncertain")</x:f>
        <x:v>0</x:v>
      </x:c>
      <x:c r="L669" s="15" t="str">
        <x:v>Minimum identified inventory from marketing sources, not an exhaustive estate census. Nested schemes grouped under parent estate where evidenced.</x:v>
      </x:c>
      <x:c r="M669" s="15" t="str">
        <x:v>https://www.zoopla.co.uk/to-rent/commercial/details/71500711/</x:v>
      </x:c>
      <x:c r="N669" s="15" t="str">
        <x:v>https://www.rightmove.co.uk/properties/167898134#/?channel=COM_LET</x:v>
      </x:c>
    </x:row>
    <x:row r="670" ht="42" customHeight="1">
      <x:c r="A670" s="15" t="str">
        <x:v>Rochester</x:v>
      </x:c>
      <x:c r="B670" s="15" t="str">
        <x:v>Deacon Trading Estate</x:v>
      </x:c>
      <x:c r="C670" s="15" t="str">
        <x:v>Rochester</x:v>
      </x:c>
      <x:c r="D670" s="14" t="n">
        <x:v>67285</x:v>
      </x:c>
      <x:c r="E670" s="30" t="str">
        <x:v>Town</x:v>
      </x:c>
      <x:c r="F670" s="30" t="str">
        <x:v>Estate / grouped industrial area</x:v>
      </x:c>
      <x:c r="G670" s="14" t="n">
        <x:f>COUNTIFS('Unit details'!$B$4039:$B$4039,$A670,'Unit details'!$V$4039:$V$4039,$A670&amp;" — "&amp;$B670,'Unit details'!$H$4039:$H$4039,"Current",'Unit details'!$E$4039:$E$4039,"Town")</x:f>
        <x:v>0</x:v>
      </x:c>
      <x:c r="H670" s="14" t="n">
        <x:f>COUNTIFS('Unit details'!$B$4039:$B$4039,$A670,'Unit details'!$V$4039:$V$4039,$A670&amp;" — "&amp;$B670,'Unit details'!$H$4039:$H$4039,"Current",'Unit details'!$E$4039:$E$4039,"Nearby")</x:f>
        <x:v>0</x:v>
      </x:c>
      <x:c r="I670" s="14" t="n">
        <x:f>COUNTIFS('Unit details'!$B$4039:$B$4039,$A670,'Unit details'!$V$4039:$V$4039,$A670&amp;" — "&amp;$B670,'Unit details'!$H$4039:$H$4039,"Current")</x:f>
        <x:v>0</x:v>
      </x:c>
      <x:c r="J670" s="14" t="n">
        <x:f>SUMIFS('Unit details'!$Y$4039:$Y$4039,'Unit details'!$B$4039:$B$4039,$A670,'Unit details'!$V$4039:$V$4039,$A670&amp;" — "&amp;$B670,'Unit details'!$H$4039:$H$4039,"Future")</x:f>
        <x:v>0</x:v>
      </x:c>
      <x:c r="K670" s="14" t="n">
        <x:f>COUNTIFS('Unit details'!$B$4039:$B$4039,$A670,'Unit details'!$V$4039:$V$4039,$A670&amp;" — "&amp;$B670,'Unit details'!$H$4039:$H$4039,"Uncertain")</x:f>
        <x:v>0</x:v>
      </x:c>
      <x:c r="L670" s="15" t="str">
        <x:v>Minimum identified inventory from marketing sources, not an exhaustive estate census. Nested schemes grouped under parent estate where evidenced.</x:v>
      </x:c>
      <x:c r="M670" s="15" t="str">
        <x:v>https://www.caxtons.com/property/unit-1-deacon-trading-estate-strood-rochester-kent-me2/</x:v>
      </x:c>
      <x:c r="N670" s="15" t="str"/>
    </x:row>
    <x:row r="671" ht="42" customHeight="1">
      <x:c r="A671" s="15" t="str">
        <x:v>Rochester</x:v>
      </x:c>
      <x:c r="B671" s="15" t="str">
        <x:v>Knights Park Industrial Estate</x:v>
      </x:c>
      <x:c r="C671" s="15" t="str">
        <x:v>Rochester</x:v>
      </x:c>
      <x:c r="D671" s="14" t="n">
        <x:v>67285</x:v>
      </x:c>
      <x:c r="E671" s="30" t="str">
        <x:v>Town</x:v>
      </x:c>
      <x:c r="F671" s="30" t="str">
        <x:v>Estate / grouped industrial area</x:v>
      </x:c>
      <x:c r="G671" s="14" t="n">
        <x:f>COUNTIFS('Unit details'!$B$1337:$B$1337,$A671,'Unit details'!$V$1337:$V$1337,$A671&amp;" — "&amp;$B671,'Unit details'!$H$1337:$H$1337,"Current",'Unit details'!$E$1337:$E$1337,"Town")</x:f>
        <x:v>1</x:v>
      </x:c>
      <x:c r="H671" s="14" t="n">
        <x:f>COUNTIFS('Unit details'!$B$1337:$B$1337,$A671,'Unit details'!$V$1337:$V$1337,$A671&amp;" — "&amp;$B671,'Unit details'!$H$1337:$H$1337,"Current",'Unit details'!$E$1337:$E$1337,"Nearby")</x:f>
        <x:v>0</x:v>
      </x:c>
      <x:c r="I671" s="14" t="n">
        <x:f>COUNTIFS('Unit details'!$B$1337:$B$1337,$A671,'Unit details'!$V$1337:$V$1337,$A671&amp;" — "&amp;$B671,'Unit details'!$H$1337:$H$1337,"Current")</x:f>
        <x:v>1</x:v>
      </x:c>
      <x:c r="J671" s="14" t="n">
        <x:f>SUMIFS('Unit details'!$Y$1337:$Y$1337,'Unit details'!$B$1337:$B$1337,$A671,'Unit details'!$V$1337:$V$1337,$A671&amp;" — "&amp;$B671,'Unit details'!$H$1337:$H$1337,"Future")</x:f>
        <x:v>0</x:v>
      </x:c>
      <x:c r="K671" s="14" t="n">
        <x:f>COUNTIFS('Unit details'!$B$1337:$B$1337,$A671,'Unit details'!$V$1337:$V$1337,$A671&amp;" — "&amp;$B671,'Unit details'!$H$1337:$H$1337,"Uncertain")</x:f>
        <x:v>0</x:v>
      </x:c>
      <x:c r="L671" s="15" t="str">
        <x:v>Minimum identified inventory from marketing sources, not an exhaustive estate census. Nested schemes grouped under parent estate where evidenced.</x:v>
      </x:c>
      <x:c r="M671" s="15" t="str">
        <x:v>https://www.rightmove.co.uk/properties/782473775030497#/?channel=COM_LET</x:v>
      </x:c>
      <x:c r="N671" s="15" t="str"/>
    </x:row>
    <x:row r="672" ht="49" customHeight="1">
      <x:c r="A672" s="15" t="str">
        <x:v>Rochester</x:v>
      </x:c>
      <x:c r="B672" s="15" t="str">
        <x:v>Medway City Estate</x:v>
      </x:c>
      <x:c r="C672" s="15" t="str">
        <x:v>Rochester</x:v>
      </x:c>
      <x:c r="D672" s="14" t="n">
        <x:v>67285</x:v>
      </x:c>
      <x:c r="E672" s="30" t="str">
        <x:v>Town</x:v>
      </x:c>
      <x:c r="F672" s="30" t="str">
        <x:v>Estate / grouped industrial area</x:v>
      </x:c>
      <x:c r="G672" s="14" t="n">
        <x:f>COUNTIFS('Unit details'!$B$1338:$B$1353,$A672,'Unit details'!$V$1338:$V$1353,$A672&amp;" — "&amp;$B672,'Unit details'!$H$1338:$H$1353,"Current",'Unit details'!$E$1338:$E$1353,"Town")</x:f>
        <x:v>16</x:v>
      </x:c>
      <x:c r="H672" s="14" t="n">
        <x:f>COUNTIFS('Unit details'!$B$1338:$B$1353,$A672,'Unit details'!$V$1338:$V$1353,$A672&amp;" — "&amp;$B672,'Unit details'!$H$1338:$H$1353,"Current",'Unit details'!$E$1338:$E$1353,"Nearby")</x:f>
        <x:v>0</x:v>
      </x:c>
      <x:c r="I672" s="14" t="n">
        <x:f>COUNTIFS('Unit details'!$B$1338:$B$1353,$A672,'Unit details'!$V$1338:$V$1353,$A672&amp;" — "&amp;$B672,'Unit details'!$H$1338:$H$1353,"Current")</x:f>
        <x:v>16</x:v>
      </x:c>
      <x:c r="J672" s="14" t="n">
        <x:f>SUMIFS('Unit details'!$Y$1338:$Y$1353,'Unit details'!$B$1338:$B$1353,$A672,'Unit details'!$V$1338:$V$1353,$A672&amp;" — "&amp;$B672,'Unit details'!$H$1338:$H$1353,"Future")</x:f>
        <x:v>0</x:v>
      </x:c>
      <x:c r="K672" s="14" t="n">
        <x:f>COUNTIFS('Unit details'!$B$1338:$B$1353,$A672,'Unit details'!$V$1338:$V$1353,$A672&amp;" — "&amp;$B672,'Unit details'!$H$1338:$H$1353,"Uncertain")</x:f>
        <x:v>0</x:v>
      </x:c>
      <x:c r="L672" s="15" t="str">
        <x:v>Minimum identified inventory from marketing sources, not an exhaustive estate census. Nested schemes grouped under parent estate where evidenced. Further unit-specific sources are in Unit details.</x:v>
      </x:c>
      <x:c r="M672" s="15" t="str">
        <x:v>https://www.zoopla.co.uk/to-rent/commercial/details/62052919/</x:v>
      </x:c>
      <x:c r="N672" s="15" t="str">
        <x:v>https://www.rightmove.co.uk/properties/782339974765200#/?channel=COM_LET
https://www.zoopla.co.uk/to-rent/commercial/details/61323043/</x:v>
      </x:c>
    </x:row>
    <x:row r="673" ht="49" customHeight="1">
      <x:c r="A673" s="15" t="str">
        <x:v>Rochester</x:v>
      </x:c>
      <x:c r="B673" s="15" t="str">
        <x:v>Rochester Airport Estate</x:v>
      </x:c>
      <x:c r="C673" s="15" t="str">
        <x:v>Rochester</x:v>
      </x:c>
      <x:c r="D673" s="14" t="n">
        <x:v>67285</x:v>
      </x:c>
      <x:c r="E673" s="30" t="str">
        <x:v>Town</x:v>
      </x:c>
      <x:c r="F673" s="30" t="str">
        <x:v>Estate / grouped industrial area</x:v>
      </x:c>
      <x:c r="G673" s="14" t="n">
        <x:f>COUNTIFS('Unit details'!$B$1354:$B$1356,$A673,'Unit details'!$V$1354:$V$1356,$A673&amp;" — "&amp;$B673,'Unit details'!$H$1354:$H$1356,"Current",'Unit details'!$E$1354:$E$1356,"Town")</x:f>
        <x:v>2</x:v>
      </x:c>
      <x:c r="H673" s="14" t="n">
        <x:f>COUNTIFS('Unit details'!$B$1354:$B$1356,$A673,'Unit details'!$V$1354:$V$1356,$A673&amp;" — "&amp;$B673,'Unit details'!$H$1354:$H$1356,"Current",'Unit details'!$E$1354:$E$1356,"Nearby")</x:f>
        <x:v>0</x:v>
      </x:c>
      <x:c r="I673" s="14" t="n">
        <x:f>COUNTIFS('Unit details'!$B$1354:$B$1356,$A673,'Unit details'!$V$1354:$V$1356,$A673&amp;" — "&amp;$B673,'Unit details'!$H$1354:$H$1356,"Current")</x:f>
        <x:v>2</x:v>
      </x:c>
      <x:c r="J673" s="14" t="n">
        <x:f>SUMIFS('Unit details'!$Y$1354:$Y$1356,'Unit details'!$B$1354:$B$1356,$A673,'Unit details'!$V$1354:$V$1356,$A673&amp;" — "&amp;$B673,'Unit details'!$H$1354:$H$1356,"Future")</x:f>
        <x:v>0</x:v>
      </x:c>
      <x:c r="K673" s="14" t="n">
        <x:f>COUNTIFS('Unit details'!$B$1354:$B$1356,$A673,'Unit details'!$V$1354:$V$1356,$A673&amp;" — "&amp;$B673,'Unit details'!$H$1354:$H$1356,"Uncertain")</x:f>
        <x:v>1</x:v>
      </x:c>
      <x:c r="L673" s="15" t="str">
        <x:v>Minimum identified inventory from marketing sources, not an exhaustive estate census. Nested schemes grouped under parent estate where evidenced. Further unit-specific sources are in Unit details.</x:v>
      </x:c>
      <x:c r="M673" s="15" t="str">
        <x:v>https://www.zoopla.co.uk/to-rent/commercial/details/72478540/</x:v>
      </x:c>
      <x:c r="N673" s="15" t="str">
        <x:v>https://www.rightmove.co.uk/properties/773369717424257#/?channel=COM_LET
https://www.zoopla.co.uk/to-rent/commercial/details/65603627/</x:v>
      </x:c>
    </x:row>
    <x:row r="674" ht="62" customHeight="1">
      <x:c r="A674" s="15" t="str">
        <x:v>Rochester</x:v>
      </x:c>
      <x:c r="B674" s="15" t="str">
        <x:v>Space Business Centre</x:v>
      </x:c>
      <x:c r="C674" s="15" t="str">
        <x:v>Rochester</x:v>
      </x:c>
      <x:c r="D674" s="14" t="n">
        <x:v>67285</x:v>
      </x:c>
      <x:c r="E674" s="30" t="str">
        <x:v>Town</x:v>
      </x:c>
      <x:c r="F674" s="30" t="str">
        <x:v>Estate / grouped industrial area</x:v>
      </x:c>
      <x:c r="G674" s="14" t="n">
        <x:f>COUNTIFS('Unit details'!$B$1357:$B$1358,$A674,'Unit details'!$V$1357:$V$1358,$A674&amp;" — "&amp;$B674,'Unit details'!$H$1357:$H$1358,"Current",'Unit details'!$E$1357:$E$1358,"Town")</x:f>
        <x:v>2</x:v>
      </x:c>
      <x:c r="H674" s="14" t="n">
        <x:f>COUNTIFS('Unit details'!$B$1357:$B$1358,$A674,'Unit details'!$V$1357:$V$1358,$A674&amp;" — "&amp;$B674,'Unit details'!$H$1357:$H$1358,"Current",'Unit details'!$E$1357:$E$1358,"Nearby")</x:f>
        <x:v>0</x:v>
      </x:c>
      <x:c r="I674" s="14" t="n">
        <x:f>COUNTIFS('Unit details'!$B$1357:$B$1358,$A674,'Unit details'!$V$1357:$V$1358,$A674&amp;" — "&amp;$B674,'Unit details'!$H$1357:$H$1358,"Current")</x:f>
        <x:v>2</x:v>
      </x:c>
      <x:c r="J674" s="14" t="n">
        <x:f>SUMIFS('Unit details'!$Y$1357:$Y$1358,'Unit details'!$B$1357:$B$1358,$A674,'Unit details'!$V$1357:$V$1358,$A674&amp;" — "&amp;$B674,'Unit details'!$H$1357:$H$1358,"Future")</x:f>
        <x:v>0</x:v>
      </x:c>
      <x:c r="K674" s="14" t="n">
        <x:f>COUNTIFS('Unit details'!$B$1357:$B$1358,$A674,'Unit details'!$V$1357:$V$1358,$A674&amp;" — "&amp;$B674,'Unit details'!$H$1357:$H$1358,"Uncertain")</x:f>
        <x:v>0</x:v>
      </x:c>
      <x:c r="L674" s="15" t="str">
        <x:v>Minimum identified inventory from marketing sources, not an exhaustive estate census. Nested schemes grouped under parent estate where evidenced.</x:v>
      </x:c>
      <x:c r="M674" s="15" t="str">
        <x:v>https://www.zoopla.co.uk/to-rent/commercial/details/68520887/</x:v>
      </x:c>
      <x:c r="N674" s="15" t="str">
        <x:v>https://www.rightmove.co.uk/properties/761078561126289#/?channel=COM_LET
https://www.rightmove.co.uk/properties/775954000102449#/?channel=COM_LET</x:v>
      </x:c>
    </x:row>
    <x:row r="675" ht="42" customHeight="1">
      <x:c r="A675" s="15" t="str">
        <x:v>Rochester</x:v>
      </x:c>
      <x:c r="B675" s="15" t="str">
        <x:v>Standalone / estate not identified</x:v>
      </x:c>
      <x:c r="C675" s="15" t="str">
        <x:v>Rochester</x:v>
      </x:c>
      <x:c r="D675" s="14" t="n">
        <x:v>67285</x:v>
      </x:c>
      <x:c r="E675" s="30" t="str">
        <x:v>Town</x:v>
      </x:c>
      <x:c r="F675" s="30" t="str">
        <x:v>Standalone / other premises</x:v>
      </x:c>
      <x:c r="G675" s="14" t="n">
        <x:f>COUNTIFS('Unit details'!$B$1359:$B$1359,$A675,'Unit details'!$V$1359:$V$1359,$A675&amp;" — "&amp;$B675,'Unit details'!$H$1359:$H$1359,"Current",'Unit details'!$E$1359:$E$1359,"Town")</x:f>
        <x:v>1</x:v>
      </x:c>
      <x:c r="H675" s="14" t="n">
        <x:f>COUNTIFS('Unit details'!$B$1359:$B$1359,$A675,'Unit details'!$V$1359:$V$1359,$A675&amp;" — "&amp;$B675,'Unit details'!$H$1359:$H$1359,"Current",'Unit details'!$E$1359:$E$1359,"Nearby")</x:f>
        <x:v>0</x:v>
      </x:c>
      <x:c r="I675" s="14" t="n">
        <x:f>COUNTIFS('Unit details'!$B$1359:$B$1359,$A675,'Unit details'!$V$1359:$V$1359,$A675&amp;" — "&amp;$B675,'Unit details'!$H$1359:$H$1359,"Current")</x:f>
        <x:v>1</x:v>
      </x:c>
      <x:c r="J675" s="14" t="n">
        <x:f>SUMIFS('Unit details'!$Y$1359:$Y$1359,'Unit details'!$B$1359:$B$1359,$A675,'Unit details'!$V$1359:$V$1359,$A675&amp;" — "&amp;$B675,'Unit details'!$H$1359:$H$1359,"Future")</x:f>
        <x:v>0</x:v>
      </x:c>
      <x:c r="K675" s="14" t="n">
        <x:f>COUNTIFS('Unit details'!$B$1359:$B$1359,$A675,'Unit details'!$V$1359:$V$1359,$A675&amp;" — "&amp;$B675,'Unit details'!$H$1359:$H$1359,"Uncertain")</x:f>
        <x:v>0</x:v>
      </x:c>
      <x:c r="L675" s="15" t="str">
        <x:v>Identified from marketing. Estate inventory is a minimum of evidenced named areas, not a council stock census.</x:v>
      </x:c>
      <x:c r="M675" s="15" t="str">
        <x:v>https://www.zoopla.co.uk/to-rent/commercial/details/74092962/</x:v>
      </x:c>
      <x:c r="N675" s="15" t="str">
        <x:v>https://www.rightmove.co.uk/properties/771433341394625#/?channel=COM_LET</x:v>
      </x:c>
    </x:row>
    <x:row r="676" ht="62" customHeight="1">
      <x:c r="A676" s="15" t="str">
        <x:v>Chatham</x:v>
      </x:c>
      <x:c r="B676" s="15" t="str">
        <x:v>Lordswood Industrial Estate</x:v>
      </x:c>
      <x:c r="C676" s="15" t="str">
        <x:v>Chatham</x:v>
      </x:c>
      <x:c r="D676" s="14" t="n">
        <x:v>76955</x:v>
      </x:c>
      <x:c r="E676" s="30" t="str">
        <x:v>Town</x:v>
      </x:c>
      <x:c r="F676" s="30" t="str">
        <x:v>Estate / grouped industrial area</x:v>
      </x:c>
      <x:c r="G676" s="14" t="n">
        <x:f>COUNTIFS('Unit details'!$B$1360:$B$1360,$A676,'Unit details'!$V$1360:$V$1360,$A676&amp;" — "&amp;$B676,'Unit details'!$H$1360:$H$1360,"Current",'Unit details'!$E$1360:$E$1360,"Town")</x:f>
        <x:v>1</x:v>
      </x:c>
      <x:c r="H676" s="14" t="n">
        <x:f>COUNTIFS('Unit details'!$B$1360:$B$1360,$A676,'Unit details'!$V$1360:$V$1360,$A676&amp;" — "&amp;$B676,'Unit details'!$H$1360:$H$1360,"Current",'Unit details'!$E$1360:$E$1360,"Nearby")</x:f>
        <x:v>0</x:v>
      </x:c>
      <x:c r="I676" s="14" t="n">
        <x:f>COUNTIFS('Unit details'!$B$1360:$B$1360,$A676,'Unit details'!$V$1360:$V$1360,$A676&amp;" — "&amp;$B676,'Unit details'!$H$1360:$H$1360,"Current")</x:f>
        <x:v>1</x:v>
      </x:c>
      <x:c r="J676" s="14" t="n">
        <x:f>SUMIFS('Unit details'!$Y$1360:$Y$1360,'Unit details'!$B$1360:$B$1360,$A676,'Unit details'!$V$1360:$V$1360,$A676&amp;" — "&amp;$B676,'Unit details'!$H$1360:$H$1360,"Future")</x:f>
        <x:v>0</x:v>
      </x:c>
      <x:c r="K676" s="14" t="n">
        <x:f>COUNTIFS('Unit details'!$B$1360:$B$1360,$A676,'Unit details'!$V$1360:$V$1360,$A676&amp;" — "&amp;$B676,'Unit details'!$H$1360:$H$1360,"Uncertain")</x:f>
        <x:v>0</x:v>
      </x:c>
      <x:c r="L676" s="15" t="str">
        <x:v>Minimum identified inventory from marketing sources, not an exhaustive estate census. Nested schemes grouped under parent estate where evidenced.</x:v>
      </x:c>
      <x:c r="M676" s="15" t="str">
        <x:v>https://www.zoopla.co.uk/to-rent/commercial/details/71296519/</x:v>
      </x:c>
      <x:c r="N676" s="15" t="str">
        <x:v>https://www.rightmove.co.uk/properties/760938150740737#/?channel=COM_LET
https://www.rightmove.co.uk/properties/754591344422336#/?channel=COM_LET</x:v>
      </x:c>
    </x:row>
    <x:row r="677" ht="42" customHeight="1">
      <x:c r="A677" s="15" t="str">
        <x:v>Chatham</x:v>
      </x:c>
      <x:c r="B677" s="15" t="str">
        <x:v>Standalone / estate not identified</x:v>
      </x:c>
      <x:c r="C677" s="15" t="str">
        <x:v>Chatham</x:v>
      </x:c>
      <x:c r="D677" s="14" t="n">
        <x:v>76955</x:v>
      </x:c>
      <x:c r="E677" s="30" t="str">
        <x:v>Town</x:v>
      </x:c>
      <x:c r="F677" s="30" t="str">
        <x:v>Standalone / other premises</x:v>
      </x:c>
      <x:c r="G677" s="14" t="n">
        <x:f>COUNTIFS('Unit details'!$B$1361:$B$1361,$A677,'Unit details'!$V$1361:$V$1361,$A677&amp;" — "&amp;$B677,'Unit details'!$H$1361:$H$1361,"Current",'Unit details'!$E$1361:$E$1361,"Town")</x:f>
        <x:v>1</x:v>
      </x:c>
      <x:c r="H677" s="14" t="n">
        <x:f>COUNTIFS('Unit details'!$B$1361:$B$1361,$A677,'Unit details'!$V$1361:$V$1361,$A677&amp;" — "&amp;$B677,'Unit details'!$H$1361:$H$1361,"Current",'Unit details'!$E$1361:$E$1361,"Nearby")</x:f>
        <x:v>0</x:v>
      </x:c>
      <x:c r="I677" s="14" t="n">
        <x:f>COUNTIFS('Unit details'!$B$1361:$B$1361,$A677,'Unit details'!$V$1361:$V$1361,$A677&amp;" — "&amp;$B677,'Unit details'!$H$1361:$H$1361,"Current")</x:f>
        <x:v>1</x:v>
      </x:c>
      <x:c r="J677" s="14" t="n">
        <x:f>SUMIFS('Unit details'!$Y$1361:$Y$1361,'Unit details'!$B$1361:$B$1361,$A677,'Unit details'!$V$1361:$V$1361,$A677&amp;" — "&amp;$B677,'Unit details'!$H$1361:$H$1361,"Future")</x:f>
        <x:v>0</x:v>
      </x:c>
      <x:c r="K677" s="14" t="n">
        <x:f>COUNTIFS('Unit details'!$B$1361:$B$1361,$A677,'Unit details'!$V$1361:$V$1361,$A677&amp;" — "&amp;$B677,'Unit details'!$H$1361:$H$1361,"Uncertain")</x:f>
        <x:v>0</x:v>
      </x:c>
      <x:c r="L677" s="15" t="str">
        <x:v>Identified from marketing. Estate inventory is a minimum of evidenced named areas, not a council stock census.</x:v>
      </x:c>
      <x:c r="M677" s="15" t="str">
        <x:v>https://www.zoopla.co.uk/to-rent/commercial/details/74506717/</x:v>
      </x:c>
      <x:c r="N677" s="15" t="str"/>
    </x:row>
    <x:row r="678" ht="42" customHeight="1">
      <x:c r="A678" s="15" t="str">
        <x:v>Gillingham</x:v>
      </x:c>
      <x:c r="B678" s="15" t="str">
        <x:v>Cloverlay Industrial Estate</x:v>
      </x:c>
      <x:c r="C678" s="15" t="str">
        <x:v>Rainham</x:v>
      </x:c>
      <x:c r="D678" s="14"/>
      <x:c r="E678" s="30" t="str">
        <x:v>Town</x:v>
      </x:c>
      <x:c r="F678" s="30" t="str">
        <x:v>Estate / grouped industrial area</x:v>
      </x:c>
      <x:c r="G678" s="14" t="n">
        <x:f>COUNTIFS('Unit details'!$B$1362:$B$1362,$A678,'Unit details'!$V$1362:$V$1362,$A678&amp;" — "&amp;$B678,'Unit details'!$H$1362:$H$1362,"Current",'Unit details'!$E$1362:$E$1362,"Town")</x:f>
        <x:v>1</x:v>
      </x:c>
      <x:c r="H678" s="14" t="n">
        <x:f>COUNTIFS('Unit details'!$B$1362:$B$1362,$A678,'Unit details'!$V$1362:$V$1362,$A678&amp;" — "&amp;$B678,'Unit details'!$H$1362:$H$1362,"Current",'Unit details'!$E$1362:$E$1362,"Nearby")</x:f>
        <x:v>0</x:v>
      </x:c>
      <x:c r="I678" s="14" t="n">
        <x:f>COUNTIFS('Unit details'!$B$1362:$B$1362,$A678,'Unit details'!$V$1362:$V$1362,$A678&amp;" — "&amp;$B678,'Unit details'!$H$1362:$H$1362,"Current")</x:f>
        <x:v>1</x:v>
      </x:c>
      <x:c r="J678" s="14" t="n">
        <x:f>SUMIFS('Unit details'!$Y$1362:$Y$1362,'Unit details'!$B$1362:$B$1362,$A678,'Unit details'!$V$1362:$V$1362,$A678&amp;" — "&amp;$B678,'Unit details'!$H$1362:$H$1362,"Future")</x:f>
        <x:v>0</x:v>
      </x:c>
      <x:c r="K678" s="14" t="n">
        <x:f>COUNTIFS('Unit details'!$B$1362:$B$1362,$A678,'Unit details'!$V$1362:$V$1362,$A678&amp;" — "&amp;$B678,'Unit details'!$H$1362:$H$1362,"Uncertain")</x:f>
        <x:v>0</x:v>
      </x:c>
      <x:c r="L678" s="15" t="str">
        <x:v>Minimum identified inventory from marketing sources, not an exhaustive estate census. Nested schemes grouped under parent estate where evidenced.</x:v>
      </x:c>
      <x:c r="M678" s="15" t="str">
        <x:v>https://www.rightmove.co.uk/properties/760589427835489#/?channel=COM_LET</x:v>
      </x:c>
      <x:c r="N678" s="15" t="str"/>
    </x:row>
    <x:row r="679" ht="49" customHeight="1">
      <x:c r="A679" s="15" t="str">
        <x:v>Gillingham</x:v>
      </x:c>
      <x:c r="B679" s="15" t="str">
        <x:v>Gillingham Business Park</x:v>
      </x:c>
      <x:c r="C679" s="15" t="str">
        <x:v>Gillingham</x:v>
      </x:c>
      <x:c r="D679" s="14" t="n">
        <x:v>108480</x:v>
      </x:c>
      <x:c r="E679" s="30" t="str">
        <x:v>Town</x:v>
      </x:c>
      <x:c r="F679" s="30" t="str">
        <x:v>Estate / grouped industrial area</x:v>
      </x:c>
      <x:c r="G679" s="14" t="n">
        <x:f>COUNTIFS('Unit details'!$B$1363:$B$1366,$A679,'Unit details'!$V$1363:$V$1366,$A679&amp;" — "&amp;$B679,'Unit details'!$H$1363:$H$1366,"Current",'Unit details'!$E$1363:$E$1366,"Town")</x:f>
        <x:v>3</x:v>
      </x:c>
      <x:c r="H679" s="14" t="n">
        <x:f>COUNTIFS('Unit details'!$B$1363:$B$1366,$A679,'Unit details'!$V$1363:$V$1366,$A679&amp;" — "&amp;$B679,'Unit details'!$H$1363:$H$1366,"Current",'Unit details'!$E$1363:$E$1366,"Nearby")</x:f>
        <x:v>0</x:v>
      </x:c>
      <x:c r="I679" s="14" t="n">
        <x:f>COUNTIFS('Unit details'!$B$1363:$B$1366,$A679,'Unit details'!$V$1363:$V$1366,$A679&amp;" — "&amp;$B679,'Unit details'!$H$1363:$H$1366,"Current")</x:f>
        <x:v>3</x:v>
      </x:c>
      <x:c r="J679" s="14" t="n">
        <x:f>SUMIFS('Unit details'!$Y$1363:$Y$1366,'Unit details'!$B$1363:$B$1366,$A679,'Unit details'!$V$1363:$V$1366,$A679&amp;" — "&amp;$B679,'Unit details'!$H$1363:$H$1366,"Future")</x:f>
        <x:v>0</x:v>
      </x:c>
      <x:c r="K679" s="14" t="n">
        <x:f>COUNTIFS('Unit details'!$B$1363:$B$1366,$A679,'Unit details'!$V$1363:$V$1366,$A679&amp;" — "&amp;$B679,'Unit details'!$H$1363:$H$1366,"Uncertain")</x:f>
        <x:v>1</x:v>
      </x:c>
      <x:c r="L679" s="15" t="str">
        <x:v>Minimum identified inventory from marketing sources, not an exhaustive estate census. Nested schemes grouped under parent estate where evidenced. Further unit-specific sources are in Unit details.</x:v>
      </x:c>
      <x:c r="M679" s="15" t="str">
        <x:v>https://www.zoopla.co.uk/to-rent/commercial/details/74562441/</x:v>
      </x:c>
      <x:c r="N679" s="15" t="str">
        <x:v>https://www.zoopla.co.uk/to-rent/commercial/details/74424497/
https://www.rightmove.co.uk/properties/778349903917568#/?channel=COM_LET</x:v>
      </x:c>
    </x:row>
    <x:row r="680" ht="42" customHeight="1">
      <x:c r="A680" s="15" t="str">
        <x:v>Sittingbourne</x:v>
      </x:c>
      <x:c r="B680" s="15" t="str">
        <x:v>Standalone / estate not identified</x:v>
      </x:c>
      <x:c r="C680" s="15" t="str">
        <x:v>Rodmersham</x:v>
      </x:c>
      <x:c r="D680" s="14"/>
      <x:c r="E680" s="30" t="str">
        <x:v>Nearby</x:v>
      </x:c>
      <x:c r="F680" s="30" t="str">
        <x:v>Standalone / other premises</x:v>
      </x:c>
      <x:c r="G680" s="14" t="n">
        <x:f>COUNTIFS('Unit details'!$B$1367:$B$1382,$A680,'Unit details'!$V$1367:$V$1382,$A680&amp;" — "&amp;$B680,'Unit details'!$H$1367:$H$1382,"Current",'Unit details'!$E$1367:$E$1382,"Town")</x:f>
        <x:v>3</x:v>
      </x:c>
      <x:c r="H680" s="14" t="n">
        <x:f>COUNTIFS('Unit details'!$B$1367:$B$1382,$A680,'Unit details'!$V$1367:$V$1382,$A680&amp;" — "&amp;$B680,'Unit details'!$H$1367:$H$1382,"Current",'Unit details'!$E$1367:$E$1382,"Nearby")</x:f>
        <x:v>3</x:v>
      </x:c>
      <x:c r="I680" s="14" t="n">
        <x:f>COUNTIFS('Unit details'!$B$1367:$B$1382,$A680,'Unit details'!$V$1367:$V$1382,$A680&amp;" — "&amp;$B680,'Unit details'!$H$1367:$H$1382,"Current")</x:f>
        <x:v>6</x:v>
      </x:c>
      <x:c r="J680" s="14" t="n">
        <x:f>SUMIFS('Unit details'!$Y$1367:$Y$1382,'Unit details'!$B$1367:$B$1382,$A680,'Unit details'!$V$1367:$V$1382,$A680&amp;" — "&amp;$B680,'Unit details'!$H$1367:$H$1382,"Future")</x:f>
        <x:v>0</x:v>
      </x:c>
      <x:c r="K680" s="14" t="n">
        <x:f>COUNTIFS('Unit details'!$B$1367:$B$1382,$A680,'Unit details'!$V$1367:$V$1382,$A680&amp;" — "&amp;$B680,'Unit details'!$H$1367:$H$1382,"Uncertain")</x:f>
        <x:v>0</x:v>
      </x:c>
      <x:c r="L680" s="15" t="str">
        <x:v>Identified from marketing. Estate inventory is a minimum of evidenced named areas, not a council stock census.</x:v>
      </x:c>
      <x:c r="M680" s="15" t="str">
        <x:v>https://www.zoopla.co.uk/to-rent/commercial/details/73335323/</x:v>
      </x:c>
      <x:c r="N680" s="15" t="str">
        <x:v>https://www.rightmove.co.uk/properties/89126394#/?channel=COM_LET</x:v>
      </x:c>
    </x:row>
    <x:row r="681" ht="49" customHeight="1">
      <x:c r="A681" s="15" t="str">
        <x:v>Sittingbourne</x:v>
      </x:c>
      <x:c r="B681" s="15" t="str">
        <x:v>Eurolink Industrial Estate</x:v>
      </x:c>
      <x:c r="C681" s="15" t="str">
        <x:v>Sittingbourne</x:v>
      </x:c>
      <x:c r="D681" s="14" t="n">
        <x:v>54390</x:v>
      </x:c>
      <x:c r="E681" s="30" t="str">
        <x:v>Town</x:v>
      </x:c>
      <x:c r="F681" s="30" t="str">
        <x:v>Estate / grouped industrial area</x:v>
      </x:c>
      <x:c r="G681" s="14" t="n">
        <x:f>COUNTIFS('Unit details'!$B$1370:$B$1379,$A681,'Unit details'!$V$1370:$V$1379,$A681&amp;" — "&amp;$B681,'Unit details'!$H$1370:$H$1379,"Current",'Unit details'!$E$1370:$E$1379,"Town")</x:f>
        <x:v>8</x:v>
      </x:c>
      <x:c r="H681" s="14" t="n">
        <x:f>COUNTIFS('Unit details'!$B$1370:$B$1379,$A681,'Unit details'!$V$1370:$V$1379,$A681&amp;" — "&amp;$B681,'Unit details'!$H$1370:$H$1379,"Current",'Unit details'!$E$1370:$E$1379,"Nearby")</x:f>
        <x:v>0</x:v>
      </x:c>
      <x:c r="I681" s="14" t="n">
        <x:f>COUNTIFS('Unit details'!$B$1370:$B$1379,$A681,'Unit details'!$V$1370:$V$1379,$A681&amp;" — "&amp;$B681,'Unit details'!$H$1370:$H$1379,"Current")</x:f>
        <x:v>8</x:v>
      </x:c>
      <x:c r="J681" s="14" t="n">
        <x:f>SUMIFS('Unit details'!$Y$1370:$Y$1379,'Unit details'!$B$1370:$B$1379,$A681,'Unit details'!$V$1370:$V$1379,$A681&amp;" — "&amp;$B681,'Unit details'!$H$1370:$H$1379,"Future")</x:f>
        <x:v>0</x:v>
      </x:c>
      <x:c r="K681" s="14" t="n">
        <x:f>COUNTIFS('Unit details'!$B$1370:$B$1379,$A681,'Unit details'!$V$1370:$V$1379,$A681&amp;" — "&amp;$B681,'Unit details'!$H$1370:$H$1379,"Uncertain")</x:f>
        <x:v>2</x:v>
      </x:c>
      <x:c r="L681" s="15" t="str">
        <x:v>Minimum identified inventory from marketing sources, not an exhaustive estate census. Nested schemes grouped under parent estate where evidenced. Further unit-specific sources are in Unit details.</x:v>
      </x:c>
      <x:c r="M681" s="15" t="str">
        <x:v>https://www.zoopla.co.uk/to-rent/commercial/details/74549313/</x:v>
      </x:c>
      <x:c r="N681" s="15" t="str">
        <x:v>https://www.rightmove.co.uk/properties/780891981459793#/?channel=COM_LET
https://www.zoopla.co.uk/to-rent/commercial/details/73896726/</x:v>
      </x:c>
    </x:row>
    <x:row r="682" ht="62" customHeight="1">
      <x:c r="A682" s="15" t="str">
        <x:v>Sittingbourne</x:v>
      </x:c>
      <x:c r="B682" s="15" t="str">
        <x:v>Trinity Trading Estate</x:v>
      </x:c>
      <x:c r="C682" s="15" t="str">
        <x:v>Sittingbourne</x:v>
      </x:c>
      <x:c r="D682" s="14" t="n">
        <x:v>54390</x:v>
      </x:c>
      <x:c r="E682" s="30" t="str">
        <x:v>Town</x:v>
      </x:c>
      <x:c r="F682" s="30" t="str">
        <x:v>Estate / grouped industrial area</x:v>
      </x:c>
      <x:c r="G682" s="14" t="n">
        <x:f>COUNTIFS('Unit details'!$B$1383:$B$1391,$A682,'Unit details'!$V$1383:$V$1391,$A682&amp;" — "&amp;$B682,'Unit details'!$H$1383:$H$1391,"Current",'Unit details'!$E$1383:$E$1391,"Town")</x:f>
        <x:v>7</x:v>
      </x:c>
      <x:c r="H682" s="14" t="n">
        <x:f>COUNTIFS('Unit details'!$B$1383:$B$1391,$A682,'Unit details'!$V$1383:$V$1391,$A682&amp;" — "&amp;$B682,'Unit details'!$H$1383:$H$1391,"Current",'Unit details'!$E$1383:$E$1391,"Nearby")</x:f>
        <x:v>0</x:v>
      </x:c>
      <x:c r="I682" s="14" t="n">
        <x:f>COUNTIFS('Unit details'!$B$1383:$B$1391,$A682,'Unit details'!$V$1383:$V$1391,$A682&amp;" — "&amp;$B682,'Unit details'!$H$1383:$H$1391,"Current")</x:f>
        <x:v>7</x:v>
      </x:c>
      <x:c r="J682" s="14" t="n">
        <x:f>SUMIFS('Unit details'!$Y$1383:$Y$1391,'Unit details'!$B$1383:$B$1391,$A682,'Unit details'!$V$1383:$V$1391,$A682&amp;" — "&amp;$B682,'Unit details'!$H$1383:$H$1391,"Future")</x:f>
        <x:v>1</x:v>
      </x:c>
      <x:c r="K682" s="14" t="n">
        <x:f>COUNTIFS('Unit details'!$B$1383:$B$1391,$A682,'Unit details'!$V$1383:$V$1391,$A682&amp;" — "&amp;$B682,'Unit details'!$H$1383:$H$1391,"Uncertain")</x:f>
        <x:v>1</x:v>
      </x:c>
      <x:c r="L682" s="15" t="str">
        <x:v>Minimum identified inventory from marketing sources, not an exhaustive estate census. Nested schemes grouped under parent estate where evidenced. Further unit-specific sources are in Unit details.</x:v>
      </x:c>
      <x:c r="M682" s="15" t="str">
        <x:v>https://www.zoopla.co.uk/to-rent/commercial/details/74554100/</x:v>
      </x:c>
      <x:c r="N682" s="15" t="str">
        <x:v>https://www.rightmove.co.uk/properties/781029523291088#/?channel=COM_LET
https://www.caxtons.com/property/unit-h-trinity-trading-estate-mill-way-sittingbourne-kent-me10/</x:v>
      </x:c>
    </x:row>
    <x:row r="683" ht="42" customHeight="1">
      <x:c r="A683" s="15" t="str">
        <x:v>Faversham</x:v>
      </x:c>
      <x:c r="B683" s="15" t="str">
        <x:v>Standalone / estate not identified</x:v>
      </x:c>
      <x:c r="C683" s="15" t="str">
        <x:v>Brogdale</x:v>
      </x:c>
      <x:c r="D683" s="14"/>
      <x:c r="E683" s="30" t="str">
        <x:v>Nearby</x:v>
      </x:c>
      <x:c r="F683" s="30" t="str">
        <x:v>Standalone / other premises</x:v>
      </x:c>
      <x:c r="G683" s="14" t="n">
        <x:f>COUNTIFS('Unit details'!$B$1392:$B$1394,$A683,'Unit details'!$V$1392:$V$1394,$A683&amp;" — "&amp;$B683,'Unit details'!$H$1392:$H$1394,"Current",'Unit details'!$E$1392:$E$1394,"Town")</x:f>
        <x:v>1</x:v>
      </x:c>
      <x:c r="H683" s="14" t="n">
        <x:f>COUNTIFS('Unit details'!$B$1392:$B$1394,$A683,'Unit details'!$V$1392:$V$1394,$A683&amp;" — "&amp;$B683,'Unit details'!$H$1392:$H$1394,"Current",'Unit details'!$E$1392:$E$1394,"Nearby")</x:f>
        <x:v>2</x:v>
      </x:c>
      <x:c r="I683" s="14" t="n">
        <x:f>COUNTIFS('Unit details'!$B$1392:$B$1394,$A683,'Unit details'!$V$1392:$V$1394,$A683&amp;" — "&amp;$B683,'Unit details'!$H$1392:$H$1394,"Current")</x:f>
        <x:v>3</x:v>
      </x:c>
      <x:c r="J683" s="14" t="n">
        <x:f>SUMIFS('Unit details'!$Y$1392:$Y$1394,'Unit details'!$B$1392:$B$1394,$A683,'Unit details'!$V$1392:$V$1394,$A683&amp;" — "&amp;$B683,'Unit details'!$H$1392:$H$1394,"Future")</x:f>
        <x:v>0</x:v>
      </x:c>
      <x:c r="K683" s="14" t="n">
        <x:f>COUNTIFS('Unit details'!$B$1392:$B$1394,$A683,'Unit details'!$V$1392:$V$1394,$A683&amp;" — "&amp;$B683,'Unit details'!$H$1392:$H$1394,"Uncertain")</x:f>
        <x:v>0</x:v>
      </x:c>
      <x:c r="L683" s="15" t="str">
        <x:v>Identified from marketing. Estate inventory is a minimum of evidenced named areas, not a council stock census.</x:v>
      </x:c>
      <x:c r="M683" s="15" t="str">
        <x:v>https://www.zoopla.co.uk/to-rent/commercial/details/73206857/</x:v>
      </x:c>
      <x:c r="N683" s="15" t="str"/>
    </x:row>
    <x:row r="684" ht="49" customHeight="1">
      <x:c r="A684" s="15" t="str">
        <x:v>Canterbury</x:v>
      </x:c>
      <x:c r="B684" s="15" t="str">
        <x:v>Lakesview International Business Park</x:v>
      </x:c>
      <x:c r="C684" s="15" t="str">
        <x:v>Hersden</x:v>
      </x:c>
      <x:c r="D684" s="14" t="n">
        <x:v>2120</x:v>
      </x:c>
      <x:c r="E684" s="30" t="str">
        <x:v>Nearby</x:v>
      </x:c>
      <x:c r="F684" s="30" t="str">
        <x:v>Estate / grouped industrial area</x:v>
      </x:c>
      <x:c r="G684" s="14" t="n">
        <x:f>COUNTIFS('Unit details'!$B$1395:$B$1396,$A684,'Unit details'!$V$1395:$V$1396,$A684&amp;" — "&amp;$B684,'Unit details'!$H$1395:$H$1396,"Current",'Unit details'!$E$1395:$E$1396,"Town")</x:f>
        <x:v>0</x:v>
      </x:c>
      <x:c r="H684" s="14" t="n">
        <x:f>COUNTIFS('Unit details'!$B$1395:$B$1396,$A684,'Unit details'!$V$1395:$V$1396,$A684&amp;" — "&amp;$B684,'Unit details'!$H$1395:$H$1396,"Current",'Unit details'!$E$1395:$E$1396,"Nearby")</x:f>
        <x:v>2</x:v>
      </x:c>
      <x:c r="I684" s="14" t="n">
        <x:f>COUNTIFS('Unit details'!$B$1395:$B$1396,$A684,'Unit details'!$V$1395:$V$1396,$A684&amp;" — "&amp;$B684,'Unit details'!$H$1395:$H$1396,"Current")</x:f>
        <x:v>2</x:v>
      </x:c>
      <x:c r="J684" s="14" t="n">
        <x:f>SUMIFS('Unit details'!$Y$1395:$Y$1396,'Unit details'!$B$1395:$B$1396,$A684,'Unit details'!$V$1395:$V$1396,$A684&amp;" — "&amp;$B684,'Unit details'!$H$1395:$H$1396,"Future")</x:f>
        <x:v>0</x:v>
      </x:c>
      <x:c r="K684" s="14" t="n">
        <x:f>COUNTIFS('Unit details'!$B$1395:$B$1396,$A684,'Unit details'!$V$1395:$V$1396,$A684&amp;" — "&amp;$B684,'Unit details'!$H$1395:$H$1396,"Uncertain")</x:f>
        <x:v>0</x:v>
      </x:c>
      <x:c r="L684" s="15" t="str">
        <x:v>Minimum identified inventory from marketing sources, not an exhaustive estate census. Nested schemes grouped under parent estate where evidenced. Further unit-specific sources are in Unit details.</x:v>
      </x:c>
      <x:c r="M684" s="15" t="str">
        <x:v>https://www.zoopla.co.uk/to-rent/commercial/details/69948048/</x:v>
      </x:c>
      <x:c r="N684" s="15" t="str">
        <x:v>https://www.rightmove.co.uk/properties/88909323#/?channel=COM_LET
https://www.zoopla.co.uk/to-rent/commercial/details/71126195/</x:v>
      </x:c>
    </x:row>
    <x:row r="685" ht="42" customHeight="1">
      <x:c r="A685" s="15" t="str">
        <x:v>Canterbury</x:v>
      </x:c>
      <x:c r="B685" s="15" t="str">
        <x:v>Standalone / estate not identified</x:v>
      </x:c>
      <x:c r="C685" s="15" t="str">
        <x:v>Denton</x:v>
      </x:c>
      <x:c r="D685" s="14"/>
      <x:c r="E685" s="30" t="str">
        <x:v>Nearby</x:v>
      </x:c>
      <x:c r="F685" s="30" t="str">
        <x:v>Standalone / other premises</x:v>
      </x:c>
      <x:c r="G685" s="14" t="n">
        <x:f>COUNTIFS('Unit details'!$B$1397:$B$1406,$A685,'Unit details'!$V$1397:$V$1406,$A685&amp;" — "&amp;$B685,'Unit details'!$H$1397:$H$1406,"Current",'Unit details'!$E$1397:$E$1406,"Town")</x:f>
        <x:v>3</x:v>
      </x:c>
      <x:c r="H685" s="14" t="n">
        <x:f>COUNTIFS('Unit details'!$B$1397:$B$1406,$A685,'Unit details'!$V$1397:$V$1406,$A685&amp;" — "&amp;$B685,'Unit details'!$H$1397:$H$1406,"Current",'Unit details'!$E$1397:$E$1406,"Nearby")</x:f>
        <x:v>4</x:v>
      </x:c>
      <x:c r="I685" s="14" t="n">
        <x:f>COUNTIFS('Unit details'!$B$1397:$B$1406,$A685,'Unit details'!$V$1397:$V$1406,$A685&amp;" — "&amp;$B685,'Unit details'!$H$1397:$H$1406,"Current")</x:f>
        <x:v>7</x:v>
      </x:c>
      <x:c r="J685" s="14" t="n">
        <x:f>SUMIFS('Unit details'!$Y$1397:$Y$1406,'Unit details'!$B$1397:$B$1406,$A685,'Unit details'!$V$1397:$V$1406,$A685&amp;" — "&amp;$B685,'Unit details'!$H$1397:$H$1406,"Future")</x:f>
        <x:v>0</x:v>
      </x:c>
      <x:c r="K685" s="14" t="n">
        <x:f>COUNTIFS('Unit details'!$B$1397:$B$1406,$A685,'Unit details'!$V$1397:$V$1406,$A685&amp;" — "&amp;$B685,'Unit details'!$H$1397:$H$1406,"Uncertain")</x:f>
        <x:v>0</x:v>
      </x:c>
      <x:c r="L685" s="15" t="str">
        <x:v>Identified from marketing. Estate inventory is a minimum of evidenced named areas, not a council stock census.</x:v>
      </x:c>
      <x:c r="M685" s="15" t="str">
        <x:v>https://www.rightmove.co.uk/properties/91089624#/?channel=COM_LET</x:v>
      </x:c>
      <x:c r="N685" s="15" t="str"/>
    </x:row>
    <x:row r="686" ht="42" customHeight="1">
      <x:c r="A686" s="15" t="str">
        <x:v>Canterbury</x:v>
      </x:c>
      <x:c r="B686" s="15" t="str">
        <x:v>Barton Business Park</x:v>
      </x:c>
      <x:c r="C686" s="15" t="str">
        <x:v>Canterbury</x:v>
      </x:c>
      <x:c r="D686" s="14" t="n">
        <x:v>55090</x:v>
      </x:c>
      <x:c r="E686" s="30" t="str">
        <x:v>Town</x:v>
      </x:c>
      <x:c r="F686" s="30" t="str">
        <x:v>Estate / grouped industrial area</x:v>
      </x:c>
      <x:c r="G686" s="14" t="n">
        <x:f>COUNTIFS('Unit details'!$B$1401:$B$1401,$A686,'Unit details'!$V$1401:$V$1401,$A686&amp;" — "&amp;$B686,'Unit details'!$H$1401:$H$1401,"Current",'Unit details'!$E$1401:$E$1401,"Town")</x:f>
        <x:v>1</x:v>
      </x:c>
      <x:c r="H686" s="14" t="n">
        <x:f>COUNTIFS('Unit details'!$B$1401:$B$1401,$A686,'Unit details'!$V$1401:$V$1401,$A686&amp;" — "&amp;$B686,'Unit details'!$H$1401:$H$1401,"Current",'Unit details'!$E$1401:$E$1401,"Nearby")</x:f>
        <x:v>0</x:v>
      </x:c>
      <x:c r="I686" s="14" t="n">
        <x:f>COUNTIFS('Unit details'!$B$1401:$B$1401,$A686,'Unit details'!$V$1401:$V$1401,$A686&amp;" — "&amp;$B686,'Unit details'!$H$1401:$H$1401,"Current")</x:f>
        <x:v>1</x:v>
      </x:c>
      <x:c r="J686" s="14" t="n">
        <x:f>SUMIFS('Unit details'!$Y$1401:$Y$1401,'Unit details'!$B$1401:$B$1401,$A686,'Unit details'!$V$1401:$V$1401,$A686&amp;" — "&amp;$B686,'Unit details'!$H$1401:$H$1401,"Future")</x:f>
        <x:v>0</x:v>
      </x:c>
      <x:c r="K686" s="14" t="n">
        <x:f>COUNTIFS('Unit details'!$B$1401:$B$1401,$A686,'Unit details'!$V$1401:$V$1401,$A686&amp;" — "&amp;$B686,'Unit details'!$H$1401:$H$1401,"Uncertain")</x:f>
        <x:v>0</x:v>
      </x:c>
      <x:c r="L686" s="15" t="str">
        <x:v>Minimum identified inventory from marketing sources, not an exhaustive estate census. Nested schemes grouped under parent estate where evidenced.</x:v>
      </x:c>
      <x:c r="M686" s="15" t="str">
        <x:v>https://www.rightmove.co.uk/properties/759460203714657#/?channel=COM_LET</x:v>
      </x:c>
      <x:c r="N686" s="15" t="str">
        <x:v>https://www.rightmove.co.uk/properties/90577773#/?channel=COM_LET</x:v>
      </x:c>
    </x:row>
    <x:row r="687" ht="42" customHeight="1">
      <x:c r="A687" s="15" t="str">
        <x:v>Canterbury</x:v>
      </x:c>
      <x:c r="B687" s="15" t="str">
        <x:v>Broad Oak Business Park</x:v>
      </x:c>
      <x:c r="C687" s="15" t="str">
        <x:v>Canterbury</x:v>
      </x:c>
      <x:c r="D687" s="14" t="n">
        <x:v>55090</x:v>
      </x:c>
      <x:c r="E687" s="30" t="str">
        <x:v>Town</x:v>
      </x:c>
      <x:c r="F687" s="30" t="str">
        <x:v>Estate / grouped industrial area</x:v>
      </x:c>
      <x:c r="G687" s="14" t="n">
        <x:f>COUNTIFS('Unit details'!$B$1402:$B$1402,$A687,'Unit details'!$V$1402:$V$1402,$A687&amp;" — "&amp;$B687,'Unit details'!$H$1402:$H$1402,"Current",'Unit details'!$E$1402:$E$1402,"Town")</x:f>
        <x:v>1</x:v>
      </x:c>
      <x:c r="H687" s="14" t="n">
        <x:f>COUNTIFS('Unit details'!$B$1402:$B$1402,$A687,'Unit details'!$V$1402:$V$1402,$A687&amp;" — "&amp;$B687,'Unit details'!$H$1402:$H$1402,"Current",'Unit details'!$E$1402:$E$1402,"Nearby")</x:f>
        <x:v>0</x:v>
      </x:c>
      <x:c r="I687" s="14" t="n">
        <x:f>COUNTIFS('Unit details'!$B$1402:$B$1402,$A687,'Unit details'!$V$1402:$V$1402,$A687&amp;" — "&amp;$B687,'Unit details'!$H$1402:$H$1402,"Current")</x:f>
        <x:v>1</x:v>
      </x:c>
      <x:c r="J687" s="14" t="n">
        <x:f>SUMIFS('Unit details'!$Y$1402:$Y$1402,'Unit details'!$B$1402:$B$1402,$A687,'Unit details'!$V$1402:$V$1402,$A687&amp;" — "&amp;$B687,'Unit details'!$H$1402:$H$1402,"Future")</x:f>
        <x:v>0</x:v>
      </x:c>
      <x:c r="K687" s="14" t="n">
        <x:f>COUNTIFS('Unit details'!$B$1402:$B$1402,$A687,'Unit details'!$V$1402:$V$1402,$A687&amp;" — "&amp;$B687,'Unit details'!$H$1402:$H$1402,"Uncertain")</x:f>
        <x:v>0</x:v>
      </x:c>
      <x:c r="L687" s="15" t="str">
        <x:v>Minimum identified inventory from marketing sources, not an exhaustive estate census. Nested schemes grouped under parent estate where evidenced.</x:v>
      </x:c>
      <x:c r="M687" s="15" t="str">
        <x:v>https://www.zoopla.co.uk/to-rent/commercial/details/71891696/</x:v>
      </x:c>
      <x:c r="N687" s="15" t="str">
        <x:v>https://www.caxtons.com/property/unit-2-broad-oak-business-park-broad-oak-road-canterbury-kent-ct2/</x:v>
      </x:c>
    </x:row>
    <x:row r="688" ht="49" customHeight="1">
      <x:c r="A688" s="15" t="str">
        <x:v>Canterbury</x:v>
      </x:c>
      <x:c r="B688" s="15" t="str">
        <x:v>Broad Oak Trading Estate</x:v>
      </x:c>
      <x:c r="C688" s="15" t="str">
        <x:v>Canterbury</x:v>
      </x:c>
      <x:c r="D688" s="14" t="n">
        <x:v>55090</x:v>
      </x:c>
      <x:c r="E688" s="30" t="str">
        <x:v>Town</x:v>
      </x:c>
      <x:c r="F688" s="30" t="str">
        <x:v>Estate / grouped industrial area</x:v>
      </x:c>
      <x:c r="G688" s="14" t="n">
        <x:f>COUNTIFS('Unit details'!$B$1403:$B$1403,$A688,'Unit details'!$V$1403:$V$1403,$A688&amp;" — "&amp;$B688,'Unit details'!$H$1403:$H$1403,"Current",'Unit details'!$E$1403:$E$1403,"Town")</x:f>
        <x:v>1</x:v>
      </x:c>
      <x:c r="H688" s="14" t="n">
        <x:f>COUNTIFS('Unit details'!$B$1403:$B$1403,$A688,'Unit details'!$V$1403:$V$1403,$A688&amp;" — "&amp;$B688,'Unit details'!$H$1403:$H$1403,"Current",'Unit details'!$E$1403:$E$1403,"Nearby")</x:f>
        <x:v>0</x:v>
      </x:c>
      <x:c r="I688" s="14" t="n">
        <x:f>COUNTIFS('Unit details'!$B$1403:$B$1403,$A688,'Unit details'!$V$1403:$V$1403,$A688&amp;" — "&amp;$B688,'Unit details'!$H$1403:$H$1403,"Current")</x:f>
        <x:v>1</x:v>
      </x:c>
      <x:c r="J688" s="14" t="n">
        <x:f>SUMIFS('Unit details'!$Y$1403:$Y$1403,'Unit details'!$B$1403:$B$1403,$A688,'Unit details'!$V$1403:$V$1403,$A688&amp;" — "&amp;$B688,'Unit details'!$H$1403:$H$1403,"Future")</x:f>
        <x:v>0</x:v>
      </x:c>
      <x:c r="K688" s="14" t="n">
        <x:f>COUNTIFS('Unit details'!$B$1403:$B$1403,$A688,'Unit details'!$V$1403:$V$1403,$A688&amp;" — "&amp;$B688,'Unit details'!$H$1403:$H$1403,"Uncertain")</x:f>
        <x:v>0</x:v>
      </x:c>
      <x:c r="L688" s="15" t="str">
        <x:v>Minimum identified inventory from marketing sources, not an exhaustive estate census. Nested schemes grouped under parent estate where evidenced. Further unit-specific sources are in Unit details.</x:v>
      </x:c>
      <x:c r="M688" s="15" t="str">
        <x:v>https://www.zoopla.co.uk/to-rent/commercial/details/73033994/</x:v>
      </x:c>
      <x:c r="N688" s="15" t="str">
        <x:v>https://www.rightmove.co.uk/properties/760938423310336#/?channel=COM_LET
https://www.zoopla.co.uk/to-rent/commercial/details/68690891/</x:v>
      </x:c>
    </x:row>
    <x:row r="689" ht="42" customHeight="1">
      <x:c r="A689" s="15" t="str">
        <x:v>Canterbury</x:v>
      </x:c>
      <x:c r="B689" s="15" t="str">
        <x:v>Wincheap Industrial Estate</x:v>
      </x:c>
      <x:c r="C689" s="15" t="str">
        <x:v>Canterbury</x:v>
      </x:c>
      <x:c r="D689" s="14" t="n">
        <x:v>55090</x:v>
      </x:c>
      <x:c r="E689" s="30" t="str">
        <x:v>Town</x:v>
      </x:c>
      <x:c r="F689" s="30" t="str">
        <x:v>Estate / grouped industrial area</x:v>
      </x:c>
      <x:c r="G689" s="14" t="n">
        <x:f>COUNTIFS('Unit details'!$B$1407:$B$1407,$A689,'Unit details'!$V$1407:$V$1407,$A689&amp;" — "&amp;$B689,'Unit details'!$H$1407:$H$1407,"Current",'Unit details'!$E$1407:$E$1407,"Town")</x:f>
        <x:v>1</x:v>
      </x:c>
      <x:c r="H689" s="14" t="n">
        <x:f>COUNTIFS('Unit details'!$B$1407:$B$1407,$A689,'Unit details'!$V$1407:$V$1407,$A689&amp;" — "&amp;$B689,'Unit details'!$H$1407:$H$1407,"Current",'Unit details'!$E$1407:$E$1407,"Nearby")</x:f>
        <x:v>0</x:v>
      </x:c>
      <x:c r="I689" s="14" t="n">
        <x:f>COUNTIFS('Unit details'!$B$1407:$B$1407,$A689,'Unit details'!$V$1407:$V$1407,$A689&amp;" — "&amp;$B689,'Unit details'!$H$1407:$H$1407,"Current")</x:f>
        <x:v>1</x:v>
      </x:c>
      <x:c r="J689" s="14" t="n">
        <x:f>SUMIFS('Unit details'!$Y$1407:$Y$1407,'Unit details'!$B$1407:$B$1407,$A689,'Unit details'!$V$1407:$V$1407,$A689&amp;" — "&amp;$B689,'Unit details'!$H$1407:$H$1407,"Future")</x:f>
        <x:v>0</x:v>
      </x:c>
      <x:c r="K689" s="14" t="n">
        <x:f>COUNTIFS('Unit details'!$B$1407:$B$1407,$A689,'Unit details'!$V$1407:$V$1407,$A689&amp;" — "&amp;$B689,'Unit details'!$H$1407:$H$1407,"Uncertain")</x:f>
        <x:v>0</x:v>
      </x:c>
      <x:c r="L689" s="15" t="str">
        <x:v>Minimum identified inventory from marketing sources, not an exhaustive estate census. Nested schemes grouped under parent estate where evidenced.</x:v>
      </x:c>
      <x:c r="M689" s="15" t="str">
        <x:v>https://www.rightmove.co.uk/properties/89600538#/?channel=COM_LET</x:v>
      </x:c>
      <x:c r="N689" s="15" t="str"/>
    </x:row>
    <x:row r="690" ht="49" customHeight="1">
      <x:c r="A690" s="15" t="str">
        <x:v>Herne Bay</x:v>
      </x:c>
      <x:c r="B690" s="15" t="str">
        <x:v>Herne Bay West Industrial Park</x:v>
      </x:c>
      <x:c r="C690" s="15" t="str">
        <x:v>Herne Bay</x:v>
      </x:c>
      <x:c r="D690" s="14" t="n">
        <x:v>24870</x:v>
      </x:c>
      <x:c r="E690" s="30" t="str">
        <x:v>Town</x:v>
      </x:c>
      <x:c r="F690" s="30" t="str">
        <x:v>Estate / grouped industrial area</x:v>
      </x:c>
      <x:c r="G690" s="14" t="n">
        <x:f>COUNTIFS('Unit details'!$B$1408:$B$1410,$A690,'Unit details'!$V$1408:$V$1410,$A690&amp;" — "&amp;$B690,'Unit details'!$H$1408:$H$1410,"Current",'Unit details'!$E$1408:$E$1410,"Town")</x:f>
        <x:v>3</x:v>
      </x:c>
      <x:c r="H690" s="14" t="n">
        <x:f>COUNTIFS('Unit details'!$B$1408:$B$1410,$A690,'Unit details'!$V$1408:$V$1410,$A690&amp;" — "&amp;$B690,'Unit details'!$H$1408:$H$1410,"Current",'Unit details'!$E$1408:$E$1410,"Nearby")</x:f>
        <x:v>0</x:v>
      </x:c>
      <x:c r="I690" s="14" t="n">
        <x:f>COUNTIFS('Unit details'!$B$1408:$B$1410,$A690,'Unit details'!$V$1408:$V$1410,$A690&amp;" — "&amp;$B690,'Unit details'!$H$1408:$H$1410,"Current")</x:f>
        <x:v>3</x:v>
      </x:c>
      <x:c r="J690" s="14" t="n">
        <x:f>SUMIFS('Unit details'!$Y$1408:$Y$1410,'Unit details'!$B$1408:$B$1410,$A690,'Unit details'!$V$1408:$V$1410,$A690&amp;" — "&amp;$B690,'Unit details'!$H$1408:$H$1410,"Future")</x:f>
        <x:v>0</x:v>
      </x:c>
      <x:c r="K690" s="14" t="n">
        <x:f>COUNTIFS('Unit details'!$B$1408:$B$1410,$A690,'Unit details'!$V$1408:$V$1410,$A690&amp;" — "&amp;$B690,'Unit details'!$H$1408:$H$1410,"Uncertain")</x:f>
        <x:v>0</x:v>
      </x:c>
      <x:c r="L690" s="15" t="str">
        <x:v>Minimum identified inventory from marketing sources, not an exhaustive estate census. Nested schemes grouped under parent estate where evidenced. Further unit-specific sources are in Unit details.</x:v>
      </x:c>
      <x:c r="M690" s="15" t="str">
        <x:v>https://www.zoopla.co.uk/to-rent/commercial/details/72832063/</x:v>
      </x:c>
      <x:c r="N690" s="15" t="str">
        <x:v>https://www.zoopla.co.uk/to-rent/commercial/details/74316820/
https://www.rightmove.co.uk/properties/776151207888768#/?channel=COM_LET</x:v>
      </x:c>
    </x:row>
    <x:row r="691" ht="42" customHeight="1">
      <x:c r="A691" s="15" t="str">
        <x:v>Herne Bay</x:v>
      </x:c>
      <x:c r="B691" s="15" t="str">
        <x:v>St Augustines Business Park</x:v>
      </x:c>
      <x:c r="C691" s="15" t="str">
        <x:v>Herne Bay</x:v>
      </x:c>
      <x:c r="D691" s="14" t="n">
        <x:v>24870</x:v>
      </x:c>
      <x:c r="E691" s="30" t="str">
        <x:v>Town</x:v>
      </x:c>
      <x:c r="F691" s="30" t="str">
        <x:v>Estate / grouped industrial area</x:v>
      </x:c>
      <x:c r="G691" s="14" t="n">
        <x:f>COUNTIFS('Unit details'!$B$4039:$B$4039,$A691,'Unit details'!$V$4039:$V$4039,$A691&amp;" — "&amp;$B691,'Unit details'!$H$4039:$H$4039,"Current",'Unit details'!$E$4039:$E$4039,"Town")</x:f>
        <x:v>0</x:v>
      </x:c>
      <x:c r="H691" s="14" t="n">
        <x:f>COUNTIFS('Unit details'!$B$4039:$B$4039,$A691,'Unit details'!$V$4039:$V$4039,$A691&amp;" — "&amp;$B691,'Unit details'!$H$4039:$H$4039,"Current",'Unit details'!$E$4039:$E$4039,"Nearby")</x:f>
        <x:v>0</x:v>
      </x:c>
      <x:c r="I691" s="14" t="n">
        <x:f>COUNTIFS('Unit details'!$B$4039:$B$4039,$A691,'Unit details'!$V$4039:$V$4039,$A691&amp;" — "&amp;$B691,'Unit details'!$H$4039:$H$4039,"Current")</x:f>
        <x:v>0</x:v>
      </x:c>
      <x:c r="J691" s="14" t="n">
        <x:f>SUMIFS('Unit details'!$Y$4039:$Y$4039,'Unit details'!$B$4039:$B$4039,$A691,'Unit details'!$V$4039:$V$4039,$A691&amp;" — "&amp;$B691,'Unit details'!$H$4039:$H$4039,"Future")</x:f>
        <x:v>0</x:v>
      </x:c>
      <x:c r="K691" s="14" t="n">
        <x:f>COUNTIFS('Unit details'!$B$4039:$B$4039,$A691,'Unit details'!$V$4039:$V$4039,$A691&amp;" — "&amp;$B691,'Unit details'!$H$4039:$H$4039,"Uncertain")</x:f>
        <x:v>0</x:v>
      </x:c>
      <x:c r="L691" s="15" t="str">
        <x:v>Minimum identified inventory from marketing sources, not an exhaustive estate census. Nested schemes grouped under parent estate where evidenced.</x:v>
      </x:c>
      <x:c r="M691" s="15" t="str">
        <x:v>https://www.rightmove.co.uk/properties/755878075240144#/?channel=COM_LET</x:v>
      </x:c>
      <x:c r="N691" s="15" t="str"/>
    </x:row>
    <x:row r="692" ht="62" customHeight="1">
      <x:c r="A692" s="15" t="str">
        <x:v>Whitstable</x:v>
      </x:c>
      <x:c r="B692" s="15" t="str">
        <x:v>John Wilson Business Park</x:v>
      </x:c>
      <x:c r="C692" s="15" t="str">
        <x:v>Whitstable</x:v>
      </x:c>
      <x:c r="D692" s="14" t="n">
        <x:v>32195</x:v>
      </x:c>
      <x:c r="E692" s="30" t="str">
        <x:v>Town</x:v>
      </x:c>
      <x:c r="F692" s="30" t="str">
        <x:v>Estate / grouped industrial area</x:v>
      </x:c>
      <x:c r="G692" s="14" t="n">
        <x:f>COUNTIFS('Unit details'!$B$1411:$B$1411,$A692,'Unit details'!$V$1411:$V$1411,$A692&amp;" — "&amp;$B692,'Unit details'!$H$1411:$H$1411,"Current",'Unit details'!$E$1411:$E$1411,"Town")</x:f>
        <x:v>1</x:v>
      </x:c>
      <x:c r="H692" s="14" t="n">
        <x:f>COUNTIFS('Unit details'!$B$1411:$B$1411,$A692,'Unit details'!$V$1411:$V$1411,$A692&amp;" — "&amp;$B692,'Unit details'!$H$1411:$H$1411,"Current",'Unit details'!$E$1411:$E$1411,"Nearby")</x:f>
        <x:v>0</x:v>
      </x:c>
      <x:c r="I692" s="14" t="n">
        <x:f>COUNTIFS('Unit details'!$B$1411:$B$1411,$A692,'Unit details'!$V$1411:$V$1411,$A692&amp;" — "&amp;$B692,'Unit details'!$H$1411:$H$1411,"Current")</x:f>
        <x:v>1</x:v>
      </x:c>
      <x:c r="J692" s="14" t="n">
        <x:f>SUMIFS('Unit details'!$Y$1411:$Y$1411,'Unit details'!$B$1411:$B$1411,$A692,'Unit details'!$V$1411:$V$1411,$A692&amp;" — "&amp;$B692,'Unit details'!$H$1411:$H$1411,"Future")</x:f>
        <x:v>0</x:v>
      </x:c>
      <x:c r="K692" s="14" t="n">
        <x:f>COUNTIFS('Unit details'!$B$1411:$B$1411,$A692,'Unit details'!$V$1411:$V$1411,$A692&amp;" — "&amp;$B692,'Unit details'!$H$1411:$H$1411,"Uncertain")</x:f>
        <x:v>0</x:v>
      </x:c>
      <x:c r="L692" s="15" t="str">
        <x:v>Minimum identified inventory from marketing sources, not an exhaustive estate census. Nested schemes grouped under parent estate where evidenced.</x:v>
      </x:c>
      <x:c r="M692" s="15" t="str">
        <x:v>https://www.rightmove.co.uk/properties/755877995498689#/?channel=COM_LET</x:v>
      </x:c>
      <x:c r="N692" s="15" t="str">
        <x:v>https://www.caxtons.com/property/units-177-john-wilson-business-park-harvey-drive-chestfield-whitstable-kent-ct5/
https://www.caxtons.com/property/units-171-173-john-wilson-business-park-reeves-way-whitstable-kent/</x:v>
      </x:c>
    </x:row>
    <x:row r="693" ht="49" customHeight="1">
      <x:c r="A693" s="15" t="str">
        <x:v>Whitstable</x:v>
      </x:c>
      <x:c r="B693" s="15" t="str">
        <x:v>Joseph Wilson Industrial Estate</x:v>
      </x:c>
      <x:c r="C693" s="15" t="str">
        <x:v>Whitstable</x:v>
      </x:c>
      <x:c r="D693" s="14" t="n">
        <x:v>32195</x:v>
      </x:c>
      <x:c r="E693" s="30" t="str">
        <x:v>Town</x:v>
      </x:c>
      <x:c r="F693" s="30" t="str">
        <x:v>Estate / grouped industrial area</x:v>
      </x:c>
      <x:c r="G693" s="14" t="n">
        <x:f>COUNTIFS('Unit details'!$B$1412:$B$1416,$A693,'Unit details'!$V$1412:$V$1416,$A693&amp;" — "&amp;$B693,'Unit details'!$H$1412:$H$1416,"Current",'Unit details'!$E$1412:$E$1416,"Town")</x:f>
        <x:v>4</x:v>
      </x:c>
      <x:c r="H693" s="14" t="n">
        <x:f>COUNTIFS('Unit details'!$B$1412:$B$1416,$A693,'Unit details'!$V$1412:$V$1416,$A693&amp;" — "&amp;$B693,'Unit details'!$H$1412:$H$1416,"Current",'Unit details'!$E$1412:$E$1416,"Nearby")</x:f>
        <x:v>0</x:v>
      </x:c>
      <x:c r="I693" s="14" t="n">
        <x:f>COUNTIFS('Unit details'!$B$1412:$B$1416,$A693,'Unit details'!$V$1412:$V$1416,$A693&amp;" — "&amp;$B693,'Unit details'!$H$1412:$H$1416,"Current")</x:f>
        <x:v>4</x:v>
      </x:c>
      <x:c r="J693" s="14" t="n">
        <x:f>SUMIFS('Unit details'!$Y$1412:$Y$1416,'Unit details'!$B$1412:$B$1416,$A693,'Unit details'!$V$1412:$V$1416,$A693&amp;" — "&amp;$B693,'Unit details'!$H$1412:$H$1416,"Future")</x:f>
        <x:v>0</x:v>
      </x:c>
      <x:c r="K693" s="14" t="n">
        <x:f>COUNTIFS('Unit details'!$B$1412:$B$1416,$A693,'Unit details'!$V$1412:$V$1416,$A693&amp;" — "&amp;$B693,'Unit details'!$H$1412:$H$1416,"Uncertain")</x:f>
        <x:v>1</x:v>
      </x:c>
      <x:c r="L693" s="15" t="str">
        <x:v>Minimum identified inventory from marketing sources, not an exhaustive estate census. Nested schemes grouped under parent estate where evidenced. Further unit-specific sources are in Unit details.</x:v>
      </x:c>
      <x:c r="M693" s="15" t="str">
        <x:v>https://www.zoopla.co.uk/to-rent/commercial/details/74403142/</x:v>
      </x:c>
      <x:c r="N693" s="15" t="str">
        <x:v>https://www.rightmove.co.uk/properties/93864174#/?channel=COM_LET
https://www.zoopla.co.uk/to-rent/commercial/details/73301826/</x:v>
      </x:c>
    </x:row>
    <x:row r="694" ht="42" customHeight="1">
      <x:c r="A694" s="15" t="str">
        <x:v>Whitstable</x:v>
      </x:c>
      <x:c r="B694" s="15" t="str">
        <x:v>Standalone / estate not identified</x:v>
      </x:c>
      <x:c r="C694" s="15" t="str">
        <x:v>Whitstable</x:v>
      </x:c>
      <x:c r="D694" s="14" t="n">
        <x:v>32195</x:v>
      </x:c>
      <x:c r="E694" s="30" t="str">
        <x:v>Town</x:v>
      </x:c>
      <x:c r="F694" s="30" t="str">
        <x:v>Standalone / other premises</x:v>
      </x:c>
      <x:c r="G694" s="14" t="n">
        <x:f>COUNTIFS('Unit details'!$B$1417:$B$1417,$A694,'Unit details'!$V$1417:$V$1417,$A694&amp;" — "&amp;$B694,'Unit details'!$H$1417:$H$1417,"Current",'Unit details'!$E$1417:$E$1417,"Town")</x:f>
        <x:v>1</x:v>
      </x:c>
      <x:c r="H694" s="14" t="n">
        <x:f>COUNTIFS('Unit details'!$B$1417:$B$1417,$A694,'Unit details'!$V$1417:$V$1417,$A694&amp;" — "&amp;$B694,'Unit details'!$H$1417:$H$1417,"Current",'Unit details'!$E$1417:$E$1417,"Nearby")</x:f>
        <x:v>0</x:v>
      </x:c>
      <x:c r="I694" s="14" t="n">
        <x:f>COUNTIFS('Unit details'!$B$1417:$B$1417,$A694,'Unit details'!$V$1417:$V$1417,$A694&amp;" — "&amp;$B694,'Unit details'!$H$1417:$H$1417,"Current")</x:f>
        <x:v>1</x:v>
      </x:c>
      <x:c r="J694" s="14" t="n">
        <x:f>SUMIFS('Unit details'!$Y$1417:$Y$1417,'Unit details'!$B$1417:$B$1417,$A694,'Unit details'!$V$1417:$V$1417,$A694&amp;" — "&amp;$B694,'Unit details'!$H$1417:$H$1417,"Future")</x:f>
        <x:v>0</x:v>
      </x:c>
      <x:c r="K694" s="14" t="n">
        <x:f>COUNTIFS('Unit details'!$B$1417:$B$1417,$A694,'Unit details'!$V$1417:$V$1417,$A694&amp;" — "&amp;$B694,'Unit details'!$H$1417:$H$1417,"Uncertain")</x:f>
        <x:v>0</x:v>
      </x:c>
      <x:c r="L694" s="15" t="str">
        <x:v>Identified from marketing. Estate inventory is a minimum of evidenced named areas, not a council stock census.</x:v>
      </x:c>
      <x:c r="M694" s="15" t="str">
        <x:v>https://www.rightmove.co.uk/properties/92118813#/?channel=COM_LET</x:v>
      </x:c>
      <x:c r="N694" s="15" t="str"/>
    </x:row>
    <x:row r="695" ht="62" customHeight="1">
      <x:c r="A695" s="15" t="str">
        <x:v>Whitstable</x:v>
      </x:c>
      <x:c r="B695" s="15" t="str">
        <x:v>Swalecliffe Industrial Park</x:v>
      </x:c>
      <x:c r="C695" s="15" t="str">
        <x:v>Whitstable</x:v>
      </x:c>
      <x:c r="D695" s="14" t="n">
        <x:v>32195</x:v>
      </x:c>
      <x:c r="E695" s="30" t="str">
        <x:v>Town</x:v>
      </x:c>
      <x:c r="F695" s="30" t="str">
        <x:v>Estate / grouped industrial area</x:v>
      </x:c>
      <x:c r="G695" s="14" t="n">
        <x:f>COUNTIFS('Unit details'!$B$1418:$B$1419,$A695,'Unit details'!$V$1418:$V$1419,$A695&amp;" — "&amp;$B695,'Unit details'!$H$1418:$H$1419,"Current",'Unit details'!$E$1418:$E$1419,"Town")</x:f>
        <x:v>2</x:v>
      </x:c>
      <x:c r="H695" s="14" t="n">
        <x:f>COUNTIFS('Unit details'!$B$1418:$B$1419,$A695,'Unit details'!$V$1418:$V$1419,$A695&amp;" — "&amp;$B695,'Unit details'!$H$1418:$H$1419,"Current",'Unit details'!$E$1418:$E$1419,"Nearby")</x:f>
        <x:v>0</x:v>
      </x:c>
      <x:c r="I695" s="14" t="n">
        <x:f>COUNTIFS('Unit details'!$B$1418:$B$1419,$A695,'Unit details'!$V$1418:$V$1419,$A695&amp;" — "&amp;$B695,'Unit details'!$H$1418:$H$1419,"Current")</x:f>
        <x:v>2</x:v>
      </x:c>
      <x:c r="J695" s="14" t="n">
        <x:f>SUMIFS('Unit details'!$Y$1418:$Y$1419,'Unit details'!$B$1418:$B$1419,$A695,'Unit details'!$V$1418:$V$1419,$A695&amp;" — "&amp;$B695,'Unit details'!$H$1418:$H$1419,"Future")</x:f>
        <x:v>0</x:v>
      </x:c>
      <x:c r="K695" s="14" t="n">
        <x:f>COUNTIFS('Unit details'!$B$1418:$B$1419,$A695,'Unit details'!$V$1418:$V$1419,$A695&amp;" — "&amp;$B695,'Unit details'!$H$1418:$H$1419,"Uncertain")</x:f>
        <x:v>0</x:v>
      </x:c>
      <x:c r="L695" s="15" t="str">
        <x:v>Minimum identified inventory from marketing sources, not an exhaustive estate census. Nested schemes grouped under parent estate where evidenced. Further unit-specific sources are in Unit details.</x:v>
      </x:c>
      <x:c r="M695" s="15" t="str">
        <x:v>https://www.zoopla.co.uk/to-rent/commercial/details/74080504/</x:v>
      </x:c>
      <x:c r="N695" s="15" t="str">
        <x:v>https://www.rightmove.co.uk/properties/91890636#/?channel=COM_LET
https://www.caxtons.com/property/unit-8-the-business-centre-swalecliffe-industrial-park-estuary-close-whitstable-kent-ct5/</x:v>
      </x:c>
    </x:row>
    <x:row r="696" ht="42" customHeight="1">
      <x:c r="A696" s="15" t="str">
        <x:v>Margate</x:v>
      </x:c>
      <x:c r="B696" s="15" t="str">
        <x:v>All Saints Industrial Yard</x:v>
      </x:c>
      <x:c r="C696" s="15" t="str">
        <x:v>Margate</x:v>
      </x:c>
      <x:c r="D696" s="14" t="n">
        <x:v>63320</x:v>
      </x:c>
      <x:c r="E696" s="30" t="str">
        <x:v>Town</x:v>
      </x:c>
      <x:c r="F696" s="30" t="str">
        <x:v>Estate / grouped industrial area</x:v>
      </x:c>
      <x:c r="G696" s="14" t="n">
        <x:f>COUNTIFS('Unit details'!$B$1420:$B$1420,$A696,'Unit details'!$V$1420:$V$1420,$A696&amp;" — "&amp;$B696,'Unit details'!$H$1420:$H$1420,"Current",'Unit details'!$E$1420:$E$1420,"Town")</x:f>
        <x:v>1</x:v>
      </x:c>
      <x:c r="H696" s="14" t="n">
        <x:f>COUNTIFS('Unit details'!$B$1420:$B$1420,$A696,'Unit details'!$V$1420:$V$1420,$A696&amp;" — "&amp;$B696,'Unit details'!$H$1420:$H$1420,"Current",'Unit details'!$E$1420:$E$1420,"Nearby")</x:f>
        <x:v>0</x:v>
      </x:c>
      <x:c r="I696" s="14" t="n">
        <x:f>COUNTIFS('Unit details'!$B$1420:$B$1420,$A696,'Unit details'!$V$1420:$V$1420,$A696&amp;" — "&amp;$B696,'Unit details'!$H$1420:$H$1420,"Current")</x:f>
        <x:v>1</x:v>
      </x:c>
      <x:c r="J696" s="14" t="n">
        <x:f>SUMIFS('Unit details'!$Y$1420:$Y$1420,'Unit details'!$B$1420:$B$1420,$A696,'Unit details'!$V$1420:$V$1420,$A696&amp;" — "&amp;$B696,'Unit details'!$H$1420:$H$1420,"Future")</x:f>
        <x:v>0</x:v>
      </x:c>
      <x:c r="K696" s="14" t="n">
        <x:f>COUNTIFS('Unit details'!$B$1420:$B$1420,$A696,'Unit details'!$V$1420:$V$1420,$A696&amp;" — "&amp;$B696,'Unit details'!$H$1420:$H$1420,"Uncertain")</x:f>
        <x:v>0</x:v>
      </x:c>
      <x:c r="L696" s="15" t="str">
        <x:v>Minimum identified inventory from marketing sources, not an exhaustive estate census. Nested schemes grouped under parent estate where evidenced.</x:v>
      </x:c>
      <x:c r="M696" s="15" t="str">
        <x:v>https://www.zoopla.co.uk/to-rent/commercial/details/74195145/</x:v>
      </x:c>
      <x:c r="N696" s="15" t="str">
        <x:v>https://www.rightmove.co.uk/properties/92941008#/?channel=COM_LET</x:v>
      </x:c>
    </x:row>
    <x:row r="697" ht="42" customHeight="1">
      <x:c r="A697" s="15" t="str">
        <x:v>Margate</x:v>
      </x:c>
      <x:c r="B697" s="15" t="str">
        <x:v>Standalone / estate not identified</x:v>
      </x:c>
      <x:c r="C697" s="15" t="str">
        <x:v>Margate</x:v>
      </x:c>
      <x:c r="D697" s="14" t="n">
        <x:v>63320</x:v>
      </x:c>
      <x:c r="E697" s="30" t="str">
        <x:v>Town</x:v>
      </x:c>
      <x:c r="F697" s="30" t="str">
        <x:v>Standalone / other premises</x:v>
      </x:c>
      <x:c r="G697" s="14" t="n">
        <x:f>COUNTIFS('Unit details'!$B$1421:$B$1421,$A697,'Unit details'!$V$1421:$V$1421,$A697&amp;" — "&amp;$B697,'Unit details'!$H$1421:$H$1421,"Current",'Unit details'!$E$1421:$E$1421,"Town")</x:f>
        <x:v>1</x:v>
      </x:c>
      <x:c r="H697" s="14" t="n">
        <x:f>COUNTIFS('Unit details'!$B$1421:$B$1421,$A697,'Unit details'!$V$1421:$V$1421,$A697&amp;" — "&amp;$B697,'Unit details'!$H$1421:$H$1421,"Current",'Unit details'!$E$1421:$E$1421,"Nearby")</x:f>
        <x:v>0</x:v>
      </x:c>
      <x:c r="I697" s="14" t="n">
        <x:f>COUNTIFS('Unit details'!$B$1421:$B$1421,$A697,'Unit details'!$V$1421:$V$1421,$A697&amp;" — "&amp;$B697,'Unit details'!$H$1421:$H$1421,"Current")</x:f>
        <x:v>1</x:v>
      </x:c>
      <x:c r="J697" s="14" t="n">
        <x:f>SUMIFS('Unit details'!$Y$1421:$Y$1421,'Unit details'!$B$1421:$B$1421,$A697,'Unit details'!$V$1421:$V$1421,$A697&amp;" — "&amp;$B697,'Unit details'!$H$1421:$H$1421,"Future")</x:f>
        <x:v>0</x:v>
      </x:c>
      <x:c r="K697" s="14" t="n">
        <x:f>COUNTIFS('Unit details'!$B$1421:$B$1421,$A697,'Unit details'!$V$1421:$V$1421,$A697&amp;" — "&amp;$B697,'Unit details'!$H$1421:$H$1421,"Uncertain")</x:f>
        <x:v>0</x:v>
      </x:c>
      <x:c r="L697" s="15" t="str">
        <x:v>Identified from marketing. Estate inventory is a minimum of evidenced named areas, not a council stock census.</x:v>
      </x:c>
      <x:c r="M697" s="15" t="str">
        <x:v>https://www.zoopla.co.uk/to-rent/commercial/details/72423599/</x:v>
      </x:c>
      <x:c r="N697" s="15" t="str"/>
    </x:row>
    <x:row r="698" ht="49" customHeight="1">
      <x:c r="A698" s="15" t="str">
        <x:v>Margate</x:v>
      </x:c>
      <x:c r="B698" s="15" t="str">
        <x:v>Westwood Industrial Estate</x:v>
      </x:c>
      <x:c r="C698" s="15" t="str">
        <x:v>Margate</x:v>
      </x:c>
      <x:c r="D698" s="14" t="n">
        <x:v>63320</x:v>
      </x:c>
      <x:c r="E698" s="30" t="str">
        <x:v>Town</x:v>
      </x:c>
      <x:c r="F698" s="30" t="str">
        <x:v>Estate / grouped industrial area</x:v>
      </x:c>
      <x:c r="G698" s="14" t="n">
        <x:f>COUNTIFS('Unit details'!$B$1422:$B$1424,$A698,'Unit details'!$V$1422:$V$1424,$A698&amp;" — "&amp;$B698,'Unit details'!$H$1422:$H$1424,"Current",'Unit details'!$E$1422:$E$1424,"Town")</x:f>
        <x:v>3</x:v>
      </x:c>
      <x:c r="H698" s="14" t="n">
        <x:f>COUNTIFS('Unit details'!$B$1422:$B$1424,$A698,'Unit details'!$V$1422:$V$1424,$A698&amp;" — "&amp;$B698,'Unit details'!$H$1422:$H$1424,"Current",'Unit details'!$E$1422:$E$1424,"Nearby")</x:f>
        <x:v>0</x:v>
      </x:c>
      <x:c r="I698" s="14" t="n">
        <x:f>COUNTIFS('Unit details'!$B$1422:$B$1424,$A698,'Unit details'!$V$1422:$V$1424,$A698&amp;" — "&amp;$B698,'Unit details'!$H$1422:$H$1424,"Current")</x:f>
        <x:v>3</x:v>
      </x:c>
      <x:c r="J698" s="14" t="n">
        <x:f>SUMIFS('Unit details'!$Y$1422:$Y$1424,'Unit details'!$B$1422:$B$1424,$A698,'Unit details'!$V$1422:$V$1424,$A698&amp;" — "&amp;$B698,'Unit details'!$H$1422:$H$1424,"Future")</x:f>
        <x:v>0</x:v>
      </x:c>
      <x:c r="K698" s="14" t="n">
        <x:f>COUNTIFS('Unit details'!$B$1422:$B$1424,$A698,'Unit details'!$V$1422:$V$1424,$A698&amp;" — "&amp;$B698,'Unit details'!$H$1422:$H$1424,"Uncertain")</x:f>
        <x:v>0</x:v>
      </x:c>
      <x:c r="L698" s="15" t="str">
        <x:v>Minimum identified inventory from marketing sources, not an exhaustive estate census. Nested schemes grouped under parent estate where evidenced. Further unit-specific sources are in Unit details.</x:v>
      </x:c>
      <x:c r="M698" s="15" t="str">
        <x:v>https://www.zoopla.co.uk/to-rent/commercial/details/74616260/</x:v>
      </x:c>
      <x:c r="N698" s="15" t="str">
        <x:v>https://www.rightmove.co.uk/properties/782344108274928#/?channel=COM_LET
https://www.zoopla.co.uk/to-rent/commercial/details/73667616/</x:v>
      </x:c>
    </x:row>
    <x:row r="699" ht="42" customHeight="1">
      <x:c r="A699" s="15" t="str">
        <x:v>Broadstairs</x:v>
      </x:c>
      <x:c r="B699" s="15" t="str">
        <x:v>Northdown Trading Estate</x:v>
      </x:c>
      <x:c r="C699" s="15" t="str">
        <x:v>Broadstairs</x:v>
      </x:c>
      <x:c r="D699" s="14" t="n">
        <x:v>25775</x:v>
      </x:c>
      <x:c r="E699" s="30" t="str">
        <x:v>Town</x:v>
      </x:c>
      <x:c r="F699" s="30" t="str">
        <x:v>Estate / grouped industrial area</x:v>
      </x:c>
      <x:c r="G699" s="14" t="n">
        <x:f>COUNTIFS('Unit details'!$B$1425:$B$1426,$A699,'Unit details'!$V$1425:$V$1426,$A699&amp;" — "&amp;$B699,'Unit details'!$H$1425:$H$1426,"Current",'Unit details'!$E$1425:$E$1426,"Town")</x:f>
        <x:v>0</x:v>
      </x:c>
      <x:c r="H699" s="14" t="n">
        <x:f>COUNTIFS('Unit details'!$B$1425:$B$1426,$A699,'Unit details'!$V$1425:$V$1426,$A699&amp;" — "&amp;$B699,'Unit details'!$H$1425:$H$1426,"Current",'Unit details'!$E$1425:$E$1426,"Nearby")</x:f>
        <x:v>0</x:v>
      </x:c>
      <x:c r="I699" s="14" t="n">
        <x:f>COUNTIFS('Unit details'!$B$1425:$B$1426,$A699,'Unit details'!$V$1425:$V$1426,$A699&amp;" — "&amp;$B699,'Unit details'!$H$1425:$H$1426,"Current")</x:f>
        <x:v>0</x:v>
      </x:c>
      <x:c r="J699" s="14" t="n">
        <x:f>SUMIFS('Unit details'!$Y$1425:$Y$1426,'Unit details'!$B$1425:$B$1426,$A699,'Unit details'!$V$1425:$V$1426,$A699&amp;" — "&amp;$B699,'Unit details'!$H$1425:$H$1426,"Future")</x:f>
        <x:v>0</x:v>
      </x:c>
      <x:c r="K699" s="14" t="n">
        <x:f>COUNTIFS('Unit details'!$B$1425:$B$1426,$A699,'Unit details'!$V$1425:$V$1426,$A699&amp;" — "&amp;$B699,'Unit details'!$H$1425:$H$1426,"Uncertain")</x:f>
        <x:v>2</x:v>
      </x:c>
      <x:c r="L699" s="15" t="str">
        <x:v>Minimum identified inventory from marketing sources, not an exhaustive estate census. Nested schemes grouped under parent estate where evidenced.</x:v>
      </x:c>
      <x:c r="M699" s="15" t="str">
        <x:v>https://www.zoopla.co.uk/to-rent/commercial/details/73381383/</x:v>
      </x:c>
      <x:c r="N699" s="15" t="str">
        <x:v>https://www.zoopla.co.uk/to-rent/commercial/details/73381370/
https://www.zoopla.co.uk/to-rent/commercial/details/73381331/</x:v>
      </x:c>
    </x:row>
    <x:row r="700" ht="49" customHeight="1">
      <x:c r="A700" s="15" t="str">
        <x:v>Broadstairs</x:v>
      </x:c>
      <x:c r="B700" s="15" t="str">
        <x:v>Pysons Road Industrial Estate</x:v>
      </x:c>
      <x:c r="C700" s="15" t="str">
        <x:v>Broadstairs</x:v>
      </x:c>
      <x:c r="D700" s="14" t="n">
        <x:v>25775</x:v>
      </x:c>
      <x:c r="E700" s="30" t="str">
        <x:v>Town</x:v>
      </x:c>
      <x:c r="F700" s="30" t="str">
        <x:v>Estate / grouped industrial area</x:v>
      </x:c>
      <x:c r="G700" s="14" t="n">
        <x:f>COUNTIFS('Unit details'!$B$1427:$B$1431,$A700,'Unit details'!$V$1427:$V$1431,$A700&amp;" — "&amp;$B700,'Unit details'!$H$1427:$H$1431,"Current",'Unit details'!$E$1427:$E$1431,"Town")</x:f>
        <x:v>5</x:v>
      </x:c>
      <x:c r="H700" s="14" t="n">
        <x:f>COUNTIFS('Unit details'!$B$1427:$B$1431,$A700,'Unit details'!$V$1427:$V$1431,$A700&amp;" — "&amp;$B700,'Unit details'!$H$1427:$H$1431,"Current",'Unit details'!$E$1427:$E$1431,"Nearby")</x:f>
        <x:v>0</x:v>
      </x:c>
      <x:c r="I700" s="14" t="n">
        <x:f>COUNTIFS('Unit details'!$B$1427:$B$1431,$A700,'Unit details'!$V$1427:$V$1431,$A700&amp;" — "&amp;$B700,'Unit details'!$H$1427:$H$1431,"Current")</x:f>
        <x:v>5</x:v>
      </x:c>
      <x:c r="J700" s="14" t="n">
        <x:f>SUMIFS('Unit details'!$Y$1427:$Y$1431,'Unit details'!$B$1427:$B$1431,$A700,'Unit details'!$V$1427:$V$1431,$A700&amp;" — "&amp;$B700,'Unit details'!$H$1427:$H$1431,"Future")</x:f>
        <x:v>0</x:v>
      </x:c>
      <x:c r="K700" s="14" t="n">
        <x:f>COUNTIFS('Unit details'!$B$1427:$B$1431,$A700,'Unit details'!$V$1427:$V$1431,$A700&amp;" — "&amp;$B700,'Unit details'!$H$1427:$H$1431,"Uncertain")</x:f>
        <x:v>0</x:v>
      </x:c>
      <x:c r="L700" s="15" t="str">
        <x:v>Minimum identified inventory from marketing sources, not an exhaustive estate census. Nested schemes grouped under parent estate where evidenced. Further unit-specific sources are in Unit details.</x:v>
      </x:c>
      <x:c r="M700" s="15" t="str">
        <x:v>https://www.zoopla.co.uk/to-rent/commercial/details/74659528/</x:v>
      </x:c>
      <x:c r="N700" s="15" t="str">
        <x:v>https://www.zoopla.co.uk/to-rent/commercial/details/74433905/
https://www.zoopla.co.uk/to-rent/commercial/details/74219426/</x:v>
      </x:c>
    </x:row>
    <x:row r="701" ht="42" customHeight="1">
      <x:c r="A701" s="15" t="str">
        <x:v>Broadstairs</x:v>
      </x:c>
      <x:c r="B701" s="15" t="str">
        <x:v>Standalone / estate not identified</x:v>
      </x:c>
      <x:c r="C701" s="15" t="str">
        <x:v>Broadstairs</x:v>
      </x:c>
      <x:c r="D701" s="14" t="n">
        <x:v>25775</x:v>
      </x:c>
      <x:c r="E701" s="30" t="str">
        <x:v>Town</x:v>
      </x:c>
      <x:c r="F701" s="30" t="str">
        <x:v>Standalone / other premises</x:v>
      </x:c>
      <x:c r="G701" s="14" t="n">
        <x:f>COUNTIFS('Unit details'!$B$1432:$B$1432,$A701,'Unit details'!$V$1432:$V$1432,$A701&amp;" — "&amp;$B701,'Unit details'!$H$1432:$H$1432,"Current",'Unit details'!$E$1432:$E$1432,"Town")</x:f>
        <x:v>1</x:v>
      </x:c>
      <x:c r="H701" s="14" t="n">
        <x:f>COUNTIFS('Unit details'!$B$1432:$B$1432,$A701,'Unit details'!$V$1432:$V$1432,$A701&amp;" — "&amp;$B701,'Unit details'!$H$1432:$H$1432,"Current",'Unit details'!$E$1432:$E$1432,"Nearby")</x:f>
        <x:v>0</x:v>
      </x:c>
      <x:c r="I701" s="14" t="n">
        <x:f>COUNTIFS('Unit details'!$B$1432:$B$1432,$A701,'Unit details'!$V$1432:$V$1432,$A701&amp;" — "&amp;$B701,'Unit details'!$H$1432:$H$1432,"Current")</x:f>
        <x:v>1</x:v>
      </x:c>
      <x:c r="J701" s="14" t="n">
        <x:f>SUMIFS('Unit details'!$Y$1432:$Y$1432,'Unit details'!$B$1432:$B$1432,$A701,'Unit details'!$V$1432:$V$1432,$A701&amp;" — "&amp;$B701,'Unit details'!$H$1432:$H$1432,"Future")</x:f>
        <x:v>0</x:v>
      </x:c>
      <x:c r="K701" s="14" t="n">
        <x:f>COUNTIFS('Unit details'!$B$1432:$B$1432,$A701,'Unit details'!$V$1432:$V$1432,$A701&amp;" — "&amp;$B701,'Unit details'!$H$1432:$H$1432,"Uncertain")</x:f>
        <x:v>0</x:v>
      </x:c>
      <x:c r="L701" s="15" t="str">
        <x:v>Identified from marketing. Estate inventory is a minimum of evidenced named areas, not a council stock census.</x:v>
      </x:c>
      <x:c r="M701" s="15" t="str">
        <x:v>https://www.zoopla.co.uk/to-rent/commercial/details/74276791/</x:v>
      </x:c>
      <x:c r="N701" s="15" t="str">
        <x:v>https://www.rightmove.co.uk/properties/775245672463680#/?channel=COM_LET</x:v>
      </x:c>
    </x:row>
    <x:row r="702" ht="49" customHeight="1">
      <x:c r="A702" s="15" t="str">
        <x:v>Ramsgate</x:v>
      </x:c>
      <x:c r="B702" s="15" t="str">
        <x:v>Telegraph Hill Industrial Estate</x:v>
      </x:c>
      <x:c r="C702" s="15" t="str">
        <x:v>Minster</x:v>
      </x:c>
      <x:c r="D702" s="14"/>
      <x:c r="E702" s="30" t="str">
        <x:v>Nearby</x:v>
      </x:c>
      <x:c r="F702" s="30" t="str">
        <x:v>Estate / grouped industrial area</x:v>
      </x:c>
      <x:c r="G702" s="14" t="n">
        <x:f>COUNTIFS('Unit details'!$B$1437:$B$1439,$A702,'Unit details'!$V$1437:$V$1439,$A702&amp;" — "&amp;$B702,'Unit details'!$H$1437:$H$1439,"Current",'Unit details'!$E$1437:$E$1439,"Town")</x:f>
        <x:v>0</x:v>
      </x:c>
      <x:c r="H702" s="14" t="n">
        <x:f>COUNTIFS('Unit details'!$B$1437:$B$1439,$A702,'Unit details'!$V$1437:$V$1439,$A702&amp;" — "&amp;$B702,'Unit details'!$H$1437:$H$1439,"Current",'Unit details'!$E$1437:$E$1439,"Nearby")</x:f>
        <x:v>2</x:v>
      </x:c>
      <x:c r="I702" s="14" t="n">
        <x:f>COUNTIFS('Unit details'!$B$1437:$B$1439,$A702,'Unit details'!$V$1437:$V$1439,$A702&amp;" — "&amp;$B702,'Unit details'!$H$1437:$H$1439,"Current")</x:f>
        <x:v>2</x:v>
      </x:c>
      <x:c r="J702" s="14" t="n">
        <x:f>SUMIFS('Unit details'!$Y$1437:$Y$1439,'Unit details'!$B$1437:$B$1439,$A702,'Unit details'!$V$1437:$V$1439,$A702&amp;" — "&amp;$B702,'Unit details'!$H$1437:$H$1439,"Future")</x:f>
        <x:v>1</x:v>
      </x:c>
      <x:c r="K702" s="14" t="n">
        <x:f>COUNTIFS('Unit details'!$B$1437:$B$1439,$A702,'Unit details'!$V$1437:$V$1439,$A702&amp;" — "&amp;$B702,'Unit details'!$H$1437:$H$1439,"Uncertain")</x:f>
        <x:v>0</x:v>
      </x:c>
      <x:c r="L702" s="15" t="str">
        <x:v>Minimum identified inventory from marketing sources, not an exhaustive estate census. Nested schemes grouped under parent estate where evidenced. Further unit-specific sources are in Unit details.</x:v>
      </x:c>
      <x:c r="M702" s="15" t="str">
        <x:v>https://www.zoopla.co.uk/to-rent/commercial/details/73049188/</x:v>
      </x:c>
      <x:c r="N702" s="15" t="str">
        <x:v>https://www.zoopla.co.uk/to-rent/commercial/details/72567874/
https://www.rightmove.co.uk/properties/768879129894145#/?channel=COM_LET</x:v>
      </x:c>
    </x:row>
    <x:row r="703" ht="49" customHeight="1">
      <x:c r="A703" s="15" t="str">
        <x:v>Ramsgate</x:v>
      </x:c>
      <x:c r="B703" s="15" t="str">
        <x:v>Manston Business Park</x:v>
      </x:c>
      <x:c r="C703" s="15" t="str">
        <x:v>Ramsgate</x:v>
      </x:c>
      <x:c r="D703" s="14" t="n">
        <x:v>42030</x:v>
      </x:c>
      <x:c r="E703" s="30" t="str">
        <x:v>Town</x:v>
      </x:c>
      <x:c r="F703" s="30" t="str">
        <x:v>Estate / grouped industrial area</x:v>
      </x:c>
      <x:c r="G703" s="14" t="n">
        <x:f>COUNTIFS('Unit details'!$B$1433:$B$1440,$A703,'Unit details'!$V$1433:$V$1440,$A703&amp;" — "&amp;$B703,'Unit details'!$H$1433:$H$1440,"Current",'Unit details'!$E$1433:$E$1440,"Town")</x:f>
        <x:v>0</x:v>
      </x:c>
      <x:c r="H703" s="14" t="n">
        <x:f>COUNTIFS('Unit details'!$B$1433:$B$1440,$A703,'Unit details'!$V$1433:$V$1440,$A703&amp;" — "&amp;$B703,'Unit details'!$H$1433:$H$1440,"Current",'Unit details'!$E$1433:$E$1440,"Nearby")</x:f>
        <x:v>4</x:v>
      </x:c>
      <x:c r="I703" s="14" t="n">
        <x:f>COUNTIFS('Unit details'!$B$1433:$B$1440,$A703,'Unit details'!$V$1433:$V$1440,$A703&amp;" — "&amp;$B703,'Unit details'!$H$1433:$H$1440,"Current")</x:f>
        <x:v>4</x:v>
      </x:c>
      <x:c r="J703" s="14" t="n">
        <x:f>SUMIFS('Unit details'!$Y$1433:$Y$1440,'Unit details'!$B$1433:$B$1440,$A703,'Unit details'!$V$1433:$V$1440,$A703&amp;" — "&amp;$B703,'Unit details'!$H$1433:$H$1440,"Future")</x:f>
        <x:v>1</x:v>
      </x:c>
      <x:c r="K703" s="14" t="n">
        <x:f>COUNTIFS('Unit details'!$B$1433:$B$1440,$A703,'Unit details'!$V$1433:$V$1440,$A703&amp;" — "&amp;$B703,'Unit details'!$H$1433:$H$1440,"Uncertain")</x:f>
        <x:v>0</x:v>
      </x:c>
      <x:c r="L703" s="15" t="str">
        <x:v>Minimum identified inventory from marketing sources, not an exhaustive estate census. Nested schemes grouped under parent estate where evidenced. Further unit-specific sources are in Unit details.</x:v>
      </x:c>
      <x:c r="M703" s="15" t="str">
        <x:v>https://www.zoopla.co.uk/to-rent/commercial/details/74623261/</x:v>
      </x:c>
      <x:c r="N703" s="15" t="str">
        <x:v>https://www.rightmove.co.uk/properties/94849104#/?channel=COM_LET
https://www.zoopla.co.uk/to-rent/commercial/details/74485706/</x:v>
      </x:c>
    </x:row>
    <x:row r="704" ht="42" customHeight="1">
      <x:c r="A704" s="15" t="str">
        <x:v>Ramsgate</x:v>
      </x:c>
      <x:c r="B704" s="15" t="str">
        <x:v>Standalone / estate not identified</x:v>
      </x:c>
      <x:c r="C704" s="15" t="str">
        <x:v>Ramsgate</x:v>
      </x:c>
      <x:c r="D704" s="14" t="n">
        <x:v>42030</x:v>
      </x:c>
      <x:c r="E704" s="30" t="str">
        <x:v>Town</x:v>
      </x:c>
      <x:c r="F704" s="30" t="str">
        <x:v>Standalone / other premises</x:v>
      </x:c>
      <x:c r="G704" s="14" t="n">
        <x:f>COUNTIFS('Unit details'!$B$1441:$B$1443,$A704,'Unit details'!$V$1441:$V$1443,$A704&amp;" — "&amp;$B704,'Unit details'!$H$1441:$H$1443,"Current",'Unit details'!$E$1441:$E$1443,"Town")</x:f>
        <x:v>3</x:v>
      </x:c>
      <x:c r="H704" s="14" t="n">
        <x:f>COUNTIFS('Unit details'!$B$1441:$B$1443,$A704,'Unit details'!$V$1441:$V$1443,$A704&amp;" — "&amp;$B704,'Unit details'!$H$1441:$H$1443,"Current",'Unit details'!$E$1441:$E$1443,"Nearby")</x:f>
        <x:v>0</x:v>
      </x:c>
      <x:c r="I704" s="14" t="n">
        <x:f>COUNTIFS('Unit details'!$B$1441:$B$1443,$A704,'Unit details'!$V$1441:$V$1443,$A704&amp;" — "&amp;$B704,'Unit details'!$H$1441:$H$1443,"Current")</x:f>
        <x:v>3</x:v>
      </x:c>
      <x:c r="J704" s="14" t="n">
        <x:f>SUMIFS('Unit details'!$Y$1441:$Y$1443,'Unit details'!$B$1441:$B$1443,$A704,'Unit details'!$V$1441:$V$1443,$A704&amp;" — "&amp;$B704,'Unit details'!$H$1441:$H$1443,"Future")</x:f>
        <x:v>0</x:v>
      </x:c>
      <x:c r="K704" s="14" t="n">
        <x:f>COUNTIFS('Unit details'!$B$1441:$B$1443,$A704,'Unit details'!$V$1441:$V$1443,$A704&amp;" — "&amp;$B704,'Unit details'!$H$1441:$H$1443,"Uncertain")</x:f>
        <x:v>0</x:v>
      </x:c>
      <x:c r="L704" s="15" t="str">
        <x:v>Identified from marketing. Estate inventory is a minimum of evidenced named areas, not a council stock census.</x:v>
      </x:c>
      <x:c r="M704" s="15" t="str">
        <x:v>https://www.zoopla.co.uk/to-rent/commercial/details/68049431/</x:v>
      </x:c>
      <x:c r="N704" s="15" t="str">
        <x:v>https://www.zoopla.co.uk/to-rent/commercial/details/68049406/</x:v>
      </x:c>
    </x:row>
    <x:row r="705" ht="42" customHeight="1">
      <x:c r="A705" s="15" t="str">
        <x:v>Dover</x:v>
      </x:c>
      <x:c r="B705" s="15" t="str">
        <x:v>Standalone / estate not identified</x:v>
      </x:c>
      <x:c r="C705" s="15" t="str">
        <x:v>Lydden</x:v>
      </x:c>
      <x:c r="D705" s="14" t="n">
        <x:v>685</x:v>
      </x:c>
      <x:c r="E705" s="30" t="str">
        <x:v>Nearby</x:v>
      </x:c>
      <x:c r="F705" s="30" t="str">
        <x:v>Standalone / other premises</x:v>
      </x:c>
      <x:c r="G705" s="14" t="n">
        <x:f>COUNTIFS('Unit details'!$B$1444:$B$1447,$A705,'Unit details'!$V$1444:$V$1447,$A705&amp;" — "&amp;$B705,'Unit details'!$H$1444:$H$1447,"Current",'Unit details'!$E$1444:$E$1447,"Town")</x:f>
        <x:v>0</x:v>
      </x:c>
      <x:c r="H705" s="14" t="n">
        <x:f>COUNTIFS('Unit details'!$B$1444:$B$1447,$A705,'Unit details'!$V$1444:$V$1447,$A705&amp;" — "&amp;$B705,'Unit details'!$H$1444:$H$1447,"Current",'Unit details'!$E$1444:$E$1447,"Nearby")</x:f>
        <x:v>4</x:v>
      </x:c>
      <x:c r="I705" s="14" t="n">
        <x:f>COUNTIFS('Unit details'!$B$1444:$B$1447,$A705,'Unit details'!$V$1444:$V$1447,$A705&amp;" — "&amp;$B705,'Unit details'!$H$1444:$H$1447,"Current")</x:f>
        <x:v>4</x:v>
      </x:c>
      <x:c r="J705" s="14" t="n">
        <x:f>SUMIFS('Unit details'!$Y$1444:$Y$1447,'Unit details'!$B$1444:$B$1447,$A705,'Unit details'!$V$1444:$V$1447,$A705&amp;" — "&amp;$B705,'Unit details'!$H$1444:$H$1447,"Future")</x:f>
        <x:v>0</x:v>
      </x:c>
      <x:c r="K705" s="14" t="n">
        <x:f>COUNTIFS('Unit details'!$B$1444:$B$1447,$A705,'Unit details'!$V$1444:$V$1447,$A705&amp;" — "&amp;$B705,'Unit details'!$H$1444:$H$1447,"Uncertain")</x:f>
        <x:v>0</x:v>
      </x:c>
      <x:c r="L705" s="15" t="str">
        <x:v>Identified from marketing. Estate inventory is a minimum of evidenced named areas, not a council stock census.</x:v>
      </x:c>
      <x:c r="M705" s="15" t="str">
        <x:v>https://www.zoopla.co.uk/to-rent/commercial/details/72980986/</x:v>
      </x:c>
      <x:c r="N705" s="15" t="str">
        <x:v>https://www.rightmove.co.uk/properties/174703088#/?channel=COM_LET</x:v>
      </x:c>
    </x:row>
    <x:row r="706" ht="42" customHeight="1">
      <x:c r="A706" s="15" t="str">
        <x:v>Dover</x:v>
      </x:c>
      <x:c r="B706" s="15" t="str">
        <x:v>Poulton Close Business Centre</x:v>
      </x:c>
      <x:c r="C706" s="15" t="str">
        <x:v>Dover</x:v>
      </x:c>
      <x:c r="D706" s="14" t="n">
        <x:v>36360</x:v>
      </x:c>
      <x:c r="E706" s="30" t="str">
        <x:v>Town</x:v>
      </x:c>
      <x:c r="F706" s="30" t="str">
        <x:v>Estate / grouped industrial area</x:v>
      </x:c>
      <x:c r="G706" s="14" t="n">
        <x:f>COUNTIFS('Unit details'!$B$1448:$B$1448,$A706,'Unit details'!$V$1448:$V$1448,$A706&amp;" — "&amp;$B706,'Unit details'!$H$1448:$H$1448,"Current",'Unit details'!$E$1448:$E$1448,"Town")</x:f>
        <x:v>1</x:v>
      </x:c>
      <x:c r="H706" s="14" t="n">
        <x:f>COUNTIFS('Unit details'!$B$1448:$B$1448,$A706,'Unit details'!$V$1448:$V$1448,$A706&amp;" — "&amp;$B706,'Unit details'!$H$1448:$H$1448,"Current",'Unit details'!$E$1448:$E$1448,"Nearby")</x:f>
        <x:v>0</x:v>
      </x:c>
      <x:c r="I706" s="14" t="n">
        <x:f>COUNTIFS('Unit details'!$B$1448:$B$1448,$A706,'Unit details'!$V$1448:$V$1448,$A706&amp;" — "&amp;$B706,'Unit details'!$H$1448:$H$1448,"Current")</x:f>
        <x:v>1</x:v>
      </x:c>
      <x:c r="J706" s="14" t="n">
        <x:f>SUMIFS('Unit details'!$Y$1448:$Y$1448,'Unit details'!$B$1448:$B$1448,$A706,'Unit details'!$V$1448:$V$1448,$A706&amp;" — "&amp;$B706,'Unit details'!$H$1448:$H$1448,"Future")</x:f>
        <x:v>0</x:v>
      </x:c>
      <x:c r="K706" s="14" t="n">
        <x:f>COUNTIFS('Unit details'!$B$1448:$B$1448,$A706,'Unit details'!$V$1448:$V$1448,$A706&amp;" — "&amp;$B706,'Unit details'!$H$1448:$H$1448,"Uncertain")</x:f>
        <x:v>0</x:v>
      </x:c>
      <x:c r="L706" s="15" t="str">
        <x:v>Minimum identified inventory from marketing sources, not an exhaustive estate census. Nested schemes grouped under parent estate where evidenced.</x:v>
      </x:c>
      <x:c r="M706" s="15" t="str">
        <x:v>https://www.rightmove.co.uk/properties/755867914488400#/?channel=COM_LET</x:v>
      </x:c>
      <x:c r="N706" s="15" t="str"/>
    </x:row>
    <x:row r="707" ht="62" customHeight="1">
      <x:c r="A707" s="15" t="str">
        <x:v>Folkestone</x:v>
      </x:c>
      <x:c r="B707" s="15" t="str">
        <x:v>Lympne Distribution Park</x:v>
      </x:c>
      <x:c r="C707" s="15" t="str">
        <x:v>Lympne</x:v>
      </x:c>
      <x:c r="D707" s="14" t="n">
        <x:v>1070</x:v>
      </x:c>
      <x:c r="E707" s="30" t="str">
        <x:v>Nearby</x:v>
      </x:c>
      <x:c r="F707" s="30" t="str">
        <x:v>Estate / grouped industrial area</x:v>
      </x:c>
      <x:c r="G707" s="14" t="n">
        <x:f>COUNTIFS('Unit details'!$B$4039:$B$4039,$A707,'Unit details'!$V$4039:$V$4039,$A707&amp;" — "&amp;$B707,'Unit details'!$H$4039:$H$4039,"Current",'Unit details'!$E$4039:$E$4039,"Town")</x:f>
        <x:v>0</x:v>
      </x:c>
      <x:c r="H707" s="14" t="n">
        <x:f>COUNTIFS('Unit details'!$B$4039:$B$4039,$A707,'Unit details'!$V$4039:$V$4039,$A707&amp;" — "&amp;$B707,'Unit details'!$H$4039:$H$4039,"Current",'Unit details'!$E$4039:$E$4039,"Nearby")</x:f>
        <x:v>0</x:v>
      </x:c>
      <x:c r="I707" s="14" t="n">
        <x:f>COUNTIFS('Unit details'!$B$4039:$B$4039,$A707,'Unit details'!$V$4039:$V$4039,$A707&amp;" — "&amp;$B707,'Unit details'!$H$4039:$H$4039,"Current")</x:f>
        <x:v>0</x:v>
      </x:c>
      <x:c r="J707" s="14" t="n">
        <x:f>SUMIFS('Unit details'!$Y$4039:$Y$4039,'Unit details'!$B$4039:$B$4039,$A707,'Unit details'!$V$4039:$V$4039,$A707&amp;" — "&amp;$B707,'Unit details'!$H$4039:$H$4039,"Future")</x:f>
        <x:v>0</x:v>
      </x:c>
      <x:c r="K707" s="14" t="n">
        <x:f>COUNTIFS('Unit details'!$B$4039:$B$4039,$A707,'Unit details'!$V$4039:$V$4039,$A707&amp;" — "&amp;$B707,'Unit details'!$H$4039:$H$4039,"Uncertain")</x:f>
        <x:v>0</x:v>
      </x:c>
      <x:c r="L707" s="15" t="str">
        <x:v>Minimum identified inventory from marketing sources, not an exhaustive estate census. Nested schemes grouped under parent estate where evidenced.</x:v>
      </x:c>
      <x:c r="M707" s="15" t="str">
        <x:v>https://www.zoopla.co.uk/to-rent/commercial/details/74509920/</x:v>
      </x:c>
      <x:c r="N707" s="15" t="str">
        <x:v>https://www.rightmove.co.uk/properties/759459702588289#/?channel=COM_LET
https://www.rightmove.co.uk/properties/762561327496064#/?channel=COM_LET</x:v>
      </x:c>
    </x:row>
    <x:row r="708" ht="42" customHeight="1">
      <x:c r="A708" s="15" t="str">
        <x:v>Folkestone</x:v>
      </x:c>
      <x:c r="B708" s="15" t="str">
        <x:v>Standalone / estate not identified</x:v>
      </x:c>
      <x:c r="C708" s="15" t="str">
        <x:v>Hythe</x:v>
      </x:c>
      <x:c r="D708" s="14" t="n">
        <x:v>14620</x:v>
      </x:c>
      <x:c r="E708" s="30" t="str">
        <x:v>Nearby</x:v>
      </x:c>
      <x:c r="F708" s="30" t="str">
        <x:v>Standalone / other premises</x:v>
      </x:c>
      <x:c r="G708" s="14" t="n">
        <x:f>COUNTIFS('Unit details'!$B$1449:$B$1466,$A708,'Unit details'!$V$1449:$V$1466,$A708&amp;" — "&amp;$B708,'Unit details'!$H$1449:$H$1466,"Current",'Unit details'!$E$1449:$E$1466,"Town")</x:f>
        <x:v>8</x:v>
      </x:c>
      <x:c r="H708" s="14" t="n">
        <x:f>COUNTIFS('Unit details'!$B$1449:$B$1466,$A708,'Unit details'!$V$1449:$V$1466,$A708&amp;" — "&amp;$B708,'Unit details'!$H$1449:$H$1466,"Current",'Unit details'!$E$1449:$E$1466,"Nearby")</x:f>
        <x:v>1</x:v>
      </x:c>
      <x:c r="I708" s="14" t="n">
        <x:f>COUNTIFS('Unit details'!$B$1449:$B$1466,$A708,'Unit details'!$V$1449:$V$1466,$A708&amp;" — "&amp;$B708,'Unit details'!$H$1449:$H$1466,"Current")</x:f>
        <x:v>9</x:v>
      </x:c>
      <x:c r="J708" s="14" t="n">
        <x:f>SUMIFS('Unit details'!$Y$1449:$Y$1466,'Unit details'!$B$1449:$B$1466,$A708,'Unit details'!$V$1449:$V$1466,$A708&amp;" — "&amp;$B708,'Unit details'!$H$1449:$H$1466,"Future")</x:f>
        <x:v>0</x:v>
      </x:c>
      <x:c r="K708" s="14" t="n">
        <x:f>COUNTIFS('Unit details'!$B$1449:$B$1466,$A708,'Unit details'!$V$1449:$V$1466,$A708&amp;" — "&amp;$B708,'Unit details'!$H$1449:$H$1466,"Uncertain")</x:f>
        <x:v>0</x:v>
      </x:c>
      <x:c r="L708" s="15" t="str">
        <x:v>Identified from marketing. Estate inventory is a minimum of evidenced named areas, not a council stock census.</x:v>
      </x:c>
      <x:c r="M708" s="15" t="str">
        <x:v>https://www.zoopla.co.uk/to-rent/commercial/details/68352524/</x:v>
      </x:c>
      <x:c r="N708" s="15" t="str">
        <x:v>https://www.rightmove.co.uk/properties/90371787#/?channel=COM_LET</x:v>
      </x:c>
    </x:row>
    <x:row r="709" ht="49" customHeight="1">
      <x:c r="A709" s="15" t="str">
        <x:v>Folkestone</x:v>
      </x:c>
      <x:c r="B709" s="15" t="str">
        <x:v>Park Farm Industrial Estate</x:v>
      </x:c>
      <x:c r="C709" s="15" t="str">
        <x:v>Folkestone</x:v>
      </x:c>
      <x:c r="D709" s="14" t="n">
        <x:v>51995</x:v>
      </x:c>
      <x:c r="E709" s="30" t="str">
        <x:v>Town</x:v>
      </x:c>
      <x:c r="F709" s="30" t="str">
        <x:v>Estate / grouped industrial area</x:v>
      </x:c>
      <x:c r="G709" s="14" t="n">
        <x:f>COUNTIFS('Unit details'!$B$1450:$B$1456,$A709,'Unit details'!$V$1450:$V$1456,$A709&amp;" — "&amp;$B709,'Unit details'!$H$1450:$H$1456,"Current",'Unit details'!$E$1450:$E$1456,"Town")</x:f>
        <x:v>5</x:v>
      </x:c>
      <x:c r="H709" s="14" t="n">
        <x:f>COUNTIFS('Unit details'!$B$1450:$B$1456,$A709,'Unit details'!$V$1450:$V$1456,$A709&amp;" — "&amp;$B709,'Unit details'!$H$1450:$H$1456,"Current",'Unit details'!$E$1450:$E$1456,"Nearby")</x:f>
        <x:v>0</x:v>
      </x:c>
      <x:c r="I709" s="14" t="n">
        <x:f>COUNTIFS('Unit details'!$B$1450:$B$1456,$A709,'Unit details'!$V$1450:$V$1456,$A709&amp;" — "&amp;$B709,'Unit details'!$H$1450:$H$1456,"Current")</x:f>
        <x:v>5</x:v>
      </x:c>
      <x:c r="J709" s="14" t="n">
        <x:f>SUMIFS('Unit details'!$Y$1450:$Y$1456,'Unit details'!$B$1450:$B$1456,$A709,'Unit details'!$V$1450:$V$1456,$A709&amp;" — "&amp;$B709,'Unit details'!$H$1450:$H$1456,"Future")</x:f>
        <x:v>0</x:v>
      </x:c>
      <x:c r="K709" s="14" t="n">
        <x:f>COUNTIFS('Unit details'!$B$1450:$B$1456,$A709,'Unit details'!$V$1450:$V$1456,$A709&amp;" — "&amp;$B709,'Unit details'!$H$1450:$H$1456,"Uncertain")</x:f>
        <x:v>2</x:v>
      </x:c>
      <x:c r="L709" s="15" t="str">
        <x:v>Minimum identified inventory from marketing sources, not an exhaustive estate census. Nested schemes grouped under parent estate where evidenced. Further unit-specific sources are in Unit details.</x:v>
      </x:c>
      <x:c r="M709" s="15" t="str">
        <x:v>https://www.zoopla.co.uk/to-rent/commercial/details/74316445/</x:v>
      </x:c>
      <x:c r="N709" s="15" t="str">
        <x:v>https://www.zoopla.co.uk/to-rent/commercial/details/74011286/
https://www.rightmove.co.uk/properties/776148114516161#/?channel=COM_LET</x:v>
      </x:c>
    </x:row>
    <x:row r="710" ht="49" customHeight="1">
      <x:c r="A710" s="15" t="str">
        <x:v>Folkestone</x:v>
      </x:c>
      <x:c r="B710" s="15" t="str">
        <x:v>Shearway Business Park</x:v>
      </x:c>
      <x:c r="C710" s="15" t="str">
        <x:v>Folkestone</x:v>
      </x:c>
      <x:c r="D710" s="14" t="n">
        <x:v>51995</x:v>
      </x:c>
      <x:c r="E710" s="30" t="str">
        <x:v>Town</x:v>
      </x:c>
      <x:c r="F710" s="30" t="str">
        <x:v>Estate / grouped industrial area</x:v>
      </x:c>
      <x:c r="G710" s="14" t="n">
        <x:f>COUNTIFS('Unit details'!$B$1457:$B$1457,$A710,'Unit details'!$V$1457:$V$1457,$A710&amp;" — "&amp;$B710,'Unit details'!$H$1457:$H$1457,"Current",'Unit details'!$E$1457:$E$1457,"Town")</x:f>
        <x:v>1</x:v>
      </x:c>
      <x:c r="H710" s="14" t="n">
        <x:f>COUNTIFS('Unit details'!$B$1457:$B$1457,$A710,'Unit details'!$V$1457:$V$1457,$A710&amp;" — "&amp;$B710,'Unit details'!$H$1457:$H$1457,"Current",'Unit details'!$E$1457:$E$1457,"Nearby")</x:f>
        <x:v>0</x:v>
      </x:c>
      <x:c r="I710" s="14" t="n">
        <x:f>COUNTIFS('Unit details'!$B$1457:$B$1457,$A710,'Unit details'!$V$1457:$V$1457,$A710&amp;" — "&amp;$B710,'Unit details'!$H$1457:$H$1457,"Current")</x:f>
        <x:v>1</x:v>
      </x:c>
      <x:c r="J710" s="14" t="n">
        <x:f>SUMIFS('Unit details'!$Y$1457:$Y$1457,'Unit details'!$B$1457:$B$1457,$A710,'Unit details'!$V$1457:$V$1457,$A710&amp;" — "&amp;$B710,'Unit details'!$H$1457:$H$1457,"Future")</x:f>
        <x:v>0</x:v>
      </x:c>
      <x:c r="K710" s="14" t="n">
        <x:f>COUNTIFS('Unit details'!$B$1457:$B$1457,$A710,'Unit details'!$V$1457:$V$1457,$A710&amp;" — "&amp;$B710,'Unit details'!$H$1457:$H$1457,"Uncertain")</x:f>
        <x:v>0</x:v>
      </x:c>
      <x:c r="L710" s="15" t="str">
        <x:v>Minimum identified inventory from marketing sources, not an exhaustive estate census. Nested schemes grouped under parent estate where evidenced. Further unit-specific sources are in Unit details.</x:v>
      </x:c>
      <x:c r="M710" s="15" t="str">
        <x:v>https://www.zoopla.co.uk/to-rent/commercial/details/65579103/</x:v>
      </x:c>
      <x:c r="N710" s="15" t="str">
        <x:v>https://www.rightmove.co.uk/properties/93876642#/?channel=COM_LET
https://www.zoopla.co.uk/to-rent/commercial/details/70299784/</x:v>
      </x:c>
    </x:row>
    <x:row r="711" ht="42" customHeight="1">
      <x:c r="A711" s="15" t="str">
        <x:v>Folkestone</x:v>
      </x:c>
      <x:c r="B711" s="15" t="str">
        <x:v>Shorncliffe Industrial Estate</x:v>
      </x:c>
      <x:c r="C711" s="15" t="str">
        <x:v>Folkestone</x:v>
      </x:c>
      <x:c r="D711" s="14" t="n">
        <x:v>51995</x:v>
      </x:c>
      <x:c r="E711" s="30" t="str">
        <x:v>Town</x:v>
      </x:c>
      <x:c r="F711" s="30" t="str">
        <x:v>Estate / grouped industrial area</x:v>
      </x:c>
      <x:c r="G711" s="14" t="n">
        <x:f>COUNTIFS('Unit details'!$B$1458:$B$1458,$A711,'Unit details'!$V$1458:$V$1458,$A711&amp;" — "&amp;$B711,'Unit details'!$H$1458:$H$1458,"Current",'Unit details'!$E$1458:$E$1458,"Town")</x:f>
        <x:v>1</x:v>
      </x:c>
      <x:c r="H711" s="14" t="n">
        <x:f>COUNTIFS('Unit details'!$B$1458:$B$1458,$A711,'Unit details'!$V$1458:$V$1458,$A711&amp;" — "&amp;$B711,'Unit details'!$H$1458:$H$1458,"Current",'Unit details'!$E$1458:$E$1458,"Nearby")</x:f>
        <x:v>0</x:v>
      </x:c>
      <x:c r="I711" s="14" t="n">
        <x:f>COUNTIFS('Unit details'!$B$1458:$B$1458,$A711,'Unit details'!$V$1458:$V$1458,$A711&amp;" — "&amp;$B711,'Unit details'!$H$1458:$H$1458,"Current")</x:f>
        <x:v>1</x:v>
      </x:c>
      <x:c r="J711" s="14" t="n">
        <x:f>SUMIFS('Unit details'!$Y$1458:$Y$1458,'Unit details'!$B$1458:$B$1458,$A711,'Unit details'!$V$1458:$V$1458,$A711&amp;" — "&amp;$B711,'Unit details'!$H$1458:$H$1458,"Future")</x:f>
        <x:v>0</x:v>
      </x:c>
      <x:c r="K711" s="14" t="n">
        <x:f>COUNTIFS('Unit details'!$B$1458:$B$1458,$A711,'Unit details'!$V$1458:$V$1458,$A711&amp;" — "&amp;$B711,'Unit details'!$H$1458:$H$1458,"Uncertain")</x:f>
        <x:v>0</x:v>
      </x:c>
      <x:c r="L711" s="15" t="str">
        <x:v>Minimum identified inventory from marketing sources, not an exhaustive estate census. Nested schemes grouped under parent estate where evidenced.</x:v>
      </x:c>
      <x:c r="M711" s="15" t="str">
        <x:v>https://www.zoopla.co.uk/to-rent/commercial/details/68697144/</x:v>
      </x:c>
      <x:c r="N711" s="15" t="str">
        <x:v>https://www.rightmove.co.uk/properties/760920064841281#/?channel=COM_LET</x:v>
      </x:c>
    </x:row>
    <x:row r="712" ht="42" customHeight="1">
      <x:c r="A712" s="15" t="str">
        <x:v>Ashford</x:v>
      </x:c>
      <x:c r="B712" s="15" t="str">
        <x:v>Frith Business Centre</x:v>
      </x:c>
      <x:c r="C712" s="15" t="str">
        <x:v>Aldington</x:v>
      </x:c>
      <x:c r="D712" s="14" t="n">
        <x:v>1280</x:v>
      </x:c>
      <x:c r="E712" s="30" t="str">
        <x:v>Nearby</x:v>
      </x:c>
      <x:c r="F712" s="30" t="str">
        <x:v>Estate / grouped industrial area</x:v>
      </x:c>
      <x:c r="G712" s="14" t="n">
        <x:f>COUNTIFS('Unit details'!$B$1467:$B$1467,$A712,'Unit details'!$V$1467:$V$1467,$A712&amp;" — "&amp;$B712,'Unit details'!$H$1467:$H$1467,"Current",'Unit details'!$E$1467:$E$1467,"Town")</x:f>
        <x:v>0</x:v>
      </x:c>
      <x:c r="H712" s="14" t="n">
        <x:f>COUNTIFS('Unit details'!$B$1467:$B$1467,$A712,'Unit details'!$V$1467:$V$1467,$A712&amp;" — "&amp;$B712,'Unit details'!$H$1467:$H$1467,"Current",'Unit details'!$E$1467:$E$1467,"Nearby")</x:f>
        <x:v>1</x:v>
      </x:c>
      <x:c r="I712" s="14" t="n">
        <x:f>COUNTIFS('Unit details'!$B$1467:$B$1467,$A712,'Unit details'!$V$1467:$V$1467,$A712&amp;" — "&amp;$B712,'Unit details'!$H$1467:$H$1467,"Current")</x:f>
        <x:v>1</x:v>
      </x:c>
      <x:c r="J712" s="14" t="n">
        <x:f>SUMIFS('Unit details'!$Y$1467:$Y$1467,'Unit details'!$B$1467:$B$1467,$A712,'Unit details'!$V$1467:$V$1467,$A712&amp;" — "&amp;$B712,'Unit details'!$H$1467:$H$1467,"Future")</x:f>
        <x:v>0</x:v>
      </x:c>
      <x:c r="K712" s="14" t="n">
        <x:f>COUNTIFS('Unit details'!$B$1467:$B$1467,$A712,'Unit details'!$V$1467:$V$1467,$A712&amp;" — "&amp;$B712,'Unit details'!$H$1467:$H$1467,"Uncertain")</x:f>
        <x:v>0</x:v>
      </x:c>
      <x:c r="L712" s="15" t="str">
        <x:v>Minimum identified inventory from marketing sources, not an exhaustive estate census. Nested schemes grouped under parent estate where evidenced.</x:v>
      </x:c>
      <x:c r="M712" s="15" t="str">
        <x:v>https://www.zoopla.co.uk/to-rent/commercial/details/71042357/</x:v>
      </x:c>
      <x:c r="N712" s="15" t="str">
        <x:v>https://www.rightmove.co.uk/properties/760916717850352#/?channel=COM_LET</x:v>
      </x:c>
    </x:row>
    <x:row r="713" ht="42" customHeight="1">
      <x:c r="A713" s="15" t="str">
        <x:v>Ashford</x:v>
      </x:c>
      <x:c r="B713" s="15" t="str">
        <x:v>Standalone / estate not identified</x:v>
      </x:c>
      <x:c r="C713" s="15" t="str">
        <x:v>Challock</x:v>
      </x:c>
      <x:c r="D713" s="14" t="n">
        <x:v>1090</x:v>
      </x:c>
      <x:c r="E713" s="30" t="str">
        <x:v>Nearby</x:v>
      </x:c>
      <x:c r="F713" s="30" t="str">
        <x:v>Standalone / other premises</x:v>
      </x:c>
      <x:c r="G713" s="14" t="n">
        <x:f>COUNTIFS('Unit details'!$B$1468:$B$1503,$A713,'Unit details'!$V$1468:$V$1503,$A713&amp;" — "&amp;$B713,'Unit details'!$H$1468:$H$1503,"Current",'Unit details'!$E$1468:$E$1503,"Town")</x:f>
        <x:v>6</x:v>
      </x:c>
      <x:c r="H713" s="14" t="n">
        <x:f>COUNTIFS('Unit details'!$B$1468:$B$1503,$A713,'Unit details'!$V$1468:$V$1503,$A713&amp;" — "&amp;$B713,'Unit details'!$H$1468:$H$1503,"Current",'Unit details'!$E$1468:$E$1503,"Nearby")</x:f>
        <x:v>3</x:v>
      </x:c>
      <x:c r="I713" s="14" t="n">
        <x:f>COUNTIFS('Unit details'!$B$1468:$B$1503,$A713,'Unit details'!$V$1468:$V$1503,$A713&amp;" — "&amp;$B713,'Unit details'!$H$1468:$H$1503,"Current")</x:f>
        <x:v>9</x:v>
      </x:c>
      <x:c r="J713" s="14" t="n">
        <x:f>SUMIFS('Unit details'!$Y$1468:$Y$1503,'Unit details'!$B$1468:$B$1503,$A713,'Unit details'!$V$1468:$V$1503,$A713&amp;" — "&amp;$B713,'Unit details'!$H$1468:$H$1503,"Future")</x:f>
        <x:v>0</x:v>
      </x:c>
      <x:c r="K713" s="14" t="n">
        <x:f>COUNTIFS('Unit details'!$B$1468:$B$1503,$A713,'Unit details'!$V$1468:$V$1503,$A713&amp;" — "&amp;$B713,'Unit details'!$H$1468:$H$1503,"Uncertain")</x:f>
        <x:v>0</x:v>
      </x:c>
      <x:c r="L713" s="15" t="str">
        <x:v>Identified from marketing. Estate inventory is a minimum of evidenced named areas, not a council stock census.</x:v>
      </x:c>
      <x:c r="M713" s="15" t="str">
        <x:v>https://www.rightmove.co.uk/properties/89032836#/?channel=COM_LET</x:v>
      </x:c>
      <x:c r="N713" s="15" t="str"/>
    </x:row>
    <x:row r="714" ht="42" customHeight="1">
      <x:c r="A714" s="15" t="str">
        <x:v>Ashford</x:v>
      </x:c>
      <x:c r="B714" s="15" t="str">
        <x:v>Beaver Business Park</x:v>
      </x:c>
      <x:c r="C714" s="15" t="str">
        <x:v>Ashford</x:v>
      </x:c>
      <x:c r="D714" s="14" t="n">
        <x:v>82140</x:v>
      </x:c>
      <x:c r="E714" s="30" t="str">
        <x:v>Town</x:v>
      </x:c>
      <x:c r="F714" s="30" t="str">
        <x:v>Estate / grouped industrial area</x:v>
      </x:c>
      <x:c r="G714" s="14" t="n">
        <x:f>COUNTIFS('Unit details'!$B$1471:$B$1471,$A714,'Unit details'!$V$1471:$V$1471,$A714&amp;" — "&amp;$B714,'Unit details'!$H$1471:$H$1471,"Current",'Unit details'!$E$1471:$E$1471,"Town")</x:f>
        <x:v>1</x:v>
      </x:c>
      <x:c r="H714" s="14" t="n">
        <x:f>COUNTIFS('Unit details'!$B$1471:$B$1471,$A714,'Unit details'!$V$1471:$V$1471,$A714&amp;" — "&amp;$B714,'Unit details'!$H$1471:$H$1471,"Current",'Unit details'!$E$1471:$E$1471,"Nearby")</x:f>
        <x:v>0</x:v>
      </x:c>
      <x:c r="I714" s="14" t="n">
        <x:f>COUNTIFS('Unit details'!$B$1471:$B$1471,$A714,'Unit details'!$V$1471:$V$1471,$A714&amp;" — "&amp;$B714,'Unit details'!$H$1471:$H$1471,"Current")</x:f>
        <x:v>1</x:v>
      </x:c>
      <x:c r="J714" s="14" t="n">
        <x:f>SUMIFS('Unit details'!$Y$1471:$Y$1471,'Unit details'!$B$1471:$B$1471,$A714,'Unit details'!$V$1471:$V$1471,$A714&amp;" — "&amp;$B714,'Unit details'!$H$1471:$H$1471,"Future")</x:f>
        <x:v>0</x:v>
      </x:c>
      <x:c r="K714" s="14" t="n">
        <x:f>COUNTIFS('Unit details'!$B$1471:$B$1471,$A714,'Unit details'!$V$1471:$V$1471,$A714&amp;" — "&amp;$B714,'Unit details'!$H$1471:$H$1471,"Uncertain")</x:f>
        <x:v>0</x:v>
      </x:c>
      <x:c r="L714" s="15" t="str">
        <x:v>Minimum identified inventory from marketing sources, not an exhaustive estate census. Nested schemes grouped under parent estate where evidenced.</x:v>
      </x:c>
      <x:c r="M714" s="15" t="str">
        <x:v>https://www.zoopla.co.uk/to-rent/commercial/details/59500682/</x:v>
      </x:c>
      <x:c r="N714" s="15" t="str">
        <x:v>https://www.rightmove.co.uk/properties/760916463874928#/?channel=COM_LET</x:v>
      </x:c>
    </x:row>
    <x:row r="715" ht="42" customHeight="1">
      <x:c r="A715" s="15" t="str">
        <x:v>Ashford</x:v>
      </x:c>
      <x:c r="B715" s="15" t="str">
        <x:v>Chilmington Works</x:v>
      </x:c>
      <x:c r="C715" s="15" t="str">
        <x:v>Ashford</x:v>
      </x:c>
      <x:c r="D715" s="14" t="n">
        <x:v>82140</x:v>
      </x:c>
      <x:c r="E715" s="30" t="str">
        <x:v>Town</x:v>
      </x:c>
      <x:c r="F715" s="30" t="str">
        <x:v>Estate / grouped industrial area</x:v>
      </x:c>
      <x:c r="G715" s="14" t="n">
        <x:f>COUNTIFS('Unit details'!$B$1472:$B$1472,$A715,'Unit details'!$V$1472:$V$1472,$A715&amp;" — "&amp;$B715,'Unit details'!$H$1472:$H$1472,"Current",'Unit details'!$E$1472:$E$1472,"Town")</x:f>
        <x:v>1</x:v>
      </x:c>
      <x:c r="H715" s="14" t="n">
        <x:f>COUNTIFS('Unit details'!$B$1472:$B$1472,$A715,'Unit details'!$V$1472:$V$1472,$A715&amp;" — "&amp;$B715,'Unit details'!$H$1472:$H$1472,"Current",'Unit details'!$E$1472:$E$1472,"Nearby")</x:f>
        <x:v>0</x:v>
      </x:c>
      <x:c r="I715" s="14" t="n">
        <x:f>COUNTIFS('Unit details'!$B$1472:$B$1472,$A715,'Unit details'!$V$1472:$V$1472,$A715&amp;" — "&amp;$B715,'Unit details'!$H$1472:$H$1472,"Current")</x:f>
        <x:v>1</x:v>
      </x:c>
      <x:c r="J715" s="14" t="n">
        <x:f>SUMIFS('Unit details'!$Y$1472:$Y$1472,'Unit details'!$B$1472:$B$1472,$A715,'Unit details'!$V$1472:$V$1472,$A715&amp;" — "&amp;$B715,'Unit details'!$H$1472:$H$1472,"Future")</x:f>
        <x:v>0</x:v>
      </x:c>
      <x:c r="K715" s="14" t="n">
        <x:f>COUNTIFS('Unit details'!$B$1472:$B$1472,$A715,'Unit details'!$V$1472:$V$1472,$A715&amp;" — "&amp;$B715,'Unit details'!$H$1472:$H$1472,"Uncertain")</x:f>
        <x:v>0</x:v>
      </x:c>
      <x:c r="L715" s="15" t="str">
        <x:v>Minimum identified inventory from marketing sources, not an exhaustive estate census. Nested schemes grouped under parent estate where evidenced.</x:v>
      </x:c>
      <x:c r="M715" s="15" t="str">
        <x:v>https://www.zoopla.co.uk/to-rent/commercial/details/63993164/</x:v>
      </x:c>
      <x:c r="N715" s="15" t="str"/>
    </x:row>
    <x:row r="716" ht="42" customHeight="1">
      <x:c r="A716" s="15" t="str">
        <x:v>Ashford</x:v>
      </x:c>
      <x:c r="B716" s="15" t="str">
        <x:v>Chunnel Industrial Estate</x:v>
      </x:c>
      <x:c r="C716" s="15" t="str">
        <x:v>Ashford</x:v>
      </x:c>
      <x:c r="D716" s="14" t="n">
        <x:v>82140</x:v>
      </x:c>
      <x:c r="E716" s="30" t="str">
        <x:v>Town</x:v>
      </x:c>
      <x:c r="F716" s="30" t="str">
        <x:v>Estate / grouped industrial area</x:v>
      </x:c>
      <x:c r="G716" s="14" t="n">
        <x:f>COUNTIFS('Unit details'!$B$4039:$B$4039,$A716,'Unit details'!$V$4039:$V$4039,$A716&amp;" — "&amp;$B716,'Unit details'!$H$4039:$H$4039,"Current",'Unit details'!$E$4039:$E$4039,"Town")</x:f>
        <x:v>0</x:v>
      </x:c>
      <x:c r="H716" s="14" t="n">
        <x:f>COUNTIFS('Unit details'!$B$4039:$B$4039,$A716,'Unit details'!$V$4039:$V$4039,$A716&amp;" — "&amp;$B716,'Unit details'!$H$4039:$H$4039,"Current",'Unit details'!$E$4039:$E$4039,"Nearby")</x:f>
        <x:v>0</x:v>
      </x:c>
      <x:c r="I716" s="14" t="n">
        <x:f>COUNTIFS('Unit details'!$B$4039:$B$4039,$A716,'Unit details'!$V$4039:$V$4039,$A716&amp;" — "&amp;$B716,'Unit details'!$H$4039:$H$4039,"Current")</x:f>
        <x:v>0</x:v>
      </x:c>
      <x:c r="J716" s="14" t="n">
        <x:f>SUMIFS('Unit details'!$Y$4039:$Y$4039,'Unit details'!$B$4039:$B$4039,$A716,'Unit details'!$V$4039:$V$4039,$A716&amp;" — "&amp;$B716,'Unit details'!$H$4039:$H$4039,"Future")</x:f>
        <x:v>0</x:v>
      </x:c>
      <x:c r="K716" s="14" t="n">
        <x:f>COUNTIFS('Unit details'!$B$4039:$B$4039,$A716,'Unit details'!$V$4039:$V$4039,$A716&amp;" — "&amp;$B716,'Unit details'!$H$4039:$H$4039,"Uncertain")</x:f>
        <x:v>0</x:v>
      </x:c>
      <x:c r="L716" s="15" t="str">
        <x:v>Minimum identified inventory from marketing sources, not an exhaustive estate census. Nested schemes grouped under parent estate where evidenced.</x:v>
      </x:c>
      <x:c r="M716" s="15" t="str">
        <x:v>https://www.zoopla.co.uk/to-rent/commercial/details/63993172/</x:v>
      </x:c>
      <x:c r="N716" s="15" t="str">
        <x:v>https://www.rightmove.co.uk/properties/759462504376257#/?channel=COM_LET</x:v>
      </x:c>
    </x:row>
    <x:row r="717" ht="49" customHeight="1">
      <x:c r="A717" s="15" t="str">
        <x:v>Ashford</x:v>
      </x:c>
      <x:c r="B717" s="15" t="str">
        <x:v>Cobbswood Industrial Estate</x:v>
      </x:c>
      <x:c r="C717" s="15" t="str">
        <x:v>Ashford</x:v>
      </x:c>
      <x:c r="D717" s="14" t="n">
        <x:v>82140</x:v>
      </x:c>
      <x:c r="E717" s="30" t="str">
        <x:v>Town</x:v>
      </x:c>
      <x:c r="F717" s="30" t="str">
        <x:v>Estate / grouped industrial area</x:v>
      </x:c>
      <x:c r="G717" s="14" t="n">
        <x:f>COUNTIFS('Unit details'!$B$1473:$B$1480,$A717,'Unit details'!$V$1473:$V$1480,$A717&amp;" — "&amp;$B717,'Unit details'!$H$1473:$H$1480,"Current",'Unit details'!$E$1473:$E$1480,"Town")</x:f>
        <x:v>8</x:v>
      </x:c>
      <x:c r="H717" s="14" t="n">
        <x:f>COUNTIFS('Unit details'!$B$1473:$B$1480,$A717,'Unit details'!$V$1473:$V$1480,$A717&amp;" — "&amp;$B717,'Unit details'!$H$1473:$H$1480,"Current",'Unit details'!$E$1473:$E$1480,"Nearby")</x:f>
        <x:v>0</x:v>
      </x:c>
      <x:c r="I717" s="14" t="n">
        <x:f>COUNTIFS('Unit details'!$B$1473:$B$1480,$A717,'Unit details'!$V$1473:$V$1480,$A717&amp;" — "&amp;$B717,'Unit details'!$H$1473:$H$1480,"Current")</x:f>
        <x:v>8</x:v>
      </x:c>
      <x:c r="J717" s="14" t="n">
        <x:f>SUMIFS('Unit details'!$Y$1473:$Y$1480,'Unit details'!$B$1473:$B$1480,$A717,'Unit details'!$V$1473:$V$1480,$A717&amp;" — "&amp;$B717,'Unit details'!$H$1473:$H$1480,"Future")</x:f>
        <x:v>0</x:v>
      </x:c>
      <x:c r="K717" s="14" t="n">
        <x:f>COUNTIFS('Unit details'!$B$1473:$B$1480,$A717,'Unit details'!$V$1473:$V$1480,$A717&amp;" — "&amp;$B717,'Unit details'!$H$1473:$H$1480,"Uncertain")</x:f>
        <x:v>0</x:v>
      </x:c>
      <x:c r="L717" s="15" t="str">
        <x:v>Minimum identified inventory from marketing sources, not an exhaustive estate census. Nested schemes grouped under parent estate where evidenced. Further unit-specific sources are in Unit details.</x:v>
      </x:c>
      <x:c r="M717" s="15" t="str">
        <x:v>https://www.zoopla.co.uk/to-rent/commercial/details/74164907/</x:v>
      </x:c>
      <x:c r="N717" s="15" t="str">
        <x:v>https://www.rightmove.co.uk/properties/773262930379601#/?channel=COM_LET
https://www.zoopla.co.uk/to-rent/commercial/details/73284519/</x:v>
      </x:c>
    </x:row>
    <x:row r="718" ht="49" customHeight="1">
      <x:c r="A718" s="15" t="str">
        <x:v>Ashford</x:v>
      </x:c>
      <x:c r="B718" s="15" t="str">
        <x:v>Ellingham Industrial Estate</x:v>
      </x:c>
      <x:c r="C718" s="15" t="str">
        <x:v>Ashford</x:v>
      </x:c>
      <x:c r="D718" s="14" t="n">
        <x:v>82140</x:v>
      </x:c>
      <x:c r="E718" s="30" t="str">
        <x:v>Town</x:v>
      </x:c>
      <x:c r="F718" s="30" t="str">
        <x:v>Estate / grouped industrial area</x:v>
      </x:c>
      <x:c r="G718" s="14" t="n">
        <x:f>COUNTIFS('Unit details'!$B$1481:$B$1482,$A718,'Unit details'!$V$1481:$V$1482,$A718&amp;" — "&amp;$B718,'Unit details'!$H$1481:$H$1482,"Current",'Unit details'!$E$1481:$E$1482,"Town")</x:f>
        <x:v>1</x:v>
      </x:c>
      <x:c r="H718" s="14" t="n">
        <x:f>COUNTIFS('Unit details'!$B$1481:$B$1482,$A718,'Unit details'!$V$1481:$V$1482,$A718&amp;" — "&amp;$B718,'Unit details'!$H$1481:$H$1482,"Current",'Unit details'!$E$1481:$E$1482,"Nearby")</x:f>
        <x:v>0</x:v>
      </x:c>
      <x:c r="I718" s="14" t="n">
        <x:f>COUNTIFS('Unit details'!$B$1481:$B$1482,$A718,'Unit details'!$V$1481:$V$1482,$A718&amp;" — "&amp;$B718,'Unit details'!$H$1481:$H$1482,"Current")</x:f>
        <x:v>1</x:v>
      </x:c>
      <x:c r="J718" s="14" t="n">
        <x:f>SUMIFS('Unit details'!$Y$1481:$Y$1482,'Unit details'!$B$1481:$B$1482,$A718,'Unit details'!$V$1481:$V$1482,$A718&amp;" — "&amp;$B718,'Unit details'!$H$1481:$H$1482,"Future")</x:f>
        <x:v>0</x:v>
      </x:c>
      <x:c r="K718" s="14" t="n">
        <x:f>COUNTIFS('Unit details'!$B$1481:$B$1482,$A718,'Unit details'!$V$1481:$V$1482,$A718&amp;" — "&amp;$B718,'Unit details'!$H$1481:$H$1482,"Uncertain")</x:f>
        <x:v>1</x:v>
      </x:c>
      <x:c r="L718" s="15" t="str">
        <x:v>Minimum identified inventory from marketing sources, not an exhaustive estate census. Nested schemes grouped under parent estate where evidenced. Further unit-specific sources are in Unit details.</x:v>
      </x:c>
      <x:c r="M718" s="15" t="str">
        <x:v>https://www.zoopla.co.uk/to-rent/commercial/details/74667835/</x:v>
      </x:c>
      <x:c r="N718" s="15" t="str">
        <x:v>https://www.rightmove.co.uk/properties/783573611732144#/?channel=COM_LET
https://www.zoopla.co.uk/to-rent/commercial/details/73915236/</x:v>
      </x:c>
    </x:row>
    <x:row r="719" ht="49" customHeight="1">
      <x:c r="A719" s="15" t="str">
        <x:v>Ashford</x:v>
      </x:c>
      <x:c r="B719" s="15" t="str">
        <x:v>Henwood Industrial Estate</x:v>
      </x:c>
      <x:c r="C719" s="15" t="str">
        <x:v>Ashford</x:v>
      </x:c>
      <x:c r="D719" s="14" t="n">
        <x:v>82140</x:v>
      </x:c>
      <x:c r="E719" s="30" t="str">
        <x:v>Town</x:v>
      </x:c>
      <x:c r="F719" s="30" t="str">
        <x:v>Estate / grouped industrial area</x:v>
      </x:c>
      <x:c r="G719" s="14" t="n">
        <x:f>COUNTIFS('Unit details'!$B$1483:$B$1486,$A719,'Unit details'!$V$1483:$V$1486,$A719&amp;" — "&amp;$B719,'Unit details'!$H$1483:$H$1486,"Current",'Unit details'!$E$1483:$E$1486,"Town")</x:f>
        <x:v>4</x:v>
      </x:c>
      <x:c r="H719" s="14" t="n">
        <x:f>COUNTIFS('Unit details'!$B$1483:$B$1486,$A719,'Unit details'!$V$1483:$V$1486,$A719&amp;" — "&amp;$B719,'Unit details'!$H$1483:$H$1486,"Current",'Unit details'!$E$1483:$E$1486,"Nearby")</x:f>
        <x:v>0</x:v>
      </x:c>
      <x:c r="I719" s="14" t="n">
        <x:f>COUNTIFS('Unit details'!$B$1483:$B$1486,$A719,'Unit details'!$V$1483:$V$1486,$A719&amp;" — "&amp;$B719,'Unit details'!$H$1483:$H$1486,"Current")</x:f>
        <x:v>4</x:v>
      </x:c>
      <x:c r="J719" s="14" t="n">
        <x:f>SUMIFS('Unit details'!$Y$1483:$Y$1486,'Unit details'!$B$1483:$B$1486,$A719,'Unit details'!$V$1483:$V$1486,$A719&amp;" — "&amp;$B719,'Unit details'!$H$1483:$H$1486,"Future")</x:f>
        <x:v>0</x:v>
      </x:c>
      <x:c r="K719" s="14" t="n">
        <x:f>COUNTIFS('Unit details'!$B$1483:$B$1486,$A719,'Unit details'!$V$1483:$V$1486,$A719&amp;" — "&amp;$B719,'Unit details'!$H$1483:$H$1486,"Uncertain")</x:f>
        <x:v>0</x:v>
      </x:c>
      <x:c r="L719" s="15" t="str">
        <x:v>Minimum identified inventory from marketing sources, not an exhaustive estate census. Nested schemes grouped under parent estate where evidenced. Further unit-specific sources are in Unit details.</x:v>
      </x:c>
      <x:c r="M719" s="15" t="str">
        <x:v>https://www.zoopla.co.uk/to-rent/commercial/details/74504682/</x:v>
      </x:c>
      <x:c r="N719" s="15" t="str">
        <x:v>https://www.rightmove.co.uk/properties/762562264856736#/?channel=COM_LET
https://www.zoopla.co.uk/to-rent/commercial/details/74504108/</x:v>
      </x:c>
    </x:row>
    <x:row r="720" ht="49" customHeight="1">
      <x:c r="A720" s="15" t="str">
        <x:v>Ashford</x:v>
      </x:c>
      <x:c r="B720" s="15" t="str">
        <x:v>Mace Lane Industrial Estate</x:v>
      </x:c>
      <x:c r="C720" s="15" t="str">
        <x:v>Ashford</x:v>
      </x:c>
      <x:c r="D720" s="14" t="n">
        <x:v>82140</x:v>
      </x:c>
      <x:c r="E720" s="30" t="str">
        <x:v>Town</x:v>
      </x:c>
      <x:c r="F720" s="30" t="str">
        <x:v>Estate / grouped industrial area</x:v>
      </x:c>
      <x:c r="G720" s="14" t="n">
        <x:f>COUNTIFS('Unit details'!$B$1487:$B$1488,$A720,'Unit details'!$V$1487:$V$1488,$A720&amp;" — "&amp;$B720,'Unit details'!$H$1487:$H$1488,"Current",'Unit details'!$E$1487:$E$1488,"Town")</x:f>
        <x:v>2</x:v>
      </x:c>
      <x:c r="H720" s="14" t="n">
        <x:f>COUNTIFS('Unit details'!$B$1487:$B$1488,$A720,'Unit details'!$V$1487:$V$1488,$A720&amp;" — "&amp;$B720,'Unit details'!$H$1487:$H$1488,"Current",'Unit details'!$E$1487:$E$1488,"Nearby")</x:f>
        <x:v>0</x:v>
      </x:c>
      <x:c r="I720" s="14" t="n">
        <x:f>COUNTIFS('Unit details'!$B$1487:$B$1488,$A720,'Unit details'!$V$1487:$V$1488,$A720&amp;" — "&amp;$B720,'Unit details'!$H$1487:$H$1488,"Current")</x:f>
        <x:v>2</x:v>
      </x:c>
      <x:c r="J720" s="14" t="n">
        <x:f>SUMIFS('Unit details'!$Y$1487:$Y$1488,'Unit details'!$B$1487:$B$1488,$A720,'Unit details'!$V$1487:$V$1488,$A720&amp;" — "&amp;$B720,'Unit details'!$H$1487:$H$1488,"Future")</x:f>
        <x:v>0</x:v>
      </x:c>
      <x:c r="K720" s="14" t="n">
        <x:f>COUNTIFS('Unit details'!$B$1487:$B$1488,$A720,'Unit details'!$V$1487:$V$1488,$A720&amp;" — "&amp;$B720,'Unit details'!$H$1487:$H$1488,"Uncertain")</x:f>
        <x:v>0</x:v>
      </x:c>
      <x:c r="L720" s="15" t="str">
        <x:v>Minimum identified inventory from marketing sources, not an exhaustive estate census. Nested schemes grouped under parent estate where evidenced. Further unit-specific sources are in Unit details.</x:v>
      </x:c>
      <x:c r="M720" s="15" t="str">
        <x:v>https://www.zoopla.co.uk/to-rent/commercial/details/68078156/</x:v>
      </x:c>
      <x:c r="N720" s="15" t="str">
        <x:v>https://www.rightmove.co.uk/properties/760916656802817#/?channel=COM_LET
https://www.zoopla.co.uk/to-rent/commercial/details/68056138/</x:v>
      </x:c>
    </x:row>
    <x:row r="721" ht="49" customHeight="1">
      <x:c r="A721" s="15" t="str">
        <x:v>Ashford</x:v>
      </x:c>
      <x:c r="B721" s="15" t="str">
        <x:v>Notus Industrial Estate</x:v>
      </x:c>
      <x:c r="C721" s="15" t="str">
        <x:v>Ashford</x:v>
      </x:c>
      <x:c r="D721" s="14" t="n">
        <x:v>82140</x:v>
      </x:c>
      <x:c r="E721" s="30" t="str">
        <x:v>Town</x:v>
      </x:c>
      <x:c r="F721" s="30" t="str">
        <x:v>Estate / grouped industrial area</x:v>
      </x:c>
      <x:c r="G721" s="14" t="n">
        <x:f>COUNTIFS('Unit details'!$B$1489:$B$1491,$A721,'Unit details'!$V$1489:$V$1491,$A721&amp;" — "&amp;$B721,'Unit details'!$H$1489:$H$1491,"Current",'Unit details'!$E$1489:$E$1491,"Town")</x:f>
        <x:v>3</x:v>
      </x:c>
      <x:c r="H721" s="14" t="n">
        <x:f>COUNTIFS('Unit details'!$B$1489:$B$1491,$A721,'Unit details'!$V$1489:$V$1491,$A721&amp;" — "&amp;$B721,'Unit details'!$H$1489:$H$1491,"Current",'Unit details'!$E$1489:$E$1491,"Nearby")</x:f>
        <x:v>0</x:v>
      </x:c>
      <x:c r="I721" s="14" t="n">
        <x:f>COUNTIFS('Unit details'!$B$1489:$B$1491,$A721,'Unit details'!$V$1489:$V$1491,$A721&amp;" — "&amp;$B721,'Unit details'!$H$1489:$H$1491,"Current")</x:f>
        <x:v>3</x:v>
      </x:c>
      <x:c r="J721" s="14" t="n">
        <x:f>SUMIFS('Unit details'!$Y$1489:$Y$1491,'Unit details'!$B$1489:$B$1491,$A721,'Unit details'!$V$1489:$V$1491,$A721&amp;" — "&amp;$B721,'Unit details'!$H$1489:$H$1491,"Future")</x:f>
        <x:v>0</x:v>
      </x:c>
      <x:c r="K721" s="14" t="n">
        <x:f>COUNTIFS('Unit details'!$B$1489:$B$1491,$A721,'Unit details'!$V$1489:$V$1491,$A721&amp;" — "&amp;$B721,'Unit details'!$H$1489:$H$1491,"Uncertain")</x:f>
        <x:v>0</x:v>
      </x:c>
      <x:c r="L721" s="15" t="str">
        <x:v>Minimum identified inventory from marketing sources, not an exhaustive estate census. Nested schemes grouped under parent estate where evidenced. Further unit-specific sources are in Unit details.</x:v>
      </x:c>
      <x:c r="M721" s="15" t="str">
        <x:v>https://www.zoopla.co.uk/to-rent/commercial/details/72365203/</x:v>
      </x:c>
      <x:c r="N721" s="15" t="str">
        <x:v>https://www.rightmove.co.uk/properties/760916939918417#/?channel=COM_LET
https://www.zoopla.co.uk/to-rent/commercial/details/72365208/</x:v>
      </x:c>
    </x:row>
    <x:row r="722" ht="49" customHeight="1">
      <x:c r="A722" s="15" t="str">
        <x:v>Ashford</x:v>
      </x:c>
      <x:c r="B722" s="15" t="str">
        <x:v>Orbital Park</x:v>
      </x:c>
      <x:c r="C722" s="15" t="str">
        <x:v>Ashford</x:v>
      </x:c>
      <x:c r="D722" s="14" t="n">
        <x:v>82140</x:v>
      </x:c>
      <x:c r="E722" s="30" t="str">
        <x:v>Town</x:v>
      </x:c>
      <x:c r="F722" s="30" t="str">
        <x:v>Estate / grouped industrial area</x:v>
      </x:c>
      <x:c r="G722" s="14" t="n">
        <x:f>COUNTIFS('Unit details'!$B$1492:$B$1496,$A722,'Unit details'!$V$1492:$V$1496,$A722&amp;" — "&amp;$B722,'Unit details'!$H$1492:$H$1496,"Current",'Unit details'!$E$1492:$E$1496,"Town")</x:f>
        <x:v>5</x:v>
      </x:c>
      <x:c r="H722" s="14" t="n">
        <x:f>COUNTIFS('Unit details'!$B$1492:$B$1496,$A722,'Unit details'!$V$1492:$V$1496,$A722&amp;" — "&amp;$B722,'Unit details'!$H$1492:$H$1496,"Current",'Unit details'!$E$1492:$E$1496,"Nearby")</x:f>
        <x:v>0</x:v>
      </x:c>
      <x:c r="I722" s="14" t="n">
        <x:f>COUNTIFS('Unit details'!$B$1492:$B$1496,$A722,'Unit details'!$V$1492:$V$1496,$A722&amp;" — "&amp;$B722,'Unit details'!$H$1492:$H$1496,"Current")</x:f>
        <x:v>5</x:v>
      </x:c>
      <x:c r="J722" s="14" t="n">
        <x:f>SUMIFS('Unit details'!$Y$1492:$Y$1496,'Unit details'!$B$1492:$B$1496,$A722,'Unit details'!$V$1492:$V$1496,$A722&amp;" — "&amp;$B722,'Unit details'!$H$1492:$H$1496,"Future")</x:f>
        <x:v>0</x:v>
      </x:c>
      <x:c r="K722" s="14" t="n">
        <x:f>COUNTIFS('Unit details'!$B$1492:$B$1496,$A722,'Unit details'!$V$1492:$V$1496,$A722&amp;" — "&amp;$B722,'Unit details'!$H$1492:$H$1496,"Uncertain")</x:f>
        <x:v>0</x:v>
      </x:c>
      <x:c r="L722" s="15" t="str">
        <x:v>Minimum identified inventory from marketing sources, not an exhaustive estate census. Nested schemes grouped under parent estate where evidenced. Further unit-specific sources are in Unit details.</x:v>
      </x:c>
      <x:c r="M722" s="15" t="str">
        <x:v>https://www.zoopla.co.uk/to-rent/commercial/details/73468767/</x:v>
      </x:c>
      <x:c r="N722" s="15" t="str">
        <x:v>https://www.zoopla.co.uk/to-rent/commercial/details/70829017/
https://www.rightmove.co.uk/properties/759462709900289#/?channel=COM_LET</x:v>
      </x:c>
    </x:row>
    <x:row r="723" ht="42" customHeight="1">
      <x:c r="A723" s="15" t="str">
        <x:v>Ashford</x:v>
      </x:c>
      <x:c r="B723" s="15" t="str">
        <x:v>Sevington Business Park</x:v>
      </x:c>
      <x:c r="C723" s="15" t="str">
        <x:v>Ashford</x:v>
      </x:c>
      <x:c r="D723" s="14" t="n">
        <x:v>82140</x:v>
      </x:c>
      <x:c r="E723" s="30" t="str">
        <x:v>Town</x:v>
      </x:c>
      <x:c r="F723" s="30" t="str">
        <x:v>Estate / grouped industrial area</x:v>
      </x:c>
      <x:c r="G723" s="14" t="n">
        <x:f>COUNTIFS('Unit details'!$B$1497:$B$1497,$A723,'Unit details'!$V$1497:$V$1497,$A723&amp;" — "&amp;$B723,'Unit details'!$H$1497:$H$1497,"Current",'Unit details'!$E$1497:$E$1497,"Town")</x:f>
        <x:v>1</x:v>
      </x:c>
      <x:c r="H723" s="14" t="n">
        <x:f>COUNTIFS('Unit details'!$B$1497:$B$1497,$A723,'Unit details'!$V$1497:$V$1497,$A723&amp;" — "&amp;$B723,'Unit details'!$H$1497:$H$1497,"Current",'Unit details'!$E$1497:$E$1497,"Nearby")</x:f>
        <x:v>0</x:v>
      </x:c>
      <x:c r="I723" s="14" t="n">
        <x:f>COUNTIFS('Unit details'!$B$1497:$B$1497,$A723,'Unit details'!$V$1497:$V$1497,$A723&amp;" — "&amp;$B723,'Unit details'!$H$1497:$H$1497,"Current")</x:f>
        <x:v>1</x:v>
      </x:c>
      <x:c r="J723" s="14" t="n">
        <x:f>SUMIFS('Unit details'!$Y$1497:$Y$1497,'Unit details'!$B$1497:$B$1497,$A723,'Unit details'!$V$1497:$V$1497,$A723&amp;" — "&amp;$B723,'Unit details'!$H$1497:$H$1497,"Future")</x:f>
        <x:v>0</x:v>
      </x:c>
      <x:c r="K723" s="14" t="n">
        <x:f>COUNTIFS('Unit details'!$B$1497:$B$1497,$A723,'Unit details'!$V$1497:$V$1497,$A723&amp;" — "&amp;$B723,'Unit details'!$H$1497:$H$1497,"Uncertain")</x:f>
        <x:v>0</x:v>
      </x:c>
      <x:c r="L723" s="15" t="str">
        <x:v>Minimum identified inventory from marketing sources, not an exhaustive estate census. Nested schemes grouped under parent estate where evidenced.</x:v>
      </x:c>
      <x:c r="M723" s="15" t="str">
        <x:v>https://www.zoopla.co.uk/to-rent/commercial/details/69099481/</x:v>
      </x:c>
      <x:c r="N723" s="15" t="str">
        <x:v>https://www.rightmove.co.uk/properties/760931047640865#/?channel=COM_LET</x:v>
      </x:c>
    </x:row>
    <x:row r="724" ht="42" customHeight="1">
      <x:c r="A724" s="15" t="str">
        <x:v>Ashford</x:v>
      </x:c>
      <x:c r="B724" s="15" t="str">
        <x:v>Tavis House Business Centre, Ashford</x:v>
      </x:c>
      <x:c r="C724" s="15" t="str">
        <x:v>Ashford</x:v>
      </x:c>
      <x:c r="D724" s="14" t="n">
        <x:v>82140</x:v>
      </x:c>
      <x:c r="E724" s="30" t="str">
        <x:v>Town</x:v>
      </x:c>
      <x:c r="F724" s="30" t="str">
        <x:v>Estate / grouped industrial area</x:v>
      </x:c>
      <x:c r="G724" s="14" t="n">
        <x:f>COUNTIFS('Unit details'!$B$1504:$B$1504,$A724,'Unit details'!$V$1504:$V$1504,$A724&amp;" — "&amp;$B724,'Unit details'!$H$1504:$H$1504,"Current",'Unit details'!$E$1504:$E$1504,"Town")</x:f>
        <x:v>1</x:v>
      </x:c>
      <x:c r="H724" s="14" t="n">
        <x:f>COUNTIFS('Unit details'!$B$1504:$B$1504,$A724,'Unit details'!$V$1504:$V$1504,$A724&amp;" — "&amp;$B724,'Unit details'!$H$1504:$H$1504,"Current",'Unit details'!$E$1504:$E$1504,"Nearby")</x:f>
        <x:v>0</x:v>
      </x:c>
      <x:c r="I724" s="14" t="n">
        <x:f>COUNTIFS('Unit details'!$B$1504:$B$1504,$A724,'Unit details'!$V$1504:$V$1504,$A724&amp;" — "&amp;$B724,'Unit details'!$H$1504:$H$1504,"Current")</x:f>
        <x:v>1</x:v>
      </x:c>
      <x:c r="J724" s="14" t="n">
        <x:f>SUMIFS('Unit details'!$Y$1504:$Y$1504,'Unit details'!$B$1504:$B$1504,$A724,'Unit details'!$V$1504:$V$1504,$A724&amp;" — "&amp;$B724,'Unit details'!$H$1504:$H$1504,"Future")</x:f>
        <x:v>0</x:v>
      </x:c>
      <x:c r="K724" s="14" t="n">
        <x:f>COUNTIFS('Unit details'!$B$1504:$B$1504,$A724,'Unit details'!$V$1504:$V$1504,$A724&amp;" — "&amp;$B724,'Unit details'!$H$1504:$H$1504,"Uncertain")</x:f>
        <x:v>0</x:v>
      </x:c>
      <x:c r="L724" s="15" t="str">
        <x:v>Minimum identified inventory from marketing sources, not an exhaustive estate census. Nested schemes grouped under parent estate where evidenced.</x:v>
      </x:c>
      <x:c r="M724" s="15" t="str">
        <x:v>https://www.zoopla.co.uk/to-rent/commercial/details/73446972/</x:v>
      </x:c>
      <x:c r="N724" s="15" t="str"/>
    </x:row>
    <x:row r="725" ht="42" customHeight="1">
      <x:c r="A725" s="15" t="str">
        <x:v>Ashford</x:v>
      </x:c>
      <x:c r="B725" s="15" t="str">
        <x:v>Waterbrook Park</x:v>
      </x:c>
      <x:c r="C725" s="15" t="str">
        <x:v>Ashford</x:v>
      </x:c>
      <x:c r="D725" s="14" t="n">
        <x:v>82140</x:v>
      </x:c>
      <x:c r="E725" s="30" t="str">
        <x:v>Town</x:v>
      </x:c>
      <x:c r="F725" s="30" t="str">
        <x:v>Estate / grouped industrial area</x:v>
      </x:c>
      <x:c r="G725" s="14" t="n">
        <x:f>COUNTIFS('Unit details'!$B$1505:$B$1505,$A725,'Unit details'!$V$1505:$V$1505,$A725&amp;" — "&amp;$B725,'Unit details'!$H$1505:$H$1505,"Current",'Unit details'!$E$1505:$E$1505,"Town")</x:f>
        <x:v>1</x:v>
      </x:c>
      <x:c r="H725" s="14" t="n">
        <x:f>COUNTIFS('Unit details'!$B$1505:$B$1505,$A725,'Unit details'!$V$1505:$V$1505,$A725&amp;" — "&amp;$B725,'Unit details'!$H$1505:$H$1505,"Current",'Unit details'!$E$1505:$E$1505,"Nearby")</x:f>
        <x:v>0</x:v>
      </x:c>
      <x:c r="I725" s="14" t="n">
        <x:f>COUNTIFS('Unit details'!$B$1505:$B$1505,$A725,'Unit details'!$V$1505:$V$1505,$A725&amp;" — "&amp;$B725,'Unit details'!$H$1505:$H$1505,"Current")</x:f>
        <x:v>1</x:v>
      </x:c>
      <x:c r="J725" s="14" t="n">
        <x:f>SUMIFS('Unit details'!$Y$1505:$Y$1505,'Unit details'!$B$1505:$B$1505,$A725,'Unit details'!$V$1505:$V$1505,$A725&amp;" — "&amp;$B725,'Unit details'!$H$1505:$H$1505,"Future")</x:f>
        <x:v>0</x:v>
      </x:c>
      <x:c r="K725" s="14" t="n">
        <x:f>COUNTIFS('Unit details'!$B$1505:$B$1505,$A725,'Unit details'!$V$1505:$V$1505,$A725&amp;" — "&amp;$B725,'Unit details'!$H$1505:$H$1505,"Uncertain")</x:f>
        <x:v>0</x:v>
      </x:c>
      <x:c r="L725" s="15" t="str">
        <x:v>Minimum identified inventory from marketing sources, not an exhaustive estate census. Nested schemes grouped under parent estate where evidenced.</x:v>
      </x:c>
      <x:c r="M725" s="15" t="str">
        <x:v>https://www.zoopla.co.uk/to-rent/commercial/details/61843094/</x:v>
      </x:c>
      <x:c r="N725" s="15" t="str">
        <x:v>https://www.rightmove.co.uk/properties/760916541569168#/?channel=COM_LET</x:v>
      </x:c>
    </x:row>
    <x:row r="726" ht="42" customHeight="1">
      <x:c r="A726" s="15" t="str">
        <x:v>Sevenoaks</x:v>
      </x:c>
      <x:c r="B726" s="15" t="str">
        <x:v>Platt Industrial Estate</x:v>
      </x:c>
      <x:c r="C726" s="15" t="str">
        <x:v>St Mary's Platt</x:v>
      </x:c>
      <x:c r="D726" s="14"/>
      <x:c r="E726" s="30" t="str">
        <x:v>Nearby</x:v>
      </x:c>
      <x:c r="F726" s="30" t="str">
        <x:v>Estate / grouped industrial area</x:v>
      </x:c>
      <x:c r="G726" s="14" t="n">
        <x:f>COUNTIFS('Unit details'!$B$1506:$B$1507,$A726,'Unit details'!$V$1506:$V$1507,$A726&amp;" — "&amp;$B726,'Unit details'!$H$1506:$H$1507,"Current",'Unit details'!$E$1506:$E$1507,"Town")</x:f>
        <x:v>0</x:v>
      </x:c>
      <x:c r="H726" s="14" t="n">
        <x:f>COUNTIFS('Unit details'!$B$1506:$B$1507,$A726,'Unit details'!$V$1506:$V$1507,$A726&amp;" — "&amp;$B726,'Unit details'!$H$1506:$H$1507,"Current",'Unit details'!$E$1506:$E$1507,"Nearby")</x:f>
        <x:v>2</x:v>
      </x:c>
      <x:c r="I726" s="14" t="n">
        <x:f>COUNTIFS('Unit details'!$B$1506:$B$1507,$A726,'Unit details'!$V$1506:$V$1507,$A726&amp;" — "&amp;$B726,'Unit details'!$H$1506:$H$1507,"Current")</x:f>
        <x:v>2</x:v>
      </x:c>
      <x:c r="J726" s="14" t="n">
        <x:f>SUMIFS('Unit details'!$Y$1506:$Y$1507,'Unit details'!$B$1506:$B$1507,$A726,'Unit details'!$V$1506:$V$1507,$A726&amp;" — "&amp;$B726,'Unit details'!$H$1506:$H$1507,"Future")</x:f>
        <x:v>0</x:v>
      </x:c>
      <x:c r="K726" s="14" t="n">
        <x:f>COUNTIFS('Unit details'!$B$1506:$B$1507,$A726,'Unit details'!$V$1506:$V$1507,$A726&amp;" — "&amp;$B726,'Unit details'!$H$1506:$H$1507,"Uncertain")</x:f>
        <x:v>0</x:v>
      </x:c>
      <x:c r="L726" s="15" t="str">
        <x:v>Minimum identified inventory from marketing sources, not an exhaustive estate census. Nested schemes grouped under parent estate where evidenced.</x:v>
      </x:c>
      <x:c r="M726" s="15" t="str">
        <x:v>https://www.zoopla.co.uk/to-rent/commercial/details/72772644/</x:v>
      </x:c>
      <x:c r="N726" s="15" t="str">
        <x:v>https://www.rightmove.co.uk/properties/760931215229473#/?channel=COM_LET</x:v>
      </x:c>
    </x:row>
    <x:row r="727" ht="49" customHeight="1">
      <x:c r="A727" s="15" t="str">
        <x:v>Sevenoaks</x:v>
      </x:c>
      <x:c r="B727" s="15" t="str">
        <x:v>Sevenoaks Business Centre</x:v>
      </x:c>
      <x:c r="C727" s="15" t="str">
        <x:v>Sevenoaks</x:v>
      </x:c>
      <x:c r="D727" s="14" t="n">
        <x:v>26475</x:v>
      </x:c>
      <x:c r="E727" s="30" t="str">
        <x:v>Town</x:v>
      </x:c>
      <x:c r="F727" s="30" t="str">
        <x:v>Estate / grouped industrial area</x:v>
      </x:c>
      <x:c r="G727" s="14" t="n">
        <x:f>COUNTIFS('Unit details'!$B$1508:$B$1513,$A727,'Unit details'!$V$1508:$V$1513,$A727&amp;" — "&amp;$B727,'Unit details'!$H$1508:$H$1513,"Current",'Unit details'!$E$1508:$E$1513,"Town")</x:f>
        <x:v>6</x:v>
      </x:c>
      <x:c r="H727" s="14" t="n">
        <x:f>COUNTIFS('Unit details'!$B$1508:$B$1513,$A727,'Unit details'!$V$1508:$V$1513,$A727&amp;" — "&amp;$B727,'Unit details'!$H$1508:$H$1513,"Current",'Unit details'!$E$1508:$E$1513,"Nearby")</x:f>
        <x:v>0</x:v>
      </x:c>
      <x:c r="I727" s="14" t="n">
        <x:f>COUNTIFS('Unit details'!$B$1508:$B$1513,$A727,'Unit details'!$V$1508:$V$1513,$A727&amp;" — "&amp;$B727,'Unit details'!$H$1508:$H$1513,"Current")</x:f>
        <x:v>6</x:v>
      </x:c>
      <x:c r="J727" s="14" t="n">
        <x:f>SUMIFS('Unit details'!$Y$1508:$Y$1513,'Unit details'!$B$1508:$B$1513,$A727,'Unit details'!$V$1508:$V$1513,$A727&amp;" — "&amp;$B727,'Unit details'!$H$1508:$H$1513,"Future")</x:f>
        <x:v>0</x:v>
      </x:c>
      <x:c r="K727" s="14" t="n">
        <x:f>COUNTIFS('Unit details'!$B$1508:$B$1513,$A727,'Unit details'!$V$1508:$V$1513,$A727&amp;" — "&amp;$B727,'Unit details'!$H$1508:$H$1513,"Uncertain")</x:f>
        <x:v>0</x:v>
      </x:c>
      <x:c r="L727" s="15" t="str">
        <x:v>Minimum identified inventory from marketing sources, not an exhaustive estate census. Nested schemes grouped under parent estate where evidenced. Further unit-specific sources are in Unit details.</x:v>
      </x:c>
      <x:c r="M727" s="15" t="str">
        <x:v>https://www.zoopla.co.uk/to-rent/commercial/details/73775983/</x:v>
      </x:c>
      <x:c r="N727" s="15" t="str">
        <x:v>https://www.zoopla.co.uk/to-rent/commercial/details/69419288/
https://www.zoopla.co.uk/to-rent/commercial/details/55943474/</x:v>
      </x:c>
    </x:row>
    <x:row r="728" ht="49" customHeight="1">
      <x:c r="A728" s="15" t="str">
        <x:v>Sevenoaks</x:v>
      </x:c>
      <x:c r="B728" s="15" t="str">
        <x:v>Sevenoaks Enterprise Centre</x:v>
      </x:c>
      <x:c r="C728" s="15" t="str">
        <x:v>Sevenoaks</x:v>
      </x:c>
      <x:c r="D728" s="14" t="n">
        <x:v>26475</x:v>
      </x:c>
      <x:c r="E728" s="30" t="str">
        <x:v>Town</x:v>
      </x:c>
      <x:c r="F728" s="30" t="str">
        <x:v>Estate / grouped industrial area</x:v>
      </x:c>
      <x:c r="G728" s="14" t="n">
        <x:f>COUNTIFS('Unit details'!$B$1514:$B$1515,$A728,'Unit details'!$V$1514:$V$1515,$A728&amp;" — "&amp;$B728,'Unit details'!$H$1514:$H$1515,"Current",'Unit details'!$E$1514:$E$1515,"Town")</x:f>
        <x:v>1</x:v>
      </x:c>
      <x:c r="H728" s="14" t="n">
        <x:f>COUNTIFS('Unit details'!$B$1514:$B$1515,$A728,'Unit details'!$V$1514:$V$1515,$A728&amp;" — "&amp;$B728,'Unit details'!$H$1514:$H$1515,"Current",'Unit details'!$E$1514:$E$1515,"Nearby")</x:f>
        <x:v>0</x:v>
      </x:c>
      <x:c r="I728" s="14" t="n">
        <x:f>COUNTIFS('Unit details'!$B$1514:$B$1515,$A728,'Unit details'!$V$1514:$V$1515,$A728&amp;" — "&amp;$B728,'Unit details'!$H$1514:$H$1515,"Current")</x:f>
        <x:v>1</x:v>
      </x:c>
      <x:c r="J728" s="14" t="n">
        <x:f>SUMIFS('Unit details'!$Y$1514:$Y$1515,'Unit details'!$B$1514:$B$1515,$A728,'Unit details'!$V$1514:$V$1515,$A728&amp;" — "&amp;$B728,'Unit details'!$H$1514:$H$1515,"Future")</x:f>
        <x:v>0</x:v>
      </x:c>
      <x:c r="K728" s="14" t="n">
        <x:f>COUNTIFS('Unit details'!$B$1514:$B$1515,$A728,'Unit details'!$V$1514:$V$1515,$A728&amp;" — "&amp;$B728,'Unit details'!$H$1514:$H$1515,"Uncertain")</x:f>
        <x:v>1</x:v>
      </x:c>
      <x:c r="L728" s="15" t="str">
        <x:v>Minimum identified inventory from marketing sources, not an exhaustive estate census. Nested schemes grouped under parent estate where evidenced. Further unit-specific sources are in Unit details.</x:v>
      </x:c>
      <x:c r="M728" s="15" t="str">
        <x:v>https://www.zoopla.co.uk/to-rent/commercial/details/72392486/</x:v>
      </x:c>
      <x:c r="N728" s="15" t="str">
        <x:v>https://www.zoopla.co.uk/to-rent/commercial/details/70736783/
https://www.rightmove.co.uk/properties/773377652964224#/?channel=COM_LET</x:v>
      </x:c>
    </x:row>
    <x:row r="729" ht="42" customHeight="1">
      <x:c r="A729" s="15" t="str">
        <x:v>Sevenoaks</x:v>
      </x:c>
      <x:c r="B729" s="15" t="str">
        <x:v>Standalone / estate not identified</x:v>
      </x:c>
      <x:c r="C729" s="15" t="str">
        <x:v>Sevenoaks</x:v>
      </x:c>
      <x:c r="D729" s="14" t="n">
        <x:v>26475</x:v>
      </x:c>
      <x:c r="E729" s="30" t="str">
        <x:v>Town</x:v>
      </x:c>
      <x:c r="F729" s="30" t="str">
        <x:v>Standalone / other premises</x:v>
      </x:c>
      <x:c r="G729" s="14" t="n">
        <x:f>COUNTIFS('Unit details'!$B$1516:$B$1519,$A729,'Unit details'!$V$1516:$V$1519,$A729&amp;" — "&amp;$B729,'Unit details'!$H$1516:$H$1519,"Current",'Unit details'!$E$1516:$E$1519,"Town")</x:f>
        <x:v>4</x:v>
      </x:c>
      <x:c r="H729" s="14" t="n">
        <x:f>COUNTIFS('Unit details'!$B$1516:$B$1519,$A729,'Unit details'!$V$1516:$V$1519,$A729&amp;" — "&amp;$B729,'Unit details'!$H$1516:$H$1519,"Current",'Unit details'!$E$1516:$E$1519,"Nearby")</x:f>
        <x:v>0</x:v>
      </x:c>
      <x:c r="I729" s="14" t="n">
        <x:f>COUNTIFS('Unit details'!$B$1516:$B$1519,$A729,'Unit details'!$V$1516:$V$1519,$A729&amp;" — "&amp;$B729,'Unit details'!$H$1516:$H$1519,"Current")</x:f>
        <x:v>4</x:v>
      </x:c>
      <x:c r="J729" s="14" t="n">
        <x:f>SUMIFS('Unit details'!$Y$1516:$Y$1519,'Unit details'!$B$1516:$B$1519,$A729,'Unit details'!$V$1516:$V$1519,$A729&amp;" — "&amp;$B729,'Unit details'!$H$1516:$H$1519,"Future")</x:f>
        <x:v>0</x:v>
      </x:c>
      <x:c r="K729" s="14" t="n">
        <x:f>COUNTIFS('Unit details'!$B$1516:$B$1519,$A729,'Unit details'!$V$1516:$V$1519,$A729&amp;" — "&amp;$B729,'Unit details'!$H$1516:$H$1519,"Uncertain")</x:f>
        <x:v>0</x:v>
      </x:c>
      <x:c r="L729" s="15" t="str">
        <x:v>Identified from marketing. Estate inventory is a minimum of evidenced named areas, not a council stock census.</x:v>
      </x:c>
      <x:c r="M729" s="15" t="str">
        <x:v>https://www.zoopla.co.uk/to-rent/commercial/details/65277588/</x:v>
      </x:c>
      <x:c r="N729" s="15" t="str"/>
    </x:row>
    <x:row r="730" ht="49" customHeight="1">
      <x:c r="A730" s="15" t="str">
        <x:v>Sevenoaks</x:v>
      </x:c>
      <x:c r="B730" s="15" t="str">
        <x:v>Vestry Trading Estate</x:v>
      </x:c>
      <x:c r="C730" s="15" t="str">
        <x:v>Sevenoaks</x:v>
      </x:c>
      <x:c r="D730" s="14" t="n">
        <x:v>26475</x:v>
      </x:c>
      <x:c r="E730" s="30" t="str">
        <x:v>Town</x:v>
      </x:c>
      <x:c r="F730" s="30" t="str">
        <x:v>Estate / grouped industrial area</x:v>
      </x:c>
      <x:c r="G730" s="14" t="n">
        <x:f>COUNTIFS('Unit details'!$B$1520:$B$1523,$A730,'Unit details'!$V$1520:$V$1523,$A730&amp;" — "&amp;$B730,'Unit details'!$H$1520:$H$1523,"Current",'Unit details'!$E$1520:$E$1523,"Town")</x:f>
        <x:v>4</x:v>
      </x:c>
      <x:c r="H730" s="14" t="n">
        <x:f>COUNTIFS('Unit details'!$B$1520:$B$1523,$A730,'Unit details'!$V$1520:$V$1523,$A730&amp;" — "&amp;$B730,'Unit details'!$H$1520:$H$1523,"Current",'Unit details'!$E$1520:$E$1523,"Nearby")</x:f>
        <x:v>0</x:v>
      </x:c>
      <x:c r="I730" s="14" t="n">
        <x:f>COUNTIFS('Unit details'!$B$1520:$B$1523,$A730,'Unit details'!$V$1520:$V$1523,$A730&amp;" — "&amp;$B730,'Unit details'!$H$1520:$H$1523,"Current")</x:f>
        <x:v>4</x:v>
      </x:c>
      <x:c r="J730" s="14" t="n">
        <x:f>SUMIFS('Unit details'!$Y$1520:$Y$1523,'Unit details'!$B$1520:$B$1523,$A730,'Unit details'!$V$1520:$V$1523,$A730&amp;" — "&amp;$B730,'Unit details'!$H$1520:$H$1523,"Future")</x:f>
        <x:v>0</x:v>
      </x:c>
      <x:c r="K730" s="14" t="n">
        <x:f>COUNTIFS('Unit details'!$B$1520:$B$1523,$A730,'Unit details'!$V$1520:$V$1523,$A730&amp;" — "&amp;$B730,'Unit details'!$H$1520:$H$1523,"Uncertain")</x:f>
        <x:v>0</x:v>
      </x:c>
      <x:c r="L730" s="15" t="str">
        <x:v>Minimum identified inventory from marketing sources, not an exhaustive estate census. Nested schemes grouped under parent estate where evidenced. Further unit-specific sources are in Unit details.</x:v>
      </x:c>
      <x:c r="M730" s="15" t="str">
        <x:v>https://www.zoopla.co.uk/to-rent/commercial/details/74263884/</x:v>
      </x:c>
      <x:c r="N730" s="15" t="str">
        <x:v>https://www.rightmove.co.uk/properties/778321475100080#/?channel=COM_LET
https://www.zoopla.co.uk/to-rent/commercial/details/62951421/</x:v>
      </x:c>
    </x:row>
    <x:row r="731" ht="49" customHeight="1">
      <x:c r="A731" s="15" t="str">
        <x:v>Tonbridge</x:v>
      </x:c>
      <x:c r="B731" s="15" t="str">
        <x:v>Branbridges Industrial Estate</x:v>
      </x:c>
      <x:c r="C731" s="15" t="str">
        <x:v>East Peckham</x:v>
      </x:c>
      <x:c r="D731" s="14" t="n">
        <x:v>2145</x:v>
      </x:c>
      <x:c r="E731" s="30" t="str">
        <x:v>Nearby</x:v>
      </x:c>
      <x:c r="F731" s="30" t="str">
        <x:v>Estate / grouped industrial area</x:v>
      </x:c>
      <x:c r="G731" s="14" t="n">
        <x:f>COUNTIFS('Unit details'!$B$1524:$B$1525,$A731,'Unit details'!$V$1524:$V$1525,$A731&amp;" — "&amp;$B731,'Unit details'!$H$1524:$H$1525,"Current",'Unit details'!$E$1524:$E$1525,"Town")</x:f>
        <x:v>0</x:v>
      </x:c>
      <x:c r="H731" s="14" t="n">
        <x:f>COUNTIFS('Unit details'!$B$1524:$B$1525,$A731,'Unit details'!$V$1524:$V$1525,$A731&amp;" — "&amp;$B731,'Unit details'!$H$1524:$H$1525,"Current",'Unit details'!$E$1524:$E$1525,"Nearby")</x:f>
        <x:v>2</x:v>
      </x:c>
      <x:c r="I731" s="14" t="n">
        <x:f>COUNTIFS('Unit details'!$B$1524:$B$1525,$A731,'Unit details'!$V$1524:$V$1525,$A731&amp;" — "&amp;$B731,'Unit details'!$H$1524:$H$1525,"Current")</x:f>
        <x:v>2</x:v>
      </x:c>
      <x:c r="J731" s="14" t="n">
        <x:f>SUMIFS('Unit details'!$Y$1524:$Y$1525,'Unit details'!$B$1524:$B$1525,$A731,'Unit details'!$V$1524:$V$1525,$A731&amp;" — "&amp;$B731,'Unit details'!$H$1524:$H$1525,"Future")</x:f>
        <x:v>0</x:v>
      </x:c>
      <x:c r="K731" s="14" t="n">
        <x:f>COUNTIFS('Unit details'!$B$1524:$B$1525,$A731,'Unit details'!$V$1524:$V$1525,$A731&amp;" — "&amp;$B731,'Unit details'!$H$1524:$H$1525,"Uncertain")</x:f>
        <x:v>0</x:v>
      </x:c>
      <x:c r="L731" s="15" t="str">
        <x:v>Minimum identified inventory from marketing sources, not an exhaustive estate census. Nested schemes grouped under parent estate where evidenced. Further unit-specific sources are in Unit details.</x:v>
      </x:c>
      <x:c r="M731" s="15" t="str">
        <x:v>https://www.zoopla.co.uk/to-rent/commercial/details/73126665/</x:v>
      </x:c>
      <x:c r="N731" s="15" t="str">
        <x:v>https://www.caxtons.com/property/branbridges-industrial-estate-branbridges-road-east-peckham-tonbridge-kent-tn12/
https://www.zoopla.co.uk/to-rent/commercial/details/72744432/</x:v>
      </x:c>
    </x:row>
    <x:row r="732" ht="49" customHeight="1">
      <x:c r="A732" s="15" t="str">
        <x:v>Tonbridge</x:v>
      </x:c>
      <x:c r="B732" s="15" t="str">
        <x:v>Dana Trading Estate</x:v>
      </x:c>
      <x:c r="C732" s="15" t="str">
        <x:v>Paddock Wood</x:v>
      </x:c>
      <x:c r="D732" s="14" t="n">
        <x:v>7610</x:v>
      </x:c>
      <x:c r="E732" s="30" t="str">
        <x:v>Nearby</x:v>
      </x:c>
      <x:c r="F732" s="30" t="str">
        <x:v>Estate / grouped industrial area</x:v>
      </x:c>
      <x:c r="G732" s="14" t="n">
        <x:f>COUNTIFS('Unit details'!$B$1526:$B$1526,$A732,'Unit details'!$V$1526:$V$1526,$A732&amp;" — "&amp;$B732,'Unit details'!$H$1526:$H$1526,"Current",'Unit details'!$E$1526:$E$1526,"Town")</x:f>
        <x:v>0</x:v>
      </x:c>
      <x:c r="H732" s="14" t="n">
        <x:f>COUNTIFS('Unit details'!$B$1526:$B$1526,$A732,'Unit details'!$V$1526:$V$1526,$A732&amp;" — "&amp;$B732,'Unit details'!$H$1526:$H$1526,"Current",'Unit details'!$E$1526:$E$1526,"Nearby")</x:f>
        <x:v>0</x:v>
      </x:c>
      <x:c r="I732" s="14" t="n">
        <x:f>COUNTIFS('Unit details'!$B$1526:$B$1526,$A732,'Unit details'!$V$1526:$V$1526,$A732&amp;" — "&amp;$B732,'Unit details'!$H$1526:$H$1526,"Current")</x:f>
        <x:v>0</x:v>
      </x:c>
      <x:c r="J732" s="14" t="n">
        <x:f>SUMIFS('Unit details'!$Y$1526:$Y$1526,'Unit details'!$B$1526:$B$1526,$A732,'Unit details'!$V$1526:$V$1526,$A732&amp;" — "&amp;$B732,'Unit details'!$H$1526:$H$1526,"Future")</x:f>
        <x:v>0</x:v>
      </x:c>
      <x:c r="K732" s="14" t="n">
        <x:f>COUNTIFS('Unit details'!$B$1526:$B$1526,$A732,'Unit details'!$V$1526:$V$1526,$A732&amp;" — "&amp;$B732,'Unit details'!$H$1526:$H$1526,"Uncertain")</x:f>
        <x:v>1</x:v>
      </x:c>
      <x:c r="L732" s="15" t="str">
        <x:v>Minimum identified inventory from marketing sources, not an exhaustive estate census. Nested schemes grouped under parent estate where evidenced. Further unit-specific sources are in Unit details.</x:v>
      </x:c>
      <x:c r="M732" s="15" t="str">
        <x:v>https://www.zoopla.co.uk/to-rent/commercial/details/73371733/</x:v>
      </x:c>
      <x:c r="N732" s="15" t="str">
        <x:v>https://www.zoopla.co.uk/to-rent/commercial/details/72690734/
https://www.rightmove.co.uk/properties/762385978119376#/?channel=COM_LET</x:v>
      </x:c>
    </x:row>
    <x:row r="733" ht="42" customHeight="1">
      <x:c r="A733" s="15" t="str">
        <x:v>Tonbridge</x:v>
      </x:c>
      <x:c r="B733" s="15" t="str">
        <x:v>Eldon Way Industrial Estate</x:v>
      </x:c>
      <x:c r="C733" s="15" t="str">
        <x:v>Paddock Wood</x:v>
      </x:c>
      <x:c r="D733" s="14" t="n">
        <x:v>7610</x:v>
      </x:c>
      <x:c r="E733" s="30" t="str">
        <x:v>Nearby</x:v>
      </x:c>
      <x:c r="F733" s="30" t="str">
        <x:v>Estate / grouped industrial area</x:v>
      </x:c>
      <x:c r="G733" s="14" t="n">
        <x:f>COUNTIFS('Unit details'!$B$1527:$B$1528,$A733,'Unit details'!$V$1527:$V$1528,$A733&amp;" — "&amp;$B733,'Unit details'!$H$1527:$H$1528,"Current",'Unit details'!$E$1527:$E$1528,"Town")</x:f>
        <x:v>0</x:v>
      </x:c>
      <x:c r="H733" s="14" t="n">
        <x:f>COUNTIFS('Unit details'!$B$1527:$B$1528,$A733,'Unit details'!$V$1527:$V$1528,$A733&amp;" — "&amp;$B733,'Unit details'!$H$1527:$H$1528,"Current",'Unit details'!$E$1527:$E$1528,"Nearby")</x:f>
        <x:v>0</x:v>
      </x:c>
      <x:c r="I733" s="14" t="n">
        <x:f>COUNTIFS('Unit details'!$B$1527:$B$1528,$A733,'Unit details'!$V$1527:$V$1528,$A733&amp;" — "&amp;$B733,'Unit details'!$H$1527:$H$1528,"Current")</x:f>
        <x:v>0</x:v>
      </x:c>
      <x:c r="J733" s="14" t="n">
        <x:f>SUMIFS('Unit details'!$Y$1527:$Y$1528,'Unit details'!$B$1527:$B$1528,$A733,'Unit details'!$V$1527:$V$1528,$A733&amp;" — "&amp;$B733,'Unit details'!$H$1527:$H$1528,"Future")</x:f>
        <x:v>0</x:v>
      </x:c>
      <x:c r="K733" s="14" t="n">
        <x:f>COUNTIFS('Unit details'!$B$1527:$B$1528,$A733,'Unit details'!$V$1527:$V$1528,$A733&amp;" — "&amp;$B733,'Unit details'!$H$1527:$H$1528,"Uncertain")</x:f>
        <x:v>2</x:v>
      </x:c>
      <x:c r="L733" s="15" t="str">
        <x:v>Minimum identified inventory from marketing sources, not an exhaustive estate census. Nested schemes grouped under parent estate where evidenced.</x:v>
      </x:c>
      <x:c r="M733" s="15" t="str">
        <x:v>https://www.rightmove.co.uk/properties/760930949070848#/?channel=COM_LET</x:v>
      </x:c>
      <x:c r="N733" s="15" t="str">
        <x:v>https://www.rightmove.co.uk/properties/760932014258929#/?channel=COM_LET</x:v>
      </x:c>
    </x:row>
    <x:row r="734" ht="49" customHeight="1">
      <x:c r="A734" s="15" t="str">
        <x:v>Tonbridge</x:v>
      </x:c>
      <x:c r="B734" s="15" t="str">
        <x:v>Orchard Business Park, Paddock Wood</x:v>
      </x:c>
      <x:c r="C734" s="15" t="str">
        <x:v>Paddock Wood</x:v>
      </x:c>
      <x:c r="D734" s="14" t="n">
        <x:v>7610</x:v>
      </x:c>
      <x:c r="E734" s="30" t="str">
        <x:v>Nearby</x:v>
      </x:c>
      <x:c r="F734" s="30" t="str">
        <x:v>Estate / grouped industrial area</x:v>
      </x:c>
      <x:c r="G734" s="14" t="n">
        <x:f>COUNTIFS('Unit details'!$B$1529:$B$1530,$A734,'Unit details'!$V$1529:$V$1530,$A734&amp;" — "&amp;$B734,'Unit details'!$H$1529:$H$1530,"Current",'Unit details'!$E$1529:$E$1530,"Town")</x:f>
        <x:v>0</x:v>
      </x:c>
      <x:c r="H734" s="14" t="n">
        <x:f>COUNTIFS('Unit details'!$B$1529:$B$1530,$A734,'Unit details'!$V$1529:$V$1530,$A734&amp;" — "&amp;$B734,'Unit details'!$H$1529:$H$1530,"Current",'Unit details'!$E$1529:$E$1530,"Nearby")</x:f>
        <x:v>2</x:v>
      </x:c>
      <x:c r="I734" s="14" t="n">
        <x:f>COUNTIFS('Unit details'!$B$1529:$B$1530,$A734,'Unit details'!$V$1529:$V$1530,$A734&amp;" — "&amp;$B734,'Unit details'!$H$1529:$H$1530,"Current")</x:f>
        <x:v>2</x:v>
      </x:c>
      <x:c r="J734" s="14" t="n">
        <x:f>SUMIFS('Unit details'!$Y$1529:$Y$1530,'Unit details'!$B$1529:$B$1530,$A734,'Unit details'!$V$1529:$V$1530,$A734&amp;" — "&amp;$B734,'Unit details'!$H$1529:$H$1530,"Future")</x:f>
        <x:v>0</x:v>
      </x:c>
      <x:c r="K734" s="14" t="n">
        <x:f>COUNTIFS('Unit details'!$B$1529:$B$1530,$A734,'Unit details'!$V$1529:$V$1530,$A734&amp;" — "&amp;$B734,'Unit details'!$H$1529:$H$1530,"Uncertain")</x:f>
        <x:v>0</x:v>
      </x:c>
      <x:c r="L734" s="15" t="str">
        <x:v>Minimum identified inventory from marketing sources, not an exhaustive estate census. Nested schemes grouped under parent estate where evidenced. Further unit-specific sources are in Unit details.</x:v>
      </x:c>
      <x:c r="M734" s="15" t="str">
        <x:v>https://www.zoopla.co.uk/to-rent/commercial/details/74340230/</x:v>
      </x:c>
      <x:c r="N734" s="15" t="str">
        <x:v>https://www.zoopla.co.uk/to-rent/commercial/details/70701636/
https://www.zoopla.co.uk/to-rent/commercial/details/67845008/</x:v>
      </x:c>
    </x:row>
    <x:row r="735" ht="49" customHeight="1">
      <x:c r="A735" s="15" t="str">
        <x:v>Tonbridge</x:v>
      </x:c>
      <x:c r="B735" s="15" t="str">
        <x:v>Position+, Paddock Wood</x:v>
      </x:c>
      <x:c r="C735" s="15" t="str">
        <x:v>Paddock Wood</x:v>
      </x:c>
      <x:c r="D735" s="14" t="n">
        <x:v>7610</x:v>
      </x:c>
      <x:c r="E735" s="30" t="str">
        <x:v>Nearby</x:v>
      </x:c>
      <x:c r="F735" s="30" t="str">
        <x:v>Estate / grouped industrial area</x:v>
      </x:c>
      <x:c r="G735" s="14" t="n">
        <x:f>COUNTIFS('Unit details'!$B$1531:$B$1534,$A735,'Unit details'!$V$1531:$V$1534,$A735&amp;" — "&amp;$B735,'Unit details'!$H$1531:$H$1534,"Current",'Unit details'!$E$1531:$E$1534,"Town")</x:f>
        <x:v>0</x:v>
      </x:c>
      <x:c r="H735" s="14" t="n">
        <x:f>COUNTIFS('Unit details'!$B$1531:$B$1534,$A735,'Unit details'!$V$1531:$V$1534,$A735&amp;" — "&amp;$B735,'Unit details'!$H$1531:$H$1534,"Current",'Unit details'!$E$1531:$E$1534,"Nearby")</x:f>
        <x:v>0</x:v>
      </x:c>
      <x:c r="I735" s="14" t="n">
        <x:f>COUNTIFS('Unit details'!$B$1531:$B$1534,$A735,'Unit details'!$V$1531:$V$1534,$A735&amp;" — "&amp;$B735,'Unit details'!$H$1531:$H$1534,"Current")</x:f>
        <x:v>0</x:v>
      </x:c>
      <x:c r="J735" s="14" t="n">
        <x:f>SUMIFS('Unit details'!$Y$1531:$Y$1534,'Unit details'!$B$1531:$B$1534,$A735,'Unit details'!$V$1531:$V$1534,$A735&amp;" — "&amp;$B735,'Unit details'!$H$1531:$H$1534,"Future")</x:f>
        <x:v>4</x:v>
      </x:c>
      <x:c r="K735" s="14" t="n">
        <x:f>COUNTIFS('Unit details'!$B$1531:$B$1534,$A735,'Unit details'!$V$1531:$V$1534,$A735&amp;" — "&amp;$B735,'Unit details'!$H$1531:$H$1534,"Uncertain")</x:f>
        <x:v>0</x:v>
      </x:c>
      <x:c r="L735" s="15" t="str">
        <x:v>Minimum identified inventory from marketing sources, not an exhaustive estate census. Nested schemes grouped under parent estate where evidenced. Further unit-specific sources are in Unit details.</x:v>
      </x:c>
      <x:c r="M735" s="15" t="str">
        <x:v>https://www.zoopla.co.uk/to-rent/commercial/details/66166820/</x:v>
      </x:c>
      <x:c r="N735" s="15" t="str">
        <x:v>https://www.rightmove.co.uk/properties/760937852826129#/?channel=COM_LET
https://www.zoopla.co.uk/to-rent/commercial/details/66166815/</x:v>
      </x:c>
    </x:row>
    <x:row r="736" ht="42" customHeight="1">
      <x:c r="A736" s="15" t="str">
        <x:v>Tonbridge</x:v>
      </x:c>
      <x:c r="B736" s="15" t="str">
        <x:v>Botany Trading Estate</x:v>
      </x:c>
      <x:c r="C736" s="15" t="str">
        <x:v>Tonbridge</x:v>
      </x:c>
      <x:c r="D736" s="14" t="n">
        <x:v>36125</x:v>
      </x:c>
      <x:c r="E736" s="30" t="str">
        <x:v>Town</x:v>
      </x:c>
      <x:c r="F736" s="30" t="str">
        <x:v>Estate / grouped industrial area</x:v>
      </x:c>
      <x:c r="G736" s="14" t="n">
        <x:f>COUNTIFS('Unit details'!$B$1535:$B$1535,$A736,'Unit details'!$V$1535:$V$1535,$A736&amp;" — "&amp;$B736,'Unit details'!$H$1535:$H$1535,"Current",'Unit details'!$E$1535:$E$1535,"Town")</x:f>
        <x:v>0</x:v>
      </x:c>
      <x:c r="H736" s="14" t="n">
        <x:f>COUNTIFS('Unit details'!$B$1535:$B$1535,$A736,'Unit details'!$V$1535:$V$1535,$A736&amp;" — "&amp;$B736,'Unit details'!$H$1535:$H$1535,"Current",'Unit details'!$E$1535:$E$1535,"Nearby")</x:f>
        <x:v>0</x:v>
      </x:c>
      <x:c r="I736" s="14" t="n">
        <x:f>COUNTIFS('Unit details'!$B$1535:$B$1535,$A736,'Unit details'!$V$1535:$V$1535,$A736&amp;" — "&amp;$B736,'Unit details'!$H$1535:$H$1535,"Current")</x:f>
        <x:v>0</x:v>
      </x:c>
      <x:c r="J736" s="14" t="n">
        <x:f>SUMIFS('Unit details'!$Y$1535:$Y$1535,'Unit details'!$B$1535:$B$1535,$A736,'Unit details'!$V$1535:$V$1535,$A736&amp;" — "&amp;$B736,'Unit details'!$H$1535:$H$1535,"Future")</x:f>
        <x:v>0</x:v>
      </x:c>
      <x:c r="K736" s="14" t="n">
        <x:f>COUNTIFS('Unit details'!$B$1535:$B$1535,$A736,'Unit details'!$V$1535:$V$1535,$A736&amp;" — "&amp;$B736,'Unit details'!$H$1535:$H$1535,"Uncertain")</x:f>
        <x:v>1</x:v>
      </x:c>
      <x:c r="L736" s="15" t="str">
        <x:v>Minimum identified inventory from marketing sources, not an exhaustive estate census. Nested schemes grouped under parent estate where evidenced.</x:v>
      </x:c>
      <x:c r="M736" s="15" t="str">
        <x:v>https://www.zoopla.co.uk/to-rent/commercial/details/71904527/</x:v>
      </x:c>
      <x:c r="N736" s="15" t="str">
        <x:v>https://www.rightmove.co.uk/properties/760931397912945#/?channel=COM_LET</x:v>
      </x:c>
    </x:row>
    <x:row r="737" ht="62" customHeight="1">
      <x:c r="A737" s="15" t="str">
        <x:v>Tonbridge</x:v>
      </x:c>
      <x:c r="B737" s="15" t="str">
        <x:v>Deacon Trading Estate</x:v>
      </x:c>
      <x:c r="C737" s="15" t="str">
        <x:v>Tonbridge</x:v>
      </x:c>
      <x:c r="D737" s="14" t="n">
        <x:v>36125</x:v>
      </x:c>
      <x:c r="E737" s="30" t="str">
        <x:v>Town</x:v>
      </x:c>
      <x:c r="F737" s="30" t="str">
        <x:v>Estate / grouped industrial area</x:v>
      </x:c>
      <x:c r="G737" s="14" t="n">
        <x:f>COUNTIFS('Unit details'!$B$1536:$B$1537,$A737,'Unit details'!$V$1536:$V$1537,$A737&amp;" — "&amp;$B737,'Unit details'!$H$1536:$H$1537,"Current",'Unit details'!$E$1536:$E$1537,"Town")</x:f>
        <x:v>2</x:v>
      </x:c>
      <x:c r="H737" s="14" t="n">
        <x:f>COUNTIFS('Unit details'!$B$1536:$B$1537,$A737,'Unit details'!$V$1536:$V$1537,$A737&amp;" — "&amp;$B737,'Unit details'!$H$1536:$H$1537,"Current",'Unit details'!$E$1536:$E$1537,"Nearby")</x:f>
        <x:v>0</x:v>
      </x:c>
      <x:c r="I737" s="14" t="n">
        <x:f>COUNTIFS('Unit details'!$B$1536:$B$1537,$A737,'Unit details'!$V$1536:$V$1537,$A737&amp;" — "&amp;$B737,'Unit details'!$H$1536:$H$1537,"Current")</x:f>
        <x:v>2</x:v>
      </x:c>
      <x:c r="J737" s="14" t="n">
        <x:f>SUMIFS('Unit details'!$Y$1536:$Y$1537,'Unit details'!$B$1536:$B$1537,$A737,'Unit details'!$V$1536:$V$1537,$A737&amp;" — "&amp;$B737,'Unit details'!$H$1536:$H$1537,"Future")</x:f>
        <x:v>0</x:v>
      </x:c>
      <x:c r="K737" s="14" t="n">
        <x:f>COUNTIFS('Unit details'!$B$1536:$B$1537,$A737,'Unit details'!$V$1536:$V$1537,$A737&amp;" — "&amp;$B737,'Unit details'!$H$1536:$H$1537,"Uncertain")</x:f>
        <x:v>0</x:v>
      </x:c>
      <x:c r="L737" s="15" t="str">
        <x:v>Minimum identified inventory from marketing sources, not an exhaustive estate census. Nested schemes grouped under parent estate where evidenced. Further unit-specific sources are in Unit details.</x:v>
      </x:c>
      <x:c r="M737" s="15" t="str">
        <x:v>https://www.zoopla.co.uk/to-rent/commercial/details/72478829/</x:v>
      </x:c>
      <x:c r="N737" s="15" t="str">
        <x:v>https://www.rightmove.co.uk/properties/773243999452368#/?channel=COM_LET
https://www.rightmove.co.uk/properties/773338025260608#/?channel=COM_LET</x:v>
      </x:c>
    </x:row>
    <x:row r="738" ht="42" customHeight="1">
      <x:c r="A738" s="15" t="str">
        <x:v>Tonbridge</x:v>
      </x:c>
      <x:c r="B738" s="15" t="str">
        <x:v>Munday Works</x:v>
      </x:c>
      <x:c r="C738" s="15" t="str">
        <x:v>Tonbridge</x:v>
      </x:c>
      <x:c r="D738" s="14" t="n">
        <x:v>36125</x:v>
      </x:c>
      <x:c r="E738" s="30" t="str">
        <x:v>Town</x:v>
      </x:c>
      <x:c r="F738" s="30" t="str">
        <x:v>Estate / grouped industrial area</x:v>
      </x:c>
      <x:c r="G738" s="14" t="n">
        <x:f>COUNTIFS('Unit details'!$B$1538:$B$1538,$A738,'Unit details'!$V$1538:$V$1538,$A738&amp;" — "&amp;$B738,'Unit details'!$H$1538:$H$1538,"Current",'Unit details'!$E$1538:$E$1538,"Town")</x:f>
        <x:v>1</x:v>
      </x:c>
      <x:c r="H738" s="14" t="n">
        <x:f>COUNTIFS('Unit details'!$B$1538:$B$1538,$A738,'Unit details'!$V$1538:$V$1538,$A738&amp;" — "&amp;$B738,'Unit details'!$H$1538:$H$1538,"Current",'Unit details'!$E$1538:$E$1538,"Nearby")</x:f>
        <x:v>0</x:v>
      </x:c>
      <x:c r="I738" s="14" t="n">
        <x:f>COUNTIFS('Unit details'!$B$1538:$B$1538,$A738,'Unit details'!$V$1538:$V$1538,$A738&amp;" — "&amp;$B738,'Unit details'!$H$1538:$H$1538,"Current")</x:f>
        <x:v>1</x:v>
      </x:c>
      <x:c r="J738" s="14" t="n">
        <x:f>SUMIFS('Unit details'!$Y$1538:$Y$1538,'Unit details'!$B$1538:$B$1538,$A738,'Unit details'!$V$1538:$V$1538,$A738&amp;" — "&amp;$B738,'Unit details'!$H$1538:$H$1538,"Future")</x:f>
        <x:v>0</x:v>
      </x:c>
      <x:c r="K738" s="14" t="n">
        <x:f>COUNTIFS('Unit details'!$B$1538:$B$1538,$A738,'Unit details'!$V$1538:$V$1538,$A738&amp;" — "&amp;$B738,'Unit details'!$H$1538:$H$1538,"Uncertain")</x:f>
        <x:v>0</x:v>
      </x:c>
      <x:c r="L738" s="15" t="str">
        <x:v>Minimum identified inventory from marketing sources, not an exhaustive estate census. Nested schemes grouped under parent estate where evidenced.</x:v>
      </x:c>
      <x:c r="M738" s="15" t="str">
        <x:v>https://www.rightmove.co.uk/properties/773243930152144#/?channel=COM_LET</x:v>
      </x:c>
      <x:c r="N738" s="15" t="str"/>
    </x:row>
    <x:row r="739" ht="42" customHeight="1">
      <x:c r="A739" s="15" t="str">
        <x:v>Tonbridge</x:v>
      </x:c>
      <x:c r="B739" s="15" t="str">
        <x:v>Orchard Business Centre, Tonbridge</x:v>
      </x:c>
      <x:c r="C739" s="15" t="str">
        <x:v>Tonbridge</x:v>
      </x:c>
      <x:c r="D739" s="14" t="n">
        <x:v>36125</x:v>
      </x:c>
      <x:c r="E739" s="30" t="str">
        <x:v>Town</x:v>
      </x:c>
      <x:c r="F739" s="30" t="str">
        <x:v>Estate / grouped industrial area</x:v>
      </x:c>
      <x:c r="G739" s="14" t="n">
        <x:f>COUNTIFS('Unit details'!$B$1539:$B$1540,$A739,'Unit details'!$V$1539:$V$1540,$A739&amp;" — "&amp;$B739,'Unit details'!$H$1539:$H$1540,"Current",'Unit details'!$E$1539:$E$1540,"Town")</x:f>
        <x:v>2</x:v>
      </x:c>
      <x:c r="H739" s="14" t="n">
        <x:f>COUNTIFS('Unit details'!$B$1539:$B$1540,$A739,'Unit details'!$V$1539:$V$1540,$A739&amp;" — "&amp;$B739,'Unit details'!$H$1539:$H$1540,"Current",'Unit details'!$E$1539:$E$1540,"Nearby")</x:f>
        <x:v>0</x:v>
      </x:c>
      <x:c r="I739" s="14" t="n">
        <x:f>COUNTIFS('Unit details'!$B$1539:$B$1540,$A739,'Unit details'!$V$1539:$V$1540,$A739&amp;" — "&amp;$B739,'Unit details'!$H$1539:$H$1540,"Current")</x:f>
        <x:v>2</x:v>
      </x:c>
      <x:c r="J739" s="14" t="n">
        <x:f>SUMIFS('Unit details'!$Y$1539:$Y$1540,'Unit details'!$B$1539:$B$1540,$A739,'Unit details'!$V$1539:$V$1540,$A739&amp;" — "&amp;$B739,'Unit details'!$H$1539:$H$1540,"Future")</x:f>
        <x:v>0</x:v>
      </x:c>
      <x:c r="K739" s="14" t="n">
        <x:f>COUNTIFS('Unit details'!$B$1539:$B$1540,$A739,'Unit details'!$V$1539:$V$1540,$A739&amp;" — "&amp;$B739,'Unit details'!$H$1539:$H$1540,"Uncertain")</x:f>
        <x:v>0</x:v>
      </x:c>
      <x:c r="L739" s="15" t="str">
        <x:v>Minimum identified inventory from marketing sources, not an exhaustive estate census. Nested schemes grouped under parent estate where evidenced.</x:v>
      </x:c>
      <x:c r="M739" s="15" t="str">
        <x:v>https://www.rightmove.co.uk/properties/773243984726688#/?channel=COM_LET</x:v>
      </x:c>
      <x:c r="N739" s="15" t="str">
        <x:v>https://www.rightmove.co.uk/properties/773243942766048#/?channel=COM_LET</x:v>
      </x:c>
    </x:row>
    <x:row r="740" ht="42" customHeight="1">
      <x:c r="A740" s="15" t="str">
        <x:v>Tonbridge</x:v>
      </x:c>
      <x:c r="B740" s="15" t="str">
        <x:v>Standalone / estate not identified</x:v>
      </x:c>
      <x:c r="C740" s="15" t="str">
        <x:v>Tonbridge</x:v>
      </x:c>
      <x:c r="D740" s="14" t="n">
        <x:v>36125</x:v>
      </x:c>
      <x:c r="E740" s="30" t="str">
        <x:v>Town</x:v>
      </x:c>
      <x:c r="F740" s="30" t="str">
        <x:v>Standalone / other premises</x:v>
      </x:c>
      <x:c r="G740" s="14" t="n">
        <x:f>COUNTIFS('Unit details'!$B$1541:$B$1543,$A740,'Unit details'!$V$1541:$V$1543,$A740&amp;" — "&amp;$B740,'Unit details'!$H$1541:$H$1543,"Current",'Unit details'!$E$1541:$E$1543,"Town")</x:f>
        <x:v>3</x:v>
      </x:c>
      <x:c r="H740" s="14" t="n">
        <x:f>COUNTIFS('Unit details'!$B$1541:$B$1543,$A740,'Unit details'!$V$1541:$V$1543,$A740&amp;" — "&amp;$B740,'Unit details'!$H$1541:$H$1543,"Current",'Unit details'!$E$1541:$E$1543,"Nearby")</x:f>
        <x:v>0</x:v>
      </x:c>
      <x:c r="I740" s="14" t="n">
        <x:f>COUNTIFS('Unit details'!$B$1541:$B$1543,$A740,'Unit details'!$V$1541:$V$1543,$A740&amp;" — "&amp;$B740,'Unit details'!$H$1541:$H$1543,"Current")</x:f>
        <x:v>3</x:v>
      </x:c>
      <x:c r="J740" s="14" t="n">
        <x:f>SUMIFS('Unit details'!$Y$1541:$Y$1543,'Unit details'!$B$1541:$B$1543,$A740,'Unit details'!$V$1541:$V$1543,$A740&amp;" — "&amp;$B740,'Unit details'!$H$1541:$H$1543,"Future")</x:f>
        <x:v>0</x:v>
      </x:c>
      <x:c r="K740" s="14" t="n">
        <x:f>COUNTIFS('Unit details'!$B$1541:$B$1543,$A740,'Unit details'!$V$1541:$V$1543,$A740&amp;" — "&amp;$B740,'Unit details'!$H$1541:$H$1543,"Uncertain")</x:f>
        <x:v>0</x:v>
      </x:c>
      <x:c r="L740" s="15" t="str">
        <x:v>Identified from marketing. Estate inventory is a minimum of evidenced named areas, not a council stock census.</x:v>
      </x:c>
      <x:c r="M740" s="15" t="str">
        <x:v>https://www.zoopla.co.uk/to-rent/commercial/details/73470695/</x:v>
      </x:c>
      <x:c r="N740" s="15" t="str">
        <x:v>https://www.caxtons.com/property/12c-sovereign-way-tonbridge-kent-tn9/</x:v>
      </x:c>
    </x:row>
    <x:row r="741" ht="62" customHeight="1">
      <x:c r="A741" s="15" t="str">
        <x:v>Tonbridge</x:v>
      </x:c>
      <x:c r="B741" s="15" t="str">
        <x:v>Valley Industries</x:v>
      </x:c>
      <x:c r="C741" s="15" t="str">
        <x:v>Tonbridge</x:v>
      </x:c>
      <x:c r="D741" s="14" t="n">
        <x:v>36125</x:v>
      </x:c>
      <x:c r="E741" s="30" t="str">
        <x:v>Town</x:v>
      </x:c>
      <x:c r="F741" s="30" t="str">
        <x:v>Estate / grouped industrial area</x:v>
      </x:c>
      <x:c r="G741" s="14" t="n">
        <x:f>COUNTIFS('Unit details'!$B$1544:$B$1545,$A741,'Unit details'!$V$1544:$V$1545,$A741&amp;" — "&amp;$B741,'Unit details'!$H$1544:$H$1545,"Current",'Unit details'!$E$1544:$E$1545,"Town")</x:f>
        <x:v>2</x:v>
      </x:c>
      <x:c r="H741" s="14" t="n">
        <x:f>COUNTIFS('Unit details'!$B$1544:$B$1545,$A741,'Unit details'!$V$1544:$V$1545,$A741&amp;" — "&amp;$B741,'Unit details'!$H$1544:$H$1545,"Current",'Unit details'!$E$1544:$E$1545,"Nearby")</x:f>
        <x:v>0</x:v>
      </x:c>
      <x:c r="I741" s="14" t="n">
        <x:f>COUNTIFS('Unit details'!$B$1544:$B$1545,$A741,'Unit details'!$V$1544:$V$1545,$A741&amp;" — "&amp;$B741,'Unit details'!$H$1544:$H$1545,"Current")</x:f>
        <x:v>2</x:v>
      </x:c>
      <x:c r="J741" s="14" t="n">
        <x:f>SUMIFS('Unit details'!$Y$1544:$Y$1545,'Unit details'!$B$1544:$B$1545,$A741,'Unit details'!$V$1544:$V$1545,$A741&amp;" — "&amp;$B741,'Unit details'!$H$1544:$H$1545,"Future")</x:f>
        <x:v>0</x:v>
      </x:c>
      <x:c r="K741" s="14" t="n">
        <x:f>COUNTIFS('Unit details'!$B$1544:$B$1545,$A741,'Unit details'!$V$1544:$V$1545,$A741&amp;" — "&amp;$B741,'Unit details'!$H$1544:$H$1545,"Uncertain")</x:f>
        <x:v>0</x:v>
      </x:c>
      <x:c r="L741" s="15" t="str">
        <x:v>Minimum identified inventory from marketing sources, not an exhaustive estate census. Nested schemes grouped under parent estate where evidenced. Further unit-specific sources are in Unit details.</x:v>
      </x:c>
      <x:c r="M741" s="15" t="str">
        <x:v>https://www.rightmove.co.uk/properties/773242992939521#/?channel=COM_LET</x:v>
      </x:c>
      <x:c r="N741" s="15" t="str">
        <x:v>https://www.rightmove.co.uk/properties/773242996922656#/?channel=COM_LET
https://www.rightmove.co.uk/properties/773242894252976#/?channel=COM_LET</x:v>
      </x:c>
    </x:row>
    <x:row r="742" ht="42" customHeight="1">
      <x:c r="A742" s="15" t="str">
        <x:v>Royal Tunbridge Wells</x:v>
      </x:c>
      <x:c r="B742" s="15" t="str">
        <x:v>Forstal Farm Business Park</x:v>
      </x:c>
      <x:c r="C742" s="15" t="str">
        <x:v>Lamberhurst</x:v>
      </x:c>
      <x:c r="D742" s="14" t="n">
        <x:v>735</x:v>
      </x:c>
      <x:c r="E742" s="30" t="str">
        <x:v>Nearby</x:v>
      </x:c>
      <x:c r="F742" s="30" t="str">
        <x:v>Estate / grouped industrial area</x:v>
      </x:c>
      <x:c r="G742" s="14" t="n">
        <x:f>COUNTIFS('Unit details'!$B$1546:$B$1546,$A742,'Unit details'!$V$1546:$V$1546,$A742&amp;" — "&amp;$B742,'Unit details'!$H$1546:$H$1546,"Current",'Unit details'!$E$1546:$E$1546,"Town")</x:f>
        <x:v>0</x:v>
      </x:c>
      <x:c r="H742" s="14" t="n">
        <x:f>COUNTIFS('Unit details'!$B$1546:$B$1546,$A742,'Unit details'!$V$1546:$V$1546,$A742&amp;" — "&amp;$B742,'Unit details'!$H$1546:$H$1546,"Current",'Unit details'!$E$1546:$E$1546,"Nearby")</x:f>
        <x:v>1</x:v>
      </x:c>
      <x:c r="I742" s="14" t="n">
        <x:f>COUNTIFS('Unit details'!$B$1546:$B$1546,$A742,'Unit details'!$V$1546:$V$1546,$A742&amp;" — "&amp;$B742,'Unit details'!$H$1546:$H$1546,"Current")</x:f>
        <x:v>1</x:v>
      </x:c>
      <x:c r="J742" s="14" t="n">
        <x:f>SUMIFS('Unit details'!$Y$1546:$Y$1546,'Unit details'!$B$1546:$B$1546,$A742,'Unit details'!$V$1546:$V$1546,$A742&amp;" — "&amp;$B742,'Unit details'!$H$1546:$H$1546,"Future")</x:f>
        <x:v>0</x:v>
      </x:c>
      <x:c r="K742" s="14" t="n">
        <x:f>COUNTIFS('Unit details'!$B$1546:$B$1546,$A742,'Unit details'!$V$1546:$V$1546,$A742&amp;" — "&amp;$B742,'Unit details'!$H$1546:$H$1546,"Uncertain")</x:f>
        <x:v>0</x:v>
      </x:c>
      <x:c r="L742" s="15" t="str">
        <x:v>Minimum identified inventory from marketing sources, not an exhaustive estate census. Nested schemes grouped under parent estate where evidenced.</x:v>
      </x:c>
      <x:c r="M742" s="15" t="str">
        <x:v>https://www.rightmove.co.uk/properties/773243747917008#/?channel=COM_LET</x:v>
      </x:c>
      <x:c r="N742" s="15" t="str"/>
    </x:row>
    <x:row r="743" ht="49" customHeight="1">
      <x:c r="A743" s="15" t="str">
        <x:v>Royal Tunbridge Wells</x:v>
      </x:c>
      <x:c r="B743" s="15" t="str">
        <x:v>North Farm Industrial Estate</x:v>
      </x:c>
      <x:c r="C743" s="15" t="str">
        <x:v>Royal Tunbridge Wells</x:v>
      </x:c>
      <x:c r="D743" s="14" t="n">
        <x:v>51220</x:v>
      </x:c>
      <x:c r="E743" s="30" t="str">
        <x:v>Town</x:v>
      </x:c>
      <x:c r="F743" s="30" t="str">
        <x:v>Estate / grouped industrial area</x:v>
      </x:c>
      <x:c r="G743" s="14" t="n">
        <x:f>COUNTIFS('Unit details'!$B$1547:$B$1556,$A743,'Unit details'!$V$1547:$V$1556,$A743&amp;" — "&amp;$B743,'Unit details'!$H$1547:$H$1556,"Current",'Unit details'!$E$1547:$E$1556,"Town")</x:f>
        <x:v>8</x:v>
      </x:c>
      <x:c r="H743" s="14" t="n">
        <x:f>COUNTIFS('Unit details'!$B$1547:$B$1556,$A743,'Unit details'!$V$1547:$V$1556,$A743&amp;" — "&amp;$B743,'Unit details'!$H$1547:$H$1556,"Current",'Unit details'!$E$1547:$E$1556,"Nearby")</x:f>
        <x:v>0</x:v>
      </x:c>
      <x:c r="I743" s="14" t="n">
        <x:f>COUNTIFS('Unit details'!$B$1547:$B$1556,$A743,'Unit details'!$V$1547:$V$1556,$A743&amp;" — "&amp;$B743,'Unit details'!$H$1547:$H$1556,"Current")</x:f>
        <x:v>8</x:v>
      </x:c>
      <x:c r="J743" s="14" t="n">
        <x:f>SUMIFS('Unit details'!$Y$1547:$Y$1556,'Unit details'!$B$1547:$B$1556,$A743,'Unit details'!$V$1547:$V$1556,$A743&amp;" — "&amp;$B743,'Unit details'!$H$1547:$H$1556,"Future")</x:f>
        <x:v>1</x:v>
      </x:c>
      <x:c r="K743" s="14" t="n">
        <x:f>COUNTIFS('Unit details'!$B$1547:$B$1556,$A743,'Unit details'!$V$1547:$V$1556,$A743&amp;" — "&amp;$B743,'Unit details'!$H$1547:$H$1556,"Uncertain")</x:f>
        <x:v>1</x:v>
      </x:c>
      <x:c r="L743" s="15" t="str">
        <x:v>Minimum identified inventory from marketing sources, not an exhaustive estate census. Nested schemes grouped under parent estate where evidenced. Further unit-specific sources are in Unit details.</x:v>
      </x:c>
      <x:c r="M743" s="15" t="str">
        <x:v>https://www.zoopla.co.uk/to-rent/commercial/details/71219984/</x:v>
      </x:c>
      <x:c r="N743" s="15" t="str">
        <x:v>https://www.rightmove.co.uk/properties/722869764500193#/?channel=COM_LET
https://www.zoopla.co.uk/to-rent/commercial/details/71219990/</x:v>
      </x:c>
    </x:row>
    <x:row r="744" ht="42" customHeight="1">
      <x:c r="A744" s="15" t="str">
        <x:v>Royal Tunbridge Wells</x:v>
      </x:c>
      <x:c r="B744" s="15" t="str">
        <x:v>Standalone / estate not identified</x:v>
      </x:c>
      <x:c r="C744" s="15" t="str">
        <x:v>Royal Tunbridge Wells</x:v>
      </x:c>
      <x:c r="D744" s="14" t="n">
        <x:v>51220</x:v>
      </x:c>
      <x:c r="E744" s="30" t="str">
        <x:v>Town</x:v>
      </x:c>
      <x:c r="F744" s="30" t="str">
        <x:v>Standalone / other premises</x:v>
      </x:c>
      <x:c r="G744" s="14" t="n">
        <x:f>COUNTIFS('Unit details'!$B$1557:$B$1557,$A744,'Unit details'!$V$1557:$V$1557,$A744&amp;" — "&amp;$B744,'Unit details'!$H$1557:$H$1557,"Current",'Unit details'!$E$1557:$E$1557,"Town")</x:f>
        <x:v>1</x:v>
      </x:c>
      <x:c r="H744" s="14" t="n">
        <x:f>COUNTIFS('Unit details'!$B$1557:$B$1557,$A744,'Unit details'!$V$1557:$V$1557,$A744&amp;" — "&amp;$B744,'Unit details'!$H$1557:$H$1557,"Current",'Unit details'!$E$1557:$E$1557,"Nearby")</x:f>
        <x:v>0</x:v>
      </x:c>
      <x:c r="I744" s="14" t="n">
        <x:f>COUNTIFS('Unit details'!$B$1557:$B$1557,$A744,'Unit details'!$V$1557:$V$1557,$A744&amp;" — "&amp;$B744,'Unit details'!$H$1557:$H$1557,"Current")</x:f>
        <x:v>1</x:v>
      </x:c>
      <x:c r="J744" s="14" t="n">
        <x:f>SUMIFS('Unit details'!$Y$1557:$Y$1557,'Unit details'!$B$1557:$B$1557,$A744,'Unit details'!$V$1557:$V$1557,$A744&amp;" — "&amp;$B744,'Unit details'!$H$1557:$H$1557,"Future")</x:f>
        <x:v>0</x:v>
      </x:c>
      <x:c r="K744" s="14" t="n">
        <x:f>COUNTIFS('Unit details'!$B$1557:$B$1557,$A744,'Unit details'!$V$1557:$V$1557,$A744&amp;" — "&amp;$B744,'Unit details'!$H$1557:$H$1557,"Uncertain")</x:f>
        <x:v>0</x:v>
      </x:c>
      <x:c r="L744" s="15" t="str">
        <x:v>Identified from marketing. Estate inventory is a minimum of evidenced named areas, not a council stock census.</x:v>
      </x:c>
      <x:c r="M744" s="15" t="str">
        <x:v>https://www.rightmove.co.uk/properties/773242934220913#/?channel=COM_LET</x:v>
      </x:c>
      <x:c r="N744" s="15" t="str"/>
    </x:row>
    <x:row r="745" ht="75" customHeight="1">
      <x:c r="A745" s="15" t="str">
        <x:v>Basildon</x:v>
      </x:c>
      <x:c r="B745" s="15" t="str">
        <x:v>Basildon Business Centre</x:v>
      </x:c>
      <x:c r="C745" s="15" t="str">
        <x:v>Basildon</x:v>
      </x:c>
      <x:c r="D745" s="14" t="n">
        <x:v>115955</x:v>
      </x:c>
      <x:c r="E745" s="30" t="str">
        <x:v>Town</x:v>
      </x:c>
      <x:c r="F745" s="30" t="str">
        <x:v>Estate / grouped industrial area</x:v>
      </x:c>
      <x:c r="G745" s="14" t="n">
        <x:f>COUNTIFS('Unit details'!$B$4039:$B$4039,$A745,'Unit details'!$V$4039:$V$4039,$A745&amp;" — "&amp;$B745,'Unit details'!$H$4039:$H$4039,"Current",'Unit details'!$E$4039:$E$4039,"Town")</x:f>
        <x:v>0</x:v>
      </x:c>
      <x:c r="H745" s="14" t="n">
        <x:f>COUNTIFS('Unit details'!$B$4039:$B$4039,$A745,'Unit details'!$V$4039:$V$4039,$A745&amp;" — "&amp;$B745,'Unit details'!$H$4039:$H$4039,"Current",'Unit details'!$E$4039:$E$4039,"Nearby")</x:f>
        <x:v>0</x:v>
      </x:c>
      <x:c r="I745" s="14" t="n">
        <x:f>COUNTIFS('Unit details'!$B$4039:$B$4039,$A745,'Unit details'!$V$4039:$V$4039,$A745&amp;" — "&amp;$B745,'Unit details'!$H$4039:$H$4039,"Current")</x:f>
        <x:v>0</x:v>
      </x:c>
      <x:c r="J745" s="14" t="n">
        <x:f>SUMIFS('Unit details'!$Y$4039:$Y$4039,'Unit details'!$B$4039:$B$4039,$A745,'Unit details'!$V$4039:$V$4039,$A745&amp;" — "&amp;$B745,'Unit details'!$H$4039:$H$4039,"Future")</x:f>
        <x:v>0</x:v>
      </x:c>
      <x:c r="K745" s="14" t="n">
        <x:f>COUNTIFS('Unit details'!$B$4039:$B$4039,$A745,'Unit details'!$V$4039:$V$4039,$A745&amp;" — "&amp;$B745,'Unit details'!$H$4039:$H$4039,"Uncertain")</x:f>
        <x:v>0</x:v>
      </x:c>
      <x:c r="L745" s="15" t="str">
        <x:v>Identified from current advertising; named scheme does not itself establish any exact number of vacant units.</x:v>
      </x:c>
      <x:c r="M745" s="15" t="str">
        <x:v>https://www.zoopla.co.uk/to-rent/commercial/details/71678591/</x:v>
      </x:c>
      <x:c r="N745" s="15" t="str">
        <x:v>https://www.rightmove.co.uk/properties/760714135057568#/?channel=COM_LET
https://property.kemsley.com/property/details/8907276/new-units-basildon-business-centre-cranes-farm-road--pipps-hill-industrial-estate-basildon-essex-ss14-industrial</x:v>
      </x:c>
    </x:row>
    <x:row r="746" ht="75" customHeight="1">
      <x:c r="A746" s="15" t="str">
        <x:v>Basildon</x:v>
      </x:c>
      <x:c r="B746" s="15" t="str">
        <x:v>Burnt Mills Industrial Estate</x:v>
      </x:c>
      <x:c r="C746" s="15" t="str">
        <x:v>Basildon</x:v>
      </x:c>
      <x:c r="D746" s="14" t="n">
        <x:v>115955</x:v>
      </x:c>
      <x:c r="E746" s="30" t="str">
        <x:v>Town</x:v>
      </x:c>
      <x:c r="F746" s="30" t="str">
        <x:v>Estate / grouped industrial area</x:v>
      </x:c>
      <x:c r="G746" s="14" t="n">
        <x:f>COUNTIFS('Unit details'!$B$1558:$B$1560,$A746,'Unit details'!$V$1558:$V$1560,$A746&amp;" — "&amp;$B746,'Unit details'!$H$1558:$H$1560,"Current",'Unit details'!$E$1558:$E$1560,"Town")</x:f>
        <x:v>2</x:v>
      </x:c>
      <x:c r="H746" s="14" t="n">
        <x:f>COUNTIFS('Unit details'!$B$1558:$B$1560,$A746,'Unit details'!$V$1558:$V$1560,$A746&amp;" — "&amp;$B746,'Unit details'!$H$1558:$H$1560,"Current",'Unit details'!$E$1558:$E$1560,"Nearby")</x:f>
        <x:v>0</x:v>
      </x:c>
      <x:c r="I746" s="14" t="n">
        <x:f>COUNTIFS('Unit details'!$B$1558:$B$1560,$A746,'Unit details'!$V$1558:$V$1560,$A746&amp;" — "&amp;$B746,'Unit details'!$H$1558:$H$1560,"Current")</x:f>
        <x:v>2</x:v>
      </x:c>
      <x:c r="J746" s="14" t="n">
        <x:f>SUMIFS('Unit details'!$Y$1558:$Y$1560,'Unit details'!$B$1558:$B$1560,$A746,'Unit details'!$V$1558:$V$1560,$A746&amp;" — "&amp;$B746,'Unit details'!$H$1558:$H$1560,"Future")</x:f>
        <x:v>1</x:v>
      </x:c>
      <x:c r="K746" s="14" t="n">
        <x:f>COUNTIFS('Unit details'!$B$1558:$B$1560,$A746,'Unit details'!$V$1558:$V$1560,$A746&amp;" — "&amp;$B746,'Unit details'!$H$1558:$H$1560,"Uncertain")</x:f>
        <x:v>0</x:v>
      </x:c>
      <x:c r="L746" s="15" t="str">
        <x:v>Identified from current advertising; named scheme does not itself establish any exact number of vacant units. Further unit-specific sources are in Unit details.</x:v>
      </x:c>
      <x:c r="M746" s="15" t="str">
        <x:v>https://www.zoopla.co.uk/to-rent/commercial/details/73053555/</x:v>
      </x:c>
      <x:c r="N746" s="15" t="str">
        <x:v>https://www.rightmove.co.uk/properties/760714659277377#/?channel=COM_LET
https://property.kemsley.com/property/details/8907471/unit-2a-ridley-road-burnt-mills-industrial-estate-basildon-essex-ss13-industrial</x:v>
      </x:c>
    </x:row>
    <x:row r="747" ht="42" customHeight="1">
      <x:c r="A747" s="15" t="str">
        <x:v>Basildon</x:v>
      </x:c>
      <x:c r="B747" s="15" t="str">
        <x:v>Chester Court Business Park</x:v>
      </x:c>
      <x:c r="C747" s="15" t="str">
        <x:v>Basildon</x:v>
      </x:c>
      <x:c r="D747" s="14" t="n">
        <x:v>115955</x:v>
      </x:c>
      <x:c r="E747" s="30" t="str">
        <x:v>Town</x:v>
      </x:c>
      <x:c r="F747" s="30" t="str">
        <x:v>Estate / grouped industrial area</x:v>
      </x:c>
      <x:c r="G747" s="14" t="n">
        <x:f>COUNTIFS('Unit details'!$B$1561:$B$1561,$A747,'Unit details'!$V$1561:$V$1561,$A747&amp;" — "&amp;$B747,'Unit details'!$H$1561:$H$1561,"Current",'Unit details'!$E$1561:$E$1561,"Town")</x:f>
        <x:v>0</x:v>
      </x:c>
      <x:c r="H747" s="14" t="n">
        <x:f>COUNTIFS('Unit details'!$B$1561:$B$1561,$A747,'Unit details'!$V$1561:$V$1561,$A747&amp;" — "&amp;$B747,'Unit details'!$H$1561:$H$1561,"Current",'Unit details'!$E$1561:$E$1561,"Nearby")</x:f>
        <x:v>0</x:v>
      </x:c>
      <x:c r="I747" s="14" t="n">
        <x:f>COUNTIFS('Unit details'!$B$1561:$B$1561,$A747,'Unit details'!$V$1561:$V$1561,$A747&amp;" — "&amp;$B747,'Unit details'!$H$1561:$H$1561,"Current")</x:f>
        <x:v>0</x:v>
      </x:c>
      <x:c r="J747" s="14" t="n">
        <x:f>SUMIFS('Unit details'!$Y$1561:$Y$1561,'Unit details'!$B$1561:$B$1561,$A747,'Unit details'!$V$1561:$V$1561,$A747&amp;" — "&amp;$B747,'Unit details'!$H$1561:$H$1561,"Future")</x:f>
        <x:v>0</x:v>
      </x:c>
      <x:c r="K747" s="14" t="n">
        <x:f>COUNTIFS('Unit details'!$B$1561:$B$1561,$A747,'Unit details'!$V$1561:$V$1561,$A747&amp;" — "&amp;$B747,'Unit details'!$H$1561:$H$1561,"Uncertain")</x:f>
        <x:v>1</x:v>
      </x:c>
      <x:c r="L747" s="15" t="str">
        <x:v>Identified from current advertising; named scheme does not itself establish any exact number of vacant units.</x:v>
      </x:c>
      <x:c r="M747" s="15" t="str">
        <x:v>https://ayerscruiks.search-prop.com/properties/332153-unit-3-chester-court-business-park-basildon</x:v>
      </x:c>
      <x:c r="N747" s="15" t="str"/>
    </x:row>
    <x:row r="748" ht="75" customHeight="1">
      <x:c r="A748" s="15" t="str">
        <x:v>Basildon</x:v>
      </x:c>
      <x:c r="B748" s="15" t="str">
        <x:v>Heronsgate Trading Estate</x:v>
      </x:c>
      <x:c r="C748" s="15" t="str">
        <x:v>Basildon</x:v>
      </x:c>
      <x:c r="D748" s="14" t="n">
        <x:v>115955</x:v>
      </x:c>
      <x:c r="E748" s="30" t="str">
        <x:v>Town</x:v>
      </x:c>
      <x:c r="F748" s="30" t="str">
        <x:v>Estate / grouped industrial area</x:v>
      </x:c>
      <x:c r="G748" s="14" t="n">
        <x:f>COUNTIFS('Unit details'!$B$1562:$B$1564,$A748,'Unit details'!$V$1562:$V$1564,$A748&amp;" — "&amp;$B748,'Unit details'!$H$1562:$H$1564,"Current",'Unit details'!$E$1562:$E$1564,"Town")</x:f>
        <x:v>3</x:v>
      </x:c>
      <x:c r="H748" s="14" t="n">
        <x:f>COUNTIFS('Unit details'!$B$1562:$B$1564,$A748,'Unit details'!$V$1562:$V$1564,$A748&amp;" — "&amp;$B748,'Unit details'!$H$1562:$H$1564,"Current",'Unit details'!$E$1562:$E$1564,"Nearby")</x:f>
        <x:v>0</x:v>
      </x:c>
      <x:c r="I748" s="14" t="n">
        <x:f>COUNTIFS('Unit details'!$B$1562:$B$1564,$A748,'Unit details'!$V$1562:$V$1564,$A748&amp;" — "&amp;$B748,'Unit details'!$H$1562:$H$1564,"Current")</x:f>
        <x:v>3</x:v>
      </x:c>
      <x:c r="J748" s="14" t="n">
        <x:f>SUMIFS('Unit details'!$Y$1562:$Y$1564,'Unit details'!$B$1562:$B$1564,$A748,'Unit details'!$V$1562:$V$1564,$A748&amp;" — "&amp;$B748,'Unit details'!$H$1562:$H$1564,"Future")</x:f>
        <x:v>0</x:v>
      </x:c>
      <x:c r="K748" s="14" t="n">
        <x:f>COUNTIFS('Unit details'!$B$1562:$B$1564,$A748,'Unit details'!$V$1562:$V$1564,$A748&amp;" — "&amp;$B748,'Unit details'!$H$1562:$H$1564,"Uncertain")</x:f>
        <x:v>0</x:v>
      </x:c>
      <x:c r="L748" s="15" t="str">
        <x:v>Identified from current advertising; named scheme does not itself establish any exact number of vacant units. Further unit-specific sources are in Unit details.</x:v>
      </x:c>
      <x:c r="M748" s="15" t="str">
        <x:v>https://www.zoopla.co.uk/to-rent/commercial/details/74387929/</x:v>
      </x:c>
      <x:c r="N748" s="15" t="str">
        <x:v>https://www.rightmove.co.uk/properties/777580869887440#/?channel=COM_LET
https://property.kemsley.com/property/details/8907545/unit-28-heronsgate-trading-estate-paycocke-road-basildon-essex-ss14-warehouse</x:v>
      </x:c>
    </x:row>
    <x:row r="749" ht="49" customHeight="1">
      <x:c r="A749" s="15" t="str">
        <x:v>Basildon</x:v>
      </x:c>
      <x:c r="B749" s="15" t="str">
        <x:v>Kierbeck Business Park</x:v>
      </x:c>
      <x:c r="C749" s="15" t="str">
        <x:v>Basildon</x:v>
      </x:c>
      <x:c r="D749" s="14" t="n">
        <x:v>115955</x:v>
      </x:c>
      <x:c r="E749" s="30" t="str">
        <x:v>Town</x:v>
      </x:c>
      <x:c r="F749" s="30" t="str">
        <x:v>Estate / grouped industrial area</x:v>
      </x:c>
      <x:c r="G749" s="14" t="n">
        <x:f>COUNTIFS('Unit details'!$B$1565:$B$1565,$A749,'Unit details'!$V$1565:$V$1565,$A749&amp;" — "&amp;$B749,'Unit details'!$H$1565:$H$1565,"Current",'Unit details'!$E$1565:$E$1565,"Town")</x:f>
        <x:v>1</x:v>
      </x:c>
      <x:c r="H749" s="14" t="n">
        <x:f>COUNTIFS('Unit details'!$B$1565:$B$1565,$A749,'Unit details'!$V$1565:$V$1565,$A749&amp;" — "&amp;$B749,'Unit details'!$H$1565:$H$1565,"Current",'Unit details'!$E$1565:$E$1565,"Nearby")</x:f>
        <x:v>0</x:v>
      </x:c>
      <x:c r="I749" s="14" t="n">
        <x:f>COUNTIFS('Unit details'!$B$1565:$B$1565,$A749,'Unit details'!$V$1565:$V$1565,$A749&amp;" — "&amp;$B749,'Unit details'!$H$1565:$H$1565,"Current")</x:f>
        <x:v>1</x:v>
      </x:c>
      <x:c r="J749" s="14" t="n">
        <x:f>SUMIFS('Unit details'!$Y$1565:$Y$1565,'Unit details'!$B$1565:$B$1565,$A749,'Unit details'!$V$1565:$V$1565,$A749&amp;" — "&amp;$B749,'Unit details'!$H$1565:$H$1565,"Future")</x:f>
        <x:v>0</x:v>
      </x:c>
      <x:c r="K749" s="14" t="n">
        <x:f>COUNTIFS('Unit details'!$B$1565:$B$1565,$A749,'Unit details'!$V$1565:$V$1565,$A749&amp;" — "&amp;$B749,'Unit details'!$H$1565:$H$1565,"Uncertain")</x:f>
        <x:v>0</x:v>
      </x:c>
      <x:c r="L749" s="15" t="str">
        <x:v>Identified from current advertising; named scheme does not itself establish any exact number of vacant units. Further unit-specific sources are in Unit details.</x:v>
      </x:c>
      <x:c r="M749" s="15" t="str">
        <x:v>https://www.zoopla.co.uk/to-rent/commercial/details/72184413/</x:v>
      </x:c>
      <x:c r="N749" s="15" t="str">
        <x:v>https://www.zoopla.co.uk/to-rent/commercial/details/71489872/
https://www.rightmove.co.uk/properties/760713755406257#/?channel=COM_LET</x:v>
      </x:c>
    </x:row>
    <x:row r="750" ht="75" customHeight="1">
      <x:c r="A750" s="15" t="str">
        <x:v>Basildon</x:v>
      </x:c>
      <x:c r="B750" s="15" t="str">
        <x:v>Pipps Hill Industrial Estate</x:v>
      </x:c>
      <x:c r="C750" s="15" t="str">
        <x:v>Basildon</x:v>
      </x:c>
      <x:c r="D750" s="14" t="n">
        <x:v>115955</x:v>
      </x:c>
      <x:c r="E750" s="30" t="str">
        <x:v>Town</x:v>
      </x:c>
      <x:c r="F750" s="30" t="str">
        <x:v>Estate / grouped industrial area</x:v>
      </x:c>
      <x:c r="G750" s="14" t="n">
        <x:f>COUNTIFS('Unit details'!$B$4039:$B$4039,$A750,'Unit details'!$V$4039:$V$4039,$A750&amp;" — "&amp;$B750,'Unit details'!$H$4039:$H$4039,"Current",'Unit details'!$E$4039:$E$4039,"Town")</x:f>
        <x:v>0</x:v>
      </x:c>
      <x:c r="H750" s="14" t="n">
        <x:f>COUNTIFS('Unit details'!$B$4039:$B$4039,$A750,'Unit details'!$V$4039:$V$4039,$A750&amp;" — "&amp;$B750,'Unit details'!$H$4039:$H$4039,"Current",'Unit details'!$E$4039:$E$4039,"Nearby")</x:f>
        <x:v>0</x:v>
      </x:c>
      <x:c r="I750" s="14" t="n">
        <x:f>COUNTIFS('Unit details'!$B$4039:$B$4039,$A750,'Unit details'!$V$4039:$V$4039,$A750&amp;" — "&amp;$B750,'Unit details'!$H$4039:$H$4039,"Current")</x:f>
        <x:v>0</x:v>
      </x:c>
      <x:c r="J750" s="14" t="n">
        <x:f>SUMIFS('Unit details'!$Y$4039:$Y$4039,'Unit details'!$B$4039:$B$4039,$A750,'Unit details'!$V$4039:$V$4039,$A750&amp;" — "&amp;$B750,'Unit details'!$H$4039:$H$4039,"Future")</x:f>
        <x:v>0</x:v>
      </x:c>
      <x:c r="K750" s="14" t="n">
        <x:f>COUNTIFS('Unit details'!$B$4039:$B$4039,$A750,'Unit details'!$V$4039:$V$4039,$A750&amp;" — "&amp;$B750,'Unit details'!$H$4039:$H$4039,"Uncertain")</x:f>
        <x:v>0</x:v>
      </x:c>
      <x:c r="L750" s="15" t="str">
        <x:v>Identified from current advertising; named scheme does not itself establish any exact number of vacant units.</x:v>
      </x:c>
      <x:c r="M750" s="15" t="str">
        <x:v>https://www.zoopla.co.uk/to-rent/commercial/details/72744242/</x:v>
      </x:c>
      <x:c r="N750" s="15" t="str">
        <x:v>https://www.rightmove.co.uk/properties/776132580981649#/?channel=COM_LET
https://property.kemsley.com/property/details/8907443/pegasus-house-bentalls-pipps-hill-industrial-estate-basildon-essex-ss14-industrial</x:v>
      </x:c>
    </x:row>
    <x:row r="751" ht="75" customHeight="1">
      <x:c r="A751" s="15" t="str">
        <x:v>Basildon</x:v>
      </x:c>
      <x:c r="B751" s="15" t="str">
        <x:v>Southfields Business Park</x:v>
      </x:c>
      <x:c r="C751" s="15" t="str">
        <x:v>Basildon</x:v>
      </x:c>
      <x:c r="D751" s="14" t="n">
        <x:v>115955</x:v>
      </x:c>
      <x:c r="E751" s="30" t="str">
        <x:v>Town</x:v>
      </x:c>
      <x:c r="F751" s="30" t="str">
        <x:v>Estate / grouped industrial area</x:v>
      </x:c>
      <x:c r="G751" s="14" t="n">
        <x:f>COUNTIFS('Unit details'!$B$1566:$B$1569,$A751,'Unit details'!$V$1566:$V$1569,$A751&amp;" — "&amp;$B751,'Unit details'!$H$1566:$H$1569,"Current",'Unit details'!$E$1566:$E$1569,"Town")</x:f>
        <x:v>4</x:v>
      </x:c>
      <x:c r="H751" s="14" t="n">
        <x:f>COUNTIFS('Unit details'!$B$1566:$B$1569,$A751,'Unit details'!$V$1566:$V$1569,$A751&amp;" — "&amp;$B751,'Unit details'!$H$1566:$H$1569,"Current",'Unit details'!$E$1566:$E$1569,"Nearby")</x:f>
        <x:v>0</x:v>
      </x:c>
      <x:c r="I751" s="14" t="n">
        <x:f>COUNTIFS('Unit details'!$B$1566:$B$1569,$A751,'Unit details'!$V$1566:$V$1569,$A751&amp;" — "&amp;$B751,'Unit details'!$H$1566:$H$1569,"Current")</x:f>
        <x:v>4</x:v>
      </x:c>
      <x:c r="J751" s="14" t="n">
        <x:f>SUMIFS('Unit details'!$Y$1566:$Y$1569,'Unit details'!$B$1566:$B$1569,$A751,'Unit details'!$V$1566:$V$1569,$A751&amp;" — "&amp;$B751,'Unit details'!$H$1566:$H$1569,"Future")</x:f>
        <x:v>0</x:v>
      </x:c>
      <x:c r="K751" s="14" t="n">
        <x:f>COUNTIFS('Unit details'!$B$1566:$B$1569,$A751,'Unit details'!$V$1566:$V$1569,$A751&amp;" — "&amp;$B751,'Unit details'!$H$1566:$H$1569,"Uncertain")</x:f>
        <x:v>0</x:v>
      </x:c>
      <x:c r="L751" s="15" t="str">
        <x:v>Identified from current advertising; named scheme does not itself establish any exact number of vacant units. Further unit-specific sources are in Unit details.</x:v>
      </x:c>
      <x:c r="M751" s="15" t="str">
        <x:v>https://www.zoopla.co.uk/to-rent/commercial/details/71489898/</x:v>
      </x:c>
      <x:c r="N751" s="15" t="str">
        <x:v>https://www.rightmove.co.uk/properties/760713960979856#/?channel=COM_LET
https://property.kemsley.com/property/details/8907179/unit-6-saffron-court-southfields-industrial-park-laindon-basildon-essex-industrial</x:v>
      </x:c>
    </x:row>
    <x:row r="752" ht="42" customHeight="1">
      <x:c r="A752" s="15" t="str">
        <x:v>Basildon</x:v>
      </x:c>
      <x:c r="B752" s="15" t="str">
        <x:v>Standalone / estate not named</x:v>
      </x:c>
      <x:c r="C752" s="15" t="str">
        <x:v>Basildon</x:v>
      </x:c>
      <x:c r="D752" s="14" t="n">
        <x:v>115955</x:v>
      </x:c>
      <x:c r="E752" s="30" t="str">
        <x:v>Town</x:v>
      </x:c>
      <x:c r="F752" s="30" t="str">
        <x:v>Standalone / other premises</x:v>
      </x:c>
      <x:c r="G752" s="14" t="n">
        <x:f>COUNTIFS('Unit details'!$B$1570:$B$1586,$A752,'Unit details'!$V$1570:$V$1586,$A752&amp;" — "&amp;$B752,'Unit details'!$H$1570:$H$1586,"Current",'Unit details'!$E$1570:$E$1586,"Town")</x:f>
        <x:v>15</x:v>
      </x:c>
      <x:c r="H752" s="14" t="n">
        <x:f>COUNTIFS('Unit details'!$B$1570:$B$1586,$A752,'Unit details'!$V$1570:$V$1586,$A752&amp;" — "&amp;$B752,'Unit details'!$H$1570:$H$1586,"Current",'Unit details'!$E$1570:$E$1586,"Nearby")</x:f>
        <x:v>0</x:v>
      </x:c>
      <x:c r="I752" s="14" t="n">
        <x:f>COUNTIFS('Unit details'!$B$1570:$B$1586,$A752,'Unit details'!$V$1570:$V$1586,$A752&amp;" — "&amp;$B752,'Unit details'!$H$1570:$H$1586,"Current")</x:f>
        <x:v>15</x:v>
      </x:c>
      <x:c r="J752" s="14" t="n">
        <x:f>SUMIFS('Unit details'!$Y$1570:$Y$1586,'Unit details'!$B$1570:$B$1586,$A752,'Unit details'!$V$1570:$V$1586,$A752&amp;" — "&amp;$B752,'Unit details'!$H$1570:$H$1586,"Future")</x:f>
        <x:v>1</x:v>
      </x:c>
      <x:c r="K752" s="14" t="n">
        <x:f>COUNTIFS('Unit details'!$B$1570:$B$1586,$A752,'Unit details'!$V$1570:$V$1586,$A752&amp;" — "&amp;$B752,'Unit details'!$H$1570:$H$1586,"Uncertain")</x:f>
        <x:v>1</x:v>
      </x:c>
      <x:c r="L752" s="15" t="str">
        <x:v>Identified from marketing. Estate inventory is a minimum of evidenced named areas, not a council stock census.</x:v>
      </x:c>
      <x:c r="M752" s="15" t="str">
        <x:v>https://www.zoopla.co.uk/to-rent/commercial/details/74413951/</x:v>
      </x:c>
      <x:c r="N752" s="15" t="str">
        <x:v>https://www.rightmove.co.uk/properties/94766973#/?channel=COM_LET</x:v>
      </x:c>
    </x:row>
    <x:row r="753" ht="42" customHeight="1">
      <x:c r="A753" s="15" t="str">
        <x:v>Basildon</x:v>
      </x:c>
      <x:c r="B753" s="15" t="str">
        <x:v>Standalone: 1 Bowlers Croft, Basildon, Essex, SS14 3DU</x:v>
      </x:c>
      <x:c r="C753" s="15" t="str">
        <x:v>Basildon</x:v>
      </x:c>
      <x:c r="D753" s="14" t="n">
        <x:v>115955</x:v>
      </x:c>
      <x:c r="E753" s="30" t="str">
        <x:v>Town</x:v>
      </x:c>
      <x:c r="F753" s="30" t="str">
        <x:v>Standalone / other premises</x:v>
      </x:c>
      <x:c r="G753" s="14" t="n">
        <x:f>COUNTIFS('Unit details'!$B$4039:$B$4039,$A753,'Unit details'!$V$4039:$V$4039,$A753&amp;" — "&amp;$B753,'Unit details'!$H$4039:$H$4039,"Current",'Unit details'!$E$4039:$E$4039,"Town")</x:f>
        <x:v>0</x:v>
      </x:c>
      <x:c r="H753" s="14" t="n">
        <x:f>COUNTIFS('Unit details'!$B$4039:$B$4039,$A753,'Unit details'!$V$4039:$V$4039,$A753&amp;" — "&amp;$B753,'Unit details'!$H$4039:$H$4039,"Current",'Unit details'!$E$4039:$E$4039,"Nearby")</x:f>
        <x:v>0</x:v>
      </x:c>
      <x:c r="I753" s="14" t="n">
        <x:f>COUNTIFS('Unit details'!$B$4039:$B$4039,$A753,'Unit details'!$V$4039:$V$4039,$A753&amp;" — "&amp;$B753,'Unit details'!$H$4039:$H$4039,"Current")</x:f>
        <x:v>0</x:v>
      </x:c>
      <x:c r="J753" s="14" t="n">
        <x:f>SUMIFS('Unit details'!$Y$4039:$Y$4039,'Unit details'!$B$4039:$B$4039,$A753,'Unit details'!$V$4039:$V$4039,$A753&amp;" — "&amp;$B753,'Unit details'!$H$4039:$H$4039,"Future")</x:f>
        <x:v>0</x:v>
      </x:c>
      <x:c r="K753" s="14" t="n">
        <x:f>COUNTIFS('Unit details'!$B$4039:$B$4039,$A753,'Unit details'!$V$4039:$V$4039,$A753&amp;" — "&amp;$B753,'Unit details'!$H$4039:$H$4039,"Uncertain")</x:f>
        <x:v>0</x:v>
      </x:c>
      <x:c r="L753" s="15" t="str">
        <x:v>Identified from current advertising; named scheme does not itself establish any exact number of vacant units.</x:v>
      </x:c>
      <x:c r="M753" s="15" t="str">
        <x:v>https://www.zoopla.co.uk/to-rent/commercial/details/74413951/</x:v>
      </x:c>
      <x:c r="N753" s="15" t="str">
        <x:v>https://www.rightmove.co.uk/properties/94766973#/?channel=COM_LET</x:v>
      </x:c>
    </x:row>
    <x:row r="754" ht="42" customHeight="1">
      <x:c r="A754" s="15" t="str">
        <x:v>Basildon</x:v>
      </x:c>
      <x:c r="B754" s="15" t="str">
        <x:v>Standalone: 18 Seax Court, Seax Way, Basildon, Essex, SS15 6SL</x:v>
      </x:c>
      <x:c r="C754" s="15" t="str">
        <x:v>Basildon</x:v>
      </x:c>
      <x:c r="D754" s="14" t="n">
        <x:v>115955</x:v>
      </x:c>
      <x:c r="E754" s="30" t="str">
        <x:v>Town</x:v>
      </x:c>
      <x:c r="F754" s="30" t="str">
        <x:v>Standalone / other premises</x:v>
      </x:c>
      <x:c r="G754" s="14" t="n">
        <x:f>COUNTIFS('Unit details'!$B$4039:$B$4039,$A754,'Unit details'!$V$4039:$V$4039,$A754&amp;" — "&amp;$B754,'Unit details'!$H$4039:$H$4039,"Current",'Unit details'!$E$4039:$E$4039,"Town")</x:f>
        <x:v>0</x:v>
      </x:c>
      <x:c r="H754" s="14" t="n">
        <x:f>COUNTIFS('Unit details'!$B$4039:$B$4039,$A754,'Unit details'!$V$4039:$V$4039,$A754&amp;" — "&amp;$B754,'Unit details'!$H$4039:$H$4039,"Current",'Unit details'!$E$4039:$E$4039,"Nearby")</x:f>
        <x:v>0</x:v>
      </x:c>
      <x:c r="I754" s="14" t="n">
        <x:f>COUNTIFS('Unit details'!$B$4039:$B$4039,$A754,'Unit details'!$V$4039:$V$4039,$A754&amp;" — "&amp;$B754,'Unit details'!$H$4039:$H$4039,"Current")</x:f>
        <x:v>0</x:v>
      </x:c>
      <x:c r="J754" s="14" t="n">
        <x:f>SUMIFS('Unit details'!$Y$4039:$Y$4039,'Unit details'!$B$4039:$B$4039,$A754,'Unit details'!$V$4039:$V$4039,$A754&amp;" — "&amp;$B754,'Unit details'!$H$4039:$H$4039,"Future")</x:f>
        <x:v>0</x:v>
      </x:c>
      <x:c r="K754" s="14" t="n">
        <x:f>COUNTIFS('Unit details'!$B$4039:$B$4039,$A754,'Unit details'!$V$4039:$V$4039,$A754&amp;" — "&amp;$B754,'Unit details'!$H$4039:$H$4039,"Uncertain")</x:f>
        <x:v>0</x:v>
      </x:c>
      <x:c r="L754" s="15" t="str">
        <x:v>Identified from current advertising; named scheme does not itself establish any exact number of vacant units.</x:v>
      </x:c>
      <x:c r="M754" s="15" t="str">
        <x:v>https://www.rightmove.co.uk/properties/760570054409249#/?channel=COM_LET</x:v>
      </x:c>
      <x:c r="N754" s="15" t="str"/>
    </x:row>
    <x:row r="755" ht="42" customHeight="1">
      <x:c r="A755" s="15" t="str">
        <x:v>Basildon</x:v>
      </x:c>
      <x:c r="B755" s="15" t="str">
        <x:v>Standalone: 27, Basildon</x:v>
      </x:c>
      <x:c r="C755" s="15" t="str">
        <x:v>Basildon</x:v>
      </x:c>
      <x:c r="D755" s="14" t="n">
        <x:v>115955</x:v>
      </x:c>
      <x:c r="E755" s="30" t="str">
        <x:v>Town</x:v>
      </x:c>
      <x:c r="F755" s="30" t="str">
        <x:v>Standalone / other premises</x:v>
      </x:c>
      <x:c r="G755" s="14" t="n">
        <x:f>COUNTIFS('Unit details'!$B$4039:$B$4039,$A755,'Unit details'!$V$4039:$V$4039,$A755&amp;" — "&amp;$B755,'Unit details'!$H$4039:$H$4039,"Current",'Unit details'!$E$4039:$E$4039,"Town")</x:f>
        <x:v>0</x:v>
      </x:c>
      <x:c r="H755" s="14" t="n">
        <x:f>COUNTIFS('Unit details'!$B$4039:$B$4039,$A755,'Unit details'!$V$4039:$V$4039,$A755&amp;" — "&amp;$B755,'Unit details'!$H$4039:$H$4039,"Current",'Unit details'!$E$4039:$E$4039,"Nearby")</x:f>
        <x:v>0</x:v>
      </x:c>
      <x:c r="I755" s="14" t="n">
        <x:f>COUNTIFS('Unit details'!$B$4039:$B$4039,$A755,'Unit details'!$V$4039:$V$4039,$A755&amp;" — "&amp;$B755,'Unit details'!$H$4039:$H$4039,"Current")</x:f>
        <x:v>0</x:v>
      </x:c>
      <x:c r="J755" s="14" t="n">
        <x:f>SUMIFS('Unit details'!$Y$4039:$Y$4039,'Unit details'!$B$4039:$B$4039,$A755,'Unit details'!$V$4039:$V$4039,$A755&amp;" — "&amp;$B755,'Unit details'!$H$4039:$H$4039,"Future")</x:f>
        <x:v>0</x:v>
      </x:c>
      <x:c r="K755" s="14" t="n">
        <x:f>COUNTIFS('Unit details'!$B$4039:$B$4039,$A755,'Unit details'!$V$4039:$V$4039,$A755&amp;" — "&amp;$B755,'Unit details'!$H$4039:$H$4039,"Uncertain")</x:f>
        <x:v>0</x:v>
      </x:c>
      <x:c r="L755" s="15" t="str">
        <x:v>Identified from current advertising; named scheme does not itself establish any exact number of vacant units.</x:v>
      </x:c>
      <x:c r="M755" s="15" t="str">
        <x:v>https://www.rightmove.co.uk/properties/94099374#/?channel=COM_LET</x:v>
      </x:c>
      <x:c r="N755" s="15" t="str"/>
    </x:row>
    <x:row r="756" ht="62" customHeight="1">
      <x:c r="A756" s="15" t="str">
        <x:v>Basildon</x:v>
      </x:c>
      <x:c r="B756" s="15" t="str">
        <x:v>Standalone: Basildon</x:v>
      </x:c>
      <x:c r="C756" s="15" t="str">
        <x:v>Basildon</x:v>
      </x:c>
      <x:c r="D756" s="14" t="n">
        <x:v>115955</x:v>
      </x:c>
      <x:c r="E756" s="30" t="str">
        <x:v>Town</x:v>
      </x:c>
      <x:c r="F756" s="30" t="str">
        <x:v>Standalone / other premises</x:v>
      </x:c>
      <x:c r="G756" s="14" t="n">
        <x:f>COUNTIFS('Unit details'!$B$4039:$B$4039,$A756,'Unit details'!$V$4039:$V$4039,$A756&amp;" — "&amp;$B756,'Unit details'!$H$4039:$H$4039,"Current",'Unit details'!$E$4039:$E$4039,"Town")</x:f>
        <x:v>0</x:v>
      </x:c>
      <x:c r="H756" s="14" t="n">
        <x:f>COUNTIFS('Unit details'!$B$4039:$B$4039,$A756,'Unit details'!$V$4039:$V$4039,$A756&amp;" — "&amp;$B756,'Unit details'!$H$4039:$H$4039,"Current",'Unit details'!$E$4039:$E$4039,"Nearby")</x:f>
        <x:v>0</x:v>
      </x:c>
      <x:c r="I756" s="14" t="n">
        <x:f>COUNTIFS('Unit details'!$B$4039:$B$4039,$A756,'Unit details'!$V$4039:$V$4039,$A756&amp;" — "&amp;$B756,'Unit details'!$H$4039:$H$4039,"Current")</x:f>
        <x:v>0</x:v>
      </x:c>
      <x:c r="J756" s="14" t="n">
        <x:f>SUMIFS('Unit details'!$Y$4039:$Y$4039,'Unit details'!$B$4039:$B$4039,$A756,'Unit details'!$V$4039:$V$4039,$A756&amp;" — "&amp;$B756,'Unit details'!$H$4039:$H$4039,"Future")</x:f>
        <x:v>0</x:v>
      </x:c>
      <x:c r="K756" s="14" t="n">
        <x:f>COUNTIFS('Unit details'!$B$4039:$B$4039,$A756,'Unit details'!$V$4039:$V$4039,$A756&amp;" — "&amp;$B756,'Unit details'!$H$4039:$H$4039,"Uncertain")</x:f>
        <x:v>0</x:v>
      </x:c>
      <x:c r="L756" s="15" t="str">
        <x:v>Identified from current advertising; named scheme does not itself establish any exact number of vacant units.</x:v>
      </x:c>
      <x:c r="M756" s="15" t="str">
        <x:v>https://www.rightmove.co.uk/properties/94449006#/?channel=COM_LET</x:v>
      </x:c>
      <x:c r="N756" s="15" t="str">
        <x:v>https://www.rightmove.co.uk/properties/174723101#/?channel=COM_LET
https://www.rightmove.co.uk/properties/130563707#/?channel=COM_LET</x:v>
      </x:c>
    </x:row>
    <x:row r="757" ht="42" customHeight="1">
      <x:c r="A757" s="15" t="str">
        <x:v>Basildon</x:v>
      </x:c>
      <x:c r="B757" s="15" t="str">
        <x:v>Standalone: Boytons, Basildon SS15</x:v>
      </x:c>
      <x:c r="C757" s="15" t="str">
        <x:v>Basildon</x:v>
      </x:c>
      <x:c r="D757" s="14" t="n">
        <x:v>115955</x:v>
      </x:c>
      <x:c r="E757" s="30" t="str">
        <x:v>Town</x:v>
      </x:c>
      <x:c r="F757" s="30" t="str">
        <x:v>Standalone / other premises</x:v>
      </x:c>
      <x:c r="G757" s="14" t="n">
        <x:f>COUNTIFS('Unit details'!$B$4039:$B$4039,$A757,'Unit details'!$V$4039:$V$4039,$A757&amp;" — "&amp;$B757,'Unit details'!$H$4039:$H$4039,"Current",'Unit details'!$E$4039:$E$4039,"Town")</x:f>
        <x:v>0</x:v>
      </x:c>
      <x:c r="H757" s="14" t="n">
        <x:f>COUNTIFS('Unit details'!$B$4039:$B$4039,$A757,'Unit details'!$V$4039:$V$4039,$A757&amp;" — "&amp;$B757,'Unit details'!$H$4039:$H$4039,"Current",'Unit details'!$E$4039:$E$4039,"Nearby")</x:f>
        <x:v>0</x:v>
      </x:c>
      <x:c r="I757" s="14" t="n">
        <x:f>COUNTIFS('Unit details'!$B$4039:$B$4039,$A757,'Unit details'!$V$4039:$V$4039,$A757&amp;" — "&amp;$B757,'Unit details'!$H$4039:$H$4039,"Current")</x:f>
        <x:v>0</x:v>
      </x:c>
      <x:c r="J757" s="14" t="n">
        <x:f>SUMIFS('Unit details'!$Y$4039:$Y$4039,'Unit details'!$B$4039:$B$4039,$A757,'Unit details'!$V$4039:$V$4039,$A757&amp;" — "&amp;$B757,'Unit details'!$H$4039:$H$4039,"Future")</x:f>
        <x:v>0</x:v>
      </x:c>
      <x:c r="K757" s="14" t="n">
        <x:f>COUNTIFS('Unit details'!$B$4039:$B$4039,$A757,'Unit details'!$V$4039:$V$4039,$A757&amp;" — "&amp;$B757,'Unit details'!$H$4039:$H$4039,"Uncertain")</x:f>
        <x:v>0</x:v>
      </x:c>
      <x:c r="L757" s="15" t="str">
        <x:v>Identified from current advertising; named scheme does not itself establish any exact number of vacant units.</x:v>
      </x:c>
      <x:c r="M757" s="15" t="str">
        <x:v>https://www.zoopla.co.uk/to-rent/commercial/details/74620540/</x:v>
      </x:c>
      <x:c r="N757" s="15" t="str"/>
    </x:row>
    <x:row r="758" ht="75" customHeight="1">
      <x:c r="A758" s="15" t="str">
        <x:v>Basildon</x:v>
      </x:c>
      <x:c r="B758" s="15" t="str">
        <x:v>Standalone: Conquest House, Hemmells, Laindon North Industrial Area, Basildon, Essex, SS15</x:v>
      </x:c>
      <x:c r="C758" s="15" t="str">
        <x:v>Basildon</x:v>
      </x:c>
      <x:c r="D758" s="14" t="n">
        <x:v>115955</x:v>
      </x:c>
      <x:c r="E758" s="30" t="str">
        <x:v>Town</x:v>
      </x:c>
      <x:c r="F758" s="30" t="str">
        <x:v>Standalone / other premises</x:v>
      </x:c>
      <x:c r="G758" s="14" t="n">
        <x:f>COUNTIFS('Unit details'!$B$4039:$B$4039,$A758,'Unit details'!$V$4039:$V$4039,$A758&amp;" — "&amp;$B758,'Unit details'!$H$4039:$H$4039,"Current",'Unit details'!$E$4039:$E$4039,"Town")</x:f>
        <x:v>0</x:v>
      </x:c>
      <x:c r="H758" s="14" t="n">
        <x:f>COUNTIFS('Unit details'!$B$4039:$B$4039,$A758,'Unit details'!$V$4039:$V$4039,$A758&amp;" — "&amp;$B758,'Unit details'!$H$4039:$H$4039,"Current",'Unit details'!$E$4039:$E$4039,"Nearby")</x:f>
        <x:v>0</x:v>
      </x:c>
      <x:c r="I758" s="14" t="n">
        <x:f>COUNTIFS('Unit details'!$B$4039:$B$4039,$A758,'Unit details'!$V$4039:$V$4039,$A758&amp;" — "&amp;$B758,'Unit details'!$H$4039:$H$4039,"Current")</x:f>
        <x:v>0</x:v>
      </x:c>
      <x:c r="J758" s="14" t="n">
        <x:f>SUMIFS('Unit details'!$Y$4039:$Y$4039,'Unit details'!$B$4039:$B$4039,$A758,'Unit details'!$V$4039:$V$4039,$A758&amp;" — "&amp;$B758,'Unit details'!$H$4039:$H$4039,"Future")</x:f>
        <x:v>0</x:v>
      </x:c>
      <x:c r="K758" s="14" t="n">
        <x:f>COUNTIFS('Unit details'!$B$4039:$B$4039,$A758,'Unit details'!$V$4039:$V$4039,$A758&amp;" — "&amp;$B758,'Unit details'!$H$4039:$H$4039,"Uncertain")</x:f>
        <x:v>0</x:v>
      </x:c>
      <x:c r="L758" s="15" t="str">
        <x:v>Identified from current advertising; named scheme does not itself establish any exact number of vacant units.</x:v>
      </x:c>
      <x:c r="M758" s="15" t="str">
        <x:v>https://www.zoopla.co.uk/to-rent/commercial/details/72341908/</x:v>
      </x:c>
      <x:c r="N758" s="15" t="str">
        <x:v>https://www.rightmove.co.uk/properties/760714422291809#/?channel=COM_LET
https://property.kemsley.com/property/details/8907404/conquest-house-hemmells-laindon-north-industrial-area-basildon-essex-ss15-warehouse</x:v>
      </x:c>
    </x:row>
    <x:row r="759" ht="42" customHeight="1">
      <x:c r="A759" s="15" t="str">
        <x:v>Basildon</x:v>
      </x:c>
      <x:c r="B759" s="15" t="str">
        <x:v>Standalone: Cranes Farm Road, Basildon</x:v>
      </x:c>
      <x:c r="C759" s="15" t="str">
        <x:v>Basildon</x:v>
      </x:c>
      <x:c r="D759" s="14" t="n">
        <x:v>115955</x:v>
      </x:c>
      <x:c r="E759" s="30" t="str">
        <x:v>Town</x:v>
      </x:c>
      <x:c r="F759" s="30" t="str">
        <x:v>Standalone / other premises</x:v>
      </x:c>
      <x:c r="G759" s="14" t="n">
        <x:f>COUNTIFS('Unit details'!$B$4039:$B$4039,$A759,'Unit details'!$V$4039:$V$4039,$A759&amp;" — "&amp;$B759,'Unit details'!$H$4039:$H$4039,"Current",'Unit details'!$E$4039:$E$4039,"Town")</x:f>
        <x:v>0</x:v>
      </x:c>
      <x:c r="H759" s="14" t="n">
        <x:f>COUNTIFS('Unit details'!$B$4039:$B$4039,$A759,'Unit details'!$V$4039:$V$4039,$A759&amp;" — "&amp;$B759,'Unit details'!$H$4039:$H$4039,"Current",'Unit details'!$E$4039:$E$4039,"Nearby")</x:f>
        <x:v>0</x:v>
      </x:c>
      <x:c r="I759" s="14" t="n">
        <x:f>COUNTIFS('Unit details'!$B$4039:$B$4039,$A759,'Unit details'!$V$4039:$V$4039,$A759&amp;" — "&amp;$B759,'Unit details'!$H$4039:$H$4039,"Current")</x:f>
        <x:v>0</x:v>
      </x:c>
      <x:c r="J759" s="14" t="n">
        <x:f>SUMIFS('Unit details'!$Y$4039:$Y$4039,'Unit details'!$B$4039:$B$4039,$A759,'Unit details'!$V$4039:$V$4039,$A759&amp;" — "&amp;$B759,'Unit details'!$H$4039:$H$4039,"Future")</x:f>
        <x:v>0</x:v>
      </x:c>
      <x:c r="K759" s="14" t="n">
        <x:f>COUNTIFS('Unit details'!$B$4039:$B$4039,$A759,'Unit details'!$V$4039:$V$4039,$A759&amp;" — "&amp;$B759,'Unit details'!$H$4039:$H$4039,"Uncertain")</x:f>
        <x:v>0</x:v>
      </x:c>
      <x:c r="L759" s="15" t="str">
        <x:v>Identified from current advertising; named scheme does not itself establish any exact number of vacant units.</x:v>
      </x:c>
      <x:c r="M759" s="15" t="str">
        <x:v>https://www.rightmove.co.uk/properties/90872613#/?channel=COM_LET</x:v>
      </x:c>
      <x:c r="N759" s="15" t="str"/>
    </x:row>
    <x:row r="760" ht="42" customHeight="1">
      <x:c r="A760" s="15" t="str">
        <x:v>Basildon</x:v>
      </x:c>
      <x:c r="B760" s="15" t="str">
        <x:v>Standalone: Hemmells Park, Laindon North, Basildon, Essex, SS15</x:v>
      </x:c>
      <x:c r="C760" s="15" t="str">
        <x:v>Basildon</x:v>
      </x:c>
      <x:c r="D760" s="14" t="n">
        <x:v>115955</x:v>
      </x:c>
      <x:c r="E760" s="30" t="str">
        <x:v>Town</x:v>
      </x:c>
      <x:c r="F760" s="30" t="str">
        <x:v>Standalone / other premises</x:v>
      </x:c>
      <x:c r="G760" s="14" t="n">
        <x:f>COUNTIFS('Unit details'!$B$4039:$B$4039,$A760,'Unit details'!$V$4039:$V$4039,$A760&amp;" — "&amp;$B760,'Unit details'!$H$4039:$H$4039,"Current",'Unit details'!$E$4039:$E$4039,"Town")</x:f>
        <x:v>0</x:v>
      </x:c>
      <x:c r="H760" s="14" t="n">
        <x:f>COUNTIFS('Unit details'!$B$4039:$B$4039,$A760,'Unit details'!$V$4039:$V$4039,$A760&amp;" — "&amp;$B760,'Unit details'!$H$4039:$H$4039,"Current",'Unit details'!$E$4039:$E$4039,"Nearby")</x:f>
        <x:v>0</x:v>
      </x:c>
      <x:c r="I760" s="14" t="n">
        <x:f>COUNTIFS('Unit details'!$B$4039:$B$4039,$A760,'Unit details'!$V$4039:$V$4039,$A760&amp;" — "&amp;$B760,'Unit details'!$H$4039:$H$4039,"Current")</x:f>
        <x:v>0</x:v>
      </x:c>
      <x:c r="J760" s="14" t="n">
        <x:f>SUMIFS('Unit details'!$Y$4039:$Y$4039,'Unit details'!$B$4039:$B$4039,$A760,'Unit details'!$V$4039:$V$4039,$A760&amp;" — "&amp;$B760,'Unit details'!$H$4039:$H$4039,"Future")</x:f>
        <x:v>0</x:v>
      </x:c>
      <x:c r="K760" s="14" t="n">
        <x:f>COUNTIFS('Unit details'!$B$4039:$B$4039,$A760,'Unit details'!$V$4039:$V$4039,$A760&amp;" — "&amp;$B760,'Unit details'!$H$4039:$H$4039,"Uncertain")</x:f>
        <x:v>0</x:v>
      </x:c>
      <x:c r="L760" s="15" t="str">
        <x:v>Identified from current advertising; named scheme does not itself establish any exact number of vacant units.</x:v>
      </x:c>
      <x:c r="M760" s="15" t="str">
        <x:v>https://www.rightmove.co.uk/properties/760570540894752#/?channel=COM_LET</x:v>
      </x:c>
      <x:c r="N760" s="15" t="str"/>
    </x:row>
    <x:row r="761" ht="42" customHeight="1">
      <x:c r="A761" s="15" t="str">
        <x:v>Basildon</x:v>
      </x:c>
      <x:c r="B761" s="15" t="str">
        <x:v>Standalone: T, Wrexham Road, Basildon, Essex, SS15</x:v>
      </x:c>
      <x:c r="C761" s="15" t="str">
        <x:v>Basildon</x:v>
      </x:c>
      <x:c r="D761" s="14" t="n">
        <x:v>115955</x:v>
      </x:c>
      <x:c r="E761" s="30" t="str">
        <x:v>Town</x:v>
      </x:c>
      <x:c r="F761" s="30" t="str">
        <x:v>Standalone / other premises</x:v>
      </x:c>
      <x:c r="G761" s="14" t="n">
        <x:f>COUNTIFS('Unit details'!$B$4039:$B$4039,$A761,'Unit details'!$V$4039:$V$4039,$A761&amp;" — "&amp;$B761,'Unit details'!$H$4039:$H$4039,"Current",'Unit details'!$E$4039:$E$4039,"Town")</x:f>
        <x:v>0</x:v>
      </x:c>
      <x:c r="H761" s="14" t="n">
        <x:f>COUNTIFS('Unit details'!$B$4039:$B$4039,$A761,'Unit details'!$V$4039:$V$4039,$A761&amp;" — "&amp;$B761,'Unit details'!$H$4039:$H$4039,"Current",'Unit details'!$E$4039:$E$4039,"Nearby")</x:f>
        <x:v>0</x:v>
      </x:c>
      <x:c r="I761" s="14" t="n">
        <x:f>COUNTIFS('Unit details'!$B$4039:$B$4039,$A761,'Unit details'!$V$4039:$V$4039,$A761&amp;" — "&amp;$B761,'Unit details'!$H$4039:$H$4039,"Current")</x:f>
        <x:v>0</x:v>
      </x:c>
      <x:c r="J761" s="14" t="n">
        <x:f>SUMIFS('Unit details'!$Y$4039:$Y$4039,'Unit details'!$B$4039:$B$4039,$A761,'Unit details'!$V$4039:$V$4039,$A761&amp;" — "&amp;$B761,'Unit details'!$H$4039:$H$4039,"Future")</x:f>
        <x:v>0</x:v>
      </x:c>
      <x:c r="K761" s="14" t="n">
        <x:f>COUNTIFS('Unit details'!$B$4039:$B$4039,$A761,'Unit details'!$V$4039:$V$4039,$A761&amp;" — "&amp;$B761,'Unit details'!$H$4039:$H$4039,"Uncertain")</x:f>
        <x:v>0</x:v>
      </x:c>
      <x:c r="L761" s="15" t="str">
        <x:v>Identified from current advertising; named scheme does not itself establish any exact number of vacant units.</x:v>
      </x:c>
      <x:c r="M761" s="15" t="str">
        <x:v>https://www.rightmove.co.uk/properties/769618333957104#/?channel=COM_LET</x:v>
      </x:c>
      <x:c r="N761" s="15" t="str"/>
    </x:row>
    <x:row r="762" ht="42" customHeight="1">
      <x:c r="A762" s="15" t="str">
        <x:v>Basildon</x:v>
      </x:c>
      <x:c r="B762" s="15" t="str">
        <x:v>Standalone: Unit 11 Bowlers Croft, Honywood Road, Basildon, Essex, SS14 3EG</x:v>
      </x:c>
      <x:c r="C762" s="15" t="str">
        <x:v>Basildon</x:v>
      </x:c>
      <x:c r="D762" s="14" t="n">
        <x:v>115955</x:v>
      </x:c>
      <x:c r="E762" s="30" t="str">
        <x:v>Town</x:v>
      </x:c>
      <x:c r="F762" s="30" t="str">
        <x:v>Standalone / other premises</x:v>
      </x:c>
      <x:c r="G762" s="14" t="n">
        <x:f>COUNTIFS('Unit details'!$B$4039:$B$4039,$A762,'Unit details'!$V$4039:$V$4039,$A762&amp;" — "&amp;$B762,'Unit details'!$H$4039:$H$4039,"Current",'Unit details'!$E$4039:$E$4039,"Town")</x:f>
        <x:v>0</x:v>
      </x:c>
      <x:c r="H762" s="14" t="n">
        <x:f>COUNTIFS('Unit details'!$B$4039:$B$4039,$A762,'Unit details'!$V$4039:$V$4039,$A762&amp;" — "&amp;$B762,'Unit details'!$H$4039:$H$4039,"Current",'Unit details'!$E$4039:$E$4039,"Nearby")</x:f>
        <x:v>0</x:v>
      </x:c>
      <x:c r="I762" s="14" t="n">
        <x:f>COUNTIFS('Unit details'!$B$4039:$B$4039,$A762,'Unit details'!$V$4039:$V$4039,$A762&amp;" — "&amp;$B762,'Unit details'!$H$4039:$H$4039,"Current")</x:f>
        <x:v>0</x:v>
      </x:c>
      <x:c r="J762" s="14" t="n">
        <x:f>SUMIFS('Unit details'!$Y$4039:$Y$4039,'Unit details'!$B$4039:$B$4039,$A762,'Unit details'!$V$4039:$V$4039,$A762&amp;" — "&amp;$B762,'Unit details'!$H$4039:$H$4039,"Future")</x:f>
        <x:v>0</x:v>
      </x:c>
      <x:c r="K762" s="14" t="n">
        <x:f>COUNTIFS('Unit details'!$B$4039:$B$4039,$A762,'Unit details'!$V$4039:$V$4039,$A762&amp;" — "&amp;$B762,'Unit details'!$H$4039:$H$4039,"Uncertain")</x:f>
        <x:v>0</x:v>
      </x:c>
      <x:c r="L762" s="15" t="str">
        <x:v>Identified from current advertising; named scheme does not itself establish any exact number of vacant units.</x:v>
      </x:c>
      <x:c r="M762" s="15" t="str">
        <x:v>https://www.zoopla.co.uk/to-rent/commercial/details/74543317/</x:v>
      </x:c>
      <x:c r="N762" s="15" t="str">
        <x:v>https://www.rightmove.co.uk/properties/780846106310113#/?channel=COM_LET</x:v>
      </x:c>
    </x:row>
    <x:row r="763" ht="62" customHeight="1">
      <x:c r="A763" s="15" t="str">
        <x:v>Basildon</x:v>
      </x:c>
      <x:c r="B763" s="15" t="str">
        <x:v>Standalone: Unit 2 Courtauld Road, Basildon, Essex, SS13</x:v>
      </x:c>
      <x:c r="C763" s="15" t="str">
        <x:v>Basildon</x:v>
      </x:c>
      <x:c r="D763" s="14" t="n">
        <x:v>115955</x:v>
      </x:c>
      <x:c r="E763" s="30" t="str">
        <x:v>Town</x:v>
      </x:c>
      <x:c r="F763" s="30" t="str">
        <x:v>Standalone / other premises</x:v>
      </x:c>
      <x:c r="G763" s="14" t="n">
        <x:f>COUNTIFS('Unit details'!$B$4039:$B$4039,$A763,'Unit details'!$V$4039:$V$4039,$A763&amp;" — "&amp;$B763,'Unit details'!$H$4039:$H$4039,"Current",'Unit details'!$E$4039:$E$4039,"Town")</x:f>
        <x:v>0</x:v>
      </x:c>
      <x:c r="H763" s="14" t="n">
        <x:f>COUNTIFS('Unit details'!$B$4039:$B$4039,$A763,'Unit details'!$V$4039:$V$4039,$A763&amp;" — "&amp;$B763,'Unit details'!$H$4039:$H$4039,"Current",'Unit details'!$E$4039:$E$4039,"Nearby")</x:f>
        <x:v>0</x:v>
      </x:c>
      <x:c r="I763" s="14" t="n">
        <x:f>COUNTIFS('Unit details'!$B$4039:$B$4039,$A763,'Unit details'!$V$4039:$V$4039,$A763&amp;" — "&amp;$B763,'Unit details'!$H$4039:$H$4039,"Current")</x:f>
        <x:v>0</x:v>
      </x:c>
      <x:c r="J763" s="14" t="n">
        <x:f>SUMIFS('Unit details'!$Y$4039:$Y$4039,'Unit details'!$B$4039:$B$4039,$A763,'Unit details'!$V$4039:$V$4039,$A763&amp;" — "&amp;$B763,'Unit details'!$H$4039:$H$4039,"Future")</x:f>
        <x:v>0</x:v>
      </x:c>
      <x:c r="K763" s="14" t="n">
        <x:f>COUNTIFS('Unit details'!$B$4039:$B$4039,$A763,'Unit details'!$V$4039:$V$4039,$A763&amp;" — "&amp;$B763,'Unit details'!$H$4039:$H$4039,"Uncertain")</x:f>
        <x:v>0</x:v>
      </x:c>
      <x:c r="L763" s="15" t="str">
        <x:v>Identified from current advertising; named scheme does not itself establish any exact number of vacant units. Further unit-specific sources are in Unit details.</x:v>
      </x:c>
      <x:c r="M763" s="15" t="str">
        <x:v>https://www.zoopla.co.uk/to-rent/commercial/details/71489943/</x:v>
      </x:c>
      <x:c r="N763" s="15" t="str">
        <x:v>https://www.rightmove.co.uk/properties/760569936983873#/?channel=COM_LET
https://www.rightmove.co.uk/properties/760714093119953#/?channel=COM_LET</x:v>
      </x:c>
    </x:row>
    <x:row r="764" ht="62" customHeight="1">
      <x:c r="A764" s="15" t="str">
        <x:v>Basildon</x:v>
      </x:c>
      <x:c r="B764" s="15" t="str">
        <x:v>Standalone: Unit 22A Bakers Court, Paycocke Road, Basildon, Essex, SS14</x:v>
      </x:c>
      <x:c r="C764" s="15" t="str">
        <x:v>Basildon</x:v>
      </x:c>
      <x:c r="D764" s="14" t="n">
        <x:v>115955</x:v>
      </x:c>
      <x:c r="E764" s="30" t="str">
        <x:v>Town</x:v>
      </x:c>
      <x:c r="F764" s="30" t="str">
        <x:v>Standalone / other premises</x:v>
      </x:c>
      <x:c r="G764" s="14" t="n">
        <x:f>COUNTIFS('Unit details'!$B$4039:$B$4039,$A764,'Unit details'!$V$4039:$V$4039,$A764&amp;" — "&amp;$B764,'Unit details'!$H$4039:$H$4039,"Current",'Unit details'!$E$4039:$E$4039,"Town")</x:f>
        <x:v>0</x:v>
      </x:c>
      <x:c r="H764" s="14" t="n">
        <x:f>COUNTIFS('Unit details'!$B$4039:$B$4039,$A764,'Unit details'!$V$4039:$V$4039,$A764&amp;" — "&amp;$B764,'Unit details'!$H$4039:$H$4039,"Current",'Unit details'!$E$4039:$E$4039,"Nearby")</x:f>
        <x:v>0</x:v>
      </x:c>
      <x:c r="I764" s="14" t="n">
        <x:f>COUNTIFS('Unit details'!$B$4039:$B$4039,$A764,'Unit details'!$V$4039:$V$4039,$A764&amp;" — "&amp;$B764,'Unit details'!$H$4039:$H$4039,"Current")</x:f>
        <x:v>0</x:v>
      </x:c>
      <x:c r="J764" s="14" t="n">
        <x:f>SUMIFS('Unit details'!$Y$4039:$Y$4039,'Unit details'!$B$4039:$B$4039,$A764,'Unit details'!$V$4039:$V$4039,$A764&amp;" — "&amp;$B764,'Unit details'!$H$4039:$H$4039,"Future")</x:f>
        <x:v>0</x:v>
      </x:c>
      <x:c r="K764" s="14" t="n">
        <x:f>COUNTIFS('Unit details'!$B$4039:$B$4039,$A764,'Unit details'!$V$4039:$V$4039,$A764&amp;" — "&amp;$B764,'Unit details'!$H$4039:$H$4039,"Uncertain")</x:f>
        <x:v>0</x:v>
      </x:c>
      <x:c r="L764" s="15" t="str">
        <x:v>Identified from current advertising; named scheme does not itself establish any exact number of vacant units.</x:v>
      </x:c>
      <x:c r="M764" s="15" t="str">
        <x:v>https://www.zoopla.co.uk/to-rent/commercial/details/72255516/</x:v>
      </x:c>
      <x:c r="N764" s="15" t="str">
        <x:v>https://www.rightmove.co.uk/properties/762378158016257#/?channel=COM_LET
https://property.kemsley.com/property/details/8907410/unit-22a-bakers-court-paycocke-road-basildon-essex-ss14-industrial</x:v>
      </x:c>
    </x:row>
    <x:row r="765" ht="62" customHeight="1">
      <x:c r="A765" s="15" t="str">
        <x:v>Basildon</x:v>
      </x:c>
      <x:c r="B765" s="15" t="str">
        <x:v>Standalone: Unit 22B, Bakers Court, Paycocke Road, Basildon, Essex, SS14</x:v>
      </x:c>
      <x:c r="C765" s="15" t="str">
        <x:v>Basildon</x:v>
      </x:c>
      <x:c r="D765" s="14" t="n">
        <x:v>115955</x:v>
      </x:c>
      <x:c r="E765" s="30" t="str">
        <x:v>Town</x:v>
      </x:c>
      <x:c r="F765" s="30" t="str">
        <x:v>Standalone / other premises</x:v>
      </x:c>
      <x:c r="G765" s="14" t="n">
        <x:f>COUNTIFS('Unit details'!$B$4039:$B$4039,$A765,'Unit details'!$V$4039:$V$4039,$A765&amp;" — "&amp;$B765,'Unit details'!$H$4039:$H$4039,"Current",'Unit details'!$E$4039:$E$4039,"Town")</x:f>
        <x:v>0</x:v>
      </x:c>
      <x:c r="H765" s="14" t="n">
        <x:f>COUNTIFS('Unit details'!$B$4039:$B$4039,$A765,'Unit details'!$V$4039:$V$4039,$A765&amp;" — "&amp;$B765,'Unit details'!$H$4039:$H$4039,"Current",'Unit details'!$E$4039:$E$4039,"Nearby")</x:f>
        <x:v>0</x:v>
      </x:c>
      <x:c r="I765" s="14" t="n">
        <x:f>COUNTIFS('Unit details'!$B$4039:$B$4039,$A765,'Unit details'!$V$4039:$V$4039,$A765&amp;" — "&amp;$B765,'Unit details'!$H$4039:$H$4039,"Current")</x:f>
        <x:v>0</x:v>
      </x:c>
      <x:c r="J765" s="14" t="n">
        <x:f>SUMIFS('Unit details'!$Y$4039:$Y$4039,'Unit details'!$B$4039:$B$4039,$A765,'Unit details'!$V$4039:$V$4039,$A765&amp;" — "&amp;$B765,'Unit details'!$H$4039:$H$4039,"Future")</x:f>
        <x:v>0</x:v>
      </x:c>
      <x:c r="K765" s="14" t="n">
        <x:f>COUNTIFS('Unit details'!$B$4039:$B$4039,$A765,'Unit details'!$V$4039:$V$4039,$A765&amp;" — "&amp;$B765,'Unit details'!$H$4039:$H$4039,"Uncertain")</x:f>
        <x:v>0</x:v>
      </x:c>
      <x:c r="L765" s="15" t="str">
        <x:v>Identified from current advertising; named scheme does not itself establish any exact number of vacant units.</x:v>
      </x:c>
      <x:c r="M765" s="15" t="str">
        <x:v>https://www.zoopla.co.uk/to-rent/commercial/details/57224366/</x:v>
      </x:c>
      <x:c r="N765" s="15" t="str">
        <x:v>https://www.rightmove.co.uk/properties/760713451371856#/?channel=COM_LET
https://property.kemsley.com/property/details/8904700/unit-22b-bakers-court-paycocke-road-basildon-essex-ss14-industrial</x:v>
      </x:c>
    </x:row>
    <x:row r="766" ht="42" customHeight="1">
      <x:c r="A766" s="15" t="str">
        <x:v>Basildon</x:v>
      </x:c>
      <x:c r="B766" s="15" t="str">
        <x:v>Standalone: Unit 23, Basildon</x:v>
      </x:c>
      <x:c r="C766" s="15" t="str">
        <x:v>Basildon</x:v>
      </x:c>
      <x:c r="D766" s="14" t="n">
        <x:v>115955</x:v>
      </x:c>
      <x:c r="E766" s="30" t="str">
        <x:v>Town</x:v>
      </x:c>
      <x:c r="F766" s="30" t="str">
        <x:v>Standalone / other premises</x:v>
      </x:c>
      <x:c r="G766" s="14" t="n">
        <x:f>COUNTIFS('Unit details'!$B$4039:$B$4039,$A766,'Unit details'!$V$4039:$V$4039,$A766&amp;" — "&amp;$B766,'Unit details'!$H$4039:$H$4039,"Current",'Unit details'!$E$4039:$E$4039,"Town")</x:f>
        <x:v>0</x:v>
      </x:c>
      <x:c r="H766" s="14" t="n">
        <x:f>COUNTIFS('Unit details'!$B$4039:$B$4039,$A766,'Unit details'!$V$4039:$V$4039,$A766&amp;" — "&amp;$B766,'Unit details'!$H$4039:$H$4039,"Current",'Unit details'!$E$4039:$E$4039,"Nearby")</x:f>
        <x:v>0</x:v>
      </x:c>
      <x:c r="I766" s="14" t="n">
        <x:f>COUNTIFS('Unit details'!$B$4039:$B$4039,$A766,'Unit details'!$V$4039:$V$4039,$A766&amp;" — "&amp;$B766,'Unit details'!$H$4039:$H$4039,"Current")</x:f>
        <x:v>0</x:v>
      </x:c>
      <x:c r="J766" s="14" t="n">
        <x:f>SUMIFS('Unit details'!$Y$4039:$Y$4039,'Unit details'!$B$4039:$B$4039,$A766,'Unit details'!$V$4039:$V$4039,$A766&amp;" — "&amp;$B766,'Unit details'!$H$4039:$H$4039,"Future")</x:f>
        <x:v>0</x:v>
      </x:c>
      <x:c r="K766" s="14" t="n">
        <x:f>COUNTIFS('Unit details'!$B$4039:$B$4039,$A766,'Unit details'!$V$4039:$V$4039,$A766&amp;" — "&amp;$B766,'Unit details'!$H$4039:$H$4039,"Uncertain")</x:f>
        <x:v>0</x:v>
      </x:c>
      <x:c r="L766" s="15" t="str">
        <x:v>Identified from current advertising; named scheme does not itself establish any exact number of vacant units.</x:v>
      </x:c>
      <x:c r="M766" s="15" t="str">
        <x:v>https://ayerscruiks.search-prop.com/properties/378774-unit-23-basildon</x:v>
      </x:c>
      <x:c r="N766" s="15" t="str"/>
    </x:row>
    <x:row r="767" ht="42" customHeight="1">
      <x:c r="A767" s="15" t="str">
        <x:v>Basildon</x:v>
      </x:c>
      <x:c r="B767" s="15" t="str">
        <x:v>Standalone: Unit 8 Carnival Park, Carnival Close, Basildon, Essex, SS14</x:v>
      </x:c>
      <x:c r="C767" s="15" t="str">
        <x:v>Basildon</x:v>
      </x:c>
      <x:c r="D767" s="14" t="n">
        <x:v>115955</x:v>
      </x:c>
      <x:c r="E767" s="30" t="str">
        <x:v>Town</x:v>
      </x:c>
      <x:c r="F767" s="30" t="str">
        <x:v>Standalone / other premises</x:v>
      </x:c>
      <x:c r="G767" s="14" t="n">
        <x:f>COUNTIFS('Unit details'!$B$4039:$B$4039,$A767,'Unit details'!$V$4039:$V$4039,$A767&amp;" — "&amp;$B767,'Unit details'!$H$4039:$H$4039,"Current",'Unit details'!$E$4039:$E$4039,"Town")</x:f>
        <x:v>0</x:v>
      </x:c>
      <x:c r="H767" s="14" t="n">
        <x:f>COUNTIFS('Unit details'!$B$4039:$B$4039,$A767,'Unit details'!$V$4039:$V$4039,$A767&amp;" — "&amp;$B767,'Unit details'!$H$4039:$H$4039,"Current",'Unit details'!$E$4039:$E$4039,"Nearby")</x:f>
        <x:v>0</x:v>
      </x:c>
      <x:c r="I767" s="14" t="n">
        <x:f>COUNTIFS('Unit details'!$B$4039:$B$4039,$A767,'Unit details'!$V$4039:$V$4039,$A767&amp;" — "&amp;$B767,'Unit details'!$H$4039:$H$4039,"Current")</x:f>
        <x:v>0</x:v>
      </x:c>
      <x:c r="J767" s="14" t="n">
        <x:f>SUMIFS('Unit details'!$Y$4039:$Y$4039,'Unit details'!$B$4039:$B$4039,$A767,'Unit details'!$V$4039:$V$4039,$A767&amp;" — "&amp;$B767,'Unit details'!$H$4039:$H$4039,"Future")</x:f>
        <x:v>0</x:v>
      </x:c>
      <x:c r="K767" s="14" t="n">
        <x:f>COUNTIFS('Unit details'!$B$4039:$B$4039,$A767,'Unit details'!$V$4039:$V$4039,$A767&amp;" — "&amp;$B767,'Unit details'!$H$4039:$H$4039,"Uncertain")</x:f>
        <x:v>0</x:v>
      </x:c>
      <x:c r="L767" s="15" t="str">
        <x:v>Identified from current advertising; named scheme does not itself establish any exact number of vacant units.</x:v>
      </x:c>
      <x:c r="M767" s="15" t="str">
        <x:v>https://www.rightmove.co.uk/properties/760570733830464#/?channel=COM_LET</x:v>
      </x:c>
      <x:c r="N767" s="15" t="str"/>
    </x:row>
    <x:row r="768" ht="62" customHeight="1">
      <x:c r="A768" s="15" t="str">
        <x:v>Basildon</x:v>
      </x:c>
      <x:c r="B768" s="15" t="str">
        <x:v>Standalone: Unit H, Enterprise Centre, Basildon, SS14 3DY</x:v>
      </x:c>
      <x:c r="C768" s="15" t="str">
        <x:v>Basildon</x:v>
      </x:c>
      <x:c r="D768" s="14" t="n">
        <x:v>115955</x:v>
      </x:c>
      <x:c r="E768" s="30" t="str">
        <x:v>Town</x:v>
      </x:c>
      <x:c r="F768" s="30" t="str">
        <x:v>Standalone / other premises</x:v>
      </x:c>
      <x:c r="G768" s="14" t="n">
        <x:f>COUNTIFS('Unit details'!$B$4039:$B$4039,$A768,'Unit details'!$V$4039:$V$4039,$A768&amp;" — "&amp;$B768,'Unit details'!$H$4039:$H$4039,"Current",'Unit details'!$E$4039:$E$4039,"Town")</x:f>
        <x:v>0</x:v>
      </x:c>
      <x:c r="H768" s="14" t="n">
        <x:f>COUNTIFS('Unit details'!$B$4039:$B$4039,$A768,'Unit details'!$V$4039:$V$4039,$A768&amp;" — "&amp;$B768,'Unit details'!$H$4039:$H$4039,"Current",'Unit details'!$E$4039:$E$4039,"Nearby")</x:f>
        <x:v>0</x:v>
      </x:c>
      <x:c r="I768" s="14" t="n">
        <x:f>COUNTIFS('Unit details'!$B$4039:$B$4039,$A768,'Unit details'!$V$4039:$V$4039,$A768&amp;" — "&amp;$B768,'Unit details'!$H$4039:$H$4039,"Current")</x:f>
        <x:v>0</x:v>
      </x:c>
      <x:c r="J768" s="14" t="n">
        <x:f>SUMIFS('Unit details'!$Y$4039:$Y$4039,'Unit details'!$B$4039:$B$4039,$A768,'Unit details'!$V$4039:$V$4039,$A768&amp;" — "&amp;$B768,'Unit details'!$H$4039:$H$4039,"Future")</x:f>
        <x:v>0</x:v>
      </x:c>
      <x:c r="K768" s="14" t="n">
        <x:f>COUNTIFS('Unit details'!$B$4039:$B$4039,$A768,'Unit details'!$V$4039:$V$4039,$A768&amp;" — "&amp;$B768,'Unit details'!$H$4039:$H$4039,"Uncertain")</x:f>
        <x:v>0</x:v>
      </x:c>
      <x:c r="L768" s="15" t="str">
        <x:v>Identified from current advertising; named scheme does not itself establish any exact number of vacant units.</x:v>
      </x:c>
      <x:c r="M768" s="15" t="str">
        <x:v>https://www.zoopla.co.uk/to-rent/commercial/details/74503213/</x:v>
      </x:c>
      <x:c r="N768" s="15" t="str">
        <x:v>https://www.rightmove.co.uk/properties/779924313505648#/?channel=COM_LET
https://ayerscruiks.search-prop.com/properties/426398-unit-h-enterprise-centre-basildon</x:v>
      </x:c>
    </x:row>
    <x:row r="769" ht="62" customHeight="1">
      <x:c r="A769" s="15" t="str">
        <x:v>Basildon</x:v>
      </x:c>
      <x:c r="B769" s="15" t="str">
        <x:v>Standalone: Units 22A &amp; 22B, Bakers Court, Paycocke Road, Basildon, Essex, SS14</x:v>
      </x:c>
      <x:c r="C769" s="15" t="str">
        <x:v>Basildon</x:v>
      </x:c>
      <x:c r="D769" s="14" t="n">
        <x:v>115955</x:v>
      </x:c>
      <x:c r="E769" s="30" t="str">
        <x:v>Town</x:v>
      </x:c>
      <x:c r="F769" s="30" t="str">
        <x:v>Standalone / other premises</x:v>
      </x:c>
      <x:c r="G769" s="14" t="n">
        <x:f>COUNTIFS('Unit details'!$B$4039:$B$4039,$A769,'Unit details'!$V$4039:$V$4039,$A769&amp;" — "&amp;$B769,'Unit details'!$H$4039:$H$4039,"Current",'Unit details'!$E$4039:$E$4039,"Town")</x:f>
        <x:v>0</x:v>
      </x:c>
      <x:c r="H769" s="14" t="n">
        <x:f>COUNTIFS('Unit details'!$B$4039:$B$4039,$A769,'Unit details'!$V$4039:$V$4039,$A769&amp;" — "&amp;$B769,'Unit details'!$H$4039:$H$4039,"Current",'Unit details'!$E$4039:$E$4039,"Nearby")</x:f>
        <x:v>0</x:v>
      </x:c>
      <x:c r="I769" s="14" t="n">
        <x:f>COUNTIFS('Unit details'!$B$4039:$B$4039,$A769,'Unit details'!$V$4039:$V$4039,$A769&amp;" — "&amp;$B769,'Unit details'!$H$4039:$H$4039,"Current")</x:f>
        <x:v>0</x:v>
      </x:c>
      <x:c r="J769" s="14" t="n">
        <x:f>SUMIFS('Unit details'!$Y$4039:$Y$4039,'Unit details'!$B$4039:$B$4039,$A769,'Unit details'!$V$4039:$V$4039,$A769&amp;" — "&amp;$B769,'Unit details'!$H$4039:$H$4039,"Future")</x:f>
        <x:v>0</x:v>
      </x:c>
      <x:c r="K769" s="14" t="n">
        <x:f>COUNTIFS('Unit details'!$B$4039:$B$4039,$A769,'Unit details'!$V$4039:$V$4039,$A769&amp;" — "&amp;$B769,'Unit details'!$H$4039:$H$4039,"Uncertain")</x:f>
        <x:v>0</x:v>
      </x:c>
      <x:c r="L769" s="15" t="str">
        <x:v>Identified from current advertising; named scheme does not itself establish any exact number of vacant units.</x:v>
      </x:c>
      <x:c r="M769" s="15" t="str">
        <x:v>https://www.zoopla.co.uk/to-rent/commercial/details/74232642/</x:v>
      </x:c>
      <x:c r="N769" s="15" t="str">
        <x:v>https://www.rightmove.co.uk/properties/774504264158624#/?channel=COM_LET
https://property.kemsley.com/property/details/8907610/units-22a-and-22b-bakers-court-paycocke-road-basildon-essex-ss14-industrial</x:v>
      </x:c>
    </x:row>
    <x:row r="770" ht="75" customHeight="1">
      <x:c r="A770" s="15" t="str">
        <x:v>Basildon</x:v>
      </x:c>
      <x:c r="B770" s="15" t="str">
        <x:v>Wollaston Industrial Estate</x:v>
      </x:c>
      <x:c r="C770" s="15" t="str">
        <x:v>Basildon</x:v>
      </x:c>
      <x:c r="D770" s="14" t="n">
        <x:v>115955</x:v>
      </x:c>
      <x:c r="E770" s="30" t="str">
        <x:v>Town</x:v>
      </x:c>
      <x:c r="F770" s="30" t="str">
        <x:v>Estate / grouped industrial area</x:v>
      </x:c>
      <x:c r="G770" s="14" t="n">
        <x:f>COUNTIFS('Unit details'!$B$1587:$B$1588,$A770,'Unit details'!$V$1587:$V$1588,$A770&amp;" — "&amp;$B770,'Unit details'!$H$1587:$H$1588,"Current",'Unit details'!$E$1587:$E$1588,"Town")</x:f>
        <x:v>2</x:v>
      </x:c>
      <x:c r="H770" s="14" t="n">
        <x:f>COUNTIFS('Unit details'!$B$1587:$B$1588,$A770,'Unit details'!$V$1587:$V$1588,$A770&amp;" — "&amp;$B770,'Unit details'!$H$1587:$H$1588,"Current",'Unit details'!$E$1587:$E$1588,"Nearby")</x:f>
        <x:v>0</x:v>
      </x:c>
      <x:c r="I770" s="14" t="n">
        <x:f>COUNTIFS('Unit details'!$B$1587:$B$1588,$A770,'Unit details'!$V$1587:$V$1588,$A770&amp;" — "&amp;$B770,'Unit details'!$H$1587:$H$1588,"Current")</x:f>
        <x:v>2</x:v>
      </x:c>
      <x:c r="J770" s="14" t="n">
        <x:f>SUMIFS('Unit details'!$Y$1587:$Y$1588,'Unit details'!$B$1587:$B$1588,$A770,'Unit details'!$V$1587:$V$1588,$A770&amp;" — "&amp;$B770,'Unit details'!$H$1587:$H$1588,"Future")</x:f>
        <x:v>0</x:v>
      </x:c>
      <x:c r="K770" s="14" t="n">
        <x:f>COUNTIFS('Unit details'!$B$1587:$B$1588,$A770,'Unit details'!$V$1587:$V$1588,$A770&amp;" — "&amp;$B770,'Unit details'!$H$1587:$H$1588,"Uncertain")</x:f>
        <x:v>0</x:v>
      </x:c>
      <x:c r="L770" s="15" t="str">
        <x:v>Identified from current advertising; named scheme does not itself establish any exact number of vacant units. Further unit-specific sources are in Unit details.</x:v>
      </x:c>
      <x:c r="M770" s="15" t="str">
        <x:v>https://www.zoopla.co.uk/to-rent/commercial/details/71489953/</x:v>
      </x:c>
      <x:c r="N770" s="15" t="str">
        <x:v>https://www.rightmove.co.uk/properties/760714231510336#/?channel=COM_LET
https://property.kemsley.com/property/details/8907302/unit-5-josselin-court-josselin-road-wollaston-industrial-estate-basildon-essex-industrial</x:v>
      </x:c>
    </x:row>
    <x:row r="771" ht="49" customHeight="1">
      <x:c r="A771" s="15" t="str">
        <x:v>Basildon</x:v>
      </x:c>
      <x:c r="B771" s="15" t="str">
        <x:v>Yardley Business Park</x:v>
      </x:c>
      <x:c r="C771" s="15" t="str">
        <x:v>Basildon</x:v>
      </x:c>
      <x:c r="D771" s="14" t="n">
        <x:v>115955</x:v>
      </x:c>
      <x:c r="E771" s="30" t="str">
        <x:v>Town</x:v>
      </x:c>
      <x:c r="F771" s="30" t="str">
        <x:v>Estate / grouped industrial area</x:v>
      </x:c>
      <x:c r="G771" s="14" t="n">
        <x:f>COUNTIFS('Unit details'!$B$1589:$B$1592,$A771,'Unit details'!$V$1589:$V$1592,$A771&amp;" — "&amp;$B771,'Unit details'!$H$1589:$H$1592,"Current",'Unit details'!$E$1589:$E$1592,"Town")</x:f>
        <x:v>3</x:v>
      </x:c>
      <x:c r="H771" s="14" t="n">
        <x:f>COUNTIFS('Unit details'!$B$1589:$B$1592,$A771,'Unit details'!$V$1589:$V$1592,$A771&amp;" — "&amp;$B771,'Unit details'!$H$1589:$H$1592,"Current",'Unit details'!$E$1589:$E$1592,"Nearby")</x:f>
        <x:v>0</x:v>
      </x:c>
      <x:c r="I771" s="14" t="n">
        <x:f>COUNTIFS('Unit details'!$B$1589:$B$1592,$A771,'Unit details'!$V$1589:$V$1592,$A771&amp;" — "&amp;$B771,'Unit details'!$H$1589:$H$1592,"Current")</x:f>
        <x:v>3</x:v>
      </x:c>
      <x:c r="J771" s="14" t="n">
        <x:f>SUMIFS('Unit details'!$Y$1589:$Y$1592,'Unit details'!$B$1589:$B$1592,$A771,'Unit details'!$V$1589:$V$1592,$A771&amp;" — "&amp;$B771,'Unit details'!$H$1589:$H$1592,"Future")</x:f>
        <x:v>1</x:v>
      </x:c>
      <x:c r="K771" s="14" t="n">
        <x:f>COUNTIFS('Unit details'!$B$1589:$B$1592,$A771,'Unit details'!$V$1589:$V$1592,$A771&amp;" — "&amp;$B771,'Unit details'!$H$1589:$H$1592,"Uncertain")</x:f>
        <x:v>0</x:v>
      </x:c>
      <x:c r="L771" s="15" t="str">
        <x:v>Identified from current advertising; named scheme does not itself establish any exact number of vacant units. Further unit-specific sources are in Unit details.</x:v>
      </x:c>
      <x:c r="M771" s="15" t="str">
        <x:v>https://www.zoopla.co.uk/to-rent/commercial/details/74612156/</x:v>
      </x:c>
      <x:c r="N771" s="15" t="str">
        <x:v>https://www.zoopla.co.uk/to-rent/commercial/details/74610554/
https://www.rightmove.co.uk/properties/782292199591136#/?channel=COM_LET</x:v>
      </x:c>
    </x:row>
    <x:row r="772" ht="62" customHeight="1">
      <x:c r="A772" s="15" t="str">
        <x:v>Basildon</x:v>
      </x:c>
      <x:c r="B772" s="15" t="str">
        <x:v>Zenith Industrial Estate</x:v>
      </x:c>
      <x:c r="C772" s="15" t="str">
        <x:v>Basildon</x:v>
      </x:c>
      <x:c r="D772" s="14" t="n">
        <x:v>115955</x:v>
      </x:c>
      <x:c r="E772" s="30" t="str">
        <x:v>Town</x:v>
      </x:c>
      <x:c r="F772" s="30" t="str">
        <x:v>Estate / grouped industrial area</x:v>
      </x:c>
      <x:c r="G772" s="14" t="n">
        <x:f>COUNTIFS('Unit details'!$B$1593:$B$1593,$A772,'Unit details'!$V$1593:$V$1593,$A772&amp;" — "&amp;$B772,'Unit details'!$H$1593:$H$1593,"Current",'Unit details'!$E$1593:$E$1593,"Town")</x:f>
        <x:v>1</x:v>
      </x:c>
      <x:c r="H772" s="14" t="n">
        <x:f>COUNTIFS('Unit details'!$B$1593:$B$1593,$A772,'Unit details'!$V$1593:$V$1593,$A772&amp;" — "&amp;$B772,'Unit details'!$H$1593:$H$1593,"Current",'Unit details'!$E$1593:$E$1593,"Nearby")</x:f>
        <x:v>0</x:v>
      </x:c>
      <x:c r="I772" s="14" t="n">
        <x:f>COUNTIFS('Unit details'!$B$1593:$B$1593,$A772,'Unit details'!$V$1593:$V$1593,$A772&amp;" — "&amp;$B772,'Unit details'!$H$1593:$H$1593,"Current")</x:f>
        <x:v>1</x:v>
      </x:c>
      <x:c r="J772" s="14" t="n">
        <x:f>SUMIFS('Unit details'!$Y$1593:$Y$1593,'Unit details'!$B$1593:$B$1593,$A772,'Unit details'!$V$1593:$V$1593,$A772&amp;" — "&amp;$B772,'Unit details'!$H$1593:$H$1593,"Future")</x:f>
        <x:v>0</x:v>
      </x:c>
      <x:c r="K772" s="14" t="n">
        <x:f>COUNTIFS('Unit details'!$B$1593:$B$1593,$A772,'Unit details'!$V$1593:$V$1593,$A772&amp;" — "&amp;$B772,'Unit details'!$H$1593:$H$1593,"Uncertain")</x:f>
        <x:v>0</x:v>
      </x:c>
      <x:c r="L772" s="15" t="str">
        <x:v>Identified from current advertising; named scheme does not itself establish any exact number of vacant units. Further unit-specific sources are in Unit details.</x:v>
      </x:c>
      <x:c r="M772" s="15" t="str">
        <x:v>https://www.zoopla.co.uk/to-rent/commercial/details/71927850/</x:v>
      </x:c>
      <x:c r="N772" s="15" t="str">
        <x:v>https://www.rightmove.co.uk/properties/760714355262880#/?channel=COM_LET
https://www.rightmove.co.uk/properties/760931330587120#/?channel=COM_LET</x:v>
      </x:c>
    </x:row>
    <x:row r="773" ht="42" customHeight="1">
      <x:c r="A773" s="15" t="str">
        <x:v>Berkhamsted</x:v>
      </x:c>
      <x:c r="B773" s="15" t="str">
        <x:v>Icknield Way Industrial Estate</x:v>
      </x:c>
      <x:c r="C773" s="15" t="str">
        <x:v>Tring</x:v>
      </x:c>
      <x:c r="D773" s="14" t="n">
        <x:v>11960</x:v>
      </x:c>
      <x:c r="E773" s="30" t="str">
        <x:v>Context</x:v>
      </x:c>
      <x:c r="F773" s="30" t="str">
        <x:v>Standalone / other premises</x:v>
      </x:c>
      <x:c r="G773" s="14" t="n">
        <x:f>COUNTIFS('Unit details'!$B$1594:$B$1594,$A773,'Unit details'!$V$1594:$V$1594,$A773&amp;" — "&amp;$B773,'Unit details'!$H$1594:$H$1594,"Current",'Unit details'!$E$1594:$E$1594,"Town")</x:f>
        <x:v>0</x:v>
      </x:c>
      <x:c r="H773" s="14" t="n">
        <x:f>COUNTIFS('Unit details'!$B$1594:$B$1594,$A773,'Unit details'!$V$1594:$V$1594,$A773&amp;" — "&amp;$B773,'Unit details'!$H$1594:$H$1594,"Current",'Unit details'!$E$1594:$E$1594,"Nearby")</x:f>
        <x:v>0</x:v>
      </x:c>
      <x:c r="I773" s="14" t="n">
        <x:f>COUNTIFS('Unit details'!$B$1594:$B$1594,$A773,'Unit details'!$V$1594:$V$1594,$A773&amp;" — "&amp;$B773,'Unit details'!$H$1594:$H$1594,"Current")</x:f>
        <x:v>1</x:v>
      </x:c>
      <x:c r="J773" s="14" t="n">
        <x:f>SUMIFS('Unit details'!$Y$1594:$Y$1594,'Unit details'!$B$1594:$B$1594,$A773,'Unit details'!$V$1594:$V$1594,$A773&amp;" — "&amp;$B773,'Unit details'!$H$1594:$H$1594,"Future")</x:f>
        <x:v>0</x:v>
      </x:c>
      <x:c r="K773" s="14" t="n">
        <x:f>COUNTIFS('Unit details'!$B$1594:$B$1594,$A773,'Unit details'!$V$1594:$V$1594,$A773&amp;" — "&amp;$B773,'Unit details'!$H$1594:$H$1594,"Uncertain")</x:f>
        <x:v>0</x:v>
      </x:c>
      <x:c r="L773" s="15" t="str">
        <x:v>Identified from current advertising; named scheme does not itself establish any exact number of vacant units.</x:v>
      </x:c>
      <x:c r="M773" s="15" t="str">
        <x:v>https://www.rightmove.co.uk/properties/780839426756864#/?channel=COM_LET</x:v>
      </x:c>
      <x:c r="N773" s="15" t="str"/>
    </x:row>
    <x:row r="774" ht="42" customHeight="1">
      <x:c r="A774" s="15" t="str">
        <x:v>Berkhamsted</x:v>
      </x:c>
      <x:c r="B774" s="15" t="str">
        <x:v>Standalone / estate not named</x:v>
      </x:c>
      <x:c r="C774" s="15" t="str">
        <x:v>Berkhamsted</x:v>
      </x:c>
      <x:c r="D774" s="14" t="n">
        <x:v>21240</x:v>
      </x:c>
      <x:c r="E774" s="30" t="str">
        <x:v>Town</x:v>
      </x:c>
      <x:c r="F774" s="30" t="str">
        <x:v>Standalone / other premises</x:v>
      </x:c>
      <x:c r="G774" s="14" t="n">
        <x:f>COUNTIFS('Unit details'!$B$1595:$B$1595,$A774,'Unit details'!$V$1595:$V$1595,$A774&amp;" — "&amp;$B774,'Unit details'!$H$1595:$H$1595,"Current",'Unit details'!$E$1595:$E$1595,"Town")</x:f>
        <x:v>1</x:v>
      </x:c>
      <x:c r="H774" s="14" t="n">
        <x:f>COUNTIFS('Unit details'!$B$1595:$B$1595,$A774,'Unit details'!$V$1595:$V$1595,$A774&amp;" — "&amp;$B774,'Unit details'!$H$1595:$H$1595,"Current",'Unit details'!$E$1595:$E$1595,"Nearby")</x:f>
        <x:v>0</x:v>
      </x:c>
      <x:c r="I774" s="14" t="n">
        <x:f>COUNTIFS('Unit details'!$B$1595:$B$1595,$A774,'Unit details'!$V$1595:$V$1595,$A774&amp;" — "&amp;$B774,'Unit details'!$H$1595:$H$1595,"Current")</x:f>
        <x:v>1</x:v>
      </x:c>
      <x:c r="J774" s="14" t="n">
        <x:f>SUMIFS('Unit details'!$Y$1595:$Y$1595,'Unit details'!$B$1595:$B$1595,$A774,'Unit details'!$V$1595:$V$1595,$A774&amp;" — "&amp;$B774,'Unit details'!$H$1595:$H$1595,"Future")</x:f>
        <x:v>0</x:v>
      </x:c>
      <x:c r="K774" s="14" t="n">
        <x:f>COUNTIFS('Unit details'!$B$1595:$B$1595,$A774,'Unit details'!$V$1595:$V$1595,$A774&amp;" — "&amp;$B774,'Unit details'!$H$1595:$H$1595,"Uncertain")</x:f>
        <x:v>0</x:v>
      </x:c>
      <x:c r="L774" s="15" t="str">
        <x:v>Identified from marketing. Estate inventory is a minimum of evidenced named areas, not a council stock census.</x:v>
      </x:c>
      <x:c r="M774" s="15" t="str">
        <x:v>https://www.zoopla.co.uk/to-rent/commercial/details/74126254/</x:v>
      </x:c>
      <x:c r="N774" s="15" t="str">
        <x:v>https://www.rightmove.co.uk/properties/772365863143888#/?channel=COM_LET</x:v>
      </x:c>
    </x:row>
    <x:row r="775" ht="42" customHeight="1">
      <x:c r="A775" s="15" t="str">
        <x:v>Berkhamsted</x:v>
      </x:c>
      <x:c r="B775" s="15" t="str">
        <x:v>Standalone: 4 River Park, Billet Lane, Berkhamsted, Herts, HP4 1HL</x:v>
      </x:c>
      <x:c r="C775" s="15" t="str">
        <x:v>Berkhamsted</x:v>
      </x:c>
      <x:c r="D775" s="14" t="n">
        <x:v>21240</x:v>
      </x:c>
      <x:c r="E775" s="30" t="str">
        <x:v>Town</x:v>
      </x:c>
      <x:c r="F775" s="30" t="str">
        <x:v>Standalone / other premises</x:v>
      </x:c>
      <x:c r="G775" s="14" t="n">
        <x:f>COUNTIFS('Unit details'!$B$4039:$B$4039,$A775,'Unit details'!$V$4039:$V$4039,$A775&amp;" — "&amp;$B775,'Unit details'!$H$4039:$H$4039,"Current",'Unit details'!$E$4039:$E$4039,"Town")</x:f>
        <x:v>0</x:v>
      </x:c>
      <x:c r="H775" s="14" t="n">
        <x:f>COUNTIFS('Unit details'!$B$4039:$B$4039,$A775,'Unit details'!$V$4039:$V$4039,$A775&amp;" — "&amp;$B775,'Unit details'!$H$4039:$H$4039,"Current",'Unit details'!$E$4039:$E$4039,"Nearby")</x:f>
        <x:v>0</x:v>
      </x:c>
      <x:c r="I775" s="14" t="n">
        <x:f>COUNTIFS('Unit details'!$B$4039:$B$4039,$A775,'Unit details'!$V$4039:$V$4039,$A775&amp;" — "&amp;$B775,'Unit details'!$H$4039:$H$4039,"Current")</x:f>
        <x:v>0</x:v>
      </x:c>
      <x:c r="J775" s="14" t="n">
        <x:f>SUMIFS('Unit details'!$Y$4039:$Y$4039,'Unit details'!$B$4039:$B$4039,$A775,'Unit details'!$V$4039:$V$4039,$A775&amp;" — "&amp;$B775,'Unit details'!$H$4039:$H$4039,"Future")</x:f>
        <x:v>0</x:v>
      </x:c>
      <x:c r="K775" s="14" t="n">
        <x:f>COUNTIFS('Unit details'!$B$4039:$B$4039,$A775,'Unit details'!$V$4039:$V$4039,$A775&amp;" — "&amp;$B775,'Unit details'!$H$4039:$H$4039,"Uncertain")</x:f>
        <x:v>0</x:v>
      </x:c>
      <x:c r="L775" s="15" t="str">
        <x:v>Identified from current advertising; named scheme does not itself establish any exact number of vacant units.</x:v>
      </x:c>
      <x:c r="M775" s="15" t="str">
        <x:v>https://www.zoopla.co.uk/to-rent/commercial/details/74126254/</x:v>
      </x:c>
      <x:c r="N775" s="15" t="str">
        <x:v>https://www.rightmove.co.uk/properties/772365863143888#/?channel=COM_LET</x:v>
      </x:c>
    </x:row>
    <x:row r="776" ht="62" customHeight="1">
      <x:c r="A776" s="15" t="str">
        <x:v>Billericay</x:v>
      </x:c>
      <x:c r="B776" s="15" t="str">
        <x:v>Radford Business Centre</x:v>
      </x:c>
      <x:c r="C776" s="15" t="str">
        <x:v>Billericay</x:v>
      </x:c>
      <x:c r="D776" s="14" t="n">
        <x:v>34075</x:v>
      </x:c>
      <x:c r="E776" s="30" t="str">
        <x:v>Town</x:v>
      </x:c>
      <x:c r="F776" s="30" t="str">
        <x:v>Estate / grouped industrial area</x:v>
      </x:c>
      <x:c r="G776" s="14" t="n">
        <x:f>COUNTIFS('Unit details'!$B$4039:$B$4039,$A776,'Unit details'!$V$4039:$V$4039,$A776&amp;" — "&amp;$B776,'Unit details'!$H$4039:$H$4039,"Current",'Unit details'!$E$4039:$E$4039,"Town")</x:f>
        <x:v>0</x:v>
      </x:c>
      <x:c r="H776" s="14" t="n">
        <x:f>COUNTIFS('Unit details'!$B$4039:$B$4039,$A776,'Unit details'!$V$4039:$V$4039,$A776&amp;" — "&amp;$B776,'Unit details'!$H$4039:$H$4039,"Current",'Unit details'!$E$4039:$E$4039,"Nearby")</x:f>
        <x:v>0</x:v>
      </x:c>
      <x:c r="I776" s="14" t="n">
        <x:f>COUNTIFS('Unit details'!$B$4039:$B$4039,$A776,'Unit details'!$V$4039:$V$4039,$A776&amp;" — "&amp;$B776,'Unit details'!$H$4039:$H$4039,"Current")</x:f>
        <x:v>0</x:v>
      </x:c>
      <x:c r="J776" s="14" t="n">
        <x:f>SUMIFS('Unit details'!$Y$4039:$Y$4039,'Unit details'!$B$4039:$B$4039,$A776,'Unit details'!$V$4039:$V$4039,$A776&amp;" — "&amp;$B776,'Unit details'!$H$4039:$H$4039,"Future")</x:f>
        <x:v>0</x:v>
      </x:c>
      <x:c r="K776" s="14" t="n">
        <x:f>COUNTIFS('Unit details'!$B$4039:$B$4039,$A776,'Unit details'!$V$4039:$V$4039,$A776&amp;" — "&amp;$B776,'Unit details'!$H$4039:$H$4039,"Uncertain")</x:f>
        <x:v>0</x:v>
      </x:c>
      <x:c r="L776" s="15" t="str">
        <x:v>Identified from current advertising; named scheme does not itself establish any exact number of vacant units.</x:v>
      </x:c>
      <x:c r="M776" s="15" t="str">
        <x:v>https://www.zoopla.co.uk/to-rent/commercial/details/73605322/</x:v>
      </x:c>
      <x:c r="N776" s="15" t="str">
        <x:v>https://www.rightmove.co.uk/properties/761103605372656#/?channel=COM_LET
https://property.kemsley.com/property/details/8907511/unit-3-radford-business-centre-radford-way-billericay-essex-cm12-industrial</x:v>
      </x:c>
    </x:row>
    <x:row r="777" ht="62" customHeight="1">
      <x:c r="A777" s="15" t="str">
        <x:v>Bishop's Stortford</x:v>
      </x:c>
      <x:c r="B777" s="15" t="str">
        <x:v>Chelmsford Road Industrial Estate</x:v>
      </x:c>
      <x:c r="C777" s="15" t="str">
        <x:v>Dunmow</x:v>
      </x:c>
      <x:c r="D777" s="14"/>
      <x:c r="E777" s="30" t="str">
        <x:v>Context</x:v>
      </x:c>
      <x:c r="F777" s="30" t="str">
        <x:v>Standalone / other premises</x:v>
      </x:c>
      <x:c r="G777" s="14" t="n">
        <x:f>COUNTIFS('Unit details'!$B$1596:$B$1597,$A777,'Unit details'!$V$1596:$V$1597,$A777&amp;" — "&amp;$B777,'Unit details'!$H$1596:$H$1597,"Current",'Unit details'!$E$1596:$E$1597,"Town")</x:f>
        <x:v>0</x:v>
      </x:c>
      <x:c r="H777" s="14" t="n">
        <x:f>COUNTIFS('Unit details'!$B$1596:$B$1597,$A777,'Unit details'!$V$1596:$V$1597,$A777&amp;" — "&amp;$B777,'Unit details'!$H$1596:$H$1597,"Current",'Unit details'!$E$1596:$E$1597,"Nearby")</x:f>
        <x:v>0</x:v>
      </x:c>
      <x:c r="I777" s="14" t="n">
        <x:f>COUNTIFS('Unit details'!$B$1596:$B$1597,$A777,'Unit details'!$V$1596:$V$1597,$A777&amp;" — "&amp;$B777,'Unit details'!$H$1596:$H$1597,"Current")</x:f>
        <x:v>2</x:v>
      </x:c>
      <x:c r="J777" s="14" t="n">
        <x:f>SUMIFS('Unit details'!$Y$1596:$Y$1597,'Unit details'!$B$1596:$B$1597,$A777,'Unit details'!$V$1596:$V$1597,$A777&amp;" — "&amp;$B777,'Unit details'!$H$1596:$H$1597,"Future")</x:f>
        <x:v>0</x:v>
      </x:c>
      <x:c r="K777" s="14" t="n">
        <x:f>COUNTIFS('Unit details'!$B$1596:$B$1597,$A777,'Unit details'!$V$1596:$V$1597,$A777&amp;" — "&amp;$B777,'Unit details'!$H$1596:$H$1597,"Uncertain")</x:f>
        <x:v>0</x:v>
      </x:c>
      <x:c r="L777" s="15" t="str">
        <x:v>Identified from current advertising; named scheme does not itself establish any exact number of vacant units.</x:v>
      </x:c>
      <x:c r="M777" s="15" t="str">
        <x:v>https://www.rightmove.co.uk/properties/775983561469168#/?channel=COM_LET</x:v>
      </x:c>
      <x:c r="N777" s="15" t="str">
        <x:v>https://fennwright.co.uk/property/unit-7-zone-a-chelmsford-road-industrial-estate-chelmsford-road-dunmow-essex-cm6/
https://www.rightmove.co.uk/properties/759311660430960#/?channel=COM_LET</x:v>
      </x:c>
    </x:row>
    <x:row r="778" ht="42" customHeight="1">
      <x:c r="A778" s="15" t="str">
        <x:v>Bishop's Stortford</x:v>
      </x:c>
      <x:c r="B778" s="15" t="str">
        <x:v>Flitch Industrial Estate</x:v>
      </x:c>
      <x:c r="C778" s="15" t="str">
        <x:v>Dunmow</x:v>
      </x:c>
      <x:c r="D778" s="14"/>
      <x:c r="E778" s="30" t="str">
        <x:v>Context</x:v>
      </x:c>
      <x:c r="F778" s="30" t="str">
        <x:v>Standalone / other premises</x:v>
      </x:c>
      <x:c r="G778" s="14" t="n">
        <x:f>COUNTIFS('Unit details'!$B$1598:$B$1598,$A778,'Unit details'!$V$1598:$V$1598,$A778&amp;" — "&amp;$B778,'Unit details'!$H$1598:$H$1598,"Current",'Unit details'!$E$1598:$E$1598,"Town")</x:f>
        <x:v>0</x:v>
      </x:c>
      <x:c r="H778" s="14" t="n">
        <x:f>COUNTIFS('Unit details'!$B$1598:$B$1598,$A778,'Unit details'!$V$1598:$V$1598,$A778&amp;" — "&amp;$B778,'Unit details'!$H$1598:$H$1598,"Current",'Unit details'!$E$1598:$E$1598,"Nearby")</x:f>
        <x:v>0</x:v>
      </x:c>
      <x:c r="I778" s="14" t="n">
        <x:f>COUNTIFS('Unit details'!$B$1598:$B$1598,$A778,'Unit details'!$V$1598:$V$1598,$A778&amp;" — "&amp;$B778,'Unit details'!$H$1598:$H$1598,"Current")</x:f>
        <x:v>1</x:v>
      </x:c>
      <x:c r="J778" s="14" t="n">
        <x:f>SUMIFS('Unit details'!$Y$1598:$Y$1598,'Unit details'!$B$1598:$B$1598,$A778,'Unit details'!$V$1598:$V$1598,$A778&amp;" — "&amp;$B778,'Unit details'!$H$1598:$H$1598,"Future")</x:f>
        <x:v>0</x:v>
      </x:c>
      <x:c r="K778" s="14" t="n">
        <x:f>COUNTIFS('Unit details'!$B$1598:$B$1598,$A778,'Unit details'!$V$1598:$V$1598,$A778&amp;" — "&amp;$B778,'Unit details'!$H$1598:$H$1598,"Uncertain")</x:f>
        <x:v>0</x:v>
      </x:c>
      <x:c r="L778" s="15" t="str">
        <x:v>Identified from current advertising; named scheme does not itself establish any exact number of vacant units.</x:v>
      </x:c>
      <x:c r="M778" s="15" t="str">
        <x:v>https://www.rightmove.co.uk/properties/754426552348560#/?channel=COM_LET</x:v>
      </x:c>
      <x:c r="N778" s="15" t="str"/>
    </x:row>
    <x:row r="779" ht="42" customHeight="1">
      <x:c r="A779" s="15" t="str">
        <x:v>Bishop's Stortford</x:v>
      </x:c>
      <x:c r="B779" s="15" t="str">
        <x:v>Martels Industrial Estate</x:v>
      </x:c>
      <x:c r="C779" s="15" t="str">
        <x:v>Great Dunmow</x:v>
      </x:c>
      <x:c r="D779" s="14" t="n">
        <x:v>10395</x:v>
      </x:c>
      <x:c r="E779" s="30" t="str">
        <x:v>Context</x:v>
      </x:c>
      <x:c r="F779" s="30" t="str">
        <x:v>Standalone / other premises</x:v>
      </x:c>
      <x:c r="G779" s="14" t="n">
        <x:f>COUNTIFS('Unit details'!$B$1599:$B$1599,$A779,'Unit details'!$V$1599:$V$1599,$A779&amp;" — "&amp;$B779,'Unit details'!$H$1599:$H$1599,"Current",'Unit details'!$E$1599:$E$1599,"Town")</x:f>
        <x:v>0</x:v>
      </x:c>
      <x:c r="H779" s="14" t="n">
        <x:f>COUNTIFS('Unit details'!$B$1599:$B$1599,$A779,'Unit details'!$V$1599:$V$1599,$A779&amp;" — "&amp;$B779,'Unit details'!$H$1599:$H$1599,"Current",'Unit details'!$E$1599:$E$1599,"Nearby")</x:f>
        <x:v>0</x:v>
      </x:c>
      <x:c r="I779" s="14" t="n">
        <x:f>COUNTIFS('Unit details'!$B$1599:$B$1599,$A779,'Unit details'!$V$1599:$V$1599,$A779&amp;" — "&amp;$B779,'Unit details'!$H$1599:$H$1599,"Current")</x:f>
        <x:v>1</x:v>
      </x:c>
      <x:c r="J779" s="14" t="n">
        <x:f>SUMIFS('Unit details'!$Y$1599:$Y$1599,'Unit details'!$B$1599:$B$1599,$A779,'Unit details'!$V$1599:$V$1599,$A779&amp;" — "&amp;$B779,'Unit details'!$H$1599:$H$1599,"Future")</x:f>
        <x:v>0</x:v>
      </x:c>
      <x:c r="K779" s="14" t="n">
        <x:f>COUNTIFS('Unit details'!$B$1599:$B$1599,$A779,'Unit details'!$V$1599:$V$1599,$A779&amp;" — "&amp;$B779,'Unit details'!$H$1599:$H$1599,"Uncertain")</x:f>
        <x:v>0</x:v>
      </x:c>
      <x:c r="L779" s="15" t="str">
        <x:v>Identified from current advertising; named scheme does not itself establish any exact number of vacant units.</x:v>
      </x:c>
      <x:c r="M779" s="15" t="str">
        <x:v>https://www.rightmove.co.uk/properties/773394170311152#/?channel=COM_LET</x:v>
      </x:c>
      <x:c r="N779" s="15" t="str"/>
    </x:row>
    <x:row r="780" ht="42" customHeight="1">
      <x:c r="A780" s="15" t="str">
        <x:v>Bishop's Stortford</x:v>
      </x:c>
      <x:c r="B780" s="15" t="str">
        <x:v>Oak Industrial Park</x:v>
      </x:c>
      <x:c r="C780" s="15" t="str">
        <x:v>Great Dunmow</x:v>
      </x:c>
      <x:c r="D780" s="14" t="n">
        <x:v>10395</x:v>
      </x:c>
      <x:c r="E780" s="30" t="str">
        <x:v>Context</x:v>
      </x:c>
      <x:c r="F780" s="30" t="str">
        <x:v>Standalone / other premises</x:v>
      </x:c>
      <x:c r="G780" s="14" t="n">
        <x:f>COUNTIFS('Unit details'!$B$1600:$B$1600,$A780,'Unit details'!$V$1600:$V$1600,$A780&amp;" — "&amp;$B780,'Unit details'!$H$1600:$H$1600,"Current",'Unit details'!$E$1600:$E$1600,"Town")</x:f>
        <x:v>0</x:v>
      </x:c>
      <x:c r="H780" s="14" t="n">
        <x:f>COUNTIFS('Unit details'!$B$1600:$B$1600,$A780,'Unit details'!$V$1600:$V$1600,$A780&amp;" — "&amp;$B780,'Unit details'!$H$1600:$H$1600,"Current",'Unit details'!$E$1600:$E$1600,"Nearby")</x:f>
        <x:v>0</x:v>
      </x:c>
      <x:c r="I780" s="14" t="n">
        <x:f>COUNTIFS('Unit details'!$B$1600:$B$1600,$A780,'Unit details'!$V$1600:$V$1600,$A780&amp;" — "&amp;$B780,'Unit details'!$H$1600:$H$1600,"Current")</x:f>
        <x:v>1</x:v>
      </x:c>
      <x:c r="J780" s="14" t="n">
        <x:f>SUMIFS('Unit details'!$Y$1600:$Y$1600,'Unit details'!$B$1600:$B$1600,$A780,'Unit details'!$V$1600:$V$1600,$A780&amp;" — "&amp;$B780,'Unit details'!$H$1600:$H$1600,"Future")</x:f>
        <x:v>0</x:v>
      </x:c>
      <x:c r="K780" s="14" t="n">
        <x:f>COUNTIFS('Unit details'!$B$1600:$B$1600,$A780,'Unit details'!$V$1600:$V$1600,$A780&amp;" — "&amp;$B780,'Unit details'!$H$1600:$H$1600,"Uncertain")</x:f>
        <x:v>0</x:v>
      </x:c>
      <x:c r="L780" s="15" t="str">
        <x:v>Identified from current advertising; named scheme does not itself establish any exact number of vacant units.</x:v>
      </x:c>
      <x:c r="M780" s="15" t="str">
        <x:v>https://www.rightmove.co.uk/properties/721598802471089#/?channel=COM_LET</x:v>
      </x:c>
      <x:c r="N780" s="15" t="str"/>
    </x:row>
    <x:row r="781" ht="42" customHeight="1">
      <x:c r="A781" s="15" t="str">
        <x:v>Bishop's Stortford</x:v>
      </x:c>
      <x:c r="B781" s="15" t="str">
        <x:v>Peek Business Centre</x:v>
      </x:c>
      <x:c r="C781" s="15" t="str">
        <x:v>Dunmow</x:v>
      </x:c>
      <x:c r="D781" s="14"/>
      <x:c r="E781" s="30" t="str">
        <x:v>Context</x:v>
      </x:c>
      <x:c r="F781" s="30" t="str">
        <x:v>Standalone / other premises</x:v>
      </x:c>
      <x:c r="G781" s="14" t="n">
        <x:f>COUNTIFS('Unit details'!$B$1601:$B$1624,$A781,'Unit details'!$V$1601:$V$1624,$A781&amp;" — "&amp;$B781,'Unit details'!$H$1601:$H$1624,"Current",'Unit details'!$E$1601:$E$1624,"Town")</x:f>
        <x:v>0</x:v>
      </x:c>
      <x:c r="H781" s="14" t="n">
        <x:f>COUNTIFS('Unit details'!$B$1601:$B$1624,$A781,'Unit details'!$V$1601:$V$1624,$A781&amp;" — "&amp;$B781,'Unit details'!$H$1601:$H$1624,"Current",'Unit details'!$E$1601:$E$1624,"Nearby")</x:f>
        <x:v>0</x:v>
      </x:c>
      <x:c r="I781" s="14" t="n">
        <x:f>COUNTIFS('Unit details'!$B$1601:$B$1624,$A781,'Unit details'!$V$1601:$V$1624,$A781&amp;" — "&amp;$B781,'Unit details'!$H$1601:$H$1624,"Current")</x:f>
        <x:v>1</x:v>
      </x:c>
      <x:c r="J781" s="14" t="n">
        <x:f>SUMIFS('Unit details'!$Y$1601:$Y$1624,'Unit details'!$B$1601:$B$1624,$A781,'Unit details'!$V$1601:$V$1624,$A781&amp;" — "&amp;$B781,'Unit details'!$H$1601:$H$1624,"Future")</x:f>
        <x:v>1</x:v>
      </x:c>
      <x:c r="K781" s="14" t="n">
        <x:f>COUNTIFS('Unit details'!$B$1601:$B$1624,$A781,'Unit details'!$V$1601:$V$1624,$A781&amp;" — "&amp;$B781,'Unit details'!$H$1601:$H$1624,"Uncertain")</x:f>
        <x:v>0</x:v>
      </x:c>
      <x:c r="L781" s="15" t="str">
        <x:v>Identified from current advertising; named scheme does not itself establish any exact number of vacant units.</x:v>
      </x:c>
      <x:c r="M781" s="15" t="str">
        <x:v>https://www.rightmove.co.uk/properties/765645889986305#/?channel=COM_LET</x:v>
      </x:c>
      <x:c r="N781" s="15" t="str">
        <x:v>https://www.rightmove.co.uk/properties/778849659469569#/?channel=COM_LET</x:v>
      </x:c>
    </x:row>
    <x:row r="782" ht="42" customHeight="1">
      <x:c r="A782" s="15" t="str">
        <x:v>Bishop's Stortford</x:v>
      </x:c>
      <x:c r="B782" s="15" t="str">
        <x:v>Standalone / estate not named</x:v>
      </x:c>
      <x:c r="C782" s="15" t="str">
        <x:v>Saffron Walden</x:v>
      </x:c>
      <x:c r="D782" s="14" t="n">
        <x:v>16610</x:v>
      </x:c>
      <x:c r="E782" s="30" t="str">
        <x:v>Context</x:v>
      </x:c>
      <x:c r="F782" s="30" t="str">
        <x:v>Standalone / other premises</x:v>
      </x:c>
      <x:c r="G782" s="14" t="n">
        <x:f>COUNTIFS('Unit details'!$B$1602:$B$1635,$A782,'Unit details'!$V$1602:$V$1635,$A782&amp;" — "&amp;$B782,'Unit details'!$H$1602:$H$1635,"Current",'Unit details'!$E$1602:$E$1635,"Town")</x:f>
        <x:v>9</x:v>
      </x:c>
      <x:c r="H782" s="14" t="n">
        <x:f>COUNTIFS('Unit details'!$B$1602:$B$1635,$A782,'Unit details'!$V$1602:$V$1635,$A782&amp;" — "&amp;$B782,'Unit details'!$H$1602:$H$1635,"Current",'Unit details'!$E$1602:$E$1635,"Nearby")</x:f>
        <x:v>4</x:v>
      </x:c>
      <x:c r="I782" s="14" t="n">
        <x:f>COUNTIFS('Unit details'!$B$1602:$B$1635,$A782,'Unit details'!$V$1602:$V$1635,$A782&amp;" — "&amp;$B782,'Unit details'!$H$1602:$H$1635,"Current")</x:f>
        <x:v>21</x:v>
      </x:c>
      <x:c r="J782" s="14" t="n">
        <x:f>SUMIFS('Unit details'!$Y$1602:$Y$1635,'Unit details'!$B$1602:$B$1635,$A782,'Unit details'!$V$1602:$V$1635,$A782&amp;" — "&amp;$B782,'Unit details'!$H$1602:$H$1635,"Future")</x:f>
        <x:v>2</x:v>
      </x:c>
      <x:c r="K782" s="14" t="n">
        <x:f>COUNTIFS('Unit details'!$B$1602:$B$1635,$A782,'Unit details'!$V$1602:$V$1635,$A782&amp;" — "&amp;$B782,'Unit details'!$H$1602:$H$1635,"Uncertain")</x:f>
        <x:v>6</x:v>
      </x:c>
      <x:c r="L782" s="15" t="str">
        <x:v>Identified from marketing. Estate inventory is a minimum of evidenced named areas, not a council stock census.</x:v>
      </x:c>
      <x:c r="M782" s="15" t="str">
        <x:v>https://www.rightmove.co.uk/properties/91975473#/?channel=COM_LET</x:v>
      </x:c>
      <x:c r="N782" s="15" t="str"/>
    </x:row>
    <x:row r="783" ht="42" customHeight="1">
      <x:c r="A783" s="15" t="str">
        <x:v>Bishop's Stortford</x:v>
      </x:c>
      <x:c r="B783" s="15" t="str">
        <x:v>Standalone: Butlers Lane, Saffron Walden, Essex</x:v>
      </x:c>
      <x:c r="C783" s="15" t="str">
        <x:v>Saffron Walden</x:v>
      </x:c>
      <x:c r="D783" s="14" t="n">
        <x:v>16610</x:v>
      </x:c>
      <x:c r="E783" s="30" t="str">
        <x:v>Context</x:v>
      </x:c>
      <x:c r="F783" s="30" t="str">
        <x:v>Standalone / other premises</x:v>
      </x:c>
      <x:c r="G783" s="14" t="n">
        <x:f>COUNTIFS('Unit details'!$B$4039:$B$4039,$A783,'Unit details'!$V$4039:$V$4039,$A783&amp;" — "&amp;$B783,'Unit details'!$H$4039:$H$4039,"Current",'Unit details'!$E$4039:$E$4039,"Town")</x:f>
        <x:v>0</x:v>
      </x:c>
      <x:c r="H783" s="14" t="n">
        <x:f>COUNTIFS('Unit details'!$B$4039:$B$4039,$A783,'Unit details'!$V$4039:$V$4039,$A783&amp;" — "&amp;$B783,'Unit details'!$H$4039:$H$4039,"Current",'Unit details'!$E$4039:$E$4039,"Nearby")</x:f>
        <x:v>0</x:v>
      </x:c>
      <x:c r="I783" s="14" t="n">
        <x:f>COUNTIFS('Unit details'!$B$4039:$B$4039,$A783,'Unit details'!$V$4039:$V$4039,$A783&amp;" — "&amp;$B783,'Unit details'!$H$4039:$H$4039,"Current")</x:f>
        <x:v>0</x:v>
      </x:c>
      <x:c r="J783" s="14" t="n">
        <x:f>SUMIFS('Unit details'!$Y$4039:$Y$4039,'Unit details'!$B$4039:$B$4039,$A783,'Unit details'!$V$4039:$V$4039,$A783&amp;" — "&amp;$B783,'Unit details'!$H$4039:$H$4039,"Future")</x:f>
        <x:v>0</x:v>
      </x:c>
      <x:c r="K783" s="14" t="n">
        <x:f>COUNTIFS('Unit details'!$B$4039:$B$4039,$A783,'Unit details'!$V$4039:$V$4039,$A783&amp;" — "&amp;$B783,'Unit details'!$H$4039:$H$4039,"Uncertain")</x:f>
        <x:v>0</x:v>
      </x:c>
      <x:c r="L783" s="15" t="str">
        <x:v>Identified from current advertising; named scheme does not itself establish any exact number of vacant units.</x:v>
      </x:c>
      <x:c r="M783" s="15" t="str">
        <x:v>https://www.rightmove.co.uk/properties/91975473#/?channel=COM_LET</x:v>
      </x:c>
      <x:c r="N783" s="15" t="str"/>
    </x:row>
    <x:row r="784" ht="42" customHeight="1">
      <x:c r="A784" s="15" t="str">
        <x:v>Bishop's Stortford</x:v>
      </x:c>
      <x:c r="B784" s="15" t="str">
        <x:v>Standalone: Chelmsford Road, Great Dunmow CM6</x:v>
      </x:c>
      <x:c r="C784" s="15" t="str">
        <x:v>Great Dunmow</x:v>
      </x:c>
      <x:c r="D784" s="14" t="n">
        <x:v>10395</x:v>
      </x:c>
      <x:c r="E784" s="30" t="str">
        <x:v>Context</x:v>
      </x:c>
      <x:c r="F784" s="30" t="str">
        <x:v>Standalone / other premises</x:v>
      </x:c>
      <x:c r="G784" s="14" t="n">
        <x:f>COUNTIFS('Unit details'!$B$4039:$B$4039,$A784,'Unit details'!$V$4039:$V$4039,$A784&amp;" — "&amp;$B784,'Unit details'!$H$4039:$H$4039,"Current",'Unit details'!$E$4039:$E$4039,"Town")</x:f>
        <x:v>0</x:v>
      </x:c>
      <x:c r="H784" s="14" t="n">
        <x:f>COUNTIFS('Unit details'!$B$4039:$B$4039,$A784,'Unit details'!$V$4039:$V$4039,$A784&amp;" — "&amp;$B784,'Unit details'!$H$4039:$H$4039,"Current",'Unit details'!$E$4039:$E$4039,"Nearby")</x:f>
        <x:v>0</x:v>
      </x:c>
      <x:c r="I784" s="14" t="n">
        <x:f>COUNTIFS('Unit details'!$B$4039:$B$4039,$A784,'Unit details'!$V$4039:$V$4039,$A784&amp;" — "&amp;$B784,'Unit details'!$H$4039:$H$4039,"Current")</x:f>
        <x:v>0</x:v>
      </x:c>
      <x:c r="J784" s="14" t="n">
        <x:f>SUMIFS('Unit details'!$Y$4039:$Y$4039,'Unit details'!$B$4039:$B$4039,$A784,'Unit details'!$V$4039:$V$4039,$A784&amp;" — "&amp;$B784,'Unit details'!$H$4039:$H$4039,"Future")</x:f>
        <x:v>0</x:v>
      </x:c>
      <x:c r="K784" s="14" t="n">
        <x:f>COUNTIFS('Unit details'!$B$4039:$B$4039,$A784,'Unit details'!$V$4039:$V$4039,$A784&amp;" — "&amp;$B784,'Unit details'!$H$4039:$H$4039,"Uncertain")</x:f>
        <x:v>0</x:v>
      </x:c>
      <x:c r="L784" s="15" t="str">
        <x:v>Identified from current advertising; named scheme does not itself establish any exact number of vacant units.</x:v>
      </x:c>
      <x:c r="M784" s="15" t="str">
        <x:v>https://www.zoopla.co.uk/to-rent/commercial/details/71885867/</x:v>
      </x:c>
      <x:c r="N784" s="15" t="str"/>
    </x:row>
    <x:row r="785" ht="42" customHeight="1">
      <x:c r="A785" s="15" t="str">
        <x:v>Bishop's Stortford</x:v>
      </x:c>
      <x:c r="B785" s="15" t="str">
        <x:v>Standalone: Dunmow</x:v>
      </x:c>
      <x:c r="C785" s="15" t="str">
        <x:v>Dunmow</x:v>
      </x:c>
      <x:c r="D785" s="14"/>
      <x:c r="E785" s="30" t="str">
        <x:v>Context</x:v>
      </x:c>
      <x:c r="F785" s="30" t="str">
        <x:v>Standalone / other premises</x:v>
      </x:c>
      <x:c r="G785" s="14" t="n">
        <x:f>COUNTIFS('Unit details'!$B$4039:$B$4039,$A785,'Unit details'!$V$4039:$V$4039,$A785&amp;" — "&amp;$B785,'Unit details'!$H$4039:$H$4039,"Current",'Unit details'!$E$4039:$E$4039,"Town")</x:f>
        <x:v>0</x:v>
      </x:c>
      <x:c r="H785" s="14" t="n">
        <x:f>COUNTIFS('Unit details'!$B$4039:$B$4039,$A785,'Unit details'!$V$4039:$V$4039,$A785&amp;" — "&amp;$B785,'Unit details'!$H$4039:$H$4039,"Current",'Unit details'!$E$4039:$E$4039,"Nearby")</x:f>
        <x:v>0</x:v>
      </x:c>
      <x:c r="I785" s="14" t="n">
        <x:f>COUNTIFS('Unit details'!$B$4039:$B$4039,$A785,'Unit details'!$V$4039:$V$4039,$A785&amp;" — "&amp;$B785,'Unit details'!$H$4039:$H$4039,"Current")</x:f>
        <x:v>0</x:v>
      </x:c>
      <x:c r="J785" s="14" t="n">
        <x:f>SUMIFS('Unit details'!$Y$4039:$Y$4039,'Unit details'!$B$4039:$B$4039,$A785,'Unit details'!$V$4039:$V$4039,$A785&amp;" — "&amp;$B785,'Unit details'!$H$4039:$H$4039,"Future")</x:f>
        <x:v>0</x:v>
      </x:c>
      <x:c r="K785" s="14" t="n">
        <x:f>COUNTIFS('Unit details'!$B$4039:$B$4039,$A785,'Unit details'!$V$4039:$V$4039,$A785&amp;" — "&amp;$B785,'Unit details'!$H$4039:$H$4039,"Uncertain")</x:f>
        <x:v>0</x:v>
      </x:c>
      <x:c r="L785" s="15" t="str">
        <x:v>Identified from current advertising; named scheme does not itself establish any exact number of vacant units.</x:v>
      </x:c>
      <x:c r="M785" s="15" t="str">
        <x:v>https://www.rightmove.co.uk/properties/170364953#/?channel=COM_LET</x:v>
      </x:c>
      <x:c r="N785" s="15" t="str">
        <x:v>https://www.rightmove.co.uk/properties/94740933#/?channel=COM_LET</x:v>
      </x:c>
    </x:row>
    <x:row r="786" ht="42" customHeight="1">
      <x:c r="A786" s="15" t="str">
        <x:v>Bishop's Stortford</x:v>
      </x:c>
      <x:c r="B786" s="15" t="str">
        <x:v>Standalone: Dunmow Road, Bishops Stortford CM23</x:v>
      </x:c>
      <x:c r="C786" s="15" t="str">
        <x:v>Dunmow</x:v>
      </x:c>
      <x:c r="D786" s="14"/>
      <x:c r="E786" s="30" t="str">
        <x:v>Context</x:v>
      </x:c>
      <x:c r="F786" s="30" t="str">
        <x:v>Standalone / other premises</x:v>
      </x:c>
      <x:c r="G786" s="14" t="n">
        <x:f>COUNTIFS('Unit details'!$B$4039:$B$4039,$A786,'Unit details'!$V$4039:$V$4039,$A786&amp;" — "&amp;$B786,'Unit details'!$H$4039:$H$4039,"Current",'Unit details'!$E$4039:$E$4039,"Town")</x:f>
        <x:v>0</x:v>
      </x:c>
      <x:c r="H786" s="14" t="n">
        <x:f>COUNTIFS('Unit details'!$B$4039:$B$4039,$A786,'Unit details'!$V$4039:$V$4039,$A786&amp;" — "&amp;$B786,'Unit details'!$H$4039:$H$4039,"Current",'Unit details'!$E$4039:$E$4039,"Nearby")</x:f>
        <x:v>0</x:v>
      </x:c>
      <x:c r="I786" s="14" t="n">
        <x:f>COUNTIFS('Unit details'!$B$4039:$B$4039,$A786,'Unit details'!$V$4039:$V$4039,$A786&amp;" — "&amp;$B786,'Unit details'!$H$4039:$H$4039,"Current")</x:f>
        <x:v>0</x:v>
      </x:c>
      <x:c r="J786" s="14" t="n">
        <x:f>SUMIFS('Unit details'!$Y$4039:$Y$4039,'Unit details'!$B$4039:$B$4039,$A786,'Unit details'!$V$4039:$V$4039,$A786&amp;" — "&amp;$B786,'Unit details'!$H$4039:$H$4039,"Future")</x:f>
        <x:v>0</x:v>
      </x:c>
      <x:c r="K786" s="14" t="n">
        <x:f>COUNTIFS('Unit details'!$B$4039:$B$4039,$A786,'Unit details'!$V$4039:$V$4039,$A786&amp;" — "&amp;$B786,'Unit details'!$H$4039:$H$4039,"Uncertain")</x:f>
        <x:v>0</x:v>
      </x:c>
      <x:c r="L786" s="15" t="str">
        <x:v>Identified from current advertising; named scheme does not itself establish any exact number of vacant units.</x:v>
      </x:c>
      <x:c r="M786" s="15" t="str">
        <x:v>https://www.zoopla.co.uk/to-rent/commercial/details/74453624/</x:v>
      </x:c>
      <x:c r="N786" s="15" t="str">
        <x:v>https://www.zoopla.co.uk/to-rent/commercial/details/73821888/</x:v>
      </x:c>
    </x:row>
    <x:row r="787" ht="42" customHeight="1">
      <x:c r="A787" s="15" t="str">
        <x:v>Bishop's Stortford</x:v>
      </x:c>
      <x:c r="B787" s="15" t="str">
        <x:v>Standalone: Dunmow,CM6</x:v>
      </x:c>
      <x:c r="C787" s="15" t="str">
        <x:v>Dunmow</x:v>
      </x:c>
      <x:c r="D787" s="14"/>
      <x:c r="E787" s="30" t="str">
        <x:v>Context</x:v>
      </x:c>
      <x:c r="F787" s="30" t="str">
        <x:v>Standalone / other premises</x:v>
      </x:c>
      <x:c r="G787" s="14" t="n">
        <x:f>COUNTIFS('Unit details'!$B$4039:$B$4039,$A787,'Unit details'!$V$4039:$V$4039,$A787&amp;" — "&amp;$B787,'Unit details'!$H$4039:$H$4039,"Current",'Unit details'!$E$4039:$E$4039,"Town")</x:f>
        <x:v>0</x:v>
      </x:c>
      <x:c r="H787" s="14" t="n">
        <x:f>COUNTIFS('Unit details'!$B$4039:$B$4039,$A787,'Unit details'!$V$4039:$V$4039,$A787&amp;" — "&amp;$B787,'Unit details'!$H$4039:$H$4039,"Current",'Unit details'!$E$4039:$E$4039,"Nearby")</x:f>
        <x:v>0</x:v>
      </x:c>
      <x:c r="I787" s="14" t="n">
        <x:f>COUNTIFS('Unit details'!$B$4039:$B$4039,$A787,'Unit details'!$V$4039:$V$4039,$A787&amp;" — "&amp;$B787,'Unit details'!$H$4039:$H$4039,"Current")</x:f>
        <x:v>0</x:v>
      </x:c>
      <x:c r="J787" s="14" t="n">
        <x:f>SUMIFS('Unit details'!$Y$4039:$Y$4039,'Unit details'!$B$4039:$B$4039,$A787,'Unit details'!$V$4039:$V$4039,$A787&amp;" — "&amp;$B787,'Unit details'!$H$4039:$H$4039,"Future")</x:f>
        <x:v>0</x:v>
      </x:c>
      <x:c r="K787" s="14" t="n">
        <x:f>COUNTIFS('Unit details'!$B$4039:$B$4039,$A787,'Unit details'!$V$4039:$V$4039,$A787&amp;" — "&amp;$B787,'Unit details'!$H$4039:$H$4039,"Uncertain")</x:f>
        <x:v>0</x:v>
      </x:c>
      <x:c r="L787" s="15" t="str">
        <x:v>Identified from current advertising; named scheme does not itself establish any exact number of vacant units.</x:v>
      </x:c>
      <x:c r="M787" s="15" t="str">
        <x:v>https://www.rightmove.co.uk/properties/754787795200705#/?channel=COM_LET</x:v>
      </x:c>
      <x:c r="N787" s="15" t="str"/>
    </x:row>
    <x:row r="788" ht="62" customHeight="1">
      <x:c r="A788" s="15" t="str">
        <x:v>Bishop's Stortford</x:v>
      </x:c>
      <x:c r="B788" s="15" t="str">
        <x:v>Standalone: Great Dunmow</x:v>
      </x:c>
      <x:c r="C788" s="15" t="str">
        <x:v>Great Dunmow</x:v>
      </x:c>
      <x:c r="D788" s="14" t="n">
        <x:v>10395</x:v>
      </x:c>
      <x:c r="E788" s="30" t="str">
        <x:v>Context</x:v>
      </x:c>
      <x:c r="F788" s="30" t="str">
        <x:v>Standalone / other premises</x:v>
      </x:c>
      <x:c r="G788" s="14" t="n">
        <x:f>COUNTIFS('Unit details'!$B$4039:$B$4039,$A788,'Unit details'!$V$4039:$V$4039,$A788&amp;" — "&amp;$B788,'Unit details'!$H$4039:$H$4039,"Current",'Unit details'!$E$4039:$E$4039,"Town")</x:f>
        <x:v>0</x:v>
      </x:c>
      <x:c r="H788" s="14" t="n">
        <x:f>COUNTIFS('Unit details'!$B$4039:$B$4039,$A788,'Unit details'!$V$4039:$V$4039,$A788&amp;" — "&amp;$B788,'Unit details'!$H$4039:$H$4039,"Current",'Unit details'!$E$4039:$E$4039,"Nearby")</x:f>
        <x:v>0</x:v>
      </x:c>
      <x:c r="I788" s="14" t="n">
        <x:f>COUNTIFS('Unit details'!$B$4039:$B$4039,$A788,'Unit details'!$V$4039:$V$4039,$A788&amp;" — "&amp;$B788,'Unit details'!$H$4039:$H$4039,"Current")</x:f>
        <x:v>0</x:v>
      </x:c>
      <x:c r="J788" s="14" t="n">
        <x:f>SUMIFS('Unit details'!$Y$4039:$Y$4039,'Unit details'!$B$4039:$B$4039,$A788,'Unit details'!$V$4039:$V$4039,$A788&amp;" — "&amp;$B788,'Unit details'!$H$4039:$H$4039,"Future")</x:f>
        <x:v>0</x:v>
      </x:c>
      <x:c r="K788" s="14" t="n">
        <x:f>COUNTIFS('Unit details'!$B$4039:$B$4039,$A788,'Unit details'!$V$4039:$V$4039,$A788&amp;" — "&amp;$B788,'Unit details'!$H$4039:$H$4039,"Uncertain")</x:f>
        <x:v>0</x:v>
      </x:c>
      <x:c r="L788" s="15" t="str">
        <x:v>Identified from current advertising; named scheme does not itself establish any exact number of vacant units. Further unit-specific sources are in Unit details.</x:v>
      </x:c>
      <x:c r="M788" s="15" t="str">
        <x:v>https://www.rightmove.co.uk/properties/94218315#/?channel=COM_LET</x:v>
      </x:c>
      <x:c r="N788" s="15" t="str">
        <x:v>https://www.rightmove.co.uk/properties/172780007#/?channel=COM_LET
https://www.rightmove.co.uk/properties/172779992#/?channel=COM_LET</x:v>
      </x:c>
    </x:row>
    <x:row r="789" ht="42" customHeight="1">
      <x:c r="A789" s="15" t="str">
        <x:v>Bishop's Stortford</x:v>
      </x:c>
      <x:c r="B789" s="15" t="str">
        <x:v>Standalone: Home Farm, Audley End, Audley End Road, Saffron Walden, Essex</x:v>
      </x:c>
      <x:c r="C789" s="15" t="str">
        <x:v>Saffron Walden</x:v>
      </x:c>
      <x:c r="D789" s="14" t="n">
        <x:v>16610</x:v>
      </x:c>
      <x:c r="E789" s="30" t="str">
        <x:v>Context</x:v>
      </x:c>
      <x:c r="F789" s="30" t="str">
        <x:v>Standalone / other premises</x:v>
      </x:c>
      <x:c r="G789" s="14" t="n">
        <x:f>COUNTIFS('Unit details'!$B$4039:$B$4039,$A789,'Unit details'!$V$4039:$V$4039,$A789&amp;" — "&amp;$B789,'Unit details'!$H$4039:$H$4039,"Current",'Unit details'!$E$4039:$E$4039,"Town")</x:f>
        <x:v>0</x:v>
      </x:c>
      <x:c r="H789" s="14" t="n">
        <x:f>COUNTIFS('Unit details'!$B$4039:$B$4039,$A789,'Unit details'!$V$4039:$V$4039,$A789&amp;" — "&amp;$B789,'Unit details'!$H$4039:$H$4039,"Current",'Unit details'!$E$4039:$E$4039,"Nearby")</x:f>
        <x:v>0</x:v>
      </x:c>
      <x:c r="I789" s="14" t="n">
        <x:f>COUNTIFS('Unit details'!$B$4039:$B$4039,$A789,'Unit details'!$V$4039:$V$4039,$A789&amp;" — "&amp;$B789,'Unit details'!$H$4039:$H$4039,"Current")</x:f>
        <x:v>0</x:v>
      </x:c>
      <x:c r="J789" s="14" t="n">
        <x:f>SUMIFS('Unit details'!$Y$4039:$Y$4039,'Unit details'!$B$4039:$B$4039,$A789,'Unit details'!$V$4039:$V$4039,$A789&amp;" — "&amp;$B789,'Unit details'!$H$4039:$H$4039,"Future")</x:f>
        <x:v>0</x:v>
      </x:c>
      <x:c r="K789" s="14" t="n">
        <x:f>COUNTIFS('Unit details'!$B$4039:$B$4039,$A789,'Unit details'!$V$4039:$V$4039,$A789&amp;" — "&amp;$B789,'Unit details'!$H$4039:$H$4039,"Uncertain")</x:f>
        <x:v>0</x:v>
      </x:c>
      <x:c r="L789" s="15" t="str">
        <x:v>Identified from current advertising; named scheme does not itself establish any exact number of vacant units.</x:v>
      </x:c>
      <x:c r="M789" s="15" t="str">
        <x:v>https://www.rightmove.co.uk/properties/783756028448257#/?channel=COM_LET</x:v>
      </x:c>
      <x:c r="N789" s="15" t="str"/>
    </x:row>
    <x:row r="790" ht="62" customHeight="1">
      <x:c r="A790" s="15" t="str">
        <x:v>Bishop's Stortford</x:v>
      </x:c>
      <x:c r="B790" s="15" t="str">
        <x:v>Standalone: Saffron Walden</x:v>
      </x:c>
      <x:c r="C790" s="15" t="str">
        <x:v>Saffron Walden</x:v>
      </x:c>
      <x:c r="D790" s="14" t="n">
        <x:v>16610</x:v>
      </x:c>
      <x:c r="E790" s="30" t="str">
        <x:v>Context</x:v>
      </x:c>
      <x:c r="F790" s="30" t="str">
        <x:v>Standalone / other premises</x:v>
      </x:c>
      <x:c r="G790" s="14" t="n">
        <x:f>COUNTIFS('Unit details'!$B$4039:$B$4039,$A790,'Unit details'!$V$4039:$V$4039,$A790&amp;" — "&amp;$B790,'Unit details'!$H$4039:$H$4039,"Current",'Unit details'!$E$4039:$E$4039,"Town")</x:f>
        <x:v>0</x:v>
      </x:c>
      <x:c r="H790" s="14" t="n">
        <x:f>COUNTIFS('Unit details'!$B$4039:$B$4039,$A790,'Unit details'!$V$4039:$V$4039,$A790&amp;" — "&amp;$B790,'Unit details'!$H$4039:$H$4039,"Current",'Unit details'!$E$4039:$E$4039,"Nearby")</x:f>
        <x:v>0</x:v>
      </x:c>
      <x:c r="I790" s="14" t="n">
        <x:f>COUNTIFS('Unit details'!$B$4039:$B$4039,$A790,'Unit details'!$V$4039:$V$4039,$A790&amp;" — "&amp;$B790,'Unit details'!$H$4039:$H$4039,"Current")</x:f>
        <x:v>0</x:v>
      </x:c>
      <x:c r="J790" s="14" t="n">
        <x:f>SUMIFS('Unit details'!$Y$4039:$Y$4039,'Unit details'!$B$4039:$B$4039,$A790,'Unit details'!$V$4039:$V$4039,$A790&amp;" — "&amp;$B790,'Unit details'!$H$4039:$H$4039,"Future")</x:f>
        <x:v>0</x:v>
      </x:c>
      <x:c r="K790" s="14" t="n">
        <x:f>COUNTIFS('Unit details'!$B$4039:$B$4039,$A790,'Unit details'!$V$4039:$V$4039,$A790&amp;" — "&amp;$B790,'Unit details'!$H$4039:$H$4039,"Uncertain")</x:f>
        <x:v>0</x:v>
      </x:c>
      <x:c r="L790" s="15" t="str">
        <x:v>Identified from current advertising; named scheme does not itself establish any exact number of vacant units.</x:v>
      </x:c>
      <x:c r="M790" s="15" t="str">
        <x:v>https://www.rightmove.co.uk/properties/88821606#/?channel=COM_LET</x:v>
      </x:c>
      <x:c r="N790" s="15" t="str">
        <x:v>https://www.rightmove.co.uk/properties/87659421#/?channel=COM_LET
https://www.rightmove.co.uk/properties/160493594#/?channel=COM_LET</x:v>
      </x:c>
    </x:row>
    <x:row r="791" ht="42" customHeight="1">
      <x:c r="A791" s="15" t="str">
        <x:v>Bishop's Stortford</x:v>
      </x:c>
      <x:c r="B791" s="15" t="str">
        <x:v>Standalone: Storage Unit 1, Marshs, Cherry Street, Duton Hill, Dunmow CM6</x:v>
      </x:c>
      <x:c r="C791" s="15" t="str">
        <x:v>Dunmow</x:v>
      </x:c>
      <x:c r="D791" s="14"/>
      <x:c r="E791" s="30" t="str">
        <x:v>Context</x:v>
      </x:c>
      <x:c r="F791" s="30" t="str">
        <x:v>Standalone / other premises</x:v>
      </x:c>
      <x:c r="G791" s="14" t="n">
        <x:f>COUNTIFS('Unit details'!$B$4039:$B$4039,$A791,'Unit details'!$V$4039:$V$4039,$A791&amp;" — "&amp;$B791,'Unit details'!$H$4039:$H$4039,"Current",'Unit details'!$E$4039:$E$4039,"Town")</x:f>
        <x:v>0</x:v>
      </x:c>
      <x:c r="H791" s="14" t="n">
        <x:f>COUNTIFS('Unit details'!$B$4039:$B$4039,$A791,'Unit details'!$V$4039:$V$4039,$A791&amp;" — "&amp;$B791,'Unit details'!$H$4039:$H$4039,"Current",'Unit details'!$E$4039:$E$4039,"Nearby")</x:f>
        <x:v>0</x:v>
      </x:c>
      <x:c r="I791" s="14" t="n">
        <x:f>COUNTIFS('Unit details'!$B$4039:$B$4039,$A791,'Unit details'!$V$4039:$V$4039,$A791&amp;" — "&amp;$B791,'Unit details'!$H$4039:$H$4039,"Current")</x:f>
        <x:v>0</x:v>
      </x:c>
      <x:c r="J791" s="14" t="n">
        <x:f>SUMIFS('Unit details'!$Y$4039:$Y$4039,'Unit details'!$B$4039:$B$4039,$A791,'Unit details'!$V$4039:$V$4039,$A791&amp;" — "&amp;$B791,'Unit details'!$H$4039:$H$4039,"Future")</x:f>
        <x:v>0</x:v>
      </x:c>
      <x:c r="K791" s="14" t="n">
        <x:f>COUNTIFS('Unit details'!$B$4039:$B$4039,$A791,'Unit details'!$V$4039:$V$4039,$A791&amp;" — "&amp;$B791,'Unit details'!$H$4039:$H$4039,"Uncertain")</x:f>
        <x:v>0</x:v>
      </x:c>
      <x:c r="L791" s="15" t="str">
        <x:v>Identified from current advertising; named scheme does not itself establish any exact number of vacant units.</x:v>
      </x:c>
      <x:c r="M791" s="15" t="str">
        <x:v>https://www.zoopla.co.uk/to-rent/commercial/details/73631660/</x:v>
      </x:c>
      <x:c r="N791" s="15" t="str">
        <x:v>https://www.rightmove.co.uk/properties/90524646#/?channel=COM_LET</x:v>
      </x:c>
    </x:row>
    <x:row r="792" ht="42" customHeight="1">
      <x:c r="A792" s="15" t="str">
        <x:v>Bishop's Stortford</x:v>
      </x:c>
      <x:c r="B792" s="15" t="str">
        <x:v>Standalone: Storage Unit 2, Marshs, Cherry Street, Duton Hill, Dunmow</x:v>
      </x:c>
      <x:c r="C792" s="15" t="str">
        <x:v>Dunmow</x:v>
      </x:c>
      <x:c r="D792" s="14"/>
      <x:c r="E792" s="30" t="str">
        <x:v>Context</x:v>
      </x:c>
      <x:c r="F792" s="30" t="str">
        <x:v>Standalone / other premises</x:v>
      </x:c>
      <x:c r="G792" s="14" t="n">
        <x:f>COUNTIFS('Unit details'!$B$4039:$B$4039,$A792,'Unit details'!$V$4039:$V$4039,$A792&amp;" — "&amp;$B792,'Unit details'!$H$4039:$H$4039,"Current",'Unit details'!$E$4039:$E$4039,"Town")</x:f>
        <x:v>0</x:v>
      </x:c>
      <x:c r="H792" s="14" t="n">
        <x:f>COUNTIFS('Unit details'!$B$4039:$B$4039,$A792,'Unit details'!$V$4039:$V$4039,$A792&amp;" — "&amp;$B792,'Unit details'!$H$4039:$H$4039,"Current",'Unit details'!$E$4039:$E$4039,"Nearby")</x:f>
        <x:v>0</x:v>
      </x:c>
      <x:c r="I792" s="14" t="n">
        <x:f>COUNTIFS('Unit details'!$B$4039:$B$4039,$A792,'Unit details'!$V$4039:$V$4039,$A792&amp;" — "&amp;$B792,'Unit details'!$H$4039:$H$4039,"Current")</x:f>
        <x:v>0</x:v>
      </x:c>
      <x:c r="J792" s="14" t="n">
        <x:f>SUMIFS('Unit details'!$Y$4039:$Y$4039,'Unit details'!$B$4039:$B$4039,$A792,'Unit details'!$V$4039:$V$4039,$A792&amp;" — "&amp;$B792,'Unit details'!$H$4039:$H$4039,"Future")</x:f>
        <x:v>0</x:v>
      </x:c>
      <x:c r="K792" s="14" t="n">
        <x:f>COUNTIFS('Unit details'!$B$4039:$B$4039,$A792,'Unit details'!$V$4039:$V$4039,$A792&amp;" — "&amp;$B792,'Unit details'!$H$4039:$H$4039,"Uncertain")</x:f>
        <x:v>0</x:v>
      </x:c>
      <x:c r="L792" s="15" t="str">
        <x:v>Identified from current advertising; named scheme does not itself establish any exact number of vacant units.</x:v>
      </x:c>
      <x:c r="M792" s="15" t="str">
        <x:v>https://www.zoopla.co.uk/to-rent/commercial/details/73631664/</x:v>
      </x:c>
      <x:c r="N792" s="15" t="str">
        <x:v>https://www.rightmove.co.uk/properties/90524649#/?channel=COM_LET</x:v>
      </x:c>
    </x:row>
    <x:row r="793" ht="42" customHeight="1">
      <x:c r="A793" s="15" t="str">
        <x:v>Bishop's Stortford</x:v>
      </x:c>
      <x:c r="B793" s="15" t="str">
        <x:v>Standalone: Unit 2, Marshs, Cherry Street, Duton Hill, Dunmow</x:v>
      </x:c>
      <x:c r="C793" s="15" t="str">
        <x:v>Dunmow</x:v>
      </x:c>
      <x:c r="D793" s="14"/>
      <x:c r="E793" s="30" t="str">
        <x:v>Context</x:v>
      </x:c>
      <x:c r="F793" s="30" t="str">
        <x:v>Standalone / other premises</x:v>
      </x:c>
      <x:c r="G793" s="14" t="n">
        <x:f>COUNTIFS('Unit details'!$B$4039:$B$4039,$A793,'Unit details'!$V$4039:$V$4039,$A793&amp;" — "&amp;$B793,'Unit details'!$H$4039:$H$4039,"Current",'Unit details'!$E$4039:$E$4039,"Town")</x:f>
        <x:v>0</x:v>
      </x:c>
      <x:c r="H793" s="14" t="n">
        <x:f>COUNTIFS('Unit details'!$B$4039:$B$4039,$A793,'Unit details'!$V$4039:$V$4039,$A793&amp;" — "&amp;$B793,'Unit details'!$H$4039:$H$4039,"Current",'Unit details'!$E$4039:$E$4039,"Nearby")</x:f>
        <x:v>0</x:v>
      </x:c>
      <x:c r="I793" s="14" t="n">
        <x:f>COUNTIFS('Unit details'!$B$4039:$B$4039,$A793,'Unit details'!$V$4039:$V$4039,$A793&amp;" — "&amp;$B793,'Unit details'!$H$4039:$H$4039,"Current")</x:f>
        <x:v>0</x:v>
      </x:c>
      <x:c r="J793" s="14" t="n">
        <x:f>SUMIFS('Unit details'!$Y$4039:$Y$4039,'Unit details'!$B$4039:$B$4039,$A793,'Unit details'!$V$4039:$V$4039,$A793&amp;" — "&amp;$B793,'Unit details'!$H$4039:$H$4039,"Future")</x:f>
        <x:v>0</x:v>
      </x:c>
      <x:c r="K793" s="14" t="n">
        <x:f>COUNTIFS('Unit details'!$B$4039:$B$4039,$A793,'Unit details'!$V$4039:$V$4039,$A793&amp;" — "&amp;$B793,'Unit details'!$H$4039:$H$4039,"Uncertain")</x:f>
        <x:v>0</x:v>
      </x:c>
      <x:c r="L793" s="15" t="str">
        <x:v>Identified from current advertising; named scheme does not itself establish any exact number of vacant units.</x:v>
      </x:c>
      <x:c r="M793" s="15" t="str">
        <x:v>https://www.zoopla.co.uk/to-rent/commercial/details/73631661/</x:v>
      </x:c>
      <x:c r="N793" s="15" t="str">
        <x:v>https://www.rightmove.co.uk/properties/90524640#/?channel=COM_LET</x:v>
      </x:c>
    </x:row>
    <x:row r="794" ht="42" customHeight="1">
      <x:c r="A794" s="15" t="str">
        <x:v>Bishop's Stortford</x:v>
      </x:c>
      <x:c r="B794" s="15" t="str">
        <x:v>Standalone: Unit 3, Marshs, Cherry Street, Duton Hill, Dunmow</x:v>
      </x:c>
      <x:c r="C794" s="15" t="str">
        <x:v>Dunmow</x:v>
      </x:c>
      <x:c r="D794" s="14"/>
      <x:c r="E794" s="30" t="str">
        <x:v>Context</x:v>
      </x:c>
      <x:c r="F794" s="30" t="str">
        <x:v>Standalone / other premises</x:v>
      </x:c>
      <x:c r="G794" s="14" t="n">
        <x:f>COUNTIFS('Unit details'!$B$4039:$B$4039,$A794,'Unit details'!$V$4039:$V$4039,$A794&amp;" — "&amp;$B794,'Unit details'!$H$4039:$H$4039,"Current",'Unit details'!$E$4039:$E$4039,"Town")</x:f>
        <x:v>0</x:v>
      </x:c>
      <x:c r="H794" s="14" t="n">
        <x:f>COUNTIFS('Unit details'!$B$4039:$B$4039,$A794,'Unit details'!$V$4039:$V$4039,$A794&amp;" — "&amp;$B794,'Unit details'!$H$4039:$H$4039,"Current",'Unit details'!$E$4039:$E$4039,"Nearby")</x:f>
        <x:v>0</x:v>
      </x:c>
      <x:c r="I794" s="14" t="n">
        <x:f>COUNTIFS('Unit details'!$B$4039:$B$4039,$A794,'Unit details'!$V$4039:$V$4039,$A794&amp;" — "&amp;$B794,'Unit details'!$H$4039:$H$4039,"Current")</x:f>
        <x:v>0</x:v>
      </x:c>
      <x:c r="J794" s="14" t="n">
        <x:f>SUMIFS('Unit details'!$Y$4039:$Y$4039,'Unit details'!$B$4039:$B$4039,$A794,'Unit details'!$V$4039:$V$4039,$A794&amp;" — "&amp;$B794,'Unit details'!$H$4039:$H$4039,"Future")</x:f>
        <x:v>0</x:v>
      </x:c>
      <x:c r="K794" s="14" t="n">
        <x:f>COUNTIFS('Unit details'!$B$4039:$B$4039,$A794,'Unit details'!$V$4039:$V$4039,$A794&amp;" — "&amp;$B794,'Unit details'!$H$4039:$H$4039,"Uncertain")</x:f>
        <x:v>0</x:v>
      </x:c>
      <x:c r="L794" s="15" t="str">
        <x:v>Identified from current advertising; named scheme does not itself establish any exact number of vacant units.</x:v>
      </x:c>
      <x:c r="M794" s="15" t="str">
        <x:v>https://www.zoopla.co.uk/to-rent/commercial/details/73631657/</x:v>
      </x:c>
      <x:c r="N794" s="15" t="str">
        <x:v>https://www.rightmove.co.uk/properties/90524643#/?channel=COM_LET</x:v>
      </x:c>
    </x:row>
    <x:row r="795" ht="42" customHeight="1">
      <x:c r="A795" s="15" t="str">
        <x:v>Bishop's Stortford</x:v>
      </x:c>
      <x:c r="B795" s="15" t="str">
        <x:v>Standalone: Warehouse/Workshop To Let In Dunmow, Essex</x:v>
      </x:c>
      <x:c r="C795" s="15" t="str">
        <x:v>Dunmow</x:v>
      </x:c>
      <x:c r="D795" s="14"/>
      <x:c r="E795" s="30" t="str">
        <x:v>Context</x:v>
      </x:c>
      <x:c r="F795" s="30" t="str">
        <x:v>Standalone / other premises</x:v>
      </x:c>
      <x:c r="G795" s="14" t="n">
        <x:f>COUNTIFS('Unit details'!$B$4039:$B$4039,$A795,'Unit details'!$V$4039:$V$4039,$A795&amp;" — "&amp;$B795,'Unit details'!$H$4039:$H$4039,"Current",'Unit details'!$E$4039:$E$4039,"Town")</x:f>
        <x:v>0</x:v>
      </x:c>
      <x:c r="H795" s="14" t="n">
        <x:f>COUNTIFS('Unit details'!$B$4039:$B$4039,$A795,'Unit details'!$V$4039:$V$4039,$A795&amp;" — "&amp;$B795,'Unit details'!$H$4039:$H$4039,"Current",'Unit details'!$E$4039:$E$4039,"Nearby")</x:f>
        <x:v>0</x:v>
      </x:c>
      <x:c r="I795" s="14" t="n">
        <x:f>COUNTIFS('Unit details'!$B$4039:$B$4039,$A795,'Unit details'!$V$4039:$V$4039,$A795&amp;" — "&amp;$B795,'Unit details'!$H$4039:$H$4039,"Current")</x:f>
        <x:v>0</x:v>
      </x:c>
      <x:c r="J795" s="14" t="n">
        <x:f>SUMIFS('Unit details'!$Y$4039:$Y$4039,'Unit details'!$B$4039:$B$4039,$A795,'Unit details'!$V$4039:$V$4039,$A795&amp;" — "&amp;$B795,'Unit details'!$H$4039:$H$4039,"Future")</x:f>
        <x:v>0</x:v>
      </x:c>
      <x:c r="K795" s="14" t="n">
        <x:f>COUNTIFS('Unit details'!$B$4039:$B$4039,$A795,'Unit details'!$V$4039:$V$4039,$A795&amp;" — "&amp;$B795,'Unit details'!$H$4039:$H$4039,"Uncertain")</x:f>
        <x:v>0</x:v>
      </x:c>
      <x:c r="L795" s="15" t="str">
        <x:v>Identified from current advertising; named scheme does not itself establish any exact number of vacant units.</x:v>
      </x:c>
      <x:c r="M795" s="15" t="str">
        <x:v>https://www.rightmove.co.uk/properties/166994828#/?channel=COM_LET</x:v>
      </x:c>
      <x:c r="N795" s="15" t="str"/>
    </x:row>
    <x:row r="796" ht="42" customHeight="1">
      <x:c r="A796" s="15" t="str">
        <x:v>Bishop's Stortford</x:v>
      </x:c>
      <x:c r="B796" s="15" t="str">
        <x:v>M11 Business Link</x:v>
      </x:c>
      <x:c r="C796" s="15" t="str">
        <x:v>Stansted</x:v>
      </x:c>
      <x:c r="D796" s="14"/>
      <x:c r="E796" s="30" t="str">
        <x:v>Nearby</x:v>
      </x:c>
      <x:c r="F796" s="30" t="str">
        <x:v>Estate / grouped industrial area</x:v>
      </x:c>
      <x:c r="G796" s="14" t="n">
        <x:f>COUNTIFS('Unit details'!$B$1615:$B$1616,$A796,'Unit details'!$V$1615:$V$1616,$A796&amp;" — "&amp;$B796,'Unit details'!$H$1615:$H$1616,"Current",'Unit details'!$E$1615:$E$1616,"Town")</x:f>
        <x:v>0</x:v>
      </x:c>
      <x:c r="H796" s="14" t="n">
        <x:f>COUNTIFS('Unit details'!$B$1615:$B$1616,$A796,'Unit details'!$V$1615:$V$1616,$A796&amp;" — "&amp;$B796,'Unit details'!$H$1615:$H$1616,"Current",'Unit details'!$E$1615:$E$1616,"Nearby")</x:f>
        <x:v>1</x:v>
      </x:c>
      <x:c r="I796" s="14" t="n">
        <x:f>COUNTIFS('Unit details'!$B$1615:$B$1616,$A796,'Unit details'!$V$1615:$V$1616,$A796&amp;" — "&amp;$B796,'Unit details'!$H$1615:$H$1616,"Current")</x:f>
        <x:v>1</x:v>
      </x:c>
      <x:c r="J796" s="14" t="n">
        <x:f>SUMIFS('Unit details'!$Y$1615:$Y$1616,'Unit details'!$B$1615:$B$1616,$A796,'Unit details'!$V$1615:$V$1616,$A796&amp;" — "&amp;$B796,'Unit details'!$H$1615:$H$1616,"Future")</x:f>
        <x:v>1</x:v>
      </x:c>
      <x:c r="K796" s="14" t="n">
        <x:f>COUNTIFS('Unit details'!$B$1615:$B$1616,$A796,'Unit details'!$V$1615:$V$1616,$A796&amp;" — "&amp;$B796,'Unit details'!$H$1615:$H$1616,"Uncertain")</x:f>
        <x:v>0</x:v>
      </x:c>
      <x:c r="L796" s="15" t="str">
        <x:v>Identified from current advertising; named scheme does not itself establish any exact number of vacant units.</x:v>
      </x:c>
      <x:c r="M796" s="15" t="str">
        <x:v>https://www.rightmove.co.uk/properties/754426686557697#/?channel=COM_LET</x:v>
      </x:c>
      <x:c r="N796" s="15" t="str">
        <x:v>https://www.rightmove.co.uk/properties/772518806550720#/?channel=COM_LET</x:v>
      </x:c>
    </x:row>
    <x:row r="797" ht="42" customHeight="1">
      <x:c r="A797" s="15" t="str">
        <x:v>Bishop's Stortford</x:v>
      </x:c>
      <x:c r="B797" s="15" t="str">
        <x:v>Standalone: 1 &amp; 2 Church Road Business Units, Church Road, Great Hallingbury, Bishop''s Stortford, Essex</x:v>
      </x:c>
      <x:c r="C797" s="15" t="str">
        <x:v>Great Hallingbury</x:v>
      </x:c>
      <x:c r="D797" s="14"/>
      <x:c r="E797" s="30" t="str">
        <x:v>Nearby</x:v>
      </x:c>
      <x:c r="F797" s="30" t="str">
        <x:v>Standalone / other premises</x:v>
      </x:c>
      <x:c r="G797" s="14" t="n">
        <x:f>COUNTIFS('Unit details'!$B$4039:$B$4039,$A797,'Unit details'!$V$4039:$V$4039,$A797&amp;" — "&amp;$B797,'Unit details'!$H$4039:$H$4039,"Current",'Unit details'!$E$4039:$E$4039,"Town")</x:f>
        <x:v>0</x:v>
      </x:c>
      <x:c r="H797" s="14" t="n">
        <x:f>COUNTIFS('Unit details'!$B$4039:$B$4039,$A797,'Unit details'!$V$4039:$V$4039,$A797&amp;" — "&amp;$B797,'Unit details'!$H$4039:$H$4039,"Current",'Unit details'!$E$4039:$E$4039,"Nearby")</x:f>
        <x:v>0</x:v>
      </x:c>
      <x:c r="I797" s="14" t="n">
        <x:f>COUNTIFS('Unit details'!$B$4039:$B$4039,$A797,'Unit details'!$V$4039:$V$4039,$A797&amp;" — "&amp;$B797,'Unit details'!$H$4039:$H$4039,"Current")</x:f>
        <x:v>0</x:v>
      </x:c>
      <x:c r="J797" s="14" t="n">
        <x:f>SUMIFS('Unit details'!$Y$4039:$Y$4039,'Unit details'!$B$4039:$B$4039,$A797,'Unit details'!$V$4039:$V$4039,$A797&amp;" — "&amp;$B797,'Unit details'!$H$4039:$H$4039,"Future")</x:f>
        <x:v>0</x:v>
      </x:c>
      <x:c r="K797" s="14" t="n">
        <x:f>COUNTIFS('Unit details'!$B$4039:$B$4039,$A797,'Unit details'!$V$4039:$V$4039,$A797&amp;" — "&amp;$B797,'Unit details'!$H$4039:$H$4039,"Uncertain")</x:f>
        <x:v>0</x:v>
      </x:c>
      <x:c r="L797" s="15" t="str">
        <x:v>Identified from current advertising; named scheme does not itself establish any exact number of vacant units.</x:v>
      </x:c>
      <x:c r="M797" s="15" t="str">
        <x:v>https://www.rightmove.co.uk/properties/760757212498017#/?channel=COM_LET</x:v>
      </x:c>
      <x:c r="N797" s="15" t="str"/>
    </x:row>
    <x:row r="798" ht="42" customHeight="1">
      <x:c r="A798" s="15" t="str">
        <x:v>Bishop's Stortford</x:v>
      </x:c>
      <x:c r="B798" s="15" t="str">
        <x:v>Standalone: Hatfield Broad Oak</x:v>
      </x:c>
      <x:c r="C798" s="15" t="str">
        <x:v>Hatfield Broad Oak</x:v>
      </x:c>
      <x:c r="D798" s="14" t="n">
        <x:v>905</x:v>
      </x:c>
      <x:c r="E798" s="30" t="str">
        <x:v>Nearby</x:v>
      </x:c>
      <x:c r="F798" s="30" t="str">
        <x:v>Standalone / other premises</x:v>
      </x:c>
      <x:c r="G798" s="14" t="n">
        <x:f>COUNTIFS('Unit details'!$B$4039:$B$4039,$A798,'Unit details'!$V$4039:$V$4039,$A798&amp;" — "&amp;$B798,'Unit details'!$H$4039:$H$4039,"Current",'Unit details'!$E$4039:$E$4039,"Town")</x:f>
        <x:v>0</x:v>
      </x:c>
      <x:c r="H798" s="14" t="n">
        <x:f>COUNTIFS('Unit details'!$B$4039:$B$4039,$A798,'Unit details'!$V$4039:$V$4039,$A798&amp;" — "&amp;$B798,'Unit details'!$H$4039:$H$4039,"Current",'Unit details'!$E$4039:$E$4039,"Nearby")</x:f>
        <x:v>0</x:v>
      </x:c>
      <x:c r="I798" s="14" t="n">
        <x:f>COUNTIFS('Unit details'!$B$4039:$B$4039,$A798,'Unit details'!$V$4039:$V$4039,$A798&amp;" — "&amp;$B798,'Unit details'!$H$4039:$H$4039,"Current")</x:f>
        <x:v>0</x:v>
      </x:c>
      <x:c r="J798" s="14" t="n">
        <x:f>SUMIFS('Unit details'!$Y$4039:$Y$4039,'Unit details'!$B$4039:$B$4039,$A798,'Unit details'!$V$4039:$V$4039,$A798&amp;" — "&amp;$B798,'Unit details'!$H$4039:$H$4039,"Future")</x:f>
        <x:v>0</x:v>
      </x:c>
      <x:c r="K798" s="14" t="n">
        <x:f>COUNTIFS('Unit details'!$B$4039:$B$4039,$A798,'Unit details'!$V$4039:$V$4039,$A798&amp;" — "&amp;$B798,'Unit details'!$H$4039:$H$4039,"Uncertain")</x:f>
        <x:v>0</x:v>
      </x:c>
      <x:c r="L798" s="15" t="str">
        <x:v>Identified from current advertising; named scheme does not itself establish any exact number of vacant units.</x:v>
      </x:c>
      <x:c r="M798" s="15" t="str">
        <x:v>https://www.rightmove.co.uk/properties/175039607#/?channel=COM_LET</x:v>
      </x:c>
      <x:c r="N798" s="15" t="str">
        <x:v>https://www.rightmove.co.uk/properties/754787805599825#/?channel=COM_LET</x:v>
      </x:c>
    </x:row>
    <x:row r="799" ht="42" customHeight="1">
      <x:c r="A799" s="15" t="str">
        <x:v>Bishop's Stortford</x:v>
      </x:c>
      <x:c r="B799" s="15" t="str">
        <x:v>Standalone: Hatfield Broad Oak,CM22</x:v>
      </x:c>
      <x:c r="C799" s="15" t="str">
        <x:v>Hatfield Broad Oak</x:v>
      </x:c>
      <x:c r="D799" s="14" t="n">
        <x:v>905</x:v>
      </x:c>
      <x:c r="E799" s="30" t="str">
        <x:v>Nearby</x:v>
      </x:c>
      <x:c r="F799" s="30" t="str">
        <x:v>Standalone / other premises</x:v>
      </x:c>
      <x:c r="G799" s="14" t="n">
        <x:f>COUNTIFS('Unit details'!$B$4039:$B$4039,$A799,'Unit details'!$V$4039:$V$4039,$A799&amp;" — "&amp;$B799,'Unit details'!$H$4039:$H$4039,"Current",'Unit details'!$E$4039:$E$4039,"Town")</x:f>
        <x:v>0</x:v>
      </x:c>
      <x:c r="H799" s="14" t="n">
        <x:f>COUNTIFS('Unit details'!$B$4039:$B$4039,$A799,'Unit details'!$V$4039:$V$4039,$A799&amp;" — "&amp;$B799,'Unit details'!$H$4039:$H$4039,"Current",'Unit details'!$E$4039:$E$4039,"Nearby")</x:f>
        <x:v>0</x:v>
      </x:c>
      <x:c r="I799" s="14" t="n">
        <x:f>COUNTIFS('Unit details'!$B$4039:$B$4039,$A799,'Unit details'!$V$4039:$V$4039,$A799&amp;" — "&amp;$B799,'Unit details'!$H$4039:$H$4039,"Current")</x:f>
        <x:v>0</x:v>
      </x:c>
      <x:c r="J799" s="14" t="n">
        <x:f>SUMIFS('Unit details'!$Y$4039:$Y$4039,'Unit details'!$B$4039:$B$4039,$A799,'Unit details'!$V$4039:$V$4039,$A799&amp;" — "&amp;$B799,'Unit details'!$H$4039:$H$4039,"Future")</x:f>
        <x:v>0</x:v>
      </x:c>
      <x:c r="K799" s="14" t="n">
        <x:f>COUNTIFS('Unit details'!$B$4039:$B$4039,$A799,'Unit details'!$V$4039:$V$4039,$A799&amp;" — "&amp;$B799,'Unit details'!$H$4039:$H$4039,"Uncertain")</x:f>
        <x:v>0</x:v>
      </x:c>
      <x:c r="L799" s="15" t="str">
        <x:v>Identified from current advertising; named scheme does not itself establish any exact number of vacant units.</x:v>
      </x:c>
      <x:c r="M799" s="15" t="str">
        <x:v>https://www.rightmove.co.uk/properties/754787805599825#/?channel=COM_LET</x:v>
      </x:c>
      <x:c r="N799" s="15" t="str"/>
    </x:row>
    <x:row r="800" ht="42" customHeight="1">
      <x:c r="A800" s="15" t="str">
        <x:v>Bishop's Stortford</x:v>
      </x:c>
      <x:c r="B800" s="15" t="str">
        <x:v>Standalone: Parsonage Lane, Stansted CM24</x:v>
      </x:c>
      <x:c r="C800" s="15" t="str">
        <x:v>Stansted</x:v>
      </x:c>
      <x:c r="D800" s="14"/>
      <x:c r="E800" s="30" t="str">
        <x:v>Nearby</x:v>
      </x:c>
      <x:c r="F800" s="30" t="str">
        <x:v>Standalone / other premises</x:v>
      </x:c>
      <x:c r="G800" s="14" t="n">
        <x:f>COUNTIFS('Unit details'!$B$4039:$B$4039,$A800,'Unit details'!$V$4039:$V$4039,$A800&amp;" — "&amp;$B800,'Unit details'!$H$4039:$H$4039,"Current",'Unit details'!$E$4039:$E$4039,"Town")</x:f>
        <x:v>0</x:v>
      </x:c>
      <x:c r="H800" s="14" t="n">
        <x:f>COUNTIFS('Unit details'!$B$4039:$B$4039,$A800,'Unit details'!$V$4039:$V$4039,$A800&amp;" — "&amp;$B800,'Unit details'!$H$4039:$H$4039,"Current",'Unit details'!$E$4039:$E$4039,"Nearby")</x:f>
        <x:v>0</x:v>
      </x:c>
      <x:c r="I800" s="14" t="n">
        <x:f>COUNTIFS('Unit details'!$B$4039:$B$4039,$A800,'Unit details'!$V$4039:$V$4039,$A800&amp;" — "&amp;$B800,'Unit details'!$H$4039:$H$4039,"Current")</x:f>
        <x:v>0</x:v>
      </x:c>
      <x:c r="J800" s="14" t="n">
        <x:f>SUMIFS('Unit details'!$Y$4039:$Y$4039,'Unit details'!$B$4039:$B$4039,$A800,'Unit details'!$V$4039:$V$4039,$A800&amp;" — "&amp;$B800,'Unit details'!$H$4039:$H$4039,"Future")</x:f>
        <x:v>0</x:v>
      </x:c>
      <x:c r="K800" s="14" t="n">
        <x:f>COUNTIFS('Unit details'!$B$4039:$B$4039,$A800,'Unit details'!$V$4039:$V$4039,$A800&amp;" — "&amp;$B800,'Unit details'!$H$4039:$H$4039,"Uncertain")</x:f>
        <x:v>0</x:v>
      </x:c>
      <x:c r="L800" s="15" t="str">
        <x:v>Identified from current advertising; named scheme does not itself establish any exact number of vacant units.</x:v>
      </x:c>
      <x:c r="M800" s="15" t="str">
        <x:v>https://www.zoopla.co.uk/to-rent/commercial/details/74134356/</x:v>
      </x:c>
      <x:c r="N800" s="15" t="str">
        <x:v>https://www.zoopla.co.uk/to-rent/commercial/details/68268423/</x:v>
      </x:c>
    </x:row>
    <x:row r="801" ht="42" customHeight="1">
      <x:c r="A801" s="15" t="str">
        <x:v>Bishop's Stortford</x:v>
      </x:c>
      <x:c r="B801" s="15" t="str">
        <x:v>Standalone: Stansted Road, Bishops Stortford CM23</x:v>
      </x:c>
      <x:c r="C801" s="15" t="str">
        <x:v>Stansted</x:v>
      </x:c>
      <x:c r="D801" s="14"/>
      <x:c r="E801" s="30" t="str">
        <x:v>Nearby</x:v>
      </x:c>
      <x:c r="F801" s="30" t="str">
        <x:v>Standalone / other premises</x:v>
      </x:c>
      <x:c r="G801" s="14" t="n">
        <x:f>COUNTIFS('Unit details'!$B$4039:$B$4039,$A801,'Unit details'!$V$4039:$V$4039,$A801&amp;" — "&amp;$B801,'Unit details'!$H$4039:$H$4039,"Current",'Unit details'!$E$4039:$E$4039,"Town")</x:f>
        <x:v>0</x:v>
      </x:c>
      <x:c r="H801" s="14" t="n">
        <x:f>COUNTIFS('Unit details'!$B$4039:$B$4039,$A801,'Unit details'!$V$4039:$V$4039,$A801&amp;" — "&amp;$B801,'Unit details'!$H$4039:$H$4039,"Current",'Unit details'!$E$4039:$E$4039,"Nearby")</x:f>
        <x:v>0</x:v>
      </x:c>
      <x:c r="I801" s="14" t="n">
        <x:f>COUNTIFS('Unit details'!$B$4039:$B$4039,$A801,'Unit details'!$V$4039:$V$4039,$A801&amp;" — "&amp;$B801,'Unit details'!$H$4039:$H$4039,"Current")</x:f>
        <x:v>0</x:v>
      </x:c>
      <x:c r="J801" s="14" t="n">
        <x:f>SUMIFS('Unit details'!$Y$4039:$Y$4039,'Unit details'!$B$4039:$B$4039,$A801,'Unit details'!$V$4039:$V$4039,$A801&amp;" — "&amp;$B801,'Unit details'!$H$4039:$H$4039,"Future")</x:f>
        <x:v>0</x:v>
      </x:c>
      <x:c r="K801" s="14" t="n">
        <x:f>COUNTIFS('Unit details'!$B$4039:$B$4039,$A801,'Unit details'!$V$4039:$V$4039,$A801&amp;" — "&amp;$B801,'Unit details'!$H$4039:$H$4039,"Uncertain")</x:f>
        <x:v>0</x:v>
      </x:c>
      <x:c r="L801" s="15" t="str">
        <x:v>Identified from current advertising; named scheme does not itself establish any exact number of vacant units.</x:v>
      </x:c>
      <x:c r="M801" s="15" t="str">
        <x:v>https://www.zoopla.co.uk/to-rent/commercial/details/72625077/</x:v>
      </x:c>
      <x:c r="N801" s="15" t="str">
        <x:v>https://www.rightmove.co.uk/properties/740449556593809#/?channel=COM_LET</x:v>
      </x:c>
    </x:row>
    <x:row r="802" ht="42" customHeight="1">
      <x:c r="A802" s="15" t="str">
        <x:v>Bishop's Stortford</x:v>
      </x:c>
      <x:c r="B802" s="15" t="str">
        <x:v>Standalone: Units 27-28 Stansted Distribution Centre, Bishops Stortford, CM22 7DG</x:v>
      </x:c>
      <x:c r="C802" s="15" t="str">
        <x:v>Stansted</x:v>
      </x:c>
      <x:c r="D802" s="14"/>
      <x:c r="E802" s="30" t="str">
        <x:v>Nearby</x:v>
      </x:c>
      <x:c r="F802" s="30" t="str">
        <x:v>Standalone / other premises</x:v>
      </x:c>
      <x:c r="G802" s="14" t="n">
        <x:f>COUNTIFS('Unit details'!$B$4039:$B$4039,$A802,'Unit details'!$V$4039:$V$4039,$A802&amp;" — "&amp;$B802,'Unit details'!$H$4039:$H$4039,"Current",'Unit details'!$E$4039:$E$4039,"Town")</x:f>
        <x:v>0</x:v>
      </x:c>
      <x:c r="H802" s="14" t="n">
        <x:f>COUNTIFS('Unit details'!$B$4039:$B$4039,$A802,'Unit details'!$V$4039:$V$4039,$A802&amp;" — "&amp;$B802,'Unit details'!$H$4039:$H$4039,"Current",'Unit details'!$E$4039:$E$4039,"Nearby")</x:f>
        <x:v>0</x:v>
      </x:c>
      <x:c r="I802" s="14" t="n">
        <x:f>COUNTIFS('Unit details'!$B$4039:$B$4039,$A802,'Unit details'!$V$4039:$V$4039,$A802&amp;" — "&amp;$B802,'Unit details'!$H$4039:$H$4039,"Current")</x:f>
        <x:v>0</x:v>
      </x:c>
      <x:c r="J802" s="14" t="n">
        <x:f>SUMIFS('Unit details'!$Y$4039:$Y$4039,'Unit details'!$B$4039:$B$4039,$A802,'Unit details'!$V$4039:$V$4039,$A802&amp;" — "&amp;$B802,'Unit details'!$H$4039:$H$4039,"Future")</x:f>
        <x:v>0</x:v>
      </x:c>
      <x:c r="K802" s="14" t="n">
        <x:f>COUNTIFS('Unit details'!$B$4039:$B$4039,$A802,'Unit details'!$V$4039:$V$4039,$A802&amp;" — "&amp;$B802,'Unit details'!$H$4039:$H$4039,"Uncertain")</x:f>
        <x:v>0</x:v>
      </x:c>
      <x:c r="L802" s="15" t="str">
        <x:v>Identified from current advertising; named scheme does not itself establish any exact number of vacant units.</x:v>
      </x:c>
      <x:c r="M802" s="15" t="str">
        <x:v>https://www.rightmove.co.uk/properties/773400694370737#/?channel=COM_LET</x:v>
      </x:c>
      <x:c r="N802" s="15" t="str"/>
    </x:row>
    <x:row r="803" ht="42" customHeight="1">
      <x:c r="A803" s="15" t="str">
        <x:v>Bishop's Stortford</x:v>
      </x:c>
      <x:c r="B803" s="15" t="str">
        <x:v>Waltham Hall Industrial Estate</x:v>
      </x:c>
      <x:c r="C803" s="15" t="str">
        <x:v>Takeley</x:v>
      </x:c>
      <x:c r="D803" s="14"/>
      <x:c r="E803" s="30" t="str">
        <x:v>Nearby</x:v>
      </x:c>
      <x:c r="F803" s="30" t="str">
        <x:v>Estate / grouped industrial area</x:v>
      </x:c>
      <x:c r="G803" s="14" t="n">
        <x:f>COUNTIFS('Unit details'!$B$1622:$B$1622,$A803,'Unit details'!$V$1622:$V$1622,$A803&amp;" — "&amp;$B803,'Unit details'!$H$1622:$H$1622,"Current",'Unit details'!$E$1622:$E$1622,"Town")</x:f>
        <x:v>0</x:v>
      </x:c>
      <x:c r="H803" s="14" t="n">
        <x:f>COUNTIFS('Unit details'!$B$1622:$B$1622,$A803,'Unit details'!$V$1622:$V$1622,$A803&amp;" — "&amp;$B803,'Unit details'!$H$1622:$H$1622,"Current",'Unit details'!$E$1622:$E$1622,"Nearby")</x:f>
        <x:v>1</x:v>
      </x:c>
      <x:c r="I803" s="14" t="n">
        <x:f>COUNTIFS('Unit details'!$B$1622:$B$1622,$A803,'Unit details'!$V$1622:$V$1622,$A803&amp;" — "&amp;$B803,'Unit details'!$H$1622:$H$1622,"Current")</x:f>
        <x:v>1</x:v>
      </x:c>
      <x:c r="J803" s="14" t="n">
        <x:f>SUMIFS('Unit details'!$Y$1622:$Y$1622,'Unit details'!$B$1622:$B$1622,$A803,'Unit details'!$V$1622:$V$1622,$A803&amp;" — "&amp;$B803,'Unit details'!$H$1622:$H$1622,"Future")</x:f>
        <x:v>0</x:v>
      </x:c>
      <x:c r="K803" s="14" t="n">
        <x:f>COUNTIFS('Unit details'!$B$1622:$B$1622,$A803,'Unit details'!$V$1622:$V$1622,$A803&amp;" — "&amp;$B803,'Unit details'!$H$1622:$H$1622,"Uncertain")</x:f>
        <x:v>0</x:v>
      </x:c>
      <x:c r="L803" s="15" t="str">
        <x:v>Identified from current advertising; named scheme does not itself establish any exact number of vacant units.</x:v>
      </x:c>
      <x:c r="M803" s="15" t="str">
        <x:v>https://www.zoopla.co.uk/to-rent/commercial/details/74552628/</x:v>
      </x:c>
      <x:c r="N803" s="15" t="str">
        <x:v>https://www.rightmove.co.uk/properties/781015585493824#/?channel=COM_LET</x:v>
      </x:c>
    </x:row>
    <x:row r="804" ht="42" customHeight="1">
      <x:c r="A804" s="15" t="str">
        <x:v>Bishop's Stortford</x:v>
      </x:c>
      <x:c r="B804" s="15" t="str">
        <x:v>Haslemere Industrial Estate</x:v>
      </x:c>
      <x:c r="C804" s="15" t="str">
        <x:v>Bishop's Stortford</x:v>
      </x:c>
      <x:c r="D804" s="14" t="n">
        <x:v>40915</x:v>
      </x:c>
      <x:c r="E804" s="30" t="str">
        <x:v>Town</x:v>
      </x:c>
      <x:c r="F804" s="30" t="str">
        <x:v>Estate / grouped industrial area</x:v>
      </x:c>
      <x:c r="G804" s="14" t="n">
        <x:f>COUNTIFS('Unit details'!$B$1623:$B$1623,$A804,'Unit details'!$V$1623:$V$1623,$A804&amp;" — "&amp;$B804,'Unit details'!$H$1623:$H$1623,"Current",'Unit details'!$E$1623:$E$1623,"Town")</x:f>
        <x:v>1</x:v>
      </x:c>
      <x:c r="H804" s="14" t="n">
        <x:f>COUNTIFS('Unit details'!$B$1623:$B$1623,$A804,'Unit details'!$V$1623:$V$1623,$A804&amp;" — "&amp;$B804,'Unit details'!$H$1623:$H$1623,"Current",'Unit details'!$E$1623:$E$1623,"Nearby")</x:f>
        <x:v>0</x:v>
      </x:c>
      <x:c r="I804" s="14" t="n">
        <x:f>COUNTIFS('Unit details'!$B$1623:$B$1623,$A804,'Unit details'!$V$1623:$V$1623,$A804&amp;" — "&amp;$B804,'Unit details'!$H$1623:$H$1623,"Current")</x:f>
        <x:v>1</x:v>
      </x:c>
      <x:c r="J804" s="14" t="n">
        <x:f>SUMIFS('Unit details'!$Y$1623:$Y$1623,'Unit details'!$B$1623:$B$1623,$A804,'Unit details'!$V$1623:$V$1623,$A804&amp;" — "&amp;$B804,'Unit details'!$H$1623:$H$1623,"Future")</x:f>
        <x:v>0</x:v>
      </x:c>
      <x:c r="K804" s="14" t="n">
        <x:f>COUNTIFS('Unit details'!$B$1623:$B$1623,$A804,'Unit details'!$V$1623:$V$1623,$A804&amp;" — "&amp;$B804,'Unit details'!$H$1623:$H$1623,"Uncertain")</x:f>
        <x:v>0</x:v>
      </x:c>
      <x:c r="L804" s="15" t="str">
        <x:v>Identified from current advertising; named scheme does not itself establish any exact number of vacant units.</x:v>
      </x:c>
      <x:c r="M804" s="15" t="str">
        <x:v>https://www.rightmove.co.uk/properties/754426550247872#/?channel=COM_LET</x:v>
      </x:c>
      <x:c r="N804" s="15" t="str"/>
    </x:row>
    <x:row r="805" ht="42" customHeight="1">
      <x:c r="A805" s="15" t="str">
        <x:v>Bishop's Stortford</x:v>
      </x:c>
      <x:c r="B805" s="15" t="str">
        <x:v>Standalone: Bishops Stortford</x:v>
      </x:c>
      <x:c r="C805" s="15" t="str">
        <x:v>Bishop's Stortford</x:v>
      </x:c>
      <x:c r="D805" s="14" t="n">
        <x:v>40915</x:v>
      </x:c>
      <x:c r="E805" s="30" t="str">
        <x:v>Town</x:v>
      </x:c>
      <x:c r="F805" s="30" t="str">
        <x:v>Standalone / other premises</x:v>
      </x:c>
      <x:c r="G805" s="14" t="n">
        <x:f>COUNTIFS('Unit details'!$B$4039:$B$4039,$A805,'Unit details'!$V$4039:$V$4039,$A805&amp;" — "&amp;$B805,'Unit details'!$H$4039:$H$4039,"Current",'Unit details'!$E$4039:$E$4039,"Town")</x:f>
        <x:v>0</x:v>
      </x:c>
      <x:c r="H805" s="14" t="n">
        <x:f>COUNTIFS('Unit details'!$B$4039:$B$4039,$A805,'Unit details'!$V$4039:$V$4039,$A805&amp;" — "&amp;$B805,'Unit details'!$H$4039:$H$4039,"Current",'Unit details'!$E$4039:$E$4039,"Nearby")</x:f>
        <x:v>0</x:v>
      </x:c>
      <x:c r="I805" s="14" t="n">
        <x:f>COUNTIFS('Unit details'!$B$4039:$B$4039,$A805,'Unit details'!$V$4039:$V$4039,$A805&amp;" — "&amp;$B805,'Unit details'!$H$4039:$H$4039,"Current")</x:f>
        <x:v>0</x:v>
      </x:c>
      <x:c r="J805" s="14" t="n">
        <x:f>SUMIFS('Unit details'!$Y$4039:$Y$4039,'Unit details'!$B$4039:$B$4039,$A805,'Unit details'!$V$4039:$V$4039,$A805&amp;" — "&amp;$B805,'Unit details'!$H$4039:$H$4039,"Future")</x:f>
        <x:v>0</x:v>
      </x:c>
      <x:c r="K805" s="14" t="n">
        <x:f>COUNTIFS('Unit details'!$B$4039:$B$4039,$A805,'Unit details'!$V$4039:$V$4039,$A805&amp;" — "&amp;$B805,'Unit details'!$H$4039:$H$4039,"Uncertain")</x:f>
        <x:v>0</x:v>
      </x:c>
      <x:c r="L805" s="15" t="str">
        <x:v>Identified from current advertising; named scheme does not itself establish any exact number of vacant units.</x:v>
      </x:c>
      <x:c r="M805" s="15" t="str">
        <x:v>https://www.rightmove.co.uk/properties/93132129#/?channel=COM_LET</x:v>
      </x:c>
      <x:c r="N805" s="15" t="str">
        <x:v>https://www.rightmove.co.uk/properties/91675269#/?channel=COM_LET</x:v>
      </x:c>
    </x:row>
    <x:row r="806" ht="42" customHeight="1">
      <x:c r="A806" s="15" t="str">
        <x:v>Bishop's Stortford</x:v>
      </x:c>
      <x:c r="B806" s="15" t="str">
        <x:v>Standalone: Green Tye, Bishops Stortford, Hertfordshire CM23</x:v>
      </x:c>
      <x:c r="C806" s="15" t="str">
        <x:v>Bishop's Stortford</x:v>
      </x:c>
      <x:c r="D806" s="14" t="n">
        <x:v>40915</x:v>
      </x:c>
      <x:c r="E806" s="30" t="str">
        <x:v>Town</x:v>
      </x:c>
      <x:c r="F806" s="30" t="str">
        <x:v>Standalone / other premises</x:v>
      </x:c>
      <x:c r="G806" s="14" t="n">
        <x:f>COUNTIFS('Unit details'!$B$4039:$B$4039,$A806,'Unit details'!$V$4039:$V$4039,$A806&amp;" — "&amp;$B806,'Unit details'!$H$4039:$H$4039,"Current",'Unit details'!$E$4039:$E$4039,"Town")</x:f>
        <x:v>0</x:v>
      </x:c>
      <x:c r="H806" s="14" t="n">
        <x:f>COUNTIFS('Unit details'!$B$4039:$B$4039,$A806,'Unit details'!$V$4039:$V$4039,$A806&amp;" — "&amp;$B806,'Unit details'!$H$4039:$H$4039,"Current",'Unit details'!$E$4039:$E$4039,"Nearby")</x:f>
        <x:v>0</x:v>
      </x:c>
      <x:c r="I806" s="14" t="n">
        <x:f>COUNTIFS('Unit details'!$B$4039:$B$4039,$A806,'Unit details'!$V$4039:$V$4039,$A806&amp;" — "&amp;$B806,'Unit details'!$H$4039:$H$4039,"Current")</x:f>
        <x:v>0</x:v>
      </x:c>
      <x:c r="J806" s="14" t="n">
        <x:f>SUMIFS('Unit details'!$Y$4039:$Y$4039,'Unit details'!$B$4039:$B$4039,$A806,'Unit details'!$V$4039:$V$4039,$A806&amp;" — "&amp;$B806,'Unit details'!$H$4039:$H$4039,"Future")</x:f>
        <x:v>0</x:v>
      </x:c>
      <x:c r="K806" s="14" t="n">
        <x:f>COUNTIFS('Unit details'!$B$4039:$B$4039,$A806,'Unit details'!$V$4039:$V$4039,$A806&amp;" — "&amp;$B806,'Unit details'!$H$4039:$H$4039,"Uncertain")</x:f>
        <x:v>0</x:v>
      </x:c>
      <x:c r="L806" s="15" t="str">
        <x:v>Identified from current advertising; named scheme does not itself establish any exact number of vacant units.</x:v>
      </x:c>
      <x:c r="M806" s="15" t="str">
        <x:v>https://www.zoopla.co.uk/to-rent/commercial/details/71844566/</x:v>
      </x:c>
      <x:c r="N806" s="15" t="str"/>
    </x:row>
    <x:row r="807" ht="42" customHeight="1">
      <x:c r="A807" s="15" t="str">
        <x:v>Bishop's Stortford</x:v>
      </x:c>
      <x:c r="B807" s="15" t="str">
        <x:v>Standalone: Pig Lane, Bishops Stortford CM23</x:v>
      </x:c>
      <x:c r="C807" s="15" t="str">
        <x:v>Bishop's Stortford</x:v>
      </x:c>
      <x:c r="D807" s="14" t="n">
        <x:v>40915</x:v>
      </x:c>
      <x:c r="E807" s="30" t="str">
        <x:v>Town</x:v>
      </x:c>
      <x:c r="F807" s="30" t="str">
        <x:v>Standalone / other premises</x:v>
      </x:c>
      <x:c r="G807" s="14" t="n">
        <x:f>COUNTIFS('Unit details'!$B$4039:$B$4039,$A807,'Unit details'!$V$4039:$V$4039,$A807&amp;" — "&amp;$B807,'Unit details'!$H$4039:$H$4039,"Current",'Unit details'!$E$4039:$E$4039,"Town")</x:f>
        <x:v>0</x:v>
      </x:c>
      <x:c r="H807" s="14" t="n">
        <x:f>COUNTIFS('Unit details'!$B$4039:$B$4039,$A807,'Unit details'!$V$4039:$V$4039,$A807&amp;" — "&amp;$B807,'Unit details'!$H$4039:$H$4039,"Current",'Unit details'!$E$4039:$E$4039,"Nearby")</x:f>
        <x:v>0</x:v>
      </x:c>
      <x:c r="I807" s="14" t="n">
        <x:f>COUNTIFS('Unit details'!$B$4039:$B$4039,$A807,'Unit details'!$V$4039:$V$4039,$A807&amp;" — "&amp;$B807,'Unit details'!$H$4039:$H$4039,"Current")</x:f>
        <x:v>0</x:v>
      </x:c>
      <x:c r="J807" s="14" t="n">
        <x:f>SUMIFS('Unit details'!$Y$4039:$Y$4039,'Unit details'!$B$4039:$B$4039,$A807,'Unit details'!$V$4039:$V$4039,$A807&amp;" — "&amp;$B807,'Unit details'!$H$4039:$H$4039,"Future")</x:f>
        <x:v>0</x:v>
      </x:c>
      <x:c r="K807" s="14" t="n">
        <x:f>COUNTIFS('Unit details'!$B$4039:$B$4039,$A807,'Unit details'!$V$4039:$V$4039,$A807&amp;" — "&amp;$B807,'Unit details'!$H$4039:$H$4039,"Uncertain")</x:f>
        <x:v>0</x:v>
      </x:c>
      <x:c r="L807" s="15" t="str">
        <x:v>Identified from current advertising; named scheme does not itself establish any exact number of vacant units.</x:v>
      </x:c>
      <x:c r="M807" s="15" t="str">
        <x:v>https://www.zoopla.co.uk/to-rent/commercial/details/71642253/</x:v>
      </x:c>
      <x:c r="N807" s="15" t="str"/>
    </x:row>
    <x:row r="808" ht="42" customHeight="1">
      <x:c r="A808" s="15" t="str">
        <x:v>Bishop's Stortford</x:v>
      </x:c>
      <x:c r="B808" s="15" t="str">
        <x:v>Standalone: Southmill Road, Bishops Stortford CM23</x:v>
      </x:c>
      <x:c r="C808" s="15" t="str">
        <x:v>Bishop's Stortford</x:v>
      </x:c>
      <x:c r="D808" s="14" t="n">
        <x:v>40915</x:v>
      </x:c>
      <x:c r="E808" s="30" t="str">
        <x:v>Town</x:v>
      </x:c>
      <x:c r="F808" s="30" t="str">
        <x:v>Standalone / other premises</x:v>
      </x:c>
      <x:c r="G808" s="14" t="n">
        <x:f>COUNTIFS('Unit details'!$B$4039:$B$4039,$A808,'Unit details'!$V$4039:$V$4039,$A808&amp;" — "&amp;$B808,'Unit details'!$H$4039:$H$4039,"Current",'Unit details'!$E$4039:$E$4039,"Town")</x:f>
        <x:v>0</x:v>
      </x:c>
      <x:c r="H808" s="14" t="n">
        <x:f>COUNTIFS('Unit details'!$B$4039:$B$4039,$A808,'Unit details'!$V$4039:$V$4039,$A808&amp;" — "&amp;$B808,'Unit details'!$H$4039:$H$4039,"Current",'Unit details'!$E$4039:$E$4039,"Nearby")</x:f>
        <x:v>0</x:v>
      </x:c>
      <x:c r="I808" s="14" t="n">
        <x:f>COUNTIFS('Unit details'!$B$4039:$B$4039,$A808,'Unit details'!$V$4039:$V$4039,$A808&amp;" — "&amp;$B808,'Unit details'!$H$4039:$H$4039,"Current")</x:f>
        <x:v>0</x:v>
      </x:c>
      <x:c r="J808" s="14" t="n">
        <x:f>SUMIFS('Unit details'!$Y$4039:$Y$4039,'Unit details'!$B$4039:$B$4039,$A808,'Unit details'!$V$4039:$V$4039,$A808&amp;" — "&amp;$B808,'Unit details'!$H$4039:$H$4039,"Future")</x:f>
        <x:v>0</x:v>
      </x:c>
      <x:c r="K808" s="14" t="n">
        <x:f>COUNTIFS('Unit details'!$B$4039:$B$4039,$A808,'Unit details'!$V$4039:$V$4039,$A808&amp;" — "&amp;$B808,'Unit details'!$H$4039:$H$4039,"Uncertain")</x:f>
        <x:v>0</x:v>
      </x:c>
      <x:c r="L808" s="15" t="str">
        <x:v>Identified from current advertising; named scheme does not itself establish any exact number of vacant units.</x:v>
      </x:c>
      <x:c r="M808" s="15" t="str">
        <x:v>https://www.zoopla.co.uk/to-rent/commercial/details/73543072/</x:v>
      </x:c>
      <x:c r="N808" s="15" t="str"/>
    </x:row>
    <x:row r="809" ht="42" customHeight="1">
      <x:c r="A809" s="15" t="str">
        <x:v>Bishop's Stortford</x:v>
      </x:c>
      <x:c r="B809" s="15" t="str">
        <x:v>Standalone: Start Hill, Bishop's Stortford CM22</x:v>
      </x:c>
      <x:c r="C809" s="15" t="str">
        <x:v>Bishop's Stortford</x:v>
      </x:c>
      <x:c r="D809" s="14" t="n">
        <x:v>40915</x:v>
      </x:c>
      <x:c r="E809" s="30" t="str">
        <x:v>Town</x:v>
      </x:c>
      <x:c r="F809" s="30" t="str">
        <x:v>Standalone / other premises</x:v>
      </x:c>
      <x:c r="G809" s="14" t="n">
        <x:f>COUNTIFS('Unit details'!$B$4039:$B$4039,$A809,'Unit details'!$V$4039:$V$4039,$A809&amp;" — "&amp;$B809,'Unit details'!$H$4039:$H$4039,"Current",'Unit details'!$E$4039:$E$4039,"Town")</x:f>
        <x:v>0</x:v>
      </x:c>
      <x:c r="H809" s="14" t="n">
        <x:f>COUNTIFS('Unit details'!$B$4039:$B$4039,$A809,'Unit details'!$V$4039:$V$4039,$A809&amp;" — "&amp;$B809,'Unit details'!$H$4039:$H$4039,"Current",'Unit details'!$E$4039:$E$4039,"Nearby")</x:f>
        <x:v>0</x:v>
      </x:c>
      <x:c r="I809" s="14" t="n">
        <x:f>COUNTIFS('Unit details'!$B$4039:$B$4039,$A809,'Unit details'!$V$4039:$V$4039,$A809&amp;" — "&amp;$B809,'Unit details'!$H$4039:$H$4039,"Current")</x:f>
        <x:v>0</x:v>
      </x:c>
      <x:c r="J809" s="14" t="n">
        <x:f>SUMIFS('Unit details'!$Y$4039:$Y$4039,'Unit details'!$B$4039:$B$4039,$A809,'Unit details'!$V$4039:$V$4039,$A809&amp;" — "&amp;$B809,'Unit details'!$H$4039:$H$4039,"Future")</x:f>
        <x:v>0</x:v>
      </x:c>
      <x:c r="K809" s="14" t="n">
        <x:f>COUNTIFS('Unit details'!$B$4039:$B$4039,$A809,'Unit details'!$V$4039:$V$4039,$A809&amp;" — "&amp;$B809,'Unit details'!$H$4039:$H$4039,"Uncertain")</x:f>
        <x:v>0</x:v>
      </x:c>
      <x:c r="L809" s="15" t="str">
        <x:v>Identified from current advertising; named scheme does not itself establish any exact number of vacant units.</x:v>
      </x:c>
      <x:c r="M809" s="15" t="str">
        <x:v>https://www.zoopla.co.uk/to-rent/commercial/details/70292912/</x:v>
      </x:c>
      <x:c r="N809" s="15" t="str">
        <x:v>https://www.rightmove.co.uk/properties/754426546053920#/?channel=COM_LET</x:v>
      </x:c>
    </x:row>
    <x:row r="810" ht="42" customHeight="1">
      <x:c r="A810" s="15" t="str">
        <x:v>Bishop's Stortford</x:v>
      </x:c>
      <x:c r="B810" s="15" t="str">
        <x:v>Standalone: Unit 3, Raynham Road, Bishops Stortford CM23</x:v>
      </x:c>
      <x:c r="C810" s="15" t="str">
        <x:v>Bishop's Stortford</x:v>
      </x:c>
      <x:c r="D810" s="14" t="n">
        <x:v>40915</x:v>
      </x:c>
      <x:c r="E810" s="30" t="str">
        <x:v>Town</x:v>
      </x:c>
      <x:c r="F810" s="30" t="str">
        <x:v>Standalone / other premises</x:v>
      </x:c>
      <x:c r="G810" s="14" t="n">
        <x:f>COUNTIFS('Unit details'!$B$4039:$B$4039,$A810,'Unit details'!$V$4039:$V$4039,$A810&amp;" — "&amp;$B810,'Unit details'!$H$4039:$H$4039,"Current",'Unit details'!$E$4039:$E$4039,"Town")</x:f>
        <x:v>0</x:v>
      </x:c>
      <x:c r="H810" s="14" t="n">
        <x:f>COUNTIFS('Unit details'!$B$4039:$B$4039,$A810,'Unit details'!$V$4039:$V$4039,$A810&amp;" — "&amp;$B810,'Unit details'!$H$4039:$H$4039,"Current",'Unit details'!$E$4039:$E$4039,"Nearby")</x:f>
        <x:v>0</x:v>
      </x:c>
      <x:c r="I810" s="14" t="n">
        <x:f>COUNTIFS('Unit details'!$B$4039:$B$4039,$A810,'Unit details'!$V$4039:$V$4039,$A810&amp;" — "&amp;$B810,'Unit details'!$H$4039:$H$4039,"Current")</x:f>
        <x:v>0</x:v>
      </x:c>
      <x:c r="J810" s="14" t="n">
        <x:f>SUMIFS('Unit details'!$Y$4039:$Y$4039,'Unit details'!$B$4039:$B$4039,$A810,'Unit details'!$V$4039:$V$4039,$A810&amp;" — "&amp;$B810,'Unit details'!$H$4039:$H$4039,"Future")</x:f>
        <x:v>0</x:v>
      </x:c>
      <x:c r="K810" s="14" t="n">
        <x:f>COUNTIFS('Unit details'!$B$4039:$B$4039,$A810,'Unit details'!$V$4039:$V$4039,$A810&amp;" — "&amp;$B810,'Unit details'!$H$4039:$H$4039,"Uncertain")</x:f>
        <x:v>0</x:v>
      </x:c>
      <x:c r="L810" s="15" t="str">
        <x:v>Identified from current advertising; named scheme does not itself establish any exact number of vacant units.</x:v>
      </x:c>
      <x:c r="M810" s="15" t="str">
        <x:v>https://www.zoopla.co.uk/to-rent/commercial/details/72882624/</x:v>
      </x:c>
      <x:c r="N810" s="15" t="str">
        <x:v>https://www.rightmove.co.uk/properties/773378905182177#/?channel=COM_LET</x:v>
      </x:c>
    </x:row>
    <x:row r="811" ht="62" customHeight="1">
      <x:c r="A811" s="15" t="str">
        <x:v>Bishop's Stortford</x:v>
      </x:c>
      <x:c r="B811" s="15" t="str">
        <x:v>Standalone: Unit 31, Raynham Road, Bishops Stortford CM23</x:v>
      </x:c>
      <x:c r="C811" s="15" t="str">
        <x:v>Bishop's Stortford</x:v>
      </x:c>
      <x:c r="D811" s="14" t="n">
        <x:v>40915</x:v>
      </x:c>
      <x:c r="E811" s="30" t="str">
        <x:v>Town</x:v>
      </x:c>
      <x:c r="F811" s="30" t="str">
        <x:v>Standalone / other premises</x:v>
      </x:c>
      <x:c r="G811" s="14" t="n">
        <x:f>COUNTIFS('Unit details'!$B$4039:$B$4039,$A811,'Unit details'!$V$4039:$V$4039,$A811&amp;" — "&amp;$B811,'Unit details'!$H$4039:$H$4039,"Current",'Unit details'!$E$4039:$E$4039,"Town")</x:f>
        <x:v>0</x:v>
      </x:c>
      <x:c r="H811" s="14" t="n">
        <x:f>COUNTIFS('Unit details'!$B$4039:$B$4039,$A811,'Unit details'!$V$4039:$V$4039,$A811&amp;" — "&amp;$B811,'Unit details'!$H$4039:$H$4039,"Current",'Unit details'!$E$4039:$E$4039,"Nearby")</x:f>
        <x:v>0</x:v>
      </x:c>
      <x:c r="I811" s="14" t="n">
        <x:f>COUNTIFS('Unit details'!$B$4039:$B$4039,$A811,'Unit details'!$V$4039:$V$4039,$A811&amp;" — "&amp;$B811,'Unit details'!$H$4039:$H$4039,"Current")</x:f>
        <x:v>0</x:v>
      </x:c>
      <x:c r="J811" s="14" t="n">
        <x:f>SUMIFS('Unit details'!$Y$4039:$Y$4039,'Unit details'!$B$4039:$B$4039,$A811,'Unit details'!$V$4039:$V$4039,$A811&amp;" — "&amp;$B811,'Unit details'!$H$4039:$H$4039,"Future")</x:f>
        <x:v>0</x:v>
      </x:c>
      <x:c r="K811" s="14" t="n">
        <x:f>COUNTIFS('Unit details'!$B$4039:$B$4039,$A811,'Unit details'!$V$4039:$V$4039,$A811&amp;" — "&amp;$B811,'Unit details'!$H$4039:$H$4039,"Uncertain")</x:f>
        <x:v>0</x:v>
      </x:c>
      <x:c r="L811" s="15" t="str">
        <x:v>Identified from current advertising; named scheme does not itself establish any exact number of vacant units.</x:v>
      </x:c>
      <x:c r="M811" s="15" t="str">
        <x:v>https://www.zoopla.co.uk/to-rent/commercial/details/72460678/</x:v>
      </x:c>
      <x:c r="N811" s="15" t="str">
        <x:v>https://www.rightmove.co.uk/properties/754426684459809#/?channel=COM_LET
https://www.rightmove.co.uk/properties/773327921088225#/?channel=COM_LET</x:v>
      </x:c>
    </x:row>
    <x:row r="812" ht="62" customHeight="1">
      <x:c r="A812" s="15" t="str">
        <x:v>Bishop's Stortford</x:v>
      </x:c>
      <x:c r="B812" s="15" t="str">
        <x:v>Standalone: Unit 39, Raynham Road, Bishops Stortford CM23</x:v>
      </x:c>
      <x:c r="C812" s="15" t="str">
        <x:v>Bishop's Stortford</x:v>
      </x:c>
      <x:c r="D812" s="14" t="n">
        <x:v>40915</x:v>
      </x:c>
      <x:c r="E812" s="30" t="str">
        <x:v>Town</x:v>
      </x:c>
      <x:c r="F812" s="30" t="str">
        <x:v>Standalone / other premises</x:v>
      </x:c>
      <x:c r="G812" s="14" t="n">
        <x:f>COUNTIFS('Unit details'!$B$4039:$B$4039,$A812,'Unit details'!$V$4039:$V$4039,$A812&amp;" — "&amp;$B812,'Unit details'!$H$4039:$H$4039,"Current",'Unit details'!$E$4039:$E$4039,"Town")</x:f>
        <x:v>0</x:v>
      </x:c>
      <x:c r="H812" s="14" t="n">
        <x:f>COUNTIFS('Unit details'!$B$4039:$B$4039,$A812,'Unit details'!$V$4039:$V$4039,$A812&amp;" — "&amp;$B812,'Unit details'!$H$4039:$H$4039,"Current",'Unit details'!$E$4039:$E$4039,"Nearby")</x:f>
        <x:v>0</x:v>
      </x:c>
      <x:c r="I812" s="14" t="n">
        <x:f>COUNTIFS('Unit details'!$B$4039:$B$4039,$A812,'Unit details'!$V$4039:$V$4039,$A812&amp;" — "&amp;$B812,'Unit details'!$H$4039:$H$4039,"Current")</x:f>
        <x:v>0</x:v>
      </x:c>
      <x:c r="J812" s="14" t="n">
        <x:f>SUMIFS('Unit details'!$Y$4039:$Y$4039,'Unit details'!$B$4039:$B$4039,$A812,'Unit details'!$V$4039:$V$4039,$A812&amp;" — "&amp;$B812,'Unit details'!$H$4039:$H$4039,"Future")</x:f>
        <x:v>0</x:v>
      </x:c>
      <x:c r="K812" s="14" t="n">
        <x:f>COUNTIFS('Unit details'!$B$4039:$B$4039,$A812,'Unit details'!$V$4039:$V$4039,$A812&amp;" — "&amp;$B812,'Unit details'!$H$4039:$H$4039,"Uncertain")</x:f>
        <x:v>0</x:v>
      </x:c>
      <x:c r="L812" s="15" t="str">
        <x:v>Identified from current advertising; named scheme does not itself establish any exact number of vacant units.</x:v>
      </x:c>
      <x:c r="M812" s="15" t="str">
        <x:v>https://www.zoopla.co.uk/to-rent/commercial/details/72882916/</x:v>
      </x:c>
      <x:c r="N812" s="15" t="str">
        <x:v>https://www.rightmove.co.uk/properties/746769934273456#/?channel=COM_LET
https://www.rightmove.co.uk/properties/773378917762785#/?channel=COM_LET</x:v>
      </x:c>
    </x:row>
    <x:row r="813" ht="62" customHeight="1">
      <x:c r="A813" s="15" t="str">
        <x:v>Bishop's Stortford</x:v>
      </x:c>
      <x:c r="B813" s="15" t="str">
        <x:v>Standalone: Unit 40, Raynham Road, Bishops Stortford CM23</x:v>
      </x:c>
      <x:c r="C813" s="15" t="str">
        <x:v>Bishop's Stortford</x:v>
      </x:c>
      <x:c r="D813" s="14" t="n">
        <x:v>40915</x:v>
      </x:c>
      <x:c r="E813" s="30" t="str">
        <x:v>Town</x:v>
      </x:c>
      <x:c r="F813" s="30" t="str">
        <x:v>Standalone / other premises</x:v>
      </x:c>
      <x:c r="G813" s="14" t="n">
        <x:f>COUNTIFS('Unit details'!$B$4039:$B$4039,$A813,'Unit details'!$V$4039:$V$4039,$A813&amp;" — "&amp;$B813,'Unit details'!$H$4039:$H$4039,"Current",'Unit details'!$E$4039:$E$4039,"Town")</x:f>
        <x:v>0</x:v>
      </x:c>
      <x:c r="H813" s="14" t="n">
        <x:f>COUNTIFS('Unit details'!$B$4039:$B$4039,$A813,'Unit details'!$V$4039:$V$4039,$A813&amp;" — "&amp;$B813,'Unit details'!$H$4039:$H$4039,"Current",'Unit details'!$E$4039:$E$4039,"Nearby")</x:f>
        <x:v>0</x:v>
      </x:c>
      <x:c r="I813" s="14" t="n">
        <x:f>COUNTIFS('Unit details'!$B$4039:$B$4039,$A813,'Unit details'!$V$4039:$V$4039,$A813&amp;" — "&amp;$B813,'Unit details'!$H$4039:$H$4039,"Current")</x:f>
        <x:v>0</x:v>
      </x:c>
      <x:c r="J813" s="14" t="n">
        <x:f>SUMIFS('Unit details'!$Y$4039:$Y$4039,'Unit details'!$B$4039:$B$4039,$A813,'Unit details'!$V$4039:$V$4039,$A813&amp;" — "&amp;$B813,'Unit details'!$H$4039:$H$4039,"Future")</x:f>
        <x:v>0</x:v>
      </x:c>
      <x:c r="K813" s="14" t="n">
        <x:f>COUNTIFS('Unit details'!$B$4039:$B$4039,$A813,'Unit details'!$V$4039:$V$4039,$A813&amp;" — "&amp;$B813,'Unit details'!$H$4039:$H$4039,"Uncertain")</x:f>
        <x:v>0</x:v>
      </x:c>
      <x:c r="L813" s="15" t="str">
        <x:v>Identified from current advertising; named scheme does not itself establish any exact number of vacant units.</x:v>
      </x:c>
      <x:c r="M813" s="15" t="str">
        <x:v>https://www.zoopla.co.uk/to-rent/commercial/details/72882790/</x:v>
      </x:c>
      <x:c r="N813" s="15" t="str">
        <x:v>https://www.rightmove.co.uk/properties/773378038906849#/?channel=COM_LET
https://www.rightmove.co.uk/properties/746778329113585#/?channel=COM_LET</x:v>
      </x:c>
    </x:row>
    <x:row r="814" ht="42" customHeight="1">
      <x:c r="A814" s="15" t="str">
        <x:v>Bishop's Stortford</x:v>
      </x:c>
      <x:c r="B814" s="15" t="str">
        <x:v>Standalone: Units 4 &amp; 5 Raynham Road, Bishops Stortford CM23</x:v>
      </x:c>
      <x:c r="C814" s="15" t="str">
        <x:v>Bishop's Stortford</x:v>
      </x:c>
      <x:c r="D814" s="14" t="n">
        <x:v>40915</x:v>
      </x:c>
      <x:c r="E814" s="30" t="str">
        <x:v>Town</x:v>
      </x:c>
      <x:c r="F814" s="30" t="str">
        <x:v>Standalone / other premises</x:v>
      </x:c>
      <x:c r="G814" s="14" t="n">
        <x:f>COUNTIFS('Unit details'!$B$4039:$B$4039,$A814,'Unit details'!$V$4039:$V$4039,$A814&amp;" — "&amp;$B814,'Unit details'!$H$4039:$H$4039,"Current",'Unit details'!$E$4039:$E$4039,"Town")</x:f>
        <x:v>0</x:v>
      </x:c>
      <x:c r="H814" s="14" t="n">
        <x:f>COUNTIFS('Unit details'!$B$4039:$B$4039,$A814,'Unit details'!$V$4039:$V$4039,$A814&amp;" — "&amp;$B814,'Unit details'!$H$4039:$H$4039,"Current",'Unit details'!$E$4039:$E$4039,"Nearby")</x:f>
        <x:v>0</x:v>
      </x:c>
      <x:c r="I814" s="14" t="n">
        <x:f>COUNTIFS('Unit details'!$B$4039:$B$4039,$A814,'Unit details'!$V$4039:$V$4039,$A814&amp;" — "&amp;$B814,'Unit details'!$H$4039:$H$4039,"Current")</x:f>
        <x:v>0</x:v>
      </x:c>
      <x:c r="J814" s="14" t="n">
        <x:f>SUMIFS('Unit details'!$Y$4039:$Y$4039,'Unit details'!$B$4039:$B$4039,$A814,'Unit details'!$V$4039:$V$4039,$A814&amp;" — "&amp;$B814,'Unit details'!$H$4039:$H$4039,"Future")</x:f>
        <x:v>0</x:v>
      </x:c>
      <x:c r="K814" s="14" t="n">
        <x:f>COUNTIFS('Unit details'!$B$4039:$B$4039,$A814,'Unit details'!$V$4039:$V$4039,$A814&amp;" — "&amp;$B814,'Unit details'!$H$4039:$H$4039,"Uncertain")</x:f>
        <x:v>0</x:v>
      </x:c>
      <x:c r="L814" s="15" t="str">
        <x:v>Identified from current advertising; named scheme does not itself establish any exact number of vacant units.</x:v>
      </x:c>
      <x:c r="M814" s="15" t="str">
        <x:v>https://www.zoopla.co.uk/to-rent/commercial/details/72882567/</x:v>
      </x:c>
      <x:c r="N814" s="15" t="str"/>
    </x:row>
    <x:row r="815" ht="42" customHeight="1">
      <x:c r="A815" s="15" t="str">
        <x:v>Bishop's Stortford</x:v>
      </x:c>
      <x:c r="B815" s="15" t="str">
        <x:v>Standalone: Units 4 5 Raynham Road, Bishops Stortford, CM23 5PB</x:v>
      </x:c>
      <x:c r="C815" s="15" t="str">
        <x:v>Bishop's Stortford</x:v>
      </x:c>
      <x:c r="D815" s="14" t="n">
        <x:v>40915</x:v>
      </x:c>
      <x:c r="E815" s="30" t="str">
        <x:v>Town</x:v>
      </x:c>
      <x:c r="F815" s="30" t="str">
        <x:v>Standalone / other premises</x:v>
      </x:c>
      <x:c r="G815" s="14" t="n">
        <x:f>COUNTIFS('Unit details'!$B$4039:$B$4039,$A815,'Unit details'!$V$4039:$V$4039,$A815&amp;" — "&amp;$B815,'Unit details'!$H$4039:$H$4039,"Current",'Unit details'!$E$4039:$E$4039,"Town")</x:f>
        <x:v>0</x:v>
      </x:c>
      <x:c r="H815" s="14" t="n">
        <x:f>COUNTIFS('Unit details'!$B$4039:$B$4039,$A815,'Unit details'!$V$4039:$V$4039,$A815&amp;" — "&amp;$B815,'Unit details'!$H$4039:$H$4039,"Current",'Unit details'!$E$4039:$E$4039,"Nearby")</x:f>
        <x:v>0</x:v>
      </x:c>
      <x:c r="I815" s="14" t="n">
        <x:f>COUNTIFS('Unit details'!$B$4039:$B$4039,$A815,'Unit details'!$V$4039:$V$4039,$A815&amp;" — "&amp;$B815,'Unit details'!$H$4039:$H$4039,"Current")</x:f>
        <x:v>0</x:v>
      </x:c>
      <x:c r="J815" s="14" t="n">
        <x:f>SUMIFS('Unit details'!$Y$4039:$Y$4039,'Unit details'!$B$4039:$B$4039,$A815,'Unit details'!$V$4039:$V$4039,$A815&amp;" — "&amp;$B815,'Unit details'!$H$4039:$H$4039,"Future")</x:f>
        <x:v>0</x:v>
      </x:c>
      <x:c r="K815" s="14" t="n">
        <x:f>COUNTIFS('Unit details'!$B$4039:$B$4039,$A815,'Unit details'!$V$4039:$V$4039,$A815&amp;" — "&amp;$B815,'Unit details'!$H$4039:$H$4039,"Uncertain")</x:f>
        <x:v>0</x:v>
      </x:c>
      <x:c r="L815" s="15" t="str">
        <x:v>Identified from current advertising; named scheme does not itself establish any exact number of vacant units.</x:v>
      </x:c>
      <x:c r="M815" s="15" t="str">
        <x:v>https://www.rightmove.co.uk/properties/773378032536816#/?channel=COM_LET</x:v>
      </x:c>
      <x:c r="N815" s="15" t="str"/>
    </x:row>
    <x:row r="816" ht="49" customHeight="1">
      <x:c r="A816" s="15" t="str">
        <x:v>Borehamwood</x:v>
      </x:c>
      <x:c r="B816" s="15" t="str">
        <x:v>Elstree Trade Park</x:v>
      </x:c>
      <x:c r="C816" s="15" t="str">
        <x:v>Elstree</x:v>
      </x:c>
      <x:c r="D816" s="14" t="n">
        <x:v>1735</x:v>
      </x:c>
      <x:c r="E816" s="30" t="str">
        <x:v>Nearby</x:v>
      </x:c>
      <x:c r="F816" s="30" t="str">
        <x:v>Estate / grouped industrial area</x:v>
      </x:c>
      <x:c r="G816" s="14" t="n">
        <x:f>COUNTIFS('Unit details'!$B$1636:$B$1637,$A816,'Unit details'!$V$1636:$V$1637,$A816&amp;" — "&amp;$B816,'Unit details'!$H$1636:$H$1637,"Current",'Unit details'!$E$1636:$E$1637,"Town")</x:f>
        <x:v>0</x:v>
      </x:c>
      <x:c r="H816" s="14" t="n">
        <x:f>COUNTIFS('Unit details'!$B$1636:$B$1637,$A816,'Unit details'!$V$1636:$V$1637,$A816&amp;" — "&amp;$B816,'Unit details'!$H$1636:$H$1637,"Current",'Unit details'!$E$1636:$E$1637,"Nearby")</x:f>
        <x:v>2</x:v>
      </x:c>
      <x:c r="I816" s="14" t="n">
        <x:f>COUNTIFS('Unit details'!$B$1636:$B$1637,$A816,'Unit details'!$V$1636:$V$1637,$A816&amp;" — "&amp;$B816,'Unit details'!$H$1636:$H$1637,"Current")</x:f>
        <x:v>2</x:v>
      </x:c>
      <x:c r="J816" s="14" t="n">
        <x:f>SUMIFS('Unit details'!$Y$1636:$Y$1637,'Unit details'!$B$1636:$B$1637,$A816,'Unit details'!$V$1636:$V$1637,$A816&amp;" — "&amp;$B816,'Unit details'!$H$1636:$H$1637,"Future")</x:f>
        <x:v>0</x:v>
      </x:c>
      <x:c r="K816" s="14" t="n">
        <x:f>COUNTIFS('Unit details'!$B$1636:$B$1637,$A816,'Unit details'!$V$1636:$V$1637,$A816&amp;" — "&amp;$B816,'Unit details'!$H$1636:$H$1637,"Uncertain")</x:f>
        <x:v>0</x:v>
      </x:c>
      <x:c r="L816" s="15" t="str">
        <x:v>Identified from current advertising; named scheme does not itself establish any exact number of vacant units. Further unit-specific sources are in Unit details.</x:v>
      </x:c>
      <x:c r="M816" s="15" t="str">
        <x:v>https://www.zoopla.co.uk/to-rent/commercial/details/74447901/</x:v>
      </x:c>
      <x:c r="N816" s="15" t="str">
        <x:v>https://www.rightmove.co.uk/properties/778708917643552#/?channel=COM_LET
https://www.zoopla.co.uk/to-rent/commercial/details/74165683/</x:v>
      </x:c>
    </x:row>
    <x:row r="817" ht="42" customHeight="1">
      <x:c r="A817" s="15" t="str">
        <x:v>Borehamwood</x:v>
      </x:c>
      <x:c r="B817" s="15" t="str">
        <x:v>Lismarinne Industrial Park</x:v>
      </x:c>
      <x:c r="C817" s="15" t="str">
        <x:v>Elstree</x:v>
      </x:c>
      <x:c r="D817" s="14" t="n">
        <x:v>1735</x:v>
      </x:c>
      <x:c r="E817" s="30" t="str">
        <x:v>Nearby</x:v>
      </x:c>
      <x:c r="F817" s="30" t="str">
        <x:v>Estate / grouped industrial area</x:v>
      </x:c>
      <x:c r="G817" s="14" t="n">
        <x:f>COUNTIFS('Unit details'!$B$4039:$B$4039,$A817,'Unit details'!$V$4039:$V$4039,$A817&amp;" — "&amp;$B817,'Unit details'!$H$4039:$H$4039,"Current",'Unit details'!$E$4039:$E$4039,"Town")</x:f>
        <x:v>0</x:v>
      </x:c>
      <x:c r="H817" s="14" t="n">
        <x:f>COUNTIFS('Unit details'!$B$4039:$B$4039,$A817,'Unit details'!$V$4039:$V$4039,$A817&amp;" — "&amp;$B817,'Unit details'!$H$4039:$H$4039,"Current",'Unit details'!$E$4039:$E$4039,"Nearby")</x:f>
        <x:v>0</x:v>
      </x:c>
      <x:c r="I817" s="14" t="n">
        <x:f>COUNTIFS('Unit details'!$B$4039:$B$4039,$A817,'Unit details'!$V$4039:$V$4039,$A817&amp;" — "&amp;$B817,'Unit details'!$H$4039:$H$4039,"Current")</x:f>
        <x:v>0</x:v>
      </x:c>
      <x:c r="J817" s="14" t="n">
        <x:f>SUMIFS('Unit details'!$Y$4039:$Y$4039,'Unit details'!$B$4039:$B$4039,$A817,'Unit details'!$V$4039:$V$4039,$A817&amp;" — "&amp;$B817,'Unit details'!$H$4039:$H$4039,"Future")</x:f>
        <x:v>0</x:v>
      </x:c>
      <x:c r="K817" s="14" t="n">
        <x:f>COUNTIFS('Unit details'!$B$4039:$B$4039,$A817,'Unit details'!$V$4039:$V$4039,$A817&amp;" — "&amp;$B817,'Unit details'!$H$4039:$H$4039,"Uncertain")</x:f>
        <x:v>0</x:v>
      </x:c>
      <x:c r="L817" s="15" t="str">
        <x:v>Identified from current advertising; named scheme does not itself establish any exact number of vacant units.</x:v>
      </x:c>
      <x:c r="M817" s="15" t="str">
        <x:v>https://www.zoopla.co.uk/to-rent/commercial/details/59701112/</x:v>
      </x:c>
      <x:c r="N817" s="15" t="str"/>
    </x:row>
    <x:row r="818" ht="42" customHeight="1">
      <x:c r="A818" s="15" t="str">
        <x:v>Borehamwood</x:v>
      </x:c>
      <x:c r="B818" s="15" t="str">
        <x:v>Standalone / estate not named</x:v>
      </x:c>
      <x:c r="C818" s="15" t="str">
        <x:v>Elstree</x:v>
      </x:c>
      <x:c r="D818" s="14" t="n">
        <x:v>1735</x:v>
      </x:c>
      <x:c r="E818" s="30" t="str">
        <x:v>Nearby</x:v>
      </x:c>
      <x:c r="F818" s="30" t="str">
        <x:v>Standalone / other premises</x:v>
      </x:c>
      <x:c r="G818" s="14" t="n">
        <x:f>COUNTIFS('Unit details'!$B$1638:$B$1645,$A818,'Unit details'!$V$1638:$V$1645,$A818&amp;" — "&amp;$B818,'Unit details'!$H$1638:$H$1645,"Current",'Unit details'!$E$1638:$E$1645,"Town")</x:f>
        <x:v>3</x:v>
      </x:c>
      <x:c r="H818" s="14" t="n">
        <x:f>COUNTIFS('Unit details'!$B$1638:$B$1645,$A818,'Unit details'!$V$1638:$V$1645,$A818&amp;" — "&amp;$B818,'Unit details'!$H$1638:$H$1645,"Current",'Unit details'!$E$1638:$E$1645,"Nearby")</x:f>
        <x:v>2</x:v>
      </x:c>
      <x:c r="I818" s="14" t="n">
        <x:f>COUNTIFS('Unit details'!$B$1638:$B$1645,$A818,'Unit details'!$V$1638:$V$1645,$A818&amp;" — "&amp;$B818,'Unit details'!$H$1638:$H$1645,"Current")</x:f>
        <x:v>5</x:v>
      </x:c>
      <x:c r="J818" s="14" t="n">
        <x:f>SUMIFS('Unit details'!$Y$1638:$Y$1645,'Unit details'!$B$1638:$B$1645,$A818,'Unit details'!$V$1638:$V$1645,$A818&amp;" — "&amp;$B818,'Unit details'!$H$1638:$H$1645,"Future")</x:f>
        <x:v>0</x:v>
      </x:c>
      <x:c r="K818" s="14" t="n">
        <x:f>COUNTIFS('Unit details'!$B$1638:$B$1645,$A818,'Unit details'!$V$1638:$V$1645,$A818&amp;" — "&amp;$B818,'Unit details'!$H$1638:$H$1645,"Uncertain")</x:f>
        <x:v>1</x:v>
      </x:c>
      <x:c r="L818" s="15" t="str">
        <x:v>Identified from marketing. Estate inventory is a minimum of evidenced named areas, not a council stock census.</x:v>
      </x:c>
      <x:c r="M818" s="15" t="str">
        <x:v>https://www.zoopla.co.uk/to-rent/commercial/details/73969292/</x:v>
      </x:c>
      <x:c r="N818" s="15" t="str"/>
    </x:row>
    <x:row r="819" ht="42" customHeight="1">
      <x:c r="A819" s="15" t="str">
        <x:v>Borehamwood</x:v>
      </x:c>
      <x:c r="B819" s="15" t="str">
        <x:v>Standalone: Butterfly Lane, Elstree WD6</x:v>
      </x:c>
      <x:c r="C819" s="15" t="str">
        <x:v>Elstree</x:v>
      </x:c>
      <x:c r="D819" s="14" t="n">
        <x:v>1735</x:v>
      </x:c>
      <x:c r="E819" s="30" t="str">
        <x:v>Nearby</x:v>
      </x:c>
      <x:c r="F819" s="30" t="str">
        <x:v>Standalone / other premises</x:v>
      </x:c>
      <x:c r="G819" s="14" t="n">
        <x:f>COUNTIFS('Unit details'!$B$4039:$B$4039,$A819,'Unit details'!$V$4039:$V$4039,$A819&amp;" — "&amp;$B819,'Unit details'!$H$4039:$H$4039,"Current",'Unit details'!$E$4039:$E$4039,"Town")</x:f>
        <x:v>0</x:v>
      </x:c>
      <x:c r="H819" s="14" t="n">
        <x:f>COUNTIFS('Unit details'!$B$4039:$B$4039,$A819,'Unit details'!$V$4039:$V$4039,$A819&amp;" — "&amp;$B819,'Unit details'!$H$4039:$H$4039,"Current",'Unit details'!$E$4039:$E$4039,"Nearby")</x:f>
        <x:v>0</x:v>
      </x:c>
      <x:c r="I819" s="14" t="n">
        <x:f>COUNTIFS('Unit details'!$B$4039:$B$4039,$A819,'Unit details'!$V$4039:$V$4039,$A819&amp;" — "&amp;$B819,'Unit details'!$H$4039:$H$4039,"Current")</x:f>
        <x:v>0</x:v>
      </x:c>
      <x:c r="J819" s="14" t="n">
        <x:f>SUMIFS('Unit details'!$Y$4039:$Y$4039,'Unit details'!$B$4039:$B$4039,$A819,'Unit details'!$V$4039:$V$4039,$A819&amp;" — "&amp;$B819,'Unit details'!$H$4039:$H$4039,"Future")</x:f>
        <x:v>0</x:v>
      </x:c>
      <x:c r="K819" s="14" t="n">
        <x:f>COUNTIFS('Unit details'!$B$4039:$B$4039,$A819,'Unit details'!$V$4039:$V$4039,$A819&amp;" — "&amp;$B819,'Unit details'!$H$4039:$H$4039,"Uncertain")</x:f>
        <x:v>0</x:v>
      </x:c>
      <x:c r="L819" s="15" t="str">
        <x:v>Identified from current advertising; named scheme does not itself establish any exact number of vacant units.</x:v>
      </x:c>
      <x:c r="M819" s="15" t="str">
        <x:v>https://www.zoopla.co.uk/to-rent/commercial/details/73969292/</x:v>
      </x:c>
      <x:c r="N819" s="15" t="str"/>
    </x:row>
    <x:row r="820" ht="42" customHeight="1">
      <x:c r="A820" s="15" t="str">
        <x:v>Borehamwood</x:v>
      </x:c>
      <x:c r="B820" s="15" t="str">
        <x:v>Standalone: Unit 250, Centennial Park, Centennial Avenue, Elstree, WD6 3TH</x:v>
      </x:c>
      <x:c r="C820" s="15" t="str">
        <x:v>Elstree</x:v>
      </x:c>
      <x:c r="D820" s="14" t="n">
        <x:v>1735</x:v>
      </x:c>
      <x:c r="E820" s="30" t="str">
        <x:v>Nearby</x:v>
      </x:c>
      <x:c r="F820" s="30" t="str">
        <x:v>Standalone / other premises</x:v>
      </x:c>
      <x:c r="G820" s="14" t="n">
        <x:f>COUNTIFS('Unit details'!$B$4039:$B$4039,$A820,'Unit details'!$V$4039:$V$4039,$A820&amp;" — "&amp;$B820,'Unit details'!$H$4039:$H$4039,"Current",'Unit details'!$E$4039:$E$4039,"Town")</x:f>
        <x:v>0</x:v>
      </x:c>
      <x:c r="H820" s="14" t="n">
        <x:f>COUNTIFS('Unit details'!$B$4039:$B$4039,$A820,'Unit details'!$V$4039:$V$4039,$A820&amp;" — "&amp;$B820,'Unit details'!$H$4039:$H$4039,"Current",'Unit details'!$E$4039:$E$4039,"Nearby")</x:f>
        <x:v>0</x:v>
      </x:c>
      <x:c r="I820" s="14" t="n">
        <x:f>COUNTIFS('Unit details'!$B$4039:$B$4039,$A820,'Unit details'!$V$4039:$V$4039,$A820&amp;" — "&amp;$B820,'Unit details'!$H$4039:$H$4039,"Current")</x:f>
        <x:v>0</x:v>
      </x:c>
      <x:c r="J820" s="14" t="n">
        <x:f>SUMIFS('Unit details'!$Y$4039:$Y$4039,'Unit details'!$B$4039:$B$4039,$A820,'Unit details'!$V$4039:$V$4039,$A820&amp;" — "&amp;$B820,'Unit details'!$H$4039:$H$4039,"Future")</x:f>
        <x:v>0</x:v>
      </x:c>
      <x:c r="K820" s="14" t="n">
        <x:f>COUNTIFS('Unit details'!$B$4039:$B$4039,$A820,'Unit details'!$V$4039:$V$4039,$A820&amp;" — "&amp;$B820,'Unit details'!$H$4039:$H$4039,"Uncertain")</x:f>
        <x:v>0</x:v>
      </x:c>
      <x:c r="L820" s="15" t="str">
        <x:v>Identified from current advertising; named scheme does not itself establish any exact number of vacant units.</x:v>
      </x:c>
      <x:c r="M820" s="15" t="str">
        <x:v>https://www.rightmove.co.uk/properties/761855478526144#/?channel=COM_LET</x:v>
      </x:c>
      <x:c r="N820" s="15" t="str"/>
    </x:row>
    <x:row r="821" ht="49" customHeight="1">
      <x:c r="A821" s="15" t="str">
        <x:v>Borehamwood</x:v>
      </x:c>
      <x:c r="B821" s="15" t="str">
        <x:v>Capital Business Park</x:v>
      </x:c>
      <x:c r="C821" s="15" t="str">
        <x:v>Borehamwood</x:v>
      </x:c>
      <x:c r="D821" s="14" t="n">
        <x:v>39765</x:v>
      </x:c>
      <x:c r="E821" s="30" t="str">
        <x:v>Town</x:v>
      </x:c>
      <x:c r="F821" s="30" t="str">
        <x:v>Estate / grouped industrial area</x:v>
      </x:c>
      <x:c r="G821" s="14" t="n">
        <x:f>COUNTIFS('Unit details'!$B$1640:$B$1640,$A821,'Unit details'!$V$1640:$V$1640,$A821&amp;" — "&amp;$B821,'Unit details'!$H$1640:$H$1640,"Current",'Unit details'!$E$1640:$E$1640,"Town")</x:f>
        <x:v>1</x:v>
      </x:c>
      <x:c r="H821" s="14" t="n">
        <x:f>COUNTIFS('Unit details'!$B$1640:$B$1640,$A821,'Unit details'!$V$1640:$V$1640,$A821&amp;" — "&amp;$B821,'Unit details'!$H$1640:$H$1640,"Current",'Unit details'!$E$1640:$E$1640,"Nearby")</x:f>
        <x:v>0</x:v>
      </x:c>
      <x:c r="I821" s="14" t="n">
        <x:f>COUNTIFS('Unit details'!$B$1640:$B$1640,$A821,'Unit details'!$V$1640:$V$1640,$A821&amp;" — "&amp;$B821,'Unit details'!$H$1640:$H$1640,"Current")</x:f>
        <x:v>1</x:v>
      </x:c>
      <x:c r="J821" s="14" t="n">
        <x:f>SUMIFS('Unit details'!$Y$1640:$Y$1640,'Unit details'!$B$1640:$B$1640,$A821,'Unit details'!$V$1640:$V$1640,$A821&amp;" — "&amp;$B821,'Unit details'!$H$1640:$H$1640,"Future")</x:f>
        <x:v>0</x:v>
      </x:c>
      <x:c r="K821" s="14" t="n">
        <x:f>COUNTIFS('Unit details'!$B$1640:$B$1640,$A821,'Unit details'!$V$1640:$V$1640,$A821&amp;" — "&amp;$B821,'Unit details'!$H$1640:$H$1640,"Uncertain")</x:f>
        <x:v>0</x:v>
      </x:c>
      <x:c r="L821" s="15" t="str">
        <x:v>Identified from current advertising; named scheme does not itself establish any exact number of vacant units.</x:v>
      </x:c>
      <x:c r="M821" s="15" t="str">
        <x:v>https://www.zoopla.co.uk/to-rent/commercial/details/65053153/</x:v>
      </x:c>
      <x:c r="N821" s="15" t="str">
        <x:v>https://www.rightmove.co.uk/properties/774531881430672#/?channel=COM_LET
https://stimpsons.co.uk/property/154780/</x:v>
      </x:c>
    </x:row>
    <x:row r="822" ht="42" customHeight="1">
      <x:c r="A822" s="15" t="str">
        <x:v>Borehamwood</x:v>
      </x:c>
      <x:c r="B822" s="15" t="str">
        <x:v>Hamilton Business Park</x:v>
      </x:c>
      <x:c r="C822" s="15" t="str">
        <x:v>Borehamwood</x:v>
      </x:c>
      <x:c r="D822" s="14" t="n">
        <x:v>39765</x:v>
      </x:c>
      <x:c r="E822" s="30" t="str">
        <x:v>Town</x:v>
      </x:c>
      <x:c r="F822" s="30" t="str">
        <x:v>Estate / grouped industrial area</x:v>
      </x:c>
      <x:c r="G822" s="14" t="n">
        <x:f>COUNTIFS('Unit details'!$B$1641:$B$1641,$A822,'Unit details'!$V$1641:$V$1641,$A822&amp;" — "&amp;$B822,'Unit details'!$H$1641:$H$1641,"Current",'Unit details'!$E$1641:$E$1641,"Town")</x:f>
        <x:v>1</x:v>
      </x:c>
      <x:c r="H822" s="14" t="n">
        <x:f>COUNTIFS('Unit details'!$B$1641:$B$1641,$A822,'Unit details'!$V$1641:$V$1641,$A822&amp;" — "&amp;$B822,'Unit details'!$H$1641:$H$1641,"Current",'Unit details'!$E$1641:$E$1641,"Nearby")</x:f>
        <x:v>0</x:v>
      </x:c>
      <x:c r="I822" s="14" t="n">
        <x:f>COUNTIFS('Unit details'!$B$1641:$B$1641,$A822,'Unit details'!$V$1641:$V$1641,$A822&amp;" — "&amp;$B822,'Unit details'!$H$1641:$H$1641,"Current")</x:f>
        <x:v>1</x:v>
      </x:c>
      <x:c r="J822" s="14" t="n">
        <x:f>SUMIFS('Unit details'!$Y$1641:$Y$1641,'Unit details'!$B$1641:$B$1641,$A822,'Unit details'!$V$1641:$V$1641,$A822&amp;" — "&amp;$B822,'Unit details'!$H$1641:$H$1641,"Future")</x:f>
        <x:v>0</x:v>
      </x:c>
      <x:c r="K822" s="14" t="n">
        <x:f>COUNTIFS('Unit details'!$B$1641:$B$1641,$A822,'Unit details'!$V$1641:$V$1641,$A822&amp;" — "&amp;$B822,'Unit details'!$H$1641:$H$1641,"Uncertain")</x:f>
        <x:v>0</x:v>
      </x:c>
      <x:c r="L822" s="15" t="str">
        <x:v>Identified from current advertising; named scheme does not itself establish any exact number of vacant units.</x:v>
      </x:c>
      <x:c r="M822" s="15" t="str">
        <x:v>https://www.zoopla.co.uk/to-rent/commercial/details/74209703/</x:v>
      </x:c>
      <x:c r="N822" s="15" t="str"/>
    </x:row>
    <x:row r="823" ht="42" customHeight="1">
      <x:c r="A823" s="15" t="str">
        <x:v>Borehamwood</x:v>
      </x:c>
      <x:c r="B823" s="15" t="str">
        <x:v>Standalone: 9C Chester Road, Borehamwood WD6</x:v>
      </x:c>
      <x:c r="C823" s="15" t="str">
        <x:v>Borehamwood</x:v>
      </x:c>
      <x:c r="D823" s="14" t="n">
        <x:v>39765</x:v>
      </x:c>
      <x:c r="E823" s="30" t="str">
        <x:v>Town</x:v>
      </x:c>
      <x:c r="F823" s="30" t="str">
        <x:v>Standalone / other premises</x:v>
      </x:c>
      <x:c r="G823" s="14" t="n">
        <x:f>COUNTIFS('Unit details'!$B$4039:$B$4039,$A823,'Unit details'!$V$4039:$V$4039,$A823&amp;" — "&amp;$B823,'Unit details'!$H$4039:$H$4039,"Current",'Unit details'!$E$4039:$E$4039,"Town")</x:f>
        <x:v>0</x:v>
      </x:c>
      <x:c r="H823" s="14" t="n">
        <x:f>COUNTIFS('Unit details'!$B$4039:$B$4039,$A823,'Unit details'!$V$4039:$V$4039,$A823&amp;" — "&amp;$B823,'Unit details'!$H$4039:$H$4039,"Current",'Unit details'!$E$4039:$E$4039,"Nearby")</x:f>
        <x:v>0</x:v>
      </x:c>
      <x:c r="I823" s="14" t="n">
        <x:f>COUNTIFS('Unit details'!$B$4039:$B$4039,$A823,'Unit details'!$V$4039:$V$4039,$A823&amp;" — "&amp;$B823,'Unit details'!$H$4039:$H$4039,"Current")</x:f>
        <x:v>0</x:v>
      </x:c>
      <x:c r="J823" s="14" t="n">
        <x:f>SUMIFS('Unit details'!$Y$4039:$Y$4039,'Unit details'!$B$4039:$B$4039,$A823,'Unit details'!$V$4039:$V$4039,$A823&amp;" — "&amp;$B823,'Unit details'!$H$4039:$H$4039,"Future")</x:f>
        <x:v>0</x:v>
      </x:c>
      <x:c r="K823" s="14" t="n">
        <x:f>COUNTIFS('Unit details'!$B$4039:$B$4039,$A823,'Unit details'!$V$4039:$V$4039,$A823&amp;" — "&amp;$B823,'Unit details'!$H$4039:$H$4039,"Uncertain")</x:f>
        <x:v>0</x:v>
      </x:c>
      <x:c r="L823" s="15" t="str">
        <x:v>Identified from current advertising; named scheme does not itself establish any exact number of vacant units.</x:v>
      </x:c>
      <x:c r="M823" s="15" t="str">
        <x:v>https://www.zoopla.co.uk/to-rent/commercial/details/70266499/</x:v>
      </x:c>
      <x:c r="N823" s="15" t="str">
        <x:v>https://www.rightmove.co.uk/properties/773355565745648#/?channel=COM_LET</x:v>
      </x:c>
    </x:row>
    <x:row r="824" ht="42" customHeight="1">
      <x:c r="A824" s="15" t="str">
        <x:v>Borehamwood</x:v>
      </x:c>
      <x:c r="B824" s="15" t="str">
        <x:v>Standalone: High Canons, Borehamwood WD6</x:v>
      </x:c>
      <x:c r="C824" s="15" t="str">
        <x:v>Borehamwood</x:v>
      </x:c>
      <x:c r="D824" s="14" t="n">
        <x:v>39765</x:v>
      </x:c>
      <x:c r="E824" s="30" t="str">
        <x:v>Town</x:v>
      </x:c>
      <x:c r="F824" s="30" t="str">
        <x:v>Standalone / other premises</x:v>
      </x:c>
      <x:c r="G824" s="14" t="n">
        <x:f>COUNTIFS('Unit details'!$B$4039:$B$4039,$A824,'Unit details'!$V$4039:$V$4039,$A824&amp;" — "&amp;$B824,'Unit details'!$H$4039:$H$4039,"Current",'Unit details'!$E$4039:$E$4039,"Town")</x:f>
        <x:v>0</x:v>
      </x:c>
      <x:c r="H824" s="14" t="n">
        <x:f>COUNTIFS('Unit details'!$B$4039:$B$4039,$A824,'Unit details'!$V$4039:$V$4039,$A824&amp;" — "&amp;$B824,'Unit details'!$H$4039:$H$4039,"Current",'Unit details'!$E$4039:$E$4039,"Nearby")</x:f>
        <x:v>0</x:v>
      </x:c>
      <x:c r="I824" s="14" t="n">
        <x:f>COUNTIFS('Unit details'!$B$4039:$B$4039,$A824,'Unit details'!$V$4039:$V$4039,$A824&amp;" — "&amp;$B824,'Unit details'!$H$4039:$H$4039,"Current")</x:f>
        <x:v>0</x:v>
      </x:c>
      <x:c r="J824" s="14" t="n">
        <x:f>SUMIFS('Unit details'!$Y$4039:$Y$4039,'Unit details'!$B$4039:$B$4039,$A824,'Unit details'!$V$4039:$V$4039,$A824&amp;" — "&amp;$B824,'Unit details'!$H$4039:$H$4039,"Future")</x:f>
        <x:v>0</x:v>
      </x:c>
      <x:c r="K824" s="14" t="n">
        <x:f>COUNTIFS('Unit details'!$B$4039:$B$4039,$A824,'Unit details'!$V$4039:$V$4039,$A824&amp;" — "&amp;$B824,'Unit details'!$H$4039:$H$4039,"Uncertain")</x:f>
        <x:v>0</x:v>
      </x:c>
      <x:c r="L824" s="15" t="str">
        <x:v>Identified from current advertising; named scheme does not itself establish any exact number of vacant units.</x:v>
      </x:c>
      <x:c r="M824" s="15" t="str">
        <x:v>https://www.zoopla.co.uk/to-rent/commercial/details/74439571/</x:v>
      </x:c>
      <x:c r="N824" s="15" t="str">
        <x:v>https://www.zoopla.co.uk/to-rent/commercial/details/74119968/</x:v>
      </x:c>
    </x:row>
    <x:row r="825" ht="42" customHeight="1">
      <x:c r="A825" s="15" t="str">
        <x:v>Borehamwood</x:v>
      </x:c>
      <x:c r="B825" s="15" t="str">
        <x:v>Standalone: Stirling Way, Borehamwood, Hertfordshire WD6</x:v>
      </x:c>
      <x:c r="C825" s="15" t="str">
        <x:v>Borehamwood</x:v>
      </x:c>
      <x:c r="D825" s="14" t="n">
        <x:v>39765</x:v>
      </x:c>
      <x:c r="E825" s="30" t="str">
        <x:v>Town</x:v>
      </x:c>
      <x:c r="F825" s="30" t="str">
        <x:v>Standalone / other premises</x:v>
      </x:c>
      <x:c r="G825" s="14" t="n">
        <x:f>COUNTIFS('Unit details'!$B$4039:$B$4039,$A825,'Unit details'!$V$4039:$V$4039,$A825&amp;" — "&amp;$B825,'Unit details'!$H$4039:$H$4039,"Current",'Unit details'!$E$4039:$E$4039,"Town")</x:f>
        <x:v>0</x:v>
      </x:c>
      <x:c r="H825" s="14" t="n">
        <x:f>COUNTIFS('Unit details'!$B$4039:$B$4039,$A825,'Unit details'!$V$4039:$V$4039,$A825&amp;" — "&amp;$B825,'Unit details'!$H$4039:$H$4039,"Current",'Unit details'!$E$4039:$E$4039,"Nearby")</x:f>
        <x:v>0</x:v>
      </x:c>
      <x:c r="I825" s="14" t="n">
        <x:f>COUNTIFS('Unit details'!$B$4039:$B$4039,$A825,'Unit details'!$V$4039:$V$4039,$A825&amp;" — "&amp;$B825,'Unit details'!$H$4039:$H$4039,"Current")</x:f>
        <x:v>0</x:v>
      </x:c>
      <x:c r="J825" s="14" t="n">
        <x:f>SUMIFS('Unit details'!$Y$4039:$Y$4039,'Unit details'!$B$4039:$B$4039,$A825,'Unit details'!$V$4039:$V$4039,$A825&amp;" — "&amp;$B825,'Unit details'!$H$4039:$H$4039,"Future")</x:f>
        <x:v>0</x:v>
      </x:c>
      <x:c r="K825" s="14" t="n">
        <x:f>COUNTIFS('Unit details'!$B$4039:$B$4039,$A825,'Unit details'!$V$4039:$V$4039,$A825&amp;" — "&amp;$B825,'Unit details'!$H$4039:$H$4039,"Uncertain")</x:f>
        <x:v>0</x:v>
      </x:c>
      <x:c r="L825" s="15" t="str">
        <x:v>Identified from current advertising; named scheme does not itself establish any exact number of vacant units.</x:v>
      </x:c>
      <x:c r="M825" s="15" t="str">
        <x:v>https://www.zoopla.co.uk/to-rent/commercial/details/72587275/</x:v>
      </x:c>
      <x:c r="N825" s="15" t="str">
        <x:v>https://www.zoopla.co.uk/to-rent/commercial/details/72587265/</x:v>
      </x:c>
    </x:row>
    <x:row r="826" ht="42" customHeight="1">
      <x:c r="A826" s="15" t="str">
        <x:v>Borehamwood</x:v>
      </x:c>
      <x:c r="B826" s="15" t="str">
        <x:v>Standalone: Unit 405 Centennial Park, Borehamwood WD6</x:v>
      </x:c>
      <x:c r="C826" s="15" t="str">
        <x:v>Borehamwood</x:v>
      </x:c>
      <x:c r="D826" s="14" t="n">
        <x:v>39765</x:v>
      </x:c>
      <x:c r="E826" s="30" t="str">
        <x:v>Town</x:v>
      </x:c>
      <x:c r="F826" s="30" t="str">
        <x:v>Standalone / other premises</x:v>
      </x:c>
      <x:c r="G826" s="14" t="n">
        <x:f>COUNTIFS('Unit details'!$B$4039:$B$4039,$A826,'Unit details'!$V$4039:$V$4039,$A826&amp;" — "&amp;$B826,'Unit details'!$H$4039:$H$4039,"Current",'Unit details'!$E$4039:$E$4039,"Town")</x:f>
        <x:v>0</x:v>
      </x:c>
      <x:c r="H826" s="14" t="n">
        <x:f>COUNTIFS('Unit details'!$B$4039:$B$4039,$A826,'Unit details'!$V$4039:$V$4039,$A826&amp;" — "&amp;$B826,'Unit details'!$H$4039:$H$4039,"Current",'Unit details'!$E$4039:$E$4039,"Nearby")</x:f>
        <x:v>0</x:v>
      </x:c>
      <x:c r="I826" s="14" t="n">
        <x:f>COUNTIFS('Unit details'!$B$4039:$B$4039,$A826,'Unit details'!$V$4039:$V$4039,$A826&amp;" — "&amp;$B826,'Unit details'!$H$4039:$H$4039,"Current")</x:f>
        <x:v>0</x:v>
      </x:c>
      <x:c r="J826" s="14" t="n">
        <x:f>SUMIFS('Unit details'!$Y$4039:$Y$4039,'Unit details'!$B$4039:$B$4039,$A826,'Unit details'!$V$4039:$V$4039,$A826&amp;" — "&amp;$B826,'Unit details'!$H$4039:$H$4039,"Future")</x:f>
        <x:v>0</x:v>
      </x:c>
      <x:c r="K826" s="14" t="n">
        <x:f>COUNTIFS('Unit details'!$B$4039:$B$4039,$A826,'Unit details'!$V$4039:$V$4039,$A826&amp;" — "&amp;$B826,'Unit details'!$H$4039:$H$4039,"Uncertain")</x:f>
        <x:v>0</x:v>
      </x:c>
      <x:c r="L826" s="15" t="str">
        <x:v>Identified from current advertising; named scheme does not itself establish any exact number of vacant units.</x:v>
      </x:c>
      <x:c r="M826" s="15" t="str">
        <x:v>https://www.zoopla.co.uk/to-rent/commercial/details/72305563/</x:v>
      </x:c>
      <x:c r="N826" s="15" t="str">
        <x:v>https://www.rightmove.co.uk/properties/733360499055601#/?channel=COM_LET</x:v>
      </x:c>
    </x:row>
    <x:row r="827" ht="49" customHeight="1">
      <x:c r="A827" s="15" t="str">
        <x:v>Borehamwood</x:v>
      </x:c>
      <x:c r="B827" s="15" t="str">
        <x:v>Stirling Industrial Centre</x:v>
      </x:c>
      <x:c r="C827" s="15" t="str">
        <x:v>Borehamwood</x:v>
      </x:c>
      <x:c r="D827" s="14" t="n">
        <x:v>39765</x:v>
      </x:c>
      <x:c r="E827" s="30" t="str">
        <x:v>Town</x:v>
      </x:c>
      <x:c r="F827" s="30" t="str">
        <x:v>Estate / grouped industrial area</x:v>
      </x:c>
      <x:c r="G827" s="14" t="n">
        <x:f>COUNTIFS('Unit details'!$B$1646:$B$1646,$A827,'Unit details'!$V$1646:$V$1646,$A827&amp;" — "&amp;$B827,'Unit details'!$H$1646:$H$1646,"Current",'Unit details'!$E$1646:$E$1646,"Town")</x:f>
        <x:v>1</x:v>
      </x:c>
      <x:c r="H827" s="14" t="n">
        <x:f>COUNTIFS('Unit details'!$B$1646:$B$1646,$A827,'Unit details'!$V$1646:$V$1646,$A827&amp;" — "&amp;$B827,'Unit details'!$H$1646:$H$1646,"Current",'Unit details'!$E$1646:$E$1646,"Nearby")</x:f>
        <x:v>0</x:v>
      </x:c>
      <x:c r="I827" s="14" t="n">
        <x:f>COUNTIFS('Unit details'!$B$1646:$B$1646,$A827,'Unit details'!$V$1646:$V$1646,$A827&amp;" — "&amp;$B827,'Unit details'!$H$1646:$H$1646,"Current")</x:f>
        <x:v>1</x:v>
      </x:c>
      <x:c r="J827" s="14" t="n">
        <x:f>SUMIFS('Unit details'!$Y$1646:$Y$1646,'Unit details'!$B$1646:$B$1646,$A827,'Unit details'!$V$1646:$V$1646,$A827&amp;" — "&amp;$B827,'Unit details'!$H$1646:$H$1646,"Future")</x:f>
        <x:v>0</x:v>
      </x:c>
      <x:c r="K827" s="14" t="n">
        <x:f>COUNTIFS('Unit details'!$B$1646:$B$1646,$A827,'Unit details'!$V$1646:$V$1646,$A827&amp;" — "&amp;$B827,'Unit details'!$H$1646:$H$1646,"Uncertain")</x:f>
        <x:v>0</x:v>
      </x:c>
      <x:c r="L827" s="15" t="str">
        <x:v>Identified from current advertising; named scheme does not itself establish any exact number of vacant units.</x:v>
      </x:c>
      <x:c r="M827" s="15" t="str">
        <x:v>https://www.zoopla.co.uk/to-rent/commercial/details/74070534/</x:v>
      </x:c>
      <x:c r="N827" s="15" t="str">
        <x:v>https://www.rightmove.co.uk/properties/773402691039761#/?channel=COM_LET
https://stimpsons.co.uk/property/389351/</x:v>
      </x:c>
    </x:row>
    <x:row r="828" ht="49" customHeight="1">
      <x:c r="A828" s="15" t="str">
        <x:v>Braintree</x:v>
      </x:c>
      <x:c r="B828" s="15" t="str">
        <x:v>Bluebridge Industrial Estate</x:v>
      </x:c>
      <x:c r="C828" s="15" t="str">
        <x:v>Halstead</x:v>
      </x:c>
      <x:c r="D828" s="14"/>
      <x:c r="E828" s="30" t="str">
        <x:v>Context</x:v>
      </x:c>
      <x:c r="F828" s="30" t="str">
        <x:v>Standalone / other premises</x:v>
      </x:c>
      <x:c r="G828" s="14" t="n">
        <x:f>COUNTIFS('Unit details'!$B$1647:$B$1647,$A828,'Unit details'!$V$1647:$V$1647,$A828&amp;" — "&amp;$B828,'Unit details'!$H$1647:$H$1647,"Current",'Unit details'!$E$1647:$E$1647,"Town")</x:f>
        <x:v>0</x:v>
      </x:c>
      <x:c r="H828" s="14" t="n">
        <x:f>COUNTIFS('Unit details'!$B$1647:$B$1647,$A828,'Unit details'!$V$1647:$V$1647,$A828&amp;" — "&amp;$B828,'Unit details'!$H$1647:$H$1647,"Current",'Unit details'!$E$1647:$E$1647,"Nearby")</x:f>
        <x:v>0</x:v>
      </x:c>
      <x:c r="I828" s="14" t="n">
        <x:f>COUNTIFS('Unit details'!$B$1647:$B$1647,$A828,'Unit details'!$V$1647:$V$1647,$A828&amp;" — "&amp;$B828,'Unit details'!$H$1647:$H$1647,"Current")</x:f>
        <x:v>1</x:v>
      </x:c>
      <x:c r="J828" s="14" t="n">
        <x:f>SUMIFS('Unit details'!$Y$1647:$Y$1647,'Unit details'!$B$1647:$B$1647,$A828,'Unit details'!$V$1647:$V$1647,$A828&amp;" — "&amp;$B828,'Unit details'!$H$1647:$H$1647,"Future")</x:f>
        <x:v>0</x:v>
      </x:c>
      <x:c r="K828" s="14" t="n">
        <x:f>COUNTIFS('Unit details'!$B$1647:$B$1647,$A828,'Unit details'!$V$1647:$V$1647,$A828&amp;" — "&amp;$B828,'Unit details'!$H$1647:$H$1647,"Uncertain")</x:f>
        <x:v>0</x:v>
      </x:c>
      <x:c r="L828" s="15" t="str">
        <x:v>Identified from current advertising; named scheme does not itself establish any exact number of vacant units. Further unit-specific sources are in Unit details.</x:v>
      </x:c>
      <x:c r="M828" s="15" t="str">
        <x:v>https://www.zoopla.co.uk/to-rent/commercial/details/73341167/</x:v>
      </x:c>
      <x:c r="N828" s="15" t="str">
        <x:v>https://www.zoopla.co.uk/to-rent/commercial/details/69857188/
https://www.rightmove.co.uk/properties/760758317727504#/?channel=COM_LET</x:v>
      </x:c>
    </x:row>
    <x:row r="829" ht="42" customHeight="1">
      <x:c r="A829" s="15" t="str">
        <x:v>Braintree</x:v>
      </x:c>
      <x:c r="B829" s="15" t="str">
        <x:v>Sixth Avenue Business Park</x:v>
      </x:c>
      <x:c r="C829" s="15" t="str">
        <x:v>Halstead</x:v>
      </x:c>
      <x:c r="D829" s="14"/>
      <x:c r="E829" s="30" t="str">
        <x:v>Context</x:v>
      </x:c>
      <x:c r="F829" s="30" t="str">
        <x:v>Standalone / other premises</x:v>
      </x:c>
      <x:c r="G829" s="14" t="n">
        <x:f>COUNTIFS('Unit details'!$B$4039:$B$4039,$A829,'Unit details'!$V$4039:$V$4039,$A829&amp;" — "&amp;$B829,'Unit details'!$H$4039:$H$4039,"Current",'Unit details'!$E$4039:$E$4039,"Town")</x:f>
        <x:v>0</x:v>
      </x:c>
      <x:c r="H829" s="14" t="n">
        <x:f>COUNTIFS('Unit details'!$B$4039:$B$4039,$A829,'Unit details'!$V$4039:$V$4039,$A829&amp;" — "&amp;$B829,'Unit details'!$H$4039:$H$4039,"Current",'Unit details'!$E$4039:$E$4039,"Nearby")</x:f>
        <x:v>0</x:v>
      </x:c>
      <x:c r="I829" s="14" t="n">
        <x:f>COUNTIFS('Unit details'!$B$4039:$B$4039,$A829,'Unit details'!$V$4039:$V$4039,$A829&amp;" — "&amp;$B829,'Unit details'!$H$4039:$H$4039,"Current")</x:f>
        <x:v>0</x:v>
      </x:c>
      <x:c r="J829" s="14" t="n">
        <x:f>SUMIFS('Unit details'!$Y$4039:$Y$4039,'Unit details'!$B$4039:$B$4039,$A829,'Unit details'!$V$4039:$V$4039,$A829&amp;" — "&amp;$B829,'Unit details'!$H$4039:$H$4039,"Future")</x:f>
        <x:v>0</x:v>
      </x:c>
      <x:c r="K829" s="14" t="n">
        <x:f>COUNTIFS('Unit details'!$B$4039:$B$4039,$A829,'Unit details'!$V$4039:$V$4039,$A829&amp;" — "&amp;$B829,'Unit details'!$H$4039:$H$4039,"Uncertain")</x:f>
        <x:v>0</x:v>
      </x:c>
      <x:c r="L829" s="15" t="str">
        <x:v>Identified from current advertising; named scheme does not itself establish any exact number of vacant units.</x:v>
      </x:c>
      <x:c r="M829" s="15" t="str">
        <x:v>https://fennwright.co.uk/property/units-8-9-10-sixth-avenue-business-park-bluebridge-industrial-estate-halstead-essex-co9/</x:v>
      </x:c>
      <x:c r="N829" s="15" t="str"/>
    </x:row>
    <x:row r="830" ht="42" customHeight="1">
      <x:c r="A830" s="15" t="str">
        <x:v>Braintree</x:v>
      </x:c>
      <x:c r="B830" s="15" t="str">
        <x:v>Standalone / estate not named</x:v>
      </x:c>
      <x:c r="C830" s="15" t="str">
        <x:v>Halstead</x:v>
      </x:c>
      <x:c r="D830" s="14"/>
      <x:c r="E830" s="30" t="str">
        <x:v>Context</x:v>
      </x:c>
      <x:c r="F830" s="30" t="str">
        <x:v>Standalone / other premises</x:v>
      </x:c>
      <x:c r="G830" s="14" t="n">
        <x:f>COUNTIFS('Unit details'!$B$1648:$B$1673,$A830,'Unit details'!$V$1648:$V$1673,$A830&amp;" — "&amp;$B830,'Unit details'!$H$1648:$H$1673,"Current",'Unit details'!$E$1648:$E$1673,"Town")</x:f>
        <x:v>6</x:v>
      </x:c>
      <x:c r="H830" s="14" t="n">
        <x:f>COUNTIFS('Unit details'!$B$1648:$B$1673,$A830,'Unit details'!$V$1648:$V$1673,$A830&amp;" — "&amp;$B830,'Unit details'!$H$1648:$H$1673,"Current",'Unit details'!$E$1648:$E$1673,"Nearby")</x:f>
        <x:v>3</x:v>
      </x:c>
      <x:c r="I830" s="14" t="n">
        <x:f>COUNTIFS('Unit details'!$B$1648:$B$1673,$A830,'Unit details'!$V$1648:$V$1673,$A830&amp;" — "&amp;$B830,'Unit details'!$H$1648:$H$1673,"Current")</x:f>
        <x:v>15</x:v>
      </x:c>
      <x:c r="J830" s="14" t="n">
        <x:f>SUMIFS('Unit details'!$Y$1648:$Y$1673,'Unit details'!$B$1648:$B$1673,$A830,'Unit details'!$V$1648:$V$1673,$A830&amp;" — "&amp;$B830,'Unit details'!$H$1648:$H$1673,"Future")</x:f>
        <x:v>0</x:v>
      </x:c>
      <x:c r="K830" s="14" t="n">
        <x:f>COUNTIFS('Unit details'!$B$1648:$B$1673,$A830,'Unit details'!$V$1648:$V$1673,$A830&amp;" — "&amp;$B830,'Unit details'!$H$1648:$H$1673,"Uncertain")</x:f>
        <x:v>2</x:v>
      </x:c>
      <x:c r="L830" s="15" t="str">
        <x:v>Identified from marketing. Estate inventory is a minimum of evidenced named areas, not a council stock census.</x:v>
      </x:c>
      <x:c r="M830" s="15" t="str">
        <x:v>https://www.zoopla.co.uk/to-rent/commercial/details/74469798/</x:v>
      </x:c>
      <x:c r="N830" s="15" t="str"/>
    </x:row>
    <x:row r="831" ht="42" customHeight="1">
      <x:c r="A831" s="15" t="str">
        <x:v>Braintree</x:v>
      </x:c>
      <x:c r="B831" s="15" t="str">
        <x:v>Standalone: Halstead Road, Colchester, Essex CO6</x:v>
      </x:c>
      <x:c r="C831" s="15" t="str">
        <x:v>Halstead</x:v>
      </x:c>
      <x:c r="D831" s="14"/>
      <x:c r="E831" s="30" t="str">
        <x:v>Context</x:v>
      </x:c>
      <x:c r="F831" s="30" t="str">
        <x:v>Standalone / other premises</x:v>
      </x:c>
      <x:c r="G831" s="14" t="n">
        <x:f>COUNTIFS('Unit details'!$B$4039:$B$4039,$A831,'Unit details'!$V$4039:$V$4039,$A831&amp;" — "&amp;$B831,'Unit details'!$H$4039:$H$4039,"Current",'Unit details'!$E$4039:$E$4039,"Town")</x:f>
        <x:v>0</x:v>
      </x:c>
      <x:c r="H831" s="14" t="n">
        <x:f>COUNTIFS('Unit details'!$B$4039:$B$4039,$A831,'Unit details'!$V$4039:$V$4039,$A831&amp;" — "&amp;$B831,'Unit details'!$H$4039:$H$4039,"Current",'Unit details'!$E$4039:$E$4039,"Nearby")</x:f>
        <x:v>0</x:v>
      </x:c>
      <x:c r="I831" s="14" t="n">
        <x:f>COUNTIFS('Unit details'!$B$4039:$B$4039,$A831,'Unit details'!$V$4039:$V$4039,$A831&amp;" — "&amp;$B831,'Unit details'!$H$4039:$H$4039,"Current")</x:f>
        <x:v>0</x:v>
      </x:c>
      <x:c r="J831" s="14" t="n">
        <x:f>SUMIFS('Unit details'!$Y$4039:$Y$4039,'Unit details'!$B$4039:$B$4039,$A831,'Unit details'!$V$4039:$V$4039,$A831&amp;" — "&amp;$B831,'Unit details'!$H$4039:$H$4039,"Future")</x:f>
        <x:v>0</x:v>
      </x:c>
      <x:c r="K831" s="14" t="n">
        <x:f>COUNTIFS('Unit details'!$B$4039:$B$4039,$A831,'Unit details'!$V$4039:$V$4039,$A831&amp;" — "&amp;$B831,'Unit details'!$H$4039:$H$4039,"Uncertain")</x:f>
        <x:v>0</x:v>
      </x:c>
      <x:c r="L831" s="15" t="str">
        <x:v>Identified from current advertising; named scheme does not itself establish any exact number of vacant units.</x:v>
      </x:c>
      <x:c r="M831" s="15" t="str">
        <x:v>https://www.zoopla.co.uk/to-rent/commercial/details/74469798/</x:v>
      </x:c>
      <x:c r="N831" s="15" t="str"/>
    </x:row>
    <x:row r="832" ht="42" customHeight="1">
      <x:c r="A832" s="15" t="str">
        <x:v>Braintree</x:v>
      </x:c>
      <x:c r="B832" s="15" t="str">
        <x:v>Standalone: Halstead Road, Colne Engaine, Essex, CO6</x:v>
      </x:c>
      <x:c r="C832" s="15" t="str">
        <x:v>Halstead</x:v>
      </x:c>
      <x:c r="D832" s="14"/>
      <x:c r="E832" s="30" t="str">
        <x:v>Context</x:v>
      </x:c>
      <x:c r="F832" s="30" t="str">
        <x:v>Standalone / other premises</x:v>
      </x:c>
      <x:c r="G832" s="14" t="n">
        <x:f>COUNTIFS('Unit details'!$B$4039:$B$4039,$A832,'Unit details'!$V$4039:$V$4039,$A832&amp;" — "&amp;$B832,'Unit details'!$H$4039:$H$4039,"Current",'Unit details'!$E$4039:$E$4039,"Town")</x:f>
        <x:v>0</x:v>
      </x:c>
      <x:c r="H832" s="14" t="n">
        <x:f>COUNTIFS('Unit details'!$B$4039:$B$4039,$A832,'Unit details'!$V$4039:$V$4039,$A832&amp;" — "&amp;$B832,'Unit details'!$H$4039:$H$4039,"Current",'Unit details'!$E$4039:$E$4039,"Nearby")</x:f>
        <x:v>0</x:v>
      </x:c>
      <x:c r="I832" s="14" t="n">
        <x:f>COUNTIFS('Unit details'!$B$4039:$B$4039,$A832,'Unit details'!$V$4039:$V$4039,$A832&amp;" — "&amp;$B832,'Unit details'!$H$4039:$H$4039,"Current")</x:f>
        <x:v>0</x:v>
      </x:c>
      <x:c r="J832" s="14" t="n">
        <x:f>SUMIFS('Unit details'!$Y$4039:$Y$4039,'Unit details'!$B$4039:$B$4039,$A832,'Unit details'!$V$4039:$V$4039,$A832&amp;" — "&amp;$B832,'Unit details'!$H$4039:$H$4039,"Future")</x:f>
        <x:v>0</x:v>
      </x:c>
      <x:c r="K832" s="14" t="n">
        <x:f>COUNTIFS('Unit details'!$B$4039:$B$4039,$A832,'Unit details'!$V$4039:$V$4039,$A832&amp;" — "&amp;$B832,'Unit details'!$H$4039:$H$4039,"Uncertain")</x:f>
        <x:v>0</x:v>
      </x:c>
      <x:c r="L832" s="15" t="str">
        <x:v>Identified from current advertising; named scheme does not itself establish any exact number of vacant units.</x:v>
      </x:c>
      <x:c r="M832" s="15" t="str">
        <x:v>https://www.rightmove.co.uk/properties/754767995903776#/?channel=COM_LET</x:v>
      </x:c>
      <x:c r="N832" s="15" t="str"/>
    </x:row>
    <x:row r="833" ht="42" customHeight="1">
      <x:c r="A833" s="15" t="str">
        <x:v>Braintree</x:v>
      </x:c>
      <x:c r="B833" s="15" t="str">
        <x:v>Standalone: Storage Unit to Let Near Halstead, Essex</x:v>
      </x:c>
      <x:c r="C833" s="15" t="str">
        <x:v>Halstead</x:v>
      </x:c>
      <x:c r="D833" s="14"/>
      <x:c r="E833" s="30" t="str">
        <x:v>Context</x:v>
      </x:c>
      <x:c r="F833" s="30" t="str">
        <x:v>Standalone / other premises</x:v>
      </x:c>
      <x:c r="G833" s="14" t="n">
        <x:f>COUNTIFS('Unit details'!$B$4039:$B$4039,$A833,'Unit details'!$V$4039:$V$4039,$A833&amp;" — "&amp;$B833,'Unit details'!$H$4039:$H$4039,"Current",'Unit details'!$E$4039:$E$4039,"Town")</x:f>
        <x:v>0</x:v>
      </x:c>
      <x:c r="H833" s="14" t="n">
        <x:f>COUNTIFS('Unit details'!$B$4039:$B$4039,$A833,'Unit details'!$V$4039:$V$4039,$A833&amp;" — "&amp;$B833,'Unit details'!$H$4039:$H$4039,"Current",'Unit details'!$E$4039:$E$4039,"Nearby")</x:f>
        <x:v>0</x:v>
      </x:c>
      <x:c r="I833" s="14" t="n">
        <x:f>COUNTIFS('Unit details'!$B$4039:$B$4039,$A833,'Unit details'!$V$4039:$V$4039,$A833&amp;" — "&amp;$B833,'Unit details'!$H$4039:$H$4039,"Current")</x:f>
        <x:v>0</x:v>
      </x:c>
      <x:c r="J833" s="14" t="n">
        <x:f>SUMIFS('Unit details'!$Y$4039:$Y$4039,'Unit details'!$B$4039:$B$4039,$A833,'Unit details'!$V$4039:$V$4039,$A833&amp;" — "&amp;$B833,'Unit details'!$H$4039:$H$4039,"Future")</x:f>
        <x:v>0</x:v>
      </x:c>
      <x:c r="K833" s="14" t="n">
        <x:f>COUNTIFS('Unit details'!$B$4039:$B$4039,$A833,'Unit details'!$V$4039:$V$4039,$A833&amp;" — "&amp;$B833,'Unit details'!$H$4039:$H$4039,"Uncertain")</x:f>
        <x:v>0</x:v>
      </x:c>
      <x:c r="L833" s="15" t="str">
        <x:v>Identified from current advertising; named scheme does not itself establish any exact number of vacant units.</x:v>
      </x:c>
      <x:c r="M833" s="15" t="str">
        <x:v>https://www.rightmove.co.uk/properties/164246081#/?channel=COM_LET</x:v>
      </x:c>
      <x:c r="N833" s="15" t="str"/>
    </x:row>
    <x:row r="834" ht="42" customHeight="1">
      <x:c r="A834" s="15" t="str">
        <x:v>Braintree</x:v>
      </x:c>
      <x:c r="B834" s="15" t="str">
        <x:v>Standalone: Storage Warehouse to Let near Halstead, Braintree, Essex</x:v>
      </x:c>
      <x:c r="C834" s="15" t="str">
        <x:v>Halstead</x:v>
      </x:c>
      <x:c r="D834" s="14"/>
      <x:c r="E834" s="30" t="str">
        <x:v>Context</x:v>
      </x:c>
      <x:c r="F834" s="30" t="str">
        <x:v>Standalone / other premises</x:v>
      </x:c>
      <x:c r="G834" s="14" t="n">
        <x:f>COUNTIFS('Unit details'!$B$4039:$B$4039,$A834,'Unit details'!$V$4039:$V$4039,$A834&amp;" — "&amp;$B834,'Unit details'!$H$4039:$H$4039,"Current",'Unit details'!$E$4039:$E$4039,"Town")</x:f>
        <x:v>0</x:v>
      </x:c>
      <x:c r="H834" s="14" t="n">
        <x:f>COUNTIFS('Unit details'!$B$4039:$B$4039,$A834,'Unit details'!$V$4039:$V$4039,$A834&amp;" — "&amp;$B834,'Unit details'!$H$4039:$H$4039,"Current",'Unit details'!$E$4039:$E$4039,"Nearby")</x:f>
        <x:v>0</x:v>
      </x:c>
      <x:c r="I834" s="14" t="n">
        <x:f>COUNTIFS('Unit details'!$B$4039:$B$4039,$A834,'Unit details'!$V$4039:$V$4039,$A834&amp;" — "&amp;$B834,'Unit details'!$H$4039:$H$4039,"Current")</x:f>
        <x:v>0</x:v>
      </x:c>
      <x:c r="J834" s="14" t="n">
        <x:f>SUMIFS('Unit details'!$Y$4039:$Y$4039,'Unit details'!$B$4039:$B$4039,$A834,'Unit details'!$V$4039:$V$4039,$A834&amp;" — "&amp;$B834,'Unit details'!$H$4039:$H$4039,"Future")</x:f>
        <x:v>0</x:v>
      </x:c>
      <x:c r="K834" s="14" t="n">
        <x:f>COUNTIFS('Unit details'!$B$4039:$B$4039,$A834,'Unit details'!$V$4039:$V$4039,$A834&amp;" — "&amp;$B834,'Unit details'!$H$4039:$H$4039,"Uncertain")</x:f>
        <x:v>0</x:v>
      </x:c>
      <x:c r="L834" s="15" t="str">
        <x:v>Identified from current advertising; named scheme does not itself establish any exact number of vacant units.</x:v>
      </x:c>
      <x:c r="M834" s="15" t="str">
        <x:v>https://www.rightmove.co.uk/properties/158566388#/?channel=COM_LET</x:v>
      </x:c>
      <x:c r="N834" s="15" t="str"/>
    </x:row>
    <x:row r="835" ht="42" customHeight="1">
      <x:c r="A835" s="15" t="str">
        <x:v>Braintree</x:v>
      </x:c>
      <x:c r="B835" s="15" t="str">
        <x:v>Standalone: Unit 12 Fourth Avenue, Bluebridge Industrial Estate, Halstead, Essex</x:v>
      </x:c>
      <x:c r="C835" s="15" t="str">
        <x:v>Halstead</x:v>
      </x:c>
      <x:c r="D835" s="14"/>
      <x:c r="E835" s="30" t="str">
        <x:v>Context</x:v>
      </x:c>
      <x:c r="F835" s="30" t="str">
        <x:v>Standalone / other premises</x:v>
      </x:c>
      <x:c r="G835" s="14" t="n">
        <x:f>COUNTIFS('Unit details'!$B$4039:$B$4039,$A835,'Unit details'!$V$4039:$V$4039,$A835&amp;" — "&amp;$B835,'Unit details'!$H$4039:$H$4039,"Current",'Unit details'!$E$4039:$E$4039,"Town")</x:f>
        <x:v>0</x:v>
      </x:c>
      <x:c r="H835" s="14" t="n">
        <x:f>COUNTIFS('Unit details'!$B$4039:$B$4039,$A835,'Unit details'!$V$4039:$V$4039,$A835&amp;" — "&amp;$B835,'Unit details'!$H$4039:$H$4039,"Current",'Unit details'!$E$4039:$E$4039,"Nearby")</x:f>
        <x:v>0</x:v>
      </x:c>
      <x:c r="I835" s="14" t="n">
        <x:f>COUNTIFS('Unit details'!$B$4039:$B$4039,$A835,'Unit details'!$V$4039:$V$4039,$A835&amp;" — "&amp;$B835,'Unit details'!$H$4039:$H$4039,"Current")</x:f>
        <x:v>0</x:v>
      </x:c>
      <x:c r="J835" s="14" t="n">
        <x:f>SUMIFS('Unit details'!$Y$4039:$Y$4039,'Unit details'!$B$4039:$B$4039,$A835,'Unit details'!$V$4039:$V$4039,$A835&amp;" — "&amp;$B835,'Unit details'!$H$4039:$H$4039,"Future")</x:f>
        <x:v>0</x:v>
      </x:c>
      <x:c r="K835" s="14" t="n">
        <x:f>COUNTIFS('Unit details'!$B$4039:$B$4039,$A835,'Unit details'!$V$4039:$V$4039,$A835&amp;" — "&amp;$B835,'Unit details'!$H$4039:$H$4039,"Uncertain")</x:f>
        <x:v>0</x:v>
      </x:c>
      <x:c r="L835" s="15" t="str">
        <x:v>Identified from current advertising; named scheme does not itself establish any exact number of vacant units.</x:v>
      </x:c>
      <x:c r="M835" s="15" t="str">
        <x:v>https://www.zoopla.co.uk/to-rent/commercial/details/74619842/</x:v>
      </x:c>
      <x:c r="N835" s="15" t="str">
        <x:v>https://www.rightmove.co.uk/properties/773981358154064#/?channel=COM_LET</x:v>
      </x:c>
    </x:row>
    <x:row r="836" ht="42" customHeight="1">
      <x:c r="A836" s="15" t="str">
        <x:v>Braintree</x:v>
      </x:c>
      <x:c r="B836" s="15" t="str">
        <x:v>Standalone: Unit 5, Fifth Avenue, Bluebridge Industrial Estate, Halstead, Essex</x:v>
      </x:c>
      <x:c r="C836" s="15" t="str">
        <x:v>Halstead</x:v>
      </x:c>
      <x:c r="D836" s="14"/>
      <x:c r="E836" s="30" t="str">
        <x:v>Context</x:v>
      </x:c>
      <x:c r="F836" s="30" t="str">
        <x:v>Standalone / other premises</x:v>
      </x:c>
      <x:c r="G836" s="14" t="n">
        <x:f>COUNTIFS('Unit details'!$B$4039:$B$4039,$A836,'Unit details'!$V$4039:$V$4039,$A836&amp;" — "&amp;$B836,'Unit details'!$H$4039:$H$4039,"Current",'Unit details'!$E$4039:$E$4039,"Town")</x:f>
        <x:v>0</x:v>
      </x:c>
      <x:c r="H836" s="14" t="n">
        <x:f>COUNTIFS('Unit details'!$B$4039:$B$4039,$A836,'Unit details'!$V$4039:$V$4039,$A836&amp;" — "&amp;$B836,'Unit details'!$H$4039:$H$4039,"Current",'Unit details'!$E$4039:$E$4039,"Nearby")</x:f>
        <x:v>0</x:v>
      </x:c>
      <x:c r="I836" s="14" t="n">
        <x:f>COUNTIFS('Unit details'!$B$4039:$B$4039,$A836,'Unit details'!$V$4039:$V$4039,$A836&amp;" — "&amp;$B836,'Unit details'!$H$4039:$H$4039,"Current")</x:f>
        <x:v>0</x:v>
      </x:c>
      <x:c r="J836" s="14" t="n">
        <x:f>SUMIFS('Unit details'!$Y$4039:$Y$4039,'Unit details'!$B$4039:$B$4039,$A836,'Unit details'!$V$4039:$V$4039,$A836&amp;" — "&amp;$B836,'Unit details'!$H$4039:$H$4039,"Future")</x:f>
        <x:v>0</x:v>
      </x:c>
      <x:c r="K836" s="14" t="n">
        <x:f>COUNTIFS('Unit details'!$B$4039:$B$4039,$A836,'Unit details'!$V$4039:$V$4039,$A836&amp;" — "&amp;$B836,'Unit details'!$H$4039:$H$4039,"Uncertain")</x:f>
        <x:v>0</x:v>
      </x:c>
      <x:c r="L836" s="15" t="str">
        <x:v>Identified from current advertising; named scheme does not itself establish any exact number of vacant units.</x:v>
      </x:c>
      <x:c r="M836" s="15" t="str">
        <x:v>https://www.zoopla.co.uk/to-rent/commercial/details/72857368/</x:v>
      </x:c>
      <x:c r="N836" s="15" t="str">
        <x:v>https://www.rightmove.co.uk/properties/756915253066289#/?channel=COM_LET</x:v>
      </x:c>
    </x:row>
    <x:row r="837" ht="49" customHeight="1">
      <x:c r="A837" s="15" t="str">
        <x:v>Braintree</x:v>
      </x:c>
      <x:c r="B837" s="15" t="str">
        <x:v>Lanham Business Park</x:v>
      </x:c>
      <x:c r="C837" s="15" t="str">
        <x:v>Cressing</x:v>
      </x:c>
      <x:c r="D837" s="14"/>
      <x:c r="E837" s="30" t="str">
        <x:v>Nearby</x:v>
      </x:c>
      <x:c r="F837" s="30" t="str">
        <x:v>Estate / grouped industrial area</x:v>
      </x:c>
      <x:c r="G837" s="14" t="n">
        <x:f>COUNTIFS('Unit details'!$B$1654:$B$1654,$A837,'Unit details'!$V$1654:$V$1654,$A837&amp;" — "&amp;$B837,'Unit details'!$H$1654:$H$1654,"Current",'Unit details'!$E$1654:$E$1654,"Town")</x:f>
        <x:v>0</x:v>
      </x:c>
      <x:c r="H837" s="14" t="n">
        <x:f>COUNTIFS('Unit details'!$B$1654:$B$1654,$A837,'Unit details'!$V$1654:$V$1654,$A837&amp;" — "&amp;$B837,'Unit details'!$H$1654:$H$1654,"Current",'Unit details'!$E$1654:$E$1654,"Nearby")</x:f>
        <x:v>0</x:v>
      </x:c>
      <x:c r="I837" s="14" t="n">
        <x:f>COUNTIFS('Unit details'!$B$1654:$B$1654,$A837,'Unit details'!$V$1654:$V$1654,$A837&amp;" — "&amp;$B837,'Unit details'!$H$1654:$H$1654,"Current")</x:f>
        <x:v>0</x:v>
      </x:c>
      <x:c r="J837" s="14" t="n">
        <x:f>SUMIFS('Unit details'!$Y$1654:$Y$1654,'Unit details'!$B$1654:$B$1654,$A837,'Unit details'!$V$1654:$V$1654,$A837&amp;" — "&amp;$B837,'Unit details'!$H$1654:$H$1654,"Future")</x:f>
        <x:v>0</x:v>
      </x:c>
      <x:c r="K837" s="14" t="n">
        <x:f>COUNTIFS('Unit details'!$B$1654:$B$1654,$A837,'Unit details'!$V$1654:$V$1654,$A837&amp;" — "&amp;$B837,'Unit details'!$H$1654:$H$1654,"Uncertain")</x:f>
        <x:v>1</x:v>
      </x:c>
      <x:c r="L837" s="15" t="str">
        <x:v>Identified from current advertising; named scheme does not itself establish any exact number of vacant units. Further unit-specific sources are in Unit details.</x:v>
      </x:c>
      <x:c r="M837" s="15" t="str">
        <x:v>https://www.zoopla.co.uk/to-rent/commercial/details/74261833/</x:v>
      </x:c>
      <x:c r="N837" s="15" t="str">
        <x:v>https://www.zoopla.co.uk/to-rent/commercial/details/66753640/
https://www.rightmove.co.uk/properties/92502378#/?channel=COM_LET</x:v>
      </x:c>
    </x:row>
    <x:row r="838" ht="75" customHeight="1">
      <x:c r="A838" s="15" t="str">
        <x:v>Braintree</x:v>
      </x:c>
      <x:c r="B838" s="15" t="str">
        <x:v>Priors Ways Industrial Estate</x:v>
      </x:c>
      <x:c r="C838" s="15" t="str">
        <x:v>Coggeshall</x:v>
      </x:c>
      <x:c r="D838" s="14" t="n">
        <x:v>3765</x:v>
      </x:c>
      <x:c r="E838" s="30" t="str">
        <x:v>Nearby</x:v>
      </x:c>
      <x:c r="F838" s="30" t="str">
        <x:v>Estate / grouped industrial area</x:v>
      </x:c>
      <x:c r="G838" s="14" t="n">
        <x:f>COUNTIFS('Unit details'!$B$1655:$B$1655,$A838,'Unit details'!$V$1655:$V$1655,$A838&amp;" — "&amp;$B838,'Unit details'!$H$1655:$H$1655,"Current",'Unit details'!$E$1655:$E$1655,"Town")</x:f>
        <x:v>0</x:v>
      </x:c>
      <x:c r="H838" s="14" t="n">
        <x:f>COUNTIFS('Unit details'!$B$1655:$B$1655,$A838,'Unit details'!$V$1655:$V$1655,$A838&amp;" — "&amp;$B838,'Unit details'!$H$1655:$H$1655,"Current",'Unit details'!$E$1655:$E$1655,"Nearby")</x:f>
        <x:v>1</x:v>
      </x:c>
      <x:c r="I838" s="14" t="n">
        <x:f>COUNTIFS('Unit details'!$B$1655:$B$1655,$A838,'Unit details'!$V$1655:$V$1655,$A838&amp;" — "&amp;$B838,'Unit details'!$H$1655:$H$1655,"Current")</x:f>
        <x:v>1</x:v>
      </x:c>
      <x:c r="J838" s="14" t="n">
        <x:f>SUMIFS('Unit details'!$Y$1655:$Y$1655,'Unit details'!$B$1655:$B$1655,$A838,'Unit details'!$V$1655:$V$1655,$A838&amp;" — "&amp;$B838,'Unit details'!$H$1655:$H$1655,"Future")</x:f>
        <x:v>0</x:v>
      </x:c>
      <x:c r="K838" s="14" t="n">
        <x:f>COUNTIFS('Unit details'!$B$1655:$B$1655,$A838,'Unit details'!$V$1655:$V$1655,$A838&amp;" — "&amp;$B838,'Unit details'!$H$1655:$H$1655,"Uncertain")</x:f>
        <x:v>0</x:v>
      </x:c>
      <x:c r="L838" s="15" t="str">
        <x:v>Identified from current advertising; named scheme does not itself establish any exact number of vacant units.</x:v>
      </x:c>
      <x:c r="M838" s="15" t="str">
        <x:v>https://www.zoopla.co.uk/to-rent/commercial/details/74548479/</x:v>
      </x:c>
      <x:c r="N838" s="15" t="str">
        <x:v>https://www.rightmove.co.uk/properties/780885262188337#/?channel=COM_LET
https://property.kemsley.com/property/details/8907626/unit-21-priors-ways-industrial-estate-priors-ways-industrial-estate-coggeshall-colchester-essex-co6-industrial</x:v>
      </x:c>
    </x:row>
    <x:row r="839" ht="42" customHeight="1">
      <x:c r="A839" s="15" t="str">
        <x:v>Braintree</x:v>
      </x:c>
      <x:c r="B839" s="15" t="str">
        <x:v>Standalone: Barn 1, Great Notley</x:v>
      </x:c>
      <x:c r="C839" s="15" t="str">
        <x:v>Great Notley</x:v>
      </x:c>
      <x:c r="D839" s="14" t="n">
        <x:v>7660</x:v>
      </x:c>
      <x:c r="E839" s="30" t="str">
        <x:v>Nearby</x:v>
      </x:c>
      <x:c r="F839" s="30" t="str">
        <x:v>Standalone / other premises</x:v>
      </x:c>
      <x:c r="G839" s="14" t="n">
        <x:f>COUNTIFS('Unit details'!$B$4039:$B$4039,$A839,'Unit details'!$V$4039:$V$4039,$A839&amp;" — "&amp;$B839,'Unit details'!$H$4039:$H$4039,"Current",'Unit details'!$E$4039:$E$4039,"Town")</x:f>
        <x:v>0</x:v>
      </x:c>
      <x:c r="H839" s="14" t="n">
        <x:f>COUNTIFS('Unit details'!$B$4039:$B$4039,$A839,'Unit details'!$V$4039:$V$4039,$A839&amp;" — "&amp;$B839,'Unit details'!$H$4039:$H$4039,"Current",'Unit details'!$E$4039:$E$4039,"Nearby")</x:f>
        <x:v>0</x:v>
      </x:c>
      <x:c r="I839" s="14" t="n">
        <x:f>COUNTIFS('Unit details'!$B$4039:$B$4039,$A839,'Unit details'!$V$4039:$V$4039,$A839&amp;" — "&amp;$B839,'Unit details'!$H$4039:$H$4039,"Current")</x:f>
        <x:v>0</x:v>
      </x:c>
      <x:c r="J839" s="14" t="n">
        <x:f>SUMIFS('Unit details'!$Y$4039:$Y$4039,'Unit details'!$B$4039:$B$4039,$A839,'Unit details'!$V$4039:$V$4039,$A839&amp;" — "&amp;$B839,'Unit details'!$H$4039:$H$4039,"Future")</x:f>
        <x:v>0</x:v>
      </x:c>
      <x:c r="K839" s="14" t="n">
        <x:f>COUNTIFS('Unit details'!$B$4039:$B$4039,$A839,'Unit details'!$V$4039:$V$4039,$A839&amp;" — "&amp;$B839,'Unit details'!$H$4039:$H$4039,"Uncertain")</x:f>
        <x:v>0</x:v>
      </x:c>
      <x:c r="L839" s="15" t="str">
        <x:v>Identified from current advertising; named scheme does not itself establish any exact number of vacant units.</x:v>
      </x:c>
      <x:c r="M839" s="15" t="str">
        <x:v>https://www.rightmove.co.uk/properties/89081592#/?channel=COM_LET</x:v>
      </x:c>
      <x:c r="N839" s="15" t="str"/>
    </x:row>
    <x:row r="840" ht="42" customHeight="1">
      <x:c r="A840" s="15" t="str">
        <x:v>Braintree</x:v>
      </x:c>
      <x:c r="B840" s="15" t="str">
        <x:v>Standalone: Barns, Great Notley</x:v>
      </x:c>
      <x:c r="C840" s="15" t="str">
        <x:v>Great Notley</x:v>
      </x:c>
      <x:c r="D840" s="14" t="n">
        <x:v>7660</x:v>
      </x:c>
      <x:c r="E840" s="30" t="str">
        <x:v>Nearby</x:v>
      </x:c>
      <x:c r="F840" s="30" t="str">
        <x:v>Standalone / other premises</x:v>
      </x:c>
      <x:c r="G840" s="14" t="n">
        <x:f>COUNTIFS('Unit details'!$B$4039:$B$4039,$A840,'Unit details'!$V$4039:$V$4039,$A840&amp;" — "&amp;$B840,'Unit details'!$H$4039:$H$4039,"Current",'Unit details'!$E$4039:$E$4039,"Town")</x:f>
        <x:v>0</x:v>
      </x:c>
      <x:c r="H840" s="14" t="n">
        <x:f>COUNTIFS('Unit details'!$B$4039:$B$4039,$A840,'Unit details'!$V$4039:$V$4039,$A840&amp;" — "&amp;$B840,'Unit details'!$H$4039:$H$4039,"Current",'Unit details'!$E$4039:$E$4039,"Nearby")</x:f>
        <x:v>0</x:v>
      </x:c>
      <x:c r="I840" s="14" t="n">
        <x:f>COUNTIFS('Unit details'!$B$4039:$B$4039,$A840,'Unit details'!$V$4039:$V$4039,$A840&amp;" — "&amp;$B840,'Unit details'!$H$4039:$H$4039,"Current")</x:f>
        <x:v>0</x:v>
      </x:c>
      <x:c r="J840" s="14" t="n">
        <x:f>SUMIFS('Unit details'!$Y$4039:$Y$4039,'Unit details'!$B$4039:$B$4039,$A840,'Unit details'!$V$4039:$V$4039,$A840&amp;" — "&amp;$B840,'Unit details'!$H$4039:$H$4039,"Future")</x:f>
        <x:v>0</x:v>
      </x:c>
      <x:c r="K840" s="14" t="n">
        <x:f>COUNTIFS('Unit details'!$B$4039:$B$4039,$A840,'Unit details'!$V$4039:$V$4039,$A840&amp;" — "&amp;$B840,'Unit details'!$H$4039:$H$4039,"Uncertain")</x:f>
        <x:v>0</x:v>
      </x:c>
      <x:c r="L840" s="15" t="str">
        <x:v>Identified from current advertising; named scheme does not itself establish any exact number of vacant units.</x:v>
      </x:c>
      <x:c r="M840" s="15" t="str">
        <x:v>https://www.rightmove.co.uk/properties/89382444#/?channel=COM_LET</x:v>
      </x:c>
      <x:c r="N840" s="15" t="str"/>
    </x:row>
    <x:row r="841" ht="42" customHeight="1">
      <x:c r="A841" s="15" t="str">
        <x:v>Braintree</x:v>
      </x:c>
      <x:c r="B841" s="15" t="str">
        <x:v>Standalone: Cressing Park Farm, Braintree</x:v>
      </x:c>
      <x:c r="C841" s="15" t="str">
        <x:v>Cressing</x:v>
      </x:c>
      <x:c r="D841" s="14"/>
      <x:c r="E841" s="30" t="str">
        <x:v>Nearby</x:v>
      </x:c>
      <x:c r="F841" s="30" t="str">
        <x:v>Standalone / other premises</x:v>
      </x:c>
      <x:c r="G841" s="14" t="n">
        <x:f>COUNTIFS('Unit details'!$B$4039:$B$4039,$A841,'Unit details'!$V$4039:$V$4039,$A841&amp;" — "&amp;$B841,'Unit details'!$H$4039:$H$4039,"Current",'Unit details'!$E$4039:$E$4039,"Town")</x:f>
        <x:v>0</x:v>
      </x:c>
      <x:c r="H841" s="14" t="n">
        <x:f>COUNTIFS('Unit details'!$B$4039:$B$4039,$A841,'Unit details'!$V$4039:$V$4039,$A841&amp;" — "&amp;$B841,'Unit details'!$H$4039:$H$4039,"Current",'Unit details'!$E$4039:$E$4039,"Nearby")</x:f>
        <x:v>0</x:v>
      </x:c>
      <x:c r="I841" s="14" t="n">
        <x:f>COUNTIFS('Unit details'!$B$4039:$B$4039,$A841,'Unit details'!$V$4039:$V$4039,$A841&amp;" — "&amp;$B841,'Unit details'!$H$4039:$H$4039,"Current")</x:f>
        <x:v>0</x:v>
      </x:c>
      <x:c r="J841" s="14" t="n">
        <x:f>SUMIFS('Unit details'!$Y$4039:$Y$4039,'Unit details'!$B$4039:$B$4039,$A841,'Unit details'!$V$4039:$V$4039,$A841&amp;" — "&amp;$B841,'Unit details'!$H$4039:$H$4039,"Future")</x:f>
        <x:v>0</x:v>
      </x:c>
      <x:c r="K841" s="14" t="n">
        <x:f>COUNTIFS('Unit details'!$B$4039:$B$4039,$A841,'Unit details'!$V$4039:$V$4039,$A841&amp;" — "&amp;$B841,'Unit details'!$H$4039:$H$4039,"Uncertain")</x:f>
        <x:v>0</x:v>
      </x:c>
      <x:c r="L841" s="15" t="str">
        <x:v>Identified from current advertising; named scheme does not itself establish any exact number of vacant units.</x:v>
      </x:c>
      <x:c r="M841" s="15" t="str">
        <x:v>https://www.rightmove.co.uk/properties/91713321#/?channel=COM_LET</x:v>
      </x:c>
      <x:c r="N841" s="15" t="str">
        <x:v>https://www.rightmove.co.uk/properties/173042855#/?channel=COM_LET</x:v>
      </x:c>
    </x:row>
    <x:row r="842" ht="42" customHeight="1">
      <x:c r="A842" s="15" t="str">
        <x:v>Braintree</x:v>
      </x:c>
      <x:c r="B842" s="15" t="str">
        <x:v>Standalone: Lanham Farm Road, Cressing, Braintree, Essex, CM77</x:v>
      </x:c>
      <x:c r="C842" s="15" t="str">
        <x:v>Cressing</x:v>
      </x:c>
      <x:c r="D842" s="14"/>
      <x:c r="E842" s="30" t="str">
        <x:v>Nearby</x:v>
      </x:c>
      <x:c r="F842" s="30" t="str">
        <x:v>Standalone / other premises</x:v>
      </x:c>
      <x:c r="G842" s="14" t="n">
        <x:f>COUNTIFS('Unit details'!$B$4039:$B$4039,$A842,'Unit details'!$V$4039:$V$4039,$A842&amp;" — "&amp;$B842,'Unit details'!$H$4039:$H$4039,"Current",'Unit details'!$E$4039:$E$4039,"Town")</x:f>
        <x:v>0</x:v>
      </x:c>
      <x:c r="H842" s="14" t="n">
        <x:f>COUNTIFS('Unit details'!$B$4039:$B$4039,$A842,'Unit details'!$V$4039:$V$4039,$A842&amp;" — "&amp;$B842,'Unit details'!$H$4039:$H$4039,"Current",'Unit details'!$E$4039:$E$4039,"Nearby")</x:f>
        <x:v>0</x:v>
      </x:c>
      <x:c r="I842" s="14" t="n">
        <x:f>COUNTIFS('Unit details'!$B$4039:$B$4039,$A842,'Unit details'!$V$4039:$V$4039,$A842&amp;" — "&amp;$B842,'Unit details'!$H$4039:$H$4039,"Current")</x:f>
        <x:v>0</x:v>
      </x:c>
      <x:c r="J842" s="14" t="n">
        <x:f>SUMIFS('Unit details'!$Y$4039:$Y$4039,'Unit details'!$B$4039:$B$4039,$A842,'Unit details'!$V$4039:$V$4039,$A842&amp;" — "&amp;$B842,'Unit details'!$H$4039:$H$4039,"Future")</x:f>
        <x:v>0</x:v>
      </x:c>
      <x:c r="K842" s="14" t="n">
        <x:f>COUNTIFS('Unit details'!$B$4039:$B$4039,$A842,'Unit details'!$V$4039:$V$4039,$A842&amp;" — "&amp;$B842,'Unit details'!$H$4039:$H$4039,"Uncertain")</x:f>
        <x:v>0</x:v>
      </x:c>
      <x:c r="L842" s="15" t="str">
        <x:v>Identified from current advertising; named scheme does not itself establish any exact number of vacant units.</x:v>
      </x:c>
      <x:c r="M842" s="15" t="str">
        <x:v>https://www.zoopla.co.uk/to-rent/commercial/details/73385923/</x:v>
      </x:c>
      <x:c r="N842" s="15" t="str">
        <x:v>https://www.rightmove.co.uk/properties/89352432#/?channel=COM_LET</x:v>
      </x:c>
    </x:row>
    <x:row r="843" ht="75" customHeight="1">
      <x:c r="A843" s="15" t="str">
        <x:v>Braintree</x:v>
      </x:c>
      <x:c r="B843" s="15" t="str">
        <x:v>Bradbury Park Industrial Estate</x:v>
      </x:c>
      <x:c r="C843" s="15" t="str">
        <x:v>Braintree</x:v>
      </x:c>
      <x:c r="D843" s="14" t="n">
        <x:v>43190</x:v>
      </x:c>
      <x:c r="E843" s="30" t="str">
        <x:v>Town</x:v>
      </x:c>
      <x:c r="F843" s="30" t="str">
        <x:v>Estate / grouped industrial area</x:v>
      </x:c>
      <x:c r="G843" s="14" t="n">
        <x:f>COUNTIFS('Unit details'!$B$1660:$B$1660,$A843,'Unit details'!$V$1660:$V$1660,$A843&amp;" — "&amp;$B843,'Unit details'!$H$1660:$H$1660,"Current",'Unit details'!$E$1660:$E$1660,"Town")</x:f>
        <x:v>1</x:v>
      </x:c>
      <x:c r="H843" s="14" t="n">
        <x:f>COUNTIFS('Unit details'!$B$1660:$B$1660,$A843,'Unit details'!$V$1660:$V$1660,$A843&amp;" — "&amp;$B843,'Unit details'!$H$1660:$H$1660,"Current",'Unit details'!$E$1660:$E$1660,"Nearby")</x:f>
        <x:v>0</x:v>
      </x:c>
      <x:c r="I843" s="14" t="n">
        <x:f>COUNTIFS('Unit details'!$B$1660:$B$1660,$A843,'Unit details'!$V$1660:$V$1660,$A843&amp;" — "&amp;$B843,'Unit details'!$H$1660:$H$1660,"Current")</x:f>
        <x:v>1</x:v>
      </x:c>
      <x:c r="J843" s="14" t="n">
        <x:f>SUMIFS('Unit details'!$Y$1660:$Y$1660,'Unit details'!$B$1660:$B$1660,$A843,'Unit details'!$V$1660:$V$1660,$A843&amp;" — "&amp;$B843,'Unit details'!$H$1660:$H$1660,"Future")</x:f>
        <x:v>0</x:v>
      </x:c>
      <x:c r="K843" s="14" t="n">
        <x:f>COUNTIFS('Unit details'!$B$1660:$B$1660,$A843,'Unit details'!$V$1660:$V$1660,$A843&amp;" — "&amp;$B843,'Unit details'!$H$1660:$H$1660,"Uncertain")</x:f>
        <x:v>0</x:v>
      </x:c>
      <x:c r="L843" s="15" t="str">
        <x:v>Identified from current advertising; named scheme does not itself establish any exact number of vacant units.</x:v>
      </x:c>
      <x:c r="M843" s="15" t="str">
        <x:v>https://www.zoopla.co.uk/to-rent/commercial/details/67129692/</x:v>
      </x:c>
      <x:c r="N843" s="15" t="str">
        <x:v>https://www.rightmove.co.uk/properties/760716314003041#/?channel=COM_LET
https://property.kemsley.com/property/details/8905808/unit-1a-bradbury-park-industrial-estate-bradbury-drive-springwood-industrial-estate-braintree-essex-cm7-industrial</x:v>
      </x:c>
    </x:row>
    <x:row r="844" ht="42" customHeight="1">
      <x:c r="A844" s="15" t="str">
        <x:v>Braintree</x:v>
      </x:c>
      <x:c r="B844" s="15" t="str">
        <x:v>Lakes Industrial Park</x:v>
      </x:c>
      <x:c r="C844" s="15" t="str">
        <x:v>Braintree</x:v>
      </x:c>
      <x:c r="D844" s="14" t="n">
        <x:v>43190</x:v>
      </x:c>
      <x:c r="E844" s="30" t="str">
        <x:v>Town</x:v>
      </x:c>
      <x:c r="F844" s="30" t="str">
        <x:v>Estate / grouped industrial area</x:v>
      </x:c>
      <x:c r="G844" s="14" t="n">
        <x:f>COUNTIFS('Unit details'!$B$1661:$B$1661,$A844,'Unit details'!$V$1661:$V$1661,$A844&amp;" — "&amp;$B844,'Unit details'!$H$1661:$H$1661,"Current",'Unit details'!$E$1661:$E$1661,"Town")</x:f>
        <x:v>1</x:v>
      </x:c>
      <x:c r="H844" s="14" t="n">
        <x:f>COUNTIFS('Unit details'!$B$1661:$B$1661,$A844,'Unit details'!$V$1661:$V$1661,$A844&amp;" — "&amp;$B844,'Unit details'!$H$1661:$H$1661,"Current",'Unit details'!$E$1661:$E$1661,"Nearby")</x:f>
        <x:v>0</x:v>
      </x:c>
      <x:c r="I844" s="14" t="n">
        <x:f>COUNTIFS('Unit details'!$B$1661:$B$1661,$A844,'Unit details'!$V$1661:$V$1661,$A844&amp;" — "&amp;$B844,'Unit details'!$H$1661:$H$1661,"Current")</x:f>
        <x:v>1</x:v>
      </x:c>
      <x:c r="J844" s="14" t="n">
        <x:f>SUMIFS('Unit details'!$Y$1661:$Y$1661,'Unit details'!$B$1661:$B$1661,$A844,'Unit details'!$V$1661:$V$1661,$A844&amp;" — "&amp;$B844,'Unit details'!$H$1661:$H$1661,"Future")</x:f>
        <x:v>0</x:v>
      </x:c>
      <x:c r="K844" s="14" t="n">
        <x:f>COUNTIFS('Unit details'!$B$1661:$B$1661,$A844,'Unit details'!$V$1661:$V$1661,$A844&amp;" — "&amp;$B844,'Unit details'!$H$1661:$H$1661,"Uncertain")</x:f>
        <x:v>0</x:v>
      </x:c>
      <x:c r="L844" s="15" t="str">
        <x:v>Identified from current advertising; named scheme does not itself establish any exact number of vacant units.</x:v>
      </x:c>
      <x:c r="M844" s="15" t="str">
        <x:v>https://www.rightmove.co.uk/properties/93282336#/?channel=COM_LET</x:v>
      </x:c>
      <x:c r="N844" s="15" t="str"/>
    </x:row>
    <x:row r="845" ht="42" customHeight="1">
      <x:c r="A845" s="15" t="str">
        <x:v>Braintree</x:v>
      </x:c>
      <x:c r="B845" s="15" t="str">
        <x:v>Lynderswood Business Park</x:v>
      </x:c>
      <x:c r="C845" s="15" t="str">
        <x:v>Braintree</x:v>
      </x:c>
      <x:c r="D845" s="14" t="n">
        <x:v>43190</x:v>
      </x:c>
      <x:c r="E845" s="30" t="str">
        <x:v>Town</x:v>
      </x:c>
      <x:c r="F845" s="30" t="str">
        <x:v>Estate / grouped industrial area</x:v>
      </x:c>
      <x:c r="G845" s="14" t="n">
        <x:f>COUNTIFS('Unit details'!$B$1662:$B$1662,$A845,'Unit details'!$V$1662:$V$1662,$A845&amp;" — "&amp;$B845,'Unit details'!$H$1662:$H$1662,"Current",'Unit details'!$E$1662:$E$1662,"Town")</x:f>
        <x:v>1</x:v>
      </x:c>
      <x:c r="H845" s="14" t="n">
        <x:f>COUNTIFS('Unit details'!$B$1662:$B$1662,$A845,'Unit details'!$V$1662:$V$1662,$A845&amp;" — "&amp;$B845,'Unit details'!$H$1662:$H$1662,"Current",'Unit details'!$E$1662:$E$1662,"Nearby")</x:f>
        <x:v>0</x:v>
      </x:c>
      <x:c r="I845" s="14" t="n">
        <x:f>COUNTIFS('Unit details'!$B$1662:$B$1662,$A845,'Unit details'!$V$1662:$V$1662,$A845&amp;" — "&amp;$B845,'Unit details'!$H$1662:$H$1662,"Current")</x:f>
        <x:v>1</x:v>
      </x:c>
      <x:c r="J845" s="14" t="n">
        <x:f>SUMIFS('Unit details'!$Y$1662:$Y$1662,'Unit details'!$B$1662:$B$1662,$A845,'Unit details'!$V$1662:$V$1662,$A845&amp;" — "&amp;$B845,'Unit details'!$H$1662:$H$1662,"Future")</x:f>
        <x:v>0</x:v>
      </x:c>
      <x:c r="K845" s="14" t="n">
        <x:f>COUNTIFS('Unit details'!$B$1662:$B$1662,$A845,'Unit details'!$V$1662:$V$1662,$A845&amp;" — "&amp;$B845,'Unit details'!$H$1662:$H$1662,"Uncertain")</x:f>
        <x:v>0</x:v>
      </x:c>
      <x:c r="L845" s="15" t="str">
        <x:v>Identified from current advertising; named scheme does not itself establish any exact number of vacant units.</x:v>
      </x:c>
      <x:c r="M845" s="15" t="str">
        <x:v>https://www.rightmove.co.uk/properties/93711858#/?channel=COM_LET</x:v>
      </x:c>
      <x:c r="N845" s="15" t="str"/>
    </x:row>
    <x:row r="846" ht="49" customHeight="1">
      <x:c r="A846" s="15" t="str">
        <x:v>Braintree</x:v>
      </x:c>
      <x:c r="B846" s="15" t="str">
        <x:v>Springwood Industrial Estate</x:v>
      </x:c>
      <x:c r="C846" s="15" t="str">
        <x:v>Braintree</x:v>
      </x:c>
      <x:c r="D846" s="14" t="n">
        <x:v>43190</x:v>
      </x:c>
      <x:c r="E846" s="30" t="str">
        <x:v>Town</x:v>
      </x:c>
      <x:c r="F846" s="30" t="str">
        <x:v>Estate / grouped industrial area</x:v>
      </x:c>
      <x:c r="G846" s="14" t="n">
        <x:f>COUNTIFS('Unit details'!$B$1663:$B$1666,$A846,'Unit details'!$V$1663:$V$1666,$A846&amp;" — "&amp;$B846,'Unit details'!$H$1663:$H$1666,"Current",'Unit details'!$E$1663:$E$1666,"Town")</x:f>
        <x:v>3</x:v>
      </x:c>
      <x:c r="H846" s="14" t="n">
        <x:f>COUNTIFS('Unit details'!$B$1663:$B$1666,$A846,'Unit details'!$V$1663:$V$1666,$A846&amp;" — "&amp;$B846,'Unit details'!$H$1663:$H$1666,"Current",'Unit details'!$E$1663:$E$1666,"Nearby")</x:f>
        <x:v>0</x:v>
      </x:c>
      <x:c r="I846" s="14" t="n">
        <x:f>COUNTIFS('Unit details'!$B$1663:$B$1666,$A846,'Unit details'!$V$1663:$V$1666,$A846&amp;" — "&amp;$B846,'Unit details'!$H$1663:$H$1666,"Current")</x:f>
        <x:v>3</x:v>
      </x:c>
      <x:c r="J846" s="14" t="n">
        <x:f>SUMIFS('Unit details'!$Y$1663:$Y$1666,'Unit details'!$B$1663:$B$1666,$A846,'Unit details'!$V$1663:$V$1666,$A846&amp;" — "&amp;$B846,'Unit details'!$H$1663:$H$1666,"Future")</x:f>
        <x:v>1</x:v>
      </x:c>
      <x:c r="K846" s="14" t="n">
        <x:f>COUNTIFS('Unit details'!$B$1663:$B$1666,$A846,'Unit details'!$V$1663:$V$1666,$A846&amp;" — "&amp;$B846,'Unit details'!$H$1663:$H$1666,"Uncertain")</x:f>
        <x:v>0</x:v>
      </x:c>
      <x:c r="L846" s="15" t="str">
        <x:v>Identified from current advertising; named scheme does not itself establish any exact number of vacant units. Further unit-specific sources are in Unit details.</x:v>
      </x:c>
      <x:c r="M846" s="15" t="str">
        <x:v>https://www.zoopla.co.uk/to-rent/commercial/details/74439356/</x:v>
      </x:c>
      <x:c r="N846" s="15" t="str">
        <x:v>https://www.zoopla.co.uk/to-rent/commercial/details/70581599/
https://www.rightmove.co.uk/properties/754426550247857#/?channel=COM_LET</x:v>
      </x:c>
    </x:row>
    <x:row r="847" ht="42" customHeight="1">
      <x:c r="A847" s="15" t="str">
        <x:v>Braintree</x:v>
      </x:c>
      <x:c r="B847" s="15" t="str">
        <x:v>Standalone: 26, Braintree</x:v>
      </x:c>
      <x:c r="C847" s="15" t="str">
        <x:v>Braintree</x:v>
      </x:c>
      <x:c r="D847" s="14" t="n">
        <x:v>43190</x:v>
      </x:c>
      <x:c r="E847" s="30" t="str">
        <x:v>Town</x:v>
      </x:c>
      <x:c r="F847" s="30" t="str">
        <x:v>Standalone / other premises</x:v>
      </x:c>
      <x:c r="G847" s="14" t="n">
        <x:f>COUNTIFS('Unit details'!$B$4039:$B$4039,$A847,'Unit details'!$V$4039:$V$4039,$A847&amp;" — "&amp;$B847,'Unit details'!$H$4039:$H$4039,"Current",'Unit details'!$E$4039:$E$4039,"Town")</x:f>
        <x:v>0</x:v>
      </x:c>
      <x:c r="H847" s="14" t="n">
        <x:f>COUNTIFS('Unit details'!$B$4039:$B$4039,$A847,'Unit details'!$V$4039:$V$4039,$A847&amp;" — "&amp;$B847,'Unit details'!$H$4039:$H$4039,"Current",'Unit details'!$E$4039:$E$4039,"Nearby")</x:f>
        <x:v>0</x:v>
      </x:c>
      <x:c r="I847" s="14" t="n">
        <x:f>COUNTIFS('Unit details'!$B$4039:$B$4039,$A847,'Unit details'!$V$4039:$V$4039,$A847&amp;" — "&amp;$B847,'Unit details'!$H$4039:$H$4039,"Current")</x:f>
        <x:v>0</x:v>
      </x:c>
      <x:c r="J847" s="14" t="n">
        <x:f>SUMIFS('Unit details'!$Y$4039:$Y$4039,'Unit details'!$B$4039:$B$4039,$A847,'Unit details'!$V$4039:$V$4039,$A847&amp;" — "&amp;$B847,'Unit details'!$H$4039:$H$4039,"Future")</x:f>
        <x:v>0</x:v>
      </x:c>
      <x:c r="K847" s="14" t="n">
        <x:f>COUNTIFS('Unit details'!$B$4039:$B$4039,$A847,'Unit details'!$V$4039:$V$4039,$A847&amp;" — "&amp;$B847,'Unit details'!$H$4039:$H$4039,"Uncertain")</x:f>
        <x:v>0</x:v>
      </x:c>
      <x:c r="L847" s="15" t="str">
        <x:v>Identified from current advertising; named scheme does not itself establish any exact number of vacant units.</x:v>
      </x:c>
      <x:c r="M847" s="15" t="str">
        <x:v>https://www.rightmove.co.uk/properties/174137702#/?channel=COM_LET</x:v>
      </x:c>
      <x:c r="N847" s="15" t="str"/>
    </x:row>
    <x:row r="848" ht="42" customHeight="1">
      <x:c r="A848" s="15" t="str">
        <x:v>Braintree</x:v>
      </x:c>
      <x:c r="B848" s="15" t="str">
        <x:v>Standalone: 500sqft Warehouse To Let in Braintree, Essex</x:v>
      </x:c>
      <x:c r="C848" s="15" t="str">
        <x:v>Braintree</x:v>
      </x:c>
      <x:c r="D848" s="14" t="n">
        <x:v>43190</x:v>
      </x:c>
      <x:c r="E848" s="30" t="str">
        <x:v>Town</x:v>
      </x:c>
      <x:c r="F848" s="30" t="str">
        <x:v>Standalone / other premises</x:v>
      </x:c>
      <x:c r="G848" s="14" t="n">
        <x:f>COUNTIFS('Unit details'!$B$4039:$B$4039,$A848,'Unit details'!$V$4039:$V$4039,$A848&amp;" — "&amp;$B848,'Unit details'!$H$4039:$H$4039,"Current",'Unit details'!$E$4039:$E$4039,"Town")</x:f>
        <x:v>0</x:v>
      </x:c>
      <x:c r="H848" s="14" t="n">
        <x:f>COUNTIFS('Unit details'!$B$4039:$B$4039,$A848,'Unit details'!$V$4039:$V$4039,$A848&amp;" — "&amp;$B848,'Unit details'!$H$4039:$H$4039,"Current",'Unit details'!$E$4039:$E$4039,"Nearby")</x:f>
        <x:v>0</x:v>
      </x:c>
      <x:c r="I848" s="14" t="n">
        <x:f>COUNTIFS('Unit details'!$B$4039:$B$4039,$A848,'Unit details'!$V$4039:$V$4039,$A848&amp;" — "&amp;$B848,'Unit details'!$H$4039:$H$4039,"Current")</x:f>
        <x:v>0</x:v>
      </x:c>
      <x:c r="J848" s="14" t="n">
        <x:f>SUMIFS('Unit details'!$Y$4039:$Y$4039,'Unit details'!$B$4039:$B$4039,$A848,'Unit details'!$V$4039:$V$4039,$A848&amp;" — "&amp;$B848,'Unit details'!$H$4039:$H$4039,"Future")</x:f>
        <x:v>0</x:v>
      </x:c>
      <x:c r="K848" s="14" t="n">
        <x:f>COUNTIFS('Unit details'!$B$4039:$B$4039,$A848,'Unit details'!$V$4039:$V$4039,$A848&amp;" — "&amp;$B848,'Unit details'!$H$4039:$H$4039,"Uncertain")</x:f>
        <x:v>0</x:v>
      </x:c>
      <x:c r="L848" s="15" t="str">
        <x:v>Identified from current advertising; named scheme does not itself establish any exact number of vacant units.</x:v>
      </x:c>
      <x:c r="M848" s="15" t="str">
        <x:v>https://www.rightmove.co.uk/properties/94633869#/?channel=COM_LET</x:v>
      </x:c>
      <x:c r="N848" s="15" t="str"/>
    </x:row>
    <x:row r="849" ht="42" customHeight="1">
      <x:c r="A849" s="15" t="str">
        <x:v>Braintree</x:v>
      </x:c>
      <x:c r="B849" s="15" t="str">
        <x:v>Standalone: Bradbury Drive, Braintree, Essex, CM7</x:v>
      </x:c>
      <x:c r="C849" s="15" t="str">
        <x:v>Braintree</x:v>
      </x:c>
      <x:c r="D849" s="14" t="n">
        <x:v>43190</x:v>
      </x:c>
      <x:c r="E849" s="30" t="str">
        <x:v>Town</x:v>
      </x:c>
      <x:c r="F849" s="30" t="str">
        <x:v>Standalone / other premises</x:v>
      </x:c>
      <x:c r="G849" s="14" t="n">
        <x:f>COUNTIFS('Unit details'!$B$4039:$B$4039,$A849,'Unit details'!$V$4039:$V$4039,$A849&amp;" — "&amp;$B849,'Unit details'!$H$4039:$H$4039,"Current",'Unit details'!$E$4039:$E$4039,"Town")</x:f>
        <x:v>0</x:v>
      </x:c>
      <x:c r="H849" s="14" t="n">
        <x:f>COUNTIFS('Unit details'!$B$4039:$B$4039,$A849,'Unit details'!$V$4039:$V$4039,$A849&amp;" — "&amp;$B849,'Unit details'!$H$4039:$H$4039,"Current",'Unit details'!$E$4039:$E$4039,"Nearby")</x:f>
        <x:v>0</x:v>
      </x:c>
      <x:c r="I849" s="14" t="n">
        <x:f>COUNTIFS('Unit details'!$B$4039:$B$4039,$A849,'Unit details'!$V$4039:$V$4039,$A849&amp;" — "&amp;$B849,'Unit details'!$H$4039:$H$4039,"Current")</x:f>
        <x:v>0</x:v>
      </x:c>
      <x:c r="J849" s="14" t="n">
        <x:f>SUMIFS('Unit details'!$Y$4039:$Y$4039,'Unit details'!$B$4039:$B$4039,$A849,'Unit details'!$V$4039:$V$4039,$A849&amp;" — "&amp;$B849,'Unit details'!$H$4039:$H$4039,"Future")</x:f>
        <x:v>0</x:v>
      </x:c>
      <x:c r="K849" s="14" t="n">
        <x:f>COUNTIFS('Unit details'!$B$4039:$B$4039,$A849,'Unit details'!$V$4039:$V$4039,$A849&amp;" — "&amp;$B849,'Unit details'!$H$4039:$H$4039,"Uncertain")</x:f>
        <x:v>0</x:v>
      </x:c>
      <x:c r="L849" s="15" t="str">
        <x:v>Identified from current advertising; named scheme does not itself establish any exact number of vacant units.</x:v>
      </x:c>
      <x:c r="M849" s="15" t="str">
        <x:v>https://www.zoopla.co.uk/to-rent/commercial/details/72123688/</x:v>
      </x:c>
      <x:c r="N849" s="15" t="str">
        <x:v>https://www.rightmove.co.uk/properties/754426640564433#/?channel=COM_LET</x:v>
      </x:c>
    </x:row>
    <x:row r="850" ht="42" customHeight="1">
      <x:c r="A850" s="15" t="str">
        <x:v>Braintree</x:v>
      </x:c>
      <x:c r="B850" s="15" t="str">
        <x:v>Standalone: Braintree</x:v>
      </x:c>
      <x:c r="C850" s="15" t="str">
        <x:v>Braintree</x:v>
      </x:c>
      <x:c r="D850" s="14" t="n">
        <x:v>43190</x:v>
      </x:c>
      <x:c r="E850" s="30" t="str">
        <x:v>Town</x:v>
      </x:c>
      <x:c r="F850" s="30" t="str">
        <x:v>Standalone / other premises</x:v>
      </x:c>
      <x:c r="G850" s="14" t="n">
        <x:f>COUNTIFS('Unit details'!$B$4039:$B$4039,$A850,'Unit details'!$V$4039:$V$4039,$A850&amp;" — "&amp;$B850,'Unit details'!$H$4039:$H$4039,"Current",'Unit details'!$E$4039:$E$4039,"Town")</x:f>
        <x:v>0</x:v>
      </x:c>
      <x:c r="H850" s="14" t="n">
        <x:f>COUNTIFS('Unit details'!$B$4039:$B$4039,$A850,'Unit details'!$V$4039:$V$4039,$A850&amp;" — "&amp;$B850,'Unit details'!$H$4039:$H$4039,"Current",'Unit details'!$E$4039:$E$4039,"Nearby")</x:f>
        <x:v>0</x:v>
      </x:c>
      <x:c r="I850" s="14" t="n">
        <x:f>COUNTIFS('Unit details'!$B$4039:$B$4039,$A850,'Unit details'!$V$4039:$V$4039,$A850&amp;" — "&amp;$B850,'Unit details'!$H$4039:$H$4039,"Current")</x:f>
        <x:v>0</x:v>
      </x:c>
      <x:c r="J850" s="14" t="n">
        <x:f>SUMIFS('Unit details'!$Y$4039:$Y$4039,'Unit details'!$B$4039:$B$4039,$A850,'Unit details'!$V$4039:$V$4039,$A850&amp;" — "&amp;$B850,'Unit details'!$H$4039:$H$4039,"Future")</x:f>
        <x:v>0</x:v>
      </x:c>
      <x:c r="K850" s="14" t="n">
        <x:f>COUNTIFS('Unit details'!$B$4039:$B$4039,$A850,'Unit details'!$V$4039:$V$4039,$A850&amp;" — "&amp;$B850,'Unit details'!$H$4039:$H$4039,"Uncertain")</x:f>
        <x:v>0</x:v>
      </x:c>
      <x:c r="L850" s="15" t="str">
        <x:v>Identified from current advertising; named scheme does not itself establish any exact number of vacant units.</x:v>
      </x:c>
      <x:c r="M850" s="15" t="str">
        <x:v>https://www.rightmove.co.uk/properties/88725147#/?channel=COM_LET</x:v>
      </x:c>
      <x:c r="N850" s="15" t="str">
        <x:v>https://www.rightmove.co.uk/properties/93703269#/?channel=COM_LET</x:v>
      </x:c>
    </x:row>
    <x:row r="851" ht="42" customHeight="1">
      <x:c r="A851" s="15" t="str">
        <x:v>Braintree</x:v>
      </x:c>
      <x:c r="B851" s="15" t="str">
        <x:v>Standalone: Enterprise Court, Braintree, Essex, CM7</x:v>
      </x:c>
      <x:c r="C851" s="15" t="str">
        <x:v>Braintree</x:v>
      </x:c>
      <x:c r="D851" s="14" t="n">
        <x:v>43190</x:v>
      </x:c>
      <x:c r="E851" s="30" t="str">
        <x:v>Town</x:v>
      </x:c>
      <x:c r="F851" s="30" t="str">
        <x:v>Standalone / other premises</x:v>
      </x:c>
      <x:c r="G851" s="14" t="n">
        <x:f>COUNTIFS('Unit details'!$B$4039:$B$4039,$A851,'Unit details'!$V$4039:$V$4039,$A851&amp;" — "&amp;$B851,'Unit details'!$H$4039:$H$4039,"Current",'Unit details'!$E$4039:$E$4039,"Town")</x:f>
        <x:v>0</x:v>
      </x:c>
      <x:c r="H851" s="14" t="n">
        <x:f>COUNTIFS('Unit details'!$B$4039:$B$4039,$A851,'Unit details'!$V$4039:$V$4039,$A851&amp;" — "&amp;$B851,'Unit details'!$H$4039:$H$4039,"Current",'Unit details'!$E$4039:$E$4039,"Nearby")</x:f>
        <x:v>0</x:v>
      </x:c>
      <x:c r="I851" s="14" t="n">
        <x:f>COUNTIFS('Unit details'!$B$4039:$B$4039,$A851,'Unit details'!$V$4039:$V$4039,$A851&amp;" — "&amp;$B851,'Unit details'!$H$4039:$H$4039,"Current")</x:f>
        <x:v>0</x:v>
      </x:c>
      <x:c r="J851" s="14" t="n">
        <x:f>SUMIFS('Unit details'!$Y$4039:$Y$4039,'Unit details'!$B$4039:$B$4039,$A851,'Unit details'!$V$4039:$V$4039,$A851&amp;" — "&amp;$B851,'Unit details'!$H$4039:$H$4039,"Future")</x:f>
        <x:v>0</x:v>
      </x:c>
      <x:c r="K851" s="14" t="n">
        <x:f>COUNTIFS('Unit details'!$B$4039:$B$4039,$A851,'Unit details'!$V$4039:$V$4039,$A851&amp;" — "&amp;$B851,'Unit details'!$H$4039:$H$4039,"Uncertain")</x:f>
        <x:v>0</x:v>
      </x:c>
      <x:c r="L851" s="15" t="str">
        <x:v>Identified from current advertising; named scheme does not itself establish any exact number of vacant units.</x:v>
      </x:c>
      <x:c r="M851" s="15" t="str">
        <x:v>https://www.zoopla.co.uk/to-rent/commercial/details/72624595/</x:v>
      </x:c>
      <x:c r="N851" s="15" t="str">
        <x:v>https://www.rightmove.co.uk/properties/173096504#/?channel=COM_LET</x:v>
      </x:c>
    </x:row>
    <x:row r="852" ht="42" customHeight="1">
      <x:c r="A852" s="15" t="str">
        <x:v>Braintree</x:v>
      </x:c>
      <x:c r="B852" s="15" t="str">
        <x:v>Standalone: Lynderswood Lane, Braintree, Essex, CM77</x:v>
      </x:c>
      <x:c r="C852" s="15" t="str">
        <x:v>Braintree</x:v>
      </x:c>
      <x:c r="D852" s="14" t="n">
        <x:v>43190</x:v>
      </x:c>
      <x:c r="E852" s="30" t="str">
        <x:v>Town</x:v>
      </x:c>
      <x:c r="F852" s="30" t="str">
        <x:v>Standalone / other premises</x:v>
      </x:c>
      <x:c r="G852" s="14" t="n">
        <x:f>COUNTIFS('Unit details'!$B$4039:$B$4039,$A852,'Unit details'!$V$4039:$V$4039,$A852&amp;" — "&amp;$B852,'Unit details'!$H$4039:$H$4039,"Current",'Unit details'!$E$4039:$E$4039,"Town")</x:f>
        <x:v>0</x:v>
      </x:c>
      <x:c r="H852" s="14" t="n">
        <x:f>COUNTIFS('Unit details'!$B$4039:$B$4039,$A852,'Unit details'!$V$4039:$V$4039,$A852&amp;" — "&amp;$B852,'Unit details'!$H$4039:$H$4039,"Current",'Unit details'!$E$4039:$E$4039,"Nearby")</x:f>
        <x:v>0</x:v>
      </x:c>
      <x:c r="I852" s="14" t="n">
        <x:f>COUNTIFS('Unit details'!$B$4039:$B$4039,$A852,'Unit details'!$V$4039:$V$4039,$A852&amp;" — "&amp;$B852,'Unit details'!$H$4039:$H$4039,"Current")</x:f>
        <x:v>0</x:v>
      </x:c>
      <x:c r="J852" s="14" t="n">
        <x:f>SUMIFS('Unit details'!$Y$4039:$Y$4039,'Unit details'!$B$4039:$B$4039,$A852,'Unit details'!$V$4039:$V$4039,$A852&amp;" — "&amp;$B852,'Unit details'!$H$4039:$H$4039,"Future")</x:f>
        <x:v>0</x:v>
      </x:c>
      <x:c r="K852" s="14" t="n">
        <x:f>COUNTIFS('Unit details'!$B$4039:$B$4039,$A852,'Unit details'!$V$4039:$V$4039,$A852&amp;" — "&amp;$B852,'Unit details'!$H$4039:$H$4039,"Uncertain")</x:f>
        <x:v>0</x:v>
      </x:c>
      <x:c r="L852" s="15" t="str">
        <x:v>Identified from current advertising; named scheme does not itself establish any exact number of vacant units.</x:v>
      </x:c>
      <x:c r="M852" s="15" t="str">
        <x:v>https://www.rightmove.co.uk/properties/93703236#/?channel=COM_LET</x:v>
      </x:c>
      <x:c r="N852" s="15" t="str"/>
    </x:row>
    <x:row r="853" ht="42" customHeight="1">
      <x:c r="A853" s="15" t="str">
        <x:v>Braintree</x:v>
      </x:c>
      <x:c r="B853" s="15" t="str">
        <x:v>Standalone: Warehouses / Storage units to Let at Shalford, Braintree, Essex</x:v>
      </x:c>
      <x:c r="C853" s="15" t="str">
        <x:v>Braintree</x:v>
      </x:c>
      <x:c r="D853" s="14" t="n">
        <x:v>43190</x:v>
      </x:c>
      <x:c r="E853" s="30" t="str">
        <x:v>Town</x:v>
      </x:c>
      <x:c r="F853" s="30" t="str">
        <x:v>Standalone / other premises</x:v>
      </x:c>
      <x:c r="G853" s="14" t="n">
        <x:f>COUNTIFS('Unit details'!$B$4039:$B$4039,$A853,'Unit details'!$V$4039:$V$4039,$A853&amp;" — "&amp;$B853,'Unit details'!$H$4039:$H$4039,"Current",'Unit details'!$E$4039:$E$4039,"Town")</x:f>
        <x:v>0</x:v>
      </x:c>
      <x:c r="H853" s="14" t="n">
        <x:f>COUNTIFS('Unit details'!$B$4039:$B$4039,$A853,'Unit details'!$V$4039:$V$4039,$A853&amp;" — "&amp;$B853,'Unit details'!$H$4039:$H$4039,"Current",'Unit details'!$E$4039:$E$4039,"Nearby")</x:f>
        <x:v>0</x:v>
      </x:c>
      <x:c r="I853" s="14" t="n">
        <x:f>COUNTIFS('Unit details'!$B$4039:$B$4039,$A853,'Unit details'!$V$4039:$V$4039,$A853&amp;" — "&amp;$B853,'Unit details'!$H$4039:$H$4039,"Current")</x:f>
        <x:v>0</x:v>
      </x:c>
      <x:c r="J853" s="14" t="n">
        <x:f>SUMIFS('Unit details'!$Y$4039:$Y$4039,'Unit details'!$B$4039:$B$4039,$A853,'Unit details'!$V$4039:$V$4039,$A853&amp;" — "&amp;$B853,'Unit details'!$H$4039:$H$4039,"Future")</x:f>
        <x:v>0</x:v>
      </x:c>
      <x:c r="K853" s="14" t="n">
        <x:f>COUNTIFS('Unit details'!$B$4039:$B$4039,$A853,'Unit details'!$V$4039:$V$4039,$A853&amp;" — "&amp;$B853,'Unit details'!$H$4039:$H$4039,"Uncertain")</x:f>
        <x:v>0</x:v>
      </x:c>
      <x:c r="L853" s="15" t="str">
        <x:v>Identified from current advertising; named scheme does not itself establish any exact number of vacant units.</x:v>
      </x:c>
      <x:c r="M853" s="15" t="str">
        <x:v>https://www.rightmove.co.uk/properties/151758065#/?channel=COM_LET</x:v>
      </x:c>
      <x:c r="N853" s="15" t="str"/>
    </x:row>
    <x:row r="854" ht="42" customHeight="1">
      <x:c r="A854" s="15" t="str">
        <x:v>Brentwood</x:v>
      </x:c>
      <x:c r="B854" s="15" t="str">
        <x:v>Standalone / estate not named</x:v>
      </x:c>
      <x:c r="C854" s="15" t="str">
        <x:v>Ongar</x:v>
      </x:c>
      <x:c r="D854" s="14"/>
      <x:c r="E854" s="30" t="str">
        <x:v>Nearby</x:v>
      </x:c>
      <x:c r="F854" s="30" t="str">
        <x:v>Standalone / other premises</x:v>
      </x:c>
      <x:c r="G854" s="14" t="n">
        <x:f>COUNTIFS('Unit details'!$B$1674:$B$1696,$A854,'Unit details'!$V$1674:$V$1696,$A854&amp;" — "&amp;$B854,'Unit details'!$H$1674:$H$1696,"Current",'Unit details'!$E$1674:$E$1696,"Town")</x:f>
        <x:v>7</x:v>
      </x:c>
      <x:c r="H854" s="14" t="n">
        <x:f>COUNTIFS('Unit details'!$B$1674:$B$1696,$A854,'Unit details'!$V$1674:$V$1696,$A854&amp;" — "&amp;$B854,'Unit details'!$H$1674:$H$1696,"Current",'Unit details'!$E$1674:$E$1696,"Nearby")</x:f>
        <x:v>5</x:v>
      </x:c>
      <x:c r="I854" s="14" t="n">
        <x:f>COUNTIFS('Unit details'!$B$1674:$B$1696,$A854,'Unit details'!$V$1674:$V$1696,$A854&amp;" — "&amp;$B854,'Unit details'!$H$1674:$H$1696,"Current")</x:f>
        <x:v>12</x:v>
      </x:c>
      <x:c r="J854" s="14" t="n">
        <x:f>SUMIFS('Unit details'!$Y$1674:$Y$1696,'Unit details'!$B$1674:$B$1696,$A854,'Unit details'!$V$1674:$V$1696,$A854&amp;" — "&amp;$B854,'Unit details'!$H$1674:$H$1696,"Future")</x:f>
        <x:v>0</x:v>
      </x:c>
      <x:c r="K854" s="14" t="n">
        <x:f>COUNTIFS('Unit details'!$B$1674:$B$1696,$A854,'Unit details'!$V$1674:$V$1696,$A854&amp;" — "&amp;$B854,'Unit details'!$H$1674:$H$1696,"Uncertain")</x:f>
        <x:v>4</x:v>
      </x:c>
      <x:c r="L854" s="15" t="str">
        <x:v>Identified from marketing. Estate inventory is a minimum of evidenced named areas, not a council stock census.</x:v>
      </x:c>
      <x:c r="M854" s="15" t="str">
        <x:v>https://www.rightmove.co.uk/properties/92136777#/?channel=COM_LET</x:v>
      </x:c>
      <x:c r="N854" s="15" t="str"/>
    </x:row>
    <x:row r="855" ht="42" customHeight="1">
      <x:c r="A855" s="15" t="str">
        <x:v>Brentwood</x:v>
      </x:c>
      <x:c r="B855" s="15" t="str">
        <x:v>Standalone: High Street, Ongar</x:v>
      </x:c>
      <x:c r="C855" s="15" t="str">
        <x:v>Ongar</x:v>
      </x:c>
      <x:c r="D855" s="14"/>
      <x:c r="E855" s="30" t="str">
        <x:v>Nearby</x:v>
      </x:c>
      <x:c r="F855" s="30" t="str">
        <x:v>Standalone / other premises</x:v>
      </x:c>
      <x:c r="G855" s="14" t="n">
        <x:f>COUNTIFS('Unit details'!$B$4039:$B$4039,$A855,'Unit details'!$V$4039:$V$4039,$A855&amp;" — "&amp;$B855,'Unit details'!$H$4039:$H$4039,"Current",'Unit details'!$E$4039:$E$4039,"Town")</x:f>
        <x:v>0</x:v>
      </x:c>
      <x:c r="H855" s="14" t="n">
        <x:f>COUNTIFS('Unit details'!$B$4039:$B$4039,$A855,'Unit details'!$V$4039:$V$4039,$A855&amp;" — "&amp;$B855,'Unit details'!$H$4039:$H$4039,"Current",'Unit details'!$E$4039:$E$4039,"Nearby")</x:f>
        <x:v>0</x:v>
      </x:c>
      <x:c r="I855" s="14" t="n">
        <x:f>COUNTIFS('Unit details'!$B$4039:$B$4039,$A855,'Unit details'!$V$4039:$V$4039,$A855&amp;" — "&amp;$B855,'Unit details'!$H$4039:$H$4039,"Current")</x:f>
        <x:v>0</x:v>
      </x:c>
      <x:c r="J855" s="14" t="n">
        <x:f>SUMIFS('Unit details'!$Y$4039:$Y$4039,'Unit details'!$B$4039:$B$4039,$A855,'Unit details'!$V$4039:$V$4039,$A855&amp;" — "&amp;$B855,'Unit details'!$H$4039:$H$4039,"Future")</x:f>
        <x:v>0</x:v>
      </x:c>
      <x:c r="K855" s="14" t="n">
        <x:f>COUNTIFS('Unit details'!$B$4039:$B$4039,$A855,'Unit details'!$V$4039:$V$4039,$A855&amp;" — "&amp;$B855,'Unit details'!$H$4039:$H$4039,"Uncertain")</x:f>
        <x:v>0</x:v>
      </x:c>
      <x:c r="L855" s="15" t="str">
        <x:v>Identified from current advertising; named scheme does not itself establish any exact number of vacant units.</x:v>
      </x:c>
      <x:c r="M855" s="15" t="str">
        <x:v>https://www.rightmove.co.uk/properties/92136777#/?channel=COM_LET</x:v>
      </x:c>
      <x:c r="N855" s="15" t="str"/>
    </x:row>
    <x:row r="856" ht="42" customHeight="1">
      <x:c r="A856" s="15" t="str">
        <x:v>Brentwood</x:v>
      </x:c>
      <x:c r="B856" s="15" t="str">
        <x:v>Standalone: Ingatestone</x:v>
      </x:c>
      <x:c r="C856" s="15" t="str">
        <x:v>Ingatestone</x:v>
      </x:c>
      <x:c r="D856" s="14" t="n">
        <x:v>5410</x:v>
      </x:c>
      <x:c r="E856" s="30" t="str">
        <x:v>Nearby</x:v>
      </x:c>
      <x:c r="F856" s="30" t="str">
        <x:v>Standalone / other premises</x:v>
      </x:c>
      <x:c r="G856" s="14" t="n">
        <x:f>COUNTIFS('Unit details'!$B$4039:$B$4039,$A856,'Unit details'!$V$4039:$V$4039,$A856&amp;" — "&amp;$B856,'Unit details'!$H$4039:$H$4039,"Current",'Unit details'!$E$4039:$E$4039,"Town")</x:f>
        <x:v>0</x:v>
      </x:c>
      <x:c r="H856" s="14" t="n">
        <x:f>COUNTIFS('Unit details'!$B$4039:$B$4039,$A856,'Unit details'!$V$4039:$V$4039,$A856&amp;" — "&amp;$B856,'Unit details'!$H$4039:$H$4039,"Current",'Unit details'!$E$4039:$E$4039,"Nearby")</x:f>
        <x:v>0</x:v>
      </x:c>
      <x:c r="I856" s="14" t="n">
        <x:f>COUNTIFS('Unit details'!$B$4039:$B$4039,$A856,'Unit details'!$V$4039:$V$4039,$A856&amp;" — "&amp;$B856,'Unit details'!$H$4039:$H$4039,"Current")</x:f>
        <x:v>0</x:v>
      </x:c>
      <x:c r="J856" s="14" t="n">
        <x:f>SUMIFS('Unit details'!$Y$4039:$Y$4039,'Unit details'!$B$4039:$B$4039,$A856,'Unit details'!$V$4039:$V$4039,$A856&amp;" — "&amp;$B856,'Unit details'!$H$4039:$H$4039,"Future")</x:f>
        <x:v>0</x:v>
      </x:c>
      <x:c r="K856" s="14" t="n">
        <x:f>COUNTIFS('Unit details'!$B$4039:$B$4039,$A856,'Unit details'!$V$4039:$V$4039,$A856&amp;" — "&amp;$B856,'Unit details'!$H$4039:$H$4039,"Uncertain")</x:f>
        <x:v>0</x:v>
      </x:c>
      <x:c r="L856" s="15" t="str">
        <x:v>Identified from current advertising; named scheme does not itself establish any exact number of vacant units.</x:v>
      </x:c>
      <x:c r="M856" s="15" t="str">
        <x:v>https://www.rightmove.co.uk/properties/172808210#/?channel=COM_LET</x:v>
      </x:c>
      <x:c r="N856" s="15" t="str">
        <x:v>https://www.rightmove.co.uk/properties/174146525#/?channel=COM_LET</x:v>
      </x:c>
    </x:row>
    <x:row r="857" ht="42" customHeight="1">
      <x:c r="A857" s="15" t="str">
        <x:v>Brentwood</x:v>
      </x:c>
      <x:c r="B857" s="15" t="str">
        <x:v>Standalone: King Street, Ongar CM5</x:v>
      </x:c>
      <x:c r="C857" s="15" t="str">
        <x:v>Ongar</x:v>
      </x:c>
      <x:c r="D857" s="14"/>
      <x:c r="E857" s="30" t="str">
        <x:v>Nearby</x:v>
      </x:c>
      <x:c r="F857" s="30" t="str">
        <x:v>Standalone / other premises</x:v>
      </x:c>
      <x:c r="G857" s="14" t="n">
        <x:f>COUNTIFS('Unit details'!$B$4039:$B$4039,$A857,'Unit details'!$V$4039:$V$4039,$A857&amp;" — "&amp;$B857,'Unit details'!$H$4039:$H$4039,"Current",'Unit details'!$E$4039:$E$4039,"Town")</x:f>
        <x:v>0</x:v>
      </x:c>
      <x:c r="H857" s="14" t="n">
        <x:f>COUNTIFS('Unit details'!$B$4039:$B$4039,$A857,'Unit details'!$V$4039:$V$4039,$A857&amp;" — "&amp;$B857,'Unit details'!$H$4039:$H$4039,"Current",'Unit details'!$E$4039:$E$4039,"Nearby")</x:f>
        <x:v>0</x:v>
      </x:c>
      <x:c r="I857" s="14" t="n">
        <x:f>COUNTIFS('Unit details'!$B$4039:$B$4039,$A857,'Unit details'!$V$4039:$V$4039,$A857&amp;" — "&amp;$B857,'Unit details'!$H$4039:$H$4039,"Current")</x:f>
        <x:v>0</x:v>
      </x:c>
      <x:c r="J857" s="14" t="n">
        <x:f>SUMIFS('Unit details'!$Y$4039:$Y$4039,'Unit details'!$B$4039:$B$4039,$A857,'Unit details'!$V$4039:$V$4039,$A857&amp;" — "&amp;$B857,'Unit details'!$H$4039:$H$4039,"Future")</x:f>
        <x:v>0</x:v>
      </x:c>
      <x:c r="K857" s="14" t="n">
        <x:f>COUNTIFS('Unit details'!$B$4039:$B$4039,$A857,'Unit details'!$V$4039:$V$4039,$A857&amp;" — "&amp;$B857,'Unit details'!$H$4039:$H$4039,"Uncertain")</x:f>
        <x:v>0</x:v>
      </x:c>
      <x:c r="L857" s="15" t="str">
        <x:v>Identified from current advertising; named scheme does not itself establish any exact number of vacant units.</x:v>
      </x:c>
      <x:c r="M857" s="15" t="str">
        <x:v>https://www.zoopla.co.uk/to-rent/commercial/details/74297862/</x:v>
      </x:c>
      <x:c r="N857" s="15" t="str"/>
    </x:row>
    <x:row r="858" ht="62" customHeight="1">
      <x:c r="A858" s="15" t="str">
        <x:v>Brentwood</x:v>
      </x:c>
      <x:c r="B858" s="15" t="str">
        <x:v>Standalone: Ongar</x:v>
      </x:c>
      <x:c r="C858" s="15" t="str">
        <x:v>Ongar</x:v>
      </x:c>
      <x:c r="D858" s="14"/>
      <x:c r="E858" s="30" t="str">
        <x:v>Nearby</x:v>
      </x:c>
      <x:c r="F858" s="30" t="str">
        <x:v>Standalone / other premises</x:v>
      </x:c>
      <x:c r="G858" s="14" t="n">
        <x:f>COUNTIFS('Unit details'!$B$4039:$B$4039,$A858,'Unit details'!$V$4039:$V$4039,$A858&amp;" — "&amp;$B858,'Unit details'!$H$4039:$H$4039,"Current",'Unit details'!$E$4039:$E$4039,"Town")</x:f>
        <x:v>0</x:v>
      </x:c>
      <x:c r="H858" s="14" t="n">
        <x:f>COUNTIFS('Unit details'!$B$4039:$B$4039,$A858,'Unit details'!$V$4039:$V$4039,$A858&amp;" — "&amp;$B858,'Unit details'!$H$4039:$H$4039,"Current",'Unit details'!$E$4039:$E$4039,"Nearby")</x:f>
        <x:v>0</x:v>
      </x:c>
      <x:c r="I858" s="14" t="n">
        <x:f>COUNTIFS('Unit details'!$B$4039:$B$4039,$A858,'Unit details'!$V$4039:$V$4039,$A858&amp;" — "&amp;$B858,'Unit details'!$H$4039:$H$4039,"Current")</x:f>
        <x:v>0</x:v>
      </x:c>
      <x:c r="J858" s="14" t="n">
        <x:f>SUMIFS('Unit details'!$Y$4039:$Y$4039,'Unit details'!$B$4039:$B$4039,$A858,'Unit details'!$V$4039:$V$4039,$A858&amp;" — "&amp;$B858,'Unit details'!$H$4039:$H$4039,"Future")</x:f>
        <x:v>0</x:v>
      </x:c>
      <x:c r="K858" s="14" t="n">
        <x:f>COUNTIFS('Unit details'!$B$4039:$B$4039,$A858,'Unit details'!$V$4039:$V$4039,$A858&amp;" — "&amp;$B858,'Unit details'!$H$4039:$H$4039,"Uncertain")</x:f>
        <x:v>0</x:v>
      </x:c>
      <x:c r="L858" s="15" t="str">
        <x:v>Identified from current advertising; named scheme does not itself establish any exact number of vacant units.</x:v>
      </x:c>
      <x:c r="M858" s="15" t="str">
        <x:v>https://www.rightmove.co.uk/properties/170963993#/?channel=COM_LET</x:v>
      </x:c>
      <x:c r="N858" s="15" t="str">
        <x:v>https://www.rightmove.co.uk/properties/93874029#/?channel=COM_LET
https://www.rightmove.co.uk/properties/171024494#/?channel=COM_LET</x:v>
      </x:c>
    </x:row>
    <x:row r="859" ht="42" customHeight="1">
      <x:c r="A859" s="15" t="str">
        <x:v>Brentwood</x:v>
      </x:c>
      <x:c r="B859" s="15" t="str">
        <x:v>Standalone: Unit 1 Hands Farm, Radley Green Road, Ingatestone, Essex, CM4</x:v>
      </x:c>
      <x:c r="C859" s="15" t="str">
        <x:v>Ingatestone</x:v>
      </x:c>
      <x:c r="D859" s="14" t="n">
        <x:v>5410</x:v>
      </x:c>
      <x:c r="E859" s="30" t="str">
        <x:v>Nearby</x:v>
      </x:c>
      <x:c r="F859" s="30" t="str">
        <x:v>Standalone / other premises</x:v>
      </x:c>
      <x:c r="G859" s="14" t="n">
        <x:f>COUNTIFS('Unit details'!$B$4039:$B$4039,$A859,'Unit details'!$V$4039:$V$4039,$A859&amp;" — "&amp;$B859,'Unit details'!$H$4039:$H$4039,"Current",'Unit details'!$E$4039:$E$4039,"Town")</x:f>
        <x:v>0</x:v>
      </x:c>
      <x:c r="H859" s="14" t="n">
        <x:f>COUNTIFS('Unit details'!$B$4039:$B$4039,$A859,'Unit details'!$V$4039:$V$4039,$A859&amp;" — "&amp;$B859,'Unit details'!$H$4039:$H$4039,"Current",'Unit details'!$E$4039:$E$4039,"Nearby")</x:f>
        <x:v>0</x:v>
      </x:c>
      <x:c r="I859" s="14" t="n">
        <x:f>COUNTIFS('Unit details'!$B$4039:$B$4039,$A859,'Unit details'!$V$4039:$V$4039,$A859&amp;" — "&amp;$B859,'Unit details'!$H$4039:$H$4039,"Current")</x:f>
        <x:v>0</x:v>
      </x:c>
      <x:c r="J859" s="14" t="n">
        <x:f>SUMIFS('Unit details'!$Y$4039:$Y$4039,'Unit details'!$B$4039:$B$4039,$A859,'Unit details'!$V$4039:$V$4039,$A859&amp;" — "&amp;$B859,'Unit details'!$H$4039:$H$4039,"Future")</x:f>
        <x:v>0</x:v>
      </x:c>
      <x:c r="K859" s="14" t="n">
        <x:f>COUNTIFS('Unit details'!$B$4039:$B$4039,$A859,'Unit details'!$V$4039:$V$4039,$A859&amp;" — "&amp;$B859,'Unit details'!$H$4039:$H$4039,"Uncertain")</x:f>
        <x:v>0</x:v>
      </x:c>
      <x:c r="L859" s="15" t="str">
        <x:v>Identified from current advertising; named scheme does not itself establish any exact number of vacant units.</x:v>
      </x:c>
      <x:c r="M859" s="15" t="str">
        <x:v>https://www.rightmove.co.uk/properties/760545616254720#/?channel=COM_LET</x:v>
      </x:c>
      <x:c r="N859" s="15" t="str">
        <x:v>https://fennwright.co.uk/property/unit-1-hands-farm-radley-green-road-ingatestone-essex-cm4/</x:v>
      </x:c>
    </x:row>
    <x:row r="860" ht="42" customHeight="1">
      <x:c r="A860" s="15" t="str">
        <x:v>Brentwood</x:v>
      </x:c>
      <x:c r="B860" s="15" t="str">
        <x:v>Standalone: Unit 2 Hands Farm, Radley Green Road, Ingatestone, Essex, CM4</x:v>
      </x:c>
      <x:c r="C860" s="15" t="str">
        <x:v>Ingatestone</x:v>
      </x:c>
      <x:c r="D860" s="14" t="n">
        <x:v>5410</x:v>
      </x:c>
      <x:c r="E860" s="30" t="str">
        <x:v>Nearby</x:v>
      </x:c>
      <x:c r="F860" s="30" t="str">
        <x:v>Standalone / other premises</x:v>
      </x:c>
      <x:c r="G860" s="14" t="n">
        <x:f>COUNTIFS('Unit details'!$B$4039:$B$4039,$A860,'Unit details'!$V$4039:$V$4039,$A860&amp;" — "&amp;$B860,'Unit details'!$H$4039:$H$4039,"Current",'Unit details'!$E$4039:$E$4039,"Town")</x:f>
        <x:v>0</x:v>
      </x:c>
      <x:c r="H860" s="14" t="n">
        <x:f>COUNTIFS('Unit details'!$B$4039:$B$4039,$A860,'Unit details'!$V$4039:$V$4039,$A860&amp;" — "&amp;$B860,'Unit details'!$H$4039:$H$4039,"Current",'Unit details'!$E$4039:$E$4039,"Nearby")</x:f>
        <x:v>0</x:v>
      </x:c>
      <x:c r="I860" s="14" t="n">
        <x:f>COUNTIFS('Unit details'!$B$4039:$B$4039,$A860,'Unit details'!$V$4039:$V$4039,$A860&amp;" — "&amp;$B860,'Unit details'!$H$4039:$H$4039,"Current")</x:f>
        <x:v>0</x:v>
      </x:c>
      <x:c r="J860" s="14" t="n">
        <x:f>SUMIFS('Unit details'!$Y$4039:$Y$4039,'Unit details'!$B$4039:$B$4039,$A860,'Unit details'!$V$4039:$V$4039,$A860&amp;" — "&amp;$B860,'Unit details'!$H$4039:$H$4039,"Future")</x:f>
        <x:v>0</x:v>
      </x:c>
      <x:c r="K860" s="14" t="n">
        <x:f>COUNTIFS('Unit details'!$B$4039:$B$4039,$A860,'Unit details'!$V$4039:$V$4039,$A860&amp;" — "&amp;$B860,'Unit details'!$H$4039:$H$4039,"Uncertain")</x:f>
        <x:v>0</x:v>
      </x:c>
      <x:c r="L860" s="15" t="str">
        <x:v>Identified from current advertising; named scheme does not itself establish any exact number of vacant units.</x:v>
      </x:c>
      <x:c r="M860" s="15" t="str">
        <x:v>https://www.rightmove.co.uk/properties/760545630810769#/?channel=COM_LET</x:v>
      </x:c>
      <x:c r="N860" s="15" t="str">
        <x:v>https://fennwright.co.uk/property/unit-2-hands-farm-radley-green-road-ingatestone-essex-cm4/</x:v>
      </x:c>
    </x:row>
    <x:row r="861" ht="42" customHeight="1">
      <x:c r="A861" s="15" t="str">
        <x:v>Brentwood</x:v>
      </x:c>
      <x:c r="B861" s="15" t="str">
        <x:v>Standalone: Unit A, Ingatestone Road, Ingatestone</x:v>
      </x:c>
      <x:c r="C861" s="15" t="str">
        <x:v>Ingatestone</x:v>
      </x:c>
      <x:c r="D861" s="14" t="n">
        <x:v>5410</x:v>
      </x:c>
      <x:c r="E861" s="30" t="str">
        <x:v>Nearby</x:v>
      </x:c>
      <x:c r="F861" s="30" t="str">
        <x:v>Standalone / other premises</x:v>
      </x:c>
      <x:c r="G861" s="14" t="n">
        <x:f>COUNTIFS('Unit details'!$B$4039:$B$4039,$A861,'Unit details'!$V$4039:$V$4039,$A861&amp;" — "&amp;$B861,'Unit details'!$H$4039:$H$4039,"Current",'Unit details'!$E$4039:$E$4039,"Town")</x:f>
        <x:v>0</x:v>
      </x:c>
      <x:c r="H861" s="14" t="n">
        <x:f>COUNTIFS('Unit details'!$B$4039:$B$4039,$A861,'Unit details'!$V$4039:$V$4039,$A861&amp;" — "&amp;$B861,'Unit details'!$H$4039:$H$4039,"Current",'Unit details'!$E$4039:$E$4039,"Nearby")</x:f>
        <x:v>0</x:v>
      </x:c>
      <x:c r="I861" s="14" t="n">
        <x:f>COUNTIFS('Unit details'!$B$4039:$B$4039,$A861,'Unit details'!$V$4039:$V$4039,$A861&amp;" — "&amp;$B861,'Unit details'!$H$4039:$H$4039,"Current")</x:f>
        <x:v>0</x:v>
      </x:c>
      <x:c r="J861" s="14" t="n">
        <x:f>SUMIFS('Unit details'!$Y$4039:$Y$4039,'Unit details'!$B$4039:$B$4039,$A861,'Unit details'!$V$4039:$V$4039,$A861&amp;" — "&amp;$B861,'Unit details'!$H$4039:$H$4039,"Future")</x:f>
        <x:v>0</x:v>
      </x:c>
      <x:c r="K861" s="14" t="n">
        <x:f>COUNTIFS('Unit details'!$B$4039:$B$4039,$A861,'Unit details'!$V$4039:$V$4039,$A861&amp;" — "&amp;$B861,'Unit details'!$H$4039:$H$4039,"Uncertain")</x:f>
        <x:v>0</x:v>
      </x:c>
      <x:c r="L861" s="15" t="str">
        <x:v>Identified from current advertising; named scheme does not itself establish any exact number of vacant units.</x:v>
      </x:c>
      <x:c r="M861" s="15" t="str">
        <x:v>https://www.zoopla.co.uk/to-rent/commercial/details/73245806/</x:v>
      </x:c>
      <x:c r="N861" s="15" t="str">
        <x:v>https://www.rightmove.co.uk/properties/88744644#/?channel=COM_LET</x:v>
      </x:c>
    </x:row>
    <x:row r="862" ht="62" customHeight="1">
      <x:c r="A862" s="15" t="str">
        <x:v>Brentwood</x:v>
      </x:c>
      <x:c r="B862" s="15" t="str">
        <x:v>Brentwood Trade Park</x:v>
      </x:c>
      <x:c r="C862" s="15" t="str">
        <x:v>Brentwood</x:v>
      </x:c>
      <x:c r="D862" s="14" t="n">
        <x:v>55340</x:v>
      </x:c>
      <x:c r="E862" s="30" t="str">
        <x:v>Town</x:v>
      </x:c>
      <x:c r="F862" s="30" t="str">
        <x:v>Estate / grouped industrial area</x:v>
      </x:c>
      <x:c r="G862" s="14" t="n">
        <x:f>COUNTIFS('Unit details'!$B$1681:$B$1683,$A862,'Unit details'!$V$1681:$V$1683,$A862&amp;" — "&amp;$B862,'Unit details'!$H$1681:$H$1683,"Current",'Unit details'!$E$1681:$E$1683,"Town")</x:f>
        <x:v>3</x:v>
      </x:c>
      <x:c r="H862" s="14" t="n">
        <x:f>COUNTIFS('Unit details'!$B$1681:$B$1683,$A862,'Unit details'!$V$1681:$V$1683,$A862&amp;" — "&amp;$B862,'Unit details'!$H$1681:$H$1683,"Current",'Unit details'!$E$1681:$E$1683,"Nearby")</x:f>
        <x:v>0</x:v>
      </x:c>
      <x:c r="I862" s="14" t="n">
        <x:f>COUNTIFS('Unit details'!$B$1681:$B$1683,$A862,'Unit details'!$V$1681:$V$1683,$A862&amp;" — "&amp;$B862,'Unit details'!$H$1681:$H$1683,"Current")</x:f>
        <x:v>3</x:v>
      </x:c>
      <x:c r="J862" s="14" t="n">
        <x:f>SUMIFS('Unit details'!$Y$1681:$Y$1683,'Unit details'!$B$1681:$B$1683,$A862,'Unit details'!$V$1681:$V$1683,$A862&amp;" — "&amp;$B862,'Unit details'!$H$1681:$H$1683,"Future")</x:f>
        <x:v>0</x:v>
      </x:c>
      <x:c r="K862" s="14" t="n">
        <x:f>COUNTIFS('Unit details'!$B$1681:$B$1683,$A862,'Unit details'!$V$1681:$V$1683,$A862&amp;" — "&amp;$B862,'Unit details'!$H$1681:$H$1683,"Uncertain")</x:f>
        <x:v>0</x:v>
      </x:c>
      <x:c r="L862" s="15" t="str">
        <x:v>Identified from current advertising; named scheme does not itself establish any exact number of vacant units. Further unit-specific sources are in Unit details.</x:v>
      </x:c>
      <x:c r="M862" s="15" t="str">
        <x:v>https://www.zoopla.co.uk/to-rent/commercial/details/74353125/</x:v>
      </x:c>
      <x:c r="N862" s="15" t="str">
        <x:v>https://www.rightmove.co.uk/properties/754426665749184#/?channel=COM_LET
https://www.rightmove.co.uk/properties/773401352964624#/?channel=COM_LET</x:v>
      </x:c>
    </x:row>
    <x:row r="863" ht="75" customHeight="1">
      <x:c r="A863" s="15" t="str">
        <x:v>Brentwood</x:v>
      </x:c>
      <x:c r="B863" s="15" t="str">
        <x:v>Childerditch Industrial Park</x:v>
      </x:c>
      <x:c r="C863" s="15" t="str">
        <x:v>Brentwood</x:v>
      </x:c>
      <x:c r="D863" s="14" t="n">
        <x:v>55340</x:v>
      </x:c>
      <x:c r="E863" s="30" t="str">
        <x:v>Town</x:v>
      </x:c>
      <x:c r="F863" s="30" t="str">
        <x:v>Estate / grouped industrial area</x:v>
      </x:c>
      <x:c r="G863" s="14" t="n">
        <x:f>COUNTIFS('Unit details'!$B$1684:$B$1686,$A863,'Unit details'!$V$1684:$V$1686,$A863&amp;" — "&amp;$B863,'Unit details'!$H$1684:$H$1686,"Current",'Unit details'!$E$1684:$E$1686,"Town")</x:f>
        <x:v>3</x:v>
      </x:c>
      <x:c r="H863" s="14" t="n">
        <x:f>COUNTIFS('Unit details'!$B$1684:$B$1686,$A863,'Unit details'!$V$1684:$V$1686,$A863&amp;" — "&amp;$B863,'Unit details'!$H$1684:$H$1686,"Current",'Unit details'!$E$1684:$E$1686,"Nearby")</x:f>
        <x:v>0</x:v>
      </x:c>
      <x:c r="I863" s="14" t="n">
        <x:f>COUNTIFS('Unit details'!$B$1684:$B$1686,$A863,'Unit details'!$V$1684:$V$1686,$A863&amp;" — "&amp;$B863,'Unit details'!$H$1684:$H$1686,"Current")</x:f>
        <x:v>3</x:v>
      </x:c>
      <x:c r="J863" s="14" t="n">
        <x:f>SUMIFS('Unit details'!$Y$1684:$Y$1686,'Unit details'!$B$1684:$B$1686,$A863,'Unit details'!$V$1684:$V$1686,$A863&amp;" — "&amp;$B863,'Unit details'!$H$1684:$H$1686,"Future")</x:f>
        <x:v>0</x:v>
      </x:c>
      <x:c r="K863" s="14" t="n">
        <x:f>COUNTIFS('Unit details'!$B$1684:$B$1686,$A863,'Unit details'!$V$1684:$V$1686,$A863&amp;" — "&amp;$B863,'Unit details'!$H$1684:$H$1686,"Uncertain")</x:f>
        <x:v>0</x:v>
      </x:c>
      <x:c r="L863" s="15" t="str">
        <x:v>Identified from current advertising; named scheme does not itself establish any exact number of vacant units. Further unit-specific sources are in Unit details.</x:v>
      </x:c>
      <x:c r="M863" s="15" t="str">
        <x:v>https://www.zoopla.co.uk/to-rent/commercial/details/74532837/</x:v>
      </x:c>
      <x:c r="N863" s="15" t="str">
        <x:v>https://www.rightmove.co.uk/properties/780343192374208#/?channel=COM_LET
https://property.kemsley.com/property/details/8907588/unit-8b-childerditch-industrial-park-childerditch-hall-drive-brentwood-essex-industrial</x:v>
      </x:c>
    </x:row>
    <x:row r="864" ht="75" customHeight="1">
      <x:c r="A864" s="15" t="str">
        <x:v>Brentwood</x:v>
      </x:c>
      <x:c r="B864" s="15" t="str">
        <x:v>Everik Business Centre</x:v>
      </x:c>
      <x:c r="C864" s="15" t="str">
        <x:v>Brentwood</x:v>
      </x:c>
      <x:c r="D864" s="14" t="n">
        <x:v>55340</x:v>
      </x:c>
      <x:c r="E864" s="30" t="str">
        <x:v>Town</x:v>
      </x:c>
      <x:c r="F864" s="30" t="str">
        <x:v>Estate / grouped industrial area</x:v>
      </x:c>
      <x:c r="G864" s="14" t="n">
        <x:f>COUNTIFS('Unit details'!$B$4039:$B$4039,$A864,'Unit details'!$V$4039:$V$4039,$A864&amp;" — "&amp;$B864,'Unit details'!$H$4039:$H$4039,"Current",'Unit details'!$E$4039:$E$4039,"Town")</x:f>
        <x:v>0</x:v>
      </x:c>
      <x:c r="H864" s="14" t="n">
        <x:f>COUNTIFS('Unit details'!$B$4039:$B$4039,$A864,'Unit details'!$V$4039:$V$4039,$A864&amp;" — "&amp;$B864,'Unit details'!$H$4039:$H$4039,"Current",'Unit details'!$E$4039:$E$4039,"Nearby")</x:f>
        <x:v>0</x:v>
      </x:c>
      <x:c r="I864" s="14" t="n">
        <x:f>COUNTIFS('Unit details'!$B$4039:$B$4039,$A864,'Unit details'!$V$4039:$V$4039,$A864&amp;" — "&amp;$B864,'Unit details'!$H$4039:$H$4039,"Current")</x:f>
        <x:v>0</x:v>
      </x:c>
      <x:c r="J864" s="14" t="n">
        <x:f>SUMIFS('Unit details'!$Y$4039:$Y$4039,'Unit details'!$B$4039:$B$4039,$A864,'Unit details'!$V$4039:$V$4039,$A864&amp;" — "&amp;$B864,'Unit details'!$H$4039:$H$4039,"Future")</x:f>
        <x:v>0</x:v>
      </x:c>
      <x:c r="K864" s="14" t="n">
        <x:f>COUNTIFS('Unit details'!$B$4039:$B$4039,$A864,'Unit details'!$V$4039:$V$4039,$A864&amp;" — "&amp;$B864,'Unit details'!$H$4039:$H$4039,"Uncertain")</x:f>
        <x:v>0</x:v>
      </x:c>
      <x:c r="L864" s="15" t="str">
        <x:v>Identified from current advertising; named scheme does not itself establish any exact number of vacant units.</x:v>
      </x:c>
      <x:c r="M864" s="15" t="str">
        <x:v>https://www.zoopla.co.uk/to-rent/commercial/details/74374043/</x:v>
      </x:c>
      <x:c r="N864" s="15" t="str">
        <x:v>https://www.rightmove.co.uk/properties/777414737671104#/?channel=COM_LET
https://property.kemsley.com/property/details/8907604/units-4-and-5-everik-business-centre-prospect-way-hutton-brentwood-essex-cm13-industrial</x:v>
      </x:c>
    </x:row>
    <x:row r="865" ht="42" customHeight="1">
      <x:c r="A865" s="15" t="str">
        <x:v>Brentwood</x:v>
      </x:c>
      <x:c r="B865" s="15" t="str">
        <x:v>Hutton Industrial Estate</x:v>
      </x:c>
      <x:c r="C865" s="15" t="str">
        <x:v>Brentwood</x:v>
      </x:c>
      <x:c r="D865" s="14" t="n">
        <x:v>55340</x:v>
      </x:c>
      <x:c r="E865" s="30" t="str">
        <x:v>Town</x:v>
      </x:c>
      <x:c r="F865" s="30" t="str">
        <x:v>Estate / grouped industrial area</x:v>
      </x:c>
      <x:c r="G865" s="14" t="n">
        <x:f>COUNTIFS('Unit details'!$B$1687:$B$1687,$A865,'Unit details'!$V$1687:$V$1687,$A865&amp;" — "&amp;$B865,'Unit details'!$H$1687:$H$1687,"Current",'Unit details'!$E$1687:$E$1687,"Town")</x:f>
        <x:v>1</x:v>
      </x:c>
      <x:c r="H865" s="14" t="n">
        <x:f>COUNTIFS('Unit details'!$B$1687:$B$1687,$A865,'Unit details'!$V$1687:$V$1687,$A865&amp;" — "&amp;$B865,'Unit details'!$H$1687:$H$1687,"Current",'Unit details'!$E$1687:$E$1687,"Nearby")</x:f>
        <x:v>0</x:v>
      </x:c>
      <x:c r="I865" s="14" t="n">
        <x:f>COUNTIFS('Unit details'!$B$1687:$B$1687,$A865,'Unit details'!$V$1687:$V$1687,$A865&amp;" — "&amp;$B865,'Unit details'!$H$1687:$H$1687,"Current")</x:f>
        <x:v>1</x:v>
      </x:c>
      <x:c r="J865" s="14" t="n">
        <x:f>SUMIFS('Unit details'!$Y$1687:$Y$1687,'Unit details'!$B$1687:$B$1687,$A865,'Unit details'!$V$1687:$V$1687,$A865&amp;" — "&amp;$B865,'Unit details'!$H$1687:$H$1687,"Future")</x:f>
        <x:v>0</x:v>
      </x:c>
      <x:c r="K865" s="14" t="n">
        <x:f>COUNTIFS('Unit details'!$B$1687:$B$1687,$A865,'Unit details'!$V$1687:$V$1687,$A865&amp;" — "&amp;$B865,'Unit details'!$H$1687:$H$1687,"Uncertain")</x:f>
        <x:v>0</x:v>
      </x:c>
      <x:c r="L865" s="15" t="str">
        <x:v>Identified from current advertising; named scheme does not itself establish any exact number of vacant units.</x:v>
      </x:c>
      <x:c r="M865" s="15" t="str">
        <x:v>https://www.zoopla.co.uk/to-rent/commercial/details/73745810/</x:v>
      </x:c>
      <x:c r="N865" s="15" t="str"/>
    </x:row>
    <x:row r="866" ht="62" customHeight="1">
      <x:c r="A866" s="15" t="str">
        <x:v>Brentwood</x:v>
      </x:c>
      <x:c r="B866" s="15" t="str">
        <x:v>Standalone: 53 Tallon Road, Hutton, Brentwood, Essex, CM13</x:v>
      </x:c>
      <x:c r="C866" s="15" t="str">
        <x:v>Brentwood</x:v>
      </x:c>
      <x:c r="D866" s="14" t="n">
        <x:v>55340</x:v>
      </x:c>
      <x:c r="E866" s="30" t="str">
        <x:v>Town</x:v>
      </x:c>
      <x:c r="F866" s="30" t="str">
        <x:v>Standalone / other premises</x:v>
      </x:c>
      <x:c r="G866" s="14" t="n">
        <x:f>COUNTIFS('Unit details'!$B$4039:$B$4039,$A866,'Unit details'!$V$4039:$V$4039,$A866&amp;" — "&amp;$B866,'Unit details'!$H$4039:$H$4039,"Current",'Unit details'!$E$4039:$E$4039,"Town")</x:f>
        <x:v>0</x:v>
      </x:c>
      <x:c r="H866" s="14" t="n">
        <x:f>COUNTIFS('Unit details'!$B$4039:$B$4039,$A866,'Unit details'!$V$4039:$V$4039,$A866&amp;" — "&amp;$B866,'Unit details'!$H$4039:$H$4039,"Current",'Unit details'!$E$4039:$E$4039,"Nearby")</x:f>
        <x:v>0</x:v>
      </x:c>
      <x:c r="I866" s="14" t="n">
        <x:f>COUNTIFS('Unit details'!$B$4039:$B$4039,$A866,'Unit details'!$V$4039:$V$4039,$A866&amp;" — "&amp;$B866,'Unit details'!$H$4039:$H$4039,"Current")</x:f>
        <x:v>0</x:v>
      </x:c>
      <x:c r="J866" s="14" t="n">
        <x:f>SUMIFS('Unit details'!$Y$4039:$Y$4039,'Unit details'!$B$4039:$B$4039,$A866,'Unit details'!$V$4039:$V$4039,$A866&amp;" — "&amp;$B866,'Unit details'!$H$4039:$H$4039,"Future")</x:f>
        <x:v>0</x:v>
      </x:c>
      <x:c r="K866" s="14" t="n">
        <x:f>COUNTIFS('Unit details'!$B$4039:$B$4039,$A866,'Unit details'!$V$4039:$V$4039,$A866&amp;" — "&amp;$B866,'Unit details'!$H$4039:$H$4039,"Uncertain")</x:f>
        <x:v>0</x:v>
      </x:c>
      <x:c r="L866" s="15" t="str">
        <x:v>Identified from current advertising; named scheme does not itself establish any exact number of vacant units.</x:v>
      </x:c>
      <x:c r="M866" s="15" t="str">
        <x:v>https://www.zoopla.co.uk/to-rent/commercial/details/72444336/</x:v>
      </x:c>
      <x:c r="N866" s="15" t="str">
        <x:v>https://www.rightmove.co.uk/properties/777037420371601#/?channel=COM_LET
https://property.kemsley.com/property/details/8907420/53-tallon-road-hutton-brentwood-essex-cm13-industrial</x:v>
      </x:c>
    </x:row>
    <x:row r="867" ht="42" customHeight="1">
      <x:c r="A867" s="15" t="str">
        <x:v>Brentwood</x:v>
      </x:c>
      <x:c r="B867" s="15" t="str">
        <x:v>Standalone: Brentwood</x:v>
      </x:c>
      <x:c r="C867" s="15" t="str">
        <x:v>Brentwood</x:v>
      </x:c>
      <x:c r="D867" s="14" t="n">
        <x:v>55340</x:v>
      </x:c>
      <x:c r="E867" s="30" t="str">
        <x:v>Town</x:v>
      </x:c>
      <x:c r="F867" s="30" t="str">
        <x:v>Standalone / other premises</x:v>
      </x:c>
      <x:c r="G867" s="14" t="n">
        <x:f>COUNTIFS('Unit details'!$B$4039:$B$4039,$A867,'Unit details'!$V$4039:$V$4039,$A867&amp;" — "&amp;$B867,'Unit details'!$H$4039:$H$4039,"Current",'Unit details'!$E$4039:$E$4039,"Town")</x:f>
        <x:v>0</x:v>
      </x:c>
      <x:c r="H867" s="14" t="n">
        <x:f>COUNTIFS('Unit details'!$B$4039:$B$4039,$A867,'Unit details'!$V$4039:$V$4039,$A867&amp;" — "&amp;$B867,'Unit details'!$H$4039:$H$4039,"Current",'Unit details'!$E$4039:$E$4039,"Nearby")</x:f>
        <x:v>0</x:v>
      </x:c>
      <x:c r="I867" s="14" t="n">
        <x:f>COUNTIFS('Unit details'!$B$4039:$B$4039,$A867,'Unit details'!$V$4039:$V$4039,$A867&amp;" — "&amp;$B867,'Unit details'!$H$4039:$H$4039,"Current")</x:f>
        <x:v>0</x:v>
      </x:c>
      <x:c r="J867" s="14" t="n">
        <x:f>SUMIFS('Unit details'!$Y$4039:$Y$4039,'Unit details'!$B$4039:$B$4039,$A867,'Unit details'!$V$4039:$V$4039,$A867&amp;" — "&amp;$B867,'Unit details'!$H$4039:$H$4039,"Future")</x:f>
        <x:v>0</x:v>
      </x:c>
      <x:c r="K867" s="14" t="n">
        <x:f>COUNTIFS('Unit details'!$B$4039:$B$4039,$A867,'Unit details'!$V$4039:$V$4039,$A867&amp;" — "&amp;$B867,'Unit details'!$H$4039:$H$4039,"Uncertain")</x:f>
        <x:v>0</x:v>
      </x:c>
      <x:c r="L867" s="15" t="str">
        <x:v>Identified from current advertising; named scheme does not itself establish any exact number of vacant units.</x:v>
      </x:c>
      <x:c r="M867" s="15" t="str">
        <x:v>https://www.rightmove.co.uk/properties/95108022#/?channel=COM_LET</x:v>
      </x:c>
      <x:c r="N867" s="15" t="str">
        <x:v>https://www.rightmove.co.uk/properties/124629779#/?channel=COM_LET</x:v>
      </x:c>
    </x:row>
    <x:row r="868" ht="42" customHeight="1">
      <x:c r="A868" s="15" t="str">
        <x:v>Brentwood</x:v>
      </x:c>
      <x:c r="B868" s="15" t="str">
        <x:v>Standalone: Brentwood, Essex, CM14</x:v>
      </x:c>
      <x:c r="C868" s="15" t="str">
        <x:v>Brentwood</x:v>
      </x:c>
      <x:c r="D868" s="14" t="n">
        <x:v>55340</x:v>
      </x:c>
      <x:c r="E868" s="30" t="str">
        <x:v>Town</x:v>
      </x:c>
      <x:c r="F868" s="30" t="str">
        <x:v>Standalone / other premises</x:v>
      </x:c>
      <x:c r="G868" s="14" t="n">
        <x:f>COUNTIFS('Unit details'!$B$4039:$B$4039,$A868,'Unit details'!$V$4039:$V$4039,$A868&amp;" — "&amp;$B868,'Unit details'!$H$4039:$H$4039,"Current",'Unit details'!$E$4039:$E$4039,"Town")</x:f>
        <x:v>0</x:v>
      </x:c>
      <x:c r="H868" s="14" t="n">
        <x:f>COUNTIFS('Unit details'!$B$4039:$B$4039,$A868,'Unit details'!$V$4039:$V$4039,$A868&amp;" — "&amp;$B868,'Unit details'!$H$4039:$H$4039,"Current",'Unit details'!$E$4039:$E$4039,"Nearby")</x:f>
        <x:v>0</x:v>
      </x:c>
      <x:c r="I868" s="14" t="n">
        <x:f>COUNTIFS('Unit details'!$B$4039:$B$4039,$A868,'Unit details'!$V$4039:$V$4039,$A868&amp;" — "&amp;$B868,'Unit details'!$H$4039:$H$4039,"Current")</x:f>
        <x:v>0</x:v>
      </x:c>
      <x:c r="J868" s="14" t="n">
        <x:f>SUMIFS('Unit details'!$Y$4039:$Y$4039,'Unit details'!$B$4039:$B$4039,$A868,'Unit details'!$V$4039:$V$4039,$A868&amp;" — "&amp;$B868,'Unit details'!$H$4039:$H$4039,"Future")</x:f>
        <x:v>0</x:v>
      </x:c>
      <x:c r="K868" s="14" t="n">
        <x:f>COUNTIFS('Unit details'!$B$4039:$B$4039,$A868,'Unit details'!$V$4039:$V$4039,$A868&amp;" — "&amp;$B868,'Unit details'!$H$4039:$H$4039,"Uncertain")</x:f>
        <x:v>0</x:v>
      </x:c>
      <x:c r="L868" s="15" t="str">
        <x:v>Identified from current advertising; named scheme does not itself establish any exact number of vacant units.</x:v>
      </x:c>
      <x:c r="M868" s="15" t="str">
        <x:v>https://www.rightmove.co.uk/properties/754787845532432#/?channel=COM_LET</x:v>
      </x:c>
      <x:c r="N868" s="15" t="str"/>
    </x:row>
    <x:row r="869" ht="42" customHeight="1">
      <x:c r="A869" s="15" t="str">
        <x:v>Brentwood</x:v>
      </x:c>
      <x:c r="B869" s="15" t="str">
        <x:v>Standalone: Folkes Lane, Brentwood, Essex, RM14</x:v>
      </x:c>
      <x:c r="C869" s="15" t="str">
        <x:v>Brentwood</x:v>
      </x:c>
      <x:c r="D869" s="14" t="n">
        <x:v>55340</x:v>
      </x:c>
      <x:c r="E869" s="30" t="str">
        <x:v>Town</x:v>
      </x:c>
      <x:c r="F869" s="30" t="str">
        <x:v>Standalone / other premises</x:v>
      </x:c>
      <x:c r="G869" s="14" t="n">
        <x:f>COUNTIFS('Unit details'!$B$4039:$B$4039,$A869,'Unit details'!$V$4039:$V$4039,$A869&amp;" — "&amp;$B869,'Unit details'!$H$4039:$H$4039,"Current",'Unit details'!$E$4039:$E$4039,"Town")</x:f>
        <x:v>0</x:v>
      </x:c>
      <x:c r="H869" s="14" t="n">
        <x:f>COUNTIFS('Unit details'!$B$4039:$B$4039,$A869,'Unit details'!$V$4039:$V$4039,$A869&amp;" — "&amp;$B869,'Unit details'!$H$4039:$H$4039,"Current",'Unit details'!$E$4039:$E$4039,"Nearby")</x:f>
        <x:v>0</x:v>
      </x:c>
      <x:c r="I869" s="14" t="n">
        <x:f>COUNTIFS('Unit details'!$B$4039:$B$4039,$A869,'Unit details'!$V$4039:$V$4039,$A869&amp;" — "&amp;$B869,'Unit details'!$H$4039:$H$4039,"Current")</x:f>
        <x:v>0</x:v>
      </x:c>
      <x:c r="J869" s="14" t="n">
        <x:f>SUMIFS('Unit details'!$Y$4039:$Y$4039,'Unit details'!$B$4039:$B$4039,$A869,'Unit details'!$V$4039:$V$4039,$A869&amp;" — "&amp;$B869,'Unit details'!$H$4039:$H$4039,"Future")</x:f>
        <x:v>0</x:v>
      </x:c>
      <x:c r="K869" s="14" t="n">
        <x:f>COUNTIFS('Unit details'!$B$4039:$B$4039,$A869,'Unit details'!$V$4039:$V$4039,$A869&amp;" — "&amp;$B869,'Unit details'!$H$4039:$H$4039,"Uncertain")</x:f>
        <x:v>0</x:v>
      </x:c>
      <x:c r="L869" s="15" t="str">
        <x:v>Identified from current advertising; named scheme does not itself establish any exact number of vacant units.</x:v>
      </x:c>
      <x:c r="M869" s="15" t="str">
        <x:v>https://www.rightmove.co.uk/properties/754787839240017#/?channel=COM_LET</x:v>
      </x:c>
      <x:c r="N869" s="15" t="str"/>
    </x:row>
    <x:row r="870" ht="62" customHeight="1">
      <x:c r="A870" s="15" t="str">
        <x:v>Brentwood</x:v>
      </x:c>
      <x:c r="B870" s="15" t="str">
        <x:v>Standalone: Little Warley Hall Lane, Little Warley, Brentwood, Essex, CM13</x:v>
      </x:c>
      <x:c r="C870" s="15" t="str">
        <x:v>Brentwood</x:v>
      </x:c>
      <x:c r="D870" s="14" t="n">
        <x:v>55340</x:v>
      </x:c>
      <x:c r="E870" s="30" t="str">
        <x:v>Town</x:v>
      </x:c>
      <x:c r="F870" s="30" t="str">
        <x:v>Standalone / other premises</x:v>
      </x:c>
      <x:c r="G870" s="14" t="n">
        <x:f>COUNTIFS('Unit details'!$B$4039:$B$4039,$A870,'Unit details'!$V$4039:$V$4039,$A870&amp;" — "&amp;$B870,'Unit details'!$H$4039:$H$4039,"Current",'Unit details'!$E$4039:$E$4039,"Town")</x:f>
        <x:v>0</x:v>
      </x:c>
      <x:c r="H870" s="14" t="n">
        <x:f>COUNTIFS('Unit details'!$B$4039:$B$4039,$A870,'Unit details'!$V$4039:$V$4039,$A870&amp;" — "&amp;$B870,'Unit details'!$H$4039:$H$4039,"Current",'Unit details'!$E$4039:$E$4039,"Nearby")</x:f>
        <x:v>0</x:v>
      </x:c>
      <x:c r="I870" s="14" t="n">
        <x:f>COUNTIFS('Unit details'!$B$4039:$B$4039,$A870,'Unit details'!$V$4039:$V$4039,$A870&amp;" — "&amp;$B870,'Unit details'!$H$4039:$H$4039,"Current")</x:f>
        <x:v>0</x:v>
      </x:c>
      <x:c r="J870" s="14" t="n">
        <x:f>SUMIFS('Unit details'!$Y$4039:$Y$4039,'Unit details'!$B$4039:$B$4039,$A870,'Unit details'!$V$4039:$V$4039,$A870&amp;" — "&amp;$B870,'Unit details'!$H$4039:$H$4039,"Future")</x:f>
        <x:v>0</x:v>
      </x:c>
      <x:c r="K870" s="14" t="n">
        <x:f>COUNTIFS('Unit details'!$B$4039:$B$4039,$A870,'Unit details'!$V$4039:$V$4039,$A870&amp;" — "&amp;$B870,'Unit details'!$H$4039:$H$4039,"Uncertain")</x:f>
        <x:v>0</x:v>
      </x:c>
      <x:c r="L870" s="15" t="str">
        <x:v>Identified from current advertising; named scheme does not itself establish any exact number of vacant units.</x:v>
      </x:c>
      <x:c r="M870" s="15" t="str">
        <x:v>https://www.zoopla.co.uk/to-rent/commercial/details/73451702/</x:v>
      </x:c>
      <x:c r="N870" s="15" t="str">
        <x:v>https://www.rightmove.co.uk/properties/760730071233825#/?channel=COM_LET
https://www.rightmove.co.uk/properties/89679759#/?channel=COM_LET</x:v>
      </x:c>
    </x:row>
    <x:row r="871" ht="42" customHeight="1">
      <x:c r="A871" s="15" t="str">
        <x:v>Brentwood</x:v>
      </x:c>
      <x:c r="B871" s="15" t="str">
        <x:v>Standalone: Navestock, Brentwood</x:v>
      </x:c>
      <x:c r="C871" s="15" t="str">
        <x:v>Brentwood</x:v>
      </x:c>
      <x:c r="D871" s="14" t="n">
        <x:v>55340</x:v>
      </x:c>
      <x:c r="E871" s="30" t="str">
        <x:v>Town</x:v>
      </x:c>
      <x:c r="F871" s="30" t="str">
        <x:v>Standalone / other premises</x:v>
      </x:c>
      <x:c r="G871" s="14" t="n">
        <x:f>COUNTIFS('Unit details'!$B$4039:$B$4039,$A871,'Unit details'!$V$4039:$V$4039,$A871&amp;" — "&amp;$B871,'Unit details'!$H$4039:$H$4039,"Current",'Unit details'!$E$4039:$E$4039,"Town")</x:f>
        <x:v>0</x:v>
      </x:c>
      <x:c r="H871" s="14" t="n">
        <x:f>COUNTIFS('Unit details'!$B$4039:$B$4039,$A871,'Unit details'!$V$4039:$V$4039,$A871&amp;" — "&amp;$B871,'Unit details'!$H$4039:$H$4039,"Current",'Unit details'!$E$4039:$E$4039,"Nearby")</x:f>
        <x:v>0</x:v>
      </x:c>
      <x:c r="I871" s="14" t="n">
        <x:f>COUNTIFS('Unit details'!$B$4039:$B$4039,$A871,'Unit details'!$V$4039:$V$4039,$A871&amp;" — "&amp;$B871,'Unit details'!$H$4039:$H$4039,"Current")</x:f>
        <x:v>0</x:v>
      </x:c>
      <x:c r="J871" s="14" t="n">
        <x:f>SUMIFS('Unit details'!$Y$4039:$Y$4039,'Unit details'!$B$4039:$B$4039,$A871,'Unit details'!$V$4039:$V$4039,$A871&amp;" — "&amp;$B871,'Unit details'!$H$4039:$H$4039,"Future")</x:f>
        <x:v>0</x:v>
      </x:c>
      <x:c r="K871" s="14" t="n">
        <x:f>COUNTIFS('Unit details'!$B$4039:$B$4039,$A871,'Unit details'!$V$4039:$V$4039,$A871&amp;" — "&amp;$B871,'Unit details'!$H$4039:$H$4039,"Uncertain")</x:f>
        <x:v>0</x:v>
      </x:c>
      <x:c r="L871" s="15" t="str">
        <x:v>Identified from current advertising; named scheme does not itself establish any exact number of vacant units.</x:v>
      </x:c>
      <x:c r="M871" s="15" t="str">
        <x:v>https://www.rightmove.co.uk/properties/163734833#/?channel=COM_LET</x:v>
      </x:c>
      <x:c r="N871" s="15" t="str"/>
    </x:row>
    <x:row r="872" ht="42" customHeight="1">
      <x:c r="A872" s="15" t="str">
        <x:v>Brentwood</x:v>
      </x:c>
      <x:c r="B872" s="15" t="str">
        <x:v>Standalone: Navestockside, Brentwood, Essex, CM14</x:v>
      </x:c>
      <x:c r="C872" s="15" t="str">
        <x:v>Brentwood</x:v>
      </x:c>
      <x:c r="D872" s="14" t="n">
        <x:v>55340</x:v>
      </x:c>
      <x:c r="E872" s="30" t="str">
        <x:v>Town</x:v>
      </x:c>
      <x:c r="F872" s="30" t="str">
        <x:v>Standalone / other premises</x:v>
      </x:c>
      <x:c r="G872" s="14" t="n">
        <x:f>COUNTIFS('Unit details'!$B$4039:$B$4039,$A872,'Unit details'!$V$4039:$V$4039,$A872&amp;" — "&amp;$B872,'Unit details'!$H$4039:$H$4039,"Current",'Unit details'!$E$4039:$E$4039,"Town")</x:f>
        <x:v>0</x:v>
      </x:c>
      <x:c r="H872" s="14" t="n">
        <x:f>COUNTIFS('Unit details'!$B$4039:$B$4039,$A872,'Unit details'!$V$4039:$V$4039,$A872&amp;" — "&amp;$B872,'Unit details'!$H$4039:$H$4039,"Current",'Unit details'!$E$4039:$E$4039,"Nearby")</x:f>
        <x:v>0</x:v>
      </x:c>
      <x:c r="I872" s="14" t="n">
        <x:f>COUNTIFS('Unit details'!$B$4039:$B$4039,$A872,'Unit details'!$V$4039:$V$4039,$A872&amp;" — "&amp;$B872,'Unit details'!$H$4039:$H$4039,"Current")</x:f>
        <x:v>0</x:v>
      </x:c>
      <x:c r="J872" s="14" t="n">
        <x:f>SUMIFS('Unit details'!$Y$4039:$Y$4039,'Unit details'!$B$4039:$B$4039,$A872,'Unit details'!$V$4039:$V$4039,$A872&amp;" — "&amp;$B872,'Unit details'!$H$4039:$H$4039,"Future")</x:f>
        <x:v>0</x:v>
      </x:c>
      <x:c r="K872" s="14" t="n">
        <x:f>COUNTIFS('Unit details'!$B$4039:$B$4039,$A872,'Unit details'!$V$4039:$V$4039,$A872&amp;" — "&amp;$B872,'Unit details'!$H$4039:$H$4039,"Uncertain")</x:f>
        <x:v>0</x:v>
      </x:c>
      <x:c r="L872" s="15" t="str">
        <x:v>Identified from current advertising; named scheme does not itself establish any exact number of vacant units.</x:v>
      </x:c>
      <x:c r="M872" s="15" t="str">
        <x:v>https://www.rightmove.co.uk/properties/754789581870352#/?channel=COM_LET</x:v>
      </x:c>
      <x:c r="N872" s="15" t="str"/>
    </x:row>
    <x:row r="873" ht="42" customHeight="1">
      <x:c r="A873" s="15" t="str">
        <x:v>Brentwood</x:v>
      </x:c>
      <x:c r="B873" s="15" t="str">
        <x:v>Standalone: potato barn unit 1 , Brentwood</x:v>
      </x:c>
      <x:c r="C873" s="15" t="str">
        <x:v>Brentwood</x:v>
      </x:c>
      <x:c r="D873" s="14" t="n">
        <x:v>55340</x:v>
      </x:c>
      <x:c r="E873" s="30" t="str">
        <x:v>Town</x:v>
      </x:c>
      <x:c r="F873" s="30" t="str">
        <x:v>Standalone / other premises</x:v>
      </x:c>
      <x:c r="G873" s="14" t="n">
        <x:f>COUNTIFS('Unit details'!$B$4039:$B$4039,$A873,'Unit details'!$V$4039:$V$4039,$A873&amp;" — "&amp;$B873,'Unit details'!$H$4039:$H$4039,"Current",'Unit details'!$E$4039:$E$4039,"Town")</x:f>
        <x:v>0</x:v>
      </x:c>
      <x:c r="H873" s="14" t="n">
        <x:f>COUNTIFS('Unit details'!$B$4039:$B$4039,$A873,'Unit details'!$V$4039:$V$4039,$A873&amp;" — "&amp;$B873,'Unit details'!$H$4039:$H$4039,"Current",'Unit details'!$E$4039:$E$4039,"Nearby")</x:f>
        <x:v>0</x:v>
      </x:c>
      <x:c r="I873" s="14" t="n">
        <x:f>COUNTIFS('Unit details'!$B$4039:$B$4039,$A873,'Unit details'!$V$4039:$V$4039,$A873&amp;" — "&amp;$B873,'Unit details'!$H$4039:$H$4039,"Current")</x:f>
        <x:v>0</x:v>
      </x:c>
      <x:c r="J873" s="14" t="n">
        <x:f>SUMIFS('Unit details'!$Y$4039:$Y$4039,'Unit details'!$B$4039:$B$4039,$A873,'Unit details'!$V$4039:$V$4039,$A873&amp;" — "&amp;$B873,'Unit details'!$H$4039:$H$4039,"Future")</x:f>
        <x:v>0</x:v>
      </x:c>
      <x:c r="K873" s="14" t="n">
        <x:f>COUNTIFS('Unit details'!$B$4039:$B$4039,$A873,'Unit details'!$V$4039:$V$4039,$A873&amp;" — "&amp;$B873,'Unit details'!$H$4039:$H$4039,"Uncertain")</x:f>
        <x:v>0</x:v>
      </x:c>
      <x:c r="L873" s="15" t="str">
        <x:v>Identified from current advertising; named scheme does not itself establish any exact number of vacant units.</x:v>
      </x:c>
      <x:c r="M873" s="15" t="str">
        <x:v>https://www.rightmove.co.uk/properties/92186304#/?channel=COM_LET</x:v>
      </x:c>
      <x:c r="N873" s="15" t="str"/>
    </x:row>
    <x:row r="874" ht="62" customHeight="1">
      <x:c r="A874" s="15" t="str">
        <x:v>Brentwood</x:v>
      </x:c>
      <x:c r="B874" s="15" t="str">
        <x:v>Standalone: Unit 5 Chancerygate, 33 Tallon Road, Hutton, Brentwood, Essex, CM13</x:v>
      </x:c>
      <x:c r="C874" s="15" t="str">
        <x:v>Brentwood</x:v>
      </x:c>
      <x:c r="D874" s="14" t="n">
        <x:v>55340</x:v>
      </x:c>
      <x:c r="E874" s="30" t="str">
        <x:v>Town</x:v>
      </x:c>
      <x:c r="F874" s="30" t="str">
        <x:v>Standalone / other premises</x:v>
      </x:c>
      <x:c r="G874" s="14" t="n">
        <x:f>COUNTIFS('Unit details'!$B$4039:$B$4039,$A874,'Unit details'!$V$4039:$V$4039,$A874&amp;" — "&amp;$B874,'Unit details'!$H$4039:$H$4039,"Current",'Unit details'!$E$4039:$E$4039,"Town")</x:f>
        <x:v>0</x:v>
      </x:c>
      <x:c r="H874" s="14" t="n">
        <x:f>COUNTIFS('Unit details'!$B$4039:$B$4039,$A874,'Unit details'!$V$4039:$V$4039,$A874&amp;" — "&amp;$B874,'Unit details'!$H$4039:$H$4039,"Current",'Unit details'!$E$4039:$E$4039,"Nearby")</x:f>
        <x:v>0</x:v>
      </x:c>
      <x:c r="I874" s="14" t="n">
        <x:f>COUNTIFS('Unit details'!$B$4039:$B$4039,$A874,'Unit details'!$V$4039:$V$4039,$A874&amp;" — "&amp;$B874,'Unit details'!$H$4039:$H$4039,"Current")</x:f>
        <x:v>0</x:v>
      </x:c>
      <x:c r="J874" s="14" t="n">
        <x:f>SUMIFS('Unit details'!$Y$4039:$Y$4039,'Unit details'!$B$4039:$B$4039,$A874,'Unit details'!$V$4039:$V$4039,$A874&amp;" — "&amp;$B874,'Unit details'!$H$4039:$H$4039,"Future")</x:f>
        <x:v>0</x:v>
      </x:c>
      <x:c r="K874" s="14" t="n">
        <x:f>COUNTIFS('Unit details'!$B$4039:$B$4039,$A874,'Unit details'!$V$4039:$V$4039,$A874&amp;" — "&amp;$B874,'Unit details'!$H$4039:$H$4039,"Uncertain")</x:f>
        <x:v>0</x:v>
      </x:c>
      <x:c r="L874" s="15" t="str">
        <x:v>Identified from current advertising; named scheme does not itself establish any exact number of vacant units.</x:v>
      </x:c>
      <x:c r="M874" s="15" t="str">
        <x:v>https://www.zoopla.co.uk/to-rent/commercial/details/74644361/</x:v>
      </x:c>
      <x:c r="N874" s="15" t="str">
        <x:v>https://www.rightmove.co.uk/properties/782880595341009#/?channel=COM_LET
https://property.kemsley.com/property/details/8907498/unit-5-chancerygate-33-tallon-road-hutton-brentwood-essex-cm13-warehouse</x:v>
      </x:c>
    </x:row>
    <x:row r="875" ht="42" customHeight="1">
      <x:c r="A875" s="15" t="str">
        <x:v>Canvey Island</x:v>
      </x:c>
      <x:c r="B875" s="15" t="str">
        <x:v>Amber Business Park</x:v>
      </x:c>
      <x:c r="C875" s="15" t="str">
        <x:v>Canvey Island</x:v>
      </x:c>
      <x:c r="D875" s="14" t="n">
        <x:v>38010</x:v>
      </x:c>
      <x:c r="E875" s="30" t="str">
        <x:v>Town</x:v>
      </x:c>
      <x:c r="F875" s="30" t="str">
        <x:v>Estate / grouped industrial area</x:v>
      </x:c>
      <x:c r="G875" s="14" t="n">
        <x:f>COUNTIFS('Unit details'!$B$1697:$B$1697,$A875,'Unit details'!$V$1697:$V$1697,$A875&amp;" — "&amp;$B875,'Unit details'!$H$1697:$H$1697,"Current",'Unit details'!$E$1697:$E$1697,"Town")</x:f>
        <x:v>1</x:v>
      </x:c>
      <x:c r="H875" s="14" t="n">
        <x:f>COUNTIFS('Unit details'!$B$1697:$B$1697,$A875,'Unit details'!$V$1697:$V$1697,$A875&amp;" — "&amp;$B875,'Unit details'!$H$1697:$H$1697,"Current",'Unit details'!$E$1697:$E$1697,"Nearby")</x:f>
        <x:v>0</x:v>
      </x:c>
      <x:c r="I875" s="14" t="n">
        <x:f>COUNTIFS('Unit details'!$B$1697:$B$1697,$A875,'Unit details'!$V$1697:$V$1697,$A875&amp;" — "&amp;$B875,'Unit details'!$H$1697:$H$1697,"Current")</x:f>
        <x:v>1</x:v>
      </x:c>
      <x:c r="J875" s="14" t="n">
        <x:f>SUMIFS('Unit details'!$Y$1697:$Y$1697,'Unit details'!$B$1697:$B$1697,$A875,'Unit details'!$V$1697:$V$1697,$A875&amp;" — "&amp;$B875,'Unit details'!$H$1697:$H$1697,"Future")</x:f>
        <x:v>0</x:v>
      </x:c>
      <x:c r="K875" s="14" t="n">
        <x:f>COUNTIFS('Unit details'!$B$1697:$B$1697,$A875,'Unit details'!$V$1697:$V$1697,$A875&amp;" — "&amp;$B875,'Unit details'!$H$1697:$H$1697,"Uncertain")</x:f>
        <x:v>0</x:v>
      </x:c>
      <x:c r="L875" s="15" t="str">
        <x:v>Identified from current advertising; named scheme does not itself establish any exact number of vacant units. Further unit-specific sources are in Unit details.</x:v>
      </x:c>
      <x:c r="M875" s="15" t="str">
        <x:v>https://www.zoopla.co.uk/to-rent/commercial/details/74589927/</x:v>
      </x:c>
      <x:c r="N875" s="15" t="str">
        <x:v>https://www.zoopla.co.uk/to-rent/commercial/details/74400278/
https://www.zoopla.co.uk/to-rent/commercial/details/71489861/</x:v>
      </x:c>
    </x:row>
    <x:row r="876" ht="62" customHeight="1">
      <x:c r="A876" s="15" t="str">
        <x:v>Canvey Island</x:v>
      </x:c>
      <x:c r="B876" s="15" t="str">
        <x:v>Standalone / estate not named</x:v>
      </x:c>
      <x:c r="C876" s="15" t="str">
        <x:v>Canvey Island</x:v>
      </x:c>
      <x:c r="D876" s="14" t="n">
        <x:v>38010</x:v>
      </x:c>
      <x:c r="E876" s="30" t="str">
        <x:v>Town</x:v>
      </x:c>
      <x:c r="F876" s="30" t="str">
        <x:v>Standalone / other premises</x:v>
      </x:c>
      <x:c r="G876" s="14" t="n">
        <x:f>COUNTIFS('Unit details'!$B$1698:$B$1699,$A876,'Unit details'!$V$1698:$V$1699,$A876&amp;" — "&amp;$B876,'Unit details'!$H$1698:$H$1699,"Current",'Unit details'!$E$1698:$E$1699,"Town")</x:f>
        <x:v>2</x:v>
      </x:c>
      <x:c r="H876" s="14" t="n">
        <x:f>COUNTIFS('Unit details'!$B$1698:$B$1699,$A876,'Unit details'!$V$1698:$V$1699,$A876&amp;" — "&amp;$B876,'Unit details'!$H$1698:$H$1699,"Current",'Unit details'!$E$1698:$E$1699,"Nearby")</x:f>
        <x:v>0</x:v>
      </x:c>
      <x:c r="I876" s="14" t="n">
        <x:f>COUNTIFS('Unit details'!$B$1698:$B$1699,$A876,'Unit details'!$V$1698:$V$1699,$A876&amp;" — "&amp;$B876,'Unit details'!$H$1698:$H$1699,"Current")</x:f>
        <x:v>2</x:v>
      </x:c>
      <x:c r="J876" s="14" t="n">
        <x:f>SUMIFS('Unit details'!$Y$1698:$Y$1699,'Unit details'!$B$1698:$B$1699,$A876,'Unit details'!$V$1698:$V$1699,$A876&amp;" — "&amp;$B876,'Unit details'!$H$1698:$H$1699,"Future")</x:f>
        <x:v>0</x:v>
      </x:c>
      <x:c r="K876" s="14" t="n">
        <x:f>COUNTIFS('Unit details'!$B$1698:$B$1699,$A876,'Unit details'!$V$1698:$V$1699,$A876&amp;" — "&amp;$B876,'Unit details'!$H$1698:$H$1699,"Uncertain")</x:f>
        <x:v>0</x:v>
      </x:c>
      <x:c r="L876" s="15" t="str">
        <x:v>Identified from marketing. Estate inventory is a minimum of evidenced named areas, not a council stock census.</x:v>
      </x:c>
      <x:c r="M876" s="15" t="str">
        <x:v>https://www.zoopla.co.uk/to-rent/commercial/details/72711307/</x:v>
      </x:c>
      <x:c r="N876" s="15" t="str">
        <x:v>https://www.rightmove.co.uk/properties/773382247886865#/?channel=COM_LET
https://ayerscruiks.search-prop.com/properties/356524-unit-15b-roscommon-way-canvey-island</x:v>
      </x:c>
    </x:row>
    <x:row r="877" ht="62" customHeight="1">
      <x:c r="A877" s="15" t="str">
        <x:v>Canvey Island</x:v>
      </x:c>
      <x:c r="B877" s="15" t="str">
        <x:v>Standalone: Unit 15b, Roscommon Way, Canvey Island, SS8 0EQ</x:v>
      </x:c>
      <x:c r="C877" s="15" t="str">
        <x:v>Canvey Island</x:v>
      </x:c>
      <x:c r="D877" s="14" t="n">
        <x:v>38010</x:v>
      </x:c>
      <x:c r="E877" s="30" t="str">
        <x:v>Town</x:v>
      </x:c>
      <x:c r="F877" s="30" t="str">
        <x:v>Standalone / other premises</x:v>
      </x:c>
      <x:c r="G877" s="14" t="n">
        <x:f>COUNTIFS('Unit details'!$B$4039:$B$4039,$A877,'Unit details'!$V$4039:$V$4039,$A877&amp;" — "&amp;$B877,'Unit details'!$H$4039:$H$4039,"Current",'Unit details'!$E$4039:$E$4039,"Town")</x:f>
        <x:v>0</x:v>
      </x:c>
      <x:c r="H877" s="14" t="n">
        <x:f>COUNTIFS('Unit details'!$B$4039:$B$4039,$A877,'Unit details'!$V$4039:$V$4039,$A877&amp;" — "&amp;$B877,'Unit details'!$H$4039:$H$4039,"Current",'Unit details'!$E$4039:$E$4039,"Nearby")</x:f>
        <x:v>0</x:v>
      </x:c>
      <x:c r="I877" s="14" t="n">
        <x:f>COUNTIFS('Unit details'!$B$4039:$B$4039,$A877,'Unit details'!$V$4039:$V$4039,$A877&amp;" — "&amp;$B877,'Unit details'!$H$4039:$H$4039,"Current")</x:f>
        <x:v>0</x:v>
      </x:c>
      <x:c r="J877" s="14" t="n">
        <x:f>SUMIFS('Unit details'!$Y$4039:$Y$4039,'Unit details'!$B$4039:$B$4039,$A877,'Unit details'!$V$4039:$V$4039,$A877&amp;" — "&amp;$B877,'Unit details'!$H$4039:$H$4039,"Future")</x:f>
        <x:v>0</x:v>
      </x:c>
      <x:c r="K877" s="14" t="n">
        <x:f>COUNTIFS('Unit details'!$B$4039:$B$4039,$A877,'Unit details'!$V$4039:$V$4039,$A877&amp;" — "&amp;$B877,'Unit details'!$H$4039:$H$4039,"Uncertain")</x:f>
        <x:v>0</x:v>
      </x:c>
      <x:c r="L877" s="15" t="str">
        <x:v>Identified from current advertising; named scheme does not itself establish any exact number of vacant units.</x:v>
      </x:c>
      <x:c r="M877" s="15" t="str">
        <x:v>https://www.zoopla.co.uk/to-rent/commercial/details/72711307/</x:v>
      </x:c>
      <x:c r="N877" s="15" t="str">
        <x:v>https://www.rightmove.co.uk/properties/773382247886865#/?channel=COM_LET
https://ayerscruiks.search-prop.com/properties/356524-unit-15b-roscommon-way-canvey-island</x:v>
      </x:c>
    </x:row>
    <x:row r="878" ht="49" customHeight="1">
      <x:c r="A878" s="15" t="str">
        <x:v>Canvey Island</x:v>
      </x:c>
      <x:c r="B878" s="15" t="str">
        <x:v>Standalone: Unit 36, Block 6, Roscommon Way, Canvey Island, SS8 0EQ</x:v>
      </x:c>
      <x:c r="C878" s="15" t="str">
        <x:v>Canvey Island</x:v>
      </x:c>
      <x:c r="D878" s="14" t="n">
        <x:v>38010</x:v>
      </x:c>
      <x:c r="E878" s="30" t="str">
        <x:v>Town</x:v>
      </x:c>
      <x:c r="F878" s="30" t="str">
        <x:v>Standalone / other premises</x:v>
      </x:c>
      <x:c r="G878" s="14" t="n">
        <x:f>COUNTIFS('Unit details'!$B$4039:$B$4039,$A878,'Unit details'!$V$4039:$V$4039,$A878&amp;" — "&amp;$B878,'Unit details'!$H$4039:$H$4039,"Current",'Unit details'!$E$4039:$E$4039,"Town")</x:f>
        <x:v>0</x:v>
      </x:c>
      <x:c r="H878" s="14" t="n">
        <x:f>COUNTIFS('Unit details'!$B$4039:$B$4039,$A878,'Unit details'!$V$4039:$V$4039,$A878&amp;" — "&amp;$B878,'Unit details'!$H$4039:$H$4039,"Current",'Unit details'!$E$4039:$E$4039,"Nearby")</x:f>
        <x:v>0</x:v>
      </x:c>
      <x:c r="I878" s="14" t="n">
        <x:f>COUNTIFS('Unit details'!$B$4039:$B$4039,$A878,'Unit details'!$V$4039:$V$4039,$A878&amp;" — "&amp;$B878,'Unit details'!$H$4039:$H$4039,"Current")</x:f>
        <x:v>0</x:v>
      </x:c>
      <x:c r="J878" s="14" t="n">
        <x:f>SUMIFS('Unit details'!$Y$4039:$Y$4039,'Unit details'!$B$4039:$B$4039,$A878,'Unit details'!$V$4039:$V$4039,$A878&amp;" — "&amp;$B878,'Unit details'!$H$4039:$H$4039,"Future")</x:f>
        <x:v>0</x:v>
      </x:c>
      <x:c r="K878" s="14" t="n">
        <x:f>COUNTIFS('Unit details'!$B$4039:$B$4039,$A878,'Unit details'!$V$4039:$V$4039,$A878&amp;" — "&amp;$B878,'Unit details'!$H$4039:$H$4039,"Uncertain")</x:f>
        <x:v>0</x:v>
      </x:c>
      <x:c r="L878" s="15" t="str">
        <x:v>Identified from current advertising; named scheme does not itself establish any exact number of vacant units. Further unit-specific sources are in Unit details.</x:v>
      </x:c>
      <x:c r="M878" s="15" t="str">
        <x:v>https://www.zoopla.co.uk/to-rent/commercial/details/74526436/</x:v>
      </x:c>
      <x:c r="N878" s="15" t="str">
        <x:v>https://www.zoopla.co.uk/to-rent/commercial/details/72598005/
https://www.rightmove.co.uk/properties/780291419942496#/?channel=COM_LET</x:v>
      </x:c>
    </x:row>
    <x:row r="879" ht="62" customHeight="1">
      <x:c r="A879" s="15" t="str">
        <x:v>Canvey Island</x:v>
      </x:c>
      <x:c r="B879" s="15" t="str">
        <x:v>Thamesview Business Park</x:v>
      </x:c>
      <x:c r="C879" s="15" t="str">
        <x:v>Canvey Island</x:v>
      </x:c>
      <x:c r="D879" s="14" t="n">
        <x:v>38010</x:v>
      </x:c>
      <x:c r="E879" s="30" t="str">
        <x:v>Town</x:v>
      </x:c>
      <x:c r="F879" s="30" t="str">
        <x:v>Estate / grouped industrial area</x:v>
      </x:c>
      <x:c r="G879" s="14" t="n">
        <x:f>COUNTIFS('Unit details'!$B$1700:$B$1701,$A879,'Unit details'!$V$1700:$V$1701,$A879&amp;" — "&amp;$B879,'Unit details'!$H$1700:$H$1701,"Current",'Unit details'!$E$1700:$E$1701,"Town")</x:f>
        <x:v>2</x:v>
      </x:c>
      <x:c r="H879" s="14" t="n">
        <x:f>COUNTIFS('Unit details'!$B$1700:$B$1701,$A879,'Unit details'!$V$1700:$V$1701,$A879&amp;" — "&amp;$B879,'Unit details'!$H$1700:$H$1701,"Current",'Unit details'!$E$1700:$E$1701,"Nearby")</x:f>
        <x:v>0</x:v>
      </x:c>
      <x:c r="I879" s="14" t="n">
        <x:f>COUNTIFS('Unit details'!$B$1700:$B$1701,$A879,'Unit details'!$V$1700:$V$1701,$A879&amp;" — "&amp;$B879,'Unit details'!$H$1700:$H$1701,"Current")</x:f>
        <x:v>2</x:v>
      </x:c>
      <x:c r="J879" s="14" t="n">
        <x:f>SUMIFS('Unit details'!$Y$1700:$Y$1701,'Unit details'!$B$1700:$B$1701,$A879,'Unit details'!$V$1700:$V$1701,$A879&amp;" — "&amp;$B879,'Unit details'!$H$1700:$H$1701,"Future")</x:f>
        <x:v>0</x:v>
      </x:c>
      <x:c r="K879" s="14" t="n">
        <x:f>COUNTIFS('Unit details'!$B$1700:$B$1701,$A879,'Unit details'!$V$1700:$V$1701,$A879&amp;" — "&amp;$B879,'Unit details'!$H$1700:$H$1701,"Uncertain")</x:f>
        <x:v>0</x:v>
      </x:c>
      <x:c r="L879" s="15" t="str">
        <x:v>Identified from current advertising; named scheme does not itself establish any exact number of vacant units. Further unit-specific sources are in Unit details.</x:v>
      </x:c>
      <x:c r="M879" s="15" t="str">
        <x:v>https://www.zoopla.co.uk/to-rent/commercial/details/73681098/</x:v>
      </x:c>
      <x:c r="N879" s="15" t="str">
        <x:v>https://www.rightmove.co.uk/properties/773397322139201#/?channel=COM_LET
https://ayerscruiks.search-prop.com/properties/380753-walker-house-thamesview-business-park-fenttiman-road-canvey-island</x:v>
      </x:c>
    </x:row>
    <x:row r="880" ht="49" customHeight="1">
      <x:c r="A880" s="15" t="str">
        <x:v>Chafford Hundred and West Thurrock</x:v>
      </x:c>
      <x:c r="B880" s="15" t="str">
        <x:v>Beacon Hill Industrial Estate</x:v>
      </x:c>
      <x:c r="C880" s="15" t="str">
        <x:v>Purfleet</x:v>
      </x:c>
      <x:c r="D880" s="14"/>
      <x:c r="E880" s="30" t="str">
        <x:v>Nearby</x:v>
      </x:c>
      <x:c r="F880" s="30" t="str">
        <x:v>Estate / grouped industrial area</x:v>
      </x:c>
      <x:c r="G880" s="14" t="n">
        <x:f>COUNTIFS('Unit details'!$B$1702:$B$1702,$A880,'Unit details'!$V$1702:$V$1702,$A880&amp;" — "&amp;$B880,'Unit details'!$H$1702:$H$1702,"Current",'Unit details'!$E$1702:$E$1702,"Town")</x:f>
        <x:v>0</x:v>
      </x:c>
      <x:c r="H880" s="14" t="n">
        <x:f>COUNTIFS('Unit details'!$B$1702:$B$1702,$A880,'Unit details'!$V$1702:$V$1702,$A880&amp;" — "&amp;$B880,'Unit details'!$H$1702:$H$1702,"Current",'Unit details'!$E$1702:$E$1702,"Nearby")</x:f>
        <x:v>1</x:v>
      </x:c>
      <x:c r="I880" s="14" t="n">
        <x:f>COUNTIFS('Unit details'!$B$1702:$B$1702,$A880,'Unit details'!$V$1702:$V$1702,$A880&amp;" — "&amp;$B880,'Unit details'!$H$1702:$H$1702,"Current")</x:f>
        <x:v>1</x:v>
      </x:c>
      <x:c r="J880" s="14" t="n">
        <x:f>SUMIFS('Unit details'!$Y$1702:$Y$1702,'Unit details'!$B$1702:$B$1702,$A880,'Unit details'!$V$1702:$V$1702,$A880&amp;" — "&amp;$B880,'Unit details'!$H$1702:$H$1702,"Future")</x:f>
        <x:v>0</x:v>
      </x:c>
      <x:c r="K880" s="14" t="n">
        <x:f>COUNTIFS('Unit details'!$B$1702:$B$1702,$A880,'Unit details'!$V$1702:$V$1702,$A880&amp;" — "&amp;$B880,'Unit details'!$H$1702:$H$1702,"Uncertain")</x:f>
        <x:v>0</x:v>
      </x:c>
      <x:c r="L880" s="15" t="str">
        <x:v>Identified from current advertising; named scheme does not itself establish any exact number of vacant units.</x:v>
      </x:c>
      <x:c r="M880" s="15" t="str">
        <x:v>https://www.rightmove.co.uk/properties/754426625904080#/?channel=COM_LET</x:v>
      </x:c>
      <x:c r="N880" s="15" t="str"/>
    </x:row>
    <x:row r="881" ht="62" customHeight="1">
      <x:c r="A881" s="15" t="str">
        <x:v>Chafford Hundred and West Thurrock</x:v>
      </x:c>
      <x:c r="B881" s="15" t="str">
        <x:v>Ensign Industrial Estate</x:v>
      </x:c>
      <x:c r="C881" s="15" t="str">
        <x:v>Purfleet</x:v>
      </x:c>
      <x:c r="D881" s="14"/>
      <x:c r="E881" s="30" t="str">
        <x:v>Nearby</x:v>
      </x:c>
      <x:c r="F881" s="30" t="str">
        <x:v>Estate / grouped industrial area</x:v>
      </x:c>
      <x:c r="G881" s="14" t="n">
        <x:f>COUNTIFS('Unit details'!$B$1703:$B$1703,$A881,'Unit details'!$V$1703:$V$1703,$A881&amp;" — "&amp;$B881,'Unit details'!$H$1703:$H$1703,"Current",'Unit details'!$E$1703:$E$1703,"Town")</x:f>
        <x:v>0</x:v>
      </x:c>
      <x:c r="H881" s="14" t="n">
        <x:f>COUNTIFS('Unit details'!$B$1703:$B$1703,$A881,'Unit details'!$V$1703:$V$1703,$A881&amp;" — "&amp;$B881,'Unit details'!$H$1703:$H$1703,"Current",'Unit details'!$E$1703:$E$1703,"Nearby")</x:f>
        <x:v>0</x:v>
      </x:c>
      <x:c r="I881" s="14" t="n">
        <x:f>COUNTIFS('Unit details'!$B$1703:$B$1703,$A881,'Unit details'!$V$1703:$V$1703,$A881&amp;" — "&amp;$B881,'Unit details'!$H$1703:$H$1703,"Current")</x:f>
        <x:v>0</x:v>
      </x:c>
      <x:c r="J881" s="14" t="n">
        <x:f>SUMIFS('Unit details'!$Y$1703:$Y$1703,'Unit details'!$B$1703:$B$1703,$A881,'Unit details'!$V$1703:$V$1703,$A881&amp;" — "&amp;$B881,'Unit details'!$H$1703:$H$1703,"Future")</x:f>
        <x:v>1</x:v>
      </x:c>
      <x:c r="K881" s="14" t="n">
        <x:f>COUNTIFS('Unit details'!$B$1703:$B$1703,$A881,'Unit details'!$V$1703:$V$1703,$A881&amp;" — "&amp;$B881,'Unit details'!$H$1703:$H$1703,"Uncertain")</x:f>
        <x:v>0</x:v>
      </x:c>
      <x:c r="L881" s="15" t="str">
        <x:v>Identified from current advertising; named scheme does not itself establish any exact number of vacant units. Further unit-specific sources are in Unit details.</x:v>
      </x:c>
      <x:c r="M881" s="15" t="str">
        <x:v>https://www.zoopla.co.uk/to-rent/commercial/details/66640587/</x:v>
      </x:c>
      <x:c r="N881" s="15" t="str">
        <x:v>https://www.rightmove.co.uk/properties/760538672571809#/?channel=COM_LET
https://www.rightmove.co.uk/properties/762561780479505#/?channel=COM_LET</x:v>
      </x:c>
    </x:row>
    <x:row r="882" ht="49" customHeight="1">
      <x:c r="A882" s="15" t="str">
        <x:v>Chafford Hundred and West Thurrock</x:v>
      </x:c>
      <x:c r="B882" s="15" t="str">
        <x:v>Purfleet Industrial Park</x:v>
      </x:c>
      <x:c r="C882" s="15" t="str">
        <x:v>Purfleet</x:v>
      </x:c>
      <x:c r="D882" s="14"/>
      <x:c r="E882" s="30" t="str">
        <x:v>Nearby</x:v>
      </x:c>
      <x:c r="F882" s="30" t="str">
        <x:v>Estate / grouped industrial area</x:v>
      </x:c>
      <x:c r="G882" s="14" t="n">
        <x:f>COUNTIFS('Unit details'!$B$4039:$B$4039,$A882,'Unit details'!$V$4039:$V$4039,$A882&amp;" — "&amp;$B882,'Unit details'!$H$4039:$H$4039,"Current",'Unit details'!$E$4039:$E$4039,"Town")</x:f>
        <x:v>0</x:v>
      </x:c>
      <x:c r="H882" s="14" t="n">
        <x:f>COUNTIFS('Unit details'!$B$4039:$B$4039,$A882,'Unit details'!$V$4039:$V$4039,$A882&amp;" — "&amp;$B882,'Unit details'!$H$4039:$H$4039,"Current",'Unit details'!$E$4039:$E$4039,"Nearby")</x:f>
        <x:v>0</x:v>
      </x:c>
      <x:c r="I882" s="14" t="n">
        <x:f>COUNTIFS('Unit details'!$B$4039:$B$4039,$A882,'Unit details'!$V$4039:$V$4039,$A882&amp;" — "&amp;$B882,'Unit details'!$H$4039:$H$4039,"Current")</x:f>
        <x:v>0</x:v>
      </x:c>
      <x:c r="J882" s="14" t="n">
        <x:f>SUMIFS('Unit details'!$Y$4039:$Y$4039,'Unit details'!$B$4039:$B$4039,$A882,'Unit details'!$V$4039:$V$4039,$A882&amp;" — "&amp;$B882,'Unit details'!$H$4039:$H$4039,"Future")</x:f>
        <x:v>0</x:v>
      </x:c>
      <x:c r="K882" s="14" t="n">
        <x:f>COUNTIFS('Unit details'!$B$4039:$B$4039,$A882,'Unit details'!$V$4039:$V$4039,$A882&amp;" — "&amp;$B882,'Unit details'!$H$4039:$H$4039,"Uncertain")</x:f>
        <x:v>0</x:v>
      </x:c>
      <x:c r="L882" s="15" t="str">
        <x:v>Identified from current advertising; named scheme does not itself establish any exact number of vacant units.</x:v>
      </x:c>
      <x:c r="M882" s="15" t="str">
        <x:v>https://www.rightmove.co.uk/properties/768174577060369#/?channel=COM_LET</x:v>
      </x:c>
      <x:c r="N882" s="15" t="str"/>
    </x:row>
    <x:row r="883" ht="49" customHeight="1">
      <x:c r="A883" s="15" t="str">
        <x:v>Chafford Hundred and West Thurrock</x:v>
      </x:c>
      <x:c r="B883" s="15" t="str">
        <x:v>Standalone / estate not named</x:v>
      </x:c>
      <x:c r="C883" s="15" t="str">
        <x:v>Purfleet</x:v>
      </x:c>
      <x:c r="D883" s="14"/>
      <x:c r="E883" s="30" t="str">
        <x:v>Nearby</x:v>
      </x:c>
      <x:c r="F883" s="30" t="str">
        <x:v>Standalone / other premises</x:v>
      </x:c>
      <x:c r="G883" s="14" t="n">
        <x:f>COUNTIFS('Unit details'!$B$1704:$B$1714,$A883,'Unit details'!$V$1704:$V$1714,$A883&amp;" — "&amp;$B883,'Unit details'!$H$1704:$H$1714,"Current",'Unit details'!$E$1704:$E$1714,"Town")</x:f>
        <x:v>2</x:v>
      </x:c>
      <x:c r="H883" s="14" t="n">
        <x:f>COUNTIFS('Unit details'!$B$1704:$B$1714,$A883,'Unit details'!$V$1704:$V$1714,$A883&amp;" — "&amp;$B883,'Unit details'!$H$1704:$H$1714,"Current",'Unit details'!$E$1704:$E$1714,"Nearby")</x:f>
        <x:v>4</x:v>
      </x:c>
      <x:c r="I883" s="14" t="n">
        <x:f>COUNTIFS('Unit details'!$B$1704:$B$1714,$A883,'Unit details'!$V$1704:$V$1714,$A883&amp;" — "&amp;$B883,'Unit details'!$H$1704:$H$1714,"Current")</x:f>
        <x:v>6</x:v>
      </x:c>
      <x:c r="J883" s="14" t="n">
        <x:f>SUMIFS('Unit details'!$Y$1704:$Y$1714,'Unit details'!$B$1704:$B$1714,$A883,'Unit details'!$V$1704:$V$1714,$A883&amp;" — "&amp;$B883,'Unit details'!$H$1704:$H$1714,"Future")</x:f>
        <x:v>0</x:v>
      </x:c>
      <x:c r="K883" s="14" t="n">
        <x:f>COUNTIFS('Unit details'!$B$1704:$B$1714,$A883,'Unit details'!$V$1704:$V$1714,$A883&amp;" — "&amp;$B883,'Unit details'!$H$1704:$H$1714,"Uncertain")</x:f>
        <x:v>1</x:v>
      </x:c>
      <x:c r="L883" s="15" t="str">
        <x:v>Identified from marketing. Estate inventory is a minimum of evidenced named areas, not a council stock census. Further unit-specific sources are in Unit details.</x:v>
      </x:c>
      <x:c r="M883" s="15" t="str">
        <x:v>https://www.zoopla.co.uk/to-rent/commercial/details/73176837/</x:v>
      </x:c>
      <x:c r="N883" s="15" t="str">
        <x:v>https://www.zoopla.co.uk/to-rent/commercial/details/73176876/
https://www.zoopla.co.uk/to-rent/commercial/details/72342283/</x:v>
      </x:c>
    </x:row>
    <x:row r="884" ht="49" customHeight="1">
      <x:c r="A884" s="15" t="str">
        <x:v>Chafford Hundred and West Thurrock</x:v>
      </x:c>
      <x:c r="B884" s="15" t="str">
        <x:v>Standalone: Botany Way, Purfleet RM19</x:v>
      </x:c>
      <x:c r="C884" s="15" t="str">
        <x:v>Purfleet</x:v>
      </x:c>
      <x:c r="D884" s="14"/>
      <x:c r="E884" s="30" t="str">
        <x:v>Nearby</x:v>
      </x:c>
      <x:c r="F884" s="30" t="str">
        <x:v>Standalone / other premises</x:v>
      </x:c>
      <x:c r="G884" s="14" t="n">
        <x:f>COUNTIFS('Unit details'!$B$4039:$B$4039,$A884,'Unit details'!$V$4039:$V$4039,$A884&amp;" — "&amp;$B884,'Unit details'!$H$4039:$H$4039,"Current",'Unit details'!$E$4039:$E$4039,"Town")</x:f>
        <x:v>0</x:v>
      </x:c>
      <x:c r="H884" s="14" t="n">
        <x:f>COUNTIFS('Unit details'!$B$4039:$B$4039,$A884,'Unit details'!$V$4039:$V$4039,$A884&amp;" — "&amp;$B884,'Unit details'!$H$4039:$H$4039,"Current",'Unit details'!$E$4039:$E$4039,"Nearby")</x:f>
        <x:v>0</x:v>
      </x:c>
      <x:c r="I884" s="14" t="n">
        <x:f>COUNTIFS('Unit details'!$B$4039:$B$4039,$A884,'Unit details'!$V$4039:$V$4039,$A884&amp;" — "&amp;$B884,'Unit details'!$H$4039:$H$4039,"Current")</x:f>
        <x:v>0</x:v>
      </x:c>
      <x:c r="J884" s="14" t="n">
        <x:f>SUMIFS('Unit details'!$Y$4039:$Y$4039,'Unit details'!$B$4039:$B$4039,$A884,'Unit details'!$V$4039:$V$4039,$A884&amp;" — "&amp;$B884,'Unit details'!$H$4039:$H$4039,"Future")</x:f>
        <x:v>0</x:v>
      </x:c>
      <x:c r="K884" s="14" t="n">
        <x:f>COUNTIFS('Unit details'!$B$4039:$B$4039,$A884,'Unit details'!$V$4039:$V$4039,$A884&amp;" — "&amp;$B884,'Unit details'!$H$4039:$H$4039,"Uncertain")</x:f>
        <x:v>0</x:v>
      </x:c>
      <x:c r="L884" s="15" t="str">
        <x:v>Identified from current advertising; named scheme does not itself establish any exact number of vacant units. Further unit-specific sources are in Unit details.</x:v>
      </x:c>
      <x:c r="M884" s="15" t="str">
        <x:v>https://www.zoopla.co.uk/to-rent/commercial/details/73176837/</x:v>
      </x:c>
      <x:c r="N884" s="15" t="str">
        <x:v>https://www.zoopla.co.uk/to-rent/commercial/details/73176876/
https://www.zoopla.co.uk/to-rent/commercial/details/72342283/</x:v>
      </x:c>
    </x:row>
    <x:row r="885" ht="49" customHeight="1">
      <x:c r="A885" s="15" t="str">
        <x:v>Chafford Hundred and West Thurrock</x:v>
      </x:c>
      <x:c r="B885" s="15" t="str">
        <x:v>Standalone: Dolphin Point, 9 Dolphin Way, Purfleet-On-Thames, Essex, RM19 1NR</x:v>
      </x:c>
      <x:c r="C885" s="15" t="str">
        <x:v>Purfleet</x:v>
      </x:c>
      <x:c r="D885" s="14"/>
      <x:c r="E885" s="30" t="str">
        <x:v>Nearby</x:v>
      </x:c>
      <x:c r="F885" s="30" t="str">
        <x:v>Standalone / other premises</x:v>
      </x:c>
      <x:c r="G885" s="14" t="n">
        <x:f>COUNTIFS('Unit details'!$B$4039:$B$4039,$A885,'Unit details'!$V$4039:$V$4039,$A885&amp;" — "&amp;$B885,'Unit details'!$H$4039:$H$4039,"Current",'Unit details'!$E$4039:$E$4039,"Town")</x:f>
        <x:v>0</x:v>
      </x:c>
      <x:c r="H885" s="14" t="n">
        <x:f>COUNTIFS('Unit details'!$B$4039:$B$4039,$A885,'Unit details'!$V$4039:$V$4039,$A885&amp;" — "&amp;$B885,'Unit details'!$H$4039:$H$4039,"Current",'Unit details'!$E$4039:$E$4039,"Nearby")</x:f>
        <x:v>0</x:v>
      </x:c>
      <x:c r="I885" s="14" t="n">
        <x:f>COUNTIFS('Unit details'!$B$4039:$B$4039,$A885,'Unit details'!$V$4039:$V$4039,$A885&amp;" — "&amp;$B885,'Unit details'!$H$4039:$H$4039,"Current")</x:f>
        <x:v>0</x:v>
      </x:c>
      <x:c r="J885" s="14" t="n">
        <x:f>SUMIFS('Unit details'!$Y$4039:$Y$4039,'Unit details'!$B$4039:$B$4039,$A885,'Unit details'!$V$4039:$V$4039,$A885&amp;" — "&amp;$B885,'Unit details'!$H$4039:$H$4039,"Future")</x:f>
        <x:v>0</x:v>
      </x:c>
      <x:c r="K885" s="14" t="n">
        <x:f>COUNTIFS('Unit details'!$B$4039:$B$4039,$A885,'Unit details'!$V$4039:$V$4039,$A885&amp;" — "&amp;$B885,'Unit details'!$H$4039:$H$4039,"Uncertain")</x:f>
        <x:v>0</x:v>
      </x:c>
      <x:c r="L885" s="15" t="str">
        <x:v>Identified from current advertising; named scheme does not itself establish any exact number of vacant units.</x:v>
      </x:c>
      <x:c r="M885" s="15" t="str">
        <x:v>https://www.zoopla.co.uk/to-rent/commercial/details/72567100/</x:v>
      </x:c>
      <x:c r="N885" s="15" t="str">
        <x:v>https://www.rightmove.co.uk/properties/759266657477680#/?channel=COM_LET</x:v>
      </x:c>
    </x:row>
    <x:row r="886" ht="49" customHeight="1">
      <x:c r="A886" s="15" t="str">
        <x:v>Chafford Hundred and West Thurrock</x:v>
      </x:c>
      <x:c r="B886" s="15" t="str">
        <x:v>Standalone: Purfleet Trade Parc, Botany Way, Purfleet, Essex, RM19</x:v>
      </x:c>
      <x:c r="C886" s="15" t="str">
        <x:v>Purfleet</x:v>
      </x:c>
      <x:c r="D886" s="14"/>
      <x:c r="E886" s="30" t="str">
        <x:v>Nearby</x:v>
      </x:c>
      <x:c r="F886" s="30" t="str">
        <x:v>Standalone / other premises</x:v>
      </x:c>
      <x:c r="G886" s="14" t="n">
        <x:f>COUNTIFS('Unit details'!$B$4039:$B$4039,$A886,'Unit details'!$V$4039:$V$4039,$A886&amp;" — "&amp;$B886,'Unit details'!$H$4039:$H$4039,"Current",'Unit details'!$E$4039:$E$4039,"Town")</x:f>
        <x:v>0</x:v>
      </x:c>
      <x:c r="H886" s="14" t="n">
        <x:f>COUNTIFS('Unit details'!$B$4039:$B$4039,$A886,'Unit details'!$V$4039:$V$4039,$A886&amp;" — "&amp;$B886,'Unit details'!$H$4039:$H$4039,"Current",'Unit details'!$E$4039:$E$4039,"Nearby")</x:f>
        <x:v>0</x:v>
      </x:c>
      <x:c r="I886" s="14" t="n">
        <x:f>COUNTIFS('Unit details'!$B$4039:$B$4039,$A886,'Unit details'!$V$4039:$V$4039,$A886&amp;" — "&amp;$B886,'Unit details'!$H$4039:$H$4039,"Current")</x:f>
        <x:v>0</x:v>
      </x:c>
      <x:c r="J886" s="14" t="n">
        <x:f>SUMIFS('Unit details'!$Y$4039:$Y$4039,'Unit details'!$B$4039:$B$4039,$A886,'Unit details'!$V$4039:$V$4039,$A886&amp;" — "&amp;$B886,'Unit details'!$H$4039:$H$4039,"Future")</x:f>
        <x:v>0</x:v>
      </x:c>
      <x:c r="K886" s="14" t="n">
        <x:f>COUNTIFS('Unit details'!$B$4039:$B$4039,$A886,'Unit details'!$V$4039:$V$4039,$A886&amp;" — "&amp;$B886,'Unit details'!$H$4039:$H$4039,"Uncertain")</x:f>
        <x:v>0</x:v>
      </x:c>
      <x:c r="L886" s="15" t="str">
        <x:v>Identified from current advertising; named scheme does not itself establish any exact number of vacant units.</x:v>
      </x:c>
      <x:c r="M886" s="15" t="str">
        <x:v>https://www.zoopla.co.uk/to-rent/commercial/details/66640466/</x:v>
      </x:c>
      <x:c r="N886" s="15" t="str">
        <x:v>https://www.rightmove.co.uk/properties/760549919652240#/?channel=COM_LET</x:v>
      </x:c>
    </x:row>
    <x:row r="887" ht="49" customHeight="1">
      <x:c r="A887" s="15" t="str">
        <x:v>Chafford Hundred and West Thurrock</x:v>
      </x:c>
      <x:c r="B887" s="15" t="str">
        <x:v>Standalone: Thurrock Commercial Centre, Kerry Avenue, Purfleet , South Ockendon, Essex, RM15</x:v>
      </x:c>
      <x:c r="C887" s="15" t="str">
        <x:v>Purfleet</x:v>
      </x:c>
      <x:c r="D887" s="14"/>
      <x:c r="E887" s="30" t="str">
        <x:v>Nearby</x:v>
      </x:c>
      <x:c r="F887" s="30" t="str">
        <x:v>Standalone / other premises</x:v>
      </x:c>
      <x:c r="G887" s="14" t="n">
        <x:f>COUNTIFS('Unit details'!$B$4039:$B$4039,$A887,'Unit details'!$V$4039:$V$4039,$A887&amp;" — "&amp;$B887,'Unit details'!$H$4039:$H$4039,"Current",'Unit details'!$E$4039:$E$4039,"Town")</x:f>
        <x:v>0</x:v>
      </x:c>
      <x:c r="H887" s="14" t="n">
        <x:f>COUNTIFS('Unit details'!$B$4039:$B$4039,$A887,'Unit details'!$V$4039:$V$4039,$A887&amp;" — "&amp;$B887,'Unit details'!$H$4039:$H$4039,"Current",'Unit details'!$E$4039:$E$4039,"Nearby")</x:f>
        <x:v>0</x:v>
      </x:c>
      <x:c r="I887" s="14" t="n">
        <x:f>COUNTIFS('Unit details'!$B$4039:$B$4039,$A887,'Unit details'!$V$4039:$V$4039,$A887&amp;" — "&amp;$B887,'Unit details'!$H$4039:$H$4039,"Current")</x:f>
        <x:v>0</x:v>
      </x:c>
      <x:c r="J887" s="14" t="n">
        <x:f>SUMIFS('Unit details'!$Y$4039:$Y$4039,'Unit details'!$B$4039:$B$4039,$A887,'Unit details'!$V$4039:$V$4039,$A887&amp;" — "&amp;$B887,'Unit details'!$H$4039:$H$4039,"Future")</x:f>
        <x:v>0</x:v>
      </x:c>
      <x:c r="K887" s="14" t="n">
        <x:f>COUNTIFS('Unit details'!$B$4039:$B$4039,$A887,'Unit details'!$V$4039:$V$4039,$A887&amp;" — "&amp;$B887,'Unit details'!$H$4039:$H$4039,"Uncertain")</x:f>
        <x:v>0</x:v>
      </x:c>
      <x:c r="L887" s="15" t="str">
        <x:v>Identified from current advertising; named scheme does not itself establish any exact number of vacant units.</x:v>
      </x:c>
      <x:c r="M887" s="15" t="str">
        <x:v>https://www.rightmove.co.uk/properties/760730505294736#/?channel=COM_LET</x:v>
      </x:c>
      <x:c r="N887" s="15" t="str"/>
    </x:row>
    <x:row r="888" ht="62" customHeight="1">
      <x:c r="A888" s="15" t="str">
        <x:v>Chafford Hundred and West Thurrock</x:v>
      </x:c>
      <x:c r="B888" s="15" t="str">
        <x:v>Standalone: Unit A, 23-29 Juliette Way, Purfleet, RM15</x:v>
      </x:c>
      <x:c r="C888" s="15" t="str">
        <x:v>Purfleet</x:v>
      </x:c>
      <x:c r="D888" s="14"/>
      <x:c r="E888" s="30" t="str">
        <x:v>Nearby</x:v>
      </x:c>
      <x:c r="F888" s="30" t="str">
        <x:v>Standalone / other premises</x:v>
      </x:c>
      <x:c r="G888" s="14" t="n">
        <x:f>COUNTIFS('Unit details'!$B$4039:$B$4039,$A888,'Unit details'!$V$4039:$V$4039,$A888&amp;" — "&amp;$B888,'Unit details'!$H$4039:$H$4039,"Current",'Unit details'!$E$4039:$E$4039,"Town")</x:f>
        <x:v>0</x:v>
      </x:c>
      <x:c r="H888" s="14" t="n">
        <x:f>COUNTIFS('Unit details'!$B$4039:$B$4039,$A888,'Unit details'!$V$4039:$V$4039,$A888&amp;" — "&amp;$B888,'Unit details'!$H$4039:$H$4039,"Current",'Unit details'!$E$4039:$E$4039,"Nearby")</x:f>
        <x:v>0</x:v>
      </x:c>
      <x:c r="I888" s="14" t="n">
        <x:f>COUNTIFS('Unit details'!$B$4039:$B$4039,$A888,'Unit details'!$V$4039:$V$4039,$A888&amp;" — "&amp;$B888,'Unit details'!$H$4039:$H$4039,"Current")</x:f>
        <x:v>0</x:v>
      </x:c>
      <x:c r="J888" s="14" t="n">
        <x:f>SUMIFS('Unit details'!$Y$4039:$Y$4039,'Unit details'!$B$4039:$B$4039,$A888,'Unit details'!$V$4039:$V$4039,$A888&amp;" — "&amp;$B888,'Unit details'!$H$4039:$H$4039,"Future")</x:f>
        <x:v>0</x:v>
      </x:c>
      <x:c r="K888" s="14" t="n">
        <x:f>COUNTIFS('Unit details'!$B$4039:$B$4039,$A888,'Unit details'!$V$4039:$V$4039,$A888&amp;" — "&amp;$B888,'Unit details'!$H$4039:$H$4039,"Uncertain")</x:f>
        <x:v>0</x:v>
      </x:c>
      <x:c r="L888" s="15" t="str">
        <x:v>Identified from current advertising; named scheme does not itself establish any exact number of vacant units.</x:v>
      </x:c>
      <x:c r="M888" s="15" t="str">
        <x:v>https://www.zoopla.co.uk/to-rent/commercial/details/72890296/</x:v>
      </x:c>
      <x:c r="N888" s="15" t="str">
        <x:v>https://www.rightmove.co.uk/properties/760719715579744#/?channel=COM_LET
https://property.kemsley.com/property/details/8907459/unit-a-23-29-juliette-way-purfleet-rm15-industrial</x:v>
      </x:c>
    </x:row>
    <x:row r="889" ht="49" customHeight="1">
      <x:c r="A889" s="15" t="str">
        <x:v>Chafford Hundred and West Thurrock</x:v>
      </x:c>
      <x:c r="B889" s="15" t="str">
        <x:v>Chafford Hundred and West Thurrock Trade City</x:v>
      </x:c>
      <x:c r="C889" s="15" t="str">
        <x:v>Chafford Hundred and West Thurrock</x:v>
      </x:c>
      <x:c r="D889" s="14" t="n">
        <x:v>23585</x:v>
      </x:c>
      <x:c r="E889" s="30" t="str">
        <x:v>Town</x:v>
      </x:c>
      <x:c r="F889" s="30" t="str">
        <x:v>Estate / grouped industrial area</x:v>
      </x:c>
      <x:c r="G889" s="14" t="n">
        <x:f>COUNTIFS('Unit details'!$B$1709:$B$1710,$A889,'Unit details'!$V$1709:$V$1710,$A889&amp;" — "&amp;$B889,'Unit details'!$H$1709:$H$1710,"Current",'Unit details'!$E$1709:$E$1710,"Town")</x:f>
        <x:v>2</x:v>
      </x:c>
      <x:c r="H889" s="14" t="n">
        <x:f>COUNTIFS('Unit details'!$B$1709:$B$1710,$A889,'Unit details'!$V$1709:$V$1710,$A889&amp;" — "&amp;$B889,'Unit details'!$H$1709:$H$1710,"Current",'Unit details'!$E$1709:$E$1710,"Nearby")</x:f>
        <x:v>0</x:v>
      </x:c>
      <x:c r="I889" s="14" t="n">
        <x:f>COUNTIFS('Unit details'!$B$1709:$B$1710,$A889,'Unit details'!$V$1709:$V$1710,$A889&amp;" — "&amp;$B889,'Unit details'!$H$1709:$H$1710,"Current")</x:f>
        <x:v>2</x:v>
      </x:c>
      <x:c r="J889" s="14" t="n">
        <x:f>SUMIFS('Unit details'!$Y$1709:$Y$1710,'Unit details'!$B$1709:$B$1710,$A889,'Unit details'!$V$1709:$V$1710,$A889&amp;" — "&amp;$B889,'Unit details'!$H$1709:$H$1710,"Future")</x:f>
        <x:v>0</x:v>
      </x:c>
      <x:c r="K889" s="14" t="n">
        <x:f>COUNTIFS('Unit details'!$B$1709:$B$1710,$A889,'Unit details'!$V$1709:$V$1710,$A889&amp;" — "&amp;$B889,'Unit details'!$H$1709:$H$1710,"Uncertain")</x:f>
        <x:v>0</x:v>
      </x:c>
      <x:c r="L889" s="15" t="str">
        <x:v>Identified from current advertising; named scheme does not itself establish any exact number of vacant units.</x:v>
      </x:c>
      <x:c r="M889" s="15" t="str">
        <x:v>https://www.rightmove.co.uk/properties/760570421431585#/?channel=COM_LET</x:v>
      </x:c>
      <x:c r="N889" s="15" t="str">
        <x:v>https://www.rightmove.co.uk/properties/760570406676432#/?channel=COM_LET</x:v>
      </x:c>
    </x:row>
    <x:row r="890" ht="49" customHeight="1">
      <x:c r="A890" s="15" t="str">
        <x:v>Chafford Hundred and West Thurrock</x:v>
      </x:c>
      <x:c r="B890" s="15" t="str">
        <x:v>Queensbridge Industrial Estate</x:v>
      </x:c>
      <x:c r="C890" s="15" t="str">
        <x:v>West Thurrock</x:v>
      </x:c>
      <x:c r="D890" s="14"/>
      <x:c r="E890" s="30" t="str">
        <x:v>Town</x:v>
      </x:c>
      <x:c r="F890" s="30" t="str">
        <x:v>Estate / grouped industrial area</x:v>
      </x:c>
      <x:c r="G890" s="14" t="n">
        <x:f>COUNTIFS('Unit details'!$B$1711:$B$1712,$A890,'Unit details'!$V$1711:$V$1712,$A890&amp;" — "&amp;$B890,'Unit details'!$H$1711:$H$1712,"Current",'Unit details'!$E$1711:$E$1712,"Town")</x:f>
        <x:v>2</x:v>
      </x:c>
      <x:c r="H890" s="14" t="n">
        <x:f>COUNTIFS('Unit details'!$B$1711:$B$1712,$A890,'Unit details'!$V$1711:$V$1712,$A890&amp;" — "&amp;$B890,'Unit details'!$H$1711:$H$1712,"Current",'Unit details'!$E$1711:$E$1712,"Nearby")</x:f>
        <x:v>0</x:v>
      </x:c>
      <x:c r="I890" s="14" t="n">
        <x:f>COUNTIFS('Unit details'!$B$1711:$B$1712,$A890,'Unit details'!$V$1711:$V$1712,$A890&amp;" — "&amp;$B890,'Unit details'!$H$1711:$H$1712,"Current")</x:f>
        <x:v>2</x:v>
      </x:c>
      <x:c r="J890" s="14" t="n">
        <x:f>SUMIFS('Unit details'!$Y$1711:$Y$1712,'Unit details'!$B$1711:$B$1712,$A890,'Unit details'!$V$1711:$V$1712,$A890&amp;" — "&amp;$B890,'Unit details'!$H$1711:$H$1712,"Future")</x:f>
        <x:v>0</x:v>
      </x:c>
      <x:c r="K890" s="14" t="n">
        <x:f>COUNTIFS('Unit details'!$B$1711:$B$1712,$A890,'Unit details'!$V$1711:$V$1712,$A890&amp;" — "&amp;$B890,'Unit details'!$H$1711:$H$1712,"Uncertain")</x:f>
        <x:v>0</x:v>
      </x:c>
      <x:c r="L890" s="15" t="str">
        <x:v>Identified from current advertising; named scheme does not itself establish any exact number of vacant units.</x:v>
      </x:c>
      <x:c r="M890" s="15" t="str">
        <x:v>https://www.rightmove.co.uk/properties/760570704544912#/?channel=COM_LET</x:v>
      </x:c>
      <x:c r="N890" s="15" t="str">
        <x:v>https://www.rightmove.co.uk/properties/778692861631168#/?channel=COM_LET</x:v>
      </x:c>
    </x:row>
    <x:row r="891" ht="49" customHeight="1">
      <x:c r="A891" s="15" t="str">
        <x:v>Chafford Hundred and West Thurrock</x:v>
      </x:c>
      <x:c r="B891" s="15" t="str">
        <x:v>Standalone: B5, J31 Park, Motherwell Way, West Thurrock, Essex, RM20</x:v>
      </x:c>
      <x:c r="C891" s="15" t="str">
        <x:v>Chafford Hundred and West Thurrock</x:v>
      </x:c>
      <x:c r="D891" s="14" t="n">
        <x:v>23585</x:v>
      </x:c>
      <x:c r="E891" s="30" t="str">
        <x:v>Town</x:v>
      </x:c>
      <x:c r="F891" s="30" t="str">
        <x:v>Standalone / other premises</x:v>
      </x:c>
      <x:c r="G891" s="14" t="n">
        <x:f>COUNTIFS('Unit details'!$B$4039:$B$4039,$A891,'Unit details'!$V$4039:$V$4039,$A891&amp;" — "&amp;$B891,'Unit details'!$H$4039:$H$4039,"Current",'Unit details'!$E$4039:$E$4039,"Town")</x:f>
        <x:v>0</x:v>
      </x:c>
      <x:c r="H891" s="14" t="n">
        <x:f>COUNTIFS('Unit details'!$B$4039:$B$4039,$A891,'Unit details'!$V$4039:$V$4039,$A891&amp;" — "&amp;$B891,'Unit details'!$H$4039:$H$4039,"Current",'Unit details'!$E$4039:$E$4039,"Nearby")</x:f>
        <x:v>0</x:v>
      </x:c>
      <x:c r="I891" s="14" t="n">
        <x:f>COUNTIFS('Unit details'!$B$4039:$B$4039,$A891,'Unit details'!$V$4039:$V$4039,$A891&amp;" — "&amp;$B891,'Unit details'!$H$4039:$H$4039,"Current")</x:f>
        <x:v>0</x:v>
      </x:c>
      <x:c r="J891" s="14" t="n">
        <x:f>SUMIFS('Unit details'!$Y$4039:$Y$4039,'Unit details'!$B$4039:$B$4039,$A891,'Unit details'!$V$4039:$V$4039,$A891&amp;" — "&amp;$B891,'Unit details'!$H$4039:$H$4039,"Future")</x:f>
        <x:v>0</x:v>
      </x:c>
      <x:c r="K891" s="14" t="n">
        <x:f>COUNTIFS('Unit details'!$B$4039:$B$4039,$A891,'Unit details'!$V$4039:$V$4039,$A891&amp;" — "&amp;$B891,'Unit details'!$H$4039:$H$4039,"Uncertain")</x:f>
        <x:v>0</x:v>
      </x:c>
      <x:c r="L891" s="15" t="str">
        <x:v>Identified from current advertising; named scheme does not itself establish any exact number of vacant units.</x:v>
      </x:c>
      <x:c r="M891" s="15" t="str">
        <x:v>https://www.rightmove.co.uk/properties/760570134101665#/?channel=COM_LET</x:v>
      </x:c>
      <x:c r="N891" s="15" t="str"/>
    </x:row>
    <x:row r="892" ht="49" customHeight="1">
      <x:c r="A892" s="15" t="str">
        <x:v>Chafford Hundred and West Thurrock</x:v>
      </x:c>
      <x:c r="B892" s="15" t="str">
        <x:v>Standalone: D8 - D10, J31 Park, Motherwell Way, West Thurrock, Essex, RM20</x:v>
      </x:c>
      <x:c r="C892" s="15" t="str">
        <x:v>Chafford Hundred and West Thurrock</x:v>
      </x:c>
      <x:c r="D892" s="14" t="n">
        <x:v>23585</x:v>
      </x:c>
      <x:c r="E892" s="30" t="str">
        <x:v>Town</x:v>
      </x:c>
      <x:c r="F892" s="30" t="str">
        <x:v>Standalone / other premises</x:v>
      </x:c>
      <x:c r="G892" s="14" t="n">
        <x:f>COUNTIFS('Unit details'!$B$4039:$B$4039,$A892,'Unit details'!$V$4039:$V$4039,$A892&amp;" — "&amp;$B892,'Unit details'!$H$4039:$H$4039,"Current",'Unit details'!$E$4039:$E$4039,"Town")</x:f>
        <x:v>0</x:v>
      </x:c>
      <x:c r="H892" s="14" t="n">
        <x:f>COUNTIFS('Unit details'!$B$4039:$B$4039,$A892,'Unit details'!$V$4039:$V$4039,$A892&amp;" — "&amp;$B892,'Unit details'!$H$4039:$H$4039,"Current",'Unit details'!$E$4039:$E$4039,"Nearby")</x:f>
        <x:v>0</x:v>
      </x:c>
      <x:c r="I892" s="14" t="n">
        <x:f>COUNTIFS('Unit details'!$B$4039:$B$4039,$A892,'Unit details'!$V$4039:$V$4039,$A892&amp;" — "&amp;$B892,'Unit details'!$H$4039:$H$4039,"Current")</x:f>
        <x:v>0</x:v>
      </x:c>
      <x:c r="J892" s="14" t="n">
        <x:f>SUMIFS('Unit details'!$Y$4039:$Y$4039,'Unit details'!$B$4039:$B$4039,$A892,'Unit details'!$V$4039:$V$4039,$A892&amp;" — "&amp;$B892,'Unit details'!$H$4039:$H$4039,"Future")</x:f>
        <x:v>0</x:v>
      </x:c>
      <x:c r="K892" s="14" t="n">
        <x:f>COUNTIFS('Unit details'!$B$4039:$B$4039,$A892,'Unit details'!$V$4039:$V$4039,$A892&amp;" — "&amp;$B892,'Unit details'!$H$4039:$H$4039,"Uncertain")</x:f>
        <x:v>0</x:v>
      </x:c>
      <x:c r="L892" s="15" t="str">
        <x:v>Identified from current advertising; named scheme does not itself establish any exact number of vacant units.</x:v>
      </x:c>
      <x:c r="M892" s="15" t="str">
        <x:v>https://www.rightmove.co.uk/properties/760569951666881#/?channel=COM_LET</x:v>
      </x:c>
      <x:c r="N892" s="15" t="str"/>
    </x:row>
    <x:row r="893" ht="75" customHeight="1">
      <x:c r="A893" s="15" t="str">
        <x:v>Chafford Hundred and West Thurrock</x:v>
      </x:c>
      <x:c r="B893" s="15" t="str">
        <x:v>The Glade Business Centre</x:v>
      </x:c>
      <x:c r="C893" s="15" t="str">
        <x:v>Chafford Hundred and West Thurrock</x:v>
      </x:c>
      <x:c r="D893" s="14" t="n">
        <x:v>23585</x:v>
      </x:c>
      <x:c r="E893" s="30" t="str">
        <x:v>Town</x:v>
      </x:c>
      <x:c r="F893" s="30" t="str">
        <x:v>Estate / grouped industrial area</x:v>
      </x:c>
      <x:c r="G893" s="14" t="n">
        <x:f>COUNTIFS('Unit details'!$B$4039:$B$4039,$A893,'Unit details'!$V$4039:$V$4039,$A893&amp;" — "&amp;$B893,'Unit details'!$H$4039:$H$4039,"Current",'Unit details'!$E$4039:$E$4039,"Town")</x:f>
        <x:v>0</x:v>
      </x:c>
      <x:c r="H893" s="14" t="n">
        <x:f>COUNTIFS('Unit details'!$B$4039:$B$4039,$A893,'Unit details'!$V$4039:$V$4039,$A893&amp;" — "&amp;$B893,'Unit details'!$H$4039:$H$4039,"Current",'Unit details'!$E$4039:$E$4039,"Nearby")</x:f>
        <x:v>0</x:v>
      </x:c>
      <x:c r="I893" s="14" t="n">
        <x:f>COUNTIFS('Unit details'!$B$4039:$B$4039,$A893,'Unit details'!$V$4039:$V$4039,$A893&amp;" — "&amp;$B893,'Unit details'!$H$4039:$H$4039,"Current")</x:f>
        <x:v>0</x:v>
      </x:c>
      <x:c r="J893" s="14" t="n">
        <x:f>SUMIFS('Unit details'!$Y$4039:$Y$4039,'Unit details'!$B$4039:$B$4039,$A893,'Unit details'!$V$4039:$V$4039,$A893&amp;" — "&amp;$B893,'Unit details'!$H$4039:$H$4039,"Future")</x:f>
        <x:v>0</x:v>
      </x:c>
      <x:c r="K893" s="14" t="n">
        <x:f>COUNTIFS('Unit details'!$B$4039:$B$4039,$A893,'Unit details'!$V$4039:$V$4039,$A893&amp;" — "&amp;$B893,'Unit details'!$H$4039:$H$4039,"Uncertain")</x:f>
        <x:v>0</x:v>
      </x:c>
      <x:c r="L893" s="15" t="str">
        <x:v>Identified from current advertising; named scheme does not itself establish any exact number of vacant units.</x:v>
      </x:c>
      <x:c r="M893" s="15" t="str">
        <x:v>https://www.zoopla.co.uk/to-rent/commercial/details/74601657/</x:v>
      </x:c>
      <x:c r="N893" s="15" t="str">
        <x:v>https://www.rightmove.co.uk/properties/782117854941825#/?channel=COM_LET
https://property.kemsley.com/property/details/8907566/unit-3-the-glade-business-centre-eastern-avenue-west-thurrock-essex-rm20-warehouse</x:v>
      </x:c>
    </x:row>
    <x:row r="894" ht="49" customHeight="1">
      <x:c r="A894" s="15" t="str">
        <x:v>Chafford Hundred and West Thurrock</x:v>
      </x:c>
      <x:c r="B894" s="15" t="str">
        <x:v>Thurrock Business Centre</x:v>
      </x:c>
      <x:c r="C894" s="15" t="str">
        <x:v>Chafford Hundred and West Thurrock</x:v>
      </x:c>
      <x:c r="D894" s="14" t="n">
        <x:v>23585</x:v>
      </x:c>
      <x:c r="E894" s="30" t="str">
        <x:v>Town</x:v>
      </x:c>
      <x:c r="F894" s="30" t="str">
        <x:v>Estate / grouped industrial area</x:v>
      </x:c>
      <x:c r="G894" s="14" t="n">
        <x:f>COUNTIFS('Unit details'!$B$4039:$B$4039,$A894,'Unit details'!$V$4039:$V$4039,$A894&amp;" — "&amp;$B894,'Unit details'!$H$4039:$H$4039,"Current",'Unit details'!$E$4039:$E$4039,"Town")</x:f>
        <x:v>0</x:v>
      </x:c>
      <x:c r="H894" s="14" t="n">
        <x:f>COUNTIFS('Unit details'!$B$4039:$B$4039,$A894,'Unit details'!$V$4039:$V$4039,$A894&amp;" — "&amp;$B894,'Unit details'!$H$4039:$H$4039,"Current",'Unit details'!$E$4039:$E$4039,"Nearby")</x:f>
        <x:v>0</x:v>
      </x:c>
      <x:c r="I894" s="14" t="n">
        <x:f>COUNTIFS('Unit details'!$B$4039:$B$4039,$A894,'Unit details'!$V$4039:$V$4039,$A894&amp;" — "&amp;$B894,'Unit details'!$H$4039:$H$4039,"Current")</x:f>
        <x:v>0</x:v>
      </x:c>
      <x:c r="J894" s="14" t="n">
        <x:f>SUMIFS('Unit details'!$Y$4039:$Y$4039,'Unit details'!$B$4039:$B$4039,$A894,'Unit details'!$V$4039:$V$4039,$A894&amp;" — "&amp;$B894,'Unit details'!$H$4039:$H$4039,"Future")</x:f>
        <x:v>0</x:v>
      </x:c>
      <x:c r="K894" s="14" t="n">
        <x:f>COUNTIFS('Unit details'!$B$4039:$B$4039,$A894,'Unit details'!$V$4039:$V$4039,$A894&amp;" — "&amp;$B894,'Unit details'!$H$4039:$H$4039,"Uncertain")</x:f>
        <x:v>0</x:v>
      </x:c>
      <x:c r="L894" s="15" t="str">
        <x:v>Identified from current advertising; named scheme does not itself establish any exact number of vacant units.</x:v>
      </x:c>
      <x:c r="M894" s="15" t="str">
        <x:v>https://www.zoopla.co.uk/to-rent/commercial/details/72567073/</x:v>
      </x:c>
      <x:c r="N894" s="15" t="str">
        <x:v>https://www.rightmove.co.uk/properties/759266705768240#/?channel=COM_LET</x:v>
      </x:c>
    </x:row>
    <x:row r="895" ht="62" customHeight="1">
      <x:c r="A895" s="15" t="str">
        <x:v>Chafford Hundred and West Thurrock</x:v>
      </x:c>
      <x:c r="B895" s="15" t="str">
        <x:v>Thurrock Trade Park</x:v>
      </x:c>
      <x:c r="C895" s="15" t="str">
        <x:v>West Thurrock</x:v>
      </x:c>
      <x:c r="D895" s="14"/>
      <x:c r="E895" s="30" t="str">
        <x:v>Town</x:v>
      </x:c>
      <x:c r="F895" s="30" t="str">
        <x:v>Estate / grouped industrial area</x:v>
      </x:c>
      <x:c r="G895" s="14" t="n">
        <x:f>COUNTIFS('Unit details'!$B$1715:$B$1722,$A895,'Unit details'!$V$1715:$V$1722,$A895&amp;" — "&amp;$B895,'Unit details'!$H$1715:$H$1722,"Current",'Unit details'!$E$1715:$E$1722,"Town")</x:f>
        <x:v>8</x:v>
      </x:c>
      <x:c r="H895" s="14" t="n">
        <x:f>COUNTIFS('Unit details'!$B$1715:$B$1722,$A895,'Unit details'!$V$1715:$V$1722,$A895&amp;" — "&amp;$B895,'Unit details'!$H$1715:$H$1722,"Current",'Unit details'!$E$1715:$E$1722,"Nearby")</x:f>
        <x:v>0</x:v>
      </x:c>
      <x:c r="I895" s="14" t="n">
        <x:f>COUNTIFS('Unit details'!$B$1715:$B$1722,$A895,'Unit details'!$V$1715:$V$1722,$A895&amp;" — "&amp;$B895,'Unit details'!$H$1715:$H$1722,"Current")</x:f>
        <x:v>8</x:v>
      </x:c>
      <x:c r="J895" s="14" t="n">
        <x:f>SUMIFS('Unit details'!$Y$1715:$Y$1722,'Unit details'!$B$1715:$B$1722,$A895,'Unit details'!$V$1715:$V$1722,$A895&amp;" — "&amp;$B895,'Unit details'!$H$1715:$H$1722,"Future")</x:f>
        <x:v>0</x:v>
      </x:c>
      <x:c r="K895" s="14" t="n">
        <x:f>COUNTIFS('Unit details'!$B$1715:$B$1722,$A895,'Unit details'!$V$1715:$V$1722,$A895&amp;" — "&amp;$B895,'Unit details'!$H$1715:$H$1722,"Uncertain")</x:f>
        <x:v>0</x:v>
      </x:c>
      <x:c r="L895" s="15" t="str">
        <x:v>Identified from current advertising; named scheme does not itself establish any exact number of vacant units. Further unit-specific sources are in Unit details.</x:v>
      </x:c>
      <x:c r="M895" s="15" t="str">
        <x:v>https://www.rightmove.co.uk/properties/754426657359344#/?channel=COM_LET</x:v>
      </x:c>
      <x:c r="N895" s="15" t="str">
        <x:v>https://www.rightmove.co.uk/properties/760570012412704#/?channel=COM_LET
https://www.rightmove.co.uk/properties/754426644613568#/?channel=COM_LET</x:v>
      </x:c>
    </x:row>
    <x:row r="896" ht="62" customHeight="1">
      <x:c r="A896" s="15" t="str">
        <x:v>Chafford Hundred and West Thurrock</x:v>
      </x:c>
      <x:c r="B896" s="15" t="str">
        <x:v>Waterglade Industrial Estate</x:v>
      </x:c>
      <x:c r="C896" s="15" t="str">
        <x:v>Chafford Hundred and West Thurrock</x:v>
      </x:c>
      <x:c r="D896" s="14" t="n">
        <x:v>23585</x:v>
      </x:c>
      <x:c r="E896" s="30" t="str">
        <x:v>Town</x:v>
      </x:c>
      <x:c r="F896" s="30" t="str">
        <x:v>Estate / grouped industrial area</x:v>
      </x:c>
      <x:c r="G896" s="14" t="n">
        <x:f>COUNTIFS('Unit details'!$B$1723:$B$1723,$A896,'Unit details'!$V$1723:$V$1723,$A896&amp;" — "&amp;$B896,'Unit details'!$H$1723:$H$1723,"Current",'Unit details'!$E$1723:$E$1723,"Town")</x:f>
        <x:v>1</x:v>
      </x:c>
      <x:c r="H896" s="14" t="n">
        <x:f>COUNTIFS('Unit details'!$B$1723:$B$1723,$A896,'Unit details'!$V$1723:$V$1723,$A896&amp;" — "&amp;$B896,'Unit details'!$H$1723:$H$1723,"Current",'Unit details'!$E$1723:$E$1723,"Nearby")</x:f>
        <x:v>0</x:v>
      </x:c>
      <x:c r="I896" s="14" t="n">
        <x:f>COUNTIFS('Unit details'!$B$1723:$B$1723,$A896,'Unit details'!$V$1723:$V$1723,$A896&amp;" — "&amp;$B896,'Unit details'!$H$1723:$H$1723,"Current")</x:f>
        <x:v>1</x:v>
      </x:c>
      <x:c r="J896" s="14" t="n">
        <x:f>SUMIFS('Unit details'!$Y$1723:$Y$1723,'Unit details'!$B$1723:$B$1723,$A896,'Unit details'!$V$1723:$V$1723,$A896&amp;" — "&amp;$B896,'Unit details'!$H$1723:$H$1723,"Future")</x:f>
        <x:v>0</x:v>
      </x:c>
      <x:c r="K896" s="14" t="n">
        <x:f>COUNTIFS('Unit details'!$B$1723:$B$1723,$A896,'Unit details'!$V$1723:$V$1723,$A896&amp;" — "&amp;$B896,'Unit details'!$H$1723:$H$1723,"Uncertain")</x:f>
        <x:v>0</x:v>
      </x:c>
      <x:c r="L896" s="15" t="str">
        <x:v>Identified from current advertising; named scheme does not itself establish any exact number of vacant units. Further unit-specific sources are in Unit details.</x:v>
      </x:c>
      <x:c r="M896" s="15" t="str">
        <x:v>https://www.zoopla.co.uk/to-rent/commercial/details/73635447/</x:v>
      </x:c>
      <x:c r="N896" s="15" t="str">
        <x:v>https://www.rightmove.co.uk/properties/760897436511328#/?channel=COM_LET
https://www.rightmove.co.uk/properties/761841366662736#/?channel=COM_LET</x:v>
      </x:c>
    </x:row>
    <x:row r="897" ht="62" customHeight="1">
      <x:c r="A897" s="15" t="str">
        <x:v>Chelmsford</x:v>
      </x:c>
      <x:c r="B897" s="15" t="str">
        <x:v>Chelmsford Trade City</x:v>
      </x:c>
      <x:c r="C897" s="15" t="str">
        <x:v>Chelmsford</x:v>
      </x:c>
      <x:c r="D897" s="14" t="n">
        <x:v>110625</x:v>
      </x:c>
      <x:c r="E897" s="30" t="str">
        <x:v>Town</x:v>
      </x:c>
      <x:c r="F897" s="30" t="str">
        <x:v>Estate / grouped industrial area</x:v>
      </x:c>
      <x:c r="G897" s="14" t="n">
        <x:f>COUNTIFS('Unit details'!$B$1724:$B$1725,$A897,'Unit details'!$V$1724:$V$1725,$A897&amp;" — "&amp;$B897,'Unit details'!$H$1724:$H$1725,"Current",'Unit details'!$E$1724:$E$1725,"Town")</x:f>
        <x:v>2</x:v>
      </x:c>
      <x:c r="H897" s="14" t="n">
        <x:f>COUNTIFS('Unit details'!$B$1724:$B$1725,$A897,'Unit details'!$V$1724:$V$1725,$A897&amp;" — "&amp;$B897,'Unit details'!$H$1724:$H$1725,"Current",'Unit details'!$E$1724:$E$1725,"Nearby")</x:f>
        <x:v>0</x:v>
      </x:c>
      <x:c r="I897" s="14" t="n">
        <x:f>COUNTIFS('Unit details'!$B$1724:$B$1725,$A897,'Unit details'!$V$1724:$V$1725,$A897&amp;" — "&amp;$B897,'Unit details'!$H$1724:$H$1725,"Current")</x:f>
        <x:v>2</x:v>
      </x:c>
      <x:c r="J897" s="14" t="n">
        <x:f>SUMIFS('Unit details'!$Y$1724:$Y$1725,'Unit details'!$B$1724:$B$1725,$A897,'Unit details'!$V$1724:$V$1725,$A897&amp;" — "&amp;$B897,'Unit details'!$H$1724:$H$1725,"Future")</x:f>
        <x:v>0</x:v>
      </x:c>
      <x:c r="K897" s="14" t="n">
        <x:f>COUNTIFS('Unit details'!$B$1724:$B$1725,$A897,'Unit details'!$V$1724:$V$1725,$A897&amp;" — "&amp;$B897,'Unit details'!$H$1724:$H$1725,"Uncertain")</x:f>
        <x:v>0</x:v>
      </x:c>
      <x:c r="L897" s="15" t="str">
        <x:v>Identified from current advertising; named scheme does not itself establish any exact number of vacant units.</x:v>
      </x:c>
      <x:c r="M897" s="15" t="str">
        <x:v>https://www.rightmove.co.uk/properties/735718786247904#/?channel=COM_LET</x:v>
      </x:c>
      <x:c r="N897" s="15" t="str">
        <x:v>https://www.rightmove.co.uk/properties/754426623787984#/?channel=COM_LET
https://www.rightmove.co.uk/properties/754761503227984#/?channel=COM_LET</x:v>
      </x:c>
    </x:row>
    <x:row r="898" ht="62" customHeight="1">
      <x:c r="A898" s="15" t="str">
        <x:v>Chelmsford</x:v>
      </x:c>
      <x:c r="B898" s="15" t="str">
        <x:v>Dukes Park Industrial Estate</x:v>
      </x:c>
      <x:c r="C898" s="15" t="str">
        <x:v>Chelmsford</x:v>
      </x:c>
      <x:c r="D898" s="14" t="n">
        <x:v>110625</x:v>
      </x:c>
      <x:c r="E898" s="30" t="str">
        <x:v>Town</x:v>
      </x:c>
      <x:c r="F898" s="30" t="str">
        <x:v>Estate / grouped industrial area</x:v>
      </x:c>
      <x:c r="G898" s="14" t="n">
        <x:f>COUNTIFS('Unit details'!$B$1726:$B$1726,$A898,'Unit details'!$V$1726:$V$1726,$A898&amp;" — "&amp;$B898,'Unit details'!$H$1726:$H$1726,"Current",'Unit details'!$E$1726:$E$1726,"Town")</x:f>
        <x:v>0</x:v>
      </x:c>
      <x:c r="H898" s="14" t="n">
        <x:f>COUNTIFS('Unit details'!$B$1726:$B$1726,$A898,'Unit details'!$V$1726:$V$1726,$A898&amp;" — "&amp;$B898,'Unit details'!$H$1726:$H$1726,"Current",'Unit details'!$E$1726:$E$1726,"Nearby")</x:f>
        <x:v>0</x:v>
      </x:c>
      <x:c r="I898" s="14" t="n">
        <x:f>COUNTIFS('Unit details'!$B$1726:$B$1726,$A898,'Unit details'!$V$1726:$V$1726,$A898&amp;" — "&amp;$B898,'Unit details'!$H$1726:$H$1726,"Current")</x:f>
        <x:v>0</x:v>
      </x:c>
      <x:c r="J898" s="14" t="n">
        <x:f>SUMIFS('Unit details'!$Y$1726:$Y$1726,'Unit details'!$B$1726:$B$1726,$A898,'Unit details'!$V$1726:$V$1726,$A898&amp;" — "&amp;$B898,'Unit details'!$H$1726:$H$1726,"Future")</x:f>
        <x:v>1</x:v>
      </x:c>
      <x:c r="K898" s="14" t="n">
        <x:f>COUNTIFS('Unit details'!$B$1726:$B$1726,$A898,'Unit details'!$V$1726:$V$1726,$A898&amp;" — "&amp;$B898,'Unit details'!$H$1726:$H$1726,"Uncertain")</x:f>
        <x:v>0</x:v>
      </x:c>
      <x:c r="L898" s="15" t="str">
        <x:v>Identified from current advertising; named scheme does not itself establish any exact number of vacant units.</x:v>
      </x:c>
      <x:c r="M898" s="15" t="str">
        <x:v>https://www.zoopla.co.uk/to-rent/commercial/details/74655262/</x:v>
      </x:c>
      <x:c r="N898" s="15" t="str">
        <x:v>https://www.rightmove.co.uk/properties/783376855048001#/?channel=COM_LET
https://property.kemsley.com/property/details/8907565/5-montrose-road-dukes-park-industrial-estate-chelmsford-essex-industrial</x:v>
      </x:c>
    </x:row>
    <x:row r="899" ht="42" customHeight="1">
      <x:c r="A899" s="15" t="str">
        <x:v>Chelmsford</x:v>
      </x:c>
      <x:c r="B899" s="15" t="str">
        <x:v>Five Trees Industrial Estate</x:v>
      </x:c>
      <x:c r="C899" s="15" t="str">
        <x:v>Chelmsford</x:v>
      </x:c>
      <x:c r="D899" s="14" t="n">
        <x:v>110625</x:v>
      </x:c>
      <x:c r="E899" s="30" t="str">
        <x:v>Town</x:v>
      </x:c>
      <x:c r="F899" s="30" t="str">
        <x:v>Estate / grouped industrial area</x:v>
      </x:c>
      <x:c r="G899" s="14" t="n">
        <x:f>COUNTIFS('Unit details'!$B$1727:$B$1727,$A899,'Unit details'!$V$1727:$V$1727,$A899&amp;" — "&amp;$B899,'Unit details'!$H$1727:$H$1727,"Current",'Unit details'!$E$1727:$E$1727,"Town")</x:f>
        <x:v>1</x:v>
      </x:c>
      <x:c r="H899" s="14" t="n">
        <x:f>COUNTIFS('Unit details'!$B$1727:$B$1727,$A899,'Unit details'!$V$1727:$V$1727,$A899&amp;" — "&amp;$B899,'Unit details'!$H$1727:$H$1727,"Current",'Unit details'!$E$1727:$E$1727,"Nearby")</x:f>
        <x:v>0</x:v>
      </x:c>
      <x:c r="I899" s="14" t="n">
        <x:f>COUNTIFS('Unit details'!$B$1727:$B$1727,$A899,'Unit details'!$V$1727:$V$1727,$A899&amp;" — "&amp;$B899,'Unit details'!$H$1727:$H$1727,"Current")</x:f>
        <x:v>1</x:v>
      </x:c>
      <x:c r="J899" s="14" t="n">
        <x:f>SUMIFS('Unit details'!$Y$1727:$Y$1727,'Unit details'!$B$1727:$B$1727,$A899,'Unit details'!$V$1727:$V$1727,$A899&amp;" — "&amp;$B899,'Unit details'!$H$1727:$H$1727,"Future")</x:f>
        <x:v>0</x:v>
      </x:c>
      <x:c r="K899" s="14" t="n">
        <x:f>COUNTIFS('Unit details'!$B$1727:$B$1727,$A899,'Unit details'!$V$1727:$V$1727,$A899&amp;" — "&amp;$B899,'Unit details'!$H$1727:$H$1727,"Uncertain")</x:f>
        <x:v>0</x:v>
      </x:c>
      <x:c r="L899" s="15" t="str">
        <x:v>Identified from current advertising; named scheme does not itself establish any exact number of vacant units.</x:v>
      </x:c>
      <x:c r="M899" s="15" t="str">
        <x:v>https://www.rightmove.co.uk/properties/771229322058528#/?channel=COM_LET</x:v>
      </x:c>
      <x:c r="N899" s="15" t="str"/>
    </x:row>
    <x:row r="900" ht="62" customHeight="1">
      <x:c r="A900" s="15" t="str">
        <x:v>Chelmsford</x:v>
      </x:c>
      <x:c r="B900" s="15" t="str">
        <x:v>Standalone / estate not named</x:v>
      </x:c>
      <x:c r="C900" s="15" t="str">
        <x:v>Chelmsford</x:v>
      </x:c>
      <x:c r="D900" s="14" t="n">
        <x:v>110625</x:v>
      </x:c>
      <x:c r="E900" s="30" t="str">
        <x:v>Town</x:v>
      </x:c>
      <x:c r="F900" s="30" t="str">
        <x:v>Standalone / other premises</x:v>
      </x:c>
      <x:c r="G900" s="14" t="n">
        <x:f>COUNTIFS('Unit details'!$B$1728:$B$1738,$A900,'Unit details'!$V$1728:$V$1738,$A900&amp;" — "&amp;$B900,'Unit details'!$H$1728:$H$1738,"Current",'Unit details'!$E$1728:$E$1738,"Town")</x:f>
        <x:v>9</x:v>
      </x:c>
      <x:c r="H900" s="14" t="n">
        <x:f>COUNTIFS('Unit details'!$B$1728:$B$1738,$A900,'Unit details'!$V$1728:$V$1738,$A900&amp;" — "&amp;$B900,'Unit details'!$H$1728:$H$1738,"Current",'Unit details'!$E$1728:$E$1738,"Nearby")</x:f>
        <x:v>0</x:v>
      </x:c>
      <x:c r="I900" s="14" t="n">
        <x:f>COUNTIFS('Unit details'!$B$1728:$B$1738,$A900,'Unit details'!$V$1728:$V$1738,$A900&amp;" — "&amp;$B900,'Unit details'!$H$1728:$H$1738,"Current")</x:f>
        <x:v>9</x:v>
      </x:c>
      <x:c r="J900" s="14" t="n">
        <x:f>SUMIFS('Unit details'!$Y$1728:$Y$1738,'Unit details'!$B$1728:$B$1738,$A900,'Unit details'!$V$1728:$V$1738,$A900&amp;" — "&amp;$B900,'Unit details'!$H$1728:$H$1738,"Future")</x:f>
        <x:v>0</x:v>
      </x:c>
      <x:c r="K900" s="14" t="n">
        <x:f>COUNTIFS('Unit details'!$B$1728:$B$1738,$A900,'Unit details'!$V$1728:$V$1738,$A900&amp;" — "&amp;$B900,'Unit details'!$H$1728:$H$1738,"Uncertain")</x:f>
        <x:v>2</x:v>
      </x:c>
      <x:c r="L900" s="15" t="str">
        <x:v>Identified from marketing. Estate inventory is a minimum of evidenced named areas, not a council stock census. Further unit-specific sources are in Unit details.</x:v>
      </x:c>
      <x:c r="M900" s="15" t="str">
        <x:v>https://www.rightmove.co.uk/properties/167469872#/?channel=COM_LET</x:v>
      </x:c>
      <x:c r="N900" s="15" t="str">
        <x:v>https://www.rightmove.co.uk/properties/94837263#/?channel=COM_LET
https://www.rightmove.co.uk/properties/90134799#/?channel=COM_LET</x:v>
      </x:c>
    </x:row>
    <x:row r="901" ht="62" customHeight="1">
      <x:c r="A901" s="15" t="str">
        <x:v>Chelmsford</x:v>
      </x:c>
      <x:c r="B901" s="15" t="str">
        <x:v>Standalone: Chelmsford</x:v>
      </x:c>
      <x:c r="C901" s="15" t="str">
        <x:v>Chelmsford</x:v>
      </x:c>
      <x:c r="D901" s="14" t="n">
        <x:v>110625</x:v>
      </x:c>
      <x:c r="E901" s="30" t="str">
        <x:v>Town</x:v>
      </x:c>
      <x:c r="F901" s="30" t="str">
        <x:v>Standalone / other premises</x:v>
      </x:c>
      <x:c r="G901" s="14" t="n">
        <x:f>COUNTIFS('Unit details'!$B$4039:$B$4039,$A901,'Unit details'!$V$4039:$V$4039,$A901&amp;" — "&amp;$B901,'Unit details'!$H$4039:$H$4039,"Current",'Unit details'!$E$4039:$E$4039,"Town")</x:f>
        <x:v>0</x:v>
      </x:c>
      <x:c r="H901" s="14" t="n">
        <x:f>COUNTIFS('Unit details'!$B$4039:$B$4039,$A901,'Unit details'!$V$4039:$V$4039,$A901&amp;" — "&amp;$B901,'Unit details'!$H$4039:$H$4039,"Current",'Unit details'!$E$4039:$E$4039,"Nearby")</x:f>
        <x:v>0</x:v>
      </x:c>
      <x:c r="I901" s="14" t="n">
        <x:f>COUNTIFS('Unit details'!$B$4039:$B$4039,$A901,'Unit details'!$V$4039:$V$4039,$A901&amp;" — "&amp;$B901,'Unit details'!$H$4039:$H$4039,"Current")</x:f>
        <x:v>0</x:v>
      </x:c>
      <x:c r="J901" s="14" t="n">
        <x:f>SUMIFS('Unit details'!$Y$4039:$Y$4039,'Unit details'!$B$4039:$B$4039,$A901,'Unit details'!$V$4039:$V$4039,$A901&amp;" — "&amp;$B901,'Unit details'!$H$4039:$H$4039,"Future")</x:f>
        <x:v>0</x:v>
      </x:c>
      <x:c r="K901" s="14" t="n">
        <x:f>COUNTIFS('Unit details'!$B$4039:$B$4039,$A901,'Unit details'!$V$4039:$V$4039,$A901&amp;" — "&amp;$B901,'Unit details'!$H$4039:$H$4039,"Uncertain")</x:f>
        <x:v>0</x:v>
      </x:c>
      <x:c r="L901" s="15" t="str">
        <x:v>Identified from current advertising; named scheme does not itself establish any exact number of vacant units. Further unit-specific sources are in Unit details.</x:v>
      </x:c>
      <x:c r="M901" s="15" t="str">
        <x:v>https://www.rightmove.co.uk/properties/167469872#/?channel=COM_LET</x:v>
      </x:c>
      <x:c r="N901" s="15" t="str">
        <x:v>https://www.rightmove.co.uk/properties/94837263#/?channel=COM_LET
https://www.rightmove.co.uk/properties/90134799#/?channel=COM_LET</x:v>
      </x:c>
    </x:row>
    <x:row r="902" ht="49" customHeight="1">
      <x:c r="A902" s="15" t="str">
        <x:v>Chelmsford</x:v>
      </x:c>
      <x:c r="B902" s="15" t="str">
        <x:v>Standalone: Montrose Road, Chelmsford</x:v>
      </x:c>
      <x:c r="C902" s="15" t="str">
        <x:v>Chelmsford</x:v>
      </x:c>
      <x:c r="D902" s="14" t="n">
        <x:v>110625</x:v>
      </x:c>
      <x:c r="E902" s="30" t="str">
        <x:v>Town</x:v>
      </x:c>
      <x:c r="F902" s="30" t="str">
        <x:v>Standalone / other premises</x:v>
      </x:c>
      <x:c r="G902" s="14" t="n">
        <x:f>COUNTIFS('Unit details'!$B$4039:$B$4039,$A902,'Unit details'!$V$4039:$V$4039,$A902&amp;" — "&amp;$B902,'Unit details'!$H$4039:$H$4039,"Current",'Unit details'!$E$4039:$E$4039,"Town")</x:f>
        <x:v>0</x:v>
      </x:c>
      <x:c r="H902" s="14" t="n">
        <x:f>COUNTIFS('Unit details'!$B$4039:$B$4039,$A902,'Unit details'!$V$4039:$V$4039,$A902&amp;" — "&amp;$B902,'Unit details'!$H$4039:$H$4039,"Current",'Unit details'!$E$4039:$E$4039,"Nearby")</x:f>
        <x:v>0</x:v>
      </x:c>
      <x:c r="I902" s="14" t="n">
        <x:f>COUNTIFS('Unit details'!$B$4039:$B$4039,$A902,'Unit details'!$V$4039:$V$4039,$A902&amp;" — "&amp;$B902,'Unit details'!$H$4039:$H$4039,"Current")</x:f>
        <x:v>0</x:v>
      </x:c>
      <x:c r="J902" s="14" t="n">
        <x:f>SUMIFS('Unit details'!$Y$4039:$Y$4039,'Unit details'!$B$4039:$B$4039,$A902,'Unit details'!$V$4039:$V$4039,$A902&amp;" — "&amp;$B902,'Unit details'!$H$4039:$H$4039,"Future")</x:f>
        <x:v>0</x:v>
      </x:c>
      <x:c r="K902" s="14" t="n">
        <x:f>COUNTIFS('Unit details'!$B$4039:$B$4039,$A902,'Unit details'!$V$4039:$V$4039,$A902&amp;" — "&amp;$B902,'Unit details'!$H$4039:$H$4039,"Uncertain")</x:f>
        <x:v>0</x:v>
      </x:c>
      <x:c r="L902" s="15" t="str">
        <x:v>Identified from current advertising; named scheme does not itself establish any exact number of vacant units.</x:v>
      </x:c>
      <x:c r="M902" s="15" t="str">
        <x:v>https://www.zoopla.co.uk/to-rent/commercial/details/73428776/</x:v>
      </x:c>
      <x:c r="N902" s="15" t="str">
        <x:v>https://www.zoopla.co.uk/to-rent/commercial/details/72381751/
https://www.rightmove.co.uk/properties/757274413511217#/?channel=COM_LET</x:v>
      </x:c>
    </x:row>
    <x:row r="903" ht="42" customHeight="1">
      <x:c r="A903" s="15" t="str">
        <x:v>Chelmsford</x:v>
      </x:c>
      <x:c r="B903" s="15" t="str">
        <x:v>Standalone: Oyster Place, Chelmsford CM2</x:v>
      </x:c>
      <x:c r="C903" s="15" t="str">
        <x:v>Chelmsford</x:v>
      </x:c>
      <x:c r="D903" s="14" t="n">
        <x:v>110625</x:v>
      </x:c>
      <x:c r="E903" s="30" t="str">
        <x:v>Town</x:v>
      </x:c>
      <x:c r="F903" s="30" t="str">
        <x:v>Standalone / other premises</x:v>
      </x:c>
      <x:c r="G903" s="14" t="n">
        <x:f>COUNTIFS('Unit details'!$B$4039:$B$4039,$A903,'Unit details'!$V$4039:$V$4039,$A903&amp;" — "&amp;$B903,'Unit details'!$H$4039:$H$4039,"Current",'Unit details'!$E$4039:$E$4039,"Town")</x:f>
        <x:v>0</x:v>
      </x:c>
      <x:c r="H903" s="14" t="n">
        <x:f>COUNTIFS('Unit details'!$B$4039:$B$4039,$A903,'Unit details'!$V$4039:$V$4039,$A903&amp;" — "&amp;$B903,'Unit details'!$H$4039:$H$4039,"Current",'Unit details'!$E$4039:$E$4039,"Nearby")</x:f>
        <x:v>0</x:v>
      </x:c>
      <x:c r="I903" s="14" t="n">
        <x:f>COUNTIFS('Unit details'!$B$4039:$B$4039,$A903,'Unit details'!$V$4039:$V$4039,$A903&amp;" — "&amp;$B903,'Unit details'!$H$4039:$H$4039,"Current")</x:f>
        <x:v>0</x:v>
      </x:c>
      <x:c r="J903" s="14" t="n">
        <x:f>SUMIFS('Unit details'!$Y$4039:$Y$4039,'Unit details'!$B$4039:$B$4039,$A903,'Unit details'!$V$4039:$V$4039,$A903&amp;" — "&amp;$B903,'Unit details'!$H$4039:$H$4039,"Future")</x:f>
        <x:v>0</x:v>
      </x:c>
      <x:c r="K903" s="14" t="n">
        <x:f>COUNTIFS('Unit details'!$B$4039:$B$4039,$A903,'Unit details'!$V$4039:$V$4039,$A903&amp;" — "&amp;$B903,'Unit details'!$H$4039:$H$4039,"Uncertain")</x:f>
        <x:v>0</x:v>
      </x:c>
      <x:c r="L903" s="15" t="str">
        <x:v>Identified from current advertising; named scheme does not itself establish any exact number of vacant units.</x:v>
      </x:c>
      <x:c r="M903" s="15" t="str">
        <x:v>https://www.zoopla.co.uk/to-rent/commercial/details/73233705/</x:v>
      </x:c>
      <x:c r="N903" s="15" t="str"/>
    </x:row>
    <x:row r="904" ht="75" customHeight="1">
      <x:c r="A904" s="15" t="str">
        <x:v>Chelmsford</x:v>
      </x:c>
      <x:c r="B904" s="15" t="str">
        <x:v>Standalone: The Boiler House, Chelmsford Office &amp; Technology Park, West Hanningfield Road, Great Baddow, Chelmsford, Essex, CM2</x:v>
      </x:c>
      <x:c r="C904" s="15" t="str">
        <x:v>Chelmsford</x:v>
      </x:c>
      <x:c r="D904" s="14" t="n">
        <x:v>110625</x:v>
      </x:c>
      <x:c r="E904" s="30" t="str">
        <x:v>Town</x:v>
      </x:c>
      <x:c r="F904" s="30" t="str">
        <x:v>Standalone / other premises</x:v>
      </x:c>
      <x:c r="G904" s="14" t="n">
        <x:f>COUNTIFS('Unit details'!$B$4039:$B$4039,$A904,'Unit details'!$V$4039:$V$4039,$A904&amp;" — "&amp;$B904,'Unit details'!$H$4039:$H$4039,"Current",'Unit details'!$E$4039:$E$4039,"Town")</x:f>
        <x:v>0</x:v>
      </x:c>
      <x:c r="H904" s="14" t="n">
        <x:f>COUNTIFS('Unit details'!$B$4039:$B$4039,$A904,'Unit details'!$V$4039:$V$4039,$A904&amp;" — "&amp;$B904,'Unit details'!$H$4039:$H$4039,"Current",'Unit details'!$E$4039:$E$4039,"Nearby")</x:f>
        <x:v>0</x:v>
      </x:c>
      <x:c r="I904" s="14" t="n">
        <x:f>COUNTIFS('Unit details'!$B$4039:$B$4039,$A904,'Unit details'!$V$4039:$V$4039,$A904&amp;" — "&amp;$B904,'Unit details'!$H$4039:$H$4039,"Current")</x:f>
        <x:v>0</x:v>
      </x:c>
      <x:c r="J904" s="14" t="n">
        <x:f>SUMIFS('Unit details'!$Y$4039:$Y$4039,'Unit details'!$B$4039:$B$4039,$A904,'Unit details'!$V$4039:$V$4039,$A904&amp;" — "&amp;$B904,'Unit details'!$H$4039:$H$4039,"Future")</x:f>
        <x:v>0</x:v>
      </x:c>
      <x:c r="K904" s="14" t="n">
        <x:f>COUNTIFS('Unit details'!$B$4039:$B$4039,$A904,'Unit details'!$V$4039:$V$4039,$A904&amp;" — "&amp;$B904,'Unit details'!$H$4039:$H$4039,"Uncertain")</x:f>
        <x:v>0</x:v>
      </x:c>
      <x:c r="L904" s="15" t="str">
        <x:v>Identified from current advertising; named scheme does not itself establish any exact number of vacant units.</x:v>
      </x:c>
      <x:c r="M904" s="15" t="str">
        <x:v>https://www.zoopla.co.uk/to-rent/commercial/details/72515967/</x:v>
      </x:c>
      <x:c r="N904" s="15" t="str">
        <x:v>https://www.rightmove.co.uk/properties/760717175912912#/?channel=COM_LET
https://property.kemsley.com/property/details/8907430/the-boiler-house-chelmsford-office-and-technology-park-west-hanningfield-road-great-baddow-chelmsford-essex-cm2-warehouse</x:v>
      </x:c>
    </x:row>
    <x:row r="905" ht="42" customHeight="1">
      <x:c r="A905" s="15" t="str">
        <x:v>Chelmsford</x:v>
      </x:c>
      <x:c r="B905" s="15" t="str">
        <x:v>Standalone: The Mayflower, Mill Rd, Chelmsford CM3</x:v>
      </x:c>
      <x:c r="C905" s="15" t="str">
        <x:v>Chelmsford</x:v>
      </x:c>
      <x:c r="D905" s="14" t="n">
        <x:v>110625</x:v>
      </x:c>
      <x:c r="E905" s="30" t="str">
        <x:v>Town</x:v>
      </x:c>
      <x:c r="F905" s="30" t="str">
        <x:v>Standalone / other premises</x:v>
      </x:c>
      <x:c r="G905" s="14" t="n">
        <x:f>COUNTIFS('Unit details'!$B$4039:$B$4039,$A905,'Unit details'!$V$4039:$V$4039,$A905&amp;" — "&amp;$B905,'Unit details'!$H$4039:$H$4039,"Current",'Unit details'!$E$4039:$E$4039,"Town")</x:f>
        <x:v>0</x:v>
      </x:c>
      <x:c r="H905" s="14" t="n">
        <x:f>COUNTIFS('Unit details'!$B$4039:$B$4039,$A905,'Unit details'!$V$4039:$V$4039,$A905&amp;" — "&amp;$B905,'Unit details'!$H$4039:$H$4039,"Current",'Unit details'!$E$4039:$E$4039,"Nearby")</x:f>
        <x:v>0</x:v>
      </x:c>
      <x:c r="I905" s="14" t="n">
        <x:f>COUNTIFS('Unit details'!$B$4039:$B$4039,$A905,'Unit details'!$V$4039:$V$4039,$A905&amp;" — "&amp;$B905,'Unit details'!$H$4039:$H$4039,"Current")</x:f>
        <x:v>0</x:v>
      </x:c>
      <x:c r="J905" s="14" t="n">
        <x:f>SUMIFS('Unit details'!$Y$4039:$Y$4039,'Unit details'!$B$4039:$B$4039,$A905,'Unit details'!$V$4039:$V$4039,$A905&amp;" — "&amp;$B905,'Unit details'!$H$4039:$H$4039,"Future")</x:f>
        <x:v>0</x:v>
      </x:c>
      <x:c r="K905" s="14" t="n">
        <x:f>COUNTIFS('Unit details'!$B$4039:$B$4039,$A905,'Unit details'!$V$4039:$V$4039,$A905&amp;" — "&amp;$B905,'Unit details'!$H$4039:$H$4039,"Uncertain")</x:f>
        <x:v>0</x:v>
      </x:c>
      <x:c r="L905" s="15" t="str">
        <x:v>Identified from current advertising; named scheme does not itself establish any exact number of vacant units.</x:v>
      </x:c>
      <x:c r="M905" s="15" t="str">
        <x:v>https://www.zoopla.co.uk/to-rent/commercial/details/74279731/</x:v>
      </x:c>
      <x:c r="N905" s="15" t="str"/>
    </x:row>
    <x:row r="906" ht="75" customHeight="1">
      <x:c r="A906" s="15" t="str">
        <x:v>Chelmsford</x:v>
      </x:c>
      <x:c r="B906" s="15" t="str">
        <x:v>Standalone: Unit 2, Five Tree Works Industrial Est, Bakers Lane, West Hanningfield, Chelmsford CM2 8LD</x:v>
      </x:c>
      <x:c r="C906" s="15" t="str">
        <x:v>Chelmsford</x:v>
      </x:c>
      <x:c r="D906" s="14" t="n">
        <x:v>110625</x:v>
      </x:c>
      <x:c r="E906" s="30" t="str">
        <x:v>Town</x:v>
      </x:c>
      <x:c r="F906" s="30" t="str">
        <x:v>Standalone / other premises</x:v>
      </x:c>
      <x:c r="G906" s="14" t="n">
        <x:f>COUNTIFS('Unit details'!$B$4039:$B$4039,$A906,'Unit details'!$V$4039:$V$4039,$A906&amp;" — "&amp;$B906,'Unit details'!$H$4039:$H$4039,"Current",'Unit details'!$E$4039:$E$4039,"Town")</x:f>
        <x:v>0</x:v>
      </x:c>
      <x:c r="H906" s="14" t="n">
        <x:f>COUNTIFS('Unit details'!$B$4039:$B$4039,$A906,'Unit details'!$V$4039:$V$4039,$A906&amp;" — "&amp;$B906,'Unit details'!$H$4039:$H$4039,"Current",'Unit details'!$E$4039:$E$4039,"Nearby")</x:f>
        <x:v>0</x:v>
      </x:c>
      <x:c r="I906" s="14" t="n">
        <x:f>COUNTIFS('Unit details'!$B$4039:$B$4039,$A906,'Unit details'!$V$4039:$V$4039,$A906&amp;" — "&amp;$B906,'Unit details'!$H$4039:$H$4039,"Current")</x:f>
        <x:v>0</x:v>
      </x:c>
      <x:c r="J906" s="14" t="n">
        <x:f>SUMIFS('Unit details'!$Y$4039:$Y$4039,'Unit details'!$B$4039:$B$4039,$A906,'Unit details'!$V$4039:$V$4039,$A906&amp;" — "&amp;$B906,'Unit details'!$H$4039:$H$4039,"Future")</x:f>
        <x:v>0</x:v>
      </x:c>
      <x:c r="K906" s="14" t="n">
        <x:f>COUNTIFS('Unit details'!$B$4039:$B$4039,$A906,'Unit details'!$V$4039:$V$4039,$A906&amp;" — "&amp;$B906,'Unit details'!$H$4039:$H$4039,"Uncertain")</x:f>
        <x:v>0</x:v>
      </x:c>
      <x:c r="L906" s="15" t="str">
        <x:v>Identified from current advertising; named scheme does not itself establish any exact number of vacant units.</x:v>
      </x:c>
      <x:c r="M906" s="15" t="str">
        <x:v>https://www.zoopla.co.uk/to-rent/commercial/details/72934458/</x:v>
      </x:c>
      <x:c r="N906" s="15" t="str">
        <x:v>https://www.rightmove.co.uk/properties/760717161179712#/?channel=COM_LET
https://property.kemsley.com/property/details/8907428/unit-2-five-tree-works-industrial-est-bakers-lane-west-hanningfield-chelmsford-cm2-8ld-industrial</x:v>
      </x:c>
    </x:row>
    <x:row r="907" ht="62" customHeight="1">
      <x:c r="A907" s="15" t="str">
        <x:v>Chelmsford</x:v>
      </x:c>
      <x:c r="B907" s="15" t="str">
        <x:v>Standalone: Unit 4, 23 Rodney Way, Chelmsford, Essex, CM1</x:v>
      </x:c>
      <x:c r="C907" s="15" t="str">
        <x:v>Chelmsford</x:v>
      </x:c>
      <x:c r="D907" s="14" t="n">
        <x:v>110625</x:v>
      </x:c>
      <x:c r="E907" s="30" t="str">
        <x:v>Town</x:v>
      </x:c>
      <x:c r="F907" s="30" t="str">
        <x:v>Standalone / other premises</x:v>
      </x:c>
      <x:c r="G907" s="14" t="n">
        <x:f>COUNTIFS('Unit details'!$B$4039:$B$4039,$A907,'Unit details'!$V$4039:$V$4039,$A907&amp;" — "&amp;$B907,'Unit details'!$H$4039:$H$4039,"Current",'Unit details'!$E$4039:$E$4039,"Town")</x:f>
        <x:v>0</x:v>
      </x:c>
      <x:c r="H907" s="14" t="n">
        <x:f>COUNTIFS('Unit details'!$B$4039:$B$4039,$A907,'Unit details'!$V$4039:$V$4039,$A907&amp;" — "&amp;$B907,'Unit details'!$H$4039:$H$4039,"Current",'Unit details'!$E$4039:$E$4039,"Nearby")</x:f>
        <x:v>0</x:v>
      </x:c>
      <x:c r="I907" s="14" t="n">
        <x:f>COUNTIFS('Unit details'!$B$4039:$B$4039,$A907,'Unit details'!$V$4039:$V$4039,$A907&amp;" — "&amp;$B907,'Unit details'!$H$4039:$H$4039,"Current")</x:f>
        <x:v>0</x:v>
      </x:c>
      <x:c r="J907" s="14" t="n">
        <x:f>SUMIFS('Unit details'!$Y$4039:$Y$4039,'Unit details'!$B$4039:$B$4039,$A907,'Unit details'!$V$4039:$V$4039,$A907&amp;" — "&amp;$B907,'Unit details'!$H$4039:$H$4039,"Future")</x:f>
        <x:v>0</x:v>
      </x:c>
      <x:c r="K907" s="14" t="n">
        <x:f>COUNTIFS('Unit details'!$B$4039:$B$4039,$A907,'Unit details'!$V$4039:$V$4039,$A907&amp;" — "&amp;$B907,'Unit details'!$H$4039:$H$4039,"Uncertain")</x:f>
        <x:v>0</x:v>
      </x:c>
      <x:c r="L907" s="15" t="str">
        <x:v>Identified from current advertising; named scheme does not itself establish any exact number of vacant units.</x:v>
      </x:c>
      <x:c r="M907" s="15" t="str">
        <x:v>https://www.zoopla.co.uk/to-rent/commercial/details/72199519/</x:v>
      </x:c>
      <x:c r="N907" s="15" t="str">
        <x:v>https://www.rightmove.co.uk/properties/760717001686833#/?channel=COM_LET
https://property.kemsley.com/property/details/8907385/unit-4-23-rodney-way-chelmsford-essex-cm1-warehouse</x:v>
      </x:c>
    </x:row>
    <x:row r="908" ht="42" customHeight="1">
      <x:c r="A908" s="15" t="str">
        <x:v>Chelmsford</x:v>
      </x:c>
      <x:c r="B908" s="15" t="str">
        <x:v>Standalone: Unit 5, 8 Hoffmanns Way, Chelmsford</x:v>
      </x:c>
      <x:c r="C908" s="15" t="str">
        <x:v>Chelmsford</x:v>
      </x:c>
      <x:c r="D908" s="14" t="n">
        <x:v>110625</x:v>
      </x:c>
      <x:c r="E908" s="30" t="str">
        <x:v>Town</x:v>
      </x:c>
      <x:c r="F908" s="30" t="str">
        <x:v>Standalone / other premises</x:v>
      </x:c>
      <x:c r="G908" s="14" t="n">
        <x:f>COUNTIFS('Unit details'!$B$4039:$B$4039,$A908,'Unit details'!$V$4039:$V$4039,$A908&amp;" — "&amp;$B908,'Unit details'!$H$4039:$H$4039,"Current",'Unit details'!$E$4039:$E$4039,"Town")</x:f>
        <x:v>0</x:v>
      </x:c>
      <x:c r="H908" s="14" t="n">
        <x:f>COUNTIFS('Unit details'!$B$4039:$B$4039,$A908,'Unit details'!$V$4039:$V$4039,$A908&amp;" — "&amp;$B908,'Unit details'!$H$4039:$H$4039,"Current",'Unit details'!$E$4039:$E$4039,"Nearby")</x:f>
        <x:v>0</x:v>
      </x:c>
      <x:c r="I908" s="14" t="n">
        <x:f>COUNTIFS('Unit details'!$B$4039:$B$4039,$A908,'Unit details'!$V$4039:$V$4039,$A908&amp;" — "&amp;$B908,'Unit details'!$H$4039:$H$4039,"Current")</x:f>
        <x:v>0</x:v>
      </x:c>
      <x:c r="J908" s="14" t="n">
        <x:f>SUMIFS('Unit details'!$Y$4039:$Y$4039,'Unit details'!$B$4039:$B$4039,$A908,'Unit details'!$V$4039:$V$4039,$A908&amp;" — "&amp;$B908,'Unit details'!$H$4039:$H$4039,"Future")</x:f>
        <x:v>0</x:v>
      </x:c>
      <x:c r="K908" s="14" t="n">
        <x:f>COUNTIFS('Unit details'!$B$4039:$B$4039,$A908,'Unit details'!$V$4039:$V$4039,$A908&amp;" — "&amp;$B908,'Unit details'!$H$4039:$H$4039,"Uncertain")</x:f>
        <x:v>0</x:v>
      </x:c>
      <x:c r="L908" s="15" t="str">
        <x:v>Identified from current advertising; named scheme does not itself establish any exact number of vacant units.</x:v>
      </x:c>
      <x:c r="M908" s="15" t="str">
        <x:v>https://www.rightmove.co.uk/properties/93525225#/?channel=COM_LET</x:v>
      </x:c>
      <x:c r="N908" s="15" t="str"/>
    </x:row>
    <x:row r="909" ht="62" customHeight="1">
      <x:c r="A909" s="15" t="str">
        <x:v>Chelmsford</x:v>
      </x:c>
      <x:c r="B909" s="15" t="str">
        <x:v>Standalone: Unit 8, Rawlings Farm Buildings, Rawlings Farm, Main Road, Chelmsford, CM3 8DY</x:v>
      </x:c>
      <x:c r="C909" s="15" t="str">
        <x:v>Chelmsford</x:v>
      </x:c>
      <x:c r="D909" s="14" t="n">
        <x:v>110625</x:v>
      </x:c>
      <x:c r="E909" s="30" t="str">
        <x:v>Town</x:v>
      </x:c>
      <x:c r="F909" s="30" t="str">
        <x:v>Standalone / other premises</x:v>
      </x:c>
      <x:c r="G909" s="14" t="n">
        <x:f>COUNTIFS('Unit details'!$B$4039:$B$4039,$A909,'Unit details'!$V$4039:$V$4039,$A909&amp;" — "&amp;$B909,'Unit details'!$H$4039:$H$4039,"Current",'Unit details'!$E$4039:$E$4039,"Town")</x:f>
        <x:v>0</x:v>
      </x:c>
      <x:c r="H909" s="14" t="n">
        <x:f>COUNTIFS('Unit details'!$B$4039:$B$4039,$A909,'Unit details'!$V$4039:$V$4039,$A909&amp;" — "&amp;$B909,'Unit details'!$H$4039:$H$4039,"Current",'Unit details'!$E$4039:$E$4039,"Nearby")</x:f>
        <x:v>0</x:v>
      </x:c>
      <x:c r="I909" s="14" t="n">
        <x:f>COUNTIFS('Unit details'!$B$4039:$B$4039,$A909,'Unit details'!$V$4039:$V$4039,$A909&amp;" — "&amp;$B909,'Unit details'!$H$4039:$H$4039,"Current")</x:f>
        <x:v>0</x:v>
      </x:c>
      <x:c r="J909" s="14" t="n">
        <x:f>SUMIFS('Unit details'!$Y$4039:$Y$4039,'Unit details'!$B$4039:$B$4039,$A909,'Unit details'!$V$4039:$V$4039,$A909&amp;" — "&amp;$B909,'Unit details'!$H$4039:$H$4039,"Future")</x:f>
        <x:v>0</x:v>
      </x:c>
      <x:c r="K909" s="14" t="n">
        <x:f>COUNTIFS('Unit details'!$B$4039:$B$4039,$A909,'Unit details'!$V$4039:$V$4039,$A909&amp;" — "&amp;$B909,'Unit details'!$H$4039:$H$4039,"Uncertain")</x:f>
        <x:v>0</x:v>
      </x:c>
      <x:c r="L909" s="15" t="str">
        <x:v>Identified from current advertising; named scheme does not itself establish any exact number of vacant units.</x:v>
      </x:c>
      <x:c r="M909" s="15" t="str">
        <x:v>https://www.zoopla.co.uk/to-rent/commercial/details/74049795/</x:v>
      </x:c>
      <x:c r="N909" s="15" t="str">
        <x:v>https://www.rightmove.co.uk/properties/773402196111425#/?channel=COM_LET
https://ayerscruiks.search-prop.com/properties/388869-unit-8-rawlings-farm-buildings-rawlings-farm-chelmsford</x:v>
      </x:c>
    </x:row>
    <x:row r="910" ht="62" customHeight="1">
      <x:c r="A910" s="15" t="str">
        <x:v>Chelmsford</x:v>
      </x:c>
      <x:c r="B910" s="15" t="str">
        <x:v>Standalone: Unit D, Chelford Court, 37A Robjohns Road, Chelmsford, Essex, CM1</x:v>
      </x:c>
      <x:c r="C910" s="15" t="str">
        <x:v>Chelmsford</x:v>
      </x:c>
      <x:c r="D910" s="14" t="n">
        <x:v>110625</x:v>
      </x:c>
      <x:c r="E910" s="30" t="str">
        <x:v>Town</x:v>
      </x:c>
      <x:c r="F910" s="30" t="str">
        <x:v>Standalone / other premises</x:v>
      </x:c>
      <x:c r="G910" s="14" t="n">
        <x:f>COUNTIFS('Unit details'!$B$4039:$B$4039,$A910,'Unit details'!$V$4039:$V$4039,$A910&amp;" — "&amp;$B910,'Unit details'!$H$4039:$H$4039,"Current",'Unit details'!$E$4039:$E$4039,"Town")</x:f>
        <x:v>0</x:v>
      </x:c>
      <x:c r="H910" s="14" t="n">
        <x:f>COUNTIFS('Unit details'!$B$4039:$B$4039,$A910,'Unit details'!$V$4039:$V$4039,$A910&amp;" — "&amp;$B910,'Unit details'!$H$4039:$H$4039,"Current",'Unit details'!$E$4039:$E$4039,"Nearby")</x:f>
        <x:v>0</x:v>
      </x:c>
      <x:c r="I910" s="14" t="n">
        <x:f>COUNTIFS('Unit details'!$B$4039:$B$4039,$A910,'Unit details'!$V$4039:$V$4039,$A910&amp;" — "&amp;$B910,'Unit details'!$H$4039:$H$4039,"Current")</x:f>
        <x:v>0</x:v>
      </x:c>
      <x:c r="J910" s="14" t="n">
        <x:f>SUMIFS('Unit details'!$Y$4039:$Y$4039,'Unit details'!$B$4039:$B$4039,$A910,'Unit details'!$V$4039:$V$4039,$A910&amp;" — "&amp;$B910,'Unit details'!$H$4039:$H$4039,"Future")</x:f>
        <x:v>0</x:v>
      </x:c>
      <x:c r="K910" s="14" t="n">
        <x:f>COUNTIFS('Unit details'!$B$4039:$B$4039,$A910,'Unit details'!$V$4039:$V$4039,$A910&amp;" — "&amp;$B910,'Unit details'!$H$4039:$H$4039,"Uncertain")</x:f>
        <x:v>0</x:v>
      </x:c>
      <x:c r="L910" s="15" t="str">
        <x:v>Identified from current advertising; named scheme does not itself establish any exact number of vacant units.</x:v>
      </x:c>
      <x:c r="M910" s="15" t="str">
        <x:v>https://www.zoopla.co.uk/to-rent/commercial/details/74351109/</x:v>
      </x:c>
      <x:c r="N910" s="15" t="str">
        <x:v>https://www.rightmove.co.uk/properties/777022046114992#/?channel=COM_LET
https://property.kemsley.com/property/details/8907624/unit-d-chelford-court-37a-robjohns-road-chelmsford-essex-cm1-industrial</x:v>
      </x:c>
    </x:row>
    <x:row r="911" ht="42" customHeight="1">
      <x:c r="A911" s="15" t="str">
        <x:v>Chelmsford</x:v>
      </x:c>
      <x:c r="B911" s="15" t="str">
        <x:v>Standalone: Warehouse To Let Near Chelmsford, Essex</x:v>
      </x:c>
      <x:c r="C911" s="15" t="str">
        <x:v>Chelmsford</x:v>
      </x:c>
      <x:c r="D911" s="14" t="n">
        <x:v>110625</x:v>
      </x:c>
      <x:c r="E911" s="30" t="str">
        <x:v>Town</x:v>
      </x:c>
      <x:c r="F911" s="30" t="str">
        <x:v>Standalone / other premises</x:v>
      </x:c>
      <x:c r="G911" s="14" t="n">
        <x:f>COUNTIFS('Unit details'!$B$4039:$B$4039,$A911,'Unit details'!$V$4039:$V$4039,$A911&amp;" — "&amp;$B911,'Unit details'!$H$4039:$H$4039,"Current",'Unit details'!$E$4039:$E$4039,"Town")</x:f>
        <x:v>0</x:v>
      </x:c>
      <x:c r="H911" s="14" t="n">
        <x:f>COUNTIFS('Unit details'!$B$4039:$B$4039,$A911,'Unit details'!$V$4039:$V$4039,$A911&amp;" — "&amp;$B911,'Unit details'!$H$4039:$H$4039,"Current",'Unit details'!$E$4039:$E$4039,"Nearby")</x:f>
        <x:v>0</x:v>
      </x:c>
      <x:c r="I911" s="14" t="n">
        <x:f>COUNTIFS('Unit details'!$B$4039:$B$4039,$A911,'Unit details'!$V$4039:$V$4039,$A911&amp;" — "&amp;$B911,'Unit details'!$H$4039:$H$4039,"Current")</x:f>
        <x:v>0</x:v>
      </x:c>
      <x:c r="J911" s="14" t="n">
        <x:f>SUMIFS('Unit details'!$Y$4039:$Y$4039,'Unit details'!$B$4039:$B$4039,$A911,'Unit details'!$V$4039:$V$4039,$A911&amp;" — "&amp;$B911,'Unit details'!$H$4039:$H$4039,"Future")</x:f>
        <x:v>0</x:v>
      </x:c>
      <x:c r="K911" s="14" t="n">
        <x:f>COUNTIFS('Unit details'!$B$4039:$B$4039,$A911,'Unit details'!$V$4039:$V$4039,$A911&amp;" — "&amp;$B911,'Unit details'!$H$4039:$H$4039,"Uncertain")</x:f>
        <x:v>0</x:v>
      </x:c>
      <x:c r="L911" s="15" t="str">
        <x:v>Identified from current advertising; named scheme does not itself establish any exact number of vacant units.</x:v>
      </x:c>
      <x:c r="M911" s="15" t="str">
        <x:v>https://www.rightmove.co.uk/properties/88446189#/?channel=COM_LET</x:v>
      </x:c>
      <x:c r="N911" s="15" t="str"/>
    </x:row>
    <x:row r="912" ht="42" customHeight="1">
      <x:c r="A912" s="15" t="str">
        <x:v>Chelmsford</x:v>
      </x:c>
      <x:c r="B912" s="15" t="str">
        <x:v>Widford Business Centre</x:v>
      </x:c>
      <x:c r="C912" s="15" t="str">
        <x:v>Chelmsford</x:v>
      </x:c>
      <x:c r="D912" s="14" t="n">
        <x:v>110625</x:v>
      </x:c>
      <x:c r="E912" s="30" t="str">
        <x:v>Town</x:v>
      </x:c>
      <x:c r="F912" s="30" t="str">
        <x:v>Estate / grouped industrial area</x:v>
      </x:c>
      <x:c r="G912" s="14" t="n">
        <x:f>COUNTIFS('Unit details'!$B$4039:$B$4039,$A912,'Unit details'!$V$4039:$V$4039,$A912&amp;" — "&amp;$B912,'Unit details'!$H$4039:$H$4039,"Current",'Unit details'!$E$4039:$E$4039,"Town")</x:f>
        <x:v>0</x:v>
      </x:c>
      <x:c r="H912" s="14" t="n">
        <x:f>COUNTIFS('Unit details'!$B$4039:$B$4039,$A912,'Unit details'!$V$4039:$V$4039,$A912&amp;" — "&amp;$B912,'Unit details'!$H$4039:$H$4039,"Current",'Unit details'!$E$4039:$E$4039,"Nearby")</x:f>
        <x:v>0</x:v>
      </x:c>
      <x:c r="I912" s="14" t="n">
        <x:f>COUNTIFS('Unit details'!$B$4039:$B$4039,$A912,'Unit details'!$V$4039:$V$4039,$A912&amp;" — "&amp;$B912,'Unit details'!$H$4039:$H$4039,"Current")</x:f>
        <x:v>0</x:v>
      </x:c>
      <x:c r="J912" s="14" t="n">
        <x:f>SUMIFS('Unit details'!$Y$4039:$Y$4039,'Unit details'!$B$4039:$B$4039,$A912,'Unit details'!$V$4039:$V$4039,$A912&amp;" — "&amp;$B912,'Unit details'!$H$4039:$H$4039,"Future")</x:f>
        <x:v>0</x:v>
      </x:c>
      <x:c r="K912" s="14" t="n">
        <x:f>COUNTIFS('Unit details'!$B$4039:$B$4039,$A912,'Unit details'!$V$4039:$V$4039,$A912&amp;" — "&amp;$B912,'Unit details'!$H$4039:$H$4039,"Uncertain")</x:f>
        <x:v>0</x:v>
      </x:c>
      <x:c r="L912" s="15" t="str">
        <x:v>Identified from current advertising; named scheme does not itself establish any exact number of vacant units.</x:v>
      </x:c>
      <x:c r="M912" s="15" t="str">
        <x:v>https://property.kemsley.com/property/details/8907044/widford-business-centre-33-robjohns-road-chelmsford-essex-offices</x:v>
      </x:c>
      <x:c r="N912" s="15" t="str"/>
    </x:row>
    <x:row r="913" ht="49" customHeight="1">
      <x:c r="A913" s="15" t="str">
        <x:v>Cheshunt</x:v>
      </x:c>
      <x:c r="B913" s="15" t="str">
        <x:v>Abbeymead Industrial Park</x:v>
      </x:c>
      <x:c r="C913" s="15" t="str">
        <x:v>Waltham Abbey</x:v>
      </x:c>
      <x:c r="D913" s="14" t="n">
        <x:v>18645</x:v>
      </x:c>
      <x:c r="E913" s="30" t="str">
        <x:v>Nearby</x:v>
      </x:c>
      <x:c r="F913" s="30" t="str">
        <x:v>Estate / grouped industrial area</x:v>
      </x:c>
      <x:c r="G913" s="14" t="n">
        <x:f>COUNTIFS('Unit details'!$B$1739:$B$1741,$A913,'Unit details'!$V$1739:$V$1741,$A913&amp;" — "&amp;$B913,'Unit details'!$H$1739:$H$1741,"Current",'Unit details'!$E$1739:$E$1741,"Town")</x:f>
        <x:v>0</x:v>
      </x:c>
      <x:c r="H913" s="14" t="n">
        <x:f>COUNTIFS('Unit details'!$B$1739:$B$1741,$A913,'Unit details'!$V$1739:$V$1741,$A913&amp;" — "&amp;$B913,'Unit details'!$H$1739:$H$1741,"Current",'Unit details'!$E$1739:$E$1741,"Nearby")</x:f>
        <x:v>3</x:v>
      </x:c>
      <x:c r="I913" s="14" t="n">
        <x:f>COUNTIFS('Unit details'!$B$1739:$B$1741,$A913,'Unit details'!$V$1739:$V$1741,$A913&amp;" — "&amp;$B913,'Unit details'!$H$1739:$H$1741,"Current")</x:f>
        <x:v>3</x:v>
      </x:c>
      <x:c r="J913" s="14" t="n">
        <x:f>SUMIFS('Unit details'!$Y$1739:$Y$1741,'Unit details'!$B$1739:$B$1741,$A913,'Unit details'!$V$1739:$V$1741,$A913&amp;" — "&amp;$B913,'Unit details'!$H$1739:$H$1741,"Future")</x:f>
        <x:v>0</x:v>
      </x:c>
      <x:c r="K913" s="14" t="n">
        <x:f>COUNTIFS('Unit details'!$B$1739:$B$1741,$A913,'Unit details'!$V$1739:$V$1741,$A913&amp;" — "&amp;$B913,'Unit details'!$H$1739:$H$1741,"Uncertain")</x:f>
        <x:v>0</x:v>
      </x:c>
      <x:c r="L913" s="15" t="str">
        <x:v>Identified from current advertising; named scheme does not itself establish any exact number of vacant units. Further unit-specific sources are in Unit details.</x:v>
      </x:c>
      <x:c r="M913" s="15" t="str">
        <x:v>https://www.zoopla.co.uk/to-rent/commercial/details/74628338/</x:v>
      </x:c>
      <x:c r="N913" s="15" t="str">
        <x:v>https://www.zoopla.co.uk/to-rent/commercial/details/74293460/
https://www.rightmove.co.uk/properties/744649352886400#/?channel=COM_LET</x:v>
      </x:c>
    </x:row>
    <x:row r="914" ht="42" customHeight="1">
      <x:c r="A914" s="15" t="str">
        <x:v>Cheshunt</x:v>
      </x:c>
      <x:c r="B914" s="15" t="str">
        <x:v>New River Trading Estate</x:v>
      </x:c>
      <x:c r="C914" s="15" t="str">
        <x:v>Waltham Cross</x:v>
      </x:c>
      <x:c r="D914" s="14" t="n">
        <x:v>11940</x:v>
      </x:c>
      <x:c r="E914" s="30" t="str">
        <x:v>Nearby</x:v>
      </x:c>
      <x:c r="F914" s="30" t="str">
        <x:v>Estate / grouped industrial area</x:v>
      </x:c>
      <x:c r="G914" s="14" t="n">
        <x:f>COUNTIFS('Unit details'!$B$1742:$B$1743,$A914,'Unit details'!$V$1742:$V$1743,$A914&amp;" — "&amp;$B914,'Unit details'!$H$1742:$H$1743,"Current",'Unit details'!$E$1742:$E$1743,"Town")</x:f>
        <x:v>0</x:v>
      </x:c>
      <x:c r="H914" s="14" t="n">
        <x:f>COUNTIFS('Unit details'!$B$1742:$B$1743,$A914,'Unit details'!$V$1742:$V$1743,$A914&amp;" — "&amp;$B914,'Unit details'!$H$1742:$H$1743,"Current",'Unit details'!$E$1742:$E$1743,"Nearby")</x:f>
        <x:v>2</x:v>
      </x:c>
      <x:c r="I914" s="14" t="n">
        <x:f>COUNTIFS('Unit details'!$B$1742:$B$1743,$A914,'Unit details'!$V$1742:$V$1743,$A914&amp;" — "&amp;$B914,'Unit details'!$H$1742:$H$1743,"Current")</x:f>
        <x:v>2</x:v>
      </x:c>
      <x:c r="J914" s="14" t="n">
        <x:f>SUMIFS('Unit details'!$Y$1742:$Y$1743,'Unit details'!$B$1742:$B$1743,$A914,'Unit details'!$V$1742:$V$1743,$A914&amp;" — "&amp;$B914,'Unit details'!$H$1742:$H$1743,"Future")</x:f>
        <x:v>0</x:v>
      </x:c>
      <x:c r="K914" s="14" t="n">
        <x:f>COUNTIFS('Unit details'!$B$1742:$B$1743,$A914,'Unit details'!$V$1742:$V$1743,$A914&amp;" — "&amp;$B914,'Unit details'!$H$1742:$H$1743,"Uncertain")</x:f>
        <x:v>0</x:v>
      </x:c>
      <x:c r="L914" s="15" t="str">
        <x:v>Identified from current advertising; named scheme does not itself establish any exact number of vacant units.</x:v>
      </x:c>
      <x:c r="M914" s="15" t="str">
        <x:v>https://www.rightmove.co.uk/properties/756215563502785#/?channel=COM_LET</x:v>
      </x:c>
      <x:c r="N914" s="15" t="str">
        <x:v>https://www.rightmove.co.uk/properties/756215565681712#/?channel=COM_LET</x:v>
      </x:c>
    </x:row>
    <x:row r="915" ht="49" customHeight="1">
      <x:c r="A915" s="15" t="str">
        <x:v>Cheshunt</x:v>
      </x:c>
      <x:c r="B915" s="15" t="str">
        <x:v>Orbital Business Centre</x:v>
      </x:c>
      <x:c r="C915" s="15" t="str">
        <x:v>Waltham Abbey</x:v>
      </x:c>
      <x:c r="D915" s="14" t="n">
        <x:v>18645</x:v>
      </x:c>
      <x:c r="E915" s="30" t="str">
        <x:v>Nearby</x:v>
      </x:c>
      <x:c r="F915" s="30" t="str">
        <x:v>Estate / grouped industrial area</x:v>
      </x:c>
      <x:c r="G915" s="14" t="n">
        <x:f>COUNTIFS('Unit details'!$B$1744:$B$1745,$A915,'Unit details'!$V$1744:$V$1745,$A915&amp;" — "&amp;$B915,'Unit details'!$H$1744:$H$1745,"Current",'Unit details'!$E$1744:$E$1745,"Town")</x:f>
        <x:v>0</x:v>
      </x:c>
      <x:c r="H915" s="14" t="n">
        <x:f>COUNTIFS('Unit details'!$B$1744:$B$1745,$A915,'Unit details'!$V$1744:$V$1745,$A915&amp;" — "&amp;$B915,'Unit details'!$H$1744:$H$1745,"Current",'Unit details'!$E$1744:$E$1745,"Nearby")</x:f>
        <x:v>2</x:v>
      </x:c>
      <x:c r="I915" s="14" t="n">
        <x:f>COUNTIFS('Unit details'!$B$1744:$B$1745,$A915,'Unit details'!$V$1744:$V$1745,$A915&amp;" — "&amp;$B915,'Unit details'!$H$1744:$H$1745,"Current")</x:f>
        <x:v>2</x:v>
      </x:c>
      <x:c r="J915" s="14" t="n">
        <x:f>SUMIFS('Unit details'!$Y$1744:$Y$1745,'Unit details'!$B$1744:$B$1745,$A915,'Unit details'!$V$1744:$V$1745,$A915&amp;" — "&amp;$B915,'Unit details'!$H$1744:$H$1745,"Future")</x:f>
        <x:v>0</x:v>
      </x:c>
      <x:c r="K915" s="14" t="n">
        <x:f>COUNTIFS('Unit details'!$B$1744:$B$1745,$A915,'Unit details'!$V$1744:$V$1745,$A915&amp;" — "&amp;$B915,'Unit details'!$H$1744:$H$1745,"Uncertain")</x:f>
        <x:v>0</x:v>
      </x:c>
      <x:c r="L915" s="15" t="str">
        <x:v>Identified from current advertising; named scheme does not itself establish any exact number of vacant units. Further unit-specific sources are in Unit details.</x:v>
      </x:c>
      <x:c r="M915" s="15" t="str">
        <x:v>https://www.zoopla.co.uk/to-rent/commercial/details/74293512/</x:v>
      </x:c>
      <x:c r="N915" s="15" t="str">
        <x:v>https://www.rightmove.co.uk/properties/721598651309249#/?channel=COM_LET
https://www.zoopla.co.uk/to-rent/commercial/details/74293442/</x:v>
      </x:c>
    </x:row>
    <x:row r="916" ht="42" customHeight="1">
      <x:c r="A916" s="15" t="str">
        <x:v>Cheshunt</x:v>
      </x:c>
      <x:c r="B916" s="15" t="str">
        <x:v>Standalone / estate not named</x:v>
      </x:c>
      <x:c r="C916" s="15" t="str">
        <x:v>Waltham Abbey</x:v>
      </x:c>
      <x:c r="D916" s="14" t="n">
        <x:v>18645</x:v>
      </x:c>
      <x:c r="E916" s="30" t="str">
        <x:v>Nearby</x:v>
      </x:c>
      <x:c r="F916" s="30" t="str">
        <x:v>Standalone / other premises</x:v>
      </x:c>
      <x:c r="G916" s="14" t="n">
        <x:f>COUNTIFS('Unit details'!$B$1746:$B$1757,$A916,'Unit details'!$V$1746:$V$1757,$A916&amp;" — "&amp;$B916,'Unit details'!$H$1746:$H$1757,"Current",'Unit details'!$E$1746:$E$1757,"Town")</x:f>
        <x:v>0</x:v>
      </x:c>
      <x:c r="H916" s="14" t="n">
        <x:f>COUNTIFS('Unit details'!$B$1746:$B$1757,$A916,'Unit details'!$V$1746:$V$1757,$A916&amp;" — "&amp;$B916,'Unit details'!$H$1746:$H$1757,"Current",'Unit details'!$E$1746:$E$1757,"Nearby")</x:f>
        <x:v>11</x:v>
      </x:c>
      <x:c r="I916" s="14" t="n">
        <x:f>COUNTIFS('Unit details'!$B$1746:$B$1757,$A916,'Unit details'!$V$1746:$V$1757,$A916&amp;" — "&amp;$B916,'Unit details'!$H$1746:$H$1757,"Current")</x:f>
        <x:v>11</x:v>
      </x:c>
      <x:c r="J916" s="14" t="n">
        <x:f>SUMIFS('Unit details'!$Y$1746:$Y$1757,'Unit details'!$B$1746:$B$1757,$A916,'Unit details'!$V$1746:$V$1757,$A916&amp;" — "&amp;$B916,'Unit details'!$H$1746:$H$1757,"Future")</x:f>
        <x:v>0</x:v>
      </x:c>
      <x:c r="K916" s="14" t="n">
        <x:f>COUNTIFS('Unit details'!$B$1746:$B$1757,$A916,'Unit details'!$V$1746:$V$1757,$A916&amp;" — "&amp;$B916,'Unit details'!$H$1746:$H$1757,"Uncertain")</x:f>
        <x:v>1</x:v>
      </x:c>
      <x:c r="L916" s="15" t="str">
        <x:v>Identified from marketing. Estate inventory is a minimum of evidenced named areas, not a council stock census.</x:v>
      </x:c>
      <x:c r="M916" s="15" t="str">
        <x:v>https://www.zoopla.co.uk/to-rent/commercial/details/70488111/</x:v>
      </x:c>
      <x:c r="N916" s="15" t="str"/>
    </x:row>
    <x:row r="917" ht="42" customHeight="1">
      <x:c r="A917" s="15" t="str">
        <x:v>Cheshunt</x:v>
      </x:c>
      <x:c r="B917" s="15" t="str">
        <x:v>Standalone: Brooker Road, Waltham Abbey EN9</x:v>
      </x:c>
      <x:c r="C917" s="15" t="str">
        <x:v>Waltham Abbey</x:v>
      </x:c>
      <x:c r="D917" s="14" t="n">
        <x:v>18645</x:v>
      </x:c>
      <x:c r="E917" s="30" t="str">
        <x:v>Nearby</x:v>
      </x:c>
      <x:c r="F917" s="30" t="str">
        <x:v>Standalone / other premises</x:v>
      </x:c>
      <x:c r="G917" s="14" t="n">
        <x:f>COUNTIFS('Unit details'!$B$4039:$B$4039,$A917,'Unit details'!$V$4039:$V$4039,$A917&amp;" — "&amp;$B917,'Unit details'!$H$4039:$H$4039,"Current",'Unit details'!$E$4039:$E$4039,"Town")</x:f>
        <x:v>0</x:v>
      </x:c>
      <x:c r="H917" s="14" t="n">
        <x:f>COUNTIFS('Unit details'!$B$4039:$B$4039,$A917,'Unit details'!$V$4039:$V$4039,$A917&amp;" — "&amp;$B917,'Unit details'!$H$4039:$H$4039,"Current",'Unit details'!$E$4039:$E$4039,"Nearby")</x:f>
        <x:v>0</x:v>
      </x:c>
      <x:c r="I917" s="14" t="n">
        <x:f>COUNTIFS('Unit details'!$B$4039:$B$4039,$A917,'Unit details'!$V$4039:$V$4039,$A917&amp;" — "&amp;$B917,'Unit details'!$H$4039:$H$4039,"Current")</x:f>
        <x:v>0</x:v>
      </x:c>
      <x:c r="J917" s="14" t="n">
        <x:f>SUMIFS('Unit details'!$Y$4039:$Y$4039,'Unit details'!$B$4039:$B$4039,$A917,'Unit details'!$V$4039:$V$4039,$A917&amp;" — "&amp;$B917,'Unit details'!$H$4039:$H$4039,"Future")</x:f>
        <x:v>0</x:v>
      </x:c>
      <x:c r="K917" s="14" t="n">
        <x:f>COUNTIFS('Unit details'!$B$4039:$B$4039,$A917,'Unit details'!$V$4039:$V$4039,$A917&amp;" — "&amp;$B917,'Unit details'!$H$4039:$H$4039,"Uncertain")</x:f>
        <x:v>0</x:v>
      </x:c>
      <x:c r="L917" s="15" t="str">
        <x:v>Identified from current advertising; named scheme does not itself establish any exact number of vacant units.</x:v>
      </x:c>
      <x:c r="M917" s="15" t="str">
        <x:v>https://www.zoopla.co.uk/to-rent/commercial/details/70488111/</x:v>
      </x:c>
      <x:c r="N917" s="15" t="str"/>
    </x:row>
    <x:row r="918" ht="42" customHeight="1">
      <x:c r="A918" s="15" t="str">
        <x:v>Cheshunt</x:v>
      </x:c>
      <x:c r="B918" s="15" t="str">
        <x:v>Standalone: D3 Waltham X, Station Approach, Waltham Cross, Hertfordshire, EN8 7LX</x:v>
      </x:c>
      <x:c r="C918" s="15" t="str">
        <x:v>Waltham Cross</x:v>
      </x:c>
      <x:c r="D918" s="14" t="n">
        <x:v>11940</x:v>
      </x:c>
      <x:c r="E918" s="30" t="str">
        <x:v>Nearby</x:v>
      </x:c>
      <x:c r="F918" s="30" t="str">
        <x:v>Standalone / other premises</x:v>
      </x:c>
      <x:c r="G918" s="14" t="n">
        <x:f>COUNTIFS('Unit details'!$B$4039:$B$4039,$A918,'Unit details'!$V$4039:$V$4039,$A918&amp;" — "&amp;$B918,'Unit details'!$H$4039:$H$4039,"Current",'Unit details'!$E$4039:$E$4039,"Town")</x:f>
        <x:v>0</x:v>
      </x:c>
      <x:c r="H918" s="14" t="n">
        <x:f>COUNTIFS('Unit details'!$B$4039:$B$4039,$A918,'Unit details'!$V$4039:$V$4039,$A918&amp;" — "&amp;$B918,'Unit details'!$H$4039:$H$4039,"Current",'Unit details'!$E$4039:$E$4039,"Nearby")</x:f>
        <x:v>0</x:v>
      </x:c>
      <x:c r="I918" s="14" t="n">
        <x:f>COUNTIFS('Unit details'!$B$4039:$B$4039,$A918,'Unit details'!$V$4039:$V$4039,$A918&amp;" — "&amp;$B918,'Unit details'!$H$4039:$H$4039,"Current")</x:f>
        <x:v>0</x:v>
      </x:c>
      <x:c r="J918" s="14" t="n">
        <x:f>SUMIFS('Unit details'!$Y$4039:$Y$4039,'Unit details'!$B$4039:$B$4039,$A918,'Unit details'!$V$4039:$V$4039,$A918&amp;" — "&amp;$B918,'Unit details'!$H$4039:$H$4039,"Future")</x:f>
        <x:v>0</x:v>
      </x:c>
      <x:c r="K918" s="14" t="n">
        <x:f>COUNTIFS('Unit details'!$B$4039:$B$4039,$A918,'Unit details'!$V$4039:$V$4039,$A918&amp;" — "&amp;$B918,'Unit details'!$H$4039:$H$4039,"Uncertain")</x:f>
        <x:v>0</x:v>
      </x:c>
      <x:c r="L918" s="15" t="str">
        <x:v>Identified from current advertising; named scheme does not itself establish any exact number of vacant units.</x:v>
      </x:c>
      <x:c r="M918" s="15" t="str">
        <x:v>https://www.rightmove.co.uk/properties/760578392686177#/?channel=COM_LET</x:v>
      </x:c>
      <x:c r="N918" s="15" t="str">
        <x:v>https://www.rightmove.co.uk/properties/773360395486177#/?channel=COM_LET</x:v>
      </x:c>
    </x:row>
    <x:row r="919" ht="42" customHeight="1">
      <x:c r="A919" s="15" t="str">
        <x:v>Cheshunt</x:v>
      </x:c>
      <x:c r="B919" s="15" t="str">
        <x:v>Standalone: Fleming Road, Waltham Abbey, Essex EN9</x:v>
      </x:c>
      <x:c r="C919" s="15" t="str">
        <x:v>Waltham Abbey</x:v>
      </x:c>
      <x:c r="D919" s="14" t="n">
        <x:v>18645</x:v>
      </x:c>
      <x:c r="E919" s="30" t="str">
        <x:v>Nearby</x:v>
      </x:c>
      <x:c r="F919" s="30" t="str">
        <x:v>Standalone / other premises</x:v>
      </x:c>
      <x:c r="G919" s="14" t="n">
        <x:f>COUNTIFS('Unit details'!$B$4039:$B$4039,$A919,'Unit details'!$V$4039:$V$4039,$A919&amp;" — "&amp;$B919,'Unit details'!$H$4039:$H$4039,"Current",'Unit details'!$E$4039:$E$4039,"Town")</x:f>
        <x:v>0</x:v>
      </x:c>
      <x:c r="H919" s="14" t="n">
        <x:f>COUNTIFS('Unit details'!$B$4039:$B$4039,$A919,'Unit details'!$V$4039:$V$4039,$A919&amp;" — "&amp;$B919,'Unit details'!$H$4039:$H$4039,"Current",'Unit details'!$E$4039:$E$4039,"Nearby")</x:f>
        <x:v>0</x:v>
      </x:c>
      <x:c r="I919" s="14" t="n">
        <x:f>COUNTIFS('Unit details'!$B$4039:$B$4039,$A919,'Unit details'!$V$4039:$V$4039,$A919&amp;" — "&amp;$B919,'Unit details'!$H$4039:$H$4039,"Current")</x:f>
        <x:v>0</x:v>
      </x:c>
      <x:c r="J919" s="14" t="n">
        <x:f>SUMIFS('Unit details'!$Y$4039:$Y$4039,'Unit details'!$B$4039:$B$4039,$A919,'Unit details'!$V$4039:$V$4039,$A919&amp;" — "&amp;$B919,'Unit details'!$H$4039:$H$4039,"Future")</x:f>
        <x:v>0</x:v>
      </x:c>
      <x:c r="K919" s="14" t="n">
        <x:f>COUNTIFS('Unit details'!$B$4039:$B$4039,$A919,'Unit details'!$V$4039:$V$4039,$A919&amp;" — "&amp;$B919,'Unit details'!$H$4039:$H$4039,"Uncertain")</x:f>
        <x:v>0</x:v>
      </x:c>
      <x:c r="L919" s="15" t="str">
        <x:v>Identified from current advertising; named scheme does not itself establish any exact number of vacant units.</x:v>
      </x:c>
      <x:c r="M919" s="15" t="str">
        <x:v>https://www.zoopla.co.uk/to-rent/commercial/details/73081192/</x:v>
      </x:c>
      <x:c r="N919" s="15" t="str"/>
    </x:row>
    <x:row r="920" ht="42" customHeight="1">
      <x:c r="A920" s="15" t="str">
        <x:v>Cheshunt</x:v>
      </x:c>
      <x:c r="B920" s="15" t="str">
        <x:v>Standalone: Hoe Lane, Waltham Abbey EN9</x:v>
      </x:c>
      <x:c r="C920" s="15" t="str">
        <x:v>Waltham Abbey</x:v>
      </x:c>
      <x:c r="D920" s="14" t="n">
        <x:v>18645</x:v>
      </x:c>
      <x:c r="E920" s="30" t="str">
        <x:v>Nearby</x:v>
      </x:c>
      <x:c r="F920" s="30" t="str">
        <x:v>Standalone / other premises</x:v>
      </x:c>
      <x:c r="G920" s="14" t="n">
        <x:f>COUNTIFS('Unit details'!$B$4039:$B$4039,$A920,'Unit details'!$V$4039:$V$4039,$A920&amp;" — "&amp;$B920,'Unit details'!$H$4039:$H$4039,"Current",'Unit details'!$E$4039:$E$4039,"Town")</x:f>
        <x:v>0</x:v>
      </x:c>
      <x:c r="H920" s="14" t="n">
        <x:f>COUNTIFS('Unit details'!$B$4039:$B$4039,$A920,'Unit details'!$V$4039:$V$4039,$A920&amp;" — "&amp;$B920,'Unit details'!$H$4039:$H$4039,"Current",'Unit details'!$E$4039:$E$4039,"Nearby")</x:f>
        <x:v>0</x:v>
      </x:c>
      <x:c r="I920" s="14" t="n">
        <x:f>COUNTIFS('Unit details'!$B$4039:$B$4039,$A920,'Unit details'!$V$4039:$V$4039,$A920&amp;" — "&amp;$B920,'Unit details'!$H$4039:$H$4039,"Current")</x:f>
        <x:v>0</x:v>
      </x:c>
      <x:c r="J920" s="14" t="n">
        <x:f>SUMIFS('Unit details'!$Y$4039:$Y$4039,'Unit details'!$B$4039:$B$4039,$A920,'Unit details'!$V$4039:$V$4039,$A920&amp;" — "&amp;$B920,'Unit details'!$H$4039:$H$4039,"Future")</x:f>
        <x:v>0</x:v>
      </x:c>
      <x:c r="K920" s="14" t="n">
        <x:f>COUNTIFS('Unit details'!$B$4039:$B$4039,$A920,'Unit details'!$V$4039:$V$4039,$A920&amp;" — "&amp;$B920,'Unit details'!$H$4039:$H$4039,"Uncertain")</x:f>
        <x:v>0</x:v>
      </x:c>
      <x:c r="L920" s="15" t="str">
        <x:v>Identified from current advertising; named scheme does not itself establish any exact number of vacant units.</x:v>
      </x:c>
      <x:c r="M920" s="15" t="str">
        <x:v>https://www.zoopla.co.uk/to-rent/commercial/details/74422399/</x:v>
      </x:c>
      <x:c r="N920" s="15" t="str"/>
    </x:row>
    <x:row r="921" ht="42" customHeight="1">
      <x:c r="A921" s="15" t="str">
        <x:v>Cheshunt</x:v>
      </x:c>
      <x:c r="B921" s="15" t="str">
        <x:v>Standalone: Marshfield Service Station, Sewardstone Road, Waltham Abbey, Essex Commercial Property</x:v>
      </x:c>
      <x:c r="C921" s="15" t="str">
        <x:v>Waltham Abbey</x:v>
      </x:c>
      <x:c r="D921" s="14" t="n">
        <x:v>18645</x:v>
      </x:c>
      <x:c r="E921" s="30" t="str">
        <x:v>Nearby</x:v>
      </x:c>
      <x:c r="F921" s="30" t="str">
        <x:v>Standalone / other premises</x:v>
      </x:c>
      <x:c r="G921" s="14" t="n">
        <x:f>COUNTIFS('Unit details'!$B$4039:$B$4039,$A921,'Unit details'!$V$4039:$V$4039,$A921&amp;" — "&amp;$B921,'Unit details'!$H$4039:$H$4039,"Current",'Unit details'!$E$4039:$E$4039,"Town")</x:f>
        <x:v>0</x:v>
      </x:c>
      <x:c r="H921" s="14" t="n">
        <x:f>COUNTIFS('Unit details'!$B$4039:$B$4039,$A921,'Unit details'!$V$4039:$V$4039,$A921&amp;" — "&amp;$B921,'Unit details'!$H$4039:$H$4039,"Current",'Unit details'!$E$4039:$E$4039,"Nearby")</x:f>
        <x:v>0</x:v>
      </x:c>
      <x:c r="I921" s="14" t="n">
        <x:f>COUNTIFS('Unit details'!$B$4039:$B$4039,$A921,'Unit details'!$V$4039:$V$4039,$A921&amp;" — "&amp;$B921,'Unit details'!$H$4039:$H$4039,"Current")</x:f>
        <x:v>0</x:v>
      </x:c>
      <x:c r="J921" s="14" t="n">
        <x:f>SUMIFS('Unit details'!$Y$4039:$Y$4039,'Unit details'!$B$4039:$B$4039,$A921,'Unit details'!$V$4039:$V$4039,$A921&amp;" — "&amp;$B921,'Unit details'!$H$4039:$H$4039,"Future")</x:f>
        <x:v>0</x:v>
      </x:c>
      <x:c r="K921" s="14" t="n">
        <x:f>COUNTIFS('Unit details'!$B$4039:$B$4039,$A921,'Unit details'!$V$4039:$V$4039,$A921&amp;" — "&amp;$B921,'Unit details'!$H$4039:$H$4039,"Uncertain")</x:f>
        <x:v>0</x:v>
      </x:c>
      <x:c r="L921" s="15" t="str">
        <x:v>Identified from current advertising; named scheme does not itself establish any exact number of vacant units.</x:v>
      </x:c>
      <x:c r="M921" s="15" t="str">
        <x:v>https://www.rightmove.co.uk/properties/742300960045584#/?channel=COM_LET</x:v>
      </x:c>
      <x:c r="N921" s="15" t="str"/>
    </x:row>
    <x:row r="922" ht="42" customHeight="1">
      <x:c r="A922" s="15" t="str">
        <x:v>Cheshunt</x:v>
      </x:c>
      <x:c r="B922" s="15" t="str">
        <x:v>Standalone: Sedge Green, Nazeing, Waltham Abbey, Essex EN9</x:v>
      </x:c>
      <x:c r="C922" s="15" t="str">
        <x:v>Waltham Abbey</x:v>
      </x:c>
      <x:c r="D922" s="14" t="n">
        <x:v>18645</x:v>
      </x:c>
      <x:c r="E922" s="30" t="str">
        <x:v>Nearby</x:v>
      </x:c>
      <x:c r="F922" s="30" t="str">
        <x:v>Standalone / other premises</x:v>
      </x:c>
      <x:c r="G922" s="14" t="n">
        <x:f>COUNTIFS('Unit details'!$B$4039:$B$4039,$A922,'Unit details'!$V$4039:$V$4039,$A922&amp;" — "&amp;$B922,'Unit details'!$H$4039:$H$4039,"Current",'Unit details'!$E$4039:$E$4039,"Town")</x:f>
        <x:v>0</x:v>
      </x:c>
      <x:c r="H922" s="14" t="n">
        <x:f>COUNTIFS('Unit details'!$B$4039:$B$4039,$A922,'Unit details'!$V$4039:$V$4039,$A922&amp;" — "&amp;$B922,'Unit details'!$H$4039:$H$4039,"Current",'Unit details'!$E$4039:$E$4039,"Nearby")</x:f>
        <x:v>0</x:v>
      </x:c>
      <x:c r="I922" s="14" t="n">
        <x:f>COUNTIFS('Unit details'!$B$4039:$B$4039,$A922,'Unit details'!$V$4039:$V$4039,$A922&amp;" — "&amp;$B922,'Unit details'!$H$4039:$H$4039,"Current")</x:f>
        <x:v>0</x:v>
      </x:c>
      <x:c r="J922" s="14" t="n">
        <x:f>SUMIFS('Unit details'!$Y$4039:$Y$4039,'Unit details'!$B$4039:$B$4039,$A922,'Unit details'!$V$4039:$V$4039,$A922&amp;" — "&amp;$B922,'Unit details'!$H$4039:$H$4039,"Future")</x:f>
        <x:v>0</x:v>
      </x:c>
      <x:c r="K922" s="14" t="n">
        <x:f>COUNTIFS('Unit details'!$B$4039:$B$4039,$A922,'Unit details'!$V$4039:$V$4039,$A922&amp;" — "&amp;$B922,'Unit details'!$H$4039:$H$4039,"Uncertain")</x:f>
        <x:v>0</x:v>
      </x:c>
      <x:c r="L922" s="15" t="str">
        <x:v>Identified from current advertising; named scheme does not itself establish any exact number of vacant units.</x:v>
      </x:c>
      <x:c r="M922" s="15" t="str">
        <x:v>https://www.zoopla.co.uk/to-rent/commercial/details/73218886/</x:v>
      </x:c>
      <x:c r="N922" s="15" t="str"/>
    </x:row>
    <x:row r="923" ht="42" customHeight="1">
      <x:c r="A923" s="15" t="str">
        <x:v>Cheshunt</x:v>
      </x:c>
      <x:c r="B923" s="15" t="str">
        <x:v>Standalone: Site 1, Delamare Road, Waltham Cross, Cheshunt EN8</x:v>
      </x:c>
      <x:c r="C923" s="15" t="str">
        <x:v>Waltham Cross</x:v>
      </x:c>
      <x:c r="D923" s="14" t="n">
        <x:v>11940</x:v>
      </x:c>
      <x:c r="E923" s="30" t="str">
        <x:v>Nearby</x:v>
      </x:c>
      <x:c r="F923" s="30" t="str">
        <x:v>Standalone / other premises</x:v>
      </x:c>
      <x:c r="G923" s="14" t="n">
        <x:f>COUNTIFS('Unit details'!$B$4039:$B$4039,$A923,'Unit details'!$V$4039:$V$4039,$A923&amp;" — "&amp;$B923,'Unit details'!$H$4039:$H$4039,"Current",'Unit details'!$E$4039:$E$4039,"Town")</x:f>
        <x:v>0</x:v>
      </x:c>
      <x:c r="H923" s="14" t="n">
        <x:f>COUNTIFS('Unit details'!$B$4039:$B$4039,$A923,'Unit details'!$V$4039:$V$4039,$A923&amp;" — "&amp;$B923,'Unit details'!$H$4039:$H$4039,"Current",'Unit details'!$E$4039:$E$4039,"Nearby")</x:f>
        <x:v>0</x:v>
      </x:c>
      <x:c r="I923" s="14" t="n">
        <x:f>COUNTIFS('Unit details'!$B$4039:$B$4039,$A923,'Unit details'!$V$4039:$V$4039,$A923&amp;" — "&amp;$B923,'Unit details'!$H$4039:$H$4039,"Current")</x:f>
        <x:v>0</x:v>
      </x:c>
      <x:c r="J923" s="14" t="n">
        <x:f>SUMIFS('Unit details'!$Y$4039:$Y$4039,'Unit details'!$B$4039:$B$4039,$A923,'Unit details'!$V$4039:$V$4039,$A923&amp;" — "&amp;$B923,'Unit details'!$H$4039:$H$4039,"Future")</x:f>
        <x:v>0</x:v>
      </x:c>
      <x:c r="K923" s="14" t="n">
        <x:f>COUNTIFS('Unit details'!$B$4039:$B$4039,$A923,'Unit details'!$V$4039:$V$4039,$A923&amp;" — "&amp;$B923,'Unit details'!$H$4039:$H$4039,"Uncertain")</x:f>
        <x:v>0</x:v>
      </x:c>
      <x:c r="L923" s="15" t="str">
        <x:v>Identified from current advertising; named scheme does not itself establish any exact number of vacant units.</x:v>
      </x:c>
      <x:c r="M923" s="15" t="str">
        <x:v>https://www.zoopla.co.uk/to-rent/commercial/details/70488689/</x:v>
      </x:c>
      <x:c r="N923" s="15" t="str"/>
    </x:row>
    <x:row r="924" ht="42" customHeight="1">
      <x:c r="A924" s="15" t="str">
        <x:v>Cheshunt</x:v>
      </x:c>
      <x:c r="B924" s="15" t="str">
        <x:v>Standalone: Unit 3, 7-9 Cartersfield Road, Waltham Abbey, EN9 1JD</x:v>
      </x:c>
      <x:c r="C924" s="15" t="str">
        <x:v>Waltham Abbey</x:v>
      </x:c>
      <x:c r="D924" s="14" t="n">
        <x:v>18645</x:v>
      </x:c>
      <x:c r="E924" s="30" t="str">
        <x:v>Nearby</x:v>
      </x:c>
      <x:c r="F924" s="30" t="str">
        <x:v>Standalone / other premises</x:v>
      </x:c>
      <x:c r="G924" s="14" t="n">
        <x:f>COUNTIFS('Unit details'!$B$4039:$B$4039,$A924,'Unit details'!$V$4039:$V$4039,$A924&amp;" — "&amp;$B924,'Unit details'!$H$4039:$H$4039,"Current",'Unit details'!$E$4039:$E$4039,"Town")</x:f>
        <x:v>0</x:v>
      </x:c>
      <x:c r="H924" s="14" t="n">
        <x:f>COUNTIFS('Unit details'!$B$4039:$B$4039,$A924,'Unit details'!$V$4039:$V$4039,$A924&amp;" — "&amp;$B924,'Unit details'!$H$4039:$H$4039,"Current",'Unit details'!$E$4039:$E$4039,"Nearby")</x:f>
        <x:v>0</x:v>
      </x:c>
      <x:c r="I924" s="14" t="n">
        <x:f>COUNTIFS('Unit details'!$B$4039:$B$4039,$A924,'Unit details'!$V$4039:$V$4039,$A924&amp;" — "&amp;$B924,'Unit details'!$H$4039:$H$4039,"Current")</x:f>
        <x:v>0</x:v>
      </x:c>
      <x:c r="J924" s="14" t="n">
        <x:f>SUMIFS('Unit details'!$Y$4039:$Y$4039,'Unit details'!$B$4039:$B$4039,$A924,'Unit details'!$V$4039:$V$4039,$A924&amp;" — "&amp;$B924,'Unit details'!$H$4039:$H$4039,"Future")</x:f>
        <x:v>0</x:v>
      </x:c>
      <x:c r="K924" s="14" t="n">
        <x:f>COUNTIFS('Unit details'!$B$4039:$B$4039,$A924,'Unit details'!$V$4039:$V$4039,$A924&amp;" — "&amp;$B924,'Unit details'!$H$4039:$H$4039,"Uncertain")</x:f>
        <x:v>0</x:v>
      </x:c>
      <x:c r="L924" s="15" t="str">
        <x:v>Identified from current advertising; named scheme does not itself establish any exact number of vacant units.</x:v>
      </x:c>
      <x:c r="M924" s="15" t="str">
        <x:v>https://www.zoopla.co.uk/to-rent/commercial/details/74279830/</x:v>
      </x:c>
      <x:c r="N924" s="15" t="str">
        <x:v>https://www.rightmove.co.uk/properties/746986983252657#/?channel=COM_LET</x:v>
      </x:c>
    </x:row>
    <x:row r="925" ht="42" customHeight="1">
      <x:c r="A925" s="15" t="str">
        <x:v>Cheshunt</x:v>
      </x:c>
      <x:c r="B925" s="15" t="str">
        <x:v>Standalone: Unit 5, IO Centre, Lea Road, Waltham Abbey, Hertfordshire, EN9</x:v>
      </x:c>
      <x:c r="C925" s="15" t="str">
        <x:v>Waltham Abbey</x:v>
      </x:c>
      <x:c r="D925" s="14" t="n">
        <x:v>18645</x:v>
      </x:c>
      <x:c r="E925" s="30" t="str">
        <x:v>Nearby</x:v>
      </x:c>
      <x:c r="F925" s="30" t="str">
        <x:v>Standalone / other premises</x:v>
      </x:c>
      <x:c r="G925" s="14" t="n">
        <x:f>COUNTIFS('Unit details'!$B$4039:$B$4039,$A925,'Unit details'!$V$4039:$V$4039,$A925&amp;" — "&amp;$B925,'Unit details'!$H$4039:$H$4039,"Current",'Unit details'!$E$4039:$E$4039,"Town")</x:f>
        <x:v>0</x:v>
      </x:c>
      <x:c r="H925" s="14" t="n">
        <x:f>COUNTIFS('Unit details'!$B$4039:$B$4039,$A925,'Unit details'!$V$4039:$V$4039,$A925&amp;" — "&amp;$B925,'Unit details'!$H$4039:$H$4039,"Current",'Unit details'!$E$4039:$E$4039,"Nearby")</x:f>
        <x:v>0</x:v>
      </x:c>
      <x:c r="I925" s="14" t="n">
        <x:f>COUNTIFS('Unit details'!$B$4039:$B$4039,$A925,'Unit details'!$V$4039:$V$4039,$A925&amp;" — "&amp;$B925,'Unit details'!$H$4039:$H$4039,"Current")</x:f>
        <x:v>0</x:v>
      </x:c>
      <x:c r="J925" s="14" t="n">
        <x:f>SUMIFS('Unit details'!$Y$4039:$Y$4039,'Unit details'!$B$4039:$B$4039,$A925,'Unit details'!$V$4039:$V$4039,$A925&amp;" — "&amp;$B925,'Unit details'!$H$4039:$H$4039,"Future")</x:f>
        <x:v>0</x:v>
      </x:c>
      <x:c r="K925" s="14" t="n">
        <x:f>COUNTIFS('Unit details'!$B$4039:$B$4039,$A925,'Unit details'!$V$4039:$V$4039,$A925&amp;" — "&amp;$B925,'Unit details'!$H$4039:$H$4039,"Uncertain")</x:f>
        <x:v>0</x:v>
      </x:c>
      <x:c r="L925" s="15" t="str">
        <x:v>Identified from current advertising; named scheme does not itself establish any exact number of vacant units.</x:v>
      </x:c>
      <x:c r="M925" s="15" t="str">
        <x:v>https://www.rightmove.co.uk/properties/760578329708448#/?channel=COM_LET</x:v>
      </x:c>
      <x:c r="N925" s="15" t="str"/>
    </x:row>
    <x:row r="926" ht="42" customHeight="1">
      <x:c r="A926" s="15" t="str">
        <x:v>Cheshunt</x:v>
      </x:c>
      <x:c r="B926" s="15" t="str">
        <x:v>Standalone: Unit A Brook Road, Waltham Cross, EN8 7LR</x:v>
      </x:c>
      <x:c r="C926" s="15" t="str">
        <x:v>Waltham Cross</x:v>
      </x:c>
      <x:c r="D926" s="14" t="n">
        <x:v>11940</x:v>
      </x:c>
      <x:c r="E926" s="30" t="str">
        <x:v>Nearby</x:v>
      </x:c>
      <x:c r="F926" s="30" t="str">
        <x:v>Standalone / other premises</x:v>
      </x:c>
      <x:c r="G926" s="14" t="n">
        <x:f>COUNTIFS('Unit details'!$B$4039:$B$4039,$A926,'Unit details'!$V$4039:$V$4039,$A926&amp;" — "&amp;$B926,'Unit details'!$H$4039:$H$4039,"Current",'Unit details'!$E$4039:$E$4039,"Town")</x:f>
        <x:v>0</x:v>
      </x:c>
      <x:c r="H926" s="14" t="n">
        <x:f>COUNTIFS('Unit details'!$B$4039:$B$4039,$A926,'Unit details'!$V$4039:$V$4039,$A926&amp;" — "&amp;$B926,'Unit details'!$H$4039:$H$4039,"Current",'Unit details'!$E$4039:$E$4039,"Nearby")</x:f>
        <x:v>0</x:v>
      </x:c>
      <x:c r="I926" s="14" t="n">
        <x:f>COUNTIFS('Unit details'!$B$4039:$B$4039,$A926,'Unit details'!$V$4039:$V$4039,$A926&amp;" — "&amp;$B926,'Unit details'!$H$4039:$H$4039,"Current")</x:f>
        <x:v>0</x:v>
      </x:c>
      <x:c r="J926" s="14" t="n">
        <x:f>SUMIFS('Unit details'!$Y$4039:$Y$4039,'Unit details'!$B$4039:$B$4039,$A926,'Unit details'!$V$4039:$V$4039,$A926&amp;" — "&amp;$B926,'Unit details'!$H$4039:$H$4039,"Future")</x:f>
        <x:v>0</x:v>
      </x:c>
      <x:c r="K926" s="14" t="n">
        <x:f>COUNTIFS('Unit details'!$B$4039:$B$4039,$A926,'Unit details'!$V$4039:$V$4039,$A926&amp;" — "&amp;$B926,'Unit details'!$H$4039:$H$4039,"Uncertain")</x:f>
        <x:v>0</x:v>
      </x:c>
      <x:c r="L926" s="15" t="str">
        <x:v>Identified from current advertising; named scheme does not itself establish any exact number of vacant units.</x:v>
      </x:c>
      <x:c r="M926" s="15" t="str">
        <x:v>https://www.zoopla.co.uk/to-rent/commercial/details/74291516/</x:v>
      </x:c>
      <x:c r="N926" s="15" t="str">
        <x:v>https://www.rightmove.co.uk/properties/721598620012545#/?channel=COM_LET</x:v>
      </x:c>
    </x:row>
    <x:row r="927" ht="42" customHeight="1">
      <x:c r="A927" s="15" t="str">
        <x:v>Cheshunt</x:v>
      </x:c>
      <x:c r="B927" s="15" t="str">
        <x:v>Standalone: Unit D1, Waltham X, Waltham Cross, EN8 7LX</x:v>
      </x:c>
      <x:c r="C927" s="15" t="str">
        <x:v>Waltham Cross</x:v>
      </x:c>
      <x:c r="D927" s="14" t="n">
        <x:v>11940</x:v>
      </x:c>
      <x:c r="E927" s="30" t="str">
        <x:v>Nearby</x:v>
      </x:c>
      <x:c r="F927" s="30" t="str">
        <x:v>Standalone / other premises</x:v>
      </x:c>
      <x:c r="G927" s="14" t="n">
        <x:f>COUNTIFS('Unit details'!$B$4039:$B$4039,$A927,'Unit details'!$V$4039:$V$4039,$A927&amp;" — "&amp;$B927,'Unit details'!$H$4039:$H$4039,"Current",'Unit details'!$E$4039:$E$4039,"Town")</x:f>
        <x:v>0</x:v>
      </x:c>
      <x:c r="H927" s="14" t="n">
        <x:f>COUNTIFS('Unit details'!$B$4039:$B$4039,$A927,'Unit details'!$V$4039:$V$4039,$A927&amp;" — "&amp;$B927,'Unit details'!$H$4039:$H$4039,"Current",'Unit details'!$E$4039:$E$4039,"Nearby")</x:f>
        <x:v>0</x:v>
      </x:c>
      <x:c r="I927" s="14" t="n">
        <x:f>COUNTIFS('Unit details'!$B$4039:$B$4039,$A927,'Unit details'!$V$4039:$V$4039,$A927&amp;" — "&amp;$B927,'Unit details'!$H$4039:$H$4039,"Current")</x:f>
        <x:v>0</x:v>
      </x:c>
      <x:c r="J927" s="14" t="n">
        <x:f>SUMIFS('Unit details'!$Y$4039:$Y$4039,'Unit details'!$B$4039:$B$4039,$A927,'Unit details'!$V$4039:$V$4039,$A927&amp;" — "&amp;$B927,'Unit details'!$H$4039:$H$4039,"Future")</x:f>
        <x:v>0</x:v>
      </x:c>
      <x:c r="K927" s="14" t="n">
        <x:f>COUNTIFS('Unit details'!$B$4039:$B$4039,$A927,'Unit details'!$V$4039:$V$4039,$A927&amp;" — "&amp;$B927,'Unit details'!$H$4039:$H$4039,"Uncertain")</x:f>
        <x:v>0</x:v>
      </x:c>
      <x:c r="L927" s="15" t="str">
        <x:v>Identified from current advertising; named scheme does not itself establish any exact number of vacant units.</x:v>
      </x:c>
      <x:c r="M927" s="15" t="str">
        <x:v>https://www.rightmove.co.uk/properties/773379402073376#/?channel=COM_LET</x:v>
      </x:c>
      <x:c r="N927" s="15" t="str"/>
    </x:row>
    <x:row r="928" ht="42" customHeight="1">
      <x:c r="A928" s="15" t="str">
        <x:v>Cheshunt</x:v>
      </x:c>
      <x:c r="B928" s="15" t="str">
        <x:v>Waltham Abbey Business Centre</x:v>
      </x:c>
      <x:c r="C928" s="15" t="str">
        <x:v>Waltham Abbey</x:v>
      </x:c>
      <x:c r="D928" s="14" t="n">
        <x:v>18645</x:v>
      </x:c>
      <x:c r="E928" s="30" t="str">
        <x:v>Nearby</x:v>
      </x:c>
      <x:c r="F928" s="30" t="str">
        <x:v>Estate / grouped industrial area</x:v>
      </x:c>
      <x:c r="G928" s="14" t="n">
        <x:f>COUNTIFS('Unit details'!$B$4039:$B$4039,$A928,'Unit details'!$V$4039:$V$4039,$A928&amp;" — "&amp;$B928,'Unit details'!$H$4039:$H$4039,"Current",'Unit details'!$E$4039:$E$4039,"Town")</x:f>
        <x:v>0</x:v>
      </x:c>
      <x:c r="H928" s="14" t="n">
        <x:f>COUNTIFS('Unit details'!$B$4039:$B$4039,$A928,'Unit details'!$V$4039:$V$4039,$A928&amp;" — "&amp;$B928,'Unit details'!$H$4039:$H$4039,"Current",'Unit details'!$E$4039:$E$4039,"Nearby")</x:f>
        <x:v>0</x:v>
      </x:c>
      <x:c r="I928" s="14" t="n">
        <x:f>COUNTIFS('Unit details'!$B$4039:$B$4039,$A928,'Unit details'!$V$4039:$V$4039,$A928&amp;" — "&amp;$B928,'Unit details'!$H$4039:$H$4039,"Current")</x:f>
        <x:v>0</x:v>
      </x:c>
      <x:c r="J928" s="14" t="n">
        <x:f>SUMIFS('Unit details'!$Y$4039:$Y$4039,'Unit details'!$B$4039:$B$4039,$A928,'Unit details'!$V$4039:$V$4039,$A928&amp;" — "&amp;$B928,'Unit details'!$H$4039:$H$4039,"Future")</x:f>
        <x:v>0</x:v>
      </x:c>
      <x:c r="K928" s="14" t="n">
        <x:f>COUNTIFS('Unit details'!$B$4039:$B$4039,$A928,'Unit details'!$V$4039:$V$4039,$A928&amp;" — "&amp;$B928,'Unit details'!$H$4039:$H$4039,"Uncertain")</x:f>
        <x:v>0</x:v>
      </x:c>
      <x:c r="L928" s="15" t="str">
        <x:v>Identified from current advertising; named scheme does not itself establish any exact number of vacant units.</x:v>
      </x:c>
      <x:c r="M928" s="15" t="str">
        <x:v>https://www.rightmove.co.uk/properties/744614919747472#/?channel=COM_LET</x:v>
      </x:c>
      <x:c r="N928" s="15" t="str">
        <x:v>https://www.rightmove.co.uk/properties/783598087591792#/?channel=COM_LET</x:v>
      </x:c>
    </x:row>
    <x:row r="929" ht="62" customHeight="1">
      <x:c r="A929" s="15" t="str">
        <x:v>Cheshunt</x:v>
      </x:c>
      <x:c r="B929" s="15" t="str">
        <x:v>Standalone: Park Lane Paradise, Cheshunt</x:v>
      </x:c>
      <x:c r="C929" s="15" t="str">
        <x:v>Cheshunt</x:v>
      </x:c>
      <x:c r="D929" s="14" t="n">
        <x:v>43680</x:v>
      </x:c>
      <x:c r="E929" s="30" t="str">
        <x:v>Town</x:v>
      </x:c>
      <x:c r="F929" s="30" t="str">
        <x:v>Standalone / other premises</x:v>
      </x:c>
      <x:c r="G929" s="14" t="n">
        <x:f>COUNTIFS('Unit details'!$B$4039:$B$4039,$A929,'Unit details'!$V$4039:$V$4039,$A929&amp;" — "&amp;$B929,'Unit details'!$H$4039:$H$4039,"Current",'Unit details'!$E$4039:$E$4039,"Town")</x:f>
        <x:v>0</x:v>
      </x:c>
      <x:c r="H929" s="14" t="n">
        <x:f>COUNTIFS('Unit details'!$B$4039:$B$4039,$A929,'Unit details'!$V$4039:$V$4039,$A929&amp;" — "&amp;$B929,'Unit details'!$H$4039:$H$4039,"Current",'Unit details'!$E$4039:$E$4039,"Nearby")</x:f>
        <x:v>0</x:v>
      </x:c>
      <x:c r="I929" s="14" t="n">
        <x:f>COUNTIFS('Unit details'!$B$4039:$B$4039,$A929,'Unit details'!$V$4039:$V$4039,$A929&amp;" — "&amp;$B929,'Unit details'!$H$4039:$H$4039,"Current")</x:f>
        <x:v>0</x:v>
      </x:c>
      <x:c r="J929" s="14" t="n">
        <x:f>SUMIFS('Unit details'!$Y$4039:$Y$4039,'Unit details'!$B$4039:$B$4039,$A929,'Unit details'!$V$4039:$V$4039,$A929&amp;" — "&amp;$B929,'Unit details'!$H$4039:$H$4039,"Future")</x:f>
        <x:v>0</x:v>
      </x:c>
      <x:c r="K929" s="14" t="n">
        <x:f>COUNTIFS('Unit details'!$B$4039:$B$4039,$A929,'Unit details'!$V$4039:$V$4039,$A929&amp;" — "&amp;$B929,'Unit details'!$H$4039:$H$4039,"Uncertain")</x:f>
        <x:v>0</x:v>
      </x:c>
      <x:c r="L929" s="15" t="str">
        <x:v>Identified from current advertising; named scheme does not itself establish any exact number of vacant units.</x:v>
      </x:c>
      <x:c r="M929" s="15" t="str">
        <x:v>https://www.rightmove.co.uk/properties/162385478#/?channel=COM_LET</x:v>
      </x:c>
      <x:c r="N929" s="15" t="str">
        <x:v>https://www.rightmove.co.uk/properties/162385361#/?channel=COM_LET
https://www.rightmove.co.uk/properties/92874960#/?channel=COM_LET</x:v>
      </x:c>
    </x:row>
    <x:row r="930" ht="42" customHeight="1">
      <x:c r="A930" s="15" t="str">
        <x:v>Clacton-on-Sea</x:v>
      </x:c>
      <x:c r="B930" s="15" t="str">
        <x:v>Gorse Lane Industrial Estate</x:v>
      </x:c>
      <x:c r="C930" s="15" t="str">
        <x:v>Clacton-on-Sea</x:v>
      </x:c>
      <x:c r="D930" s="14" t="n">
        <x:v>53200</x:v>
      </x:c>
      <x:c r="E930" s="30" t="str">
        <x:v>Town</x:v>
      </x:c>
      <x:c r="F930" s="30" t="str">
        <x:v>Estate / grouped industrial area</x:v>
      </x:c>
      <x:c r="G930" s="14" t="n">
        <x:f>COUNTIFS('Unit details'!$B$4039:$B$4039,$A930,'Unit details'!$V$4039:$V$4039,$A930&amp;" — "&amp;$B930,'Unit details'!$H$4039:$H$4039,"Current",'Unit details'!$E$4039:$E$4039,"Town")</x:f>
        <x:v>0</x:v>
      </x:c>
      <x:c r="H930" s="14" t="n">
        <x:f>COUNTIFS('Unit details'!$B$4039:$B$4039,$A930,'Unit details'!$V$4039:$V$4039,$A930&amp;" — "&amp;$B930,'Unit details'!$H$4039:$H$4039,"Current",'Unit details'!$E$4039:$E$4039,"Nearby")</x:f>
        <x:v>0</x:v>
      </x:c>
      <x:c r="I930" s="14" t="n">
        <x:f>COUNTIFS('Unit details'!$B$4039:$B$4039,$A930,'Unit details'!$V$4039:$V$4039,$A930&amp;" — "&amp;$B930,'Unit details'!$H$4039:$H$4039,"Current")</x:f>
        <x:v>0</x:v>
      </x:c>
      <x:c r="J930" s="14" t="n">
        <x:f>SUMIFS('Unit details'!$Y$4039:$Y$4039,'Unit details'!$B$4039:$B$4039,$A930,'Unit details'!$V$4039:$V$4039,$A930&amp;" — "&amp;$B930,'Unit details'!$H$4039:$H$4039,"Future")</x:f>
        <x:v>0</x:v>
      </x:c>
      <x:c r="K930" s="14" t="n">
        <x:f>COUNTIFS('Unit details'!$B$4039:$B$4039,$A930,'Unit details'!$V$4039:$V$4039,$A930&amp;" — "&amp;$B930,'Unit details'!$H$4039:$H$4039,"Uncertain")</x:f>
        <x:v>0</x:v>
      </x:c>
      <x:c r="L930" s="15" t="str">
        <x:v>Identified from current advertising; named scheme does not itself establish any exact number of vacant units.</x:v>
      </x:c>
      <x:c r="M930" s="15" t="str">
        <x:v>https://fennwright.co.uk/property/3-brunel-court-brunel-road-gorse-lane-industrial-estate-clacton-on-sea-essex-co15/</x:v>
      </x:c>
      <x:c r="N930" s="15" t="str"/>
    </x:row>
    <x:row r="931" ht="42" customHeight="1">
      <x:c r="A931" s="15" t="str">
        <x:v>Clacton-on-Sea</x:v>
      </x:c>
      <x:c r="B931" s="15" t="str">
        <x:v>Oakwood Business Park</x:v>
      </x:c>
      <x:c r="C931" s="15" t="str">
        <x:v>Clacton-on-Sea</x:v>
      </x:c>
      <x:c r="D931" s="14" t="n">
        <x:v>53200</x:v>
      </x:c>
      <x:c r="E931" s="30" t="str">
        <x:v>Town</x:v>
      </x:c>
      <x:c r="F931" s="30" t="str">
        <x:v>Estate / grouped industrial area</x:v>
      </x:c>
      <x:c r="G931" s="14" t="n">
        <x:f>COUNTIFS('Unit details'!$B$1758:$B$1758,$A931,'Unit details'!$V$1758:$V$1758,$A931&amp;" — "&amp;$B931,'Unit details'!$H$1758:$H$1758,"Current",'Unit details'!$E$1758:$E$1758,"Town")</x:f>
        <x:v>1</x:v>
      </x:c>
      <x:c r="H931" s="14" t="n">
        <x:f>COUNTIFS('Unit details'!$B$1758:$B$1758,$A931,'Unit details'!$V$1758:$V$1758,$A931&amp;" — "&amp;$B931,'Unit details'!$H$1758:$H$1758,"Current",'Unit details'!$E$1758:$E$1758,"Nearby")</x:f>
        <x:v>0</x:v>
      </x:c>
      <x:c r="I931" s="14" t="n">
        <x:f>COUNTIFS('Unit details'!$B$1758:$B$1758,$A931,'Unit details'!$V$1758:$V$1758,$A931&amp;" — "&amp;$B931,'Unit details'!$H$1758:$H$1758,"Current")</x:f>
        <x:v>1</x:v>
      </x:c>
      <x:c r="J931" s="14" t="n">
        <x:f>SUMIFS('Unit details'!$Y$1758:$Y$1758,'Unit details'!$B$1758:$B$1758,$A931,'Unit details'!$V$1758:$V$1758,$A931&amp;" — "&amp;$B931,'Unit details'!$H$1758:$H$1758,"Future")</x:f>
        <x:v>0</x:v>
      </x:c>
      <x:c r="K931" s="14" t="n">
        <x:f>COUNTIFS('Unit details'!$B$1758:$B$1758,$A931,'Unit details'!$V$1758:$V$1758,$A931&amp;" — "&amp;$B931,'Unit details'!$H$1758:$H$1758,"Uncertain")</x:f>
        <x:v>0</x:v>
      </x:c>
      <x:c r="L931" s="15" t="str">
        <x:v>Identified from current advertising; named scheme does not itself establish any exact number of vacant units.</x:v>
      </x:c>
      <x:c r="M931" s="15" t="str">
        <x:v>https://fennwright.co.uk/property/unit-805-oakwood-business-park-north-fowler-road-clacton-on-sea-essex-co15/</x:v>
      </x:c>
      <x:c r="N931" s="15" t="str"/>
    </x:row>
    <x:row r="932" ht="42" customHeight="1">
      <x:c r="A932" s="15" t="str">
        <x:v>Clacton-on-Sea</x:v>
      </x:c>
      <x:c r="B932" s="15" t="str">
        <x:v>Standalone / estate not named</x:v>
      </x:c>
      <x:c r="C932" s="15" t="str">
        <x:v>Clacton-on-Sea</x:v>
      </x:c>
      <x:c r="D932" s="14" t="n">
        <x:v>53200</x:v>
      </x:c>
      <x:c r="E932" s="30" t="str">
        <x:v>Town</x:v>
      </x:c>
      <x:c r="F932" s="30" t="str">
        <x:v>Standalone / other premises</x:v>
      </x:c>
      <x:c r="G932" s="14" t="n">
        <x:f>COUNTIFS('Unit details'!$B$1759:$B$1760,$A932,'Unit details'!$V$1759:$V$1760,$A932&amp;" — "&amp;$B932,'Unit details'!$H$1759:$H$1760,"Current",'Unit details'!$E$1759:$E$1760,"Town")</x:f>
        <x:v>1</x:v>
      </x:c>
      <x:c r="H932" s="14" t="n">
        <x:f>COUNTIFS('Unit details'!$B$1759:$B$1760,$A932,'Unit details'!$V$1759:$V$1760,$A932&amp;" — "&amp;$B932,'Unit details'!$H$1759:$H$1760,"Current",'Unit details'!$E$1759:$E$1760,"Nearby")</x:f>
        <x:v>0</x:v>
      </x:c>
      <x:c r="I932" s="14" t="n">
        <x:f>COUNTIFS('Unit details'!$B$1759:$B$1760,$A932,'Unit details'!$V$1759:$V$1760,$A932&amp;" — "&amp;$B932,'Unit details'!$H$1759:$H$1760,"Current")</x:f>
        <x:v>1</x:v>
      </x:c>
      <x:c r="J932" s="14" t="n">
        <x:f>SUMIFS('Unit details'!$Y$1759:$Y$1760,'Unit details'!$B$1759:$B$1760,$A932,'Unit details'!$V$1759:$V$1760,$A932&amp;" — "&amp;$B932,'Unit details'!$H$1759:$H$1760,"Future")</x:f>
        <x:v>0</x:v>
      </x:c>
      <x:c r="K932" s="14" t="n">
        <x:f>COUNTIFS('Unit details'!$B$1759:$B$1760,$A932,'Unit details'!$V$1759:$V$1760,$A932&amp;" — "&amp;$B932,'Unit details'!$H$1759:$H$1760,"Uncertain")</x:f>
        <x:v>1</x:v>
      </x:c>
      <x:c r="L932" s="15" t="str">
        <x:v>Identified from marketing. Estate inventory is a minimum of evidenced named areas, not a council stock census. Further unit-specific sources are in Unit details.</x:v>
      </x:c>
      <x:c r="M932" s="15" t="str">
        <x:v>https://www.zoopla.co.uk/to-rent/commercial/details/69249799/</x:v>
      </x:c>
      <x:c r="N932" s="15" t="str">
        <x:v>https://www.zoopla.co.uk/to-rent/commercial/details/69249800/
https://www.zoopla.co.uk/to-rent/commercial/details/69249821/</x:v>
      </x:c>
    </x:row>
    <x:row r="933" ht="42" customHeight="1">
      <x:c r="A933" s="15" t="str">
        <x:v>Clacton-on-Sea</x:v>
      </x:c>
      <x:c r="B933" s="15" t="str">
        <x:v>Standalone: Clacton Road, Colchester CO11</x:v>
      </x:c>
      <x:c r="C933" s="15" t="str">
        <x:v>Clacton-on-Sea</x:v>
      </x:c>
      <x:c r="D933" s="14" t="n">
        <x:v>53200</x:v>
      </x:c>
      <x:c r="E933" s="30" t="str">
        <x:v>Town</x:v>
      </x:c>
      <x:c r="F933" s="30" t="str">
        <x:v>Standalone / other premises</x:v>
      </x:c>
      <x:c r="G933" s="14" t="n">
        <x:f>COUNTIFS('Unit details'!$B$4039:$B$4039,$A933,'Unit details'!$V$4039:$V$4039,$A933&amp;" — "&amp;$B933,'Unit details'!$H$4039:$H$4039,"Current",'Unit details'!$E$4039:$E$4039,"Town")</x:f>
        <x:v>0</x:v>
      </x:c>
      <x:c r="H933" s="14" t="n">
        <x:f>COUNTIFS('Unit details'!$B$4039:$B$4039,$A933,'Unit details'!$V$4039:$V$4039,$A933&amp;" — "&amp;$B933,'Unit details'!$H$4039:$H$4039,"Current",'Unit details'!$E$4039:$E$4039,"Nearby")</x:f>
        <x:v>0</x:v>
      </x:c>
      <x:c r="I933" s="14" t="n">
        <x:f>COUNTIFS('Unit details'!$B$4039:$B$4039,$A933,'Unit details'!$V$4039:$V$4039,$A933&amp;" — "&amp;$B933,'Unit details'!$H$4039:$H$4039,"Current")</x:f>
        <x:v>0</x:v>
      </x:c>
      <x:c r="J933" s="14" t="n">
        <x:f>SUMIFS('Unit details'!$Y$4039:$Y$4039,'Unit details'!$B$4039:$B$4039,$A933,'Unit details'!$V$4039:$V$4039,$A933&amp;" — "&amp;$B933,'Unit details'!$H$4039:$H$4039,"Future")</x:f>
        <x:v>0</x:v>
      </x:c>
      <x:c r="K933" s="14" t="n">
        <x:f>COUNTIFS('Unit details'!$B$4039:$B$4039,$A933,'Unit details'!$V$4039:$V$4039,$A933&amp;" — "&amp;$B933,'Unit details'!$H$4039:$H$4039,"Uncertain")</x:f>
        <x:v>0</x:v>
      </x:c>
      <x:c r="L933" s="15" t="str">
        <x:v>Identified from current advertising; named scheme does not itself establish any exact number of vacant units. Further unit-specific sources are in Unit details.</x:v>
      </x:c>
      <x:c r="M933" s="15" t="str">
        <x:v>https://www.zoopla.co.uk/to-rent/commercial/details/69249799/</x:v>
      </x:c>
      <x:c r="N933" s="15" t="str">
        <x:v>https://www.zoopla.co.uk/to-rent/commercial/details/69249800/
https://www.zoopla.co.uk/to-rent/commercial/details/69249821/</x:v>
      </x:c>
    </x:row>
    <x:row r="934" ht="42" customHeight="1">
      <x:c r="A934" s="15" t="str">
        <x:v>Clacton-on-Sea</x:v>
      </x:c>
      <x:c r="B934" s="15" t="str">
        <x:v>Standalone: Unit 4, Dudley Court, Jessop Close, Clacton-on-Sea, CO15</x:v>
      </x:c>
      <x:c r="C934" s="15" t="str">
        <x:v>Clacton-on-Sea</x:v>
      </x:c>
      <x:c r="D934" s="14" t="n">
        <x:v>53200</x:v>
      </x:c>
      <x:c r="E934" s="30" t="str">
        <x:v>Town</x:v>
      </x:c>
      <x:c r="F934" s="30" t="str">
        <x:v>Standalone / other premises</x:v>
      </x:c>
      <x:c r="G934" s="14" t="n">
        <x:f>COUNTIFS('Unit details'!$B$4039:$B$4039,$A934,'Unit details'!$V$4039:$V$4039,$A934&amp;" — "&amp;$B934,'Unit details'!$H$4039:$H$4039,"Current",'Unit details'!$E$4039:$E$4039,"Town")</x:f>
        <x:v>0</x:v>
      </x:c>
      <x:c r="H934" s="14" t="n">
        <x:f>COUNTIFS('Unit details'!$B$4039:$B$4039,$A934,'Unit details'!$V$4039:$V$4039,$A934&amp;" — "&amp;$B934,'Unit details'!$H$4039:$H$4039,"Current",'Unit details'!$E$4039:$E$4039,"Nearby")</x:f>
        <x:v>0</x:v>
      </x:c>
      <x:c r="I934" s="14" t="n">
        <x:f>COUNTIFS('Unit details'!$B$4039:$B$4039,$A934,'Unit details'!$V$4039:$V$4039,$A934&amp;" — "&amp;$B934,'Unit details'!$H$4039:$H$4039,"Current")</x:f>
        <x:v>0</x:v>
      </x:c>
      <x:c r="J934" s="14" t="n">
        <x:f>SUMIFS('Unit details'!$Y$4039:$Y$4039,'Unit details'!$B$4039:$B$4039,$A934,'Unit details'!$V$4039:$V$4039,$A934&amp;" — "&amp;$B934,'Unit details'!$H$4039:$H$4039,"Future")</x:f>
        <x:v>0</x:v>
      </x:c>
      <x:c r="K934" s="14" t="n">
        <x:f>COUNTIFS('Unit details'!$B$4039:$B$4039,$A934,'Unit details'!$V$4039:$V$4039,$A934&amp;" — "&amp;$B934,'Unit details'!$H$4039:$H$4039,"Uncertain")</x:f>
        <x:v>0</x:v>
      </x:c>
      <x:c r="L934" s="15" t="str">
        <x:v>Identified from current advertising; named scheme does not itself establish any exact number of vacant units.</x:v>
      </x:c>
      <x:c r="M934" s="15" t="str">
        <x:v>https://www.rightmove.co.uk/properties/93963678#/?channel=COM_LET</x:v>
      </x:c>
      <x:c r="N934" s="15" t="str"/>
    </x:row>
    <x:row r="935" ht="62" customHeight="1">
      <x:c r="A935" s="15" t="str">
        <x:v>Colchester</x:v>
      </x:c>
      <x:c r="B935" s="15" t="str">
        <x:v>Morses Lane Industrial Estate</x:v>
      </x:c>
      <x:c r="C935" s="15" t="str">
        <x:v>Brightlingsea</x:v>
      </x:c>
      <x:c r="D935" s="14" t="n">
        <x:v>8680</x:v>
      </x:c>
      <x:c r="E935" s="30" t="str">
        <x:v>Context</x:v>
      </x:c>
      <x:c r="F935" s="30" t="str">
        <x:v>Standalone / other premises</x:v>
      </x:c>
      <x:c r="G935" s="14" t="n">
        <x:f>COUNTIFS('Unit details'!$B$1761:$B$1765,$A935,'Unit details'!$V$1761:$V$1765,$A935&amp;" — "&amp;$B935,'Unit details'!$H$1761:$H$1765,"Current",'Unit details'!$E$1761:$E$1765,"Town")</x:f>
        <x:v>0</x:v>
      </x:c>
      <x:c r="H935" s="14" t="n">
        <x:f>COUNTIFS('Unit details'!$B$1761:$B$1765,$A935,'Unit details'!$V$1761:$V$1765,$A935&amp;" — "&amp;$B935,'Unit details'!$H$1761:$H$1765,"Current",'Unit details'!$E$1761:$E$1765,"Nearby")</x:f>
        <x:v>0</x:v>
      </x:c>
      <x:c r="I935" s="14" t="n">
        <x:f>COUNTIFS('Unit details'!$B$1761:$B$1765,$A935,'Unit details'!$V$1761:$V$1765,$A935&amp;" — "&amp;$B935,'Unit details'!$H$1761:$H$1765,"Current")</x:f>
        <x:v>5</x:v>
      </x:c>
      <x:c r="J935" s="14" t="n">
        <x:f>SUMIFS('Unit details'!$Y$1761:$Y$1765,'Unit details'!$B$1761:$B$1765,$A935,'Unit details'!$V$1761:$V$1765,$A935&amp;" — "&amp;$B935,'Unit details'!$H$1761:$H$1765,"Future")</x:f>
        <x:v>0</x:v>
      </x:c>
      <x:c r="K935" s="14" t="n">
        <x:f>COUNTIFS('Unit details'!$B$1761:$B$1765,$A935,'Unit details'!$V$1761:$V$1765,$A935&amp;" — "&amp;$B935,'Unit details'!$H$1761:$H$1765,"Uncertain")</x:f>
        <x:v>0</x:v>
      </x:c>
      <x:c r="L935" s="15" t="str">
        <x:v>Identified from current advertising; named scheme does not itself establish any exact number of vacant units. Further unit-specific sources are in Unit details.</x:v>
      </x:c>
      <x:c r="M935" s="15" t="str">
        <x:v>https://www.rightmove.co.uk/properties/776177367654560#/?channel=COM_LET</x:v>
      </x:c>
      <x:c r="N935" s="15" t="str">
        <x:v>https://fennwright.co.uk/property/26-morses-lane-industrial-estate-brightlingsea-essex-co7/
https://www.rightmove.co.uk/properties/767059970115472#/?channel=COM_LET</x:v>
      </x:c>
    </x:row>
    <x:row r="936" ht="42" customHeight="1">
      <x:c r="A936" s="15" t="str">
        <x:v>Colchester</x:v>
      </x:c>
      <x:c r="B936" s="15" t="str">
        <x:v>Riverside Business Park</x:v>
      </x:c>
      <x:c r="C936" s="15" t="str">
        <x:v>Earls Colne</x:v>
      </x:c>
      <x:c r="D936" s="14" t="n">
        <x:v>3360</x:v>
      </x:c>
      <x:c r="E936" s="30" t="str">
        <x:v>Nearby</x:v>
      </x:c>
      <x:c r="F936" s="30" t="str">
        <x:v>Estate / grouped industrial area</x:v>
      </x:c>
      <x:c r="G936" s="14" t="n">
        <x:f>COUNTIFS('Unit details'!$B$1766:$B$1766,$A936,'Unit details'!$V$1766:$V$1766,$A936&amp;" — "&amp;$B936,'Unit details'!$H$1766:$H$1766,"Current",'Unit details'!$E$1766:$E$1766,"Town")</x:f>
        <x:v>0</x:v>
      </x:c>
      <x:c r="H936" s="14" t="n">
        <x:f>COUNTIFS('Unit details'!$B$1766:$B$1766,$A936,'Unit details'!$V$1766:$V$1766,$A936&amp;" — "&amp;$B936,'Unit details'!$H$1766:$H$1766,"Current",'Unit details'!$E$1766:$E$1766,"Nearby")</x:f>
        <x:v>1</x:v>
      </x:c>
      <x:c r="I936" s="14" t="n">
        <x:f>COUNTIFS('Unit details'!$B$1766:$B$1766,$A936,'Unit details'!$V$1766:$V$1766,$A936&amp;" — "&amp;$B936,'Unit details'!$H$1766:$H$1766,"Current")</x:f>
        <x:v>1</x:v>
      </x:c>
      <x:c r="J936" s="14" t="n">
        <x:f>SUMIFS('Unit details'!$Y$1766:$Y$1766,'Unit details'!$B$1766:$B$1766,$A936,'Unit details'!$V$1766:$V$1766,$A936&amp;" — "&amp;$B936,'Unit details'!$H$1766:$H$1766,"Future")</x:f>
        <x:v>0</x:v>
      </x:c>
      <x:c r="K936" s="14" t="n">
        <x:f>COUNTIFS('Unit details'!$B$1766:$B$1766,$A936,'Unit details'!$V$1766:$V$1766,$A936&amp;" — "&amp;$B936,'Unit details'!$H$1766:$H$1766,"Uncertain")</x:f>
        <x:v>0</x:v>
      </x:c>
      <x:c r="L936" s="15" t="str">
        <x:v>Identified from current advertising; named scheme does not itself establish any exact number of vacant units.</x:v>
      </x:c>
      <x:c r="M936" s="15" t="str">
        <x:v>https://www.zoopla.co.uk/to-rent/commercial/details/72824709/</x:v>
      </x:c>
      <x:c r="N936" s="15" t="str">
        <x:v>https://www.rightmove.co.uk/properties/173994590#/?channel=COM_LET</x:v>
      </x:c>
    </x:row>
    <x:row r="937" ht="42" customHeight="1">
      <x:c r="A937" s="15" t="str">
        <x:v>Colchester</x:v>
      </x:c>
      <x:c r="B937" s="15" t="str">
        <x:v>Standalone / estate not named</x:v>
      </x:c>
      <x:c r="C937" s="15" t="str">
        <x:v>Great Bromley</x:v>
      </x:c>
      <x:c r="D937" s="14"/>
      <x:c r="E937" s="30" t="str">
        <x:v>Nearby</x:v>
      </x:c>
      <x:c r="F937" s="30" t="str">
        <x:v>Standalone / other premises</x:v>
      </x:c>
      <x:c r="G937" s="14" t="n">
        <x:f>COUNTIFS('Unit details'!$B$1767:$B$1803,$A937,'Unit details'!$V$1767:$V$1803,$A937&amp;" — "&amp;$B937,'Unit details'!$H$1767:$H$1803,"Current",'Unit details'!$E$1767:$E$1803,"Town")</x:f>
        <x:v>23</x:v>
      </x:c>
      <x:c r="H937" s="14" t="n">
        <x:f>COUNTIFS('Unit details'!$B$1767:$B$1803,$A937,'Unit details'!$V$1767:$V$1803,$A937&amp;" — "&amp;$B937,'Unit details'!$H$1767:$H$1803,"Current",'Unit details'!$E$1767:$E$1803,"Nearby")</x:f>
        <x:v>3</x:v>
      </x:c>
      <x:c r="I937" s="14" t="n">
        <x:f>COUNTIFS('Unit details'!$B$1767:$B$1803,$A937,'Unit details'!$V$1767:$V$1803,$A937&amp;" — "&amp;$B937,'Unit details'!$H$1767:$H$1803,"Current")</x:f>
        <x:v>26</x:v>
      </x:c>
      <x:c r="J937" s="14" t="n">
        <x:f>SUMIFS('Unit details'!$Y$1767:$Y$1803,'Unit details'!$B$1767:$B$1803,$A937,'Unit details'!$V$1767:$V$1803,$A937&amp;" — "&amp;$B937,'Unit details'!$H$1767:$H$1803,"Future")</x:f>
        <x:v>0</x:v>
      </x:c>
      <x:c r="K937" s="14" t="n">
        <x:f>COUNTIFS('Unit details'!$B$1767:$B$1803,$A937,'Unit details'!$V$1767:$V$1803,$A937&amp;" — "&amp;$B937,'Unit details'!$H$1767:$H$1803,"Uncertain")</x:f>
        <x:v>2</x:v>
      </x:c>
      <x:c r="L937" s="15" t="str">
        <x:v>Identified from marketing. Estate inventory is a minimum of evidenced named areas, not a council stock census.</x:v>
      </x:c>
      <x:c r="M937" s="15" t="str">
        <x:v>https://www.rightmove.co.uk/properties/743349879995441#/?channel=COM_LET</x:v>
      </x:c>
      <x:c r="N937" s="15" t="str"/>
    </x:row>
    <x:row r="938" ht="42" customHeight="1">
      <x:c r="A938" s="15" t="str">
        <x:v>Colchester</x:v>
      </x:c>
      <x:c r="B938" s="15" t="str">
        <x:v>Standalone: Pond Barn, Great Bromley, Essex</x:v>
      </x:c>
      <x:c r="C938" s="15" t="str">
        <x:v>Great Bromley</x:v>
      </x:c>
      <x:c r="D938" s="14"/>
      <x:c r="E938" s="30" t="str">
        <x:v>Nearby</x:v>
      </x:c>
      <x:c r="F938" s="30" t="str">
        <x:v>Standalone / other premises</x:v>
      </x:c>
      <x:c r="G938" s="14" t="n">
        <x:f>COUNTIFS('Unit details'!$B$4039:$B$4039,$A938,'Unit details'!$V$4039:$V$4039,$A938&amp;" — "&amp;$B938,'Unit details'!$H$4039:$H$4039,"Current",'Unit details'!$E$4039:$E$4039,"Town")</x:f>
        <x:v>0</x:v>
      </x:c>
      <x:c r="H938" s="14" t="n">
        <x:f>COUNTIFS('Unit details'!$B$4039:$B$4039,$A938,'Unit details'!$V$4039:$V$4039,$A938&amp;" — "&amp;$B938,'Unit details'!$H$4039:$H$4039,"Current",'Unit details'!$E$4039:$E$4039,"Nearby")</x:f>
        <x:v>0</x:v>
      </x:c>
      <x:c r="I938" s="14" t="n">
        <x:f>COUNTIFS('Unit details'!$B$4039:$B$4039,$A938,'Unit details'!$V$4039:$V$4039,$A938&amp;" — "&amp;$B938,'Unit details'!$H$4039:$H$4039,"Current")</x:f>
        <x:v>0</x:v>
      </x:c>
      <x:c r="J938" s="14" t="n">
        <x:f>SUMIFS('Unit details'!$Y$4039:$Y$4039,'Unit details'!$B$4039:$B$4039,$A938,'Unit details'!$V$4039:$V$4039,$A938&amp;" — "&amp;$B938,'Unit details'!$H$4039:$H$4039,"Future")</x:f>
        <x:v>0</x:v>
      </x:c>
      <x:c r="K938" s="14" t="n">
        <x:f>COUNTIFS('Unit details'!$B$4039:$B$4039,$A938,'Unit details'!$V$4039:$V$4039,$A938&amp;" — "&amp;$B938,'Unit details'!$H$4039:$H$4039,"Uncertain")</x:f>
        <x:v>0</x:v>
      </x:c>
      <x:c r="L938" s="15" t="str">
        <x:v>Identified from current advertising; named scheme does not itself establish any exact number of vacant units.</x:v>
      </x:c>
      <x:c r="M938" s="15" t="str">
        <x:v>https://www.rightmove.co.uk/properties/743349879995441#/?channel=COM_LET</x:v>
      </x:c>
      <x:c r="N938" s="15" t="str"/>
    </x:row>
    <x:row r="939" ht="42" customHeight="1">
      <x:c r="A939" s="15" t="str">
        <x:v>Colchester</x:v>
      </x:c>
      <x:c r="B939" s="15" t="str">
        <x:v>Standalone: Pond Barn, Hall Road, Great Bromley, Essex</x:v>
      </x:c>
      <x:c r="C939" s="15" t="str">
        <x:v>Great Bromley</x:v>
      </x:c>
      <x:c r="D939" s="14"/>
      <x:c r="E939" s="30" t="str">
        <x:v>Nearby</x:v>
      </x:c>
      <x:c r="F939" s="30" t="str">
        <x:v>Standalone / other premises</x:v>
      </x:c>
      <x:c r="G939" s="14" t="n">
        <x:f>COUNTIFS('Unit details'!$B$4039:$B$4039,$A939,'Unit details'!$V$4039:$V$4039,$A939&amp;" — "&amp;$B939,'Unit details'!$H$4039:$H$4039,"Current",'Unit details'!$E$4039:$E$4039,"Town")</x:f>
        <x:v>0</x:v>
      </x:c>
      <x:c r="H939" s="14" t="n">
        <x:f>COUNTIFS('Unit details'!$B$4039:$B$4039,$A939,'Unit details'!$V$4039:$V$4039,$A939&amp;" — "&amp;$B939,'Unit details'!$H$4039:$H$4039,"Current",'Unit details'!$E$4039:$E$4039,"Nearby")</x:f>
        <x:v>0</x:v>
      </x:c>
      <x:c r="I939" s="14" t="n">
        <x:f>COUNTIFS('Unit details'!$B$4039:$B$4039,$A939,'Unit details'!$V$4039:$V$4039,$A939&amp;" — "&amp;$B939,'Unit details'!$H$4039:$H$4039,"Current")</x:f>
        <x:v>0</x:v>
      </x:c>
      <x:c r="J939" s="14" t="n">
        <x:f>SUMIFS('Unit details'!$Y$4039:$Y$4039,'Unit details'!$B$4039:$B$4039,$A939,'Unit details'!$V$4039:$V$4039,$A939&amp;" — "&amp;$B939,'Unit details'!$H$4039:$H$4039,"Future")</x:f>
        <x:v>0</x:v>
      </x:c>
      <x:c r="K939" s="14" t="n">
        <x:f>COUNTIFS('Unit details'!$B$4039:$B$4039,$A939,'Unit details'!$V$4039:$V$4039,$A939&amp;" — "&amp;$B939,'Unit details'!$H$4039:$H$4039,"Uncertain")</x:f>
        <x:v>0</x:v>
      </x:c>
      <x:c r="L939" s="15" t="str">
        <x:v>Identified from current advertising; named scheme does not itself establish any exact number of vacant units.</x:v>
      </x:c>
      <x:c r="M939" s="15" t="str">
        <x:v>https://www.rightmove.co.uk/properties/779964713019841#/?channel=COM_LET</x:v>
      </x:c>
      <x:c r="N939" s="15" t="str"/>
    </x:row>
    <x:row r="940" ht="42" customHeight="1">
      <x:c r="A940" s="15" t="str">
        <x:v>Colchester</x:v>
      </x:c>
      <x:c r="B940" s="15" t="str">
        <x:v>Standalone: within an established business courtyard on Station Road, Earls Colne. ... Warehouse Reduced</x:v>
      </x:c>
      <x:c r="C940" s="15" t="str">
        <x:v>Earls Colne</x:v>
      </x:c>
      <x:c r="D940" s="14" t="n">
        <x:v>3360</x:v>
      </x:c>
      <x:c r="E940" s="30" t="str">
        <x:v>Nearby</x:v>
      </x:c>
      <x:c r="F940" s="30" t="str">
        <x:v>Standalone / other premises</x:v>
      </x:c>
      <x:c r="G940" s="14" t="n">
        <x:f>COUNTIFS('Unit details'!$B$4039:$B$4039,$A940,'Unit details'!$V$4039:$V$4039,$A940&amp;" — "&amp;$B940,'Unit details'!$H$4039:$H$4039,"Current",'Unit details'!$E$4039:$E$4039,"Town")</x:f>
        <x:v>0</x:v>
      </x:c>
      <x:c r="H940" s="14" t="n">
        <x:f>COUNTIFS('Unit details'!$B$4039:$B$4039,$A940,'Unit details'!$V$4039:$V$4039,$A940&amp;" — "&amp;$B940,'Unit details'!$H$4039:$H$4039,"Current",'Unit details'!$E$4039:$E$4039,"Nearby")</x:f>
        <x:v>0</x:v>
      </x:c>
      <x:c r="I940" s="14" t="n">
        <x:f>COUNTIFS('Unit details'!$B$4039:$B$4039,$A940,'Unit details'!$V$4039:$V$4039,$A940&amp;" — "&amp;$B940,'Unit details'!$H$4039:$H$4039,"Current")</x:f>
        <x:v>0</x:v>
      </x:c>
      <x:c r="J940" s="14" t="n">
        <x:f>SUMIFS('Unit details'!$Y$4039:$Y$4039,'Unit details'!$B$4039:$B$4039,$A940,'Unit details'!$V$4039:$V$4039,$A940&amp;" — "&amp;$B940,'Unit details'!$H$4039:$H$4039,"Future")</x:f>
        <x:v>0</x:v>
      </x:c>
      <x:c r="K940" s="14" t="n">
        <x:f>COUNTIFS('Unit details'!$B$4039:$B$4039,$A940,'Unit details'!$V$4039:$V$4039,$A940&amp;" — "&amp;$B940,'Unit details'!$H$4039:$H$4039,"Uncertain")</x:f>
        <x:v>0</x:v>
      </x:c>
      <x:c r="L940" s="15" t="str">
        <x:v>Identified from current advertising; named scheme does not itself establish any exact number of vacant units.</x:v>
      </x:c>
      <x:c r="M940" s="15" t="str">
        <x:v>https://www.zoopla.co.uk/to-rent/commercial/details/72108295/</x:v>
      </x:c>
      <x:c r="N940" s="15" t="str"/>
    </x:row>
    <x:row r="941" ht="62" customHeight="1">
      <x:c r="A941" s="15" t="str">
        <x:v>Colchester</x:v>
      </x:c>
      <x:c r="B941" s="15" t="str">
        <x:v>Systematic Business Park</x:v>
      </x:c>
      <x:c r="C941" s="15" t="str">
        <x:v>Ardleigh</x:v>
      </x:c>
      <x:c r="D941" s="14" t="n">
        <x:v>1040</x:v>
      </x:c>
      <x:c r="E941" s="30" t="str">
        <x:v>Nearby</x:v>
      </x:c>
      <x:c r="F941" s="30" t="str">
        <x:v>Estate / grouped industrial area</x:v>
      </x:c>
      <x:c r="G941" s="14" t="n">
        <x:f>COUNTIFS('Unit details'!$B$4039:$B$4039,$A941,'Unit details'!$V$4039:$V$4039,$A941&amp;" — "&amp;$B941,'Unit details'!$H$4039:$H$4039,"Current",'Unit details'!$E$4039:$E$4039,"Town")</x:f>
        <x:v>0</x:v>
      </x:c>
      <x:c r="H941" s="14" t="n">
        <x:f>COUNTIFS('Unit details'!$B$4039:$B$4039,$A941,'Unit details'!$V$4039:$V$4039,$A941&amp;" — "&amp;$B941,'Unit details'!$H$4039:$H$4039,"Current",'Unit details'!$E$4039:$E$4039,"Nearby")</x:f>
        <x:v>0</x:v>
      </x:c>
      <x:c r="I941" s="14" t="n">
        <x:f>COUNTIFS('Unit details'!$B$4039:$B$4039,$A941,'Unit details'!$V$4039:$V$4039,$A941&amp;" — "&amp;$B941,'Unit details'!$H$4039:$H$4039,"Current")</x:f>
        <x:v>0</x:v>
      </x:c>
      <x:c r="J941" s="14" t="n">
        <x:f>SUMIFS('Unit details'!$Y$4039:$Y$4039,'Unit details'!$B$4039:$B$4039,$A941,'Unit details'!$V$4039:$V$4039,$A941&amp;" — "&amp;$B941,'Unit details'!$H$4039:$H$4039,"Future")</x:f>
        <x:v>0</x:v>
      </x:c>
      <x:c r="K941" s="14" t="n">
        <x:f>COUNTIFS('Unit details'!$B$4039:$B$4039,$A941,'Unit details'!$V$4039:$V$4039,$A941&amp;" — "&amp;$B941,'Unit details'!$H$4039:$H$4039,"Uncertain")</x:f>
        <x:v>0</x:v>
      </x:c>
      <x:c r="L941" s="15" t="str">
        <x:v>Identified from current advertising; named scheme does not itself establish any exact number of vacant units. Further unit-specific sources are in Unit details.</x:v>
      </x:c>
      <x:c r="M941" s="15" t="str">
        <x:v>https://www.zoopla.co.uk/to-rent/commercial/details/72594017/</x:v>
      </x:c>
      <x:c r="N941" s="15" t="str">
        <x:v>https://www.rightmove.co.uk/properties/760552939511489#/?channel=COM_LET
https://fennwright.co.uk/property/systematic-business-park-old-ipswich-road-ardleigh-colchester-essex-co7/</x:v>
      </x:c>
    </x:row>
    <x:row r="942" ht="42" customHeight="1">
      <x:c r="A942" s="15" t="str">
        <x:v>Colchester</x:v>
      </x:c>
      <x:c r="B942" s="15" t="str">
        <x:v>Angora Business Park</x:v>
      </x:c>
      <x:c r="C942" s="15" t="str">
        <x:v>Colchester</x:v>
      </x:c>
      <x:c r="D942" s="14" t="n">
        <x:v>130245</x:v>
      </x:c>
      <x:c r="E942" s="30" t="str">
        <x:v>Town</x:v>
      </x:c>
      <x:c r="F942" s="30" t="str">
        <x:v>Estate / grouped industrial area</x:v>
      </x:c>
      <x:c r="G942" s="14" t="n">
        <x:f>COUNTIFS('Unit details'!$B$1770:$B$1770,$A942,'Unit details'!$V$1770:$V$1770,$A942&amp;" — "&amp;$B942,'Unit details'!$H$1770:$H$1770,"Current",'Unit details'!$E$1770:$E$1770,"Town")</x:f>
        <x:v>1</x:v>
      </x:c>
      <x:c r="H942" s="14" t="n">
        <x:f>COUNTIFS('Unit details'!$B$1770:$B$1770,$A942,'Unit details'!$V$1770:$V$1770,$A942&amp;" — "&amp;$B942,'Unit details'!$H$1770:$H$1770,"Current",'Unit details'!$E$1770:$E$1770,"Nearby")</x:f>
        <x:v>0</x:v>
      </x:c>
      <x:c r="I942" s="14" t="n">
        <x:f>COUNTIFS('Unit details'!$B$1770:$B$1770,$A942,'Unit details'!$V$1770:$V$1770,$A942&amp;" — "&amp;$B942,'Unit details'!$H$1770:$H$1770,"Current")</x:f>
        <x:v>1</x:v>
      </x:c>
      <x:c r="J942" s="14" t="n">
        <x:f>SUMIFS('Unit details'!$Y$1770:$Y$1770,'Unit details'!$B$1770:$B$1770,$A942,'Unit details'!$V$1770:$V$1770,$A942&amp;" — "&amp;$B942,'Unit details'!$H$1770:$H$1770,"Future")</x:f>
        <x:v>0</x:v>
      </x:c>
      <x:c r="K942" s="14" t="n">
        <x:f>COUNTIFS('Unit details'!$B$1770:$B$1770,$A942,'Unit details'!$V$1770:$V$1770,$A942&amp;" — "&amp;$B942,'Unit details'!$H$1770:$H$1770,"Uncertain")</x:f>
        <x:v>0</x:v>
      </x:c>
      <x:c r="L942" s="15" t="str">
        <x:v>Identified from current advertising; named scheme does not itself establish any exact number of vacant units.</x:v>
      </x:c>
      <x:c r="M942" s="15" t="str">
        <x:v>https://www.rightmove.co.uk/properties/760553837070593#/?channel=COM_LET</x:v>
      </x:c>
      <x:c r="N942" s="15" t="str"/>
    </x:row>
    <x:row r="943" ht="49" customHeight="1">
      <x:c r="A943" s="15" t="str">
        <x:v>Colchester</x:v>
      </x:c>
      <x:c r="B943" s="15" t="str">
        <x:v>Davey Close Trade Park</x:v>
      </x:c>
      <x:c r="C943" s="15" t="str">
        <x:v>Colchester</x:v>
      </x:c>
      <x:c r="D943" s="14" t="n">
        <x:v>130245</x:v>
      </x:c>
      <x:c r="E943" s="30" t="str">
        <x:v>Town</x:v>
      </x:c>
      <x:c r="F943" s="30" t="str">
        <x:v>Estate / grouped industrial area</x:v>
      </x:c>
      <x:c r="G943" s="14" t="n">
        <x:f>COUNTIFS('Unit details'!$B$1771:$B$1772,$A943,'Unit details'!$V$1771:$V$1772,$A943&amp;" — "&amp;$B943,'Unit details'!$H$1771:$H$1772,"Current",'Unit details'!$E$1771:$E$1772,"Town")</x:f>
        <x:v>2</x:v>
      </x:c>
      <x:c r="H943" s="14" t="n">
        <x:f>COUNTIFS('Unit details'!$B$1771:$B$1772,$A943,'Unit details'!$V$1771:$V$1772,$A943&amp;" — "&amp;$B943,'Unit details'!$H$1771:$H$1772,"Current",'Unit details'!$E$1771:$E$1772,"Nearby")</x:f>
        <x:v>0</x:v>
      </x:c>
      <x:c r="I943" s="14" t="n">
        <x:f>COUNTIFS('Unit details'!$B$1771:$B$1772,$A943,'Unit details'!$V$1771:$V$1772,$A943&amp;" — "&amp;$B943,'Unit details'!$H$1771:$H$1772,"Current")</x:f>
        <x:v>2</x:v>
      </x:c>
      <x:c r="J943" s="14" t="n">
        <x:f>SUMIFS('Unit details'!$Y$1771:$Y$1772,'Unit details'!$B$1771:$B$1772,$A943,'Unit details'!$V$1771:$V$1772,$A943&amp;" — "&amp;$B943,'Unit details'!$H$1771:$H$1772,"Future")</x:f>
        <x:v>0</x:v>
      </x:c>
      <x:c r="K943" s="14" t="n">
        <x:f>COUNTIFS('Unit details'!$B$1771:$B$1772,$A943,'Unit details'!$V$1771:$V$1772,$A943&amp;" — "&amp;$B943,'Unit details'!$H$1771:$H$1772,"Uncertain")</x:f>
        <x:v>0</x:v>
      </x:c>
      <x:c r="L943" s="15" t="str">
        <x:v>Identified from current advertising; named scheme does not itself establish any exact number of vacant units.</x:v>
      </x:c>
      <x:c r="M943" s="15" t="str">
        <x:v>https://www.zoopla.co.uk/to-rent/commercial/details/72360767/</x:v>
      </x:c>
      <x:c r="N943" s="15" t="str">
        <x:v>https://www.zoopla.co.uk/to-rent/commercial/details/66375209/
https://www.rightmove.co.uk/properties/754426548153312#/?channel=COM_LET</x:v>
      </x:c>
    </x:row>
    <x:row r="944" ht="62" customHeight="1">
      <x:c r="A944" s="15" t="str">
        <x:v>Colchester</x:v>
      </x:c>
      <x:c r="B944" s="15" t="str">
        <x:v>Grange Way Business Park</x:v>
      </x:c>
      <x:c r="C944" s="15" t="str">
        <x:v>Colchester</x:v>
      </x:c>
      <x:c r="D944" s="14" t="n">
        <x:v>130245</x:v>
      </x:c>
      <x:c r="E944" s="30" t="str">
        <x:v>Town</x:v>
      </x:c>
      <x:c r="F944" s="30" t="str">
        <x:v>Estate / grouped industrial area</x:v>
      </x:c>
      <x:c r="G944" s="14" t="n">
        <x:f>COUNTIFS('Unit details'!$B$1773:$B$1776,$A944,'Unit details'!$V$1773:$V$1776,$A944&amp;" — "&amp;$B944,'Unit details'!$H$1773:$H$1776,"Current",'Unit details'!$E$1773:$E$1776,"Town")</x:f>
        <x:v>4</x:v>
      </x:c>
      <x:c r="H944" s="14" t="n">
        <x:f>COUNTIFS('Unit details'!$B$1773:$B$1776,$A944,'Unit details'!$V$1773:$V$1776,$A944&amp;" — "&amp;$B944,'Unit details'!$H$1773:$H$1776,"Current",'Unit details'!$E$1773:$E$1776,"Nearby")</x:f>
        <x:v>0</x:v>
      </x:c>
      <x:c r="I944" s="14" t="n">
        <x:f>COUNTIFS('Unit details'!$B$1773:$B$1776,$A944,'Unit details'!$V$1773:$V$1776,$A944&amp;" — "&amp;$B944,'Unit details'!$H$1773:$H$1776,"Current")</x:f>
        <x:v>4</x:v>
      </x:c>
      <x:c r="J944" s="14" t="n">
        <x:f>SUMIFS('Unit details'!$Y$1773:$Y$1776,'Unit details'!$B$1773:$B$1776,$A944,'Unit details'!$V$1773:$V$1776,$A944&amp;" — "&amp;$B944,'Unit details'!$H$1773:$H$1776,"Future")</x:f>
        <x:v>0</x:v>
      </x:c>
      <x:c r="K944" s="14" t="n">
        <x:f>COUNTIFS('Unit details'!$B$1773:$B$1776,$A944,'Unit details'!$V$1773:$V$1776,$A944&amp;" — "&amp;$B944,'Unit details'!$H$1773:$H$1776,"Uncertain")</x:f>
        <x:v>0</x:v>
      </x:c>
      <x:c r="L944" s="15" t="str">
        <x:v>Identified from current advertising; named scheme does not itself establish any exact number of vacant units. Further unit-specific sources are in Unit details.</x:v>
      </x:c>
      <x:c r="M944" s="15" t="str">
        <x:v>https://www.rightmove.co.uk/properties/760553988125985#/?channel=COM_LET</x:v>
      </x:c>
      <x:c r="N944" s="15" t="str">
        <x:v>https://fennwright.co.uk/property/unit-4-grange-way-business-park-grange-way-colchester-essex-co2/
https://www.rightmove.co.uk/properties/778333305153952#/?channel=COM_LET</x:v>
      </x:c>
    </x:row>
    <x:row r="945" ht="42" customHeight="1">
      <x:c r="A945" s="15" t="str">
        <x:v>Colchester</x:v>
      </x:c>
      <x:c r="B945" s="15" t="str">
        <x:v>Moorside Business Park</x:v>
      </x:c>
      <x:c r="C945" s="15" t="str">
        <x:v>Colchester</x:v>
      </x:c>
      <x:c r="D945" s="14" t="n">
        <x:v>130245</x:v>
      </x:c>
      <x:c r="E945" s="30" t="str">
        <x:v>Town</x:v>
      </x:c>
      <x:c r="F945" s="30" t="str">
        <x:v>Estate / grouped industrial area</x:v>
      </x:c>
      <x:c r="G945" s="14" t="n">
        <x:f>COUNTIFS('Unit details'!$B$1777:$B$1777,$A945,'Unit details'!$V$1777:$V$1777,$A945&amp;" — "&amp;$B945,'Unit details'!$H$1777:$H$1777,"Current",'Unit details'!$E$1777:$E$1777,"Town")</x:f>
        <x:v>1</x:v>
      </x:c>
      <x:c r="H945" s="14" t="n">
        <x:f>COUNTIFS('Unit details'!$B$1777:$B$1777,$A945,'Unit details'!$V$1777:$V$1777,$A945&amp;" — "&amp;$B945,'Unit details'!$H$1777:$H$1777,"Current",'Unit details'!$E$1777:$E$1777,"Nearby")</x:f>
        <x:v>0</x:v>
      </x:c>
      <x:c r="I945" s="14" t="n">
        <x:f>COUNTIFS('Unit details'!$B$1777:$B$1777,$A945,'Unit details'!$V$1777:$V$1777,$A945&amp;" — "&amp;$B945,'Unit details'!$H$1777:$H$1777,"Current")</x:f>
        <x:v>1</x:v>
      </x:c>
      <x:c r="J945" s="14" t="n">
        <x:f>SUMIFS('Unit details'!$Y$1777:$Y$1777,'Unit details'!$B$1777:$B$1777,$A945,'Unit details'!$V$1777:$V$1777,$A945&amp;" — "&amp;$B945,'Unit details'!$H$1777:$H$1777,"Future")</x:f>
        <x:v>0</x:v>
      </x:c>
      <x:c r="K945" s="14" t="n">
        <x:f>COUNTIFS('Unit details'!$B$1777:$B$1777,$A945,'Unit details'!$V$1777:$V$1777,$A945&amp;" — "&amp;$B945,'Unit details'!$H$1777:$H$1777,"Uncertain")</x:f>
        <x:v>0</x:v>
      </x:c>
      <x:c r="L945" s="15" t="str">
        <x:v>Identified from current advertising; named scheme does not itself establish any exact number of vacant units.</x:v>
      </x:c>
      <x:c r="M945" s="15" t="str">
        <x:v>https://www.rightmove.co.uk/properties/771464867887777#/?channel=COM_LET</x:v>
      </x:c>
      <x:c r="N945" s="15" t="str">
        <x:v>https://fennwright.co.uk/property/30-moorside-business-park-moorside-colchester-essex-co1/</x:v>
      </x:c>
    </x:row>
    <x:row r="946" ht="42" customHeight="1">
      <x:c r="A946" s="15" t="str">
        <x:v>Colchester</x:v>
      </x:c>
      <x:c r="B946" s="15" t="str">
        <x:v>Severalls Industrial Park</x:v>
      </x:c>
      <x:c r="C946" s="15" t="str">
        <x:v>Colchester</x:v>
      </x:c>
      <x:c r="D946" s="14" t="n">
        <x:v>130245</x:v>
      </x:c>
      <x:c r="E946" s="30" t="str">
        <x:v>Town</x:v>
      </x:c>
      <x:c r="F946" s="30" t="str">
        <x:v>Estate / grouped industrial area</x:v>
      </x:c>
      <x:c r="G946" s="14" t="n">
        <x:f>COUNTIFS('Unit details'!$B$1778:$B$1778,$A946,'Unit details'!$V$1778:$V$1778,$A946&amp;" — "&amp;$B946,'Unit details'!$H$1778:$H$1778,"Current",'Unit details'!$E$1778:$E$1778,"Town")</x:f>
        <x:v>0</x:v>
      </x:c>
      <x:c r="H946" s="14" t="n">
        <x:f>COUNTIFS('Unit details'!$B$1778:$B$1778,$A946,'Unit details'!$V$1778:$V$1778,$A946&amp;" — "&amp;$B946,'Unit details'!$H$1778:$H$1778,"Current",'Unit details'!$E$1778:$E$1778,"Nearby")</x:f>
        <x:v>0</x:v>
      </x:c>
      <x:c r="I946" s="14" t="n">
        <x:f>COUNTIFS('Unit details'!$B$1778:$B$1778,$A946,'Unit details'!$V$1778:$V$1778,$A946&amp;" — "&amp;$B946,'Unit details'!$H$1778:$H$1778,"Current")</x:f>
        <x:v>0</x:v>
      </x:c>
      <x:c r="J946" s="14" t="n">
        <x:f>SUMIFS('Unit details'!$Y$1778:$Y$1778,'Unit details'!$B$1778:$B$1778,$A946,'Unit details'!$V$1778:$V$1778,$A946&amp;" — "&amp;$B946,'Unit details'!$H$1778:$H$1778,"Future")</x:f>
        <x:v>0</x:v>
      </x:c>
      <x:c r="K946" s="14" t="n">
        <x:f>COUNTIFS('Unit details'!$B$1778:$B$1778,$A946,'Unit details'!$V$1778:$V$1778,$A946&amp;" — "&amp;$B946,'Unit details'!$H$1778:$H$1778,"Uncertain")</x:f>
        <x:v>1</x:v>
      </x:c>
      <x:c r="L946" s="15" t="str">
        <x:v>Identified from current advertising; named scheme does not itself establish any exact number of vacant units.</x:v>
      </x:c>
      <x:c r="M946" s="15" t="str">
        <x:v>https://fennwright.co.uk/property/graphic-house-telford-way-severalls-industrial-park-colchester-essex-co4/</x:v>
      </x:c>
      <x:c r="N946" s="15" t="str">
        <x:v>https://fennwright.co.uk/property/1a-charter-court-newcomen-way-colchester-essex-co4/</x:v>
      </x:c>
    </x:row>
    <x:row r="947" ht="42" customHeight="1">
      <x:c r="A947" s="15" t="str">
        <x:v>Colchester</x:v>
      </x:c>
      <x:c r="B947" s="15" t="str">
        <x:v>Standalone: 1 Oyster Park, Greenstead Road, Colchester, Essex, CO1</x:v>
      </x:c>
      <x:c r="C947" s="15" t="str">
        <x:v>Colchester</x:v>
      </x:c>
      <x:c r="D947" s="14" t="n">
        <x:v>130245</x:v>
      </x:c>
      <x:c r="E947" s="30" t="str">
        <x:v>Town</x:v>
      </x:c>
      <x:c r="F947" s="30" t="str">
        <x:v>Standalone / other premises</x:v>
      </x:c>
      <x:c r="G947" s="14" t="n">
        <x:f>COUNTIFS('Unit details'!$B$4039:$B$4039,$A947,'Unit details'!$V$4039:$V$4039,$A947&amp;" — "&amp;$B947,'Unit details'!$H$4039:$H$4039,"Current",'Unit details'!$E$4039:$E$4039,"Town")</x:f>
        <x:v>0</x:v>
      </x:c>
      <x:c r="H947" s="14" t="n">
        <x:f>COUNTIFS('Unit details'!$B$4039:$B$4039,$A947,'Unit details'!$V$4039:$V$4039,$A947&amp;" — "&amp;$B947,'Unit details'!$H$4039:$H$4039,"Current",'Unit details'!$E$4039:$E$4039,"Nearby")</x:f>
        <x:v>0</x:v>
      </x:c>
      <x:c r="I947" s="14" t="n">
        <x:f>COUNTIFS('Unit details'!$B$4039:$B$4039,$A947,'Unit details'!$V$4039:$V$4039,$A947&amp;" — "&amp;$B947,'Unit details'!$H$4039:$H$4039,"Current")</x:f>
        <x:v>0</x:v>
      </x:c>
      <x:c r="J947" s="14" t="n">
        <x:f>SUMIFS('Unit details'!$Y$4039:$Y$4039,'Unit details'!$B$4039:$B$4039,$A947,'Unit details'!$V$4039:$V$4039,$A947&amp;" — "&amp;$B947,'Unit details'!$H$4039:$H$4039,"Future")</x:f>
        <x:v>0</x:v>
      </x:c>
      <x:c r="K947" s="14" t="n">
        <x:f>COUNTIFS('Unit details'!$B$4039:$B$4039,$A947,'Unit details'!$V$4039:$V$4039,$A947&amp;" — "&amp;$B947,'Unit details'!$H$4039:$H$4039,"Uncertain")</x:f>
        <x:v>0</x:v>
      </x:c>
      <x:c r="L947" s="15" t="str">
        <x:v>Identified from current advertising; named scheme does not itself establish any exact number of vacant units.</x:v>
      </x:c>
      <x:c r="M947" s="15" t="str">
        <x:v>https://www.rightmove.co.uk/properties/782325938524944#/?channel=COM_LET</x:v>
      </x:c>
      <x:c r="N947" s="15" t="str">
        <x:v>https://fennwright.co.uk/property/1-oyster-park-greenstead-road-colchester-essex-co1/</x:v>
      </x:c>
    </x:row>
    <x:row r="948" ht="42" customHeight="1">
      <x:c r="A948" s="15" t="str">
        <x:v>Colchester</x:v>
      </x:c>
      <x:c r="B948" s="15" t="str">
        <x:v>Standalone: 1,500sqft Warehouse To Let near Colchester</x:v>
      </x:c>
      <x:c r="C948" s="15" t="str">
        <x:v>Colchester</x:v>
      </x:c>
      <x:c r="D948" s="14" t="n">
        <x:v>130245</x:v>
      </x:c>
      <x:c r="E948" s="30" t="str">
        <x:v>Town</x:v>
      </x:c>
      <x:c r="F948" s="30" t="str">
        <x:v>Standalone / other premises</x:v>
      </x:c>
      <x:c r="G948" s="14" t="n">
        <x:f>COUNTIFS('Unit details'!$B$4039:$B$4039,$A948,'Unit details'!$V$4039:$V$4039,$A948&amp;" — "&amp;$B948,'Unit details'!$H$4039:$H$4039,"Current",'Unit details'!$E$4039:$E$4039,"Town")</x:f>
        <x:v>0</x:v>
      </x:c>
      <x:c r="H948" s="14" t="n">
        <x:f>COUNTIFS('Unit details'!$B$4039:$B$4039,$A948,'Unit details'!$V$4039:$V$4039,$A948&amp;" — "&amp;$B948,'Unit details'!$H$4039:$H$4039,"Current",'Unit details'!$E$4039:$E$4039,"Nearby")</x:f>
        <x:v>0</x:v>
      </x:c>
      <x:c r="I948" s="14" t="n">
        <x:f>COUNTIFS('Unit details'!$B$4039:$B$4039,$A948,'Unit details'!$V$4039:$V$4039,$A948&amp;" — "&amp;$B948,'Unit details'!$H$4039:$H$4039,"Current")</x:f>
        <x:v>0</x:v>
      </x:c>
      <x:c r="J948" s="14" t="n">
        <x:f>SUMIFS('Unit details'!$Y$4039:$Y$4039,'Unit details'!$B$4039:$B$4039,$A948,'Unit details'!$V$4039:$V$4039,$A948&amp;" — "&amp;$B948,'Unit details'!$H$4039:$H$4039,"Future")</x:f>
        <x:v>0</x:v>
      </x:c>
      <x:c r="K948" s="14" t="n">
        <x:f>COUNTIFS('Unit details'!$B$4039:$B$4039,$A948,'Unit details'!$V$4039:$V$4039,$A948&amp;" — "&amp;$B948,'Unit details'!$H$4039:$H$4039,"Uncertain")</x:f>
        <x:v>0</x:v>
      </x:c>
      <x:c r="L948" s="15" t="str">
        <x:v>Identified from current advertising; named scheme does not itself establish any exact number of vacant units.</x:v>
      </x:c>
      <x:c r="M948" s="15" t="str">
        <x:v>https://www.rightmove.co.uk/properties/93905826#/?channel=COM_LET</x:v>
      </x:c>
      <x:c r="N948" s="15" t="str"/>
    </x:row>
    <x:row r="949" ht="62" customHeight="1">
      <x:c r="A949" s="15" t="str">
        <x:v>Colchester</x:v>
      </x:c>
      <x:c r="B949" s="15" t="str">
        <x:v>Standalone: 12 Edward Park, Grange Way, Colchester, Essex, CO2</x:v>
      </x:c>
      <x:c r="C949" s="15" t="str">
        <x:v>Colchester</x:v>
      </x:c>
      <x:c r="D949" s="14" t="n">
        <x:v>130245</x:v>
      </x:c>
      <x:c r="E949" s="30" t="str">
        <x:v>Town</x:v>
      </x:c>
      <x:c r="F949" s="30" t="str">
        <x:v>Standalone / other premises</x:v>
      </x:c>
      <x:c r="G949" s="14" t="n">
        <x:f>COUNTIFS('Unit details'!$B$4039:$B$4039,$A949,'Unit details'!$V$4039:$V$4039,$A949&amp;" — "&amp;$B949,'Unit details'!$H$4039:$H$4039,"Current",'Unit details'!$E$4039:$E$4039,"Town")</x:f>
        <x:v>0</x:v>
      </x:c>
      <x:c r="H949" s="14" t="n">
        <x:f>COUNTIFS('Unit details'!$B$4039:$B$4039,$A949,'Unit details'!$V$4039:$V$4039,$A949&amp;" — "&amp;$B949,'Unit details'!$H$4039:$H$4039,"Current",'Unit details'!$E$4039:$E$4039,"Nearby")</x:f>
        <x:v>0</x:v>
      </x:c>
      <x:c r="I949" s="14" t="n">
        <x:f>COUNTIFS('Unit details'!$B$4039:$B$4039,$A949,'Unit details'!$V$4039:$V$4039,$A949&amp;" — "&amp;$B949,'Unit details'!$H$4039:$H$4039,"Current")</x:f>
        <x:v>0</x:v>
      </x:c>
      <x:c r="J949" s="14" t="n">
        <x:f>SUMIFS('Unit details'!$Y$4039:$Y$4039,'Unit details'!$B$4039:$B$4039,$A949,'Unit details'!$V$4039:$V$4039,$A949&amp;" — "&amp;$B949,'Unit details'!$H$4039:$H$4039,"Future")</x:f>
        <x:v>0</x:v>
      </x:c>
      <x:c r="K949" s="14" t="n">
        <x:f>COUNTIFS('Unit details'!$B$4039:$B$4039,$A949,'Unit details'!$V$4039:$V$4039,$A949&amp;" — "&amp;$B949,'Unit details'!$H$4039:$H$4039,"Uncertain")</x:f>
        <x:v>0</x:v>
      </x:c>
      <x:c r="L949" s="15" t="str">
        <x:v>Identified from current advertising; named scheme does not itself establish any exact number of vacant units. Further unit-specific sources are in Unit details.</x:v>
      </x:c>
      <x:c r="M949" s="15" t="str">
        <x:v>https://www.rightmove.co.uk/properties/764893482146833#/?channel=COM_LET</x:v>
      </x:c>
      <x:c r="N949" s="15" t="str">
        <x:v>https://www.rightmove.co.uk/properties/760756877058993#/?channel=COM_LET
https://www.rightmove.co.uk/properties/778701210563985#/?channel=COM_LET</x:v>
      </x:c>
    </x:row>
    <x:row r="950" ht="42" customHeight="1">
      <x:c r="A950" s="15" t="str">
        <x:v>Colchester</x:v>
      </x:c>
      <x:c r="B950" s="15" t="str">
        <x:v>Standalone: 2 Mason Road, Colchester, Essex, CO1</x:v>
      </x:c>
      <x:c r="C950" s="15" t="str">
        <x:v>Colchester</x:v>
      </x:c>
      <x:c r="D950" s="14" t="n">
        <x:v>130245</x:v>
      </x:c>
      <x:c r="E950" s="30" t="str">
        <x:v>Town</x:v>
      </x:c>
      <x:c r="F950" s="30" t="str">
        <x:v>Standalone / other premises</x:v>
      </x:c>
      <x:c r="G950" s="14" t="n">
        <x:f>COUNTIFS('Unit details'!$B$4039:$B$4039,$A950,'Unit details'!$V$4039:$V$4039,$A950&amp;" — "&amp;$B950,'Unit details'!$H$4039:$H$4039,"Current",'Unit details'!$E$4039:$E$4039,"Town")</x:f>
        <x:v>0</x:v>
      </x:c>
      <x:c r="H950" s="14" t="n">
        <x:f>COUNTIFS('Unit details'!$B$4039:$B$4039,$A950,'Unit details'!$V$4039:$V$4039,$A950&amp;" — "&amp;$B950,'Unit details'!$H$4039:$H$4039,"Current",'Unit details'!$E$4039:$E$4039,"Nearby")</x:f>
        <x:v>0</x:v>
      </x:c>
      <x:c r="I950" s="14" t="n">
        <x:f>COUNTIFS('Unit details'!$B$4039:$B$4039,$A950,'Unit details'!$V$4039:$V$4039,$A950&amp;" — "&amp;$B950,'Unit details'!$H$4039:$H$4039,"Current")</x:f>
        <x:v>0</x:v>
      </x:c>
      <x:c r="J950" s="14" t="n">
        <x:f>SUMIFS('Unit details'!$Y$4039:$Y$4039,'Unit details'!$B$4039:$B$4039,$A950,'Unit details'!$V$4039:$V$4039,$A950&amp;" — "&amp;$B950,'Unit details'!$H$4039:$H$4039,"Future")</x:f>
        <x:v>0</x:v>
      </x:c>
      <x:c r="K950" s="14" t="n">
        <x:f>COUNTIFS('Unit details'!$B$4039:$B$4039,$A950,'Unit details'!$V$4039:$V$4039,$A950&amp;" — "&amp;$B950,'Unit details'!$H$4039:$H$4039,"Uncertain")</x:f>
        <x:v>0</x:v>
      </x:c>
      <x:c r="L950" s="15" t="str">
        <x:v>Identified from current advertising; named scheme does not itself establish any exact number of vacant units.</x:v>
      </x:c>
      <x:c r="M950" s="15" t="str">
        <x:v>https://www.rightmove.co.uk/properties/760553524596352#/?channel=COM_LET</x:v>
      </x:c>
      <x:c r="N950" s="15" t="str">
        <x:v>https://fennwright.co.uk/property/2-mason-road-colchester-essex-co1/</x:v>
      </x:c>
    </x:row>
    <x:row r="951" ht="62" customHeight="1">
      <x:c r="A951" s="15" t="str">
        <x:v>Colchester</x:v>
      </x:c>
      <x:c r="B951" s="15" t="str">
        <x:v>Standalone: 3 King Edward Quay, Hythe Quay, Colchester, Essex, CO2 8JB</x:v>
      </x:c>
      <x:c r="C951" s="15" t="str">
        <x:v>Colchester</x:v>
      </x:c>
      <x:c r="D951" s="14" t="n">
        <x:v>130245</x:v>
      </x:c>
      <x:c r="E951" s="30" t="str">
        <x:v>Town</x:v>
      </x:c>
      <x:c r="F951" s="30" t="str">
        <x:v>Standalone / other premises</x:v>
      </x:c>
      <x:c r="G951" s="14" t="n">
        <x:f>COUNTIFS('Unit details'!$B$4039:$B$4039,$A951,'Unit details'!$V$4039:$V$4039,$A951&amp;" — "&amp;$B951,'Unit details'!$H$4039:$H$4039,"Current",'Unit details'!$E$4039:$E$4039,"Town")</x:f>
        <x:v>0</x:v>
      </x:c>
      <x:c r="H951" s="14" t="n">
        <x:f>COUNTIFS('Unit details'!$B$4039:$B$4039,$A951,'Unit details'!$V$4039:$V$4039,$A951&amp;" — "&amp;$B951,'Unit details'!$H$4039:$H$4039,"Current",'Unit details'!$E$4039:$E$4039,"Nearby")</x:f>
        <x:v>0</x:v>
      </x:c>
      <x:c r="I951" s="14" t="n">
        <x:f>COUNTIFS('Unit details'!$B$4039:$B$4039,$A951,'Unit details'!$V$4039:$V$4039,$A951&amp;" — "&amp;$B951,'Unit details'!$H$4039:$H$4039,"Current")</x:f>
        <x:v>0</x:v>
      </x:c>
      <x:c r="J951" s="14" t="n">
        <x:f>SUMIFS('Unit details'!$Y$4039:$Y$4039,'Unit details'!$B$4039:$B$4039,$A951,'Unit details'!$V$4039:$V$4039,$A951&amp;" — "&amp;$B951,'Unit details'!$H$4039:$H$4039,"Future")</x:f>
        <x:v>0</x:v>
      </x:c>
      <x:c r="K951" s="14" t="n">
        <x:f>COUNTIFS('Unit details'!$B$4039:$B$4039,$A951,'Unit details'!$V$4039:$V$4039,$A951&amp;" — "&amp;$B951,'Unit details'!$H$4039:$H$4039,"Uncertain")</x:f>
        <x:v>0</x:v>
      </x:c>
      <x:c r="L951" s="15" t="str">
        <x:v>Identified from current advertising; named scheme does not itself establish any exact number of vacant units.</x:v>
      </x:c>
      <x:c r="M951" s="15" t="str">
        <x:v>https://www.rightmove.co.uk/properties/765793007089921#/?channel=COM_LET</x:v>
      </x:c>
      <x:c r="N951" s="15" t="str">
        <x:v>https://www.rightmove.co.uk/properties/764892941057313#/?channel=COM_LET
https://fennwright.co.uk/property/3-king-edward-quay-colchester-essex-co2/</x:v>
      </x:c>
    </x:row>
    <x:row r="952" ht="42" customHeight="1">
      <x:c r="A952" s="15" t="str">
        <x:v>Colchester</x:v>
      </x:c>
      <x:c r="B952" s="15" t="str">
        <x:v>Standalone: 4 King Edward Quay, Colchester, Essex, CO2</x:v>
      </x:c>
      <x:c r="C952" s="15" t="str">
        <x:v>Colchester</x:v>
      </x:c>
      <x:c r="D952" s="14" t="n">
        <x:v>130245</x:v>
      </x:c>
      <x:c r="E952" s="30" t="str">
        <x:v>Town</x:v>
      </x:c>
      <x:c r="F952" s="30" t="str">
        <x:v>Standalone / other premises</x:v>
      </x:c>
      <x:c r="G952" s="14" t="n">
        <x:f>COUNTIFS('Unit details'!$B$4039:$B$4039,$A952,'Unit details'!$V$4039:$V$4039,$A952&amp;" — "&amp;$B952,'Unit details'!$H$4039:$H$4039,"Current",'Unit details'!$E$4039:$E$4039,"Town")</x:f>
        <x:v>0</x:v>
      </x:c>
      <x:c r="H952" s="14" t="n">
        <x:f>COUNTIFS('Unit details'!$B$4039:$B$4039,$A952,'Unit details'!$V$4039:$V$4039,$A952&amp;" — "&amp;$B952,'Unit details'!$H$4039:$H$4039,"Current",'Unit details'!$E$4039:$E$4039,"Nearby")</x:f>
        <x:v>0</x:v>
      </x:c>
      <x:c r="I952" s="14" t="n">
        <x:f>COUNTIFS('Unit details'!$B$4039:$B$4039,$A952,'Unit details'!$V$4039:$V$4039,$A952&amp;" — "&amp;$B952,'Unit details'!$H$4039:$H$4039,"Current")</x:f>
        <x:v>0</x:v>
      </x:c>
      <x:c r="J952" s="14" t="n">
        <x:f>SUMIFS('Unit details'!$Y$4039:$Y$4039,'Unit details'!$B$4039:$B$4039,$A952,'Unit details'!$V$4039:$V$4039,$A952&amp;" — "&amp;$B952,'Unit details'!$H$4039:$H$4039,"Future")</x:f>
        <x:v>0</x:v>
      </x:c>
      <x:c r="K952" s="14" t="n">
        <x:f>COUNTIFS('Unit details'!$B$4039:$B$4039,$A952,'Unit details'!$V$4039:$V$4039,$A952&amp;" — "&amp;$B952,'Unit details'!$H$4039:$H$4039,"Uncertain")</x:f>
        <x:v>0</x:v>
      </x:c>
      <x:c r="L952" s="15" t="str">
        <x:v>Identified from current advertising; named scheme does not itself establish any exact number of vacant units.</x:v>
      </x:c>
      <x:c r="M952" s="15" t="str">
        <x:v>https://fennwright.co.uk/property/4-king-edward-quay-colchester-essex-co2/</x:v>
      </x:c>
      <x:c r="N952" s="15" t="str"/>
    </x:row>
    <x:row r="953" ht="62" customHeight="1">
      <x:c r="A953" s="15" t="str">
        <x:v>Colchester</x:v>
      </x:c>
      <x:c r="B953" s="15" t="str">
        <x:v>Standalone: 4A Edward Park, Grange Way, Colchester, Essex, CO2 8FZ</x:v>
      </x:c>
      <x:c r="C953" s="15" t="str">
        <x:v>Colchester</x:v>
      </x:c>
      <x:c r="D953" s="14" t="n">
        <x:v>130245</x:v>
      </x:c>
      <x:c r="E953" s="30" t="str">
        <x:v>Town</x:v>
      </x:c>
      <x:c r="F953" s="30" t="str">
        <x:v>Standalone / other premises</x:v>
      </x:c>
      <x:c r="G953" s="14" t="n">
        <x:f>COUNTIFS('Unit details'!$B$4039:$B$4039,$A953,'Unit details'!$V$4039:$V$4039,$A953&amp;" — "&amp;$B953,'Unit details'!$H$4039:$H$4039,"Current",'Unit details'!$E$4039:$E$4039,"Town")</x:f>
        <x:v>0</x:v>
      </x:c>
      <x:c r="H953" s="14" t="n">
        <x:f>COUNTIFS('Unit details'!$B$4039:$B$4039,$A953,'Unit details'!$V$4039:$V$4039,$A953&amp;" — "&amp;$B953,'Unit details'!$H$4039:$H$4039,"Current",'Unit details'!$E$4039:$E$4039,"Nearby")</x:f>
        <x:v>0</x:v>
      </x:c>
      <x:c r="I953" s="14" t="n">
        <x:f>COUNTIFS('Unit details'!$B$4039:$B$4039,$A953,'Unit details'!$V$4039:$V$4039,$A953&amp;" — "&amp;$B953,'Unit details'!$H$4039:$H$4039,"Current")</x:f>
        <x:v>0</x:v>
      </x:c>
      <x:c r="J953" s="14" t="n">
        <x:f>SUMIFS('Unit details'!$Y$4039:$Y$4039,'Unit details'!$B$4039:$B$4039,$A953,'Unit details'!$V$4039:$V$4039,$A953&amp;" — "&amp;$B953,'Unit details'!$H$4039:$H$4039,"Future")</x:f>
        <x:v>0</x:v>
      </x:c>
      <x:c r="K953" s="14" t="n">
        <x:f>COUNTIFS('Unit details'!$B$4039:$B$4039,$A953,'Unit details'!$V$4039:$V$4039,$A953&amp;" — "&amp;$B953,'Unit details'!$H$4039:$H$4039,"Uncertain")</x:f>
        <x:v>0</x:v>
      </x:c>
      <x:c r="L953" s="15" t="str">
        <x:v>Identified from current advertising; named scheme does not itself establish any exact number of vacant units.</x:v>
      </x:c>
      <x:c r="M953" s="15" t="str">
        <x:v>https://www.rightmove.co.uk/properties/760894945039393#/?channel=COM_LET</x:v>
      </x:c>
      <x:c r="N953" s="15" t="str">
        <x:v>https://www.rightmove.co.uk/properties/764943601957792#/?channel=COM_LET
https://fennwright.co.uk/property/4a-edward-park-grange-way-colchester-essex-co2/</x:v>
      </x:c>
    </x:row>
    <x:row r="954" ht="42" customHeight="1">
      <x:c r="A954" s="15" t="str">
        <x:v>Colchester</x:v>
      </x:c>
      <x:c r="B954" s="15" t="str">
        <x:v>Standalone: 5 Fieldgate Quay, Haven Road, Colchester, Essex, CO2</x:v>
      </x:c>
      <x:c r="C954" s="15" t="str">
        <x:v>Colchester</x:v>
      </x:c>
      <x:c r="D954" s="14" t="n">
        <x:v>130245</x:v>
      </x:c>
      <x:c r="E954" s="30" t="str">
        <x:v>Town</x:v>
      </x:c>
      <x:c r="F954" s="30" t="str">
        <x:v>Standalone / other premises</x:v>
      </x:c>
      <x:c r="G954" s="14" t="n">
        <x:f>COUNTIFS('Unit details'!$B$4039:$B$4039,$A954,'Unit details'!$V$4039:$V$4039,$A954&amp;" — "&amp;$B954,'Unit details'!$H$4039:$H$4039,"Current",'Unit details'!$E$4039:$E$4039,"Town")</x:f>
        <x:v>0</x:v>
      </x:c>
      <x:c r="H954" s="14" t="n">
        <x:f>COUNTIFS('Unit details'!$B$4039:$B$4039,$A954,'Unit details'!$V$4039:$V$4039,$A954&amp;" — "&amp;$B954,'Unit details'!$H$4039:$H$4039,"Current",'Unit details'!$E$4039:$E$4039,"Nearby")</x:f>
        <x:v>0</x:v>
      </x:c>
      <x:c r="I954" s="14" t="n">
        <x:f>COUNTIFS('Unit details'!$B$4039:$B$4039,$A954,'Unit details'!$V$4039:$V$4039,$A954&amp;" — "&amp;$B954,'Unit details'!$H$4039:$H$4039,"Current")</x:f>
        <x:v>0</x:v>
      </x:c>
      <x:c r="J954" s="14" t="n">
        <x:f>SUMIFS('Unit details'!$Y$4039:$Y$4039,'Unit details'!$B$4039:$B$4039,$A954,'Unit details'!$V$4039:$V$4039,$A954&amp;" — "&amp;$B954,'Unit details'!$H$4039:$H$4039,"Future")</x:f>
        <x:v>0</x:v>
      </x:c>
      <x:c r="K954" s="14" t="n">
        <x:f>COUNTIFS('Unit details'!$B$4039:$B$4039,$A954,'Unit details'!$V$4039:$V$4039,$A954&amp;" — "&amp;$B954,'Unit details'!$H$4039:$H$4039,"Uncertain")</x:f>
        <x:v>0</x:v>
      </x:c>
      <x:c r="L954" s="15" t="str">
        <x:v>Identified from current advertising; named scheme does not itself establish any exact number of vacant units.</x:v>
      </x:c>
      <x:c r="M954" s="15" t="str">
        <x:v>https://www.rightmove.co.uk/properties/783734104864193#/?channel=COM_LET</x:v>
      </x:c>
      <x:c r="N954" s="15" t="str">
        <x:v>https://fennwright.co.uk/property/5-fieldgate-quay-haven-road-colchester-essex-co2-2/</x:v>
      </x:c>
    </x:row>
    <x:row r="955" ht="42" customHeight="1">
      <x:c r="A955" s="15" t="str">
        <x:v>Colchester</x:v>
      </x:c>
      <x:c r="B955" s="15" t="str">
        <x:v>Standalone: 5 King Edward Quay, Colchester, Essex, CO2</x:v>
      </x:c>
      <x:c r="C955" s="15" t="str">
        <x:v>Colchester</x:v>
      </x:c>
      <x:c r="D955" s="14" t="n">
        <x:v>130245</x:v>
      </x:c>
      <x:c r="E955" s="30" t="str">
        <x:v>Town</x:v>
      </x:c>
      <x:c r="F955" s="30" t="str">
        <x:v>Standalone / other premises</x:v>
      </x:c>
      <x:c r="G955" s="14" t="n">
        <x:f>COUNTIFS('Unit details'!$B$4039:$B$4039,$A955,'Unit details'!$V$4039:$V$4039,$A955&amp;" — "&amp;$B955,'Unit details'!$H$4039:$H$4039,"Current",'Unit details'!$E$4039:$E$4039,"Town")</x:f>
        <x:v>0</x:v>
      </x:c>
      <x:c r="H955" s="14" t="n">
        <x:f>COUNTIFS('Unit details'!$B$4039:$B$4039,$A955,'Unit details'!$V$4039:$V$4039,$A955&amp;" — "&amp;$B955,'Unit details'!$H$4039:$H$4039,"Current",'Unit details'!$E$4039:$E$4039,"Nearby")</x:f>
        <x:v>0</x:v>
      </x:c>
      <x:c r="I955" s="14" t="n">
        <x:f>COUNTIFS('Unit details'!$B$4039:$B$4039,$A955,'Unit details'!$V$4039:$V$4039,$A955&amp;" — "&amp;$B955,'Unit details'!$H$4039:$H$4039,"Current")</x:f>
        <x:v>0</x:v>
      </x:c>
      <x:c r="J955" s="14" t="n">
        <x:f>SUMIFS('Unit details'!$Y$4039:$Y$4039,'Unit details'!$B$4039:$B$4039,$A955,'Unit details'!$V$4039:$V$4039,$A955&amp;" — "&amp;$B955,'Unit details'!$H$4039:$H$4039,"Future")</x:f>
        <x:v>0</x:v>
      </x:c>
      <x:c r="K955" s="14" t="n">
        <x:f>COUNTIFS('Unit details'!$B$4039:$B$4039,$A955,'Unit details'!$V$4039:$V$4039,$A955&amp;" — "&amp;$B955,'Unit details'!$H$4039:$H$4039,"Uncertain")</x:f>
        <x:v>0</x:v>
      </x:c>
      <x:c r="L955" s="15" t="str">
        <x:v>Identified from current advertising; named scheme does not itself establish any exact number of vacant units.</x:v>
      </x:c>
      <x:c r="M955" s="15" t="str">
        <x:v>https://fennwright.co.uk/property/5-king-edward-quay-colchester-essex-co2/</x:v>
      </x:c>
      <x:c r="N955" s="15" t="str"/>
    </x:row>
    <x:row r="956" ht="42" customHeight="1">
      <x:c r="A956" s="15" t="str">
        <x:v>Colchester</x:v>
      </x:c>
      <x:c r="B956" s="15" t="str">
        <x:v>Standalone: 5,500sqft Warehouse To Let near Colchester</x:v>
      </x:c>
      <x:c r="C956" s="15" t="str">
        <x:v>Colchester</x:v>
      </x:c>
      <x:c r="D956" s="14" t="n">
        <x:v>130245</x:v>
      </x:c>
      <x:c r="E956" s="30" t="str">
        <x:v>Town</x:v>
      </x:c>
      <x:c r="F956" s="30" t="str">
        <x:v>Standalone / other premises</x:v>
      </x:c>
      <x:c r="G956" s="14" t="n">
        <x:f>COUNTIFS('Unit details'!$B$4039:$B$4039,$A956,'Unit details'!$V$4039:$V$4039,$A956&amp;" — "&amp;$B956,'Unit details'!$H$4039:$H$4039,"Current",'Unit details'!$E$4039:$E$4039,"Town")</x:f>
        <x:v>0</x:v>
      </x:c>
      <x:c r="H956" s="14" t="n">
        <x:f>COUNTIFS('Unit details'!$B$4039:$B$4039,$A956,'Unit details'!$V$4039:$V$4039,$A956&amp;" — "&amp;$B956,'Unit details'!$H$4039:$H$4039,"Current",'Unit details'!$E$4039:$E$4039,"Nearby")</x:f>
        <x:v>0</x:v>
      </x:c>
      <x:c r="I956" s="14" t="n">
        <x:f>COUNTIFS('Unit details'!$B$4039:$B$4039,$A956,'Unit details'!$V$4039:$V$4039,$A956&amp;" — "&amp;$B956,'Unit details'!$H$4039:$H$4039,"Current")</x:f>
        <x:v>0</x:v>
      </x:c>
      <x:c r="J956" s="14" t="n">
        <x:f>SUMIFS('Unit details'!$Y$4039:$Y$4039,'Unit details'!$B$4039:$B$4039,$A956,'Unit details'!$V$4039:$V$4039,$A956&amp;" — "&amp;$B956,'Unit details'!$H$4039:$H$4039,"Future")</x:f>
        <x:v>0</x:v>
      </x:c>
      <x:c r="K956" s="14" t="n">
        <x:f>COUNTIFS('Unit details'!$B$4039:$B$4039,$A956,'Unit details'!$V$4039:$V$4039,$A956&amp;" — "&amp;$B956,'Unit details'!$H$4039:$H$4039,"Uncertain")</x:f>
        <x:v>0</x:v>
      </x:c>
      <x:c r="L956" s="15" t="str">
        <x:v>Identified from current advertising; named scheme does not itself establish any exact number of vacant units.</x:v>
      </x:c>
      <x:c r="M956" s="15" t="str">
        <x:v>https://www.rightmove.co.uk/properties/93738756#/?channel=COM_LET</x:v>
      </x:c>
      <x:c r="N956" s="15" t="str"/>
    </x:row>
    <x:row r="957" ht="42" customHeight="1">
      <x:c r="A957" s="15" t="str">
        <x:v>Colchester</x:v>
      </x:c>
      <x:c r="B957" s="15" t="str">
        <x:v>Standalone: 9 Commerce Park, Commerce Way, Colchester, Essex, CO2</x:v>
      </x:c>
      <x:c r="C957" s="15" t="str">
        <x:v>Colchester</x:v>
      </x:c>
      <x:c r="D957" s="14" t="n">
        <x:v>130245</x:v>
      </x:c>
      <x:c r="E957" s="30" t="str">
        <x:v>Town</x:v>
      </x:c>
      <x:c r="F957" s="30" t="str">
        <x:v>Standalone / other premises</x:v>
      </x:c>
      <x:c r="G957" s="14" t="n">
        <x:f>COUNTIFS('Unit details'!$B$4039:$B$4039,$A957,'Unit details'!$V$4039:$V$4039,$A957&amp;" — "&amp;$B957,'Unit details'!$H$4039:$H$4039,"Current",'Unit details'!$E$4039:$E$4039,"Town")</x:f>
        <x:v>0</x:v>
      </x:c>
      <x:c r="H957" s="14" t="n">
        <x:f>COUNTIFS('Unit details'!$B$4039:$B$4039,$A957,'Unit details'!$V$4039:$V$4039,$A957&amp;" — "&amp;$B957,'Unit details'!$H$4039:$H$4039,"Current",'Unit details'!$E$4039:$E$4039,"Nearby")</x:f>
        <x:v>0</x:v>
      </x:c>
      <x:c r="I957" s="14" t="n">
        <x:f>COUNTIFS('Unit details'!$B$4039:$B$4039,$A957,'Unit details'!$V$4039:$V$4039,$A957&amp;" — "&amp;$B957,'Unit details'!$H$4039:$H$4039,"Current")</x:f>
        <x:v>0</x:v>
      </x:c>
      <x:c r="J957" s="14" t="n">
        <x:f>SUMIFS('Unit details'!$Y$4039:$Y$4039,'Unit details'!$B$4039:$B$4039,$A957,'Unit details'!$V$4039:$V$4039,$A957&amp;" — "&amp;$B957,'Unit details'!$H$4039:$H$4039,"Future")</x:f>
        <x:v>0</x:v>
      </x:c>
      <x:c r="K957" s="14" t="n">
        <x:f>COUNTIFS('Unit details'!$B$4039:$B$4039,$A957,'Unit details'!$V$4039:$V$4039,$A957&amp;" — "&amp;$B957,'Unit details'!$H$4039:$H$4039,"Uncertain")</x:f>
        <x:v>0</x:v>
      </x:c>
      <x:c r="L957" s="15" t="str">
        <x:v>Identified from current advertising; named scheme does not itself establish any exact number of vacant units.</x:v>
      </x:c>
      <x:c r="M957" s="15" t="str">
        <x:v>https://www.rightmove.co.uk/properties/773223860456112#/?channel=COM_LET</x:v>
      </x:c>
      <x:c r="N957" s="15" t="str">
        <x:v>https://fennwright.co.uk/property/9-commerce-park-commerce-park-commerce-way-colchester-essex-co2/</x:v>
      </x:c>
    </x:row>
    <x:row r="958" ht="42" customHeight="1">
      <x:c r="A958" s="15" t="str">
        <x:v>Colchester</x:v>
      </x:c>
      <x:c r="B958" s="15" t="str">
        <x:v>Standalone: A 5,865sqft storage/warehouse to let on a very secure site in Great Tey, Colchester</x:v>
      </x:c>
      <x:c r="C958" s="15" t="str">
        <x:v>Colchester</x:v>
      </x:c>
      <x:c r="D958" s="14" t="n">
        <x:v>130245</x:v>
      </x:c>
      <x:c r="E958" s="30" t="str">
        <x:v>Town</x:v>
      </x:c>
      <x:c r="F958" s="30" t="str">
        <x:v>Standalone / other premises</x:v>
      </x:c>
      <x:c r="G958" s="14" t="n">
        <x:f>COUNTIFS('Unit details'!$B$4039:$B$4039,$A958,'Unit details'!$V$4039:$V$4039,$A958&amp;" — "&amp;$B958,'Unit details'!$H$4039:$H$4039,"Current",'Unit details'!$E$4039:$E$4039,"Town")</x:f>
        <x:v>0</x:v>
      </x:c>
      <x:c r="H958" s="14" t="n">
        <x:f>COUNTIFS('Unit details'!$B$4039:$B$4039,$A958,'Unit details'!$V$4039:$V$4039,$A958&amp;" — "&amp;$B958,'Unit details'!$H$4039:$H$4039,"Current",'Unit details'!$E$4039:$E$4039,"Nearby")</x:f>
        <x:v>0</x:v>
      </x:c>
      <x:c r="I958" s="14" t="n">
        <x:f>COUNTIFS('Unit details'!$B$4039:$B$4039,$A958,'Unit details'!$V$4039:$V$4039,$A958&amp;" — "&amp;$B958,'Unit details'!$H$4039:$H$4039,"Current")</x:f>
        <x:v>0</x:v>
      </x:c>
      <x:c r="J958" s="14" t="n">
        <x:f>SUMIFS('Unit details'!$Y$4039:$Y$4039,'Unit details'!$B$4039:$B$4039,$A958,'Unit details'!$V$4039:$V$4039,$A958&amp;" — "&amp;$B958,'Unit details'!$H$4039:$H$4039,"Future")</x:f>
        <x:v>0</x:v>
      </x:c>
      <x:c r="K958" s="14" t="n">
        <x:f>COUNTIFS('Unit details'!$B$4039:$B$4039,$A958,'Unit details'!$V$4039:$V$4039,$A958&amp;" — "&amp;$B958,'Unit details'!$H$4039:$H$4039,"Uncertain")</x:f>
        <x:v>0</x:v>
      </x:c>
      <x:c r="L958" s="15" t="str">
        <x:v>Identified from current advertising; named scheme does not itself establish any exact number of vacant units.</x:v>
      </x:c>
      <x:c r="M958" s="15" t="str">
        <x:v>https://www.rightmove.co.uk/properties/174865625#/?channel=COM_LET</x:v>
      </x:c>
      <x:c r="N958" s="15" t="str"/>
    </x:row>
    <x:row r="959" ht="62" customHeight="1">
      <x:c r="A959" s="15" t="str">
        <x:v>Colchester</x:v>
      </x:c>
      <x:c r="B959" s="15" t="str">
        <x:v>Standalone: Colchester</x:v>
      </x:c>
      <x:c r="C959" s="15" t="str">
        <x:v>Colchester</x:v>
      </x:c>
      <x:c r="D959" s="14" t="n">
        <x:v>130245</x:v>
      </x:c>
      <x:c r="E959" s="30" t="str">
        <x:v>Town</x:v>
      </x:c>
      <x:c r="F959" s="30" t="str">
        <x:v>Standalone / other premises</x:v>
      </x:c>
      <x:c r="G959" s="14" t="n">
        <x:f>COUNTIFS('Unit details'!$B$4039:$B$4039,$A959,'Unit details'!$V$4039:$V$4039,$A959&amp;" — "&amp;$B959,'Unit details'!$H$4039:$H$4039,"Current",'Unit details'!$E$4039:$E$4039,"Town")</x:f>
        <x:v>0</x:v>
      </x:c>
      <x:c r="H959" s="14" t="n">
        <x:f>COUNTIFS('Unit details'!$B$4039:$B$4039,$A959,'Unit details'!$V$4039:$V$4039,$A959&amp;" — "&amp;$B959,'Unit details'!$H$4039:$H$4039,"Current",'Unit details'!$E$4039:$E$4039,"Nearby")</x:f>
        <x:v>0</x:v>
      </x:c>
      <x:c r="I959" s="14" t="n">
        <x:f>COUNTIFS('Unit details'!$B$4039:$B$4039,$A959,'Unit details'!$V$4039:$V$4039,$A959&amp;" — "&amp;$B959,'Unit details'!$H$4039:$H$4039,"Current")</x:f>
        <x:v>0</x:v>
      </x:c>
      <x:c r="J959" s="14" t="n">
        <x:f>SUMIFS('Unit details'!$Y$4039:$Y$4039,'Unit details'!$B$4039:$B$4039,$A959,'Unit details'!$V$4039:$V$4039,$A959&amp;" — "&amp;$B959,'Unit details'!$H$4039:$H$4039,"Future")</x:f>
        <x:v>0</x:v>
      </x:c>
      <x:c r="K959" s="14" t="n">
        <x:f>COUNTIFS('Unit details'!$B$4039:$B$4039,$A959,'Unit details'!$V$4039:$V$4039,$A959&amp;" — "&amp;$B959,'Unit details'!$H$4039:$H$4039,"Uncertain")</x:f>
        <x:v>0</x:v>
      </x:c>
      <x:c r="L959" s="15" t="str">
        <x:v>Identified from current advertising; named scheme does not itself establish any exact number of vacant units. Further unit-specific sources are in Unit details.</x:v>
      </x:c>
      <x:c r="M959" s="15" t="str">
        <x:v>https://www.rightmove.co.uk/properties/88750005#/?channel=COM_LET</x:v>
      </x:c>
      <x:c r="N959" s="15" t="str">
        <x:v>https://www.rightmove.co.uk/properties/140408804#/?channel=COM_LET
https://www.rightmove.co.uk/properties/88959900#/?channel=COM_LET</x:v>
      </x:c>
    </x:row>
    <x:row r="960" ht="42" customHeight="1">
      <x:c r="A960" s="15" t="str">
        <x:v>Colchester</x:v>
      </x:c>
      <x:c r="B960" s="15" t="str">
        <x:v>Standalone: Davey Close, Colchester, Essex, CO1</x:v>
      </x:c>
      <x:c r="C960" s="15" t="str">
        <x:v>Colchester</x:v>
      </x:c>
      <x:c r="D960" s="14" t="n">
        <x:v>130245</x:v>
      </x:c>
      <x:c r="E960" s="30" t="str">
        <x:v>Town</x:v>
      </x:c>
      <x:c r="F960" s="30" t="str">
        <x:v>Standalone / other premises</x:v>
      </x:c>
      <x:c r="G960" s="14" t="n">
        <x:f>COUNTIFS('Unit details'!$B$4039:$B$4039,$A960,'Unit details'!$V$4039:$V$4039,$A960&amp;" — "&amp;$B960,'Unit details'!$H$4039:$H$4039,"Current",'Unit details'!$E$4039:$E$4039,"Town")</x:f>
        <x:v>0</x:v>
      </x:c>
      <x:c r="H960" s="14" t="n">
        <x:f>COUNTIFS('Unit details'!$B$4039:$B$4039,$A960,'Unit details'!$V$4039:$V$4039,$A960&amp;" — "&amp;$B960,'Unit details'!$H$4039:$H$4039,"Current",'Unit details'!$E$4039:$E$4039,"Nearby")</x:f>
        <x:v>0</x:v>
      </x:c>
      <x:c r="I960" s="14" t="n">
        <x:f>COUNTIFS('Unit details'!$B$4039:$B$4039,$A960,'Unit details'!$V$4039:$V$4039,$A960&amp;" — "&amp;$B960,'Unit details'!$H$4039:$H$4039,"Current")</x:f>
        <x:v>0</x:v>
      </x:c>
      <x:c r="J960" s="14" t="n">
        <x:f>SUMIFS('Unit details'!$Y$4039:$Y$4039,'Unit details'!$B$4039:$B$4039,$A960,'Unit details'!$V$4039:$V$4039,$A960&amp;" — "&amp;$B960,'Unit details'!$H$4039:$H$4039,"Future")</x:f>
        <x:v>0</x:v>
      </x:c>
      <x:c r="K960" s="14" t="n">
        <x:f>COUNTIFS('Unit details'!$B$4039:$B$4039,$A960,'Unit details'!$V$4039:$V$4039,$A960&amp;" — "&amp;$B960,'Unit details'!$H$4039:$H$4039,"Uncertain")</x:f>
        <x:v>0</x:v>
      </x:c>
      <x:c r="L960" s="15" t="str">
        <x:v>Identified from current advertising; named scheme does not itself establish any exact number of vacant units.</x:v>
      </x:c>
      <x:c r="M960" s="15" t="str">
        <x:v>https://www.zoopla.co.uk/to-rent/commercial/details/70303647/</x:v>
      </x:c>
      <x:c r="N960" s="15" t="str">
        <x:v>https://www.rightmove.co.uk/properties/755867910293472#/?channel=COM_LET</x:v>
      </x:c>
    </x:row>
    <x:row r="961" ht="42" customHeight="1">
      <x:c r="A961" s="15" t="str">
        <x:v>Colchester</x:v>
      </x:c>
      <x:c r="B961" s="15" t="str">
        <x:v>Standalone: Global Park, Colchester, CO1 2TJ</x:v>
      </x:c>
      <x:c r="C961" s="15" t="str">
        <x:v>Colchester</x:v>
      </x:c>
      <x:c r="D961" s="14" t="n">
        <x:v>130245</x:v>
      </x:c>
      <x:c r="E961" s="30" t="str">
        <x:v>Town</x:v>
      </x:c>
      <x:c r="F961" s="30" t="str">
        <x:v>Standalone / other premises</x:v>
      </x:c>
      <x:c r="G961" s="14" t="n">
        <x:f>COUNTIFS('Unit details'!$B$4039:$B$4039,$A961,'Unit details'!$V$4039:$V$4039,$A961&amp;" — "&amp;$B961,'Unit details'!$H$4039:$H$4039,"Current",'Unit details'!$E$4039:$E$4039,"Town")</x:f>
        <x:v>0</x:v>
      </x:c>
      <x:c r="H961" s="14" t="n">
        <x:f>COUNTIFS('Unit details'!$B$4039:$B$4039,$A961,'Unit details'!$V$4039:$V$4039,$A961&amp;" — "&amp;$B961,'Unit details'!$H$4039:$H$4039,"Current",'Unit details'!$E$4039:$E$4039,"Nearby")</x:f>
        <x:v>0</x:v>
      </x:c>
      <x:c r="I961" s="14" t="n">
        <x:f>COUNTIFS('Unit details'!$B$4039:$B$4039,$A961,'Unit details'!$V$4039:$V$4039,$A961&amp;" — "&amp;$B961,'Unit details'!$H$4039:$H$4039,"Current")</x:f>
        <x:v>0</x:v>
      </x:c>
      <x:c r="J961" s="14" t="n">
        <x:f>SUMIFS('Unit details'!$Y$4039:$Y$4039,'Unit details'!$B$4039:$B$4039,$A961,'Unit details'!$V$4039:$V$4039,$A961&amp;" — "&amp;$B961,'Unit details'!$H$4039:$H$4039,"Future")</x:f>
        <x:v>0</x:v>
      </x:c>
      <x:c r="K961" s="14" t="n">
        <x:f>COUNTIFS('Unit details'!$B$4039:$B$4039,$A961,'Unit details'!$V$4039:$V$4039,$A961&amp;" — "&amp;$B961,'Unit details'!$H$4039:$H$4039,"Uncertain")</x:f>
        <x:v>0</x:v>
      </x:c>
      <x:c r="L961" s="15" t="str">
        <x:v>Identified from current advertising; named scheme does not itself establish any exact number of vacant units.</x:v>
      </x:c>
      <x:c r="M961" s="15" t="str">
        <x:v>https://www.rightmove.co.uk/properties/773399719375649#/?channel=COM_LET</x:v>
      </x:c>
      <x:c r="N961" s="15" t="str">
        <x:v>https://www.whybrow.net/property/global-park-colchester/</x:v>
      </x:c>
    </x:row>
    <x:row r="962" ht="42" customHeight="1">
      <x:c r="A962" s="15" t="str">
        <x:v>Colchester</x:v>
      </x:c>
      <x:c r="B962" s="15" t="str">
        <x:v>Standalone: Haven Road, Colchester, Essex</x:v>
      </x:c>
      <x:c r="C962" s="15" t="str">
        <x:v>Colchester</x:v>
      </x:c>
      <x:c r="D962" s="14" t="n">
        <x:v>130245</x:v>
      </x:c>
      <x:c r="E962" s="30" t="str">
        <x:v>Town</x:v>
      </x:c>
      <x:c r="F962" s="30" t="str">
        <x:v>Standalone / other premises</x:v>
      </x:c>
      <x:c r="G962" s="14" t="n">
        <x:f>COUNTIFS('Unit details'!$B$4039:$B$4039,$A962,'Unit details'!$V$4039:$V$4039,$A962&amp;" — "&amp;$B962,'Unit details'!$H$4039:$H$4039,"Current",'Unit details'!$E$4039:$E$4039,"Town")</x:f>
        <x:v>0</x:v>
      </x:c>
      <x:c r="H962" s="14" t="n">
        <x:f>COUNTIFS('Unit details'!$B$4039:$B$4039,$A962,'Unit details'!$V$4039:$V$4039,$A962&amp;" — "&amp;$B962,'Unit details'!$H$4039:$H$4039,"Current",'Unit details'!$E$4039:$E$4039,"Nearby")</x:f>
        <x:v>0</x:v>
      </x:c>
      <x:c r="I962" s="14" t="n">
        <x:f>COUNTIFS('Unit details'!$B$4039:$B$4039,$A962,'Unit details'!$V$4039:$V$4039,$A962&amp;" — "&amp;$B962,'Unit details'!$H$4039:$H$4039,"Current")</x:f>
        <x:v>0</x:v>
      </x:c>
      <x:c r="J962" s="14" t="n">
        <x:f>SUMIFS('Unit details'!$Y$4039:$Y$4039,'Unit details'!$B$4039:$B$4039,$A962,'Unit details'!$V$4039:$V$4039,$A962&amp;" — "&amp;$B962,'Unit details'!$H$4039:$H$4039,"Future")</x:f>
        <x:v>0</x:v>
      </x:c>
      <x:c r="K962" s="14" t="n">
        <x:f>COUNTIFS('Unit details'!$B$4039:$B$4039,$A962,'Unit details'!$V$4039:$V$4039,$A962&amp;" — "&amp;$B962,'Unit details'!$H$4039:$H$4039,"Uncertain")</x:f>
        <x:v>0</x:v>
      </x:c>
      <x:c r="L962" s="15" t="str">
        <x:v>Identified from current advertising; named scheme does not itself establish any exact number of vacant units.</x:v>
      </x:c>
      <x:c r="M962" s="15" t="str">
        <x:v>https://www.rightmove.co.uk/properties/773762019151569#/?channel=COM_LET</x:v>
      </x:c>
      <x:c r="N962" s="15" t="str"/>
    </x:row>
    <x:row r="963" ht="42" customHeight="1">
      <x:c r="A963" s="15" t="str">
        <x:v>Colchester</x:v>
      </x:c>
      <x:c r="B963" s="15" t="str">
        <x:v>Standalone: Storage Unit To Let In Peldon, Near Colchester</x:v>
      </x:c>
      <x:c r="C963" s="15" t="str">
        <x:v>Colchester</x:v>
      </x:c>
      <x:c r="D963" s="14" t="n">
        <x:v>130245</x:v>
      </x:c>
      <x:c r="E963" s="30" t="str">
        <x:v>Town</x:v>
      </x:c>
      <x:c r="F963" s="30" t="str">
        <x:v>Standalone / other premises</x:v>
      </x:c>
      <x:c r="G963" s="14" t="n">
        <x:f>COUNTIFS('Unit details'!$B$4039:$B$4039,$A963,'Unit details'!$V$4039:$V$4039,$A963&amp;" — "&amp;$B963,'Unit details'!$H$4039:$H$4039,"Current",'Unit details'!$E$4039:$E$4039,"Town")</x:f>
        <x:v>0</x:v>
      </x:c>
      <x:c r="H963" s="14" t="n">
        <x:f>COUNTIFS('Unit details'!$B$4039:$B$4039,$A963,'Unit details'!$V$4039:$V$4039,$A963&amp;" — "&amp;$B963,'Unit details'!$H$4039:$H$4039,"Current",'Unit details'!$E$4039:$E$4039,"Nearby")</x:f>
        <x:v>0</x:v>
      </x:c>
      <x:c r="I963" s="14" t="n">
        <x:f>COUNTIFS('Unit details'!$B$4039:$B$4039,$A963,'Unit details'!$V$4039:$V$4039,$A963&amp;" — "&amp;$B963,'Unit details'!$H$4039:$H$4039,"Current")</x:f>
        <x:v>0</x:v>
      </x:c>
      <x:c r="J963" s="14" t="n">
        <x:f>SUMIFS('Unit details'!$Y$4039:$Y$4039,'Unit details'!$B$4039:$B$4039,$A963,'Unit details'!$V$4039:$V$4039,$A963&amp;" — "&amp;$B963,'Unit details'!$H$4039:$H$4039,"Future")</x:f>
        <x:v>0</x:v>
      </x:c>
      <x:c r="K963" s="14" t="n">
        <x:f>COUNTIFS('Unit details'!$B$4039:$B$4039,$A963,'Unit details'!$V$4039:$V$4039,$A963&amp;" — "&amp;$B963,'Unit details'!$H$4039:$H$4039,"Uncertain")</x:f>
        <x:v>0</x:v>
      </x:c>
      <x:c r="L963" s="15" t="str">
        <x:v>Identified from current advertising; named scheme does not itself establish any exact number of vacant units.</x:v>
      </x:c>
      <x:c r="M963" s="15" t="str">
        <x:v>https://www.rightmove.co.uk/properties/155183525#/?channel=COM_LET</x:v>
      </x:c>
      <x:c r="N963" s="15" t="str"/>
    </x:row>
    <x:row r="964" ht="42" customHeight="1">
      <x:c r="A964" s="15" t="str">
        <x:v>Colchester</x:v>
      </x:c>
      <x:c r="B964" s="15" t="str">
        <x:v>Standalone: Unit 2, 70 Barrack Street, Colchester, CO1 2LT</x:v>
      </x:c>
      <x:c r="C964" s="15" t="str">
        <x:v>Colchester</x:v>
      </x:c>
      <x:c r="D964" s="14" t="n">
        <x:v>130245</x:v>
      </x:c>
      <x:c r="E964" s="30" t="str">
        <x:v>Town</x:v>
      </x:c>
      <x:c r="F964" s="30" t="str">
        <x:v>Standalone / other premises</x:v>
      </x:c>
      <x:c r="G964" s="14" t="n">
        <x:f>COUNTIFS('Unit details'!$B$4039:$B$4039,$A964,'Unit details'!$V$4039:$V$4039,$A964&amp;" — "&amp;$B964,'Unit details'!$H$4039:$H$4039,"Current",'Unit details'!$E$4039:$E$4039,"Town")</x:f>
        <x:v>0</x:v>
      </x:c>
      <x:c r="H964" s="14" t="n">
        <x:f>COUNTIFS('Unit details'!$B$4039:$B$4039,$A964,'Unit details'!$V$4039:$V$4039,$A964&amp;" — "&amp;$B964,'Unit details'!$H$4039:$H$4039,"Current",'Unit details'!$E$4039:$E$4039,"Nearby")</x:f>
        <x:v>0</x:v>
      </x:c>
      <x:c r="I964" s="14" t="n">
        <x:f>COUNTIFS('Unit details'!$B$4039:$B$4039,$A964,'Unit details'!$V$4039:$V$4039,$A964&amp;" — "&amp;$B964,'Unit details'!$H$4039:$H$4039,"Current")</x:f>
        <x:v>0</x:v>
      </x:c>
      <x:c r="J964" s="14" t="n">
        <x:f>SUMIFS('Unit details'!$Y$4039:$Y$4039,'Unit details'!$B$4039:$B$4039,$A964,'Unit details'!$V$4039:$V$4039,$A964&amp;" — "&amp;$B964,'Unit details'!$H$4039:$H$4039,"Future")</x:f>
        <x:v>0</x:v>
      </x:c>
      <x:c r="K964" s="14" t="n">
        <x:f>COUNTIFS('Unit details'!$B$4039:$B$4039,$A964,'Unit details'!$V$4039:$V$4039,$A964&amp;" — "&amp;$B964,'Unit details'!$H$4039:$H$4039,"Uncertain")</x:f>
        <x:v>0</x:v>
      </x:c>
      <x:c r="L964" s="15" t="str">
        <x:v>Identified from current advertising; named scheme does not itself establish any exact number of vacant units.</x:v>
      </x:c>
      <x:c r="M964" s="15" t="str">
        <x:v>https://www.rightmove.co.uk/properties/752206842761121#/?channel=COM_LET</x:v>
      </x:c>
      <x:c r="N964" s="15" t="str"/>
    </x:row>
    <x:row r="965" ht="42" customHeight="1">
      <x:c r="A965" s="15" t="str">
        <x:v>Colchester</x:v>
      </x:c>
      <x:c r="B965" s="15" t="str">
        <x:v>Standalone: Unit 2, Hythe Quay, Colchester, Essex, CO2</x:v>
      </x:c>
      <x:c r="C965" s="15" t="str">
        <x:v>Colchester</x:v>
      </x:c>
      <x:c r="D965" s="14" t="n">
        <x:v>130245</x:v>
      </x:c>
      <x:c r="E965" s="30" t="str">
        <x:v>Town</x:v>
      </x:c>
      <x:c r="F965" s="30" t="str">
        <x:v>Standalone / other premises</x:v>
      </x:c>
      <x:c r="G965" s="14" t="n">
        <x:f>COUNTIFS('Unit details'!$B$4039:$B$4039,$A965,'Unit details'!$V$4039:$V$4039,$A965&amp;" — "&amp;$B965,'Unit details'!$H$4039:$H$4039,"Current",'Unit details'!$E$4039:$E$4039,"Town")</x:f>
        <x:v>0</x:v>
      </x:c>
      <x:c r="H965" s="14" t="n">
        <x:f>COUNTIFS('Unit details'!$B$4039:$B$4039,$A965,'Unit details'!$V$4039:$V$4039,$A965&amp;" — "&amp;$B965,'Unit details'!$H$4039:$H$4039,"Current",'Unit details'!$E$4039:$E$4039,"Nearby")</x:f>
        <x:v>0</x:v>
      </x:c>
      <x:c r="I965" s="14" t="n">
        <x:f>COUNTIFS('Unit details'!$B$4039:$B$4039,$A965,'Unit details'!$V$4039:$V$4039,$A965&amp;" — "&amp;$B965,'Unit details'!$H$4039:$H$4039,"Current")</x:f>
        <x:v>0</x:v>
      </x:c>
      <x:c r="J965" s="14" t="n">
        <x:f>SUMIFS('Unit details'!$Y$4039:$Y$4039,'Unit details'!$B$4039:$B$4039,$A965,'Unit details'!$V$4039:$V$4039,$A965&amp;" — "&amp;$B965,'Unit details'!$H$4039:$H$4039,"Future")</x:f>
        <x:v>0</x:v>
      </x:c>
      <x:c r="K965" s="14" t="n">
        <x:f>COUNTIFS('Unit details'!$B$4039:$B$4039,$A965,'Unit details'!$V$4039:$V$4039,$A965&amp;" — "&amp;$B965,'Unit details'!$H$4039:$H$4039,"Uncertain")</x:f>
        <x:v>0</x:v>
      </x:c>
      <x:c r="L965" s="15" t="str">
        <x:v>Identified from current advertising; named scheme does not itself establish any exact number of vacant units.</x:v>
      </x:c>
      <x:c r="M965" s="15" t="str">
        <x:v>https://www.rightmove.co.uk/properties/760554392714449#/?channel=COM_LET</x:v>
      </x:c>
      <x:c r="N965" s="15" t="str">
        <x:v>https://fennwright.co.uk/property/unit-2-hythe-quay-colchester-essex-co2/</x:v>
      </x:c>
    </x:row>
    <x:row r="966" ht="42" customHeight="1">
      <x:c r="A966" s="15" t="str">
        <x:v>Colchester</x:v>
      </x:c>
      <x:c r="B966" s="15" t="str">
        <x:v>Standalone: Unit 3, 70 Barrack Street, Colchester, CO1 2LT</x:v>
      </x:c>
      <x:c r="C966" s="15" t="str">
        <x:v>Colchester</x:v>
      </x:c>
      <x:c r="D966" s="14" t="n">
        <x:v>130245</x:v>
      </x:c>
      <x:c r="E966" s="30" t="str">
        <x:v>Town</x:v>
      </x:c>
      <x:c r="F966" s="30" t="str">
        <x:v>Standalone / other premises</x:v>
      </x:c>
      <x:c r="G966" s="14" t="n">
        <x:f>COUNTIFS('Unit details'!$B$4039:$B$4039,$A966,'Unit details'!$V$4039:$V$4039,$A966&amp;" — "&amp;$B966,'Unit details'!$H$4039:$H$4039,"Current",'Unit details'!$E$4039:$E$4039,"Town")</x:f>
        <x:v>0</x:v>
      </x:c>
      <x:c r="H966" s="14" t="n">
        <x:f>COUNTIFS('Unit details'!$B$4039:$B$4039,$A966,'Unit details'!$V$4039:$V$4039,$A966&amp;" — "&amp;$B966,'Unit details'!$H$4039:$H$4039,"Current",'Unit details'!$E$4039:$E$4039,"Nearby")</x:f>
        <x:v>0</x:v>
      </x:c>
      <x:c r="I966" s="14" t="n">
        <x:f>COUNTIFS('Unit details'!$B$4039:$B$4039,$A966,'Unit details'!$V$4039:$V$4039,$A966&amp;" — "&amp;$B966,'Unit details'!$H$4039:$H$4039,"Current")</x:f>
        <x:v>0</x:v>
      </x:c>
      <x:c r="J966" s="14" t="n">
        <x:f>SUMIFS('Unit details'!$Y$4039:$Y$4039,'Unit details'!$B$4039:$B$4039,$A966,'Unit details'!$V$4039:$V$4039,$A966&amp;" — "&amp;$B966,'Unit details'!$H$4039:$H$4039,"Future")</x:f>
        <x:v>0</x:v>
      </x:c>
      <x:c r="K966" s="14" t="n">
        <x:f>COUNTIFS('Unit details'!$B$4039:$B$4039,$A966,'Unit details'!$V$4039:$V$4039,$A966&amp;" — "&amp;$B966,'Unit details'!$H$4039:$H$4039,"Uncertain")</x:f>
        <x:v>0</x:v>
      </x:c>
      <x:c r="L966" s="15" t="str">
        <x:v>Identified from current advertising; named scheme does not itself establish any exact number of vacant units.</x:v>
      </x:c>
      <x:c r="M966" s="15" t="str">
        <x:v>https://www.rightmove.co.uk/properties/752207524351824#/?channel=COM_LET</x:v>
      </x:c>
      <x:c r="N966" s="15" t="str"/>
    </x:row>
    <x:row r="967" ht="62" customHeight="1">
      <x:c r="A967" s="15" t="str">
        <x:v>Colchester</x:v>
      </x:c>
      <x:c r="B967" s="15" t="str">
        <x:v>Standalone: Unit 6 Easter Park, Axial Way, Colchester, Essex, CO4</x:v>
      </x:c>
      <x:c r="C967" s="15" t="str">
        <x:v>Colchester</x:v>
      </x:c>
      <x:c r="D967" s="14" t="n">
        <x:v>130245</x:v>
      </x:c>
      <x:c r="E967" s="30" t="str">
        <x:v>Town</x:v>
      </x:c>
      <x:c r="F967" s="30" t="str">
        <x:v>Standalone / other premises</x:v>
      </x:c>
      <x:c r="G967" s="14" t="n">
        <x:f>COUNTIFS('Unit details'!$B$4039:$B$4039,$A967,'Unit details'!$V$4039:$V$4039,$A967&amp;" — "&amp;$B967,'Unit details'!$H$4039:$H$4039,"Current",'Unit details'!$E$4039:$E$4039,"Town")</x:f>
        <x:v>0</x:v>
      </x:c>
      <x:c r="H967" s="14" t="n">
        <x:f>COUNTIFS('Unit details'!$B$4039:$B$4039,$A967,'Unit details'!$V$4039:$V$4039,$A967&amp;" — "&amp;$B967,'Unit details'!$H$4039:$H$4039,"Current",'Unit details'!$E$4039:$E$4039,"Nearby")</x:f>
        <x:v>0</x:v>
      </x:c>
      <x:c r="I967" s="14" t="n">
        <x:f>COUNTIFS('Unit details'!$B$4039:$B$4039,$A967,'Unit details'!$V$4039:$V$4039,$A967&amp;" — "&amp;$B967,'Unit details'!$H$4039:$H$4039,"Current")</x:f>
        <x:v>0</x:v>
      </x:c>
      <x:c r="J967" s="14" t="n">
        <x:f>SUMIFS('Unit details'!$Y$4039:$Y$4039,'Unit details'!$B$4039:$B$4039,$A967,'Unit details'!$V$4039:$V$4039,$A967&amp;" — "&amp;$B967,'Unit details'!$H$4039:$H$4039,"Future")</x:f>
        <x:v>0</x:v>
      </x:c>
      <x:c r="K967" s="14" t="n">
        <x:f>COUNTIFS('Unit details'!$B$4039:$B$4039,$A967,'Unit details'!$V$4039:$V$4039,$A967&amp;" — "&amp;$B967,'Unit details'!$H$4039:$H$4039,"Uncertain")</x:f>
        <x:v>0</x:v>
      </x:c>
      <x:c r="L967" s="15" t="str">
        <x:v>Identified from current advertising; named scheme does not itself establish any exact number of vacant units.</x:v>
      </x:c>
      <x:c r="M967" s="15" t="str">
        <x:v>https://www.zoopla.co.uk/to-rent/commercial/details/69336159/</x:v>
      </x:c>
      <x:c r="N967" s="15" t="str">
        <x:v>https://www.rightmove.co.uk/properties/760553140825169#/?channel=COM_LET
https://fennwright.co.uk/property/unit-6-easter-park-axial-way-colchester-essex-co4/</x:v>
      </x:c>
    </x:row>
    <x:row r="968" ht="42" customHeight="1">
      <x:c r="A968" s="15" t="str">
        <x:v>Colchester</x:v>
      </x:c>
      <x:c r="B968" s="15" t="str">
        <x:v>Standalone: Unit A2, Commerce Way, Colchester, Essex, CO2</x:v>
      </x:c>
      <x:c r="C968" s="15" t="str">
        <x:v>Colchester</x:v>
      </x:c>
      <x:c r="D968" s="14" t="n">
        <x:v>130245</x:v>
      </x:c>
      <x:c r="E968" s="30" t="str">
        <x:v>Town</x:v>
      </x:c>
      <x:c r="F968" s="30" t="str">
        <x:v>Standalone / other premises</x:v>
      </x:c>
      <x:c r="G968" s="14" t="n">
        <x:f>COUNTIFS('Unit details'!$B$4039:$B$4039,$A968,'Unit details'!$V$4039:$V$4039,$A968&amp;" — "&amp;$B968,'Unit details'!$H$4039:$H$4039,"Current",'Unit details'!$E$4039:$E$4039,"Town")</x:f>
        <x:v>0</x:v>
      </x:c>
      <x:c r="H968" s="14" t="n">
        <x:f>COUNTIFS('Unit details'!$B$4039:$B$4039,$A968,'Unit details'!$V$4039:$V$4039,$A968&amp;" — "&amp;$B968,'Unit details'!$H$4039:$H$4039,"Current",'Unit details'!$E$4039:$E$4039,"Nearby")</x:f>
        <x:v>0</x:v>
      </x:c>
      <x:c r="I968" s="14" t="n">
        <x:f>COUNTIFS('Unit details'!$B$4039:$B$4039,$A968,'Unit details'!$V$4039:$V$4039,$A968&amp;" — "&amp;$B968,'Unit details'!$H$4039:$H$4039,"Current")</x:f>
        <x:v>0</x:v>
      </x:c>
      <x:c r="J968" s="14" t="n">
        <x:f>SUMIFS('Unit details'!$Y$4039:$Y$4039,'Unit details'!$B$4039:$B$4039,$A968,'Unit details'!$V$4039:$V$4039,$A968&amp;" — "&amp;$B968,'Unit details'!$H$4039:$H$4039,"Future")</x:f>
        <x:v>0</x:v>
      </x:c>
      <x:c r="K968" s="14" t="n">
        <x:f>COUNTIFS('Unit details'!$B$4039:$B$4039,$A968,'Unit details'!$V$4039:$V$4039,$A968&amp;" — "&amp;$B968,'Unit details'!$H$4039:$H$4039,"Uncertain")</x:f>
        <x:v>0</x:v>
      </x:c>
      <x:c r="L968" s="15" t="str">
        <x:v>Identified from current advertising; named scheme does not itself establish any exact number of vacant units.</x:v>
      </x:c>
      <x:c r="M968" s="15" t="str">
        <x:v>https://www.rightmove.co.uk/properties/760553648409041#/?channel=COM_LET</x:v>
      </x:c>
      <x:c r="N968" s="15" t="str">
        <x:v>https://fennwright.co.uk/property/unit-a2-commerce-way-colchester-essex-co2/</x:v>
      </x:c>
    </x:row>
    <x:row r="969" ht="42" customHeight="1">
      <x:c r="A969" s="15" t="str">
        <x:v>Colchester</x:v>
      </x:c>
      <x:c r="B969" s="15" t="str">
        <x:v>Standalone: Unit G Global Park, Eastgates, Moorside, Colchester, Essex, CO1</x:v>
      </x:c>
      <x:c r="C969" s="15" t="str">
        <x:v>Colchester</x:v>
      </x:c>
      <x:c r="D969" s="14" t="n">
        <x:v>130245</x:v>
      </x:c>
      <x:c r="E969" s="30" t="str">
        <x:v>Town</x:v>
      </x:c>
      <x:c r="F969" s="30" t="str">
        <x:v>Standalone / other premises</x:v>
      </x:c>
      <x:c r="G969" s="14" t="n">
        <x:f>COUNTIFS('Unit details'!$B$4039:$B$4039,$A969,'Unit details'!$V$4039:$V$4039,$A969&amp;" — "&amp;$B969,'Unit details'!$H$4039:$H$4039,"Current",'Unit details'!$E$4039:$E$4039,"Town")</x:f>
        <x:v>0</x:v>
      </x:c>
      <x:c r="H969" s="14" t="n">
        <x:f>COUNTIFS('Unit details'!$B$4039:$B$4039,$A969,'Unit details'!$V$4039:$V$4039,$A969&amp;" — "&amp;$B969,'Unit details'!$H$4039:$H$4039,"Current",'Unit details'!$E$4039:$E$4039,"Nearby")</x:f>
        <x:v>0</x:v>
      </x:c>
      <x:c r="I969" s="14" t="n">
        <x:f>COUNTIFS('Unit details'!$B$4039:$B$4039,$A969,'Unit details'!$V$4039:$V$4039,$A969&amp;" — "&amp;$B969,'Unit details'!$H$4039:$H$4039,"Current")</x:f>
        <x:v>0</x:v>
      </x:c>
      <x:c r="J969" s="14" t="n">
        <x:f>SUMIFS('Unit details'!$Y$4039:$Y$4039,'Unit details'!$B$4039:$B$4039,$A969,'Unit details'!$V$4039:$V$4039,$A969&amp;" — "&amp;$B969,'Unit details'!$H$4039:$H$4039,"Future")</x:f>
        <x:v>0</x:v>
      </x:c>
      <x:c r="K969" s="14" t="n">
        <x:f>COUNTIFS('Unit details'!$B$4039:$B$4039,$A969,'Unit details'!$V$4039:$V$4039,$A969&amp;" — "&amp;$B969,'Unit details'!$H$4039:$H$4039,"Uncertain")</x:f>
        <x:v>0</x:v>
      </x:c>
      <x:c r="L969" s="15" t="str">
        <x:v>Identified from current advertising; named scheme does not itself establish any exact number of vacant units.</x:v>
      </x:c>
      <x:c r="M969" s="15" t="str">
        <x:v>https://www.rightmove.co.uk/properties/770887482147265#/?channel=COM_LET</x:v>
      </x:c>
      <x:c r="N969" s="15" t="str">
        <x:v>https://fennwright.co.uk/property/unit-g-global-park-eastgates-moorside-colchester-essex-co1/</x:v>
      </x:c>
    </x:row>
    <x:row r="970" ht="42" customHeight="1">
      <x:c r="A970" s="15" t="str">
        <x:v>Colchester</x:v>
      </x:c>
      <x:c r="B970" s="15" t="str">
        <x:v>Standalone: Unit G, Global Park, 12 Moorside, Colchester, Essex, CO1 2TJ</x:v>
      </x:c>
      <x:c r="C970" s="15" t="str">
        <x:v>Colchester</x:v>
      </x:c>
      <x:c r="D970" s="14" t="n">
        <x:v>130245</x:v>
      </x:c>
      <x:c r="E970" s="30" t="str">
        <x:v>Town</x:v>
      </x:c>
      <x:c r="F970" s="30" t="str">
        <x:v>Standalone / other premises</x:v>
      </x:c>
      <x:c r="G970" s="14" t="n">
        <x:f>COUNTIFS('Unit details'!$B$4039:$B$4039,$A970,'Unit details'!$V$4039:$V$4039,$A970&amp;" — "&amp;$B970,'Unit details'!$H$4039:$H$4039,"Current",'Unit details'!$E$4039:$E$4039,"Town")</x:f>
        <x:v>0</x:v>
      </x:c>
      <x:c r="H970" s="14" t="n">
        <x:f>COUNTIFS('Unit details'!$B$4039:$B$4039,$A970,'Unit details'!$V$4039:$V$4039,$A970&amp;" — "&amp;$B970,'Unit details'!$H$4039:$H$4039,"Current",'Unit details'!$E$4039:$E$4039,"Nearby")</x:f>
        <x:v>0</x:v>
      </x:c>
      <x:c r="I970" s="14" t="n">
        <x:f>COUNTIFS('Unit details'!$B$4039:$B$4039,$A970,'Unit details'!$V$4039:$V$4039,$A970&amp;" — "&amp;$B970,'Unit details'!$H$4039:$H$4039,"Current")</x:f>
        <x:v>0</x:v>
      </x:c>
      <x:c r="J970" s="14" t="n">
        <x:f>SUMIFS('Unit details'!$Y$4039:$Y$4039,'Unit details'!$B$4039:$B$4039,$A970,'Unit details'!$V$4039:$V$4039,$A970&amp;" — "&amp;$B970,'Unit details'!$H$4039:$H$4039,"Future")</x:f>
        <x:v>0</x:v>
      </x:c>
      <x:c r="K970" s="14" t="n">
        <x:f>COUNTIFS('Unit details'!$B$4039:$B$4039,$A970,'Unit details'!$V$4039:$V$4039,$A970&amp;" — "&amp;$B970,'Unit details'!$H$4039:$H$4039,"Uncertain")</x:f>
        <x:v>0</x:v>
      </x:c>
      <x:c r="L970" s="15" t="str">
        <x:v>Identified from current advertising; named scheme does not itself establish any exact number of vacant units.</x:v>
      </x:c>
      <x:c r="M970" s="15" t="str">
        <x:v>https://www.rightmove.co.uk/properties/778696609240960#/?channel=COM_LET</x:v>
      </x:c>
      <x:c r="N970" s="15" t="str">
        <x:v>https://www.rightmove.co.uk/properties/770876377861920#/?channel=COM_LET</x:v>
      </x:c>
    </x:row>
    <x:row r="971" ht="62" customHeight="1">
      <x:c r="A971" s="15" t="str">
        <x:v>Colchester</x:v>
      </x:c>
      <x:c r="B971" s="15" t="str">
        <x:v>Standalone: WAREHOUSE TO LET near COLCHESTER, ESSEX</x:v>
      </x:c>
      <x:c r="C971" s="15" t="str">
        <x:v>Colchester</x:v>
      </x:c>
      <x:c r="D971" s="14" t="n">
        <x:v>130245</x:v>
      </x:c>
      <x:c r="E971" s="30" t="str">
        <x:v>Town</x:v>
      </x:c>
      <x:c r="F971" s="30" t="str">
        <x:v>Standalone / other premises</x:v>
      </x:c>
      <x:c r="G971" s="14" t="n">
        <x:f>COUNTIFS('Unit details'!$B$4039:$B$4039,$A971,'Unit details'!$V$4039:$V$4039,$A971&amp;" — "&amp;$B971,'Unit details'!$H$4039:$H$4039,"Current",'Unit details'!$E$4039:$E$4039,"Town")</x:f>
        <x:v>0</x:v>
      </x:c>
      <x:c r="H971" s="14" t="n">
        <x:f>COUNTIFS('Unit details'!$B$4039:$B$4039,$A971,'Unit details'!$V$4039:$V$4039,$A971&amp;" — "&amp;$B971,'Unit details'!$H$4039:$H$4039,"Current",'Unit details'!$E$4039:$E$4039,"Nearby")</x:f>
        <x:v>0</x:v>
      </x:c>
      <x:c r="I971" s="14" t="n">
        <x:f>COUNTIFS('Unit details'!$B$4039:$B$4039,$A971,'Unit details'!$V$4039:$V$4039,$A971&amp;" — "&amp;$B971,'Unit details'!$H$4039:$H$4039,"Current")</x:f>
        <x:v>0</x:v>
      </x:c>
      <x:c r="J971" s="14" t="n">
        <x:f>SUMIFS('Unit details'!$Y$4039:$Y$4039,'Unit details'!$B$4039:$B$4039,$A971,'Unit details'!$V$4039:$V$4039,$A971&amp;" — "&amp;$B971,'Unit details'!$H$4039:$H$4039,"Future")</x:f>
        <x:v>0</x:v>
      </x:c>
      <x:c r="K971" s="14" t="n">
        <x:f>COUNTIFS('Unit details'!$B$4039:$B$4039,$A971,'Unit details'!$V$4039:$V$4039,$A971&amp;" — "&amp;$B971,'Unit details'!$H$4039:$H$4039,"Uncertain")</x:f>
        <x:v>0</x:v>
      </x:c>
      <x:c r="L971" s="15" t="str">
        <x:v>Identified from current advertising; named scheme does not itself establish any exact number of vacant units.</x:v>
      </x:c>
      <x:c r="M971" s="15" t="str">
        <x:v>https://www.rightmove.co.uk/properties/91130532#/?channel=COM_LET</x:v>
      </x:c>
      <x:c r="N971" s="15" t="str">
        <x:v>https://www.rightmove.co.uk/properties/173868305#/?channel=COM_LET
https://www.rightmove.co.uk/properties/166620080#/?channel=COM_LET</x:v>
      </x:c>
    </x:row>
    <x:row r="972" ht="42" customHeight="1">
      <x:c r="A972" s="15" t="str">
        <x:v>Colchester</x:v>
      </x:c>
      <x:c r="B972" s="15" t="str">
        <x:v>Whitehall Industrial Estate</x:v>
      </x:c>
      <x:c r="C972" s="15" t="str">
        <x:v>Colchester</x:v>
      </x:c>
      <x:c r="D972" s="14" t="n">
        <x:v>130245</x:v>
      </x:c>
      <x:c r="E972" s="30" t="str">
        <x:v>Town</x:v>
      </x:c>
      <x:c r="F972" s="30" t="str">
        <x:v>Estate / grouped industrial area</x:v>
      </x:c>
      <x:c r="G972" s="14" t="n">
        <x:f>COUNTIFS('Unit details'!$B$1804:$B$1804,$A972,'Unit details'!$V$1804:$V$1804,$A972&amp;" — "&amp;$B972,'Unit details'!$H$1804:$H$1804,"Current",'Unit details'!$E$1804:$E$1804,"Town")</x:f>
        <x:v>1</x:v>
      </x:c>
      <x:c r="H972" s="14" t="n">
        <x:f>COUNTIFS('Unit details'!$B$1804:$B$1804,$A972,'Unit details'!$V$1804:$V$1804,$A972&amp;" — "&amp;$B972,'Unit details'!$H$1804:$H$1804,"Current",'Unit details'!$E$1804:$E$1804,"Nearby")</x:f>
        <x:v>0</x:v>
      </x:c>
      <x:c r="I972" s="14" t="n">
        <x:f>COUNTIFS('Unit details'!$B$1804:$B$1804,$A972,'Unit details'!$V$1804:$V$1804,$A972&amp;" — "&amp;$B972,'Unit details'!$H$1804:$H$1804,"Current")</x:f>
        <x:v>1</x:v>
      </x:c>
      <x:c r="J972" s="14" t="n">
        <x:f>SUMIFS('Unit details'!$Y$1804:$Y$1804,'Unit details'!$B$1804:$B$1804,$A972,'Unit details'!$V$1804:$V$1804,$A972&amp;" — "&amp;$B972,'Unit details'!$H$1804:$H$1804,"Future")</x:f>
        <x:v>0</x:v>
      </x:c>
      <x:c r="K972" s="14" t="n">
        <x:f>COUNTIFS('Unit details'!$B$1804:$B$1804,$A972,'Unit details'!$V$1804:$V$1804,$A972&amp;" — "&amp;$B972,'Unit details'!$H$1804:$H$1804,"Uncertain")</x:f>
        <x:v>0</x:v>
      </x:c>
      <x:c r="L972" s="15" t="str">
        <x:v>Identified from current advertising; named scheme does not itself establish any exact number of vacant units.</x:v>
      </x:c>
      <x:c r="M972" s="15" t="str">
        <x:v>https://www.rightmove.co.uk/properties/777569815990561#/?channel=COM_LET</x:v>
      </x:c>
      <x:c r="N972" s="15" t="str">
        <x:v>https://fennwright.co.uk/property/7-conder-way-whitehall-industrial-estate-colchester-essex-co2/</x:v>
      </x:c>
    </x:row>
    <x:row r="973" ht="42" customHeight="1">
      <x:c r="A973" s="15" t="str">
        <x:v>Grays</x:v>
      </x:c>
      <x:c r="B973" s="15" t="str">
        <x:v>Standalone / estate not named</x:v>
      </x:c>
      <x:c r="C973" s="15" t="str">
        <x:v>Tilbury</x:v>
      </x:c>
      <x:c r="D973" s="14" t="n">
        <x:v>14185</x:v>
      </x:c>
      <x:c r="E973" s="30" t="str">
        <x:v>Nearby</x:v>
      </x:c>
      <x:c r="F973" s="30" t="str">
        <x:v>Standalone / other premises</x:v>
      </x:c>
      <x:c r="G973" s="14" t="n">
        <x:f>COUNTIFS('Unit details'!$B$1805:$B$1827,$A973,'Unit details'!$V$1805:$V$1827,$A973&amp;" — "&amp;$B973,'Unit details'!$H$1805:$H$1827,"Current",'Unit details'!$E$1805:$E$1827,"Town")</x:f>
        <x:v>6</x:v>
      </x:c>
      <x:c r="H973" s="14" t="n">
        <x:f>COUNTIFS('Unit details'!$B$1805:$B$1827,$A973,'Unit details'!$V$1805:$V$1827,$A973&amp;" — "&amp;$B973,'Unit details'!$H$1805:$H$1827,"Current",'Unit details'!$E$1805:$E$1827,"Nearby")</x:f>
        <x:v>6</x:v>
      </x:c>
      <x:c r="I973" s="14" t="n">
        <x:f>COUNTIFS('Unit details'!$B$1805:$B$1827,$A973,'Unit details'!$V$1805:$V$1827,$A973&amp;" — "&amp;$B973,'Unit details'!$H$1805:$H$1827,"Current")</x:f>
        <x:v>12</x:v>
      </x:c>
      <x:c r="J973" s="14" t="n">
        <x:f>SUMIFS('Unit details'!$Y$1805:$Y$1827,'Unit details'!$B$1805:$B$1827,$A973,'Unit details'!$V$1805:$V$1827,$A973&amp;" — "&amp;$B973,'Unit details'!$H$1805:$H$1827,"Future")</x:f>
        <x:v>0</x:v>
      </x:c>
      <x:c r="K973" s="14" t="n">
        <x:f>COUNTIFS('Unit details'!$B$1805:$B$1827,$A973,'Unit details'!$V$1805:$V$1827,$A973&amp;" — "&amp;$B973,'Unit details'!$H$1805:$H$1827,"Uncertain")</x:f>
        <x:v>1</x:v>
      </x:c>
      <x:c r="L973" s="15" t="str">
        <x:v>Identified from marketing. Estate inventory is a minimum of evidenced named areas, not a council stock census.</x:v>
      </x:c>
      <x:c r="M973" s="15" t="str">
        <x:v>https://www.rightmove.co.uk/properties/90087552#/?channel=COM_LET</x:v>
      </x:c>
      <x:c r="N973" s="15" t="str"/>
    </x:row>
    <x:row r="974" ht="42" customHeight="1">
      <x:c r="A974" s="15" t="str">
        <x:v>Grays</x:v>
      </x:c>
      <x:c r="B974" s="15" t="str">
        <x:v>Standalone: 650sqft workshop/warehouse To Let in Tilbury, Essex</x:v>
      </x:c>
      <x:c r="C974" s="15" t="str">
        <x:v>Tilbury</x:v>
      </x:c>
      <x:c r="D974" s="14" t="n">
        <x:v>14185</x:v>
      </x:c>
      <x:c r="E974" s="30" t="str">
        <x:v>Nearby</x:v>
      </x:c>
      <x:c r="F974" s="30" t="str">
        <x:v>Standalone / other premises</x:v>
      </x:c>
      <x:c r="G974" s="14" t="n">
        <x:f>COUNTIFS('Unit details'!$B$4039:$B$4039,$A974,'Unit details'!$V$4039:$V$4039,$A974&amp;" — "&amp;$B974,'Unit details'!$H$4039:$H$4039,"Current",'Unit details'!$E$4039:$E$4039,"Town")</x:f>
        <x:v>0</x:v>
      </x:c>
      <x:c r="H974" s="14" t="n">
        <x:f>COUNTIFS('Unit details'!$B$4039:$B$4039,$A974,'Unit details'!$V$4039:$V$4039,$A974&amp;" — "&amp;$B974,'Unit details'!$H$4039:$H$4039,"Current",'Unit details'!$E$4039:$E$4039,"Nearby")</x:f>
        <x:v>0</x:v>
      </x:c>
      <x:c r="I974" s="14" t="n">
        <x:f>COUNTIFS('Unit details'!$B$4039:$B$4039,$A974,'Unit details'!$V$4039:$V$4039,$A974&amp;" — "&amp;$B974,'Unit details'!$H$4039:$H$4039,"Current")</x:f>
        <x:v>0</x:v>
      </x:c>
      <x:c r="J974" s="14" t="n">
        <x:f>SUMIFS('Unit details'!$Y$4039:$Y$4039,'Unit details'!$B$4039:$B$4039,$A974,'Unit details'!$V$4039:$V$4039,$A974&amp;" — "&amp;$B974,'Unit details'!$H$4039:$H$4039,"Future")</x:f>
        <x:v>0</x:v>
      </x:c>
      <x:c r="K974" s="14" t="n">
        <x:f>COUNTIFS('Unit details'!$B$4039:$B$4039,$A974,'Unit details'!$V$4039:$V$4039,$A974&amp;" — "&amp;$B974,'Unit details'!$H$4039:$H$4039,"Uncertain")</x:f>
        <x:v>0</x:v>
      </x:c>
      <x:c r="L974" s="15" t="str">
        <x:v>Identified from current advertising; named scheme does not itself establish any exact number of vacant units.</x:v>
      </x:c>
      <x:c r="M974" s="15" t="str">
        <x:v>https://www.rightmove.co.uk/properties/90087552#/?channel=COM_LET</x:v>
      </x:c>
      <x:c r="N974" s="15" t="str"/>
    </x:row>
    <x:row r="975" ht="42" customHeight="1">
      <x:c r="A975" s="15" t="str">
        <x:v>Grays</x:v>
      </x:c>
      <x:c r="B975" s="15" t="str">
        <x:v>Standalone: East Tilbury RM18</x:v>
      </x:c>
      <x:c r="C975" s="15" t="str">
        <x:v>Tilbury</x:v>
      </x:c>
      <x:c r="D975" s="14" t="n">
        <x:v>14185</x:v>
      </x:c>
      <x:c r="E975" s="30" t="str">
        <x:v>Nearby</x:v>
      </x:c>
      <x:c r="F975" s="30" t="str">
        <x:v>Standalone / other premises</x:v>
      </x:c>
      <x:c r="G975" s="14" t="n">
        <x:f>COUNTIFS('Unit details'!$B$4039:$B$4039,$A975,'Unit details'!$V$4039:$V$4039,$A975&amp;" — "&amp;$B975,'Unit details'!$H$4039:$H$4039,"Current",'Unit details'!$E$4039:$E$4039,"Town")</x:f>
        <x:v>0</x:v>
      </x:c>
      <x:c r="H975" s="14" t="n">
        <x:f>COUNTIFS('Unit details'!$B$4039:$B$4039,$A975,'Unit details'!$V$4039:$V$4039,$A975&amp;" — "&amp;$B975,'Unit details'!$H$4039:$H$4039,"Current",'Unit details'!$E$4039:$E$4039,"Nearby")</x:f>
        <x:v>0</x:v>
      </x:c>
      <x:c r="I975" s="14" t="n">
        <x:f>COUNTIFS('Unit details'!$B$4039:$B$4039,$A975,'Unit details'!$V$4039:$V$4039,$A975&amp;" — "&amp;$B975,'Unit details'!$H$4039:$H$4039,"Current")</x:f>
        <x:v>0</x:v>
      </x:c>
      <x:c r="J975" s="14" t="n">
        <x:f>SUMIFS('Unit details'!$Y$4039:$Y$4039,'Unit details'!$B$4039:$B$4039,$A975,'Unit details'!$V$4039:$V$4039,$A975&amp;" — "&amp;$B975,'Unit details'!$H$4039:$H$4039,"Future")</x:f>
        <x:v>0</x:v>
      </x:c>
      <x:c r="K975" s="14" t="n">
        <x:f>COUNTIFS('Unit details'!$B$4039:$B$4039,$A975,'Unit details'!$V$4039:$V$4039,$A975&amp;" — "&amp;$B975,'Unit details'!$H$4039:$H$4039,"Uncertain")</x:f>
        <x:v>0</x:v>
      </x:c>
      <x:c r="L975" s="15" t="str">
        <x:v>Identified from current advertising; named scheme does not itself establish any exact number of vacant units.</x:v>
      </x:c>
      <x:c r="M975" s="15" t="str">
        <x:v>https://www.zoopla.co.uk/to-rent/commercial/details/72973139/</x:v>
      </x:c>
      <x:c r="N975" s="15" t="str"/>
    </x:row>
    <x:row r="976" ht="42" customHeight="1">
      <x:c r="A976" s="15" t="str">
        <x:v>Grays</x:v>
      </x:c>
      <x:c r="B976" s="15" t="str">
        <x:v>Standalone: Princess Margaret Road, East Tilbury</x:v>
      </x:c>
      <x:c r="C976" s="15" t="str">
        <x:v>Tilbury</x:v>
      </x:c>
      <x:c r="D976" s="14" t="n">
        <x:v>14185</x:v>
      </x:c>
      <x:c r="E976" s="30" t="str">
        <x:v>Nearby</x:v>
      </x:c>
      <x:c r="F976" s="30" t="str">
        <x:v>Standalone / other premises</x:v>
      </x:c>
      <x:c r="G976" s="14" t="n">
        <x:f>COUNTIFS('Unit details'!$B$4039:$B$4039,$A976,'Unit details'!$V$4039:$V$4039,$A976&amp;" — "&amp;$B976,'Unit details'!$H$4039:$H$4039,"Current",'Unit details'!$E$4039:$E$4039,"Town")</x:f>
        <x:v>0</x:v>
      </x:c>
      <x:c r="H976" s="14" t="n">
        <x:f>COUNTIFS('Unit details'!$B$4039:$B$4039,$A976,'Unit details'!$V$4039:$V$4039,$A976&amp;" — "&amp;$B976,'Unit details'!$H$4039:$H$4039,"Current",'Unit details'!$E$4039:$E$4039,"Nearby")</x:f>
        <x:v>0</x:v>
      </x:c>
      <x:c r="I976" s="14" t="n">
        <x:f>COUNTIFS('Unit details'!$B$4039:$B$4039,$A976,'Unit details'!$V$4039:$V$4039,$A976&amp;" — "&amp;$B976,'Unit details'!$H$4039:$H$4039,"Current")</x:f>
        <x:v>0</x:v>
      </x:c>
      <x:c r="J976" s="14" t="n">
        <x:f>SUMIFS('Unit details'!$Y$4039:$Y$4039,'Unit details'!$B$4039:$B$4039,$A976,'Unit details'!$V$4039:$V$4039,$A976&amp;" — "&amp;$B976,'Unit details'!$H$4039:$H$4039,"Future")</x:f>
        <x:v>0</x:v>
      </x:c>
      <x:c r="K976" s="14" t="n">
        <x:f>COUNTIFS('Unit details'!$B$4039:$B$4039,$A976,'Unit details'!$V$4039:$V$4039,$A976&amp;" — "&amp;$B976,'Unit details'!$H$4039:$H$4039,"Uncertain")</x:f>
        <x:v>0</x:v>
      </x:c>
      <x:c r="L976" s="15" t="str">
        <x:v>Identified from current advertising; named scheme does not itself establish any exact number of vacant units.</x:v>
      </x:c>
      <x:c r="M976" s="15" t="str">
        <x:v>https://www.rightmove.co.uk/properties/747855877489953#/?channel=COM_LET</x:v>
      </x:c>
      <x:c r="N976" s="15" t="str"/>
    </x:row>
    <x:row r="977" ht="42" customHeight="1">
      <x:c r="A977" s="15" t="str">
        <x:v>Grays</x:v>
      </x:c>
      <x:c r="B977" s="15" t="str">
        <x:v>Standalone: Princess Margaret Road, Tilbury RM18</x:v>
      </x:c>
      <x:c r="C977" s="15" t="str">
        <x:v>Tilbury</x:v>
      </x:c>
      <x:c r="D977" s="14" t="n">
        <x:v>14185</x:v>
      </x:c>
      <x:c r="E977" s="30" t="str">
        <x:v>Nearby</x:v>
      </x:c>
      <x:c r="F977" s="30" t="str">
        <x:v>Standalone / other premises</x:v>
      </x:c>
      <x:c r="G977" s="14" t="n">
        <x:f>COUNTIFS('Unit details'!$B$4039:$B$4039,$A977,'Unit details'!$V$4039:$V$4039,$A977&amp;" — "&amp;$B977,'Unit details'!$H$4039:$H$4039,"Current",'Unit details'!$E$4039:$E$4039,"Town")</x:f>
        <x:v>0</x:v>
      </x:c>
      <x:c r="H977" s="14" t="n">
        <x:f>COUNTIFS('Unit details'!$B$4039:$B$4039,$A977,'Unit details'!$V$4039:$V$4039,$A977&amp;" — "&amp;$B977,'Unit details'!$H$4039:$H$4039,"Current",'Unit details'!$E$4039:$E$4039,"Nearby")</x:f>
        <x:v>0</x:v>
      </x:c>
      <x:c r="I977" s="14" t="n">
        <x:f>COUNTIFS('Unit details'!$B$4039:$B$4039,$A977,'Unit details'!$V$4039:$V$4039,$A977&amp;" — "&amp;$B977,'Unit details'!$H$4039:$H$4039,"Current")</x:f>
        <x:v>0</x:v>
      </x:c>
      <x:c r="J977" s="14" t="n">
        <x:f>SUMIFS('Unit details'!$Y$4039:$Y$4039,'Unit details'!$B$4039:$B$4039,$A977,'Unit details'!$V$4039:$V$4039,$A977&amp;" — "&amp;$B977,'Unit details'!$H$4039:$H$4039,"Future")</x:f>
        <x:v>0</x:v>
      </x:c>
      <x:c r="K977" s="14" t="n">
        <x:f>COUNTIFS('Unit details'!$B$4039:$B$4039,$A977,'Unit details'!$V$4039:$V$4039,$A977&amp;" — "&amp;$B977,'Unit details'!$H$4039:$H$4039,"Uncertain")</x:f>
        <x:v>0</x:v>
      </x:c>
      <x:c r="L977" s="15" t="str">
        <x:v>Identified from current advertising; named scheme does not itself establish any exact number of vacant units.</x:v>
      </x:c>
      <x:c r="M977" s="15" t="str">
        <x:v>https://www.zoopla.co.uk/to-rent/commercial/details/65860454/</x:v>
      </x:c>
      <x:c r="N977" s="15" t="str"/>
    </x:row>
    <x:row r="978" ht="42" customHeight="1">
      <x:c r="A978" s="15" t="str">
        <x:v>Grays</x:v>
      </x:c>
      <x:c r="B978" s="15" t="str">
        <x:v>Standalone: Unit 18, Capstan Centre, Thurrock Park Way, Tilbury, Essex, RM18 7HH</x:v>
      </x:c>
      <x:c r="C978" s="15" t="str">
        <x:v>Tilbury</x:v>
      </x:c>
      <x:c r="D978" s="14" t="n">
        <x:v>14185</x:v>
      </x:c>
      <x:c r="E978" s="30" t="str">
        <x:v>Nearby</x:v>
      </x:c>
      <x:c r="F978" s="30" t="str">
        <x:v>Standalone / other premises</x:v>
      </x:c>
      <x:c r="G978" s="14" t="n">
        <x:f>COUNTIFS('Unit details'!$B$4039:$B$4039,$A978,'Unit details'!$V$4039:$V$4039,$A978&amp;" — "&amp;$B978,'Unit details'!$H$4039:$H$4039,"Current",'Unit details'!$E$4039:$E$4039,"Town")</x:f>
        <x:v>0</x:v>
      </x:c>
      <x:c r="H978" s="14" t="n">
        <x:f>COUNTIFS('Unit details'!$B$4039:$B$4039,$A978,'Unit details'!$V$4039:$V$4039,$A978&amp;" — "&amp;$B978,'Unit details'!$H$4039:$H$4039,"Current",'Unit details'!$E$4039:$E$4039,"Nearby")</x:f>
        <x:v>0</x:v>
      </x:c>
      <x:c r="I978" s="14" t="n">
        <x:f>COUNTIFS('Unit details'!$B$4039:$B$4039,$A978,'Unit details'!$V$4039:$V$4039,$A978&amp;" — "&amp;$B978,'Unit details'!$H$4039:$H$4039,"Current")</x:f>
        <x:v>0</x:v>
      </x:c>
      <x:c r="J978" s="14" t="n">
        <x:f>SUMIFS('Unit details'!$Y$4039:$Y$4039,'Unit details'!$B$4039:$B$4039,$A978,'Unit details'!$V$4039:$V$4039,$A978&amp;" — "&amp;$B978,'Unit details'!$H$4039:$H$4039,"Future")</x:f>
        <x:v>0</x:v>
      </x:c>
      <x:c r="K978" s="14" t="n">
        <x:f>COUNTIFS('Unit details'!$B$4039:$B$4039,$A978,'Unit details'!$V$4039:$V$4039,$A978&amp;" — "&amp;$B978,'Unit details'!$H$4039:$H$4039,"Uncertain")</x:f>
        <x:v>0</x:v>
      </x:c>
      <x:c r="L978" s="15" t="str">
        <x:v>Identified from current advertising; named scheme does not itself establish any exact number of vacant units.</x:v>
      </x:c>
      <x:c r="M978" s="15" t="str">
        <x:v>https://www.zoopla.co.uk/to-rent/commercial/details/74465465/</x:v>
      </x:c>
      <x:c r="N978" s="15" t="str">
        <x:v>https://www.rightmove.co.uk/properties/779033764334464#/?channel=COM_LET</x:v>
      </x:c>
    </x:row>
    <x:row r="979" ht="42" customHeight="1">
      <x:c r="A979" s="15" t="str">
        <x:v>Grays</x:v>
      </x:c>
      <x:c r="B979" s="15" t="str">
        <x:v>Standalone: Unit 24, Capstan Centre, Thurrock Park Way, Tilbury, Essex, RM18 7HH</x:v>
      </x:c>
      <x:c r="C979" s="15" t="str">
        <x:v>Tilbury</x:v>
      </x:c>
      <x:c r="D979" s="14" t="n">
        <x:v>14185</x:v>
      </x:c>
      <x:c r="E979" s="30" t="str">
        <x:v>Nearby</x:v>
      </x:c>
      <x:c r="F979" s="30" t="str">
        <x:v>Standalone / other premises</x:v>
      </x:c>
      <x:c r="G979" s="14" t="n">
        <x:f>COUNTIFS('Unit details'!$B$4039:$B$4039,$A979,'Unit details'!$V$4039:$V$4039,$A979&amp;" — "&amp;$B979,'Unit details'!$H$4039:$H$4039,"Current",'Unit details'!$E$4039:$E$4039,"Town")</x:f>
        <x:v>0</x:v>
      </x:c>
      <x:c r="H979" s="14" t="n">
        <x:f>COUNTIFS('Unit details'!$B$4039:$B$4039,$A979,'Unit details'!$V$4039:$V$4039,$A979&amp;" — "&amp;$B979,'Unit details'!$H$4039:$H$4039,"Current",'Unit details'!$E$4039:$E$4039,"Nearby")</x:f>
        <x:v>0</x:v>
      </x:c>
      <x:c r="I979" s="14" t="n">
        <x:f>COUNTIFS('Unit details'!$B$4039:$B$4039,$A979,'Unit details'!$V$4039:$V$4039,$A979&amp;" — "&amp;$B979,'Unit details'!$H$4039:$H$4039,"Current")</x:f>
        <x:v>0</x:v>
      </x:c>
      <x:c r="J979" s="14" t="n">
        <x:f>SUMIFS('Unit details'!$Y$4039:$Y$4039,'Unit details'!$B$4039:$B$4039,$A979,'Unit details'!$V$4039:$V$4039,$A979&amp;" — "&amp;$B979,'Unit details'!$H$4039:$H$4039,"Future")</x:f>
        <x:v>0</x:v>
      </x:c>
      <x:c r="K979" s="14" t="n">
        <x:f>COUNTIFS('Unit details'!$B$4039:$B$4039,$A979,'Unit details'!$V$4039:$V$4039,$A979&amp;" — "&amp;$B979,'Unit details'!$H$4039:$H$4039,"Uncertain")</x:f>
        <x:v>0</x:v>
      </x:c>
      <x:c r="L979" s="15" t="str">
        <x:v>Identified from current advertising; named scheme does not itself establish any exact number of vacant units.</x:v>
      </x:c>
      <x:c r="M979" s="15" t="str">
        <x:v>https://www.zoopla.co.uk/to-rent/commercial/details/74465464/</x:v>
      </x:c>
      <x:c r="N979" s="15" t="str">
        <x:v>https://www.rightmove.co.uk/properties/779033795655217#/?channel=COM_LET</x:v>
      </x:c>
    </x:row>
    <x:row r="980" ht="49" customHeight="1">
      <x:c r="A980" s="15" t="str">
        <x:v>Grays</x:v>
      </x:c>
      <x:c r="B980" s="15" t="str">
        <x:v>Thames Industrial Park</x:v>
      </x:c>
      <x:c r="C980" s="15" t="str">
        <x:v>Tilbury</x:v>
      </x:c>
      <x:c r="D980" s="14" t="n">
        <x:v>14185</x:v>
      </x:c>
      <x:c r="E980" s="30" t="str">
        <x:v>Nearby</x:v>
      </x:c>
      <x:c r="F980" s="30" t="str">
        <x:v>Estate / grouped industrial area</x:v>
      </x:c>
      <x:c r="G980" s="14" t="n">
        <x:f>COUNTIFS('Unit details'!$B$1811:$B$1814,$A980,'Unit details'!$V$1811:$V$1814,$A980&amp;" — "&amp;$B980,'Unit details'!$H$1811:$H$1814,"Current",'Unit details'!$E$1811:$E$1814,"Town")</x:f>
        <x:v>0</x:v>
      </x:c>
      <x:c r="H980" s="14" t="n">
        <x:f>COUNTIFS('Unit details'!$B$1811:$B$1814,$A980,'Unit details'!$V$1811:$V$1814,$A980&amp;" — "&amp;$B980,'Unit details'!$H$1811:$H$1814,"Current",'Unit details'!$E$1811:$E$1814,"Nearby")</x:f>
        <x:v>3</x:v>
      </x:c>
      <x:c r="I980" s="14" t="n">
        <x:f>COUNTIFS('Unit details'!$B$1811:$B$1814,$A980,'Unit details'!$V$1811:$V$1814,$A980&amp;" — "&amp;$B980,'Unit details'!$H$1811:$H$1814,"Current")</x:f>
        <x:v>3</x:v>
      </x:c>
      <x:c r="J980" s="14" t="n">
        <x:f>SUMIFS('Unit details'!$Y$1811:$Y$1814,'Unit details'!$B$1811:$B$1814,$A980,'Unit details'!$V$1811:$V$1814,$A980&amp;" — "&amp;$B980,'Unit details'!$H$1811:$H$1814,"Future")</x:f>
        <x:v>0</x:v>
      </x:c>
      <x:c r="K980" s="14" t="n">
        <x:f>COUNTIFS('Unit details'!$B$1811:$B$1814,$A980,'Unit details'!$V$1811:$V$1814,$A980&amp;" — "&amp;$B980,'Unit details'!$H$1811:$H$1814,"Uncertain")</x:f>
        <x:v>1</x:v>
      </x:c>
      <x:c r="L980" s="15" t="str">
        <x:v>Identified from current advertising; named scheme does not itself establish any exact number of vacant units. Further unit-specific sources are in Unit details.</x:v>
      </x:c>
      <x:c r="M980" s="15" t="str">
        <x:v>https://www.zoopla.co.uk/to-rent/commercial/details/74586766/</x:v>
      </x:c>
      <x:c r="N980" s="15" t="str">
        <x:v>https://www.zoopla.co.uk/to-rent/commercial/details/74417237/
https://www.rightmove.co.uk/properties/94182309#/?channel=COM_LET</x:v>
      </x:c>
    </x:row>
    <x:row r="981" ht="42" customHeight="1">
      <x:c r="A981" s="15" t="str">
        <x:v>Grays</x:v>
      </x:c>
      <x:c r="B981" s="15" t="str">
        <x:v>Cliffside Industrial Estate</x:v>
      </x:c>
      <x:c r="C981" s="15" t="str">
        <x:v>Grays</x:v>
      </x:c>
      <x:c r="D981" s="14" t="n">
        <x:v>44345</x:v>
      </x:c>
      <x:c r="E981" s="30" t="str">
        <x:v>Town</x:v>
      </x:c>
      <x:c r="F981" s="30" t="str">
        <x:v>Estate / grouped industrial area</x:v>
      </x:c>
      <x:c r="G981" s="14" t="n">
        <x:f>COUNTIFS('Unit details'!$B$4039:$B$4039,$A981,'Unit details'!$V$4039:$V$4039,$A981&amp;" — "&amp;$B981,'Unit details'!$H$4039:$H$4039,"Current",'Unit details'!$E$4039:$E$4039,"Town")</x:f>
        <x:v>0</x:v>
      </x:c>
      <x:c r="H981" s="14" t="n">
        <x:f>COUNTIFS('Unit details'!$B$4039:$B$4039,$A981,'Unit details'!$V$4039:$V$4039,$A981&amp;" — "&amp;$B981,'Unit details'!$H$4039:$H$4039,"Current",'Unit details'!$E$4039:$E$4039,"Nearby")</x:f>
        <x:v>0</x:v>
      </x:c>
      <x:c r="I981" s="14" t="n">
        <x:f>COUNTIFS('Unit details'!$B$4039:$B$4039,$A981,'Unit details'!$V$4039:$V$4039,$A981&amp;" — "&amp;$B981,'Unit details'!$H$4039:$H$4039,"Current")</x:f>
        <x:v>0</x:v>
      </x:c>
      <x:c r="J981" s="14" t="n">
        <x:f>SUMIFS('Unit details'!$Y$4039:$Y$4039,'Unit details'!$B$4039:$B$4039,$A981,'Unit details'!$V$4039:$V$4039,$A981&amp;" — "&amp;$B981,'Unit details'!$H$4039:$H$4039,"Future")</x:f>
        <x:v>0</x:v>
      </x:c>
      <x:c r="K981" s="14" t="n">
        <x:f>COUNTIFS('Unit details'!$B$4039:$B$4039,$A981,'Unit details'!$V$4039:$V$4039,$A981&amp;" — "&amp;$B981,'Unit details'!$H$4039:$H$4039,"Uncertain")</x:f>
        <x:v>0</x:v>
      </x:c>
      <x:c r="L981" s="15" t="str">
        <x:v>Identified from current advertising; named scheme does not itself establish any exact number of vacant units.</x:v>
      </x:c>
      <x:c r="M981" s="15" t="str">
        <x:v>https://www.zoopla.co.uk/to-rent/commercial/details/72567123/</x:v>
      </x:c>
      <x:c r="N981" s="15" t="str">
        <x:v>https://www.rightmove.co.uk/properties/759267167084913#/?channel=COM_LET</x:v>
      </x:c>
    </x:row>
    <x:row r="982" ht="42" customHeight="1">
      <x:c r="A982" s="15" t="str">
        <x:v>Grays</x:v>
      </x:c>
      <x:c r="B982" s="15" t="str">
        <x:v>Cliffside Trade Park</x:v>
      </x:c>
      <x:c r="C982" s="15" t="str">
        <x:v>Grays</x:v>
      </x:c>
      <x:c r="D982" s="14" t="n">
        <x:v>44345</x:v>
      </x:c>
      <x:c r="E982" s="30" t="str">
        <x:v>Town</x:v>
      </x:c>
      <x:c r="F982" s="30" t="str">
        <x:v>Estate / grouped industrial area</x:v>
      </x:c>
      <x:c r="G982" s="14" t="n">
        <x:f>COUNTIFS('Unit details'!$B$4039:$B$4039,$A982,'Unit details'!$V$4039:$V$4039,$A982&amp;" — "&amp;$B982,'Unit details'!$H$4039:$H$4039,"Current",'Unit details'!$E$4039:$E$4039,"Town")</x:f>
        <x:v>0</x:v>
      </x:c>
      <x:c r="H982" s="14" t="n">
        <x:f>COUNTIFS('Unit details'!$B$4039:$B$4039,$A982,'Unit details'!$V$4039:$V$4039,$A982&amp;" — "&amp;$B982,'Unit details'!$H$4039:$H$4039,"Current",'Unit details'!$E$4039:$E$4039,"Nearby")</x:f>
        <x:v>0</x:v>
      </x:c>
      <x:c r="I982" s="14" t="n">
        <x:f>COUNTIFS('Unit details'!$B$4039:$B$4039,$A982,'Unit details'!$V$4039:$V$4039,$A982&amp;" — "&amp;$B982,'Unit details'!$H$4039:$H$4039,"Current")</x:f>
        <x:v>0</x:v>
      </x:c>
      <x:c r="J982" s="14" t="n">
        <x:f>SUMIFS('Unit details'!$Y$4039:$Y$4039,'Unit details'!$B$4039:$B$4039,$A982,'Unit details'!$V$4039:$V$4039,$A982&amp;" — "&amp;$B982,'Unit details'!$H$4039:$H$4039,"Future")</x:f>
        <x:v>0</x:v>
      </x:c>
      <x:c r="K982" s="14" t="n">
        <x:f>COUNTIFS('Unit details'!$B$4039:$B$4039,$A982,'Unit details'!$V$4039:$V$4039,$A982&amp;" — "&amp;$B982,'Unit details'!$H$4039:$H$4039,"Uncertain")</x:f>
        <x:v>0</x:v>
      </x:c>
      <x:c r="L982" s="15" t="str">
        <x:v>Identified from current advertising; named scheme does not itself establish any exact number of vacant units.</x:v>
      </x:c>
      <x:c r="M982" s="15" t="str">
        <x:v>https://www.zoopla.co.uk/to-rent/commercial/details/73443953/</x:v>
      </x:c>
      <x:c r="N982" s="15" t="str">
        <x:v>https://www.rightmove.co.uk/properties/759268265963633#/?channel=COM_LET</x:v>
      </x:c>
    </x:row>
    <x:row r="983" ht="49" customHeight="1">
      <x:c r="A983" s="15" t="str">
        <x:v>Grays</x:v>
      </x:c>
      <x:c r="B983" s="15" t="str">
        <x:v>Coward Industrial Estate</x:v>
      </x:c>
      <x:c r="C983" s="15" t="str">
        <x:v>Grays</x:v>
      </x:c>
      <x:c r="D983" s="14" t="n">
        <x:v>44345</x:v>
      </x:c>
      <x:c r="E983" s="30" t="str">
        <x:v>Town</x:v>
      </x:c>
      <x:c r="F983" s="30" t="str">
        <x:v>Estate / grouped industrial area</x:v>
      </x:c>
      <x:c r="G983" s="14" t="n">
        <x:f>COUNTIFS('Unit details'!$B$1815:$B$1817,$A983,'Unit details'!$V$1815:$V$1817,$A983&amp;" — "&amp;$B983,'Unit details'!$H$1815:$H$1817,"Current",'Unit details'!$E$1815:$E$1817,"Town")</x:f>
        <x:v>3</x:v>
      </x:c>
      <x:c r="H983" s="14" t="n">
        <x:f>COUNTIFS('Unit details'!$B$1815:$B$1817,$A983,'Unit details'!$V$1815:$V$1817,$A983&amp;" — "&amp;$B983,'Unit details'!$H$1815:$H$1817,"Current",'Unit details'!$E$1815:$E$1817,"Nearby")</x:f>
        <x:v>0</x:v>
      </x:c>
      <x:c r="I983" s="14" t="n">
        <x:f>COUNTIFS('Unit details'!$B$1815:$B$1817,$A983,'Unit details'!$V$1815:$V$1817,$A983&amp;" — "&amp;$B983,'Unit details'!$H$1815:$H$1817,"Current")</x:f>
        <x:v>3</x:v>
      </x:c>
      <x:c r="J983" s="14" t="n">
        <x:f>SUMIFS('Unit details'!$Y$1815:$Y$1817,'Unit details'!$B$1815:$B$1817,$A983,'Unit details'!$V$1815:$V$1817,$A983&amp;" — "&amp;$B983,'Unit details'!$H$1815:$H$1817,"Future")</x:f>
        <x:v>0</x:v>
      </x:c>
      <x:c r="K983" s="14" t="n">
        <x:f>COUNTIFS('Unit details'!$B$1815:$B$1817,$A983,'Unit details'!$V$1815:$V$1817,$A983&amp;" — "&amp;$B983,'Unit details'!$H$1815:$H$1817,"Uncertain")</x:f>
        <x:v>0</x:v>
      </x:c>
      <x:c r="L983" s="15" t="str">
        <x:v>Identified from current advertising; named scheme does not itself establish any exact number of vacant units. Further unit-specific sources are in Unit details.</x:v>
      </x:c>
      <x:c r="M983" s="15" t="str">
        <x:v>https://www.zoopla.co.uk/to-rent/commercial/details/74493964/</x:v>
      </x:c>
      <x:c r="N983" s="15" t="str">
        <x:v>https://www.zoopla.co.uk/to-rent/commercial/details/72567093/
https://www.rightmove.co.uk/properties/760570318587185#/?channel=COM_LET</x:v>
      </x:c>
    </x:row>
    <x:row r="984" ht="62" customHeight="1">
      <x:c r="A984" s="15" t="str">
        <x:v>Grays</x:v>
      </x:c>
      <x:c r="B984" s="15" t="str">
        <x:v>Globe Industrial Estate</x:v>
      </x:c>
      <x:c r="C984" s="15" t="str">
        <x:v>Grays</x:v>
      </x:c>
      <x:c r="D984" s="14" t="n">
        <x:v>44345</x:v>
      </x:c>
      <x:c r="E984" s="30" t="str">
        <x:v>Town</x:v>
      </x:c>
      <x:c r="F984" s="30" t="str">
        <x:v>Estate / grouped industrial area</x:v>
      </x:c>
      <x:c r="G984" s="14" t="n">
        <x:f>COUNTIFS('Unit details'!$B$1818:$B$1820,$A984,'Unit details'!$V$1818:$V$1820,$A984&amp;" — "&amp;$B984,'Unit details'!$H$1818:$H$1820,"Current",'Unit details'!$E$1818:$E$1820,"Town")</x:f>
        <x:v>3</x:v>
      </x:c>
      <x:c r="H984" s="14" t="n">
        <x:f>COUNTIFS('Unit details'!$B$1818:$B$1820,$A984,'Unit details'!$V$1818:$V$1820,$A984&amp;" — "&amp;$B984,'Unit details'!$H$1818:$H$1820,"Current",'Unit details'!$E$1818:$E$1820,"Nearby")</x:f>
        <x:v>0</x:v>
      </x:c>
      <x:c r="I984" s="14" t="n">
        <x:f>COUNTIFS('Unit details'!$B$1818:$B$1820,$A984,'Unit details'!$V$1818:$V$1820,$A984&amp;" — "&amp;$B984,'Unit details'!$H$1818:$H$1820,"Current")</x:f>
        <x:v>3</x:v>
      </x:c>
      <x:c r="J984" s="14" t="n">
        <x:f>SUMIFS('Unit details'!$Y$1818:$Y$1820,'Unit details'!$B$1818:$B$1820,$A984,'Unit details'!$V$1818:$V$1820,$A984&amp;" — "&amp;$B984,'Unit details'!$H$1818:$H$1820,"Future")</x:f>
        <x:v>0</x:v>
      </x:c>
      <x:c r="K984" s="14" t="n">
        <x:f>COUNTIFS('Unit details'!$B$1818:$B$1820,$A984,'Unit details'!$V$1818:$V$1820,$A984&amp;" — "&amp;$B984,'Unit details'!$H$1818:$H$1820,"Uncertain")</x:f>
        <x:v>0</x:v>
      </x:c>
      <x:c r="L984" s="15" t="str">
        <x:v>Identified from current advertising; named scheme does not itself establish any exact number of vacant units.</x:v>
      </x:c>
      <x:c r="M984" s="15" t="str">
        <x:v>https://www.rightmove.co.uk/properties/760730215968497#/?channel=COM_LET</x:v>
      </x:c>
      <x:c r="N984" s="15" t="str">
        <x:v>https://www.rightmove.co.uk/properties/760730025047712#/?channel=COM_LET
https://www.rightmove.co.uk/properties/766928759565136#/?channel=COM_LET</x:v>
      </x:c>
    </x:row>
    <x:row r="985" ht="42" customHeight="1">
      <x:c r="A985" s="15" t="str">
        <x:v>Grays</x:v>
      </x:c>
      <x:c r="B985" s="15" t="str">
        <x:v>Manor Way Industrial Estate</x:v>
      </x:c>
      <x:c r="C985" s="15" t="str">
        <x:v>Grays</x:v>
      </x:c>
      <x:c r="D985" s="14" t="n">
        <x:v>44345</x:v>
      </x:c>
      <x:c r="E985" s="30" t="str">
        <x:v>Town</x:v>
      </x:c>
      <x:c r="F985" s="30" t="str">
        <x:v>Estate / grouped industrial area</x:v>
      </x:c>
      <x:c r="G985" s="14" t="n">
        <x:f>COUNTIFS('Unit details'!$B$4039:$B$4039,$A985,'Unit details'!$V$4039:$V$4039,$A985&amp;" — "&amp;$B985,'Unit details'!$H$4039:$H$4039,"Current",'Unit details'!$E$4039:$E$4039,"Town")</x:f>
        <x:v>0</x:v>
      </x:c>
      <x:c r="H985" s="14" t="n">
        <x:f>COUNTIFS('Unit details'!$B$4039:$B$4039,$A985,'Unit details'!$V$4039:$V$4039,$A985&amp;" — "&amp;$B985,'Unit details'!$H$4039:$H$4039,"Current",'Unit details'!$E$4039:$E$4039,"Nearby")</x:f>
        <x:v>0</x:v>
      </x:c>
      <x:c r="I985" s="14" t="n">
        <x:f>COUNTIFS('Unit details'!$B$4039:$B$4039,$A985,'Unit details'!$V$4039:$V$4039,$A985&amp;" — "&amp;$B985,'Unit details'!$H$4039:$H$4039,"Current")</x:f>
        <x:v>0</x:v>
      </x:c>
      <x:c r="J985" s="14" t="n">
        <x:f>SUMIFS('Unit details'!$Y$4039:$Y$4039,'Unit details'!$B$4039:$B$4039,$A985,'Unit details'!$V$4039:$V$4039,$A985&amp;" — "&amp;$B985,'Unit details'!$H$4039:$H$4039,"Future")</x:f>
        <x:v>0</x:v>
      </x:c>
      <x:c r="K985" s="14" t="n">
        <x:f>COUNTIFS('Unit details'!$B$4039:$B$4039,$A985,'Unit details'!$V$4039:$V$4039,$A985&amp;" — "&amp;$B985,'Unit details'!$H$4039:$H$4039,"Uncertain")</x:f>
        <x:v>0</x:v>
      </x:c>
      <x:c r="L985" s="15" t="str">
        <x:v>Identified from current advertising; named scheme does not itself establish any exact number of vacant units.</x:v>
      </x:c>
      <x:c r="M985" s="15" t="str">
        <x:v>https://www.zoopla.co.uk/to-rent/commercial/details/72567117/</x:v>
      </x:c>
      <x:c r="N985" s="15" t="str">
        <x:v>https://www.rightmove.co.uk/properties/759267181817905#/?channel=COM_LET</x:v>
      </x:c>
    </x:row>
    <x:row r="986" ht="42" customHeight="1">
      <x:c r="A986" s="15" t="str">
        <x:v>Grays</x:v>
      </x:c>
      <x:c r="B986" s="15" t="str">
        <x:v>Standalone: 9 Watson Close, Grays, Essex, RM20 3EF</x:v>
      </x:c>
      <x:c r="C986" s="15" t="str">
        <x:v>Grays</x:v>
      </x:c>
      <x:c r="D986" s="14" t="n">
        <x:v>44345</x:v>
      </x:c>
      <x:c r="E986" s="30" t="str">
        <x:v>Town</x:v>
      </x:c>
      <x:c r="F986" s="30" t="str">
        <x:v>Standalone / other premises</x:v>
      </x:c>
      <x:c r="G986" s="14" t="n">
        <x:f>COUNTIFS('Unit details'!$B$4039:$B$4039,$A986,'Unit details'!$V$4039:$V$4039,$A986&amp;" — "&amp;$B986,'Unit details'!$H$4039:$H$4039,"Current",'Unit details'!$E$4039:$E$4039,"Town")</x:f>
        <x:v>0</x:v>
      </x:c>
      <x:c r="H986" s="14" t="n">
        <x:f>COUNTIFS('Unit details'!$B$4039:$B$4039,$A986,'Unit details'!$V$4039:$V$4039,$A986&amp;" — "&amp;$B986,'Unit details'!$H$4039:$H$4039,"Current",'Unit details'!$E$4039:$E$4039,"Nearby")</x:f>
        <x:v>0</x:v>
      </x:c>
      <x:c r="I986" s="14" t="n">
        <x:f>COUNTIFS('Unit details'!$B$4039:$B$4039,$A986,'Unit details'!$V$4039:$V$4039,$A986&amp;" — "&amp;$B986,'Unit details'!$H$4039:$H$4039,"Current")</x:f>
        <x:v>0</x:v>
      </x:c>
      <x:c r="J986" s="14" t="n">
        <x:f>SUMIFS('Unit details'!$Y$4039:$Y$4039,'Unit details'!$B$4039:$B$4039,$A986,'Unit details'!$V$4039:$V$4039,$A986&amp;" — "&amp;$B986,'Unit details'!$H$4039:$H$4039,"Future")</x:f>
        <x:v>0</x:v>
      </x:c>
      <x:c r="K986" s="14" t="n">
        <x:f>COUNTIFS('Unit details'!$B$4039:$B$4039,$A986,'Unit details'!$V$4039:$V$4039,$A986&amp;" — "&amp;$B986,'Unit details'!$H$4039:$H$4039,"Uncertain")</x:f>
        <x:v>0</x:v>
      </x:c>
      <x:c r="L986" s="15" t="str">
        <x:v>Identified from current advertising; named scheme does not itself establish any exact number of vacant units.</x:v>
      </x:c>
      <x:c r="M986" s="15" t="str">
        <x:v>https://www.zoopla.co.uk/to-rent/commercial/details/74421058/</x:v>
      </x:c>
      <x:c r="N986" s="15" t="str">
        <x:v>https://www.rightmove.co.uk/properties/94774149#/?channel=COM_LET</x:v>
      </x:c>
    </x:row>
    <x:row r="987" ht="42" customHeight="1">
      <x:c r="A987" s="15" t="str">
        <x:v>Grays</x:v>
      </x:c>
      <x:c r="B987" s="15" t="str">
        <x:v>Standalone: Askew Farm Lane, Grays, Essex, RM17</x:v>
      </x:c>
      <x:c r="C987" s="15" t="str">
        <x:v>Grays</x:v>
      </x:c>
      <x:c r="D987" s="14" t="n">
        <x:v>44345</x:v>
      </x:c>
      <x:c r="E987" s="30" t="str">
        <x:v>Town</x:v>
      </x:c>
      <x:c r="F987" s="30" t="str">
        <x:v>Standalone / other premises</x:v>
      </x:c>
      <x:c r="G987" s="14" t="n">
        <x:f>COUNTIFS('Unit details'!$B$4039:$B$4039,$A987,'Unit details'!$V$4039:$V$4039,$A987&amp;" — "&amp;$B987,'Unit details'!$H$4039:$H$4039,"Current",'Unit details'!$E$4039:$E$4039,"Town")</x:f>
        <x:v>0</x:v>
      </x:c>
      <x:c r="H987" s="14" t="n">
        <x:f>COUNTIFS('Unit details'!$B$4039:$B$4039,$A987,'Unit details'!$V$4039:$V$4039,$A987&amp;" — "&amp;$B987,'Unit details'!$H$4039:$H$4039,"Current",'Unit details'!$E$4039:$E$4039,"Nearby")</x:f>
        <x:v>0</x:v>
      </x:c>
      <x:c r="I987" s="14" t="n">
        <x:f>COUNTIFS('Unit details'!$B$4039:$B$4039,$A987,'Unit details'!$V$4039:$V$4039,$A987&amp;" — "&amp;$B987,'Unit details'!$H$4039:$H$4039,"Current")</x:f>
        <x:v>0</x:v>
      </x:c>
      <x:c r="J987" s="14" t="n">
        <x:f>SUMIFS('Unit details'!$Y$4039:$Y$4039,'Unit details'!$B$4039:$B$4039,$A987,'Unit details'!$V$4039:$V$4039,$A987&amp;" — "&amp;$B987,'Unit details'!$H$4039:$H$4039,"Future")</x:f>
        <x:v>0</x:v>
      </x:c>
      <x:c r="K987" s="14" t="n">
        <x:f>COUNTIFS('Unit details'!$B$4039:$B$4039,$A987,'Unit details'!$V$4039:$V$4039,$A987&amp;" — "&amp;$B987,'Unit details'!$H$4039:$H$4039,"Uncertain")</x:f>
        <x:v>0</x:v>
      </x:c>
      <x:c r="L987" s="15" t="str">
        <x:v>Identified from current advertising; named scheme does not itself establish any exact number of vacant units.</x:v>
      </x:c>
      <x:c r="M987" s="15" t="str">
        <x:v>https://www.rightmove.co.uk/properties/752420439949488#/?channel=COM_LET</x:v>
      </x:c>
      <x:c r="N987" s="15" t="str"/>
    </x:row>
    <x:row r="988" ht="42" customHeight="1">
      <x:c r="A988" s="15" t="str">
        <x:v>Grays</x:v>
      </x:c>
      <x:c r="B988" s="15" t="str">
        <x:v>Standalone: Office Fiddlers Reach, Wouldham Road, Grays RM20</x:v>
      </x:c>
      <x:c r="C988" s="15" t="str">
        <x:v>Grays</x:v>
      </x:c>
      <x:c r="D988" s="14" t="n">
        <x:v>44345</x:v>
      </x:c>
      <x:c r="E988" s="30" t="str">
        <x:v>Town</x:v>
      </x:c>
      <x:c r="F988" s="30" t="str">
        <x:v>Standalone / other premises</x:v>
      </x:c>
      <x:c r="G988" s="14" t="n">
        <x:f>COUNTIFS('Unit details'!$B$4039:$B$4039,$A988,'Unit details'!$V$4039:$V$4039,$A988&amp;" — "&amp;$B988,'Unit details'!$H$4039:$H$4039,"Current",'Unit details'!$E$4039:$E$4039,"Town")</x:f>
        <x:v>0</x:v>
      </x:c>
      <x:c r="H988" s="14" t="n">
        <x:f>COUNTIFS('Unit details'!$B$4039:$B$4039,$A988,'Unit details'!$V$4039:$V$4039,$A988&amp;" — "&amp;$B988,'Unit details'!$H$4039:$H$4039,"Current",'Unit details'!$E$4039:$E$4039,"Nearby")</x:f>
        <x:v>0</x:v>
      </x:c>
      <x:c r="I988" s="14" t="n">
        <x:f>COUNTIFS('Unit details'!$B$4039:$B$4039,$A988,'Unit details'!$V$4039:$V$4039,$A988&amp;" — "&amp;$B988,'Unit details'!$H$4039:$H$4039,"Current")</x:f>
        <x:v>0</x:v>
      </x:c>
      <x:c r="J988" s="14" t="n">
        <x:f>SUMIFS('Unit details'!$Y$4039:$Y$4039,'Unit details'!$B$4039:$B$4039,$A988,'Unit details'!$V$4039:$V$4039,$A988&amp;" — "&amp;$B988,'Unit details'!$H$4039:$H$4039,"Future")</x:f>
        <x:v>0</x:v>
      </x:c>
      <x:c r="K988" s="14" t="n">
        <x:f>COUNTIFS('Unit details'!$B$4039:$B$4039,$A988,'Unit details'!$V$4039:$V$4039,$A988&amp;" — "&amp;$B988,'Unit details'!$H$4039:$H$4039,"Uncertain")</x:f>
        <x:v>0</x:v>
      </x:c>
      <x:c r="L988" s="15" t="str">
        <x:v>Identified from current advertising; named scheme does not itself establish any exact number of vacant units.</x:v>
      </x:c>
      <x:c r="M988" s="15" t="str">
        <x:v>https://www.zoopla.co.uk/to-rent/commercial/details/74166758/</x:v>
      </x:c>
      <x:c r="N988" s="15" t="str"/>
    </x:row>
    <x:row r="989" ht="42" customHeight="1">
      <x:c r="A989" s="15" t="str">
        <x:v>Grays</x:v>
      </x:c>
      <x:c r="B989" s="15" t="str">
        <x:v>Standalone: Oliver Road, Grays RM20</x:v>
      </x:c>
      <x:c r="C989" s="15" t="str">
        <x:v>Grays</x:v>
      </x:c>
      <x:c r="D989" s="14" t="n">
        <x:v>44345</x:v>
      </x:c>
      <x:c r="E989" s="30" t="str">
        <x:v>Town</x:v>
      </x:c>
      <x:c r="F989" s="30" t="str">
        <x:v>Standalone / other premises</x:v>
      </x:c>
      <x:c r="G989" s="14" t="n">
        <x:f>COUNTIFS('Unit details'!$B$4039:$B$4039,$A989,'Unit details'!$V$4039:$V$4039,$A989&amp;" — "&amp;$B989,'Unit details'!$H$4039:$H$4039,"Current",'Unit details'!$E$4039:$E$4039,"Town")</x:f>
        <x:v>0</x:v>
      </x:c>
      <x:c r="H989" s="14" t="n">
        <x:f>COUNTIFS('Unit details'!$B$4039:$B$4039,$A989,'Unit details'!$V$4039:$V$4039,$A989&amp;" — "&amp;$B989,'Unit details'!$H$4039:$H$4039,"Current",'Unit details'!$E$4039:$E$4039,"Nearby")</x:f>
        <x:v>0</x:v>
      </x:c>
      <x:c r="I989" s="14" t="n">
        <x:f>COUNTIFS('Unit details'!$B$4039:$B$4039,$A989,'Unit details'!$V$4039:$V$4039,$A989&amp;" — "&amp;$B989,'Unit details'!$H$4039:$H$4039,"Current")</x:f>
        <x:v>0</x:v>
      </x:c>
      <x:c r="J989" s="14" t="n">
        <x:f>SUMIFS('Unit details'!$Y$4039:$Y$4039,'Unit details'!$B$4039:$B$4039,$A989,'Unit details'!$V$4039:$V$4039,$A989&amp;" — "&amp;$B989,'Unit details'!$H$4039:$H$4039,"Future")</x:f>
        <x:v>0</x:v>
      </x:c>
      <x:c r="K989" s="14" t="n">
        <x:f>COUNTIFS('Unit details'!$B$4039:$B$4039,$A989,'Unit details'!$V$4039:$V$4039,$A989&amp;" — "&amp;$B989,'Unit details'!$H$4039:$H$4039,"Uncertain")</x:f>
        <x:v>0</x:v>
      </x:c>
      <x:c r="L989" s="15" t="str">
        <x:v>Identified from current advertising; named scheme does not itself establish any exact number of vacant units. Further unit-specific sources are in Unit details.</x:v>
      </x:c>
      <x:c r="M989" s="15" t="str">
        <x:v>https://www.zoopla.co.uk/to-rent/commercial/details/72622288/</x:v>
      </x:c>
      <x:c r="N989" s="15" t="str">
        <x:v>https://www.zoopla.co.uk/to-rent/commercial/details/72622276/
https://www.zoopla.co.uk/to-rent/commercial/details/72410389/</x:v>
      </x:c>
    </x:row>
    <x:row r="990" ht="42" customHeight="1">
      <x:c r="A990" s="15" t="str">
        <x:v>Grays</x:v>
      </x:c>
      <x:c r="B990" s="15" t="str">
        <x:v>Standalone: Unit 10, Castle Park, 730 London Road, Grays, Essex, RM20 3NL</x:v>
      </x:c>
      <x:c r="C990" s="15" t="str">
        <x:v>Grays</x:v>
      </x:c>
      <x:c r="D990" s="14" t="n">
        <x:v>44345</x:v>
      </x:c>
      <x:c r="E990" s="30" t="str">
        <x:v>Town</x:v>
      </x:c>
      <x:c r="F990" s="30" t="str">
        <x:v>Standalone / other premises</x:v>
      </x:c>
      <x:c r="G990" s="14" t="n">
        <x:f>COUNTIFS('Unit details'!$B$4039:$B$4039,$A990,'Unit details'!$V$4039:$V$4039,$A990&amp;" — "&amp;$B990,'Unit details'!$H$4039:$H$4039,"Current",'Unit details'!$E$4039:$E$4039,"Town")</x:f>
        <x:v>0</x:v>
      </x:c>
      <x:c r="H990" s="14" t="n">
        <x:f>COUNTIFS('Unit details'!$B$4039:$B$4039,$A990,'Unit details'!$V$4039:$V$4039,$A990&amp;" — "&amp;$B990,'Unit details'!$H$4039:$H$4039,"Current",'Unit details'!$E$4039:$E$4039,"Nearby")</x:f>
        <x:v>0</x:v>
      </x:c>
      <x:c r="I990" s="14" t="n">
        <x:f>COUNTIFS('Unit details'!$B$4039:$B$4039,$A990,'Unit details'!$V$4039:$V$4039,$A990&amp;" — "&amp;$B990,'Unit details'!$H$4039:$H$4039,"Current")</x:f>
        <x:v>0</x:v>
      </x:c>
      <x:c r="J990" s="14" t="n">
        <x:f>SUMIFS('Unit details'!$Y$4039:$Y$4039,'Unit details'!$B$4039:$B$4039,$A990,'Unit details'!$V$4039:$V$4039,$A990&amp;" — "&amp;$B990,'Unit details'!$H$4039:$H$4039,"Future")</x:f>
        <x:v>0</x:v>
      </x:c>
      <x:c r="K990" s="14" t="n">
        <x:f>COUNTIFS('Unit details'!$B$4039:$B$4039,$A990,'Unit details'!$V$4039:$V$4039,$A990&amp;" — "&amp;$B990,'Unit details'!$H$4039:$H$4039,"Uncertain")</x:f>
        <x:v>0</x:v>
      </x:c>
      <x:c r="L990" s="15" t="str">
        <x:v>Identified from current advertising; named scheme does not itself establish any exact number of vacant units.</x:v>
      </x:c>
      <x:c r="M990" s="15" t="str">
        <x:v>https://www.rightmove.co.uk/properties/760931091665489#/?channel=COM_LET</x:v>
      </x:c>
      <x:c r="N990" s="15" t="str"/>
    </x:row>
    <x:row r="991" ht="42" customHeight="1">
      <x:c r="A991" s="15" t="str">
        <x:v>Grays</x:v>
      </x:c>
      <x:c r="B991" s="15" t="str">
        <x:v>Standalone: Unit B5, J31 Park, Motherwell Way, Grays, Essex, RM20 3XD</x:v>
      </x:c>
      <x:c r="C991" s="15" t="str">
        <x:v>Grays</x:v>
      </x:c>
      <x:c r="D991" s="14" t="n">
        <x:v>44345</x:v>
      </x:c>
      <x:c r="E991" s="30" t="str">
        <x:v>Town</x:v>
      </x:c>
      <x:c r="F991" s="30" t="str">
        <x:v>Standalone / other premises</x:v>
      </x:c>
      <x:c r="G991" s="14" t="n">
        <x:f>COUNTIFS('Unit details'!$B$4039:$B$4039,$A991,'Unit details'!$V$4039:$V$4039,$A991&amp;" — "&amp;$B991,'Unit details'!$H$4039:$H$4039,"Current",'Unit details'!$E$4039:$E$4039,"Town")</x:f>
        <x:v>0</x:v>
      </x:c>
      <x:c r="H991" s="14" t="n">
        <x:f>COUNTIFS('Unit details'!$B$4039:$B$4039,$A991,'Unit details'!$V$4039:$V$4039,$A991&amp;" — "&amp;$B991,'Unit details'!$H$4039:$H$4039,"Current",'Unit details'!$E$4039:$E$4039,"Nearby")</x:f>
        <x:v>0</x:v>
      </x:c>
      <x:c r="I991" s="14" t="n">
        <x:f>COUNTIFS('Unit details'!$B$4039:$B$4039,$A991,'Unit details'!$V$4039:$V$4039,$A991&amp;" — "&amp;$B991,'Unit details'!$H$4039:$H$4039,"Current")</x:f>
        <x:v>0</x:v>
      </x:c>
      <x:c r="J991" s="14" t="n">
        <x:f>SUMIFS('Unit details'!$Y$4039:$Y$4039,'Unit details'!$B$4039:$B$4039,$A991,'Unit details'!$V$4039:$V$4039,$A991&amp;" — "&amp;$B991,'Unit details'!$H$4039:$H$4039,"Future")</x:f>
        <x:v>0</x:v>
      </x:c>
      <x:c r="K991" s="14" t="n">
        <x:f>COUNTIFS('Unit details'!$B$4039:$B$4039,$A991,'Unit details'!$V$4039:$V$4039,$A991&amp;" — "&amp;$B991,'Unit details'!$H$4039:$H$4039,"Uncertain")</x:f>
        <x:v>0</x:v>
      </x:c>
      <x:c r="L991" s="15" t="str">
        <x:v>Identified from current advertising; named scheme does not itself establish any exact number of vacant units.</x:v>
      </x:c>
      <x:c r="M991" s="15" t="str">
        <x:v>https://www.rightmove.co.uk/properties/760897484745520#/?channel=COM_LET</x:v>
      </x:c>
      <x:c r="N991" s="15" t="str"/>
    </x:row>
    <x:row r="992" ht="42" customHeight="1">
      <x:c r="A992" s="15" t="str">
        <x:v>Grays</x:v>
      </x:c>
      <x:c r="B992" s="15" t="str">
        <x:v>Standalone: Unit D8-10, J31 Park, Motherwell Way, Grays, Essex, RM20 3XD</x:v>
      </x:c>
      <x:c r="C992" s="15" t="str">
        <x:v>Grays</x:v>
      </x:c>
      <x:c r="D992" s="14" t="n">
        <x:v>44345</x:v>
      </x:c>
      <x:c r="E992" s="30" t="str">
        <x:v>Town</x:v>
      </x:c>
      <x:c r="F992" s="30" t="str">
        <x:v>Standalone / other premises</x:v>
      </x:c>
      <x:c r="G992" s="14" t="n">
        <x:f>COUNTIFS('Unit details'!$B$4039:$B$4039,$A992,'Unit details'!$V$4039:$V$4039,$A992&amp;" — "&amp;$B992,'Unit details'!$H$4039:$H$4039,"Current",'Unit details'!$E$4039:$E$4039,"Town")</x:f>
        <x:v>0</x:v>
      </x:c>
      <x:c r="H992" s="14" t="n">
        <x:f>COUNTIFS('Unit details'!$B$4039:$B$4039,$A992,'Unit details'!$V$4039:$V$4039,$A992&amp;" — "&amp;$B992,'Unit details'!$H$4039:$H$4039,"Current",'Unit details'!$E$4039:$E$4039,"Nearby")</x:f>
        <x:v>0</x:v>
      </x:c>
      <x:c r="I992" s="14" t="n">
        <x:f>COUNTIFS('Unit details'!$B$4039:$B$4039,$A992,'Unit details'!$V$4039:$V$4039,$A992&amp;" — "&amp;$B992,'Unit details'!$H$4039:$H$4039,"Current")</x:f>
        <x:v>0</x:v>
      </x:c>
      <x:c r="J992" s="14" t="n">
        <x:f>SUMIFS('Unit details'!$Y$4039:$Y$4039,'Unit details'!$B$4039:$B$4039,$A992,'Unit details'!$V$4039:$V$4039,$A992&amp;" — "&amp;$B992,'Unit details'!$H$4039:$H$4039,"Future")</x:f>
        <x:v>0</x:v>
      </x:c>
      <x:c r="K992" s="14" t="n">
        <x:f>COUNTIFS('Unit details'!$B$4039:$B$4039,$A992,'Unit details'!$V$4039:$V$4039,$A992&amp;" — "&amp;$B992,'Unit details'!$H$4039:$H$4039,"Uncertain")</x:f>
        <x:v>0</x:v>
      </x:c>
      <x:c r="L992" s="15" t="str">
        <x:v>Identified from current advertising; named scheme does not itself establish any exact number of vacant units.</x:v>
      </x:c>
      <x:c r="M992" s="15" t="str">
        <x:v>https://www.rightmove.co.uk/properties/760897451097121#/?channel=COM_LET</x:v>
      </x:c>
      <x:c r="N992" s="15" t="str"/>
    </x:row>
    <x:row r="993" ht="42" customHeight="1">
      <x:c r="A993" s="15" t="str">
        <x:v>Grays</x:v>
      </x:c>
      <x:c r="B993" s="15" t="str">
        <x:v>Star Industrial Estate</x:v>
      </x:c>
      <x:c r="C993" s="15" t="str">
        <x:v>Grays</x:v>
      </x:c>
      <x:c r="D993" s="14" t="n">
        <x:v>44345</x:v>
      </x:c>
      <x:c r="E993" s="30" t="str">
        <x:v>Town</x:v>
      </x:c>
      <x:c r="F993" s="30" t="str">
        <x:v>Estate / grouped industrial area</x:v>
      </x:c>
      <x:c r="G993" s="14" t="n">
        <x:f>COUNTIFS('Unit details'!$B$1828:$B$1828,$A993,'Unit details'!$V$1828:$V$1828,$A993&amp;" — "&amp;$B993,'Unit details'!$H$1828:$H$1828,"Current",'Unit details'!$E$1828:$E$1828,"Town")</x:f>
        <x:v>1</x:v>
      </x:c>
      <x:c r="H993" s="14" t="n">
        <x:f>COUNTIFS('Unit details'!$B$1828:$B$1828,$A993,'Unit details'!$V$1828:$V$1828,$A993&amp;" — "&amp;$B993,'Unit details'!$H$1828:$H$1828,"Current",'Unit details'!$E$1828:$E$1828,"Nearby")</x:f>
        <x:v>0</x:v>
      </x:c>
      <x:c r="I993" s="14" t="n">
        <x:f>COUNTIFS('Unit details'!$B$1828:$B$1828,$A993,'Unit details'!$V$1828:$V$1828,$A993&amp;" — "&amp;$B993,'Unit details'!$H$1828:$H$1828,"Current")</x:f>
        <x:v>1</x:v>
      </x:c>
      <x:c r="J993" s="14" t="n">
        <x:f>SUMIFS('Unit details'!$Y$1828:$Y$1828,'Unit details'!$B$1828:$B$1828,$A993,'Unit details'!$V$1828:$V$1828,$A993&amp;" — "&amp;$B993,'Unit details'!$H$1828:$H$1828,"Future")</x:f>
        <x:v>0</x:v>
      </x:c>
      <x:c r="K993" s="14" t="n">
        <x:f>COUNTIFS('Unit details'!$B$1828:$B$1828,$A993,'Unit details'!$V$1828:$V$1828,$A993&amp;" — "&amp;$B993,'Unit details'!$H$1828:$H$1828,"Uncertain")</x:f>
        <x:v>0</x:v>
      </x:c>
      <x:c r="L993" s="15" t="str">
        <x:v>Identified from current advertising; named scheme does not itself establish any exact number of vacant units.</x:v>
      </x:c>
      <x:c r="M993" s="15" t="str">
        <x:v>https://www.zoopla.co.uk/to-rent/commercial/details/73924683/</x:v>
      </x:c>
      <x:c r="N993" s="15" t="str">
        <x:v>https://www.rightmove.co.uk/properties/767649829743857#/?channel=COM_LET</x:v>
      </x:c>
    </x:row>
    <x:row r="994" ht="42" customHeight="1">
      <x:c r="A994" s="15" t="str">
        <x:v>Harlow</x:v>
      </x:c>
      <x:c r="B994" s="15" t="str">
        <x:v>Standalone / estate not named</x:v>
      </x:c>
      <x:c r="C994" s="15" t="str">
        <x:v>Sawbridgeworth</x:v>
      </x:c>
      <x:c r="D994" s="14" t="n">
        <x:v>10475</x:v>
      </x:c>
      <x:c r="E994" s="30" t="str">
        <x:v>Nearby</x:v>
      </x:c>
      <x:c r="F994" s="30" t="str">
        <x:v>Standalone / other premises</x:v>
      </x:c>
      <x:c r="G994" s="14" t="n">
        <x:f>COUNTIFS('Unit details'!$B$1829:$B$1878,$A994,'Unit details'!$V$1829:$V$1878,$A994&amp;" — "&amp;$B994,'Unit details'!$H$1829:$H$1878,"Current",'Unit details'!$E$1829:$E$1878,"Town")</x:f>
        <x:v>23</x:v>
      </x:c>
      <x:c r="H994" s="14" t="n">
        <x:f>COUNTIFS('Unit details'!$B$1829:$B$1878,$A994,'Unit details'!$V$1829:$V$1878,$A994&amp;" — "&amp;$B994,'Unit details'!$H$1829:$H$1878,"Current",'Unit details'!$E$1829:$E$1878,"Nearby")</x:f>
        <x:v>3</x:v>
      </x:c>
      <x:c r="I994" s="14" t="n">
        <x:f>COUNTIFS('Unit details'!$B$1829:$B$1878,$A994,'Unit details'!$V$1829:$V$1878,$A994&amp;" — "&amp;$B994,'Unit details'!$H$1829:$H$1878,"Current")</x:f>
        <x:v>26</x:v>
      </x:c>
      <x:c r="J994" s="14" t="n">
        <x:f>SUMIFS('Unit details'!$Y$1829:$Y$1878,'Unit details'!$B$1829:$B$1878,$A994,'Unit details'!$V$1829:$V$1878,$A994&amp;" — "&amp;$B994,'Unit details'!$H$1829:$H$1878,"Future")</x:f>
        <x:v>3</x:v>
      </x:c>
      <x:c r="K994" s="14" t="n">
        <x:f>COUNTIFS('Unit details'!$B$1829:$B$1878,$A994,'Unit details'!$V$1829:$V$1878,$A994&amp;" — "&amp;$B994,'Unit details'!$H$1829:$H$1878,"Uncertain")</x:f>
        <x:v>4</x:v>
      </x:c>
      <x:c r="L994" s="15" t="str">
        <x:v>Identified from marketing. Estate inventory is a minimum of evidenced named areas, not a council stock census.</x:v>
      </x:c>
      <x:c r="M994" s="15" t="str">
        <x:v>https://www.zoopla.co.uk/to-rent/commercial/details/73837453/</x:v>
      </x:c>
      <x:c r="N994" s="15" t="str"/>
    </x:row>
    <x:row r="995" ht="49" customHeight="1">
      <x:c r="A995" s="15" t="str">
        <x:v>Harlow</x:v>
      </x:c>
      <x:c r="B995" s="15" t="str">
        <x:v>Standalone: storage unit on a secure gated site near Sawbridgeworth, with CCTV and anpr. Includes LED lighting, power, ... Warehouse</x:v>
      </x:c>
      <x:c r="C995" s="15" t="str">
        <x:v>Sawbridgeworth</x:v>
      </x:c>
      <x:c r="D995" s="14" t="n">
        <x:v>10475</x:v>
      </x:c>
      <x:c r="E995" s="30" t="str">
        <x:v>Nearby</x:v>
      </x:c>
      <x:c r="F995" s="30" t="str">
        <x:v>Standalone / other premises</x:v>
      </x:c>
      <x:c r="G995" s="14" t="n">
        <x:f>COUNTIFS('Unit details'!$B$4039:$B$4039,$A995,'Unit details'!$V$4039:$V$4039,$A995&amp;" — "&amp;$B995,'Unit details'!$H$4039:$H$4039,"Current",'Unit details'!$E$4039:$E$4039,"Town")</x:f>
        <x:v>0</x:v>
      </x:c>
      <x:c r="H995" s="14" t="n">
        <x:f>COUNTIFS('Unit details'!$B$4039:$B$4039,$A995,'Unit details'!$V$4039:$V$4039,$A995&amp;" — "&amp;$B995,'Unit details'!$H$4039:$H$4039,"Current",'Unit details'!$E$4039:$E$4039,"Nearby")</x:f>
        <x:v>0</x:v>
      </x:c>
      <x:c r="I995" s="14" t="n">
        <x:f>COUNTIFS('Unit details'!$B$4039:$B$4039,$A995,'Unit details'!$V$4039:$V$4039,$A995&amp;" — "&amp;$B995,'Unit details'!$H$4039:$H$4039,"Current")</x:f>
        <x:v>0</x:v>
      </x:c>
      <x:c r="J995" s="14" t="n">
        <x:f>SUMIFS('Unit details'!$Y$4039:$Y$4039,'Unit details'!$B$4039:$B$4039,$A995,'Unit details'!$V$4039:$V$4039,$A995&amp;" — "&amp;$B995,'Unit details'!$H$4039:$H$4039,"Future")</x:f>
        <x:v>0</x:v>
      </x:c>
      <x:c r="K995" s="14" t="n">
        <x:f>COUNTIFS('Unit details'!$B$4039:$B$4039,$A995,'Unit details'!$V$4039:$V$4039,$A995&amp;" — "&amp;$B995,'Unit details'!$H$4039:$H$4039,"Uncertain")</x:f>
        <x:v>0</x:v>
      </x:c>
      <x:c r="L995" s="15" t="str">
        <x:v>Identified from current advertising; named scheme does not itself establish any exact number of vacant units.</x:v>
      </x:c>
      <x:c r="M995" s="15" t="str">
        <x:v>https://www.zoopla.co.uk/to-rent/commercial/details/73837453/</x:v>
      </x:c>
      <x:c r="N995" s="15" t="str"/>
    </x:row>
    <x:row r="996" ht="42" customHeight="1">
      <x:c r="A996" s="15" t="str">
        <x:v>Harlow</x:v>
      </x:c>
      <x:c r="B996" s="15" t="str">
        <x:v>Standalone: Thornwood, Epping CM16</x:v>
      </x:c>
      <x:c r="C996" s="15" t="str">
        <x:v>Epping</x:v>
      </x:c>
      <x:c r="D996" s="14" t="n">
        <x:v>10695</x:v>
      </x:c>
      <x:c r="E996" s="30" t="str">
        <x:v>Nearby</x:v>
      </x:c>
      <x:c r="F996" s="30" t="str">
        <x:v>Standalone / other premises</x:v>
      </x:c>
      <x:c r="G996" s="14" t="n">
        <x:f>COUNTIFS('Unit details'!$B$4039:$B$4039,$A996,'Unit details'!$V$4039:$V$4039,$A996&amp;" — "&amp;$B996,'Unit details'!$H$4039:$H$4039,"Current",'Unit details'!$E$4039:$E$4039,"Town")</x:f>
        <x:v>0</x:v>
      </x:c>
      <x:c r="H996" s="14" t="n">
        <x:f>COUNTIFS('Unit details'!$B$4039:$B$4039,$A996,'Unit details'!$V$4039:$V$4039,$A996&amp;" — "&amp;$B996,'Unit details'!$H$4039:$H$4039,"Current",'Unit details'!$E$4039:$E$4039,"Nearby")</x:f>
        <x:v>0</x:v>
      </x:c>
      <x:c r="I996" s="14" t="n">
        <x:f>COUNTIFS('Unit details'!$B$4039:$B$4039,$A996,'Unit details'!$V$4039:$V$4039,$A996&amp;" — "&amp;$B996,'Unit details'!$H$4039:$H$4039,"Current")</x:f>
        <x:v>0</x:v>
      </x:c>
      <x:c r="J996" s="14" t="n">
        <x:f>SUMIFS('Unit details'!$Y$4039:$Y$4039,'Unit details'!$B$4039:$B$4039,$A996,'Unit details'!$V$4039:$V$4039,$A996&amp;" — "&amp;$B996,'Unit details'!$H$4039:$H$4039,"Future")</x:f>
        <x:v>0</x:v>
      </x:c>
      <x:c r="K996" s="14" t="n">
        <x:f>COUNTIFS('Unit details'!$B$4039:$B$4039,$A996,'Unit details'!$V$4039:$V$4039,$A996&amp;" — "&amp;$B996,'Unit details'!$H$4039:$H$4039,"Uncertain")</x:f>
        <x:v>0</x:v>
      </x:c>
      <x:c r="L996" s="15" t="str">
        <x:v>Identified from current advertising; named scheme does not itself establish any exact number of vacant units.</x:v>
      </x:c>
      <x:c r="M996" s="15" t="str">
        <x:v>https://www.zoopla.co.uk/to-rent/commercial/details/74254797/</x:v>
      </x:c>
      <x:c r="N996" s="15" t="str"/>
    </x:row>
    <x:row r="997" ht="42" customHeight="1">
      <x:c r="A997" s="15" t="str">
        <x:v>Harlow</x:v>
      </x:c>
      <x:c r="B997" s="15" t="str">
        <x:v>Standalone: Unit 10, Crumps Farm, West Road, Sawbridgeworth, CM21 0LJ</x:v>
      </x:c>
      <x:c r="C997" s="15" t="str">
        <x:v>Sawbridgeworth</x:v>
      </x:c>
      <x:c r="D997" s="14" t="n">
        <x:v>10475</x:v>
      </x:c>
      <x:c r="E997" s="30" t="str">
        <x:v>Nearby</x:v>
      </x:c>
      <x:c r="F997" s="30" t="str">
        <x:v>Standalone / other premises</x:v>
      </x:c>
      <x:c r="G997" s="14" t="n">
        <x:f>COUNTIFS('Unit details'!$B$4039:$B$4039,$A997,'Unit details'!$V$4039:$V$4039,$A997&amp;" — "&amp;$B997,'Unit details'!$H$4039:$H$4039,"Current",'Unit details'!$E$4039:$E$4039,"Town")</x:f>
        <x:v>0</x:v>
      </x:c>
      <x:c r="H997" s="14" t="n">
        <x:f>COUNTIFS('Unit details'!$B$4039:$B$4039,$A997,'Unit details'!$V$4039:$V$4039,$A997&amp;" — "&amp;$B997,'Unit details'!$H$4039:$H$4039,"Current",'Unit details'!$E$4039:$E$4039,"Nearby")</x:f>
        <x:v>0</x:v>
      </x:c>
      <x:c r="I997" s="14" t="n">
        <x:f>COUNTIFS('Unit details'!$B$4039:$B$4039,$A997,'Unit details'!$V$4039:$V$4039,$A997&amp;" — "&amp;$B997,'Unit details'!$H$4039:$H$4039,"Current")</x:f>
        <x:v>0</x:v>
      </x:c>
      <x:c r="J997" s="14" t="n">
        <x:f>SUMIFS('Unit details'!$Y$4039:$Y$4039,'Unit details'!$B$4039:$B$4039,$A997,'Unit details'!$V$4039:$V$4039,$A997&amp;" — "&amp;$B997,'Unit details'!$H$4039:$H$4039,"Future")</x:f>
        <x:v>0</x:v>
      </x:c>
      <x:c r="K997" s="14" t="n">
        <x:f>COUNTIFS('Unit details'!$B$4039:$B$4039,$A997,'Unit details'!$V$4039:$V$4039,$A997&amp;" — "&amp;$B997,'Unit details'!$H$4039:$H$4039,"Uncertain")</x:f>
        <x:v>0</x:v>
      </x:c>
      <x:c r="L997" s="15" t="str">
        <x:v>Identified from current advertising; named scheme does not itself establish any exact number of vacant units.</x:v>
      </x:c>
      <x:c r="M997" s="15" t="str">
        <x:v>https://www.zoopla.co.uk/to-rent/commercial/details/74293511/</x:v>
      </x:c>
      <x:c r="N997" s="15" t="str">
        <x:v>https://www.rightmove.co.uk/properties/735578038185217#/?channel=COM_LET</x:v>
      </x:c>
    </x:row>
    <x:row r="998" ht="62" customHeight="1">
      <x:c r="A998" s="15" t="str">
        <x:v>Harlow</x:v>
      </x:c>
      <x:c r="B998" s="15" t="str">
        <x:v>Woodside Industrial Estate</x:v>
      </x:c>
      <x:c r="C998" s="15" t="str">
        <x:v>Epping</x:v>
      </x:c>
      <x:c r="D998" s="14" t="n">
        <x:v>10695</x:v>
      </x:c>
      <x:c r="E998" s="30" t="str">
        <x:v>Nearby</x:v>
      </x:c>
      <x:c r="F998" s="30" t="str">
        <x:v>Estate / grouped industrial area</x:v>
      </x:c>
      <x:c r="G998" s="14" t="n">
        <x:f>COUNTIFS('Unit details'!$B$1832:$B$1834,$A998,'Unit details'!$V$1832:$V$1834,$A998&amp;" — "&amp;$B998,'Unit details'!$H$1832:$H$1834,"Current",'Unit details'!$E$1832:$E$1834,"Town")</x:f>
        <x:v>0</x:v>
      </x:c>
      <x:c r="H998" s="14" t="n">
        <x:f>COUNTIFS('Unit details'!$B$1832:$B$1834,$A998,'Unit details'!$V$1832:$V$1834,$A998&amp;" — "&amp;$B998,'Unit details'!$H$1832:$H$1834,"Current",'Unit details'!$E$1832:$E$1834,"Nearby")</x:f>
        <x:v>3</x:v>
      </x:c>
      <x:c r="I998" s="14" t="n">
        <x:f>COUNTIFS('Unit details'!$B$1832:$B$1834,$A998,'Unit details'!$V$1832:$V$1834,$A998&amp;" — "&amp;$B998,'Unit details'!$H$1832:$H$1834,"Current")</x:f>
        <x:v>3</x:v>
      </x:c>
      <x:c r="J998" s="14" t="n">
        <x:f>SUMIFS('Unit details'!$Y$1832:$Y$1834,'Unit details'!$B$1832:$B$1834,$A998,'Unit details'!$V$1832:$V$1834,$A998&amp;" — "&amp;$B998,'Unit details'!$H$1832:$H$1834,"Future")</x:f>
        <x:v>0</x:v>
      </x:c>
      <x:c r="K998" s="14" t="n">
        <x:f>COUNTIFS('Unit details'!$B$1832:$B$1834,$A998,'Unit details'!$V$1832:$V$1834,$A998&amp;" — "&amp;$B998,'Unit details'!$H$1832:$H$1834,"Uncertain")</x:f>
        <x:v>0</x:v>
      </x:c>
      <x:c r="L998" s="15" t="str">
        <x:v>Identified from current advertising; named scheme does not itself establish any exact number of vacant units.</x:v>
      </x:c>
      <x:c r="M998" s="15" t="str">
        <x:v>https://www.rightmove.co.uk/properties/94134279#/?channel=COM_LET</x:v>
      </x:c>
      <x:c r="N998" s="15" t="str">
        <x:v>https://www.rightmove.co.uk/properties/95089455#/?channel=COM_LET
https://www.rightmove.co.uk/properties/93281451#/?channel=COM_LET</x:v>
      </x:c>
    </x:row>
    <x:row r="999" ht="42" customHeight="1">
      <x:c r="A999" s="15" t="str">
        <x:v>Harlow</x:v>
      </x:c>
      <x:c r="B999" s="15" t="str">
        <x:v>Burnt Mill Industrial Estate</x:v>
      </x:c>
      <x:c r="C999" s="15" t="str">
        <x:v>Harlow</x:v>
      </x:c>
      <x:c r="D999" s="14" t="n">
        <x:v>93580</x:v>
      </x:c>
      <x:c r="E999" s="30" t="str">
        <x:v>Town</x:v>
      </x:c>
      <x:c r="F999" s="30" t="str">
        <x:v>Estate / grouped industrial area</x:v>
      </x:c>
      <x:c r="G999" s="14" t="n">
        <x:f>COUNTIFS('Unit details'!$B$1835:$B$1835,$A999,'Unit details'!$V$1835:$V$1835,$A999&amp;" — "&amp;$B999,'Unit details'!$H$1835:$H$1835,"Current",'Unit details'!$E$1835:$E$1835,"Town")</x:f>
        <x:v>1</x:v>
      </x:c>
      <x:c r="H999" s="14" t="n">
        <x:f>COUNTIFS('Unit details'!$B$1835:$B$1835,$A999,'Unit details'!$V$1835:$V$1835,$A999&amp;" — "&amp;$B999,'Unit details'!$H$1835:$H$1835,"Current",'Unit details'!$E$1835:$E$1835,"Nearby")</x:f>
        <x:v>0</x:v>
      </x:c>
      <x:c r="I999" s="14" t="n">
        <x:f>COUNTIFS('Unit details'!$B$1835:$B$1835,$A999,'Unit details'!$V$1835:$V$1835,$A999&amp;" — "&amp;$B999,'Unit details'!$H$1835:$H$1835,"Current")</x:f>
        <x:v>1</x:v>
      </x:c>
      <x:c r="J999" s="14" t="n">
        <x:f>SUMIFS('Unit details'!$Y$1835:$Y$1835,'Unit details'!$B$1835:$B$1835,$A999,'Unit details'!$V$1835:$V$1835,$A999&amp;" — "&amp;$B999,'Unit details'!$H$1835:$H$1835,"Future")</x:f>
        <x:v>0</x:v>
      </x:c>
      <x:c r="K999" s="14" t="n">
        <x:f>COUNTIFS('Unit details'!$B$1835:$B$1835,$A999,'Unit details'!$V$1835:$V$1835,$A999&amp;" — "&amp;$B999,'Unit details'!$H$1835:$H$1835,"Uncertain")</x:f>
        <x:v>0</x:v>
      </x:c>
      <x:c r="L999" s="15" t="str">
        <x:v>Identified from current advertising; named scheme does not itself establish any exact number of vacant units.</x:v>
      </x:c>
      <x:c r="M999" s="15" t="str">
        <x:v>https://www.zoopla.co.uk/to-rent/commercial/details/65068725/</x:v>
      </x:c>
      <x:c r="N999" s="15" t="str">
        <x:v>https://www.rightmove.co.uk/properties/774601311803376#/?channel=COM_LET</x:v>
      </x:c>
    </x:row>
    <x:row r="1000" ht="42" customHeight="1">
      <x:c r="A1000" s="15" t="str">
        <x:v>Harlow</x:v>
      </x:c>
      <x:c r="B1000" s="15" t="str">
        <x:v>Harlow Business Park</x:v>
      </x:c>
      <x:c r="C1000" s="15" t="str">
        <x:v>Harlow</x:v>
      </x:c>
      <x:c r="D1000" s="14" t="n">
        <x:v>93580</x:v>
      </x:c>
      <x:c r="E1000" s="30" t="str">
        <x:v>Town</x:v>
      </x:c>
      <x:c r="F1000" s="30" t="str">
        <x:v>Estate / grouped industrial area</x:v>
      </x:c>
      <x:c r="G1000" s="14" t="n">
        <x:f>COUNTIFS('Unit details'!$B$1836:$B$1837,$A1000,'Unit details'!$V$1836:$V$1837,$A1000&amp;" — "&amp;$B1000,'Unit details'!$H$1836:$H$1837,"Current",'Unit details'!$E$1836:$E$1837,"Town")</x:f>
        <x:v>2</x:v>
      </x:c>
      <x:c r="H1000" s="14" t="n">
        <x:f>COUNTIFS('Unit details'!$B$1836:$B$1837,$A1000,'Unit details'!$V$1836:$V$1837,$A1000&amp;" — "&amp;$B1000,'Unit details'!$H$1836:$H$1837,"Current",'Unit details'!$E$1836:$E$1837,"Nearby")</x:f>
        <x:v>0</x:v>
      </x:c>
      <x:c r="I1000" s="14" t="n">
        <x:f>COUNTIFS('Unit details'!$B$1836:$B$1837,$A1000,'Unit details'!$V$1836:$V$1837,$A1000&amp;" — "&amp;$B1000,'Unit details'!$H$1836:$H$1837,"Current")</x:f>
        <x:v>2</x:v>
      </x:c>
      <x:c r="J1000" s="14" t="n">
        <x:f>SUMIFS('Unit details'!$Y$1836:$Y$1837,'Unit details'!$B$1836:$B$1837,$A1000,'Unit details'!$V$1836:$V$1837,$A1000&amp;" — "&amp;$B1000,'Unit details'!$H$1836:$H$1837,"Future")</x:f>
        <x:v>0</x:v>
      </x:c>
      <x:c r="K1000" s="14" t="n">
        <x:f>COUNTIFS('Unit details'!$B$1836:$B$1837,$A1000,'Unit details'!$V$1836:$V$1837,$A1000&amp;" — "&amp;$B1000,'Unit details'!$H$1836:$H$1837,"Uncertain")</x:f>
        <x:v>0</x:v>
      </x:c>
      <x:c r="L1000" s="15" t="str">
        <x:v>Identified from current advertising; named scheme does not itself establish any exact number of vacant units. Further unit-specific sources are in Unit details.</x:v>
      </x:c>
      <x:c r="M1000" s="15" t="str">
        <x:v>https://www.zoopla.co.uk/to-rent/commercial/details/74605890/</x:v>
      </x:c>
      <x:c r="N1000" s="15" t="str">
        <x:v>https://www.zoopla.co.uk/to-rent/commercial/details/74293478/
https://www.zoopla.co.uk/to-rent/commercial/details/74293479/</x:v>
      </x:c>
    </x:row>
    <x:row r="1001" ht="62" customHeight="1">
      <x:c r="A1001" s="15" t="str">
        <x:v>Harlow</x:v>
      </x:c>
      <x:c r="B1001" s="15" t="str">
        <x:v>Harlow Mill Business Centre</x:v>
      </x:c>
      <x:c r="C1001" s="15" t="str">
        <x:v>Harlow</x:v>
      </x:c>
      <x:c r="D1001" s="14" t="n">
        <x:v>93580</x:v>
      </x:c>
      <x:c r="E1001" s="30" t="str">
        <x:v>Town</x:v>
      </x:c>
      <x:c r="F1001" s="30" t="str">
        <x:v>Estate / grouped industrial area</x:v>
      </x:c>
      <x:c r="G1001" s="14" t="n">
        <x:f>COUNTIFS('Unit details'!$B$1838:$B$1840,$A1001,'Unit details'!$V$1838:$V$1840,$A1001&amp;" — "&amp;$B1001,'Unit details'!$H$1838:$H$1840,"Current",'Unit details'!$E$1838:$E$1840,"Town")</x:f>
        <x:v>2</x:v>
      </x:c>
      <x:c r="H1001" s="14" t="n">
        <x:f>COUNTIFS('Unit details'!$B$1838:$B$1840,$A1001,'Unit details'!$V$1838:$V$1840,$A1001&amp;" — "&amp;$B1001,'Unit details'!$H$1838:$H$1840,"Current",'Unit details'!$E$1838:$E$1840,"Nearby")</x:f>
        <x:v>0</x:v>
      </x:c>
      <x:c r="I1001" s="14" t="n">
        <x:f>COUNTIFS('Unit details'!$B$1838:$B$1840,$A1001,'Unit details'!$V$1838:$V$1840,$A1001&amp;" — "&amp;$B1001,'Unit details'!$H$1838:$H$1840,"Current")</x:f>
        <x:v>2</x:v>
      </x:c>
      <x:c r="J1001" s="14" t="n">
        <x:f>SUMIFS('Unit details'!$Y$1838:$Y$1840,'Unit details'!$B$1838:$B$1840,$A1001,'Unit details'!$V$1838:$V$1840,$A1001&amp;" — "&amp;$B1001,'Unit details'!$H$1838:$H$1840,"Future")</x:f>
        <x:v>0</x:v>
      </x:c>
      <x:c r="K1001" s="14" t="n">
        <x:f>COUNTIFS('Unit details'!$B$1838:$B$1840,$A1001,'Unit details'!$V$1838:$V$1840,$A1001&amp;" — "&amp;$B1001,'Unit details'!$H$1838:$H$1840,"Uncertain")</x:f>
        <x:v>1</x:v>
      </x:c>
      <x:c r="L1001" s="15" t="str">
        <x:v>Identified from current advertising; named scheme does not itself establish any exact number of vacant units. Further unit-specific sources are in Unit details.</x:v>
      </x:c>
      <x:c r="M1001" s="15" t="str">
        <x:v>https://www.zoopla.co.uk/to-rent/commercial/details/74279878/</x:v>
      </x:c>
      <x:c r="N1001" s="15" t="str">
        <x:v>https://www.rightmove.co.uk/properties/739547487497233#/?channel=COM_LET
https://www.rightmove.co.uk/properties/739547812700993#/?channel=COM_LET</x:v>
      </x:c>
    </x:row>
    <x:row r="1002" ht="49" customHeight="1">
      <x:c r="A1002" s="15" t="str">
        <x:v>Harlow</x:v>
      </x:c>
      <x:c r="B1002" s="15" t="str">
        <x:v>Kenrich Business Park</x:v>
      </x:c>
      <x:c r="C1002" s="15" t="str">
        <x:v>Harlow</x:v>
      </x:c>
      <x:c r="D1002" s="14" t="n">
        <x:v>93580</x:v>
      </x:c>
      <x:c r="E1002" s="30" t="str">
        <x:v>Town</x:v>
      </x:c>
      <x:c r="F1002" s="30" t="str">
        <x:v>Estate / grouped industrial area</x:v>
      </x:c>
      <x:c r="G1002" s="14" t="n">
        <x:f>COUNTIFS('Unit details'!$B$1841:$B$1842,$A1002,'Unit details'!$V$1841:$V$1842,$A1002&amp;" — "&amp;$B1002,'Unit details'!$H$1841:$H$1842,"Current",'Unit details'!$E$1841:$E$1842,"Town")</x:f>
        <x:v>2</x:v>
      </x:c>
      <x:c r="H1002" s="14" t="n">
        <x:f>COUNTIFS('Unit details'!$B$1841:$B$1842,$A1002,'Unit details'!$V$1841:$V$1842,$A1002&amp;" — "&amp;$B1002,'Unit details'!$H$1841:$H$1842,"Current",'Unit details'!$E$1841:$E$1842,"Nearby")</x:f>
        <x:v>0</x:v>
      </x:c>
      <x:c r="I1002" s="14" t="n">
        <x:f>COUNTIFS('Unit details'!$B$1841:$B$1842,$A1002,'Unit details'!$V$1841:$V$1842,$A1002&amp;" — "&amp;$B1002,'Unit details'!$H$1841:$H$1842,"Current")</x:f>
        <x:v>2</x:v>
      </x:c>
      <x:c r="J1002" s="14" t="n">
        <x:f>SUMIFS('Unit details'!$Y$1841:$Y$1842,'Unit details'!$B$1841:$B$1842,$A1002,'Unit details'!$V$1841:$V$1842,$A1002&amp;" — "&amp;$B1002,'Unit details'!$H$1841:$H$1842,"Future")</x:f>
        <x:v>0</x:v>
      </x:c>
      <x:c r="K1002" s="14" t="n">
        <x:f>COUNTIFS('Unit details'!$B$1841:$B$1842,$A1002,'Unit details'!$V$1841:$V$1842,$A1002&amp;" — "&amp;$B1002,'Unit details'!$H$1841:$H$1842,"Uncertain")</x:f>
        <x:v>0</x:v>
      </x:c>
      <x:c r="L1002" s="15" t="str">
        <x:v>Identified from current advertising; named scheme does not itself establish any exact number of vacant units. Further unit-specific sources are in Unit details.</x:v>
      </x:c>
      <x:c r="M1002" s="15" t="str">
        <x:v>https://www.zoopla.co.uk/to-rent/commercial/details/74279802/</x:v>
      </x:c>
      <x:c r="N1002" s="15" t="str">
        <x:v>https://www.rightmove.co.uk/properties/749530522480033#/?channel=COM_LET
https://www.zoopla.co.uk/to-rent/commercial/details/74279806/</x:v>
      </x:c>
    </x:row>
    <x:row r="1003" ht="42" customHeight="1">
      <x:c r="A1003" s="15" t="str">
        <x:v>Harlow</x:v>
      </x:c>
      <x:c r="B1003" s="15" t="str">
        <x:v>Marshgate Business Centre</x:v>
      </x:c>
      <x:c r="C1003" s="15" t="str">
        <x:v>Harlow</x:v>
      </x:c>
      <x:c r="D1003" s="14" t="n">
        <x:v>93580</x:v>
      </x:c>
      <x:c r="E1003" s="30" t="str">
        <x:v>Town</x:v>
      </x:c>
      <x:c r="F1003" s="30" t="str">
        <x:v>Estate / grouped industrial area</x:v>
      </x:c>
      <x:c r="G1003" s="14" t="n">
        <x:f>COUNTIFS('Unit details'!$B$1843:$B$1843,$A1003,'Unit details'!$V$1843:$V$1843,$A1003&amp;" — "&amp;$B1003,'Unit details'!$H$1843:$H$1843,"Current",'Unit details'!$E$1843:$E$1843,"Town")</x:f>
        <x:v>1</x:v>
      </x:c>
      <x:c r="H1003" s="14" t="n">
        <x:f>COUNTIFS('Unit details'!$B$1843:$B$1843,$A1003,'Unit details'!$V$1843:$V$1843,$A1003&amp;" — "&amp;$B1003,'Unit details'!$H$1843:$H$1843,"Current",'Unit details'!$E$1843:$E$1843,"Nearby")</x:f>
        <x:v>0</x:v>
      </x:c>
      <x:c r="I1003" s="14" t="n">
        <x:f>COUNTIFS('Unit details'!$B$1843:$B$1843,$A1003,'Unit details'!$V$1843:$V$1843,$A1003&amp;" — "&amp;$B1003,'Unit details'!$H$1843:$H$1843,"Current")</x:f>
        <x:v>1</x:v>
      </x:c>
      <x:c r="J1003" s="14" t="n">
        <x:f>SUMIFS('Unit details'!$Y$1843:$Y$1843,'Unit details'!$B$1843:$B$1843,$A1003,'Unit details'!$V$1843:$V$1843,$A1003&amp;" — "&amp;$B1003,'Unit details'!$H$1843:$H$1843,"Future")</x:f>
        <x:v>0</x:v>
      </x:c>
      <x:c r="K1003" s="14" t="n">
        <x:f>COUNTIFS('Unit details'!$B$1843:$B$1843,$A1003,'Unit details'!$V$1843:$V$1843,$A1003&amp;" — "&amp;$B1003,'Unit details'!$H$1843:$H$1843,"Uncertain")</x:f>
        <x:v>0</x:v>
      </x:c>
      <x:c r="L1003" s="15" t="str">
        <x:v>Identified from current advertising; named scheme does not itself establish any exact number of vacant units.</x:v>
      </x:c>
      <x:c r="M1003" s="15" t="str">
        <x:v>https://www.rightmove.co.uk/properties/782156880843681#/?channel=COM_LET</x:v>
      </x:c>
      <x:c r="N1003" s="15" t="str"/>
    </x:row>
    <x:row r="1004" ht="42" customHeight="1">
      <x:c r="A1004" s="15" t="str">
        <x:v>Harlow</x:v>
      </x:c>
      <x:c r="B1004" s="15" t="str">
        <x:v>Mead Park Industrial Estate</x:v>
      </x:c>
      <x:c r="C1004" s="15" t="str">
        <x:v>Harlow</x:v>
      </x:c>
      <x:c r="D1004" s="14" t="n">
        <x:v>93580</x:v>
      </x:c>
      <x:c r="E1004" s="30" t="str">
        <x:v>Town</x:v>
      </x:c>
      <x:c r="F1004" s="30" t="str">
        <x:v>Estate / grouped industrial area</x:v>
      </x:c>
      <x:c r="G1004" s="14" t="n">
        <x:f>COUNTIFS('Unit details'!$B$1844:$B$1844,$A1004,'Unit details'!$V$1844:$V$1844,$A1004&amp;" — "&amp;$B1004,'Unit details'!$H$1844:$H$1844,"Current",'Unit details'!$E$1844:$E$1844,"Town")</x:f>
        <x:v>1</x:v>
      </x:c>
      <x:c r="H1004" s="14" t="n">
        <x:f>COUNTIFS('Unit details'!$B$1844:$B$1844,$A1004,'Unit details'!$V$1844:$V$1844,$A1004&amp;" — "&amp;$B1004,'Unit details'!$H$1844:$H$1844,"Current",'Unit details'!$E$1844:$E$1844,"Nearby")</x:f>
        <x:v>0</x:v>
      </x:c>
      <x:c r="I1004" s="14" t="n">
        <x:f>COUNTIFS('Unit details'!$B$1844:$B$1844,$A1004,'Unit details'!$V$1844:$V$1844,$A1004&amp;" — "&amp;$B1004,'Unit details'!$H$1844:$H$1844,"Current")</x:f>
        <x:v>1</x:v>
      </x:c>
      <x:c r="J1004" s="14" t="n">
        <x:f>SUMIFS('Unit details'!$Y$1844:$Y$1844,'Unit details'!$B$1844:$B$1844,$A1004,'Unit details'!$V$1844:$V$1844,$A1004&amp;" — "&amp;$B1004,'Unit details'!$H$1844:$H$1844,"Future")</x:f>
        <x:v>0</x:v>
      </x:c>
      <x:c r="K1004" s="14" t="n">
        <x:f>COUNTIFS('Unit details'!$B$1844:$B$1844,$A1004,'Unit details'!$V$1844:$V$1844,$A1004&amp;" — "&amp;$B1004,'Unit details'!$H$1844:$H$1844,"Uncertain")</x:f>
        <x:v>0</x:v>
      </x:c>
      <x:c r="L1004" s="15" t="str">
        <x:v>Identified from current advertising; named scheme does not itself establish any exact number of vacant units.</x:v>
      </x:c>
      <x:c r="M1004" s="15" t="str">
        <x:v>https://www.rightmove.co.uk/properties/721598947099328#/?channel=COM_LET</x:v>
      </x:c>
      <x:c r="N1004" s="15" t="str"/>
    </x:row>
    <x:row r="1005" ht="42" customHeight="1">
      <x:c r="A1005" s="15" t="str">
        <x:v>Harlow</x:v>
      </x:c>
      <x:c r="B1005" s="15" t="str">
        <x:v>New Horizon Business Centre</x:v>
      </x:c>
      <x:c r="C1005" s="15" t="str">
        <x:v>Harlow</x:v>
      </x:c>
      <x:c r="D1005" s="14" t="n">
        <x:v>93580</x:v>
      </x:c>
      <x:c r="E1005" s="30" t="str">
        <x:v>Town</x:v>
      </x:c>
      <x:c r="F1005" s="30" t="str">
        <x:v>Estate / grouped industrial area</x:v>
      </x:c>
      <x:c r="G1005" s="14" t="n">
        <x:f>COUNTIFS('Unit details'!$B$1845:$B$1845,$A1005,'Unit details'!$V$1845:$V$1845,$A1005&amp;" — "&amp;$B1005,'Unit details'!$H$1845:$H$1845,"Current",'Unit details'!$E$1845:$E$1845,"Town")</x:f>
        <x:v>1</x:v>
      </x:c>
      <x:c r="H1005" s="14" t="n">
        <x:f>COUNTIFS('Unit details'!$B$1845:$B$1845,$A1005,'Unit details'!$V$1845:$V$1845,$A1005&amp;" — "&amp;$B1005,'Unit details'!$H$1845:$H$1845,"Current",'Unit details'!$E$1845:$E$1845,"Nearby")</x:f>
        <x:v>0</x:v>
      </x:c>
      <x:c r="I1005" s="14" t="n">
        <x:f>COUNTIFS('Unit details'!$B$1845:$B$1845,$A1005,'Unit details'!$V$1845:$V$1845,$A1005&amp;" — "&amp;$B1005,'Unit details'!$H$1845:$H$1845,"Current")</x:f>
        <x:v>1</x:v>
      </x:c>
      <x:c r="J1005" s="14" t="n">
        <x:f>SUMIFS('Unit details'!$Y$1845:$Y$1845,'Unit details'!$B$1845:$B$1845,$A1005,'Unit details'!$V$1845:$V$1845,$A1005&amp;" — "&amp;$B1005,'Unit details'!$H$1845:$H$1845,"Future")</x:f>
        <x:v>0</x:v>
      </x:c>
      <x:c r="K1005" s="14" t="n">
        <x:f>COUNTIFS('Unit details'!$B$1845:$B$1845,$A1005,'Unit details'!$V$1845:$V$1845,$A1005&amp;" — "&amp;$B1005,'Unit details'!$H$1845:$H$1845,"Uncertain")</x:f>
        <x:v>0</x:v>
      </x:c>
      <x:c r="L1005" s="15" t="str">
        <x:v>Identified from current advertising; named scheme does not itself establish any exact number of vacant units.</x:v>
      </x:c>
      <x:c r="M1005" s="15" t="str">
        <x:v>https://www.zoopla.co.uk/to-rent/commercial/details/74279911/</x:v>
      </x:c>
      <x:c r="N1005" s="15" t="str">
        <x:v>https://www.rightmove.co.uk/properties/755870953218561#/?channel=COM_LET</x:v>
      </x:c>
    </x:row>
    <x:row r="1006" ht="42" customHeight="1">
      <x:c r="A1006" s="15" t="str">
        <x:v>Harlow</x:v>
      </x:c>
      <x:c r="B1006" s="15" t="str">
        <x:v>Oakwood Industrial Estate</x:v>
      </x:c>
      <x:c r="C1006" s="15" t="str">
        <x:v>Harlow</x:v>
      </x:c>
      <x:c r="D1006" s="14" t="n">
        <x:v>93580</x:v>
      </x:c>
      <x:c r="E1006" s="30" t="str">
        <x:v>Town</x:v>
      </x:c>
      <x:c r="F1006" s="30" t="str">
        <x:v>Estate / grouped industrial area</x:v>
      </x:c>
      <x:c r="G1006" s="14" t="n">
        <x:f>COUNTIFS('Unit details'!$B$1846:$B$1846,$A1006,'Unit details'!$V$1846:$V$1846,$A1006&amp;" — "&amp;$B1006,'Unit details'!$H$1846:$H$1846,"Current",'Unit details'!$E$1846:$E$1846,"Town")</x:f>
        <x:v>1</x:v>
      </x:c>
      <x:c r="H1006" s="14" t="n">
        <x:f>COUNTIFS('Unit details'!$B$1846:$B$1846,$A1006,'Unit details'!$V$1846:$V$1846,$A1006&amp;" — "&amp;$B1006,'Unit details'!$H$1846:$H$1846,"Current",'Unit details'!$E$1846:$E$1846,"Nearby")</x:f>
        <x:v>0</x:v>
      </x:c>
      <x:c r="I1006" s="14" t="n">
        <x:f>COUNTIFS('Unit details'!$B$1846:$B$1846,$A1006,'Unit details'!$V$1846:$V$1846,$A1006&amp;" — "&amp;$B1006,'Unit details'!$H$1846:$H$1846,"Current")</x:f>
        <x:v>1</x:v>
      </x:c>
      <x:c r="J1006" s="14" t="n">
        <x:f>SUMIFS('Unit details'!$Y$1846:$Y$1846,'Unit details'!$B$1846:$B$1846,$A1006,'Unit details'!$V$1846:$V$1846,$A1006&amp;" — "&amp;$B1006,'Unit details'!$H$1846:$H$1846,"Future")</x:f>
        <x:v>0</x:v>
      </x:c>
      <x:c r="K1006" s="14" t="n">
        <x:f>COUNTIFS('Unit details'!$B$1846:$B$1846,$A1006,'Unit details'!$V$1846:$V$1846,$A1006&amp;" — "&amp;$B1006,'Unit details'!$H$1846:$H$1846,"Uncertain")</x:f>
        <x:v>0</x:v>
      </x:c>
      <x:c r="L1006" s="15" t="str">
        <x:v>Identified from current advertising; named scheme does not itself establish any exact number of vacant units.</x:v>
      </x:c>
      <x:c r="M1006" s="15" t="str">
        <x:v>https://www.zoopla.co.uk/to-rent/commercial/details/74575070/</x:v>
      </x:c>
      <x:c r="N1006" s="15" t="str">
        <x:v>https://www.rightmove.co.uk/properties/781389138596032#/?channel=COM_LET</x:v>
      </x:c>
    </x:row>
    <x:row r="1007" ht="49" customHeight="1">
      <x:c r="A1007" s="15" t="str">
        <x:v>Harlow</x:v>
      </x:c>
      <x:c r="B1007" s="15" t="str">
        <x:v>Peartree Business Centre</x:v>
      </x:c>
      <x:c r="C1007" s="15" t="str">
        <x:v>Harlow</x:v>
      </x:c>
      <x:c r="D1007" s="14" t="n">
        <x:v>93580</x:v>
      </x:c>
      <x:c r="E1007" s="30" t="str">
        <x:v>Town</x:v>
      </x:c>
      <x:c r="F1007" s="30" t="str">
        <x:v>Estate / grouped industrial area</x:v>
      </x:c>
      <x:c r="G1007" s="14" t="n">
        <x:f>COUNTIFS('Unit details'!$B$1847:$B$1848,$A1007,'Unit details'!$V$1847:$V$1848,$A1007&amp;" — "&amp;$B1007,'Unit details'!$H$1847:$H$1848,"Current",'Unit details'!$E$1847:$E$1848,"Town")</x:f>
        <x:v>2</x:v>
      </x:c>
      <x:c r="H1007" s="14" t="n">
        <x:f>COUNTIFS('Unit details'!$B$1847:$B$1848,$A1007,'Unit details'!$V$1847:$V$1848,$A1007&amp;" — "&amp;$B1007,'Unit details'!$H$1847:$H$1848,"Current",'Unit details'!$E$1847:$E$1848,"Nearby")</x:f>
        <x:v>0</x:v>
      </x:c>
      <x:c r="I1007" s="14" t="n">
        <x:f>COUNTIFS('Unit details'!$B$1847:$B$1848,$A1007,'Unit details'!$V$1847:$V$1848,$A1007&amp;" — "&amp;$B1007,'Unit details'!$H$1847:$H$1848,"Current")</x:f>
        <x:v>2</x:v>
      </x:c>
      <x:c r="J1007" s="14" t="n">
        <x:f>SUMIFS('Unit details'!$Y$1847:$Y$1848,'Unit details'!$B$1847:$B$1848,$A1007,'Unit details'!$V$1847:$V$1848,$A1007&amp;" — "&amp;$B1007,'Unit details'!$H$1847:$H$1848,"Future")</x:f>
        <x:v>0</x:v>
      </x:c>
      <x:c r="K1007" s="14" t="n">
        <x:f>COUNTIFS('Unit details'!$B$1847:$B$1848,$A1007,'Unit details'!$V$1847:$V$1848,$A1007&amp;" — "&amp;$B1007,'Unit details'!$H$1847:$H$1848,"Uncertain")</x:f>
        <x:v>0</x:v>
      </x:c>
      <x:c r="L1007" s="15" t="str">
        <x:v>Identified from current advertising; named scheme does not itself establish any exact number of vacant units. Further unit-specific sources are in Unit details.</x:v>
      </x:c>
      <x:c r="M1007" s="15" t="str">
        <x:v>https://www.zoopla.co.uk/to-rent/commercial/details/74279788/</x:v>
      </x:c>
      <x:c r="N1007" s="15" t="str">
        <x:v>https://www.rightmove.co.uk/properties/770723531001584#/?channel=COM_LET
https://www.zoopla.co.uk/to-rent/commercial/details/74279839/</x:v>
      </x:c>
    </x:row>
    <x:row r="1008" ht="42" customHeight="1">
      <x:c r="A1008" s="15" t="str">
        <x:v>Harlow</x:v>
      </x:c>
      <x:c r="B1008" s="15" t="str">
        <x:v>Standalone: 11 Oakwood Estate, South Road, Harlow, CM20 2BZ</x:v>
      </x:c>
      <x:c r="C1008" s="15" t="str">
        <x:v>Harlow</x:v>
      </x:c>
      <x:c r="D1008" s="14" t="n">
        <x:v>93580</x:v>
      </x:c>
      <x:c r="E1008" s="30" t="str">
        <x:v>Town</x:v>
      </x:c>
      <x:c r="F1008" s="30" t="str">
        <x:v>Standalone / other premises</x:v>
      </x:c>
      <x:c r="G1008" s="14" t="n">
        <x:f>COUNTIFS('Unit details'!$B$4039:$B$4039,$A1008,'Unit details'!$V$4039:$V$4039,$A1008&amp;" — "&amp;$B1008,'Unit details'!$H$4039:$H$4039,"Current",'Unit details'!$E$4039:$E$4039,"Town")</x:f>
        <x:v>0</x:v>
      </x:c>
      <x:c r="H1008" s="14" t="n">
        <x:f>COUNTIFS('Unit details'!$B$4039:$B$4039,$A1008,'Unit details'!$V$4039:$V$4039,$A1008&amp;" — "&amp;$B1008,'Unit details'!$H$4039:$H$4039,"Current",'Unit details'!$E$4039:$E$4039,"Nearby")</x:f>
        <x:v>0</x:v>
      </x:c>
      <x:c r="I1008" s="14" t="n">
        <x:f>COUNTIFS('Unit details'!$B$4039:$B$4039,$A1008,'Unit details'!$V$4039:$V$4039,$A1008&amp;" — "&amp;$B1008,'Unit details'!$H$4039:$H$4039,"Current")</x:f>
        <x:v>0</x:v>
      </x:c>
      <x:c r="J1008" s="14" t="n">
        <x:f>SUMIFS('Unit details'!$Y$4039:$Y$4039,'Unit details'!$B$4039:$B$4039,$A1008,'Unit details'!$V$4039:$V$4039,$A1008&amp;" — "&amp;$B1008,'Unit details'!$H$4039:$H$4039,"Future")</x:f>
        <x:v>0</x:v>
      </x:c>
      <x:c r="K1008" s="14" t="n">
        <x:f>COUNTIFS('Unit details'!$B$4039:$B$4039,$A1008,'Unit details'!$V$4039:$V$4039,$A1008&amp;" — "&amp;$B1008,'Unit details'!$H$4039:$H$4039,"Uncertain")</x:f>
        <x:v>0</x:v>
      </x:c>
      <x:c r="L1008" s="15" t="str">
        <x:v>Identified from current advertising; named scheme does not itself establish any exact number of vacant units.</x:v>
      </x:c>
      <x:c r="M1008" s="15" t="str">
        <x:v>https://www.zoopla.co.uk/to-rent/commercial/details/74293410/</x:v>
      </x:c>
      <x:c r="N1008" s="15" t="str">
        <x:v>https://www.rightmove.co.uk/properties/721598942905537#/?channel=COM_LET</x:v>
      </x:c>
    </x:row>
    <x:row r="1009" ht="42" customHeight="1">
      <x:c r="A1009" s="15" t="str">
        <x:v>Harlow</x:v>
      </x:c>
      <x:c r="B1009" s="15" t="str">
        <x:v>Standalone: 16 Harlow Mill, Harlow, CM20 2FD</x:v>
      </x:c>
      <x:c r="C1009" s="15" t="str">
        <x:v>Harlow</x:v>
      </x:c>
      <x:c r="D1009" s="14" t="n">
        <x:v>93580</x:v>
      </x:c>
      <x:c r="E1009" s="30" t="str">
        <x:v>Town</x:v>
      </x:c>
      <x:c r="F1009" s="30" t="str">
        <x:v>Standalone / other premises</x:v>
      </x:c>
      <x:c r="G1009" s="14" t="n">
        <x:f>COUNTIFS('Unit details'!$B$4039:$B$4039,$A1009,'Unit details'!$V$4039:$V$4039,$A1009&amp;" — "&amp;$B1009,'Unit details'!$H$4039:$H$4039,"Current",'Unit details'!$E$4039:$E$4039,"Town")</x:f>
        <x:v>0</x:v>
      </x:c>
      <x:c r="H1009" s="14" t="n">
        <x:f>COUNTIFS('Unit details'!$B$4039:$B$4039,$A1009,'Unit details'!$V$4039:$V$4039,$A1009&amp;" — "&amp;$B1009,'Unit details'!$H$4039:$H$4039,"Current",'Unit details'!$E$4039:$E$4039,"Nearby")</x:f>
        <x:v>0</x:v>
      </x:c>
      <x:c r="I1009" s="14" t="n">
        <x:f>COUNTIFS('Unit details'!$B$4039:$B$4039,$A1009,'Unit details'!$V$4039:$V$4039,$A1009&amp;" — "&amp;$B1009,'Unit details'!$H$4039:$H$4039,"Current")</x:f>
        <x:v>0</x:v>
      </x:c>
      <x:c r="J1009" s="14" t="n">
        <x:f>SUMIFS('Unit details'!$Y$4039:$Y$4039,'Unit details'!$B$4039:$B$4039,$A1009,'Unit details'!$V$4039:$V$4039,$A1009&amp;" — "&amp;$B1009,'Unit details'!$H$4039:$H$4039,"Future")</x:f>
        <x:v>0</x:v>
      </x:c>
      <x:c r="K1009" s="14" t="n">
        <x:f>COUNTIFS('Unit details'!$B$4039:$B$4039,$A1009,'Unit details'!$V$4039:$V$4039,$A1009&amp;" — "&amp;$B1009,'Unit details'!$H$4039:$H$4039,"Uncertain")</x:f>
        <x:v>0</x:v>
      </x:c>
      <x:c r="L1009" s="15" t="str">
        <x:v>Identified from current advertising; named scheme does not itself establish any exact number of vacant units.</x:v>
      </x:c>
      <x:c r="M1009" s="15" t="str">
        <x:v>https://www.zoopla.co.uk/to-rent/commercial/details/74279881/</x:v>
      </x:c>
      <x:c r="N1009" s="15" t="str">
        <x:v>https://www.rightmove.co.uk/properties/739547686872289#/?channel=COM_LET</x:v>
      </x:c>
    </x:row>
    <x:row r="1010" ht="62" customHeight="1">
      <x:c r="A1010" s="15" t="str">
        <x:v>Harlow</x:v>
      </x:c>
      <x:c r="B1010" s="15" t="str">
        <x:v>Standalone: 4 Coldharbour Pinnacles Estate, Coldharbour Road, Harlow, CM19 5JH</x:v>
      </x:c>
      <x:c r="C1010" s="15" t="str">
        <x:v>Harlow</x:v>
      </x:c>
      <x:c r="D1010" s="14" t="n">
        <x:v>93580</x:v>
      </x:c>
      <x:c r="E1010" s="30" t="str">
        <x:v>Town</x:v>
      </x:c>
      <x:c r="F1010" s="30" t="str">
        <x:v>Standalone / other premises</x:v>
      </x:c>
      <x:c r="G1010" s="14" t="n">
        <x:f>COUNTIFS('Unit details'!$B$4039:$B$4039,$A1010,'Unit details'!$V$4039:$V$4039,$A1010&amp;" — "&amp;$B1010,'Unit details'!$H$4039:$H$4039,"Current",'Unit details'!$E$4039:$E$4039,"Town")</x:f>
        <x:v>0</x:v>
      </x:c>
      <x:c r="H1010" s="14" t="n">
        <x:f>COUNTIFS('Unit details'!$B$4039:$B$4039,$A1010,'Unit details'!$V$4039:$V$4039,$A1010&amp;" — "&amp;$B1010,'Unit details'!$H$4039:$H$4039,"Current",'Unit details'!$E$4039:$E$4039,"Nearby")</x:f>
        <x:v>0</x:v>
      </x:c>
      <x:c r="I1010" s="14" t="n">
        <x:f>COUNTIFS('Unit details'!$B$4039:$B$4039,$A1010,'Unit details'!$V$4039:$V$4039,$A1010&amp;" — "&amp;$B1010,'Unit details'!$H$4039:$H$4039,"Current")</x:f>
        <x:v>0</x:v>
      </x:c>
      <x:c r="J1010" s="14" t="n">
        <x:f>SUMIFS('Unit details'!$Y$4039:$Y$4039,'Unit details'!$B$4039:$B$4039,$A1010,'Unit details'!$V$4039:$V$4039,$A1010&amp;" — "&amp;$B1010,'Unit details'!$H$4039:$H$4039,"Future")</x:f>
        <x:v>0</x:v>
      </x:c>
      <x:c r="K1010" s="14" t="n">
        <x:f>COUNTIFS('Unit details'!$B$4039:$B$4039,$A1010,'Unit details'!$V$4039:$V$4039,$A1010&amp;" — "&amp;$B1010,'Unit details'!$H$4039:$H$4039,"Uncertain")</x:f>
        <x:v>0</x:v>
      </x:c>
      <x:c r="L1010" s="15" t="str">
        <x:v>Identified from current advertising; named scheme does not itself establish any exact number of vacant units.</x:v>
      </x:c>
      <x:c r="M1010" s="15" t="str">
        <x:v>https://www.zoopla.co.uk/to-rent/commercial/details/74279819/</x:v>
      </x:c>
      <x:c r="N1010" s="15" t="str">
        <x:v>https://www.rightmove.co.uk/properties/773378487697233#/?channel=COM_LET
https://www.rightmove.co.uk/properties/740289891940145#/?channel=COM_LET</x:v>
      </x:c>
    </x:row>
    <x:row r="1011" ht="42" customHeight="1">
      <x:c r="A1011" s="15" t="str">
        <x:v>Harlow</x:v>
      </x:c>
      <x:c r="B1011" s="15" t="str">
        <x:v>Standalone: 4,000 sqft warehouse To Let near Harlow, Essex.</x:v>
      </x:c>
      <x:c r="C1011" s="15" t="str">
        <x:v>Harlow</x:v>
      </x:c>
      <x:c r="D1011" s="14" t="n">
        <x:v>93580</x:v>
      </x:c>
      <x:c r="E1011" s="30" t="str">
        <x:v>Town</x:v>
      </x:c>
      <x:c r="F1011" s="30" t="str">
        <x:v>Standalone / other premises</x:v>
      </x:c>
      <x:c r="G1011" s="14" t="n">
        <x:f>COUNTIFS('Unit details'!$B$4039:$B$4039,$A1011,'Unit details'!$V$4039:$V$4039,$A1011&amp;" — "&amp;$B1011,'Unit details'!$H$4039:$H$4039,"Current",'Unit details'!$E$4039:$E$4039,"Town")</x:f>
        <x:v>0</x:v>
      </x:c>
      <x:c r="H1011" s="14" t="n">
        <x:f>COUNTIFS('Unit details'!$B$4039:$B$4039,$A1011,'Unit details'!$V$4039:$V$4039,$A1011&amp;" — "&amp;$B1011,'Unit details'!$H$4039:$H$4039,"Current",'Unit details'!$E$4039:$E$4039,"Nearby")</x:f>
        <x:v>0</x:v>
      </x:c>
      <x:c r="I1011" s="14" t="n">
        <x:f>COUNTIFS('Unit details'!$B$4039:$B$4039,$A1011,'Unit details'!$V$4039:$V$4039,$A1011&amp;" — "&amp;$B1011,'Unit details'!$H$4039:$H$4039,"Current")</x:f>
        <x:v>0</x:v>
      </x:c>
      <x:c r="J1011" s="14" t="n">
        <x:f>SUMIFS('Unit details'!$Y$4039:$Y$4039,'Unit details'!$B$4039:$B$4039,$A1011,'Unit details'!$V$4039:$V$4039,$A1011&amp;" — "&amp;$B1011,'Unit details'!$H$4039:$H$4039,"Future")</x:f>
        <x:v>0</x:v>
      </x:c>
      <x:c r="K1011" s="14" t="n">
        <x:f>COUNTIFS('Unit details'!$B$4039:$B$4039,$A1011,'Unit details'!$V$4039:$V$4039,$A1011&amp;" — "&amp;$B1011,'Unit details'!$H$4039:$H$4039,"Uncertain")</x:f>
        <x:v>0</x:v>
      </x:c>
      <x:c r="L1011" s="15" t="str">
        <x:v>Identified from current advertising; named scheme does not itself establish any exact number of vacant units.</x:v>
      </x:c>
      <x:c r="M1011" s="15" t="str">
        <x:v>https://www.rightmove.co.uk/properties/91558278#/?channel=COM_LET</x:v>
      </x:c>
      <x:c r="N1011" s="15" t="str"/>
    </x:row>
    <x:row r="1012" ht="49" customHeight="1">
      <x:c r="A1012" s="15" t="str">
        <x:v>Harlow</x:v>
      </x:c>
      <x:c r="B1012" s="15" t="str">
        <x:v>Standalone: 7, Harold Close, Harlow, Essex CM19 5TH</x:v>
      </x:c>
      <x:c r="C1012" s="15" t="str">
        <x:v>Harlow</x:v>
      </x:c>
      <x:c r="D1012" s="14" t="n">
        <x:v>93580</x:v>
      </x:c>
      <x:c r="E1012" s="30" t="str">
        <x:v>Town</x:v>
      </x:c>
      <x:c r="F1012" s="30" t="str">
        <x:v>Standalone / other premises</x:v>
      </x:c>
      <x:c r="G1012" s="14" t="n">
        <x:f>COUNTIFS('Unit details'!$B$4039:$B$4039,$A1012,'Unit details'!$V$4039:$V$4039,$A1012&amp;" — "&amp;$B1012,'Unit details'!$H$4039:$H$4039,"Current",'Unit details'!$E$4039:$E$4039,"Town")</x:f>
        <x:v>0</x:v>
      </x:c>
      <x:c r="H1012" s="14" t="n">
        <x:f>COUNTIFS('Unit details'!$B$4039:$B$4039,$A1012,'Unit details'!$V$4039:$V$4039,$A1012&amp;" — "&amp;$B1012,'Unit details'!$H$4039:$H$4039,"Current",'Unit details'!$E$4039:$E$4039,"Nearby")</x:f>
        <x:v>0</x:v>
      </x:c>
      <x:c r="I1012" s="14" t="n">
        <x:f>COUNTIFS('Unit details'!$B$4039:$B$4039,$A1012,'Unit details'!$V$4039:$V$4039,$A1012&amp;" — "&amp;$B1012,'Unit details'!$H$4039:$H$4039,"Current")</x:f>
        <x:v>0</x:v>
      </x:c>
      <x:c r="J1012" s="14" t="n">
        <x:f>SUMIFS('Unit details'!$Y$4039:$Y$4039,'Unit details'!$B$4039:$B$4039,$A1012,'Unit details'!$V$4039:$V$4039,$A1012&amp;" — "&amp;$B1012,'Unit details'!$H$4039:$H$4039,"Future")</x:f>
        <x:v>0</x:v>
      </x:c>
      <x:c r="K1012" s="14" t="n">
        <x:f>COUNTIFS('Unit details'!$B$4039:$B$4039,$A1012,'Unit details'!$V$4039:$V$4039,$A1012&amp;" — "&amp;$B1012,'Unit details'!$H$4039:$H$4039,"Uncertain")</x:f>
        <x:v>0</x:v>
      </x:c>
      <x:c r="L1012" s="15" t="str">
        <x:v>Identified from current advertising; named scheme does not itself establish any exact number of vacant units. Further unit-specific sources are in Unit details.</x:v>
      </x:c>
      <x:c r="M1012" s="15" t="str">
        <x:v>https://www.zoopla.co.uk/to-rent/commercial/details/74293459/</x:v>
      </x:c>
      <x:c r="N1012" s="15" t="str">
        <x:v>https://www.zoopla.co.uk/to-rent/commercial/details/72887611/
https://www.rightmove.co.uk/properties/745903969824240#/?channel=COM_LET</x:v>
      </x:c>
    </x:row>
    <x:row r="1013" ht="62" customHeight="1">
      <x:c r="A1013" s="15" t="str">
        <x:v>Harlow</x:v>
      </x:c>
      <x:c r="B1013" s="15" t="str">
        <x:v>Standalone: Harlow</x:v>
      </x:c>
      <x:c r="C1013" s="15" t="str">
        <x:v>Harlow</x:v>
      </x:c>
      <x:c r="D1013" s="14" t="n">
        <x:v>93580</x:v>
      </x:c>
      <x:c r="E1013" s="30" t="str">
        <x:v>Town</x:v>
      </x:c>
      <x:c r="F1013" s="30" t="str">
        <x:v>Standalone / other premises</x:v>
      </x:c>
      <x:c r="G1013" s="14" t="n">
        <x:f>COUNTIFS('Unit details'!$B$4039:$B$4039,$A1013,'Unit details'!$V$4039:$V$4039,$A1013&amp;" — "&amp;$B1013,'Unit details'!$H$4039:$H$4039,"Current",'Unit details'!$E$4039:$E$4039,"Town")</x:f>
        <x:v>0</x:v>
      </x:c>
      <x:c r="H1013" s="14" t="n">
        <x:f>COUNTIFS('Unit details'!$B$4039:$B$4039,$A1013,'Unit details'!$V$4039:$V$4039,$A1013&amp;" — "&amp;$B1013,'Unit details'!$H$4039:$H$4039,"Current",'Unit details'!$E$4039:$E$4039,"Nearby")</x:f>
        <x:v>0</x:v>
      </x:c>
      <x:c r="I1013" s="14" t="n">
        <x:f>COUNTIFS('Unit details'!$B$4039:$B$4039,$A1013,'Unit details'!$V$4039:$V$4039,$A1013&amp;" — "&amp;$B1013,'Unit details'!$H$4039:$H$4039,"Current")</x:f>
        <x:v>0</x:v>
      </x:c>
      <x:c r="J1013" s="14" t="n">
        <x:f>SUMIFS('Unit details'!$Y$4039:$Y$4039,'Unit details'!$B$4039:$B$4039,$A1013,'Unit details'!$V$4039:$V$4039,$A1013&amp;" — "&amp;$B1013,'Unit details'!$H$4039:$H$4039,"Future")</x:f>
        <x:v>0</x:v>
      </x:c>
      <x:c r="K1013" s="14" t="n">
        <x:f>COUNTIFS('Unit details'!$B$4039:$B$4039,$A1013,'Unit details'!$V$4039:$V$4039,$A1013&amp;" — "&amp;$B1013,'Unit details'!$H$4039:$H$4039,"Uncertain")</x:f>
        <x:v>0</x:v>
      </x:c>
      <x:c r="L1013" s="15" t="str">
        <x:v>Identified from current advertising; named scheme does not itself establish any exact number of vacant units.</x:v>
      </x:c>
      <x:c r="M1013" s="15" t="str">
        <x:v>https://www.rightmove.co.uk/properties/92094426#/?channel=COM_LET</x:v>
      </x:c>
      <x:c r="N1013" s="15" t="str">
        <x:v>https://www.rightmove.co.uk/properties/89188017#/?channel=COM_LET
https://www.rightmove.co.uk/properties/92093640#/?channel=COM_LET</x:v>
      </x:c>
    </x:row>
    <x:row r="1014" ht="42" customHeight="1">
      <x:c r="A1014" s="15" t="str">
        <x:v>Harlow</x:v>
      </x:c>
      <x:c r="B1014" s="15" t="str">
        <x:v>Standalone: Harlow, Essex, CM19</x:v>
      </x:c>
      <x:c r="C1014" s="15" t="str">
        <x:v>Harlow</x:v>
      </x:c>
      <x:c r="D1014" s="14" t="n">
        <x:v>93580</x:v>
      </x:c>
      <x:c r="E1014" s="30" t="str">
        <x:v>Town</x:v>
      </x:c>
      <x:c r="F1014" s="30" t="str">
        <x:v>Standalone / other premises</x:v>
      </x:c>
      <x:c r="G1014" s="14" t="n">
        <x:f>COUNTIFS('Unit details'!$B$4039:$B$4039,$A1014,'Unit details'!$V$4039:$V$4039,$A1014&amp;" — "&amp;$B1014,'Unit details'!$H$4039:$H$4039,"Current",'Unit details'!$E$4039:$E$4039,"Town")</x:f>
        <x:v>0</x:v>
      </x:c>
      <x:c r="H1014" s="14" t="n">
        <x:f>COUNTIFS('Unit details'!$B$4039:$B$4039,$A1014,'Unit details'!$V$4039:$V$4039,$A1014&amp;" — "&amp;$B1014,'Unit details'!$H$4039:$H$4039,"Current",'Unit details'!$E$4039:$E$4039,"Nearby")</x:f>
        <x:v>0</x:v>
      </x:c>
      <x:c r="I1014" s="14" t="n">
        <x:f>COUNTIFS('Unit details'!$B$4039:$B$4039,$A1014,'Unit details'!$V$4039:$V$4039,$A1014&amp;" — "&amp;$B1014,'Unit details'!$H$4039:$H$4039,"Current")</x:f>
        <x:v>0</x:v>
      </x:c>
      <x:c r="J1014" s="14" t="n">
        <x:f>SUMIFS('Unit details'!$Y$4039:$Y$4039,'Unit details'!$B$4039:$B$4039,$A1014,'Unit details'!$V$4039:$V$4039,$A1014&amp;" — "&amp;$B1014,'Unit details'!$H$4039:$H$4039,"Future")</x:f>
        <x:v>0</x:v>
      </x:c>
      <x:c r="K1014" s="14" t="n">
        <x:f>COUNTIFS('Unit details'!$B$4039:$B$4039,$A1014,'Unit details'!$V$4039:$V$4039,$A1014&amp;" — "&amp;$B1014,'Unit details'!$H$4039:$H$4039,"Uncertain")</x:f>
        <x:v>0</x:v>
      </x:c>
      <x:c r="L1014" s="15" t="str">
        <x:v>Identified from current advertising; named scheme does not itself establish any exact number of vacant units.</x:v>
      </x:c>
      <x:c r="M1014" s="15" t="str">
        <x:v>https://www.rightmove.co.uk/properties/754789456196289#/?channel=COM_LET</x:v>
      </x:c>
      <x:c r="N1014" s="15" t="str">
        <x:v>https://www.rightmove.co.uk/properties/754789554691761#/?channel=COM_LET</x:v>
      </x:c>
    </x:row>
    <x:row r="1015" ht="42" customHeight="1">
      <x:c r="A1015" s="15" t="str">
        <x:v>Harlow</x:v>
      </x:c>
      <x:c r="B1015" s="15" t="str">
        <x:v>Standalone: Horsecroft Place, Harlow,</x:v>
      </x:c>
      <x:c r="C1015" s="15" t="str">
        <x:v>Harlow</x:v>
      </x:c>
      <x:c r="D1015" s="14" t="n">
        <x:v>93580</x:v>
      </x:c>
      <x:c r="E1015" s="30" t="str">
        <x:v>Town</x:v>
      </x:c>
      <x:c r="F1015" s="30" t="str">
        <x:v>Standalone / other premises</x:v>
      </x:c>
      <x:c r="G1015" s="14" t="n">
        <x:f>COUNTIFS('Unit details'!$B$4039:$B$4039,$A1015,'Unit details'!$V$4039:$V$4039,$A1015&amp;" — "&amp;$B1015,'Unit details'!$H$4039:$H$4039,"Current",'Unit details'!$E$4039:$E$4039,"Town")</x:f>
        <x:v>0</x:v>
      </x:c>
      <x:c r="H1015" s="14" t="n">
        <x:f>COUNTIFS('Unit details'!$B$4039:$B$4039,$A1015,'Unit details'!$V$4039:$V$4039,$A1015&amp;" — "&amp;$B1015,'Unit details'!$H$4039:$H$4039,"Current",'Unit details'!$E$4039:$E$4039,"Nearby")</x:f>
        <x:v>0</x:v>
      </x:c>
      <x:c r="I1015" s="14" t="n">
        <x:f>COUNTIFS('Unit details'!$B$4039:$B$4039,$A1015,'Unit details'!$V$4039:$V$4039,$A1015&amp;" — "&amp;$B1015,'Unit details'!$H$4039:$H$4039,"Current")</x:f>
        <x:v>0</x:v>
      </x:c>
      <x:c r="J1015" s="14" t="n">
        <x:f>SUMIFS('Unit details'!$Y$4039:$Y$4039,'Unit details'!$B$4039:$B$4039,$A1015,'Unit details'!$V$4039:$V$4039,$A1015&amp;" — "&amp;$B1015,'Unit details'!$H$4039:$H$4039,"Future")</x:f>
        <x:v>0</x:v>
      </x:c>
      <x:c r="K1015" s="14" t="n">
        <x:f>COUNTIFS('Unit details'!$B$4039:$B$4039,$A1015,'Unit details'!$V$4039:$V$4039,$A1015&amp;" — "&amp;$B1015,'Unit details'!$H$4039:$H$4039,"Uncertain")</x:f>
        <x:v>0</x:v>
      </x:c>
      <x:c r="L1015" s="15" t="str">
        <x:v>Identified from current advertising; named scheme does not itself establish any exact number of vacant units.</x:v>
      </x:c>
      <x:c r="M1015" s="15" t="str">
        <x:v>https://www.rightmove.co.uk/properties/92973816#/?channel=COM_LET</x:v>
      </x:c>
      <x:c r="N1015" s="15" t="str"/>
    </x:row>
    <x:row r="1016" ht="42" customHeight="1">
      <x:c r="A1016" s="15" t="str">
        <x:v>Harlow</x:v>
      </x:c>
      <x:c r="B1016" s="15" t="str">
        <x:v>Standalone: Id3, Identity Harlow, Harlow Innovation Park, Harlow, CM17 9LX</x:v>
      </x:c>
      <x:c r="C1016" s="15" t="str">
        <x:v>Harlow</x:v>
      </x:c>
      <x:c r="D1016" s="14" t="n">
        <x:v>93580</x:v>
      </x:c>
      <x:c r="E1016" s="30" t="str">
        <x:v>Town</x:v>
      </x:c>
      <x:c r="F1016" s="30" t="str">
        <x:v>Standalone / other premises</x:v>
      </x:c>
      <x:c r="G1016" s="14" t="n">
        <x:f>COUNTIFS('Unit details'!$B$4039:$B$4039,$A1016,'Unit details'!$V$4039:$V$4039,$A1016&amp;" — "&amp;$B1016,'Unit details'!$H$4039:$H$4039,"Current",'Unit details'!$E$4039:$E$4039,"Town")</x:f>
        <x:v>0</x:v>
      </x:c>
      <x:c r="H1016" s="14" t="n">
        <x:f>COUNTIFS('Unit details'!$B$4039:$B$4039,$A1016,'Unit details'!$V$4039:$V$4039,$A1016&amp;" — "&amp;$B1016,'Unit details'!$H$4039:$H$4039,"Current",'Unit details'!$E$4039:$E$4039,"Nearby")</x:f>
        <x:v>0</x:v>
      </x:c>
      <x:c r="I1016" s="14" t="n">
        <x:f>COUNTIFS('Unit details'!$B$4039:$B$4039,$A1016,'Unit details'!$V$4039:$V$4039,$A1016&amp;" — "&amp;$B1016,'Unit details'!$H$4039:$H$4039,"Current")</x:f>
        <x:v>0</x:v>
      </x:c>
      <x:c r="J1016" s="14" t="n">
        <x:f>SUMIFS('Unit details'!$Y$4039:$Y$4039,'Unit details'!$B$4039:$B$4039,$A1016,'Unit details'!$V$4039:$V$4039,$A1016&amp;" — "&amp;$B1016,'Unit details'!$H$4039:$H$4039,"Future")</x:f>
        <x:v>0</x:v>
      </x:c>
      <x:c r="K1016" s="14" t="n">
        <x:f>COUNTIFS('Unit details'!$B$4039:$B$4039,$A1016,'Unit details'!$V$4039:$V$4039,$A1016&amp;" — "&amp;$B1016,'Unit details'!$H$4039:$H$4039,"Uncertain")</x:f>
        <x:v>0</x:v>
      </x:c>
      <x:c r="L1016" s="15" t="str">
        <x:v>Identified from current advertising; named scheme does not itself establish any exact number of vacant units.</x:v>
      </x:c>
      <x:c r="M1016" s="15" t="str">
        <x:v>https://www.rightmove.co.uk/properties/721598817150784#/?channel=COM_LET</x:v>
      </x:c>
      <x:c r="N1016" s="15" t="str"/>
    </x:row>
    <x:row r="1017" ht="42" customHeight="1">
      <x:c r="A1017" s="15" t="str">
        <x:v>Harlow</x:v>
      </x:c>
      <x:c r="B1017" s="15" t="str">
        <x:v>Standalone: Matching, Harlow CM17</x:v>
      </x:c>
      <x:c r="C1017" s="15" t="str">
        <x:v>Harlow</x:v>
      </x:c>
      <x:c r="D1017" s="14" t="n">
        <x:v>93580</x:v>
      </x:c>
      <x:c r="E1017" s="30" t="str">
        <x:v>Town</x:v>
      </x:c>
      <x:c r="F1017" s="30" t="str">
        <x:v>Standalone / other premises</x:v>
      </x:c>
      <x:c r="G1017" s="14" t="n">
        <x:f>COUNTIFS('Unit details'!$B$4039:$B$4039,$A1017,'Unit details'!$V$4039:$V$4039,$A1017&amp;" — "&amp;$B1017,'Unit details'!$H$4039:$H$4039,"Current",'Unit details'!$E$4039:$E$4039,"Town")</x:f>
        <x:v>0</x:v>
      </x:c>
      <x:c r="H1017" s="14" t="n">
        <x:f>COUNTIFS('Unit details'!$B$4039:$B$4039,$A1017,'Unit details'!$V$4039:$V$4039,$A1017&amp;" — "&amp;$B1017,'Unit details'!$H$4039:$H$4039,"Current",'Unit details'!$E$4039:$E$4039,"Nearby")</x:f>
        <x:v>0</x:v>
      </x:c>
      <x:c r="I1017" s="14" t="n">
        <x:f>COUNTIFS('Unit details'!$B$4039:$B$4039,$A1017,'Unit details'!$V$4039:$V$4039,$A1017&amp;" — "&amp;$B1017,'Unit details'!$H$4039:$H$4039,"Current")</x:f>
        <x:v>0</x:v>
      </x:c>
      <x:c r="J1017" s="14" t="n">
        <x:f>SUMIFS('Unit details'!$Y$4039:$Y$4039,'Unit details'!$B$4039:$B$4039,$A1017,'Unit details'!$V$4039:$V$4039,$A1017&amp;" — "&amp;$B1017,'Unit details'!$H$4039:$H$4039,"Future")</x:f>
        <x:v>0</x:v>
      </x:c>
      <x:c r="K1017" s="14" t="n">
        <x:f>COUNTIFS('Unit details'!$B$4039:$B$4039,$A1017,'Unit details'!$V$4039:$V$4039,$A1017&amp;" — "&amp;$B1017,'Unit details'!$H$4039:$H$4039,"Uncertain")</x:f>
        <x:v>0</x:v>
      </x:c>
      <x:c r="L1017" s="15" t="str">
        <x:v>Identified from current advertising; named scheme does not itself establish any exact number of vacant units.</x:v>
      </x:c>
      <x:c r="M1017" s="15" t="str">
        <x:v>https://www.zoopla.co.uk/to-rent/commercial/details/73905485/</x:v>
      </x:c>
      <x:c r="N1017" s="15" t="str"/>
    </x:row>
    <x:row r="1018" ht="42" customHeight="1">
      <x:c r="A1018" s="15" t="str">
        <x:v>Harlow</x:v>
      </x:c>
      <x:c r="B1018" s="15" t="str">
        <x:v>Standalone: River Way, Harlow CM20</x:v>
      </x:c>
      <x:c r="C1018" s="15" t="str">
        <x:v>Harlow</x:v>
      </x:c>
      <x:c r="D1018" s="14" t="n">
        <x:v>93580</x:v>
      </x:c>
      <x:c r="E1018" s="30" t="str">
        <x:v>Town</x:v>
      </x:c>
      <x:c r="F1018" s="30" t="str">
        <x:v>Standalone / other premises</x:v>
      </x:c>
      <x:c r="G1018" s="14" t="n">
        <x:f>COUNTIFS('Unit details'!$B$4039:$B$4039,$A1018,'Unit details'!$V$4039:$V$4039,$A1018&amp;" — "&amp;$B1018,'Unit details'!$H$4039:$H$4039,"Current",'Unit details'!$E$4039:$E$4039,"Town")</x:f>
        <x:v>0</x:v>
      </x:c>
      <x:c r="H1018" s="14" t="n">
        <x:f>COUNTIFS('Unit details'!$B$4039:$B$4039,$A1018,'Unit details'!$V$4039:$V$4039,$A1018&amp;" — "&amp;$B1018,'Unit details'!$H$4039:$H$4039,"Current",'Unit details'!$E$4039:$E$4039,"Nearby")</x:f>
        <x:v>0</x:v>
      </x:c>
      <x:c r="I1018" s="14" t="n">
        <x:f>COUNTIFS('Unit details'!$B$4039:$B$4039,$A1018,'Unit details'!$V$4039:$V$4039,$A1018&amp;" — "&amp;$B1018,'Unit details'!$H$4039:$H$4039,"Current")</x:f>
        <x:v>0</x:v>
      </x:c>
      <x:c r="J1018" s="14" t="n">
        <x:f>SUMIFS('Unit details'!$Y$4039:$Y$4039,'Unit details'!$B$4039:$B$4039,$A1018,'Unit details'!$V$4039:$V$4039,$A1018&amp;" — "&amp;$B1018,'Unit details'!$H$4039:$H$4039,"Future")</x:f>
        <x:v>0</x:v>
      </x:c>
      <x:c r="K1018" s="14" t="n">
        <x:f>COUNTIFS('Unit details'!$B$4039:$B$4039,$A1018,'Unit details'!$V$4039:$V$4039,$A1018&amp;" — "&amp;$B1018,'Unit details'!$H$4039:$H$4039,"Uncertain")</x:f>
        <x:v>0</x:v>
      </x:c>
      <x:c r="L1018" s="15" t="str">
        <x:v>Identified from current advertising; named scheme does not itself establish any exact number of vacant units.</x:v>
      </x:c>
      <x:c r="M1018" s="15" t="str">
        <x:v>https://www.zoopla.co.uk/to-rent/commercial/details/74279882/</x:v>
      </x:c>
      <x:c r="N1018" s="15" t="str">
        <x:v>https://www.zoopla.co.uk/to-rent/commercial/details/66005811/</x:v>
      </x:c>
    </x:row>
    <x:row r="1019" ht="42" customHeight="1">
      <x:c r="A1019" s="15" t="str">
        <x:v>Harlow</x:v>
      </x:c>
      <x:c r="B1019" s="15" t="str">
        <x:v>Standalone: Stadium Way, Harlow, Essex, CM19</x:v>
      </x:c>
      <x:c r="C1019" s="15" t="str">
        <x:v>Harlow</x:v>
      </x:c>
      <x:c r="D1019" s="14" t="n">
        <x:v>93580</x:v>
      </x:c>
      <x:c r="E1019" s="30" t="str">
        <x:v>Town</x:v>
      </x:c>
      <x:c r="F1019" s="30" t="str">
        <x:v>Standalone / other premises</x:v>
      </x:c>
      <x:c r="G1019" s="14" t="n">
        <x:f>COUNTIFS('Unit details'!$B$4039:$B$4039,$A1019,'Unit details'!$V$4039:$V$4039,$A1019&amp;" — "&amp;$B1019,'Unit details'!$H$4039:$H$4039,"Current",'Unit details'!$E$4039:$E$4039,"Town")</x:f>
        <x:v>0</x:v>
      </x:c>
      <x:c r="H1019" s="14" t="n">
        <x:f>COUNTIFS('Unit details'!$B$4039:$B$4039,$A1019,'Unit details'!$V$4039:$V$4039,$A1019&amp;" — "&amp;$B1019,'Unit details'!$H$4039:$H$4039,"Current",'Unit details'!$E$4039:$E$4039,"Nearby")</x:f>
        <x:v>0</x:v>
      </x:c>
      <x:c r="I1019" s="14" t="n">
        <x:f>COUNTIFS('Unit details'!$B$4039:$B$4039,$A1019,'Unit details'!$V$4039:$V$4039,$A1019&amp;" — "&amp;$B1019,'Unit details'!$H$4039:$H$4039,"Current")</x:f>
        <x:v>0</x:v>
      </x:c>
      <x:c r="J1019" s="14" t="n">
        <x:f>SUMIFS('Unit details'!$Y$4039:$Y$4039,'Unit details'!$B$4039:$B$4039,$A1019,'Unit details'!$V$4039:$V$4039,$A1019&amp;" — "&amp;$B1019,'Unit details'!$H$4039:$H$4039,"Future")</x:f>
        <x:v>0</x:v>
      </x:c>
      <x:c r="K1019" s="14" t="n">
        <x:f>COUNTIFS('Unit details'!$B$4039:$B$4039,$A1019,'Unit details'!$V$4039:$V$4039,$A1019&amp;" — "&amp;$B1019,'Unit details'!$H$4039:$H$4039,"Uncertain")</x:f>
        <x:v>0</x:v>
      </x:c>
      <x:c r="L1019" s="15" t="str">
        <x:v>Identified from current advertising; named scheme does not itself establish any exact number of vacant units.</x:v>
      </x:c>
      <x:c r="M1019" s="15" t="str">
        <x:v>https://www.rightmove.co.uk/properties/754789420473953#/?channel=COM_LET</x:v>
      </x:c>
      <x:c r="N1019" s="15" t="str"/>
    </x:row>
    <x:row r="1020" ht="42" customHeight="1">
      <x:c r="A1020" s="15" t="str">
        <x:v>Harlow</x:v>
      </x:c>
      <x:c r="B1020" s="15" t="str">
        <x:v>Standalone: Suite 1 Ground Floor G.3, Nexus, Harlow Innovation Park, Harlow, London Road, Essex, CM17 9LS</x:v>
      </x:c>
      <x:c r="C1020" s="15" t="str">
        <x:v>Harlow</x:v>
      </x:c>
      <x:c r="D1020" s="14" t="n">
        <x:v>93580</x:v>
      </x:c>
      <x:c r="E1020" s="30" t="str">
        <x:v>Town</x:v>
      </x:c>
      <x:c r="F1020" s="30" t="str">
        <x:v>Standalone / other premises</x:v>
      </x:c>
      <x:c r="G1020" s="14" t="n">
        <x:f>COUNTIFS('Unit details'!$B$4039:$B$4039,$A1020,'Unit details'!$V$4039:$V$4039,$A1020&amp;" — "&amp;$B1020,'Unit details'!$H$4039:$H$4039,"Current",'Unit details'!$E$4039:$E$4039,"Town")</x:f>
        <x:v>0</x:v>
      </x:c>
      <x:c r="H1020" s="14" t="n">
        <x:f>COUNTIFS('Unit details'!$B$4039:$B$4039,$A1020,'Unit details'!$V$4039:$V$4039,$A1020&amp;" — "&amp;$B1020,'Unit details'!$H$4039:$H$4039,"Current",'Unit details'!$E$4039:$E$4039,"Nearby")</x:f>
        <x:v>0</x:v>
      </x:c>
      <x:c r="I1020" s="14" t="n">
        <x:f>COUNTIFS('Unit details'!$B$4039:$B$4039,$A1020,'Unit details'!$V$4039:$V$4039,$A1020&amp;" — "&amp;$B1020,'Unit details'!$H$4039:$H$4039,"Current")</x:f>
        <x:v>0</x:v>
      </x:c>
      <x:c r="J1020" s="14" t="n">
        <x:f>SUMIFS('Unit details'!$Y$4039:$Y$4039,'Unit details'!$B$4039:$B$4039,$A1020,'Unit details'!$V$4039:$V$4039,$A1020&amp;" — "&amp;$B1020,'Unit details'!$H$4039:$H$4039,"Future")</x:f>
        <x:v>0</x:v>
      </x:c>
      <x:c r="K1020" s="14" t="n">
        <x:f>COUNTIFS('Unit details'!$B$4039:$B$4039,$A1020,'Unit details'!$V$4039:$V$4039,$A1020&amp;" — "&amp;$B1020,'Unit details'!$H$4039:$H$4039,"Uncertain")</x:f>
        <x:v>0</x:v>
      </x:c>
      <x:c r="L1020" s="15" t="str">
        <x:v>Identified from current advertising; named scheme does not itself establish any exact number of vacant units.</x:v>
      </x:c>
      <x:c r="M1020" s="15" t="str">
        <x:v>https://www.rightmove.co.uk/properties/774595395804464#/?channel=COM_LET</x:v>
      </x:c>
      <x:c r="N1020" s="15" t="str"/>
    </x:row>
    <x:row r="1021" ht="42" customHeight="1">
      <x:c r="A1021" s="15" t="str">
        <x:v>Harlow</x:v>
      </x:c>
      <x:c r="B1021" s="15" t="str">
        <x:v>Standalone: The Grain Store, Matching Hall Farm, Matching Hall, Church Road, Matching, Harlow, Essex</x:v>
      </x:c>
      <x:c r="C1021" s="15" t="str">
        <x:v>Harlow</x:v>
      </x:c>
      <x:c r="D1021" s="14" t="n">
        <x:v>93580</x:v>
      </x:c>
      <x:c r="E1021" s="30" t="str">
        <x:v>Town</x:v>
      </x:c>
      <x:c r="F1021" s="30" t="str">
        <x:v>Standalone / other premises</x:v>
      </x:c>
      <x:c r="G1021" s="14" t="n">
        <x:f>COUNTIFS('Unit details'!$B$4039:$B$4039,$A1021,'Unit details'!$V$4039:$V$4039,$A1021&amp;" — "&amp;$B1021,'Unit details'!$H$4039:$H$4039,"Current",'Unit details'!$E$4039:$E$4039,"Town")</x:f>
        <x:v>0</x:v>
      </x:c>
      <x:c r="H1021" s="14" t="n">
        <x:f>COUNTIFS('Unit details'!$B$4039:$B$4039,$A1021,'Unit details'!$V$4039:$V$4039,$A1021&amp;" — "&amp;$B1021,'Unit details'!$H$4039:$H$4039,"Current",'Unit details'!$E$4039:$E$4039,"Nearby")</x:f>
        <x:v>0</x:v>
      </x:c>
      <x:c r="I1021" s="14" t="n">
        <x:f>COUNTIFS('Unit details'!$B$4039:$B$4039,$A1021,'Unit details'!$V$4039:$V$4039,$A1021&amp;" — "&amp;$B1021,'Unit details'!$H$4039:$H$4039,"Current")</x:f>
        <x:v>0</x:v>
      </x:c>
      <x:c r="J1021" s="14" t="n">
        <x:f>SUMIFS('Unit details'!$Y$4039:$Y$4039,'Unit details'!$B$4039:$B$4039,$A1021,'Unit details'!$V$4039:$V$4039,$A1021&amp;" — "&amp;$B1021,'Unit details'!$H$4039:$H$4039,"Future")</x:f>
        <x:v>0</x:v>
      </x:c>
      <x:c r="K1021" s="14" t="n">
        <x:f>COUNTIFS('Unit details'!$B$4039:$B$4039,$A1021,'Unit details'!$V$4039:$V$4039,$A1021&amp;" — "&amp;$B1021,'Unit details'!$H$4039:$H$4039,"Uncertain")</x:f>
        <x:v>0</x:v>
      </x:c>
      <x:c r="L1021" s="15" t="str">
        <x:v>Identified from current advertising; named scheme does not itself establish any exact number of vacant units.</x:v>
      </x:c>
      <x:c r="M1021" s="15" t="str">
        <x:v>https://www.rightmove.co.uk/properties/767436962637729#/?channel=COM_LET</x:v>
      </x:c>
      <x:c r="N1021" s="15" t="str"/>
    </x:row>
    <x:row r="1022" ht="42" customHeight="1">
      <x:c r="A1022" s="15" t="str">
        <x:v>Harlow</x:v>
      </x:c>
      <x:c r="B1022" s="15" t="str">
        <x:v>Standalone: Unit 1 Ascent Park, Edinburgh Way, Harlow, CM20 2HW</x:v>
      </x:c>
      <x:c r="C1022" s="15" t="str">
        <x:v>Harlow</x:v>
      </x:c>
      <x:c r="D1022" s="14" t="n">
        <x:v>93580</x:v>
      </x:c>
      <x:c r="E1022" s="30" t="str">
        <x:v>Town</x:v>
      </x:c>
      <x:c r="F1022" s="30" t="str">
        <x:v>Standalone / other premises</x:v>
      </x:c>
      <x:c r="G1022" s="14" t="n">
        <x:f>COUNTIFS('Unit details'!$B$4039:$B$4039,$A1022,'Unit details'!$V$4039:$V$4039,$A1022&amp;" — "&amp;$B1022,'Unit details'!$H$4039:$H$4039,"Current",'Unit details'!$E$4039:$E$4039,"Town")</x:f>
        <x:v>0</x:v>
      </x:c>
      <x:c r="H1022" s="14" t="n">
        <x:f>COUNTIFS('Unit details'!$B$4039:$B$4039,$A1022,'Unit details'!$V$4039:$V$4039,$A1022&amp;" — "&amp;$B1022,'Unit details'!$H$4039:$H$4039,"Current",'Unit details'!$E$4039:$E$4039,"Nearby")</x:f>
        <x:v>0</x:v>
      </x:c>
      <x:c r="I1022" s="14" t="n">
        <x:f>COUNTIFS('Unit details'!$B$4039:$B$4039,$A1022,'Unit details'!$V$4039:$V$4039,$A1022&amp;" — "&amp;$B1022,'Unit details'!$H$4039:$H$4039,"Current")</x:f>
        <x:v>0</x:v>
      </x:c>
      <x:c r="J1022" s="14" t="n">
        <x:f>SUMIFS('Unit details'!$Y$4039:$Y$4039,'Unit details'!$B$4039:$B$4039,$A1022,'Unit details'!$V$4039:$V$4039,$A1022&amp;" — "&amp;$B1022,'Unit details'!$H$4039:$H$4039,"Future")</x:f>
        <x:v>0</x:v>
      </x:c>
      <x:c r="K1022" s="14" t="n">
        <x:f>COUNTIFS('Unit details'!$B$4039:$B$4039,$A1022,'Unit details'!$V$4039:$V$4039,$A1022&amp;" — "&amp;$B1022,'Unit details'!$H$4039:$H$4039,"Uncertain")</x:f>
        <x:v>0</x:v>
      </x:c>
      <x:c r="L1022" s="15" t="str">
        <x:v>Identified from current advertising; named scheme does not itself establish any exact number of vacant units.</x:v>
      </x:c>
      <x:c r="M1022" s="15" t="str">
        <x:v>https://www.zoopla.co.uk/to-rent/commercial/details/74276430/</x:v>
      </x:c>
      <x:c r="N1022" s="15" t="str">
        <x:v>https://www.rightmove.co.uk/properties/721598747775489#/?channel=COM_LET</x:v>
      </x:c>
    </x:row>
    <x:row r="1023" ht="42" customHeight="1">
      <x:c r="A1023" s="15" t="str">
        <x:v>Harlow</x:v>
      </x:c>
      <x:c r="B1023" s="15" t="str">
        <x:v>Standalone: Unit 1 Coldharbour Pinnacles Estate, Lovet Road, Harlow, CM19 5JH</x:v>
      </x:c>
      <x:c r="C1023" s="15" t="str">
        <x:v>Harlow</x:v>
      </x:c>
      <x:c r="D1023" s="14" t="n">
        <x:v>93580</x:v>
      </x:c>
      <x:c r="E1023" s="30" t="str">
        <x:v>Town</x:v>
      </x:c>
      <x:c r="F1023" s="30" t="str">
        <x:v>Standalone / other premises</x:v>
      </x:c>
      <x:c r="G1023" s="14" t="n">
        <x:f>COUNTIFS('Unit details'!$B$4039:$B$4039,$A1023,'Unit details'!$V$4039:$V$4039,$A1023&amp;" — "&amp;$B1023,'Unit details'!$H$4039:$H$4039,"Current",'Unit details'!$E$4039:$E$4039,"Town")</x:f>
        <x:v>0</x:v>
      </x:c>
      <x:c r="H1023" s="14" t="n">
        <x:f>COUNTIFS('Unit details'!$B$4039:$B$4039,$A1023,'Unit details'!$V$4039:$V$4039,$A1023&amp;" — "&amp;$B1023,'Unit details'!$H$4039:$H$4039,"Current",'Unit details'!$E$4039:$E$4039,"Nearby")</x:f>
        <x:v>0</x:v>
      </x:c>
      <x:c r="I1023" s="14" t="n">
        <x:f>COUNTIFS('Unit details'!$B$4039:$B$4039,$A1023,'Unit details'!$V$4039:$V$4039,$A1023&amp;" — "&amp;$B1023,'Unit details'!$H$4039:$H$4039,"Current")</x:f>
        <x:v>0</x:v>
      </x:c>
      <x:c r="J1023" s="14" t="n">
        <x:f>SUMIFS('Unit details'!$Y$4039:$Y$4039,'Unit details'!$B$4039:$B$4039,$A1023,'Unit details'!$V$4039:$V$4039,$A1023&amp;" — "&amp;$B1023,'Unit details'!$H$4039:$H$4039,"Future")</x:f>
        <x:v>0</x:v>
      </x:c>
      <x:c r="K1023" s="14" t="n">
        <x:f>COUNTIFS('Unit details'!$B$4039:$B$4039,$A1023,'Unit details'!$V$4039:$V$4039,$A1023&amp;" — "&amp;$B1023,'Unit details'!$H$4039:$H$4039,"Uncertain")</x:f>
        <x:v>0</x:v>
      </x:c>
      <x:c r="L1023" s="15" t="str">
        <x:v>Identified from current advertising; named scheme does not itself establish any exact number of vacant units.</x:v>
      </x:c>
      <x:c r="M1023" s="15" t="str">
        <x:v>https://www.zoopla.co.uk/to-rent/commercial/details/74276352/</x:v>
      </x:c>
      <x:c r="N1023" s="15" t="str">
        <x:v>https://www.rightmove.co.uk/properties/773641271268336#/?channel=COM_LET</x:v>
      </x:c>
    </x:row>
    <x:row r="1024" ht="42" customHeight="1">
      <x:c r="A1024" s="15" t="str">
        <x:v>Harlow</x:v>
      </x:c>
      <x:c r="B1024" s="15" t="str">
        <x:v>Standalone: Unit 10 Coldharbour Pinnacles Estate, Lovet Road, Harlow, CM19 5JH</x:v>
      </x:c>
      <x:c r="C1024" s="15" t="str">
        <x:v>Harlow</x:v>
      </x:c>
      <x:c r="D1024" s="14" t="n">
        <x:v>93580</x:v>
      </x:c>
      <x:c r="E1024" s="30" t="str">
        <x:v>Town</x:v>
      </x:c>
      <x:c r="F1024" s="30" t="str">
        <x:v>Standalone / other premises</x:v>
      </x:c>
      <x:c r="G1024" s="14" t="n">
        <x:f>COUNTIFS('Unit details'!$B$4039:$B$4039,$A1024,'Unit details'!$V$4039:$V$4039,$A1024&amp;" — "&amp;$B1024,'Unit details'!$H$4039:$H$4039,"Current",'Unit details'!$E$4039:$E$4039,"Town")</x:f>
        <x:v>0</x:v>
      </x:c>
      <x:c r="H1024" s="14" t="n">
        <x:f>COUNTIFS('Unit details'!$B$4039:$B$4039,$A1024,'Unit details'!$V$4039:$V$4039,$A1024&amp;" — "&amp;$B1024,'Unit details'!$H$4039:$H$4039,"Current",'Unit details'!$E$4039:$E$4039,"Nearby")</x:f>
        <x:v>0</x:v>
      </x:c>
      <x:c r="I1024" s="14" t="n">
        <x:f>COUNTIFS('Unit details'!$B$4039:$B$4039,$A1024,'Unit details'!$V$4039:$V$4039,$A1024&amp;" — "&amp;$B1024,'Unit details'!$H$4039:$H$4039,"Current")</x:f>
        <x:v>0</x:v>
      </x:c>
      <x:c r="J1024" s="14" t="n">
        <x:f>SUMIFS('Unit details'!$Y$4039:$Y$4039,'Unit details'!$B$4039:$B$4039,$A1024,'Unit details'!$V$4039:$V$4039,$A1024&amp;" — "&amp;$B1024,'Unit details'!$H$4039:$H$4039,"Future")</x:f>
        <x:v>0</x:v>
      </x:c>
      <x:c r="K1024" s="14" t="n">
        <x:f>COUNTIFS('Unit details'!$B$4039:$B$4039,$A1024,'Unit details'!$V$4039:$V$4039,$A1024&amp;" — "&amp;$B1024,'Unit details'!$H$4039:$H$4039,"Uncertain")</x:f>
        <x:v>0</x:v>
      </x:c>
      <x:c r="L1024" s="15" t="str">
        <x:v>Identified from current advertising; named scheme does not itself establish any exact number of vacant units.</x:v>
      </x:c>
      <x:c r="M1024" s="15" t="str">
        <x:v>https://www.zoopla.co.uk/to-rent/commercial/details/74274989/</x:v>
      </x:c>
      <x:c r="N1024" s="15" t="str">
        <x:v>https://www.rightmove.co.uk/properties/750979528569120#/?channel=COM_LET</x:v>
      </x:c>
    </x:row>
    <x:row r="1025" ht="62" customHeight="1">
      <x:c r="A1025" s="15" t="str">
        <x:v>Harlow</x:v>
      </x:c>
      <x:c r="B1025" s="15" t="str">
        <x:v>Standalone: Unit 13 Mead Park, River Way, Harlow, CM20 2SE</x:v>
      </x:c>
      <x:c r="C1025" s="15" t="str">
        <x:v>Harlow</x:v>
      </x:c>
      <x:c r="D1025" s="14" t="n">
        <x:v>93580</x:v>
      </x:c>
      <x:c r="E1025" s="30" t="str">
        <x:v>Town</x:v>
      </x:c>
      <x:c r="F1025" s="30" t="str">
        <x:v>Standalone / other premises</x:v>
      </x:c>
      <x:c r="G1025" s="14" t="n">
        <x:f>COUNTIFS('Unit details'!$B$4039:$B$4039,$A1025,'Unit details'!$V$4039:$V$4039,$A1025&amp;" — "&amp;$B1025,'Unit details'!$H$4039:$H$4039,"Current",'Unit details'!$E$4039:$E$4039,"Town")</x:f>
        <x:v>0</x:v>
      </x:c>
      <x:c r="H1025" s="14" t="n">
        <x:f>COUNTIFS('Unit details'!$B$4039:$B$4039,$A1025,'Unit details'!$V$4039:$V$4039,$A1025&amp;" — "&amp;$B1025,'Unit details'!$H$4039:$H$4039,"Current",'Unit details'!$E$4039:$E$4039,"Nearby")</x:f>
        <x:v>0</x:v>
      </x:c>
      <x:c r="I1025" s="14" t="n">
        <x:f>COUNTIFS('Unit details'!$B$4039:$B$4039,$A1025,'Unit details'!$V$4039:$V$4039,$A1025&amp;" — "&amp;$B1025,'Unit details'!$H$4039:$H$4039,"Current")</x:f>
        <x:v>0</x:v>
      </x:c>
      <x:c r="J1025" s="14" t="n">
        <x:f>SUMIFS('Unit details'!$Y$4039:$Y$4039,'Unit details'!$B$4039:$B$4039,$A1025,'Unit details'!$V$4039:$V$4039,$A1025&amp;" — "&amp;$B1025,'Unit details'!$H$4039:$H$4039,"Future")</x:f>
        <x:v>0</x:v>
      </x:c>
      <x:c r="K1025" s="14" t="n">
        <x:f>COUNTIFS('Unit details'!$B$4039:$B$4039,$A1025,'Unit details'!$V$4039:$V$4039,$A1025&amp;" — "&amp;$B1025,'Unit details'!$H$4039:$H$4039,"Uncertain")</x:f>
        <x:v>0</x:v>
      </x:c>
      <x:c r="L1025" s="15" t="str">
        <x:v>Identified from current advertising; named scheme does not itself establish any exact number of vacant units.</x:v>
      </x:c>
      <x:c r="M1025" s="15" t="str">
        <x:v>https://www.zoopla.co.uk/to-rent/commercial/details/74294066/</x:v>
      </x:c>
      <x:c r="N1025" s="15" t="str">
        <x:v>https://www.rightmove.co.uk/properties/775780295010496#/?channel=COM_LET
https://www.rightmove.co.uk/properties/94768917#/?channel=COM_LET</x:v>
      </x:c>
    </x:row>
    <x:row r="1026" ht="42" customHeight="1">
      <x:c r="A1026" s="15" t="str">
        <x:v>Harlow</x:v>
      </x:c>
      <x:c r="B1026" s="15" t="str">
        <x:v>Standalone: Unit 1A, Modus, Harlow Innovation Park, Maypole Boulevard, Harlow, CM17 9LX</x:v>
      </x:c>
      <x:c r="C1026" s="15" t="str">
        <x:v>Harlow</x:v>
      </x:c>
      <x:c r="D1026" s="14" t="n">
        <x:v>93580</x:v>
      </x:c>
      <x:c r="E1026" s="30" t="str">
        <x:v>Town</x:v>
      </x:c>
      <x:c r="F1026" s="30" t="str">
        <x:v>Standalone / other premises</x:v>
      </x:c>
      <x:c r="G1026" s="14" t="n">
        <x:f>COUNTIFS('Unit details'!$B$4039:$B$4039,$A1026,'Unit details'!$V$4039:$V$4039,$A1026&amp;" — "&amp;$B1026,'Unit details'!$H$4039:$H$4039,"Current",'Unit details'!$E$4039:$E$4039,"Town")</x:f>
        <x:v>0</x:v>
      </x:c>
      <x:c r="H1026" s="14" t="n">
        <x:f>COUNTIFS('Unit details'!$B$4039:$B$4039,$A1026,'Unit details'!$V$4039:$V$4039,$A1026&amp;" — "&amp;$B1026,'Unit details'!$H$4039:$H$4039,"Current",'Unit details'!$E$4039:$E$4039,"Nearby")</x:f>
        <x:v>0</x:v>
      </x:c>
      <x:c r="I1026" s="14" t="n">
        <x:f>COUNTIFS('Unit details'!$B$4039:$B$4039,$A1026,'Unit details'!$V$4039:$V$4039,$A1026&amp;" — "&amp;$B1026,'Unit details'!$H$4039:$H$4039,"Current")</x:f>
        <x:v>0</x:v>
      </x:c>
      <x:c r="J1026" s="14" t="n">
        <x:f>SUMIFS('Unit details'!$Y$4039:$Y$4039,'Unit details'!$B$4039:$B$4039,$A1026,'Unit details'!$V$4039:$V$4039,$A1026&amp;" — "&amp;$B1026,'Unit details'!$H$4039:$H$4039,"Future")</x:f>
        <x:v>0</x:v>
      </x:c>
      <x:c r="K1026" s="14" t="n">
        <x:f>COUNTIFS('Unit details'!$B$4039:$B$4039,$A1026,'Unit details'!$V$4039:$V$4039,$A1026&amp;" — "&amp;$B1026,'Unit details'!$H$4039:$H$4039,"Uncertain")</x:f>
        <x:v>0</x:v>
      </x:c>
      <x:c r="L1026" s="15" t="str">
        <x:v>Identified from current advertising; named scheme does not itself establish any exact number of vacant units.</x:v>
      </x:c>
      <x:c r="M1026" s="15" t="str">
        <x:v>https://www.zoopla.co.uk/to-rent/commercial/details/74328806/</x:v>
      </x:c>
      <x:c r="N1026" s="15" t="str">
        <x:v>https://www.rightmove.co.uk/properties/776334608144480#/?channel=COM_LET</x:v>
      </x:c>
    </x:row>
    <x:row r="1027" ht="42" customHeight="1">
      <x:c r="A1027" s="15" t="str">
        <x:v>Harlow</x:v>
      </x:c>
      <x:c r="B1027" s="15" t="str">
        <x:v>Standalone: Unit 1B Modus, Harlow Innovation Park, Maypole Boulevard, Harlow, CM17 9LX</x:v>
      </x:c>
      <x:c r="C1027" s="15" t="str">
        <x:v>Harlow</x:v>
      </x:c>
      <x:c r="D1027" s="14" t="n">
        <x:v>93580</x:v>
      </x:c>
      <x:c r="E1027" s="30" t="str">
        <x:v>Town</x:v>
      </x:c>
      <x:c r="F1027" s="30" t="str">
        <x:v>Standalone / other premises</x:v>
      </x:c>
      <x:c r="G1027" s="14" t="n">
        <x:f>COUNTIFS('Unit details'!$B$4039:$B$4039,$A1027,'Unit details'!$V$4039:$V$4039,$A1027&amp;" — "&amp;$B1027,'Unit details'!$H$4039:$H$4039,"Current",'Unit details'!$E$4039:$E$4039,"Town")</x:f>
        <x:v>0</x:v>
      </x:c>
      <x:c r="H1027" s="14" t="n">
        <x:f>COUNTIFS('Unit details'!$B$4039:$B$4039,$A1027,'Unit details'!$V$4039:$V$4039,$A1027&amp;" — "&amp;$B1027,'Unit details'!$H$4039:$H$4039,"Current",'Unit details'!$E$4039:$E$4039,"Nearby")</x:f>
        <x:v>0</x:v>
      </x:c>
      <x:c r="I1027" s="14" t="n">
        <x:f>COUNTIFS('Unit details'!$B$4039:$B$4039,$A1027,'Unit details'!$V$4039:$V$4039,$A1027&amp;" — "&amp;$B1027,'Unit details'!$H$4039:$H$4039,"Current")</x:f>
        <x:v>0</x:v>
      </x:c>
      <x:c r="J1027" s="14" t="n">
        <x:f>SUMIFS('Unit details'!$Y$4039:$Y$4039,'Unit details'!$B$4039:$B$4039,$A1027,'Unit details'!$V$4039:$V$4039,$A1027&amp;" — "&amp;$B1027,'Unit details'!$H$4039:$H$4039,"Future")</x:f>
        <x:v>0</x:v>
      </x:c>
      <x:c r="K1027" s="14" t="n">
        <x:f>COUNTIFS('Unit details'!$B$4039:$B$4039,$A1027,'Unit details'!$V$4039:$V$4039,$A1027&amp;" — "&amp;$B1027,'Unit details'!$H$4039:$H$4039,"Uncertain")</x:f>
        <x:v>0</x:v>
      </x:c>
      <x:c r="L1027" s="15" t="str">
        <x:v>Identified from current advertising; named scheme does not itself establish any exact number of vacant units.</x:v>
      </x:c>
      <x:c r="M1027" s="15" t="str">
        <x:v>https://www.zoopla.co.uk/to-rent/commercial/details/74328816/</x:v>
      </x:c>
      <x:c r="N1027" s="15" t="str">
        <x:v>https://www.rightmove.co.uk/properties/776334677125008#/?channel=COM_LET</x:v>
      </x:c>
    </x:row>
    <x:row r="1028" ht="42" customHeight="1">
      <x:c r="A1028" s="15" t="str">
        <x:v>Harlow</x:v>
      </x:c>
      <x:c r="B1028" s="15" t="str">
        <x:v>Standalone: Unit 1C Modus, Harlow Innovation Park, Maypole Boulevard, Harlow, CM17 9LX</x:v>
      </x:c>
      <x:c r="C1028" s="15" t="str">
        <x:v>Harlow</x:v>
      </x:c>
      <x:c r="D1028" s="14" t="n">
        <x:v>93580</x:v>
      </x:c>
      <x:c r="E1028" s="30" t="str">
        <x:v>Town</x:v>
      </x:c>
      <x:c r="F1028" s="30" t="str">
        <x:v>Standalone / other premises</x:v>
      </x:c>
      <x:c r="G1028" s="14" t="n">
        <x:f>COUNTIFS('Unit details'!$B$4039:$B$4039,$A1028,'Unit details'!$V$4039:$V$4039,$A1028&amp;" — "&amp;$B1028,'Unit details'!$H$4039:$H$4039,"Current",'Unit details'!$E$4039:$E$4039,"Town")</x:f>
        <x:v>0</x:v>
      </x:c>
      <x:c r="H1028" s="14" t="n">
        <x:f>COUNTIFS('Unit details'!$B$4039:$B$4039,$A1028,'Unit details'!$V$4039:$V$4039,$A1028&amp;" — "&amp;$B1028,'Unit details'!$H$4039:$H$4039,"Current",'Unit details'!$E$4039:$E$4039,"Nearby")</x:f>
        <x:v>0</x:v>
      </x:c>
      <x:c r="I1028" s="14" t="n">
        <x:f>COUNTIFS('Unit details'!$B$4039:$B$4039,$A1028,'Unit details'!$V$4039:$V$4039,$A1028&amp;" — "&amp;$B1028,'Unit details'!$H$4039:$H$4039,"Current")</x:f>
        <x:v>0</x:v>
      </x:c>
      <x:c r="J1028" s="14" t="n">
        <x:f>SUMIFS('Unit details'!$Y$4039:$Y$4039,'Unit details'!$B$4039:$B$4039,$A1028,'Unit details'!$V$4039:$V$4039,$A1028&amp;" — "&amp;$B1028,'Unit details'!$H$4039:$H$4039,"Future")</x:f>
        <x:v>0</x:v>
      </x:c>
      <x:c r="K1028" s="14" t="n">
        <x:f>COUNTIFS('Unit details'!$B$4039:$B$4039,$A1028,'Unit details'!$V$4039:$V$4039,$A1028&amp;" — "&amp;$B1028,'Unit details'!$H$4039:$H$4039,"Uncertain")</x:f>
        <x:v>0</x:v>
      </x:c>
      <x:c r="L1028" s="15" t="str">
        <x:v>Identified from current advertising; named scheme does not itself establish any exact number of vacant units.</x:v>
      </x:c>
      <x:c r="M1028" s="15" t="str">
        <x:v>https://www.zoopla.co.uk/to-rent/commercial/details/74328841/</x:v>
      </x:c>
      <x:c r="N1028" s="15" t="str">
        <x:v>https://www.rightmove.co.uk/properties/776334962497520#/?channel=COM_LET</x:v>
      </x:c>
    </x:row>
    <x:row r="1029" ht="42" customHeight="1">
      <x:c r="A1029" s="15" t="str">
        <x:v>Harlow</x:v>
      </x:c>
      <x:c r="B1029" s="15" t="str">
        <x:v>Standalone: Unit 2, Ozdil House, River Way, Harlow, Essex, CM20 2DR</x:v>
      </x:c>
      <x:c r="C1029" s="15" t="str">
        <x:v>Harlow</x:v>
      </x:c>
      <x:c r="D1029" s="14" t="n">
        <x:v>93580</x:v>
      </x:c>
      <x:c r="E1029" s="30" t="str">
        <x:v>Town</x:v>
      </x:c>
      <x:c r="F1029" s="30" t="str">
        <x:v>Standalone / other premises</x:v>
      </x:c>
      <x:c r="G1029" s="14" t="n">
        <x:f>COUNTIFS('Unit details'!$B$4039:$B$4039,$A1029,'Unit details'!$V$4039:$V$4039,$A1029&amp;" — "&amp;$B1029,'Unit details'!$H$4039:$H$4039,"Current",'Unit details'!$E$4039:$E$4039,"Town")</x:f>
        <x:v>0</x:v>
      </x:c>
      <x:c r="H1029" s="14" t="n">
        <x:f>COUNTIFS('Unit details'!$B$4039:$B$4039,$A1029,'Unit details'!$V$4039:$V$4039,$A1029&amp;" — "&amp;$B1029,'Unit details'!$H$4039:$H$4039,"Current",'Unit details'!$E$4039:$E$4039,"Nearby")</x:f>
        <x:v>0</x:v>
      </x:c>
      <x:c r="I1029" s="14" t="n">
        <x:f>COUNTIFS('Unit details'!$B$4039:$B$4039,$A1029,'Unit details'!$V$4039:$V$4039,$A1029&amp;" — "&amp;$B1029,'Unit details'!$H$4039:$H$4039,"Current")</x:f>
        <x:v>0</x:v>
      </x:c>
      <x:c r="J1029" s="14" t="n">
        <x:f>SUMIFS('Unit details'!$Y$4039:$Y$4039,'Unit details'!$B$4039:$B$4039,$A1029,'Unit details'!$V$4039:$V$4039,$A1029&amp;" — "&amp;$B1029,'Unit details'!$H$4039:$H$4039,"Future")</x:f>
        <x:v>0</x:v>
      </x:c>
      <x:c r="K1029" s="14" t="n">
        <x:f>COUNTIFS('Unit details'!$B$4039:$B$4039,$A1029,'Unit details'!$V$4039:$V$4039,$A1029&amp;" — "&amp;$B1029,'Unit details'!$H$4039:$H$4039,"Uncertain")</x:f>
        <x:v>0</x:v>
      </x:c>
      <x:c r="L1029" s="15" t="str">
        <x:v>Identified from current advertising; named scheme does not itself establish any exact number of vacant units.</x:v>
      </x:c>
      <x:c r="M1029" s="15" t="str">
        <x:v>https://www.zoopla.co.uk/to-rent/commercial/details/73169668/</x:v>
      </x:c>
      <x:c r="N1029" s="15" t="str">
        <x:v>https://www.rightmove.co.uk/properties/759268152749424#/?channel=COM_LET</x:v>
      </x:c>
    </x:row>
    <x:row r="1030" ht="42" customHeight="1">
      <x:c r="A1030" s="15" t="str">
        <x:v>Harlow</x:v>
      </x:c>
      <x:c r="B1030" s="15" t="str">
        <x:v>Standalone: Unit 4, Harolds Road, The Pinnacles, Harlow, CM19 5BJ</x:v>
      </x:c>
      <x:c r="C1030" s="15" t="str">
        <x:v>Harlow</x:v>
      </x:c>
      <x:c r="D1030" s="14" t="n">
        <x:v>93580</x:v>
      </x:c>
      <x:c r="E1030" s="30" t="str">
        <x:v>Town</x:v>
      </x:c>
      <x:c r="F1030" s="30" t="str">
        <x:v>Standalone / other premises</x:v>
      </x:c>
      <x:c r="G1030" s="14" t="n">
        <x:f>COUNTIFS('Unit details'!$B$4039:$B$4039,$A1030,'Unit details'!$V$4039:$V$4039,$A1030&amp;" — "&amp;$B1030,'Unit details'!$H$4039:$H$4039,"Current",'Unit details'!$E$4039:$E$4039,"Town")</x:f>
        <x:v>0</x:v>
      </x:c>
      <x:c r="H1030" s="14" t="n">
        <x:f>COUNTIFS('Unit details'!$B$4039:$B$4039,$A1030,'Unit details'!$V$4039:$V$4039,$A1030&amp;" — "&amp;$B1030,'Unit details'!$H$4039:$H$4039,"Current",'Unit details'!$E$4039:$E$4039,"Nearby")</x:f>
        <x:v>0</x:v>
      </x:c>
      <x:c r="I1030" s="14" t="n">
        <x:f>COUNTIFS('Unit details'!$B$4039:$B$4039,$A1030,'Unit details'!$V$4039:$V$4039,$A1030&amp;" — "&amp;$B1030,'Unit details'!$H$4039:$H$4039,"Current")</x:f>
        <x:v>0</x:v>
      </x:c>
      <x:c r="J1030" s="14" t="n">
        <x:f>SUMIFS('Unit details'!$Y$4039:$Y$4039,'Unit details'!$B$4039:$B$4039,$A1030,'Unit details'!$V$4039:$V$4039,$A1030&amp;" — "&amp;$B1030,'Unit details'!$H$4039:$H$4039,"Future")</x:f>
        <x:v>0</x:v>
      </x:c>
      <x:c r="K1030" s="14" t="n">
        <x:f>COUNTIFS('Unit details'!$B$4039:$B$4039,$A1030,'Unit details'!$V$4039:$V$4039,$A1030&amp;" — "&amp;$B1030,'Unit details'!$H$4039:$H$4039,"Uncertain")</x:f>
        <x:v>0</x:v>
      </x:c>
      <x:c r="L1030" s="15" t="str">
        <x:v>Identified from current advertising; named scheme does not itself establish any exact number of vacant units.</x:v>
      </x:c>
      <x:c r="M1030" s="15" t="str">
        <x:v>https://www.zoopla.co.uk/to-rent/commercial/details/74279870/</x:v>
      </x:c>
      <x:c r="N1030" s="15" t="str">
        <x:v>https://www.rightmove.co.uk/properties/760746013707568#/?channel=COM_LET</x:v>
      </x:c>
    </x:row>
    <x:row r="1031" ht="42" customHeight="1">
      <x:c r="A1031" s="15" t="str">
        <x:v>Harlow</x:v>
      </x:c>
      <x:c r="B1031" s="15" t="str">
        <x:v>Standalone: Unit 6 Ascent Park, Edinburgh Way, Harlow, CM20 2HW</x:v>
      </x:c>
      <x:c r="C1031" s="15" t="str">
        <x:v>Harlow</x:v>
      </x:c>
      <x:c r="D1031" s="14" t="n">
        <x:v>93580</x:v>
      </x:c>
      <x:c r="E1031" s="30" t="str">
        <x:v>Town</x:v>
      </x:c>
      <x:c r="F1031" s="30" t="str">
        <x:v>Standalone / other premises</x:v>
      </x:c>
      <x:c r="G1031" s="14" t="n">
        <x:f>COUNTIFS('Unit details'!$B$4039:$B$4039,$A1031,'Unit details'!$V$4039:$V$4039,$A1031&amp;" — "&amp;$B1031,'Unit details'!$H$4039:$H$4039,"Current",'Unit details'!$E$4039:$E$4039,"Town")</x:f>
        <x:v>0</x:v>
      </x:c>
      <x:c r="H1031" s="14" t="n">
        <x:f>COUNTIFS('Unit details'!$B$4039:$B$4039,$A1031,'Unit details'!$V$4039:$V$4039,$A1031&amp;" — "&amp;$B1031,'Unit details'!$H$4039:$H$4039,"Current",'Unit details'!$E$4039:$E$4039,"Nearby")</x:f>
        <x:v>0</x:v>
      </x:c>
      <x:c r="I1031" s="14" t="n">
        <x:f>COUNTIFS('Unit details'!$B$4039:$B$4039,$A1031,'Unit details'!$V$4039:$V$4039,$A1031&amp;" — "&amp;$B1031,'Unit details'!$H$4039:$H$4039,"Current")</x:f>
        <x:v>0</x:v>
      </x:c>
      <x:c r="J1031" s="14" t="n">
        <x:f>SUMIFS('Unit details'!$Y$4039:$Y$4039,'Unit details'!$B$4039:$B$4039,$A1031,'Unit details'!$V$4039:$V$4039,$A1031&amp;" — "&amp;$B1031,'Unit details'!$H$4039:$H$4039,"Future")</x:f>
        <x:v>0</x:v>
      </x:c>
      <x:c r="K1031" s="14" t="n">
        <x:f>COUNTIFS('Unit details'!$B$4039:$B$4039,$A1031,'Unit details'!$V$4039:$V$4039,$A1031&amp;" — "&amp;$B1031,'Unit details'!$H$4039:$H$4039,"Uncertain")</x:f>
        <x:v>0</x:v>
      </x:c>
      <x:c r="L1031" s="15" t="str">
        <x:v>Identified from current advertising; named scheme does not itself establish any exact number of vacant units.</x:v>
      </x:c>
      <x:c r="M1031" s="15" t="str">
        <x:v>https://www.zoopla.co.uk/to-rent/commercial/details/74463368/</x:v>
      </x:c>
      <x:c r="N1031" s="15" t="str">
        <x:v>https://www.rightmove.co.uk/properties/779014369786401#/?channel=COM_LET</x:v>
      </x:c>
    </x:row>
    <x:row r="1032" ht="62" customHeight="1">
      <x:c r="A1032" s="15" t="str">
        <x:v>Harlow</x:v>
      </x:c>
      <x:c r="B1032" s="15" t="str">
        <x:v>Standalone: Unit 6 Coldharbour Pinnacles Estate, Lovet Road, Harlow, CM19 5JH</x:v>
      </x:c>
      <x:c r="C1032" s="15" t="str">
        <x:v>Harlow</x:v>
      </x:c>
      <x:c r="D1032" s="14" t="n">
        <x:v>93580</x:v>
      </x:c>
      <x:c r="E1032" s="30" t="str">
        <x:v>Town</x:v>
      </x:c>
      <x:c r="F1032" s="30" t="str">
        <x:v>Standalone / other premises</x:v>
      </x:c>
      <x:c r="G1032" s="14" t="n">
        <x:f>COUNTIFS('Unit details'!$B$4039:$B$4039,$A1032,'Unit details'!$V$4039:$V$4039,$A1032&amp;" — "&amp;$B1032,'Unit details'!$H$4039:$H$4039,"Current",'Unit details'!$E$4039:$E$4039,"Town")</x:f>
        <x:v>0</x:v>
      </x:c>
      <x:c r="H1032" s="14" t="n">
        <x:f>COUNTIFS('Unit details'!$B$4039:$B$4039,$A1032,'Unit details'!$V$4039:$V$4039,$A1032&amp;" — "&amp;$B1032,'Unit details'!$H$4039:$H$4039,"Current",'Unit details'!$E$4039:$E$4039,"Nearby")</x:f>
        <x:v>0</x:v>
      </x:c>
      <x:c r="I1032" s="14" t="n">
        <x:f>COUNTIFS('Unit details'!$B$4039:$B$4039,$A1032,'Unit details'!$V$4039:$V$4039,$A1032&amp;" — "&amp;$B1032,'Unit details'!$H$4039:$H$4039,"Current")</x:f>
        <x:v>0</x:v>
      </x:c>
      <x:c r="J1032" s="14" t="n">
        <x:f>SUMIFS('Unit details'!$Y$4039:$Y$4039,'Unit details'!$B$4039:$B$4039,$A1032,'Unit details'!$V$4039:$V$4039,$A1032&amp;" — "&amp;$B1032,'Unit details'!$H$4039:$H$4039,"Future")</x:f>
        <x:v>0</x:v>
      </x:c>
      <x:c r="K1032" s="14" t="n">
        <x:f>COUNTIFS('Unit details'!$B$4039:$B$4039,$A1032,'Unit details'!$V$4039:$V$4039,$A1032&amp;" — "&amp;$B1032,'Unit details'!$H$4039:$H$4039,"Uncertain")</x:f>
        <x:v>0</x:v>
      </x:c>
      <x:c r="L1032" s="15" t="str">
        <x:v>Identified from current advertising; named scheme does not itself establish any exact number of vacant units.</x:v>
      </x:c>
      <x:c r="M1032" s="15" t="str">
        <x:v>https://www.zoopla.co.uk/to-rent/commercial/details/74279818/</x:v>
      </x:c>
      <x:c r="N1032" s="15" t="str">
        <x:v>https://www.rightmove.co.uk/properties/740289547891152#/?channel=COM_LET
https://www.rightmove.co.uk/properties/773378544335504#/?channel=COM_LET</x:v>
      </x:c>
    </x:row>
    <x:row r="1033" ht="42" customHeight="1">
      <x:c r="A1033" s="15" t="str">
        <x:v>Harlow</x:v>
      </x:c>
      <x:c r="B1033" s="15" t="str">
        <x:v>Standalone: Unit 7 East Place, East Road, Harlow, CM20 2TG</x:v>
      </x:c>
      <x:c r="C1033" s="15" t="str">
        <x:v>Harlow</x:v>
      </x:c>
      <x:c r="D1033" s="14" t="n">
        <x:v>93580</x:v>
      </x:c>
      <x:c r="E1033" s="30" t="str">
        <x:v>Town</x:v>
      </x:c>
      <x:c r="F1033" s="30" t="str">
        <x:v>Standalone / other premises</x:v>
      </x:c>
      <x:c r="G1033" s="14" t="n">
        <x:f>COUNTIFS('Unit details'!$B$4039:$B$4039,$A1033,'Unit details'!$V$4039:$V$4039,$A1033&amp;" — "&amp;$B1033,'Unit details'!$H$4039:$H$4039,"Current",'Unit details'!$E$4039:$E$4039,"Town")</x:f>
        <x:v>0</x:v>
      </x:c>
      <x:c r="H1033" s="14" t="n">
        <x:f>COUNTIFS('Unit details'!$B$4039:$B$4039,$A1033,'Unit details'!$V$4039:$V$4039,$A1033&amp;" — "&amp;$B1033,'Unit details'!$H$4039:$H$4039,"Current",'Unit details'!$E$4039:$E$4039,"Nearby")</x:f>
        <x:v>0</x:v>
      </x:c>
      <x:c r="I1033" s="14" t="n">
        <x:f>COUNTIFS('Unit details'!$B$4039:$B$4039,$A1033,'Unit details'!$V$4039:$V$4039,$A1033&amp;" — "&amp;$B1033,'Unit details'!$H$4039:$H$4039,"Current")</x:f>
        <x:v>0</x:v>
      </x:c>
      <x:c r="J1033" s="14" t="n">
        <x:f>SUMIFS('Unit details'!$Y$4039:$Y$4039,'Unit details'!$B$4039:$B$4039,$A1033,'Unit details'!$V$4039:$V$4039,$A1033&amp;" — "&amp;$B1033,'Unit details'!$H$4039:$H$4039,"Future")</x:f>
        <x:v>0</x:v>
      </x:c>
      <x:c r="K1033" s="14" t="n">
        <x:f>COUNTIFS('Unit details'!$B$4039:$B$4039,$A1033,'Unit details'!$V$4039:$V$4039,$A1033&amp;" — "&amp;$B1033,'Unit details'!$H$4039:$H$4039,"Uncertain")</x:f>
        <x:v>0</x:v>
      </x:c>
      <x:c r="L1033" s="15" t="str">
        <x:v>Identified from current advertising; named scheme does not itself establish any exact number of vacant units.</x:v>
      </x:c>
      <x:c r="M1033" s="15" t="str">
        <x:v>https://www.zoopla.co.uk/to-rent/commercial/details/74279795/</x:v>
      </x:c>
      <x:c r="N1033" s="15" t="str">
        <x:v>https://www.rightmove.co.uk/properties/725029833321552#/?channel=COM_LET</x:v>
      </x:c>
    </x:row>
    <x:row r="1034" ht="42" customHeight="1">
      <x:c r="A1034" s="15" t="str">
        <x:v>Harlow</x:v>
      </x:c>
      <x:c r="B1034" s="15" t="str">
        <x:v>Standalone: Unit 7 Oakwood Estate, Harlow, CM20 2BZ</x:v>
      </x:c>
      <x:c r="C1034" s="15" t="str">
        <x:v>Harlow</x:v>
      </x:c>
      <x:c r="D1034" s="14" t="n">
        <x:v>93580</x:v>
      </x:c>
      <x:c r="E1034" s="30" t="str">
        <x:v>Town</x:v>
      </x:c>
      <x:c r="F1034" s="30" t="str">
        <x:v>Standalone / other premises</x:v>
      </x:c>
      <x:c r="G1034" s="14" t="n">
        <x:f>COUNTIFS('Unit details'!$B$4039:$B$4039,$A1034,'Unit details'!$V$4039:$V$4039,$A1034&amp;" — "&amp;$B1034,'Unit details'!$H$4039:$H$4039,"Current",'Unit details'!$E$4039:$E$4039,"Town")</x:f>
        <x:v>0</x:v>
      </x:c>
      <x:c r="H1034" s="14" t="n">
        <x:f>COUNTIFS('Unit details'!$B$4039:$B$4039,$A1034,'Unit details'!$V$4039:$V$4039,$A1034&amp;" — "&amp;$B1034,'Unit details'!$H$4039:$H$4039,"Current",'Unit details'!$E$4039:$E$4039,"Nearby")</x:f>
        <x:v>0</x:v>
      </x:c>
      <x:c r="I1034" s="14" t="n">
        <x:f>COUNTIFS('Unit details'!$B$4039:$B$4039,$A1034,'Unit details'!$V$4039:$V$4039,$A1034&amp;" — "&amp;$B1034,'Unit details'!$H$4039:$H$4039,"Current")</x:f>
        <x:v>0</x:v>
      </x:c>
      <x:c r="J1034" s="14" t="n">
        <x:f>SUMIFS('Unit details'!$Y$4039:$Y$4039,'Unit details'!$B$4039:$B$4039,$A1034,'Unit details'!$V$4039:$V$4039,$A1034&amp;" — "&amp;$B1034,'Unit details'!$H$4039:$H$4039,"Future")</x:f>
        <x:v>0</x:v>
      </x:c>
      <x:c r="K1034" s="14" t="n">
        <x:f>COUNTIFS('Unit details'!$B$4039:$B$4039,$A1034,'Unit details'!$V$4039:$V$4039,$A1034&amp;" — "&amp;$B1034,'Unit details'!$H$4039:$H$4039,"Uncertain")</x:f>
        <x:v>0</x:v>
      </x:c>
      <x:c r="L1034" s="15" t="str">
        <x:v>Identified from current advertising; named scheme does not itself establish any exact number of vacant units.</x:v>
      </x:c>
      <x:c r="M1034" s="15" t="str">
        <x:v>https://www.zoopla.co.uk/to-rent/commercial/details/74279902/</x:v>
      </x:c>
      <x:c r="N1034" s="15" t="str">
        <x:v>https://www.rightmove.co.uk/properties/759681887388608#/?channel=COM_LET</x:v>
      </x:c>
    </x:row>
    <x:row r="1035" ht="42" customHeight="1">
      <x:c r="A1035" s="15" t="str">
        <x:v>Harlow</x:v>
      </x:c>
      <x:c r="B1035" s="15" t="str">
        <x:v>Standalone: Unit 7/8, Ozdil House, River Way, Harlow, Essex, CM20 2DR</x:v>
      </x:c>
      <x:c r="C1035" s="15" t="str">
        <x:v>Harlow</x:v>
      </x:c>
      <x:c r="D1035" s="14" t="n">
        <x:v>93580</x:v>
      </x:c>
      <x:c r="E1035" s="30" t="str">
        <x:v>Town</x:v>
      </x:c>
      <x:c r="F1035" s="30" t="str">
        <x:v>Standalone / other premises</x:v>
      </x:c>
      <x:c r="G1035" s="14" t="n">
        <x:f>COUNTIFS('Unit details'!$B$4039:$B$4039,$A1035,'Unit details'!$V$4039:$V$4039,$A1035&amp;" — "&amp;$B1035,'Unit details'!$H$4039:$H$4039,"Current",'Unit details'!$E$4039:$E$4039,"Town")</x:f>
        <x:v>0</x:v>
      </x:c>
      <x:c r="H1035" s="14" t="n">
        <x:f>COUNTIFS('Unit details'!$B$4039:$B$4039,$A1035,'Unit details'!$V$4039:$V$4039,$A1035&amp;" — "&amp;$B1035,'Unit details'!$H$4039:$H$4039,"Current",'Unit details'!$E$4039:$E$4039,"Nearby")</x:f>
        <x:v>0</x:v>
      </x:c>
      <x:c r="I1035" s="14" t="n">
        <x:f>COUNTIFS('Unit details'!$B$4039:$B$4039,$A1035,'Unit details'!$V$4039:$V$4039,$A1035&amp;" — "&amp;$B1035,'Unit details'!$H$4039:$H$4039,"Current")</x:f>
        <x:v>0</x:v>
      </x:c>
      <x:c r="J1035" s="14" t="n">
        <x:f>SUMIFS('Unit details'!$Y$4039:$Y$4039,'Unit details'!$B$4039:$B$4039,$A1035,'Unit details'!$V$4039:$V$4039,$A1035&amp;" — "&amp;$B1035,'Unit details'!$H$4039:$H$4039,"Future")</x:f>
        <x:v>0</x:v>
      </x:c>
      <x:c r="K1035" s="14" t="n">
        <x:f>COUNTIFS('Unit details'!$B$4039:$B$4039,$A1035,'Unit details'!$V$4039:$V$4039,$A1035&amp;" — "&amp;$B1035,'Unit details'!$H$4039:$H$4039,"Uncertain")</x:f>
        <x:v>0</x:v>
      </x:c>
      <x:c r="L1035" s="15" t="str">
        <x:v>Identified from current advertising; named scheme does not itself establish any exact number of vacant units.</x:v>
      </x:c>
      <x:c r="M1035" s="15" t="str">
        <x:v>https://www.zoopla.co.uk/to-rent/commercial/details/73169675/</x:v>
      </x:c>
      <x:c r="N1035" s="15" t="str">
        <x:v>https://www.rightmove.co.uk/properties/759268213538241#/?channel=COM_LET</x:v>
      </x:c>
    </x:row>
    <x:row r="1036" ht="42" customHeight="1">
      <x:c r="A1036" s="15" t="str">
        <x:v>Harlow</x:v>
      </x:c>
      <x:c r="B1036" s="15" t="str">
        <x:v>Standalone: Unit D Roman House, Temple Bank, Harlow, CM20 2DY</x:v>
      </x:c>
      <x:c r="C1036" s="15" t="str">
        <x:v>Harlow</x:v>
      </x:c>
      <x:c r="D1036" s="14" t="n">
        <x:v>93580</x:v>
      </x:c>
      <x:c r="E1036" s="30" t="str">
        <x:v>Town</x:v>
      </x:c>
      <x:c r="F1036" s="30" t="str">
        <x:v>Standalone / other premises</x:v>
      </x:c>
      <x:c r="G1036" s="14" t="n">
        <x:f>COUNTIFS('Unit details'!$B$4039:$B$4039,$A1036,'Unit details'!$V$4039:$V$4039,$A1036&amp;" — "&amp;$B1036,'Unit details'!$H$4039:$H$4039,"Current",'Unit details'!$E$4039:$E$4039,"Town")</x:f>
        <x:v>0</x:v>
      </x:c>
      <x:c r="H1036" s="14" t="n">
        <x:f>COUNTIFS('Unit details'!$B$4039:$B$4039,$A1036,'Unit details'!$V$4039:$V$4039,$A1036&amp;" — "&amp;$B1036,'Unit details'!$H$4039:$H$4039,"Current",'Unit details'!$E$4039:$E$4039,"Nearby")</x:f>
        <x:v>0</x:v>
      </x:c>
      <x:c r="I1036" s="14" t="n">
        <x:f>COUNTIFS('Unit details'!$B$4039:$B$4039,$A1036,'Unit details'!$V$4039:$V$4039,$A1036&amp;" — "&amp;$B1036,'Unit details'!$H$4039:$H$4039,"Current")</x:f>
        <x:v>0</x:v>
      </x:c>
      <x:c r="J1036" s="14" t="n">
        <x:f>SUMIFS('Unit details'!$Y$4039:$Y$4039,'Unit details'!$B$4039:$B$4039,$A1036,'Unit details'!$V$4039:$V$4039,$A1036&amp;" — "&amp;$B1036,'Unit details'!$H$4039:$H$4039,"Future")</x:f>
        <x:v>0</x:v>
      </x:c>
      <x:c r="K1036" s="14" t="n">
        <x:f>COUNTIFS('Unit details'!$B$4039:$B$4039,$A1036,'Unit details'!$V$4039:$V$4039,$A1036&amp;" — "&amp;$B1036,'Unit details'!$H$4039:$H$4039,"Uncertain")</x:f>
        <x:v>0</x:v>
      </x:c>
      <x:c r="L1036" s="15" t="str">
        <x:v>Identified from current advertising; named scheme does not itself establish any exact number of vacant units.</x:v>
      </x:c>
      <x:c r="M1036" s="15" t="str">
        <x:v>https://www.zoopla.co.uk/to-rent/commercial/details/74274998/</x:v>
      </x:c>
      <x:c r="N1036" s="15" t="str">
        <x:v>https://www.rightmove.co.uk/properties/775212237368912#/?channel=COM_LET</x:v>
      </x:c>
    </x:row>
    <x:row r="1037" ht="42" customHeight="1">
      <x:c r="A1037" s="15" t="str">
        <x:v>Harlow</x:v>
      </x:c>
      <x:c r="B1037" s="15" t="str">
        <x:v>Standalone: Units 1A-1B Modus, Harlow, Maypole Boulevard, Harlow, CM17 9LX</x:v>
      </x:c>
      <x:c r="C1037" s="15" t="str">
        <x:v>Harlow</x:v>
      </x:c>
      <x:c r="D1037" s="14" t="n">
        <x:v>93580</x:v>
      </x:c>
      <x:c r="E1037" s="30" t="str">
        <x:v>Town</x:v>
      </x:c>
      <x:c r="F1037" s="30" t="str">
        <x:v>Standalone / other premises</x:v>
      </x:c>
      <x:c r="G1037" s="14" t="n">
        <x:f>COUNTIFS('Unit details'!$B$4039:$B$4039,$A1037,'Unit details'!$V$4039:$V$4039,$A1037&amp;" — "&amp;$B1037,'Unit details'!$H$4039:$H$4039,"Current",'Unit details'!$E$4039:$E$4039,"Town")</x:f>
        <x:v>0</x:v>
      </x:c>
      <x:c r="H1037" s="14" t="n">
        <x:f>COUNTIFS('Unit details'!$B$4039:$B$4039,$A1037,'Unit details'!$V$4039:$V$4039,$A1037&amp;" — "&amp;$B1037,'Unit details'!$H$4039:$H$4039,"Current",'Unit details'!$E$4039:$E$4039,"Nearby")</x:f>
        <x:v>0</x:v>
      </x:c>
      <x:c r="I1037" s="14" t="n">
        <x:f>COUNTIFS('Unit details'!$B$4039:$B$4039,$A1037,'Unit details'!$V$4039:$V$4039,$A1037&amp;" — "&amp;$B1037,'Unit details'!$H$4039:$H$4039,"Current")</x:f>
        <x:v>0</x:v>
      </x:c>
      <x:c r="J1037" s="14" t="n">
        <x:f>SUMIFS('Unit details'!$Y$4039:$Y$4039,'Unit details'!$B$4039:$B$4039,$A1037,'Unit details'!$V$4039:$V$4039,$A1037&amp;" — "&amp;$B1037,'Unit details'!$H$4039:$H$4039,"Future")</x:f>
        <x:v>0</x:v>
      </x:c>
      <x:c r="K1037" s="14" t="n">
        <x:f>COUNTIFS('Unit details'!$B$4039:$B$4039,$A1037,'Unit details'!$V$4039:$V$4039,$A1037&amp;" — "&amp;$B1037,'Unit details'!$H$4039:$H$4039,"Uncertain")</x:f>
        <x:v>0</x:v>
      </x:c>
      <x:c r="L1037" s="15" t="str">
        <x:v>Identified from current advertising; named scheme does not itself establish any exact number of vacant units.</x:v>
      </x:c>
      <x:c r="M1037" s="15" t="str">
        <x:v>https://www.zoopla.co.uk/to-rent/commercial/details/74328821/</x:v>
      </x:c>
      <x:c r="N1037" s="15" t="str">
        <x:v>https://www.rightmove.co.uk/properties/776334733974032#/?channel=COM_LET</x:v>
      </x:c>
    </x:row>
    <x:row r="1038" ht="62" customHeight="1">
      <x:c r="A1038" s="15" t="str">
        <x:v>Harlow</x:v>
      </x:c>
      <x:c r="B1038" s="15" t="str">
        <x:v>Stort Mill Industrial Estate</x:v>
      </x:c>
      <x:c r="C1038" s="15" t="str">
        <x:v>Harlow</x:v>
      </x:c>
      <x:c r="D1038" s="14" t="n">
        <x:v>93580</x:v>
      </x:c>
      <x:c r="E1038" s="30" t="str">
        <x:v>Town</x:v>
      </x:c>
      <x:c r="F1038" s="30" t="str">
        <x:v>Estate / grouped industrial area</x:v>
      </x:c>
      <x:c r="G1038" s="14" t="n">
        <x:f>COUNTIFS('Unit details'!$B$1879:$B$1879,$A1038,'Unit details'!$V$1879:$V$1879,$A1038&amp;" — "&amp;$B1038,'Unit details'!$H$1879:$H$1879,"Current",'Unit details'!$E$1879:$E$1879,"Town")</x:f>
        <x:v>1</x:v>
      </x:c>
      <x:c r="H1038" s="14" t="n">
        <x:f>COUNTIFS('Unit details'!$B$1879:$B$1879,$A1038,'Unit details'!$V$1879:$V$1879,$A1038&amp;" — "&amp;$B1038,'Unit details'!$H$1879:$H$1879,"Current",'Unit details'!$E$1879:$E$1879,"Nearby")</x:f>
        <x:v>0</x:v>
      </x:c>
      <x:c r="I1038" s="14" t="n">
        <x:f>COUNTIFS('Unit details'!$B$1879:$B$1879,$A1038,'Unit details'!$V$1879:$V$1879,$A1038&amp;" — "&amp;$B1038,'Unit details'!$H$1879:$H$1879,"Current")</x:f>
        <x:v>1</x:v>
      </x:c>
      <x:c r="J1038" s="14" t="n">
        <x:f>SUMIFS('Unit details'!$Y$1879:$Y$1879,'Unit details'!$B$1879:$B$1879,$A1038,'Unit details'!$V$1879:$V$1879,$A1038&amp;" — "&amp;$B1038,'Unit details'!$H$1879:$H$1879,"Future")</x:f>
        <x:v>0</x:v>
      </x:c>
      <x:c r="K1038" s="14" t="n">
        <x:f>COUNTIFS('Unit details'!$B$1879:$B$1879,$A1038,'Unit details'!$V$1879:$V$1879,$A1038&amp;" — "&amp;$B1038,'Unit details'!$H$1879:$H$1879,"Uncertain")</x:f>
        <x:v>0</x:v>
      </x:c>
      <x:c r="L1038" s="15" t="str">
        <x:v>Identified from current advertising; named scheme does not itself establish any exact number of vacant units.</x:v>
      </x:c>
      <x:c r="M1038" s="15" t="str">
        <x:v>https://www.zoopla.co.uk/to-rent/commercial/details/74276357/</x:v>
      </x:c>
      <x:c r="N1038" s="15" t="str">
        <x:v>https://www.rightmove.co.uk/properties/773626513670993#/?channel=COM_LET
https://www.rightmove.co.uk/properties/762560658527409#/?channel=COM_LET</x:v>
      </x:c>
    </x:row>
    <x:row r="1039" ht="62" customHeight="1">
      <x:c r="A1039" s="15" t="str">
        <x:v>Harpenden</x:v>
      </x:c>
      <x:c r="B1039" s="15" t="str">
        <x:v>Standalone / estate not named</x:v>
      </x:c>
      <x:c r="C1039" s="15" t="str">
        <x:v>Wheathampstead</x:v>
      </x:c>
      <x:c r="D1039" s="14" t="n">
        <x:v>4525</x:v>
      </x:c>
      <x:c r="E1039" s="30" t="str">
        <x:v>Nearby</x:v>
      </x:c>
      <x:c r="F1039" s="30" t="str">
        <x:v>Standalone / other premises</x:v>
      </x:c>
      <x:c r="G1039" s="14" t="n">
        <x:f>COUNTIFS('Unit details'!$B$1880:$B$1881,$A1039,'Unit details'!$V$1880:$V$1881,$A1039&amp;" — "&amp;$B1039,'Unit details'!$H$1880:$H$1881,"Current",'Unit details'!$E$1880:$E$1881,"Town")</x:f>
        <x:v>0</x:v>
      </x:c>
      <x:c r="H1039" s="14" t="n">
        <x:f>COUNTIFS('Unit details'!$B$1880:$B$1881,$A1039,'Unit details'!$V$1880:$V$1881,$A1039&amp;" — "&amp;$B1039,'Unit details'!$H$1880:$H$1881,"Current",'Unit details'!$E$1880:$E$1881,"Nearby")</x:f>
        <x:v>0</x:v>
      </x:c>
      <x:c r="I1039" s="14" t="n">
        <x:f>COUNTIFS('Unit details'!$B$1880:$B$1881,$A1039,'Unit details'!$V$1880:$V$1881,$A1039&amp;" — "&amp;$B1039,'Unit details'!$H$1880:$H$1881,"Current")</x:f>
        <x:v>0</x:v>
      </x:c>
      <x:c r="J1039" s="14" t="n">
        <x:f>SUMIFS('Unit details'!$Y$1880:$Y$1881,'Unit details'!$B$1880:$B$1881,$A1039,'Unit details'!$V$1880:$V$1881,$A1039&amp;" — "&amp;$B1039,'Unit details'!$H$1880:$H$1881,"Future")</x:f>
        <x:v>0</x:v>
      </x:c>
      <x:c r="K1039" s="14" t="n">
        <x:f>COUNTIFS('Unit details'!$B$1880:$B$1881,$A1039,'Unit details'!$V$1880:$V$1881,$A1039&amp;" — "&amp;$B1039,'Unit details'!$H$1880:$H$1881,"Uncertain")</x:f>
        <x:v>2</x:v>
      </x:c>
      <x:c r="L1039" s="15" t="str">
        <x:v>Identified from marketing. Estate inventory is a minimum of evidenced named areas, not a council stock census.</x:v>
      </x:c>
      <x:c r="M1039" s="15" t="str">
        <x:v>https://www.rightmove.co.uk/properties/87949077#/?channel=COM_LET</x:v>
      </x:c>
      <x:c r="N1039" s="15" t="str">
        <x:v>https://www.rightmove.co.uk/properties/87948861#/?channel=COM_LET
https://www.rightmove.co.uk/properties/92955531#/?channel=COM_LET</x:v>
      </x:c>
    </x:row>
    <x:row r="1040" ht="62" customHeight="1">
      <x:c r="A1040" s="15" t="str">
        <x:v>Harpenden</x:v>
      </x:c>
      <x:c r="B1040" s="15" t="str">
        <x:v>Standalone: Coleman Green Lane, Wheathampstead, St. Albans, Hertfordshire</x:v>
      </x:c>
      <x:c r="C1040" s="15" t="str">
        <x:v>Wheathampstead</x:v>
      </x:c>
      <x:c r="D1040" s="14" t="n">
        <x:v>4525</x:v>
      </x:c>
      <x:c r="E1040" s="30" t="str">
        <x:v>Nearby</x:v>
      </x:c>
      <x:c r="F1040" s="30" t="str">
        <x:v>Standalone / other premises</x:v>
      </x:c>
      <x:c r="G1040" s="14" t="n">
        <x:f>COUNTIFS('Unit details'!$B$4039:$B$4039,$A1040,'Unit details'!$V$4039:$V$4039,$A1040&amp;" — "&amp;$B1040,'Unit details'!$H$4039:$H$4039,"Current",'Unit details'!$E$4039:$E$4039,"Town")</x:f>
        <x:v>0</x:v>
      </x:c>
      <x:c r="H1040" s="14" t="n">
        <x:f>COUNTIFS('Unit details'!$B$4039:$B$4039,$A1040,'Unit details'!$V$4039:$V$4039,$A1040&amp;" — "&amp;$B1040,'Unit details'!$H$4039:$H$4039,"Current",'Unit details'!$E$4039:$E$4039,"Nearby")</x:f>
        <x:v>0</x:v>
      </x:c>
      <x:c r="I1040" s="14" t="n">
        <x:f>COUNTIFS('Unit details'!$B$4039:$B$4039,$A1040,'Unit details'!$V$4039:$V$4039,$A1040&amp;" — "&amp;$B1040,'Unit details'!$H$4039:$H$4039,"Current")</x:f>
        <x:v>0</x:v>
      </x:c>
      <x:c r="J1040" s="14" t="n">
        <x:f>SUMIFS('Unit details'!$Y$4039:$Y$4039,'Unit details'!$B$4039:$B$4039,$A1040,'Unit details'!$V$4039:$V$4039,$A1040&amp;" — "&amp;$B1040,'Unit details'!$H$4039:$H$4039,"Future")</x:f>
        <x:v>0</x:v>
      </x:c>
      <x:c r="K1040" s="14" t="n">
        <x:f>COUNTIFS('Unit details'!$B$4039:$B$4039,$A1040,'Unit details'!$V$4039:$V$4039,$A1040&amp;" — "&amp;$B1040,'Unit details'!$H$4039:$H$4039,"Uncertain")</x:f>
        <x:v>0</x:v>
      </x:c>
      <x:c r="L1040" s="15" t="str">
        <x:v>Identified from current advertising; named scheme does not itself establish any exact number of vacant units.</x:v>
      </x:c>
      <x:c r="M1040" s="15" t="str">
        <x:v>https://www.rightmove.co.uk/properties/87949077#/?channel=COM_LET</x:v>
      </x:c>
      <x:c r="N1040" s="15" t="str">
        <x:v>https://www.rightmove.co.uk/properties/87948861#/?channel=COM_LET
https://www.rightmove.co.uk/properties/92955531#/?channel=COM_LET</x:v>
      </x:c>
    </x:row>
    <x:row r="1041" ht="42" customHeight="1">
      <x:c r="A1041" s="15" t="str">
        <x:v>Harpenden</x:v>
      </x:c>
      <x:c r="B1041" s="15" t="str">
        <x:v>Standalone: Southdown Road, Harpenden AL5</x:v>
      </x:c>
      <x:c r="C1041" s="15" t="str">
        <x:v>Harpenden</x:v>
      </x:c>
      <x:c r="D1041" s="14" t="n">
        <x:v>30965</x:v>
      </x:c>
      <x:c r="E1041" s="30" t="str">
        <x:v>Town</x:v>
      </x:c>
      <x:c r="F1041" s="30" t="str">
        <x:v>Standalone / other premises</x:v>
      </x:c>
      <x:c r="G1041" s="14" t="n">
        <x:f>COUNTIFS('Unit details'!$B$4039:$B$4039,$A1041,'Unit details'!$V$4039:$V$4039,$A1041&amp;" — "&amp;$B1041,'Unit details'!$H$4039:$H$4039,"Current",'Unit details'!$E$4039:$E$4039,"Town")</x:f>
        <x:v>0</x:v>
      </x:c>
      <x:c r="H1041" s="14" t="n">
        <x:f>COUNTIFS('Unit details'!$B$4039:$B$4039,$A1041,'Unit details'!$V$4039:$V$4039,$A1041&amp;" — "&amp;$B1041,'Unit details'!$H$4039:$H$4039,"Current",'Unit details'!$E$4039:$E$4039,"Nearby")</x:f>
        <x:v>0</x:v>
      </x:c>
      <x:c r="I1041" s="14" t="n">
        <x:f>COUNTIFS('Unit details'!$B$4039:$B$4039,$A1041,'Unit details'!$V$4039:$V$4039,$A1041&amp;" — "&amp;$B1041,'Unit details'!$H$4039:$H$4039,"Current")</x:f>
        <x:v>0</x:v>
      </x:c>
      <x:c r="J1041" s="14" t="n">
        <x:f>SUMIFS('Unit details'!$Y$4039:$Y$4039,'Unit details'!$B$4039:$B$4039,$A1041,'Unit details'!$V$4039:$V$4039,$A1041&amp;" — "&amp;$B1041,'Unit details'!$H$4039:$H$4039,"Future")</x:f>
        <x:v>0</x:v>
      </x:c>
      <x:c r="K1041" s="14" t="n">
        <x:f>COUNTIFS('Unit details'!$B$4039:$B$4039,$A1041,'Unit details'!$V$4039:$V$4039,$A1041&amp;" — "&amp;$B1041,'Unit details'!$H$4039:$H$4039,"Uncertain")</x:f>
        <x:v>0</x:v>
      </x:c>
      <x:c r="L1041" s="15" t="str">
        <x:v>Identified from current advertising; named scheme does not itself establish any exact number of vacant units.</x:v>
      </x:c>
      <x:c r="M1041" s="15" t="str">
        <x:v>https://www.zoopla.co.uk/to-rent/commercial/details/72338111/</x:v>
      </x:c>
      <x:c r="N1041" s="15" t="str">
        <x:v>https://www.zoopla.co.uk/to-rent/commercial/details/71061649/</x:v>
      </x:c>
    </x:row>
    <x:row r="1042" ht="42" customHeight="1">
      <x:c r="A1042" s="15" t="str">
        <x:v>Harwich</x:v>
      </x:c>
      <x:c r="B1042" s="15" t="str">
        <x:v>Standalone / estate not named</x:v>
      </x:c>
      <x:c r="C1042" s="15" t="str">
        <x:v>Manningtree</x:v>
      </x:c>
      <x:c r="D1042" s="14" t="n">
        <x:v>1675</x:v>
      </x:c>
      <x:c r="E1042" s="30" t="str">
        <x:v>Context</x:v>
      </x:c>
      <x:c r="F1042" s="30" t="str">
        <x:v>Standalone / other premises</x:v>
      </x:c>
      <x:c r="G1042" s="14" t="n">
        <x:f>COUNTIFS('Unit details'!$B$1882:$B$1888,$A1042,'Unit details'!$V$1882:$V$1888,$A1042&amp;" — "&amp;$B1042,'Unit details'!$H$1882:$H$1888,"Current",'Unit details'!$E$1882:$E$1888,"Town")</x:f>
        <x:v>0</x:v>
      </x:c>
      <x:c r="H1042" s="14" t="n">
        <x:f>COUNTIFS('Unit details'!$B$1882:$B$1888,$A1042,'Unit details'!$V$1882:$V$1888,$A1042&amp;" — "&amp;$B1042,'Unit details'!$H$1882:$H$1888,"Current",'Unit details'!$E$1882:$E$1888,"Nearby")</x:f>
        <x:v>0</x:v>
      </x:c>
      <x:c r="I1042" s="14" t="n">
        <x:f>COUNTIFS('Unit details'!$B$1882:$B$1888,$A1042,'Unit details'!$V$1882:$V$1888,$A1042&amp;" — "&amp;$B1042,'Unit details'!$H$1882:$H$1888,"Current")</x:f>
        <x:v>2</x:v>
      </x:c>
      <x:c r="J1042" s="14" t="n">
        <x:f>SUMIFS('Unit details'!$Y$1882:$Y$1888,'Unit details'!$B$1882:$B$1888,$A1042,'Unit details'!$V$1882:$V$1888,$A1042&amp;" — "&amp;$B1042,'Unit details'!$H$1882:$H$1888,"Future")</x:f>
        <x:v>0</x:v>
      </x:c>
      <x:c r="K1042" s="14" t="n">
        <x:f>COUNTIFS('Unit details'!$B$1882:$B$1888,$A1042,'Unit details'!$V$1882:$V$1888,$A1042&amp;" — "&amp;$B1042,'Unit details'!$H$1882:$H$1888,"Uncertain")</x:f>
        <x:v>1</x:v>
      </x:c>
      <x:c r="L1042" s="15" t="str">
        <x:v>Identified from marketing. Estate inventory is a minimum of evidenced named areas, not a council stock census.</x:v>
      </x:c>
      <x:c r="M1042" s="15" t="str">
        <x:v>https://www.rightmove.co.uk/properties/92209269#/?channel=COM_LET</x:v>
      </x:c>
      <x:c r="N1042" s="15" t="str"/>
    </x:row>
    <x:row r="1043" ht="42" customHeight="1">
      <x:c r="A1043" s="15" t="str">
        <x:v>Harwich</x:v>
      </x:c>
      <x:c r="B1043" s="15" t="str">
        <x:v>Standalone: Manningtree</x:v>
      </x:c>
      <x:c r="C1043" s="15" t="str">
        <x:v>Manningtree</x:v>
      </x:c>
      <x:c r="D1043" s="14" t="n">
        <x:v>1675</x:v>
      </x:c>
      <x:c r="E1043" s="30" t="str">
        <x:v>Context</x:v>
      </x:c>
      <x:c r="F1043" s="30" t="str">
        <x:v>Standalone / other premises</x:v>
      </x:c>
      <x:c r="G1043" s="14" t="n">
        <x:f>COUNTIFS('Unit details'!$B$4039:$B$4039,$A1043,'Unit details'!$V$4039:$V$4039,$A1043&amp;" — "&amp;$B1043,'Unit details'!$H$4039:$H$4039,"Current",'Unit details'!$E$4039:$E$4039,"Town")</x:f>
        <x:v>0</x:v>
      </x:c>
      <x:c r="H1043" s="14" t="n">
        <x:f>COUNTIFS('Unit details'!$B$4039:$B$4039,$A1043,'Unit details'!$V$4039:$V$4039,$A1043&amp;" — "&amp;$B1043,'Unit details'!$H$4039:$H$4039,"Current",'Unit details'!$E$4039:$E$4039,"Nearby")</x:f>
        <x:v>0</x:v>
      </x:c>
      <x:c r="I1043" s="14" t="n">
        <x:f>COUNTIFS('Unit details'!$B$4039:$B$4039,$A1043,'Unit details'!$V$4039:$V$4039,$A1043&amp;" — "&amp;$B1043,'Unit details'!$H$4039:$H$4039,"Current")</x:f>
        <x:v>0</x:v>
      </x:c>
      <x:c r="J1043" s="14" t="n">
        <x:f>SUMIFS('Unit details'!$Y$4039:$Y$4039,'Unit details'!$B$4039:$B$4039,$A1043,'Unit details'!$V$4039:$V$4039,$A1043&amp;" — "&amp;$B1043,'Unit details'!$H$4039:$H$4039,"Future")</x:f>
        <x:v>0</x:v>
      </x:c>
      <x:c r="K1043" s="14" t="n">
        <x:f>COUNTIFS('Unit details'!$B$4039:$B$4039,$A1043,'Unit details'!$V$4039:$V$4039,$A1043&amp;" — "&amp;$B1043,'Unit details'!$H$4039:$H$4039,"Uncertain")</x:f>
        <x:v>0</x:v>
      </x:c>
      <x:c r="L1043" s="15" t="str">
        <x:v>Identified from current advertising; named scheme does not itself establish any exact number of vacant units.</x:v>
      </x:c>
      <x:c r="M1043" s="15" t="str">
        <x:v>https://www.rightmove.co.uk/properties/92209269#/?channel=COM_LET</x:v>
      </x:c>
      <x:c r="N1043" s="15" t="str"/>
    </x:row>
    <x:row r="1044" ht="42" customHeight="1">
      <x:c r="A1044" s="15" t="str">
        <x:v>Harwich</x:v>
      </x:c>
      <x:c r="B1044" s="15" t="str">
        <x:v>Standalone: Unit 2 Riverside Avenue West, Lawford, Manningtree</x:v>
      </x:c>
      <x:c r="C1044" s="15" t="str">
        <x:v>Manningtree</x:v>
      </x:c>
      <x:c r="D1044" s="14" t="n">
        <x:v>1675</x:v>
      </x:c>
      <x:c r="E1044" s="30" t="str">
        <x:v>Context</x:v>
      </x:c>
      <x:c r="F1044" s="30" t="str">
        <x:v>Standalone / other premises</x:v>
      </x:c>
      <x:c r="G1044" s="14" t="n">
        <x:f>COUNTIFS('Unit details'!$B$4039:$B$4039,$A1044,'Unit details'!$V$4039:$V$4039,$A1044&amp;" — "&amp;$B1044,'Unit details'!$H$4039:$H$4039,"Current",'Unit details'!$E$4039:$E$4039,"Town")</x:f>
        <x:v>0</x:v>
      </x:c>
      <x:c r="H1044" s="14" t="n">
        <x:f>COUNTIFS('Unit details'!$B$4039:$B$4039,$A1044,'Unit details'!$V$4039:$V$4039,$A1044&amp;" — "&amp;$B1044,'Unit details'!$H$4039:$H$4039,"Current",'Unit details'!$E$4039:$E$4039,"Nearby")</x:f>
        <x:v>0</x:v>
      </x:c>
      <x:c r="I1044" s="14" t="n">
        <x:f>COUNTIFS('Unit details'!$B$4039:$B$4039,$A1044,'Unit details'!$V$4039:$V$4039,$A1044&amp;" — "&amp;$B1044,'Unit details'!$H$4039:$H$4039,"Current")</x:f>
        <x:v>0</x:v>
      </x:c>
      <x:c r="J1044" s="14" t="n">
        <x:f>SUMIFS('Unit details'!$Y$4039:$Y$4039,'Unit details'!$B$4039:$B$4039,$A1044,'Unit details'!$V$4039:$V$4039,$A1044&amp;" — "&amp;$B1044,'Unit details'!$H$4039:$H$4039,"Future")</x:f>
        <x:v>0</x:v>
      </x:c>
      <x:c r="K1044" s="14" t="n">
        <x:f>COUNTIFS('Unit details'!$B$4039:$B$4039,$A1044,'Unit details'!$V$4039:$V$4039,$A1044&amp;" — "&amp;$B1044,'Unit details'!$H$4039:$H$4039,"Uncertain")</x:f>
        <x:v>0</x:v>
      </x:c>
      <x:c r="L1044" s="15" t="str">
        <x:v>Identified from current advertising; named scheme does not itself establish any exact number of vacant units.</x:v>
      </x:c>
      <x:c r="M1044" s="15" t="str">
        <x:v>https://www.rightmove.co.uk/properties/95077776#/?channel=COM_LET</x:v>
      </x:c>
      <x:c r="N1044" s="15" t="str"/>
    </x:row>
    <x:row r="1045" ht="62" customHeight="1">
      <x:c r="A1045" s="15" t="str">
        <x:v>Harwich</x:v>
      </x:c>
      <x:c r="B1045" s="15" t="str">
        <x:v>Centurion Business Park</x:v>
      </x:c>
      <x:c r="C1045" s="15" t="str">
        <x:v>Horsley Cross</x:v>
      </x:c>
      <x:c r="D1045" s="14"/>
      <x:c r="E1045" s="30" t="str">
        <x:v>Nearby</x:v>
      </x:c>
      <x:c r="F1045" s="30" t="str">
        <x:v>Estate / grouped industrial area</x:v>
      </x:c>
      <x:c r="G1045" s="14" t="n">
        <x:f>COUNTIFS('Unit details'!$B$1884:$B$1886,$A1045,'Unit details'!$V$1884:$V$1886,$A1045&amp;" — "&amp;$B1045,'Unit details'!$H$1884:$H$1886,"Current",'Unit details'!$E$1884:$E$1886,"Town")</x:f>
        <x:v>0</x:v>
      </x:c>
      <x:c r="H1045" s="14" t="n">
        <x:f>COUNTIFS('Unit details'!$B$1884:$B$1886,$A1045,'Unit details'!$V$1884:$V$1886,$A1045&amp;" — "&amp;$B1045,'Unit details'!$H$1884:$H$1886,"Current",'Unit details'!$E$1884:$E$1886,"Nearby")</x:f>
        <x:v>3</x:v>
      </x:c>
      <x:c r="I1045" s="14" t="n">
        <x:f>COUNTIFS('Unit details'!$B$1884:$B$1886,$A1045,'Unit details'!$V$1884:$V$1886,$A1045&amp;" — "&amp;$B1045,'Unit details'!$H$1884:$H$1886,"Current")</x:f>
        <x:v>3</x:v>
      </x:c>
      <x:c r="J1045" s="14" t="n">
        <x:f>SUMIFS('Unit details'!$Y$1884:$Y$1886,'Unit details'!$B$1884:$B$1886,$A1045,'Unit details'!$V$1884:$V$1886,$A1045&amp;" — "&amp;$B1045,'Unit details'!$H$1884:$H$1886,"Future")</x:f>
        <x:v>0</x:v>
      </x:c>
      <x:c r="K1045" s="14" t="n">
        <x:f>COUNTIFS('Unit details'!$B$1884:$B$1886,$A1045,'Unit details'!$V$1884:$V$1886,$A1045&amp;" — "&amp;$B1045,'Unit details'!$H$1884:$H$1886,"Uncertain")</x:f>
        <x:v>0</x:v>
      </x:c>
      <x:c r="L1045" s="15" t="str">
        <x:v>Identified from current advertising; named scheme does not itself establish any exact number of vacant units.</x:v>
      </x:c>
      <x:c r="M1045" s="15" t="str">
        <x:v>https://www.rightmove.co.uk/properties/754426613261568#/?channel=COM_LET</x:v>
      </x:c>
      <x:c r="N1045" s="15" t="str">
        <x:v>https://www.rightmove.co.uk/properties/754426630039473#/?channel=COM_LET
https://www.rightmove.co.uk/properties/754426690749200#/?channel=COM_LET</x:v>
      </x:c>
    </x:row>
    <x:row r="1046" ht="42" customHeight="1">
      <x:c r="A1046" s="15" t="str">
        <x:v>Harwich</x:v>
      </x:c>
      <x:c r="B1046" s="15" t="str">
        <x:v>Harwich Industrial Estate</x:v>
      </x:c>
      <x:c r="C1046" s="15" t="str">
        <x:v>Harwich</x:v>
      </x:c>
      <x:c r="D1046" s="14" t="n">
        <x:v>20215</x:v>
      </x:c>
      <x:c r="E1046" s="30" t="str">
        <x:v>Town</x:v>
      </x:c>
      <x:c r="F1046" s="30" t="str">
        <x:v>Estate / grouped industrial area</x:v>
      </x:c>
      <x:c r="G1046" s="14" t="n">
        <x:f>COUNTIFS('Unit details'!$B$1887:$B$1887,$A1046,'Unit details'!$V$1887:$V$1887,$A1046&amp;" — "&amp;$B1046,'Unit details'!$H$1887:$H$1887,"Current",'Unit details'!$E$1887:$E$1887,"Town")</x:f>
        <x:v>1</x:v>
      </x:c>
      <x:c r="H1046" s="14" t="n">
        <x:f>COUNTIFS('Unit details'!$B$1887:$B$1887,$A1046,'Unit details'!$V$1887:$V$1887,$A1046&amp;" — "&amp;$B1046,'Unit details'!$H$1887:$H$1887,"Current",'Unit details'!$E$1887:$E$1887,"Nearby")</x:f>
        <x:v>0</x:v>
      </x:c>
      <x:c r="I1046" s="14" t="n">
        <x:f>COUNTIFS('Unit details'!$B$1887:$B$1887,$A1046,'Unit details'!$V$1887:$V$1887,$A1046&amp;" — "&amp;$B1046,'Unit details'!$H$1887:$H$1887,"Current")</x:f>
        <x:v>1</x:v>
      </x:c>
      <x:c r="J1046" s="14" t="n">
        <x:f>SUMIFS('Unit details'!$Y$1887:$Y$1887,'Unit details'!$B$1887:$B$1887,$A1046,'Unit details'!$V$1887:$V$1887,$A1046&amp;" — "&amp;$B1046,'Unit details'!$H$1887:$H$1887,"Future")</x:f>
        <x:v>0</x:v>
      </x:c>
      <x:c r="K1046" s="14" t="n">
        <x:f>COUNTIFS('Unit details'!$B$1887:$B$1887,$A1046,'Unit details'!$V$1887:$V$1887,$A1046&amp;" — "&amp;$B1046,'Unit details'!$H$1887:$H$1887,"Uncertain")</x:f>
        <x:v>0</x:v>
      </x:c>
      <x:c r="L1046" s="15" t="str">
        <x:v>Identified from current advertising; named scheme does not itself establish any exact number of vacant units.</x:v>
      </x:c>
      <x:c r="M1046" s="15" t="str">
        <x:v>https://www.rightmove.co.uk/properties/175040387#/?channel=COM_LET</x:v>
      </x:c>
      <x:c r="N1046" s="15" t="str"/>
    </x:row>
    <x:row r="1047" ht="42" customHeight="1">
      <x:c r="A1047" s="15" t="str">
        <x:v>Harwich</x:v>
      </x:c>
      <x:c r="B1047" s="15" t="str">
        <x:v>Standalone: Former Bus Depot, Station Approach, Harwich, CO12 3NA</x:v>
      </x:c>
      <x:c r="C1047" s="15" t="str">
        <x:v>Harwich</x:v>
      </x:c>
      <x:c r="D1047" s="14" t="n">
        <x:v>20215</x:v>
      </x:c>
      <x:c r="E1047" s="30" t="str">
        <x:v>Town</x:v>
      </x:c>
      <x:c r="F1047" s="30" t="str">
        <x:v>Standalone / other premises</x:v>
      </x:c>
      <x:c r="G1047" s="14" t="n">
        <x:f>COUNTIFS('Unit details'!$B$4039:$B$4039,$A1047,'Unit details'!$V$4039:$V$4039,$A1047&amp;" — "&amp;$B1047,'Unit details'!$H$4039:$H$4039,"Current",'Unit details'!$E$4039:$E$4039,"Town")</x:f>
        <x:v>0</x:v>
      </x:c>
      <x:c r="H1047" s="14" t="n">
        <x:f>COUNTIFS('Unit details'!$B$4039:$B$4039,$A1047,'Unit details'!$V$4039:$V$4039,$A1047&amp;" — "&amp;$B1047,'Unit details'!$H$4039:$H$4039,"Current",'Unit details'!$E$4039:$E$4039,"Nearby")</x:f>
        <x:v>0</x:v>
      </x:c>
      <x:c r="I1047" s="14" t="n">
        <x:f>COUNTIFS('Unit details'!$B$4039:$B$4039,$A1047,'Unit details'!$V$4039:$V$4039,$A1047&amp;" — "&amp;$B1047,'Unit details'!$H$4039:$H$4039,"Current")</x:f>
        <x:v>0</x:v>
      </x:c>
      <x:c r="J1047" s="14" t="n">
        <x:f>SUMIFS('Unit details'!$Y$4039:$Y$4039,'Unit details'!$B$4039:$B$4039,$A1047,'Unit details'!$V$4039:$V$4039,$A1047&amp;" — "&amp;$B1047,'Unit details'!$H$4039:$H$4039,"Future")</x:f>
        <x:v>0</x:v>
      </x:c>
      <x:c r="K1047" s="14" t="n">
        <x:f>COUNTIFS('Unit details'!$B$4039:$B$4039,$A1047,'Unit details'!$V$4039:$V$4039,$A1047&amp;" — "&amp;$B1047,'Unit details'!$H$4039:$H$4039,"Uncertain")</x:f>
        <x:v>0</x:v>
      </x:c>
      <x:c r="L1047" s="15" t="str">
        <x:v>Identified from current advertising; named scheme does not itself establish any exact number of vacant units.</x:v>
      </x:c>
      <x:c r="M1047" s="15" t="str">
        <x:v>https://www.rightmove.co.uk/properties/782329784776993#/?channel=COM_LET</x:v>
      </x:c>
      <x:c r="N1047" s="15" t="str">
        <x:v>https://www.whybrow.net/property/station-approach-harwich/</x:v>
      </x:c>
    </x:row>
    <x:row r="1048" ht="42" customHeight="1">
      <x:c r="A1048" s="15" t="str">
        <x:v>Hatfield</x:v>
      </x:c>
      <x:c r="B1048" s="15" t="str">
        <x:v>Standalone / estate not named</x:v>
      </x:c>
      <x:c r="C1048" s="15" t="str">
        <x:v>North Mymms</x:v>
      </x:c>
      <x:c r="D1048" s="14" t="n">
        <x:v>355</x:v>
      </x:c>
      <x:c r="E1048" s="30" t="str">
        <x:v>Nearby</x:v>
      </x:c>
      <x:c r="F1048" s="30" t="str">
        <x:v>Standalone / other premises</x:v>
      </x:c>
      <x:c r="G1048" s="14" t="n">
        <x:f>COUNTIFS('Unit details'!$B$1889:$B$1898,$A1048,'Unit details'!$V$1889:$V$1898,$A1048&amp;" — "&amp;$B1048,'Unit details'!$H$1889:$H$1898,"Current",'Unit details'!$E$1889:$E$1898,"Town")</x:f>
        <x:v>5</x:v>
      </x:c>
      <x:c r="H1048" s="14" t="n">
        <x:f>COUNTIFS('Unit details'!$B$1889:$B$1898,$A1048,'Unit details'!$V$1889:$V$1898,$A1048&amp;" — "&amp;$B1048,'Unit details'!$H$1889:$H$1898,"Current",'Unit details'!$E$1889:$E$1898,"Nearby")</x:f>
        <x:v>2</x:v>
      </x:c>
      <x:c r="I1048" s="14" t="n">
        <x:f>COUNTIFS('Unit details'!$B$1889:$B$1898,$A1048,'Unit details'!$V$1889:$V$1898,$A1048&amp;" — "&amp;$B1048,'Unit details'!$H$1889:$H$1898,"Current")</x:f>
        <x:v>7</x:v>
      </x:c>
      <x:c r="J1048" s="14" t="n">
        <x:f>SUMIFS('Unit details'!$Y$1889:$Y$1898,'Unit details'!$B$1889:$B$1898,$A1048,'Unit details'!$V$1889:$V$1898,$A1048&amp;" — "&amp;$B1048,'Unit details'!$H$1889:$H$1898,"Future")</x:f>
        <x:v>0</x:v>
      </x:c>
      <x:c r="K1048" s="14" t="n">
        <x:f>COUNTIFS('Unit details'!$B$1889:$B$1898,$A1048,'Unit details'!$V$1889:$V$1898,$A1048&amp;" — "&amp;$B1048,'Unit details'!$H$1889:$H$1898,"Uncertain")</x:f>
        <x:v>0</x:v>
      </x:c>
      <x:c r="L1048" s="15" t="str">
        <x:v>Identified from marketing. Estate inventory is a minimum of evidenced named areas, not a council stock census.</x:v>
      </x:c>
      <x:c r="M1048" s="15" t="str">
        <x:v>https://www.zoopla.co.uk/to-rent/commercial/details/73731509/</x:v>
      </x:c>
      <x:c r="N1048" s="15" t="str">
        <x:v>https://www.rightmove.co.uk/properties/763633183972273#/?channel=COM_LET</x:v>
      </x:c>
    </x:row>
    <x:row r="1049" ht="42" customHeight="1">
      <x:c r="A1049" s="15" t="str">
        <x:v>Hatfield</x:v>
      </x:c>
      <x:c r="B1049" s="15" t="str">
        <x:v>Standalone: Unit 1A Travellers Close, Travellers Lane, North Mymms, Welham Green, Hertfordshire, AL9 7JL</x:v>
      </x:c>
      <x:c r="C1049" s="15" t="str">
        <x:v>North Mymms</x:v>
      </x:c>
      <x:c r="D1049" s="14" t="n">
        <x:v>355</x:v>
      </x:c>
      <x:c r="E1049" s="30" t="str">
        <x:v>Nearby</x:v>
      </x:c>
      <x:c r="F1049" s="30" t="str">
        <x:v>Standalone / other premises</x:v>
      </x:c>
      <x:c r="G1049" s="14" t="n">
        <x:f>COUNTIFS('Unit details'!$B$4039:$B$4039,$A1049,'Unit details'!$V$4039:$V$4039,$A1049&amp;" — "&amp;$B1049,'Unit details'!$H$4039:$H$4039,"Current",'Unit details'!$E$4039:$E$4039,"Town")</x:f>
        <x:v>0</x:v>
      </x:c>
      <x:c r="H1049" s="14" t="n">
        <x:f>COUNTIFS('Unit details'!$B$4039:$B$4039,$A1049,'Unit details'!$V$4039:$V$4039,$A1049&amp;" — "&amp;$B1049,'Unit details'!$H$4039:$H$4039,"Current",'Unit details'!$E$4039:$E$4039,"Nearby")</x:f>
        <x:v>0</x:v>
      </x:c>
      <x:c r="I1049" s="14" t="n">
        <x:f>COUNTIFS('Unit details'!$B$4039:$B$4039,$A1049,'Unit details'!$V$4039:$V$4039,$A1049&amp;" — "&amp;$B1049,'Unit details'!$H$4039:$H$4039,"Current")</x:f>
        <x:v>0</x:v>
      </x:c>
      <x:c r="J1049" s="14" t="n">
        <x:f>SUMIFS('Unit details'!$Y$4039:$Y$4039,'Unit details'!$B$4039:$B$4039,$A1049,'Unit details'!$V$4039:$V$4039,$A1049&amp;" — "&amp;$B1049,'Unit details'!$H$4039:$H$4039,"Future")</x:f>
        <x:v>0</x:v>
      </x:c>
      <x:c r="K1049" s="14" t="n">
        <x:f>COUNTIFS('Unit details'!$B$4039:$B$4039,$A1049,'Unit details'!$V$4039:$V$4039,$A1049&amp;" — "&amp;$B1049,'Unit details'!$H$4039:$H$4039,"Uncertain")</x:f>
        <x:v>0</x:v>
      </x:c>
      <x:c r="L1049" s="15" t="str">
        <x:v>Identified from current advertising; named scheme does not itself establish any exact number of vacant units.</x:v>
      </x:c>
      <x:c r="M1049" s="15" t="str">
        <x:v>https://www.zoopla.co.uk/to-rent/commercial/details/73731509/</x:v>
      </x:c>
      <x:c r="N1049" s="15" t="str">
        <x:v>https://www.rightmove.co.uk/properties/763633183972273#/?channel=COM_LET</x:v>
      </x:c>
    </x:row>
    <x:row r="1050" ht="42" customHeight="1">
      <x:c r="A1050" s="15" t="str">
        <x:v>Hatfield</x:v>
      </x:c>
      <x:c r="B1050" s="15" t="str">
        <x:v>Standalone: Unit 4, Apex Point, Travellers Lane, North Mymms, Hatfield, Hertfordshire</x:v>
      </x:c>
      <x:c r="C1050" s="15" t="str">
        <x:v>North Mymms</x:v>
      </x:c>
      <x:c r="D1050" s="14" t="n">
        <x:v>355</x:v>
      </x:c>
      <x:c r="E1050" s="30" t="str">
        <x:v>Nearby</x:v>
      </x:c>
      <x:c r="F1050" s="30" t="str">
        <x:v>Standalone / other premises</x:v>
      </x:c>
      <x:c r="G1050" s="14" t="n">
        <x:f>COUNTIFS('Unit details'!$B$4039:$B$4039,$A1050,'Unit details'!$V$4039:$V$4039,$A1050&amp;" — "&amp;$B1050,'Unit details'!$H$4039:$H$4039,"Current",'Unit details'!$E$4039:$E$4039,"Town")</x:f>
        <x:v>0</x:v>
      </x:c>
      <x:c r="H1050" s="14" t="n">
        <x:f>COUNTIFS('Unit details'!$B$4039:$B$4039,$A1050,'Unit details'!$V$4039:$V$4039,$A1050&amp;" — "&amp;$B1050,'Unit details'!$H$4039:$H$4039,"Current",'Unit details'!$E$4039:$E$4039,"Nearby")</x:f>
        <x:v>0</x:v>
      </x:c>
      <x:c r="I1050" s="14" t="n">
        <x:f>COUNTIFS('Unit details'!$B$4039:$B$4039,$A1050,'Unit details'!$V$4039:$V$4039,$A1050&amp;" — "&amp;$B1050,'Unit details'!$H$4039:$H$4039,"Current")</x:f>
        <x:v>0</x:v>
      </x:c>
      <x:c r="J1050" s="14" t="n">
        <x:f>SUMIFS('Unit details'!$Y$4039:$Y$4039,'Unit details'!$B$4039:$B$4039,$A1050,'Unit details'!$V$4039:$V$4039,$A1050&amp;" — "&amp;$B1050,'Unit details'!$H$4039:$H$4039,"Future")</x:f>
        <x:v>0</x:v>
      </x:c>
      <x:c r="K1050" s="14" t="n">
        <x:f>COUNTIFS('Unit details'!$B$4039:$B$4039,$A1050,'Unit details'!$V$4039:$V$4039,$A1050&amp;" — "&amp;$B1050,'Unit details'!$H$4039:$H$4039,"Uncertain")</x:f>
        <x:v>0</x:v>
      </x:c>
      <x:c r="L1050" s="15" t="str">
        <x:v>Identified from current advertising; named scheme does not itself establish any exact number of vacant units.</x:v>
      </x:c>
      <x:c r="M1050" s="15" t="str">
        <x:v>https://www.zoopla.co.uk/to-rent/commercial/details/73206735/</x:v>
      </x:c>
      <x:c r="N1050" s="15" t="str">
        <x:v>https://www.rightmove.co.uk/properties/760724685619840#/?channel=COM_LET</x:v>
      </x:c>
    </x:row>
    <x:row r="1051" ht="62" customHeight="1">
      <x:c r="A1051" s="15" t="str">
        <x:v>Hatfield</x:v>
      </x:c>
      <x:c r="B1051" s="15" t="str">
        <x:v>Fiddlebridge Industrial Centre</x:v>
      </x:c>
      <x:c r="C1051" s="15" t="str">
        <x:v>Hatfield</x:v>
      </x:c>
      <x:c r="D1051" s="14" t="n">
        <x:v>41560</x:v>
      </x:c>
      <x:c r="E1051" s="30" t="str">
        <x:v>Town</x:v>
      </x:c>
      <x:c r="F1051" s="30" t="str">
        <x:v>Estate / grouped industrial area</x:v>
      </x:c>
      <x:c r="G1051" s="14" t="n">
        <x:f>COUNTIFS('Unit details'!$B$1891:$B$1893,$A1051,'Unit details'!$V$1891:$V$1893,$A1051&amp;" — "&amp;$B1051,'Unit details'!$H$1891:$H$1893,"Current",'Unit details'!$E$1891:$E$1893,"Town")</x:f>
        <x:v>3</x:v>
      </x:c>
      <x:c r="H1051" s="14" t="n">
        <x:f>COUNTIFS('Unit details'!$B$1891:$B$1893,$A1051,'Unit details'!$V$1891:$V$1893,$A1051&amp;" — "&amp;$B1051,'Unit details'!$H$1891:$H$1893,"Current",'Unit details'!$E$1891:$E$1893,"Nearby")</x:f>
        <x:v>0</x:v>
      </x:c>
      <x:c r="I1051" s="14" t="n">
        <x:f>COUNTIFS('Unit details'!$B$1891:$B$1893,$A1051,'Unit details'!$V$1891:$V$1893,$A1051&amp;" — "&amp;$B1051,'Unit details'!$H$1891:$H$1893,"Current")</x:f>
        <x:v>3</x:v>
      </x:c>
      <x:c r="J1051" s="14" t="n">
        <x:f>SUMIFS('Unit details'!$Y$1891:$Y$1893,'Unit details'!$B$1891:$B$1893,$A1051,'Unit details'!$V$1891:$V$1893,$A1051&amp;" — "&amp;$B1051,'Unit details'!$H$1891:$H$1893,"Future")</x:f>
        <x:v>0</x:v>
      </x:c>
      <x:c r="K1051" s="14" t="n">
        <x:f>COUNTIFS('Unit details'!$B$1891:$B$1893,$A1051,'Unit details'!$V$1891:$V$1893,$A1051&amp;" — "&amp;$B1051,'Unit details'!$H$1891:$H$1893,"Uncertain")</x:f>
        <x:v>0</x:v>
      </x:c>
      <x:c r="L1051" s="15" t="str">
        <x:v>Identified from current advertising; named scheme does not itself establish any exact number of vacant units.</x:v>
      </x:c>
      <x:c r="M1051" s="15" t="str">
        <x:v>https://www.rightmove.co.uk/properties/778518171199728#/?channel=COM_LET</x:v>
      </x:c>
      <x:c r="N1051" s="15" t="str">
        <x:v>https://www.rightmove.co.uk/properties/769462261807776#/?channel=COM_LET
https://www.rightmove.co.uk/properties/760571899859665#/?channel=COM_LET</x:v>
      </x:c>
    </x:row>
    <x:row r="1052" ht="42" customHeight="1">
      <x:c r="A1052" s="15" t="str">
        <x:v>Hatfield</x:v>
      </x:c>
      <x:c r="B1052" s="15" t="str">
        <x:v>Standalone: 13 Wellfield Road (Right Side), Wellfield Road, Hatfield, Hertfordshire, AL10 0BY</x:v>
      </x:c>
      <x:c r="C1052" s="15" t="str">
        <x:v>Hatfield</x:v>
      </x:c>
      <x:c r="D1052" s="14" t="n">
        <x:v>41560</x:v>
      </x:c>
      <x:c r="E1052" s="30" t="str">
        <x:v>Town</x:v>
      </x:c>
      <x:c r="F1052" s="30" t="str">
        <x:v>Standalone / other premises</x:v>
      </x:c>
      <x:c r="G1052" s="14" t="n">
        <x:f>COUNTIFS('Unit details'!$B$4039:$B$4039,$A1052,'Unit details'!$V$4039:$V$4039,$A1052&amp;" — "&amp;$B1052,'Unit details'!$H$4039:$H$4039,"Current",'Unit details'!$E$4039:$E$4039,"Town")</x:f>
        <x:v>0</x:v>
      </x:c>
      <x:c r="H1052" s="14" t="n">
        <x:f>COUNTIFS('Unit details'!$B$4039:$B$4039,$A1052,'Unit details'!$V$4039:$V$4039,$A1052&amp;" — "&amp;$B1052,'Unit details'!$H$4039:$H$4039,"Current",'Unit details'!$E$4039:$E$4039,"Nearby")</x:f>
        <x:v>0</x:v>
      </x:c>
      <x:c r="I1052" s="14" t="n">
        <x:f>COUNTIFS('Unit details'!$B$4039:$B$4039,$A1052,'Unit details'!$V$4039:$V$4039,$A1052&amp;" — "&amp;$B1052,'Unit details'!$H$4039:$H$4039,"Current")</x:f>
        <x:v>0</x:v>
      </x:c>
      <x:c r="J1052" s="14" t="n">
        <x:f>SUMIFS('Unit details'!$Y$4039:$Y$4039,'Unit details'!$B$4039:$B$4039,$A1052,'Unit details'!$V$4039:$V$4039,$A1052&amp;" — "&amp;$B1052,'Unit details'!$H$4039:$H$4039,"Future")</x:f>
        <x:v>0</x:v>
      </x:c>
      <x:c r="K1052" s="14" t="n">
        <x:f>COUNTIFS('Unit details'!$B$4039:$B$4039,$A1052,'Unit details'!$V$4039:$V$4039,$A1052&amp;" — "&amp;$B1052,'Unit details'!$H$4039:$H$4039,"Uncertain")</x:f>
        <x:v>0</x:v>
      </x:c>
      <x:c r="L1052" s="15" t="str">
        <x:v>Identified from current advertising; named scheme does not itself establish any exact number of vacant units.</x:v>
      </x:c>
      <x:c r="M1052" s="15" t="str">
        <x:v>https://www.zoopla.co.uk/to-rent/commercial/details/68829905/</x:v>
      </x:c>
      <x:c r="N1052" s="15" t="str">
        <x:v>https://www.rightmove.co.uk/properties/759308640396705#/?channel=COM_LET</x:v>
      </x:c>
    </x:row>
    <x:row r="1053" ht="42" customHeight="1">
      <x:c r="A1053" s="15" t="str">
        <x:v>Hatfield</x:v>
      </x:c>
      <x:c r="B1053" s="15" t="str">
        <x:v>Standalone: Pegasus 1, 162 Great North Road, Hatfield, Hertfordshire AL9</x:v>
      </x:c>
      <x:c r="C1053" s="15" t="str">
        <x:v>Hatfield</x:v>
      </x:c>
      <x:c r="D1053" s="14" t="n">
        <x:v>41560</x:v>
      </x:c>
      <x:c r="E1053" s="30" t="str">
        <x:v>Town</x:v>
      </x:c>
      <x:c r="F1053" s="30" t="str">
        <x:v>Standalone / other premises</x:v>
      </x:c>
      <x:c r="G1053" s="14" t="n">
        <x:f>COUNTIFS('Unit details'!$B$4039:$B$4039,$A1053,'Unit details'!$V$4039:$V$4039,$A1053&amp;" — "&amp;$B1053,'Unit details'!$H$4039:$H$4039,"Current",'Unit details'!$E$4039:$E$4039,"Town")</x:f>
        <x:v>0</x:v>
      </x:c>
      <x:c r="H1053" s="14" t="n">
        <x:f>COUNTIFS('Unit details'!$B$4039:$B$4039,$A1053,'Unit details'!$V$4039:$V$4039,$A1053&amp;" — "&amp;$B1053,'Unit details'!$H$4039:$H$4039,"Current",'Unit details'!$E$4039:$E$4039,"Nearby")</x:f>
        <x:v>0</x:v>
      </x:c>
      <x:c r="I1053" s="14" t="n">
        <x:f>COUNTIFS('Unit details'!$B$4039:$B$4039,$A1053,'Unit details'!$V$4039:$V$4039,$A1053&amp;" — "&amp;$B1053,'Unit details'!$H$4039:$H$4039,"Current")</x:f>
        <x:v>0</x:v>
      </x:c>
      <x:c r="J1053" s="14" t="n">
        <x:f>SUMIFS('Unit details'!$Y$4039:$Y$4039,'Unit details'!$B$4039:$B$4039,$A1053,'Unit details'!$V$4039:$V$4039,$A1053&amp;" — "&amp;$B1053,'Unit details'!$H$4039:$H$4039,"Future")</x:f>
        <x:v>0</x:v>
      </x:c>
      <x:c r="K1053" s="14" t="n">
        <x:f>COUNTIFS('Unit details'!$B$4039:$B$4039,$A1053,'Unit details'!$V$4039:$V$4039,$A1053&amp;" — "&amp;$B1053,'Unit details'!$H$4039:$H$4039,"Uncertain")</x:f>
        <x:v>0</x:v>
      </x:c>
      <x:c r="L1053" s="15" t="str">
        <x:v>Identified from current advertising; named scheme does not itself establish any exact number of vacant units.</x:v>
      </x:c>
      <x:c r="M1053" s="15" t="str">
        <x:v>https://www.zoopla.co.uk/to-rent/commercial/details/71784242/</x:v>
      </x:c>
      <x:c r="N1053" s="15" t="str">
        <x:v>https://www.rightmove.co.uk/properties/759309642969760#/?channel=COM_LET</x:v>
      </x:c>
    </x:row>
    <x:row r="1054" ht="42" customHeight="1">
      <x:c r="A1054" s="15" t="str">
        <x:v>Hatfield</x:v>
      </x:c>
      <x:c r="B1054" s="15" t="str">
        <x:v>Standalone: Pegasus 2, 162 Great North Road, Hatfield, Hertfordshire AL9</x:v>
      </x:c>
      <x:c r="C1054" s="15" t="str">
        <x:v>Hatfield</x:v>
      </x:c>
      <x:c r="D1054" s="14" t="n">
        <x:v>41560</x:v>
      </x:c>
      <x:c r="E1054" s="30" t="str">
        <x:v>Town</x:v>
      </x:c>
      <x:c r="F1054" s="30" t="str">
        <x:v>Standalone / other premises</x:v>
      </x:c>
      <x:c r="G1054" s="14" t="n">
        <x:f>COUNTIFS('Unit details'!$B$4039:$B$4039,$A1054,'Unit details'!$V$4039:$V$4039,$A1054&amp;" — "&amp;$B1054,'Unit details'!$H$4039:$H$4039,"Current",'Unit details'!$E$4039:$E$4039,"Town")</x:f>
        <x:v>0</x:v>
      </x:c>
      <x:c r="H1054" s="14" t="n">
        <x:f>COUNTIFS('Unit details'!$B$4039:$B$4039,$A1054,'Unit details'!$V$4039:$V$4039,$A1054&amp;" — "&amp;$B1054,'Unit details'!$H$4039:$H$4039,"Current",'Unit details'!$E$4039:$E$4039,"Nearby")</x:f>
        <x:v>0</x:v>
      </x:c>
      <x:c r="I1054" s="14" t="n">
        <x:f>COUNTIFS('Unit details'!$B$4039:$B$4039,$A1054,'Unit details'!$V$4039:$V$4039,$A1054&amp;" — "&amp;$B1054,'Unit details'!$H$4039:$H$4039,"Current")</x:f>
        <x:v>0</x:v>
      </x:c>
      <x:c r="J1054" s="14" t="n">
        <x:f>SUMIFS('Unit details'!$Y$4039:$Y$4039,'Unit details'!$B$4039:$B$4039,$A1054,'Unit details'!$V$4039:$V$4039,$A1054&amp;" — "&amp;$B1054,'Unit details'!$H$4039:$H$4039,"Future")</x:f>
        <x:v>0</x:v>
      </x:c>
      <x:c r="K1054" s="14" t="n">
        <x:f>COUNTIFS('Unit details'!$B$4039:$B$4039,$A1054,'Unit details'!$V$4039:$V$4039,$A1054&amp;" — "&amp;$B1054,'Unit details'!$H$4039:$H$4039,"Uncertain")</x:f>
        <x:v>0</x:v>
      </x:c>
      <x:c r="L1054" s="15" t="str">
        <x:v>Identified from current advertising; named scheme does not itself establish any exact number of vacant units.</x:v>
      </x:c>
      <x:c r="M1054" s="15" t="str">
        <x:v>https://www.zoopla.co.uk/to-rent/commercial/details/71893112/</x:v>
      </x:c>
      <x:c r="N1054" s="15" t="str">
        <x:v>https://www.rightmove.co.uk/properties/759309657656785#/?channel=COM_LET</x:v>
      </x:c>
    </x:row>
    <x:row r="1055" ht="42" customHeight="1">
      <x:c r="A1055" s="15" t="str">
        <x:v>Hatfield</x:v>
      </x:c>
      <x:c r="B1055" s="15" t="str">
        <x:v>Standalone: Sparrows Lane, Hatfield Heath CM22</x:v>
      </x:c>
      <x:c r="C1055" s="15" t="str">
        <x:v>Hatfield</x:v>
      </x:c>
      <x:c r="D1055" s="14" t="n">
        <x:v>41560</x:v>
      </x:c>
      <x:c r="E1055" s="30" t="str">
        <x:v>Town</x:v>
      </x:c>
      <x:c r="F1055" s="30" t="str">
        <x:v>Standalone / other premises</x:v>
      </x:c>
      <x:c r="G1055" s="14" t="n">
        <x:f>COUNTIFS('Unit details'!$B$4039:$B$4039,$A1055,'Unit details'!$V$4039:$V$4039,$A1055&amp;" — "&amp;$B1055,'Unit details'!$H$4039:$H$4039,"Current",'Unit details'!$E$4039:$E$4039,"Town")</x:f>
        <x:v>0</x:v>
      </x:c>
      <x:c r="H1055" s="14" t="n">
        <x:f>COUNTIFS('Unit details'!$B$4039:$B$4039,$A1055,'Unit details'!$V$4039:$V$4039,$A1055&amp;" — "&amp;$B1055,'Unit details'!$H$4039:$H$4039,"Current",'Unit details'!$E$4039:$E$4039,"Nearby")</x:f>
        <x:v>0</x:v>
      </x:c>
      <x:c r="I1055" s="14" t="n">
        <x:f>COUNTIFS('Unit details'!$B$4039:$B$4039,$A1055,'Unit details'!$V$4039:$V$4039,$A1055&amp;" — "&amp;$B1055,'Unit details'!$H$4039:$H$4039,"Current")</x:f>
        <x:v>0</x:v>
      </x:c>
      <x:c r="J1055" s="14" t="n">
        <x:f>SUMIFS('Unit details'!$Y$4039:$Y$4039,'Unit details'!$B$4039:$B$4039,$A1055,'Unit details'!$V$4039:$V$4039,$A1055&amp;" — "&amp;$B1055,'Unit details'!$H$4039:$H$4039,"Future")</x:f>
        <x:v>0</x:v>
      </x:c>
      <x:c r="K1055" s="14" t="n">
        <x:f>COUNTIFS('Unit details'!$B$4039:$B$4039,$A1055,'Unit details'!$V$4039:$V$4039,$A1055&amp;" — "&amp;$B1055,'Unit details'!$H$4039:$H$4039,"Uncertain")</x:f>
        <x:v>0</x:v>
      </x:c>
      <x:c r="L1055" s="15" t="str">
        <x:v>Identified from current advertising; named scheme does not itself establish any exact number of vacant units.</x:v>
      </x:c>
      <x:c r="M1055" s="15" t="str">
        <x:v>https://www.zoopla.co.uk/to-rent/commercial/details/74575555/</x:v>
      </x:c>
      <x:c r="N1055" s="15" t="str"/>
    </x:row>
    <x:row r="1056" ht="42" customHeight="1">
      <x:c r="A1056" s="15" t="str">
        <x:v>Hatfield</x:v>
      </x:c>
      <x:c r="B1056" s="15" t="str">
        <x:v>Standalone: The Pump House, Parvilles Farm, Sparrows Lane, Hatfield Heath, Essex</x:v>
      </x:c>
      <x:c r="C1056" s="15" t="str">
        <x:v>Hatfield</x:v>
      </x:c>
      <x:c r="D1056" s="14" t="n">
        <x:v>41560</x:v>
      </x:c>
      <x:c r="E1056" s="30" t="str">
        <x:v>Town</x:v>
      </x:c>
      <x:c r="F1056" s="30" t="str">
        <x:v>Standalone / other premises</x:v>
      </x:c>
      <x:c r="G1056" s="14" t="n">
        <x:f>COUNTIFS('Unit details'!$B$4039:$B$4039,$A1056,'Unit details'!$V$4039:$V$4039,$A1056&amp;" — "&amp;$B1056,'Unit details'!$H$4039:$H$4039,"Current",'Unit details'!$E$4039:$E$4039,"Town")</x:f>
        <x:v>0</x:v>
      </x:c>
      <x:c r="H1056" s="14" t="n">
        <x:f>COUNTIFS('Unit details'!$B$4039:$B$4039,$A1056,'Unit details'!$V$4039:$V$4039,$A1056&amp;" — "&amp;$B1056,'Unit details'!$H$4039:$H$4039,"Current",'Unit details'!$E$4039:$E$4039,"Nearby")</x:f>
        <x:v>0</x:v>
      </x:c>
      <x:c r="I1056" s="14" t="n">
        <x:f>COUNTIFS('Unit details'!$B$4039:$B$4039,$A1056,'Unit details'!$V$4039:$V$4039,$A1056&amp;" — "&amp;$B1056,'Unit details'!$H$4039:$H$4039,"Current")</x:f>
        <x:v>0</x:v>
      </x:c>
      <x:c r="J1056" s="14" t="n">
        <x:f>SUMIFS('Unit details'!$Y$4039:$Y$4039,'Unit details'!$B$4039:$B$4039,$A1056,'Unit details'!$V$4039:$V$4039,$A1056&amp;" — "&amp;$B1056,'Unit details'!$H$4039:$H$4039,"Future")</x:f>
        <x:v>0</x:v>
      </x:c>
      <x:c r="K1056" s="14" t="n">
        <x:f>COUNTIFS('Unit details'!$B$4039:$B$4039,$A1056,'Unit details'!$V$4039:$V$4039,$A1056&amp;" — "&amp;$B1056,'Unit details'!$H$4039:$H$4039,"Uncertain")</x:f>
        <x:v>0</x:v>
      </x:c>
      <x:c r="L1056" s="15" t="str">
        <x:v>Identified from current advertising; named scheme does not itself establish any exact number of vacant units.</x:v>
      </x:c>
      <x:c r="M1056" s="15" t="str">
        <x:v>https://www.rightmove.co.uk/properties/781392529768593#/?channel=COM_LET</x:v>
      </x:c>
      <x:c r="N1056" s="15" t="str"/>
    </x:row>
    <x:row r="1057" ht="42" customHeight="1">
      <x:c r="A1057" s="15" t="str">
        <x:v>Hemel Hempstead</x:v>
      </x:c>
      <x:c r="B1057" s="15" t="str">
        <x:v>Standalone / estate not named</x:v>
      </x:c>
      <x:c r="C1057" s="15" t="str">
        <x:v>Kings Langley</x:v>
      </x:c>
      <x:c r="D1057" s="14"/>
      <x:c r="E1057" s="30" t="str">
        <x:v>Nearby</x:v>
      </x:c>
      <x:c r="F1057" s="30" t="str">
        <x:v>Standalone / other premises</x:v>
      </x:c>
      <x:c r="G1057" s="14" t="n">
        <x:f>COUNTIFS('Unit details'!$B$1899:$B$1921,$A1057,'Unit details'!$V$1899:$V$1921,$A1057&amp;" — "&amp;$B1057,'Unit details'!$H$1899:$H$1921,"Current",'Unit details'!$E$1899:$E$1921,"Town")</x:f>
        <x:v>11</x:v>
      </x:c>
      <x:c r="H1057" s="14" t="n">
        <x:f>COUNTIFS('Unit details'!$B$1899:$B$1921,$A1057,'Unit details'!$V$1899:$V$1921,$A1057&amp;" — "&amp;$B1057,'Unit details'!$H$1899:$H$1921,"Current",'Unit details'!$E$1899:$E$1921,"Nearby")</x:f>
        <x:v>1</x:v>
      </x:c>
      <x:c r="I1057" s="14" t="n">
        <x:f>COUNTIFS('Unit details'!$B$1899:$B$1921,$A1057,'Unit details'!$V$1899:$V$1921,$A1057&amp;" — "&amp;$B1057,'Unit details'!$H$1899:$H$1921,"Current")</x:f>
        <x:v>12</x:v>
      </x:c>
      <x:c r="J1057" s="14" t="n">
        <x:f>SUMIFS('Unit details'!$Y$1899:$Y$1921,'Unit details'!$B$1899:$B$1921,$A1057,'Unit details'!$V$1899:$V$1921,$A1057&amp;" — "&amp;$B1057,'Unit details'!$H$1899:$H$1921,"Future")</x:f>
        <x:v>2</x:v>
      </x:c>
      <x:c r="K1057" s="14" t="n">
        <x:f>COUNTIFS('Unit details'!$B$1899:$B$1921,$A1057,'Unit details'!$V$1899:$V$1921,$A1057&amp;" — "&amp;$B1057,'Unit details'!$H$1899:$H$1921,"Uncertain")</x:f>
        <x:v>1</x:v>
      </x:c>
      <x:c r="L1057" s="15" t="str">
        <x:v>Identified from marketing. Estate inventory is a minimum of evidenced named areas, not a council stock census.</x:v>
      </x:c>
      <x:c r="M1057" s="15" t="str">
        <x:v>https://www.zoopla.co.uk/to-rent/commercial/details/72717639/</x:v>
      </x:c>
      <x:c r="N1057" s="15" t="str">
        <x:v>https://jaggardmacland.co.uk/properties/unit-4-5-monaco-works-station-road-kings-langley-hertfordshire-wd4-8lq</x:v>
      </x:c>
    </x:row>
    <x:row r="1058" ht="42" customHeight="1">
      <x:c r="A1058" s="15" t="str">
        <x:v>Hemel Hempstead</x:v>
      </x:c>
      <x:c r="B1058" s="15" t="str">
        <x:v>Standalone: Unit 4-5, Monaco Works, Station Road, Kings Langley, Hertfordshire WD4</x:v>
      </x:c>
      <x:c r="C1058" s="15" t="str">
        <x:v>Kings Langley</x:v>
      </x:c>
      <x:c r="D1058" s="14"/>
      <x:c r="E1058" s="30" t="str">
        <x:v>Nearby</x:v>
      </x:c>
      <x:c r="F1058" s="30" t="str">
        <x:v>Standalone / other premises</x:v>
      </x:c>
      <x:c r="G1058" s="14" t="n">
        <x:f>COUNTIFS('Unit details'!$B$4039:$B$4039,$A1058,'Unit details'!$V$4039:$V$4039,$A1058&amp;" — "&amp;$B1058,'Unit details'!$H$4039:$H$4039,"Current",'Unit details'!$E$4039:$E$4039,"Town")</x:f>
        <x:v>0</x:v>
      </x:c>
      <x:c r="H1058" s="14" t="n">
        <x:f>COUNTIFS('Unit details'!$B$4039:$B$4039,$A1058,'Unit details'!$V$4039:$V$4039,$A1058&amp;" — "&amp;$B1058,'Unit details'!$H$4039:$H$4039,"Current",'Unit details'!$E$4039:$E$4039,"Nearby")</x:f>
        <x:v>0</x:v>
      </x:c>
      <x:c r="I1058" s="14" t="n">
        <x:f>COUNTIFS('Unit details'!$B$4039:$B$4039,$A1058,'Unit details'!$V$4039:$V$4039,$A1058&amp;" — "&amp;$B1058,'Unit details'!$H$4039:$H$4039,"Current")</x:f>
        <x:v>0</x:v>
      </x:c>
      <x:c r="J1058" s="14" t="n">
        <x:f>SUMIFS('Unit details'!$Y$4039:$Y$4039,'Unit details'!$B$4039:$B$4039,$A1058,'Unit details'!$V$4039:$V$4039,$A1058&amp;" — "&amp;$B1058,'Unit details'!$H$4039:$H$4039,"Future")</x:f>
        <x:v>0</x:v>
      </x:c>
      <x:c r="K1058" s="14" t="n">
        <x:f>COUNTIFS('Unit details'!$B$4039:$B$4039,$A1058,'Unit details'!$V$4039:$V$4039,$A1058&amp;" — "&amp;$B1058,'Unit details'!$H$4039:$H$4039,"Uncertain")</x:f>
        <x:v>0</x:v>
      </x:c>
      <x:c r="L1058" s="15" t="str">
        <x:v>Identified from current advertising; named scheme does not itself establish any exact number of vacant units.</x:v>
      </x:c>
      <x:c r="M1058" s="15" t="str">
        <x:v>https://www.zoopla.co.uk/to-rent/commercial/details/72717639/</x:v>
      </x:c>
      <x:c r="N1058" s="15" t="str">
        <x:v>https://jaggardmacland.co.uk/properties/unit-4-5-monaco-works-station-road-kings-langley-hertfordshire-wd4-8lq</x:v>
      </x:c>
    </x:row>
    <x:row r="1059" ht="42" customHeight="1">
      <x:c r="A1059" s="15" t="str">
        <x:v>Hemel Hempstead</x:v>
      </x:c>
      <x:c r="B1059" s="15" t="str">
        <x:v>Chancerygate Business Centre</x:v>
      </x:c>
      <x:c r="C1059" s="15" t="str">
        <x:v>Hemel Hempstead</x:v>
      </x:c>
      <x:c r="D1059" s="14" t="n">
        <x:v>95985</x:v>
      </x:c>
      <x:c r="E1059" s="30" t="str">
        <x:v>Town</x:v>
      </x:c>
      <x:c r="F1059" s="30" t="str">
        <x:v>Estate / grouped industrial area</x:v>
      </x:c>
      <x:c r="G1059" s="14" t="n">
        <x:f>COUNTIFS('Unit details'!$B$1900:$B$1900,$A1059,'Unit details'!$V$1900:$V$1900,$A1059&amp;" — "&amp;$B1059,'Unit details'!$H$1900:$H$1900,"Current",'Unit details'!$E$1900:$E$1900,"Town")</x:f>
        <x:v>1</x:v>
      </x:c>
      <x:c r="H1059" s="14" t="n">
        <x:f>COUNTIFS('Unit details'!$B$1900:$B$1900,$A1059,'Unit details'!$V$1900:$V$1900,$A1059&amp;" — "&amp;$B1059,'Unit details'!$H$1900:$H$1900,"Current",'Unit details'!$E$1900:$E$1900,"Nearby")</x:f>
        <x:v>0</x:v>
      </x:c>
      <x:c r="I1059" s="14" t="n">
        <x:f>COUNTIFS('Unit details'!$B$1900:$B$1900,$A1059,'Unit details'!$V$1900:$V$1900,$A1059&amp;" — "&amp;$B1059,'Unit details'!$H$1900:$H$1900,"Current")</x:f>
        <x:v>1</x:v>
      </x:c>
      <x:c r="J1059" s="14" t="n">
        <x:f>SUMIFS('Unit details'!$Y$1900:$Y$1900,'Unit details'!$B$1900:$B$1900,$A1059,'Unit details'!$V$1900:$V$1900,$A1059&amp;" — "&amp;$B1059,'Unit details'!$H$1900:$H$1900,"Future")</x:f>
        <x:v>0</x:v>
      </x:c>
      <x:c r="K1059" s="14" t="n">
        <x:f>COUNTIFS('Unit details'!$B$1900:$B$1900,$A1059,'Unit details'!$V$1900:$V$1900,$A1059&amp;" — "&amp;$B1059,'Unit details'!$H$1900:$H$1900,"Uncertain")</x:f>
        <x:v>0</x:v>
      </x:c>
      <x:c r="L1059" s="15" t="str">
        <x:v>Identified from current advertising; named scheme does not itself establish any exact number of vacant units.</x:v>
      </x:c>
      <x:c r="M1059" s="15" t="str">
        <x:v>https://www.zoopla.co.uk/to-rent/commercial/details/73071302/</x:v>
      </x:c>
      <x:c r="N1059" s="15" t="str">
        <x:v>https://www.rightmove.co.uk/properties/760724322813025#/?channel=COM_LET</x:v>
      </x:c>
    </x:row>
    <x:row r="1060" ht="62" customHeight="1">
      <x:c r="A1060" s="15" t="str">
        <x:v>Hemel Hempstead</x:v>
      </x:c>
      <x:c r="B1060" s="15" t="str">
        <x:v>Chevron Industrial Estate</x:v>
      </x:c>
      <x:c r="C1060" s="15" t="str">
        <x:v>Hemel Hempstead</x:v>
      </x:c>
      <x:c r="D1060" s="14" t="n">
        <x:v>95985</x:v>
      </x:c>
      <x:c r="E1060" s="30" t="str">
        <x:v>Town</x:v>
      </x:c>
      <x:c r="F1060" s="30" t="str">
        <x:v>Estate / grouped industrial area</x:v>
      </x:c>
      <x:c r="G1060" s="14" t="n">
        <x:f>COUNTIFS('Unit details'!$B$1901:$B$1901,$A1060,'Unit details'!$V$1901:$V$1901,$A1060&amp;" — "&amp;$B1060,'Unit details'!$H$1901:$H$1901,"Current",'Unit details'!$E$1901:$E$1901,"Town")</x:f>
        <x:v>1</x:v>
      </x:c>
      <x:c r="H1060" s="14" t="n">
        <x:f>COUNTIFS('Unit details'!$B$1901:$B$1901,$A1060,'Unit details'!$V$1901:$V$1901,$A1060&amp;" — "&amp;$B1060,'Unit details'!$H$1901:$H$1901,"Current",'Unit details'!$E$1901:$E$1901,"Nearby")</x:f>
        <x:v>0</x:v>
      </x:c>
      <x:c r="I1060" s="14" t="n">
        <x:f>COUNTIFS('Unit details'!$B$1901:$B$1901,$A1060,'Unit details'!$V$1901:$V$1901,$A1060&amp;" — "&amp;$B1060,'Unit details'!$H$1901:$H$1901,"Current")</x:f>
        <x:v>1</x:v>
      </x:c>
      <x:c r="J1060" s="14" t="n">
        <x:f>SUMIFS('Unit details'!$Y$1901:$Y$1901,'Unit details'!$B$1901:$B$1901,$A1060,'Unit details'!$V$1901:$V$1901,$A1060&amp;" — "&amp;$B1060,'Unit details'!$H$1901:$H$1901,"Future")</x:f>
        <x:v>0</x:v>
      </x:c>
      <x:c r="K1060" s="14" t="n">
        <x:f>COUNTIFS('Unit details'!$B$1901:$B$1901,$A1060,'Unit details'!$V$1901:$V$1901,$A1060&amp;" — "&amp;$B1060,'Unit details'!$H$1901:$H$1901,"Uncertain")</x:f>
        <x:v>0</x:v>
      </x:c>
      <x:c r="L1060" s="15" t="str">
        <x:v>Identified from current advertising; named scheme does not itself establish any exact number of vacant units.</x:v>
      </x:c>
      <x:c r="M1060" s="15" t="str">
        <x:v>https://www.zoopla.co.uk/to-rent/commercial/details/71343638/</x:v>
      </x:c>
      <x:c r="N1060" s="15" t="str">
        <x:v>https://www.rightmove.co.uk/properties/742835362714689#/?channel=COM_LET
https://www.rightmove.co.uk/properties/773350237052960#/?channel=COM_LET</x:v>
      </x:c>
    </x:row>
    <x:row r="1061" ht="62" customHeight="1">
      <x:c r="A1061" s="15" t="str">
        <x:v>Hemel Hempstead</x:v>
      </x:c>
      <x:c r="B1061" s="15" t="str">
        <x:v>Hemel Business Park</x:v>
      </x:c>
      <x:c r="C1061" s="15" t="str">
        <x:v>Hemel Hempstead</x:v>
      </x:c>
      <x:c r="D1061" s="14" t="n">
        <x:v>95985</x:v>
      </x:c>
      <x:c r="E1061" s="30" t="str">
        <x:v>Town</x:v>
      </x:c>
      <x:c r="F1061" s="30" t="str">
        <x:v>Estate / grouped industrial area</x:v>
      </x:c>
      <x:c r="G1061" s="14" t="n">
        <x:f>COUNTIFS('Unit details'!$B$1902:$B$1903,$A1061,'Unit details'!$V$1902:$V$1903,$A1061&amp;" — "&amp;$B1061,'Unit details'!$H$1902:$H$1903,"Current",'Unit details'!$E$1902:$E$1903,"Town")</x:f>
        <x:v>2</x:v>
      </x:c>
      <x:c r="H1061" s="14" t="n">
        <x:f>COUNTIFS('Unit details'!$B$1902:$B$1903,$A1061,'Unit details'!$V$1902:$V$1903,$A1061&amp;" — "&amp;$B1061,'Unit details'!$H$1902:$H$1903,"Current",'Unit details'!$E$1902:$E$1903,"Nearby")</x:f>
        <x:v>0</x:v>
      </x:c>
      <x:c r="I1061" s="14" t="n">
        <x:f>COUNTIFS('Unit details'!$B$1902:$B$1903,$A1061,'Unit details'!$V$1902:$V$1903,$A1061&amp;" — "&amp;$B1061,'Unit details'!$H$1902:$H$1903,"Current")</x:f>
        <x:v>2</x:v>
      </x:c>
      <x:c r="J1061" s="14" t="n">
        <x:f>SUMIFS('Unit details'!$Y$1902:$Y$1903,'Unit details'!$B$1902:$B$1903,$A1061,'Unit details'!$V$1902:$V$1903,$A1061&amp;" — "&amp;$B1061,'Unit details'!$H$1902:$H$1903,"Future")</x:f>
        <x:v>0</x:v>
      </x:c>
      <x:c r="K1061" s="14" t="n">
        <x:f>COUNTIFS('Unit details'!$B$1902:$B$1903,$A1061,'Unit details'!$V$1902:$V$1903,$A1061&amp;" — "&amp;$B1061,'Unit details'!$H$1902:$H$1903,"Uncertain")</x:f>
        <x:v>0</x:v>
      </x:c>
      <x:c r="L1061" s="15" t="str">
        <x:v>Identified from current advertising; named scheme does not itself establish any exact number of vacant units.</x:v>
      </x:c>
      <x:c r="M1061" s="15" t="str">
        <x:v>https://www.zoopla.co.uk/to-rent/commercial/details/73125196/</x:v>
      </x:c>
      <x:c r="N1061" s="15" t="str">
        <x:v>https://www.rightmove.co.uk/properties/750931388498049#/?channel=COM_LET
https://www.rightmove.co.uk/properties/95091633#/?channel=COM_LET</x:v>
      </x:c>
    </x:row>
    <x:row r="1062" ht="42" customHeight="1">
      <x:c r="A1062" s="15" t="str">
        <x:v>Hemel Hempstead</x:v>
      </x:c>
      <x:c r="B1062" s="15" t="str">
        <x:v>Heron Business Park</x:v>
      </x:c>
      <x:c r="C1062" s="15" t="str">
        <x:v>Hemel Hempstead</x:v>
      </x:c>
      <x:c r="D1062" s="14" t="n">
        <x:v>95985</x:v>
      </x:c>
      <x:c r="E1062" s="30" t="str">
        <x:v>Town</x:v>
      </x:c>
      <x:c r="F1062" s="30" t="str">
        <x:v>Estate / grouped industrial area</x:v>
      </x:c>
      <x:c r="G1062" s="14" t="n">
        <x:f>COUNTIFS('Unit details'!$B$1904:$B$1904,$A1062,'Unit details'!$V$1904:$V$1904,$A1062&amp;" — "&amp;$B1062,'Unit details'!$H$1904:$H$1904,"Current",'Unit details'!$E$1904:$E$1904,"Town")</x:f>
        <x:v>1</x:v>
      </x:c>
      <x:c r="H1062" s="14" t="n">
        <x:f>COUNTIFS('Unit details'!$B$1904:$B$1904,$A1062,'Unit details'!$V$1904:$V$1904,$A1062&amp;" — "&amp;$B1062,'Unit details'!$H$1904:$H$1904,"Current",'Unit details'!$E$1904:$E$1904,"Nearby")</x:f>
        <x:v>0</x:v>
      </x:c>
      <x:c r="I1062" s="14" t="n">
        <x:f>COUNTIFS('Unit details'!$B$1904:$B$1904,$A1062,'Unit details'!$V$1904:$V$1904,$A1062&amp;" — "&amp;$B1062,'Unit details'!$H$1904:$H$1904,"Current")</x:f>
        <x:v>1</x:v>
      </x:c>
      <x:c r="J1062" s="14" t="n">
        <x:f>SUMIFS('Unit details'!$Y$1904:$Y$1904,'Unit details'!$B$1904:$B$1904,$A1062,'Unit details'!$V$1904:$V$1904,$A1062&amp;" — "&amp;$B1062,'Unit details'!$H$1904:$H$1904,"Future")</x:f>
        <x:v>0</x:v>
      </x:c>
      <x:c r="K1062" s="14" t="n">
        <x:f>COUNTIFS('Unit details'!$B$1904:$B$1904,$A1062,'Unit details'!$V$1904:$V$1904,$A1062&amp;" — "&amp;$B1062,'Unit details'!$H$1904:$H$1904,"Uncertain")</x:f>
        <x:v>0</x:v>
      </x:c>
      <x:c r="L1062" s="15" t="str">
        <x:v>Identified from current advertising; named scheme does not itself establish any exact number of vacant units.</x:v>
      </x:c>
      <x:c r="M1062" s="15" t="str">
        <x:v>https://www.zoopla.co.uk/to-rent/commercial/details/72730969/</x:v>
      </x:c>
      <x:c r="N1062" s="15" t="str">
        <x:v>https://www.rightmove.co.uk/properties/760724526364369#/?channel=COM_LET</x:v>
      </x:c>
    </x:row>
    <x:row r="1063" ht="62" customHeight="1">
      <x:c r="A1063" s="15" t="str">
        <x:v>Hemel Hempstead</x:v>
      </x:c>
      <x:c r="B1063" s="15" t="str">
        <x:v>McDonald Business Park</x:v>
      </x:c>
      <x:c r="C1063" s="15" t="str">
        <x:v>Hemel Hempstead</x:v>
      </x:c>
      <x:c r="D1063" s="14" t="n">
        <x:v>95985</x:v>
      </x:c>
      <x:c r="E1063" s="30" t="str">
        <x:v>Town</x:v>
      </x:c>
      <x:c r="F1063" s="30" t="str">
        <x:v>Estate / grouped industrial area</x:v>
      </x:c>
      <x:c r="G1063" s="14" t="n">
        <x:f>COUNTIFS('Unit details'!$B$1905:$B$1907,$A1063,'Unit details'!$V$1905:$V$1907,$A1063&amp;" — "&amp;$B1063,'Unit details'!$H$1905:$H$1907,"Current",'Unit details'!$E$1905:$E$1907,"Town")</x:f>
        <x:v>3</x:v>
      </x:c>
      <x:c r="H1063" s="14" t="n">
        <x:f>COUNTIFS('Unit details'!$B$1905:$B$1907,$A1063,'Unit details'!$V$1905:$V$1907,$A1063&amp;" — "&amp;$B1063,'Unit details'!$H$1905:$H$1907,"Current",'Unit details'!$E$1905:$E$1907,"Nearby")</x:f>
        <x:v>0</x:v>
      </x:c>
      <x:c r="I1063" s="14" t="n">
        <x:f>COUNTIFS('Unit details'!$B$1905:$B$1907,$A1063,'Unit details'!$V$1905:$V$1907,$A1063&amp;" — "&amp;$B1063,'Unit details'!$H$1905:$H$1907,"Current")</x:f>
        <x:v>3</x:v>
      </x:c>
      <x:c r="J1063" s="14" t="n">
        <x:f>SUMIFS('Unit details'!$Y$1905:$Y$1907,'Unit details'!$B$1905:$B$1907,$A1063,'Unit details'!$V$1905:$V$1907,$A1063&amp;" — "&amp;$B1063,'Unit details'!$H$1905:$H$1907,"Future")</x:f>
        <x:v>0</x:v>
      </x:c>
      <x:c r="K1063" s="14" t="n">
        <x:f>COUNTIFS('Unit details'!$B$1905:$B$1907,$A1063,'Unit details'!$V$1905:$V$1907,$A1063&amp;" — "&amp;$B1063,'Unit details'!$H$1905:$H$1907,"Uncertain")</x:f>
        <x:v>0</x:v>
      </x:c>
      <x:c r="L1063" s="15" t="str">
        <x:v>Identified from current advertising; named scheme does not itself establish any exact number of vacant units.</x:v>
      </x:c>
      <x:c r="M1063" s="15" t="str">
        <x:v>https://www.rightmove.co.uk/properties/719246829597232#/?channel=COM_LET</x:v>
      </x:c>
      <x:c r="N1063" s="15" t="str">
        <x:v>https://www.rightmove.co.uk/properties/719246833791041#/?channel=COM_LET
https://www.rightmove.co.uk/properties/719246838129761#/?channel=COM_LET</x:v>
      </x:c>
    </x:row>
    <x:row r="1064" ht="42" customHeight="1">
      <x:c r="A1064" s="15" t="str">
        <x:v>Hemel Hempstead</x:v>
      </x:c>
      <x:c r="B1064" s="15" t="str">
        <x:v>Standalone: 1 Paradise, Hemel Hempstead, HP2 4TF</x:v>
      </x:c>
      <x:c r="C1064" s="15" t="str">
        <x:v>Hemel Hempstead</x:v>
      </x:c>
      <x:c r="D1064" s="14" t="n">
        <x:v>95985</x:v>
      </x:c>
      <x:c r="E1064" s="30" t="str">
        <x:v>Town</x:v>
      </x:c>
      <x:c r="F1064" s="30" t="str">
        <x:v>Standalone / other premises</x:v>
      </x:c>
      <x:c r="G1064" s="14" t="n">
        <x:f>COUNTIFS('Unit details'!$B$4039:$B$4039,$A1064,'Unit details'!$V$4039:$V$4039,$A1064&amp;" — "&amp;$B1064,'Unit details'!$H$4039:$H$4039,"Current",'Unit details'!$E$4039:$E$4039,"Town")</x:f>
        <x:v>0</x:v>
      </x:c>
      <x:c r="H1064" s="14" t="n">
        <x:f>COUNTIFS('Unit details'!$B$4039:$B$4039,$A1064,'Unit details'!$V$4039:$V$4039,$A1064&amp;" — "&amp;$B1064,'Unit details'!$H$4039:$H$4039,"Current",'Unit details'!$E$4039:$E$4039,"Nearby")</x:f>
        <x:v>0</x:v>
      </x:c>
      <x:c r="I1064" s="14" t="n">
        <x:f>COUNTIFS('Unit details'!$B$4039:$B$4039,$A1064,'Unit details'!$V$4039:$V$4039,$A1064&amp;" — "&amp;$B1064,'Unit details'!$H$4039:$H$4039,"Current")</x:f>
        <x:v>0</x:v>
      </x:c>
      <x:c r="J1064" s="14" t="n">
        <x:f>SUMIFS('Unit details'!$Y$4039:$Y$4039,'Unit details'!$B$4039:$B$4039,$A1064,'Unit details'!$V$4039:$V$4039,$A1064&amp;" — "&amp;$B1064,'Unit details'!$H$4039:$H$4039,"Future")</x:f>
        <x:v>0</x:v>
      </x:c>
      <x:c r="K1064" s="14" t="n">
        <x:f>COUNTIFS('Unit details'!$B$4039:$B$4039,$A1064,'Unit details'!$V$4039:$V$4039,$A1064&amp;" — "&amp;$B1064,'Unit details'!$H$4039:$H$4039,"Uncertain")</x:f>
        <x:v>0</x:v>
      </x:c>
      <x:c r="L1064" s="15" t="str">
        <x:v>Identified from current advertising; named scheme does not itself establish any exact number of vacant units.</x:v>
      </x:c>
      <x:c r="M1064" s="15" t="str">
        <x:v>https://www.zoopla.co.uk/to-rent/commercial/details/73667734/</x:v>
      </x:c>
      <x:c r="N1064" s="15" t="str">
        <x:v>https://www.rightmove.co.uk/properties/772194385517696#/?channel=COM_LET</x:v>
      </x:c>
    </x:row>
    <x:row r="1065" ht="42" customHeight="1">
      <x:c r="A1065" s="15" t="str">
        <x:v>Hemel Hempstead</x:v>
      </x:c>
      <x:c r="B1065" s="15" t="str">
        <x:v>Standalone: 3 Hall Road, Maylands Wood Estate, Hemel Hempstead, HP2 7BH</x:v>
      </x:c>
      <x:c r="C1065" s="15" t="str">
        <x:v>Hemel Hempstead</x:v>
      </x:c>
      <x:c r="D1065" s="14" t="n">
        <x:v>95985</x:v>
      </x:c>
      <x:c r="E1065" s="30" t="str">
        <x:v>Town</x:v>
      </x:c>
      <x:c r="F1065" s="30" t="str">
        <x:v>Standalone / other premises</x:v>
      </x:c>
      <x:c r="G1065" s="14" t="n">
        <x:f>COUNTIFS('Unit details'!$B$4039:$B$4039,$A1065,'Unit details'!$V$4039:$V$4039,$A1065&amp;" — "&amp;$B1065,'Unit details'!$H$4039:$H$4039,"Current",'Unit details'!$E$4039:$E$4039,"Town")</x:f>
        <x:v>0</x:v>
      </x:c>
      <x:c r="H1065" s="14" t="n">
        <x:f>COUNTIFS('Unit details'!$B$4039:$B$4039,$A1065,'Unit details'!$V$4039:$V$4039,$A1065&amp;" — "&amp;$B1065,'Unit details'!$H$4039:$H$4039,"Current",'Unit details'!$E$4039:$E$4039,"Nearby")</x:f>
        <x:v>0</x:v>
      </x:c>
      <x:c r="I1065" s="14" t="n">
        <x:f>COUNTIFS('Unit details'!$B$4039:$B$4039,$A1065,'Unit details'!$V$4039:$V$4039,$A1065&amp;" — "&amp;$B1065,'Unit details'!$H$4039:$H$4039,"Current")</x:f>
        <x:v>0</x:v>
      </x:c>
      <x:c r="J1065" s="14" t="n">
        <x:f>SUMIFS('Unit details'!$Y$4039:$Y$4039,'Unit details'!$B$4039:$B$4039,$A1065,'Unit details'!$V$4039:$V$4039,$A1065&amp;" — "&amp;$B1065,'Unit details'!$H$4039:$H$4039,"Future")</x:f>
        <x:v>0</x:v>
      </x:c>
      <x:c r="K1065" s="14" t="n">
        <x:f>COUNTIFS('Unit details'!$B$4039:$B$4039,$A1065,'Unit details'!$V$4039:$V$4039,$A1065&amp;" — "&amp;$B1065,'Unit details'!$H$4039:$H$4039,"Uncertain")</x:f>
        <x:v>0</x:v>
      </x:c>
      <x:c r="L1065" s="15" t="str">
        <x:v>Identified from current advertising; named scheme does not itself establish any exact number of vacant units.</x:v>
      </x:c>
      <x:c r="M1065" s="15" t="str">
        <x:v>https://www.rightmove.co.uk/properties/738999663317376#/?channel=COM_LET</x:v>
      </x:c>
      <x:c r="N1065" s="15" t="str"/>
    </x:row>
    <x:row r="1066" ht="42" customHeight="1">
      <x:c r="A1066" s="15" t="str">
        <x:v>Hemel Hempstead</x:v>
      </x:c>
      <x:c r="B1066" s="15" t="str">
        <x:v>Standalone: 4 Hall Road, Maylands Wood Estate, Hemel Hempstead, HP2 7BH</x:v>
      </x:c>
      <x:c r="C1066" s="15" t="str">
        <x:v>Hemel Hempstead</x:v>
      </x:c>
      <x:c r="D1066" s="14" t="n">
        <x:v>95985</x:v>
      </x:c>
      <x:c r="E1066" s="30" t="str">
        <x:v>Town</x:v>
      </x:c>
      <x:c r="F1066" s="30" t="str">
        <x:v>Standalone / other premises</x:v>
      </x:c>
      <x:c r="G1066" s="14" t="n">
        <x:f>COUNTIFS('Unit details'!$B$4039:$B$4039,$A1066,'Unit details'!$V$4039:$V$4039,$A1066&amp;" — "&amp;$B1066,'Unit details'!$H$4039:$H$4039,"Current",'Unit details'!$E$4039:$E$4039,"Town")</x:f>
        <x:v>0</x:v>
      </x:c>
      <x:c r="H1066" s="14" t="n">
        <x:f>COUNTIFS('Unit details'!$B$4039:$B$4039,$A1066,'Unit details'!$V$4039:$V$4039,$A1066&amp;" — "&amp;$B1066,'Unit details'!$H$4039:$H$4039,"Current",'Unit details'!$E$4039:$E$4039,"Nearby")</x:f>
        <x:v>0</x:v>
      </x:c>
      <x:c r="I1066" s="14" t="n">
        <x:f>COUNTIFS('Unit details'!$B$4039:$B$4039,$A1066,'Unit details'!$V$4039:$V$4039,$A1066&amp;" — "&amp;$B1066,'Unit details'!$H$4039:$H$4039,"Current")</x:f>
        <x:v>0</x:v>
      </x:c>
      <x:c r="J1066" s="14" t="n">
        <x:f>SUMIFS('Unit details'!$Y$4039:$Y$4039,'Unit details'!$B$4039:$B$4039,$A1066,'Unit details'!$V$4039:$V$4039,$A1066&amp;" — "&amp;$B1066,'Unit details'!$H$4039:$H$4039,"Future")</x:f>
        <x:v>0</x:v>
      </x:c>
      <x:c r="K1066" s="14" t="n">
        <x:f>COUNTIFS('Unit details'!$B$4039:$B$4039,$A1066,'Unit details'!$V$4039:$V$4039,$A1066&amp;" — "&amp;$B1066,'Unit details'!$H$4039:$H$4039,"Uncertain")</x:f>
        <x:v>0</x:v>
      </x:c>
      <x:c r="L1066" s="15" t="str">
        <x:v>Identified from current advertising; named scheme does not itself establish any exact number of vacant units.</x:v>
      </x:c>
      <x:c r="M1066" s="15" t="str">
        <x:v>https://www.rightmove.co.uk/properties/769645267865040#/?channel=COM_LET</x:v>
      </x:c>
      <x:c r="N1066" s="15" t="str"/>
    </x:row>
    <x:row r="1067" ht="42" customHeight="1">
      <x:c r="A1067" s="15" t="str">
        <x:v>Hemel Hempstead</x:v>
      </x:c>
      <x:c r="B1067" s="15" t="str">
        <x:v>Standalone: 9 Bourne End Mills, Upper Bourne End Lane, Hemel Hempstead, HP1 2UJ</x:v>
      </x:c>
      <x:c r="C1067" s="15" t="str">
        <x:v>Hemel Hempstead</x:v>
      </x:c>
      <x:c r="D1067" s="14" t="n">
        <x:v>95985</x:v>
      </x:c>
      <x:c r="E1067" s="30" t="str">
        <x:v>Town</x:v>
      </x:c>
      <x:c r="F1067" s="30" t="str">
        <x:v>Standalone / other premises</x:v>
      </x:c>
      <x:c r="G1067" s="14" t="n">
        <x:f>COUNTIFS('Unit details'!$B$4039:$B$4039,$A1067,'Unit details'!$V$4039:$V$4039,$A1067&amp;" — "&amp;$B1067,'Unit details'!$H$4039:$H$4039,"Current",'Unit details'!$E$4039:$E$4039,"Town")</x:f>
        <x:v>0</x:v>
      </x:c>
      <x:c r="H1067" s="14" t="n">
        <x:f>COUNTIFS('Unit details'!$B$4039:$B$4039,$A1067,'Unit details'!$V$4039:$V$4039,$A1067&amp;" — "&amp;$B1067,'Unit details'!$H$4039:$H$4039,"Current",'Unit details'!$E$4039:$E$4039,"Nearby")</x:f>
        <x:v>0</x:v>
      </x:c>
      <x:c r="I1067" s="14" t="n">
        <x:f>COUNTIFS('Unit details'!$B$4039:$B$4039,$A1067,'Unit details'!$V$4039:$V$4039,$A1067&amp;" — "&amp;$B1067,'Unit details'!$H$4039:$H$4039,"Current")</x:f>
        <x:v>0</x:v>
      </x:c>
      <x:c r="J1067" s="14" t="n">
        <x:f>SUMIFS('Unit details'!$Y$4039:$Y$4039,'Unit details'!$B$4039:$B$4039,$A1067,'Unit details'!$V$4039:$V$4039,$A1067&amp;" — "&amp;$B1067,'Unit details'!$H$4039:$H$4039,"Future")</x:f>
        <x:v>0</x:v>
      </x:c>
      <x:c r="K1067" s="14" t="n">
        <x:f>COUNTIFS('Unit details'!$B$4039:$B$4039,$A1067,'Unit details'!$V$4039:$V$4039,$A1067&amp;" — "&amp;$B1067,'Unit details'!$H$4039:$H$4039,"Uncertain")</x:f>
        <x:v>0</x:v>
      </x:c>
      <x:c r="L1067" s="15" t="str">
        <x:v>Identified from current advertising; named scheme does not itself establish any exact number of vacant units.</x:v>
      </x:c>
      <x:c r="M1067" s="15" t="str">
        <x:v>https://www.rightmove.co.uk/properties/781394440275569#/?channel=COM_LET</x:v>
      </x:c>
      <x:c r="N1067" s="15" t="str"/>
    </x:row>
    <x:row r="1068" ht="62" customHeight="1">
      <x:c r="A1068" s="15" t="str">
        <x:v>Hemel Hempstead</x:v>
      </x:c>
      <x:c r="B1068" s="15" t="str">
        <x:v>Standalone: DC4B Prologis Park, Blossom Way, Hemel Hempstead, HP2 4ZB</x:v>
      </x:c>
      <x:c r="C1068" s="15" t="str">
        <x:v>Hemel Hempstead</x:v>
      </x:c>
      <x:c r="D1068" s="14" t="n">
        <x:v>95985</x:v>
      </x:c>
      <x:c r="E1068" s="30" t="str">
        <x:v>Town</x:v>
      </x:c>
      <x:c r="F1068" s="30" t="str">
        <x:v>Standalone / other premises</x:v>
      </x:c>
      <x:c r="G1068" s="14" t="n">
        <x:f>COUNTIFS('Unit details'!$B$4039:$B$4039,$A1068,'Unit details'!$V$4039:$V$4039,$A1068&amp;" — "&amp;$B1068,'Unit details'!$H$4039:$H$4039,"Current",'Unit details'!$E$4039:$E$4039,"Town")</x:f>
        <x:v>0</x:v>
      </x:c>
      <x:c r="H1068" s="14" t="n">
        <x:f>COUNTIFS('Unit details'!$B$4039:$B$4039,$A1068,'Unit details'!$V$4039:$V$4039,$A1068&amp;" — "&amp;$B1068,'Unit details'!$H$4039:$H$4039,"Current",'Unit details'!$E$4039:$E$4039,"Nearby")</x:f>
        <x:v>0</x:v>
      </x:c>
      <x:c r="I1068" s="14" t="n">
        <x:f>COUNTIFS('Unit details'!$B$4039:$B$4039,$A1068,'Unit details'!$V$4039:$V$4039,$A1068&amp;" — "&amp;$B1068,'Unit details'!$H$4039:$H$4039,"Current")</x:f>
        <x:v>0</x:v>
      </x:c>
      <x:c r="J1068" s="14" t="n">
        <x:f>SUMIFS('Unit details'!$Y$4039:$Y$4039,'Unit details'!$B$4039:$B$4039,$A1068,'Unit details'!$V$4039:$V$4039,$A1068&amp;" — "&amp;$B1068,'Unit details'!$H$4039:$H$4039,"Future")</x:f>
        <x:v>0</x:v>
      </x:c>
      <x:c r="K1068" s="14" t="n">
        <x:f>COUNTIFS('Unit details'!$B$4039:$B$4039,$A1068,'Unit details'!$V$4039:$V$4039,$A1068&amp;" — "&amp;$B1068,'Unit details'!$H$4039:$H$4039,"Uncertain")</x:f>
        <x:v>0</x:v>
      </x:c>
      <x:c r="L1068" s="15" t="str">
        <x:v>Identified from current advertising; named scheme does not itself establish any exact number of vacant units.</x:v>
      </x:c>
      <x:c r="M1068" s="15" t="str">
        <x:v>https://www.zoopla.co.uk/to-rent/commercial/details/74612622/</x:v>
      </x:c>
      <x:c r="N1068" s="15" t="str">
        <x:v>https://www.rightmove.co.uk/properties/763817299236273#/?channel=COM_LET
https://www.rightmove.co.uk/properties/782311445170288#/?channel=COM_LET</x:v>
      </x:c>
    </x:row>
    <x:row r="1069" ht="62" customHeight="1">
      <x:c r="A1069" s="15" t="str">
        <x:v>Hemel Hempstead</x:v>
      </x:c>
      <x:c r="B1069" s="15" t="str">
        <x:v>Standalone: DC4C Prologis Park, Blossom Way, Hemel Hempstead, HP2 4ZB</x:v>
      </x:c>
      <x:c r="C1069" s="15" t="str">
        <x:v>Hemel Hempstead</x:v>
      </x:c>
      <x:c r="D1069" s="14" t="n">
        <x:v>95985</x:v>
      </x:c>
      <x:c r="E1069" s="30" t="str">
        <x:v>Town</x:v>
      </x:c>
      <x:c r="F1069" s="30" t="str">
        <x:v>Standalone / other premises</x:v>
      </x:c>
      <x:c r="G1069" s="14" t="n">
        <x:f>COUNTIFS('Unit details'!$B$4039:$B$4039,$A1069,'Unit details'!$V$4039:$V$4039,$A1069&amp;" — "&amp;$B1069,'Unit details'!$H$4039:$H$4039,"Current",'Unit details'!$E$4039:$E$4039,"Town")</x:f>
        <x:v>0</x:v>
      </x:c>
      <x:c r="H1069" s="14" t="n">
        <x:f>COUNTIFS('Unit details'!$B$4039:$B$4039,$A1069,'Unit details'!$V$4039:$V$4039,$A1069&amp;" — "&amp;$B1069,'Unit details'!$H$4039:$H$4039,"Current",'Unit details'!$E$4039:$E$4039,"Nearby")</x:f>
        <x:v>0</x:v>
      </x:c>
      <x:c r="I1069" s="14" t="n">
        <x:f>COUNTIFS('Unit details'!$B$4039:$B$4039,$A1069,'Unit details'!$V$4039:$V$4039,$A1069&amp;" — "&amp;$B1069,'Unit details'!$H$4039:$H$4039,"Current")</x:f>
        <x:v>0</x:v>
      </x:c>
      <x:c r="J1069" s="14" t="n">
        <x:f>SUMIFS('Unit details'!$Y$4039:$Y$4039,'Unit details'!$B$4039:$B$4039,$A1069,'Unit details'!$V$4039:$V$4039,$A1069&amp;" — "&amp;$B1069,'Unit details'!$H$4039:$H$4039,"Future")</x:f>
        <x:v>0</x:v>
      </x:c>
      <x:c r="K1069" s="14" t="n">
        <x:f>COUNTIFS('Unit details'!$B$4039:$B$4039,$A1069,'Unit details'!$V$4039:$V$4039,$A1069&amp;" — "&amp;$B1069,'Unit details'!$H$4039:$H$4039,"Uncertain")</x:f>
        <x:v>0</x:v>
      </x:c>
      <x:c r="L1069" s="15" t="str">
        <x:v>Identified from current advertising; named scheme does not itself establish any exact number of vacant units.</x:v>
      </x:c>
      <x:c r="M1069" s="15" t="str">
        <x:v>https://www.zoopla.co.uk/to-rent/commercial/details/74612828/</x:v>
      </x:c>
      <x:c r="N1069" s="15" t="str">
        <x:v>https://www.rightmove.co.uk/properties/773222266574288#/?channel=COM_LET
https://www.rightmove.co.uk/properties/782313749939905#/?channel=COM_LET</x:v>
      </x:c>
    </x:row>
    <x:row r="1070" ht="42" customHeight="1">
      <x:c r="A1070" s="15" t="str">
        <x:v>Hemel Hempstead</x:v>
      </x:c>
      <x:c r="B1070" s="15" t="str">
        <x:v>Standalone: Maple House, Wood Lane, Hemel Hempstead, HP2 4TL</x:v>
      </x:c>
      <x:c r="C1070" s="15" t="str">
        <x:v>Hemel Hempstead</x:v>
      </x:c>
      <x:c r="D1070" s="14" t="n">
        <x:v>95985</x:v>
      </x:c>
      <x:c r="E1070" s="30" t="str">
        <x:v>Town</x:v>
      </x:c>
      <x:c r="F1070" s="30" t="str">
        <x:v>Standalone / other premises</x:v>
      </x:c>
      <x:c r="G1070" s="14" t="n">
        <x:f>COUNTIFS('Unit details'!$B$4039:$B$4039,$A1070,'Unit details'!$V$4039:$V$4039,$A1070&amp;" — "&amp;$B1070,'Unit details'!$H$4039:$H$4039,"Current",'Unit details'!$E$4039:$E$4039,"Town")</x:f>
        <x:v>0</x:v>
      </x:c>
      <x:c r="H1070" s="14" t="n">
        <x:f>COUNTIFS('Unit details'!$B$4039:$B$4039,$A1070,'Unit details'!$V$4039:$V$4039,$A1070&amp;" — "&amp;$B1070,'Unit details'!$H$4039:$H$4039,"Current",'Unit details'!$E$4039:$E$4039,"Nearby")</x:f>
        <x:v>0</x:v>
      </x:c>
      <x:c r="I1070" s="14" t="n">
        <x:f>COUNTIFS('Unit details'!$B$4039:$B$4039,$A1070,'Unit details'!$V$4039:$V$4039,$A1070&amp;" — "&amp;$B1070,'Unit details'!$H$4039:$H$4039,"Current")</x:f>
        <x:v>0</x:v>
      </x:c>
      <x:c r="J1070" s="14" t="n">
        <x:f>SUMIFS('Unit details'!$Y$4039:$Y$4039,'Unit details'!$B$4039:$B$4039,$A1070,'Unit details'!$V$4039:$V$4039,$A1070&amp;" — "&amp;$B1070,'Unit details'!$H$4039:$H$4039,"Future")</x:f>
        <x:v>0</x:v>
      </x:c>
      <x:c r="K1070" s="14" t="n">
        <x:f>COUNTIFS('Unit details'!$B$4039:$B$4039,$A1070,'Unit details'!$V$4039:$V$4039,$A1070&amp;" — "&amp;$B1070,'Unit details'!$H$4039:$H$4039,"Uncertain")</x:f>
        <x:v>0</x:v>
      </x:c>
      <x:c r="L1070" s="15" t="str">
        <x:v>Identified from current advertising; named scheme does not itself establish any exact number of vacant units.</x:v>
      </x:c>
      <x:c r="M1070" s="15" t="str">
        <x:v>https://www.rightmove.co.uk/properties/779945041774865#/?channel=COM_LET</x:v>
      </x:c>
      <x:c r="N1070" s="15" t="str"/>
    </x:row>
    <x:row r="1071" ht="42" customHeight="1">
      <x:c r="A1071" s="15" t="str">
        <x:v>Hemel Hempstead</x:v>
      </x:c>
      <x:c r="B1071" s="15" t="str">
        <x:v>Standalone: Rear of 112 Piccotts End, Hemel Hempstead</x:v>
      </x:c>
      <x:c r="C1071" s="15" t="str">
        <x:v>Hemel Hempstead</x:v>
      </x:c>
      <x:c r="D1071" s="14" t="n">
        <x:v>95985</x:v>
      </x:c>
      <x:c r="E1071" s="30" t="str">
        <x:v>Town</x:v>
      </x:c>
      <x:c r="F1071" s="30" t="str">
        <x:v>Standalone / other premises</x:v>
      </x:c>
      <x:c r="G1071" s="14" t="n">
        <x:f>COUNTIFS('Unit details'!$B$4039:$B$4039,$A1071,'Unit details'!$V$4039:$V$4039,$A1071&amp;" — "&amp;$B1071,'Unit details'!$H$4039:$H$4039,"Current",'Unit details'!$E$4039:$E$4039,"Town")</x:f>
        <x:v>0</x:v>
      </x:c>
      <x:c r="H1071" s="14" t="n">
        <x:f>COUNTIFS('Unit details'!$B$4039:$B$4039,$A1071,'Unit details'!$V$4039:$V$4039,$A1071&amp;" — "&amp;$B1071,'Unit details'!$H$4039:$H$4039,"Current",'Unit details'!$E$4039:$E$4039,"Nearby")</x:f>
        <x:v>0</x:v>
      </x:c>
      <x:c r="I1071" s="14" t="n">
        <x:f>COUNTIFS('Unit details'!$B$4039:$B$4039,$A1071,'Unit details'!$V$4039:$V$4039,$A1071&amp;" — "&amp;$B1071,'Unit details'!$H$4039:$H$4039,"Current")</x:f>
        <x:v>0</x:v>
      </x:c>
      <x:c r="J1071" s="14" t="n">
        <x:f>SUMIFS('Unit details'!$Y$4039:$Y$4039,'Unit details'!$B$4039:$B$4039,$A1071,'Unit details'!$V$4039:$V$4039,$A1071&amp;" — "&amp;$B1071,'Unit details'!$H$4039:$H$4039,"Future")</x:f>
        <x:v>0</x:v>
      </x:c>
      <x:c r="K1071" s="14" t="n">
        <x:f>COUNTIFS('Unit details'!$B$4039:$B$4039,$A1071,'Unit details'!$V$4039:$V$4039,$A1071&amp;" — "&amp;$B1071,'Unit details'!$H$4039:$H$4039,"Uncertain")</x:f>
        <x:v>0</x:v>
      </x:c>
      <x:c r="L1071" s="15" t="str">
        <x:v>Identified from current advertising; named scheme does not itself establish any exact number of vacant units.</x:v>
      </x:c>
      <x:c r="M1071" s="15" t="str">
        <x:v>https://stimpsons.co.uk/property/383988/</x:v>
      </x:c>
      <x:c r="N1071" s="15" t="str"/>
    </x:row>
    <x:row r="1072" ht="42" customHeight="1">
      <x:c r="A1072" s="15" t="str">
        <x:v>Hemel Hempstead</x:v>
      </x:c>
      <x:c r="B1072" s="15" t="str">
        <x:v>Standalone: Unit 1 Spring Park, Spring Way, Hemel Hempstead, HP2 7ER</x:v>
      </x:c>
      <x:c r="C1072" s="15" t="str">
        <x:v>Hemel Hempstead</x:v>
      </x:c>
      <x:c r="D1072" s="14" t="n">
        <x:v>95985</x:v>
      </x:c>
      <x:c r="E1072" s="30" t="str">
        <x:v>Town</x:v>
      </x:c>
      <x:c r="F1072" s="30" t="str">
        <x:v>Standalone / other premises</x:v>
      </x:c>
      <x:c r="G1072" s="14" t="n">
        <x:f>COUNTIFS('Unit details'!$B$4039:$B$4039,$A1072,'Unit details'!$V$4039:$V$4039,$A1072&amp;" — "&amp;$B1072,'Unit details'!$H$4039:$H$4039,"Current",'Unit details'!$E$4039:$E$4039,"Town")</x:f>
        <x:v>0</x:v>
      </x:c>
      <x:c r="H1072" s="14" t="n">
        <x:f>COUNTIFS('Unit details'!$B$4039:$B$4039,$A1072,'Unit details'!$V$4039:$V$4039,$A1072&amp;" — "&amp;$B1072,'Unit details'!$H$4039:$H$4039,"Current",'Unit details'!$E$4039:$E$4039,"Nearby")</x:f>
        <x:v>0</x:v>
      </x:c>
      <x:c r="I1072" s="14" t="n">
        <x:f>COUNTIFS('Unit details'!$B$4039:$B$4039,$A1072,'Unit details'!$V$4039:$V$4039,$A1072&amp;" — "&amp;$B1072,'Unit details'!$H$4039:$H$4039,"Current")</x:f>
        <x:v>0</x:v>
      </x:c>
      <x:c r="J1072" s="14" t="n">
        <x:f>SUMIFS('Unit details'!$Y$4039:$Y$4039,'Unit details'!$B$4039:$B$4039,$A1072,'Unit details'!$V$4039:$V$4039,$A1072&amp;" — "&amp;$B1072,'Unit details'!$H$4039:$H$4039,"Future")</x:f>
        <x:v>0</x:v>
      </x:c>
      <x:c r="K1072" s="14" t="n">
        <x:f>COUNTIFS('Unit details'!$B$4039:$B$4039,$A1072,'Unit details'!$V$4039:$V$4039,$A1072&amp;" — "&amp;$B1072,'Unit details'!$H$4039:$H$4039,"Uncertain")</x:f>
        <x:v>0</x:v>
      </x:c>
      <x:c r="L1072" s="15" t="str">
        <x:v>Identified from current advertising; named scheme does not itself establish any exact number of vacant units.</x:v>
      </x:c>
      <x:c r="M1072" s="15" t="str">
        <x:v>https://www.rightmove.co.uk/properties/776310608195025#/?channel=COM_LET</x:v>
      </x:c>
      <x:c r="N1072" s="15" t="str"/>
    </x:row>
    <x:row r="1073" ht="42" customHeight="1">
      <x:c r="A1073" s="15" t="str">
        <x:v>Hemel Hempstead</x:v>
      </x:c>
      <x:c r="B1073" s="15" t="str">
        <x:v>Standalone: Unit 11, Bourne End Mills, Hemel Hempstead, HP1 2UJ</x:v>
      </x:c>
      <x:c r="C1073" s="15" t="str">
        <x:v>Hemel Hempstead</x:v>
      </x:c>
      <x:c r="D1073" s="14" t="n">
        <x:v>95985</x:v>
      </x:c>
      <x:c r="E1073" s="30" t="str">
        <x:v>Town</x:v>
      </x:c>
      <x:c r="F1073" s="30" t="str">
        <x:v>Standalone / other premises</x:v>
      </x:c>
      <x:c r="G1073" s="14" t="n">
        <x:f>COUNTIFS('Unit details'!$B$4039:$B$4039,$A1073,'Unit details'!$V$4039:$V$4039,$A1073&amp;" — "&amp;$B1073,'Unit details'!$H$4039:$H$4039,"Current",'Unit details'!$E$4039:$E$4039,"Town")</x:f>
        <x:v>0</x:v>
      </x:c>
      <x:c r="H1073" s="14" t="n">
        <x:f>COUNTIFS('Unit details'!$B$4039:$B$4039,$A1073,'Unit details'!$V$4039:$V$4039,$A1073&amp;" — "&amp;$B1073,'Unit details'!$H$4039:$H$4039,"Current",'Unit details'!$E$4039:$E$4039,"Nearby")</x:f>
        <x:v>0</x:v>
      </x:c>
      <x:c r="I1073" s="14" t="n">
        <x:f>COUNTIFS('Unit details'!$B$4039:$B$4039,$A1073,'Unit details'!$V$4039:$V$4039,$A1073&amp;" — "&amp;$B1073,'Unit details'!$H$4039:$H$4039,"Current")</x:f>
        <x:v>0</x:v>
      </x:c>
      <x:c r="J1073" s="14" t="n">
        <x:f>SUMIFS('Unit details'!$Y$4039:$Y$4039,'Unit details'!$B$4039:$B$4039,$A1073,'Unit details'!$V$4039:$V$4039,$A1073&amp;" — "&amp;$B1073,'Unit details'!$H$4039:$H$4039,"Future")</x:f>
        <x:v>0</x:v>
      </x:c>
      <x:c r="K1073" s="14" t="n">
        <x:f>COUNTIFS('Unit details'!$B$4039:$B$4039,$A1073,'Unit details'!$V$4039:$V$4039,$A1073&amp;" — "&amp;$B1073,'Unit details'!$H$4039:$H$4039,"Uncertain")</x:f>
        <x:v>0</x:v>
      </x:c>
      <x:c r="L1073" s="15" t="str">
        <x:v>Identified from current advertising; named scheme does not itself establish any exact number of vacant units.</x:v>
      </x:c>
      <x:c r="M1073" s="15" t="str">
        <x:v>https://www.rightmove.co.uk/properties/739216019994561#/?channel=COM_LET</x:v>
      </x:c>
      <x:c r="N1073" s="15" t="str"/>
    </x:row>
    <x:row r="1074" ht="42" customHeight="1">
      <x:c r="A1074" s="15" t="str">
        <x:v>Hemel Hempstead</x:v>
      </x:c>
      <x:c r="B1074" s="15" t="str">
        <x:v>Standalone: Unit 2 Cubic Estate, 2 The Cubic Estate, Eastman Way, Hemel Hempstead, HP2 7DU</x:v>
      </x:c>
      <x:c r="C1074" s="15" t="str">
        <x:v>Hemel Hempstead</x:v>
      </x:c>
      <x:c r="D1074" s="14" t="n">
        <x:v>95985</x:v>
      </x:c>
      <x:c r="E1074" s="30" t="str">
        <x:v>Town</x:v>
      </x:c>
      <x:c r="F1074" s="30" t="str">
        <x:v>Standalone / other premises</x:v>
      </x:c>
      <x:c r="G1074" s="14" t="n">
        <x:f>COUNTIFS('Unit details'!$B$4039:$B$4039,$A1074,'Unit details'!$V$4039:$V$4039,$A1074&amp;" — "&amp;$B1074,'Unit details'!$H$4039:$H$4039,"Current",'Unit details'!$E$4039:$E$4039,"Town")</x:f>
        <x:v>0</x:v>
      </x:c>
      <x:c r="H1074" s="14" t="n">
        <x:f>COUNTIFS('Unit details'!$B$4039:$B$4039,$A1074,'Unit details'!$V$4039:$V$4039,$A1074&amp;" — "&amp;$B1074,'Unit details'!$H$4039:$H$4039,"Current",'Unit details'!$E$4039:$E$4039,"Nearby")</x:f>
        <x:v>0</x:v>
      </x:c>
      <x:c r="I1074" s="14" t="n">
        <x:f>COUNTIFS('Unit details'!$B$4039:$B$4039,$A1074,'Unit details'!$V$4039:$V$4039,$A1074&amp;" — "&amp;$B1074,'Unit details'!$H$4039:$H$4039,"Current")</x:f>
        <x:v>0</x:v>
      </x:c>
      <x:c r="J1074" s="14" t="n">
        <x:f>SUMIFS('Unit details'!$Y$4039:$Y$4039,'Unit details'!$B$4039:$B$4039,$A1074,'Unit details'!$V$4039:$V$4039,$A1074&amp;" — "&amp;$B1074,'Unit details'!$H$4039:$H$4039,"Future")</x:f>
        <x:v>0</x:v>
      </x:c>
      <x:c r="K1074" s="14" t="n">
        <x:f>COUNTIFS('Unit details'!$B$4039:$B$4039,$A1074,'Unit details'!$V$4039:$V$4039,$A1074&amp;" — "&amp;$B1074,'Unit details'!$H$4039:$H$4039,"Uncertain")</x:f>
        <x:v>0</x:v>
      </x:c>
      <x:c r="L1074" s="15" t="str">
        <x:v>Identified from current advertising; named scheme does not itself establish any exact number of vacant units.</x:v>
      </x:c>
      <x:c r="M1074" s="15" t="str">
        <x:v>https://www.zoopla.co.uk/to-rent/commercial/details/73413451/</x:v>
      </x:c>
      <x:c r="N1074" s="15" t="str">
        <x:v>https://www.rightmove.co.uk/properties/756958091587889#/?channel=COM_LET</x:v>
      </x:c>
    </x:row>
    <x:row r="1075" ht="42" customHeight="1">
      <x:c r="A1075" s="15" t="str">
        <x:v>Hemel Hempstead</x:v>
      </x:c>
      <x:c r="B1075" s="15" t="str">
        <x:v>Standalone: Unit 2, Kenwood Farm, Hemel Hempstead HP3</x:v>
      </x:c>
      <x:c r="C1075" s="15" t="str">
        <x:v>Hemel Hempstead</x:v>
      </x:c>
      <x:c r="D1075" s="14" t="n">
        <x:v>95985</x:v>
      </x:c>
      <x:c r="E1075" s="30" t="str">
        <x:v>Town</x:v>
      </x:c>
      <x:c r="F1075" s="30" t="str">
        <x:v>Standalone / other premises</x:v>
      </x:c>
      <x:c r="G1075" s="14" t="n">
        <x:f>COUNTIFS('Unit details'!$B$4039:$B$4039,$A1075,'Unit details'!$V$4039:$V$4039,$A1075&amp;" — "&amp;$B1075,'Unit details'!$H$4039:$H$4039,"Current",'Unit details'!$E$4039:$E$4039,"Town")</x:f>
        <x:v>0</x:v>
      </x:c>
      <x:c r="H1075" s="14" t="n">
        <x:f>COUNTIFS('Unit details'!$B$4039:$B$4039,$A1075,'Unit details'!$V$4039:$V$4039,$A1075&amp;" — "&amp;$B1075,'Unit details'!$H$4039:$H$4039,"Current",'Unit details'!$E$4039:$E$4039,"Nearby")</x:f>
        <x:v>0</x:v>
      </x:c>
      <x:c r="I1075" s="14" t="n">
        <x:f>COUNTIFS('Unit details'!$B$4039:$B$4039,$A1075,'Unit details'!$V$4039:$V$4039,$A1075&amp;" — "&amp;$B1075,'Unit details'!$H$4039:$H$4039,"Current")</x:f>
        <x:v>0</x:v>
      </x:c>
      <x:c r="J1075" s="14" t="n">
        <x:f>SUMIFS('Unit details'!$Y$4039:$Y$4039,'Unit details'!$B$4039:$B$4039,$A1075,'Unit details'!$V$4039:$V$4039,$A1075&amp;" — "&amp;$B1075,'Unit details'!$H$4039:$H$4039,"Future")</x:f>
        <x:v>0</x:v>
      </x:c>
      <x:c r="K1075" s="14" t="n">
        <x:f>COUNTIFS('Unit details'!$B$4039:$B$4039,$A1075,'Unit details'!$V$4039:$V$4039,$A1075&amp;" — "&amp;$B1075,'Unit details'!$H$4039:$H$4039,"Uncertain")</x:f>
        <x:v>0</x:v>
      </x:c>
      <x:c r="L1075" s="15" t="str">
        <x:v>Identified from current advertising; named scheme does not itself establish any exact number of vacant units.</x:v>
      </x:c>
      <x:c r="M1075" s="15" t="str">
        <x:v>https://www.zoopla.co.uk/to-rent/commercial/details/73407571/</x:v>
      </x:c>
      <x:c r="N1075" s="15" t="str">
        <x:v>https://www.rightmove.co.uk/properties/756911442659504#/?channel=COM_LET</x:v>
      </x:c>
    </x:row>
    <x:row r="1076" ht="42" customHeight="1">
      <x:c r="A1076" s="15" t="str">
        <x:v>Hemel Hempstead</x:v>
      </x:c>
      <x:c r="B1076" s="15" t="str">
        <x:v>Standalone: Unit 3 Enterprise Way, Maxted Close, Hemel Hempstead, HP2 7YJ</x:v>
      </x:c>
      <x:c r="C1076" s="15" t="str">
        <x:v>Hemel Hempstead</x:v>
      </x:c>
      <x:c r="D1076" s="14" t="n">
        <x:v>95985</x:v>
      </x:c>
      <x:c r="E1076" s="30" t="str">
        <x:v>Town</x:v>
      </x:c>
      <x:c r="F1076" s="30" t="str">
        <x:v>Standalone / other premises</x:v>
      </x:c>
      <x:c r="G1076" s="14" t="n">
        <x:f>COUNTIFS('Unit details'!$B$4039:$B$4039,$A1076,'Unit details'!$V$4039:$V$4039,$A1076&amp;" — "&amp;$B1076,'Unit details'!$H$4039:$H$4039,"Current",'Unit details'!$E$4039:$E$4039,"Town")</x:f>
        <x:v>0</x:v>
      </x:c>
      <x:c r="H1076" s="14" t="n">
        <x:f>COUNTIFS('Unit details'!$B$4039:$B$4039,$A1076,'Unit details'!$V$4039:$V$4039,$A1076&amp;" — "&amp;$B1076,'Unit details'!$H$4039:$H$4039,"Current",'Unit details'!$E$4039:$E$4039,"Nearby")</x:f>
        <x:v>0</x:v>
      </x:c>
      <x:c r="I1076" s="14" t="n">
        <x:f>COUNTIFS('Unit details'!$B$4039:$B$4039,$A1076,'Unit details'!$V$4039:$V$4039,$A1076&amp;" — "&amp;$B1076,'Unit details'!$H$4039:$H$4039,"Current")</x:f>
        <x:v>0</x:v>
      </x:c>
      <x:c r="J1076" s="14" t="n">
        <x:f>SUMIFS('Unit details'!$Y$4039:$Y$4039,'Unit details'!$B$4039:$B$4039,$A1076,'Unit details'!$V$4039:$V$4039,$A1076&amp;" — "&amp;$B1076,'Unit details'!$H$4039:$H$4039,"Future")</x:f>
        <x:v>0</x:v>
      </x:c>
      <x:c r="K1076" s="14" t="n">
        <x:f>COUNTIFS('Unit details'!$B$4039:$B$4039,$A1076,'Unit details'!$V$4039:$V$4039,$A1076&amp;" — "&amp;$B1076,'Unit details'!$H$4039:$H$4039,"Uncertain")</x:f>
        <x:v>0</x:v>
      </x:c>
      <x:c r="L1076" s="15" t="str">
        <x:v>Identified from current advertising; named scheme does not itself establish any exact number of vacant units.</x:v>
      </x:c>
      <x:c r="M1076" s="15" t="str">
        <x:v>https://www.rightmove.co.uk/properties/774534785948641#/?channel=COM_LET</x:v>
      </x:c>
      <x:c r="N1076" s="15" t="str"/>
    </x:row>
    <x:row r="1077" ht="49" customHeight="1">
      <x:c r="A1077" s="15" t="str">
        <x:v>Hemel Hempstead</x:v>
      </x:c>
      <x:c r="B1077" s="15" t="str">
        <x:v>Standalone: Unit 3, Maxted Corner, Hemel Hempstead, HP2 7RA</x:v>
      </x:c>
      <x:c r="C1077" s="15" t="str">
        <x:v>Hemel Hempstead</x:v>
      </x:c>
      <x:c r="D1077" s="14" t="n">
        <x:v>95985</x:v>
      </x:c>
      <x:c r="E1077" s="30" t="str">
        <x:v>Town</x:v>
      </x:c>
      <x:c r="F1077" s="30" t="str">
        <x:v>Standalone / other premises</x:v>
      </x:c>
      <x:c r="G1077" s="14" t="n">
        <x:f>COUNTIFS('Unit details'!$B$4039:$B$4039,$A1077,'Unit details'!$V$4039:$V$4039,$A1077&amp;" — "&amp;$B1077,'Unit details'!$H$4039:$H$4039,"Current",'Unit details'!$E$4039:$E$4039,"Town")</x:f>
        <x:v>0</x:v>
      </x:c>
      <x:c r="H1077" s="14" t="n">
        <x:f>COUNTIFS('Unit details'!$B$4039:$B$4039,$A1077,'Unit details'!$V$4039:$V$4039,$A1077&amp;" — "&amp;$B1077,'Unit details'!$H$4039:$H$4039,"Current",'Unit details'!$E$4039:$E$4039,"Nearby")</x:f>
        <x:v>0</x:v>
      </x:c>
      <x:c r="I1077" s="14" t="n">
        <x:f>COUNTIFS('Unit details'!$B$4039:$B$4039,$A1077,'Unit details'!$V$4039:$V$4039,$A1077&amp;" — "&amp;$B1077,'Unit details'!$H$4039:$H$4039,"Current")</x:f>
        <x:v>0</x:v>
      </x:c>
      <x:c r="J1077" s="14" t="n">
        <x:f>SUMIFS('Unit details'!$Y$4039:$Y$4039,'Unit details'!$B$4039:$B$4039,$A1077,'Unit details'!$V$4039:$V$4039,$A1077&amp;" — "&amp;$B1077,'Unit details'!$H$4039:$H$4039,"Future")</x:f>
        <x:v>0</x:v>
      </x:c>
      <x:c r="K1077" s="14" t="n">
        <x:f>COUNTIFS('Unit details'!$B$4039:$B$4039,$A1077,'Unit details'!$V$4039:$V$4039,$A1077&amp;" — "&amp;$B1077,'Unit details'!$H$4039:$H$4039,"Uncertain")</x:f>
        <x:v>0</x:v>
      </x:c>
      <x:c r="L1077" s="15" t="str">
        <x:v>Identified from current advertising; named scheme does not itself establish any exact number of vacant units.</x:v>
      </x:c>
      <x:c r="M1077" s="15" t="str">
        <x:v>https://www.zoopla.co.uk/to-rent/commercial/details/74124304/</x:v>
      </x:c>
      <x:c r="N1077" s="15" t="str">
        <x:v>https://www.rightmove.co.uk/properties/773393331359153#/?channel=COM_LET
https://stimpsons.co.uk/property/377018/</x:v>
      </x:c>
    </x:row>
    <x:row r="1078" ht="42" customHeight="1">
      <x:c r="A1078" s="15" t="str">
        <x:v>Hertford</x:v>
      </x:c>
      <x:c r="B1078" s="15" t="str">
        <x:v>Standalone / estate not named</x:v>
      </x:c>
      <x:c r="C1078" s="15" t="str">
        <x:v>Buntingford</x:v>
      </x:c>
      <x:c r="D1078" s="14" t="n">
        <x:v>7875</x:v>
      </x:c>
      <x:c r="E1078" s="30" t="str">
        <x:v>Context</x:v>
      </x:c>
      <x:c r="F1078" s="30" t="str">
        <x:v>Standalone / other premises</x:v>
      </x:c>
      <x:c r="G1078" s="14" t="n">
        <x:f>COUNTIFS('Unit details'!$B$1922:$B$1934,$A1078,'Unit details'!$V$1922:$V$1934,$A1078&amp;" — "&amp;$B1078,'Unit details'!$H$1922:$H$1934,"Current",'Unit details'!$E$1922:$E$1934,"Town")</x:f>
        <x:v>3</x:v>
      </x:c>
      <x:c r="H1078" s="14" t="n">
        <x:f>COUNTIFS('Unit details'!$B$1922:$B$1934,$A1078,'Unit details'!$V$1922:$V$1934,$A1078&amp;" — "&amp;$B1078,'Unit details'!$H$1922:$H$1934,"Current",'Unit details'!$E$1922:$E$1934,"Nearby")</x:f>
        <x:v>1</x:v>
      </x:c>
      <x:c r="I1078" s="14" t="n">
        <x:f>COUNTIFS('Unit details'!$B$1922:$B$1934,$A1078,'Unit details'!$V$1922:$V$1934,$A1078&amp;" — "&amp;$B1078,'Unit details'!$H$1922:$H$1934,"Current")</x:f>
        <x:v>8</x:v>
      </x:c>
      <x:c r="J1078" s="14" t="n">
        <x:f>SUMIFS('Unit details'!$Y$1922:$Y$1934,'Unit details'!$B$1922:$B$1934,$A1078,'Unit details'!$V$1922:$V$1934,$A1078&amp;" — "&amp;$B1078,'Unit details'!$H$1922:$H$1934,"Future")</x:f>
        <x:v>1</x:v>
      </x:c>
      <x:c r="K1078" s="14" t="n">
        <x:f>COUNTIFS('Unit details'!$B$1922:$B$1934,$A1078,'Unit details'!$V$1922:$V$1934,$A1078&amp;" — "&amp;$B1078,'Unit details'!$H$1922:$H$1934,"Uncertain")</x:f>
        <x:v>1</x:v>
      </x:c>
      <x:c r="L1078" s="15" t="str">
        <x:v>Identified from marketing. Estate inventory is a minimum of evidenced named areas, not a council stock census.</x:v>
      </x:c>
      <x:c r="M1078" s="15" t="str">
        <x:v>https://www.zoopla.co.uk/to-rent/commercial/details/73580817/</x:v>
      </x:c>
      <x:c r="N1078" s="15" t="str"/>
    </x:row>
    <x:row r="1079" ht="42" customHeight="1">
      <x:c r="A1079" s="15" t="str">
        <x:v>Hertford</x:v>
      </x:c>
      <x:c r="B1079" s="15" t="str">
        <x:v>Standalone: Buntingford SG9</x:v>
      </x:c>
      <x:c r="C1079" s="15" t="str">
        <x:v>Buntingford</x:v>
      </x:c>
      <x:c r="D1079" s="14" t="n">
        <x:v>7875</x:v>
      </x:c>
      <x:c r="E1079" s="30" t="str">
        <x:v>Context</x:v>
      </x:c>
      <x:c r="F1079" s="30" t="str">
        <x:v>Standalone / other premises</x:v>
      </x:c>
      <x:c r="G1079" s="14" t="n">
        <x:f>COUNTIFS('Unit details'!$B$4039:$B$4039,$A1079,'Unit details'!$V$4039:$V$4039,$A1079&amp;" — "&amp;$B1079,'Unit details'!$H$4039:$H$4039,"Current",'Unit details'!$E$4039:$E$4039,"Town")</x:f>
        <x:v>0</x:v>
      </x:c>
      <x:c r="H1079" s="14" t="n">
        <x:f>COUNTIFS('Unit details'!$B$4039:$B$4039,$A1079,'Unit details'!$V$4039:$V$4039,$A1079&amp;" — "&amp;$B1079,'Unit details'!$H$4039:$H$4039,"Current",'Unit details'!$E$4039:$E$4039,"Nearby")</x:f>
        <x:v>0</x:v>
      </x:c>
      <x:c r="I1079" s="14" t="n">
        <x:f>COUNTIFS('Unit details'!$B$4039:$B$4039,$A1079,'Unit details'!$V$4039:$V$4039,$A1079&amp;" — "&amp;$B1079,'Unit details'!$H$4039:$H$4039,"Current")</x:f>
        <x:v>0</x:v>
      </x:c>
      <x:c r="J1079" s="14" t="n">
        <x:f>SUMIFS('Unit details'!$Y$4039:$Y$4039,'Unit details'!$B$4039:$B$4039,$A1079,'Unit details'!$V$4039:$V$4039,$A1079&amp;" — "&amp;$B1079,'Unit details'!$H$4039:$H$4039,"Future")</x:f>
        <x:v>0</x:v>
      </x:c>
      <x:c r="K1079" s="14" t="n">
        <x:f>COUNTIFS('Unit details'!$B$4039:$B$4039,$A1079,'Unit details'!$V$4039:$V$4039,$A1079&amp;" — "&amp;$B1079,'Unit details'!$H$4039:$H$4039,"Uncertain")</x:f>
        <x:v>0</x:v>
      </x:c>
      <x:c r="L1079" s="15" t="str">
        <x:v>Identified from current advertising; named scheme does not itself establish any exact number of vacant units.</x:v>
      </x:c>
      <x:c r="M1079" s="15" t="str">
        <x:v>https://www.zoopla.co.uk/to-rent/commercial/details/73580817/</x:v>
      </x:c>
      <x:c r="N1079" s="15" t="str"/>
    </x:row>
    <x:row r="1080" ht="42" customHeight="1">
      <x:c r="A1080" s="15" t="str">
        <x:v>Hertford</x:v>
      </x:c>
      <x:c r="B1080" s="15" t="str">
        <x:v>Standalone: Little Hormead, Buntingford</x:v>
      </x:c>
      <x:c r="C1080" s="15" t="str">
        <x:v>Buntingford</x:v>
      </x:c>
      <x:c r="D1080" s="14" t="n">
        <x:v>7875</x:v>
      </x:c>
      <x:c r="E1080" s="30" t="str">
        <x:v>Context</x:v>
      </x:c>
      <x:c r="F1080" s="30" t="str">
        <x:v>Standalone / other premises</x:v>
      </x:c>
      <x:c r="G1080" s="14" t="n">
        <x:f>COUNTIFS('Unit details'!$B$4039:$B$4039,$A1080,'Unit details'!$V$4039:$V$4039,$A1080&amp;" — "&amp;$B1080,'Unit details'!$H$4039:$H$4039,"Current",'Unit details'!$E$4039:$E$4039,"Town")</x:f>
        <x:v>0</x:v>
      </x:c>
      <x:c r="H1080" s="14" t="n">
        <x:f>COUNTIFS('Unit details'!$B$4039:$B$4039,$A1080,'Unit details'!$V$4039:$V$4039,$A1080&amp;" — "&amp;$B1080,'Unit details'!$H$4039:$H$4039,"Current",'Unit details'!$E$4039:$E$4039,"Nearby")</x:f>
        <x:v>0</x:v>
      </x:c>
      <x:c r="I1080" s="14" t="n">
        <x:f>COUNTIFS('Unit details'!$B$4039:$B$4039,$A1080,'Unit details'!$V$4039:$V$4039,$A1080&amp;" — "&amp;$B1080,'Unit details'!$H$4039:$H$4039,"Current")</x:f>
        <x:v>0</x:v>
      </x:c>
      <x:c r="J1080" s="14" t="n">
        <x:f>SUMIFS('Unit details'!$Y$4039:$Y$4039,'Unit details'!$B$4039:$B$4039,$A1080,'Unit details'!$V$4039:$V$4039,$A1080&amp;" — "&amp;$B1080,'Unit details'!$H$4039:$H$4039,"Future")</x:f>
        <x:v>0</x:v>
      </x:c>
      <x:c r="K1080" s="14" t="n">
        <x:f>COUNTIFS('Unit details'!$B$4039:$B$4039,$A1080,'Unit details'!$V$4039:$V$4039,$A1080&amp;" — "&amp;$B1080,'Unit details'!$H$4039:$H$4039,"Uncertain")</x:f>
        <x:v>0</x:v>
      </x:c>
      <x:c r="L1080" s="15" t="str">
        <x:v>Identified from current advertising; named scheme does not itself establish any exact number of vacant units.</x:v>
      </x:c>
      <x:c r="M1080" s="15" t="str">
        <x:v>https://www.rightmove.co.uk/properties/91296873#/?channel=COM_LET</x:v>
      </x:c>
      <x:c r="N1080" s="15" t="str"/>
    </x:row>
    <x:row r="1081" ht="42" customHeight="1">
      <x:c r="A1081" s="15" t="str">
        <x:v>Hertford</x:v>
      </x:c>
      <x:c r="B1081" s="15" t="str">
        <x:v>Standalone: Near Buntingford, Hertfordshire</x:v>
      </x:c>
      <x:c r="C1081" s="15" t="str">
        <x:v>Buntingford</x:v>
      </x:c>
      <x:c r="D1081" s="14" t="n">
        <x:v>7875</x:v>
      </x:c>
      <x:c r="E1081" s="30" t="str">
        <x:v>Context</x:v>
      </x:c>
      <x:c r="F1081" s="30" t="str">
        <x:v>Standalone / other premises</x:v>
      </x:c>
      <x:c r="G1081" s="14" t="n">
        <x:f>COUNTIFS('Unit details'!$B$4039:$B$4039,$A1081,'Unit details'!$V$4039:$V$4039,$A1081&amp;" — "&amp;$B1081,'Unit details'!$H$4039:$H$4039,"Current",'Unit details'!$E$4039:$E$4039,"Town")</x:f>
        <x:v>0</x:v>
      </x:c>
      <x:c r="H1081" s="14" t="n">
        <x:f>COUNTIFS('Unit details'!$B$4039:$B$4039,$A1081,'Unit details'!$V$4039:$V$4039,$A1081&amp;" — "&amp;$B1081,'Unit details'!$H$4039:$H$4039,"Current",'Unit details'!$E$4039:$E$4039,"Nearby")</x:f>
        <x:v>0</x:v>
      </x:c>
      <x:c r="I1081" s="14" t="n">
        <x:f>COUNTIFS('Unit details'!$B$4039:$B$4039,$A1081,'Unit details'!$V$4039:$V$4039,$A1081&amp;" — "&amp;$B1081,'Unit details'!$H$4039:$H$4039,"Current")</x:f>
        <x:v>0</x:v>
      </x:c>
      <x:c r="J1081" s="14" t="n">
        <x:f>SUMIFS('Unit details'!$Y$4039:$Y$4039,'Unit details'!$B$4039:$B$4039,$A1081,'Unit details'!$V$4039:$V$4039,$A1081&amp;" — "&amp;$B1081,'Unit details'!$H$4039:$H$4039,"Future")</x:f>
        <x:v>0</x:v>
      </x:c>
      <x:c r="K1081" s="14" t="n">
        <x:f>COUNTIFS('Unit details'!$B$4039:$B$4039,$A1081,'Unit details'!$V$4039:$V$4039,$A1081&amp;" — "&amp;$B1081,'Unit details'!$H$4039:$H$4039,"Uncertain")</x:f>
        <x:v>0</x:v>
      </x:c>
      <x:c r="L1081" s="15" t="str">
        <x:v>Identified from current advertising; named scheme does not itself establish any exact number of vacant units.</x:v>
      </x:c>
      <x:c r="M1081" s="15" t="str">
        <x:v>https://www.rightmove.co.uk/properties/767109865562641#/?channel=COM_LET</x:v>
      </x:c>
      <x:c r="N1081" s="15" t="str"/>
    </x:row>
    <x:row r="1082" ht="42" customHeight="1">
      <x:c r="A1082" s="15" t="str">
        <x:v>Hertford</x:v>
      </x:c>
      <x:c r="B1082" s="15" t="str">
        <x:v>Standalone: Oakes Park, Ginns Road,, Buntingford Commercial Property</x:v>
      </x:c>
      <x:c r="C1082" s="15" t="str">
        <x:v>Buntingford</x:v>
      </x:c>
      <x:c r="D1082" s="14" t="n">
        <x:v>7875</x:v>
      </x:c>
      <x:c r="E1082" s="30" t="str">
        <x:v>Context</x:v>
      </x:c>
      <x:c r="F1082" s="30" t="str">
        <x:v>Standalone / other premises</x:v>
      </x:c>
      <x:c r="G1082" s="14" t="n">
        <x:f>COUNTIFS('Unit details'!$B$4039:$B$4039,$A1082,'Unit details'!$V$4039:$V$4039,$A1082&amp;" — "&amp;$B1082,'Unit details'!$H$4039:$H$4039,"Current",'Unit details'!$E$4039:$E$4039,"Town")</x:f>
        <x:v>0</x:v>
      </x:c>
      <x:c r="H1082" s="14" t="n">
        <x:f>COUNTIFS('Unit details'!$B$4039:$B$4039,$A1082,'Unit details'!$V$4039:$V$4039,$A1082&amp;" — "&amp;$B1082,'Unit details'!$H$4039:$H$4039,"Current",'Unit details'!$E$4039:$E$4039,"Nearby")</x:f>
        <x:v>0</x:v>
      </x:c>
      <x:c r="I1082" s="14" t="n">
        <x:f>COUNTIFS('Unit details'!$B$4039:$B$4039,$A1082,'Unit details'!$V$4039:$V$4039,$A1082&amp;" — "&amp;$B1082,'Unit details'!$H$4039:$H$4039,"Current")</x:f>
        <x:v>0</x:v>
      </x:c>
      <x:c r="J1082" s="14" t="n">
        <x:f>SUMIFS('Unit details'!$Y$4039:$Y$4039,'Unit details'!$B$4039:$B$4039,$A1082,'Unit details'!$V$4039:$V$4039,$A1082&amp;" — "&amp;$B1082,'Unit details'!$H$4039:$H$4039,"Future")</x:f>
        <x:v>0</x:v>
      </x:c>
      <x:c r="K1082" s="14" t="n">
        <x:f>COUNTIFS('Unit details'!$B$4039:$B$4039,$A1082,'Unit details'!$V$4039:$V$4039,$A1082&amp;" — "&amp;$B1082,'Unit details'!$H$4039:$H$4039,"Uncertain")</x:f>
        <x:v>0</x:v>
      </x:c>
      <x:c r="L1082" s="15" t="str">
        <x:v>Identified from current advertising; named scheme does not itself establish any exact number of vacant units.</x:v>
      </x:c>
      <x:c r="M1082" s="15" t="str">
        <x:v>https://www.rightmove.co.uk/properties/154077086#/?channel=COM_LET</x:v>
      </x:c>
      <x:c r="N1082" s="15" t="str"/>
    </x:row>
    <x:row r="1083" ht="42" customHeight="1">
      <x:c r="A1083" s="15" t="str">
        <x:v>Hertford</x:v>
      </x:c>
      <x:c r="B1083" s="15" t="str">
        <x:v>Watermill Industrial Estate</x:v>
      </x:c>
      <x:c r="C1083" s="15" t="str">
        <x:v>Buntingford</x:v>
      </x:c>
      <x:c r="D1083" s="14" t="n">
        <x:v>7875</x:v>
      </x:c>
      <x:c r="E1083" s="30" t="str">
        <x:v>Context</x:v>
      </x:c>
      <x:c r="F1083" s="30" t="str">
        <x:v>Standalone / other premises</x:v>
      </x:c>
      <x:c r="G1083" s="14" t="n">
        <x:f>COUNTIFS('Unit details'!$B$1926:$B$1926,$A1083,'Unit details'!$V$1926:$V$1926,$A1083&amp;" — "&amp;$B1083,'Unit details'!$H$1926:$H$1926,"Current",'Unit details'!$E$1926:$E$1926,"Town")</x:f>
        <x:v>0</x:v>
      </x:c>
      <x:c r="H1083" s="14" t="n">
        <x:f>COUNTIFS('Unit details'!$B$1926:$B$1926,$A1083,'Unit details'!$V$1926:$V$1926,$A1083&amp;" — "&amp;$B1083,'Unit details'!$H$1926:$H$1926,"Current",'Unit details'!$E$1926:$E$1926,"Nearby")</x:f>
        <x:v>0</x:v>
      </x:c>
      <x:c r="I1083" s="14" t="n">
        <x:f>COUNTIFS('Unit details'!$B$1926:$B$1926,$A1083,'Unit details'!$V$1926:$V$1926,$A1083&amp;" — "&amp;$B1083,'Unit details'!$H$1926:$H$1926,"Current")</x:f>
        <x:v>1</x:v>
      </x:c>
      <x:c r="J1083" s="14" t="n">
        <x:f>SUMIFS('Unit details'!$Y$1926:$Y$1926,'Unit details'!$B$1926:$B$1926,$A1083,'Unit details'!$V$1926:$V$1926,$A1083&amp;" — "&amp;$B1083,'Unit details'!$H$1926:$H$1926,"Future")</x:f>
        <x:v>0</x:v>
      </x:c>
      <x:c r="K1083" s="14" t="n">
        <x:f>COUNTIFS('Unit details'!$B$1926:$B$1926,$A1083,'Unit details'!$V$1926:$V$1926,$A1083&amp;" — "&amp;$B1083,'Unit details'!$H$1926:$H$1926,"Uncertain")</x:f>
        <x:v>0</x:v>
      </x:c>
      <x:c r="L1083" s="15" t="str">
        <x:v>Identified from current advertising; named scheme does not itself establish any exact number of vacant units.</x:v>
      </x:c>
      <x:c r="M1083" s="15" t="str">
        <x:v>https://www.rightmove.co.uk/properties/760571432174304#/?channel=COM_LET</x:v>
      </x:c>
      <x:c r="N1083" s="15" t="str"/>
    </x:row>
    <x:row r="1084" ht="42" customHeight="1">
      <x:c r="A1084" s="15" t="str">
        <x:v>Hertford</x:v>
      </x:c>
      <x:c r="B1084" s="15" t="str">
        <x:v>Peerglow Business Centre</x:v>
      </x:c>
      <x:c r="C1084" s="15" t="str">
        <x:v>Ware</x:v>
      </x:c>
      <x:c r="D1084" s="14" t="n">
        <x:v>19625</x:v>
      </x:c>
      <x:c r="E1084" s="30" t="str">
        <x:v>Nearby</x:v>
      </x:c>
      <x:c r="F1084" s="30" t="str">
        <x:v>Estate / grouped industrial area</x:v>
      </x:c>
      <x:c r="G1084" s="14" t="n">
        <x:f>COUNTIFS('Unit details'!$B$1927:$B$1927,$A1084,'Unit details'!$V$1927:$V$1927,$A1084&amp;" — "&amp;$B1084,'Unit details'!$H$1927:$H$1927,"Current",'Unit details'!$E$1927:$E$1927,"Town")</x:f>
        <x:v>0</x:v>
      </x:c>
      <x:c r="H1084" s="14" t="n">
        <x:f>COUNTIFS('Unit details'!$B$1927:$B$1927,$A1084,'Unit details'!$V$1927:$V$1927,$A1084&amp;" — "&amp;$B1084,'Unit details'!$H$1927:$H$1927,"Current",'Unit details'!$E$1927:$E$1927,"Nearby")</x:f>
        <x:v>1</x:v>
      </x:c>
      <x:c r="I1084" s="14" t="n">
        <x:f>COUNTIFS('Unit details'!$B$1927:$B$1927,$A1084,'Unit details'!$V$1927:$V$1927,$A1084&amp;" — "&amp;$B1084,'Unit details'!$H$1927:$H$1927,"Current")</x:f>
        <x:v>1</x:v>
      </x:c>
      <x:c r="J1084" s="14" t="n">
        <x:f>SUMIFS('Unit details'!$Y$1927:$Y$1927,'Unit details'!$B$1927:$B$1927,$A1084,'Unit details'!$V$1927:$V$1927,$A1084&amp;" — "&amp;$B1084,'Unit details'!$H$1927:$H$1927,"Future")</x:f>
        <x:v>0</x:v>
      </x:c>
      <x:c r="K1084" s="14" t="n">
        <x:f>COUNTIFS('Unit details'!$B$1927:$B$1927,$A1084,'Unit details'!$V$1927:$V$1927,$A1084&amp;" — "&amp;$B1084,'Unit details'!$H$1927:$H$1927,"Uncertain")</x:f>
        <x:v>0</x:v>
      </x:c>
      <x:c r="L1084" s="15" t="str">
        <x:v>Identified from current advertising; named scheme does not itself establish any exact number of vacant units.</x:v>
      </x:c>
      <x:c r="M1084" s="15" t="str">
        <x:v>https://www.zoopla.co.uk/to-rent/commercial/details/74293506/</x:v>
      </x:c>
      <x:c r="N1084" s="15" t="str">
        <x:v>https://www.rightmove.co.uk/properties/759852996115073#/?channel=COM_LET</x:v>
      </x:c>
    </x:row>
    <x:row r="1085" ht="42" customHeight="1">
      <x:c r="A1085" s="15" t="str">
        <x:v>Hertford</x:v>
      </x:c>
      <x:c r="B1085" s="15" t="str">
        <x:v>Standalone: Bardolphs Farm, Ware Road, Watton At Stone, Hertfordshire</x:v>
      </x:c>
      <x:c r="C1085" s="15" t="str">
        <x:v>Ware</x:v>
      </x:c>
      <x:c r="D1085" s="14" t="n">
        <x:v>19625</x:v>
      </x:c>
      <x:c r="E1085" s="30" t="str">
        <x:v>Nearby</x:v>
      </x:c>
      <x:c r="F1085" s="30" t="str">
        <x:v>Standalone / other premises</x:v>
      </x:c>
      <x:c r="G1085" s="14" t="n">
        <x:f>COUNTIFS('Unit details'!$B$4039:$B$4039,$A1085,'Unit details'!$V$4039:$V$4039,$A1085&amp;" — "&amp;$B1085,'Unit details'!$H$4039:$H$4039,"Current",'Unit details'!$E$4039:$E$4039,"Town")</x:f>
        <x:v>0</x:v>
      </x:c>
      <x:c r="H1085" s="14" t="n">
        <x:f>COUNTIFS('Unit details'!$B$4039:$B$4039,$A1085,'Unit details'!$V$4039:$V$4039,$A1085&amp;" — "&amp;$B1085,'Unit details'!$H$4039:$H$4039,"Current",'Unit details'!$E$4039:$E$4039,"Nearby")</x:f>
        <x:v>0</x:v>
      </x:c>
      <x:c r="I1085" s="14" t="n">
        <x:f>COUNTIFS('Unit details'!$B$4039:$B$4039,$A1085,'Unit details'!$V$4039:$V$4039,$A1085&amp;" — "&amp;$B1085,'Unit details'!$H$4039:$H$4039,"Current")</x:f>
        <x:v>0</x:v>
      </x:c>
      <x:c r="J1085" s="14" t="n">
        <x:f>SUMIFS('Unit details'!$Y$4039:$Y$4039,'Unit details'!$B$4039:$B$4039,$A1085,'Unit details'!$V$4039:$V$4039,$A1085&amp;" — "&amp;$B1085,'Unit details'!$H$4039:$H$4039,"Future")</x:f>
        <x:v>0</x:v>
      </x:c>
      <x:c r="K1085" s="14" t="n">
        <x:f>COUNTIFS('Unit details'!$B$4039:$B$4039,$A1085,'Unit details'!$V$4039:$V$4039,$A1085&amp;" — "&amp;$B1085,'Unit details'!$H$4039:$H$4039,"Uncertain")</x:f>
        <x:v>0</x:v>
      </x:c>
      <x:c r="L1085" s="15" t="str">
        <x:v>Identified from current advertising; named scheme does not itself establish any exact number of vacant units.</x:v>
      </x:c>
      <x:c r="M1085" s="15" t="str">
        <x:v>https://www.rightmove.co.uk/properties/769965026726000#/?channel=COM_LET</x:v>
      </x:c>
      <x:c r="N1085" s="15" t="str"/>
    </x:row>
    <x:row r="1086" ht="49" customHeight="1">
      <x:c r="A1086" s="15" t="str">
        <x:v>Hertford</x:v>
      </x:c>
      <x:c r="B1086" s="15" t="str">
        <x:v>Mimram Road Industrial Estate</x:v>
      </x:c>
      <x:c r="C1086" s="15" t="str">
        <x:v>Hertford</x:v>
      </x:c>
      <x:c r="D1086" s="14" t="n">
        <x:v>28800</x:v>
      </x:c>
      <x:c r="E1086" s="30" t="str">
        <x:v>Town</x:v>
      </x:c>
      <x:c r="F1086" s="30" t="str">
        <x:v>Estate / grouped industrial area</x:v>
      </x:c>
      <x:c r="G1086" s="14" t="n">
        <x:f>COUNTIFS('Unit details'!$B$1929:$B$1929,$A1086,'Unit details'!$V$1929:$V$1929,$A1086&amp;" — "&amp;$B1086,'Unit details'!$H$1929:$H$1929,"Current",'Unit details'!$E$1929:$E$1929,"Town")</x:f>
        <x:v>1</x:v>
      </x:c>
      <x:c r="H1086" s="14" t="n">
        <x:f>COUNTIFS('Unit details'!$B$1929:$B$1929,$A1086,'Unit details'!$V$1929:$V$1929,$A1086&amp;" — "&amp;$B1086,'Unit details'!$H$1929:$H$1929,"Current",'Unit details'!$E$1929:$E$1929,"Nearby")</x:f>
        <x:v>0</x:v>
      </x:c>
      <x:c r="I1086" s="14" t="n">
        <x:f>COUNTIFS('Unit details'!$B$1929:$B$1929,$A1086,'Unit details'!$V$1929:$V$1929,$A1086&amp;" — "&amp;$B1086,'Unit details'!$H$1929:$H$1929,"Current")</x:f>
        <x:v>1</x:v>
      </x:c>
      <x:c r="J1086" s="14" t="n">
        <x:f>SUMIFS('Unit details'!$Y$1929:$Y$1929,'Unit details'!$B$1929:$B$1929,$A1086,'Unit details'!$V$1929:$V$1929,$A1086&amp;" — "&amp;$B1086,'Unit details'!$H$1929:$H$1929,"Future")</x:f>
        <x:v>0</x:v>
      </x:c>
      <x:c r="K1086" s="14" t="n">
        <x:f>COUNTIFS('Unit details'!$B$1929:$B$1929,$A1086,'Unit details'!$V$1929:$V$1929,$A1086&amp;" — "&amp;$B1086,'Unit details'!$H$1929:$H$1929,"Uncertain")</x:f>
        <x:v>0</x:v>
      </x:c>
      <x:c r="L1086" s="15" t="str">
        <x:v>Identified from current advertising; named scheme does not itself establish any exact number of vacant units. Further unit-specific sources are in Unit details.</x:v>
      </x:c>
      <x:c r="M1086" s="15" t="str">
        <x:v>https://www.zoopla.co.uk/to-rent/commercial/details/74502824/</x:v>
      </x:c>
      <x:c r="N1086" s="15" t="str">
        <x:v>https://www.zoopla.co.uk/to-rent/commercial/details/72633843/
https://www.rightmove.co.uk/properties/779920408584353#/?channel=COM_LET</x:v>
      </x:c>
    </x:row>
    <x:row r="1087" ht="42" customHeight="1">
      <x:c r="A1087" s="15" t="str">
        <x:v>Hertford</x:v>
      </x:c>
      <x:c r="B1087" s="15" t="str">
        <x:v>Standalone: 10B Mimram Road, Hertford, Hertfordshire, SG14 1NN</x:v>
      </x:c>
      <x:c r="C1087" s="15" t="str">
        <x:v>Hertford</x:v>
      </x:c>
      <x:c r="D1087" s="14" t="n">
        <x:v>28800</x:v>
      </x:c>
      <x:c r="E1087" s="30" t="str">
        <x:v>Town</x:v>
      </x:c>
      <x:c r="F1087" s="30" t="str">
        <x:v>Standalone / other premises</x:v>
      </x:c>
      <x:c r="G1087" s="14" t="n">
        <x:f>COUNTIFS('Unit details'!$B$4039:$B$4039,$A1087,'Unit details'!$V$4039:$V$4039,$A1087&amp;" — "&amp;$B1087,'Unit details'!$H$4039:$H$4039,"Current",'Unit details'!$E$4039:$E$4039,"Town")</x:f>
        <x:v>0</x:v>
      </x:c>
      <x:c r="H1087" s="14" t="n">
        <x:f>COUNTIFS('Unit details'!$B$4039:$B$4039,$A1087,'Unit details'!$V$4039:$V$4039,$A1087&amp;" — "&amp;$B1087,'Unit details'!$H$4039:$H$4039,"Current",'Unit details'!$E$4039:$E$4039,"Nearby")</x:f>
        <x:v>0</x:v>
      </x:c>
      <x:c r="I1087" s="14" t="n">
        <x:f>COUNTIFS('Unit details'!$B$4039:$B$4039,$A1087,'Unit details'!$V$4039:$V$4039,$A1087&amp;" — "&amp;$B1087,'Unit details'!$H$4039:$H$4039,"Current")</x:f>
        <x:v>0</x:v>
      </x:c>
      <x:c r="J1087" s="14" t="n">
        <x:f>SUMIFS('Unit details'!$Y$4039:$Y$4039,'Unit details'!$B$4039:$B$4039,$A1087,'Unit details'!$V$4039:$V$4039,$A1087&amp;" — "&amp;$B1087,'Unit details'!$H$4039:$H$4039,"Future")</x:f>
        <x:v>0</x:v>
      </x:c>
      <x:c r="K1087" s="14" t="n">
        <x:f>COUNTIFS('Unit details'!$B$4039:$B$4039,$A1087,'Unit details'!$V$4039:$V$4039,$A1087&amp;" — "&amp;$B1087,'Unit details'!$H$4039:$H$4039,"Uncertain")</x:f>
        <x:v>0</x:v>
      </x:c>
      <x:c r="L1087" s="15" t="str">
        <x:v>Identified from current advertising; named scheme does not itself establish any exact number of vacant units.</x:v>
      </x:c>
      <x:c r="M1087" s="15" t="str">
        <x:v>https://www.rightmove.co.uk/properties/777077350111152#/?channel=COM_LET</x:v>
      </x:c>
      <x:c r="N1087" s="15" t="str"/>
    </x:row>
    <x:row r="1088" ht="42" customHeight="1">
      <x:c r="A1088" s="15" t="str">
        <x:v>Hertford</x:v>
      </x:c>
      <x:c r="B1088" s="15" t="str">
        <x:v>Standalone: 12 Warehams Lane, Gascoigne Way, Hertford, Hertfordshire, SG14 1LA</x:v>
      </x:c>
      <x:c r="C1088" s="15" t="str">
        <x:v>Hertford</x:v>
      </x:c>
      <x:c r="D1088" s="14" t="n">
        <x:v>28800</x:v>
      </x:c>
      <x:c r="E1088" s="30" t="str">
        <x:v>Town</x:v>
      </x:c>
      <x:c r="F1088" s="30" t="str">
        <x:v>Standalone / other premises</x:v>
      </x:c>
      <x:c r="G1088" s="14" t="n">
        <x:f>COUNTIFS('Unit details'!$B$4039:$B$4039,$A1088,'Unit details'!$V$4039:$V$4039,$A1088&amp;" — "&amp;$B1088,'Unit details'!$H$4039:$H$4039,"Current",'Unit details'!$E$4039:$E$4039,"Town")</x:f>
        <x:v>0</x:v>
      </x:c>
      <x:c r="H1088" s="14" t="n">
        <x:f>COUNTIFS('Unit details'!$B$4039:$B$4039,$A1088,'Unit details'!$V$4039:$V$4039,$A1088&amp;" — "&amp;$B1088,'Unit details'!$H$4039:$H$4039,"Current",'Unit details'!$E$4039:$E$4039,"Nearby")</x:f>
        <x:v>0</x:v>
      </x:c>
      <x:c r="I1088" s="14" t="n">
        <x:f>COUNTIFS('Unit details'!$B$4039:$B$4039,$A1088,'Unit details'!$V$4039:$V$4039,$A1088&amp;" — "&amp;$B1088,'Unit details'!$H$4039:$H$4039,"Current")</x:f>
        <x:v>0</x:v>
      </x:c>
      <x:c r="J1088" s="14" t="n">
        <x:f>SUMIFS('Unit details'!$Y$4039:$Y$4039,'Unit details'!$B$4039:$B$4039,$A1088,'Unit details'!$V$4039:$V$4039,$A1088&amp;" — "&amp;$B1088,'Unit details'!$H$4039:$H$4039,"Future")</x:f>
        <x:v>0</x:v>
      </x:c>
      <x:c r="K1088" s="14" t="n">
        <x:f>COUNTIFS('Unit details'!$B$4039:$B$4039,$A1088,'Unit details'!$V$4039:$V$4039,$A1088&amp;" — "&amp;$B1088,'Unit details'!$H$4039:$H$4039,"Uncertain")</x:f>
        <x:v>0</x:v>
      </x:c>
      <x:c r="L1088" s="15" t="str">
        <x:v>Identified from current advertising; named scheme does not itself establish any exact number of vacant units.</x:v>
      </x:c>
      <x:c r="M1088" s="15" t="str">
        <x:v>https://www.zoopla.co.uk/to-rent/commercial/details/74605771/</x:v>
      </x:c>
      <x:c r="N1088" s="15" t="str">
        <x:v>https://www.rightmove.co.uk/properties/782155878434816#/?channel=COM_LET</x:v>
      </x:c>
    </x:row>
    <x:row r="1089" ht="42" customHeight="1">
      <x:c r="A1089" s="15" t="str">
        <x:v>Hertford</x:v>
      </x:c>
      <x:c r="B1089" s="15" t="str">
        <x:v>Standalone: 16E Mimram Road, Hertford, Hertfordshire, SG14 1NN</x:v>
      </x:c>
      <x:c r="C1089" s="15" t="str">
        <x:v>Hertford</x:v>
      </x:c>
      <x:c r="D1089" s="14" t="n">
        <x:v>28800</x:v>
      </x:c>
      <x:c r="E1089" s="30" t="str">
        <x:v>Town</x:v>
      </x:c>
      <x:c r="F1089" s="30" t="str">
        <x:v>Standalone / other premises</x:v>
      </x:c>
      <x:c r="G1089" s="14" t="n">
        <x:f>COUNTIFS('Unit details'!$B$4039:$B$4039,$A1089,'Unit details'!$V$4039:$V$4039,$A1089&amp;" — "&amp;$B1089,'Unit details'!$H$4039:$H$4039,"Current",'Unit details'!$E$4039:$E$4039,"Town")</x:f>
        <x:v>0</x:v>
      </x:c>
      <x:c r="H1089" s="14" t="n">
        <x:f>COUNTIFS('Unit details'!$B$4039:$B$4039,$A1089,'Unit details'!$V$4039:$V$4039,$A1089&amp;" — "&amp;$B1089,'Unit details'!$H$4039:$H$4039,"Current",'Unit details'!$E$4039:$E$4039,"Nearby")</x:f>
        <x:v>0</x:v>
      </x:c>
      <x:c r="I1089" s="14" t="n">
        <x:f>COUNTIFS('Unit details'!$B$4039:$B$4039,$A1089,'Unit details'!$V$4039:$V$4039,$A1089&amp;" — "&amp;$B1089,'Unit details'!$H$4039:$H$4039,"Current")</x:f>
        <x:v>0</x:v>
      </x:c>
      <x:c r="J1089" s="14" t="n">
        <x:f>SUMIFS('Unit details'!$Y$4039:$Y$4039,'Unit details'!$B$4039:$B$4039,$A1089,'Unit details'!$V$4039:$V$4039,$A1089&amp;" — "&amp;$B1089,'Unit details'!$H$4039:$H$4039,"Future")</x:f>
        <x:v>0</x:v>
      </x:c>
      <x:c r="K1089" s="14" t="n">
        <x:f>COUNTIFS('Unit details'!$B$4039:$B$4039,$A1089,'Unit details'!$V$4039:$V$4039,$A1089&amp;" — "&amp;$B1089,'Unit details'!$H$4039:$H$4039,"Uncertain")</x:f>
        <x:v>0</x:v>
      </x:c>
      <x:c r="L1089" s="15" t="str">
        <x:v>Identified from current advertising; named scheme does not itself establish any exact number of vacant units.</x:v>
      </x:c>
      <x:c r="M1089" s="15" t="str">
        <x:v>https://www.zoopla.co.uk/to-rent/commercial/details/70701656/</x:v>
      </x:c>
      <x:c r="N1089" s="15" t="str">
        <x:v>https://www.rightmove.co.uk/properties/760757078230784#/?channel=COM_LET</x:v>
      </x:c>
    </x:row>
    <x:row r="1090" ht="49" customHeight="1">
      <x:c r="A1090" s="15" t="str">
        <x:v>Hertford</x:v>
      </x:c>
      <x:c r="B1090" s="15" t="str">
        <x:v>Standalone: 18B, 18B Mimram Road, Hertford, Hertfordshire, SG14 1NN</x:v>
      </x:c>
      <x:c r="C1090" s="15" t="str">
        <x:v>Hertford</x:v>
      </x:c>
      <x:c r="D1090" s="14" t="n">
        <x:v>28800</x:v>
      </x:c>
      <x:c r="E1090" s="30" t="str">
        <x:v>Town</x:v>
      </x:c>
      <x:c r="F1090" s="30" t="str">
        <x:v>Standalone / other premises</x:v>
      </x:c>
      <x:c r="G1090" s="14" t="n">
        <x:f>COUNTIFS('Unit details'!$B$4039:$B$4039,$A1090,'Unit details'!$V$4039:$V$4039,$A1090&amp;" — "&amp;$B1090,'Unit details'!$H$4039:$H$4039,"Current",'Unit details'!$E$4039:$E$4039,"Town")</x:f>
        <x:v>0</x:v>
      </x:c>
      <x:c r="H1090" s="14" t="n">
        <x:f>COUNTIFS('Unit details'!$B$4039:$B$4039,$A1090,'Unit details'!$V$4039:$V$4039,$A1090&amp;" — "&amp;$B1090,'Unit details'!$H$4039:$H$4039,"Current",'Unit details'!$E$4039:$E$4039,"Nearby")</x:f>
        <x:v>0</x:v>
      </x:c>
      <x:c r="I1090" s="14" t="n">
        <x:f>COUNTIFS('Unit details'!$B$4039:$B$4039,$A1090,'Unit details'!$V$4039:$V$4039,$A1090&amp;" — "&amp;$B1090,'Unit details'!$H$4039:$H$4039,"Current")</x:f>
        <x:v>0</x:v>
      </x:c>
      <x:c r="J1090" s="14" t="n">
        <x:f>SUMIFS('Unit details'!$Y$4039:$Y$4039,'Unit details'!$B$4039:$B$4039,$A1090,'Unit details'!$V$4039:$V$4039,$A1090&amp;" — "&amp;$B1090,'Unit details'!$H$4039:$H$4039,"Future")</x:f>
        <x:v>0</x:v>
      </x:c>
      <x:c r="K1090" s="14" t="n">
        <x:f>COUNTIFS('Unit details'!$B$4039:$B$4039,$A1090,'Unit details'!$V$4039:$V$4039,$A1090&amp;" — "&amp;$B1090,'Unit details'!$H$4039:$H$4039,"Uncertain")</x:f>
        <x:v>0</x:v>
      </x:c>
      <x:c r="L1090" s="15" t="str">
        <x:v>Identified from current advertising; named scheme does not itself establish any exact number of vacant units. Further unit-specific sources are in Unit details.</x:v>
      </x:c>
      <x:c r="M1090" s="15" t="str">
        <x:v>https://www.zoopla.co.uk/to-rent/commercial/details/73361507/</x:v>
      </x:c>
      <x:c r="N1090" s="15" t="str">
        <x:v>https://www.zoopla.co.uk/to-rent/commercial/details/73340862/
https://www.rightmove.co.uk/properties/781567515997360#/?channel=COM_LET</x:v>
      </x:c>
    </x:row>
    <x:row r="1091" ht="42" customHeight="1">
      <x:c r="A1091" s="15" t="str">
        <x:v>Hertford</x:v>
      </x:c>
      <x:c r="B1091" s="15" t="str">
        <x:v>Standalone: Caxton Hill, Hertford SG13</x:v>
      </x:c>
      <x:c r="C1091" s="15" t="str">
        <x:v>Hertford</x:v>
      </x:c>
      <x:c r="D1091" s="14" t="n">
        <x:v>28800</x:v>
      </x:c>
      <x:c r="E1091" s="30" t="str">
        <x:v>Town</x:v>
      </x:c>
      <x:c r="F1091" s="30" t="str">
        <x:v>Standalone / other premises</x:v>
      </x:c>
      <x:c r="G1091" s="14" t="n">
        <x:f>COUNTIFS('Unit details'!$B$4039:$B$4039,$A1091,'Unit details'!$V$4039:$V$4039,$A1091&amp;" — "&amp;$B1091,'Unit details'!$H$4039:$H$4039,"Current",'Unit details'!$E$4039:$E$4039,"Town")</x:f>
        <x:v>0</x:v>
      </x:c>
      <x:c r="H1091" s="14" t="n">
        <x:f>COUNTIFS('Unit details'!$B$4039:$B$4039,$A1091,'Unit details'!$V$4039:$V$4039,$A1091&amp;" — "&amp;$B1091,'Unit details'!$H$4039:$H$4039,"Current",'Unit details'!$E$4039:$E$4039,"Nearby")</x:f>
        <x:v>0</x:v>
      </x:c>
      <x:c r="I1091" s="14" t="n">
        <x:f>COUNTIFS('Unit details'!$B$4039:$B$4039,$A1091,'Unit details'!$V$4039:$V$4039,$A1091&amp;" — "&amp;$B1091,'Unit details'!$H$4039:$H$4039,"Current")</x:f>
        <x:v>0</x:v>
      </x:c>
      <x:c r="J1091" s="14" t="n">
        <x:f>SUMIFS('Unit details'!$Y$4039:$Y$4039,'Unit details'!$B$4039:$B$4039,$A1091,'Unit details'!$V$4039:$V$4039,$A1091&amp;" — "&amp;$B1091,'Unit details'!$H$4039:$H$4039,"Future")</x:f>
        <x:v>0</x:v>
      </x:c>
      <x:c r="K1091" s="14" t="n">
        <x:f>COUNTIFS('Unit details'!$B$4039:$B$4039,$A1091,'Unit details'!$V$4039:$V$4039,$A1091&amp;" — "&amp;$B1091,'Unit details'!$H$4039:$H$4039,"Uncertain")</x:f>
        <x:v>0</x:v>
      </x:c>
      <x:c r="L1091" s="15" t="str">
        <x:v>Identified from current advertising; named scheme does not itself establish any exact number of vacant units. Further unit-specific sources are in Unit details.</x:v>
      </x:c>
      <x:c r="M1091" s="15" t="str">
        <x:v>https://www.zoopla.co.uk/to-rent/commercial/details/72997652/</x:v>
      </x:c>
      <x:c r="N1091" s="15" t="str">
        <x:v>https://www.zoopla.co.uk/to-rent/commercial/details/72997597/
https://www.zoopla.co.uk/to-rent/commercial/details/71090502/</x:v>
      </x:c>
    </x:row>
    <x:row r="1092" ht="42" customHeight="1">
      <x:c r="A1092" s="15" t="str">
        <x:v>Hertford</x:v>
      </x:c>
      <x:c r="B1092" s="15" t="str">
        <x:v>The Mead Business Centre</x:v>
      </x:c>
      <x:c r="C1092" s="15" t="str">
        <x:v>Hertford</x:v>
      </x:c>
      <x:c r="D1092" s="14" t="n">
        <x:v>28800</x:v>
      </x:c>
      <x:c r="E1092" s="30" t="str">
        <x:v>Town</x:v>
      </x:c>
      <x:c r="F1092" s="30" t="str">
        <x:v>Estate / grouped industrial area</x:v>
      </x:c>
      <x:c r="G1092" s="14" t="n">
        <x:f>COUNTIFS('Unit details'!$B$1935:$B$1935,$A1092,'Unit details'!$V$1935:$V$1935,$A1092&amp;" — "&amp;$B1092,'Unit details'!$H$1935:$H$1935,"Current",'Unit details'!$E$1935:$E$1935,"Town")</x:f>
        <x:v>1</x:v>
      </x:c>
      <x:c r="H1092" s="14" t="n">
        <x:f>COUNTIFS('Unit details'!$B$1935:$B$1935,$A1092,'Unit details'!$V$1935:$V$1935,$A1092&amp;" — "&amp;$B1092,'Unit details'!$H$1935:$H$1935,"Current",'Unit details'!$E$1935:$E$1935,"Nearby")</x:f>
        <x:v>0</x:v>
      </x:c>
      <x:c r="I1092" s="14" t="n">
        <x:f>COUNTIFS('Unit details'!$B$1935:$B$1935,$A1092,'Unit details'!$V$1935:$V$1935,$A1092&amp;" — "&amp;$B1092,'Unit details'!$H$1935:$H$1935,"Current")</x:f>
        <x:v>1</x:v>
      </x:c>
      <x:c r="J1092" s="14" t="n">
        <x:f>SUMIFS('Unit details'!$Y$1935:$Y$1935,'Unit details'!$B$1935:$B$1935,$A1092,'Unit details'!$V$1935:$V$1935,$A1092&amp;" — "&amp;$B1092,'Unit details'!$H$1935:$H$1935,"Future")</x:f>
        <x:v>0</x:v>
      </x:c>
      <x:c r="K1092" s="14" t="n">
        <x:f>COUNTIFS('Unit details'!$B$1935:$B$1935,$A1092,'Unit details'!$V$1935:$V$1935,$A1092&amp;" — "&amp;$B1092,'Unit details'!$H$1935:$H$1935,"Uncertain")</x:f>
        <x:v>0</x:v>
      </x:c>
      <x:c r="L1092" s="15" t="str">
        <x:v>Identified from current advertising; named scheme does not itself establish any exact number of vacant units.</x:v>
      </x:c>
      <x:c r="M1092" s="15" t="str">
        <x:v>https://www.zoopla.co.uk/to-rent/commercial/details/73581372/</x:v>
      </x:c>
      <x:c r="N1092" s="15" t="str">
        <x:v>https://www.rightmove.co.uk/properties/760715353445969#/?channel=COM_LET</x:v>
      </x:c>
    </x:row>
    <x:row r="1093" ht="42" customHeight="1">
      <x:c r="A1093" s="15" t="str">
        <x:v>Hitchin</x:v>
      </x:c>
      <x:c r="B1093" s="15" t="str">
        <x:v>Standalone / estate not named</x:v>
      </x:c>
      <x:c r="C1093" s="15" t="str">
        <x:v>Hitchin</x:v>
      </x:c>
      <x:c r="D1093" s="14" t="n">
        <x:v>35220</x:v>
      </x:c>
      <x:c r="E1093" s="30" t="str">
        <x:v>Town</x:v>
      </x:c>
      <x:c r="F1093" s="30" t="str">
        <x:v>Standalone / other premises</x:v>
      </x:c>
      <x:c r="G1093" s="14" t="n">
        <x:f>COUNTIFS('Unit details'!$B$1936:$B$1945,$A1093,'Unit details'!$V$1936:$V$1945,$A1093&amp;" — "&amp;$B1093,'Unit details'!$H$1936:$H$1945,"Current",'Unit details'!$E$1936:$E$1945,"Town")</x:f>
        <x:v>9</x:v>
      </x:c>
      <x:c r="H1093" s="14" t="n">
        <x:f>COUNTIFS('Unit details'!$B$1936:$B$1945,$A1093,'Unit details'!$V$1936:$V$1945,$A1093&amp;" — "&amp;$B1093,'Unit details'!$H$1936:$H$1945,"Current",'Unit details'!$E$1936:$E$1945,"Nearby")</x:f>
        <x:v>0</x:v>
      </x:c>
      <x:c r="I1093" s="14" t="n">
        <x:f>COUNTIFS('Unit details'!$B$1936:$B$1945,$A1093,'Unit details'!$V$1936:$V$1945,$A1093&amp;" — "&amp;$B1093,'Unit details'!$H$1936:$H$1945,"Current")</x:f>
        <x:v>9</x:v>
      </x:c>
      <x:c r="J1093" s="14" t="n">
        <x:f>SUMIFS('Unit details'!$Y$1936:$Y$1945,'Unit details'!$B$1936:$B$1945,$A1093,'Unit details'!$V$1936:$V$1945,$A1093&amp;" — "&amp;$B1093,'Unit details'!$H$1936:$H$1945,"Future")</x:f>
        <x:v>0</x:v>
      </x:c>
      <x:c r="K1093" s="14" t="n">
        <x:f>COUNTIFS('Unit details'!$B$1936:$B$1945,$A1093,'Unit details'!$V$1936:$V$1945,$A1093&amp;" — "&amp;$B1093,'Unit details'!$H$1936:$H$1945,"Uncertain")</x:f>
        <x:v>1</x:v>
      </x:c>
      <x:c r="L1093" s="15" t="str">
        <x:v>Identified from marketing. Estate inventory is a minimum of evidenced named areas, not a council stock census.</x:v>
      </x:c>
      <x:c r="M1093" s="15" t="str">
        <x:v>https://www.rightmove.co.uk/properties/781577708291073#/?channel=COM_LET</x:v>
      </x:c>
      <x:c r="N1093" s="15" t="str"/>
    </x:row>
    <x:row r="1094" ht="42" customHeight="1">
      <x:c r="A1094" s="15" t="str">
        <x:v>Hitchin</x:v>
      </x:c>
      <x:c r="B1094" s="15" t="str">
        <x:v>Standalone: 18 Cam Centre, Wilbury Way, Hitchin, Hertfordshire, SG4 0TW</x:v>
      </x:c>
      <x:c r="C1094" s="15" t="str">
        <x:v>Hitchin</x:v>
      </x:c>
      <x:c r="D1094" s="14" t="n">
        <x:v>35220</x:v>
      </x:c>
      <x:c r="E1094" s="30" t="str">
        <x:v>Town</x:v>
      </x:c>
      <x:c r="F1094" s="30" t="str">
        <x:v>Standalone / other premises</x:v>
      </x:c>
      <x:c r="G1094" s="14" t="n">
        <x:f>COUNTIFS('Unit details'!$B$4039:$B$4039,$A1094,'Unit details'!$V$4039:$V$4039,$A1094&amp;" — "&amp;$B1094,'Unit details'!$H$4039:$H$4039,"Current",'Unit details'!$E$4039:$E$4039,"Town")</x:f>
        <x:v>0</x:v>
      </x:c>
      <x:c r="H1094" s="14" t="n">
        <x:f>COUNTIFS('Unit details'!$B$4039:$B$4039,$A1094,'Unit details'!$V$4039:$V$4039,$A1094&amp;" — "&amp;$B1094,'Unit details'!$H$4039:$H$4039,"Current",'Unit details'!$E$4039:$E$4039,"Nearby")</x:f>
        <x:v>0</x:v>
      </x:c>
      <x:c r="I1094" s="14" t="n">
        <x:f>COUNTIFS('Unit details'!$B$4039:$B$4039,$A1094,'Unit details'!$V$4039:$V$4039,$A1094&amp;" — "&amp;$B1094,'Unit details'!$H$4039:$H$4039,"Current")</x:f>
        <x:v>0</x:v>
      </x:c>
      <x:c r="J1094" s="14" t="n">
        <x:f>SUMIFS('Unit details'!$Y$4039:$Y$4039,'Unit details'!$B$4039:$B$4039,$A1094,'Unit details'!$V$4039:$V$4039,$A1094&amp;" — "&amp;$B1094,'Unit details'!$H$4039:$H$4039,"Future")</x:f>
        <x:v>0</x:v>
      </x:c>
      <x:c r="K1094" s="14" t="n">
        <x:f>COUNTIFS('Unit details'!$B$4039:$B$4039,$A1094,'Unit details'!$V$4039:$V$4039,$A1094&amp;" — "&amp;$B1094,'Unit details'!$H$4039:$H$4039,"Uncertain")</x:f>
        <x:v>0</x:v>
      </x:c>
      <x:c r="L1094" s="15" t="str">
        <x:v>Identified from current advertising; named scheme does not itself establish any exact number of vacant units.</x:v>
      </x:c>
      <x:c r="M1094" s="15" t="str">
        <x:v>https://www.rightmove.co.uk/properties/781577708291073#/?channel=COM_LET</x:v>
      </x:c>
      <x:c r="N1094" s="15" t="str"/>
    </x:row>
    <x:row r="1095" ht="62" customHeight="1">
      <x:c r="A1095" s="15" t="str">
        <x:v>Hitchin</x:v>
      </x:c>
      <x:c r="B1095" s="15" t="str">
        <x:v>Standalone: 34-36 Knowl Piece, Wilbury Way, Hitchin, Hertfordshire SG4</x:v>
      </x:c>
      <x:c r="C1095" s="15" t="str">
        <x:v>Hitchin</x:v>
      </x:c>
      <x:c r="D1095" s="14" t="n">
        <x:v>35220</x:v>
      </x:c>
      <x:c r="E1095" s="30" t="str">
        <x:v>Town</x:v>
      </x:c>
      <x:c r="F1095" s="30" t="str">
        <x:v>Standalone / other premises</x:v>
      </x:c>
      <x:c r="G1095" s="14" t="n">
        <x:f>COUNTIFS('Unit details'!$B$4039:$B$4039,$A1095,'Unit details'!$V$4039:$V$4039,$A1095&amp;" — "&amp;$B1095,'Unit details'!$H$4039:$H$4039,"Current",'Unit details'!$E$4039:$E$4039,"Town")</x:f>
        <x:v>0</x:v>
      </x:c>
      <x:c r="H1095" s="14" t="n">
        <x:f>COUNTIFS('Unit details'!$B$4039:$B$4039,$A1095,'Unit details'!$V$4039:$V$4039,$A1095&amp;" — "&amp;$B1095,'Unit details'!$H$4039:$H$4039,"Current",'Unit details'!$E$4039:$E$4039,"Nearby")</x:f>
        <x:v>0</x:v>
      </x:c>
      <x:c r="I1095" s="14" t="n">
        <x:f>COUNTIFS('Unit details'!$B$4039:$B$4039,$A1095,'Unit details'!$V$4039:$V$4039,$A1095&amp;" — "&amp;$B1095,'Unit details'!$H$4039:$H$4039,"Current")</x:f>
        <x:v>0</x:v>
      </x:c>
      <x:c r="J1095" s="14" t="n">
        <x:f>SUMIFS('Unit details'!$Y$4039:$Y$4039,'Unit details'!$B$4039:$B$4039,$A1095,'Unit details'!$V$4039:$V$4039,$A1095&amp;" — "&amp;$B1095,'Unit details'!$H$4039:$H$4039,"Future")</x:f>
        <x:v>0</x:v>
      </x:c>
      <x:c r="K1095" s="14" t="n">
        <x:f>COUNTIFS('Unit details'!$B$4039:$B$4039,$A1095,'Unit details'!$V$4039:$V$4039,$A1095&amp;" — "&amp;$B1095,'Unit details'!$H$4039:$H$4039,"Uncertain")</x:f>
        <x:v>0</x:v>
      </x:c>
      <x:c r="L1095" s="15" t="str">
        <x:v>Identified from current advertising; named scheme does not itself establish any exact number of vacant units.</x:v>
      </x:c>
      <x:c r="M1095" s="15" t="str">
        <x:v>https://www.zoopla.co.uk/to-rent/commercial/details/72924077/</x:v>
      </x:c>
      <x:c r="N1095" s="15" t="str">
        <x:v>https://www.rightmove.co.uk/properties/760570433950224#/?channel=COM_LET
https://www.rightmove.co.uk/properties/760724394165505#/?channel=COM_LET</x:v>
      </x:c>
    </x:row>
    <x:row r="1096" ht="42" customHeight="1">
      <x:c r="A1096" s="15" t="str">
        <x:v>Hitchin</x:v>
      </x:c>
      <x:c r="B1096" s="15" t="str">
        <x:v>Standalone: 56A Wilbury Way, Hitchin SG4</x:v>
      </x:c>
      <x:c r="C1096" s="15" t="str">
        <x:v>Hitchin</x:v>
      </x:c>
      <x:c r="D1096" s="14" t="n">
        <x:v>35220</x:v>
      </x:c>
      <x:c r="E1096" s="30" t="str">
        <x:v>Town</x:v>
      </x:c>
      <x:c r="F1096" s="30" t="str">
        <x:v>Standalone / other premises</x:v>
      </x:c>
      <x:c r="G1096" s="14" t="n">
        <x:f>COUNTIFS('Unit details'!$B$4039:$B$4039,$A1096,'Unit details'!$V$4039:$V$4039,$A1096&amp;" — "&amp;$B1096,'Unit details'!$H$4039:$H$4039,"Current",'Unit details'!$E$4039:$E$4039,"Town")</x:f>
        <x:v>0</x:v>
      </x:c>
      <x:c r="H1096" s="14" t="n">
        <x:f>COUNTIFS('Unit details'!$B$4039:$B$4039,$A1096,'Unit details'!$V$4039:$V$4039,$A1096&amp;" — "&amp;$B1096,'Unit details'!$H$4039:$H$4039,"Current",'Unit details'!$E$4039:$E$4039,"Nearby")</x:f>
        <x:v>0</x:v>
      </x:c>
      <x:c r="I1096" s="14" t="n">
        <x:f>COUNTIFS('Unit details'!$B$4039:$B$4039,$A1096,'Unit details'!$V$4039:$V$4039,$A1096&amp;" — "&amp;$B1096,'Unit details'!$H$4039:$H$4039,"Current")</x:f>
        <x:v>0</x:v>
      </x:c>
      <x:c r="J1096" s="14" t="n">
        <x:f>SUMIFS('Unit details'!$Y$4039:$Y$4039,'Unit details'!$B$4039:$B$4039,$A1096,'Unit details'!$V$4039:$V$4039,$A1096&amp;" — "&amp;$B1096,'Unit details'!$H$4039:$H$4039,"Future")</x:f>
        <x:v>0</x:v>
      </x:c>
      <x:c r="K1096" s="14" t="n">
        <x:f>COUNTIFS('Unit details'!$B$4039:$B$4039,$A1096,'Unit details'!$V$4039:$V$4039,$A1096&amp;" — "&amp;$B1096,'Unit details'!$H$4039:$H$4039,"Uncertain")</x:f>
        <x:v>0</x:v>
      </x:c>
      <x:c r="L1096" s="15" t="str">
        <x:v>Identified from current advertising; named scheme does not itself establish any exact number of vacant units.</x:v>
      </x:c>
      <x:c r="M1096" s="15" t="str">
        <x:v>https://www.zoopla.co.uk/to-rent/commercial/details/71060605/</x:v>
      </x:c>
      <x:c r="N1096" s="15" t="str">
        <x:v>https://www.rightmove.co.uk/properties/760570075340513#/?channel=COM_LET</x:v>
      </x:c>
    </x:row>
    <x:row r="1097" ht="42" customHeight="1">
      <x:c r="A1097" s="15" t="str">
        <x:v>Hitchin</x:v>
      </x:c>
      <x:c r="B1097" s="15" t="str">
        <x:v>Standalone: 72 Wilbury Way, Hitchin SG4</x:v>
      </x:c>
      <x:c r="C1097" s="15" t="str">
        <x:v>Hitchin</x:v>
      </x:c>
      <x:c r="D1097" s="14" t="n">
        <x:v>35220</x:v>
      </x:c>
      <x:c r="E1097" s="30" t="str">
        <x:v>Town</x:v>
      </x:c>
      <x:c r="F1097" s="30" t="str">
        <x:v>Standalone / other premises</x:v>
      </x:c>
      <x:c r="G1097" s="14" t="n">
        <x:f>COUNTIFS('Unit details'!$B$4039:$B$4039,$A1097,'Unit details'!$V$4039:$V$4039,$A1097&amp;" — "&amp;$B1097,'Unit details'!$H$4039:$H$4039,"Current",'Unit details'!$E$4039:$E$4039,"Town")</x:f>
        <x:v>0</x:v>
      </x:c>
      <x:c r="H1097" s="14" t="n">
        <x:f>COUNTIFS('Unit details'!$B$4039:$B$4039,$A1097,'Unit details'!$V$4039:$V$4039,$A1097&amp;" — "&amp;$B1097,'Unit details'!$H$4039:$H$4039,"Current",'Unit details'!$E$4039:$E$4039,"Nearby")</x:f>
        <x:v>0</x:v>
      </x:c>
      <x:c r="I1097" s="14" t="n">
        <x:f>COUNTIFS('Unit details'!$B$4039:$B$4039,$A1097,'Unit details'!$V$4039:$V$4039,$A1097&amp;" — "&amp;$B1097,'Unit details'!$H$4039:$H$4039,"Current")</x:f>
        <x:v>0</x:v>
      </x:c>
      <x:c r="J1097" s="14" t="n">
        <x:f>SUMIFS('Unit details'!$Y$4039:$Y$4039,'Unit details'!$B$4039:$B$4039,$A1097,'Unit details'!$V$4039:$V$4039,$A1097&amp;" — "&amp;$B1097,'Unit details'!$H$4039:$H$4039,"Future")</x:f>
        <x:v>0</x:v>
      </x:c>
      <x:c r="K1097" s="14" t="n">
        <x:f>COUNTIFS('Unit details'!$B$4039:$B$4039,$A1097,'Unit details'!$V$4039:$V$4039,$A1097&amp;" — "&amp;$B1097,'Unit details'!$H$4039:$H$4039,"Uncertain")</x:f>
        <x:v>0</x:v>
      </x:c>
      <x:c r="L1097" s="15" t="str">
        <x:v>Identified from current advertising; named scheme does not itself establish any exact number of vacant units.</x:v>
      </x:c>
      <x:c r="M1097" s="15" t="str">
        <x:v>https://www.zoopla.co.uk/to-rent/commercial/details/71060564/</x:v>
      </x:c>
      <x:c r="N1097" s="15" t="str">
        <x:v>https://www.rightmove.co.uk/properties/760570045964369#/?channel=COM_LET</x:v>
      </x:c>
    </x:row>
    <x:row r="1098" ht="42" customHeight="1">
      <x:c r="A1098" s="15" t="str">
        <x:v>Hitchin</x:v>
      </x:c>
      <x:c r="B1098" s="15" t="str">
        <x:v>Standalone: Unit 2 Knowl Piece, Wilbury Way, Hitchin, Hertfordshire , SG4 0TY</x:v>
      </x:c>
      <x:c r="C1098" s="15" t="str">
        <x:v>Hitchin</x:v>
      </x:c>
      <x:c r="D1098" s="14" t="n">
        <x:v>35220</x:v>
      </x:c>
      <x:c r="E1098" s="30" t="str">
        <x:v>Town</x:v>
      </x:c>
      <x:c r="F1098" s="30" t="str">
        <x:v>Standalone / other premises</x:v>
      </x:c>
      <x:c r="G1098" s="14" t="n">
        <x:f>COUNTIFS('Unit details'!$B$4039:$B$4039,$A1098,'Unit details'!$V$4039:$V$4039,$A1098&amp;" — "&amp;$B1098,'Unit details'!$H$4039:$H$4039,"Current",'Unit details'!$E$4039:$E$4039,"Town")</x:f>
        <x:v>0</x:v>
      </x:c>
      <x:c r="H1098" s="14" t="n">
        <x:f>COUNTIFS('Unit details'!$B$4039:$B$4039,$A1098,'Unit details'!$V$4039:$V$4039,$A1098&amp;" — "&amp;$B1098,'Unit details'!$H$4039:$H$4039,"Current",'Unit details'!$E$4039:$E$4039,"Nearby")</x:f>
        <x:v>0</x:v>
      </x:c>
      <x:c r="I1098" s="14" t="n">
        <x:f>COUNTIFS('Unit details'!$B$4039:$B$4039,$A1098,'Unit details'!$V$4039:$V$4039,$A1098&amp;" — "&amp;$B1098,'Unit details'!$H$4039:$H$4039,"Current")</x:f>
        <x:v>0</x:v>
      </x:c>
      <x:c r="J1098" s="14" t="n">
        <x:f>SUMIFS('Unit details'!$Y$4039:$Y$4039,'Unit details'!$B$4039:$B$4039,$A1098,'Unit details'!$V$4039:$V$4039,$A1098&amp;" — "&amp;$B1098,'Unit details'!$H$4039:$H$4039,"Future")</x:f>
        <x:v>0</x:v>
      </x:c>
      <x:c r="K1098" s="14" t="n">
        <x:f>COUNTIFS('Unit details'!$B$4039:$B$4039,$A1098,'Unit details'!$V$4039:$V$4039,$A1098&amp;" — "&amp;$B1098,'Unit details'!$H$4039:$H$4039,"Uncertain")</x:f>
        <x:v>0</x:v>
      </x:c>
      <x:c r="L1098" s="15" t="str">
        <x:v>Identified from current advertising; named scheme does not itself establish any exact number of vacant units.</x:v>
      </x:c>
      <x:c r="M1098" s="15" t="str">
        <x:v>https://www.rightmove.co.uk/properties/760571455265329#/?channel=COM_LET</x:v>
      </x:c>
      <x:c r="N1098" s="15" t="str"/>
    </x:row>
    <x:row r="1099" ht="42" customHeight="1">
      <x:c r="A1099" s="15" t="str">
        <x:v>Hitchin</x:v>
      </x:c>
      <x:c r="B1099" s="15" t="str">
        <x:v>Standalone: Unit 2 Rear Of Manley Bungalow, Pirton Road, Hitchin, Hertfordshire, SG5 2ES</x:v>
      </x:c>
      <x:c r="C1099" s="15" t="str">
        <x:v>Hitchin</x:v>
      </x:c>
      <x:c r="D1099" s="14" t="n">
        <x:v>35220</x:v>
      </x:c>
      <x:c r="E1099" s="30" t="str">
        <x:v>Town</x:v>
      </x:c>
      <x:c r="F1099" s="30" t="str">
        <x:v>Standalone / other premises</x:v>
      </x:c>
      <x:c r="G1099" s="14" t="n">
        <x:f>COUNTIFS('Unit details'!$B$4039:$B$4039,$A1099,'Unit details'!$V$4039:$V$4039,$A1099&amp;" — "&amp;$B1099,'Unit details'!$H$4039:$H$4039,"Current",'Unit details'!$E$4039:$E$4039,"Town")</x:f>
        <x:v>0</x:v>
      </x:c>
      <x:c r="H1099" s="14" t="n">
        <x:f>COUNTIFS('Unit details'!$B$4039:$B$4039,$A1099,'Unit details'!$V$4039:$V$4039,$A1099&amp;" — "&amp;$B1099,'Unit details'!$H$4039:$H$4039,"Current",'Unit details'!$E$4039:$E$4039,"Nearby")</x:f>
        <x:v>0</x:v>
      </x:c>
      <x:c r="I1099" s="14" t="n">
        <x:f>COUNTIFS('Unit details'!$B$4039:$B$4039,$A1099,'Unit details'!$V$4039:$V$4039,$A1099&amp;" — "&amp;$B1099,'Unit details'!$H$4039:$H$4039,"Current")</x:f>
        <x:v>0</x:v>
      </x:c>
      <x:c r="J1099" s="14" t="n">
        <x:f>SUMIFS('Unit details'!$Y$4039:$Y$4039,'Unit details'!$B$4039:$B$4039,$A1099,'Unit details'!$V$4039:$V$4039,$A1099&amp;" — "&amp;$B1099,'Unit details'!$H$4039:$H$4039,"Future")</x:f>
        <x:v>0</x:v>
      </x:c>
      <x:c r="K1099" s="14" t="n">
        <x:f>COUNTIFS('Unit details'!$B$4039:$B$4039,$A1099,'Unit details'!$V$4039:$V$4039,$A1099&amp;" — "&amp;$B1099,'Unit details'!$H$4039:$H$4039,"Uncertain")</x:f>
        <x:v>0</x:v>
      </x:c>
      <x:c r="L1099" s="15" t="str">
        <x:v>Identified from current advertising; named scheme does not itself establish any exact number of vacant units.</x:v>
      </x:c>
      <x:c r="M1099" s="15" t="str">
        <x:v>https://www.rightmove.co.uk/properties/760570228491025#/?channel=COM_LET</x:v>
      </x:c>
      <x:c r="N1099" s="15" t="str"/>
    </x:row>
    <x:row r="1100" ht="49" customHeight="1">
      <x:c r="A1100" s="15" t="str">
        <x:v>Hitchin</x:v>
      </x:c>
      <x:c r="B1100" s="15" t="str">
        <x:v>Standalone: Unit 25B, Knowl Piece, Hitchin, Hertfordshire SG4</x:v>
      </x:c>
      <x:c r="C1100" s="15" t="str">
        <x:v>Hitchin</x:v>
      </x:c>
      <x:c r="D1100" s="14" t="n">
        <x:v>35220</x:v>
      </x:c>
      <x:c r="E1100" s="30" t="str">
        <x:v>Town</x:v>
      </x:c>
      <x:c r="F1100" s="30" t="str">
        <x:v>Standalone / other premises</x:v>
      </x:c>
      <x:c r="G1100" s="14" t="n">
        <x:f>COUNTIFS('Unit details'!$B$4039:$B$4039,$A1100,'Unit details'!$V$4039:$V$4039,$A1100&amp;" — "&amp;$B1100,'Unit details'!$H$4039:$H$4039,"Current",'Unit details'!$E$4039:$E$4039,"Town")</x:f>
        <x:v>0</x:v>
      </x:c>
      <x:c r="H1100" s="14" t="n">
        <x:f>COUNTIFS('Unit details'!$B$4039:$B$4039,$A1100,'Unit details'!$V$4039:$V$4039,$A1100&amp;" — "&amp;$B1100,'Unit details'!$H$4039:$H$4039,"Current",'Unit details'!$E$4039:$E$4039,"Nearby")</x:f>
        <x:v>0</x:v>
      </x:c>
      <x:c r="I1100" s="14" t="n">
        <x:f>COUNTIFS('Unit details'!$B$4039:$B$4039,$A1100,'Unit details'!$V$4039:$V$4039,$A1100&amp;" — "&amp;$B1100,'Unit details'!$H$4039:$H$4039,"Current")</x:f>
        <x:v>0</x:v>
      </x:c>
      <x:c r="J1100" s="14" t="n">
        <x:f>SUMIFS('Unit details'!$Y$4039:$Y$4039,'Unit details'!$B$4039:$B$4039,$A1100,'Unit details'!$V$4039:$V$4039,$A1100&amp;" — "&amp;$B1100,'Unit details'!$H$4039:$H$4039,"Future")</x:f>
        <x:v>0</x:v>
      </x:c>
      <x:c r="K1100" s="14" t="n">
        <x:f>COUNTIFS('Unit details'!$B$4039:$B$4039,$A1100,'Unit details'!$V$4039:$V$4039,$A1100&amp;" — "&amp;$B1100,'Unit details'!$H$4039:$H$4039,"Uncertain")</x:f>
        <x:v>0</x:v>
      </x:c>
      <x:c r="L1100" s="15" t="str">
        <x:v>Identified from current advertising; named scheme does not itself establish any exact number of vacant units. Further unit-specific sources are in Unit details.</x:v>
      </x:c>
      <x:c r="M1100" s="15" t="str">
        <x:v>https://www.zoopla.co.uk/to-rent/commercial/details/72950985/</x:v>
      </x:c>
      <x:c r="N1100" s="15" t="str">
        <x:v>https://www.zoopla.co.uk/to-rent/commercial/details/68831329/
https://www.rightmove.co.uk/properties/760720187439249#/?channel=COM_LET</x:v>
      </x:c>
    </x:row>
    <x:row r="1101" ht="42" customHeight="1">
      <x:c r="A1101" s="15" t="str">
        <x:v>Hitchin</x:v>
      </x:c>
      <x:c r="B1101" s="15" t="str">
        <x:v>Standalone: Unit 4 Bury Mead Road, Hitchin, Hertfordshire, SG5 1RT</x:v>
      </x:c>
      <x:c r="C1101" s="15" t="str">
        <x:v>Hitchin</x:v>
      </x:c>
      <x:c r="D1101" s="14" t="n">
        <x:v>35220</x:v>
      </x:c>
      <x:c r="E1101" s="30" t="str">
        <x:v>Town</x:v>
      </x:c>
      <x:c r="F1101" s="30" t="str">
        <x:v>Standalone / other premises</x:v>
      </x:c>
      <x:c r="G1101" s="14" t="n">
        <x:f>COUNTIFS('Unit details'!$B$4039:$B$4039,$A1101,'Unit details'!$V$4039:$V$4039,$A1101&amp;" — "&amp;$B1101,'Unit details'!$H$4039:$H$4039,"Current",'Unit details'!$E$4039:$E$4039,"Town")</x:f>
        <x:v>0</x:v>
      </x:c>
      <x:c r="H1101" s="14" t="n">
        <x:f>COUNTIFS('Unit details'!$B$4039:$B$4039,$A1101,'Unit details'!$V$4039:$V$4039,$A1101&amp;" — "&amp;$B1101,'Unit details'!$H$4039:$H$4039,"Current",'Unit details'!$E$4039:$E$4039,"Nearby")</x:f>
        <x:v>0</x:v>
      </x:c>
      <x:c r="I1101" s="14" t="n">
        <x:f>COUNTIFS('Unit details'!$B$4039:$B$4039,$A1101,'Unit details'!$V$4039:$V$4039,$A1101&amp;" — "&amp;$B1101,'Unit details'!$H$4039:$H$4039,"Current")</x:f>
        <x:v>0</x:v>
      </x:c>
      <x:c r="J1101" s="14" t="n">
        <x:f>SUMIFS('Unit details'!$Y$4039:$Y$4039,'Unit details'!$B$4039:$B$4039,$A1101,'Unit details'!$V$4039:$V$4039,$A1101&amp;" — "&amp;$B1101,'Unit details'!$H$4039:$H$4039,"Future")</x:f>
        <x:v>0</x:v>
      </x:c>
      <x:c r="K1101" s="14" t="n">
        <x:f>COUNTIFS('Unit details'!$B$4039:$B$4039,$A1101,'Unit details'!$V$4039:$V$4039,$A1101&amp;" — "&amp;$B1101,'Unit details'!$H$4039:$H$4039,"Uncertain")</x:f>
        <x:v>0</x:v>
      </x:c>
      <x:c r="L1101" s="15" t="str">
        <x:v>Identified from current advertising; named scheme does not itself establish any exact number of vacant units.</x:v>
      </x:c>
      <x:c r="M1101" s="15" t="str">
        <x:v>https://www.rightmove.co.uk/properties/760569756631744#/?channel=COM_LET</x:v>
      </x:c>
      <x:c r="N1101" s="15" t="str"/>
    </x:row>
    <x:row r="1102" ht="42" customHeight="1">
      <x:c r="A1102" s="15" t="str">
        <x:v>Hitchin</x:v>
      </x:c>
      <x:c r="B1102" s="15" t="str">
        <x:v>Standalone: Unit 6 Cam Centre, Wilbury Way, Hitchin, Hertfordshire SG4</x:v>
      </x:c>
      <x:c r="C1102" s="15" t="str">
        <x:v>Hitchin</x:v>
      </x:c>
      <x:c r="D1102" s="14" t="n">
        <x:v>35220</x:v>
      </x:c>
      <x:c r="E1102" s="30" t="str">
        <x:v>Town</x:v>
      </x:c>
      <x:c r="F1102" s="30" t="str">
        <x:v>Standalone / other premises</x:v>
      </x:c>
      <x:c r="G1102" s="14" t="n">
        <x:f>COUNTIFS('Unit details'!$B$4039:$B$4039,$A1102,'Unit details'!$V$4039:$V$4039,$A1102&amp;" — "&amp;$B1102,'Unit details'!$H$4039:$H$4039,"Current",'Unit details'!$E$4039:$E$4039,"Town")</x:f>
        <x:v>0</x:v>
      </x:c>
      <x:c r="H1102" s="14" t="n">
        <x:f>COUNTIFS('Unit details'!$B$4039:$B$4039,$A1102,'Unit details'!$V$4039:$V$4039,$A1102&amp;" — "&amp;$B1102,'Unit details'!$H$4039:$H$4039,"Current",'Unit details'!$E$4039:$E$4039,"Nearby")</x:f>
        <x:v>0</x:v>
      </x:c>
      <x:c r="I1102" s="14" t="n">
        <x:f>COUNTIFS('Unit details'!$B$4039:$B$4039,$A1102,'Unit details'!$V$4039:$V$4039,$A1102&amp;" — "&amp;$B1102,'Unit details'!$H$4039:$H$4039,"Current")</x:f>
        <x:v>0</x:v>
      </x:c>
      <x:c r="J1102" s="14" t="n">
        <x:f>SUMIFS('Unit details'!$Y$4039:$Y$4039,'Unit details'!$B$4039:$B$4039,$A1102,'Unit details'!$V$4039:$V$4039,$A1102&amp;" — "&amp;$B1102,'Unit details'!$H$4039:$H$4039,"Future")</x:f>
        <x:v>0</x:v>
      </x:c>
      <x:c r="K1102" s="14" t="n">
        <x:f>COUNTIFS('Unit details'!$B$4039:$B$4039,$A1102,'Unit details'!$V$4039:$V$4039,$A1102&amp;" — "&amp;$B1102,'Unit details'!$H$4039:$H$4039,"Uncertain")</x:f>
        <x:v>0</x:v>
      </x:c>
      <x:c r="L1102" s="15" t="str">
        <x:v>Identified from current advertising; named scheme does not itself establish any exact number of vacant units.</x:v>
      </x:c>
      <x:c r="M1102" s="15" t="str">
        <x:v>https://www.zoopla.co.uk/to-rent/commercial/details/70203524/</x:v>
      </x:c>
      <x:c r="N1102" s="15" t="str">
        <x:v>https://www.rightmove.co.uk/properties/759309244511424#/?channel=COM_LET</x:v>
      </x:c>
    </x:row>
    <x:row r="1103" ht="42" customHeight="1">
      <x:c r="A1103" s="15" t="str">
        <x:v>Hitchin</x:v>
      </x:c>
      <x:c r="B1103" s="15" t="str">
        <x:v>Standalone: Unit 7 Cam Centre, Wilbury Way, Hitchin, Hertfordshire, SG4 0TW</x:v>
      </x:c>
      <x:c r="C1103" s="15" t="str">
        <x:v>Hitchin</x:v>
      </x:c>
      <x:c r="D1103" s="14" t="n">
        <x:v>35220</x:v>
      </x:c>
      <x:c r="E1103" s="30" t="str">
        <x:v>Town</x:v>
      </x:c>
      <x:c r="F1103" s="30" t="str">
        <x:v>Standalone / other premises</x:v>
      </x:c>
      <x:c r="G1103" s="14" t="n">
        <x:f>COUNTIFS('Unit details'!$B$4039:$B$4039,$A1103,'Unit details'!$V$4039:$V$4039,$A1103&amp;" — "&amp;$B1103,'Unit details'!$H$4039:$H$4039,"Current",'Unit details'!$E$4039:$E$4039,"Town")</x:f>
        <x:v>0</x:v>
      </x:c>
      <x:c r="H1103" s="14" t="n">
        <x:f>COUNTIFS('Unit details'!$B$4039:$B$4039,$A1103,'Unit details'!$V$4039:$V$4039,$A1103&amp;" — "&amp;$B1103,'Unit details'!$H$4039:$H$4039,"Current",'Unit details'!$E$4039:$E$4039,"Nearby")</x:f>
        <x:v>0</x:v>
      </x:c>
      <x:c r="I1103" s="14" t="n">
        <x:f>COUNTIFS('Unit details'!$B$4039:$B$4039,$A1103,'Unit details'!$V$4039:$V$4039,$A1103&amp;" — "&amp;$B1103,'Unit details'!$H$4039:$H$4039,"Current")</x:f>
        <x:v>0</x:v>
      </x:c>
      <x:c r="J1103" s="14" t="n">
        <x:f>SUMIFS('Unit details'!$Y$4039:$Y$4039,'Unit details'!$B$4039:$B$4039,$A1103,'Unit details'!$V$4039:$V$4039,$A1103&amp;" — "&amp;$B1103,'Unit details'!$H$4039:$H$4039,"Future")</x:f>
        <x:v>0</x:v>
      </x:c>
      <x:c r="K1103" s="14" t="n">
        <x:f>COUNTIFS('Unit details'!$B$4039:$B$4039,$A1103,'Unit details'!$V$4039:$V$4039,$A1103&amp;" — "&amp;$B1103,'Unit details'!$H$4039:$H$4039,"Uncertain")</x:f>
        <x:v>0</x:v>
      </x:c>
      <x:c r="L1103" s="15" t="str">
        <x:v>Identified from current advertising; named scheme does not itself establish any exact number of vacant units.</x:v>
      </x:c>
      <x:c r="M1103" s="15" t="str">
        <x:v>https://www.zoopla.co.uk/to-rent/commercial/details/68831320/</x:v>
      </x:c>
      <x:c r="N1103" s="15" t="str">
        <x:v>https://www.rightmove.co.uk/properties/759308344839824#/?channel=COM_LET</x:v>
      </x:c>
    </x:row>
    <x:row r="1104" ht="42" customHeight="1">
      <x:c r="A1104" s="15" t="str">
        <x:v>Hoddesdon</x:v>
      </x:c>
      <x:c r="B1104" s="15" t="str">
        <x:v>Standalone / estate not named</x:v>
      </x:c>
      <x:c r="C1104" s="15" t="str">
        <x:v>Nazeing</x:v>
      </x:c>
      <x:c r="D1104" s="14"/>
      <x:c r="E1104" s="30" t="str">
        <x:v>Nearby</x:v>
      </x:c>
      <x:c r="F1104" s="30" t="str">
        <x:v>Standalone / other premises</x:v>
      </x:c>
      <x:c r="G1104" s="14" t="n">
        <x:f>COUNTIFS('Unit details'!$B$1946:$B$1956,$A1104,'Unit details'!$V$1946:$V$1956,$A1104&amp;" — "&amp;$B1104,'Unit details'!$H$1946:$H$1956,"Current",'Unit details'!$E$1946:$E$1956,"Town")</x:f>
        <x:v>1</x:v>
      </x:c>
      <x:c r="H1104" s="14" t="n">
        <x:f>COUNTIFS('Unit details'!$B$1946:$B$1956,$A1104,'Unit details'!$V$1946:$V$1956,$A1104&amp;" — "&amp;$B1104,'Unit details'!$H$1946:$H$1956,"Current",'Unit details'!$E$1946:$E$1956,"Nearby")</x:f>
        <x:v>6</x:v>
      </x:c>
      <x:c r="I1104" s="14" t="n">
        <x:f>COUNTIFS('Unit details'!$B$1946:$B$1956,$A1104,'Unit details'!$V$1946:$V$1956,$A1104&amp;" — "&amp;$B1104,'Unit details'!$H$1946:$H$1956,"Current")</x:f>
        <x:v>7</x:v>
      </x:c>
      <x:c r="J1104" s="14" t="n">
        <x:f>SUMIFS('Unit details'!$Y$1946:$Y$1956,'Unit details'!$B$1946:$B$1956,$A1104,'Unit details'!$V$1946:$V$1956,$A1104&amp;" — "&amp;$B1104,'Unit details'!$H$1946:$H$1956,"Future")</x:f>
        <x:v>0</x:v>
      </x:c>
      <x:c r="K1104" s="14" t="n">
        <x:f>COUNTIFS('Unit details'!$B$1946:$B$1956,$A1104,'Unit details'!$V$1946:$V$1956,$A1104&amp;" — "&amp;$B1104,'Unit details'!$H$1946:$H$1956,"Uncertain")</x:f>
        <x:v>2</x:v>
      </x:c>
      <x:c r="L1104" s="15" t="str">
        <x:v>Identified from marketing. Estate inventory is a minimum of evidenced named areas, not a council stock census.</x:v>
      </x:c>
      <x:c r="M1104" s="15" t="str">
        <x:v>https://www.zoopla.co.uk/to-rent/commercial/details/73876236/</x:v>
      </x:c>
      <x:c r="N1104" s="15" t="str">
        <x:v>https://www.zoopla.co.uk/to-rent/commercial/details/73646052/</x:v>
      </x:c>
    </x:row>
    <x:row r="1105" ht="42" customHeight="1">
      <x:c r="A1105" s="15" t="str">
        <x:v>Hoddesdon</x:v>
      </x:c>
      <x:c r="B1105" s="15" t="str">
        <x:v>Standalone: Hoe Lane, Nazeing EN9</x:v>
      </x:c>
      <x:c r="C1105" s="15" t="str">
        <x:v>Nazeing</x:v>
      </x:c>
      <x:c r="D1105" s="14"/>
      <x:c r="E1105" s="30" t="str">
        <x:v>Nearby</x:v>
      </x:c>
      <x:c r="F1105" s="30" t="str">
        <x:v>Standalone / other premises</x:v>
      </x:c>
      <x:c r="G1105" s="14" t="n">
        <x:f>COUNTIFS('Unit details'!$B$4039:$B$4039,$A1105,'Unit details'!$V$4039:$V$4039,$A1105&amp;" — "&amp;$B1105,'Unit details'!$H$4039:$H$4039,"Current",'Unit details'!$E$4039:$E$4039,"Town")</x:f>
        <x:v>0</x:v>
      </x:c>
      <x:c r="H1105" s="14" t="n">
        <x:f>COUNTIFS('Unit details'!$B$4039:$B$4039,$A1105,'Unit details'!$V$4039:$V$4039,$A1105&amp;" — "&amp;$B1105,'Unit details'!$H$4039:$H$4039,"Current",'Unit details'!$E$4039:$E$4039,"Nearby")</x:f>
        <x:v>0</x:v>
      </x:c>
      <x:c r="I1105" s="14" t="n">
        <x:f>COUNTIFS('Unit details'!$B$4039:$B$4039,$A1105,'Unit details'!$V$4039:$V$4039,$A1105&amp;" — "&amp;$B1105,'Unit details'!$H$4039:$H$4039,"Current")</x:f>
        <x:v>0</x:v>
      </x:c>
      <x:c r="J1105" s="14" t="n">
        <x:f>SUMIFS('Unit details'!$Y$4039:$Y$4039,'Unit details'!$B$4039:$B$4039,$A1105,'Unit details'!$V$4039:$V$4039,$A1105&amp;" — "&amp;$B1105,'Unit details'!$H$4039:$H$4039,"Future")</x:f>
        <x:v>0</x:v>
      </x:c>
      <x:c r="K1105" s="14" t="n">
        <x:f>COUNTIFS('Unit details'!$B$4039:$B$4039,$A1105,'Unit details'!$V$4039:$V$4039,$A1105&amp;" — "&amp;$B1105,'Unit details'!$H$4039:$H$4039,"Uncertain")</x:f>
        <x:v>0</x:v>
      </x:c>
      <x:c r="L1105" s="15" t="str">
        <x:v>Identified from current advertising; named scheme does not itself establish any exact number of vacant units.</x:v>
      </x:c>
      <x:c r="M1105" s="15" t="str">
        <x:v>https://www.zoopla.co.uk/to-rent/commercial/details/73876236/</x:v>
      </x:c>
      <x:c r="N1105" s="15" t="str">
        <x:v>https://www.zoopla.co.uk/to-rent/commercial/details/73646052/</x:v>
      </x:c>
    </x:row>
    <x:row r="1106" ht="42" customHeight="1">
      <x:c r="A1106" s="15" t="str">
        <x:v>Hoddesdon</x:v>
      </x:c>
      <x:c r="B1106" s="15" t="str">
        <x:v>Standalone: Nazeing Road, Nazeing EN9</x:v>
      </x:c>
      <x:c r="C1106" s="15" t="str">
        <x:v>Nazeing</x:v>
      </x:c>
      <x:c r="D1106" s="14"/>
      <x:c r="E1106" s="30" t="str">
        <x:v>Nearby</x:v>
      </x:c>
      <x:c r="F1106" s="30" t="str">
        <x:v>Standalone / other premises</x:v>
      </x:c>
      <x:c r="G1106" s="14" t="n">
        <x:f>COUNTIFS('Unit details'!$B$4039:$B$4039,$A1106,'Unit details'!$V$4039:$V$4039,$A1106&amp;" — "&amp;$B1106,'Unit details'!$H$4039:$H$4039,"Current",'Unit details'!$E$4039:$E$4039,"Town")</x:f>
        <x:v>0</x:v>
      </x:c>
      <x:c r="H1106" s="14" t="n">
        <x:f>COUNTIFS('Unit details'!$B$4039:$B$4039,$A1106,'Unit details'!$V$4039:$V$4039,$A1106&amp;" — "&amp;$B1106,'Unit details'!$H$4039:$H$4039,"Current",'Unit details'!$E$4039:$E$4039,"Nearby")</x:f>
        <x:v>0</x:v>
      </x:c>
      <x:c r="I1106" s="14" t="n">
        <x:f>COUNTIFS('Unit details'!$B$4039:$B$4039,$A1106,'Unit details'!$V$4039:$V$4039,$A1106&amp;" — "&amp;$B1106,'Unit details'!$H$4039:$H$4039,"Current")</x:f>
        <x:v>0</x:v>
      </x:c>
      <x:c r="J1106" s="14" t="n">
        <x:f>SUMIFS('Unit details'!$Y$4039:$Y$4039,'Unit details'!$B$4039:$B$4039,$A1106,'Unit details'!$V$4039:$V$4039,$A1106&amp;" — "&amp;$B1106,'Unit details'!$H$4039:$H$4039,"Future")</x:f>
        <x:v>0</x:v>
      </x:c>
      <x:c r="K1106" s="14" t="n">
        <x:f>COUNTIFS('Unit details'!$B$4039:$B$4039,$A1106,'Unit details'!$V$4039:$V$4039,$A1106&amp;" — "&amp;$B1106,'Unit details'!$H$4039:$H$4039,"Uncertain")</x:f>
        <x:v>0</x:v>
      </x:c>
      <x:c r="L1106" s="15" t="str">
        <x:v>Identified from current advertising; named scheme does not itself establish any exact number of vacant units.</x:v>
      </x:c>
      <x:c r="M1106" s="15" t="str">
        <x:v>https://www.zoopla.co.uk/to-rent/commercial/details/73853983/</x:v>
      </x:c>
      <x:c r="N1106" s="15" t="str"/>
    </x:row>
    <x:row r="1107" ht="42" customHeight="1">
      <x:c r="A1107" s="15" t="str">
        <x:v>Hoddesdon</x:v>
      </x:c>
      <x:c r="B1107" s="15" t="str">
        <x:v>Standalone: Nazeing, EN9</x:v>
      </x:c>
      <x:c r="C1107" s="15" t="str">
        <x:v>Nazeing</x:v>
      </x:c>
      <x:c r="D1107" s="14"/>
      <x:c r="E1107" s="30" t="str">
        <x:v>Nearby</x:v>
      </x:c>
      <x:c r="F1107" s="30" t="str">
        <x:v>Standalone / other premises</x:v>
      </x:c>
      <x:c r="G1107" s="14" t="n">
        <x:f>COUNTIFS('Unit details'!$B$4039:$B$4039,$A1107,'Unit details'!$V$4039:$V$4039,$A1107&amp;" — "&amp;$B1107,'Unit details'!$H$4039:$H$4039,"Current",'Unit details'!$E$4039:$E$4039,"Town")</x:f>
        <x:v>0</x:v>
      </x:c>
      <x:c r="H1107" s="14" t="n">
        <x:f>COUNTIFS('Unit details'!$B$4039:$B$4039,$A1107,'Unit details'!$V$4039:$V$4039,$A1107&amp;" — "&amp;$B1107,'Unit details'!$H$4039:$H$4039,"Current",'Unit details'!$E$4039:$E$4039,"Nearby")</x:f>
        <x:v>0</x:v>
      </x:c>
      <x:c r="I1107" s="14" t="n">
        <x:f>COUNTIFS('Unit details'!$B$4039:$B$4039,$A1107,'Unit details'!$V$4039:$V$4039,$A1107&amp;" — "&amp;$B1107,'Unit details'!$H$4039:$H$4039,"Current")</x:f>
        <x:v>0</x:v>
      </x:c>
      <x:c r="J1107" s="14" t="n">
        <x:f>SUMIFS('Unit details'!$Y$4039:$Y$4039,'Unit details'!$B$4039:$B$4039,$A1107,'Unit details'!$V$4039:$V$4039,$A1107&amp;" — "&amp;$B1107,'Unit details'!$H$4039:$H$4039,"Future")</x:f>
        <x:v>0</x:v>
      </x:c>
      <x:c r="K1107" s="14" t="n">
        <x:f>COUNTIFS('Unit details'!$B$4039:$B$4039,$A1107,'Unit details'!$V$4039:$V$4039,$A1107&amp;" — "&amp;$B1107,'Unit details'!$H$4039:$H$4039,"Uncertain")</x:f>
        <x:v>0</x:v>
      </x:c>
      <x:c r="L1107" s="15" t="str">
        <x:v>Identified from current advertising; named scheme does not itself establish any exact number of vacant units.</x:v>
      </x:c>
      <x:c r="M1107" s="15" t="str">
        <x:v>https://www.rightmove.co.uk/properties/754789508576640#/?channel=COM_LET</x:v>
      </x:c>
      <x:c r="N1107" s="15" t="str"/>
    </x:row>
    <x:row r="1108" ht="42" customHeight="1">
      <x:c r="A1108" s="15" t="str">
        <x:v>Hoddesdon</x:v>
      </x:c>
      <x:c r="B1108" s="15" t="str">
        <x:v>Standalone: Sedge Green, Nazeing, EN9</x:v>
      </x:c>
      <x:c r="C1108" s="15" t="str">
        <x:v>Nazeing</x:v>
      </x:c>
      <x:c r="D1108" s="14"/>
      <x:c r="E1108" s="30" t="str">
        <x:v>Nearby</x:v>
      </x:c>
      <x:c r="F1108" s="30" t="str">
        <x:v>Standalone / other premises</x:v>
      </x:c>
      <x:c r="G1108" s="14" t="n">
        <x:f>COUNTIFS('Unit details'!$B$4039:$B$4039,$A1108,'Unit details'!$V$4039:$V$4039,$A1108&amp;" — "&amp;$B1108,'Unit details'!$H$4039:$H$4039,"Current",'Unit details'!$E$4039:$E$4039,"Town")</x:f>
        <x:v>0</x:v>
      </x:c>
      <x:c r="H1108" s="14" t="n">
        <x:f>COUNTIFS('Unit details'!$B$4039:$B$4039,$A1108,'Unit details'!$V$4039:$V$4039,$A1108&amp;" — "&amp;$B1108,'Unit details'!$H$4039:$H$4039,"Current",'Unit details'!$E$4039:$E$4039,"Nearby")</x:f>
        <x:v>0</x:v>
      </x:c>
      <x:c r="I1108" s="14" t="n">
        <x:f>COUNTIFS('Unit details'!$B$4039:$B$4039,$A1108,'Unit details'!$V$4039:$V$4039,$A1108&amp;" — "&amp;$B1108,'Unit details'!$H$4039:$H$4039,"Current")</x:f>
        <x:v>0</x:v>
      </x:c>
      <x:c r="J1108" s="14" t="n">
        <x:f>SUMIFS('Unit details'!$Y$4039:$Y$4039,'Unit details'!$B$4039:$B$4039,$A1108,'Unit details'!$V$4039:$V$4039,$A1108&amp;" — "&amp;$B1108,'Unit details'!$H$4039:$H$4039,"Future")</x:f>
        <x:v>0</x:v>
      </x:c>
      <x:c r="K1108" s="14" t="n">
        <x:f>COUNTIFS('Unit details'!$B$4039:$B$4039,$A1108,'Unit details'!$V$4039:$V$4039,$A1108&amp;" — "&amp;$B1108,'Unit details'!$H$4039:$H$4039,"Uncertain")</x:f>
        <x:v>0</x:v>
      </x:c>
      <x:c r="L1108" s="15" t="str">
        <x:v>Identified from current advertising; named scheme does not itself establish any exact number of vacant units.</x:v>
      </x:c>
      <x:c r="M1108" s="15" t="str">
        <x:v>https://www.rightmove.co.uk/properties/173468327#/?channel=COM_LET</x:v>
      </x:c>
      <x:c r="N1108" s="15" t="str">
        <x:v>https://www.rightmove.co.uk/properties/94244946#/?channel=COM_LET</x:v>
      </x:c>
    </x:row>
    <x:row r="1109" ht="42" customHeight="1">
      <x:c r="A1109" s="15" t="str">
        <x:v>Hoddesdon</x:v>
      </x:c>
      <x:c r="B1109" s="15" t="str">
        <x:v>Standalone: Warehouse To Let In Nazeing, Essex</x:v>
      </x:c>
      <x:c r="C1109" s="15" t="str">
        <x:v>Nazeing</x:v>
      </x:c>
      <x:c r="D1109" s="14"/>
      <x:c r="E1109" s="30" t="str">
        <x:v>Nearby</x:v>
      </x:c>
      <x:c r="F1109" s="30" t="str">
        <x:v>Standalone / other premises</x:v>
      </x:c>
      <x:c r="G1109" s="14" t="n">
        <x:f>COUNTIFS('Unit details'!$B$4039:$B$4039,$A1109,'Unit details'!$V$4039:$V$4039,$A1109&amp;" — "&amp;$B1109,'Unit details'!$H$4039:$H$4039,"Current",'Unit details'!$E$4039:$E$4039,"Town")</x:f>
        <x:v>0</x:v>
      </x:c>
      <x:c r="H1109" s="14" t="n">
        <x:f>COUNTIFS('Unit details'!$B$4039:$B$4039,$A1109,'Unit details'!$V$4039:$V$4039,$A1109&amp;" — "&amp;$B1109,'Unit details'!$H$4039:$H$4039,"Current",'Unit details'!$E$4039:$E$4039,"Nearby")</x:f>
        <x:v>0</x:v>
      </x:c>
      <x:c r="I1109" s="14" t="n">
        <x:f>COUNTIFS('Unit details'!$B$4039:$B$4039,$A1109,'Unit details'!$V$4039:$V$4039,$A1109&amp;" — "&amp;$B1109,'Unit details'!$H$4039:$H$4039,"Current")</x:f>
        <x:v>0</x:v>
      </x:c>
      <x:c r="J1109" s="14" t="n">
        <x:f>SUMIFS('Unit details'!$Y$4039:$Y$4039,'Unit details'!$B$4039:$B$4039,$A1109,'Unit details'!$V$4039:$V$4039,$A1109&amp;" — "&amp;$B1109,'Unit details'!$H$4039:$H$4039,"Future")</x:f>
        <x:v>0</x:v>
      </x:c>
      <x:c r="K1109" s="14" t="n">
        <x:f>COUNTIFS('Unit details'!$B$4039:$B$4039,$A1109,'Unit details'!$V$4039:$V$4039,$A1109&amp;" — "&amp;$B1109,'Unit details'!$H$4039:$H$4039,"Uncertain")</x:f>
        <x:v>0</x:v>
      </x:c>
      <x:c r="L1109" s="15" t="str">
        <x:v>Identified from current advertising; named scheme does not itself establish any exact number of vacant units.</x:v>
      </x:c>
      <x:c r="M1109" s="15" t="str">
        <x:v>https://www.rightmove.co.uk/properties/169654289#/?channel=COM_LET</x:v>
      </x:c>
      <x:c r="N1109" s="15" t="str"/>
    </x:row>
    <x:row r="1110" ht="42" customHeight="1">
      <x:c r="A1110" s="15" t="str">
        <x:v>Hoddesdon</x:v>
      </x:c>
      <x:c r="B1110" s="15" t="str">
        <x:v>Standalone: White Stubbs Lane, Broxbourne, EN10 7</x:v>
      </x:c>
      <x:c r="C1110" s="15" t="str">
        <x:v>Broxbourne</x:v>
      </x:c>
      <x:c r="D1110" s="14"/>
      <x:c r="E1110" s="30" t="str">
        <x:v>Nearby</x:v>
      </x:c>
      <x:c r="F1110" s="30" t="str">
        <x:v>Standalone / other premises</x:v>
      </x:c>
      <x:c r="G1110" s="14" t="n">
        <x:f>COUNTIFS('Unit details'!$B$4039:$B$4039,$A1110,'Unit details'!$V$4039:$V$4039,$A1110&amp;" — "&amp;$B1110,'Unit details'!$H$4039:$H$4039,"Current",'Unit details'!$E$4039:$E$4039,"Town")</x:f>
        <x:v>0</x:v>
      </x:c>
      <x:c r="H1110" s="14" t="n">
        <x:f>COUNTIFS('Unit details'!$B$4039:$B$4039,$A1110,'Unit details'!$V$4039:$V$4039,$A1110&amp;" — "&amp;$B1110,'Unit details'!$H$4039:$H$4039,"Current",'Unit details'!$E$4039:$E$4039,"Nearby")</x:f>
        <x:v>0</x:v>
      </x:c>
      <x:c r="I1110" s="14" t="n">
        <x:f>COUNTIFS('Unit details'!$B$4039:$B$4039,$A1110,'Unit details'!$V$4039:$V$4039,$A1110&amp;" — "&amp;$B1110,'Unit details'!$H$4039:$H$4039,"Current")</x:f>
        <x:v>0</x:v>
      </x:c>
      <x:c r="J1110" s="14" t="n">
        <x:f>SUMIFS('Unit details'!$Y$4039:$Y$4039,'Unit details'!$B$4039:$B$4039,$A1110,'Unit details'!$V$4039:$V$4039,$A1110&amp;" — "&amp;$B1110,'Unit details'!$H$4039:$H$4039,"Future")</x:f>
        <x:v>0</x:v>
      </x:c>
      <x:c r="K1110" s="14" t="n">
        <x:f>COUNTIFS('Unit details'!$B$4039:$B$4039,$A1110,'Unit details'!$V$4039:$V$4039,$A1110&amp;" — "&amp;$B1110,'Unit details'!$H$4039:$H$4039,"Uncertain")</x:f>
        <x:v>0</x:v>
      </x:c>
      <x:c r="L1110" s="15" t="str">
        <x:v>Identified from current advertising; named scheme does not itself establish any exact number of vacant units.</x:v>
      </x:c>
      <x:c r="M1110" s="15" t="str">
        <x:v>https://www.rightmove.co.uk/properties/93569505#/?channel=COM_LET</x:v>
      </x:c>
      <x:c r="N1110" s="15" t="str"/>
    </x:row>
    <x:row r="1111" ht="42" customHeight="1">
      <x:c r="A1111" s="15" t="str">
        <x:v>Hoddesdon</x:v>
      </x:c>
      <x:c r="B1111" s="15" t="str">
        <x:v>Hoddesdon Industrial Centre</x:v>
      </x:c>
      <x:c r="C1111" s="15" t="str">
        <x:v>Hoddesdon</x:v>
      </x:c>
      <x:c r="D1111" s="14" t="n">
        <x:v>40615</x:v>
      </x:c>
      <x:c r="E1111" s="30" t="str">
        <x:v>Town</x:v>
      </x:c>
      <x:c r="F1111" s="30" t="str">
        <x:v>Estate / grouped industrial area</x:v>
      </x:c>
      <x:c r="G1111" s="14" t="n">
        <x:f>COUNTIFS('Unit details'!$B$1952:$B$1953,$A1111,'Unit details'!$V$1952:$V$1953,$A1111&amp;" — "&amp;$B1111,'Unit details'!$H$1952:$H$1953,"Current",'Unit details'!$E$1952:$E$1953,"Town")</x:f>
        <x:v>2</x:v>
      </x:c>
      <x:c r="H1111" s="14" t="n">
        <x:f>COUNTIFS('Unit details'!$B$1952:$B$1953,$A1111,'Unit details'!$V$1952:$V$1953,$A1111&amp;" — "&amp;$B1111,'Unit details'!$H$1952:$H$1953,"Current",'Unit details'!$E$1952:$E$1953,"Nearby")</x:f>
        <x:v>0</x:v>
      </x:c>
      <x:c r="I1111" s="14" t="n">
        <x:f>COUNTIFS('Unit details'!$B$1952:$B$1953,$A1111,'Unit details'!$V$1952:$V$1953,$A1111&amp;" — "&amp;$B1111,'Unit details'!$H$1952:$H$1953,"Current")</x:f>
        <x:v>2</x:v>
      </x:c>
      <x:c r="J1111" s="14" t="n">
        <x:f>SUMIFS('Unit details'!$Y$1952:$Y$1953,'Unit details'!$B$1952:$B$1953,$A1111,'Unit details'!$V$1952:$V$1953,$A1111&amp;" — "&amp;$B1111,'Unit details'!$H$1952:$H$1953,"Future")</x:f>
        <x:v>0</x:v>
      </x:c>
      <x:c r="K1111" s="14" t="n">
        <x:f>COUNTIFS('Unit details'!$B$1952:$B$1953,$A1111,'Unit details'!$V$1952:$V$1953,$A1111&amp;" — "&amp;$B1111,'Unit details'!$H$1952:$H$1953,"Uncertain")</x:f>
        <x:v>0</x:v>
      </x:c>
      <x:c r="L1111" s="15" t="str">
        <x:v>Identified from current advertising; named scheme does not itself establish any exact number of vacant units.</x:v>
      </x:c>
      <x:c r="M1111" s="15" t="str">
        <x:v>https://www.rightmove.co.uk/properties/769971280418705#/?channel=COM_LET</x:v>
      </x:c>
      <x:c r="N1111" s="15" t="str">
        <x:v>https://www.rightmove.co.uk/properties/751114518103969#/?channel=COM_LET</x:v>
      </x:c>
    </x:row>
    <x:row r="1112" ht="42" customHeight="1">
      <x:c r="A1112" s="15" t="str">
        <x:v>Hoddesdon</x:v>
      </x:c>
      <x:c r="B1112" s="15" t="str">
        <x:v>Rawmec Industrial Park</x:v>
      </x:c>
      <x:c r="C1112" s="15" t="str">
        <x:v>Hoddesdon</x:v>
      </x:c>
      <x:c r="D1112" s="14" t="n">
        <x:v>40615</x:v>
      </x:c>
      <x:c r="E1112" s="30" t="str">
        <x:v>Town</x:v>
      </x:c>
      <x:c r="F1112" s="30" t="str">
        <x:v>Estate / grouped industrial area</x:v>
      </x:c>
      <x:c r="G1112" s="14" t="n">
        <x:f>COUNTIFS('Unit details'!$B$4039:$B$4039,$A1112,'Unit details'!$V$4039:$V$4039,$A1112&amp;" — "&amp;$B1112,'Unit details'!$H$4039:$H$4039,"Current",'Unit details'!$E$4039:$E$4039,"Town")</x:f>
        <x:v>0</x:v>
      </x:c>
      <x:c r="H1112" s="14" t="n">
        <x:f>COUNTIFS('Unit details'!$B$4039:$B$4039,$A1112,'Unit details'!$V$4039:$V$4039,$A1112&amp;" — "&amp;$B1112,'Unit details'!$H$4039:$H$4039,"Current",'Unit details'!$E$4039:$E$4039,"Nearby")</x:f>
        <x:v>0</x:v>
      </x:c>
      <x:c r="I1112" s="14" t="n">
        <x:f>COUNTIFS('Unit details'!$B$4039:$B$4039,$A1112,'Unit details'!$V$4039:$V$4039,$A1112&amp;" — "&amp;$B1112,'Unit details'!$H$4039:$H$4039,"Current")</x:f>
        <x:v>0</x:v>
      </x:c>
      <x:c r="J1112" s="14" t="n">
        <x:f>SUMIFS('Unit details'!$Y$4039:$Y$4039,'Unit details'!$B$4039:$B$4039,$A1112,'Unit details'!$V$4039:$V$4039,$A1112&amp;" — "&amp;$B1112,'Unit details'!$H$4039:$H$4039,"Future")</x:f>
        <x:v>0</x:v>
      </x:c>
      <x:c r="K1112" s="14" t="n">
        <x:f>COUNTIFS('Unit details'!$B$4039:$B$4039,$A1112,'Unit details'!$V$4039:$V$4039,$A1112&amp;" — "&amp;$B1112,'Unit details'!$H$4039:$H$4039,"Uncertain")</x:f>
        <x:v>0</x:v>
      </x:c>
      <x:c r="L1112" s="15" t="str">
        <x:v>Identified from current advertising; named scheme does not itself establish any exact number of vacant units.</x:v>
      </x:c>
      <x:c r="M1112" s="15" t="str">
        <x:v>https://www.zoopla.co.uk/to-rent/commercial/details/71666876/</x:v>
      </x:c>
      <x:c r="N1112" s="15" t="str">
        <x:v>https://www.rightmove.co.uk/properties/774633394250432#/?channel=COM_LET</x:v>
      </x:c>
    </x:row>
    <x:row r="1113" ht="42" customHeight="1">
      <x:c r="A1113" s="15" t="str">
        <x:v>Hoddesdon</x:v>
      </x:c>
      <x:c r="B1113" s="15" t="str">
        <x:v>Standalone: Charlton Mead Lane, Hoddesdon, EN11</x:v>
      </x:c>
      <x:c r="C1113" s="15" t="str">
        <x:v>Hoddesdon</x:v>
      </x:c>
      <x:c r="D1113" s="14" t="n">
        <x:v>40615</x:v>
      </x:c>
      <x:c r="E1113" s="30" t="str">
        <x:v>Town</x:v>
      </x:c>
      <x:c r="F1113" s="30" t="str">
        <x:v>Standalone / other premises</x:v>
      </x:c>
      <x:c r="G1113" s="14" t="n">
        <x:f>COUNTIFS('Unit details'!$B$4039:$B$4039,$A1113,'Unit details'!$V$4039:$V$4039,$A1113&amp;" — "&amp;$B1113,'Unit details'!$H$4039:$H$4039,"Current",'Unit details'!$E$4039:$E$4039,"Town")</x:f>
        <x:v>0</x:v>
      </x:c>
      <x:c r="H1113" s="14" t="n">
        <x:f>COUNTIFS('Unit details'!$B$4039:$B$4039,$A1113,'Unit details'!$V$4039:$V$4039,$A1113&amp;" — "&amp;$B1113,'Unit details'!$H$4039:$H$4039,"Current",'Unit details'!$E$4039:$E$4039,"Nearby")</x:f>
        <x:v>0</x:v>
      </x:c>
      <x:c r="I1113" s="14" t="n">
        <x:f>COUNTIFS('Unit details'!$B$4039:$B$4039,$A1113,'Unit details'!$V$4039:$V$4039,$A1113&amp;" — "&amp;$B1113,'Unit details'!$H$4039:$H$4039,"Current")</x:f>
        <x:v>0</x:v>
      </x:c>
      <x:c r="J1113" s="14" t="n">
        <x:f>SUMIFS('Unit details'!$Y$4039:$Y$4039,'Unit details'!$B$4039:$B$4039,$A1113,'Unit details'!$V$4039:$V$4039,$A1113&amp;" — "&amp;$B1113,'Unit details'!$H$4039:$H$4039,"Future")</x:f>
        <x:v>0</x:v>
      </x:c>
      <x:c r="K1113" s="14" t="n">
        <x:f>COUNTIFS('Unit details'!$B$4039:$B$4039,$A1113,'Unit details'!$V$4039:$V$4039,$A1113&amp;" — "&amp;$B1113,'Unit details'!$H$4039:$H$4039,"Uncertain")</x:f>
        <x:v>0</x:v>
      </x:c>
      <x:c r="L1113" s="15" t="str">
        <x:v>Identified from current advertising; named scheme does not itself establish any exact number of vacant units.</x:v>
      </x:c>
      <x:c r="M1113" s="15" t="str">
        <x:v>https://www.rightmove.co.uk/properties/91535742#/?channel=COM_LET</x:v>
      </x:c>
      <x:c r="N1113" s="15" t="str">
        <x:v>https://www.rightmove.co.uk/properties/91536015#/?channel=COM_LET</x:v>
      </x:c>
    </x:row>
    <x:row r="1114" ht="42" customHeight="1">
      <x:c r="A1114" s="15" t="str">
        <x:v>Hoddesdon</x:v>
      </x:c>
      <x:c r="B1114" s="15" t="str">
        <x:v>Standalone: Essex Road, Hoddesdon EN11</x:v>
      </x:c>
      <x:c r="C1114" s="15" t="str">
        <x:v>Hoddesdon</x:v>
      </x:c>
      <x:c r="D1114" s="14" t="n">
        <x:v>40615</x:v>
      </x:c>
      <x:c r="E1114" s="30" t="str">
        <x:v>Town</x:v>
      </x:c>
      <x:c r="F1114" s="30" t="str">
        <x:v>Standalone / other premises</x:v>
      </x:c>
      <x:c r="G1114" s="14" t="n">
        <x:f>COUNTIFS('Unit details'!$B$4039:$B$4039,$A1114,'Unit details'!$V$4039:$V$4039,$A1114&amp;" — "&amp;$B1114,'Unit details'!$H$4039:$H$4039,"Current",'Unit details'!$E$4039:$E$4039,"Town")</x:f>
        <x:v>0</x:v>
      </x:c>
      <x:c r="H1114" s="14" t="n">
        <x:f>COUNTIFS('Unit details'!$B$4039:$B$4039,$A1114,'Unit details'!$V$4039:$V$4039,$A1114&amp;" — "&amp;$B1114,'Unit details'!$H$4039:$H$4039,"Current",'Unit details'!$E$4039:$E$4039,"Nearby")</x:f>
        <x:v>0</x:v>
      </x:c>
      <x:c r="I1114" s="14" t="n">
        <x:f>COUNTIFS('Unit details'!$B$4039:$B$4039,$A1114,'Unit details'!$V$4039:$V$4039,$A1114&amp;" — "&amp;$B1114,'Unit details'!$H$4039:$H$4039,"Current")</x:f>
        <x:v>0</x:v>
      </x:c>
      <x:c r="J1114" s="14" t="n">
        <x:f>SUMIFS('Unit details'!$Y$4039:$Y$4039,'Unit details'!$B$4039:$B$4039,$A1114,'Unit details'!$V$4039:$V$4039,$A1114&amp;" — "&amp;$B1114,'Unit details'!$H$4039:$H$4039,"Future")</x:f>
        <x:v>0</x:v>
      </x:c>
      <x:c r="K1114" s="14" t="n">
        <x:f>COUNTIFS('Unit details'!$B$4039:$B$4039,$A1114,'Unit details'!$V$4039:$V$4039,$A1114&amp;" — "&amp;$B1114,'Unit details'!$H$4039:$H$4039,"Uncertain")</x:f>
        <x:v>0</x:v>
      </x:c>
      <x:c r="L1114" s="15" t="str">
        <x:v>Identified from current advertising; named scheme does not itself establish any exact number of vacant units.</x:v>
      </x:c>
      <x:c r="M1114" s="15" t="str">
        <x:v>https://www.zoopla.co.uk/to-rent/commercial/details/73314940/</x:v>
      </x:c>
      <x:c r="N1114" s="15" t="str"/>
    </x:row>
    <x:row r="1115" ht="42" customHeight="1">
      <x:c r="A1115" s="15" t="str">
        <x:v>Hoddesdon</x:v>
      </x:c>
      <x:c r="B1115" s="15" t="str">
        <x:v>Standalone: Pindar Road, Hoddesdon EN11</x:v>
      </x:c>
      <x:c r="C1115" s="15" t="str">
        <x:v>Hoddesdon</x:v>
      </x:c>
      <x:c r="D1115" s="14" t="n">
        <x:v>40615</x:v>
      </x:c>
      <x:c r="E1115" s="30" t="str">
        <x:v>Town</x:v>
      </x:c>
      <x:c r="F1115" s="30" t="str">
        <x:v>Standalone / other premises</x:v>
      </x:c>
      <x:c r="G1115" s="14" t="n">
        <x:f>COUNTIFS('Unit details'!$B$4039:$B$4039,$A1115,'Unit details'!$V$4039:$V$4039,$A1115&amp;" — "&amp;$B1115,'Unit details'!$H$4039:$H$4039,"Current",'Unit details'!$E$4039:$E$4039,"Town")</x:f>
        <x:v>0</x:v>
      </x:c>
      <x:c r="H1115" s="14" t="n">
        <x:f>COUNTIFS('Unit details'!$B$4039:$B$4039,$A1115,'Unit details'!$V$4039:$V$4039,$A1115&amp;" — "&amp;$B1115,'Unit details'!$H$4039:$H$4039,"Current",'Unit details'!$E$4039:$E$4039,"Nearby")</x:f>
        <x:v>0</x:v>
      </x:c>
      <x:c r="I1115" s="14" t="n">
        <x:f>COUNTIFS('Unit details'!$B$4039:$B$4039,$A1115,'Unit details'!$V$4039:$V$4039,$A1115&amp;" — "&amp;$B1115,'Unit details'!$H$4039:$H$4039,"Current")</x:f>
        <x:v>0</x:v>
      </x:c>
      <x:c r="J1115" s="14" t="n">
        <x:f>SUMIFS('Unit details'!$Y$4039:$Y$4039,'Unit details'!$B$4039:$B$4039,$A1115,'Unit details'!$V$4039:$V$4039,$A1115&amp;" — "&amp;$B1115,'Unit details'!$H$4039:$H$4039,"Future")</x:f>
        <x:v>0</x:v>
      </x:c>
      <x:c r="K1115" s="14" t="n">
        <x:f>COUNTIFS('Unit details'!$B$4039:$B$4039,$A1115,'Unit details'!$V$4039:$V$4039,$A1115&amp;" — "&amp;$B1115,'Unit details'!$H$4039:$H$4039,"Uncertain")</x:f>
        <x:v>0</x:v>
      </x:c>
      <x:c r="L1115" s="15" t="str">
        <x:v>Identified from current advertising; named scheme does not itself establish any exact number of vacant units.</x:v>
      </x:c>
      <x:c r="M1115" s="15" t="str">
        <x:v>https://www.zoopla.co.uk/to-rent/commercial/details/73745383/</x:v>
      </x:c>
      <x:c r="N1115" s="15" t="str">
        <x:v>https://www.zoopla.co.uk/to-rent/commercial/details/72975829/</x:v>
      </x:c>
    </x:row>
    <x:row r="1116" ht="42" customHeight="1">
      <x:c r="A1116" s="15" t="str">
        <x:v>Hoddesdon</x:v>
      </x:c>
      <x:c r="B1116" s="15" t="str">
        <x:v>Tavis House Business Centre</x:v>
      </x:c>
      <x:c r="C1116" s="15" t="str">
        <x:v>Hoddesdon</x:v>
      </x:c>
      <x:c r="D1116" s="14" t="n">
        <x:v>40615</x:v>
      </x:c>
      <x:c r="E1116" s="30" t="str">
        <x:v>Town</x:v>
      </x:c>
      <x:c r="F1116" s="30" t="str">
        <x:v>Estate / grouped industrial area</x:v>
      </x:c>
      <x:c r="G1116" s="14" t="n">
        <x:f>COUNTIFS('Unit details'!$B$4039:$B$4039,$A1116,'Unit details'!$V$4039:$V$4039,$A1116&amp;" — "&amp;$B1116,'Unit details'!$H$4039:$H$4039,"Current",'Unit details'!$E$4039:$E$4039,"Town")</x:f>
        <x:v>0</x:v>
      </x:c>
      <x:c r="H1116" s="14" t="n">
        <x:f>COUNTIFS('Unit details'!$B$4039:$B$4039,$A1116,'Unit details'!$V$4039:$V$4039,$A1116&amp;" — "&amp;$B1116,'Unit details'!$H$4039:$H$4039,"Current",'Unit details'!$E$4039:$E$4039,"Nearby")</x:f>
        <x:v>0</x:v>
      </x:c>
      <x:c r="I1116" s="14" t="n">
        <x:f>COUNTIFS('Unit details'!$B$4039:$B$4039,$A1116,'Unit details'!$V$4039:$V$4039,$A1116&amp;" — "&amp;$B1116,'Unit details'!$H$4039:$H$4039,"Current")</x:f>
        <x:v>0</x:v>
      </x:c>
      <x:c r="J1116" s="14" t="n">
        <x:f>SUMIFS('Unit details'!$Y$4039:$Y$4039,'Unit details'!$B$4039:$B$4039,$A1116,'Unit details'!$V$4039:$V$4039,$A1116&amp;" — "&amp;$B1116,'Unit details'!$H$4039:$H$4039,"Future")</x:f>
        <x:v>0</x:v>
      </x:c>
      <x:c r="K1116" s="14" t="n">
        <x:f>COUNTIFS('Unit details'!$B$4039:$B$4039,$A1116,'Unit details'!$V$4039:$V$4039,$A1116&amp;" — "&amp;$B1116,'Unit details'!$H$4039:$H$4039,"Uncertain")</x:f>
        <x:v>0</x:v>
      </x:c>
      <x:c r="L1116" s="15" t="str">
        <x:v>Identified from current advertising; named scheme does not itself establish any exact number of vacant units.</x:v>
      </x:c>
      <x:c r="M1116" s="15" t="str">
        <x:v>https://www.rightmove.co.uk/properties/780123656332705#/?channel=COM_LET</x:v>
      </x:c>
      <x:c r="N1116" s="15" t="str"/>
    </x:row>
    <x:row r="1117" ht="42" customHeight="1">
      <x:c r="A1117" s="15" t="str">
        <x:v>Letchworth</x:v>
      </x:c>
      <x:c r="B1117" s="15" t="str">
        <x:v>Royston Trading Estate</x:v>
      </x:c>
      <x:c r="C1117" s="15" t="str">
        <x:v>Royston</x:v>
      </x:c>
      <x:c r="D1117" s="14"/>
      <x:c r="E1117" s="30" t="str">
        <x:v>Context</x:v>
      </x:c>
      <x:c r="F1117" s="30" t="str">
        <x:v>Standalone / other premises</x:v>
      </x:c>
      <x:c r="G1117" s="14" t="n">
        <x:f>COUNTIFS('Unit details'!$B$1957:$B$1957,$A1117,'Unit details'!$V$1957:$V$1957,$A1117&amp;" — "&amp;$B1117,'Unit details'!$H$1957:$H$1957,"Current",'Unit details'!$E$1957:$E$1957,"Town")</x:f>
        <x:v>0</x:v>
      </x:c>
      <x:c r="H1117" s="14" t="n">
        <x:f>COUNTIFS('Unit details'!$B$1957:$B$1957,$A1117,'Unit details'!$V$1957:$V$1957,$A1117&amp;" — "&amp;$B1117,'Unit details'!$H$1957:$H$1957,"Current",'Unit details'!$E$1957:$E$1957,"Nearby")</x:f>
        <x:v>0</x:v>
      </x:c>
      <x:c r="I1117" s="14" t="n">
        <x:f>COUNTIFS('Unit details'!$B$1957:$B$1957,$A1117,'Unit details'!$V$1957:$V$1957,$A1117&amp;" — "&amp;$B1117,'Unit details'!$H$1957:$H$1957,"Current")</x:f>
        <x:v>1</x:v>
      </x:c>
      <x:c r="J1117" s="14" t="n">
        <x:f>SUMIFS('Unit details'!$Y$1957:$Y$1957,'Unit details'!$B$1957:$B$1957,$A1117,'Unit details'!$V$1957:$V$1957,$A1117&amp;" — "&amp;$B1117,'Unit details'!$H$1957:$H$1957,"Future")</x:f>
        <x:v>0</x:v>
      </x:c>
      <x:c r="K1117" s="14" t="n">
        <x:f>COUNTIFS('Unit details'!$B$1957:$B$1957,$A1117,'Unit details'!$V$1957:$V$1957,$A1117&amp;" — "&amp;$B1117,'Unit details'!$H$1957:$H$1957,"Uncertain")</x:f>
        <x:v>0</x:v>
      </x:c>
      <x:c r="L1117" s="15" t="str">
        <x:v>Identified from current advertising; named scheme does not itself establish any exact number of vacant units.</x:v>
      </x:c>
      <x:c r="M1117" s="15" t="str">
        <x:v>https://www.rightmove.co.uk/properties/755877930491888#/?channel=COM_LET</x:v>
      </x:c>
      <x:c r="N1117" s="15" t="str"/>
    </x:row>
    <x:row r="1118" ht="42" customHeight="1">
      <x:c r="A1118" s="15" t="str">
        <x:v>Letchworth</x:v>
      </x:c>
      <x:c r="B1118" s="15" t="str">
        <x:v>Standalone / estate not named</x:v>
      </x:c>
      <x:c r="C1118" s="15" t="str">
        <x:v>Royston</x:v>
      </x:c>
      <x:c r="D1118" s="14"/>
      <x:c r="E1118" s="30" t="str">
        <x:v>Context</x:v>
      </x:c>
      <x:c r="F1118" s="30" t="str">
        <x:v>Standalone / other premises</x:v>
      </x:c>
      <x:c r="G1118" s="14" t="n">
        <x:f>COUNTIFS('Unit details'!$B$1958:$B$1976,$A1118,'Unit details'!$V$1958:$V$1976,$A1118&amp;" — "&amp;$B1118,'Unit details'!$H$1958:$H$1976,"Current",'Unit details'!$E$1958:$E$1976,"Town")</x:f>
        <x:v>13</x:v>
      </x:c>
      <x:c r="H1118" s="14" t="n">
        <x:f>COUNTIFS('Unit details'!$B$1958:$B$1976,$A1118,'Unit details'!$V$1958:$V$1976,$A1118&amp;" — "&amp;$B1118,'Unit details'!$H$1958:$H$1976,"Current",'Unit details'!$E$1958:$E$1976,"Nearby")</x:f>
        <x:v>1</x:v>
      </x:c>
      <x:c r="I1118" s="14" t="n">
        <x:f>COUNTIFS('Unit details'!$B$1958:$B$1976,$A1118,'Unit details'!$V$1958:$V$1976,$A1118&amp;" — "&amp;$B1118,'Unit details'!$H$1958:$H$1976,"Current")</x:f>
        <x:v>17</x:v>
      </x:c>
      <x:c r="J1118" s="14" t="n">
        <x:f>SUMIFS('Unit details'!$Y$1958:$Y$1976,'Unit details'!$B$1958:$B$1976,$A1118,'Unit details'!$V$1958:$V$1976,$A1118&amp;" — "&amp;$B1118,'Unit details'!$H$1958:$H$1976,"Future")</x:f>
        <x:v>0</x:v>
      </x:c>
      <x:c r="K1118" s="14" t="n">
        <x:f>COUNTIFS('Unit details'!$B$1958:$B$1976,$A1118,'Unit details'!$V$1958:$V$1976,$A1118&amp;" — "&amp;$B1118,'Unit details'!$H$1958:$H$1976,"Uncertain")</x:f>
        <x:v>0</x:v>
      </x:c>
      <x:c r="L1118" s="15" t="str">
        <x:v>Identified from marketing. Estate inventory is a minimum of evidenced named areas, not a council stock census.</x:v>
      </x:c>
      <x:c r="M1118" s="15" t="str">
        <x:v>https://www.zoopla.co.uk/to-rent/commercial/details/72851488/</x:v>
      </x:c>
      <x:c r="N1118" s="15" t="str">
        <x:v>https://www.rightmove.co.uk/properties/777036738806464#/?channel=COM_LET</x:v>
      </x:c>
    </x:row>
    <x:row r="1119" ht="42" customHeight="1">
      <x:c r="A1119" s="15" t="str">
        <x:v>Letchworth</x:v>
      </x:c>
      <x:c r="B1119" s="15" t="str">
        <x:v>Standalone: 7 The Quadrant, Newark Close, Royston, Hertfordshire</x:v>
      </x:c>
      <x:c r="C1119" s="15" t="str">
        <x:v>Royston</x:v>
      </x:c>
      <x:c r="D1119" s="14"/>
      <x:c r="E1119" s="30" t="str">
        <x:v>Context</x:v>
      </x:c>
      <x:c r="F1119" s="30" t="str">
        <x:v>Standalone / other premises</x:v>
      </x:c>
      <x:c r="G1119" s="14" t="n">
        <x:f>COUNTIFS('Unit details'!$B$4039:$B$4039,$A1119,'Unit details'!$V$4039:$V$4039,$A1119&amp;" — "&amp;$B1119,'Unit details'!$H$4039:$H$4039,"Current",'Unit details'!$E$4039:$E$4039,"Town")</x:f>
        <x:v>0</x:v>
      </x:c>
      <x:c r="H1119" s="14" t="n">
        <x:f>COUNTIFS('Unit details'!$B$4039:$B$4039,$A1119,'Unit details'!$V$4039:$V$4039,$A1119&amp;" — "&amp;$B1119,'Unit details'!$H$4039:$H$4039,"Current",'Unit details'!$E$4039:$E$4039,"Nearby")</x:f>
        <x:v>0</x:v>
      </x:c>
      <x:c r="I1119" s="14" t="n">
        <x:f>COUNTIFS('Unit details'!$B$4039:$B$4039,$A1119,'Unit details'!$V$4039:$V$4039,$A1119&amp;" — "&amp;$B1119,'Unit details'!$H$4039:$H$4039,"Current")</x:f>
        <x:v>0</x:v>
      </x:c>
      <x:c r="J1119" s="14" t="n">
        <x:f>SUMIFS('Unit details'!$Y$4039:$Y$4039,'Unit details'!$B$4039:$B$4039,$A1119,'Unit details'!$V$4039:$V$4039,$A1119&amp;" — "&amp;$B1119,'Unit details'!$H$4039:$H$4039,"Future")</x:f>
        <x:v>0</x:v>
      </x:c>
      <x:c r="K1119" s="14" t="n">
        <x:f>COUNTIFS('Unit details'!$B$4039:$B$4039,$A1119,'Unit details'!$V$4039:$V$4039,$A1119&amp;" — "&amp;$B1119,'Unit details'!$H$4039:$H$4039,"Uncertain")</x:f>
        <x:v>0</x:v>
      </x:c>
      <x:c r="L1119" s="15" t="str">
        <x:v>Identified from current advertising; named scheme does not itself establish any exact number of vacant units.</x:v>
      </x:c>
      <x:c r="M1119" s="15" t="str">
        <x:v>https://www.zoopla.co.uk/to-rent/commercial/details/72851488/</x:v>
      </x:c>
      <x:c r="N1119" s="15" t="str">
        <x:v>https://www.rightmove.co.uk/properties/777036738806464#/?channel=COM_LET</x:v>
      </x:c>
    </x:row>
    <x:row r="1120" ht="42" customHeight="1">
      <x:c r="A1120" s="15" t="str">
        <x:v>Letchworth</x:v>
      </x:c>
      <x:c r="B1120" s="15" t="str">
        <x:v>Standalone: Lower Gower Road, Royston, Hertfordshire</x:v>
      </x:c>
      <x:c r="C1120" s="15" t="str">
        <x:v>Royston</x:v>
      </x:c>
      <x:c r="D1120" s="14"/>
      <x:c r="E1120" s="30" t="str">
        <x:v>Context</x:v>
      </x:c>
      <x:c r="F1120" s="30" t="str">
        <x:v>Standalone / other premises</x:v>
      </x:c>
      <x:c r="G1120" s="14" t="n">
        <x:f>COUNTIFS('Unit details'!$B$4039:$B$4039,$A1120,'Unit details'!$V$4039:$V$4039,$A1120&amp;" — "&amp;$B1120,'Unit details'!$H$4039:$H$4039,"Current",'Unit details'!$E$4039:$E$4039,"Town")</x:f>
        <x:v>0</x:v>
      </x:c>
      <x:c r="H1120" s="14" t="n">
        <x:f>COUNTIFS('Unit details'!$B$4039:$B$4039,$A1120,'Unit details'!$V$4039:$V$4039,$A1120&amp;" — "&amp;$B1120,'Unit details'!$H$4039:$H$4039,"Current",'Unit details'!$E$4039:$E$4039,"Nearby")</x:f>
        <x:v>0</x:v>
      </x:c>
      <x:c r="I1120" s="14" t="n">
        <x:f>COUNTIFS('Unit details'!$B$4039:$B$4039,$A1120,'Unit details'!$V$4039:$V$4039,$A1120&amp;" — "&amp;$B1120,'Unit details'!$H$4039:$H$4039,"Current")</x:f>
        <x:v>0</x:v>
      </x:c>
      <x:c r="J1120" s="14" t="n">
        <x:f>SUMIFS('Unit details'!$Y$4039:$Y$4039,'Unit details'!$B$4039:$B$4039,$A1120,'Unit details'!$V$4039:$V$4039,$A1120&amp;" — "&amp;$B1120,'Unit details'!$H$4039:$H$4039,"Future")</x:f>
        <x:v>0</x:v>
      </x:c>
      <x:c r="K1120" s="14" t="n">
        <x:f>COUNTIFS('Unit details'!$B$4039:$B$4039,$A1120,'Unit details'!$V$4039:$V$4039,$A1120&amp;" — "&amp;$B1120,'Unit details'!$H$4039:$H$4039,"Uncertain")</x:f>
        <x:v>0</x:v>
      </x:c>
      <x:c r="L1120" s="15" t="str">
        <x:v>Identified from current advertising; named scheme does not itself establish any exact number of vacant units.</x:v>
      </x:c>
      <x:c r="M1120" s="15" t="str">
        <x:v>https://www.rightmove.co.uk/properties/89222289#/?channel=COM_LET</x:v>
      </x:c>
      <x:c r="N1120" s="15" t="str"/>
    </x:row>
    <x:row r="1121" ht="42" customHeight="1">
      <x:c r="A1121" s="15" t="str">
        <x:v>Letchworth</x:v>
      </x:c>
      <x:c r="B1121" s="15" t="str">
        <x:v>Standalone: Royston SG8</x:v>
      </x:c>
      <x:c r="C1121" s="15" t="str">
        <x:v>Royston</x:v>
      </x:c>
      <x:c r="D1121" s="14"/>
      <x:c r="E1121" s="30" t="str">
        <x:v>Context</x:v>
      </x:c>
      <x:c r="F1121" s="30" t="str">
        <x:v>Standalone / other premises</x:v>
      </x:c>
      <x:c r="G1121" s="14" t="n">
        <x:f>COUNTIFS('Unit details'!$B$4039:$B$4039,$A1121,'Unit details'!$V$4039:$V$4039,$A1121&amp;" — "&amp;$B1121,'Unit details'!$H$4039:$H$4039,"Current",'Unit details'!$E$4039:$E$4039,"Town")</x:f>
        <x:v>0</x:v>
      </x:c>
      <x:c r="H1121" s="14" t="n">
        <x:f>COUNTIFS('Unit details'!$B$4039:$B$4039,$A1121,'Unit details'!$V$4039:$V$4039,$A1121&amp;" — "&amp;$B1121,'Unit details'!$H$4039:$H$4039,"Current",'Unit details'!$E$4039:$E$4039,"Nearby")</x:f>
        <x:v>0</x:v>
      </x:c>
      <x:c r="I1121" s="14" t="n">
        <x:f>COUNTIFS('Unit details'!$B$4039:$B$4039,$A1121,'Unit details'!$V$4039:$V$4039,$A1121&amp;" — "&amp;$B1121,'Unit details'!$H$4039:$H$4039,"Current")</x:f>
        <x:v>0</x:v>
      </x:c>
      <x:c r="J1121" s="14" t="n">
        <x:f>SUMIFS('Unit details'!$Y$4039:$Y$4039,'Unit details'!$B$4039:$B$4039,$A1121,'Unit details'!$V$4039:$V$4039,$A1121&amp;" — "&amp;$B1121,'Unit details'!$H$4039:$H$4039,"Future")</x:f>
        <x:v>0</x:v>
      </x:c>
      <x:c r="K1121" s="14" t="n">
        <x:f>COUNTIFS('Unit details'!$B$4039:$B$4039,$A1121,'Unit details'!$V$4039:$V$4039,$A1121&amp;" — "&amp;$B1121,'Unit details'!$H$4039:$H$4039,"Uncertain")</x:f>
        <x:v>0</x:v>
      </x:c>
      <x:c r="L1121" s="15" t="str">
        <x:v>Identified from current advertising; named scheme does not itself establish any exact number of vacant units.</x:v>
      </x:c>
      <x:c r="M1121" s="15" t="str">
        <x:v>https://www.zoopla.co.uk/to-rent/commercial/details/72426756/</x:v>
      </x:c>
      <x:c r="N1121" s="15" t="str"/>
    </x:row>
    <x:row r="1122" ht="42" customHeight="1">
      <x:c r="A1122" s="15" t="str">
        <x:v>Letchworth</x:v>
      </x:c>
      <x:c r="B1122" s="15" t="str">
        <x:v>Standalone: Unit 2, Royston Road, Baldock, Hertfordshire, SG7 6PA</x:v>
      </x:c>
      <x:c r="C1122" s="15" t="str">
        <x:v>Baldock</x:v>
      </x:c>
      <x:c r="D1122" s="14" t="n">
        <x:v>10615</x:v>
      </x:c>
      <x:c r="E1122" s="30" t="str">
        <x:v>Nearby</x:v>
      </x:c>
      <x:c r="F1122" s="30" t="str">
        <x:v>Standalone / other premises</x:v>
      </x:c>
      <x:c r="G1122" s="14" t="n">
        <x:f>COUNTIFS('Unit details'!$B$4039:$B$4039,$A1122,'Unit details'!$V$4039:$V$4039,$A1122&amp;" — "&amp;$B1122,'Unit details'!$H$4039:$H$4039,"Current",'Unit details'!$E$4039:$E$4039,"Town")</x:f>
        <x:v>0</x:v>
      </x:c>
      <x:c r="H1122" s="14" t="n">
        <x:f>COUNTIFS('Unit details'!$B$4039:$B$4039,$A1122,'Unit details'!$V$4039:$V$4039,$A1122&amp;" — "&amp;$B1122,'Unit details'!$H$4039:$H$4039,"Current",'Unit details'!$E$4039:$E$4039,"Nearby")</x:f>
        <x:v>0</x:v>
      </x:c>
      <x:c r="I1122" s="14" t="n">
        <x:f>COUNTIFS('Unit details'!$B$4039:$B$4039,$A1122,'Unit details'!$V$4039:$V$4039,$A1122&amp;" — "&amp;$B1122,'Unit details'!$H$4039:$H$4039,"Current")</x:f>
        <x:v>0</x:v>
      </x:c>
      <x:c r="J1122" s="14" t="n">
        <x:f>SUMIFS('Unit details'!$Y$4039:$Y$4039,'Unit details'!$B$4039:$B$4039,$A1122,'Unit details'!$V$4039:$V$4039,$A1122&amp;" — "&amp;$B1122,'Unit details'!$H$4039:$H$4039,"Future")</x:f>
        <x:v>0</x:v>
      </x:c>
      <x:c r="K1122" s="14" t="n">
        <x:f>COUNTIFS('Unit details'!$B$4039:$B$4039,$A1122,'Unit details'!$V$4039:$V$4039,$A1122&amp;" — "&amp;$B1122,'Unit details'!$H$4039:$H$4039,"Uncertain")</x:f>
        <x:v>0</x:v>
      </x:c>
      <x:c r="L1122" s="15" t="str">
        <x:v>Identified from current advertising; named scheme does not itself establish any exact number of vacant units.</x:v>
      </x:c>
      <x:c r="M1122" s="15" t="str">
        <x:v>https://www.zoopla.co.uk/to-rent/commercial/details/73908173/</x:v>
      </x:c>
      <x:c r="N1122" s="15" t="str">
        <x:v>https://www.rightmove.co.uk/properties/767461694298640#/?channel=COM_LET</x:v>
      </x:c>
    </x:row>
    <x:row r="1123" ht="42" customHeight="1">
      <x:c r="A1123" s="15" t="str">
        <x:v>Letchworth</x:v>
      </x:c>
      <x:c r="B1123" s="15" t="str">
        <x:v>Ascot Industrial Estate</x:v>
      </x:c>
      <x:c r="C1123" s="15" t="str">
        <x:v>Letchworth</x:v>
      </x:c>
      <x:c r="D1123" s="14" t="n">
        <x:v>33990</x:v>
      </x:c>
      <x:c r="E1123" s="30" t="str">
        <x:v>Town</x:v>
      </x:c>
      <x:c r="F1123" s="30" t="str">
        <x:v>Estate / grouped industrial area</x:v>
      </x:c>
      <x:c r="G1123" s="14" t="n">
        <x:f>COUNTIFS('Unit details'!$B$1962:$B$1962,$A1123,'Unit details'!$V$1962:$V$1962,$A1123&amp;" — "&amp;$B1123,'Unit details'!$H$1962:$H$1962,"Current",'Unit details'!$E$1962:$E$1962,"Town")</x:f>
        <x:v>1</x:v>
      </x:c>
      <x:c r="H1123" s="14" t="n">
        <x:f>COUNTIFS('Unit details'!$B$1962:$B$1962,$A1123,'Unit details'!$V$1962:$V$1962,$A1123&amp;" — "&amp;$B1123,'Unit details'!$H$1962:$H$1962,"Current",'Unit details'!$E$1962:$E$1962,"Nearby")</x:f>
        <x:v>0</x:v>
      </x:c>
      <x:c r="I1123" s="14" t="n">
        <x:f>COUNTIFS('Unit details'!$B$1962:$B$1962,$A1123,'Unit details'!$V$1962:$V$1962,$A1123&amp;" — "&amp;$B1123,'Unit details'!$H$1962:$H$1962,"Current")</x:f>
        <x:v>1</x:v>
      </x:c>
      <x:c r="J1123" s="14" t="n">
        <x:f>SUMIFS('Unit details'!$Y$1962:$Y$1962,'Unit details'!$B$1962:$B$1962,$A1123,'Unit details'!$V$1962:$V$1962,$A1123&amp;" — "&amp;$B1123,'Unit details'!$H$1962:$H$1962,"Future")</x:f>
        <x:v>0</x:v>
      </x:c>
      <x:c r="K1123" s="14" t="n">
        <x:f>COUNTIFS('Unit details'!$B$1962:$B$1962,$A1123,'Unit details'!$V$1962:$V$1962,$A1123&amp;" — "&amp;$B1123,'Unit details'!$H$1962:$H$1962,"Uncertain")</x:f>
        <x:v>0</x:v>
      </x:c>
      <x:c r="L1123" s="15" t="str">
        <x:v>Identified from current advertising; named scheme does not itself establish any exact number of vacant units.</x:v>
      </x:c>
      <x:c r="M1123" s="15" t="str">
        <x:v>https://www.rightmove.co.uk/properties/760571040068960#/?channel=COM_LET</x:v>
      </x:c>
      <x:c r="N1123" s="15" t="str"/>
    </x:row>
    <x:row r="1124" ht="42" customHeight="1">
      <x:c r="A1124" s="15" t="str">
        <x:v>Letchworth</x:v>
      </x:c>
      <x:c r="B1124" s="15" t="str">
        <x:v>Letchworth Business Centre</x:v>
      </x:c>
      <x:c r="C1124" s="15" t="str">
        <x:v>Letchworth</x:v>
      </x:c>
      <x:c r="D1124" s="14" t="n">
        <x:v>33990</x:v>
      </x:c>
      <x:c r="E1124" s="30" t="str">
        <x:v>Town</x:v>
      </x:c>
      <x:c r="F1124" s="30" t="str">
        <x:v>Estate / grouped industrial area</x:v>
      </x:c>
      <x:c r="G1124" s="14" t="n">
        <x:f>COUNTIFS('Unit details'!$B$1963:$B$1963,$A1124,'Unit details'!$V$1963:$V$1963,$A1124&amp;" — "&amp;$B1124,'Unit details'!$H$1963:$H$1963,"Current",'Unit details'!$E$1963:$E$1963,"Town")</x:f>
        <x:v>1</x:v>
      </x:c>
      <x:c r="H1124" s="14" t="n">
        <x:f>COUNTIFS('Unit details'!$B$1963:$B$1963,$A1124,'Unit details'!$V$1963:$V$1963,$A1124&amp;" — "&amp;$B1124,'Unit details'!$H$1963:$H$1963,"Current",'Unit details'!$E$1963:$E$1963,"Nearby")</x:f>
        <x:v>0</x:v>
      </x:c>
      <x:c r="I1124" s="14" t="n">
        <x:f>COUNTIFS('Unit details'!$B$1963:$B$1963,$A1124,'Unit details'!$V$1963:$V$1963,$A1124&amp;" — "&amp;$B1124,'Unit details'!$H$1963:$H$1963,"Current")</x:f>
        <x:v>1</x:v>
      </x:c>
      <x:c r="J1124" s="14" t="n">
        <x:f>SUMIFS('Unit details'!$Y$1963:$Y$1963,'Unit details'!$B$1963:$B$1963,$A1124,'Unit details'!$V$1963:$V$1963,$A1124&amp;" — "&amp;$B1124,'Unit details'!$H$1963:$H$1963,"Future")</x:f>
        <x:v>0</x:v>
      </x:c>
      <x:c r="K1124" s="14" t="n">
        <x:f>COUNTIFS('Unit details'!$B$1963:$B$1963,$A1124,'Unit details'!$V$1963:$V$1963,$A1124&amp;" — "&amp;$B1124,'Unit details'!$H$1963:$H$1963,"Uncertain")</x:f>
        <x:v>0</x:v>
      </x:c>
      <x:c r="L1124" s="15" t="str">
        <x:v>Identified from current advertising; named scheme does not itself establish any exact number of vacant units.</x:v>
      </x:c>
      <x:c r="M1124" s="15" t="str">
        <x:v>https://www.rightmove.co.uk/properties/760570689863088#/?channel=COM_LET</x:v>
      </x:c>
      <x:c r="N1124" s="15" t="str"/>
    </x:row>
    <x:row r="1125" ht="42" customHeight="1">
      <x:c r="A1125" s="15" t="str">
        <x:v>Letchworth</x:v>
      </x:c>
      <x:c r="B1125" s="15" t="str">
        <x:v>Letchworth Trading Estate</x:v>
      </x:c>
      <x:c r="C1125" s="15" t="str">
        <x:v>Letchworth</x:v>
      </x:c>
      <x:c r="D1125" s="14" t="n">
        <x:v>33990</x:v>
      </x:c>
      <x:c r="E1125" s="30" t="str">
        <x:v>Town</x:v>
      </x:c>
      <x:c r="F1125" s="30" t="str">
        <x:v>Estate / grouped industrial area</x:v>
      </x:c>
      <x:c r="G1125" s="14" t="n">
        <x:f>COUNTIFS('Unit details'!$B$4039:$B$4039,$A1125,'Unit details'!$V$4039:$V$4039,$A1125&amp;" — "&amp;$B1125,'Unit details'!$H$4039:$H$4039,"Current",'Unit details'!$E$4039:$E$4039,"Town")</x:f>
        <x:v>0</x:v>
      </x:c>
      <x:c r="H1125" s="14" t="n">
        <x:f>COUNTIFS('Unit details'!$B$4039:$B$4039,$A1125,'Unit details'!$V$4039:$V$4039,$A1125&amp;" — "&amp;$B1125,'Unit details'!$H$4039:$H$4039,"Current",'Unit details'!$E$4039:$E$4039,"Nearby")</x:f>
        <x:v>0</x:v>
      </x:c>
      <x:c r="I1125" s="14" t="n">
        <x:f>COUNTIFS('Unit details'!$B$4039:$B$4039,$A1125,'Unit details'!$V$4039:$V$4039,$A1125&amp;" — "&amp;$B1125,'Unit details'!$H$4039:$H$4039,"Current")</x:f>
        <x:v>0</x:v>
      </x:c>
      <x:c r="J1125" s="14" t="n">
        <x:f>SUMIFS('Unit details'!$Y$4039:$Y$4039,'Unit details'!$B$4039:$B$4039,$A1125,'Unit details'!$V$4039:$V$4039,$A1125&amp;" — "&amp;$B1125,'Unit details'!$H$4039:$H$4039,"Future")</x:f>
        <x:v>0</x:v>
      </x:c>
      <x:c r="K1125" s="14" t="n">
        <x:f>COUNTIFS('Unit details'!$B$4039:$B$4039,$A1125,'Unit details'!$V$4039:$V$4039,$A1125&amp;" — "&amp;$B1125,'Unit details'!$H$4039:$H$4039,"Uncertain")</x:f>
        <x:v>0</x:v>
      </x:c>
      <x:c r="L1125" s="15" t="str">
        <x:v>Identified from current advertising; named scheme does not itself establish any exact number of vacant units.</x:v>
      </x:c>
      <x:c r="M1125" s="15" t="str">
        <x:v>https://www.rightmove.co.uk/properties/760570505316737#/?channel=COM_LET</x:v>
      </x:c>
      <x:c r="N1125" s="15" t="str"/>
    </x:row>
    <x:row r="1126" ht="42" customHeight="1">
      <x:c r="A1126" s="15" t="str">
        <x:v>Letchworth</x:v>
      </x:c>
      <x:c r="B1126" s="15" t="str">
        <x:v>Standalone: 18 Amor Way, Dunhams Lane, Letchworth, Hertfordshire, SG6 1ZA</x:v>
      </x:c>
      <x:c r="C1126" s="15" t="str">
        <x:v>Letchworth</x:v>
      </x:c>
      <x:c r="D1126" s="14" t="n">
        <x:v>33990</x:v>
      </x:c>
      <x:c r="E1126" s="30" t="str">
        <x:v>Town</x:v>
      </x:c>
      <x:c r="F1126" s="30" t="str">
        <x:v>Standalone / other premises</x:v>
      </x:c>
      <x:c r="G1126" s="14" t="n">
        <x:f>COUNTIFS('Unit details'!$B$4039:$B$4039,$A1126,'Unit details'!$V$4039:$V$4039,$A1126&amp;" — "&amp;$B1126,'Unit details'!$H$4039:$H$4039,"Current",'Unit details'!$E$4039:$E$4039,"Town")</x:f>
        <x:v>0</x:v>
      </x:c>
      <x:c r="H1126" s="14" t="n">
        <x:f>COUNTIFS('Unit details'!$B$4039:$B$4039,$A1126,'Unit details'!$V$4039:$V$4039,$A1126&amp;" — "&amp;$B1126,'Unit details'!$H$4039:$H$4039,"Current",'Unit details'!$E$4039:$E$4039,"Nearby")</x:f>
        <x:v>0</x:v>
      </x:c>
      <x:c r="I1126" s="14" t="n">
        <x:f>COUNTIFS('Unit details'!$B$4039:$B$4039,$A1126,'Unit details'!$V$4039:$V$4039,$A1126&amp;" — "&amp;$B1126,'Unit details'!$H$4039:$H$4039,"Current")</x:f>
        <x:v>0</x:v>
      </x:c>
      <x:c r="J1126" s="14" t="n">
        <x:f>SUMIFS('Unit details'!$Y$4039:$Y$4039,'Unit details'!$B$4039:$B$4039,$A1126,'Unit details'!$V$4039:$V$4039,$A1126&amp;" — "&amp;$B1126,'Unit details'!$H$4039:$H$4039,"Future")</x:f>
        <x:v>0</x:v>
      </x:c>
      <x:c r="K1126" s="14" t="n">
        <x:f>COUNTIFS('Unit details'!$B$4039:$B$4039,$A1126,'Unit details'!$V$4039:$V$4039,$A1126&amp;" — "&amp;$B1126,'Unit details'!$H$4039:$H$4039,"Uncertain")</x:f>
        <x:v>0</x:v>
      </x:c>
      <x:c r="L1126" s="15" t="str">
        <x:v>Identified from current advertising; named scheme does not itself establish any exact number of vacant units.</x:v>
      </x:c>
      <x:c r="M1126" s="15" t="str">
        <x:v>https://www.zoopla.co.uk/to-rent/commercial/details/74159537/</x:v>
      </x:c>
      <x:c r="N1126" s="15" t="str">
        <x:v>https://www.rightmove.co.uk/properties/773224558973473#/?channel=COM_LET</x:v>
      </x:c>
    </x:row>
    <x:row r="1127" ht="42" customHeight="1">
      <x:c r="A1127" s="15" t="str">
        <x:v>Letchworth</x:v>
      </x:c>
      <x:c r="B1127" s="15" t="str">
        <x:v>Standalone: 2 Focal Point, Focal Point, Lacerta Court, Letchworth Garden City, Hertfordshire, SG6 1FJ</x:v>
      </x:c>
      <x:c r="C1127" s="15" t="str">
        <x:v>Letchworth</x:v>
      </x:c>
      <x:c r="D1127" s="14" t="n">
        <x:v>33990</x:v>
      </x:c>
      <x:c r="E1127" s="30" t="str">
        <x:v>Town</x:v>
      </x:c>
      <x:c r="F1127" s="30" t="str">
        <x:v>Standalone / other premises</x:v>
      </x:c>
      <x:c r="G1127" s="14" t="n">
        <x:f>COUNTIFS('Unit details'!$B$4039:$B$4039,$A1127,'Unit details'!$V$4039:$V$4039,$A1127&amp;" — "&amp;$B1127,'Unit details'!$H$4039:$H$4039,"Current",'Unit details'!$E$4039:$E$4039,"Town")</x:f>
        <x:v>0</x:v>
      </x:c>
      <x:c r="H1127" s="14" t="n">
        <x:f>COUNTIFS('Unit details'!$B$4039:$B$4039,$A1127,'Unit details'!$V$4039:$V$4039,$A1127&amp;" — "&amp;$B1127,'Unit details'!$H$4039:$H$4039,"Current",'Unit details'!$E$4039:$E$4039,"Nearby")</x:f>
        <x:v>0</x:v>
      </x:c>
      <x:c r="I1127" s="14" t="n">
        <x:f>COUNTIFS('Unit details'!$B$4039:$B$4039,$A1127,'Unit details'!$V$4039:$V$4039,$A1127&amp;" — "&amp;$B1127,'Unit details'!$H$4039:$H$4039,"Current")</x:f>
        <x:v>0</x:v>
      </x:c>
      <x:c r="J1127" s="14" t="n">
        <x:f>SUMIFS('Unit details'!$Y$4039:$Y$4039,'Unit details'!$B$4039:$B$4039,$A1127,'Unit details'!$V$4039:$V$4039,$A1127&amp;" — "&amp;$B1127,'Unit details'!$H$4039:$H$4039,"Future")</x:f>
        <x:v>0</x:v>
      </x:c>
      <x:c r="K1127" s="14" t="n">
        <x:f>COUNTIFS('Unit details'!$B$4039:$B$4039,$A1127,'Unit details'!$V$4039:$V$4039,$A1127&amp;" — "&amp;$B1127,'Unit details'!$H$4039:$H$4039,"Uncertain")</x:f>
        <x:v>0</x:v>
      </x:c>
      <x:c r="L1127" s="15" t="str">
        <x:v>Identified from current advertising; named scheme does not itself establish any exact number of vacant units.</x:v>
      </x:c>
      <x:c r="M1127" s="15" t="str">
        <x:v>https://www.rightmove.co.uk/properties/760570647923105#/?channel=COM_LET</x:v>
      </x:c>
      <x:c r="N1127" s="15" t="str"/>
    </x:row>
    <x:row r="1128" ht="42" customHeight="1">
      <x:c r="A1128" s="15" t="str">
        <x:v>Letchworth</x:v>
      </x:c>
      <x:c r="B1128" s="15" t="str">
        <x:v>Standalone: 8 Lacre Way, Letchworth Garden City, Hertfordshire, SG6 1NR</x:v>
      </x:c>
      <x:c r="C1128" s="15" t="str">
        <x:v>Letchworth</x:v>
      </x:c>
      <x:c r="D1128" s="14" t="n">
        <x:v>33990</x:v>
      </x:c>
      <x:c r="E1128" s="30" t="str">
        <x:v>Town</x:v>
      </x:c>
      <x:c r="F1128" s="30" t="str">
        <x:v>Standalone / other premises</x:v>
      </x:c>
      <x:c r="G1128" s="14" t="n">
        <x:f>COUNTIFS('Unit details'!$B$4039:$B$4039,$A1128,'Unit details'!$V$4039:$V$4039,$A1128&amp;" — "&amp;$B1128,'Unit details'!$H$4039:$H$4039,"Current",'Unit details'!$E$4039:$E$4039,"Town")</x:f>
        <x:v>0</x:v>
      </x:c>
      <x:c r="H1128" s="14" t="n">
        <x:f>COUNTIFS('Unit details'!$B$4039:$B$4039,$A1128,'Unit details'!$V$4039:$V$4039,$A1128&amp;" — "&amp;$B1128,'Unit details'!$H$4039:$H$4039,"Current",'Unit details'!$E$4039:$E$4039,"Nearby")</x:f>
        <x:v>0</x:v>
      </x:c>
      <x:c r="I1128" s="14" t="n">
        <x:f>COUNTIFS('Unit details'!$B$4039:$B$4039,$A1128,'Unit details'!$V$4039:$V$4039,$A1128&amp;" — "&amp;$B1128,'Unit details'!$H$4039:$H$4039,"Current")</x:f>
        <x:v>0</x:v>
      </x:c>
      <x:c r="J1128" s="14" t="n">
        <x:f>SUMIFS('Unit details'!$Y$4039:$Y$4039,'Unit details'!$B$4039:$B$4039,$A1128,'Unit details'!$V$4039:$V$4039,$A1128&amp;" — "&amp;$B1128,'Unit details'!$H$4039:$H$4039,"Future")</x:f>
        <x:v>0</x:v>
      </x:c>
      <x:c r="K1128" s="14" t="n">
        <x:f>COUNTIFS('Unit details'!$B$4039:$B$4039,$A1128,'Unit details'!$V$4039:$V$4039,$A1128&amp;" — "&amp;$B1128,'Unit details'!$H$4039:$H$4039,"Uncertain")</x:f>
        <x:v>0</x:v>
      </x:c>
      <x:c r="L1128" s="15" t="str">
        <x:v>Identified from current advertising; named scheme does not itself establish any exact number of vacant units.</x:v>
      </x:c>
      <x:c r="M1128" s="15" t="str">
        <x:v>https://www.rightmove.co.uk/properties/760569534313649#/?channel=COM_LET</x:v>
      </x:c>
      <x:c r="N1128" s="15" t="str"/>
    </x:row>
    <x:row r="1129" ht="42" customHeight="1">
      <x:c r="A1129" s="15" t="str">
        <x:v>Letchworth</x:v>
      </x:c>
      <x:c r="B1129" s="15" t="str">
        <x:v>Standalone: Nortonbury, Letchworth Garden City SG6</x:v>
      </x:c>
      <x:c r="C1129" s="15" t="str">
        <x:v>Letchworth</x:v>
      </x:c>
      <x:c r="D1129" s="14" t="n">
        <x:v>33990</x:v>
      </x:c>
      <x:c r="E1129" s="30" t="str">
        <x:v>Town</x:v>
      </x:c>
      <x:c r="F1129" s="30" t="str">
        <x:v>Standalone / other premises</x:v>
      </x:c>
      <x:c r="G1129" s="14" t="n">
        <x:f>COUNTIFS('Unit details'!$B$4039:$B$4039,$A1129,'Unit details'!$V$4039:$V$4039,$A1129&amp;" — "&amp;$B1129,'Unit details'!$H$4039:$H$4039,"Current",'Unit details'!$E$4039:$E$4039,"Town")</x:f>
        <x:v>0</x:v>
      </x:c>
      <x:c r="H1129" s="14" t="n">
        <x:f>COUNTIFS('Unit details'!$B$4039:$B$4039,$A1129,'Unit details'!$V$4039:$V$4039,$A1129&amp;" — "&amp;$B1129,'Unit details'!$H$4039:$H$4039,"Current",'Unit details'!$E$4039:$E$4039,"Nearby")</x:f>
        <x:v>0</x:v>
      </x:c>
      <x:c r="I1129" s="14" t="n">
        <x:f>COUNTIFS('Unit details'!$B$4039:$B$4039,$A1129,'Unit details'!$V$4039:$V$4039,$A1129&amp;" — "&amp;$B1129,'Unit details'!$H$4039:$H$4039,"Current")</x:f>
        <x:v>0</x:v>
      </x:c>
      <x:c r="J1129" s="14" t="n">
        <x:f>SUMIFS('Unit details'!$Y$4039:$Y$4039,'Unit details'!$B$4039:$B$4039,$A1129,'Unit details'!$V$4039:$V$4039,$A1129&amp;" — "&amp;$B1129,'Unit details'!$H$4039:$H$4039,"Future")</x:f>
        <x:v>0</x:v>
      </x:c>
      <x:c r="K1129" s="14" t="n">
        <x:f>COUNTIFS('Unit details'!$B$4039:$B$4039,$A1129,'Unit details'!$V$4039:$V$4039,$A1129&amp;" — "&amp;$B1129,'Unit details'!$H$4039:$H$4039,"Uncertain")</x:f>
        <x:v>0</x:v>
      </x:c>
      <x:c r="L1129" s="15" t="str">
        <x:v>Identified from current advertising; named scheme does not itself establish any exact number of vacant units.</x:v>
      </x:c>
      <x:c r="M1129" s="15" t="str">
        <x:v>https://www.zoopla.co.uk/to-rent/commercial/details/74675961/</x:v>
      </x:c>
      <x:c r="N1129" s="15" t="str"/>
    </x:row>
    <x:row r="1130" ht="42" customHeight="1">
      <x:c r="A1130" s="15" t="str">
        <x:v>Letchworth</x:v>
      </x:c>
      <x:c r="B1130" s="15" t="str">
        <x:v>Standalone: Unit 1 Amor Way, Dunhams Lane, Letchworth, Hertfordshire SG6</x:v>
      </x:c>
      <x:c r="C1130" s="15" t="str">
        <x:v>Letchworth</x:v>
      </x:c>
      <x:c r="D1130" s="14" t="n">
        <x:v>33990</x:v>
      </x:c>
      <x:c r="E1130" s="30" t="str">
        <x:v>Town</x:v>
      </x:c>
      <x:c r="F1130" s="30" t="str">
        <x:v>Standalone / other premises</x:v>
      </x:c>
      <x:c r="G1130" s="14" t="n">
        <x:f>COUNTIFS('Unit details'!$B$4039:$B$4039,$A1130,'Unit details'!$V$4039:$V$4039,$A1130&amp;" — "&amp;$B1130,'Unit details'!$H$4039:$H$4039,"Current",'Unit details'!$E$4039:$E$4039,"Town")</x:f>
        <x:v>0</x:v>
      </x:c>
      <x:c r="H1130" s="14" t="n">
        <x:f>COUNTIFS('Unit details'!$B$4039:$B$4039,$A1130,'Unit details'!$V$4039:$V$4039,$A1130&amp;" — "&amp;$B1130,'Unit details'!$H$4039:$H$4039,"Current",'Unit details'!$E$4039:$E$4039,"Nearby")</x:f>
        <x:v>0</x:v>
      </x:c>
      <x:c r="I1130" s="14" t="n">
        <x:f>COUNTIFS('Unit details'!$B$4039:$B$4039,$A1130,'Unit details'!$V$4039:$V$4039,$A1130&amp;" — "&amp;$B1130,'Unit details'!$H$4039:$H$4039,"Current")</x:f>
        <x:v>0</x:v>
      </x:c>
      <x:c r="J1130" s="14" t="n">
        <x:f>SUMIFS('Unit details'!$Y$4039:$Y$4039,'Unit details'!$B$4039:$B$4039,$A1130,'Unit details'!$V$4039:$V$4039,$A1130&amp;" — "&amp;$B1130,'Unit details'!$H$4039:$H$4039,"Future")</x:f>
        <x:v>0</x:v>
      </x:c>
      <x:c r="K1130" s="14" t="n">
        <x:f>COUNTIFS('Unit details'!$B$4039:$B$4039,$A1130,'Unit details'!$V$4039:$V$4039,$A1130&amp;" — "&amp;$B1130,'Unit details'!$H$4039:$H$4039,"Uncertain")</x:f>
        <x:v>0</x:v>
      </x:c>
      <x:c r="L1130" s="15" t="str">
        <x:v>Identified from current advertising; named scheme does not itself establish any exact number of vacant units.</x:v>
      </x:c>
      <x:c r="M1130" s="15" t="str">
        <x:v>https://www.zoopla.co.uk/to-rent/commercial/details/72213014/</x:v>
      </x:c>
      <x:c r="N1130" s="15" t="str">
        <x:v>https://www.rightmove.co.uk/properties/759309848495248#/?channel=COM_LET</x:v>
      </x:c>
    </x:row>
    <x:row r="1131" ht="42" customHeight="1">
      <x:c r="A1131" s="15" t="str">
        <x:v>Letchworth</x:v>
      </x:c>
      <x:c r="B1131" s="15" t="str">
        <x:v>Standalone: Unit 15 Such Close, Works Road, Letchworth Garden City, Hertfordshire, SG6 1JF</x:v>
      </x:c>
      <x:c r="C1131" s="15" t="str">
        <x:v>Letchworth</x:v>
      </x:c>
      <x:c r="D1131" s="14" t="n">
        <x:v>33990</x:v>
      </x:c>
      <x:c r="E1131" s="30" t="str">
        <x:v>Town</x:v>
      </x:c>
      <x:c r="F1131" s="30" t="str">
        <x:v>Standalone / other premises</x:v>
      </x:c>
      <x:c r="G1131" s="14" t="n">
        <x:f>COUNTIFS('Unit details'!$B$4039:$B$4039,$A1131,'Unit details'!$V$4039:$V$4039,$A1131&amp;" — "&amp;$B1131,'Unit details'!$H$4039:$H$4039,"Current",'Unit details'!$E$4039:$E$4039,"Town")</x:f>
        <x:v>0</x:v>
      </x:c>
      <x:c r="H1131" s="14" t="n">
        <x:f>COUNTIFS('Unit details'!$B$4039:$B$4039,$A1131,'Unit details'!$V$4039:$V$4039,$A1131&amp;" — "&amp;$B1131,'Unit details'!$H$4039:$H$4039,"Current",'Unit details'!$E$4039:$E$4039,"Nearby")</x:f>
        <x:v>0</x:v>
      </x:c>
      <x:c r="I1131" s="14" t="n">
        <x:f>COUNTIFS('Unit details'!$B$4039:$B$4039,$A1131,'Unit details'!$V$4039:$V$4039,$A1131&amp;" — "&amp;$B1131,'Unit details'!$H$4039:$H$4039,"Current")</x:f>
        <x:v>0</x:v>
      </x:c>
      <x:c r="J1131" s="14" t="n">
        <x:f>SUMIFS('Unit details'!$Y$4039:$Y$4039,'Unit details'!$B$4039:$B$4039,$A1131,'Unit details'!$V$4039:$V$4039,$A1131&amp;" — "&amp;$B1131,'Unit details'!$H$4039:$H$4039,"Future")</x:f>
        <x:v>0</x:v>
      </x:c>
      <x:c r="K1131" s="14" t="n">
        <x:f>COUNTIFS('Unit details'!$B$4039:$B$4039,$A1131,'Unit details'!$V$4039:$V$4039,$A1131&amp;" — "&amp;$B1131,'Unit details'!$H$4039:$H$4039,"Uncertain")</x:f>
        <x:v>0</x:v>
      </x:c>
      <x:c r="L1131" s="15" t="str">
        <x:v>Identified from current advertising; named scheme does not itself establish any exact number of vacant units.</x:v>
      </x:c>
      <x:c r="M1131" s="15" t="str">
        <x:v>https://www.rightmove.co.uk/properties/760571371357808#/?channel=COM_LET</x:v>
      </x:c>
      <x:c r="N1131" s="15" t="str"/>
    </x:row>
    <x:row r="1132" ht="42" customHeight="1">
      <x:c r="A1132" s="15" t="str">
        <x:v>Letchworth</x:v>
      </x:c>
      <x:c r="B1132" s="15" t="str">
        <x:v>Standalone: Unit 19 Such Close, Letchworth Garden City, Hertfordshire, SG6 1JF</x:v>
      </x:c>
      <x:c r="C1132" s="15" t="str">
        <x:v>Letchworth</x:v>
      </x:c>
      <x:c r="D1132" s="14" t="n">
        <x:v>33990</x:v>
      </x:c>
      <x:c r="E1132" s="30" t="str">
        <x:v>Town</x:v>
      </x:c>
      <x:c r="F1132" s="30" t="str">
        <x:v>Standalone / other premises</x:v>
      </x:c>
      <x:c r="G1132" s="14" t="n">
        <x:f>COUNTIFS('Unit details'!$B$4039:$B$4039,$A1132,'Unit details'!$V$4039:$V$4039,$A1132&amp;" — "&amp;$B1132,'Unit details'!$H$4039:$H$4039,"Current",'Unit details'!$E$4039:$E$4039,"Town")</x:f>
        <x:v>0</x:v>
      </x:c>
      <x:c r="H1132" s="14" t="n">
        <x:f>COUNTIFS('Unit details'!$B$4039:$B$4039,$A1132,'Unit details'!$V$4039:$V$4039,$A1132&amp;" — "&amp;$B1132,'Unit details'!$H$4039:$H$4039,"Current",'Unit details'!$E$4039:$E$4039,"Nearby")</x:f>
        <x:v>0</x:v>
      </x:c>
      <x:c r="I1132" s="14" t="n">
        <x:f>COUNTIFS('Unit details'!$B$4039:$B$4039,$A1132,'Unit details'!$V$4039:$V$4039,$A1132&amp;" — "&amp;$B1132,'Unit details'!$H$4039:$H$4039,"Current")</x:f>
        <x:v>0</x:v>
      </x:c>
      <x:c r="J1132" s="14" t="n">
        <x:f>SUMIFS('Unit details'!$Y$4039:$Y$4039,'Unit details'!$B$4039:$B$4039,$A1132,'Unit details'!$V$4039:$V$4039,$A1132&amp;" — "&amp;$B1132,'Unit details'!$H$4039:$H$4039,"Future")</x:f>
        <x:v>0</x:v>
      </x:c>
      <x:c r="K1132" s="14" t="n">
        <x:f>COUNTIFS('Unit details'!$B$4039:$B$4039,$A1132,'Unit details'!$V$4039:$V$4039,$A1132&amp;" — "&amp;$B1132,'Unit details'!$H$4039:$H$4039,"Uncertain")</x:f>
        <x:v>0</x:v>
      </x:c>
      <x:c r="L1132" s="15" t="str">
        <x:v>Identified from current advertising; named scheme does not itself establish any exact number of vacant units.</x:v>
      </x:c>
      <x:c r="M1132" s="15" t="str">
        <x:v>https://www.rightmove.co.uk/properties/778855464375360#/?channel=COM_LET</x:v>
      </x:c>
      <x:c r="N1132" s="15" t="str"/>
    </x:row>
    <x:row r="1133" ht="42" customHeight="1">
      <x:c r="A1133" s="15" t="str">
        <x:v>Letchworth</x:v>
      </x:c>
      <x:c r="B1133" s="15" t="str">
        <x:v>Standalone: Unit 2 Such Close, Letchworth Garden City, Hertfordshire, SG6 1JF</x:v>
      </x:c>
      <x:c r="C1133" s="15" t="str">
        <x:v>Letchworth</x:v>
      </x:c>
      <x:c r="D1133" s="14" t="n">
        <x:v>33990</x:v>
      </x:c>
      <x:c r="E1133" s="30" t="str">
        <x:v>Town</x:v>
      </x:c>
      <x:c r="F1133" s="30" t="str">
        <x:v>Standalone / other premises</x:v>
      </x:c>
      <x:c r="G1133" s="14" t="n">
        <x:f>COUNTIFS('Unit details'!$B$4039:$B$4039,$A1133,'Unit details'!$V$4039:$V$4039,$A1133&amp;" — "&amp;$B1133,'Unit details'!$H$4039:$H$4039,"Current",'Unit details'!$E$4039:$E$4039,"Town")</x:f>
        <x:v>0</x:v>
      </x:c>
      <x:c r="H1133" s="14" t="n">
        <x:f>COUNTIFS('Unit details'!$B$4039:$B$4039,$A1133,'Unit details'!$V$4039:$V$4039,$A1133&amp;" — "&amp;$B1133,'Unit details'!$H$4039:$H$4039,"Current",'Unit details'!$E$4039:$E$4039,"Nearby")</x:f>
        <x:v>0</x:v>
      </x:c>
      <x:c r="I1133" s="14" t="n">
        <x:f>COUNTIFS('Unit details'!$B$4039:$B$4039,$A1133,'Unit details'!$V$4039:$V$4039,$A1133&amp;" — "&amp;$B1133,'Unit details'!$H$4039:$H$4039,"Current")</x:f>
        <x:v>0</x:v>
      </x:c>
      <x:c r="J1133" s="14" t="n">
        <x:f>SUMIFS('Unit details'!$Y$4039:$Y$4039,'Unit details'!$B$4039:$B$4039,$A1133,'Unit details'!$V$4039:$V$4039,$A1133&amp;" — "&amp;$B1133,'Unit details'!$H$4039:$H$4039,"Future")</x:f>
        <x:v>0</x:v>
      </x:c>
      <x:c r="K1133" s="14" t="n">
        <x:f>COUNTIFS('Unit details'!$B$4039:$B$4039,$A1133,'Unit details'!$V$4039:$V$4039,$A1133&amp;" — "&amp;$B1133,'Unit details'!$H$4039:$H$4039,"Uncertain")</x:f>
        <x:v>0</x:v>
      </x:c>
      <x:c r="L1133" s="15" t="str">
        <x:v>Identified from current advertising; named scheme does not itself establish any exact number of vacant units.</x:v>
      </x:c>
      <x:c r="M1133" s="15" t="str">
        <x:v>https://www.rightmove.co.uk/properties/760570773677729#/?channel=COM_LET</x:v>
      </x:c>
      <x:c r="N1133" s="15" t="str"/>
    </x:row>
    <x:row r="1134" ht="42" customHeight="1">
      <x:c r="A1134" s="15" t="str">
        <x:v>Letchworth</x:v>
      </x:c>
      <x:c r="B1134" s="15" t="str">
        <x:v>Standalone: Unit 23 Such Close, Letchworth Garden City, Hertfordshire, SG6 1JF</x:v>
      </x:c>
      <x:c r="C1134" s="15" t="str">
        <x:v>Letchworth</x:v>
      </x:c>
      <x:c r="D1134" s="14" t="n">
        <x:v>33990</x:v>
      </x:c>
      <x:c r="E1134" s="30" t="str">
        <x:v>Town</x:v>
      </x:c>
      <x:c r="F1134" s="30" t="str">
        <x:v>Standalone / other premises</x:v>
      </x:c>
      <x:c r="G1134" s="14" t="n">
        <x:f>COUNTIFS('Unit details'!$B$4039:$B$4039,$A1134,'Unit details'!$V$4039:$V$4039,$A1134&amp;" — "&amp;$B1134,'Unit details'!$H$4039:$H$4039,"Current",'Unit details'!$E$4039:$E$4039,"Town")</x:f>
        <x:v>0</x:v>
      </x:c>
      <x:c r="H1134" s="14" t="n">
        <x:f>COUNTIFS('Unit details'!$B$4039:$B$4039,$A1134,'Unit details'!$V$4039:$V$4039,$A1134&amp;" — "&amp;$B1134,'Unit details'!$H$4039:$H$4039,"Current",'Unit details'!$E$4039:$E$4039,"Nearby")</x:f>
        <x:v>0</x:v>
      </x:c>
      <x:c r="I1134" s="14" t="n">
        <x:f>COUNTIFS('Unit details'!$B$4039:$B$4039,$A1134,'Unit details'!$V$4039:$V$4039,$A1134&amp;" — "&amp;$B1134,'Unit details'!$H$4039:$H$4039,"Current")</x:f>
        <x:v>0</x:v>
      </x:c>
      <x:c r="J1134" s="14" t="n">
        <x:f>SUMIFS('Unit details'!$Y$4039:$Y$4039,'Unit details'!$B$4039:$B$4039,$A1134,'Unit details'!$V$4039:$V$4039,$A1134&amp;" — "&amp;$B1134,'Unit details'!$H$4039:$H$4039,"Future")</x:f>
        <x:v>0</x:v>
      </x:c>
      <x:c r="K1134" s="14" t="n">
        <x:f>COUNTIFS('Unit details'!$B$4039:$B$4039,$A1134,'Unit details'!$V$4039:$V$4039,$A1134&amp;" — "&amp;$B1134,'Unit details'!$H$4039:$H$4039,"Uncertain")</x:f>
        <x:v>0</x:v>
      </x:c>
      <x:c r="L1134" s="15" t="str">
        <x:v>Identified from current advertising; named scheme does not itself establish any exact number of vacant units.</x:v>
      </x:c>
      <x:c r="M1134" s="15" t="str">
        <x:v>https://www.rightmove.co.uk/properties/760571109233488#/?channel=COM_LET</x:v>
      </x:c>
      <x:c r="N1134" s="15" t="str"/>
    </x:row>
    <x:row r="1135" ht="42" customHeight="1">
      <x:c r="A1135" s="15" t="str">
        <x:v>Letchworth</x:v>
      </x:c>
      <x:c r="B1135" s="15" t="str">
        <x:v>Standalone: Unit 30/31 Hub Space, Works Road, Letchworth, Hertfordshire, SG6 1GJ</x:v>
      </x:c>
      <x:c r="C1135" s="15" t="str">
        <x:v>Letchworth</x:v>
      </x:c>
      <x:c r="D1135" s="14" t="n">
        <x:v>33990</x:v>
      </x:c>
      <x:c r="E1135" s="30" t="str">
        <x:v>Town</x:v>
      </x:c>
      <x:c r="F1135" s="30" t="str">
        <x:v>Standalone / other premises</x:v>
      </x:c>
      <x:c r="G1135" s="14" t="n">
        <x:f>COUNTIFS('Unit details'!$B$4039:$B$4039,$A1135,'Unit details'!$V$4039:$V$4039,$A1135&amp;" — "&amp;$B1135,'Unit details'!$H$4039:$H$4039,"Current",'Unit details'!$E$4039:$E$4039,"Town")</x:f>
        <x:v>0</x:v>
      </x:c>
      <x:c r="H1135" s="14" t="n">
        <x:f>COUNTIFS('Unit details'!$B$4039:$B$4039,$A1135,'Unit details'!$V$4039:$V$4039,$A1135&amp;" — "&amp;$B1135,'Unit details'!$H$4039:$H$4039,"Current",'Unit details'!$E$4039:$E$4039,"Nearby")</x:f>
        <x:v>0</x:v>
      </x:c>
      <x:c r="I1135" s="14" t="n">
        <x:f>COUNTIFS('Unit details'!$B$4039:$B$4039,$A1135,'Unit details'!$V$4039:$V$4039,$A1135&amp;" — "&amp;$B1135,'Unit details'!$H$4039:$H$4039,"Current")</x:f>
        <x:v>0</x:v>
      </x:c>
      <x:c r="J1135" s="14" t="n">
        <x:f>SUMIFS('Unit details'!$Y$4039:$Y$4039,'Unit details'!$B$4039:$B$4039,$A1135,'Unit details'!$V$4039:$V$4039,$A1135&amp;" — "&amp;$B1135,'Unit details'!$H$4039:$H$4039,"Future")</x:f>
        <x:v>0</x:v>
      </x:c>
      <x:c r="K1135" s="14" t="n">
        <x:f>COUNTIFS('Unit details'!$B$4039:$B$4039,$A1135,'Unit details'!$V$4039:$V$4039,$A1135&amp;" — "&amp;$B1135,'Unit details'!$H$4039:$H$4039,"Uncertain")</x:f>
        <x:v>0</x:v>
      </x:c>
      <x:c r="L1135" s="15" t="str">
        <x:v>Identified from current advertising; named scheme does not itself establish any exact number of vacant units.</x:v>
      </x:c>
      <x:c r="M1135" s="15" t="str">
        <x:v>https://www.zoopla.co.uk/to-rent/commercial/details/73532627/</x:v>
      </x:c>
      <x:c r="N1135" s="15" t="str">
        <x:v>https://www.rightmove.co.uk/properties/759848178844400#/?channel=COM_LET</x:v>
      </x:c>
    </x:row>
    <x:row r="1136" ht="42" customHeight="1">
      <x:c r="A1136" s="15" t="str">
        <x:v>Letchworth</x:v>
      </x:c>
      <x:c r="B1136" s="15" t="str">
        <x:v>Standalone: Unit 4 Protea Way, Protea Way, Pixmore Avenue, Letchworth Garden City, Hertfordshire, SG6 1JT</x:v>
      </x:c>
      <x:c r="C1136" s="15" t="str">
        <x:v>Letchworth</x:v>
      </x:c>
      <x:c r="D1136" s="14" t="n">
        <x:v>33990</x:v>
      </x:c>
      <x:c r="E1136" s="30" t="str">
        <x:v>Town</x:v>
      </x:c>
      <x:c r="F1136" s="30" t="str">
        <x:v>Standalone / other premises</x:v>
      </x:c>
      <x:c r="G1136" s="14" t="n">
        <x:f>COUNTIFS('Unit details'!$B$4039:$B$4039,$A1136,'Unit details'!$V$4039:$V$4039,$A1136&amp;" — "&amp;$B1136,'Unit details'!$H$4039:$H$4039,"Current",'Unit details'!$E$4039:$E$4039,"Town")</x:f>
        <x:v>0</x:v>
      </x:c>
      <x:c r="H1136" s="14" t="n">
        <x:f>COUNTIFS('Unit details'!$B$4039:$B$4039,$A1136,'Unit details'!$V$4039:$V$4039,$A1136&amp;" — "&amp;$B1136,'Unit details'!$H$4039:$H$4039,"Current",'Unit details'!$E$4039:$E$4039,"Nearby")</x:f>
        <x:v>0</x:v>
      </x:c>
      <x:c r="I1136" s="14" t="n">
        <x:f>COUNTIFS('Unit details'!$B$4039:$B$4039,$A1136,'Unit details'!$V$4039:$V$4039,$A1136&amp;" — "&amp;$B1136,'Unit details'!$H$4039:$H$4039,"Current")</x:f>
        <x:v>0</x:v>
      </x:c>
      <x:c r="J1136" s="14" t="n">
        <x:f>SUMIFS('Unit details'!$Y$4039:$Y$4039,'Unit details'!$B$4039:$B$4039,$A1136,'Unit details'!$V$4039:$V$4039,$A1136&amp;" — "&amp;$B1136,'Unit details'!$H$4039:$H$4039,"Future")</x:f>
        <x:v>0</x:v>
      </x:c>
      <x:c r="K1136" s="14" t="n">
        <x:f>COUNTIFS('Unit details'!$B$4039:$B$4039,$A1136,'Unit details'!$V$4039:$V$4039,$A1136&amp;" — "&amp;$B1136,'Unit details'!$H$4039:$H$4039,"Uncertain")</x:f>
        <x:v>0</x:v>
      </x:c>
      <x:c r="L1136" s="15" t="str">
        <x:v>Identified from current advertising; named scheme does not itself establish any exact number of vacant units.</x:v>
      </x:c>
      <x:c r="M1136" s="15" t="str">
        <x:v>https://www.rightmove.co.uk/properties/760570572405409#/?channel=COM_LET</x:v>
      </x:c>
      <x:c r="N1136" s="15" t="str"/>
    </x:row>
    <x:row r="1137" ht="42" customHeight="1">
      <x:c r="A1137" s="15" t="str">
        <x:v>Letchworth</x:v>
      </x:c>
      <x:c r="B1137" s="15" t="str">
        <x:v>Standalone: Unit 7 Arden Press Way, Pixmore Avenue, Letchworth Garden City, Hertfordshire, SG6 1LH</x:v>
      </x:c>
      <x:c r="C1137" s="15" t="str">
        <x:v>Letchworth</x:v>
      </x:c>
      <x:c r="D1137" s="14" t="n">
        <x:v>33990</x:v>
      </x:c>
      <x:c r="E1137" s="30" t="str">
        <x:v>Town</x:v>
      </x:c>
      <x:c r="F1137" s="30" t="str">
        <x:v>Standalone / other premises</x:v>
      </x:c>
      <x:c r="G1137" s="14" t="n">
        <x:f>COUNTIFS('Unit details'!$B$4039:$B$4039,$A1137,'Unit details'!$V$4039:$V$4039,$A1137&amp;" — "&amp;$B1137,'Unit details'!$H$4039:$H$4039,"Current",'Unit details'!$E$4039:$E$4039,"Town")</x:f>
        <x:v>0</x:v>
      </x:c>
      <x:c r="H1137" s="14" t="n">
        <x:f>COUNTIFS('Unit details'!$B$4039:$B$4039,$A1137,'Unit details'!$V$4039:$V$4039,$A1137&amp;" — "&amp;$B1137,'Unit details'!$H$4039:$H$4039,"Current",'Unit details'!$E$4039:$E$4039,"Nearby")</x:f>
        <x:v>0</x:v>
      </x:c>
      <x:c r="I1137" s="14" t="n">
        <x:f>COUNTIFS('Unit details'!$B$4039:$B$4039,$A1137,'Unit details'!$V$4039:$V$4039,$A1137&amp;" — "&amp;$B1137,'Unit details'!$H$4039:$H$4039,"Current")</x:f>
        <x:v>0</x:v>
      </x:c>
      <x:c r="J1137" s="14" t="n">
        <x:f>SUMIFS('Unit details'!$Y$4039:$Y$4039,'Unit details'!$B$4039:$B$4039,$A1137,'Unit details'!$V$4039:$V$4039,$A1137&amp;" — "&amp;$B1137,'Unit details'!$H$4039:$H$4039,"Future")</x:f>
        <x:v>0</x:v>
      </x:c>
      <x:c r="K1137" s="14" t="n">
        <x:f>COUNTIFS('Unit details'!$B$4039:$B$4039,$A1137,'Unit details'!$V$4039:$V$4039,$A1137&amp;" — "&amp;$B1137,'Unit details'!$H$4039:$H$4039,"Uncertain")</x:f>
        <x:v>0</x:v>
      </x:c>
      <x:c r="L1137" s="15" t="str">
        <x:v>Identified from current advertising; named scheme does not itself establish any exact number of vacant units.</x:v>
      </x:c>
      <x:c r="M1137" s="15" t="str">
        <x:v>https://www.zoopla.co.uk/to-rent/commercial/details/73757718/</x:v>
      </x:c>
      <x:c r="N1137" s="15" t="str">
        <x:v>https://www.rightmove.co.uk/properties/764377219759793#/?channel=COM_LET</x:v>
      </x:c>
    </x:row>
    <x:row r="1138" ht="42" customHeight="1">
      <x:c r="A1138" s="15" t="str">
        <x:v>Letchworth</x:v>
      </x:c>
      <x:c r="B1138" s="15" t="str">
        <x:v>Standalone: Unit 7 Such Close, Letchworth Garden City, Hertfordshire, SG6 1JF</x:v>
      </x:c>
      <x:c r="C1138" s="15" t="str">
        <x:v>Letchworth</x:v>
      </x:c>
      <x:c r="D1138" s="14" t="n">
        <x:v>33990</x:v>
      </x:c>
      <x:c r="E1138" s="30" t="str">
        <x:v>Town</x:v>
      </x:c>
      <x:c r="F1138" s="30" t="str">
        <x:v>Standalone / other premises</x:v>
      </x:c>
      <x:c r="G1138" s="14" t="n">
        <x:f>COUNTIFS('Unit details'!$B$4039:$B$4039,$A1138,'Unit details'!$V$4039:$V$4039,$A1138&amp;" — "&amp;$B1138,'Unit details'!$H$4039:$H$4039,"Current",'Unit details'!$E$4039:$E$4039,"Town")</x:f>
        <x:v>0</x:v>
      </x:c>
      <x:c r="H1138" s="14" t="n">
        <x:f>COUNTIFS('Unit details'!$B$4039:$B$4039,$A1138,'Unit details'!$V$4039:$V$4039,$A1138&amp;" — "&amp;$B1138,'Unit details'!$H$4039:$H$4039,"Current",'Unit details'!$E$4039:$E$4039,"Nearby")</x:f>
        <x:v>0</x:v>
      </x:c>
      <x:c r="I1138" s="14" t="n">
        <x:f>COUNTIFS('Unit details'!$B$4039:$B$4039,$A1138,'Unit details'!$V$4039:$V$4039,$A1138&amp;" — "&amp;$B1138,'Unit details'!$H$4039:$H$4039,"Current")</x:f>
        <x:v>0</x:v>
      </x:c>
      <x:c r="J1138" s="14" t="n">
        <x:f>SUMIFS('Unit details'!$Y$4039:$Y$4039,'Unit details'!$B$4039:$B$4039,$A1138,'Unit details'!$V$4039:$V$4039,$A1138&amp;" — "&amp;$B1138,'Unit details'!$H$4039:$H$4039,"Future")</x:f>
        <x:v>0</x:v>
      </x:c>
      <x:c r="K1138" s="14" t="n">
        <x:f>COUNTIFS('Unit details'!$B$4039:$B$4039,$A1138,'Unit details'!$V$4039:$V$4039,$A1138&amp;" — "&amp;$B1138,'Unit details'!$H$4039:$H$4039,"Uncertain")</x:f>
        <x:v>0</x:v>
      </x:c>
      <x:c r="L1138" s="15" t="str">
        <x:v>Identified from current advertising; named scheme does not itself establish any exact number of vacant units.</x:v>
      </x:c>
      <x:c r="M1138" s="15" t="str">
        <x:v>https://www.rightmove.co.uk/properties/760569913920945#/?channel=COM_LET</x:v>
      </x:c>
      <x:c r="N1138" s="15" t="str"/>
    </x:row>
    <x:row r="1139" ht="42" customHeight="1">
      <x:c r="A1139" s="15" t="str">
        <x:v>Letchworth</x:v>
      </x:c>
      <x:c r="B1139" s="15" t="str">
        <x:v>The Pixmore Letchworth Business Centre</x:v>
      </x:c>
      <x:c r="C1139" s="15" t="str">
        <x:v>Letchworth</x:v>
      </x:c>
      <x:c r="D1139" s="14" t="n">
        <x:v>33990</x:v>
      </x:c>
      <x:c r="E1139" s="30" t="str">
        <x:v>Town</x:v>
      </x:c>
      <x:c r="F1139" s="30" t="str">
        <x:v>Estate / grouped industrial area</x:v>
      </x:c>
      <x:c r="G1139" s="14" t="n">
        <x:f>COUNTIFS('Unit details'!$B$4039:$B$4039,$A1139,'Unit details'!$V$4039:$V$4039,$A1139&amp;" — "&amp;$B1139,'Unit details'!$H$4039:$H$4039,"Current",'Unit details'!$E$4039:$E$4039,"Town")</x:f>
        <x:v>0</x:v>
      </x:c>
      <x:c r="H1139" s="14" t="n">
        <x:f>COUNTIFS('Unit details'!$B$4039:$B$4039,$A1139,'Unit details'!$V$4039:$V$4039,$A1139&amp;" — "&amp;$B1139,'Unit details'!$H$4039:$H$4039,"Current",'Unit details'!$E$4039:$E$4039,"Nearby")</x:f>
        <x:v>0</x:v>
      </x:c>
      <x:c r="I1139" s="14" t="n">
        <x:f>COUNTIFS('Unit details'!$B$4039:$B$4039,$A1139,'Unit details'!$V$4039:$V$4039,$A1139&amp;" — "&amp;$B1139,'Unit details'!$H$4039:$H$4039,"Current")</x:f>
        <x:v>0</x:v>
      </x:c>
      <x:c r="J1139" s="14" t="n">
        <x:f>SUMIFS('Unit details'!$Y$4039:$Y$4039,'Unit details'!$B$4039:$B$4039,$A1139,'Unit details'!$V$4039:$V$4039,$A1139&amp;" — "&amp;$B1139,'Unit details'!$H$4039:$H$4039,"Future")</x:f>
        <x:v>0</x:v>
      </x:c>
      <x:c r="K1139" s="14" t="n">
        <x:f>COUNTIFS('Unit details'!$B$4039:$B$4039,$A1139,'Unit details'!$V$4039:$V$4039,$A1139&amp;" — "&amp;$B1139,'Unit details'!$H$4039:$H$4039,"Uncertain")</x:f>
        <x:v>0</x:v>
      </x:c>
      <x:c r="L1139" s="15" t="str">
        <x:v>Identified from current advertising; named scheme does not itself establish any exact number of vacant units.</x:v>
      </x:c>
      <x:c r="M1139" s="15" t="str">
        <x:v>https://www.rightmove.co.uk/properties/162331130#/?channel=COM_LET</x:v>
      </x:c>
      <x:c r="N1139" s="15" t="str"/>
    </x:row>
    <x:row r="1140" ht="62" customHeight="1">
      <x:c r="A1140" s="15" t="str">
        <x:v>Letchworth</x:v>
      </x:c>
      <x:c r="B1140" s="15" t="str">
        <x:v>Woodside Industrial Estate</x:v>
      </x:c>
      <x:c r="C1140" s="15" t="str">
        <x:v>Letchworth</x:v>
      </x:c>
      <x:c r="D1140" s="14" t="n">
        <x:v>33990</x:v>
      </x:c>
      <x:c r="E1140" s="30" t="str">
        <x:v>Town</x:v>
      </x:c>
      <x:c r="F1140" s="30" t="str">
        <x:v>Estate / grouped industrial area</x:v>
      </x:c>
      <x:c r="G1140" s="14" t="n">
        <x:f>COUNTIFS('Unit details'!$B$1977:$B$1978,$A1140,'Unit details'!$V$1977:$V$1978,$A1140&amp;" — "&amp;$B1140,'Unit details'!$H$1977:$H$1978,"Current",'Unit details'!$E$1977:$E$1978,"Town")</x:f>
        <x:v>2</x:v>
      </x:c>
      <x:c r="H1140" s="14" t="n">
        <x:f>COUNTIFS('Unit details'!$B$1977:$B$1978,$A1140,'Unit details'!$V$1977:$V$1978,$A1140&amp;" — "&amp;$B1140,'Unit details'!$H$1977:$H$1978,"Current",'Unit details'!$E$1977:$E$1978,"Nearby")</x:f>
        <x:v>0</x:v>
      </x:c>
      <x:c r="I1140" s="14" t="n">
        <x:f>COUNTIFS('Unit details'!$B$1977:$B$1978,$A1140,'Unit details'!$V$1977:$V$1978,$A1140&amp;" — "&amp;$B1140,'Unit details'!$H$1977:$H$1978,"Current")</x:f>
        <x:v>2</x:v>
      </x:c>
      <x:c r="J1140" s="14" t="n">
        <x:f>SUMIFS('Unit details'!$Y$1977:$Y$1978,'Unit details'!$B$1977:$B$1978,$A1140,'Unit details'!$V$1977:$V$1978,$A1140&amp;" — "&amp;$B1140,'Unit details'!$H$1977:$H$1978,"Future")</x:f>
        <x:v>0</x:v>
      </x:c>
      <x:c r="K1140" s="14" t="n">
        <x:f>COUNTIFS('Unit details'!$B$1977:$B$1978,$A1140,'Unit details'!$V$1977:$V$1978,$A1140&amp;" — "&amp;$B1140,'Unit details'!$H$1977:$H$1978,"Uncertain")</x:f>
        <x:v>0</x:v>
      </x:c>
      <x:c r="L1140" s="15" t="str">
        <x:v>Identified from current advertising; named scheme does not itself establish any exact number of vacant units.</x:v>
      </x:c>
      <x:c r="M1140" s="15" t="str">
        <x:v>https://www.zoopla.co.uk/to-rent/commercial/details/74178552/</x:v>
      </x:c>
      <x:c r="N1140" s="15" t="str">
        <x:v>https://www.rightmove.co.uk/properties/773438323785776#/?channel=COM_LET
https://www.rightmove.co.uk/properties/760571356740208#/?channel=COM_LET</x:v>
      </x:c>
    </x:row>
    <x:row r="1141" ht="42" customHeight="1">
      <x:c r="A1141" s="15" t="str">
        <x:v>Loughton</x:v>
      </x:c>
      <x:c r="B1141" s="15" t="str">
        <x:v>Standalone / estate not named</x:v>
      </x:c>
      <x:c r="C1141" s="15" t="str">
        <x:v>Chigwell</x:v>
      </x:c>
      <x:c r="D1141" s="14" t="n">
        <x:v>12250</x:v>
      </x:c>
      <x:c r="E1141" s="30" t="str">
        <x:v>Nearby</x:v>
      </x:c>
      <x:c r="F1141" s="30" t="str">
        <x:v>Standalone / other premises</x:v>
      </x:c>
      <x:c r="G1141" s="14" t="n">
        <x:f>COUNTIFS('Unit details'!$B$1979:$B$1990,$A1141,'Unit details'!$V$1979:$V$1990,$A1141&amp;" — "&amp;$B1141,'Unit details'!$H$1979:$H$1990,"Current",'Unit details'!$E$1979:$E$1990,"Town")</x:f>
        <x:v>3</x:v>
      </x:c>
      <x:c r="H1141" s="14" t="n">
        <x:f>COUNTIFS('Unit details'!$B$1979:$B$1990,$A1141,'Unit details'!$V$1979:$V$1990,$A1141&amp;" — "&amp;$B1141,'Unit details'!$H$1979:$H$1990,"Current",'Unit details'!$E$1979:$E$1990,"Nearby")</x:f>
        <x:v>4</x:v>
      </x:c>
      <x:c r="I1141" s="14" t="n">
        <x:f>COUNTIFS('Unit details'!$B$1979:$B$1990,$A1141,'Unit details'!$V$1979:$V$1990,$A1141&amp;" — "&amp;$B1141,'Unit details'!$H$1979:$H$1990,"Current")</x:f>
        <x:v>7</x:v>
      </x:c>
      <x:c r="J1141" s="14" t="n">
        <x:f>SUMIFS('Unit details'!$Y$1979:$Y$1990,'Unit details'!$B$1979:$B$1990,$A1141,'Unit details'!$V$1979:$V$1990,$A1141&amp;" — "&amp;$B1141,'Unit details'!$H$1979:$H$1990,"Future")</x:f>
        <x:v>0</x:v>
      </x:c>
      <x:c r="K1141" s="14" t="n">
        <x:f>COUNTIFS('Unit details'!$B$1979:$B$1990,$A1141,'Unit details'!$V$1979:$V$1990,$A1141&amp;" — "&amp;$B1141,'Unit details'!$H$1979:$H$1990,"Uncertain")</x:f>
        <x:v>1</x:v>
      </x:c>
      <x:c r="L1141" s="15" t="str">
        <x:v>Identified from marketing. Estate inventory is a minimum of evidenced named areas, not a council stock census.</x:v>
      </x:c>
      <x:c r="M1141" s="15" t="str">
        <x:v>https://www.rightmove.co.uk/properties/767468570900928#/?channel=COM_LET</x:v>
      </x:c>
      <x:c r="N1141" s="15" t="str"/>
    </x:row>
    <x:row r="1142" ht="42" customHeight="1">
      <x:c r="A1142" s="15" t="str">
        <x:v>Loughton</x:v>
      </x:c>
      <x:c r="B1142" s="15" t="str">
        <x:v>Standalone: 40-42 Chigwell Lane, Loughton, Essex</x:v>
      </x:c>
      <x:c r="C1142" s="15" t="str">
        <x:v>Chigwell</x:v>
      </x:c>
      <x:c r="D1142" s="14" t="n">
        <x:v>12250</x:v>
      </x:c>
      <x:c r="E1142" s="30" t="str">
        <x:v>Nearby</x:v>
      </x:c>
      <x:c r="F1142" s="30" t="str">
        <x:v>Standalone / other premises</x:v>
      </x:c>
      <x:c r="G1142" s="14" t="n">
        <x:f>COUNTIFS('Unit details'!$B$4039:$B$4039,$A1142,'Unit details'!$V$4039:$V$4039,$A1142&amp;" — "&amp;$B1142,'Unit details'!$H$4039:$H$4039,"Current",'Unit details'!$E$4039:$E$4039,"Town")</x:f>
        <x:v>0</x:v>
      </x:c>
      <x:c r="H1142" s="14" t="n">
        <x:f>COUNTIFS('Unit details'!$B$4039:$B$4039,$A1142,'Unit details'!$V$4039:$V$4039,$A1142&amp;" — "&amp;$B1142,'Unit details'!$H$4039:$H$4039,"Current",'Unit details'!$E$4039:$E$4039,"Nearby")</x:f>
        <x:v>0</x:v>
      </x:c>
      <x:c r="I1142" s="14" t="n">
        <x:f>COUNTIFS('Unit details'!$B$4039:$B$4039,$A1142,'Unit details'!$V$4039:$V$4039,$A1142&amp;" — "&amp;$B1142,'Unit details'!$H$4039:$H$4039,"Current")</x:f>
        <x:v>0</x:v>
      </x:c>
      <x:c r="J1142" s="14" t="n">
        <x:f>SUMIFS('Unit details'!$Y$4039:$Y$4039,'Unit details'!$B$4039:$B$4039,$A1142,'Unit details'!$V$4039:$V$4039,$A1142&amp;" — "&amp;$B1142,'Unit details'!$H$4039:$H$4039,"Future")</x:f>
        <x:v>0</x:v>
      </x:c>
      <x:c r="K1142" s="14" t="n">
        <x:f>COUNTIFS('Unit details'!$B$4039:$B$4039,$A1142,'Unit details'!$V$4039:$V$4039,$A1142&amp;" — "&amp;$B1142,'Unit details'!$H$4039:$H$4039,"Uncertain")</x:f>
        <x:v>0</x:v>
      </x:c>
      <x:c r="L1142" s="15" t="str">
        <x:v>Identified from current advertising; named scheme does not itself establish any exact number of vacant units.</x:v>
      </x:c>
      <x:c r="M1142" s="15" t="str">
        <x:v>https://www.rightmove.co.uk/properties/767468570900928#/?channel=COM_LET</x:v>
      </x:c>
      <x:c r="N1142" s="15" t="str"/>
    </x:row>
    <x:row r="1143" ht="42" customHeight="1">
      <x:c r="A1143" s="15" t="str">
        <x:v>Loughton</x:v>
      </x:c>
      <x:c r="B1143" s="15" t="str">
        <x:v>Standalone: 42 Chigwell Lane, Loughton, Essex</x:v>
      </x:c>
      <x:c r="C1143" s="15" t="str">
        <x:v>Chigwell</x:v>
      </x:c>
      <x:c r="D1143" s="14" t="n">
        <x:v>12250</x:v>
      </x:c>
      <x:c r="E1143" s="30" t="str">
        <x:v>Nearby</x:v>
      </x:c>
      <x:c r="F1143" s="30" t="str">
        <x:v>Standalone / other premises</x:v>
      </x:c>
      <x:c r="G1143" s="14" t="n">
        <x:f>COUNTIFS('Unit details'!$B$4039:$B$4039,$A1143,'Unit details'!$V$4039:$V$4039,$A1143&amp;" — "&amp;$B1143,'Unit details'!$H$4039:$H$4039,"Current",'Unit details'!$E$4039:$E$4039,"Town")</x:f>
        <x:v>0</x:v>
      </x:c>
      <x:c r="H1143" s="14" t="n">
        <x:f>COUNTIFS('Unit details'!$B$4039:$B$4039,$A1143,'Unit details'!$V$4039:$V$4039,$A1143&amp;" — "&amp;$B1143,'Unit details'!$H$4039:$H$4039,"Current",'Unit details'!$E$4039:$E$4039,"Nearby")</x:f>
        <x:v>0</x:v>
      </x:c>
      <x:c r="I1143" s="14" t="n">
        <x:f>COUNTIFS('Unit details'!$B$4039:$B$4039,$A1143,'Unit details'!$V$4039:$V$4039,$A1143&amp;" — "&amp;$B1143,'Unit details'!$H$4039:$H$4039,"Current")</x:f>
        <x:v>0</x:v>
      </x:c>
      <x:c r="J1143" s="14" t="n">
        <x:f>SUMIFS('Unit details'!$Y$4039:$Y$4039,'Unit details'!$B$4039:$B$4039,$A1143,'Unit details'!$V$4039:$V$4039,$A1143&amp;" — "&amp;$B1143,'Unit details'!$H$4039:$H$4039,"Future")</x:f>
        <x:v>0</x:v>
      </x:c>
      <x:c r="K1143" s="14" t="n">
        <x:f>COUNTIFS('Unit details'!$B$4039:$B$4039,$A1143,'Unit details'!$V$4039:$V$4039,$A1143&amp;" — "&amp;$B1143,'Unit details'!$H$4039:$H$4039,"Uncertain")</x:f>
        <x:v>0</x:v>
      </x:c>
      <x:c r="L1143" s="15" t="str">
        <x:v>Identified from current advertising; named scheme does not itself establish any exact number of vacant units.</x:v>
      </x:c>
      <x:c r="M1143" s="15" t="str">
        <x:v>https://www.rightmove.co.uk/properties/777244983946529#/?channel=COM_LET</x:v>
      </x:c>
      <x:c r="N1143" s="15" t="str"/>
    </x:row>
    <x:row r="1144" ht="42" customHeight="1">
      <x:c r="A1144" s="15" t="str">
        <x:v>Loughton</x:v>
      </x:c>
      <x:c r="B1144" s="15" t="str">
        <x:v>Standalone: Chigwell</x:v>
      </x:c>
      <x:c r="C1144" s="15" t="str">
        <x:v>Chigwell</x:v>
      </x:c>
      <x:c r="D1144" s="14" t="n">
        <x:v>12250</x:v>
      </x:c>
      <x:c r="E1144" s="30" t="str">
        <x:v>Nearby</x:v>
      </x:c>
      <x:c r="F1144" s="30" t="str">
        <x:v>Standalone / other premises</x:v>
      </x:c>
      <x:c r="G1144" s="14" t="n">
        <x:f>COUNTIFS('Unit details'!$B$4039:$B$4039,$A1144,'Unit details'!$V$4039:$V$4039,$A1144&amp;" — "&amp;$B1144,'Unit details'!$H$4039:$H$4039,"Current",'Unit details'!$E$4039:$E$4039,"Town")</x:f>
        <x:v>0</x:v>
      </x:c>
      <x:c r="H1144" s="14" t="n">
        <x:f>COUNTIFS('Unit details'!$B$4039:$B$4039,$A1144,'Unit details'!$V$4039:$V$4039,$A1144&amp;" — "&amp;$B1144,'Unit details'!$H$4039:$H$4039,"Current",'Unit details'!$E$4039:$E$4039,"Nearby")</x:f>
        <x:v>0</x:v>
      </x:c>
      <x:c r="I1144" s="14" t="n">
        <x:f>COUNTIFS('Unit details'!$B$4039:$B$4039,$A1144,'Unit details'!$V$4039:$V$4039,$A1144&amp;" — "&amp;$B1144,'Unit details'!$H$4039:$H$4039,"Current")</x:f>
        <x:v>0</x:v>
      </x:c>
      <x:c r="J1144" s="14" t="n">
        <x:f>SUMIFS('Unit details'!$Y$4039:$Y$4039,'Unit details'!$B$4039:$B$4039,$A1144,'Unit details'!$V$4039:$V$4039,$A1144&amp;" — "&amp;$B1144,'Unit details'!$H$4039:$H$4039,"Future")</x:f>
        <x:v>0</x:v>
      </x:c>
      <x:c r="K1144" s="14" t="n">
        <x:f>COUNTIFS('Unit details'!$B$4039:$B$4039,$A1144,'Unit details'!$V$4039:$V$4039,$A1144&amp;" — "&amp;$B1144,'Unit details'!$H$4039:$H$4039,"Uncertain")</x:f>
        <x:v>0</x:v>
      </x:c>
      <x:c r="L1144" s="15" t="str">
        <x:v>Identified from current advertising; named scheme does not itself establish any exact number of vacant units.</x:v>
      </x:c>
      <x:c r="M1144" s="15" t="str">
        <x:v>https://www.rightmove.co.uk/properties/95108010#/?channel=COM_LET</x:v>
      </x:c>
      <x:c r="N1144" s="15" t="str"/>
    </x:row>
    <x:row r="1145" ht="42" customHeight="1">
      <x:c r="A1145" s="15" t="str">
        <x:v>Loughton</x:v>
      </x:c>
      <x:c r="B1145" s="15" t="str">
        <x:v>Standalone: Rear of 40 Chigwell Lane, Loughton, Essex</x:v>
      </x:c>
      <x:c r="C1145" s="15" t="str">
        <x:v>Chigwell</x:v>
      </x:c>
      <x:c r="D1145" s="14" t="n">
        <x:v>12250</x:v>
      </x:c>
      <x:c r="E1145" s="30" t="str">
        <x:v>Nearby</x:v>
      </x:c>
      <x:c r="F1145" s="30" t="str">
        <x:v>Standalone / other premises</x:v>
      </x:c>
      <x:c r="G1145" s="14" t="n">
        <x:f>COUNTIFS('Unit details'!$B$4039:$B$4039,$A1145,'Unit details'!$V$4039:$V$4039,$A1145&amp;" — "&amp;$B1145,'Unit details'!$H$4039:$H$4039,"Current",'Unit details'!$E$4039:$E$4039,"Town")</x:f>
        <x:v>0</x:v>
      </x:c>
      <x:c r="H1145" s="14" t="n">
        <x:f>COUNTIFS('Unit details'!$B$4039:$B$4039,$A1145,'Unit details'!$V$4039:$V$4039,$A1145&amp;" — "&amp;$B1145,'Unit details'!$H$4039:$H$4039,"Current",'Unit details'!$E$4039:$E$4039,"Nearby")</x:f>
        <x:v>0</x:v>
      </x:c>
      <x:c r="I1145" s="14" t="n">
        <x:f>COUNTIFS('Unit details'!$B$4039:$B$4039,$A1145,'Unit details'!$V$4039:$V$4039,$A1145&amp;" — "&amp;$B1145,'Unit details'!$H$4039:$H$4039,"Current")</x:f>
        <x:v>0</x:v>
      </x:c>
      <x:c r="J1145" s="14" t="n">
        <x:f>SUMIFS('Unit details'!$Y$4039:$Y$4039,'Unit details'!$B$4039:$B$4039,$A1145,'Unit details'!$V$4039:$V$4039,$A1145&amp;" — "&amp;$B1145,'Unit details'!$H$4039:$H$4039,"Future")</x:f>
        <x:v>0</x:v>
      </x:c>
      <x:c r="K1145" s="14" t="n">
        <x:f>COUNTIFS('Unit details'!$B$4039:$B$4039,$A1145,'Unit details'!$V$4039:$V$4039,$A1145&amp;" — "&amp;$B1145,'Unit details'!$H$4039:$H$4039,"Uncertain")</x:f>
        <x:v>0</x:v>
      </x:c>
      <x:c r="L1145" s="15" t="str">
        <x:v>Identified from current advertising; named scheme does not itself establish any exact number of vacant units.</x:v>
      </x:c>
      <x:c r="M1145" s="15" t="str">
        <x:v>https://www.rightmove.co.uk/properties/777249989605072#/?channel=COM_LET</x:v>
      </x:c>
      <x:c r="N1145" s="15" t="str"/>
    </x:row>
    <x:row r="1146" ht="49" customHeight="1">
      <x:c r="A1146" s="15" t="str">
        <x:v>Loughton</x:v>
      </x:c>
      <x:c r="B1146" s="15" t="str">
        <x:v>Oakwood Hill Industrial Estate</x:v>
      </x:c>
      <x:c r="C1146" s="15" t="str">
        <x:v>Loughton</x:v>
      </x:c>
      <x:c r="D1146" s="14" t="n">
        <x:v>33345</x:v>
      </x:c>
      <x:c r="E1146" s="30" t="str">
        <x:v>Town</x:v>
      </x:c>
      <x:c r="F1146" s="30" t="str">
        <x:v>Estate / grouped industrial area</x:v>
      </x:c>
      <x:c r="G1146" s="14" t="n">
        <x:f>COUNTIFS('Unit details'!$B$1983:$B$1984,$A1146,'Unit details'!$V$1983:$V$1984,$A1146&amp;" — "&amp;$B1146,'Unit details'!$H$1983:$H$1984,"Current",'Unit details'!$E$1983:$E$1984,"Town")</x:f>
        <x:v>2</x:v>
      </x:c>
      <x:c r="H1146" s="14" t="n">
        <x:f>COUNTIFS('Unit details'!$B$1983:$B$1984,$A1146,'Unit details'!$V$1983:$V$1984,$A1146&amp;" — "&amp;$B1146,'Unit details'!$H$1983:$H$1984,"Current",'Unit details'!$E$1983:$E$1984,"Nearby")</x:f>
        <x:v>0</x:v>
      </x:c>
      <x:c r="I1146" s="14" t="n">
        <x:f>COUNTIFS('Unit details'!$B$1983:$B$1984,$A1146,'Unit details'!$V$1983:$V$1984,$A1146&amp;" — "&amp;$B1146,'Unit details'!$H$1983:$H$1984,"Current")</x:f>
        <x:v>2</x:v>
      </x:c>
      <x:c r="J1146" s="14" t="n">
        <x:f>SUMIFS('Unit details'!$Y$1983:$Y$1984,'Unit details'!$B$1983:$B$1984,$A1146,'Unit details'!$V$1983:$V$1984,$A1146&amp;" — "&amp;$B1146,'Unit details'!$H$1983:$H$1984,"Future")</x:f>
        <x:v>0</x:v>
      </x:c>
      <x:c r="K1146" s="14" t="n">
        <x:f>COUNTIFS('Unit details'!$B$1983:$B$1984,$A1146,'Unit details'!$V$1983:$V$1984,$A1146&amp;" — "&amp;$B1146,'Unit details'!$H$1983:$H$1984,"Uncertain")</x:f>
        <x:v>0</x:v>
      </x:c>
      <x:c r="L1146" s="15" t="str">
        <x:v>Identified from current advertising; named scheme does not itself establish any exact number of vacant units. Further unit-specific sources are in Unit details.</x:v>
      </x:c>
      <x:c r="M1146" s="15" t="str">
        <x:v>https://www.zoopla.co.uk/to-rent/commercial/details/74293443/</x:v>
      </x:c>
      <x:c r="N1146" s="15" t="str">
        <x:v>https://www.zoopla.co.uk/to-rent/commercial/details/74293446/
https://www.rightmove.co.uk/properties/721598592753424#/?channel=COM_LET</x:v>
      </x:c>
    </x:row>
    <x:row r="1147" ht="42" customHeight="1">
      <x:c r="A1147" s="15" t="str">
        <x:v>Loughton</x:v>
      </x:c>
      <x:c r="B1147" s="15" t="str">
        <x:v>Prospect Business Park</x:v>
      </x:c>
      <x:c r="C1147" s="15" t="str">
        <x:v>Loughton</x:v>
      </x:c>
      <x:c r="D1147" s="14" t="n">
        <x:v>33345</x:v>
      </x:c>
      <x:c r="E1147" s="30" t="str">
        <x:v>Town</x:v>
      </x:c>
      <x:c r="F1147" s="30" t="str">
        <x:v>Estate / grouped industrial area</x:v>
      </x:c>
      <x:c r="G1147" s="14" t="n">
        <x:f>COUNTIFS('Unit details'!$B$1985:$B$1986,$A1147,'Unit details'!$V$1985:$V$1986,$A1147&amp;" — "&amp;$B1147,'Unit details'!$H$1985:$H$1986,"Current",'Unit details'!$E$1985:$E$1986,"Town")</x:f>
        <x:v>2</x:v>
      </x:c>
      <x:c r="H1147" s="14" t="n">
        <x:f>COUNTIFS('Unit details'!$B$1985:$B$1986,$A1147,'Unit details'!$V$1985:$V$1986,$A1147&amp;" — "&amp;$B1147,'Unit details'!$H$1985:$H$1986,"Current",'Unit details'!$E$1985:$E$1986,"Nearby")</x:f>
        <x:v>0</x:v>
      </x:c>
      <x:c r="I1147" s="14" t="n">
        <x:f>COUNTIFS('Unit details'!$B$1985:$B$1986,$A1147,'Unit details'!$V$1985:$V$1986,$A1147&amp;" — "&amp;$B1147,'Unit details'!$H$1985:$H$1986,"Current")</x:f>
        <x:v>2</x:v>
      </x:c>
      <x:c r="J1147" s="14" t="n">
        <x:f>SUMIFS('Unit details'!$Y$1985:$Y$1986,'Unit details'!$B$1985:$B$1986,$A1147,'Unit details'!$V$1985:$V$1986,$A1147&amp;" — "&amp;$B1147,'Unit details'!$H$1985:$H$1986,"Future")</x:f>
        <x:v>0</x:v>
      </x:c>
      <x:c r="K1147" s="14" t="n">
        <x:f>COUNTIFS('Unit details'!$B$1985:$B$1986,$A1147,'Unit details'!$V$1985:$V$1986,$A1147&amp;" — "&amp;$B1147,'Unit details'!$H$1985:$H$1986,"Uncertain")</x:f>
        <x:v>0</x:v>
      </x:c>
      <x:c r="L1147" s="15" t="str">
        <x:v>Identified from current advertising; named scheme does not itself establish any exact number of vacant units.</x:v>
      </x:c>
      <x:c r="M1147" s="15" t="str">
        <x:v>https://www.rightmove.co.uk/properties/783428360956128#/?channel=COM_LET</x:v>
      </x:c>
      <x:c r="N1147" s="15" t="str">
        <x:v>https://www.rightmove.co.uk/properties/763283854858240#/?channel=COM_LET</x:v>
      </x:c>
    </x:row>
    <x:row r="1148" ht="42" customHeight="1">
      <x:c r="A1148" s="15" t="str">
        <x:v>Loughton</x:v>
      </x:c>
      <x:c r="B1148" s="15" t="str">
        <x:v>Standalone: 6a Centric Parade, High Road, Loughton, Essex</x:v>
      </x:c>
      <x:c r="C1148" s="15" t="str">
        <x:v>Loughton</x:v>
      </x:c>
      <x:c r="D1148" s="14" t="n">
        <x:v>33345</x:v>
      </x:c>
      <x:c r="E1148" s="30" t="str">
        <x:v>Town</x:v>
      </x:c>
      <x:c r="F1148" s="30" t="str">
        <x:v>Standalone / other premises</x:v>
      </x:c>
      <x:c r="G1148" s="14" t="n">
        <x:f>COUNTIFS('Unit details'!$B$4039:$B$4039,$A1148,'Unit details'!$V$4039:$V$4039,$A1148&amp;" — "&amp;$B1148,'Unit details'!$H$4039:$H$4039,"Current",'Unit details'!$E$4039:$E$4039,"Town")</x:f>
        <x:v>0</x:v>
      </x:c>
      <x:c r="H1148" s="14" t="n">
        <x:f>COUNTIFS('Unit details'!$B$4039:$B$4039,$A1148,'Unit details'!$V$4039:$V$4039,$A1148&amp;" — "&amp;$B1148,'Unit details'!$H$4039:$H$4039,"Current",'Unit details'!$E$4039:$E$4039,"Nearby")</x:f>
        <x:v>0</x:v>
      </x:c>
      <x:c r="I1148" s="14" t="n">
        <x:f>COUNTIFS('Unit details'!$B$4039:$B$4039,$A1148,'Unit details'!$V$4039:$V$4039,$A1148&amp;" — "&amp;$B1148,'Unit details'!$H$4039:$H$4039,"Current")</x:f>
        <x:v>0</x:v>
      </x:c>
      <x:c r="J1148" s="14" t="n">
        <x:f>SUMIFS('Unit details'!$Y$4039:$Y$4039,'Unit details'!$B$4039:$B$4039,$A1148,'Unit details'!$V$4039:$V$4039,$A1148&amp;" — "&amp;$B1148,'Unit details'!$H$4039:$H$4039,"Future")</x:f>
        <x:v>0</x:v>
      </x:c>
      <x:c r="K1148" s="14" t="n">
        <x:f>COUNTIFS('Unit details'!$B$4039:$B$4039,$A1148,'Unit details'!$V$4039:$V$4039,$A1148&amp;" — "&amp;$B1148,'Unit details'!$H$4039:$H$4039,"Uncertain")</x:f>
        <x:v>0</x:v>
      </x:c>
      <x:c r="L1148" s="15" t="str">
        <x:v>Identified from current advertising; named scheme does not itself establish any exact number of vacant units.</x:v>
      </x:c>
      <x:c r="M1148" s="15" t="str">
        <x:v>https://www.rightmove.co.uk/properties/778500615939984#/?channel=COM_LET</x:v>
      </x:c>
      <x:c r="N1148" s="15" t="str"/>
    </x:row>
    <x:row r="1149" ht="62" customHeight="1">
      <x:c r="A1149" s="15" t="str">
        <x:v>Loughton</x:v>
      </x:c>
      <x:c r="B1149" s="15" t="str">
        <x:v>Standalone: Langston Road, Loughton, Essex, IG10</x:v>
      </x:c>
      <x:c r="C1149" s="15" t="str">
        <x:v>Loughton</x:v>
      </x:c>
      <x:c r="D1149" s="14" t="n">
        <x:v>33345</x:v>
      </x:c>
      <x:c r="E1149" s="30" t="str">
        <x:v>Town</x:v>
      </x:c>
      <x:c r="F1149" s="30" t="str">
        <x:v>Standalone / other premises</x:v>
      </x:c>
      <x:c r="G1149" s="14" t="n">
        <x:f>COUNTIFS('Unit details'!$B$4039:$B$4039,$A1149,'Unit details'!$V$4039:$V$4039,$A1149&amp;" — "&amp;$B1149,'Unit details'!$H$4039:$H$4039,"Current",'Unit details'!$E$4039:$E$4039,"Town")</x:f>
        <x:v>0</x:v>
      </x:c>
      <x:c r="H1149" s="14" t="n">
        <x:f>COUNTIFS('Unit details'!$B$4039:$B$4039,$A1149,'Unit details'!$V$4039:$V$4039,$A1149&amp;" — "&amp;$B1149,'Unit details'!$H$4039:$H$4039,"Current",'Unit details'!$E$4039:$E$4039,"Nearby")</x:f>
        <x:v>0</x:v>
      </x:c>
      <x:c r="I1149" s="14" t="n">
        <x:f>COUNTIFS('Unit details'!$B$4039:$B$4039,$A1149,'Unit details'!$V$4039:$V$4039,$A1149&amp;" — "&amp;$B1149,'Unit details'!$H$4039:$H$4039,"Current")</x:f>
        <x:v>0</x:v>
      </x:c>
      <x:c r="J1149" s="14" t="n">
        <x:f>SUMIFS('Unit details'!$Y$4039:$Y$4039,'Unit details'!$B$4039:$B$4039,$A1149,'Unit details'!$V$4039:$V$4039,$A1149&amp;" — "&amp;$B1149,'Unit details'!$H$4039:$H$4039,"Future")</x:f>
        <x:v>0</x:v>
      </x:c>
      <x:c r="K1149" s="14" t="n">
        <x:f>COUNTIFS('Unit details'!$B$4039:$B$4039,$A1149,'Unit details'!$V$4039:$V$4039,$A1149&amp;" — "&amp;$B1149,'Unit details'!$H$4039:$H$4039,"Uncertain")</x:f>
        <x:v>0</x:v>
      </x:c>
      <x:c r="L1149" s="15" t="str">
        <x:v>Identified from current advertising; named scheme does not itself establish any exact number of vacant units.</x:v>
      </x:c>
      <x:c r="M1149" s="15" t="str">
        <x:v>https://www.zoopla.co.uk/to-rent/commercial/details/73285684/</x:v>
      </x:c>
      <x:c r="N1149" s="15" t="str">
        <x:v>https://www.rightmove.co.uk/properties/166747064#/?channel=COM_LET
https://www.rightmove.co.uk/properties/166747127#/?channel=COM_LET</x:v>
      </x:c>
    </x:row>
    <x:row r="1150" ht="42" customHeight="1">
      <x:c r="A1150" s="15" t="str">
        <x:v>Loughton</x:v>
      </x:c>
      <x:c r="B1150" s="15" t="str">
        <x:v>Standalone: Loughton, Essex, IG10</x:v>
      </x:c>
      <x:c r="C1150" s="15" t="str">
        <x:v>Loughton</x:v>
      </x:c>
      <x:c r="D1150" s="14" t="n">
        <x:v>33345</x:v>
      </x:c>
      <x:c r="E1150" s="30" t="str">
        <x:v>Town</x:v>
      </x:c>
      <x:c r="F1150" s="30" t="str">
        <x:v>Standalone / other premises</x:v>
      </x:c>
      <x:c r="G1150" s="14" t="n">
        <x:f>COUNTIFS('Unit details'!$B$4039:$B$4039,$A1150,'Unit details'!$V$4039:$V$4039,$A1150&amp;" — "&amp;$B1150,'Unit details'!$H$4039:$H$4039,"Current",'Unit details'!$E$4039:$E$4039,"Town")</x:f>
        <x:v>0</x:v>
      </x:c>
      <x:c r="H1150" s="14" t="n">
        <x:f>COUNTIFS('Unit details'!$B$4039:$B$4039,$A1150,'Unit details'!$V$4039:$V$4039,$A1150&amp;" — "&amp;$B1150,'Unit details'!$H$4039:$H$4039,"Current",'Unit details'!$E$4039:$E$4039,"Nearby")</x:f>
        <x:v>0</x:v>
      </x:c>
      <x:c r="I1150" s="14" t="n">
        <x:f>COUNTIFS('Unit details'!$B$4039:$B$4039,$A1150,'Unit details'!$V$4039:$V$4039,$A1150&amp;" — "&amp;$B1150,'Unit details'!$H$4039:$H$4039,"Current")</x:f>
        <x:v>0</x:v>
      </x:c>
      <x:c r="J1150" s="14" t="n">
        <x:f>SUMIFS('Unit details'!$Y$4039:$Y$4039,'Unit details'!$B$4039:$B$4039,$A1150,'Unit details'!$V$4039:$V$4039,$A1150&amp;" — "&amp;$B1150,'Unit details'!$H$4039:$H$4039,"Future")</x:f>
        <x:v>0</x:v>
      </x:c>
      <x:c r="K1150" s="14" t="n">
        <x:f>COUNTIFS('Unit details'!$B$4039:$B$4039,$A1150,'Unit details'!$V$4039:$V$4039,$A1150&amp;" — "&amp;$B1150,'Unit details'!$H$4039:$H$4039,"Uncertain")</x:f>
        <x:v>0</x:v>
      </x:c>
      <x:c r="L1150" s="15" t="str">
        <x:v>Identified from current advertising; named scheme does not itself establish any exact number of vacant units.</x:v>
      </x:c>
      <x:c r="M1150" s="15" t="str">
        <x:v>https://www.rightmove.co.uk/properties/754789477118241#/?channel=COM_LET</x:v>
      </x:c>
      <x:c r="N1150" s="15" t="str"/>
    </x:row>
    <x:row r="1151" ht="42" customHeight="1">
      <x:c r="A1151" s="15" t="str">
        <x:v>Loughton</x:v>
      </x:c>
      <x:c r="B1151" s="15" t="str">
        <x:v>Standalone: Rectory Lane, Loughton</x:v>
      </x:c>
      <x:c r="C1151" s="15" t="str">
        <x:v>Loughton</x:v>
      </x:c>
      <x:c r="D1151" s="14" t="n">
        <x:v>33345</x:v>
      </x:c>
      <x:c r="E1151" s="30" t="str">
        <x:v>Town</x:v>
      </x:c>
      <x:c r="F1151" s="30" t="str">
        <x:v>Standalone / other premises</x:v>
      </x:c>
      <x:c r="G1151" s="14" t="n">
        <x:f>COUNTIFS('Unit details'!$B$4039:$B$4039,$A1151,'Unit details'!$V$4039:$V$4039,$A1151&amp;" — "&amp;$B1151,'Unit details'!$H$4039:$H$4039,"Current",'Unit details'!$E$4039:$E$4039,"Town")</x:f>
        <x:v>0</x:v>
      </x:c>
      <x:c r="H1151" s="14" t="n">
        <x:f>COUNTIFS('Unit details'!$B$4039:$B$4039,$A1151,'Unit details'!$V$4039:$V$4039,$A1151&amp;" — "&amp;$B1151,'Unit details'!$H$4039:$H$4039,"Current",'Unit details'!$E$4039:$E$4039,"Nearby")</x:f>
        <x:v>0</x:v>
      </x:c>
      <x:c r="I1151" s="14" t="n">
        <x:f>COUNTIFS('Unit details'!$B$4039:$B$4039,$A1151,'Unit details'!$V$4039:$V$4039,$A1151&amp;" — "&amp;$B1151,'Unit details'!$H$4039:$H$4039,"Current")</x:f>
        <x:v>0</x:v>
      </x:c>
      <x:c r="J1151" s="14" t="n">
        <x:f>SUMIFS('Unit details'!$Y$4039:$Y$4039,'Unit details'!$B$4039:$B$4039,$A1151,'Unit details'!$V$4039:$V$4039,$A1151&amp;" — "&amp;$B1151,'Unit details'!$H$4039:$H$4039,"Future")</x:f>
        <x:v>0</x:v>
      </x:c>
      <x:c r="K1151" s="14" t="n">
        <x:f>COUNTIFS('Unit details'!$B$4039:$B$4039,$A1151,'Unit details'!$V$4039:$V$4039,$A1151&amp;" — "&amp;$B1151,'Unit details'!$H$4039:$H$4039,"Uncertain")</x:f>
        <x:v>0</x:v>
      </x:c>
      <x:c r="L1151" s="15" t="str">
        <x:v>Identified from current advertising; named scheme does not itself establish any exact number of vacant units.</x:v>
      </x:c>
      <x:c r="M1151" s="15" t="str">
        <x:v>https://www.zoopla.co.uk/to-rent/commercial/details/74556936/</x:v>
      </x:c>
      <x:c r="N1151" s="15" t="str">
        <x:v>https://www.rightmove.co.uk/properties/94518954#/?channel=COM_LET</x:v>
      </x:c>
    </x:row>
    <x:row r="1152" ht="75" customHeight="1">
      <x:c r="A1152" s="15" t="str">
        <x:v>Maldon</x:v>
      </x:c>
      <x:c r="B1152" s="15" t="str">
        <x:v>Burnham Business Park</x:v>
      </x:c>
      <x:c r="C1152" s="15" t="str">
        <x:v>Burnham</x:v>
      </x:c>
      <x:c r="D1152" s="14"/>
      <x:c r="E1152" s="30" t="str">
        <x:v>Context</x:v>
      </x:c>
      <x:c r="F1152" s="30" t="str">
        <x:v>Standalone / other premises</x:v>
      </x:c>
      <x:c r="G1152" s="14" t="n">
        <x:f>COUNTIFS('Unit details'!$B$1991:$B$1991,$A1152,'Unit details'!$V$1991:$V$1991,$A1152&amp;" — "&amp;$B1152,'Unit details'!$H$1991:$H$1991,"Current",'Unit details'!$E$1991:$E$1991,"Town")</x:f>
        <x:v>0</x:v>
      </x:c>
      <x:c r="H1152" s="14" t="n">
        <x:f>COUNTIFS('Unit details'!$B$1991:$B$1991,$A1152,'Unit details'!$V$1991:$V$1991,$A1152&amp;" — "&amp;$B1152,'Unit details'!$H$1991:$H$1991,"Current",'Unit details'!$E$1991:$E$1991,"Nearby")</x:f>
        <x:v>0</x:v>
      </x:c>
      <x:c r="I1152" s="14" t="n">
        <x:f>COUNTIFS('Unit details'!$B$1991:$B$1991,$A1152,'Unit details'!$V$1991:$V$1991,$A1152&amp;" — "&amp;$B1152,'Unit details'!$H$1991:$H$1991,"Current")</x:f>
        <x:v>1</x:v>
      </x:c>
      <x:c r="J1152" s="14" t="n">
        <x:f>SUMIFS('Unit details'!$Y$1991:$Y$1991,'Unit details'!$B$1991:$B$1991,$A1152,'Unit details'!$V$1991:$V$1991,$A1152&amp;" — "&amp;$B1152,'Unit details'!$H$1991:$H$1991,"Future")</x:f>
        <x:v>0</x:v>
      </x:c>
      <x:c r="K1152" s="14" t="n">
        <x:f>COUNTIFS('Unit details'!$B$1991:$B$1991,$A1152,'Unit details'!$V$1991:$V$1991,$A1152&amp;" — "&amp;$B1152,'Unit details'!$H$1991:$H$1991,"Uncertain")</x:f>
        <x:v>0</x:v>
      </x:c>
      <x:c r="L1152" s="15" t="str">
        <x:v>Identified from current advertising; named scheme does not itself establish any exact number of vacant units.</x:v>
      </x:c>
      <x:c r="M1152" s="15" t="str">
        <x:v>https://www.zoopla.co.uk/to-rent/commercial/details/71490038/</x:v>
      </x:c>
      <x:c r="N1152" s="15" t="str">
        <x:v>https://www.rightmove.co.uk/properties/760716735510753#/?channel=COM_LET
https://property.kemsley.com/property/details/8907248/burnham-business-park-springfield-road-burnham-on-crouch-essex-cm0-8te-industrial</x:v>
      </x:c>
    </x:row>
    <x:row r="1153" ht="42" customHeight="1">
      <x:c r="A1153" s="15" t="str">
        <x:v>Maldon</x:v>
      </x:c>
      <x:c r="B1153" s="15" t="str">
        <x:v>Red Lyons Business Park</x:v>
      </x:c>
      <x:c r="C1153" s="15" t="str">
        <x:v>Burnham</x:v>
      </x:c>
      <x:c r="D1153" s="14"/>
      <x:c r="E1153" s="30" t="str">
        <x:v>Context</x:v>
      </x:c>
      <x:c r="F1153" s="30" t="str">
        <x:v>Standalone / other premises</x:v>
      </x:c>
      <x:c r="G1153" s="14" t="n">
        <x:f>COUNTIFS('Unit details'!$B$1992:$B$1992,$A1153,'Unit details'!$V$1992:$V$1992,$A1153&amp;" — "&amp;$B1153,'Unit details'!$H$1992:$H$1992,"Current",'Unit details'!$E$1992:$E$1992,"Town")</x:f>
        <x:v>0</x:v>
      </x:c>
      <x:c r="H1153" s="14" t="n">
        <x:f>COUNTIFS('Unit details'!$B$1992:$B$1992,$A1153,'Unit details'!$V$1992:$V$1992,$A1153&amp;" — "&amp;$B1153,'Unit details'!$H$1992:$H$1992,"Current",'Unit details'!$E$1992:$E$1992,"Nearby")</x:f>
        <x:v>0</x:v>
      </x:c>
      <x:c r="I1153" s="14" t="n">
        <x:f>COUNTIFS('Unit details'!$B$1992:$B$1992,$A1153,'Unit details'!$V$1992:$V$1992,$A1153&amp;" — "&amp;$B1153,'Unit details'!$H$1992:$H$1992,"Current")</x:f>
        <x:v>1</x:v>
      </x:c>
      <x:c r="J1153" s="14" t="n">
        <x:f>SUMIFS('Unit details'!$Y$1992:$Y$1992,'Unit details'!$B$1992:$B$1992,$A1153,'Unit details'!$V$1992:$V$1992,$A1153&amp;" — "&amp;$B1153,'Unit details'!$H$1992:$H$1992,"Future")</x:f>
        <x:v>0</x:v>
      </x:c>
      <x:c r="K1153" s="14" t="n">
        <x:f>COUNTIFS('Unit details'!$B$1992:$B$1992,$A1153,'Unit details'!$V$1992:$V$1992,$A1153&amp;" — "&amp;$B1153,'Unit details'!$H$1992:$H$1992,"Uncertain")</x:f>
        <x:v>0</x:v>
      </x:c>
      <x:c r="L1153" s="15" t="str">
        <x:v>Identified from current advertising; named scheme does not itself establish any exact number of vacant units.</x:v>
      </x:c>
      <x:c r="M1153" s="15" t="str">
        <x:v>https://www.zoopla.co.uk/to-rent/commercial/details/73409934/</x:v>
      </x:c>
      <x:c r="N1153" s="15" t="str">
        <x:v>https://www.rightmove.co.uk/properties/773390527446384#/?channel=COM_LET</x:v>
      </x:c>
    </x:row>
    <x:row r="1154" ht="75" customHeight="1">
      <x:c r="A1154" s="15" t="str">
        <x:v>Maldon</x:v>
      </x:c>
      <x:c r="B1154" s="15" t="str">
        <x:v>Blackwater Trading Estate</x:v>
      </x:c>
      <x:c r="C1154" s="15" t="str">
        <x:v>Heybridge</x:v>
      </x:c>
      <x:c r="D1154" s="14"/>
      <x:c r="E1154" s="30" t="str">
        <x:v>Nearby</x:v>
      </x:c>
      <x:c r="F1154" s="30" t="str">
        <x:v>Estate / grouped industrial area</x:v>
      </x:c>
      <x:c r="G1154" s="14" t="n">
        <x:f>COUNTIFS('Unit details'!$B$1996:$B$1996,$A1154,'Unit details'!$V$1996:$V$1996,$A1154&amp;" — "&amp;$B1154,'Unit details'!$H$1996:$H$1996,"Current",'Unit details'!$E$1996:$E$1996,"Town")</x:f>
        <x:v>1</x:v>
      </x:c>
      <x:c r="H1154" s="14" t="n">
        <x:f>COUNTIFS('Unit details'!$B$1996:$B$1996,$A1154,'Unit details'!$V$1996:$V$1996,$A1154&amp;" — "&amp;$B1154,'Unit details'!$H$1996:$H$1996,"Current",'Unit details'!$E$1996:$E$1996,"Nearby")</x:f>
        <x:v>0</x:v>
      </x:c>
      <x:c r="I1154" s="14" t="n">
        <x:f>COUNTIFS('Unit details'!$B$1996:$B$1996,$A1154,'Unit details'!$V$1996:$V$1996,$A1154&amp;" — "&amp;$B1154,'Unit details'!$H$1996:$H$1996,"Current")</x:f>
        <x:v>1</x:v>
      </x:c>
      <x:c r="J1154" s="14" t="n">
        <x:f>SUMIFS('Unit details'!$Y$1996:$Y$1996,'Unit details'!$B$1996:$B$1996,$A1154,'Unit details'!$V$1996:$V$1996,$A1154&amp;" — "&amp;$B1154,'Unit details'!$H$1996:$H$1996,"Future")</x:f>
        <x:v>0</x:v>
      </x:c>
      <x:c r="K1154" s="14" t="n">
        <x:f>COUNTIFS('Unit details'!$B$1996:$B$1996,$A1154,'Unit details'!$V$1996:$V$1996,$A1154&amp;" — "&amp;$B1154,'Unit details'!$H$1996:$H$1996,"Uncertain")</x:f>
        <x:v>0</x:v>
      </x:c>
      <x:c r="L1154" s="15" t="str">
        <x:v>Identified from current advertising; named scheme does not itself establish any exact number of vacant units. Further unit-specific sources are in Unit details.</x:v>
      </x:c>
      <x:c r="M1154" s="15" t="str">
        <x:v>https://www.rightmove.co.uk/properties/760716657936624#/?channel=COM_LET</x:v>
      </x:c>
      <x:c r="N1154" s="15" t="str">
        <x:v>https://property.kemsley.com/property/details/8907201/unit-8a-and-8b-blackwater-trading-estate-the-causeway-heybridge-maldon-essex-cm9-warehouse
https://www.rightmove.co.uk/properties/737911023312753#/?channel=COM_LET</x:v>
      </x:c>
    </x:row>
    <x:row r="1155" ht="75" customHeight="1">
      <x:c r="A1155" s="15" t="str">
        <x:v>Maldon</x:v>
      </x:c>
      <x:c r="B1155" s="15" t="str">
        <x:v>Cosgrove Industrial Estate</x:v>
      </x:c>
      <x:c r="C1155" s="15" t="str">
        <x:v>Tolleshunt</x:v>
      </x:c>
      <x:c r="D1155" s="14"/>
      <x:c r="E1155" s="30" t="str">
        <x:v>Nearby</x:v>
      </x:c>
      <x:c r="F1155" s="30" t="str">
        <x:v>Estate / grouped industrial area</x:v>
      </x:c>
      <x:c r="G1155" s="14" t="n">
        <x:f>COUNTIFS('Unit details'!$B$4039:$B$4039,$A1155,'Unit details'!$V$4039:$V$4039,$A1155&amp;" — "&amp;$B1155,'Unit details'!$H$4039:$H$4039,"Current",'Unit details'!$E$4039:$E$4039,"Town")</x:f>
        <x:v>0</x:v>
      </x:c>
      <x:c r="H1155" s="14" t="n">
        <x:f>COUNTIFS('Unit details'!$B$4039:$B$4039,$A1155,'Unit details'!$V$4039:$V$4039,$A1155&amp;" — "&amp;$B1155,'Unit details'!$H$4039:$H$4039,"Current",'Unit details'!$E$4039:$E$4039,"Nearby")</x:f>
        <x:v>0</x:v>
      </x:c>
      <x:c r="I1155" s="14" t="n">
        <x:f>COUNTIFS('Unit details'!$B$4039:$B$4039,$A1155,'Unit details'!$V$4039:$V$4039,$A1155&amp;" — "&amp;$B1155,'Unit details'!$H$4039:$H$4039,"Current")</x:f>
        <x:v>0</x:v>
      </x:c>
      <x:c r="J1155" s="14" t="n">
        <x:f>SUMIFS('Unit details'!$Y$4039:$Y$4039,'Unit details'!$B$4039:$B$4039,$A1155,'Unit details'!$V$4039:$V$4039,$A1155&amp;" — "&amp;$B1155,'Unit details'!$H$4039:$H$4039,"Future")</x:f>
        <x:v>0</x:v>
      </x:c>
      <x:c r="K1155" s="14" t="n">
        <x:f>COUNTIFS('Unit details'!$B$4039:$B$4039,$A1155,'Unit details'!$V$4039:$V$4039,$A1155&amp;" — "&amp;$B1155,'Unit details'!$H$4039:$H$4039,"Uncertain")</x:f>
        <x:v>0</x:v>
      </x:c>
      <x:c r="L1155" s="15" t="str">
        <x:v>Identified from current advertising; named scheme does not itself establish any exact number of vacant units.</x:v>
      </x:c>
      <x:c r="M1155" s="15" t="str">
        <x:v>https://www.zoopla.co.uk/to-rent/commercial/details/74435758/</x:v>
      </x:c>
      <x:c r="N1155" s="15" t="str">
        <x:v>https://www.rightmove.co.uk/properties/782342422186929#/?channel=COM_LET
https://property.kemsley.com/property/details/8907637/units-6-10-cosgrove-industrial-estate-beckingham-business-park-tolleshunt-major-maldon-essex-cm9-industrial</x:v>
      </x:c>
    </x:row>
    <x:row r="1156" ht="42" customHeight="1">
      <x:c r="A1156" s="15" t="str">
        <x:v>Maldon</x:v>
      </x:c>
      <x:c r="B1156" s="15" t="str">
        <x:v>Standalone / estate not named</x:v>
      </x:c>
      <x:c r="C1156" s="15" t="str">
        <x:v>Tolleshunt</x:v>
      </x:c>
      <x:c r="D1156" s="14"/>
      <x:c r="E1156" s="30" t="str">
        <x:v>Nearby</x:v>
      </x:c>
      <x:c r="F1156" s="30" t="str">
        <x:v>Standalone / other premises</x:v>
      </x:c>
      <x:c r="G1156" s="14" t="n">
        <x:f>COUNTIFS('Unit details'!$B$1993:$B$2002,$A1156,'Unit details'!$V$1993:$V$2002,$A1156&amp;" — "&amp;$B1156,'Unit details'!$H$1993:$H$2002,"Current",'Unit details'!$E$1993:$E$2002,"Town")</x:f>
        <x:v>3</x:v>
      </x:c>
      <x:c r="H1156" s="14" t="n">
        <x:f>COUNTIFS('Unit details'!$B$1993:$B$2002,$A1156,'Unit details'!$V$1993:$V$2002,$A1156&amp;" — "&amp;$B1156,'Unit details'!$H$1993:$H$2002,"Current",'Unit details'!$E$1993:$E$2002,"Nearby")</x:f>
        <x:v>2</x:v>
      </x:c>
      <x:c r="I1156" s="14" t="n">
        <x:f>COUNTIFS('Unit details'!$B$1993:$B$2002,$A1156,'Unit details'!$V$1993:$V$2002,$A1156&amp;" — "&amp;$B1156,'Unit details'!$H$1993:$H$2002,"Current")</x:f>
        <x:v>5</x:v>
      </x:c>
      <x:c r="J1156" s="14" t="n">
        <x:f>SUMIFS('Unit details'!$Y$1993:$Y$2002,'Unit details'!$B$1993:$B$2002,$A1156,'Unit details'!$V$1993:$V$2002,$A1156&amp;" — "&amp;$B1156,'Unit details'!$H$1993:$H$2002,"Future")</x:f>
        <x:v>0</x:v>
      </x:c>
      <x:c r="K1156" s="14" t="n">
        <x:f>COUNTIFS('Unit details'!$B$1993:$B$2002,$A1156,'Unit details'!$V$1993:$V$2002,$A1156&amp;" — "&amp;$B1156,'Unit details'!$H$1993:$H$2002,"Uncertain")</x:f>
        <x:v>3</x:v>
      </x:c>
      <x:c r="L1156" s="15" t="str">
        <x:v>Identified from marketing. Estate inventory is a minimum of evidenced named areas, not a council stock census.</x:v>
      </x:c>
      <x:c r="M1156" s="15" t="str">
        <x:v>https://www.rightmove.co.uk/properties/93443022#/?channel=COM_LET</x:v>
      </x:c>
      <x:c r="N1156" s="15" t="str"/>
    </x:row>
    <x:row r="1157" ht="42" customHeight="1">
      <x:c r="A1157" s="15" t="str">
        <x:v>Maldon</x:v>
      </x:c>
      <x:c r="B1157" s="15" t="str">
        <x:v>Standalone: 1,500sqft warehouse To Let in Tolleshunt Major, Maldon, Essex</x:v>
      </x:c>
      <x:c r="C1157" s="15" t="str">
        <x:v>Tolleshunt</x:v>
      </x:c>
      <x:c r="D1157" s="14"/>
      <x:c r="E1157" s="30" t="str">
        <x:v>Nearby</x:v>
      </x:c>
      <x:c r="F1157" s="30" t="str">
        <x:v>Standalone / other premises</x:v>
      </x:c>
      <x:c r="G1157" s="14" t="n">
        <x:f>COUNTIFS('Unit details'!$B$4039:$B$4039,$A1157,'Unit details'!$V$4039:$V$4039,$A1157&amp;" — "&amp;$B1157,'Unit details'!$H$4039:$H$4039,"Current",'Unit details'!$E$4039:$E$4039,"Town")</x:f>
        <x:v>0</x:v>
      </x:c>
      <x:c r="H1157" s="14" t="n">
        <x:f>COUNTIFS('Unit details'!$B$4039:$B$4039,$A1157,'Unit details'!$V$4039:$V$4039,$A1157&amp;" — "&amp;$B1157,'Unit details'!$H$4039:$H$4039,"Current",'Unit details'!$E$4039:$E$4039,"Nearby")</x:f>
        <x:v>0</x:v>
      </x:c>
      <x:c r="I1157" s="14" t="n">
        <x:f>COUNTIFS('Unit details'!$B$4039:$B$4039,$A1157,'Unit details'!$V$4039:$V$4039,$A1157&amp;" — "&amp;$B1157,'Unit details'!$H$4039:$H$4039,"Current")</x:f>
        <x:v>0</x:v>
      </x:c>
      <x:c r="J1157" s="14" t="n">
        <x:f>SUMIFS('Unit details'!$Y$4039:$Y$4039,'Unit details'!$B$4039:$B$4039,$A1157,'Unit details'!$V$4039:$V$4039,$A1157&amp;" — "&amp;$B1157,'Unit details'!$H$4039:$H$4039,"Future")</x:f>
        <x:v>0</x:v>
      </x:c>
      <x:c r="K1157" s="14" t="n">
        <x:f>COUNTIFS('Unit details'!$B$4039:$B$4039,$A1157,'Unit details'!$V$4039:$V$4039,$A1157&amp;" — "&amp;$B1157,'Unit details'!$H$4039:$H$4039,"Uncertain")</x:f>
        <x:v>0</x:v>
      </x:c>
      <x:c r="L1157" s="15" t="str">
        <x:v>Identified from current advertising; named scheme does not itself establish any exact number of vacant units.</x:v>
      </x:c>
      <x:c r="M1157" s="15" t="str">
        <x:v>https://www.rightmove.co.uk/properties/93443022#/?channel=COM_LET</x:v>
      </x:c>
      <x:c r="N1157" s="15" t="str"/>
    </x:row>
    <x:row r="1158" ht="42" customHeight="1">
      <x:c r="A1158" s="15" t="str">
        <x:v>Maldon</x:v>
      </x:c>
      <x:c r="B1158" s="15" t="str">
        <x:v>Standalone: 1890sqft Warehouse to Let in Tolleshunt Knights, near Tiptree, Essex</x:v>
      </x:c>
      <x:c r="C1158" s="15" t="str">
        <x:v>Tolleshunt</x:v>
      </x:c>
      <x:c r="D1158" s="14"/>
      <x:c r="E1158" s="30" t="str">
        <x:v>Nearby</x:v>
      </x:c>
      <x:c r="F1158" s="30" t="str">
        <x:v>Standalone / other premises</x:v>
      </x:c>
      <x:c r="G1158" s="14" t="n">
        <x:f>COUNTIFS('Unit details'!$B$4039:$B$4039,$A1158,'Unit details'!$V$4039:$V$4039,$A1158&amp;" — "&amp;$B1158,'Unit details'!$H$4039:$H$4039,"Current",'Unit details'!$E$4039:$E$4039,"Town")</x:f>
        <x:v>0</x:v>
      </x:c>
      <x:c r="H1158" s="14" t="n">
        <x:f>COUNTIFS('Unit details'!$B$4039:$B$4039,$A1158,'Unit details'!$V$4039:$V$4039,$A1158&amp;" — "&amp;$B1158,'Unit details'!$H$4039:$H$4039,"Current",'Unit details'!$E$4039:$E$4039,"Nearby")</x:f>
        <x:v>0</x:v>
      </x:c>
      <x:c r="I1158" s="14" t="n">
        <x:f>COUNTIFS('Unit details'!$B$4039:$B$4039,$A1158,'Unit details'!$V$4039:$V$4039,$A1158&amp;" — "&amp;$B1158,'Unit details'!$H$4039:$H$4039,"Current")</x:f>
        <x:v>0</x:v>
      </x:c>
      <x:c r="J1158" s="14" t="n">
        <x:f>SUMIFS('Unit details'!$Y$4039:$Y$4039,'Unit details'!$B$4039:$B$4039,$A1158,'Unit details'!$V$4039:$V$4039,$A1158&amp;" — "&amp;$B1158,'Unit details'!$H$4039:$H$4039,"Future")</x:f>
        <x:v>0</x:v>
      </x:c>
      <x:c r="K1158" s="14" t="n">
        <x:f>COUNTIFS('Unit details'!$B$4039:$B$4039,$A1158,'Unit details'!$V$4039:$V$4039,$A1158&amp;" — "&amp;$B1158,'Unit details'!$H$4039:$H$4039,"Uncertain")</x:f>
        <x:v>0</x:v>
      </x:c>
      <x:c r="L1158" s="15" t="str">
        <x:v>Identified from current advertising; named scheme does not itself establish any exact number of vacant units.</x:v>
      </x:c>
      <x:c r="M1158" s="15" t="str">
        <x:v>https://www.rightmove.co.uk/properties/95101296#/?channel=COM_LET</x:v>
      </x:c>
      <x:c r="N1158" s="15" t="str"/>
    </x:row>
    <x:row r="1159" ht="62" customHeight="1">
      <x:c r="A1159" s="15" t="str">
        <x:v>Maldon</x:v>
      </x:c>
      <x:c r="B1159" s="15" t="str">
        <x:v>Standalone: Warehouse To Let in Tolleshunt Major, Essex</x:v>
      </x:c>
      <x:c r="C1159" s="15" t="str">
        <x:v>Tolleshunt</x:v>
      </x:c>
      <x:c r="D1159" s="14"/>
      <x:c r="E1159" s="30" t="str">
        <x:v>Nearby</x:v>
      </x:c>
      <x:c r="F1159" s="30" t="str">
        <x:v>Standalone / other premises</x:v>
      </x:c>
      <x:c r="G1159" s="14" t="n">
        <x:f>COUNTIFS('Unit details'!$B$4039:$B$4039,$A1159,'Unit details'!$V$4039:$V$4039,$A1159&amp;" — "&amp;$B1159,'Unit details'!$H$4039:$H$4039,"Current",'Unit details'!$E$4039:$E$4039,"Town")</x:f>
        <x:v>0</x:v>
      </x:c>
      <x:c r="H1159" s="14" t="n">
        <x:f>COUNTIFS('Unit details'!$B$4039:$B$4039,$A1159,'Unit details'!$V$4039:$V$4039,$A1159&amp;" — "&amp;$B1159,'Unit details'!$H$4039:$H$4039,"Current",'Unit details'!$E$4039:$E$4039,"Nearby")</x:f>
        <x:v>0</x:v>
      </x:c>
      <x:c r="I1159" s="14" t="n">
        <x:f>COUNTIFS('Unit details'!$B$4039:$B$4039,$A1159,'Unit details'!$V$4039:$V$4039,$A1159&amp;" — "&amp;$B1159,'Unit details'!$H$4039:$H$4039,"Current")</x:f>
        <x:v>0</x:v>
      </x:c>
      <x:c r="J1159" s="14" t="n">
        <x:f>SUMIFS('Unit details'!$Y$4039:$Y$4039,'Unit details'!$B$4039:$B$4039,$A1159,'Unit details'!$V$4039:$V$4039,$A1159&amp;" — "&amp;$B1159,'Unit details'!$H$4039:$H$4039,"Future")</x:f>
        <x:v>0</x:v>
      </x:c>
      <x:c r="K1159" s="14" t="n">
        <x:f>COUNTIFS('Unit details'!$B$4039:$B$4039,$A1159,'Unit details'!$V$4039:$V$4039,$A1159&amp;" — "&amp;$B1159,'Unit details'!$H$4039:$H$4039,"Uncertain")</x:f>
        <x:v>0</x:v>
      </x:c>
      <x:c r="L1159" s="15" t="str">
        <x:v>Identified from current advertising; named scheme does not itself establish any exact number of vacant units.</x:v>
      </x:c>
      <x:c r="M1159" s="15" t="str">
        <x:v>https://www.rightmove.co.uk/properties/174017210#/?channel=COM_LET</x:v>
      </x:c>
      <x:c r="N1159" s="15" t="str">
        <x:v>https://www.rightmove.co.uk/properties/174134633#/?channel=COM_LET
https://www.rightmove.co.uk/properties/174134678#/?channel=COM_LET</x:v>
      </x:c>
    </x:row>
    <x:row r="1160" ht="42" customHeight="1">
      <x:c r="A1160" s="15" t="str">
        <x:v>Maldon</x:v>
      </x:c>
      <x:c r="B1160" s="15" t="str">
        <x:v>Maldon Trade Park</x:v>
      </x:c>
      <x:c r="C1160" s="15" t="str">
        <x:v>Maldon</x:v>
      </x:c>
      <x:c r="D1160" s="14" t="n">
        <x:v>23380</x:v>
      </x:c>
      <x:c r="E1160" s="30" t="str">
        <x:v>Town</x:v>
      </x:c>
      <x:c r="F1160" s="30" t="str">
        <x:v>Estate / grouped industrial area</x:v>
      </x:c>
      <x:c r="G1160" s="14" t="n">
        <x:f>COUNTIFS('Unit details'!$B$4039:$B$4039,$A1160,'Unit details'!$V$4039:$V$4039,$A1160&amp;" — "&amp;$B1160,'Unit details'!$H$4039:$H$4039,"Current",'Unit details'!$E$4039:$E$4039,"Town")</x:f>
        <x:v>0</x:v>
      </x:c>
      <x:c r="H1160" s="14" t="n">
        <x:f>COUNTIFS('Unit details'!$B$4039:$B$4039,$A1160,'Unit details'!$V$4039:$V$4039,$A1160&amp;" — "&amp;$B1160,'Unit details'!$H$4039:$H$4039,"Current",'Unit details'!$E$4039:$E$4039,"Nearby")</x:f>
        <x:v>0</x:v>
      </x:c>
      <x:c r="I1160" s="14" t="n">
        <x:f>COUNTIFS('Unit details'!$B$4039:$B$4039,$A1160,'Unit details'!$V$4039:$V$4039,$A1160&amp;" — "&amp;$B1160,'Unit details'!$H$4039:$H$4039,"Current")</x:f>
        <x:v>0</x:v>
      </x:c>
      <x:c r="J1160" s="14" t="n">
        <x:f>SUMIFS('Unit details'!$Y$4039:$Y$4039,'Unit details'!$B$4039:$B$4039,$A1160,'Unit details'!$V$4039:$V$4039,$A1160&amp;" — "&amp;$B1160,'Unit details'!$H$4039:$H$4039,"Future")</x:f>
        <x:v>0</x:v>
      </x:c>
      <x:c r="K1160" s="14" t="n">
        <x:f>COUNTIFS('Unit details'!$B$4039:$B$4039,$A1160,'Unit details'!$V$4039:$V$4039,$A1160&amp;" — "&amp;$B1160,'Unit details'!$H$4039:$H$4039,"Uncertain")</x:f>
        <x:v>0</x:v>
      </x:c>
      <x:c r="L1160" s="15" t="str">
        <x:v>Identified from current advertising; named scheme does not itself establish any exact number of vacant units.</x:v>
      </x:c>
      <x:c r="M1160" s="15" t="str">
        <x:v>https://www.rightmove.co.uk/properties/764370775412497#/?channel=COM_LET</x:v>
      </x:c>
      <x:c r="N1160" s="15" t="str">
        <x:v>https://fennwright.co.uk/property/unit-8-9-maldon-trade-park-the-causeway-maldon-cm9/</x:v>
      </x:c>
    </x:row>
    <x:row r="1161" ht="62" customHeight="1">
      <x:c r="A1161" s="15" t="str">
        <x:v>Maldon</x:v>
      </x:c>
      <x:c r="B1161" s="15" t="str">
        <x:v>Monometer Business Park</x:v>
      </x:c>
      <x:c r="C1161" s="15" t="str">
        <x:v>Maldon</x:v>
      </x:c>
      <x:c r="D1161" s="14" t="n">
        <x:v>23380</x:v>
      </x:c>
      <x:c r="E1161" s="30" t="str">
        <x:v>Town</x:v>
      </x:c>
      <x:c r="F1161" s="30" t="str">
        <x:v>Estate / grouped industrial area</x:v>
      </x:c>
      <x:c r="G1161" s="14" t="n">
        <x:f>COUNTIFS('Unit details'!$B$1997:$B$1997,$A1161,'Unit details'!$V$1997:$V$1997,$A1161&amp;" — "&amp;$B1161,'Unit details'!$H$1997:$H$1997,"Current",'Unit details'!$E$1997:$E$1997,"Town")</x:f>
        <x:v>1</x:v>
      </x:c>
      <x:c r="H1161" s="14" t="n">
        <x:f>COUNTIFS('Unit details'!$B$1997:$B$1997,$A1161,'Unit details'!$V$1997:$V$1997,$A1161&amp;" — "&amp;$B1161,'Unit details'!$H$1997:$H$1997,"Current",'Unit details'!$E$1997:$E$1997,"Nearby")</x:f>
        <x:v>0</x:v>
      </x:c>
      <x:c r="I1161" s="14" t="n">
        <x:f>COUNTIFS('Unit details'!$B$1997:$B$1997,$A1161,'Unit details'!$V$1997:$V$1997,$A1161&amp;" — "&amp;$B1161,'Unit details'!$H$1997:$H$1997,"Current")</x:f>
        <x:v>1</x:v>
      </x:c>
      <x:c r="J1161" s="14" t="n">
        <x:f>SUMIFS('Unit details'!$Y$1997:$Y$1997,'Unit details'!$B$1997:$B$1997,$A1161,'Unit details'!$V$1997:$V$1997,$A1161&amp;" — "&amp;$B1161,'Unit details'!$H$1997:$H$1997,"Future")</x:f>
        <x:v>0</x:v>
      </x:c>
      <x:c r="K1161" s="14" t="n">
        <x:f>COUNTIFS('Unit details'!$B$1997:$B$1997,$A1161,'Unit details'!$V$1997:$V$1997,$A1161&amp;" — "&amp;$B1161,'Unit details'!$H$1997:$H$1997,"Uncertain")</x:f>
        <x:v>0</x:v>
      </x:c>
      <x:c r="L1161" s="15" t="str">
        <x:v>Identified from current advertising; named scheme does not itself establish any exact number of vacant units.</x:v>
      </x:c>
      <x:c r="M1161" s="15" t="str">
        <x:v>https://www.zoopla.co.uk/to-rent/commercial/details/73759009/</x:v>
      </x:c>
      <x:c r="N1161" s="15" t="str">
        <x:v>https://www.rightmove.co.uk/properties/773398381215201#/?channel=COM_LET
https://ayerscruiks.search-prop.com/properties/382699-unit-5-woodrolfe-road-maldon</x:v>
      </x:c>
    </x:row>
    <x:row r="1162" ht="42" customHeight="1">
      <x:c r="A1162" s="15" t="str">
        <x:v>Maldon</x:v>
      </x:c>
      <x:c r="B1162" s="15" t="str">
        <x:v>Standalone: 2,400sqft Warehouse To Let near Maldon, Essex</x:v>
      </x:c>
      <x:c r="C1162" s="15" t="str">
        <x:v>Maldon</x:v>
      </x:c>
      <x:c r="D1162" s="14" t="n">
        <x:v>23380</x:v>
      </x:c>
      <x:c r="E1162" s="30" t="str">
        <x:v>Town</x:v>
      </x:c>
      <x:c r="F1162" s="30" t="str">
        <x:v>Standalone / other premises</x:v>
      </x:c>
      <x:c r="G1162" s="14" t="n">
        <x:f>COUNTIFS('Unit details'!$B$4039:$B$4039,$A1162,'Unit details'!$V$4039:$V$4039,$A1162&amp;" — "&amp;$B1162,'Unit details'!$H$4039:$H$4039,"Current",'Unit details'!$E$4039:$E$4039,"Town")</x:f>
        <x:v>0</x:v>
      </x:c>
      <x:c r="H1162" s="14" t="n">
        <x:f>COUNTIFS('Unit details'!$B$4039:$B$4039,$A1162,'Unit details'!$V$4039:$V$4039,$A1162&amp;" — "&amp;$B1162,'Unit details'!$H$4039:$H$4039,"Current",'Unit details'!$E$4039:$E$4039,"Nearby")</x:f>
        <x:v>0</x:v>
      </x:c>
      <x:c r="I1162" s="14" t="n">
        <x:f>COUNTIFS('Unit details'!$B$4039:$B$4039,$A1162,'Unit details'!$V$4039:$V$4039,$A1162&amp;" — "&amp;$B1162,'Unit details'!$H$4039:$H$4039,"Current")</x:f>
        <x:v>0</x:v>
      </x:c>
      <x:c r="J1162" s="14" t="n">
        <x:f>SUMIFS('Unit details'!$Y$4039:$Y$4039,'Unit details'!$B$4039:$B$4039,$A1162,'Unit details'!$V$4039:$V$4039,$A1162&amp;" — "&amp;$B1162,'Unit details'!$H$4039:$H$4039,"Future")</x:f>
        <x:v>0</x:v>
      </x:c>
      <x:c r="K1162" s="14" t="n">
        <x:f>COUNTIFS('Unit details'!$B$4039:$B$4039,$A1162,'Unit details'!$V$4039:$V$4039,$A1162&amp;" — "&amp;$B1162,'Unit details'!$H$4039:$H$4039,"Uncertain")</x:f>
        <x:v>0</x:v>
      </x:c>
      <x:c r="L1162" s="15" t="str">
        <x:v>Identified from current advertising; named scheme does not itself establish any exact number of vacant units.</x:v>
      </x:c>
      <x:c r="M1162" s="15" t="str">
        <x:v>https://www.rightmove.co.uk/properties/94633956#/?channel=COM_LET</x:v>
      </x:c>
      <x:c r="N1162" s="15" t="str"/>
    </x:row>
    <x:row r="1163" ht="42" customHeight="1">
      <x:c r="A1163" s="15" t="str">
        <x:v>Maldon</x:v>
      </x:c>
      <x:c r="B1163" s="15" t="str">
        <x:v>Standalone: 77/83 Maldon Road, Witham Commercial Property</x:v>
      </x:c>
      <x:c r="C1163" s="15" t="str">
        <x:v>Maldon</x:v>
      </x:c>
      <x:c r="D1163" s="14" t="n">
        <x:v>23380</x:v>
      </x:c>
      <x:c r="E1163" s="30" t="str">
        <x:v>Town</x:v>
      </x:c>
      <x:c r="F1163" s="30" t="str">
        <x:v>Standalone / other premises</x:v>
      </x:c>
      <x:c r="G1163" s="14" t="n">
        <x:f>COUNTIFS('Unit details'!$B$4039:$B$4039,$A1163,'Unit details'!$V$4039:$V$4039,$A1163&amp;" — "&amp;$B1163,'Unit details'!$H$4039:$H$4039,"Current",'Unit details'!$E$4039:$E$4039,"Town")</x:f>
        <x:v>0</x:v>
      </x:c>
      <x:c r="H1163" s="14" t="n">
        <x:f>COUNTIFS('Unit details'!$B$4039:$B$4039,$A1163,'Unit details'!$V$4039:$V$4039,$A1163&amp;" — "&amp;$B1163,'Unit details'!$H$4039:$H$4039,"Current",'Unit details'!$E$4039:$E$4039,"Nearby")</x:f>
        <x:v>0</x:v>
      </x:c>
      <x:c r="I1163" s="14" t="n">
        <x:f>COUNTIFS('Unit details'!$B$4039:$B$4039,$A1163,'Unit details'!$V$4039:$V$4039,$A1163&amp;" — "&amp;$B1163,'Unit details'!$H$4039:$H$4039,"Current")</x:f>
        <x:v>0</x:v>
      </x:c>
      <x:c r="J1163" s="14" t="n">
        <x:f>SUMIFS('Unit details'!$Y$4039:$Y$4039,'Unit details'!$B$4039:$B$4039,$A1163,'Unit details'!$V$4039:$V$4039,$A1163&amp;" — "&amp;$B1163,'Unit details'!$H$4039:$H$4039,"Future")</x:f>
        <x:v>0</x:v>
      </x:c>
      <x:c r="K1163" s="14" t="n">
        <x:f>COUNTIFS('Unit details'!$B$4039:$B$4039,$A1163,'Unit details'!$V$4039:$V$4039,$A1163&amp;" — "&amp;$B1163,'Unit details'!$H$4039:$H$4039,"Uncertain")</x:f>
        <x:v>0</x:v>
      </x:c>
      <x:c r="L1163" s="15" t="str">
        <x:v>Identified from current advertising; named scheme does not itself establish any exact number of vacant units.</x:v>
      </x:c>
      <x:c r="M1163" s="15" t="str">
        <x:v>https://www.rightmove.co.uk/properties/89014140#/?channel=COM_LET</x:v>
      </x:c>
      <x:c r="N1163" s="15" t="str"/>
    </x:row>
    <x:row r="1164" ht="62" customHeight="1">
      <x:c r="A1164" s="15" t="str">
        <x:v>Maldon</x:v>
      </x:c>
      <x:c r="B1164" s="15" t="str">
        <x:v>Standalone: Maldon</x:v>
      </x:c>
      <x:c r="C1164" s="15" t="str">
        <x:v>Maldon</x:v>
      </x:c>
      <x:c r="D1164" s="14" t="n">
        <x:v>23380</x:v>
      </x:c>
      <x:c r="E1164" s="30" t="str">
        <x:v>Town</x:v>
      </x:c>
      <x:c r="F1164" s="30" t="str">
        <x:v>Standalone / other premises</x:v>
      </x:c>
      <x:c r="G1164" s="14" t="n">
        <x:f>COUNTIFS('Unit details'!$B$4039:$B$4039,$A1164,'Unit details'!$V$4039:$V$4039,$A1164&amp;" — "&amp;$B1164,'Unit details'!$H$4039:$H$4039,"Current",'Unit details'!$E$4039:$E$4039,"Town")</x:f>
        <x:v>0</x:v>
      </x:c>
      <x:c r="H1164" s="14" t="n">
        <x:f>COUNTIFS('Unit details'!$B$4039:$B$4039,$A1164,'Unit details'!$V$4039:$V$4039,$A1164&amp;" — "&amp;$B1164,'Unit details'!$H$4039:$H$4039,"Current",'Unit details'!$E$4039:$E$4039,"Nearby")</x:f>
        <x:v>0</x:v>
      </x:c>
      <x:c r="I1164" s="14" t="n">
        <x:f>COUNTIFS('Unit details'!$B$4039:$B$4039,$A1164,'Unit details'!$V$4039:$V$4039,$A1164&amp;" — "&amp;$B1164,'Unit details'!$H$4039:$H$4039,"Current")</x:f>
        <x:v>0</x:v>
      </x:c>
      <x:c r="J1164" s="14" t="n">
        <x:f>SUMIFS('Unit details'!$Y$4039:$Y$4039,'Unit details'!$B$4039:$B$4039,$A1164,'Unit details'!$V$4039:$V$4039,$A1164&amp;" — "&amp;$B1164,'Unit details'!$H$4039:$H$4039,"Future")</x:f>
        <x:v>0</x:v>
      </x:c>
      <x:c r="K1164" s="14" t="n">
        <x:f>COUNTIFS('Unit details'!$B$4039:$B$4039,$A1164,'Unit details'!$V$4039:$V$4039,$A1164&amp;" — "&amp;$B1164,'Unit details'!$H$4039:$H$4039,"Uncertain")</x:f>
        <x:v>0</x:v>
      </x:c>
      <x:c r="L1164" s="15" t="str">
        <x:v>Identified from current advertising; named scheme does not itself establish any exact number of vacant units. Further unit-specific sources are in Unit details.</x:v>
      </x:c>
      <x:c r="M1164" s="15" t="str">
        <x:v>https://www.rightmove.co.uk/properties/172598081#/?channel=COM_LET</x:v>
      </x:c>
      <x:c r="N1164" s="15" t="str">
        <x:v>https://www.rightmove.co.uk/properties/155785190#/?channel=COM_LET
https://www.rightmove.co.uk/properties/90352986#/?channel=COM_LET</x:v>
      </x:c>
    </x:row>
    <x:row r="1165" ht="42" customHeight="1">
      <x:c r="A1165" s="15" t="str">
        <x:v>Maldon</x:v>
      </x:c>
      <x:c r="B1165" s="15" t="str">
        <x:v>Standalone: Mountains Road, Great Totham Maldon CM9</x:v>
      </x:c>
      <x:c r="C1165" s="15" t="str">
        <x:v>Maldon</x:v>
      </x:c>
      <x:c r="D1165" s="14" t="n">
        <x:v>23380</x:v>
      </x:c>
      <x:c r="E1165" s="30" t="str">
        <x:v>Town</x:v>
      </x:c>
      <x:c r="F1165" s="30" t="str">
        <x:v>Standalone / other premises</x:v>
      </x:c>
      <x:c r="G1165" s="14" t="n">
        <x:f>COUNTIFS('Unit details'!$B$4039:$B$4039,$A1165,'Unit details'!$V$4039:$V$4039,$A1165&amp;" — "&amp;$B1165,'Unit details'!$H$4039:$H$4039,"Current",'Unit details'!$E$4039:$E$4039,"Town")</x:f>
        <x:v>0</x:v>
      </x:c>
      <x:c r="H1165" s="14" t="n">
        <x:f>COUNTIFS('Unit details'!$B$4039:$B$4039,$A1165,'Unit details'!$V$4039:$V$4039,$A1165&amp;" — "&amp;$B1165,'Unit details'!$H$4039:$H$4039,"Current",'Unit details'!$E$4039:$E$4039,"Nearby")</x:f>
        <x:v>0</x:v>
      </x:c>
      <x:c r="I1165" s="14" t="n">
        <x:f>COUNTIFS('Unit details'!$B$4039:$B$4039,$A1165,'Unit details'!$V$4039:$V$4039,$A1165&amp;" — "&amp;$B1165,'Unit details'!$H$4039:$H$4039,"Current")</x:f>
        <x:v>0</x:v>
      </x:c>
      <x:c r="J1165" s="14" t="n">
        <x:f>SUMIFS('Unit details'!$Y$4039:$Y$4039,'Unit details'!$B$4039:$B$4039,$A1165,'Unit details'!$V$4039:$V$4039,$A1165&amp;" — "&amp;$B1165,'Unit details'!$H$4039:$H$4039,"Future")</x:f>
        <x:v>0</x:v>
      </x:c>
      <x:c r="K1165" s="14" t="n">
        <x:f>COUNTIFS('Unit details'!$B$4039:$B$4039,$A1165,'Unit details'!$V$4039:$V$4039,$A1165&amp;" — "&amp;$B1165,'Unit details'!$H$4039:$H$4039,"Uncertain")</x:f>
        <x:v>0</x:v>
      </x:c>
      <x:c r="L1165" s="15" t="str">
        <x:v>Identified from current advertising; named scheme does not itself establish any exact number of vacant units.</x:v>
      </x:c>
      <x:c r="M1165" s="15" t="str">
        <x:v>https://www.zoopla.co.uk/to-rent/commercial/details/73447816/</x:v>
      </x:c>
      <x:c r="N1165" s="15" t="str"/>
    </x:row>
    <x:row r="1166" ht="62" customHeight="1">
      <x:c r="A1166" s="15" t="str">
        <x:v>Maldon</x:v>
      </x:c>
      <x:c r="B1166" s="15" t="str">
        <x:v>Standalone: Warehouse To Let near Maldon, Essex</x:v>
      </x:c>
      <x:c r="C1166" s="15" t="str">
        <x:v>Maldon</x:v>
      </x:c>
      <x:c r="D1166" s="14" t="n">
        <x:v>23380</x:v>
      </x:c>
      <x:c r="E1166" s="30" t="str">
        <x:v>Town</x:v>
      </x:c>
      <x:c r="F1166" s="30" t="str">
        <x:v>Standalone / other premises</x:v>
      </x:c>
      <x:c r="G1166" s="14" t="n">
        <x:f>COUNTIFS('Unit details'!$B$4039:$B$4039,$A1166,'Unit details'!$V$4039:$V$4039,$A1166&amp;" — "&amp;$B1166,'Unit details'!$H$4039:$H$4039,"Current",'Unit details'!$E$4039:$E$4039,"Town")</x:f>
        <x:v>0</x:v>
      </x:c>
      <x:c r="H1166" s="14" t="n">
        <x:f>COUNTIFS('Unit details'!$B$4039:$B$4039,$A1166,'Unit details'!$V$4039:$V$4039,$A1166&amp;" — "&amp;$B1166,'Unit details'!$H$4039:$H$4039,"Current",'Unit details'!$E$4039:$E$4039,"Nearby")</x:f>
        <x:v>0</x:v>
      </x:c>
      <x:c r="I1166" s="14" t="n">
        <x:f>COUNTIFS('Unit details'!$B$4039:$B$4039,$A1166,'Unit details'!$V$4039:$V$4039,$A1166&amp;" — "&amp;$B1166,'Unit details'!$H$4039:$H$4039,"Current")</x:f>
        <x:v>0</x:v>
      </x:c>
      <x:c r="J1166" s="14" t="n">
        <x:f>SUMIFS('Unit details'!$Y$4039:$Y$4039,'Unit details'!$B$4039:$B$4039,$A1166,'Unit details'!$V$4039:$V$4039,$A1166&amp;" — "&amp;$B1166,'Unit details'!$H$4039:$H$4039,"Future")</x:f>
        <x:v>0</x:v>
      </x:c>
      <x:c r="K1166" s="14" t="n">
        <x:f>COUNTIFS('Unit details'!$B$4039:$B$4039,$A1166,'Unit details'!$V$4039:$V$4039,$A1166&amp;" — "&amp;$B1166,'Unit details'!$H$4039:$H$4039,"Uncertain")</x:f>
        <x:v>0</x:v>
      </x:c>
      <x:c r="L1166" s="15" t="str">
        <x:v>Identified from current advertising; named scheme does not itself establish any exact number of vacant units.</x:v>
      </x:c>
      <x:c r="M1166" s="15" t="str">
        <x:v>https://www.rightmove.co.uk/properties/94285617#/?channel=COM_LET</x:v>
      </x:c>
      <x:c r="N1166" s="15" t="str">
        <x:v>https://www.rightmove.co.uk/properties/91200153#/?channel=COM_LET
https://www.rightmove.co.uk/properties/95009646#/?channel=COM_LET</x:v>
      </x:c>
    </x:row>
    <x:row r="1167" ht="42" customHeight="1">
      <x:c r="A1167" s="15" t="str">
        <x:v>Potters Bar</x:v>
      </x:c>
      <x:c r="B1167" s="15" t="str">
        <x:v>Cranborne Industrial Estate</x:v>
      </x:c>
      <x:c r="C1167" s="15" t="str">
        <x:v>Potters Bar</x:v>
      </x:c>
      <x:c r="D1167" s="14" t="n">
        <x:v>23400</x:v>
      </x:c>
      <x:c r="E1167" s="30" t="str">
        <x:v>Town</x:v>
      </x:c>
      <x:c r="F1167" s="30" t="str">
        <x:v>Estate / grouped industrial area</x:v>
      </x:c>
      <x:c r="G1167" s="14" t="n">
        <x:f>COUNTIFS('Unit details'!$B$2003:$B$2003,$A1167,'Unit details'!$V$2003:$V$2003,$A1167&amp;" — "&amp;$B1167,'Unit details'!$H$2003:$H$2003,"Current",'Unit details'!$E$2003:$E$2003,"Town")</x:f>
        <x:v>1</x:v>
      </x:c>
      <x:c r="H1167" s="14" t="n">
        <x:f>COUNTIFS('Unit details'!$B$2003:$B$2003,$A1167,'Unit details'!$V$2003:$V$2003,$A1167&amp;" — "&amp;$B1167,'Unit details'!$H$2003:$H$2003,"Current",'Unit details'!$E$2003:$E$2003,"Nearby")</x:f>
        <x:v>0</x:v>
      </x:c>
      <x:c r="I1167" s="14" t="n">
        <x:f>COUNTIFS('Unit details'!$B$2003:$B$2003,$A1167,'Unit details'!$V$2003:$V$2003,$A1167&amp;" — "&amp;$B1167,'Unit details'!$H$2003:$H$2003,"Current")</x:f>
        <x:v>1</x:v>
      </x:c>
      <x:c r="J1167" s="14" t="n">
        <x:f>SUMIFS('Unit details'!$Y$2003:$Y$2003,'Unit details'!$B$2003:$B$2003,$A1167,'Unit details'!$V$2003:$V$2003,$A1167&amp;" — "&amp;$B1167,'Unit details'!$H$2003:$H$2003,"Future")</x:f>
        <x:v>0</x:v>
      </x:c>
      <x:c r="K1167" s="14" t="n">
        <x:f>COUNTIFS('Unit details'!$B$2003:$B$2003,$A1167,'Unit details'!$V$2003:$V$2003,$A1167&amp;" — "&amp;$B1167,'Unit details'!$H$2003:$H$2003,"Uncertain")</x:f>
        <x:v>0</x:v>
      </x:c>
      <x:c r="L1167" s="15" t="str">
        <x:v>Identified from current advertising; named scheme does not itself establish any exact number of vacant units.</x:v>
      </x:c>
      <x:c r="M1167" s="15" t="str">
        <x:v>https://www.rightmove.co.uk/properties/88007193#/?channel=COM_LET</x:v>
      </x:c>
      <x:c r="N1167" s="15" t="str"/>
    </x:row>
    <x:row r="1168" ht="42" customHeight="1">
      <x:c r="A1168" s="15" t="str">
        <x:v>Potters Bar</x:v>
      </x:c>
      <x:c r="B1168" s="15" t="str">
        <x:v>Standalone / estate not named</x:v>
      </x:c>
      <x:c r="C1168" s="15" t="str">
        <x:v>Potters Bar</x:v>
      </x:c>
      <x:c r="D1168" s="14" t="n">
        <x:v>23400</x:v>
      </x:c>
      <x:c r="E1168" s="30" t="str">
        <x:v>Town</x:v>
      </x:c>
      <x:c r="F1168" s="30" t="str">
        <x:v>Standalone / other premises</x:v>
      </x:c>
      <x:c r="G1168" s="14" t="n">
        <x:f>COUNTIFS('Unit details'!$B$2004:$B$2006,$A1168,'Unit details'!$V$2004:$V$2006,$A1168&amp;" — "&amp;$B1168,'Unit details'!$H$2004:$H$2006,"Current",'Unit details'!$E$2004:$E$2006,"Town")</x:f>
        <x:v>2</x:v>
      </x:c>
      <x:c r="H1168" s="14" t="n">
        <x:f>COUNTIFS('Unit details'!$B$2004:$B$2006,$A1168,'Unit details'!$V$2004:$V$2006,$A1168&amp;" — "&amp;$B1168,'Unit details'!$H$2004:$H$2006,"Current",'Unit details'!$E$2004:$E$2006,"Nearby")</x:f>
        <x:v>0</x:v>
      </x:c>
      <x:c r="I1168" s="14" t="n">
        <x:f>COUNTIFS('Unit details'!$B$2004:$B$2006,$A1168,'Unit details'!$V$2004:$V$2006,$A1168&amp;" — "&amp;$B1168,'Unit details'!$H$2004:$H$2006,"Current")</x:f>
        <x:v>2</x:v>
      </x:c>
      <x:c r="J1168" s="14" t="n">
        <x:f>SUMIFS('Unit details'!$Y$2004:$Y$2006,'Unit details'!$B$2004:$B$2006,$A1168,'Unit details'!$V$2004:$V$2006,$A1168&amp;" — "&amp;$B1168,'Unit details'!$H$2004:$H$2006,"Future")</x:f>
        <x:v>0</x:v>
      </x:c>
      <x:c r="K1168" s="14" t="n">
        <x:f>COUNTIFS('Unit details'!$B$2004:$B$2006,$A1168,'Unit details'!$V$2004:$V$2006,$A1168&amp;" — "&amp;$B1168,'Unit details'!$H$2004:$H$2006,"Uncertain")</x:f>
        <x:v>1</x:v>
      </x:c>
      <x:c r="L1168" s="15" t="str">
        <x:v>Identified from marketing. Estate inventory is a minimum of evidenced named areas, not a council stock census.</x:v>
      </x:c>
      <x:c r="M1168" s="15" t="str">
        <x:v>https://www.zoopla.co.uk/to-rent/commercial/details/71932051/</x:v>
      </x:c>
      <x:c r="N1168" s="15" t="str">
        <x:v>https://www.rightmove.co.uk/properties/759309714276128#/?channel=COM_LET</x:v>
      </x:c>
    </x:row>
    <x:row r="1169" ht="42" customHeight="1">
      <x:c r="A1169" s="15" t="str">
        <x:v>Potters Bar</x:v>
      </x:c>
      <x:c r="B1169" s="15" t="str">
        <x:v>Standalone: 10-11 Station Close, Potters Bar, Hertfordshire EN6</x:v>
      </x:c>
      <x:c r="C1169" s="15" t="str">
        <x:v>Potters Bar</x:v>
      </x:c>
      <x:c r="D1169" s="14" t="n">
        <x:v>23400</x:v>
      </x:c>
      <x:c r="E1169" s="30" t="str">
        <x:v>Town</x:v>
      </x:c>
      <x:c r="F1169" s="30" t="str">
        <x:v>Standalone / other premises</x:v>
      </x:c>
      <x:c r="G1169" s="14" t="n">
        <x:f>COUNTIFS('Unit details'!$B$4039:$B$4039,$A1169,'Unit details'!$V$4039:$V$4039,$A1169&amp;" — "&amp;$B1169,'Unit details'!$H$4039:$H$4039,"Current",'Unit details'!$E$4039:$E$4039,"Town")</x:f>
        <x:v>0</x:v>
      </x:c>
      <x:c r="H1169" s="14" t="n">
        <x:f>COUNTIFS('Unit details'!$B$4039:$B$4039,$A1169,'Unit details'!$V$4039:$V$4039,$A1169&amp;" — "&amp;$B1169,'Unit details'!$H$4039:$H$4039,"Current",'Unit details'!$E$4039:$E$4039,"Nearby")</x:f>
        <x:v>0</x:v>
      </x:c>
      <x:c r="I1169" s="14" t="n">
        <x:f>COUNTIFS('Unit details'!$B$4039:$B$4039,$A1169,'Unit details'!$V$4039:$V$4039,$A1169&amp;" — "&amp;$B1169,'Unit details'!$H$4039:$H$4039,"Current")</x:f>
        <x:v>0</x:v>
      </x:c>
      <x:c r="J1169" s="14" t="n">
        <x:f>SUMIFS('Unit details'!$Y$4039:$Y$4039,'Unit details'!$B$4039:$B$4039,$A1169,'Unit details'!$V$4039:$V$4039,$A1169&amp;" — "&amp;$B1169,'Unit details'!$H$4039:$H$4039,"Future")</x:f>
        <x:v>0</x:v>
      </x:c>
      <x:c r="K1169" s="14" t="n">
        <x:f>COUNTIFS('Unit details'!$B$4039:$B$4039,$A1169,'Unit details'!$V$4039:$V$4039,$A1169&amp;" — "&amp;$B1169,'Unit details'!$H$4039:$H$4039,"Uncertain")</x:f>
        <x:v>0</x:v>
      </x:c>
      <x:c r="L1169" s="15" t="str">
        <x:v>Identified from current advertising; named scheme does not itself establish any exact number of vacant units.</x:v>
      </x:c>
      <x:c r="M1169" s="15" t="str">
        <x:v>https://www.zoopla.co.uk/to-rent/commercial/details/71932051/</x:v>
      </x:c>
      <x:c r="N1169" s="15" t="str">
        <x:v>https://www.rightmove.co.uk/properties/759309714276128#/?channel=COM_LET</x:v>
      </x:c>
    </x:row>
    <x:row r="1170" ht="42" customHeight="1">
      <x:c r="A1170" s="15" t="str">
        <x:v>Potters Bar</x:v>
      </x:c>
      <x:c r="B1170" s="15" t="str">
        <x:v>Standalone: Cranborne Road, Potters Bar</x:v>
      </x:c>
      <x:c r="C1170" s="15" t="str">
        <x:v>Potters Bar</x:v>
      </x:c>
      <x:c r="D1170" s="14" t="n">
        <x:v>23400</x:v>
      </x:c>
      <x:c r="E1170" s="30" t="str">
        <x:v>Town</x:v>
      </x:c>
      <x:c r="F1170" s="30" t="str">
        <x:v>Standalone / other premises</x:v>
      </x:c>
      <x:c r="G1170" s="14" t="n">
        <x:f>COUNTIFS('Unit details'!$B$4039:$B$4039,$A1170,'Unit details'!$V$4039:$V$4039,$A1170&amp;" — "&amp;$B1170,'Unit details'!$H$4039:$H$4039,"Current",'Unit details'!$E$4039:$E$4039,"Town")</x:f>
        <x:v>0</x:v>
      </x:c>
      <x:c r="H1170" s="14" t="n">
        <x:f>COUNTIFS('Unit details'!$B$4039:$B$4039,$A1170,'Unit details'!$V$4039:$V$4039,$A1170&amp;" — "&amp;$B1170,'Unit details'!$H$4039:$H$4039,"Current",'Unit details'!$E$4039:$E$4039,"Nearby")</x:f>
        <x:v>0</x:v>
      </x:c>
      <x:c r="I1170" s="14" t="n">
        <x:f>COUNTIFS('Unit details'!$B$4039:$B$4039,$A1170,'Unit details'!$V$4039:$V$4039,$A1170&amp;" — "&amp;$B1170,'Unit details'!$H$4039:$H$4039,"Current")</x:f>
        <x:v>0</x:v>
      </x:c>
      <x:c r="J1170" s="14" t="n">
        <x:f>SUMIFS('Unit details'!$Y$4039:$Y$4039,'Unit details'!$B$4039:$B$4039,$A1170,'Unit details'!$V$4039:$V$4039,$A1170&amp;" — "&amp;$B1170,'Unit details'!$H$4039:$H$4039,"Future")</x:f>
        <x:v>0</x:v>
      </x:c>
      <x:c r="K1170" s="14" t="n">
        <x:f>COUNTIFS('Unit details'!$B$4039:$B$4039,$A1170,'Unit details'!$V$4039:$V$4039,$A1170&amp;" — "&amp;$B1170,'Unit details'!$H$4039:$H$4039,"Uncertain")</x:f>
        <x:v>0</x:v>
      </x:c>
      <x:c r="L1170" s="15" t="str">
        <x:v>Identified from current advertising; named scheme does not itself establish any exact number of vacant units.</x:v>
      </x:c>
      <x:c r="M1170" s="15" t="str">
        <x:v>https://www.rightmove.co.uk/properties/93711354#/?channel=COM_LET</x:v>
      </x:c>
      <x:c r="N1170" s="15" t="str">
        <x:v>https://www.rightmove.co.uk/properties/91508733#/?channel=COM_LET</x:v>
      </x:c>
    </x:row>
    <x:row r="1171" ht="42" customHeight="1">
      <x:c r="A1171" s="15" t="str">
        <x:v>Potters Bar</x:v>
      </x:c>
      <x:c r="B1171" s="15" t="str">
        <x:v>Standalone: Station Close, Potters Bar</x:v>
      </x:c>
      <x:c r="C1171" s="15" t="str">
        <x:v>Potters Bar</x:v>
      </x:c>
      <x:c r="D1171" s="14" t="n">
        <x:v>23400</x:v>
      </x:c>
      <x:c r="E1171" s="30" t="str">
        <x:v>Town</x:v>
      </x:c>
      <x:c r="F1171" s="30" t="str">
        <x:v>Standalone / other premises</x:v>
      </x:c>
      <x:c r="G1171" s="14" t="n">
        <x:f>COUNTIFS('Unit details'!$B$4039:$B$4039,$A1171,'Unit details'!$V$4039:$V$4039,$A1171&amp;" — "&amp;$B1171,'Unit details'!$H$4039:$H$4039,"Current",'Unit details'!$E$4039:$E$4039,"Town")</x:f>
        <x:v>0</x:v>
      </x:c>
      <x:c r="H1171" s="14" t="n">
        <x:f>COUNTIFS('Unit details'!$B$4039:$B$4039,$A1171,'Unit details'!$V$4039:$V$4039,$A1171&amp;" — "&amp;$B1171,'Unit details'!$H$4039:$H$4039,"Current",'Unit details'!$E$4039:$E$4039,"Nearby")</x:f>
        <x:v>0</x:v>
      </x:c>
      <x:c r="I1171" s="14" t="n">
        <x:f>COUNTIFS('Unit details'!$B$4039:$B$4039,$A1171,'Unit details'!$V$4039:$V$4039,$A1171&amp;" — "&amp;$B1171,'Unit details'!$H$4039:$H$4039,"Current")</x:f>
        <x:v>0</x:v>
      </x:c>
      <x:c r="J1171" s="14" t="n">
        <x:f>SUMIFS('Unit details'!$Y$4039:$Y$4039,'Unit details'!$B$4039:$B$4039,$A1171,'Unit details'!$V$4039:$V$4039,$A1171&amp;" — "&amp;$B1171,'Unit details'!$H$4039:$H$4039,"Future")</x:f>
        <x:v>0</x:v>
      </x:c>
      <x:c r="K1171" s="14" t="n">
        <x:f>COUNTIFS('Unit details'!$B$4039:$B$4039,$A1171,'Unit details'!$V$4039:$V$4039,$A1171&amp;" — "&amp;$B1171,'Unit details'!$H$4039:$H$4039,"Uncertain")</x:f>
        <x:v>0</x:v>
      </x:c>
      <x:c r="L1171" s="15" t="str">
        <x:v>Identified from current advertising; named scheme does not itself establish any exact number of vacant units.</x:v>
      </x:c>
      <x:c r="M1171" s="15" t="str">
        <x:v>https://www.rightmove.co.uk/properties/174769616#/?channel=COM_LET</x:v>
      </x:c>
      <x:c r="N1171" s="15" t="str"/>
    </x:row>
    <x:row r="1172" ht="62" customHeight="1">
      <x:c r="A1172" s="15" t="str">
        <x:v>Rayleigh</x:v>
      </x:c>
      <x:c r="B1172" s="15" t="str">
        <x:v>Co-ordinated Industrial Estate</x:v>
      </x:c>
      <x:c r="C1172" s="15" t="str">
        <x:v>Rayleigh</x:v>
      </x:c>
      <x:c r="D1172" s="14" t="n">
        <x:v>32380</x:v>
      </x:c>
      <x:c r="E1172" s="30" t="str">
        <x:v>Town</x:v>
      </x:c>
      <x:c r="F1172" s="30" t="str">
        <x:v>Estate / grouped industrial area</x:v>
      </x:c>
      <x:c r="G1172" s="14" t="n">
        <x:f>COUNTIFS('Unit details'!$B$2007:$B$2008,$A1172,'Unit details'!$V$2007:$V$2008,$A1172&amp;" — "&amp;$B1172,'Unit details'!$H$2007:$H$2008,"Current",'Unit details'!$E$2007:$E$2008,"Town")</x:f>
        <x:v>2</x:v>
      </x:c>
      <x:c r="H1172" s="14" t="n">
        <x:f>COUNTIFS('Unit details'!$B$2007:$B$2008,$A1172,'Unit details'!$V$2007:$V$2008,$A1172&amp;" — "&amp;$B1172,'Unit details'!$H$2007:$H$2008,"Current",'Unit details'!$E$2007:$E$2008,"Nearby")</x:f>
        <x:v>0</x:v>
      </x:c>
      <x:c r="I1172" s="14" t="n">
        <x:f>COUNTIFS('Unit details'!$B$2007:$B$2008,$A1172,'Unit details'!$V$2007:$V$2008,$A1172&amp;" — "&amp;$B1172,'Unit details'!$H$2007:$H$2008,"Current")</x:f>
        <x:v>2</x:v>
      </x:c>
      <x:c r="J1172" s="14" t="n">
        <x:f>SUMIFS('Unit details'!$Y$2007:$Y$2008,'Unit details'!$B$2007:$B$2008,$A1172,'Unit details'!$V$2007:$V$2008,$A1172&amp;" — "&amp;$B1172,'Unit details'!$H$2007:$H$2008,"Future")</x:f>
        <x:v>0</x:v>
      </x:c>
      <x:c r="K1172" s="14" t="n">
        <x:f>COUNTIFS('Unit details'!$B$2007:$B$2008,$A1172,'Unit details'!$V$2007:$V$2008,$A1172&amp;" — "&amp;$B1172,'Unit details'!$H$2007:$H$2008,"Uncertain")</x:f>
        <x:v>0</x:v>
      </x:c>
      <x:c r="L1172" s="15" t="str">
        <x:v>Identified from current advertising; named scheme does not itself establish any exact number of vacant units. Further unit-specific sources are in Unit details.</x:v>
      </x:c>
      <x:c r="M1172" s="15" t="str">
        <x:v>https://www.rightmove.co.uk/properties/760905978269985#/?channel=COM_LET</x:v>
      </x:c>
      <x:c r="N1172" s="15" t="str">
        <x:v>https://www.rightmove.co.uk/properties/760905953045968#/?channel=COM_LET
https://www.rightmove.co.uk/properties/760905963531216#/?channel=COM_LET</x:v>
      </x:c>
    </x:row>
    <x:row r="1173" ht="62" customHeight="1">
      <x:c r="A1173" s="15" t="str">
        <x:v>Rayleigh</x:v>
      </x:c>
      <x:c r="B1173" s="15" t="str">
        <x:v>Standalone / estate not named</x:v>
      </x:c>
      <x:c r="C1173" s="15" t="str">
        <x:v>Rayleigh</x:v>
      </x:c>
      <x:c r="D1173" s="14" t="n">
        <x:v>32380</x:v>
      </x:c>
      <x:c r="E1173" s="30" t="str">
        <x:v>Town</x:v>
      </x:c>
      <x:c r="F1173" s="30" t="str">
        <x:v>Standalone / other premises</x:v>
      </x:c>
      <x:c r="G1173" s="14" t="n">
        <x:f>COUNTIFS('Unit details'!$B$2009:$B$2014,$A1173,'Unit details'!$V$2009:$V$2014,$A1173&amp;" — "&amp;$B1173,'Unit details'!$H$2009:$H$2014,"Current",'Unit details'!$E$2009:$E$2014,"Town")</x:f>
        <x:v>6</x:v>
      </x:c>
      <x:c r="H1173" s="14" t="n">
        <x:f>COUNTIFS('Unit details'!$B$2009:$B$2014,$A1173,'Unit details'!$V$2009:$V$2014,$A1173&amp;" — "&amp;$B1173,'Unit details'!$H$2009:$H$2014,"Current",'Unit details'!$E$2009:$E$2014,"Nearby")</x:f>
        <x:v>0</x:v>
      </x:c>
      <x:c r="I1173" s="14" t="n">
        <x:f>COUNTIFS('Unit details'!$B$2009:$B$2014,$A1173,'Unit details'!$V$2009:$V$2014,$A1173&amp;" — "&amp;$B1173,'Unit details'!$H$2009:$H$2014,"Current")</x:f>
        <x:v>6</x:v>
      </x:c>
      <x:c r="J1173" s="14" t="n">
        <x:f>SUMIFS('Unit details'!$Y$2009:$Y$2014,'Unit details'!$B$2009:$B$2014,$A1173,'Unit details'!$V$2009:$V$2014,$A1173&amp;" — "&amp;$B1173,'Unit details'!$H$2009:$H$2014,"Future")</x:f>
        <x:v>0</x:v>
      </x:c>
      <x:c r="K1173" s="14" t="n">
        <x:f>COUNTIFS('Unit details'!$B$2009:$B$2014,$A1173,'Unit details'!$V$2009:$V$2014,$A1173&amp;" — "&amp;$B1173,'Unit details'!$H$2009:$H$2014,"Uncertain")</x:f>
        <x:v>0</x:v>
      </x:c>
      <x:c r="L1173" s="15" t="str">
        <x:v>Identified from marketing. Estate inventory is a minimum of evidenced named areas, not a council stock census.</x:v>
      </x:c>
      <x:c r="M1173" s="15" t="str">
        <x:v>https://www.zoopla.co.uk/to-rent/commercial/details/71766963/</x:v>
      </x:c>
      <x:c r="N1173" s="15" t="str">
        <x:v>https://www.rightmove.co.uk/properties/779942468527713#/?channel=COM_LET
https://ayerscruiks.search-prop.com/properties/336162-11-totman-crescent-rayleigh</x:v>
      </x:c>
    </x:row>
    <x:row r="1174" ht="62" customHeight="1">
      <x:c r="A1174" s="15" t="str">
        <x:v>Rayleigh</x:v>
      </x:c>
      <x:c r="B1174" s="15" t="str">
        <x:v>Standalone: 11 Totman Crescent, Rayleigh, SS6 7UY</x:v>
      </x:c>
      <x:c r="C1174" s="15" t="str">
        <x:v>Rayleigh</x:v>
      </x:c>
      <x:c r="D1174" s="14" t="n">
        <x:v>32380</x:v>
      </x:c>
      <x:c r="E1174" s="30" t="str">
        <x:v>Town</x:v>
      </x:c>
      <x:c r="F1174" s="30" t="str">
        <x:v>Standalone / other premises</x:v>
      </x:c>
      <x:c r="G1174" s="14" t="n">
        <x:f>COUNTIFS('Unit details'!$B$4039:$B$4039,$A1174,'Unit details'!$V$4039:$V$4039,$A1174&amp;" — "&amp;$B1174,'Unit details'!$H$4039:$H$4039,"Current",'Unit details'!$E$4039:$E$4039,"Town")</x:f>
        <x:v>0</x:v>
      </x:c>
      <x:c r="H1174" s="14" t="n">
        <x:f>COUNTIFS('Unit details'!$B$4039:$B$4039,$A1174,'Unit details'!$V$4039:$V$4039,$A1174&amp;" — "&amp;$B1174,'Unit details'!$H$4039:$H$4039,"Current",'Unit details'!$E$4039:$E$4039,"Nearby")</x:f>
        <x:v>0</x:v>
      </x:c>
      <x:c r="I1174" s="14" t="n">
        <x:f>COUNTIFS('Unit details'!$B$4039:$B$4039,$A1174,'Unit details'!$V$4039:$V$4039,$A1174&amp;" — "&amp;$B1174,'Unit details'!$H$4039:$H$4039,"Current")</x:f>
        <x:v>0</x:v>
      </x:c>
      <x:c r="J1174" s="14" t="n">
        <x:f>SUMIFS('Unit details'!$Y$4039:$Y$4039,'Unit details'!$B$4039:$B$4039,$A1174,'Unit details'!$V$4039:$V$4039,$A1174&amp;" — "&amp;$B1174,'Unit details'!$H$4039:$H$4039,"Future")</x:f>
        <x:v>0</x:v>
      </x:c>
      <x:c r="K1174" s="14" t="n">
        <x:f>COUNTIFS('Unit details'!$B$4039:$B$4039,$A1174,'Unit details'!$V$4039:$V$4039,$A1174&amp;" — "&amp;$B1174,'Unit details'!$H$4039:$H$4039,"Uncertain")</x:f>
        <x:v>0</x:v>
      </x:c>
      <x:c r="L1174" s="15" t="str">
        <x:v>Identified from current advertising; named scheme does not itself establish any exact number of vacant units.</x:v>
      </x:c>
      <x:c r="M1174" s="15" t="str">
        <x:v>https://www.zoopla.co.uk/to-rent/commercial/details/71766963/</x:v>
      </x:c>
      <x:c r="N1174" s="15" t="str">
        <x:v>https://www.rightmove.co.uk/properties/779942468527713#/?channel=COM_LET
https://ayerscruiks.search-prop.com/properties/336162-11-totman-crescent-rayleigh</x:v>
      </x:c>
    </x:row>
    <x:row r="1175" ht="42" customHeight="1">
      <x:c r="A1175" s="15" t="str">
        <x:v>Rayleigh</x:v>
      </x:c>
      <x:c r="B1175" s="15" t="str">
        <x:v>Standalone: Basement, 63-67 High Street, Rayleigh, SS6 7SE</x:v>
      </x:c>
      <x:c r="C1175" s="15" t="str">
        <x:v>Rayleigh</x:v>
      </x:c>
      <x:c r="D1175" s="14" t="n">
        <x:v>32380</x:v>
      </x:c>
      <x:c r="E1175" s="30" t="str">
        <x:v>Town</x:v>
      </x:c>
      <x:c r="F1175" s="30" t="str">
        <x:v>Standalone / other premises</x:v>
      </x:c>
      <x:c r="G1175" s="14" t="n">
        <x:f>COUNTIFS('Unit details'!$B$4039:$B$4039,$A1175,'Unit details'!$V$4039:$V$4039,$A1175&amp;" — "&amp;$B1175,'Unit details'!$H$4039:$H$4039,"Current",'Unit details'!$E$4039:$E$4039,"Town")</x:f>
        <x:v>0</x:v>
      </x:c>
      <x:c r="H1175" s="14" t="n">
        <x:f>COUNTIFS('Unit details'!$B$4039:$B$4039,$A1175,'Unit details'!$V$4039:$V$4039,$A1175&amp;" — "&amp;$B1175,'Unit details'!$H$4039:$H$4039,"Current",'Unit details'!$E$4039:$E$4039,"Nearby")</x:f>
        <x:v>0</x:v>
      </x:c>
      <x:c r="I1175" s="14" t="n">
        <x:f>COUNTIFS('Unit details'!$B$4039:$B$4039,$A1175,'Unit details'!$V$4039:$V$4039,$A1175&amp;" — "&amp;$B1175,'Unit details'!$H$4039:$H$4039,"Current")</x:f>
        <x:v>0</x:v>
      </x:c>
      <x:c r="J1175" s="14" t="n">
        <x:f>SUMIFS('Unit details'!$Y$4039:$Y$4039,'Unit details'!$B$4039:$B$4039,$A1175,'Unit details'!$V$4039:$V$4039,$A1175&amp;" — "&amp;$B1175,'Unit details'!$H$4039:$H$4039,"Future")</x:f>
        <x:v>0</x:v>
      </x:c>
      <x:c r="K1175" s="14" t="n">
        <x:f>COUNTIFS('Unit details'!$B$4039:$B$4039,$A1175,'Unit details'!$V$4039:$V$4039,$A1175&amp;" — "&amp;$B1175,'Unit details'!$H$4039:$H$4039,"Uncertain")</x:f>
        <x:v>0</x:v>
      </x:c>
      <x:c r="L1175" s="15" t="str">
        <x:v>Identified from current advertising; named scheme does not itself establish any exact number of vacant units.</x:v>
      </x:c>
      <x:c r="M1175" s="15" t="str">
        <x:v>https://www.zoopla.co.uk/to-rent/commercial/details/71415892/</x:v>
      </x:c>
      <x:c r="N1175" s="15" t="str">
        <x:v>https://www.rightmove.co.uk/properties/773344650149233#/?channel=COM_LET</x:v>
      </x:c>
    </x:row>
    <x:row r="1176" ht="42" customHeight="1">
      <x:c r="A1176" s="15" t="str">
        <x:v>Rayleigh</x:v>
      </x:c>
      <x:c r="B1176" s="15" t="str">
        <x:v>Standalone: First Floor, Imperial Park, Rayleigh , Essex, SS6 9RS</x:v>
      </x:c>
      <x:c r="C1176" s="15" t="str">
        <x:v>Rayleigh</x:v>
      </x:c>
      <x:c r="D1176" s="14" t="n">
        <x:v>32380</x:v>
      </x:c>
      <x:c r="E1176" s="30" t="str">
        <x:v>Town</x:v>
      </x:c>
      <x:c r="F1176" s="30" t="str">
        <x:v>Standalone / other premises</x:v>
      </x:c>
      <x:c r="G1176" s="14" t="n">
        <x:f>COUNTIFS('Unit details'!$B$4039:$B$4039,$A1176,'Unit details'!$V$4039:$V$4039,$A1176&amp;" — "&amp;$B1176,'Unit details'!$H$4039:$H$4039,"Current",'Unit details'!$E$4039:$E$4039,"Town")</x:f>
        <x:v>0</x:v>
      </x:c>
      <x:c r="H1176" s="14" t="n">
        <x:f>COUNTIFS('Unit details'!$B$4039:$B$4039,$A1176,'Unit details'!$V$4039:$V$4039,$A1176&amp;" — "&amp;$B1176,'Unit details'!$H$4039:$H$4039,"Current",'Unit details'!$E$4039:$E$4039,"Nearby")</x:f>
        <x:v>0</x:v>
      </x:c>
      <x:c r="I1176" s="14" t="n">
        <x:f>COUNTIFS('Unit details'!$B$4039:$B$4039,$A1176,'Unit details'!$V$4039:$V$4039,$A1176&amp;" — "&amp;$B1176,'Unit details'!$H$4039:$H$4039,"Current")</x:f>
        <x:v>0</x:v>
      </x:c>
      <x:c r="J1176" s="14" t="n">
        <x:f>SUMIFS('Unit details'!$Y$4039:$Y$4039,'Unit details'!$B$4039:$B$4039,$A1176,'Unit details'!$V$4039:$V$4039,$A1176&amp;" — "&amp;$B1176,'Unit details'!$H$4039:$H$4039,"Future")</x:f>
        <x:v>0</x:v>
      </x:c>
      <x:c r="K1176" s="14" t="n">
        <x:f>COUNTIFS('Unit details'!$B$4039:$B$4039,$A1176,'Unit details'!$V$4039:$V$4039,$A1176&amp;" — "&amp;$B1176,'Unit details'!$H$4039:$H$4039,"Uncertain")</x:f>
        <x:v>0</x:v>
      </x:c>
      <x:c r="L1176" s="15" t="str">
        <x:v>Identified from current advertising; named scheme does not itself establish any exact number of vacant units.</x:v>
      </x:c>
      <x:c r="M1176" s="15" t="str">
        <x:v>https://www.rightmove.co.uk/properties/760905701447568#/?channel=COM_LET</x:v>
      </x:c>
      <x:c r="N1176" s="15" t="str"/>
    </x:row>
    <x:row r="1177" ht="42" customHeight="1">
      <x:c r="A1177" s="15" t="str">
        <x:v>Rayleigh</x:v>
      </x:c>
      <x:c r="B1177" s="15" t="str">
        <x:v>Standalone: The Drive, Rayleigh SS6</x:v>
      </x:c>
      <x:c r="C1177" s="15" t="str">
        <x:v>Rayleigh</x:v>
      </x:c>
      <x:c r="D1177" s="14" t="n">
        <x:v>32380</x:v>
      </x:c>
      <x:c r="E1177" s="30" t="str">
        <x:v>Town</x:v>
      </x:c>
      <x:c r="F1177" s="30" t="str">
        <x:v>Standalone / other premises</x:v>
      </x:c>
      <x:c r="G1177" s="14" t="n">
        <x:f>COUNTIFS('Unit details'!$B$4039:$B$4039,$A1177,'Unit details'!$V$4039:$V$4039,$A1177&amp;" — "&amp;$B1177,'Unit details'!$H$4039:$H$4039,"Current",'Unit details'!$E$4039:$E$4039,"Town")</x:f>
        <x:v>0</x:v>
      </x:c>
      <x:c r="H1177" s="14" t="n">
        <x:f>COUNTIFS('Unit details'!$B$4039:$B$4039,$A1177,'Unit details'!$V$4039:$V$4039,$A1177&amp;" — "&amp;$B1177,'Unit details'!$H$4039:$H$4039,"Current",'Unit details'!$E$4039:$E$4039,"Nearby")</x:f>
        <x:v>0</x:v>
      </x:c>
      <x:c r="I1177" s="14" t="n">
        <x:f>COUNTIFS('Unit details'!$B$4039:$B$4039,$A1177,'Unit details'!$V$4039:$V$4039,$A1177&amp;" — "&amp;$B1177,'Unit details'!$H$4039:$H$4039,"Current")</x:f>
        <x:v>0</x:v>
      </x:c>
      <x:c r="J1177" s="14" t="n">
        <x:f>SUMIFS('Unit details'!$Y$4039:$Y$4039,'Unit details'!$B$4039:$B$4039,$A1177,'Unit details'!$V$4039:$V$4039,$A1177&amp;" — "&amp;$B1177,'Unit details'!$H$4039:$H$4039,"Future")</x:f>
        <x:v>0</x:v>
      </x:c>
      <x:c r="K1177" s="14" t="n">
        <x:f>COUNTIFS('Unit details'!$B$4039:$B$4039,$A1177,'Unit details'!$V$4039:$V$4039,$A1177&amp;" — "&amp;$B1177,'Unit details'!$H$4039:$H$4039,"Uncertain")</x:f>
        <x:v>0</x:v>
      </x:c>
      <x:c r="L1177" s="15" t="str">
        <x:v>Identified from current advertising; named scheme does not itself establish any exact number of vacant units.</x:v>
      </x:c>
      <x:c r="M1177" s="15" t="str">
        <x:v>https://www.zoopla.co.uk/to-rent/commercial/details/73469360/</x:v>
      </x:c>
      <x:c r="N1177" s="15" t="str"/>
    </x:row>
    <x:row r="1178" ht="42" customHeight="1">
      <x:c r="A1178" s="15" t="str">
        <x:v>Rayleigh</x:v>
      </x:c>
      <x:c r="B1178" s="15" t="str">
        <x:v>Standalone: Unit 2 Arterial Park, Arterial Road, Rayleigh, Essex, SS6</x:v>
      </x:c>
      <x:c r="C1178" s="15" t="str">
        <x:v>Rayleigh</x:v>
      </x:c>
      <x:c r="D1178" s="14" t="n">
        <x:v>32380</x:v>
      </x:c>
      <x:c r="E1178" s="30" t="str">
        <x:v>Town</x:v>
      </x:c>
      <x:c r="F1178" s="30" t="str">
        <x:v>Standalone / other premises</x:v>
      </x:c>
      <x:c r="G1178" s="14" t="n">
        <x:f>COUNTIFS('Unit details'!$B$4039:$B$4039,$A1178,'Unit details'!$V$4039:$V$4039,$A1178&amp;" — "&amp;$B1178,'Unit details'!$H$4039:$H$4039,"Current",'Unit details'!$E$4039:$E$4039,"Town")</x:f>
        <x:v>0</x:v>
      </x:c>
      <x:c r="H1178" s="14" t="n">
        <x:f>COUNTIFS('Unit details'!$B$4039:$B$4039,$A1178,'Unit details'!$V$4039:$V$4039,$A1178&amp;" — "&amp;$B1178,'Unit details'!$H$4039:$H$4039,"Current",'Unit details'!$E$4039:$E$4039,"Nearby")</x:f>
        <x:v>0</x:v>
      </x:c>
      <x:c r="I1178" s="14" t="n">
        <x:f>COUNTIFS('Unit details'!$B$4039:$B$4039,$A1178,'Unit details'!$V$4039:$V$4039,$A1178&amp;" — "&amp;$B1178,'Unit details'!$H$4039:$H$4039,"Current")</x:f>
        <x:v>0</x:v>
      </x:c>
      <x:c r="J1178" s="14" t="n">
        <x:f>SUMIFS('Unit details'!$Y$4039:$Y$4039,'Unit details'!$B$4039:$B$4039,$A1178,'Unit details'!$V$4039:$V$4039,$A1178&amp;" — "&amp;$B1178,'Unit details'!$H$4039:$H$4039,"Future")</x:f>
        <x:v>0</x:v>
      </x:c>
      <x:c r="K1178" s="14" t="n">
        <x:f>COUNTIFS('Unit details'!$B$4039:$B$4039,$A1178,'Unit details'!$V$4039:$V$4039,$A1178&amp;" — "&amp;$B1178,'Unit details'!$H$4039:$H$4039,"Uncertain")</x:f>
        <x:v>0</x:v>
      </x:c>
      <x:c r="L1178" s="15" t="str">
        <x:v>Identified from current advertising; named scheme does not itself establish any exact number of vacant units.</x:v>
      </x:c>
      <x:c r="M1178" s="15" t="str">
        <x:v>https://www.rightmove.co.uk/properties/760570222117457#/?channel=COM_LET</x:v>
      </x:c>
      <x:c r="N1178" s="15" t="str"/>
    </x:row>
    <x:row r="1179" ht="42" customHeight="1">
      <x:c r="A1179" s="15" t="str">
        <x:v>Rayleigh</x:v>
      </x:c>
      <x:c r="B1179" s="15" t="str">
        <x:v>Standalone: Unit 2, 45 Brook Road, Rayleigh SS6</x:v>
      </x:c>
      <x:c r="C1179" s="15" t="str">
        <x:v>Rayleigh</x:v>
      </x:c>
      <x:c r="D1179" s="14" t="n">
        <x:v>32380</x:v>
      </x:c>
      <x:c r="E1179" s="30" t="str">
        <x:v>Town</x:v>
      </x:c>
      <x:c r="F1179" s="30" t="str">
        <x:v>Standalone / other premises</x:v>
      </x:c>
      <x:c r="G1179" s="14" t="n">
        <x:f>COUNTIFS('Unit details'!$B$4039:$B$4039,$A1179,'Unit details'!$V$4039:$V$4039,$A1179&amp;" — "&amp;$B1179,'Unit details'!$H$4039:$H$4039,"Current",'Unit details'!$E$4039:$E$4039,"Town")</x:f>
        <x:v>0</x:v>
      </x:c>
      <x:c r="H1179" s="14" t="n">
        <x:f>COUNTIFS('Unit details'!$B$4039:$B$4039,$A1179,'Unit details'!$V$4039:$V$4039,$A1179&amp;" — "&amp;$B1179,'Unit details'!$H$4039:$H$4039,"Current",'Unit details'!$E$4039:$E$4039,"Nearby")</x:f>
        <x:v>0</x:v>
      </x:c>
      <x:c r="I1179" s="14" t="n">
        <x:f>COUNTIFS('Unit details'!$B$4039:$B$4039,$A1179,'Unit details'!$V$4039:$V$4039,$A1179&amp;" — "&amp;$B1179,'Unit details'!$H$4039:$H$4039,"Current")</x:f>
        <x:v>0</x:v>
      </x:c>
      <x:c r="J1179" s="14" t="n">
        <x:f>SUMIFS('Unit details'!$Y$4039:$Y$4039,'Unit details'!$B$4039:$B$4039,$A1179,'Unit details'!$V$4039:$V$4039,$A1179&amp;" — "&amp;$B1179,'Unit details'!$H$4039:$H$4039,"Future")</x:f>
        <x:v>0</x:v>
      </x:c>
      <x:c r="K1179" s="14" t="n">
        <x:f>COUNTIFS('Unit details'!$B$4039:$B$4039,$A1179,'Unit details'!$V$4039:$V$4039,$A1179&amp;" — "&amp;$B1179,'Unit details'!$H$4039:$H$4039,"Uncertain")</x:f>
        <x:v>0</x:v>
      </x:c>
      <x:c r="L1179" s="15" t="str">
        <x:v>Identified from current advertising; named scheme does not itself establish any exact number of vacant units.</x:v>
      </x:c>
      <x:c r="M1179" s="15" t="str">
        <x:v>https://www.zoopla.co.uk/to-rent/commercial/details/74424589/</x:v>
      </x:c>
      <x:c r="N1179" s="15" t="str"/>
    </x:row>
    <x:row r="1180" ht="42" customHeight="1">
      <x:c r="A1180" s="15" t="str">
        <x:v>Rayleigh</x:v>
      </x:c>
      <x:c r="B1180" s="15" t="str">
        <x:v>Totman Close Brook Road Industrial Estate</x:v>
      </x:c>
      <x:c r="C1180" s="15" t="str">
        <x:v>Rayleigh</x:v>
      </x:c>
      <x:c r="D1180" s="14" t="n">
        <x:v>32380</x:v>
      </x:c>
      <x:c r="E1180" s="30" t="str">
        <x:v>Town</x:v>
      </x:c>
      <x:c r="F1180" s="30" t="str">
        <x:v>Estate / grouped industrial area</x:v>
      </x:c>
      <x:c r="G1180" s="14" t="n">
        <x:f>COUNTIFS('Unit details'!$B$2015:$B$2015,$A1180,'Unit details'!$V$2015:$V$2015,$A1180&amp;" — "&amp;$B1180,'Unit details'!$H$2015:$H$2015,"Current",'Unit details'!$E$2015:$E$2015,"Town")</x:f>
        <x:v>0</x:v>
      </x:c>
      <x:c r="H1180" s="14" t="n">
        <x:f>COUNTIFS('Unit details'!$B$2015:$B$2015,$A1180,'Unit details'!$V$2015:$V$2015,$A1180&amp;" — "&amp;$B1180,'Unit details'!$H$2015:$H$2015,"Current",'Unit details'!$E$2015:$E$2015,"Nearby")</x:f>
        <x:v>0</x:v>
      </x:c>
      <x:c r="I1180" s="14" t="n">
        <x:f>COUNTIFS('Unit details'!$B$2015:$B$2015,$A1180,'Unit details'!$V$2015:$V$2015,$A1180&amp;" — "&amp;$B1180,'Unit details'!$H$2015:$H$2015,"Current")</x:f>
        <x:v>0</x:v>
      </x:c>
      <x:c r="J1180" s="14" t="n">
        <x:f>SUMIFS('Unit details'!$Y$2015:$Y$2015,'Unit details'!$B$2015:$B$2015,$A1180,'Unit details'!$V$2015:$V$2015,$A1180&amp;" — "&amp;$B1180,'Unit details'!$H$2015:$H$2015,"Future")</x:f>
        <x:v>0</x:v>
      </x:c>
      <x:c r="K1180" s="14" t="n">
        <x:f>COUNTIFS('Unit details'!$B$2015:$B$2015,$A1180,'Unit details'!$V$2015:$V$2015,$A1180&amp;" — "&amp;$B1180,'Unit details'!$H$2015:$H$2015,"Uncertain")</x:f>
        <x:v>1</x:v>
      </x:c>
      <x:c r="L1180" s="15" t="str">
        <x:v>Identified from current advertising; named scheme does not itself establish any exact number of vacant units.</x:v>
      </x:c>
      <x:c r="M1180" s="15" t="str">
        <x:v>https://ayerscruiks.search-prop.com/properties/332196-totman-house-totman-close-brook-road-industrial-estate-rayleigh</x:v>
      </x:c>
      <x:c r="N1180" s="15" t="str"/>
    </x:row>
    <x:row r="1181" ht="62" customHeight="1">
      <x:c r="A1181" s="15" t="str">
        <x:v>Rickmansworth</x:v>
      </x:c>
      <x:c r="B1181" s="15" t="str">
        <x:v>Maple Cross Trade City</x:v>
      </x:c>
      <x:c r="C1181" s="15" t="str">
        <x:v>Maple Cross</x:v>
      </x:c>
      <x:c r="D1181" s="14" t="n">
        <x:v>2580</x:v>
      </x:c>
      <x:c r="E1181" s="30" t="str">
        <x:v>Nearby</x:v>
      </x:c>
      <x:c r="F1181" s="30" t="str">
        <x:v>Estate / grouped industrial area</x:v>
      </x:c>
      <x:c r="G1181" s="14" t="n">
        <x:f>COUNTIFS('Unit details'!$B$2016:$B$2018,$A1181,'Unit details'!$V$2016:$V$2018,$A1181&amp;" — "&amp;$B1181,'Unit details'!$H$2016:$H$2018,"Current",'Unit details'!$E$2016:$E$2018,"Town")</x:f>
        <x:v>0</x:v>
      </x:c>
      <x:c r="H1181" s="14" t="n">
        <x:f>COUNTIFS('Unit details'!$B$2016:$B$2018,$A1181,'Unit details'!$V$2016:$V$2018,$A1181&amp;" — "&amp;$B1181,'Unit details'!$H$2016:$H$2018,"Current",'Unit details'!$E$2016:$E$2018,"Nearby")</x:f>
        <x:v>0</x:v>
      </x:c>
      <x:c r="I1181" s="14" t="n">
        <x:f>COUNTIFS('Unit details'!$B$2016:$B$2018,$A1181,'Unit details'!$V$2016:$V$2018,$A1181&amp;" — "&amp;$B1181,'Unit details'!$H$2016:$H$2018,"Current")</x:f>
        <x:v>0</x:v>
      </x:c>
      <x:c r="J1181" s="14" t="n">
        <x:f>SUMIFS('Unit details'!$Y$2016:$Y$2018,'Unit details'!$B$2016:$B$2018,$A1181,'Unit details'!$V$2016:$V$2018,$A1181&amp;" — "&amp;$B1181,'Unit details'!$H$2016:$H$2018,"Future")</x:f>
        <x:v>3</x:v>
      </x:c>
      <x:c r="K1181" s="14" t="n">
        <x:f>COUNTIFS('Unit details'!$B$2016:$B$2018,$A1181,'Unit details'!$V$2016:$V$2018,$A1181&amp;" — "&amp;$B1181,'Unit details'!$H$2016:$H$2018,"Uncertain")</x:f>
        <x:v>0</x:v>
      </x:c>
      <x:c r="L1181" s="15" t="str">
        <x:v>Identified from current advertising; named scheme does not itself establish any exact number of vacant units. Further unit-specific sources are in Unit details.</x:v>
      </x:c>
      <x:c r="M1181" s="15" t="str">
        <x:v>https://www.rightmove.co.uk/properties/773380280692833#/?channel=COM_LET</x:v>
      </x:c>
      <x:c r="N1181" s="15" t="str">
        <x:v>https://www.rightmove.co.uk/properties/773376661010976#/?channel=COM_LET
https://www.rightmove.co.uk/properties/773376904344593#/?channel=COM_LET</x:v>
      </x:c>
    </x:row>
    <x:row r="1182" ht="42" customHeight="1">
      <x:c r="A1182" s="15" t="str">
        <x:v>Rickmansworth</x:v>
      </x:c>
      <x:c r="B1182" s="15" t="str">
        <x:v>Standalone / estate not named</x:v>
      </x:c>
      <x:c r="C1182" s="15" t="str">
        <x:v>Maple Cross</x:v>
      </x:c>
      <x:c r="D1182" s="14" t="n">
        <x:v>2580</x:v>
      </x:c>
      <x:c r="E1182" s="30" t="str">
        <x:v>Nearby</x:v>
      </x:c>
      <x:c r="F1182" s="30" t="str">
        <x:v>Standalone / other premises</x:v>
      </x:c>
      <x:c r="G1182" s="14" t="n">
        <x:f>COUNTIFS('Unit details'!$B$2019:$B$2025,$A1182,'Unit details'!$V$2019:$V$2025,$A1182&amp;" — "&amp;$B1182,'Unit details'!$H$2019:$H$2025,"Current",'Unit details'!$E$2019:$E$2025,"Town")</x:f>
        <x:v>1</x:v>
      </x:c>
      <x:c r="H1182" s="14" t="n">
        <x:f>COUNTIFS('Unit details'!$B$2019:$B$2025,$A1182,'Unit details'!$V$2019:$V$2025,$A1182&amp;" — "&amp;$B1182,'Unit details'!$H$2019:$H$2025,"Current",'Unit details'!$E$2019:$E$2025,"Nearby")</x:f>
        <x:v>6</x:v>
      </x:c>
      <x:c r="I1182" s="14" t="n">
        <x:f>COUNTIFS('Unit details'!$B$2019:$B$2025,$A1182,'Unit details'!$V$2019:$V$2025,$A1182&amp;" — "&amp;$B1182,'Unit details'!$H$2019:$H$2025,"Current")</x:f>
        <x:v>7</x:v>
      </x:c>
      <x:c r="J1182" s="14" t="n">
        <x:f>SUMIFS('Unit details'!$Y$2019:$Y$2025,'Unit details'!$B$2019:$B$2025,$A1182,'Unit details'!$V$2019:$V$2025,$A1182&amp;" — "&amp;$B1182,'Unit details'!$H$2019:$H$2025,"Future")</x:f>
        <x:v>0</x:v>
      </x:c>
      <x:c r="K1182" s="14" t="n">
        <x:f>COUNTIFS('Unit details'!$B$2019:$B$2025,$A1182,'Unit details'!$V$2019:$V$2025,$A1182&amp;" — "&amp;$B1182,'Unit details'!$H$2019:$H$2025,"Uncertain")</x:f>
        <x:v>0</x:v>
      </x:c>
      <x:c r="L1182" s="15" t="str">
        <x:v>Identified from marketing. Estate inventory is a minimum of evidenced named areas, not a council stock census.</x:v>
      </x:c>
      <x:c r="M1182" s="15" t="str">
        <x:v>https://www.zoopla.co.uk/to-rent/commercial/details/74026149/</x:v>
      </x:c>
      <x:c r="N1182" s="15" t="str">
        <x:v>https://www.rightmove.co.uk/properties/773403477511584#/?channel=COM_LET</x:v>
      </x:c>
    </x:row>
    <x:row r="1183" ht="42" customHeight="1">
      <x:c r="A1183" s="15" t="str">
        <x:v>Rickmansworth</x:v>
      </x:c>
      <x:c r="B1183" s="15" t="str">
        <x:v>Standalone: Unit 1, Bassett Park, Denham Way, Maple Cross, Rickmansworth, WD3 9XD</x:v>
      </x:c>
      <x:c r="C1183" s="15" t="str">
        <x:v>Maple Cross</x:v>
      </x:c>
      <x:c r="D1183" s="14" t="n">
        <x:v>2580</x:v>
      </x:c>
      <x:c r="E1183" s="30" t="str">
        <x:v>Nearby</x:v>
      </x:c>
      <x:c r="F1183" s="30" t="str">
        <x:v>Standalone / other premises</x:v>
      </x:c>
      <x:c r="G1183" s="14" t="n">
        <x:f>COUNTIFS('Unit details'!$B$4039:$B$4039,$A1183,'Unit details'!$V$4039:$V$4039,$A1183&amp;" — "&amp;$B1183,'Unit details'!$H$4039:$H$4039,"Current",'Unit details'!$E$4039:$E$4039,"Town")</x:f>
        <x:v>0</x:v>
      </x:c>
      <x:c r="H1183" s="14" t="n">
        <x:f>COUNTIFS('Unit details'!$B$4039:$B$4039,$A1183,'Unit details'!$V$4039:$V$4039,$A1183&amp;" — "&amp;$B1183,'Unit details'!$H$4039:$H$4039,"Current",'Unit details'!$E$4039:$E$4039,"Nearby")</x:f>
        <x:v>0</x:v>
      </x:c>
      <x:c r="I1183" s="14" t="n">
        <x:f>COUNTIFS('Unit details'!$B$4039:$B$4039,$A1183,'Unit details'!$V$4039:$V$4039,$A1183&amp;" — "&amp;$B1183,'Unit details'!$H$4039:$H$4039,"Current")</x:f>
        <x:v>0</x:v>
      </x:c>
      <x:c r="J1183" s="14" t="n">
        <x:f>SUMIFS('Unit details'!$Y$4039:$Y$4039,'Unit details'!$B$4039:$B$4039,$A1183,'Unit details'!$V$4039:$V$4039,$A1183&amp;" — "&amp;$B1183,'Unit details'!$H$4039:$H$4039,"Future")</x:f>
        <x:v>0</x:v>
      </x:c>
      <x:c r="K1183" s="14" t="n">
        <x:f>COUNTIFS('Unit details'!$B$4039:$B$4039,$A1183,'Unit details'!$V$4039:$V$4039,$A1183&amp;" — "&amp;$B1183,'Unit details'!$H$4039:$H$4039,"Uncertain")</x:f>
        <x:v>0</x:v>
      </x:c>
      <x:c r="L1183" s="15" t="str">
        <x:v>Identified from current advertising; named scheme does not itself establish any exact number of vacant units.</x:v>
      </x:c>
      <x:c r="M1183" s="15" t="str">
        <x:v>https://www.zoopla.co.uk/to-rent/commercial/details/74026149/</x:v>
      </x:c>
      <x:c r="N1183" s="15" t="str">
        <x:v>https://www.rightmove.co.uk/properties/773403477511584#/?channel=COM_LET</x:v>
      </x:c>
    </x:row>
    <x:row r="1184" ht="42" customHeight="1">
      <x:c r="A1184" s="15" t="str">
        <x:v>Rickmansworth</x:v>
      </x:c>
      <x:c r="B1184" s="15" t="str">
        <x:v>Standalone: Unit 2, Bassett Park, Denham Way, Maple Cross, Rickmansworth, WD3 9XD</x:v>
      </x:c>
      <x:c r="C1184" s="15" t="str">
        <x:v>Maple Cross</x:v>
      </x:c>
      <x:c r="D1184" s="14" t="n">
        <x:v>2580</x:v>
      </x:c>
      <x:c r="E1184" s="30" t="str">
        <x:v>Nearby</x:v>
      </x:c>
      <x:c r="F1184" s="30" t="str">
        <x:v>Standalone / other premises</x:v>
      </x:c>
      <x:c r="G1184" s="14" t="n">
        <x:f>COUNTIFS('Unit details'!$B$4039:$B$4039,$A1184,'Unit details'!$V$4039:$V$4039,$A1184&amp;" — "&amp;$B1184,'Unit details'!$H$4039:$H$4039,"Current",'Unit details'!$E$4039:$E$4039,"Town")</x:f>
        <x:v>0</x:v>
      </x:c>
      <x:c r="H1184" s="14" t="n">
        <x:f>COUNTIFS('Unit details'!$B$4039:$B$4039,$A1184,'Unit details'!$V$4039:$V$4039,$A1184&amp;" — "&amp;$B1184,'Unit details'!$H$4039:$H$4039,"Current",'Unit details'!$E$4039:$E$4039,"Nearby")</x:f>
        <x:v>0</x:v>
      </x:c>
      <x:c r="I1184" s="14" t="n">
        <x:f>COUNTIFS('Unit details'!$B$4039:$B$4039,$A1184,'Unit details'!$V$4039:$V$4039,$A1184&amp;" — "&amp;$B1184,'Unit details'!$H$4039:$H$4039,"Current")</x:f>
        <x:v>0</x:v>
      </x:c>
      <x:c r="J1184" s="14" t="n">
        <x:f>SUMIFS('Unit details'!$Y$4039:$Y$4039,'Unit details'!$B$4039:$B$4039,$A1184,'Unit details'!$V$4039:$V$4039,$A1184&amp;" — "&amp;$B1184,'Unit details'!$H$4039:$H$4039,"Future")</x:f>
        <x:v>0</x:v>
      </x:c>
      <x:c r="K1184" s="14" t="n">
        <x:f>COUNTIFS('Unit details'!$B$4039:$B$4039,$A1184,'Unit details'!$V$4039:$V$4039,$A1184&amp;" — "&amp;$B1184,'Unit details'!$H$4039:$H$4039,"Uncertain")</x:f>
        <x:v>0</x:v>
      </x:c>
      <x:c r="L1184" s="15" t="str">
        <x:v>Identified from current advertising; named scheme does not itself establish any exact number of vacant units.</x:v>
      </x:c>
      <x:c r="M1184" s="15" t="str">
        <x:v>https://www.zoopla.co.uk/to-rent/commercial/details/74026353/</x:v>
      </x:c>
      <x:c r="N1184" s="15" t="str">
        <x:v>https://www.rightmove.co.uk/properties/773403481573489#/?channel=COM_LET</x:v>
      </x:c>
    </x:row>
    <x:row r="1185" ht="42" customHeight="1">
      <x:c r="A1185" s="15" t="str">
        <x:v>Rickmansworth</x:v>
      </x:c>
      <x:c r="B1185" s="15" t="str">
        <x:v>Standalone: Unit 3, Bassett Park, Denham Way, Maple Cross, Rickmansworth, WD3 9XD</x:v>
      </x:c>
      <x:c r="C1185" s="15" t="str">
        <x:v>Maple Cross</x:v>
      </x:c>
      <x:c r="D1185" s="14" t="n">
        <x:v>2580</x:v>
      </x:c>
      <x:c r="E1185" s="30" t="str">
        <x:v>Nearby</x:v>
      </x:c>
      <x:c r="F1185" s="30" t="str">
        <x:v>Standalone / other premises</x:v>
      </x:c>
      <x:c r="G1185" s="14" t="n">
        <x:f>COUNTIFS('Unit details'!$B$4039:$B$4039,$A1185,'Unit details'!$V$4039:$V$4039,$A1185&amp;" — "&amp;$B1185,'Unit details'!$H$4039:$H$4039,"Current",'Unit details'!$E$4039:$E$4039,"Town")</x:f>
        <x:v>0</x:v>
      </x:c>
      <x:c r="H1185" s="14" t="n">
        <x:f>COUNTIFS('Unit details'!$B$4039:$B$4039,$A1185,'Unit details'!$V$4039:$V$4039,$A1185&amp;" — "&amp;$B1185,'Unit details'!$H$4039:$H$4039,"Current",'Unit details'!$E$4039:$E$4039,"Nearby")</x:f>
        <x:v>0</x:v>
      </x:c>
      <x:c r="I1185" s="14" t="n">
        <x:f>COUNTIFS('Unit details'!$B$4039:$B$4039,$A1185,'Unit details'!$V$4039:$V$4039,$A1185&amp;" — "&amp;$B1185,'Unit details'!$H$4039:$H$4039,"Current")</x:f>
        <x:v>0</x:v>
      </x:c>
      <x:c r="J1185" s="14" t="n">
        <x:f>SUMIFS('Unit details'!$Y$4039:$Y$4039,'Unit details'!$B$4039:$B$4039,$A1185,'Unit details'!$V$4039:$V$4039,$A1185&amp;" — "&amp;$B1185,'Unit details'!$H$4039:$H$4039,"Future")</x:f>
        <x:v>0</x:v>
      </x:c>
      <x:c r="K1185" s="14" t="n">
        <x:f>COUNTIFS('Unit details'!$B$4039:$B$4039,$A1185,'Unit details'!$V$4039:$V$4039,$A1185&amp;" — "&amp;$B1185,'Unit details'!$H$4039:$H$4039,"Uncertain")</x:f>
        <x:v>0</x:v>
      </x:c>
      <x:c r="L1185" s="15" t="str">
        <x:v>Identified from current advertising; named scheme does not itself establish any exact number of vacant units.</x:v>
      </x:c>
      <x:c r="M1185" s="15" t="str">
        <x:v>https://www.zoopla.co.uk/to-rent/commercial/details/74026506/</x:v>
      </x:c>
      <x:c r="N1185" s="15" t="str">
        <x:v>https://www.rightmove.co.uk/properties/773403487862480#/?channel=COM_LET</x:v>
      </x:c>
    </x:row>
    <x:row r="1186" ht="42" customHeight="1">
      <x:c r="A1186" s="15" t="str">
        <x:v>Rickmansworth</x:v>
      </x:c>
      <x:c r="B1186" s="15" t="str">
        <x:v>Standalone: Unit 4, Bassett Park, Denham Way, Maple Cross, Rickmansworth, WD3 9XD</x:v>
      </x:c>
      <x:c r="C1186" s="15" t="str">
        <x:v>Maple Cross</x:v>
      </x:c>
      <x:c r="D1186" s="14" t="n">
        <x:v>2580</x:v>
      </x:c>
      <x:c r="E1186" s="30" t="str">
        <x:v>Nearby</x:v>
      </x:c>
      <x:c r="F1186" s="30" t="str">
        <x:v>Standalone / other premises</x:v>
      </x:c>
      <x:c r="G1186" s="14" t="n">
        <x:f>COUNTIFS('Unit details'!$B$4039:$B$4039,$A1186,'Unit details'!$V$4039:$V$4039,$A1186&amp;" — "&amp;$B1186,'Unit details'!$H$4039:$H$4039,"Current",'Unit details'!$E$4039:$E$4039,"Town")</x:f>
        <x:v>0</x:v>
      </x:c>
      <x:c r="H1186" s="14" t="n">
        <x:f>COUNTIFS('Unit details'!$B$4039:$B$4039,$A1186,'Unit details'!$V$4039:$V$4039,$A1186&amp;" — "&amp;$B1186,'Unit details'!$H$4039:$H$4039,"Current",'Unit details'!$E$4039:$E$4039,"Nearby")</x:f>
        <x:v>0</x:v>
      </x:c>
      <x:c r="I1186" s="14" t="n">
        <x:f>COUNTIFS('Unit details'!$B$4039:$B$4039,$A1186,'Unit details'!$V$4039:$V$4039,$A1186&amp;" — "&amp;$B1186,'Unit details'!$H$4039:$H$4039,"Current")</x:f>
        <x:v>0</x:v>
      </x:c>
      <x:c r="J1186" s="14" t="n">
        <x:f>SUMIFS('Unit details'!$Y$4039:$Y$4039,'Unit details'!$B$4039:$B$4039,$A1186,'Unit details'!$V$4039:$V$4039,$A1186&amp;" — "&amp;$B1186,'Unit details'!$H$4039:$H$4039,"Future")</x:f>
        <x:v>0</x:v>
      </x:c>
      <x:c r="K1186" s="14" t="n">
        <x:f>COUNTIFS('Unit details'!$B$4039:$B$4039,$A1186,'Unit details'!$V$4039:$V$4039,$A1186&amp;" — "&amp;$B1186,'Unit details'!$H$4039:$H$4039,"Uncertain")</x:f>
        <x:v>0</x:v>
      </x:c>
      <x:c r="L1186" s="15" t="str">
        <x:v>Identified from current advertising; named scheme does not itself establish any exact number of vacant units.</x:v>
      </x:c>
      <x:c r="M1186" s="15" t="str">
        <x:v>https://www.zoopla.co.uk/to-rent/commercial/details/74027084/</x:v>
      </x:c>
      <x:c r="N1186" s="15" t="str">
        <x:v>https://www.rightmove.co.uk/properties/773403498328448#/?channel=COM_LET</x:v>
      </x:c>
    </x:row>
    <x:row r="1187" ht="42" customHeight="1">
      <x:c r="A1187" s="15" t="str">
        <x:v>Rickmansworth</x:v>
      </x:c>
      <x:c r="B1187" s="15" t="str">
        <x:v>Standalone: Unit 5, Bassett Park, Denham Way, Maple Cross, Rickmansworth WD3</x:v>
      </x:c>
      <x:c r="C1187" s="15" t="str">
        <x:v>Maple Cross</x:v>
      </x:c>
      <x:c r="D1187" s="14" t="n">
        <x:v>2580</x:v>
      </x:c>
      <x:c r="E1187" s="30" t="str">
        <x:v>Nearby</x:v>
      </x:c>
      <x:c r="F1187" s="30" t="str">
        <x:v>Standalone / other premises</x:v>
      </x:c>
      <x:c r="G1187" s="14" t="n">
        <x:f>COUNTIFS('Unit details'!$B$4039:$B$4039,$A1187,'Unit details'!$V$4039:$V$4039,$A1187&amp;" — "&amp;$B1187,'Unit details'!$H$4039:$H$4039,"Current",'Unit details'!$E$4039:$E$4039,"Town")</x:f>
        <x:v>0</x:v>
      </x:c>
      <x:c r="H1187" s="14" t="n">
        <x:f>COUNTIFS('Unit details'!$B$4039:$B$4039,$A1187,'Unit details'!$V$4039:$V$4039,$A1187&amp;" — "&amp;$B1187,'Unit details'!$H$4039:$H$4039,"Current",'Unit details'!$E$4039:$E$4039,"Nearby")</x:f>
        <x:v>0</x:v>
      </x:c>
      <x:c r="I1187" s="14" t="n">
        <x:f>COUNTIFS('Unit details'!$B$4039:$B$4039,$A1187,'Unit details'!$V$4039:$V$4039,$A1187&amp;" — "&amp;$B1187,'Unit details'!$H$4039:$H$4039,"Current")</x:f>
        <x:v>0</x:v>
      </x:c>
      <x:c r="J1187" s="14" t="n">
        <x:f>SUMIFS('Unit details'!$Y$4039:$Y$4039,'Unit details'!$B$4039:$B$4039,$A1187,'Unit details'!$V$4039:$V$4039,$A1187&amp;" — "&amp;$B1187,'Unit details'!$H$4039:$H$4039,"Future")</x:f>
        <x:v>0</x:v>
      </x:c>
      <x:c r="K1187" s="14" t="n">
        <x:f>COUNTIFS('Unit details'!$B$4039:$B$4039,$A1187,'Unit details'!$V$4039:$V$4039,$A1187&amp;" — "&amp;$B1187,'Unit details'!$H$4039:$H$4039,"Uncertain")</x:f>
        <x:v>0</x:v>
      </x:c>
      <x:c r="L1187" s="15" t="str">
        <x:v>Identified from current advertising; named scheme does not itself establish any exact number of vacant units.</x:v>
      </x:c>
      <x:c r="M1187" s="15" t="str">
        <x:v>https://www.zoopla.co.uk/to-rent/commercial/details/74027302/</x:v>
      </x:c>
      <x:c r="N1187" s="15" t="str">
        <x:v>https://www.rightmove.co.uk/properties/773403523518048#/?channel=COM_LET</x:v>
      </x:c>
    </x:row>
    <x:row r="1188" ht="42" customHeight="1">
      <x:c r="A1188" s="15" t="str">
        <x:v>Rickmansworth</x:v>
      </x:c>
      <x:c r="B1188" s="15" t="str">
        <x:v>Standalone: Unit 6, Bassett Park, Denham Way, Maple Cross, Rickmansworth, WD3 9XD</x:v>
      </x:c>
      <x:c r="C1188" s="15" t="str">
        <x:v>Maple Cross</x:v>
      </x:c>
      <x:c r="D1188" s="14" t="n">
        <x:v>2580</x:v>
      </x:c>
      <x:c r="E1188" s="30" t="str">
        <x:v>Nearby</x:v>
      </x:c>
      <x:c r="F1188" s="30" t="str">
        <x:v>Standalone / other premises</x:v>
      </x:c>
      <x:c r="G1188" s="14" t="n">
        <x:f>COUNTIFS('Unit details'!$B$4039:$B$4039,$A1188,'Unit details'!$V$4039:$V$4039,$A1188&amp;" — "&amp;$B1188,'Unit details'!$H$4039:$H$4039,"Current",'Unit details'!$E$4039:$E$4039,"Town")</x:f>
        <x:v>0</x:v>
      </x:c>
      <x:c r="H1188" s="14" t="n">
        <x:f>COUNTIFS('Unit details'!$B$4039:$B$4039,$A1188,'Unit details'!$V$4039:$V$4039,$A1188&amp;" — "&amp;$B1188,'Unit details'!$H$4039:$H$4039,"Current",'Unit details'!$E$4039:$E$4039,"Nearby")</x:f>
        <x:v>0</x:v>
      </x:c>
      <x:c r="I1188" s="14" t="n">
        <x:f>COUNTIFS('Unit details'!$B$4039:$B$4039,$A1188,'Unit details'!$V$4039:$V$4039,$A1188&amp;" — "&amp;$B1188,'Unit details'!$H$4039:$H$4039,"Current")</x:f>
        <x:v>0</x:v>
      </x:c>
      <x:c r="J1188" s="14" t="n">
        <x:f>SUMIFS('Unit details'!$Y$4039:$Y$4039,'Unit details'!$B$4039:$B$4039,$A1188,'Unit details'!$V$4039:$V$4039,$A1188&amp;" — "&amp;$B1188,'Unit details'!$H$4039:$H$4039,"Future")</x:f>
        <x:v>0</x:v>
      </x:c>
      <x:c r="K1188" s="14" t="n">
        <x:f>COUNTIFS('Unit details'!$B$4039:$B$4039,$A1188,'Unit details'!$V$4039:$V$4039,$A1188&amp;" — "&amp;$B1188,'Unit details'!$H$4039:$H$4039,"Uncertain")</x:f>
        <x:v>0</x:v>
      </x:c>
      <x:c r="L1188" s="15" t="str">
        <x:v>Identified from current advertising; named scheme does not itself establish any exact number of vacant units.</x:v>
      </x:c>
      <x:c r="M1188" s="15" t="str">
        <x:v>https://www.zoopla.co.uk/to-rent/commercial/details/74027509/</x:v>
      </x:c>
      <x:c r="N1188" s="15" t="str">
        <x:v>https://www.rightmove.co.uk/properties/773403527623168#/?channel=COM_LET</x:v>
      </x:c>
    </x:row>
    <x:row r="1189" ht="49" customHeight="1">
      <x:c r="A1189" s="15" t="str">
        <x:v>Rickmansworth</x:v>
      </x:c>
      <x:c r="B1189" s="15" t="str">
        <x:v>Standalone: Unit B2, Church Wharf, Rickmansworth WD3</x:v>
      </x:c>
      <x:c r="C1189" s="15" t="str">
        <x:v>Rickmansworth</x:v>
      </x:c>
      <x:c r="D1189" s="14" t="n">
        <x:v>26290</x:v>
      </x:c>
      <x:c r="E1189" s="30" t="str">
        <x:v>Town</x:v>
      </x:c>
      <x:c r="F1189" s="30" t="str">
        <x:v>Standalone / other premises</x:v>
      </x:c>
      <x:c r="G1189" s="14" t="n">
        <x:f>COUNTIFS('Unit details'!$B$4039:$B$4039,$A1189,'Unit details'!$V$4039:$V$4039,$A1189&amp;" — "&amp;$B1189,'Unit details'!$H$4039:$H$4039,"Current",'Unit details'!$E$4039:$E$4039,"Town")</x:f>
        <x:v>0</x:v>
      </x:c>
      <x:c r="H1189" s="14" t="n">
        <x:f>COUNTIFS('Unit details'!$B$4039:$B$4039,$A1189,'Unit details'!$V$4039:$V$4039,$A1189&amp;" — "&amp;$B1189,'Unit details'!$H$4039:$H$4039,"Current",'Unit details'!$E$4039:$E$4039,"Nearby")</x:f>
        <x:v>0</x:v>
      </x:c>
      <x:c r="I1189" s="14" t="n">
        <x:f>COUNTIFS('Unit details'!$B$4039:$B$4039,$A1189,'Unit details'!$V$4039:$V$4039,$A1189&amp;" — "&amp;$B1189,'Unit details'!$H$4039:$H$4039,"Current")</x:f>
        <x:v>0</x:v>
      </x:c>
      <x:c r="J1189" s="14" t="n">
        <x:f>SUMIFS('Unit details'!$Y$4039:$Y$4039,'Unit details'!$B$4039:$B$4039,$A1189,'Unit details'!$V$4039:$V$4039,$A1189&amp;" — "&amp;$B1189,'Unit details'!$H$4039:$H$4039,"Future")</x:f>
        <x:v>0</x:v>
      </x:c>
      <x:c r="K1189" s="14" t="n">
        <x:f>COUNTIFS('Unit details'!$B$4039:$B$4039,$A1189,'Unit details'!$V$4039:$V$4039,$A1189&amp;" — "&amp;$B1189,'Unit details'!$H$4039:$H$4039,"Uncertain")</x:f>
        <x:v>0</x:v>
      </x:c>
      <x:c r="L1189" s="15" t="str">
        <x:v>Identified from current advertising; named scheme does not itself establish any exact number of vacant units.</x:v>
      </x:c>
      <x:c r="M1189" s="15" t="str">
        <x:v>https://www.zoopla.co.uk/to-rent/commercial/details/69541913/</x:v>
      </x:c>
      <x:c r="N1189" s="15" t="str">
        <x:v>https://www.rightmove.co.uk/properties/773350884997953#/?channel=COM_LET
https://stimpsons.co.uk/property/287325/</x:v>
      </x:c>
    </x:row>
    <x:row r="1190" ht="42" customHeight="1">
      <x:c r="A1190" s="15" t="str">
        <x:v>South Ockendon</x:v>
      </x:c>
      <x:c r="B1190" s="15" t="str">
        <x:v>Standalone / estate not named</x:v>
      </x:c>
      <x:c r="C1190" s="15" t="str">
        <x:v>Aveley</x:v>
      </x:c>
      <x:c r="D1190" s="14" t="n">
        <x:v>9360</x:v>
      </x:c>
      <x:c r="E1190" s="30" t="str">
        <x:v>Nearby</x:v>
      </x:c>
      <x:c r="F1190" s="30" t="str">
        <x:v>Standalone / other premises</x:v>
      </x:c>
      <x:c r="G1190" s="14" t="n">
        <x:f>COUNTIFS('Unit details'!$B$2026:$B$2026,$A1190,'Unit details'!$V$2026:$V$2026,$A1190&amp;" — "&amp;$B1190,'Unit details'!$H$2026:$H$2026,"Current",'Unit details'!$E$2026:$E$2026,"Town")</x:f>
        <x:v>0</x:v>
      </x:c>
      <x:c r="H1190" s="14" t="n">
        <x:f>COUNTIFS('Unit details'!$B$2026:$B$2026,$A1190,'Unit details'!$V$2026:$V$2026,$A1190&amp;" — "&amp;$B1190,'Unit details'!$H$2026:$H$2026,"Current",'Unit details'!$E$2026:$E$2026,"Nearby")</x:f>
        <x:v>0</x:v>
      </x:c>
      <x:c r="I1190" s="14" t="n">
        <x:f>COUNTIFS('Unit details'!$B$2026:$B$2026,$A1190,'Unit details'!$V$2026:$V$2026,$A1190&amp;" — "&amp;$B1190,'Unit details'!$H$2026:$H$2026,"Current")</x:f>
        <x:v>0</x:v>
      </x:c>
      <x:c r="J1190" s="14" t="n">
        <x:f>SUMIFS('Unit details'!$Y$2026:$Y$2026,'Unit details'!$B$2026:$B$2026,$A1190,'Unit details'!$V$2026:$V$2026,$A1190&amp;" — "&amp;$B1190,'Unit details'!$H$2026:$H$2026,"Future")</x:f>
        <x:v>1</x:v>
      </x:c>
      <x:c r="K1190" s="14" t="n">
        <x:f>COUNTIFS('Unit details'!$B$2026:$B$2026,$A1190,'Unit details'!$V$2026:$V$2026,$A1190&amp;" — "&amp;$B1190,'Unit details'!$H$2026:$H$2026,"Uncertain")</x:f>
        <x:v>0</x:v>
      </x:c>
      <x:c r="L1190" s="15" t="str">
        <x:v>Identified from marketing. Estate inventory is a minimum of evidenced named areas, not a council stock census.</x:v>
      </x:c>
      <x:c r="M1190" s="15" t="str">
        <x:v>https://www.zoopla.co.uk/to-rent/commercial/details/74279807/</x:v>
      </x:c>
      <x:c r="N1190" s="15" t="str">
        <x:v>https://www.rightmove.co.uk/properties/775267927222657#/?channel=COM_LET</x:v>
      </x:c>
    </x:row>
    <x:row r="1191" ht="42" customHeight="1">
      <x:c r="A1191" s="15" t="str">
        <x:v>South Ockendon</x:v>
      </x:c>
      <x:c r="B1191" s="15" t="str">
        <x:v>Standalone: Unit 1, Aveley House, Arcany Road, South Ockendon, Essex, RM15 5SX</x:v>
      </x:c>
      <x:c r="C1191" s="15" t="str">
        <x:v>Aveley</x:v>
      </x:c>
      <x:c r="D1191" s="14" t="n">
        <x:v>9360</x:v>
      </x:c>
      <x:c r="E1191" s="30" t="str">
        <x:v>Nearby</x:v>
      </x:c>
      <x:c r="F1191" s="30" t="str">
        <x:v>Standalone / other premises</x:v>
      </x:c>
      <x:c r="G1191" s="14" t="n">
        <x:f>COUNTIFS('Unit details'!$B$4039:$B$4039,$A1191,'Unit details'!$V$4039:$V$4039,$A1191&amp;" — "&amp;$B1191,'Unit details'!$H$4039:$H$4039,"Current",'Unit details'!$E$4039:$E$4039,"Town")</x:f>
        <x:v>0</x:v>
      </x:c>
      <x:c r="H1191" s="14" t="n">
        <x:f>COUNTIFS('Unit details'!$B$4039:$B$4039,$A1191,'Unit details'!$V$4039:$V$4039,$A1191&amp;" — "&amp;$B1191,'Unit details'!$H$4039:$H$4039,"Current",'Unit details'!$E$4039:$E$4039,"Nearby")</x:f>
        <x:v>0</x:v>
      </x:c>
      <x:c r="I1191" s="14" t="n">
        <x:f>COUNTIFS('Unit details'!$B$4039:$B$4039,$A1191,'Unit details'!$V$4039:$V$4039,$A1191&amp;" — "&amp;$B1191,'Unit details'!$H$4039:$H$4039,"Current")</x:f>
        <x:v>0</x:v>
      </x:c>
      <x:c r="J1191" s="14" t="n">
        <x:f>SUMIFS('Unit details'!$Y$4039:$Y$4039,'Unit details'!$B$4039:$B$4039,$A1191,'Unit details'!$V$4039:$V$4039,$A1191&amp;" — "&amp;$B1191,'Unit details'!$H$4039:$H$4039,"Future")</x:f>
        <x:v>0</x:v>
      </x:c>
      <x:c r="K1191" s="14" t="n">
        <x:f>COUNTIFS('Unit details'!$B$4039:$B$4039,$A1191,'Unit details'!$V$4039:$V$4039,$A1191&amp;" — "&amp;$B1191,'Unit details'!$H$4039:$H$4039,"Uncertain")</x:f>
        <x:v>0</x:v>
      </x:c>
      <x:c r="L1191" s="15" t="str">
        <x:v>Identified from current advertising; named scheme does not itself establish any exact number of vacant units.</x:v>
      </x:c>
      <x:c r="M1191" s="15" t="str">
        <x:v>https://www.zoopla.co.uk/to-rent/commercial/details/74279807/</x:v>
      </x:c>
      <x:c r="N1191" s="15" t="str">
        <x:v>https://www.rightmove.co.uk/properties/775267927222657#/?channel=COM_LET</x:v>
      </x:c>
    </x:row>
    <x:row r="1192" ht="49" customHeight="1">
      <x:c r="A1192" s="15" t="str">
        <x:v>Southend-on-Sea</x:v>
      </x:c>
      <x:c r="B1192" s="15" t="str">
        <x:v>Airport Business Park</x:v>
      </x:c>
      <x:c r="C1192" s="15" t="str">
        <x:v>Rochford</x:v>
      </x:c>
      <x:c r="D1192" s="14" t="n">
        <x:v>12615</x:v>
      </x:c>
      <x:c r="E1192" s="30" t="str">
        <x:v>Nearby</x:v>
      </x:c>
      <x:c r="F1192" s="30" t="str">
        <x:v>Estate / grouped industrial area</x:v>
      </x:c>
      <x:c r="G1192" s="14" t="n">
        <x:f>COUNTIFS('Unit details'!$B$4039:$B$4039,$A1192,'Unit details'!$V$4039:$V$4039,$A1192&amp;" — "&amp;$B1192,'Unit details'!$H$4039:$H$4039,"Current",'Unit details'!$E$4039:$E$4039,"Town")</x:f>
        <x:v>0</x:v>
      </x:c>
      <x:c r="H1192" s="14" t="n">
        <x:f>COUNTIFS('Unit details'!$B$4039:$B$4039,$A1192,'Unit details'!$V$4039:$V$4039,$A1192&amp;" — "&amp;$B1192,'Unit details'!$H$4039:$H$4039,"Current",'Unit details'!$E$4039:$E$4039,"Nearby")</x:f>
        <x:v>0</x:v>
      </x:c>
      <x:c r="I1192" s="14" t="n">
        <x:f>COUNTIFS('Unit details'!$B$4039:$B$4039,$A1192,'Unit details'!$V$4039:$V$4039,$A1192&amp;" — "&amp;$B1192,'Unit details'!$H$4039:$H$4039,"Current")</x:f>
        <x:v>0</x:v>
      </x:c>
      <x:c r="J1192" s="14" t="n">
        <x:f>SUMIFS('Unit details'!$Y$4039:$Y$4039,'Unit details'!$B$4039:$B$4039,$A1192,'Unit details'!$V$4039:$V$4039,$A1192&amp;" — "&amp;$B1192,'Unit details'!$H$4039:$H$4039,"Future")</x:f>
        <x:v>0</x:v>
      </x:c>
      <x:c r="K1192" s="14" t="n">
        <x:f>COUNTIFS('Unit details'!$B$4039:$B$4039,$A1192,'Unit details'!$V$4039:$V$4039,$A1192&amp;" — "&amp;$B1192,'Unit details'!$H$4039:$H$4039,"Uncertain")</x:f>
        <x:v>0</x:v>
      </x:c>
      <x:c r="L1192" s="15" t="str">
        <x:v>Identified from current advertising; named scheme does not itself establish any exact number of vacant units. Further unit-specific sources are in Unit details.</x:v>
      </x:c>
      <x:c r="M1192" s="15" t="str">
        <x:v>https://www.zoopla.co.uk/to-rent/commercial/details/74435098/</x:v>
      </x:c>
      <x:c r="N1192" s="15" t="str">
        <x:v>https://www.zoopla.co.uk/to-rent/commercial/details/57224369/
https://www.rightmove.co.uk/properties/760713436630752#/?channel=COM_LET</x:v>
      </x:c>
    </x:row>
    <x:row r="1193" ht="42" customHeight="1">
      <x:c r="A1193" s="15" t="str">
        <x:v>Southend-on-Sea</x:v>
      </x:c>
      <x:c r="B1193" s="15" t="str">
        <x:v>Standalone / estate not named</x:v>
      </x:c>
      <x:c r="C1193" s="15" t="str">
        <x:v>Rochford</x:v>
      </x:c>
      <x:c r="D1193" s="14" t="n">
        <x:v>12615</x:v>
      </x:c>
      <x:c r="E1193" s="30" t="str">
        <x:v>Nearby</x:v>
      </x:c>
      <x:c r="F1193" s="30" t="str">
        <x:v>Standalone / other premises</x:v>
      </x:c>
      <x:c r="G1193" s="14" t="n">
        <x:f>COUNTIFS('Unit details'!$B$2027:$B$2056,$A1193,'Unit details'!$V$2027:$V$2056,$A1193&amp;" — "&amp;$B1193,'Unit details'!$H$2027:$H$2056,"Current",'Unit details'!$E$2027:$E$2056,"Town")</x:f>
        <x:v>17</x:v>
      </x:c>
      <x:c r="H1193" s="14" t="n">
        <x:f>COUNTIFS('Unit details'!$B$2027:$B$2056,$A1193,'Unit details'!$V$2027:$V$2056,$A1193&amp;" — "&amp;$B1193,'Unit details'!$H$2027:$H$2056,"Current",'Unit details'!$E$2027:$E$2056,"Nearby")</x:f>
        <x:v>1</x:v>
      </x:c>
      <x:c r="I1193" s="14" t="n">
        <x:f>COUNTIFS('Unit details'!$B$2027:$B$2056,$A1193,'Unit details'!$V$2027:$V$2056,$A1193&amp;" — "&amp;$B1193,'Unit details'!$H$2027:$H$2056,"Current")</x:f>
        <x:v>18</x:v>
      </x:c>
      <x:c r="J1193" s="14" t="n">
        <x:f>SUMIFS('Unit details'!$Y$2027:$Y$2056,'Unit details'!$B$2027:$B$2056,$A1193,'Unit details'!$V$2027:$V$2056,$A1193&amp;" — "&amp;$B1193,'Unit details'!$H$2027:$H$2056,"Future")</x:f>
        <x:v>3</x:v>
      </x:c>
      <x:c r="K1193" s="14" t="n">
        <x:f>COUNTIFS('Unit details'!$B$2027:$B$2056,$A1193,'Unit details'!$V$2027:$V$2056,$A1193&amp;" — "&amp;$B1193,'Unit details'!$H$2027:$H$2056,"Uncertain")</x:f>
        <x:v>6</x:v>
      </x:c>
      <x:c r="L1193" s="15" t="str">
        <x:v>Identified from marketing. Estate inventory is a minimum of evidenced named areas, not a council stock census.</x:v>
      </x:c>
      <x:c r="M1193" s="15" t="str">
        <x:v>https://ayerscruiks.search-prop.com/properties/378755-43-purdeys-way-rochford</x:v>
      </x:c>
      <x:c r="N1193" s="15" t="str"/>
    </x:row>
    <x:row r="1194" ht="42" customHeight="1">
      <x:c r="A1194" s="15" t="str">
        <x:v>Southend-on-Sea</x:v>
      </x:c>
      <x:c r="B1194" s="15" t="str">
        <x:v>Standalone: 43 Purdeys Way, Rochford</x:v>
      </x:c>
      <x:c r="C1194" s="15" t="str">
        <x:v>Rochford</x:v>
      </x:c>
      <x:c r="D1194" s="14" t="n">
        <x:v>12615</x:v>
      </x:c>
      <x:c r="E1194" s="30" t="str">
        <x:v>Nearby</x:v>
      </x:c>
      <x:c r="F1194" s="30" t="str">
        <x:v>Standalone / other premises</x:v>
      </x:c>
      <x:c r="G1194" s="14" t="n">
        <x:f>COUNTIFS('Unit details'!$B$4039:$B$4039,$A1194,'Unit details'!$V$4039:$V$4039,$A1194&amp;" — "&amp;$B1194,'Unit details'!$H$4039:$H$4039,"Current",'Unit details'!$E$4039:$E$4039,"Town")</x:f>
        <x:v>0</x:v>
      </x:c>
      <x:c r="H1194" s="14" t="n">
        <x:f>COUNTIFS('Unit details'!$B$4039:$B$4039,$A1194,'Unit details'!$V$4039:$V$4039,$A1194&amp;" — "&amp;$B1194,'Unit details'!$H$4039:$H$4039,"Current",'Unit details'!$E$4039:$E$4039,"Nearby")</x:f>
        <x:v>0</x:v>
      </x:c>
      <x:c r="I1194" s="14" t="n">
        <x:f>COUNTIFS('Unit details'!$B$4039:$B$4039,$A1194,'Unit details'!$V$4039:$V$4039,$A1194&amp;" — "&amp;$B1194,'Unit details'!$H$4039:$H$4039,"Current")</x:f>
        <x:v>0</x:v>
      </x:c>
      <x:c r="J1194" s="14" t="n">
        <x:f>SUMIFS('Unit details'!$Y$4039:$Y$4039,'Unit details'!$B$4039:$B$4039,$A1194,'Unit details'!$V$4039:$V$4039,$A1194&amp;" — "&amp;$B1194,'Unit details'!$H$4039:$H$4039,"Future")</x:f>
        <x:v>0</x:v>
      </x:c>
      <x:c r="K1194" s="14" t="n">
        <x:f>COUNTIFS('Unit details'!$B$4039:$B$4039,$A1194,'Unit details'!$V$4039:$V$4039,$A1194&amp;" — "&amp;$B1194,'Unit details'!$H$4039:$H$4039,"Uncertain")</x:f>
        <x:v>0</x:v>
      </x:c>
      <x:c r="L1194" s="15" t="str">
        <x:v>Identified from current advertising; named scheme does not itself establish any exact number of vacant units.</x:v>
      </x:c>
      <x:c r="M1194" s="15" t="str">
        <x:v>https://ayerscruiks.search-prop.com/properties/378755-43-purdeys-way-rochford</x:v>
      </x:c>
      <x:c r="N1194" s="15" t="str"/>
    </x:row>
    <x:row r="1195" ht="42" customHeight="1">
      <x:c r="A1195" s="15" t="str">
        <x:v>Southend-on-Sea</x:v>
      </x:c>
      <x:c r="B1195" s="15" t="str">
        <x:v>Standalone: Rochford</x:v>
      </x:c>
      <x:c r="C1195" s="15" t="str">
        <x:v>Rochford</x:v>
      </x:c>
      <x:c r="D1195" s="14" t="n">
        <x:v>12615</x:v>
      </x:c>
      <x:c r="E1195" s="30" t="str">
        <x:v>Nearby</x:v>
      </x:c>
      <x:c r="F1195" s="30" t="str">
        <x:v>Standalone / other premises</x:v>
      </x:c>
      <x:c r="G1195" s="14" t="n">
        <x:f>COUNTIFS('Unit details'!$B$4039:$B$4039,$A1195,'Unit details'!$V$4039:$V$4039,$A1195&amp;" — "&amp;$B1195,'Unit details'!$H$4039:$H$4039,"Current",'Unit details'!$E$4039:$E$4039,"Town")</x:f>
        <x:v>0</x:v>
      </x:c>
      <x:c r="H1195" s="14" t="n">
        <x:f>COUNTIFS('Unit details'!$B$4039:$B$4039,$A1195,'Unit details'!$V$4039:$V$4039,$A1195&amp;" — "&amp;$B1195,'Unit details'!$H$4039:$H$4039,"Current",'Unit details'!$E$4039:$E$4039,"Nearby")</x:f>
        <x:v>0</x:v>
      </x:c>
      <x:c r="I1195" s="14" t="n">
        <x:f>COUNTIFS('Unit details'!$B$4039:$B$4039,$A1195,'Unit details'!$V$4039:$V$4039,$A1195&amp;" — "&amp;$B1195,'Unit details'!$H$4039:$H$4039,"Current")</x:f>
        <x:v>0</x:v>
      </x:c>
      <x:c r="J1195" s="14" t="n">
        <x:f>SUMIFS('Unit details'!$Y$4039:$Y$4039,'Unit details'!$B$4039:$B$4039,$A1195,'Unit details'!$V$4039:$V$4039,$A1195&amp;" — "&amp;$B1195,'Unit details'!$H$4039:$H$4039,"Future")</x:f>
        <x:v>0</x:v>
      </x:c>
      <x:c r="K1195" s="14" t="n">
        <x:f>COUNTIFS('Unit details'!$B$4039:$B$4039,$A1195,'Unit details'!$V$4039:$V$4039,$A1195&amp;" — "&amp;$B1195,'Unit details'!$H$4039:$H$4039,"Uncertain")</x:f>
        <x:v>0</x:v>
      </x:c>
      <x:c r="L1195" s="15" t="str">
        <x:v>Identified from current advertising; named scheme does not itself establish any exact number of vacant units.</x:v>
      </x:c>
      <x:c r="M1195" s="15" t="str">
        <x:v>https://www.rightmove.co.uk/properties/94019820#/?channel=COM_LET</x:v>
      </x:c>
      <x:c r="N1195" s="15" t="str">
        <x:v>https://www.rightmove.co.uk/properties/94593372#/?channel=COM_LET</x:v>
      </x:c>
    </x:row>
    <x:row r="1196" ht="62" customHeight="1">
      <x:c r="A1196" s="15" t="str">
        <x:v>Southend-on-Sea</x:v>
      </x:c>
      <x:c r="B1196" s="15" t="str">
        <x:v>Standalone: Unit 4, 8 Purdeys Way, Rochford, SS4 1NE</x:v>
      </x:c>
      <x:c r="C1196" s="15" t="str">
        <x:v>Rochford</x:v>
      </x:c>
      <x:c r="D1196" s="14" t="n">
        <x:v>12615</x:v>
      </x:c>
      <x:c r="E1196" s="30" t="str">
        <x:v>Nearby</x:v>
      </x:c>
      <x:c r="F1196" s="30" t="str">
        <x:v>Standalone / other premises</x:v>
      </x:c>
      <x:c r="G1196" s="14" t="n">
        <x:f>COUNTIFS('Unit details'!$B$4039:$B$4039,$A1196,'Unit details'!$V$4039:$V$4039,$A1196&amp;" — "&amp;$B1196,'Unit details'!$H$4039:$H$4039,"Current",'Unit details'!$E$4039:$E$4039,"Town")</x:f>
        <x:v>0</x:v>
      </x:c>
      <x:c r="H1196" s="14" t="n">
        <x:f>COUNTIFS('Unit details'!$B$4039:$B$4039,$A1196,'Unit details'!$V$4039:$V$4039,$A1196&amp;" — "&amp;$B1196,'Unit details'!$H$4039:$H$4039,"Current",'Unit details'!$E$4039:$E$4039,"Nearby")</x:f>
        <x:v>0</x:v>
      </x:c>
      <x:c r="I1196" s="14" t="n">
        <x:f>COUNTIFS('Unit details'!$B$4039:$B$4039,$A1196,'Unit details'!$V$4039:$V$4039,$A1196&amp;" — "&amp;$B1196,'Unit details'!$H$4039:$H$4039,"Current")</x:f>
        <x:v>0</x:v>
      </x:c>
      <x:c r="J1196" s="14" t="n">
        <x:f>SUMIFS('Unit details'!$Y$4039:$Y$4039,'Unit details'!$B$4039:$B$4039,$A1196,'Unit details'!$V$4039:$V$4039,$A1196&amp;" — "&amp;$B1196,'Unit details'!$H$4039:$H$4039,"Future")</x:f>
        <x:v>0</x:v>
      </x:c>
      <x:c r="K1196" s="14" t="n">
        <x:f>COUNTIFS('Unit details'!$B$4039:$B$4039,$A1196,'Unit details'!$V$4039:$V$4039,$A1196&amp;" — "&amp;$B1196,'Unit details'!$H$4039:$H$4039,"Uncertain")</x:f>
        <x:v>0</x:v>
      </x:c>
      <x:c r="L1196" s="15" t="str">
        <x:v>Identified from current advertising; named scheme does not itself establish any exact number of vacant units.</x:v>
      </x:c>
      <x:c r="M1196" s="15" t="str">
        <x:v>https://www.zoopla.co.uk/to-rent/commercial/details/71973896/</x:v>
      </x:c>
      <x:c r="N1196" s="15" t="str">
        <x:v>https://www.rightmove.co.uk/properties/773371506392128#/?channel=COM_LET
https://ayerscruiks.search-prop.com/properties/346179-unit-4-8-purdeys-way-rochford</x:v>
      </x:c>
    </x:row>
    <x:row r="1197" ht="62" customHeight="1">
      <x:c r="A1197" s="15" t="str">
        <x:v>Southend-on-Sea</x:v>
      </x:c>
      <x:c r="B1197" s="15" t="str">
        <x:v>Priory Industrial Estate</x:v>
      </x:c>
      <x:c r="C1197" s="15" t="str">
        <x:v>Southend-on-Sea</x:v>
      </x:c>
      <x:c r="D1197" s="14" t="n">
        <x:v>182305</x:v>
      </x:c>
      <x:c r="E1197" s="30" t="str">
        <x:v>Town</x:v>
      </x:c>
      <x:c r="F1197" s="30" t="str">
        <x:v>Estate / grouped industrial area</x:v>
      </x:c>
      <x:c r="G1197" s="14" t="n">
        <x:f>COUNTIFS('Unit details'!$B$2030:$B$2032,$A1197,'Unit details'!$V$2030:$V$2032,$A1197&amp;" — "&amp;$B1197,'Unit details'!$H$2030:$H$2032,"Current",'Unit details'!$E$2030:$E$2032,"Town")</x:f>
        <x:v>2</x:v>
      </x:c>
      <x:c r="H1197" s="14" t="n">
        <x:f>COUNTIFS('Unit details'!$B$2030:$B$2032,$A1197,'Unit details'!$V$2030:$V$2032,$A1197&amp;" — "&amp;$B1197,'Unit details'!$H$2030:$H$2032,"Current",'Unit details'!$E$2030:$E$2032,"Nearby")</x:f>
        <x:v>0</x:v>
      </x:c>
      <x:c r="I1197" s="14" t="n">
        <x:f>COUNTIFS('Unit details'!$B$2030:$B$2032,$A1197,'Unit details'!$V$2030:$V$2032,$A1197&amp;" — "&amp;$B1197,'Unit details'!$H$2030:$H$2032,"Current")</x:f>
        <x:v>2</x:v>
      </x:c>
      <x:c r="J1197" s="14" t="n">
        <x:f>SUMIFS('Unit details'!$Y$2030:$Y$2032,'Unit details'!$B$2030:$B$2032,$A1197,'Unit details'!$V$2030:$V$2032,$A1197&amp;" — "&amp;$B1197,'Unit details'!$H$2030:$H$2032,"Future")</x:f>
        <x:v>0</x:v>
      </x:c>
      <x:c r="K1197" s="14" t="n">
        <x:f>COUNTIFS('Unit details'!$B$2030:$B$2032,$A1197,'Unit details'!$V$2030:$V$2032,$A1197&amp;" — "&amp;$B1197,'Unit details'!$H$2030:$H$2032,"Uncertain")</x:f>
        <x:v>1</x:v>
      </x:c>
      <x:c r="L1197" s="15" t="str">
        <x:v>Identified from current advertising; named scheme does not itself establish any exact number of vacant units. Further unit-specific sources are in Unit details.</x:v>
      </x:c>
      <x:c r="M1197" s="15" t="str">
        <x:v>https://www.zoopla.co.uk/to-rent/commercial/details/73844195/</x:v>
      </x:c>
      <x:c r="N1197" s="15" t="str">
        <x:v>https://www.rightmove.co.uk/properties/773400153306096#/?channel=COM_LET
https://ayerscruiks.search-prop.com/properties/384693-unit-15-priory-industrial-estate-southend-on-sea</x:v>
      </x:c>
    </x:row>
    <x:row r="1198" ht="42" customHeight="1">
      <x:c r="A1198" s="15" t="str">
        <x:v>Southend-on-Sea</x:v>
      </x:c>
      <x:c r="B1198" s="15" t="str">
        <x:v>Standalone: 12 Faraday Road, Leigh-on-Sea</x:v>
      </x:c>
      <x:c r="C1198" s="15" t="str">
        <x:v>Southend-on-Sea</x:v>
      </x:c>
      <x:c r="D1198" s="14" t="n">
        <x:v>182305</x:v>
      </x:c>
      <x:c r="E1198" s="30" t="str">
        <x:v>Town</x:v>
      </x:c>
      <x:c r="F1198" s="30" t="str">
        <x:v>Standalone / other premises</x:v>
      </x:c>
      <x:c r="G1198" s="14" t="n">
        <x:f>COUNTIFS('Unit details'!$B$4039:$B$4039,$A1198,'Unit details'!$V$4039:$V$4039,$A1198&amp;" — "&amp;$B1198,'Unit details'!$H$4039:$H$4039,"Current",'Unit details'!$E$4039:$E$4039,"Town")</x:f>
        <x:v>0</x:v>
      </x:c>
      <x:c r="H1198" s="14" t="n">
        <x:f>COUNTIFS('Unit details'!$B$4039:$B$4039,$A1198,'Unit details'!$V$4039:$V$4039,$A1198&amp;" — "&amp;$B1198,'Unit details'!$H$4039:$H$4039,"Current",'Unit details'!$E$4039:$E$4039,"Nearby")</x:f>
        <x:v>0</x:v>
      </x:c>
      <x:c r="I1198" s="14" t="n">
        <x:f>COUNTIFS('Unit details'!$B$4039:$B$4039,$A1198,'Unit details'!$V$4039:$V$4039,$A1198&amp;" — "&amp;$B1198,'Unit details'!$H$4039:$H$4039,"Current")</x:f>
        <x:v>0</x:v>
      </x:c>
      <x:c r="J1198" s="14" t="n">
        <x:f>SUMIFS('Unit details'!$Y$4039:$Y$4039,'Unit details'!$B$4039:$B$4039,$A1198,'Unit details'!$V$4039:$V$4039,$A1198&amp;" — "&amp;$B1198,'Unit details'!$H$4039:$H$4039,"Future")</x:f>
        <x:v>0</x:v>
      </x:c>
      <x:c r="K1198" s="14" t="n">
        <x:f>COUNTIFS('Unit details'!$B$4039:$B$4039,$A1198,'Unit details'!$V$4039:$V$4039,$A1198&amp;" — "&amp;$B1198,'Unit details'!$H$4039:$H$4039,"Uncertain")</x:f>
        <x:v>0</x:v>
      </x:c>
      <x:c r="L1198" s="15" t="str">
        <x:v>Identified from current advertising; named scheme does not itself establish any exact number of vacant units.</x:v>
      </x:c>
      <x:c r="M1198" s="15" t="str">
        <x:v>https://ayerscruiks.search-prop.com/properties/136658-12-faraday-road-leigh-on-sea</x:v>
      </x:c>
      <x:c r="N1198" s="15" t="str"/>
    </x:row>
    <x:row r="1199" ht="62" customHeight="1">
      <x:c r="A1199" s="15" t="str">
        <x:v>Southend-on-Sea</x:v>
      </x:c>
      <x:c r="B1199" s="15" t="str">
        <x:v>Standalone: 15 Imperial Park, Towerfield Road, Southend-on-Sea, SS3 9QT</x:v>
      </x:c>
      <x:c r="C1199" s="15" t="str">
        <x:v>Southend-on-Sea</x:v>
      </x:c>
      <x:c r="D1199" s="14" t="n">
        <x:v>182305</x:v>
      </x:c>
      <x:c r="E1199" s="30" t="str">
        <x:v>Town</x:v>
      </x:c>
      <x:c r="F1199" s="30" t="str">
        <x:v>Standalone / other premises</x:v>
      </x:c>
      <x:c r="G1199" s="14" t="n">
        <x:f>COUNTIFS('Unit details'!$B$4039:$B$4039,$A1199,'Unit details'!$V$4039:$V$4039,$A1199&amp;" — "&amp;$B1199,'Unit details'!$H$4039:$H$4039,"Current",'Unit details'!$E$4039:$E$4039,"Town")</x:f>
        <x:v>0</x:v>
      </x:c>
      <x:c r="H1199" s="14" t="n">
        <x:f>COUNTIFS('Unit details'!$B$4039:$B$4039,$A1199,'Unit details'!$V$4039:$V$4039,$A1199&amp;" — "&amp;$B1199,'Unit details'!$H$4039:$H$4039,"Current",'Unit details'!$E$4039:$E$4039,"Nearby")</x:f>
        <x:v>0</x:v>
      </x:c>
      <x:c r="I1199" s="14" t="n">
        <x:f>COUNTIFS('Unit details'!$B$4039:$B$4039,$A1199,'Unit details'!$V$4039:$V$4039,$A1199&amp;" — "&amp;$B1199,'Unit details'!$H$4039:$H$4039,"Current")</x:f>
        <x:v>0</x:v>
      </x:c>
      <x:c r="J1199" s="14" t="n">
        <x:f>SUMIFS('Unit details'!$Y$4039:$Y$4039,'Unit details'!$B$4039:$B$4039,$A1199,'Unit details'!$V$4039:$V$4039,$A1199&amp;" — "&amp;$B1199,'Unit details'!$H$4039:$H$4039,"Future")</x:f>
        <x:v>0</x:v>
      </x:c>
      <x:c r="K1199" s="14" t="n">
        <x:f>COUNTIFS('Unit details'!$B$4039:$B$4039,$A1199,'Unit details'!$V$4039:$V$4039,$A1199&amp;" — "&amp;$B1199,'Unit details'!$H$4039:$H$4039,"Uncertain")</x:f>
        <x:v>0</x:v>
      </x:c>
      <x:c r="L1199" s="15" t="str">
        <x:v>Identified from current advertising; named scheme does not itself establish any exact number of vacant units.</x:v>
      </x:c>
      <x:c r="M1199" s="15" t="str">
        <x:v>https://www.zoopla.co.uk/to-rent/commercial/details/74174345/</x:v>
      </x:c>
      <x:c r="N1199" s="15" t="str">
        <x:v>https://www.rightmove.co.uk/properties/773406293853296#/?channel=COM_LET
https://ayerscruiks.search-prop.com/properties/398957-15-imperial-park-southend-on-sea</x:v>
      </x:c>
    </x:row>
    <x:row r="1200" ht="42" customHeight="1">
      <x:c r="A1200" s="15" t="str">
        <x:v>Southend-on-Sea</x:v>
      </x:c>
      <x:c r="B1200" s="15" t="str">
        <x:v>Standalone: 16 Robert Leonard Industrial Site, Southend-on-Sea</x:v>
      </x:c>
      <x:c r="C1200" s="15" t="str">
        <x:v>Southend-on-Sea</x:v>
      </x:c>
      <x:c r="D1200" s="14" t="n">
        <x:v>182305</x:v>
      </x:c>
      <x:c r="E1200" s="30" t="str">
        <x:v>Town</x:v>
      </x:c>
      <x:c r="F1200" s="30" t="str">
        <x:v>Standalone / other premises</x:v>
      </x:c>
      <x:c r="G1200" s="14" t="n">
        <x:f>COUNTIFS('Unit details'!$B$4039:$B$4039,$A1200,'Unit details'!$V$4039:$V$4039,$A1200&amp;" — "&amp;$B1200,'Unit details'!$H$4039:$H$4039,"Current",'Unit details'!$E$4039:$E$4039,"Town")</x:f>
        <x:v>0</x:v>
      </x:c>
      <x:c r="H1200" s="14" t="n">
        <x:f>COUNTIFS('Unit details'!$B$4039:$B$4039,$A1200,'Unit details'!$V$4039:$V$4039,$A1200&amp;" — "&amp;$B1200,'Unit details'!$H$4039:$H$4039,"Current",'Unit details'!$E$4039:$E$4039,"Nearby")</x:f>
        <x:v>0</x:v>
      </x:c>
      <x:c r="I1200" s="14" t="n">
        <x:f>COUNTIFS('Unit details'!$B$4039:$B$4039,$A1200,'Unit details'!$V$4039:$V$4039,$A1200&amp;" — "&amp;$B1200,'Unit details'!$H$4039:$H$4039,"Current")</x:f>
        <x:v>0</x:v>
      </x:c>
      <x:c r="J1200" s="14" t="n">
        <x:f>SUMIFS('Unit details'!$Y$4039:$Y$4039,'Unit details'!$B$4039:$B$4039,$A1200,'Unit details'!$V$4039:$V$4039,$A1200&amp;" — "&amp;$B1200,'Unit details'!$H$4039:$H$4039,"Future")</x:f>
        <x:v>0</x:v>
      </x:c>
      <x:c r="K1200" s="14" t="n">
        <x:f>COUNTIFS('Unit details'!$B$4039:$B$4039,$A1200,'Unit details'!$V$4039:$V$4039,$A1200&amp;" — "&amp;$B1200,'Unit details'!$H$4039:$H$4039,"Uncertain")</x:f>
        <x:v>0</x:v>
      </x:c>
      <x:c r="L1200" s="15" t="str">
        <x:v>Identified from current advertising; named scheme does not itself establish any exact number of vacant units.</x:v>
      </x:c>
      <x:c r="M1200" s="15" t="str">
        <x:v>https://ayerscruiks.search-prop.com/properties/356337-16-robert-leonard-industrial-site-southend-on-sea</x:v>
      </x:c>
      <x:c r="N1200" s="15" t="str"/>
    </x:row>
    <x:row r="1201" ht="62" customHeight="1">
      <x:c r="A1201" s="15" t="str">
        <x:v>Southend-on-Sea</x:v>
      </x:c>
      <x:c r="B1201" s="15" t="str">
        <x:v>Standalone: 17 The Vanguards, Vanguard Way, Southend-on-Sea, SS3 9QJ</x:v>
      </x:c>
      <x:c r="C1201" s="15" t="str">
        <x:v>Southend-on-Sea</x:v>
      </x:c>
      <x:c r="D1201" s="14" t="n">
        <x:v>182305</x:v>
      </x:c>
      <x:c r="E1201" s="30" t="str">
        <x:v>Town</x:v>
      </x:c>
      <x:c r="F1201" s="30" t="str">
        <x:v>Standalone / other premises</x:v>
      </x:c>
      <x:c r="G1201" s="14" t="n">
        <x:f>COUNTIFS('Unit details'!$B$4039:$B$4039,$A1201,'Unit details'!$V$4039:$V$4039,$A1201&amp;" — "&amp;$B1201,'Unit details'!$H$4039:$H$4039,"Current",'Unit details'!$E$4039:$E$4039,"Town")</x:f>
        <x:v>0</x:v>
      </x:c>
      <x:c r="H1201" s="14" t="n">
        <x:f>COUNTIFS('Unit details'!$B$4039:$B$4039,$A1201,'Unit details'!$V$4039:$V$4039,$A1201&amp;" — "&amp;$B1201,'Unit details'!$H$4039:$H$4039,"Current",'Unit details'!$E$4039:$E$4039,"Nearby")</x:f>
        <x:v>0</x:v>
      </x:c>
      <x:c r="I1201" s="14" t="n">
        <x:f>COUNTIFS('Unit details'!$B$4039:$B$4039,$A1201,'Unit details'!$V$4039:$V$4039,$A1201&amp;" — "&amp;$B1201,'Unit details'!$H$4039:$H$4039,"Current")</x:f>
        <x:v>0</x:v>
      </x:c>
      <x:c r="J1201" s="14" t="n">
        <x:f>SUMIFS('Unit details'!$Y$4039:$Y$4039,'Unit details'!$B$4039:$B$4039,$A1201,'Unit details'!$V$4039:$V$4039,$A1201&amp;" — "&amp;$B1201,'Unit details'!$H$4039:$H$4039,"Future")</x:f>
        <x:v>0</x:v>
      </x:c>
      <x:c r="K1201" s="14" t="n">
        <x:f>COUNTIFS('Unit details'!$B$4039:$B$4039,$A1201,'Unit details'!$V$4039:$V$4039,$A1201&amp;" — "&amp;$B1201,'Unit details'!$H$4039:$H$4039,"Uncertain")</x:f>
        <x:v>0</x:v>
      </x:c>
      <x:c r="L1201" s="15" t="str">
        <x:v>Identified from current advertising; named scheme does not itself establish any exact number of vacant units.</x:v>
      </x:c>
      <x:c r="M1201" s="15" t="str">
        <x:v>https://www.zoopla.co.uk/to-rent/commercial/details/74364294/</x:v>
      </x:c>
      <x:c r="N1201" s="15" t="str">
        <x:v>https://www.rightmove.co.uk/properties/777233541881985#/?channel=COM_LET
https://ayerscruiks.search-prop.com/properties/406223-17-the-vanguards-southend-on-sea</x:v>
      </x:c>
    </x:row>
    <x:row r="1202" ht="62" customHeight="1">
      <x:c r="A1202" s="15" t="str">
        <x:v>Southend-on-Sea</x:v>
      </x:c>
      <x:c r="B1202" s="15" t="str">
        <x:v>Standalone: 18 Towerfield Road, Shoeburyness, Southend-on-Sea, SS3 9QE</x:v>
      </x:c>
      <x:c r="C1202" s="15" t="str">
        <x:v>Southend-on-Sea</x:v>
      </x:c>
      <x:c r="D1202" s="14" t="n">
        <x:v>182305</x:v>
      </x:c>
      <x:c r="E1202" s="30" t="str">
        <x:v>Town</x:v>
      </x:c>
      <x:c r="F1202" s="30" t="str">
        <x:v>Standalone / other premises</x:v>
      </x:c>
      <x:c r="G1202" s="14" t="n">
        <x:f>COUNTIFS('Unit details'!$B$4039:$B$4039,$A1202,'Unit details'!$V$4039:$V$4039,$A1202&amp;" — "&amp;$B1202,'Unit details'!$H$4039:$H$4039,"Current",'Unit details'!$E$4039:$E$4039,"Town")</x:f>
        <x:v>0</x:v>
      </x:c>
      <x:c r="H1202" s="14" t="n">
        <x:f>COUNTIFS('Unit details'!$B$4039:$B$4039,$A1202,'Unit details'!$V$4039:$V$4039,$A1202&amp;" — "&amp;$B1202,'Unit details'!$H$4039:$H$4039,"Current",'Unit details'!$E$4039:$E$4039,"Nearby")</x:f>
        <x:v>0</x:v>
      </x:c>
      <x:c r="I1202" s="14" t="n">
        <x:f>COUNTIFS('Unit details'!$B$4039:$B$4039,$A1202,'Unit details'!$V$4039:$V$4039,$A1202&amp;" — "&amp;$B1202,'Unit details'!$H$4039:$H$4039,"Current")</x:f>
        <x:v>0</x:v>
      </x:c>
      <x:c r="J1202" s="14" t="n">
        <x:f>SUMIFS('Unit details'!$Y$4039:$Y$4039,'Unit details'!$B$4039:$B$4039,$A1202,'Unit details'!$V$4039:$V$4039,$A1202&amp;" — "&amp;$B1202,'Unit details'!$H$4039:$H$4039,"Future")</x:f>
        <x:v>0</x:v>
      </x:c>
      <x:c r="K1202" s="14" t="n">
        <x:f>COUNTIFS('Unit details'!$B$4039:$B$4039,$A1202,'Unit details'!$V$4039:$V$4039,$A1202&amp;" — "&amp;$B1202,'Unit details'!$H$4039:$H$4039,"Uncertain")</x:f>
        <x:v>0</x:v>
      </x:c>
      <x:c r="L1202" s="15" t="str">
        <x:v>Identified from current advertising; named scheme does not itself establish any exact number of vacant units.</x:v>
      </x:c>
      <x:c r="M1202" s="15" t="str">
        <x:v>https://www.zoopla.co.uk/to-rent/commercial/details/72721734/</x:v>
      </x:c>
      <x:c r="N1202" s="15" t="str">
        <x:v>https://www.rightmove.co.uk/properties/773380796752784#/?channel=COM_LET
https://ayerscruiks.search-prop.com/properties/355140-18-towerfield-road-southend-on-sea</x:v>
      </x:c>
    </x:row>
    <x:row r="1203" ht="42" customHeight="1">
      <x:c r="A1203" s="15" t="str">
        <x:v>Southend-on-Sea</x:v>
      </x:c>
      <x:c r="B1203" s="15" t="str">
        <x:v>Standalone: 1A, Prittlewell Street, Southend-on-Sea, SS2 5AL</x:v>
      </x:c>
      <x:c r="C1203" s="15" t="str">
        <x:v>Southend-on-Sea</x:v>
      </x:c>
      <x:c r="D1203" s="14" t="n">
        <x:v>182305</x:v>
      </x:c>
      <x:c r="E1203" s="30" t="str">
        <x:v>Town</x:v>
      </x:c>
      <x:c r="F1203" s="30" t="str">
        <x:v>Standalone / other premises</x:v>
      </x:c>
      <x:c r="G1203" s="14" t="n">
        <x:f>COUNTIFS('Unit details'!$B$4039:$B$4039,$A1203,'Unit details'!$V$4039:$V$4039,$A1203&amp;" — "&amp;$B1203,'Unit details'!$H$4039:$H$4039,"Current",'Unit details'!$E$4039:$E$4039,"Town")</x:f>
        <x:v>0</x:v>
      </x:c>
      <x:c r="H1203" s="14" t="n">
        <x:f>COUNTIFS('Unit details'!$B$4039:$B$4039,$A1203,'Unit details'!$V$4039:$V$4039,$A1203&amp;" — "&amp;$B1203,'Unit details'!$H$4039:$H$4039,"Current",'Unit details'!$E$4039:$E$4039,"Nearby")</x:f>
        <x:v>0</x:v>
      </x:c>
      <x:c r="I1203" s="14" t="n">
        <x:f>COUNTIFS('Unit details'!$B$4039:$B$4039,$A1203,'Unit details'!$V$4039:$V$4039,$A1203&amp;" — "&amp;$B1203,'Unit details'!$H$4039:$H$4039,"Current")</x:f>
        <x:v>0</x:v>
      </x:c>
      <x:c r="J1203" s="14" t="n">
        <x:f>SUMIFS('Unit details'!$Y$4039:$Y$4039,'Unit details'!$B$4039:$B$4039,$A1203,'Unit details'!$V$4039:$V$4039,$A1203&amp;" — "&amp;$B1203,'Unit details'!$H$4039:$H$4039,"Future")</x:f>
        <x:v>0</x:v>
      </x:c>
      <x:c r="K1203" s="14" t="n">
        <x:f>COUNTIFS('Unit details'!$B$4039:$B$4039,$A1203,'Unit details'!$V$4039:$V$4039,$A1203&amp;" — "&amp;$B1203,'Unit details'!$H$4039:$H$4039,"Uncertain")</x:f>
        <x:v>0</x:v>
      </x:c>
      <x:c r="L1203" s="15" t="str">
        <x:v>Identified from current advertising; named scheme does not itself establish any exact number of vacant units.</x:v>
      </x:c>
      <x:c r="M1203" s="15" t="str">
        <x:v>https://www.zoopla.co.uk/to-rent/commercial/details/74480835/</x:v>
      </x:c>
      <x:c r="N1203" s="15" t="str">
        <x:v>https://www.rightmove.co.uk/properties/94188066#/?channel=COM_LET</x:v>
      </x:c>
    </x:row>
    <x:row r="1204" ht="42" customHeight="1">
      <x:c r="A1204" s="15" t="str">
        <x:v>Southend-on-Sea</x:v>
      </x:c>
      <x:c r="B1204" s="15" t="str">
        <x:v>Standalone: 22 Belle Vue Place, Southend-On-Sea, Essex SS1</x:v>
      </x:c>
      <x:c r="C1204" s="15" t="str">
        <x:v>Southend-on-Sea</x:v>
      </x:c>
      <x:c r="D1204" s="14" t="n">
        <x:v>182305</x:v>
      </x:c>
      <x:c r="E1204" s="30" t="str">
        <x:v>Town</x:v>
      </x:c>
      <x:c r="F1204" s="30" t="str">
        <x:v>Standalone / other premises</x:v>
      </x:c>
      <x:c r="G1204" s="14" t="n">
        <x:f>COUNTIFS('Unit details'!$B$4039:$B$4039,$A1204,'Unit details'!$V$4039:$V$4039,$A1204&amp;" — "&amp;$B1204,'Unit details'!$H$4039:$H$4039,"Current",'Unit details'!$E$4039:$E$4039,"Town")</x:f>
        <x:v>0</x:v>
      </x:c>
      <x:c r="H1204" s="14" t="n">
        <x:f>COUNTIFS('Unit details'!$B$4039:$B$4039,$A1204,'Unit details'!$V$4039:$V$4039,$A1204&amp;" — "&amp;$B1204,'Unit details'!$H$4039:$H$4039,"Current",'Unit details'!$E$4039:$E$4039,"Nearby")</x:f>
        <x:v>0</x:v>
      </x:c>
      <x:c r="I1204" s="14" t="n">
        <x:f>COUNTIFS('Unit details'!$B$4039:$B$4039,$A1204,'Unit details'!$V$4039:$V$4039,$A1204&amp;" — "&amp;$B1204,'Unit details'!$H$4039:$H$4039,"Current")</x:f>
        <x:v>0</x:v>
      </x:c>
      <x:c r="J1204" s="14" t="n">
        <x:f>SUMIFS('Unit details'!$Y$4039:$Y$4039,'Unit details'!$B$4039:$B$4039,$A1204,'Unit details'!$V$4039:$V$4039,$A1204&amp;" — "&amp;$B1204,'Unit details'!$H$4039:$H$4039,"Future")</x:f>
        <x:v>0</x:v>
      </x:c>
      <x:c r="K1204" s="14" t="n">
        <x:f>COUNTIFS('Unit details'!$B$4039:$B$4039,$A1204,'Unit details'!$V$4039:$V$4039,$A1204&amp;" — "&amp;$B1204,'Unit details'!$H$4039:$H$4039,"Uncertain")</x:f>
        <x:v>0</x:v>
      </x:c>
      <x:c r="L1204" s="15" t="str">
        <x:v>Identified from current advertising; named scheme does not itself establish any exact number of vacant units.</x:v>
      </x:c>
      <x:c r="M1204" s="15" t="str">
        <x:v>https://www.zoopla.co.uk/to-rent/commercial/details/74414157/</x:v>
      </x:c>
      <x:c r="N1204" s="15" t="str"/>
    </x:row>
    <x:row r="1205" ht="62" customHeight="1">
      <x:c r="A1205" s="15" t="str">
        <x:v>Southend-on-Sea</x:v>
      </x:c>
      <x:c r="B1205" s="15" t="str">
        <x:v>Standalone: 23 Parkside Centre, Potters Way, Southend-on-Sea, SS2 5SJ</x:v>
      </x:c>
      <x:c r="C1205" s="15" t="str">
        <x:v>Southend-on-Sea</x:v>
      </x:c>
      <x:c r="D1205" s="14" t="n">
        <x:v>182305</x:v>
      </x:c>
      <x:c r="E1205" s="30" t="str">
        <x:v>Town</x:v>
      </x:c>
      <x:c r="F1205" s="30" t="str">
        <x:v>Standalone / other premises</x:v>
      </x:c>
      <x:c r="G1205" s="14" t="n">
        <x:f>COUNTIFS('Unit details'!$B$4039:$B$4039,$A1205,'Unit details'!$V$4039:$V$4039,$A1205&amp;" — "&amp;$B1205,'Unit details'!$H$4039:$H$4039,"Current",'Unit details'!$E$4039:$E$4039,"Town")</x:f>
        <x:v>0</x:v>
      </x:c>
      <x:c r="H1205" s="14" t="n">
        <x:f>COUNTIFS('Unit details'!$B$4039:$B$4039,$A1205,'Unit details'!$V$4039:$V$4039,$A1205&amp;" — "&amp;$B1205,'Unit details'!$H$4039:$H$4039,"Current",'Unit details'!$E$4039:$E$4039,"Nearby")</x:f>
        <x:v>0</x:v>
      </x:c>
      <x:c r="I1205" s="14" t="n">
        <x:f>COUNTIFS('Unit details'!$B$4039:$B$4039,$A1205,'Unit details'!$V$4039:$V$4039,$A1205&amp;" — "&amp;$B1205,'Unit details'!$H$4039:$H$4039,"Current")</x:f>
        <x:v>0</x:v>
      </x:c>
      <x:c r="J1205" s="14" t="n">
        <x:f>SUMIFS('Unit details'!$Y$4039:$Y$4039,'Unit details'!$B$4039:$B$4039,$A1205,'Unit details'!$V$4039:$V$4039,$A1205&amp;" — "&amp;$B1205,'Unit details'!$H$4039:$H$4039,"Future")</x:f>
        <x:v>0</x:v>
      </x:c>
      <x:c r="K1205" s="14" t="n">
        <x:f>COUNTIFS('Unit details'!$B$4039:$B$4039,$A1205,'Unit details'!$V$4039:$V$4039,$A1205&amp;" — "&amp;$B1205,'Unit details'!$H$4039:$H$4039,"Uncertain")</x:f>
        <x:v>0</x:v>
      </x:c>
      <x:c r="L1205" s="15" t="str">
        <x:v>Identified from current advertising; named scheme does not itself establish any exact number of vacant units.</x:v>
      </x:c>
      <x:c r="M1205" s="15" t="str">
        <x:v>https://www.zoopla.co.uk/to-rent/commercial/details/73420671/</x:v>
      </x:c>
      <x:c r="N1205" s="15" t="str">
        <x:v>https://www.rightmove.co.uk/properties/773392423193249#/?channel=COM_LET
https://ayerscruiks.search-prop.com/properties/376355-23-parkside-centre-southend-on-sea</x:v>
      </x:c>
    </x:row>
    <x:row r="1206" ht="42" customHeight="1">
      <x:c r="A1206" s="15" t="str">
        <x:v>Southend-on-Sea</x:v>
      </x:c>
      <x:c r="B1206" s="15" t="str">
        <x:v>Standalone: 4B 1st Floor, Company House, Stock Road, Southend-on-Sea, SS2 5QF</x:v>
      </x:c>
      <x:c r="C1206" s="15" t="str">
        <x:v>Southend-on-Sea</x:v>
      </x:c>
      <x:c r="D1206" s="14" t="n">
        <x:v>182305</x:v>
      </x:c>
      <x:c r="E1206" s="30" t="str">
        <x:v>Town</x:v>
      </x:c>
      <x:c r="F1206" s="30" t="str">
        <x:v>Standalone / other premises</x:v>
      </x:c>
      <x:c r="G1206" s="14" t="n">
        <x:f>COUNTIFS('Unit details'!$B$4039:$B$4039,$A1206,'Unit details'!$V$4039:$V$4039,$A1206&amp;" — "&amp;$B1206,'Unit details'!$H$4039:$H$4039,"Current",'Unit details'!$E$4039:$E$4039,"Town")</x:f>
        <x:v>0</x:v>
      </x:c>
      <x:c r="H1206" s="14" t="n">
        <x:f>COUNTIFS('Unit details'!$B$4039:$B$4039,$A1206,'Unit details'!$V$4039:$V$4039,$A1206&amp;" — "&amp;$B1206,'Unit details'!$H$4039:$H$4039,"Current",'Unit details'!$E$4039:$E$4039,"Nearby")</x:f>
        <x:v>0</x:v>
      </x:c>
      <x:c r="I1206" s="14" t="n">
        <x:f>COUNTIFS('Unit details'!$B$4039:$B$4039,$A1206,'Unit details'!$V$4039:$V$4039,$A1206&amp;" — "&amp;$B1206,'Unit details'!$H$4039:$H$4039,"Current")</x:f>
        <x:v>0</x:v>
      </x:c>
      <x:c r="J1206" s="14" t="n">
        <x:f>SUMIFS('Unit details'!$Y$4039:$Y$4039,'Unit details'!$B$4039:$B$4039,$A1206,'Unit details'!$V$4039:$V$4039,$A1206&amp;" — "&amp;$B1206,'Unit details'!$H$4039:$H$4039,"Future")</x:f>
        <x:v>0</x:v>
      </x:c>
      <x:c r="K1206" s="14" t="n">
        <x:f>COUNTIFS('Unit details'!$B$4039:$B$4039,$A1206,'Unit details'!$V$4039:$V$4039,$A1206&amp;" — "&amp;$B1206,'Unit details'!$H$4039:$H$4039,"Uncertain")</x:f>
        <x:v>0</x:v>
      </x:c>
      <x:c r="L1206" s="15" t="str">
        <x:v>Identified from current advertising; named scheme does not itself establish any exact number of vacant units.</x:v>
      </x:c>
      <x:c r="M1206" s="15" t="str">
        <x:v>https://www.zoopla.co.uk/to-rent/commercial/details/74615313/</x:v>
      </x:c>
      <x:c r="N1206" s="15" t="str">
        <x:v>https://www.rightmove.co.uk/properties/94848630#/?channel=COM_LET</x:v>
      </x:c>
    </x:row>
    <x:row r="1207" ht="42" customHeight="1">
      <x:c r="A1207" s="15" t="str">
        <x:v>Southend-on-Sea</x:v>
      </x:c>
      <x:c r="B1207" s="15" t="str">
        <x:v>Standalone: 83 Brunswick Road, Southend-On-Sea SS1</x:v>
      </x:c>
      <x:c r="C1207" s="15" t="str">
        <x:v>Southend-on-Sea</x:v>
      </x:c>
      <x:c r="D1207" s="14" t="n">
        <x:v>182305</x:v>
      </x:c>
      <x:c r="E1207" s="30" t="str">
        <x:v>Town</x:v>
      </x:c>
      <x:c r="F1207" s="30" t="str">
        <x:v>Standalone / other premises</x:v>
      </x:c>
      <x:c r="G1207" s="14" t="n">
        <x:f>COUNTIFS('Unit details'!$B$4039:$B$4039,$A1207,'Unit details'!$V$4039:$V$4039,$A1207&amp;" — "&amp;$B1207,'Unit details'!$H$4039:$H$4039,"Current",'Unit details'!$E$4039:$E$4039,"Town")</x:f>
        <x:v>0</x:v>
      </x:c>
      <x:c r="H1207" s="14" t="n">
        <x:f>COUNTIFS('Unit details'!$B$4039:$B$4039,$A1207,'Unit details'!$V$4039:$V$4039,$A1207&amp;" — "&amp;$B1207,'Unit details'!$H$4039:$H$4039,"Current",'Unit details'!$E$4039:$E$4039,"Nearby")</x:f>
        <x:v>0</x:v>
      </x:c>
      <x:c r="I1207" s="14" t="n">
        <x:f>COUNTIFS('Unit details'!$B$4039:$B$4039,$A1207,'Unit details'!$V$4039:$V$4039,$A1207&amp;" — "&amp;$B1207,'Unit details'!$H$4039:$H$4039,"Current")</x:f>
        <x:v>0</x:v>
      </x:c>
      <x:c r="J1207" s="14" t="n">
        <x:f>SUMIFS('Unit details'!$Y$4039:$Y$4039,'Unit details'!$B$4039:$B$4039,$A1207,'Unit details'!$V$4039:$V$4039,$A1207&amp;" — "&amp;$B1207,'Unit details'!$H$4039:$H$4039,"Future")</x:f>
        <x:v>0</x:v>
      </x:c>
      <x:c r="K1207" s="14" t="n">
        <x:f>COUNTIFS('Unit details'!$B$4039:$B$4039,$A1207,'Unit details'!$V$4039:$V$4039,$A1207&amp;" — "&amp;$B1207,'Unit details'!$H$4039:$H$4039,"Uncertain")</x:f>
        <x:v>0</x:v>
      </x:c>
      <x:c r="L1207" s="15" t="str">
        <x:v>Identified from current advertising; named scheme does not itself establish any exact number of vacant units.</x:v>
      </x:c>
      <x:c r="M1207" s="15" t="str">
        <x:v>https://www.zoopla.co.uk/to-rent/commercial/details/74621045/</x:v>
      </x:c>
      <x:c r="N1207" s="15" t="str">
        <x:v>https://ayerscruiks.search-prop.com/properties/388802-83-brunswick-road-southend-on-sea</x:v>
      </x:c>
    </x:row>
    <x:row r="1208" ht="42" customHeight="1">
      <x:c r="A1208" s="15" t="str">
        <x:v>Southend-on-Sea</x:v>
      </x:c>
      <x:c r="B1208" s="15" t="str">
        <x:v>Standalone: 843 London Road, Westcliff-On-Sea SS0</x:v>
      </x:c>
      <x:c r="C1208" s="15" t="str">
        <x:v>Southend-on-Sea</x:v>
      </x:c>
      <x:c r="D1208" s="14" t="n">
        <x:v>182305</x:v>
      </x:c>
      <x:c r="E1208" s="30" t="str">
        <x:v>Town</x:v>
      </x:c>
      <x:c r="F1208" s="30" t="str">
        <x:v>Standalone / other premises</x:v>
      </x:c>
      <x:c r="G1208" s="14" t="n">
        <x:f>COUNTIFS('Unit details'!$B$4039:$B$4039,$A1208,'Unit details'!$V$4039:$V$4039,$A1208&amp;" — "&amp;$B1208,'Unit details'!$H$4039:$H$4039,"Current",'Unit details'!$E$4039:$E$4039,"Town")</x:f>
        <x:v>0</x:v>
      </x:c>
      <x:c r="H1208" s="14" t="n">
        <x:f>COUNTIFS('Unit details'!$B$4039:$B$4039,$A1208,'Unit details'!$V$4039:$V$4039,$A1208&amp;" — "&amp;$B1208,'Unit details'!$H$4039:$H$4039,"Current",'Unit details'!$E$4039:$E$4039,"Nearby")</x:f>
        <x:v>0</x:v>
      </x:c>
      <x:c r="I1208" s="14" t="n">
        <x:f>COUNTIFS('Unit details'!$B$4039:$B$4039,$A1208,'Unit details'!$V$4039:$V$4039,$A1208&amp;" — "&amp;$B1208,'Unit details'!$H$4039:$H$4039,"Current")</x:f>
        <x:v>0</x:v>
      </x:c>
      <x:c r="J1208" s="14" t="n">
        <x:f>SUMIFS('Unit details'!$Y$4039:$Y$4039,'Unit details'!$B$4039:$B$4039,$A1208,'Unit details'!$V$4039:$V$4039,$A1208&amp;" — "&amp;$B1208,'Unit details'!$H$4039:$H$4039,"Future")</x:f>
        <x:v>0</x:v>
      </x:c>
      <x:c r="K1208" s="14" t="n">
        <x:f>COUNTIFS('Unit details'!$B$4039:$B$4039,$A1208,'Unit details'!$V$4039:$V$4039,$A1208&amp;" — "&amp;$B1208,'Unit details'!$H$4039:$H$4039,"Uncertain")</x:f>
        <x:v>0</x:v>
      </x:c>
      <x:c r="L1208" s="15" t="str">
        <x:v>Identified from current advertising; named scheme does not itself establish any exact number of vacant units.</x:v>
      </x:c>
      <x:c r="M1208" s="15" t="str">
        <x:v>https://www.zoopla.co.uk/to-rent/commercial/details/74392833/</x:v>
      </x:c>
      <x:c r="N1208" s="15" t="str"/>
    </x:row>
    <x:row r="1209" ht="62" customHeight="1">
      <x:c r="A1209" s="15" t="str">
        <x:v>Southend-on-Sea</x:v>
      </x:c>
      <x:c r="B1209" s="15" t="str">
        <x:v>Standalone: Comet way, Southend-On-Sea, SS2 6TR</x:v>
      </x:c>
      <x:c r="C1209" s="15" t="str">
        <x:v>Southend-on-Sea</x:v>
      </x:c>
      <x:c r="D1209" s="14" t="n">
        <x:v>182305</x:v>
      </x:c>
      <x:c r="E1209" s="30" t="str">
        <x:v>Town</x:v>
      </x:c>
      <x:c r="F1209" s="30" t="str">
        <x:v>Standalone / other premises</x:v>
      </x:c>
      <x:c r="G1209" s="14" t="n">
        <x:f>COUNTIFS('Unit details'!$B$4039:$B$4039,$A1209,'Unit details'!$V$4039:$V$4039,$A1209&amp;" — "&amp;$B1209,'Unit details'!$H$4039:$H$4039,"Current",'Unit details'!$E$4039:$E$4039,"Town")</x:f>
        <x:v>0</x:v>
      </x:c>
      <x:c r="H1209" s="14" t="n">
        <x:f>COUNTIFS('Unit details'!$B$4039:$B$4039,$A1209,'Unit details'!$V$4039:$V$4039,$A1209&amp;" — "&amp;$B1209,'Unit details'!$H$4039:$H$4039,"Current",'Unit details'!$E$4039:$E$4039,"Nearby")</x:f>
        <x:v>0</x:v>
      </x:c>
      <x:c r="I1209" s="14" t="n">
        <x:f>COUNTIFS('Unit details'!$B$4039:$B$4039,$A1209,'Unit details'!$V$4039:$V$4039,$A1209&amp;" — "&amp;$B1209,'Unit details'!$H$4039:$H$4039,"Current")</x:f>
        <x:v>0</x:v>
      </x:c>
      <x:c r="J1209" s="14" t="n">
        <x:f>SUMIFS('Unit details'!$Y$4039:$Y$4039,'Unit details'!$B$4039:$B$4039,$A1209,'Unit details'!$V$4039:$V$4039,$A1209&amp;" — "&amp;$B1209,'Unit details'!$H$4039:$H$4039,"Future")</x:f>
        <x:v>0</x:v>
      </x:c>
      <x:c r="K1209" s="14" t="n">
        <x:f>COUNTIFS('Unit details'!$B$4039:$B$4039,$A1209,'Unit details'!$V$4039:$V$4039,$A1209&amp;" — "&amp;$B1209,'Unit details'!$H$4039:$H$4039,"Uncertain")</x:f>
        <x:v>0</x:v>
      </x:c>
      <x:c r="L1209" s="15" t="str">
        <x:v>Identified from current advertising; named scheme does not itself establish any exact number of vacant units.</x:v>
      </x:c>
      <x:c r="M1209" s="15" t="str">
        <x:v>https://www.zoopla.co.uk/to-rent/commercial/details/74420955/</x:v>
      </x:c>
      <x:c r="N1209" s="15" t="str">
        <x:v>https://www.rightmove.co.uk/properties/778322563496497#/?channel=COM_LET
https://ayerscruiks.search-prop.com/properties/352366-comet-way-southend-on-sea</x:v>
      </x:c>
    </x:row>
    <x:row r="1210" ht="42" customHeight="1">
      <x:c r="A1210" s="15" t="str">
        <x:v>Southend-on-Sea</x:v>
      </x:c>
      <x:c r="B1210" s="15" t="str">
        <x:v>Standalone: Craftsmans Square, Southend-On-Sea</x:v>
      </x:c>
      <x:c r="C1210" s="15" t="str">
        <x:v>Southend-on-Sea</x:v>
      </x:c>
      <x:c r="D1210" s="14" t="n">
        <x:v>182305</x:v>
      </x:c>
      <x:c r="E1210" s="30" t="str">
        <x:v>Town</x:v>
      </x:c>
      <x:c r="F1210" s="30" t="str">
        <x:v>Standalone / other premises</x:v>
      </x:c>
      <x:c r="G1210" s="14" t="n">
        <x:f>COUNTIFS('Unit details'!$B$4039:$B$4039,$A1210,'Unit details'!$V$4039:$V$4039,$A1210&amp;" — "&amp;$B1210,'Unit details'!$H$4039:$H$4039,"Current",'Unit details'!$E$4039:$E$4039,"Town")</x:f>
        <x:v>0</x:v>
      </x:c>
      <x:c r="H1210" s="14" t="n">
        <x:f>COUNTIFS('Unit details'!$B$4039:$B$4039,$A1210,'Unit details'!$V$4039:$V$4039,$A1210&amp;" — "&amp;$B1210,'Unit details'!$H$4039:$H$4039,"Current",'Unit details'!$E$4039:$E$4039,"Nearby")</x:f>
        <x:v>0</x:v>
      </x:c>
      <x:c r="I1210" s="14" t="n">
        <x:f>COUNTIFS('Unit details'!$B$4039:$B$4039,$A1210,'Unit details'!$V$4039:$V$4039,$A1210&amp;" — "&amp;$B1210,'Unit details'!$H$4039:$H$4039,"Current")</x:f>
        <x:v>0</x:v>
      </x:c>
      <x:c r="J1210" s="14" t="n">
        <x:f>SUMIFS('Unit details'!$Y$4039:$Y$4039,'Unit details'!$B$4039:$B$4039,$A1210,'Unit details'!$V$4039:$V$4039,$A1210&amp;" — "&amp;$B1210,'Unit details'!$H$4039:$H$4039,"Future")</x:f>
        <x:v>0</x:v>
      </x:c>
      <x:c r="K1210" s="14" t="n">
        <x:f>COUNTIFS('Unit details'!$B$4039:$B$4039,$A1210,'Unit details'!$V$4039:$V$4039,$A1210&amp;" — "&amp;$B1210,'Unit details'!$H$4039:$H$4039,"Uncertain")</x:f>
        <x:v>0</x:v>
      </x:c>
      <x:c r="L1210" s="15" t="str">
        <x:v>Identified from current advertising; named scheme does not itself establish any exact number of vacant units.</x:v>
      </x:c>
      <x:c r="M1210" s="15" t="str">
        <x:v>https://www.rightmove.co.uk/properties/93973014#/?channel=COM_LET</x:v>
      </x:c>
      <x:c r="N1210" s="15" t="str"/>
    </x:row>
    <x:row r="1211" ht="42" customHeight="1">
      <x:c r="A1211" s="15" t="str">
        <x:v>Southend-on-Sea</x:v>
      </x:c>
      <x:c r="B1211" s="15" t="str">
        <x:v>Standalone: Light Industrial / Workshop, Farriers Way, Southend</x:v>
      </x:c>
      <x:c r="C1211" s="15" t="str">
        <x:v>Southend-on-Sea</x:v>
      </x:c>
      <x:c r="D1211" s="14" t="n">
        <x:v>182305</x:v>
      </x:c>
      <x:c r="E1211" s="30" t="str">
        <x:v>Town</x:v>
      </x:c>
      <x:c r="F1211" s="30" t="str">
        <x:v>Standalone / other premises</x:v>
      </x:c>
      <x:c r="G1211" s="14" t="n">
        <x:f>COUNTIFS('Unit details'!$B$4039:$B$4039,$A1211,'Unit details'!$V$4039:$V$4039,$A1211&amp;" — "&amp;$B1211,'Unit details'!$H$4039:$H$4039,"Current",'Unit details'!$E$4039:$E$4039,"Town")</x:f>
        <x:v>0</x:v>
      </x:c>
      <x:c r="H1211" s="14" t="n">
        <x:f>COUNTIFS('Unit details'!$B$4039:$B$4039,$A1211,'Unit details'!$V$4039:$V$4039,$A1211&amp;" — "&amp;$B1211,'Unit details'!$H$4039:$H$4039,"Current",'Unit details'!$E$4039:$E$4039,"Nearby")</x:f>
        <x:v>0</x:v>
      </x:c>
      <x:c r="I1211" s="14" t="n">
        <x:f>COUNTIFS('Unit details'!$B$4039:$B$4039,$A1211,'Unit details'!$V$4039:$V$4039,$A1211&amp;" — "&amp;$B1211,'Unit details'!$H$4039:$H$4039,"Current")</x:f>
        <x:v>0</x:v>
      </x:c>
      <x:c r="J1211" s="14" t="n">
        <x:f>SUMIFS('Unit details'!$Y$4039:$Y$4039,'Unit details'!$B$4039:$B$4039,$A1211,'Unit details'!$V$4039:$V$4039,$A1211&amp;" — "&amp;$B1211,'Unit details'!$H$4039:$H$4039,"Future")</x:f>
        <x:v>0</x:v>
      </x:c>
      <x:c r="K1211" s="14" t="n">
        <x:f>COUNTIFS('Unit details'!$B$4039:$B$4039,$A1211,'Unit details'!$V$4039:$V$4039,$A1211&amp;" — "&amp;$B1211,'Unit details'!$H$4039:$H$4039,"Uncertain")</x:f>
        <x:v>0</x:v>
      </x:c>
      <x:c r="L1211" s="15" t="str">
        <x:v>Identified from current advertising; named scheme does not itself establish any exact number of vacant units.</x:v>
      </x:c>
      <x:c r="M1211" s="15" t="str">
        <x:v>https://www.zoopla.co.uk/to-rent/commercial/details/73997512/</x:v>
      </x:c>
      <x:c r="N1211" s="15" t="str">
        <x:v>https://www.rightmove.co.uk/properties/92077278#/?channel=COM_LET</x:v>
      </x:c>
    </x:row>
    <x:row r="1212" ht="42" customHeight="1">
      <x:c r="A1212" s="15" t="str">
        <x:v>Southend-on-Sea</x:v>
      </x:c>
      <x:c r="B1212" s="15" t="str">
        <x:v>Standalone: Southend</x:v>
      </x:c>
      <x:c r="C1212" s="15" t="str">
        <x:v>Southend-on-Sea</x:v>
      </x:c>
      <x:c r="D1212" s="14" t="n">
        <x:v>182305</x:v>
      </x:c>
      <x:c r="E1212" s="30" t="str">
        <x:v>Town</x:v>
      </x:c>
      <x:c r="F1212" s="30" t="str">
        <x:v>Standalone / other premises</x:v>
      </x:c>
      <x:c r="G1212" s="14" t="n">
        <x:f>COUNTIFS('Unit details'!$B$4039:$B$4039,$A1212,'Unit details'!$V$4039:$V$4039,$A1212&amp;" — "&amp;$B1212,'Unit details'!$H$4039:$H$4039,"Current",'Unit details'!$E$4039:$E$4039,"Town")</x:f>
        <x:v>0</x:v>
      </x:c>
      <x:c r="H1212" s="14" t="n">
        <x:f>COUNTIFS('Unit details'!$B$4039:$B$4039,$A1212,'Unit details'!$V$4039:$V$4039,$A1212&amp;" — "&amp;$B1212,'Unit details'!$H$4039:$H$4039,"Current",'Unit details'!$E$4039:$E$4039,"Nearby")</x:f>
        <x:v>0</x:v>
      </x:c>
      <x:c r="I1212" s="14" t="n">
        <x:f>COUNTIFS('Unit details'!$B$4039:$B$4039,$A1212,'Unit details'!$V$4039:$V$4039,$A1212&amp;" — "&amp;$B1212,'Unit details'!$H$4039:$H$4039,"Current")</x:f>
        <x:v>0</x:v>
      </x:c>
      <x:c r="J1212" s="14" t="n">
        <x:f>SUMIFS('Unit details'!$Y$4039:$Y$4039,'Unit details'!$B$4039:$B$4039,$A1212,'Unit details'!$V$4039:$V$4039,$A1212&amp;" — "&amp;$B1212,'Unit details'!$H$4039:$H$4039,"Future")</x:f>
        <x:v>0</x:v>
      </x:c>
      <x:c r="K1212" s="14" t="n">
        <x:f>COUNTIFS('Unit details'!$B$4039:$B$4039,$A1212,'Unit details'!$V$4039:$V$4039,$A1212&amp;" — "&amp;$B1212,'Unit details'!$H$4039:$H$4039,"Uncertain")</x:f>
        <x:v>0</x:v>
      </x:c>
      <x:c r="L1212" s="15" t="str">
        <x:v>Identified from current advertising; named scheme does not itself establish any exact number of vacant units.</x:v>
      </x:c>
      <x:c r="M1212" s="15" t="str">
        <x:v>https://www.rightmove.co.uk/properties/94595007#/?channel=COM_LET</x:v>
      </x:c>
      <x:c r="N1212" s="15" t="str">
        <x:v>https://www.rightmove.co.uk/properties/140770046#/?channel=COM_LET</x:v>
      </x:c>
    </x:row>
    <x:row r="1213" ht="42" customHeight="1">
      <x:c r="A1213" s="15" t="str">
        <x:v>Southend-on-Sea</x:v>
      </x:c>
      <x:c r="B1213" s="15" t="str">
        <x:v>Standalone: The Shorehouse, Ness Road, Shoeburyness, Southend-On-Sea, Essex, SS3 9HQ Commercial Property</x:v>
      </x:c>
      <x:c r="C1213" s="15" t="str">
        <x:v>Southend-on-Sea</x:v>
      </x:c>
      <x:c r="D1213" s="14" t="n">
        <x:v>182305</x:v>
      </x:c>
      <x:c r="E1213" s="30" t="str">
        <x:v>Town</x:v>
      </x:c>
      <x:c r="F1213" s="30" t="str">
        <x:v>Standalone / other premises</x:v>
      </x:c>
      <x:c r="G1213" s="14" t="n">
        <x:f>COUNTIFS('Unit details'!$B$4039:$B$4039,$A1213,'Unit details'!$V$4039:$V$4039,$A1213&amp;" — "&amp;$B1213,'Unit details'!$H$4039:$H$4039,"Current",'Unit details'!$E$4039:$E$4039,"Town")</x:f>
        <x:v>0</x:v>
      </x:c>
      <x:c r="H1213" s="14" t="n">
        <x:f>COUNTIFS('Unit details'!$B$4039:$B$4039,$A1213,'Unit details'!$V$4039:$V$4039,$A1213&amp;" — "&amp;$B1213,'Unit details'!$H$4039:$H$4039,"Current",'Unit details'!$E$4039:$E$4039,"Nearby")</x:f>
        <x:v>0</x:v>
      </x:c>
      <x:c r="I1213" s="14" t="n">
        <x:f>COUNTIFS('Unit details'!$B$4039:$B$4039,$A1213,'Unit details'!$V$4039:$V$4039,$A1213&amp;" — "&amp;$B1213,'Unit details'!$H$4039:$H$4039,"Current")</x:f>
        <x:v>0</x:v>
      </x:c>
      <x:c r="J1213" s="14" t="n">
        <x:f>SUMIFS('Unit details'!$Y$4039:$Y$4039,'Unit details'!$B$4039:$B$4039,$A1213,'Unit details'!$V$4039:$V$4039,$A1213&amp;" — "&amp;$B1213,'Unit details'!$H$4039:$H$4039,"Future")</x:f>
        <x:v>0</x:v>
      </x:c>
      <x:c r="K1213" s="14" t="n">
        <x:f>COUNTIFS('Unit details'!$B$4039:$B$4039,$A1213,'Unit details'!$V$4039:$V$4039,$A1213&amp;" — "&amp;$B1213,'Unit details'!$H$4039:$H$4039,"Uncertain")</x:f>
        <x:v>0</x:v>
      </x:c>
      <x:c r="L1213" s="15" t="str">
        <x:v>Identified from current advertising; named scheme does not itself establish any exact number of vacant units.</x:v>
      </x:c>
      <x:c r="M1213" s="15" t="str">
        <x:v>https://www.rightmove.co.uk/properties/774537344534977#/?channel=COM_LET</x:v>
      </x:c>
      <x:c r="N1213" s="15" t="str"/>
    </x:row>
    <x:row r="1214" ht="42" customHeight="1">
      <x:c r="A1214" s="15" t="str">
        <x:v>Southend-on-Sea</x:v>
      </x:c>
      <x:c r="B1214" s="15" t="str">
        <x:v>Standalone: Towerfield Roads, Shoeburyness, Essex, SS3 9QE</x:v>
      </x:c>
      <x:c r="C1214" s="15" t="str">
        <x:v>Southend-on-Sea</x:v>
      </x:c>
      <x:c r="D1214" s="14" t="n">
        <x:v>182305</x:v>
      </x:c>
      <x:c r="E1214" s="30" t="str">
        <x:v>Town</x:v>
      </x:c>
      <x:c r="F1214" s="30" t="str">
        <x:v>Standalone / other premises</x:v>
      </x:c>
      <x:c r="G1214" s="14" t="n">
        <x:f>COUNTIFS('Unit details'!$B$4039:$B$4039,$A1214,'Unit details'!$V$4039:$V$4039,$A1214&amp;" — "&amp;$B1214,'Unit details'!$H$4039:$H$4039,"Current",'Unit details'!$E$4039:$E$4039,"Town")</x:f>
        <x:v>0</x:v>
      </x:c>
      <x:c r="H1214" s="14" t="n">
        <x:f>COUNTIFS('Unit details'!$B$4039:$B$4039,$A1214,'Unit details'!$V$4039:$V$4039,$A1214&amp;" — "&amp;$B1214,'Unit details'!$H$4039:$H$4039,"Current",'Unit details'!$E$4039:$E$4039,"Nearby")</x:f>
        <x:v>0</x:v>
      </x:c>
      <x:c r="I1214" s="14" t="n">
        <x:f>COUNTIFS('Unit details'!$B$4039:$B$4039,$A1214,'Unit details'!$V$4039:$V$4039,$A1214&amp;" — "&amp;$B1214,'Unit details'!$H$4039:$H$4039,"Current")</x:f>
        <x:v>0</x:v>
      </x:c>
      <x:c r="J1214" s="14" t="n">
        <x:f>SUMIFS('Unit details'!$Y$4039:$Y$4039,'Unit details'!$B$4039:$B$4039,$A1214,'Unit details'!$V$4039:$V$4039,$A1214&amp;" — "&amp;$B1214,'Unit details'!$H$4039:$H$4039,"Future")</x:f>
        <x:v>0</x:v>
      </x:c>
      <x:c r="K1214" s="14" t="n">
        <x:f>COUNTIFS('Unit details'!$B$4039:$B$4039,$A1214,'Unit details'!$V$4039:$V$4039,$A1214&amp;" — "&amp;$B1214,'Unit details'!$H$4039:$H$4039,"Uncertain")</x:f>
        <x:v>0</x:v>
      </x:c>
      <x:c r="L1214" s="15" t="str">
        <x:v>Identified from current advertising; named scheme does not itself establish any exact number of vacant units.</x:v>
      </x:c>
      <x:c r="M1214" s="15" t="str">
        <x:v>https://www.rightmove.co.uk/properties/760904673786960#/?channel=COM_LET</x:v>
      </x:c>
      <x:c r="N1214" s="15" t="str"/>
    </x:row>
    <x:row r="1215" ht="42" customHeight="1">
      <x:c r="A1215" s="15" t="str">
        <x:v>Southend-on-Sea</x:v>
      </x:c>
      <x:c r="B1215" s="15" t="str">
        <x:v>Standalone: Unit 1, 54 Vanguard Way, Shoeburyness, Southend-on-Sea, SS3 9QY</x:v>
      </x:c>
      <x:c r="C1215" s="15" t="str">
        <x:v>Southend-on-Sea</x:v>
      </x:c>
      <x:c r="D1215" s="14" t="n">
        <x:v>182305</x:v>
      </x:c>
      <x:c r="E1215" s="30" t="str">
        <x:v>Town</x:v>
      </x:c>
      <x:c r="F1215" s="30" t="str">
        <x:v>Standalone / other premises</x:v>
      </x:c>
      <x:c r="G1215" s="14" t="n">
        <x:f>COUNTIFS('Unit details'!$B$4039:$B$4039,$A1215,'Unit details'!$V$4039:$V$4039,$A1215&amp;" — "&amp;$B1215,'Unit details'!$H$4039:$H$4039,"Current",'Unit details'!$E$4039:$E$4039,"Town")</x:f>
        <x:v>0</x:v>
      </x:c>
      <x:c r="H1215" s="14" t="n">
        <x:f>COUNTIFS('Unit details'!$B$4039:$B$4039,$A1215,'Unit details'!$V$4039:$V$4039,$A1215&amp;" — "&amp;$B1215,'Unit details'!$H$4039:$H$4039,"Current",'Unit details'!$E$4039:$E$4039,"Nearby")</x:f>
        <x:v>0</x:v>
      </x:c>
      <x:c r="I1215" s="14" t="n">
        <x:f>COUNTIFS('Unit details'!$B$4039:$B$4039,$A1215,'Unit details'!$V$4039:$V$4039,$A1215&amp;" — "&amp;$B1215,'Unit details'!$H$4039:$H$4039,"Current")</x:f>
        <x:v>0</x:v>
      </x:c>
      <x:c r="J1215" s="14" t="n">
        <x:f>SUMIFS('Unit details'!$Y$4039:$Y$4039,'Unit details'!$B$4039:$B$4039,$A1215,'Unit details'!$V$4039:$V$4039,$A1215&amp;" — "&amp;$B1215,'Unit details'!$H$4039:$H$4039,"Future")</x:f>
        <x:v>0</x:v>
      </x:c>
      <x:c r="K1215" s="14" t="n">
        <x:f>COUNTIFS('Unit details'!$B$4039:$B$4039,$A1215,'Unit details'!$V$4039:$V$4039,$A1215&amp;" — "&amp;$B1215,'Unit details'!$H$4039:$H$4039,"Uncertain")</x:f>
        <x:v>0</x:v>
      </x:c>
      <x:c r="L1215" s="15" t="str">
        <x:v>Identified from current advertising; named scheme does not itself establish any exact number of vacant units.</x:v>
      </x:c>
      <x:c r="M1215" s="15" t="str">
        <x:v>https://www.zoopla.co.uk/to-rent/commercial/details/74544149/</x:v>
      </x:c>
      <x:c r="N1215" s="15" t="str">
        <x:v>https://www.rightmove.co.uk/properties/94719048#/?channel=COM_LET</x:v>
      </x:c>
    </x:row>
    <x:row r="1216" ht="42" customHeight="1">
      <x:c r="A1216" s="15" t="str">
        <x:v>Southend-on-Sea</x:v>
      </x:c>
      <x:c r="B1216" s="15" t="str">
        <x:v>Standalone: Unit 16, Brookside, Southend-on-Sea</x:v>
      </x:c>
      <x:c r="C1216" s="15" t="str">
        <x:v>Southend-on-Sea</x:v>
      </x:c>
      <x:c r="D1216" s="14" t="n">
        <x:v>182305</x:v>
      </x:c>
      <x:c r="E1216" s="30" t="str">
        <x:v>Town</x:v>
      </x:c>
      <x:c r="F1216" s="30" t="str">
        <x:v>Standalone / other premises</x:v>
      </x:c>
      <x:c r="G1216" s="14" t="n">
        <x:f>COUNTIFS('Unit details'!$B$4039:$B$4039,$A1216,'Unit details'!$V$4039:$V$4039,$A1216&amp;" — "&amp;$B1216,'Unit details'!$H$4039:$H$4039,"Current",'Unit details'!$E$4039:$E$4039,"Town")</x:f>
        <x:v>0</x:v>
      </x:c>
      <x:c r="H1216" s="14" t="n">
        <x:f>COUNTIFS('Unit details'!$B$4039:$B$4039,$A1216,'Unit details'!$V$4039:$V$4039,$A1216&amp;" — "&amp;$B1216,'Unit details'!$H$4039:$H$4039,"Current",'Unit details'!$E$4039:$E$4039,"Nearby")</x:f>
        <x:v>0</x:v>
      </x:c>
      <x:c r="I1216" s="14" t="n">
        <x:f>COUNTIFS('Unit details'!$B$4039:$B$4039,$A1216,'Unit details'!$V$4039:$V$4039,$A1216&amp;" — "&amp;$B1216,'Unit details'!$H$4039:$H$4039,"Current")</x:f>
        <x:v>0</x:v>
      </x:c>
      <x:c r="J1216" s="14" t="n">
        <x:f>SUMIFS('Unit details'!$Y$4039:$Y$4039,'Unit details'!$B$4039:$B$4039,$A1216,'Unit details'!$V$4039:$V$4039,$A1216&amp;" — "&amp;$B1216,'Unit details'!$H$4039:$H$4039,"Future")</x:f>
        <x:v>0</x:v>
      </x:c>
      <x:c r="K1216" s="14" t="n">
        <x:f>COUNTIFS('Unit details'!$B$4039:$B$4039,$A1216,'Unit details'!$V$4039:$V$4039,$A1216&amp;" — "&amp;$B1216,'Unit details'!$H$4039:$H$4039,"Uncertain")</x:f>
        <x:v>0</x:v>
      </x:c>
      <x:c r="L1216" s="15" t="str">
        <x:v>Identified from current advertising; named scheme does not itself establish any exact number of vacant units.</x:v>
      </x:c>
      <x:c r="M1216" s="15" t="str">
        <x:v>https://ayerscruiks.search-prop.com/properties/390398-unit-16-brookside-southend-on-sea</x:v>
      </x:c>
      <x:c r="N1216" s="15" t="str"/>
    </x:row>
    <x:row r="1217" ht="62" customHeight="1">
      <x:c r="A1217" s="15" t="str">
        <x:v>Southend-on-Sea</x:v>
      </x:c>
      <x:c r="B1217" s="15" t="str">
        <x:v>Standalone: Unit 2 Cedar Park, Southend-on-Sea, SS2 5FZ</x:v>
      </x:c>
      <x:c r="C1217" s="15" t="str">
        <x:v>Southend-on-Sea</x:v>
      </x:c>
      <x:c r="D1217" s="14" t="n">
        <x:v>182305</x:v>
      </x:c>
      <x:c r="E1217" s="30" t="str">
        <x:v>Town</x:v>
      </x:c>
      <x:c r="F1217" s="30" t="str">
        <x:v>Standalone / other premises</x:v>
      </x:c>
      <x:c r="G1217" s="14" t="n">
        <x:f>COUNTIFS('Unit details'!$B$4039:$B$4039,$A1217,'Unit details'!$V$4039:$V$4039,$A1217&amp;" — "&amp;$B1217,'Unit details'!$H$4039:$H$4039,"Current",'Unit details'!$E$4039:$E$4039,"Town")</x:f>
        <x:v>0</x:v>
      </x:c>
      <x:c r="H1217" s="14" t="n">
        <x:f>COUNTIFS('Unit details'!$B$4039:$B$4039,$A1217,'Unit details'!$V$4039:$V$4039,$A1217&amp;" — "&amp;$B1217,'Unit details'!$H$4039:$H$4039,"Current",'Unit details'!$E$4039:$E$4039,"Nearby")</x:f>
        <x:v>0</x:v>
      </x:c>
      <x:c r="I1217" s="14" t="n">
        <x:f>COUNTIFS('Unit details'!$B$4039:$B$4039,$A1217,'Unit details'!$V$4039:$V$4039,$A1217&amp;" — "&amp;$B1217,'Unit details'!$H$4039:$H$4039,"Current")</x:f>
        <x:v>0</x:v>
      </x:c>
      <x:c r="J1217" s="14" t="n">
        <x:f>SUMIFS('Unit details'!$Y$4039:$Y$4039,'Unit details'!$B$4039:$B$4039,$A1217,'Unit details'!$V$4039:$V$4039,$A1217&amp;" — "&amp;$B1217,'Unit details'!$H$4039:$H$4039,"Future")</x:f>
        <x:v>0</x:v>
      </x:c>
      <x:c r="K1217" s="14" t="n">
        <x:f>COUNTIFS('Unit details'!$B$4039:$B$4039,$A1217,'Unit details'!$V$4039:$V$4039,$A1217&amp;" — "&amp;$B1217,'Unit details'!$H$4039:$H$4039,"Uncertain")</x:f>
        <x:v>0</x:v>
      </x:c>
      <x:c r="L1217" s="15" t="str">
        <x:v>Identified from current advertising; named scheme does not itself establish any exact number of vacant units.</x:v>
      </x:c>
      <x:c r="M1217" s="15" t="str">
        <x:v>https://www.zoopla.co.uk/to-rent/commercial/details/73633884/</x:v>
      </x:c>
      <x:c r="N1217" s="15" t="str">
        <x:v>https://www.rightmove.co.uk/properties/773394650446480#/?channel=COM_LET
https://ayerscruiks.search-prop.com/properties/378306-unit-2-cedar-park-southend-on-sea</x:v>
      </x:c>
    </x:row>
    <x:row r="1218" ht="42" customHeight="1">
      <x:c r="A1218" s="15" t="str">
        <x:v>Southend-on-Sea</x:v>
      </x:c>
      <x:c r="B1218" s="15" t="str">
        <x:v>Standalone: Unit 2, 54 Vanguard Way, Shoeburyness, Southend-on-Sea, SS3 9QY</x:v>
      </x:c>
      <x:c r="C1218" s="15" t="str">
        <x:v>Southend-on-Sea</x:v>
      </x:c>
      <x:c r="D1218" s="14" t="n">
        <x:v>182305</x:v>
      </x:c>
      <x:c r="E1218" s="30" t="str">
        <x:v>Town</x:v>
      </x:c>
      <x:c r="F1218" s="30" t="str">
        <x:v>Standalone / other premises</x:v>
      </x:c>
      <x:c r="G1218" s="14" t="n">
        <x:f>COUNTIFS('Unit details'!$B$4039:$B$4039,$A1218,'Unit details'!$V$4039:$V$4039,$A1218&amp;" — "&amp;$B1218,'Unit details'!$H$4039:$H$4039,"Current",'Unit details'!$E$4039:$E$4039,"Town")</x:f>
        <x:v>0</x:v>
      </x:c>
      <x:c r="H1218" s="14" t="n">
        <x:f>COUNTIFS('Unit details'!$B$4039:$B$4039,$A1218,'Unit details'!$V$4039:$V$4039,$A1218&amp;" — "&amp;$B1218,'Unit details'!$H$4039:$H$4039,"Current",'Unit details'!$E$4039:$E$4039,"Nearby")</x:f>
        <x:v>0</x:v>
      </x:c>
      <x:c r="I1218" s="14" t="n">
        <x:f>COUNTIFS('Unit details'!$B$4039:$B$4039,$A1218,'Unit details'!$V$4039:$V$4039,$A1218&amp;" — "&amp;$B1218,'Unit details'!$H$4039:$H$4039,"Current")</x:f>
        <x:v>0</x:v>
      </x:c>
      <x:c r="J1218" s="14" t="n">
        <x:f>SUMIFS('Unit details'!$Y$4039:$Y$4039,'Unit details'!$B$4039:$B$4039,$A1218,'Unit details'!$V$4039:$V$4039,$A1218&amp;" — "&amp;$B1218,'Unit details'!$H$4039:$H$4039,"Future")</x:f>
        <x:v>0</x:v>
      </x:c>
      <x:c r="K1218" s="14" t="n">
        <x:f>COUNTIFS('Unit details'!$B$4039:$B$4039,$A1218,'Unit details'!$V$4039:$V$4039,$A1218&amp;" — "&amp;$B1218,'Unit details'!$H$4039:$H$4039,"Uncertain")</x:f>
        <x:v>0</x:v>
      </x:c>
      <x:c r="L1218" s="15" t="str">
        <x:v>Identified from current advertising; named scheme does not itself establish any exact number of vacant units.</x:v>
      </x:c>
      <x:c r="M1218" s="15" t="str">
        <x:v>https://www.zoopla.co.uk/to-rent/commercial/details/74543874/</x:v>
      </x:c>
      <x:c r="N1218" s="15" t="str">
        <x:v>https://www.rightmove.co.uk/properties/94701642#/?channel=COM_LET</x:v>
      </x:c>
    </x:row>
    <x:row r="1219" ht="42" customHeight="1">
      <x:c r="A1219" s="15" t="str">
        <x:v>Southend-on-Sea</x:v>
      </x:c>
      <x:c r="B1219" s="15" t="str">
        <x:v>Standalone: Unit 2, 55 Progress Road, Leigh-on-Sea, SS9 5PR</x:v>
      </x:c>
      <x:c r="C1219" s="15" t="str">
        <x:v>Southend-on-Sea</x:v>
      </x:c>
      <x:c r="D1219" s="14" t="n">
        <x:v>182305</x:v>
      </x:c>
      <x:c r="E1219" s="30" t="str">
        <x:v>Town</x:v>
      </x:c>
      <x:c r="F1219" s="30" t="str">
        <x:v>Standalone / other premises</x:v>
      </x:c>
      <x:c r="G1219" s="14" t="n">
        <x:f>COUNTIFS('Unit details'!$B$4039:$B$4039,$A1219,'Unit details'!$V$4039:$V$4039,$A1219&amp;" — "&amp;$B1219,'Unit details'!$H$4039:$H$4039,"Current",'Unit details'!$E$4039:$E$4039,"Town")</x:f>
        <x:v>0</x:v>
      </x:c>
      <x:c r="H1219" s="14" t="n">
        <x:f>COUNTIFS('Unit details'!$B$4039:$B$4039,$A1219,'Unit details'!$V$4039:$V$4039,$A1219&amp;" — "&amp;$B1219,'Unit details'!$H$4039:$H$4039,"Current",'Unit details'!$E$4039:$E$4039,"Nearby")</x:f>
        <x:v>0</x:v>
      </x:c>
      <x:c r="I1219" s="14" t="n">
        <x:f>COUNTIFS('Unit details'!$B$4039:$B$4039,$A1219,'Unit details'!$V$4039:$V$4039,$A1219&amp;" — "&amp;$B1219,'Unit details'!$H$4039:$H$4039,"Current")</x:f>
        <x:v>0</x:v>
      </x:c>
      <x:c r="J1219" s="14" t="n">
        <x:f>SUMIFS('Unit details'!$Y$4039:$Y$4039,'Unit details'!$B$4039:$B$4039,$A1219,'Unit details'!$V$4039:$V$4039,$A1219&amp;" — "&amp;$B1219,'Unit details'!$H$4039:$H$4039,"Future")</x:f>
        <x:v>0</x:v>
      </x:c>
      <x:c r="K1219" s="14" t="n">
        <x:f>COUNTIFS('Unit details'!$B$4039:$B$4039,$A1219,'Unit details'!$V$4039:$V$4039,$A1219&amp;" — "&amp;$B1219,'Unit details'!$H$4039:$H$4039,"Uncertain")</x:f>
        <x:v>0</x:v>
      </x:c>
      <x:c r="L1219" s="15" t="str">
        <x:v>Identified from current advertising; named scheme does not itself establish any exact number of vacant units.</x:v>
      </x:c>
      <x:c r="M1219" s="15" t="str">
        <x:v>https://www.zoopla.co.uk/to-rent/commercial/details/72356624/</x:v>
      </x:c>
      <x:c r="N1219" s="15" t="str">
        <x:v>https://www.rightmove.co.uk/properties/773376608666769#/?channel=COM_LET</x:v>
      </x:c>
    </x:row>
    <x:row r="1220" ht="62" customHeight="1">
      <x:c r="A1220" s="15" t="str">
        <x:v>Southend-on-Sea</x:v>
      </x:c>
      <x:c r="B1220" s="15" t="str">
        <x:v>Standalone: Unit 21, Leighcliff Buidling, Maple Avenue, Leigh on Sea, SS9 1PR</x:v>
      </x:c>
      <x:c r="C1220" s="15" t="str">
        <x:v>Southend-on-Sea</x:v>
      </x:c>
      <x:c r="D1220" s="14" t="n">
        <x:v>182305</x:v>
      </x:c>
      <x:c r="E1220" s="30" t="str">
        <x:v>Town</x:v>
      </x:c>
      <x:c r="F1220" s="30" t="str">
        <x:v>Standalone / other premises</x:v>
      </x:c>
      <x:c r="G1220" s="14" t="n">
        <x:f>COUNTIFS('Unit details'!$B$4039:$B$4039,$A1220,'Unit details'!$V$4039:$V$4039,$A1220&amp;" — "&amp;$B1220,'Unit details'!$H$4039:$H$4039,"Current",'Unit details'!$E$4039:$E$4039,"Town")</x:f>
        <x:v>0</x:v>
      </x:c>
      <x:c r="H1220" s="14" t="n">
        <x:f>COUNTIFS('Unit details'!$B$4039:$B$4039,$A1220,'Unit details'!$V$4039:$V$4039,$A1220&amp;" — "&amp;$B1220,'Unit details'!$H$4039:$H$4039,"Current",'Unit details'!$E$4039:$E$4039,"Nearby")</x:f>
        <x:v>0</x:v>
      </x:c>
      <x:c r="I1220" s="14" t="n">
        <x:f>COUNTIFS('Unit details'!$B$4039:$B$4039,$A1220,'Unit details'!$V$4039:$V$4039,$A1220&amp;" — "&amp;$B1220,'Unit details'!$H$4039:$H$4039,"Current")</x:f>
        <x:v>0</x:v>
      </x:c>
      <x:c r="J1220" s="14" t="n">
        <x:f>SUMIFS('Unit details'!$Y$4039:$Y$4039,'Unit details'!$B$4039:$B$4039,$A1220,'Unit details'!$V$4039:$V$4039,$A1220&amp;" — "&amp;$B1220,'Unit details'!$H$4039:$H$4039,"Future")</x:f>
        <x:v>0</x:v>
      </x:c>
      <x:c r="K1220" s="14" t="n">
        <x:f>COUNTIFS('Unit details'!$B$4039:$B$4039,$A1220,'Unit details'!$V$4039:$V$4039,$A1220&amp;" — "&amp;$B1220,'Unit details'!$H$4039:$H$4039,"Uncertain")</x:f>
        <x:v>0</x:v>
      </x:c>
      <x:c r="L1220" s="15" t="str">
        <x:v>Identified from current advertising; named scheme does not itself establish any exact number of vacant units.</x:v>
      </x:c>
      <x:c r="M1220" s="15" t="str">
        <x:v>https://www.zoopla.co.uk/to-rent/commercial/details/73654000/</x:v>
      </x:c>
      <x:c r="N1220" s="15" t="str">
        <x:v>https://www.rightmove.co.uk/properties/773391322188304#/?channel=COM_LET
https://ayerscruiks.search-prop.com/properties/375547-unit-21-leighcliff-buidling-leigh-on-sea</x:v>
      </x:c>
    </x:row>
    <x:row r="1221" ht="62" customHeight="1">
      <x:c r="A1221" s="15" t="str">
        <x:v>Southend-on-Sea</x:v>
      </x:c>
      <x:c r="B1221" s="15" t="str">
        <x:v>Standalone: Unit 8, Brookside, Southend-on-Sea, SS2 5RR</x:v>
      </x:c>
      <x:c r="C1221" s="15" t="str">
        <x:v>Southend-on-Sea</x:v>
      </x:c>
      <x:c r="D1221" s="14" t="n">
        <x:v>182305</x:v>
      </x:c>
      <x:c r="E1221" s="30" t="str">
        <x:v>Town</x:v>
      </x:c>
      <x:c r="F1221" s="30" t="str">
        <x:v>Standalone / other premises</x:v>
      </x:c>
      <x:c r="G1221" s="14" t="n">
        <x:f>COUNTIFS('Unit details'!$B$4039:$B$4039,$A1221,'Unit details'!$V$4039:$V$4039,$A1221&amp;" — "&amp;$B1221,'Unit details'!$H$4039:$H$4039,"Current",'Unit details'!$E$4039:$E$4039,"Town")</x:f>
        <x:v>0</x:v>
      </x:c>
      <x:c r="H1221" s="14" t="n">
        <x:f>COUNTIFS('Unit details'!$B$4039:$B$4039,$A1221,'Unit details'!$V$4039:$V$4039,$A1221&amp;" — "&amp;$B1221,'Unit details'!$H$4039:$H$4039,"Current",'Unit details'!$E$4039:$E$4039,"Nearby")</x:f>
        <x:v>0</x:v>
      </x:c>
      <x:c r="I1221" s="14" t="n">
        <x:f>COUNTIFS('Unit details'!$B$4039:$B$4039,$A1221,'Unit details'!$V$4039:$V$4039,$A1221&amp;" — "&amp;$B1221,'Unit details'!$H$4039:$H$4039,"Current")</x:f>
        <x:v>0</x:v>
      </x:c>
      <x:c r="J1221" s="14" t="n">
        <x:f>SUMIFS('Unit details'!$Y$4039:$Y$4039,'Unit details'!$B$4039:$B$4039,$A1221,'Unit details'!$V$4039:$V$4039,$A1221&amp;" — "&amp;$B1221,'Unit details'!$H$4039:$H$4039,"Future")</x:f>
        <x:v>0</x:v>
      </x:c>
      <x:c r="K1221" s="14" t="n">
        <x:f>COUNTIFS('Unit details'!$B$4039:$B$4039,$A1221,'Unit details'!$V$4039:$V$4039,$A1221&amp;" — "&amp;$B1221,'Unit details'!$H$4039:$H$4039,"Uncertain")</x:f>
        <x:v>0</x:v>
      </x:c>
      <x:c r="L1221" s="15" t="str">
        <x:v>Identified from current advertising; named scheme does not itself establish any exact number of vacant units.</x:v>
      </x:c>
      <x:c r="M1221" s="15" t="str">
        <x:v>https://www.zoopla.co.uk/to-rent/commercial/details/74215451/</x:v>
      </x:c>
      <x:c r="N1221" s="15" t="str">
        <x:v>https://www.rightmove.co.uk/properties/773958006293488#/?channel=COM_LET
https://ayerscruiks.search-prop.com/properties/399683-unit-8-brookside-southend-on-sea</x:v>
      </x:c>
    </x:row>
    <x:row r="1222" ht="62" customHeight="1">
      <x:c r="A1222" s="15" t="str">
        <x:v>Southend-on-Sea</x:v>
      </x:c>
      <x:c r="B1222" s="15" t="str">
        <x:v>Temple Farm Industrial Estate</x:v>
      </x:c>
      <x:c r="C1222" s="15" t="str">
        <x:v>Southend-on-Sea</x:v>
      </x:c>
      <x:c r="D1222" s="14" t="n">
        <x:v>182305</x:v>
      </x:c>
      <x:c r="E1222" s="30" t="str">
        <x:v>Town</x:v>
      </x:c>
      <x:c r="F1222" s="30" t="str">
        <x:v>Estate / grouped industrial area</x:v>
      </x:c>
      <x:c r="G1222" s="14" t="n">
        <x:f>COUNTIFS('Unit details'!$B$2057:$B$2059,$A1222,'Unit details'!$V$2057:$V$2059,$A1222&amp;" — "&amp;$B1222,'Unit details'!$H$2057:$H$2059,"Current",'Unit details'!$E$2057:$E$2059,"Town")</x:f>
        <x:v>3</x:v>
      </x:c>
      <x:c r="H1222" s="14" t="n">
        <x:f>COUNTIFS('Unit details'!$B$2057:$B$2059,$A1222,'Unit details'!$V$2057:$V$2059,$A1222&amp;" — "&amp;$B1222,'Unit details'!$H$2057:$H$2059,"Current",'Unit details'!$E$2057:$E$2059,"Nearby")</x:f>
        <x:v>0</x:v>
      </x:c>
      <x:c r="I1222" s="14" t="n">
        <x:f>COUNTIFS('Unit details'!$B$2057:$B$2059,$A1222,'Unit details'!$V$2057:$V$2059,$A1222&amp;" — "&amp;$B1222,'Unit details'!$H$2057:$H$2059,"Current")</x:f>
        <x:v>3</x:v>
      </x:c>
      <x:c r="J1222" s="14" t="n">
        <x:f>SUMIFS('Unit details'!$Y$2057:$Y$2059,'Unit details'!$B$2057:$B$2059,$A1222,'Unit details'!$V$2057:$V$2059,$A1222&amp;" — "&amp;$B1222,'Unit details'!$H$2057:$H$2059,"Future")</x:f>
        <x:v>0</x:v>
      </x:c>
      <x:c r="K1222" s="14" t="n">
        <x:f>COUNTIFS('Unit details'!$B$2057:$B$2059,$A1222,'Unit details'!$V$2057:$V$2059,$A1222&amp;" — "&amp;$B1222,'Unit details'!$H$2057:$H$2059,"Uncertain")</x:f>
        <x:v>0</x:v>
      </x:c>
      <x:c r="L1222" s="15" t="str">
        <x:v>Identified from current advertising; named scheme does not itself establish any exact number of vacant units. Further unit-specific sources are in Unit details.</x:v>
      </x:c>
      <x:c r="M1222" s="15" t="str">
        <x:v>https://www.zoopla.co.uk/to-rent/commercial/details/74370451/</x:v>
      </x:c>
      <x:c r="N1222" s="15" t="str">
        <x:v>https://www.rightmove.co.uk/properties/777382494169648#/?channel=COM_LET
https://ayerscruiks.search-prop.com/properties/406328-28-farriers-way-southend-on-sea</x:v>
      </x:c>
    </x:row>
    <x:row r="1223" ht="75" customHeight="1">
      <x:c r="A1223" s="15" t="str">
        <x:v>Southend-on-Sea</x:v>
      </x:c>
      <x:c r="B1223" s="15" t="str">
        <x:v>Victoria Business Park</x:v>
      </x:c>
      <x:c r="C1223" s="15" t="str">
        <x:v>Southend-on-Sea</x:v>
      </x:c>
      <x:c r="D1223" s="14" t="n">
        <x:v>182305</x:v>
      </x:c>
      <x:c r="E1223" s="30" t="str">
        <x:v>Town</x:v>
      </x:c>
      <x:c r="F1223" s="30" t="str">
        <x:v>Estate / grouped industrial area</x:v>
      </x:c>
      <x:c r="G1223" s="14" t="n">
        <x:f>COUNTIFS('Unit details'!$B$4039:$B$4039,$A1223,'Unit details'!$V$4039:$V$4039,$A1223&amp;" — "&amp;$B1223,'Unit details'!$H$4039:$H$4039,"Current",'Unit details'!$E$4039:$E$4039,"Town")</x:f>
        <x:v>0</x:v>
      </x:c>
      <x:c r="H1223" s="14" t="n">
        <x:f>COUNTIFS('Unit details'!$B$4039:$B$4039,$A1223,'Unit details'!$V$4039:$V$4039,$A1223&amp;" — "&amp;$B1223,'Unit details'!$H$4039:$H$4039,"Current",'Unit details'!$E$4039:$E$4039,"Nearby")</x:f>
        <x:v>0</x:v>
      </x:c>
      <x:c r="I1223" s="14" t="n">
        <x:f>COUNTIFS('Unit details'!$B$4039:$B$4039,$A1223,'Unit details'!$V$4039:$V$4039,$A1223&amp;" — "&amp;$B1223,'Unit details'!$H$4039:$H$4039,"Current")</x:f>
        <x:v>0</x:v>
      </x:c>
      <x:c r="J1223" s="14" t="n">
        <x:f>SUMIFS('Unit details'!$Y$4039:$Y$4039,'Unit details'!$B$4039:$B$4039,$A1223,'Unit details'!$V$4039:$V$4039,$A1223&amp;" — "&amp;$B1223,'Unit details'!$H$4039:$H$4039,"Future")</x:f>
        <x:v>0</x:v>
      </x:c>
      <x:c r="K1223" s="14" t="n">
        <x:f>COUNTIFS('Unit details'!$B$4039:$B$4039,$A1223,'Unit details'!$V$4039:$V$4039,$A1223&amp;" — "&amp;$B1223,'Unit details'!$H$4039:$H$4039,"Uncertain")</x:f>
        <x:v>0</x:v>
      </x:c>
      <x:c r="L1223" s="15" t="str">
        <x:v>Identified from current advertising; named scheme does not itself establish any exact number of vacant units.</x:v>
      </x:c>
      <x:c r="M1223" s="15" t="str">
        <x:v>https://www.zoopla.co.uk/to-rent/commercial/details/73338391/</x:v>
      </x:c>
      <x:c r="N1223" s="15" t="str">
        <x:v>https://www.rightmove.co.uk/properties/760714703315040#/?channel=COM_LET
https://property.kemsley.com/property/details/8907480/unit-11-victoria-business-park-short-street-southend-on-sea-essex-ss2-warehouse</x:v>
      </x:c>
    </x:row>
    <x:row r="1224" ht="42" customHeight="1">
      <x:c r="A1224" s="15" t="str">
        <x:v>St Albans</x:v>
      </x:c>
      <x:c r="B1224" s="15" t="str">
        <x:v>Hertfordshire Business Centre</x:v>
      </x:c>
      <x:c r="C1224" s="15" t="str">
        <x:v>London Colney</x:v>
      </x:c>
      <x:c r="D1224" s="14" t="n">
        <x:v>7930</x:v>
      </x:c>
      <x:c r="E1224" s="30" t="str">
        <x:v>Nearby</x:v>
      </x:c>
      <x:c r="F1224" s="30" t="str">
        <x:v>Estate / grouped industrial area</x:v>
      </x:c>
      <x:c r="G1224" s="14" t="n">
        <x:f>COUNTIFS('Unit details'!$B$4039:$B$4039,$A1224,'Unit details'!$V$4039:$V$4039,$A1224&amp;" — "&amp;$B1224,'Unit details'!$H$4039:$H$4039,"Current",'Unit details'!$E$4039:$E$4039,"Town")</x:f>
        <x:v>0</x:v>
      </x:c>
      <x:c r="H1224" s="14" t="n">
        <x:f>COUNTIFS('Unit details'!$B$4039:$B$4039,$A1224,'Unit details'!$V$4039:$V$4039,$A1224&amp;" — "&amp;$B1224,'Unit details'!$H$4039:$H$4039,"Current",'Unit details'!$E$4039:$E$4039,"Nearby")</x:f>
        <x:v>0</x:v>
      </x:c>
      <x:c r="I1224" s="14" t="n">
        <x:f>COUNTIFS('Unit details'!$B$4039:$B$4039,$A1224,'Unit details'!$V$4039:$V$4039,$A1224&amp;" — "&amp;$B1224,'Unit details'!$H$4039:$H$4039,"Current")</x:f>
        <x:v>0</x:v>
      </x:c>
      <x:c r="J1224" s="14" t="n">
        <x:f>SUMIFS('Unit details'!$Y$4039:$Y$4039,'Unit details'!$B$4039:$B$4039,$A1224,'Unit details'!$V$4039:$V$4039,$A1224&amp;" — "&amp;$B1224,'Unit details'!$H$4039:$H$4039,"Future")</x:f>
        <x:v>0</x:v>
      </x:c>
      <x:c r="K1224" s="14" t="n">
        <x:f>COUNTIFS('Unit details'!$B$4039:$B$4039,$A1224,'Unit details'!$V$4039:$V$4039,$A1224&amp;" — "&amp;$B1224,'Unit details'!$H$4039:$H$4039,"Uncertain")</x:f>
        <x:v>0</x:v>
      </x:c>
      <x:c r="L1224" s="15" t="str">
        <x:v>Identified from current advertising; named scheme does not itself establish any exact number of vacant units.</x:v>
      </x:c>
      <x:c r="M1224" s="15" t="str">
        <x:v>https://www.rightmove.co.uk/properties/744613049173345#/?channel=COM_LET</x:v>
      </x:c>
      <x:c r="N1224" s="15" t="str">
        <x:v>https://www.rightmove.co.uk/properties/783596537865633#/?channel=COM_LET</x:v>
      </x:c>
    </x:row>
    <x:row r="1225" ht="62" customHeight="1">
      <x:c r="A1225" s="15" t="str">
        <x:v>St Albans</x:v>
      </x:c>
      <x:c r="B1225" s="15" t="str">
        <x:v>Redbourn Industrial Centre</x:v>
      </x:c>
      <x:c r="C1225" s="15" t="str">
        <x:v>Redbourn</x:v>
      </x:c>
      <x:c r="D1225" s="14" t="n">
        <x:v>5185</x:v>
      </x:c>
      <x:c r="E1225" s="30" t="str">
        <x:v>Nearby</x:v>
      </x:c>
      <x:c r="F1225" s="30" t="str">
        <x:v>Estate / grouped industrial area</x:v>
      </x:c>
      <x:c r="G1225" s="14" t="n">
        <x:f>COUNTIFS('Unit details'!$B$2060:$B$2060,$A1225,'Unit details'!$V$2060:$V$2060,$A1225&amp;" — "&amp;$B1225,'Unit details'!$H$2060:$H$2060,"Current",'Unit details'!$E$2060:$E$2060,"Town")</x:f>
        <x:v>0</x:v>
      </x:c>
      <x:c r="H1225" s="14" t="n">
        <x:f>COUNTIFS('Unit details'!$B$2060:$B$2060,$A1225,'Unit details'!$V$2060:$V$2060,$A1225&amp;" — "&amp;$B1225,'Unit details'!$H$2060:$H$2060,"Current",'Unit details'!$E$2060:$E$2060,"Nearby")</x:f>
        <x:v>1</x:v>
      </x:c>
      <x:c r="I1225" s="14" t="n">
        <x:f>COUNTIFS('Unit details'!$B$2060:$B$2060,$A1225,'Unit details'!$V$2060:$V$2060,$A1225&amp;" — "&amp;$B1225,'Unit details'!$H$2060:$H$2060,"Current")</x:f>
        <x:v>1</x:v>
      </x:c>
      <x:c r="J1225" s="14" t="n">
        <x:f>SUMIFS('Unit details'!$Y$2060:$Y$2060,'Unit details'!$B$2060:$B$2060,$A1225,'Unit details'!$V$2060:$V$2060,$A1225&amp;" — "&amp;$B1225,'Unit details'!$H$2060:$H$2060,"Future")</x:f>
        <x:v>0</x:v>
      </x:c>
      <x:c r="K1225" s="14" t="n">
        <x:f>COUNTIFS('Unit details'!$B$2060:$B$2060,$A1225,'Unit details'!$V$2060:$V$2060,$A1225&amp;" — "&amp;$B1225,'Unit details'!$H$2060:$H$2060,"Uncertain")</x:f>
        <x:v>0</x:v>
      </x:c>
      <x:c r="L1225" s="15" t="str">
        <x:v>Identified from current advertising; named scheme does not itself establish any exact number of vacant units.</x:v>
      </x:c>
      <x:c r="M1225" s="15" t="str">
        <x:v>https://www.zoopla.co.uk/to-rent/commercial/details/74396234/</x:v>
      </x:c>
      <x:c r="N1225" s="15" t="str">
        <x:v>https://www.rightmove.co.uk/properties/777736279468097#/?channel=COM_LET
https://www.rightmove.co.uk/properties/760723970627232#/?channel=COM_LET</x:v>
      </x:c>
    </x:row>
    <x:row r="1226" ht="42" customHeight="1">
      <x:c r="A1226" s="15" t="str">
        <x:v>St Albans</x:v>
      </x:c>
      <x:c r="B1226" s="15" t="str">
        <x:v>Standalone / estate not named</x:v>
      </x:c>
      <x:c r="C1226" s="15" t="str">
        <x:v>London Colney</x:v>
      </x:c>
      <x:c r="D1226" s="14" t="n">
        <x:v>7930</x:v>
      </x:c>
      <x:c r="E1226" s="30" t="str">
        <x:v>Nearby</x:v>
      </x:c>
      <x:c r="F1226" s="30" t="str">
        <x:v>Standalone / other premises</x:v>
      </x:c>
      <x:c r="G1226" s="14" t="n">
        <x:f>COUNTIFS('Unit details'!$B$2061:$B$2076,$A1226,'Unit details'!$V$2061:$V$2076,$A1226&amp;" — "&amp;$B1226,'Unit details'!$H$2061:$H$2076,"Current",'Unit details'!$E$2061:$E$2076,"Town")</x:f>
        <x:v>13</x:v>
      </x:c>
      <x:c r="H1226" s="14" t="n">
        <x:f>COUNTIFS('Unit details'!$B$2061:$B$2076,$A1226,'Unit details'!$V$2061:$V$2076,$A1226&amp;" — "&amp;$B1226,'Unit details'!$H$2061:$H$2076,"Current",'Unit details'!$E$2061:$E$2076,"Nearby")</x:f>
        <x:v>0</x:v>
      </x:c>
      <x:c r="I1226" s="14" t="n">
        <x:f>COUNTIFS('Unit details'!$B$2061:$B$2076,$A1226,'Unit details'!$V$2061:$V$2076,$A1226&amp;" — "&amp;$B1226,'Unit details'!$H$2061:$H$2076,"Current")</x:f>
        <x:v>13</x:v>
      </x:c>
      <x:c r="J1226" s="14" t="n">
        <x:f>SUMIFS('Unit details'!$Y$2061:$Y$2076,'Unit details'!$B$2061:$B$2076,$A1226,'Unit details'!$V$2061:$V$2076,$A1226&amp;" — "&amp;$B1226,'Unit details'!$H$2061:$H$2076,"Future")</x:f>
        <x:v>1</x:v>
      </x:c>
      <x:c r="K1226" s="14" t="n">
        <x:f>COUNTIFS('Unit details'!$B$2061:$B$2076,$A1226,'Unit details'!$V$2061:$V$2076,$A1226&amp;" — "&amp;$B1226,'Unit details'!$H$2061:$H$2076,"Uncertain")</x:f>
        <x:v>1</x:v>
      </x:c>
      <x:c r="L1226" s="15" t="str">
        <x:v>Identified from marketing. Estate inventory is a minimum of evidenced named areas, not a council stock census.</x:v>
      </x:c>
      <x:c r="M1226" s="15" t="str">
        <x:v>https://www.zoopla.co.uk/to-rent/commercial/details/74252145/</x:v>
      </x:c>
      <x:c r="N1226" s="15" t="str">
        <x:v>https://www.rightmove.co.uk/properties/774853047853312#/?channel=COM_LET</x:v>
      </x:c>
    </x:row>
    <x:row r="1227" ht="42" customHeight="1">
      <x:c r="A1227" s="15" t="str">
        <x:v>St Albans</x:v>
      </x:c>
      <x:c r="B1227" s="15" t="str">
        <x:v>Standalone: 279 High Street, London Colney, Hertfordshire, AL2 1EU</x:v>
      </x:c>
      <x:c r="C1227" s="15" t="str">
        <x:v>London Colney</x:v>
      </x:c>
      <x:c r="D1227" s="14" t="n">
        <x:v>7930</x:v>
      </x:c>
      <x:c r="E1227" s="30" t="str">
        <x:v>Nearby</x:v>
      </x:c>
      <x:c r="F1227" s="30" t="str">
        <x:v>Standalone / other premises</x:v>
      </x:c>
      <x:c r="G1227" s="14" t="n">
        <x:f>COUNTIFS('Unit details'!$B$4039:$B$4039,$A1227,'Unit details'!$V$4039:$V$4039,$A1227&amp;" — "&amp;$B1227,'Unit details'!$H$4039:$H$4039,"Current",'Unit details'!$E$4039:$E$4039,"Town")</x:f>
        <x:v>0</x:v>
      </x:c>
      <x:c r="H1227" s="14" t="n">
        <x:f>COUNTIFS('Unit details'!$B$4039:$B$4039,$A1227,'Unit details'!$V$4039:$V$4039,$A1227&amp;" — "&amp;$B1227,'Unit details'!$H$4039:$H$4039,"Current",'Unit details'!$E$4039:$E$4039,"Nearby")</x:f>
        <x:v>0</x:v>
      </x:c>
      <x:c r="I1227" s="14" t="n">
        <x:f>COUNTIFS('Unit details'!$B$4039:$B$4039,$A1227,'Unit details'!$V$4039:$V$4039,$A1227&amp;" — "&amp;$B1227,'Unit details'!$H$4039:$H$4039,"Current")</x:f>
        <x:v>0</x:v>
      </x:c>
      <x:c r="J1227" s="14" t="n">
        <x:f>SUMIFS('Unit details'!$Y$4039:$Y$4039,'Unit details'!$B$4039:$B$4039,$A1227,'Unit details'!$V$4039:$V$4039,$A1227&amp;" — "&amp;$B1227,'Unit details'!$H$4039:$H$4039,"Future")</x:f>
        <x:v>0</x:v>
      </x:c>
      <x:c r="K1227" s="14" t="n">
        <x:f>COUNTIFS('Unit details'!$B$4039:$B$4039,$A1227,'Unit details'!$V$4039:$V$4039,$A1227&amp;" — "&amp;$B1227,'Unit details'!$H$4039:$H$4039,"Uncertain")</x:f>
        <x:v>0</x:v>
      </x:c>
      <x:c r="L1227" s="15" t="str">
        <x:v>Identified from current advertising; named scheme does not itself establish any exact number of vacant units.</x:v>
      </x:c>
      <x:c r="M1227" s="15" t="str">
        <x:v>https://www.zoopla.co.uk/to-rent/commercial/details/74252145/</x:v>
      </x:c>
      <x:c r="N1227" s="15" t="str">
        <x:v>https://www.rightmove.co.uk/properties/774853047853312#/?channel=COM_LET</x:v>
      </x:c>
    </x:row>
    <x:row r="1228" ht="49" customHeight="1">
      <x:c r="A1228" s="15" t="str">
        <x:v>St Albans</x:v>
      </x:c>
      <x:c r="B1228" s="15" t="str">
        <x:v>Sphere Industrial Estate</x:v>
      </x:c>
      <x:c r="C1228" s="15" t="str">
        <x:v>St Albans</x:v>
      </x:c>
      <x:c r="D1228" s="14" t="n">
        <x:v>75540</x:v>
      </x:c>
      <x:c r="E1228" s="30" t="str">
        <x:v>Town</x:v>
      </x:c>
      <x:c r="F1228" s="30" t="str">
        <x:v>Estate / grouped industrial area</x:v>
      </x:c>
      <x:c r="G1228" s="14" t="n">
        <x:f>COUNTIFS('Unit details'!$B$2062:$B$2062,$A1228,'Unit details'!$V$2062:$V$2062,$A1228&amp;" — "&amp;$B1228,'Unit details'!$H$2062:$H$2062,"Current",'Unit details'!$E$2062:$E$2062,"Town")</x:f>
        <x:v>1</x:v>
      </x:c>
      <x:c r="H1228" s="14" t="n">
        <x:f>COUNTIFS('Unit details'!$B$2062:$B$2062,$A1228,'Unit details'!$V$2062:$V$2062,$A1228&amp;" — "&amp;$B1228,'Unit details'!$H$2062:$H$2062,"Current",'Unit details'!$E$2062:$E$2062,"Nearby")</x:f>
        <x:v>0</x:v>
      </x:c>
      <x:c r="I1228" s="14" t="n">
        <x:f>COUNTIFS('Unit details'!$B$2062:$B$2062,$A1228,'Unit details'!$V$2062:$V$2062,$A1228&amp;" — "&amp;$B1228,'Unit details'!$H$2062:$H$2062,"Current")</x:f>
        <x:v>1</x:v>
      </x:c>
      <x:c r="J1228" s="14" t="n">
        <x:f>SUMIFS('Unit details'!$Y$2062:$Y$2062,'Unit details'!$B$2062:$B$2062,$A1228,'Unit details'!$V$2062:$V$2062,$A1228&amp;" — "&amp;$B1228,'Unit details'!$H$2062:$H$2062,"Future")</x:f>
        <x:v>0</x:v>
      </x:c>
      <x:c r="K1228" s="14" t="n">
        <x:f>COUNTIFS('Unit details'!$B$2062:$B$2062,$A1228,'Unit details'!$V$2062:$V$2062,$A1228&amp;" — "&amp;$B1228,'Unit details'!$H$2062:$H$2062,"Uncertain")</x:f>
        <x:v>0</x:v>
      </x:c>
      <x:c r="L1228" s="15" t="str">
        <x:v>Identified from current advertising; named scheme does not itself establish any exact number of vacant units.</x:v>
      </x:c>
      <x:c r="M1228" s="15" t="str">
        <x:v>https://www.zoopla.co.uk/to-rent/commercial/details/73397230/</x:v>
      </x:c>
      <x:c r="N1228" s="15" t="str">
        <x:v>https://www.zoopla.co.uk/to-rent/commercial/details/69595305/
https://www.rightmove.co.uk/properties/760724000039280#/?channel=COM_LET</x:v>
      </x:c>
    </x:row>
    <x:row r="1229" ht="42" customHeight="1">
      <x:c r="A1229" s="15" t="str">
        <x:v>St Albans</x:v>
      </x:c>
      <x:c r="B1229" s="15" t="str">
        <x:v>St Albans Trade City</x:v>
      </x:c>
      <x:c r="C1229" s="15" t="str">
        <x:v>St Albans</x:v>
      </x:c>
      <x:c r="D1229" s="14" t="n">
        <x:v>75540</x:v>
      </x:c>
      <x:c r="E1229" s="30" t="str">
        <x:v>Town</x:v>
      </x:c>
      <x:c r="F1229" s="30" t="str">
        <x:v>Estate / grouped industrial area</x:v>
      </x:c>
      <x:c r="G1229" s="14" t="n">
        <x:f>COUNTIFS('Unit details'!$B$4039:$B$4039,$A1229,'Unit details'!$V$4039:$V$4039,$A1229&amp;" — "&amp;$B1229,'Unit details'!$H$4039:$H$4039,"Current",'Unit details'!$E$4039:$E$4039,"Town")</x:f>
        <x:v>0</x:v>
      </x:c>
      <x:c r="H1229" s="14" t="n">
        <x:f>COUNTIFS('Unit details'!$B$4039:$B$4039,$A1229,'Unit details'!$V$4039:$V$4039,$A1229&amp;" — "&amp;$B1229,'Unit details'!$H$4039:$H$4039,"Current",'Unit details'!$E$4039:$E$4039,"Nearby")</x:f>
        <x:v>0</x:v>
      </x:c>
      <x:c r="I1229" s="14" t="n">
        <x:f>COUNTIFS('Unit details'!$B$4039:$B$4039,$A1229,'Unit details'!$V$4039:$V$4039,$A1229&amp;" — "&amp;$B1229,'Unit details'!$H$4039:$H$4039,"Current")</x:f>
        <x:v>0</x:v>
      </x:c>
      <x:c r="J1229" s="14" t="n">
        <x:f>SUMIFS('Unit details'!$Y$4039:$Y$4039,'Unit details'!$B$4039:$B$4039,$A1229,'Unit details'!$V$4039:$V$4039,$A1229&amp;" — "&amp;$B1229,'Unit details'!$H$4039:$H$4039,"Future")</x:f>
        <x:v>0</x:v>
      </x:c>
      <x:c r="K1229" s="14" t="n">
        <x:f>COUNTIFS('Unit details'!$B$4039:$B$4039,$A1229,'Unit details'!$V$4039:$V$4039,$A1229&amp;" — "&amp;$B1229,'Unit details'!$H$4039:$H$4039,"Uncertain")</x:f>
        <x:v>0</x:v>
      </x:c>
      <x:c r="L1229" s="15" t="str">
        <x:v>Identified from current advertising; named scheme does not itself establish any exact number of vacant units.</x:v>
      </x:c>
      <x:c r="M1229" s="15" t="str">
        <x:v>https://www.rightmove.co.uk/properties/91489704#/?channel=COM_LET</x:v>
      </x:c>
      <x:c r="N1229" s="15" t="str">
        <x:v>https://www.rightmove.co.uk/properties/778519400143489#/?channel=COM_LET</x:v>
      </x:c>
    </x:row>
    <x:row r="1230" ht="42" customHeight="1">
      <x:c r="A1230" s="15" t="str">
        <x:v>St Albans</x:v>
      </x:c>
      <x:c r="B1230" s="15" t="str">
        <x:v>Standalone: 3 The Caxton Centre, Porters Wood, St Albans AL3</x:v>
      </x:c>
      <x:c r="C1230" s="15" t="str">
        <x:v>St Albans</x:v>
      </x:c>
      <x:c r="D1230" s="14" t="n">
        <x:v>75540</x:v>
      </x:c>
      <x:c r="E1230" s="30" t="str">
        <x:v>Town</x:v>
      </x:c>
      <x:c r="F1230" s="30" t="str">
        <x:v>Standalone / other premises</x:v>
      </x:c>
      <x:c r="G1230" s="14" t="n">
        <x:f>COUNTIFS('Unit details'!$B$4039:$B$4039,$A1230,'Unit details'!$V$4039:$V$4039,$A1230&amp;" — "&amp;$B1230,'Unit details'!$H$4039:$H$4039,"Current",'Unit details'!$E$4039:$E$4039,"Town")</x:f>
        <x:v>0</x:v>
      </x:c>
      <x:c r="H1230" s="14" t="n">
        <x:f>COUNTIFS('Unit details'!$B$4039:$B$4039,$A1230,'Unit details'!$V$4039:$V$4039,$A1230&amp;" — "&amp;$B1230,'Unit details'!$H$4039:$H$4039,"Current",'Unit details'!$E$4039:$E$4039,"Nearby")</x:f>
        <x:v>0</x:v>
      </x:c>
      <x:c r="I1230" s="14" t="n">
        <x:f>COUNTIFS('Unit details'!$B$4039:$B$4039,$A1230,'Unit details'!$V$4039:$V$4039,$A1230&amp;" — "&amp;$B1230,'Unit details'!$H$4039:$H$4039,"Current")</x:f>
        <x:v>0</x:v>
      </x:c>
      <x:c r="J1230" s="14" t="n">
        <x:f>SUMIFS('Unit details'!$Y$4039:$Y$4039,'Unit details'!$B$4039:$B$4039,$A1230,'Unit details'!$V$4039:$V$4039,$A1230&amp;" — "&amp;$B1230,'Unit details'!$H$4039:$H$4039,"Future")</x:f>
        <x:v>0</x:v>
      </x:c>
      <x:c r="K1230" s="14" t="n">
        <x:f>COUNTIFS('Unit details'!$B$4039:$B$4039,$A1230,'Unit details'!$V$4039:$V$4039,$A1230&amp;" — "&amp;$B1230,'Unit details'!$H$4039:$H$4039,"Uncertain")</x:f>
        <x:v>0</x:v>
      </x:c>
      <x:c r="L1230" s="15" t="str">
        <x:v>Identified from current advertising; named scheme does not itself establish any exact number of vacant units.</x:v>
      </x:c>
      <x:c r="M1230" s="15" t="str">
        <x:v>https://www.zoopla.co.uk/to-rent/commercial/details/73019918/</x:v>
      </x:c>
      <x:c r="N1230" s="15" t="str">
        <x:v>https://www.rightmove.co.uk/properties/760723400224049#/?channel=COM_LET</x:v>
      </x:c>
    </x:row>
    <x:row r="1231" ht="42" customHeight="1">
      <x:c r="A1231" s="15" t="str">
        <x:v>St Albans</x:v>
      </x:c>
      <x:c r="B1231" s="15" t="str">
        <x:v>Standalone: Acrewood Park, Unit 4, Acrewood Park, St. Albans, AL4 0FT</x:v>
      </x:c>
      <x:c r="C1231" s="15" t="str">
        <x:v>St Albans</x:v>
      </x:c>
      <x:c r="D1231" s="14" t="n">
        <x:v>75540</x:v>
      </x:c>
      <x:c r="E1231" s="30" t="str">
        <x:v>Town</x:v>
      </x:c>
      <x:c r="F1231" s="30" t="str">
        <x:v>Standalone / other premises</x:v>
      </x:c>
      <x:c r="G1231" s="14" t="n">
        <x:f>COUNTIFS('Unit details'!$B$4039:$B$4039,$A1231,'Unit details'!$V$4039:$V$4039,$A1231&amp;" — "&amp;$B1231,'Unit details'!$H$4039:$H$4039,"Current",'Unit details'!$E$4039:$E$4039,"Town")</x:f>
        <x:v>0</x:v>
      </x:c>
      <x:c r="H1231" s="14" t="n">
        <x:f>COUNTIFS('Unit details'!$B$4039:$B$4039,$A1231,'Unit details'!$V$4039:$V$4039,$A1231&amp;" — "&amp;$B1231,'Unit details'!$H$4039:$H$4039,"Current",'Unit details'!$E$4039:$E$4039,"Nearby")</x:f>
        <x:v>0</x:v>
      </x:c>
      <x:c r="I1231" s="14" t="n">
        <x:f>COUNTIFS('Unit details'!$B$4039:$B$4039,$A1231,'Unit details'!$V$4039:$V$4039,$A1231&amp;" — "&amp;$B1231,'Unit details'!$H$4039:$H$4039,"Current")</x:f>
        <x:v>0</x:v>
      </x:c>
      <x:c r="J1231" s="14" t="n">
        <x:f>SUMIFS('Unit details'!$Y$4039:$Y$4039,'Unit details'!$B$4039:$B$4039,$A1231,'Unit details'!$V$4039:$V$4039,$A1231&amp;" — "&amp;$B1231,'Unit details'!$H$4039:$H$4039,"Future")</x:f>
        <x:v>0</x:v>
      </x:c>
      <x:c r="K1231" s="14" t="n">
        <x:f>COUNTIFS('Unit details'!$B$4039:$B$4039,$A1231,'Unit details'!$V$4039:$V$4039,$A1231&amp;" — "&amp;$B1231,'Unit details'!$H$4039:$H$4039,"Uncertain")</x:f>
        <x:v>0</x:v>
      </x:c>
      <x:c r="L1231" s="15" t="str">
        <x:v>Identified from current advertising; named scheme does not itself establish any exact number of vacant units.</x:v>
      </x:c>
      <x:c r="M1231" s="15" t="str">
        <x:v>https://www.rightmove.co.uk/properties/773350102837777#/?channel=COM_LET</x:v>
      </x:c>
      <x:c r="N1231" s="15" t="str"/>
    </x:row>
    <x:row r="1232" ht="42" customHeight="1">
      <x:c r="A1232" s="15" t="str">
        <x:v>St Albans</x:v>
      </x:c>
      <x:c r="B1232" s="15" t="str">
        <x:v>Standalone: Unit 11 North Orbital Commercial Park, St. Albans AL1</x:v>
      </x:c>
      <x:c r="C1232" s="15" t="str">
        <x:v>St Albans</x:v>
      </x:c>
      <x:c r="D1232" s="14" t="n">
        <x:v>75540</x:v>
      </x:c>
      <x:c r="E1232" s="30" t="str">
        <x:v>Town</x:v>
      </x:c>
      <x:c r="F1232" s="30" t="str">
        <x:v>Standalone / other premises</x:v>
      </x:c>
      <x:c r="G1232" s="14" t="n">
        <x:f>COUNTIFS('Unit details'!$B$4039:$B$4039,$A1232,'Unit details'!$V$4039:$V$4039,$A1232&amp;" — "&amp;$B1232,'Unit details'!$H$4039:$H$4039,"Current",'Unit details'!$E$4039:$E$4039,"Town")</x:f>
        <x:v>0</x:v>
      </x:c>
      <x:c r="H1232" s="14" t="n">
        <x:f>COUNTIFS('Unit details'!$B$4039:$B$4039,$A1232,'Unit details'!$V$4039:$V$4039,$A1232&amp;" — "&amp;$B1232,'Unit details'!$H$4039:$H$4039,"Current",'Unit details'!$E$4039:$E$4039,"Nearby")</x:f>
        <x:v>0</x:v>
      </x:c>
      <x:c r="I1232" s="14" t="n">
        <x:f>COUNTIFS('Unit details'!$B$4039:$B$4039,$A1232,'Unit details'!$V$4039:$V$4039,$A1232&amp;" — "&amp;$B1232,'Unit details'!$H$4039:$H$4039,"Current")</x:f>
        <x:v>0</x:v>
      </x:c>
      <x:c r="J1232" s="14" t="n">
        <x:f>SUMIFS('Unit details'!$Y$4039:$Y$4039,'Unit details'!$B$4039:$B$4039,$A1232,'Unit details'!$V$4039:$V$4039,$A1232&amp;" — "&amp;$B1232,'Unit details'!$H$4039:$H$4039,"Future")</x:f>
        <x:v>0</x:v>
      </x:c>
      <x:c r="K1232" s="14" t="n">
        <x:f>COUNTIFS('Unit details'!$B$4039:$B$4039,$A1232,'Unit details'!$V$4039:$V$4039,$A1232&amp;" — "&amp;$B1232,'Unit details'!$H$4039:$H$4039,"Uncertain")</x:f>
        <x:v>0</x:v>
      </x:c>
      <x:c r="L1232" s="15" t="str">
        <x:v>Identified from current advertising; named scheme does not itself establish any exact number of vacant units.</x:v>
      </x:c>
      <x:c r="M1232" s="15" t="str">
        <x:v>https://www.zoopla.co.uk/to-rent/commercial/details/70577497/</x:v>
      </x:c>
      <x:c r="N1232" s="15" t="str">
        <x:v>https://www.rightmove.co.uk/properties/93131895#/?channel=COM_LET</x:v>
      </x:c>
    </x:row>
    <x:row r="1233" ht="42" customHeight="1">
      <x:c r="A1233" s="15" t="str">
        <x:v>St Albans</x:v>
      </x:c>
      <x:c r="B1233" s="15" t="str">
        <x:v>Standalone: Unit 11, The Caxton Centre, Porters Wood, St. Albans, Hertfordshire AL3</x:v>
      </x:c>
      <x:c r="C1233" s="15" t="str">
        <x:v>St Albans</x:v>
      </x:c>
      <x:c r="D1233" s="14" t="n">
        <x:v>75540</x:v>
      </x:c>
      <x:c r="E1233" s="30" t="str">
        <x:v>Town</x:v>
      </x:c>
      <x:c r="F1233" s="30" t="str">
        <x:v>Standalone / other premises</x:v>
      </x:c>
      <x:c r="G1233" s="14" t="n">
        <x:f>COUNTIFS('Unit details'!$B$4039:$B$4039,$A1233,'Unit details'!$V$4039:$V$4039,$A1233&amp;" — "&amp;$B1233,'Unit details'!$H$4039:$H$4039,"Current",'Unit details'!$E$4039:$E$4039,"Town")</x:f>
        <x:v>0</x:v>
      </x:c>
      <x:c r="H1233" s="14" t="n">
        <x:f>COUNTIFS('Unit details'!$B$4039:$B$4039,$A1233,'Unit details'!$V$4039:$V$4039,$A1233&amp;" — "&amp;$B1233,'Unit details'!$H$4039:$H$4039,"Current",'Unit details'!$E$4039:$E$4039,"Nearby")</x:f>
        <x:v>0</x:v>
      </x:c>
      <x:c r="I1233" s="14" t="n">
        <x:f>COUNTIFS('Unit details'!$B$4039:$B$4039,$A1233,'Unit details'!$V$4039:$V$4039,$A1233&amp;" — "&amp;$B1233,'Unit details'!$H$4039:$H$4039,"Current")</x:f>
        <x:v>0</x:v>
      </x:c>
      <x:c r="J1233" s="14" t="n">
        <x:f>SUMIFS('Unit details'!$Y$4039:$Y$4039,'Unit details'!$B$4039:$B$4039,$A1233,'Unit details'!$V$4039:$V$4039,$A1233&amp;" — "&amp;$B1233,'Unit details'!$H$4039:$H$4039,"Future")</x:f>
        <x:v>0</x:v>
      </x:c>
      <x:c r="K1233" s="14" t="n">
        <x:f>COUNTIFS('Unit details'!$B$4039:$B$4039,$A1233,'Unit details'!$V$4039:$V$4039,$A1233&amp;" — "&amp;$B1233,'Unit details'!$H$4039:$H$4039,"Uncertain")</x:f>
        <x:v>0</x:v>
      </x:c>
      <x:c r="L1233" s="15" t="str">
        <x:v>Identified from current advertising; named scheme does not itself establish any exact number of vacant units.</x:v>
      </x:c>
      <x:c r="M1233" s="15" t="str">
        <x:v>https://www.zoopla.co.uk/to-rent/commercial/details/73083078/</x:v>
      </x:c>
      <x:c r="N1233" s="15" t="str">
        <x:v>https://www.rightmove.co.uk/properties/760723437943456#/?channel=COM_LET</x:v>
      </x:c>
    </x:row>
    <x:row r="1234" ht="42" customHeight="1">
      <x:c r="A1234" s="15" t="str">
        <x:v>St Albans</x:v>
      </x:c>
      <x:c r="B1234" s="15" t="str">
        <x:v>Standalone: Unit 17, Brick Knoll Park, St Albans, AL1 5UG</x:v>
      </x:c>
      <x:c r="C1234" s="15" t="str">
        <x:v>St Albans</x:v>
      </x:c>
      <x:c r="D1234" s="14" t="n">
        <x:v>75540</x:v>
      </x:c>
      <x:c r="E1234" s="30" t="str">
        <x:v>Town</x:v>
      </x:c>
      <x:c r="F1234" s="30" t="str">
        <x:v>Standalone / other premises</x:v>
      </x:c>
      <x:c r="G1234" s="14" t="n">
        <x:f>COUNTIFS('Unit details'!$B$4039:$B$4039,$A1234,'Unit details'!$V$4039:$V$4039,$A1234&amp;" — "&amp;$B1234,'Unit details'!$H$4039:$H$4039,"Current",'Unit details'!$E$4039:$E$4039,"Town")</x:f>
        <x:v>0</x:v>
      </x:c>
      <x:c r="H1234" s="14" t="n">
        <x:f>COUNTIFS('Unit details'!$B$4039:$B$4039,$A1234,'Unit details'!$V$4039:$V$4039,$A1234&amp;" — "&amp;$B1234,'Unit details'!$H$4039:$H$4039,"Current",'Unit details'!$E$4039:$E$4039,"Nearby")</x:f>
        <x:v>0</x:v>
      </x:c>
      <x:c r="I1234" s="14" t="n">
        <x:f>COUNTIFS('Unit details'!$B$4039:$B$4039,$A1234,'Unit details'!$V$4039:$V$4039,$A1234&amp;" — "&amp;$B1234,'Unit details'!$H$4039:$H$4039,"Current")</x:f>
        <x:v>0</x:v>
      </x:c>
      <x:c r="J1234" s="14" t="n">
        <x:f>SUMIFS('Unit details'!$Y$4039:$Y$4039,'Unit details'!$B$4039:$B$4039,$A1234,'Unit details'!$V$4039:$V$4039,$A1234&amp;" — "&amp;$B1234,'Unit details'!$H$4039:$H$4039,"Future")</x:f>
        <x:v>0</x:v>
      </x:c>
      <x:c r="K1234" s="14" t="n">
        <x:f>COUNTIFS('Unit details'!$B$4039:$B$4039,$A1234,'Unit details'!$V$4039:$V$4039,$A1234&amp;" — "&amp;$B1234,'Unit details'!$H$4039:$H$4039,"Uncertain")</x:f>
        <x:v>0</x:v>
      </x:c>
      <x:c r="L1234" s="15" t="str">
        <x:v>Identified from current advertising; named scheme does not itself establish any exact number of vacant units.</x:v>
      </x:c>
      <x:c r="M1234" s="15" t="str">
        <x:v>https://www.zoopla.co.uk/to-rent/commercial/details/73572579/</x:v>
      </x:c>
      <x:c r="N1234" s="15" t="str">
        <x:v>https://www.rightmove.co.uk/properties/773395468269153#/?channel=COM_LET</x:v>
      </x:c>
    </x:row>
    <x:row r="1235" ht="42" customHeight="1">
      <x:c r="A1235" s="15" t="str">
        <x:v>St Albans</x:v>
      </x:c>
      <x:c r="B1235" s="15" t="str">
        <x:v>Standalone: Unit 19 North Orbital Commercial Park, Napsbury Lane, St. Albans AL1</x:v>
      </x:c>
      <x:c r="C1235" s="15" t="str">
        <x:v>St Albans</x:v>
      </x:c>
      <x:c r="D1235" s="14" t="n">
        <x:v>75540</x:v>
      </x:c>
      <x:c r="E1235" s="30" t="str">
        <x:v>Town</x:v>
      </x:c>
      <x:c r="F1235" s="30" t="str">
        <x:v>Standalone / other premises</x:v>
      </x:c>
      <x:c r="G1235" s="14" t="n">
        <x:f>COUNTIFS('Unit details'!$B$4039:$B$4039,$A1235,'Unit details'!$V$4039:$V$4039,$A1235&amp;" — "&amp;$B1235,'Unit details'!$H$4039:$H$4039,"Current",'Unit details'!$E$4039:$E$4039,"Town")</x:f>
        <x:v>0</x:v>
      </x:c>
      <x:c r="H1235" s="14" t="n">
        <x:f>COUNTIFS('Unit details'!$B$4039:$B$4039,$A1235,'Unit details'!$V$4039:$V$4039,$A1235&amp;" — "&amp;$B1235,'Unit details'!$H$4039:$H$4039,"Current",'Unit details'!$E$4039:$E$4039,"Nearby")</x:f>
        <x:v>0</x:v>
      </x:c>
      <x:c r="I1235" s="14" t="n">
        <x:f>COUNTIFS('Unit details'!$B$4039:$B$4039,$A1235,'Unit details'!$V$4039:$V$4039,$A1235&amp;" — "&amp;$B1235,'Unit details'!$H$4039:$H$4039,"Current")</x:f>
        <x:v>0</x:v>
      </x:c>
      <x:c r="J1235" s="14" t="n">
        <x:f>SUMIFS('Unit details'!$Y$4039:$Y$4039,'Unit details'!$B$4039:$B$4039,$A1235,'Unit details'!$V$4039:$V$4039,$A1235&amp;" — "&amp;$B1235,'Unit details'!$H$4039:$H$4039,"Future")</x:f>
        <x:v>0</x:v>
      </x:c>
      <x:c r="K1235" s="14" t="n">
        <x:f>COUNTIFS('Unit details'!$B$4039:$B$4039,$A1235,'Unit details'!$V$4039:$V$4039,$A1235&amp;" — "&amp;$B1235,'Unit details'!$H$4039:$H$4039,"Uncertain")</x:f>
        <x:v>0</x:v>
      </x:c>
      <x:c r="L1235" s="15" t="str">
        <x:v>Identified from current advertising; named scheme does not itself establish any exact number of vacant units.</x:v>
      </x:c>
      <x:c r="M1235" s="15" t="str">
        <x:v>https://www.zoopla.co.uk/to-rent/commercial/details/72598803/</x:v>
      </x:c>
      <x:c r="N1235" s="15" t="str"/>
    </x:row>
    <x:row r="1236" ht="42" customHeight="1">
      <x:c r="A1236" s="15" t="str">
        <x:v>St Albans</x:v>
      </x:c>
      <x:c r="B1236" s="15" t="str">
        <x:v>Standalone: Unit 19-20, North Orbital Commercial Park, Napsbury Lane, St. Albans AL1</x:v>
      </x:c>
      <x:c r="C1236" s="15" t="str">
        <x:v>St Albans</x:v>
      </x:c>
      <x:c r="D1236" s="14" t="n">
        <x:v>75540</x:v>
      </x:c>
      <x:c r="E1236" s="30" t="str">
        <x:v>Town</x:v>
      </x:c>
      <x:c r="F1236" s="30" t="str">
        <x:v>Standalone / other premises</x:v>
      </x:c>
      <x:c r="G1236" s="14" t="n">
        <x:f>COUNTIFS('Unit details'!$B$4039:$B$4039,$A1236,'Unit details'!$V$4039:$V$4039,$A1236&amp;" — "&amp;$B1236,'Unit details'!$H$4039:$H$4039,"Current",'Unit details'!$E$4039:$E$4039,"Town")</x:f>
        <x:v>0</x:v>
      </x:c>
      <x:c r="H1236" s="14" t="n">
        <x:f>COUNTIFS('Unit details'!$B$4039:$B$4039,$A1236,'Unit details'!$V$4039:$V$4039,$A1236&amp;" — "&amp;$B1236,'Unit details'!$H$4039:$H$4039,"Current",'Unit details'!$E$4039:$E$4039,"Nearby")</x:f>
        <x:v>0</x:v>
      </x:c>
      <x:c r="I1236" s="14" t="n">
        <x:f>COUNTIFS('Unit details'!$B$4039:$B$4039,$A1236,'Unit details'!$V$4039:$V$4039,$A1236&amp;" — "&amp;$B1236,'Unit details'!$H$4039:$H$4039,"Current")</x:f>
        <x:v>0</x:v>
      </x:c>
      <x:c r="J1236" s="14" t="n">
        <x:f>SUMIFS('Unit details'!$Y$4039:$Y$4039,'Unit details'!$B$4039:$B$4039,$A1236,'Unit details'!$V$4039:$V$4039,$A1236&amp;" — "&amp;$B1236,'Unit details'!$H$4039:$H$4039,"Future")</x:f>
        <x:v>0</x:v>
      </x:c>
      <x:c r="K1236" s="14" t="n">
        <x:f>COUNTIFS('Unit details'!$B$4039:$B$4039,$A1236,'Unit details'!$V$4039:$V$4039,$A1236&amp;" — "&amp;$B1236,'Unit details'!$H$4039:$H$4039,"Uncertain")</x:f>
        <x:v>0</x:v>
      </x:c>
      <x:c r="L1236" s="15" t="str">
        <x:v>Identified from current advertising; named scheme does not itself establish any exact number of vacant units.</x:v>
      </x:c>
      <x:c r="M1236" s="15" t="str">
        <x:v>https://www.zoopla.co.uk/to-rent/commercial/details/72624012/</x:v>
      </x:c>
      <x:c r="N1236" s="15" t="str"/>
    </x:row>
    <x:row r="1237" ht="62" customHeight="1">
      <x:c r="A1237" s="15" t="str">
        <x:v>St Albans</x:v>
      </x:c>
      <x:c r="B1237" s="15" t="str">
        <x:v>Standalone: Unit 2 Dencora Centre, Campfield Road, St Albans, AL1 5HN</x:v>
      </x:c>
      <x:c r="C1237" s="15" t="str">
        <x:v>St Albans</x:v>
      </x:c>
      <x:c r="D1237" s="14" t="n">
        <x:v>75540</x:v>
      </x:c>
      <x:c r="E1237" s="30" t="str">
        <x:v>Town</x:v>
      </x:c>
      <x:c r="F1237" s="30" t="str">
        <x:v>Standalone / other premises</x:v>
      </x:c>
      <x:c r="G1237" s="14" t="n">
        <x:f>COUNTIFS('Unit details'!$B$4039:$B$4039,$A1237,'Unit details'!$V$4039:$V$4039,$A1237&amp;" — "&amp;$B1237,'Unit details'!$H$4039:$H$4039,"Current",'Unit details'!$E$4039:$E$4039,"Town")</x:f>
        <x:v>0</x:v>
      </x:c>
      <x:c r="H1237" s="14" t="n">
        <x:f>COUNTIFS('Unit details'!$B$4039:$B$4039,$A1237,'Unit details'!$V$4039:$V$4039,$A1237&amp;" — "&amp;$B1237,'Unit details'!$H$4039:$H$4039,"Current",'Unit details'!$E$4039:$E$4039,"Nearby")</x:f>
        <x:v>0</x:v>
      </x:c>
      <x:c r="I1237" s="14" t="n">
        <x:f>COUNTIFS('Unit details'!$B$4039:$B$4039,$A1237,'Unit details'!$V$4039:$V$4039,$A1237&amp;" — "&amp;$B1237,'Unit details'!$H$4039:$H$4039,"Current")</x:f>
        <x:v>0</x:v>
      </x:c>
      <x:c r="J1237" s="14" t="n">
        <x:f>SUMIFS('Unit details'!$Y$4039:$Y$4039,'Unit details'!$B$4039:$B$4039,$A1237,'Unit details'!$V$4039:$V$4039,$A1237&amp;" — "&amp;$B1237,'Unit details'!$H$4039:$H$4039,"Future")</x:f>
        <x:v>0</x:v>
      </x:c>
      <x:c r="K1237" s="14" t="n">
        <x:f>COUNTIFS('Unit details'!$B$4039:$B$4039,$A1237,'Unit details'!$V$4039:$V$4039,$A1237&amp;" — "&amp;$B1237,'Unit details'!$H$4039:$H$4039,"Uncertain")</x:f>
        <x:v>0</x:v>
      </x:c>
      <x:c r="L1237" s="15" t="str">
        <x:v>Identified from current advertising; named scheme does not itself establish any exact number of vacant units.</x:v>
      </x:c>
      <x:c r="M1237" s="15" t="str">
        <x:v>https://www.zoopla.co.uk/to-rent/commercial/details/73951417/</x:v>
      </x:c>
      <x:c r="N1237" s="15" t="str">
        <x:v>https://www.rightmove.co.uk/properties/773401533317249#/?channel=COM_LET
https://www.rightmove.co.uk/properties/768329306915136#/?channel=COM_LET</x:v>
      </x:c>
    </x:row>
    <x:row r="1238" ht="42" customHeight="1">
      <x:c r="A1238" s="15" t="str">
        <x:v>St Albans</x:v>
      </x:c>
      <x:c r="B1238" s="15" t="str">
        <x:v>Standalone: Unit 3 Executive Park, Hatfield Road, St. Albans, AL1 4TA</x:v>
      </x:c>
      <x:c r="C1238" s="15" t="str">
        <x:v>St Albans</x:v>
      </x:c>
      <x:c r="D1238" s="14" t="n">
        <x:v>75540</x:v>
      </x:c>
      <x:c r="E1238" s="30" t="str">
        <x:v>Town</x:v>
      </x:c>
      <x:c r="F1238" s="30" t="str">
        <x:v>Standalone / other premises</x:v>
      </x:c>
      <x:c r="G1238" s="14" t="n">
        <x:f>COUNTIFS('Unit details'!$B$4039:$B$4039,$A1238,'Unit details'!$V$4039:$V$4039,$A1238&amp;" — "&amp;$B1238,'Unit details'!$H$4039:$H$4039,"Current",'Unit details'!$E$4039:$E$4039,"Town")</x:f>
        <x:v>0</x:v>
      </x:c>
      <x:c r="H1238" s="14" t="n">
        <x:f>COUNTIFS('Unit details'!$B$4039:$B$4039,$A1238,'Unit details'!$V$4039:$V$4039,$A1238&amp;" — "&amp;$B1238,'Unit details'!$H$4039:$H$4039,"Current",'Unit details'!$E$4039:$E$4039,"Nearby")</x:f>
        <x:v>0</x:v>
      </x:c>
      <x:c r="I1238" s="14" t="n">
        <x:f>COUNTIFS('Unit details'!$B$4039:$B$4039,$A1238,'Unit details'!$V$4039:$V$4039,$A1238&amp;" — "&amp;$B1238,'Unit details'!$H$4039:$H$4039,"Current")</x:f>
        <x:v>0</x:v>
      </x:c>
      <x:c r="J1238" s="14" t="n">
        <x:f>SUMIFS('Unit details'!$Y$4039:$Y$4039,'Unit details'!$B$4039:$B$4039,$A1238,'Unit details'!$V$4039:$V$4039,$A1238&amp;" — "&amp;$B1238,'Unit details'!$H$4039:$H$4039,"Future")</x:f>
        <x:v>0</x:v>
      </x:c>
      <x:c r="K1238" s="14" t="n">
        <x:f>COUNTIFS('Unit details'!$B$4039:$B$4039,$A1238,'Unit details'!$V$4039:$V$4039,$A1238&amp;" — "&amp;$B1238,'Unit details'!$H$4039:$H$4039,"Uncertain")</x:f>
        <x:v>0</x:v>
      </x:c>
      <x:c r="L1238" s="15" t="str">
        <x:v>Identified from current advertising; named scheme does not itself establish any exact number of vacant units.</x:v>
      </x:c>
      <x:c r="M1238" s="15" t="str">
        <x:v>https://www.rightmove.co.uk/properties/773340271216896#/?channel=COM_LET</x:v>
      </x:c>
      <x:c r="N1238" s="15" t="str"/>
    </x:row>
    <x:row r="1239" ht="42" customHeight="1">
      <x:c r="A1239" s="15" t="str">
        <x:v>St Albans</x:v>
      </x:c>
      <x:c r="B1239" s="15" t="str">
        <x:v>Standalone: Unit 3, Lantern Commercial Centre, London Road, Flamstead, St. Albans, AL3</x:v>
      </x:c>
      <x:c r="C1239" s="15" t="str">
        <x:v>St Albans</x:v>
      </x:c>
      <x:c r="D1239" s="14" t="n">
        <x:v>75540</x:v>
      </x:c>
      <x:c r="E1239" s="30" t="str">
        <x:v>Town</x:v>
      </x:c>
      <x:c r="F1239" s="30" t="str">
        <x:v>Standalone / other premises</x:v>
      </x:c>
      <x:c r="G1239" s="14" t="n">
        <x:f>COUNTIFS('Unit details'!$B$4039:$B$4039,$A1239,'Unit details'!$V$4039:$V$4039,$A1239&amp;" — "&amp;$B1239,'Unit details'!$H$4039:$H$4039,"Current",'Unit details'!$E$4039:$E$4039,"Town")</x:f>
        <x:v>0</x:v>
      </x:c>
      <x:c r="H1239" s="14" t="n">
        <x:f>COUNTIFS('Unit details'!$B$4039:$B$4039,$A1239,'Unit details'!$V$4039:$V$4039,$A1239&amp;" — "&amp;$B1239,'Unit details'!$H$4039:$H$4039,"Current",'Unit details'!$E$4039:$E$4039,"Nearby")</x:f>
        <x:v>0</x:v>
      </x:c>
      <x:c r="I1239" s="14" t="n">
        <x:f>COUNTIFS('Unit details'!$B$4039:$B$4039,$A1239,'Unit details'!$V$4039:$V$4039,$A1239&amp;" — "&amp;$B1239,'Unit details'!$H$4039:$H$4039,"Current")</x:f>
        <x:v>0</x:v>
      </x:c>
      <x:c r="J1239" s="14" t="n">
        <x:f>SUMIFS('Unit details'!$Y$4039:$Y$4039,'Unit details'!$B$4039:$B$4039,$A1239,'Unit details'!$V$4039:$V$4039,$A1239&amp;" — "&amp;$B1239,'Unit details'!$H$4039:$H$4039,"Future")</x:f>
        <x:v>0</x:v>
      </x:c>
      <x:c r="K1239" s="14" t="n">
        <x:f>COUNTIFS('Unit details'!$B$4039:$B$4039,$A1239,'Unit details'!$V$4039:$V$4039,$A1239&amp;" — "&amp;$B1239,'Unit details'!$H$4039:$H$4039,"Uncertain")</x:f>
        <x:v>0</x:v>
      </x:c>
      <x:c r="L1239" s="15" t="str">
        <x:v>Identified from current advertising; named scheme does not itself establish any exact number of vacant units.</x:v>
      </x:c>
      <x:c r="M1239" s="15" t="str">
        <x:v>https://www.zoopla.co.uk/to-rent/commercial/details/73972651/</x:v>
      </x:c>
      <x:c r="N1239" s="15" t="str">
        <x:v>https://www.rightmove.co.uk/properties/768714790838048#/?channel=COM_LET</x:v>
      </x:c>
    </x:row>
    <x:row r="1240" ht="42" customHeight="1">
      <x:c r="A1240" s="15" t="str">
        <x:v>St Albans</x:v>
      </x:c>
      <x:c r="B1240" s="15" t="str">
        <x:v>Standalone: Unit 4, Executive Park, Hatfield Road, St Albans, AL1 4TA</x:v>
      </x:c>
      <x:c r="C1240" s="15" t="str">
        <x:v>St Albans</x:v>
      </x:c>
      <x:c r="D1240" s="14" t="n">
        <x:v>75540</x:v>
      </x:c>
      <x:c r="E1240" s="30" t="str">
        <x:v>Town</x:v>
      </x:c>
      <x:c r="F1240" s="30" t="str">
        <x:v>Standalone / other premises</x:v>
      </x:c>
      <x:c r="G1240" s="14" t="n">
        <x:f>COUNTIFS('Unit details'!$B$4039:$B$4039,$A1240,'Unit details'!$V$4039:$V$4039,$A1240&amp;" — "&amp;$B1240,'Unit details'!$H$4039:$H$4039,"Current",'Unit details'!$E$4039:$E$4039,"Town")</x:f>
        <x:v>0</x:v>
      </x:c>
      <x:c r="H1240" s="14" t="n">
        <x:f>COUNTIFS('Unit details'!$B$4039:$B$4039,$A1240,'Unit details'!$V$4039:$V$4039,$A1240&amp;" — "&amp;$B1240,'Unit details'!$H$4039:$H$4039,"Current",'Unit details'!$E$4039:$E$4039,"Nearby")</x:f>
        <x:v>0</x:v>
      </x:c>
      <x:c r="I1240" s="14" t="n">
        <x:f>COUNTIFS('Unit details'!$B$4039:$B$4039,$A1240,'Unit details'!$V$4039:$V$4039,$A1240&amp;" — "&amp;$B1240,'Unit details'!$H$4039:$H$4039,"Current")</x:f>
        <x:v>0</x:v>
      </x:c>
      <x:c r="J1240" s="14" t="n">
        <x:f>SUMIFS('Unit details'!$Y$4039:$Y$4039,'Unit details'!$B$4039:$B$4039,$A1240,'Unit details'!$V$4039:$V$4039,$A1240&amp;" — "&amp;$B1240,'Unit details'!$H$4039:$H$4039,"Future")</x:f>
        <x:v>0</x:v>
      </x:c>
      <x:c r="K1240" s="14" t="n">
        <x:f>COUNTIFS('Unit details'!$B$4039:$B$4039,$A1240,'Unit details'!$V$4039:$V$4039,$A1240&amp;" — "&amp;$B1240,'Unit details'!$H$4039:$H$4039,"Uncertain")</x:f>
        <x:v>0</x:v>
      </x:c>
      <x:c r="L1240" s="15" t="str">
        <x:v>Identified from current advertising; named scheme does not itself establish any exact number of vacant units.</x:v>
      </x:c>
      <x:c r="M1240" s="15" t="str">
        <x:v>https://www.rightmove.co.uk/properties/773379888686433#/?channel=COM_LET</x:v>
      </x:c>
      <x:c r="N1240" s="15" t="str"/>
    </x:row>
    <x:row r="1241" ht="42" customHeight="1">
      <x:c r="A1241" s="15" t="str">
        <x:v>St Albans</x:v>
      </x:c>
      <x:c r="B1241" s="15" t="str">
        <x:v>Standalone: Unit 7, Lantern Commercial Centre, London Road, Flamstead, St. Albans AL3</x:v>
      </x:c>
      <x:c r="C1241" s="15" t="str">
        <x:v>St Albans</x:v>
      </x:c>
      <x:c r="D1241" s="14" t="n">
        <x:v>75540</x:v>
      </x:c>
      <x:c r="E1241" s="30" t="str">
        <x:v>Town</x:v>
      </x:c>
      <x:c r="F1241" s="30" t="str">
        <x:v>Standalone / other premises</x:v>
      </x:c>
      <x:c r="G1241" s="14" t="n">
        <x:f>COUNTIFS('Unit details'!$B$4039:$B$4039,$A1241,'Unit details'!$V$4039:$V$4039,$A1241&amp;" — "&amp;$B1241,'Unit details'!$H$4039:$H$4039,"Current",'Unit details'!$E$4039:$E$4039,"Town")</x:f>
        <x:v>0</x:v>
      </x:c>
      <x:c r="H1241" s="14" t="n">
        <x:f>COUNTIFS('Unit details'!$B$4039:$B$4039,$A1241,'Unit details'!$V$4039:$V$4039,$A1241&amp;" — "&amp;$B1241,'Unit details'!$H$4039:$H$4039,"Current",'Unit details'!$E$4039:$E$4039,"Nearby")</x:f>
        <x:v>0</x:v>
      </x:c>
      <x:c r="I1241" s="14" t="n">
        <x:f>COUNTIFS('Unit details'!$B$4039:$B$4039,$A1241,'Unit details'!$V$4039:$V$4039,$A1241&amp;" — "&amp;$B1241,'Unit details'!$H$4039:$H$4039,"Current")</x:f>
        <x:v>0</x:v>
      </x:c>
      <x:c r="J1241" s="14" t="n">
        <x:f>SUMIFS('Unit details'!$Y$4039:$Y$4039,'Unit details'!$B$4039:$B$4039,$A1241,'Unit details'!$V$4039:$V$4039,$A1241&amp;" — "&amp;$B1241,'Unit details'!$H$4039:$H$4039,"Future")</x:f>
        <x:v>0</x:v>
      </x:c>
      <x:c r="K1241" s="14" t="n">
        <x:f>COUNTIFS('Unit details'!$B$4039:$B$4039,$A1241,'Unit details'!$V$4039:$V$4039,$A1241&amp;" — "&amp;$B1241,'Unit details'!$H$4039:$H$4039,"Uncertain")</x:f>
        <x:v>0</x:v>
      </x:c>
      <x:c r="L1241" s="15" t="str">
        <x:v>Identified from current advertising; named scheme does not itself establish any exact number of vacant units.</x:v>
      </x:c>
      <x:c r="M1241" s="15" t="str">
        <x:v>https://www.zoopla.co.uk/to-rent/commercial/details/73726056/</x:v>
      </x:c>
      <x:c r="N1241" s="15" t="str">
        <x:v>https://www.rightmove.co.uk/properties/763485643015920#/?channel=COM_LET</x:v>
      </x:c>
    </x:row>
    <x:row r="1242" ht="42" customHeight="1">
      <x:c r="A1242" s="15" t="str">
        <x:v>St Albans</x:v>
      </x:c>
      <x:c r="B1242" s="15" t="str">
        <x:v>Standalone: Unit 8 North Orbital Commercial Park, Napsbury Lane, St. Albans AL1</x:v>
      </x:c>
      <x:c r="C1242" s="15" t="str">
        <x:v>St Albans</x:v>
      </x:c>
      <x:c r="D1242" s="14" t="n">
        <x:v>75540</x:v>
      </x:c>
      <x:c r="E1242" s="30" t="str">
        <x:v>Town</x:v>
      </x:c>
      <x:c r="F1242" s="30" t="str">
        <x:v>Standalone / other premises</x:v>
      </x:c>
      <x:c r="G1242" s="14" t="n">
        <x:f>COUNTIFS('Unit details'!$B$4039:$B$4039,$A1242,'Unit details'!$V$4039:$V$4039,$A1242&amp;" — "&amp;$B1242,'Unit details'!$H$4039:$H$4039,"Current",'Unit details'!$E$4039:$E$4039,"Town")</x:f>
        <x:v>0</x:v>
      </x:c>
      <x:c r="H1242" s="14" t="n">
        <x:f>COUNTIFS('Unit details'!$B$4039:$B$4039,$A1242,'Unit details'!$V$4039:$V$4039,$A1242&amp;" — "&amp;$B1242,'Unit details'!$H$4039:$H$4039,"Current",'Unit details'!$E$4039:$E$4039,"Nearby")</x:f>
        <x:v>0</x:v>
      </x:c>
      <x:c r="I1242" s="14" t="n">
        <x:f>COUNTIFS('Unit details'!$B$4039:$B$4039,$A1242,'Unit details'!$V$4039:$V$4039,$A1242&amp;" — "&amp;$B1242,'Unit details'!$H$4039:$H$4039,"Current")</x:f>
        <x:v>0</x:v>
      </x:c>
      <x:c r="J1242" s="14" t="n">
        <x:f>SUMIFS('Unit details'!$Y$4039:$Y$4039,'Unit details'!$B$4039:$B$4039,$A1242,'Unit details'!$V$4039:$V$4039,$A1242&amp;" — "&amp;$B1242,'Unit details'!$H$4039:$H$4039,"Future")</x:f>
        <x:v>0</x:v>
      </x:c>
      <x:c r="K1242" s="14" t="n">
        <x:f>COUNTIFS('Unit details'!$B$4039:$B$4039,$A1242,'Unit details'!$V$4039:$V$4039,$A1242&amp;" — "&amp;$B1242,'Unit details'!$H$4039:$H$4039,"Uncertain")</x:f>
        <x:v>0</x:v>
      </x:c>
      <x:c r="L1242" s="15" t="str">
        <x:v>Identified from current advertising; named scheme does not itself establish any exact number of vacant units.</x:v>
      </x:c>
      <x:c r="M1242" s="15" t="str">
        <x:v>https://www.zoopla.co.uk/to-rent/commercial/details/68000700/</x:v>
      </x:c>
      <x:c r="N1242" s="15" t="str">
        <x:v>https://www.rightmove.co.uk/properties/93131892#/?channel=COM_LET</x:v>
      </x:c>
    </x:row>
    <x:row r="1243" ht="42" customHeight="1">
      <x:c r="A1243" s="15" t="str">
        <x:v>St Albans</x:v>
      </x:c>
      <x:c r="B1243" s="15" t="str">
        <x:v>Standalone: Unit T, Lyon Way, St. Albans, Hertfordshire, AL4 0LQ</x:v>
      </x:c>
      <x:c r="C1243" s="15" t="str">
        <x:v>St Albans</x:v>
      </x:c>
      <x:c r="D1243" s="14" t="n">
        <x:v>75540</x:v>
      </x:c>
      <x:c r="E1243" s="30" t="str">
        <x:v>Town</x:v>
      </x:c>
      <x:c r="F1243" s="30" t="str">
        <x:v>Standalone / other premises</x:v>
      </x:c>
      <x:c r="G1243" s="14" t="n">
        <x:f>COUNTIFS('Unit details'!$B$4039:$B$4039,$A1243,'Unit details'!$V$4039:$V$4039,$A1243&amp;" — "&amp;$B1243,'Unit details'!$H$4039:$H$4039,"Current",'Unit details'!$E$4039:$E$4039,"Town")</x:f>
        <x:v>0</x:v>
      </x:c>
      <x:c r="H1243" s="14" t="n">
        <x:f>COUNTIFS('Unit details'!$B$4039:$B$4039,$A1243,'Unit details'!$V$4039:$V$4039,$A1243&amp;" — "&amp;$B1243,'Unit details'!$H$4039:$H$4039,"Current",'Unit details'!$E$4039:$E$4039,"Nearby")</x:f>
        <x:v>0</x:v>
      </x:c>
      <x:c r="I1243" s="14" t="n">
        <x:f>COUNTIFS('Unit details'!$B$4039:$B$4039,$A1243,'Unit details'!$V$4039:$V$4039,$A1243&amp;" — "&amp;$B1243,'Unit details'!$H$4039:$H$4039,"Current")</x:f>
        <x:v>0</x:v>
      </x:c>
      <x:c r="J1243" s="14" t="n">
        <x:f>SUMIFS('Unit details'!$Y$4039:$Y$4039,'Unit details'!$B$4039:$B$4039,$A1243,'Unit details'!$V$4039:$V$4039,$A1243&amp;" — "&amp;$B1243,'Unit details'!$H$4039:$H$4039,"Future")</x:f>
        <x:v>0</x:v>
      </x:c>
      <x:c r="K1243" s="14" t="n">
        <x:f>COUNTIFS('Unit details'!$B$4039:$B$4039,$A1243,'Unit details'!$V$4039:$V$4039,$A1243&amp;" — "&amp;$B1243,'Unit details'!$H$4039:$H$4039,"Uncertain")</x:f>
        <x:v>0</x:v>
      </x:c>
      <x:c r="L1243" s="15" t="str">
        <x:v>Identified from current advertising; named scheme does not itself establish any exact number of vacant units.</x:v>
      </x:c>
      <x:c r="M1243" s="15" t="str">
        <x:v>https://www.zoopla.co.uk/to-rent/commercial/details/73564550/</x:v>
      </x:c>
      <x:c r="N1243" s="15" t="str">
        <x:v>https://www.rightmove.co.uk/properties/760725040038145#/?channel=COM_LET</x:v>
      </x:c>
    </x:row>
    <x:row r="1244" ht="62" customHeight="1">
      <x:c r="A1244" s="15" t="str">
        <x:v>St Albans</x:v>
      </x:c>
      <x:c r="B1244" s="15" t="str">
        <x:v>Verulam Industrial Estate</x:v>
      </x:c>
      <x:c r="C1244" s="15" t="str">
        <x:v>St Albans</x:v>
      </x:c>
      <x:c r="D1244" s="14" t="n">
        <x:v>75540</x:v>
      </x:c>
      <x:c r="E1244" s="30" t="str">
        <x:v>Town</x:v>
      </x:c>
      <x:c r="F1244" s="30" t="str">
        <x:v>Estate / grouped industrial area</x:v>
      </x:c>
      <x:c r="G1244" s="14" t="n">
        <x:f>COUNTIFS('Unit details'!$B$2077:$B$2077,$A1244,'Unit details'!$V$2077:$V$2077,$A1244&amp;" — "&amp;$B1244,'Unit details'!$H$2077:$H$2077,"Current",'Unit details'!$E$2077:$E$2077,"Town")</x:f>
        <x:v>0</x:v>
      </x:c>
      <x:c r="H1244" s="14" t="n">
        <x:f>COUNTIFS('Unit details'!$B$2077:$B$2077,$A1244,'Unit details'!$V$2077:$V$2077,$A1244&amp;" — "&amp;$B1244,'Unit details'!$H$2077:$H$2077,"Current",'Unit details'!$E$2077:$E$2077,"Nearby")</x:f>
        <x:v>0</x:v>
      </x:c>
      <x:c r="I1244" s="14" t="n">
        <x:f>COUNTIFS('Unit details'!$B$2077:$B$2077,$A1244,'Unit details'!$V$2077:$V$2077,$A1244&amp;" — "&amp;$B1244,'Unit details'!$H$2077:$H$2077,"Current")</x:f>
        <x:v>0</x:v>
      </x:c>
      <x:c r="J1244" s="14" t="n">
        <x:f>SUMIFS('Unit details'!$Y$2077:$Y$2077,'Unit details'!$B$2077:$B$2077,$A1244,'Unit details'!$V$2077:$V$2077,$A1244&amp;" — "&amp;$B1244,'Unit details'!$H$2077:$H$2077,"Future")</x:f>
        <x:v>0</x:v>
      </x:c>
      <x:c r="K1244" s="14" t="n">
        <x:f>COUNTIFS('Unit details'!$B$2077:$B$2077,$A1244,'Unit details'!$V$2077:$V$2077,$A1244&amp;" — "&amp;$B1244,'Unit details'!$H$2077:$H$2077,"Uncertain")</x:f>
        <x:v>1</x:v>
      </x:c>
      <x:c r="L1244" s="15" t="str">
        <x:v>Identified from current advertising; named scheme does not itself establish any exact number of vacant units.</x:v>
      </x:c>
      <x:c r="M1244" s="15" t="str">
        <x:v>https://www.zoopla.co.uk/to-rent/commercial/details/69480408/</x:v>
      </x:c>
      <x:c r="N1244" s="15" t="str">
        <x:v>https://www.rightmove.co.uk/properties/771295394982864#/?channel=COM_LET
https://www.rightmove.co.uk/properties/760724142584241#/?channel=COM_LET</x:v>
      </x:c>
    </x:row>
    <x:row r="1245" ht="62" customHeight="1">
      <x:c r="A1245" s="15" t="str">
        <x:v>Stanford-le-Hope</x:v>
      </x:c>
      <x:c r="B1245" s="15" t="str">
        <x:v>Standalone / estate not named</x:v>
      </x:c>
      <x:c r="C1245" s="15" t="str">
        <x:v>Stanford-le-Hope</x:v>
      </x:c>
      <x:c r="D1245" s="14" t="n">
        <x:v>29525</x:v>
      </x:c>
      <x:c r="E1245" s="30" t="str">
        <x:v>Town</x:v>
      </x:c>
      <x:c r="F1245" s="30" t="str">
        <x:v>Standalone / other premises</x:v>
      </x:c>
      <x:c r="G1245" s="14" t="n">
        <x:f>COUNTIFS('Unit details'!$B$2078:$B$2078,$A1245,'Unit details'!$V$2078:$V$2078,$A1245&amp;" — "&amp;$B1245,'Unit details'!$H$2078:$H$2078,"Current",'Unit details'!$E$2078:$E$2078,"Town")</x:f>
        <x:v>0</x:v>
      </x:c>
      <x:c r="H1245" s="14" t="n">
        <x:f>COUNTIFS('Unit details'!$B$2078:$B$2078,$A1245,'Unit details'!$V$2078:$V$2078,$A1245&amp;" — "&amp;$B1245,'Unit details'!$H$2078:$H$2078,"Current",'Unit details'!$E$2078:$E$2078,"Nearby")</x:f>
        <x:v>0</x:v>
      </x:c>
      <x:c r="I1245" s="14" t="n">
        <x:f>COUNTIFS('Unit details'!$B$2078:$B$2078,$A1245,'Unit details'!$V$2078:$V$2078,$A1245&amp;" — "&amp;$B1245,'Unit details'!$H$2078:$H$2078,"Current")</x:f>
        <x:v>0</x:v>
      </x:c>
      <x:c r="J1245" s="14" t="n">
        <x:f>SUMIFS('Unit details'!$Y$2078:$Y$2078,'Unit details'!$B$2078:$B$2078,$A1245,'Unit details'!$V$2078:$V$2078,$A1245&amp;" — "&amp;$B1245,'Unit details'!$H$2078:$H$2078,"Future")</x:f>
        <x:v>0</x:v>
      </x:c>
      <x:c r="K1245" s="14" t="n">
        <x:f>COUNTIFS('Unit details'!$B$2078:$B$2078,$A1245,'Unit details'!$V$2078:$V$2078,$A1245&amp;" — "&amp;$B1245,'Unit details'!$H$2078:$H$2078,"Uncertain")</x:f>
        <x:v>1</x:v>
      </x:c>
      <x:c r="L1245" s="15" t="str">
        <x:v>Identified from marketing. Estate inventory is a minimum of evidenced named areas, not a council stock census. Further unit-specific sources are in Unit details.</x:v>
      </x:c>
      <x:c r="M1245" s="15" t="str">
        <x:v>https://www.rightmove.co.uk/properties/90579177#/?channel=COM_LET</x:v>
      </x:c>
      <x:c r="N1245" s="15" t="str">
        <x:v>https://www.rightmove.co.uk/properties/171985139#/?channel=COM_LET
https://www.rightmove.co.uk/properties/171985133#/?channel=COM_LET</x:v>
      </x:c>
    </x:row>
    <x:row r="1246" ht="62" customHeight="1">
      <x:c r="A1246" s="15" t="str">
        <x:v>Stanford-le-Hope</x:v>
      </x:c>
      <x:c r="B1246" s="15" t="str">
        <x:v>Standalone: Channel Close, Stanford-le-hope, Stanford-le-hope, Commercial Property</x:v>
      </x:c>
      <x:c r="C1246" s="15" t="str">
        <x:v>Stanford-le-Hope</x:v>
      </x:c>
      <x:c r="D1246" s="14" t="n">
        <x:v>29525</x:v>
      </x:c>
      <x:c r="E1246" s="30" t="str">
        <x:v>Town</x:v>
      </x:c>
      <x:c r="F1246" s="30" t="str">
        <x:v>Standalone / other premises</x:v>
      </x:c>
      <x:c r="G1246" s="14" t="n">
        <x:f>COUNTIFS('Unit details'!$B$4039:$B$4039,$A1246,'Unit details'!$V$4039:$V$4039,$A1246&amp;" — "&amp;$B1246,'Unit details'!$H$4039:$H$4039,"Current",'Unit details'!$E$4039:$E$4039,"Town")</x:f>
        <x:v>0</x:v>
      </x:c>
      <x:c r="H1246" s="14" t="n">
        <x:f>COUNTIFS('Unit details'!$B$4039:$B$4039,$A1246,'Unit details'!$V$4039:$V$4039,$A1246&amp;" — "&amp;$B1246,'Unit details'!$H$4039:$H$4039,"Current",'Unit details'!$E$4039:$E$4039,"Nearby")</x:f>
        <x:v>0</x:v>
      </x:c>
      <x:c r="I1246" s="14" t="n">
        <x:f>COUNTIFS('Unit details'!$B$4039:$B$4039,$A1246,'Unit details'!$V$4039:$V$4039,$A1246&amp;" — "&amp;$B1246,'Unit details'!$H$4039:$H$4039,"Current")</x:f>
        <x:v>0</x:v>
      </x:c>
      <x:c r="J1246" s="14" t="n">
        <x:f>SUMIFS('Unit details'!$Y$4039:$Y$4039,'Unit details'!$B$4039:$B$4039,$A1246,'Unit details'!$V$4039:$V$4039,$A1246&amp;" — "&amp;$B1246,'Unit details'!$H$4039:$H$4039,"Future")</x:f>
        <x:v>0</x:v>
      </x:c>
      <x:c r="K1246" s="14" t="n">
        <x:f>COUNTIFS('Unit details'!$B$4039:$B$4039,$A1246,'Unit details'!$V$4039:$V$4039,$A1246&amp;" — "&amp;$B1246,'Unit details'!$H$4039:$H$4039,"Uncertain")</x:f>
        <x:v>0</x:v>
      </x:c>
      <x:c r="L1246" s="15" t="str">
        <x:v>Identified from current advertising; named scheme does not itself establish any exact number of vacant units. Further unit-specific sources are in Unit details.</x:v>
      </x:c>
      <x:c r="M1246" s="15" t="str">
        <x:v>https://www.rightmove.co.uk/properties/90579177#/?channel=COM_LET</x:v>
      </x:c>
      <x:c r="N1246" s="15" t="str">
        <x:v>https://www.rightmove.co.uk/properties/171985139#/?channel=COM_LET
https://www.rightmove.co.uk/properties/171985133#/?channel=COM_LET</x:v>
      </x:c>
    </x:row>
    <x:row r="1247" ht="42" customHeight="1">
      <x:c r="A1247" s="15" t="str">
        <x:v>Stevenage</x:v>
      </x:c>
      <x:c r="B1247" s="15" t="str">
        <x:v>Access Business Park</x:v>
      </x:c>
      <x:c r="C1247" s="15" t="str">
        <x:v>Stevenage</x:v>
      </x:c>
      <x:c r="D1247" s="14" t="n">
        <x:v>94470</x:v>
      </x:c>
      <x:c r="E1247" s="30" t="str">
        <x:v>Town</x:v>
      </x:c>
      <x:c r="F1247" s="30" t="str">
        <x:v>Estate / grouped industrial area</x:v>
      </x:c>
      <x:c r="G1247" s="14" t="n">
        <x:f>COUNTIFS('Unit details'!$B$2079:$B$2079,$A1247,'Unit details'!$V$2079:$V$2079,$A1247&amp;" — "&amp;$B1247,'Unit details'!$H$2079:$H$2079,"Current",'Unit details'!$E$2079:$E$2079,"Town")</x:f>
        <x:v>1</x:v>
      </x:c>
      <x:c r="H1247" s="14" t="n">
        <x:f>COUNTIFS('Unit details'!$B$2079:$B$2079,$A1247,'Unit details'!$V$2079:$V$2079,$A1247&amp;" — "&amp;$B1247,'Unit details'!$H$2079:$H$2079,"Current",'Unit details'!$E$2079:$E$2079,"Nearby")</x:f>
        <x:v>0</x:v>
      </x:c>
      <x:c r="I1247" s="14" t="n">
        <x:f>COUNTIFS('Unit details'!$B$2079:$B$2079,$A1247,'Unit details'!$V$2079:$V$2079,$A1247&amp;" — "&amp;$B1247,'Unit details'!$H$2079:$H$2079,"Current")</x:f>
        <x:v>1</x:v>
      </x:c>
      <x:c r="J1247" s="14" t="n">
        <x:f>SUMIFS('Unit details'!$Y$2079:$Y$2079,'Unit details'!$B$2079:$B$2079,$A1247,'Unit details'!$V$2079:$V$2079,$A1247&amp;" — "&amp;$B1247,'Unit details'!$H$2079:$H$2079,"Future")</x:f>
        <x:v>0</x:v>
      </x:c>
      <x:c r="K1247" s="14" t="n">
        <x:f>COUNTIFS('Unit details'!$B$2079:$B$2079,$A1247,'Unit details'!$V$2079:$V$2079,$A1247&amp;" — "&amp;$B1247,'Unit details'!$H$2079:$H$2079,"Uncertain")</x:f>
        <x:v>0</x:v>
      </x:c>
      <x:c r="L1247" s="15" t="str">
        <x:v>Identified from current advertising; named scheme does not itself establish any exact number of vacant units.</x:v>
      </x:c>
      <x:c r="M1247" s="15" t="str">
        <x:v>https://www.rightmove.co.uk/properties/780847324818688#/?channel=COM_LET</x:v>
      </x:c>
      <x:c r="N1247" s="15" t="str"/>
    </x:row>
    <x:row r="1248" ht="42" customHeight="1">
      <x:c r="A1248" s="15" t="str">
        <x:v>Stevenage</x:v>
      </x:c>
      <x:c r="B1248" s="15" t="str">
        <x:v>Bowmans Trading Estate</x:v>
      </x:c>
      <x:c r="C1248" s="15" t="str">
        <x:v>Stevenage</x:v>
      </x:c>
      <x:c r="D1248" s="14" t="n">
        <x:v>94470</x:v>
      </x:c>
      <x:c r="E1248" s="30" t="str">
        <x:v>Town</x:v>
      </x:c>
      <x:c r="F1248" s="30" t="str">
        <x:v>Estate / grouped industrial area</x:v>
      </x:c>
      <x:c r="G1248" s="14" t="n">
        <x:f>COUNTIFS('Unit details'!$B$2080:$B$2080,$A1248,'Unit details'!$V$2080:$V$2080,$A1248&amp;" — "&amp;$B1248,'Unit details'!$H$2080:$H$2080,"Current",'Unit details'!$E$2080:$E$2080,"Town")</x:f>
        <x:v>1</x:v>
      </x:c>
      <x:c r="H1248" s="14" t="n">
        <x:f>COUNTIFS('Unit details'!$B$2080:$B$2080,$A1248,'Unit details'!$V$2080:$V$2080,$A1248&amp;" — "&amp;$B1248,'Unit details'!$H$2080:$H$2080,"Current",'Unit details'!$E$2080:$E$2080,"Nearby")</x:f>
        <x:v>0</x:v>
      </x:c>
      <x:c r="I1248" s="14" t="n">
        <x:f>COUNTIFS('Unit details'!$B$2080:$B$2080,$A1248,'Unit details'!$V$2080:$V$2080,$A1248&amp;" — "&amp;$B1248,'Unit details'!$H$2080:$H$2080,"Current")</x:f>
        <x:v>1</x:v>
      </x:c>
      <x:c r="J1248" s="14" t="n">
        <x:f>SUMIFS('Unit details'!$Y$2080:$Y$2080,'Unit details'!$B$2080:$B$2080,$A1248,'Unit details'!$V$2080:$V$2080,$A1248&amp;" — "&amp;$B1248,'Unit details'!$H$2080:$H$2080,"Future")</x:f>
        <x:v>0</x:v>
      </x:c>
      <x:c r="K1248" s="14" t="n">
        <x:f>COUNTIFS('Unit details'!$B$2080:$B$2080,$A1248,'Unit details'!$V$2080:$V$2080,$A1248&amp;" — "&amp;$B1248,'Unit details'!$H$2080:$H$2080,"Uncertain")</x:f>
        <x:v>0</x:v>
      </x:c>
      <x:c r="L1248" s="15" t="str">
        <x:v>Identified from current advertising; named scheme does not itself establish any exact number of vacant units.</x:v>
      </x:c>
      <x:c r="M1248" s="15" t="str">
        <x:v>https://www.zoopla.co.uk/to-rent/commercial/details/74591690/</x:v>
      </x:c>
      <x:c r="N1248" s="15" t="str"/>
    </x:row>
    <x:row r="1249" ht="49" customHeight="1">
      <x:c r="A1249" s="15" t="str">
        <x:v>Stevenage</x:v>
      </x:c>
      <x:c r="B1249" s="15" t="str">
        <x:v>Hyatt Trading Estate</x:v>
      </x:c>
      <x:c r="C1249" s="15" t="str">
        <x:v>Stevenage</x:v>
      </x:c>
      <x:c r="D1249" s="14" t="n">
        <x:v>94470</x:v>
      </x:c>
      <x:c r="E1249" s="30" t="str">
        <x:v>Town</x:v>
      </x:c>
      <x:c r="F1249" s="30" t="str">
        <x:v>Estate / grouped industrial area</x:v>
      </x:c>
      <x:c r="G1249" s="14" t="n">
        <x:f>COUNTIFS('Unit details'!$B$2081:$B$2082,$A1249,'Unit details'!$V$2081:$V$2082,$A1249&amp;" — "&amp;$B1249,'Unit details'!$H$2081:$H$2082,"Current",'Unit details'!$E$2081:$E$2082,"Town")</x:f>
        <x:v>1</x:v>
      </x:c>
      <x:c r="H1249" s="14" t="n">
        <x:f>COUNTIFS('Unit details'!$B$2081:$B$2082,$A1249,'Unit details'!$V$2081:$V$2082,$A1249&amp;" — "&amp;$B1249,'Unit details'!$H$2081:$H$2082,"Current",'Unit details'!$E$2081:$E$2082,"Nearby")</x:f>
        <x:v>0</x:v>
      </x:c>
      <x:c r="I1249" s="14" t="n">
        <x:f>COUNTIFS('Unit details'!$B$2081:$B$2082,$A1249,'Unit details'!$V$2081:$V$2082,$A1249&amp;" — "&amp;$B1249,'Unit details'!$H$2081:$H$2082,"Current")</x:f>
        <x:v>1</x:v>
      </x:c>
      <x:c r="J1249" s="14" t="n">
        <x:f>SUMIFS('Unit details'!$Y$2081:$Y$2082,'Unit details'!$B$2081:$B$2082,$A1249,'Unit details'!$V$2081:$V$2082,$A1249&amp;" — "&amp;$B1249,'Unit details'!$H$2081:$H$2082,"Future")</x:f>
        <x:v>0</x:v>
      </x:c>
      <x:c r="K1249" s="14" t="n">
        <x:f>COUNTIFS('Unit details'!$B$2081:$B$2082,$A1249,'Unit details'!$V$2081:$V$2082,$A1249&amp;" — "&amp;$B1249,'Unit details'!$H$2081:$H$2082,"Uncertain")</x:f>
        <x:v>1</x:v>
      </x:c>
      <x:c r="L1249" s="15" t="str">
        <x:v>Identified from current advertising; named scheme does not itself establish any exact number of vacant units. Further unit-specific sources are in Unit details.</x:v>
      </x:c>
      <x:c r="M1249" s="15" t="str">
        <x:v>https://www.zoopla.co.uk/to-rent/commercial/details/71844341/</x:v>
      </x:c>
      <x:c r="N1249" s="15" t="str">
        <x:v>https://www.rightmove.co.uk/properties/760757420104960#/?channel=COM_LET
https://www.zoopla.co.uk/to-rent/commercial/details/71843772/</x:v>
      </x:c>
    </x:row>
    <x:row r="1250" ht="49" customHeight="1">
      <x:c r="A1250" s="15" t="str">
        <x:v>Stevenage</x:v>
      </x:c>
      <x:c r="B1250" s="15" t="str">
        <x:v>Pin Green Industrial Estate</x:v>
      </x:c>
      <x:c r="C1250" s="15" t="str">
        <x:v>Stevenage</x:v>
      </x:c>
      <x:c r="D1250" s="14" t="n">
        <x:v>94470</x:v>
      </x:c>
      <x:c r="E1250" s="30" t="str">
        <x:v>Town</x:v>
      </x:c>
      <x:c r="F1250" s="30" t="str">
        <x:v>Estate / grouped industrial area</x:v>
      </x:c>
      <x:c r="G1250" s="14" t="n">
        <x:f>COUNTIFS('Unit details'!$B$2083:$B$2083,$A1250,'Unit details'!$V$2083:$V$2083,$A1250&amp;" — "&amp;$B1250,'Unit details'!$H$2083:$H$2083,"Current",'Unit details'!$E$2083:$E$2083,"Town")</x:f>
        <x:v>1</x:v>
      </x:c>
      <x:c r="H1250" s="14" t="n">
        <x:f>COUNTIFS('Unit details'!$B$2083:$B$2083,$A1250,'Unit details'!$V$2083:$V$2083,$A1250&amp;" — "&amp;$B1250,'Unit details'!$H$2083:$H$2083,"Current",'Unit details'!$E$2083:$E$2083,"Nearby")</x:f>
        <x:v>0</x:v>
      </x:c>
      <x:c r="I1250" s="14" t="n">
        <x:f>COUNTIFS('Unit details'!$B$2083:$B$2083,$A1250,'Unit details'!$V$2083:$V$2083,$A1250&amp;" — "&amp;$B1250,'Unit details'!$H$2083:$H$2083,"Current")</x:f>
        <x:v>1</x:v>
      </x:c>
      <x:c r="J1250" s="14" t="n">
        <x:f>SUMIFS('Unit details'!$Y$2083:$Y$2083,'Unit details'!$B$2083:$B$2083,$A1250,'Unit details'!$V$2083:$V$2083,$A1250&amp;" — "&amp;$B1250,'Unit details'!$H$2083:$H$2083,"Future")</x:f>
        <x:v>0</x:v>
      </x:c>
      <x:c r="K1250" s="14" t="n">
        <x:f>COUNTIFS('Unit details'!$B$2083:$B$2083,$A1250,'Unit details'!$V$2083:$V$2083,$A1250&amp;" — "&amp;$B1250,'Unit details'!$H$2083:$H$2083,"Uncertain")</x:f>
        <x:v>0</x:v>
      </x:c>
      <x:c r="L1250" s="15" t="str">
        <x:v>Identified from current advertising; named scheme does not itself establish any exact number of vacant units. Further unit-specific sources are in Unit details.</x:v>
      </x:c>
      <x:c r="M1250" s="15" t="str">
        <x:v>https://www.zoopla.co.uk/to-rent/commercial/details/73362598/</x:v>
      </x:c>
      <x:c r="N1250" s="15" t="str">
        <x:v>https://www.zoopla.co.uk/to-rent/commercial/details/69409861/
https://www.rightmove.co.uk/properties/759309015793889#/?channel=COM_LET</x:v>
      </x:c>
    </x:row>
    <x:row r="1251" ht="42" customHeight="1">
      <x:c r="A1251" s="15" t="str">
        <x:v>Stevenage</x:v>
      </x:c>
      <x:c r="B1251" s="15" t="str">
        <x:v>Standalone / estate not named</x:v>
      </x:c>
      <x:c r="C1251" s="15" t="str">
        <x:v>Stevenage</x:v>
      </x:c>
      <x:c r="D1251" s="14" t="n">
        <x:v>94470</x:v>
      </x:c>
      <x:c r="E1251" s="30" t="str">
        <x:v>Town</x:v>
      </x:c>
      <x:c r="F1251" s="30" t="str">
        <x:v>Standalone / other premises</x:v>
      </x:c>
      <x:c r="G1251" s="14" t="n">
        <x:f>COUNTIFS('Unit details'!$B$2084:$B$2098,$A1251,'Unit details'!$V$2084:$V$2098,$A1251&amp;" — "&amp;$B1251,'Unit details'!$H$2084:$H$2098,"Current",'Unit details'!$E$2084:$E$2098,"Town")</x:f>
        <x:v>10</x:v>
      </x:c>
      <x:c r="H1251" s="14" t="n">
        <x:f>COUNTIFS('Unit details'!$B$2084:$B$2098,$A1251,'Unit details'!$V$2084:$V$2098,$A1251&amp;" — "&amp;$B1251,'Unit details'!$H$2084:$H$2098,"Current",'Unit details'!$E$2084:$E$2098,"Nearby")</x:f>
        <x:v>0</x:v>
      </x:c>
      <x:c r="I1251" s="14" t="n">
        <x:f>COUNTIFS('Unit details'!$B$2084:$B$2098,$A1251,'Unit details'!$V$2084:$V$2098,$A1251&amp;" — "&amp;$B1251,'Unit details'!$H$2084:$H$2098,"Current")</x:f>
        <x:v>10</x:v>
      </x:c>
      <x:c r="J1251" s="14" t="n">
        <x:f>SUMIFS('Unit details'!$Y$2084:$Y$2098,'Unit details'!$B$2084:$B$2098,$A1251,'Unit details'!$V$2084:$V$2098,$A1251&amp;" — "&amp;$B1251,'Unit details'!$H$2084:$H$2098,"Future")</x:f>
        <x:v>4</x:v>
      </x:c>
      <x:c r="K1251" s="14" t="n">
        <x:f>COUNTIFS('Unit details'!$B$2084:$B$2098,$A1251,'Unit details'!$V$2084:$V$2098,$A1251&amp;" — "&amp;$B1251,'Unit details'!$H$2084:$H$2098,"Uncertain")</x:f>
        <x:v>1</x:v>
      </x:c>
      <x:c r="L1251" s="15" t="str">
        <x:v>Identified from marketing. Estate inventory is a minimum of evidenced named areas, not a council stock census.</x:v>
      </x:c>
      <x:c r="M1251" s="15" t="str">
        <x:v>https://www.rightmove.co.uk/properties/761857217068736#/?channel=COM_LET</x:v>
      </x:c>
      <x:c r="N1251" s="15" t="str">
        <x:v>https://www.rightmove.co.uk/properties/760570347845393#/?channel=COM_LET</x:v>
      </x:c>
    </x:row>
    <x:row r="1252" ht="42" customHeight="1">
      <x:c r="A1252" s="15" t="str">
        <x:v>Stevenage</x:v>
      </x:c>
      <x:c r="B1252" s="15" t="str">
        <x:v>Standalone: 11 Gunnels Wood Park, Gunnels Wood Road, Stevenage, SG1 2BH</x:v>
      </x:c>
      <x:c r="C1252" s="15" t="str">
        <x:v>Stevenage</x:v>
      </x:c>
      <x:c r="D1252" s="14" t="n">
        <x:v>94470</x:v>
      </x:c>
      <x:c r="E1252" s="30" t="str">
        <x:v>Town</x:v>
      </x:c>
      <x:c r="F1252" s="30" t="str">
        <x:v>Standalone / other premises</x:v>
      </x:c>
      <x:c r="G1252" s="14" t="n">
        <x:f>COUNTIFS('Unit details'!$B$4039:$B$4039,$A1252,'Unit details'!$V$4039:$V$4039,$A1252&amp;" — "&amp;$B1252,'Unit details'!$H$4039:$H$4039,"Current",'Unit details'!$E$4039:$E$4039,"Town")</x:f>
        <x:v>0</x:v>
      </x:c>
      <x:c r="H1252" s="14" t="n">
        <x:f>COUNTIFS('Unit details'!$B$4039:$B$4039,$A1252,'Unit details'!$V$4039:$V$4039,$A1252&amp;" — "&amp;$B1252,'Unit details'!$H$4039:$H$4039,"Current",'Unit details'!$E$4039:$E$4039,"Nearby")</x:f>
        <x:v>0</x:v>
      </x:c>
      <x:c r="I1252" s="14" t="n">
        <x:f>COUNTIFS('Unit details'!$B$4039:$B$4039,$A1252,'Unit details'!$V$4039:$V$4039,$A1252&amp;" — "&amp;$B1252,'Unit details'!$H$4039:$H$4039,"Current")</x:f>
        <x:v>0</x:v>
      </x:c>
      <x:c r="J1252" s="14" t="n">
        <x:f>SUMIFS('Unit details'!$Y$4039:$Y$4039,'Unit details'!$B$4039:$B$4039,$A1252,'Unit details'!$V$4039:$V$4039,$A1252&amp;" — "&amp;$B1252,'Unit details'!$H$4039:$H$4039,"Future")</x:f>
        <x:v>0</x:v>
      </x:c>
      <x:c r="K1252" s="14" t="n">
        <x:f>COUNTIFS('Unit details'!$B$4039:$B$4039,$A1252,'Unit details'!$V$4039:$V$4039,$A1252&amp;" — "&amp;$B1252,'Unit details'!$H$4039:$H$4039,"Uncertain")</x:f>
        <x:v>0</x:v>
      </x:c>
      <x:c r="L1252" s="15" t="str">
        <x:v>Identified from current advertising; named scheme does not itself establish any exact number of vacant units.</x:v>
      </x:c>
      <x:c r="M1252" s="15" t="str">
        <x:v>https://www.rightmove.co.uk/properties/761857217068736#/?channel=COM_LET</x:v>
      </x:c>
      <x:c r="N1252" s="15" t="str">
        <x:v>https://www.rightmove.co.uk/properties/760570347845393#/?channel=COM_LET</x:v>
      </x:c>
    </x:row>
    <x:row r="1253" ht="42" customHeight="1">
      <x:c r="A1253" s="15" t="str">
        <x:v>Stevenage</x:v>
      </x:c>
      <x:c r="B1253" s="15" t="str">
        <x:v>Standalone: 3 Whitworth Road, Stevenage SG1</x:v>
      </x:c>
      <x:c r="C1253" s="15" t="str">
        <x:v>Stevenage</x:v>
      </x:c>
      <x:c r="D1253" s="14" t="n">
        <x:v>94470</x:v>
      </x:c>
      <x:c r="E1253" s="30" t="str">
        <x:v>Town</x:v>
      </x:c>
      <x:c r="F1253" s="30" t="str">
        <x:v>Standalone / other premises</x:v>
      </x:c>
      <x:c r="G1253" s="14" t="n">
        <x:f>COUNTIFS('Unit details'!$B$4039:$B$4039,$A1253,'Unit details'!$V$4039:$V$4039,$A1253&amp;" — "&amp;$B1253,'Unit details'!$H$4039:$H$4039,"Current",'Unit details'!$E$4039:$E$4039,"Town")</x:f>
        <x:v>0</x:v>
      </x:c>
      <x:c r="H1253" s="14" t="n">
        <x:f>COUNTIFS('Unit details'!$B$4039:$B$4039,$A1253,'Unit details'!$V$4039:$V$4039,$A1253&amp;" — "&amp;$B1253,'Unit details'!$H$4039:$H$4039,"Current",'Unit details'!$E$4039:$E$4039,"Nearby")</x:f>
        <x:v>0</x:v>
      </x:c>
      <x:c r="I1253" s="14" t="n">
        <x:f>COUNTIFS('Unit details'!$B$4039:$B$4039,$A1253,'Unit details'!$V$4039:$V$4039,$A1253&amp;" — "&amp;$B1253,'Unit details'!$H$4039:$H$4039,"Current")</x:f>
        <x:v>0</x:v>
      </x:c>
      <x:c r="J1253" s="14" t="n">
        <x:f>SUMIFS('Unit details'!$Y$4039:$Y$4039,'Unit details'!$B$4039:$B$4039,$A1253,'Unit details'!$V$4039:$V$4039,$A1253&amp;" — "&amp;$B1253,'Unit details'!$H$4039:$H$4039,"Future")</x:f>
        <x:v>0</x:v>
      </x:c>
      <x:c r="K1253" s="14" t="n">
        <x:f>COUNTIFS('Unit details'!$B$4039:$B$4039,$A1253,'Unit details'!$V$4039:$V$4039,$A1253&amp;" — "&amp;$B1253,'Unit details'!$H$4039:$H$4039,"Uncertain")</x:f>
        <x:v>0</x:v>
      </x:c>
      <x:c r="L1253" s="15" t="str">
        <x:v>Identified from current advertising; named scheme does not itself establish any exact number of vacant units.</x:v>
      </x:c>
      <x:c r="M1253" s="15" t="str">
        <x:v>https://www.zoopla.co.uk/to-rent/commercial/details/73912440/</x:v>
      </x:c>
      <x:c r="N1253" s="15" t="str"/>
    </x:row>
    <x:row r="1254" ht="42" customHeight="1">
      <x:c r="A1254" s="15" t="str">
        <x:v>Stevenage</x:v>
      </x:c>
      <x:c r="B1254" s="15" t="str">
        <x:v>Standalone: Canterbury House, 11 Wedgwood Court, Wedgwood Way, Stevenage, Hertfordshire, SG1 4QR</x:v>
      </x:c>
      <x:c r="C1254" s="15" t="str">
        <x:v>Stevenage</x:v>
      </x:c>
      <x:c r="D1254" s="14" t="n">
        <x:v>94470</x:v>
      </x:c>
      <x:c r="E1254" s="30" t="str">
        <x:v>Town</x:v>
      </x:c>
      <x:c r="F1254" s="30" t="str">
        <x:v>Standalone / other premises</x:v>
      </x:c>
      <x:c r="G1254" s="14" t="n">
        <x:f>COUNTIFS('Unit details'!$B$4039:$B$4039,$A1254,'Unit details'!$V$4039:$V$4039,$A1254&amp;" — "&amp;$B1254,'Unit details'!$H$4039:$H$4039,"Current",'Unit details'!$E$4039:$E$4039,"Town")</x:f>
        <x:v>0</x:v>
      </x:c>
      <x:c r="H1254" s="14" t="n">
        <x:f>COUNTIFS('Unit details'!$B$4039:$B$4039,$A1254,'Unit details'!$V$4039:$V$4039,$A1254&amp;" — "&amp;$B1254,'Unit details'!$H$4039:$H$4039,"Current",'Unit details'!$E$4039:$E$4039,"Nearby")</x:f>
        <x:v>0</x:v>
      </x:c>
      <x:c r="I1254" s="14" t="n">
        <x:f>COUNTIFS('Unit details'!$B$4039:$B$4039,$A1254,'Unit details'!$V$4039:$V$4039,$A1254&amp;" — "&amp;$B1254,'Unit details'!$H$4039:$H$4039,"Current")</x:f>
        <x:v>0</x:v>
      </x:c>
      <x:c r="J1254" s="14" t="n">
        <x:f>SUMIFS('Unit details'!$Y$4039:$Y$4039,'Unit details'!$B$4039:$B$4039,$A1254,'Unit details'!$V$4039:$V$4039,$A1254&amp;" — "&amp;$B1254,'Unit details'!$H$4039:$H$4039,"Future")</x:f>
        <x:v>0</x:v>
      </x:c>
      <x:c r="K1254" s="14" t="n">
        <x:f>COUNTIFS('Unit details'!$B$4039:$B$4039,$A1254,'Unit details'!$V$4039:$V$4039,$A1254&amp;" — "&amp;$B1254,'Unit details'!$H$4039:$H$4039,"Uncertain")</x:f>
        <x:v>0</x:v>
      </x:c>
      <x:c r="L1254" s="15" t="str">
        <x:v>Identified from current advertising; named scheme does not itself establish any exact number of vacant units.</x:v>
      </x:c>
      <x:c r="M1254" s="15" t="str">
        <x:v>https://www.zoopla.co.uk/to-rent/commercial/details/74573314/</x:v>
      </x:c>
      <x:c r="N1254" s="15" t="str">
        <x:v>https://www.rightmove.co.uk/properties/781374366383024#/?channel=COM_LET</x:v>
      </x:c>
    </x:row>
    <x:row r="1255" ht="42" customHeight="1">
      <x:c r="A1255" s="15" t="str">
        <x:v>Stevenage</x:v>
      </x:c>
      <x:c r="B1255" s="15" t="str">
        <x:v>Standalone: Leyden Road, Stevenage SG1</x:v>
      </x:c>
      <x:c r="C1255" s="15" t="str">
        <x:v>Stevenage</x:v>
      </x:c>
      <x:c r="D1255" s="14" t="n">
        <x:v>94470</x:v>
      </x:c>
      <x:c r="E1255" s="30" t="str">
        <x:v>Town</x:v>
      </x:c>
      <x:c r="F1255" s="30" t="str">
        <x:v>Standalone / other premises</x:v>
      </x:c>
      <x:c r="G1255" s="14" t="n">
        <x:f>COUNTIFS('Unit details'!$B$4039:$B$4039,$A1255,'Unit details'!$V$4039:$V$4039,$A1255&amp;" — "&amp;$B1255,'Unit details'!$H$4039:$H$4039,"Current",'Unit details'!$E$4039:$E$4039,"Town")</x:f>
        <x:v>0</x:v>
      </x:c>
      <x:c r="H1255" s="14" t="n">
        <x:f>COUNTIFS('Unit details'!$B$4039:$B$4039,$A1255,'Unit details'!$V$4039:$V$4039,$A1255&amp;" — "&amp;$B1255,'Unit details'!$H$4039:$H$4039,"Current",'Unit details'!$E$4039:$E$4039,"Nearby")</x:f>
        <x:v>0</x:v>
      </x:c>
      <x:c r="I1255" s="14" t="n">
        <x:f>COUNTIFS('Unit details'!$B$4039:$B$4039,$A1255,'Unit details'!$V$4039:$V$4039,$A1255&amp;" — "&amp;$B1255,'Unit details'!$H$4039:$H$4039,"Current")</x:f>
        <x:v>0</x:v>
      </x:c>
      <x:c r="J1255" s="14" t="n">
        <x:f>SUMIFS('Unit details'!$Y$4039:$Y$4039,'Unit details'!$B$4039:$B$4039,$A1255,'Unit details'!$V$4039:$V$4039,$A1255&amp;" — "&amp;$B1255,'Unit details'!$H$4039:$H$4039,"Future")</x:f>
        <x:v>0</x:v>
      </x:c>
      <x:c r="K1255" s="14" t="n">
        <x:f>COUNTIFS('Unit details'!$B$4039:$B$4039,$A1255,'Unit details'!$V$4039:$V$4039,$A1255&amp;" — "&amp;$B1255,'Unit details'!$H$4039:$H$4039,"Uncertain")</x:f>
        <x:v>0</x:v>
      </x:c>
      <x:c r="L1255" s="15" t="str">
        <x:v>Identified from current advertising; named scheme does not itself establish any exact number of vacant units.</x:v>
      </x:c>
      <x:c r="M1255" s="15" t="str">
        <x:v>https://www.zoopla.co.uk/to-rent/commercial/details/73541757/</x:v>
      </x:c>
      <x:c r="N1255" s="15" t="str"/>
    </x:row>
    <x:row r="1256" ht="42" customHeight="1">
      <x:c r="A1256" s="15" t="str">
        <x:v>Stevenage</x:v>
      </x:c>
      <x:c r="B1256" s="15" t="str">
        <x:v>Standalone: Unit 10 Wedgwood Gate, Wedgwood Way, Stevenage, Hertfordshire, SG1 4QB</x:v>
      </x:c>
      <x:c r="C1256" s="15" t="str">
        <x:v>Stevenage</x:v>
      </x:c>
      <x:c r="D1256" s="14" t="n">
        <x:v>94470</x:v>
      </x:c>
      <x:c r="E1256" s="30" t="str">
        <x:v>Town</x:v>
      </x:c>
      <x:c r="F1256" s="30" t="str">
        <x:v>Standalone / other premises</x:v>
      </x:c>
      <x:c r="G1256" s="14" t="n">
        <x:f>COUNTIFS('Unit details'!$B$4039:$B$4039,$A1256,'Unit details'!$V$4039:$V$4039,$A1256&amp;" — "&amp;$B1256,'Unit details'!$H$4039:$H$4039,"Current",'Unit details'!$E$4039:$E$4039,"Town")</x:f>
        <x:v>0</x:v>
      </x:c>
      <x:c r="H1256" s="14" t="n">
        <x:f>COUNTIFS('Unit details'!$B$4039:$B$4039,$A1256,'Unit details'!$V$4039:$V$4039,$A1256&amp;" — "&amp;$B1256,'Unit details'!$H$4039:$H$4039,"Current",'Unit details'!$E$4039:$E$4039,"Nearby")</x:f>
        <x:v>0</x:v>
      </x:c>
      <x:c r="I1256" s="14" t="n">
        <x:f>COUNTIFS('Unit details'!$B$4039:$B$4039,$A1256,'Unit details'!$V$4039:$V$4039,$A1256&amp;" — "&amp;$B1256,'Unit details'!$H$4039:$H$4039,"Current")</x:f>
        <x:v>0</x:v>
      </x:c>
      <x:c r="J1256" s="14" t="n">
        <x:f>SUMIFS('Unit details'!$Y$4039:$Y$4039,'Unit details'!$B$4039:$B$4039,$A1256,'Unit details'!$V$4039:$V$4039,$A1256&amp;" — "&amp;$B1256,'Unit details'!$H$4039:$H$4039,"Future")</x:f>
        <x:v>0</x:v>
      </x:c>
      <x:c r="K1256" s="14" t="n">
        <x:f>COUNTIFS('Unit details'!$B$4039:$B$4039,$A1256,'Unit details'!$V$4039:$V$4039,$A1256&amp;" — "&amp;$B1256,'Unit details'!$H$4039:$H$4039,"Uncertain")</x:f>
        <x:v>0</x:v>
      </x:c>
      <x:c r="L1256" s="15" t="str">
        <x:v>Identified from current advertising; named scheme does not itself establish any exact number of vacant units.</x:v>
      </x:c>
      <x:c r="M1256" s="15" t="str">
        <x:v>https://www.rightmove.co.uk/properties/760570375289024#/?channel=COM_LET</x:v>
      </x:c>
      <x:c r="N1256" s="15" t="str"/>
    </x:row>
    <x:row r="1257" ht="42" customHeight="1">
      <x:c r="A1257" s="15" t="str">
        <x:v>Stevenage</x:v>
      </x:c>
      <x:c r="B1257" s="15" t="str">
        <x:v>Standalone: Unit 11 Wedgwood Gate, Wedgwood Way, Stevenage, Hertfordshire, SG1 4QB</x:v>
      </x:c>
      <x:c r="C1257" s="15" t="str">
        <x:v>Stevenage</x:v>
      </x:c>
      <x:c r="D1257" s="14" t="n">
        <x:v>94470</x:v>
      </x:c>
      <x:c r="E1257" s="30" t="str">
        <x:v>Town</x:v>
      </x:c>
      <x:c r="F1257" s="30" t="str">
        <x:v>Standalone / other premises</x:v>
      </x:c>
      <x:c r="G1257" s="14" t="n">
        <x:f>COUNTIFS('Unit details'!$B$4039:$B$4039,$A1257,'Unit details'!$V$4039:$V$4039,$A1257&amp;" — "&amp;$B1257,'Unit details'!$H$4039:$H$4039,"Current",'Unit details'!$E$4039:$E$4039,"Town")</x:f>
        <x:v>0</x:v>
      </x:c>
      <x:c r="H1257" s="14" t="n">
        <x:f>COUNTIFS('Unit details'!$B$4039:$B$4039,$A1257,'Unit details'!$V$4039:$V$4039,$A1257&amp;" — "&amp;$B1257,'Unit details'!$H$4039:$H$4039,"Current",'Unit details'!$E$4039:$E$4039,"Nearby")</x:f>
        <x:v>0</x:v>
      </x:c>
      <x:c r="I1257" s="14" t="n">
        <x:f>COUNTIFS('Unit details'!$B$4039:$B$4039,$A1257,'Unit details'!$V$4039:$V$4039,$A1257&amp;" — "&amp;$B1257,'Unit details'!$H$4039:$H$4039,"Current")</x:f>
        <x:v>0</x:v>
      </x:c>
      <x:c r="J1257" s="14" t="n">
        <x:f>SUMIFS('Unit details'!$Y$4039:$Y$4039,'Unit details'!$B$4039:$B$4039,$A1257,'Unit details'!$V$4039:$V$4039,$A1257&amp;" — "&amp;$B1257,'Unit details'!$H$4039:$H$4039,"Future")</x:f>
        <x:v>0</x:v>
      </x:c>
      <x:c r="K1257" s="14" t="n">
        <x:f>COUNTIFS('Unit details'!$B$4039:$B$4039,$A1257,'Unit details'!$V$4039:$V$4039,$A1257&amp;" — "&amp;$B1257,'Unit details'!$H$4039:$H$4039,"Uncertain")</x:f>
        <x:v>0</x:v>
      </x:c>
      <x:c r="L1257" s="15" t="str">
        <x:v>Identified from current advertising; named scheme does not itself establish any exact number of vacant units.</x:v>
      </x:c>
      <x:c r="M1257" s="15" t="str">
        <x:v>https://www.rightmove.co.uk/properties/768720801272288#/?channel=COM_LET</x:v>
      </x:c>
      <x:c r="N1257" s="15" t="str"/>
    </x:row>
    <x:row r="1258" ht="42" customHeight="1">
      <x:c r="A1258" s="15" t="str">
        <x:v>Stevenage</x:v>
      </x:c>
      <x:c r="B1258" s="15" t="str">
        <x:v>Standalone: Unit 13, Gunnels Wood Park, Gunnels Wood Road, Stevenage SG1</x:v>
      </x:c>
      <x:c r="C1258" s="15" t="str">
        <x:v>Stevenage</x:v>
      </x:c>
      <x:c r="D1258" s="14" t="n">
        <x:v>94470</x:v>
      </x:c>
      <x:c r="E1258" s="30" t="str">
        <x:v>Town</x:v>
      </x:c>
      <x:c r="F1258" s="30" t="str">
        <x:v>Standalone / other premises</x:v>
      </x:c>
      <x:c r="G1258" s="14" t="n">
        <x:f>COUNTIFS('Unit details'!$B$4039:$B$4039,$A1258,'Unit details'!$V$4039:$V$4039,$A1258&amp;" — "&amp;$B1258,'Unit details'!$H$4039:$H$4039,"Current",'Unit details'!$E$4039:$E$4039,"Town")</x:f>
        <x:v>0</x:v>
      </x:c>
      <x:c r="H1258" s="14" t="n">
        <x:f>COUNTIFS('Unit details'!$B$4039:$B$4039,$A1258,'Unit details'!$V$4039:$V$4039,$A1258&amp;" — "&amp;$B1258,'Unit details'!$H$4039:$H$4039,"Current",'Unit details'!$E$4039:$E$4039,"Nearby")</x:f>
        <x:v>0</x:v>
      </x:c>
      <x:c r="I1258" s="14" t="n">
        <x:f>COUNTIFS('Unit details'!$B$4039:$B$4039,$A1258,'Unit details'!$V$4039:$V$4039,$A1258&amp;" — "&amp;$B1258,'Unit details'!$H$4039:$H$4039,"Current")</x:f>
        <x:v>0</x:v>
      </x:c>
      <x:c r="J1258" s="14" t="n">
        <x:f>SUMIFS('Unit details'!$Y$4039:$Y$4039,'Unit details'!$B$4039:$B$4039,$A1258,'Unit details'!$V$4039:$V$4039,$A1258&amp;" — "&amp;$B1258,'Unit details'!$H$4039:$H$4039,"Future")</x:f>
        <x:v>0</x:v>
      </x:c>
      <x:c r="K1258" s="14" t="n">
        <x:f>COUNTIFS('Unit details'!$B$4039:$B$4039,$A1258,'Unit details'!$V$4039:$V$4039,$A1258&amp;" — "&amp;$B1258,'Unit details'!$H$4039:$H$4039,"Uncertain")</x:f>
        <x:v>0</x:v>
      </x:c>
      <x:c r="L1258" s="15" t="str">
        <x:v>Identified from current advertising; named scheme does not itself establish any exact number of vacant units.</x:v>
      </x:c>
      <x:c r="M1258" s="15" t="str">
        <x:v>https://www.zoopla.co.uk/to-rent/commercial/details/72598318/</x:v>
      </x:c>
      <x:c r="N1258" s="15" t="str"/>
    </x:row>
    <x:row r="1259" ht="42" customHeight="1">
      <x:c r="A1259" s="15" t="str">
        <x:v>Stevenage</x:v>
      </x:c>
      <x:c r="B1259" s="15" t="str">
        <x:v>Standalone: Unit 17, Gunnels Wood Park, Gunnels Wood Road, Stevenage SG1</x:v>
      </x:c>
      <x:c r="C1259" s="15" t="str">
        <x:v>Stevenage</x:v>
      </x:c>
      <x:c r="D1259" s="14" t="n">
        <x:v>94470</x:v>
      </x:c>
      <x:c r="E1259" s="30" t="str">
        <x:v>Town</x:v>
      </x:c>
      <x:c r="F1259" s="30" t="str">
        <x:v>Standalone / other premises</x:v>
      </x:c>
      <x:c r="G1259" s="14" t="n">
        <x:f>COUNTIFS('Unit details'!$B$4039:$B$4039,$A1259,'Unit details'!$V$4039:$V$4039,$A1259&amp;" — "&amp;$B1259,'Unit details'!$H$4039:$H$4039,"Current",'Unit details'!$E$4039:$E$4039,"Town")</x:f>
        <x:v>0</x:v>
      </x:c>
      <x:c r="H1259" s="14" t="n">
        <x:f>COUNTIFS('Unit details'!$B$4039:$B$4039,$A1259,'Unit details'!$V$4039:$V$4039,$A1259&amp;" — "&amp;$B1259,'Unit details'!$H$4039:$H$4039,"Current",'Unit details'!$E$4039:$E$4039,"Nearby")</x:f>
        <x:v>0</x:v>
      </x:c>
      <x:c r="I1259" s="14" t="n">
        <x:f>COUNTIFS('Unit details'!$B$4039:$B$4039,$A1259,'Unit details'!$V$4039:$V$4039,$A1259&amp;" — "&amp;$B1259,'Unit details'!$H$4039:$H$4039,"Current")</x:f>
        <x:v>0</x:v>
      </x:c>
      <x:c r="J1259" s="14" t="n">
        <x:f>SUMIFS('Unit details'!$Y$4039:$Y$4039,'Unit details'!$B$4039:$B$4039,$A1259,'Unit details'!$V$4039:$V$4039,$A1259&amp;" — "&amp;$B1259,'Unit details'!$H$4039:$H$4039,"Future")</x:f>
        <x:v>0</x:v>
      </x:c>
      <x:c r="K1259" s="14" t="n">
        <x:f>COUNTIFS('Unit details'!$B$4039:$B$4039,$A1259,'Unit details'!$V$4039:$V$4039,$A1259&amp;" — "&amp;$B1259,'Unit details'!$H$4039:$H$4039,"Uncertain")</x:f>
        <x:v>0</x:v>
      </x:c>
      <x:c r="L1259" s="15" t="str">
        <x:v>Identified from current advertising; named scheme does not itself establish any exact number of vacant units.</x:v>
      </x:c>
      <x:c r="M1259" s="15" t="str">
        <x:v>https://www.zoopla.co.uk/to-rent/commercial/details/70891987/</x:v>
      </x:c>
      <x:c r="N1259" s="15" t="str"/>
    </x:row>
    <x:row r="1260" ht="42" customHeight="1">
      <x:c r="A1260" s="15" t="str">
        <x:v>Stevenage</x:v>
      </x:c>
      <x:c r="B1260" s="15" t="str">
        <x:v>Standalone: Unit 3 Centric, Gunnels Wood Road, Stevenage, Hertfordshire, SG1 2AS</x:v>
      </x:c>
      <x:c r="C1260" s="15" t="str">
        <x:v>Stevenage</x:v>
      </x:c>
      <x:c r="D1260" s="14" t="n">
        <x:v>94470</x:v>
      </x:c>
      <x:c r="E1260" s="30" t="str">
        <x:v>Town</x:v>
      </x:c>
      <x:c r="F1260" s="30" t="str">
        <x:v>Standalone / other premises</x:v>
      </x:c>
      <x:c r="G1260" s="14" t="n">
        <x:f>COUNTIFS('Unit details'!$B$4039:$B$4039,$A1260,'Unit details'!$V$4039:$V$4039,$A1260&amp;" — "&amp;$B1260,'Unit details'!$H$4039:$H$4039,"Current",'Unit details'!$E$4039:$E$4039,"Town")</x:f>
        <x:v>0</x:v>
      </x:c>
      <x:c r="H1260" s="14" t="n">
        <x:f>COUNTIFS('Unit details'!$B$4039:$B$4039,$A1260,'Unit details'!$V$4039:$V$4039,$A1260&amp;" — "&amp;$B1260,'Unit details'!$H$4039:$H$4039,"Current",'Unit details'!$E$4039:$E$4039,"Nearby")</x:f>
        <x:v>0</x:v>
      </x:c>
      <x:c r="I1260" s="14" t="n">
        <x:f>COUNTIFS('Unit details'!$B$4039:$B$4039,$A1260,'Unit details'!$V$4039:$V$4039,$A1260&amp;" — "&amp;$B1260,'Unit details'!$H$4039:$H$4039,"Current")</x:f>
        <x:v>0</x:v>
      </x:c>
      <x:c r="J1260" s="14" t="n">
        <x:f>SUMIFS('Unit details'!$Y$4039:$Y$4039,'Unit details'!$B$4039:$B$4039,$A1260,'Unit details'!$V$4039:$V$4039,$A1260&amp;" — "&amp;$B1260,'Unit details'!$H$4039:$H$4039,"Future")</x:f>
        <x:v>0</x:v>
      </x:c>
      <x:c r="K1260" s="14" t="n">
        <x:f>COUNTIFS('Unit details'!$B$4039:$B$4039,$A1260,'Unit details'!$V$4039:$V$4039,$A1260&amp;" — "&amp;$B1260,'Unit details'!$H$4039:$H$4039,"Uncertain")</x:f>
        <x:v>0</x:v>
      </x:c>
      <x:c r="L1260" s="15" t="str">
        <x:v>Identified from current advertising; named scheme does not itself establish any exact number of vacant units.</x:v>
      </x:c>
      <x:c r="M1260" s="15" t="str">
        <x:v>https://www.rightmove.co.uk/properties/760569827930369#/?channel=COM_LET</x:v>
      </x:c>
      <x:c r="N1260" s="15" t="str"/>
    </x:row>
    <x:row r="1261" ht="42" customHeight="1">
      <x:c r="A1261" s="15" t="str">
        <x:v>Stevenage</x:v>
      </x:c>
      <x:c r="B1261" s="15" t="str">
        <x:v>Standalone: Unit C, Argyle Gate, Argyle Way, Stevenage, Hertfordshire, SG1 2AD</x:v>
      </x:c>
      <x:c r="C1261" s="15" t="str">
        <x:v>Stevenage</x:v>
      </x:c>
      <x:c r="D1261" s="14" t="n">
        <x:v>94470</x:v>
      </x:c>
      <x:c r="E1261" s="30" t="str">
        <x:v>Town</x:v>
      </x:c>
      <x:c r="F1261" s="30" t="str">
        <x:v>Standalone / other premises</x:v>
      </x:c>
      <x:c r="G1261" s="14" t="n">
        <x:f>COUNTIFS('Unit details'!$B$4039:$B$4039,$A1261,'Unit details'!$V$4039:$V$4039,$A1261&amp;" — "&amp;$B1261,'Unit details'!$H$4039:$H$4039,"Current",'Unit details'!$E$4039:$E$4039,"Town")</x:f>
        <x:v>0</x:v>
      </x:c>
      <x:c r="H1261" s="14" t="n">
        <x:f>COUNTIFS('Unit details'!$B$4039:$B$4039,$A1261,'Unit details'!$V$4039:$V$4039,$A1261&amp;" — "&amp;$B1261,'Unit details'!$H$4039:$H$4039,"Current",'Unit details'!$E$4039:$E$4039,"Nearby")</x:f>
        <x:v>0</x:v>
      </x:c>
      <x:c r="I1261" s="14" t="n">
        <x:f>COUNTIFS('Unit details'!$B$4039:$B$4039,$A1261,'Unit details'!$V$4039:$V$4039,$A1261&amp;" — "&amp;$B1261,'Unit details'!$H$4039:$H$4039,"Current")</x:f>
        <x:v>0</x:v>
      </x:c>
      <x:c r="J1261" s="14" t="n">
        <x:f>SUMIFS('Unit details'!$Y$4039:$Y$4039,'Unit details'!$B$4039:$B$4039,$A1261,'Unit details'!$V$4039:$V$4039,$A1261&amp;" — "&amp;$B1261,'Unit details'!$H$4039:$H$4039,"Future")</x:f>
        <x:v>0</x:v>
      </x:c>
      <x:c r="K1261" s="14" t="n">
        <x:f>COUNTIFS('Unit details'!$B$4039:$B$4039,$A1261,'Unit details'!$V$4039:$V$4039,$A1261&amp;" — "&amp;$B1261,'Unit details'!$H$4039:$H$4039,"Uncertain")</x:f>
        <x:v>0</x:v>
      </x:c>
      <x:c r="L1261" s="15" t="str">
        <x:v>Identified from current advertising; named scheme does not itself establish any exact number of vacant units.</x:v>
      </x:c>
      <x:c r="M1261" s="15" t="str">
        <x:v>https://www.zoopla.co.uk/to-rent/commercial/details/73709821/</x:v>
      </x:c>
      <x:c r="N1261" s="15" t="str">
        <x:v>https://www.rightmove.co.uk/properties/763253532292880#/?channel=COM_LET</x:v>
      </x:c>
    </x:row>
    <x:row r="1262" ht="42" customHeight="1">
      <x:c r="A1262" s="15" t="str">
        <x:v>Stevenage</x:v>
      </x:c>
      <x:c r="B1262" s="15" t="str">
        <x:v>Standalone: Unit H, Gunnels Wood Park, Gunnels Wood Road, Stevenage SG1</x:v>
      </x:c>
      <x:c r="C1262" s="15" t="str">
        <x:v>Stevenage</x:v>
      </x:c>
      <x:c r="D1262" s="14" t="n">
        <x:v>94470</x:v>
      </x:c>
      <x:c r="E1262" s="30" t="str">
        <x:v>Town</x:v>
      </x:c>
      <x:c r="F1262" s="30" t="str">
        <x:v>Standalone / other premises</x:v>
      </x:c>
      <x:c r="G1262" s="14" t="n">
        <x:f>COUNTIFS('Unit details'!$B$4039:$B$4039,$A1262,'Unit details'!$V$4039:$V$4039,$A1262&amp;" — "&amp;$B1262,'Unit details'!$H$4039:$H$4039,"Current",'Unit details'!$E$4039:$E$4039,"Town")</x:f>
        <x:v>0</x:v>
      </x:c>
      <x:c r="H1262" s="14" t="n">
        <x:f>COUNTIFS('Unit details'!$B$4039:$B$4039,$A1262,'Unit details'!$V$4039:$V$4039,$A1262&amp;" — "&amp;$B1262,'Unit details'!$H$4039:$H$4039,"Current",'Unit details'!$E$4039:$E$4039,"Nearby")</x:f>
        <x:v>0</x:v>
      </x:c>
      <x:c r="I1262" s="14" t="n">
        <x:f>COUNTIFS('Unit details'!$B$4039:$B$4039,$A1262,'Unit details'!$V$4039:$V$4039,$A1262&amp;" — "&amp;$B1262,'Unit details'!$H$4039:$H$4039,"Current")</x:f>
        <x:v>0</x:v>
      </x:c>
      <x:c r="J1262" s="14" t="n">
        <x:f>SUMIFS('Unit details'!$Y$4039:$Y$4039,'Unit details'!$B$4039:$B$4039,$A1262,'Unit details'!$V$4039:$V$4039,$A1262&amp;" — "&amp;$B1262,'Unit details'!$H$4039:$H$4039,"Future")</x:f>
        <x:v>0</x:v>
      </x:c>
      <x:c r="K1262" s="14" t="n">
        <x:f>COUNTIFS('Unit details'!$B$4039:$B$4039,$A1262,'Unit details'!$V$4039:$V$4039,$A1262&amp;" — "&amp;$B1262,'Unit details'!$H$4039:$H$4039,"Uncertain")</x:f>
        <x:v>0</x:v>
      </x:c>
      <x:c r="L1262" s="15" t="str">
        <x:v>Identified from current advertising; named scheme does not itself establish any exact number of vacant units.</x:v>
      </x:c>
      <x:c r="M1262" s="15" t="str">
        <x:v>https://www.zoopla.co.uk/to-rent/commercial/details/72524994/</x:v>
      </x:c>
      <x:c r="N1262" s="15" t="str"/>
    </x:row>
    <x:row r="1263" ht="42" customHeight="1">
      <x:c r="A1263" s="15" t="str">
        <x:v>Stevenage</x:v>
      </x:c>
      <x:c r="B1263" s="15" t="str">
        <x:v>Standalone: Unit N, Gunnels Wood Park, Gunnels Wood Road, Stevenage SG1</x:v>
      </x:c>
      <x:c r="C1263" s="15" t="str">
        <x:v>Stevenage</x:v>
      </x:c>
      <x:c r="D1263" s="14" t="n">
        <x:v>94470</x:v>
      </x:c>
      <x:c r="E1263" s="30" t="str">
        <x:v>Town</x:v>
      </x:c>
      <x:c r="F1263" s="30" t="str">
        <x:v>Standalone / other premises</x:v>
      </x:c>
      <x:c r="G1263" s="14" t="n">
        <x:f>COUNTIFS('Unit details'!$B$4039:$B$4039,$A1263,'Unit details'!$V$4039:$V$4039,$A1263&amp;" — "&amp;$B1263,'Unit details'!$H$4039:$H$4039,"Current",'Unit details'!$E$4039:$E$4039,"Town")</x:f>
        <x:v>0</x:v>
      </x:c>
      <x:c r="H1263" s="14" t="n">
        <x:f>COUNTIFS('Unit details'!$B$4039:$B$4039,$A1263,'Unit details'!$V$4039:$V$4039,$A1263&amp;" — "&amp;$B1263,'Unit details'!$H$4039:$H$4039,"Current",'Unit details'!$E$4039:$E$4039,"Nearby")</x:f>
        <x:v>0</x:v>
      </x:c>
      <x:c r="I1263" s="14" t="n">
        <x:f>COUNTIFS('Unit details'!$B$4039:$B$4039,$A1263,'Unit details'!$V$4039:$V$4039,$A1263&amp;" — "&amp;$B1263,'Unit details'!$H$4039:$H$4039,"Current")</x:f>
        <x:v>0</x:v>
      </x:c>
      <x:c r="J1263" s="14" t="n">
        <x:f>SUMIFS('Unit details'!$Y$4039:$Y$4039,'Unit details'!$B$4039:$B$4039,$A1263,'Unit details'!$V$4039:$V$4039,$A1263&amp;" — "&amp;$B1263,'Unit details'!$H$4039:$H$4039,"Future")</x:f>
        <x:v>0</x:v>
      </x:c>
      <x:c r="K1263" s="14" t="n">
        <x:f>COUNTIFS('Unit details'!$B$4039:$B$4039,$A1263,'Unit details'!$V$4039:$V$4039,$A1263&amp;" — "&amp;$B1263,'Unit details'!$H$4039:$H$4039,"Uncertain")</x:f>
        <x:v>0</x:v>
      </x:c>
      <x:c r="L1263" s="15" t="str">
        <x:v>Identified from current advertising; named scheme does not itself establish any exact number of vacant units.</x:v>
      </x:c>
      <x:c r="M1263" s="15" t="str">
        <x:v>https://www.zoopla.co.uk/to-rent/commercial/details/70890433/</x:v>
      </x:c>
      <x:c r="N1263" s="15" t="str"/>
    </x:row>
    <x:row r="1264" ht="42" customHeight="1">
      <x:c r="A1264" s="15" t="str">
        <x:v>Stevenage</x:v>
      </x:c>
      <x:c r="B1264" s="15" t="str">
        <x:v>Standalone: Unit O, Gunnels Wood Park, Gunnels Wood Road, Stevenage SG1</x:v>
      </x:c>
      <x:c r="C1264" s="15" t="str">
        <x:v>Stevenage</x:v>
      </x:c>
      <x:c r="D1264" s="14" t="n">
        <x:v>94470</x:v>
      </x:c>
      <x:c r="E1264" s="30" t="str">
        <x:v>Town</x:v>
      </x:c>
      <x:c r="F1264" s="30" t="str">
        <x:v>Standalone / other premises</x:v>
      </x:c>
      <x:c r="G1264" s="14" t="n">
        <x:f>COUNTIFS('Unit details'!$B$4039:$B$4039,$A1264,'Unit details'!$V$4039:$V$4039,$A1264&amp;" — "&amp;$B1264,'Unit details'!$H$4039:$H$4039,"Current",'Unit details'!$E$4039:$E$4039,"Town")</x:f>
        <x:v>0</x:v>
      </x:c>
      <x:c r="H1264" s="14" t="n">
        <x:f>COUNTIFS('Unit details'!$B$4039:$B$4039,$A1264,'Unit details'!$V$4039:$V$4039,$A1264&amp;" — "&amp;$B1264,'Unit details'!$H$4039:$H$4039,"Current",'Unit details'!$E$4039:$E$4039,"Nearby")</x:f>
        <x:v>0</x:v>
      </x:c>
      <x:c r="I1264" s="14" t="n">
        <x:f>COUNTIFS('Unit details'!$B$4039:$B$4039,$A1264,'Unit details'!$V$4039:$V$4039,$A1264&amp;" — "&amp;$B1264,'Unit details'!$H$4039:$H$4039,"Current")</x:f>
        <x:v>0</x:v>
      </x:c>
      <x:c r="J1264" s="14" t="n">
        <x:f>SUMIFS('Unit details'!$Y$4039:$Y$4039,'Unit details'!$B$4039:$B$4039,$A1264,'Unit details'!$V$4039:$V$4039,$A1264&amp;" — "&amp;$B1264,'Unit details'!$H$4039:$H$4039,"Future")</x:f>
        <x:v>0</x:v>
      </x:c>
      <x:c r="K1264" s="14" t="n">
        <x:f>COUNTIFS('Unit details'!$B$4039:$B$4039,$A1264,'Unit details'!$V$4039:$V$4039,$A1264&amp;" — "&amp;$B1264,'Unit details'!$H$4039:$H$4039,"Uncertain")</x:f>
        <x:v>0</x:v>
      </x:c>
      <x:c r="L1264" s="15" t="str">
        <x:v>Identified from current advertising; named scheme does not itself establish any exact number of vacant units.</x:v>
      </x:c>
      <x:c r="M1264" s="15" t="str">
        <x:v>https://www.zoopla.co.uk/to-rent/commercial/details/70890436/</x:v>
      </x:c>
      <x:c r="N1264" s="15" t="str"/>
    </x:row>
    <x:row r="1265" ht="42" customHeight="1">
      <x:c r="A1265" s="15" t="str">
        <x:v>Stevenage</x:v>
      </x:c>
      <x:c r="B1265" s="15" t="str">
        <x:v>Standalone: Units O &amp; N, Gunnels Wood Park, Gunnels Wood Road, Stevenage SG1</x:v>
      </x:c>
      <x:c r="C1265" s="15" t="str">
        <x:v>Stevenage</x:v>
      </x:c>
      <x:c r="D1265" s="14" t="n">
        <x:v>94470</x:v>
      </x:c>
      <x:c r="E1265" s="30" t="str">
        <x:v>Town</x:v>
      </x:c>
      <x:c r="F1265" s="30" t="str">
        <x:v>Standalone / other premises</x:v>
      </x:c>
      <x:c r="G1265" s="14" t="n">
        <x:f>COUNTIFS('Unit details'!$B$4039:$B$4039,$A1265,'Unit details'!$V$4039:$V$4039,$A1265&amp;" — "&amp;$B1265,'Unit details'!$H$4039:$H$4039,"Current",'Unit details'!$E$4039:$E$4039,"Town")</x:f>
        <x:v>0</x:v>
      </x:c>
      <x:c r="H1265" s="14" t="n">
        <x:f>COUNTIFS('Unit details'!$B$4039:$B$4039,$A1265,'Unit details'!$V$4039:$V$4039,$A1265&amp;" — "&amp;$B1265,'Unit details'!$H$4039:$H$4039,"Current",'Unit details'!$E$4039:$E$4039,"Nearby")</x:f>
        <x:v>0</x:v>
      </x:c>
      <x:c r="I1265" s="14" t="n">
        <x:f>COUNTIFS('Unit details'!$B$4039:$B$4039,$A1265,'Unit details'!$V$4039:$V$4039,$A1265&amp;" — "&amp;$B1265,'Unit details'!$H$4039:$H$4039,"Current")</x:f>
        <x:v>0</x:v>
      </x:c>
      <x:c r="J1265" s="14" t="n">
        <x:f>SUMIFS('Unit details'!$Y$4039:$Y$4039,'Unit details'!$B$4039:$B$4039,$A1265,'Unit details'!$V$4039:$V$4039,$A1265&amp;" — "&amp;$B1265,'Unit details'!$H$4039:$H$4039,"Future")</x:f>
        <x:v>0</x:v>
      </x:c>
      <x:c r="K1265" s="14" t="n">
        <x:f>COUNTIFS('Unit details'!$B$4039:$B$4039,$A1265,'Unit details'!$V$4039:$V$4039,$A1265&amp;" — "&amp;$B1265,'Unit details'!$H$4039:$H$4039,"Uncertain")</x:f>
        <x:v>0</x:v>
      </x:c>
      <x:c r="L1265" s="15" t="str">
        <x:v>Identified from current advertising; named scheme does not itself establish any exact number of vacant units.</x:v>
      </x:c>
      <x:c r="M1265" s="15" t="str">
        <x:v>https://www.zoopla.co.uk/to-rent/commercial/details/70890473/</x:v>
      </x:c>
      <x:c r="N1265" s="15" t="str"/>
    </x:row>
    <x:row r="1266" ht="42" customHeight="1">
      <x:c r="A1266" s="15" t="str">
        <x:v>Stevenage</x:v>
      </x:c>
      <x:c r="B1266" s="15" t="str">
        <x:v>Standalone: Whittle Way, Stevenage SG1</x:v>
      </x:c>
      <x:c r="C1266" s="15" t="str">
        <x:v>Stevenage</x:v>
      </x:c>
      <x:c r="D1266" s="14" t="n">
        <x:v>94470</x:v>
      </x:c>
      <x:c r="E1266" s="30" t="str">
        <x:v>Town</x:v>
      </x:c>
      <x:c r="F1266" s="30" t="str">
        <x:v>Standalone / other premises</x:v>
      </x:c>
      <x:c r="G1266" s="14" t="n">
        <x:f>COUNTIFS('Unit details'!$B$4039:$B$4039,$A1266,'Unit details'!$V$4039:$V$4039,$A1266&amp;" — "&amp;$B1266,'Unit details'!$H$4039:$H$4039,"Current",'Unit details'!$E$4039:$E$4039,"Town")</x:f>
        <x:v>0</x:v>
      </x:c>
      <x:c r="H1266" s="14" t="n">
        <x:f>COUNTIFS('Unit details'!$B$4039:$B$4039,$A1266,'Unit details'!$V$4039:$V$4039,$A1266&amp;" — "&amp;$B1266,'Unit details'!$H$4039:$H$4039,"Current",'Unit details'!$E$4039:$E$4039,"Nearby")</x:f>
        <x:v>0</x:v>
      </x:c>
      <x:c r="I1266" s="14" t="n">
        <x:f>COUNTIFS('Unit details'!$B$4039:$B$4039,$A1266,'Unit details'!$V$4039:$V$4039,$A1266&amp;" — "&amp;$B1266,'Unit details'!$H$4039:$H$4039,"Current")</x:f>
        <x:v>0</x:v>
      </x:c>
      <x:c r="J1266" s="14" t="n">
        <x:f>SUMIFS('Unit details'!$Y$4039:$Y$4039,'Unit details'!$B$4039:$B$4039,$A1266,'Unit details'!$V$4039:$V$4039,$A1266&amp;" — "&amp;$B1266,'Unit details'!$H$4039:$H$4039,"Future")</x:f>
        <x:v>0</x:v>
      </x:c>
      <x:c r="K1266" s="14" t="n">
        <x:f>COUNTIFS('Unit details'!$B$4039:$B$4039,$A1266,'Unit details'!$V$4039:$V$4039,$A1266&amp;" — "&amp;$B1266,'Unit details'!$H$4039:$H$4039,"Uncertain")</x:f>
        <x:v>0</x:v>
      </x:c>
      <x:c r="L1266" s="15" t="str">
        <x:v>Identified from current advertising; named scheme does not itself establish any exact number of vacant units.</x:v>
      </x:c>
      <x:c r="M1266" s="15" t="str">
        <x:v>https://www.zoopla.co.uk/to-rent/commercial/details/68346346/</x:v>
      </x:c>
      <x:c r="N1266" s="15" t="str">
        <x:v>https://www.rightmove.co.uk/properties/760570123560992#/?channel=COM_LET</x:v>
      </x:c>
    </x:row>
    <x:row r="1267" ht="62" customHeight="1">
      <x:c r="A1267" s="15" t="str">
        <x:v>Stevenage</x:v>
      </x:c>
      <x:c r="B1267" s="15" t="str">
        <x:v>Wedgwood Gate Industrial Estate</x:v>
      </x:c>
      <x:c r="C1267" s="15" t="str">
        <x:v>Stevenage</x:v>
      </x:c>
      <x:c r="D1267" s="14" t="n">
        <x:v>94470</x:v>
      </x:c>
      <x:c r="E1267" s="30" t="str">
        <x:v>Town</x:v>
      </x:c>
      <x:c r="F1267" s="30" t="str">
        <x:v>Estate / grouped industrial area</x:v>
      </x:c>
      <x:c r="G1267" s="14" t="n">
        <x:f>COUNTIFS('Unit details'!$B$2099:$B$2101,$A1267,'Unit details'!$V$2099:$V$2101,$A1267&amp;" — "&amp;$B1267,'Unit details'!$H$2099:$H$2101,"Current",'Unit details'!$E$2099:$E$2101,"Town")</x:f>
        <x:v>3</x:v>
      </x:c>
      <x:c r="H1267" s="14" t="n">
        <x:f>COUNTIFS('Unit details'!$B$2099:$B$2101,$A1267,'Unit details'!$V$2099:$V$2101,$A1267&amp;" — "&amp;$B1267,'Unit details'!$H$2099:$H$2101,"Current",'Unit details'!$E$2099:$E$2101,"Nearby")</x:f>
        <x:v>0</x:v>
      </x:c>
      <x:c r="I1267" s="14" t="n">
        <x:f>COUNTIFS('Unit details'!$B$2099:$B$2101,$A1267,'Unit details'!$V$2099:$V$2101,$A1267&amp;" — "&amp;$B1267,'Unit details'!$H$2099:$H$2101,"Current")</x:f>
        <x:v>3</x:v>
      </x:c>
      <x:c r="J1267" s="14" t="n">
        <x:f>SUMIFS('Unit details'!$Y$2099:$Y$2101,'Unit details'!$B$2099:$B$2101,$A1267,'Unit details'!$V$2099:$V$2101,$A1267&amp;" — "&amp;$B1267,'Unit details'!$H$2099:$H$2101,"Future")</x:f>
        <x:v>0</x:v>
      </x:c>
      <x:c r="K1267" s="14" t="n">
        <x:f>COUNTIFS('Unit details'!$B$2099:$B$2101,$A1267,'Unit details'!$V$2099:$V$2101,$A1267&amp;" — "&amp;$B1267,'Unit details'!$H$2099:$H$2101,"Uncertain")</x:f>
        <x:v>0</x:v>
      </x:c>
      <x:c r="L1267" s="15" t="str">
        <x:v>Identified from current advertising; named scheme does not itself establish any exact number of vacant units.</x:v>
      </x:c>
      <x:c r="M1267" s="15" t="str">
        <x:v>https://www.rightmove.co.uk/properties/760570389951265#/?channel=COM_LET</x:v>
      </x:c>
      <x:c r="N1267" s="15" t="str">
        <x:v>https://www.rightmove.co.uk/properties/768176860767313#/?channel=COM_LET
https://www.rightmove.co.uk/properties/768176542156593#/?channel=COM_LET</x:v>
      </x:c>
    </x:row>
    <x:row r="1268" ht="62" customHeight="1">
      <x:c r="A1268" s="15" t="str">
        <x:v>Thundersley and South Benfleet</x:v>
      </x:c>
      <x:c r="B1268" s="15" t="str">
        <x:v>Corton Trading Estate</x:v>
      </x:c>
      <x:c r="C1268" s="15" t="str">
        <x:v>Thundersley and South Benfleet</x:v>
      </x:c>
      <x:c r="D1268" s="14" t="n">
        <x:v>49885</x:v>
      </x:c>
      <x:c r="E1268" s="30" t="str">
        <x:v>Town</x:v>
      </x:c>
      <x:c r="F1268" s="30" t="str">
        <x:v>Estate / grouped industrial area</x:v>
      </x:c>
      <x:c r="G1268" s="14" t="n">
        <x:f>COUNTIFS('Unit details'!$B$2102:$B$2102,$A1268,'Unit details'!$V$2102:$V$2102,$A1268&amp;" — "&amp;$B1268,'Unit details'!$H$2102:$H$2102,"Current",'Unit details'!$E$2102:$E$2102,"Town")</x:f>
        <x:v>1</x:v>
      </x:c>
      <x:c r="H1268" s="14" t="n">
        <x:f>COUNTIFS('Unit details'!$B$2102:$B$2102,$A1268,'Unit details'!$V$2102:$V$2102,$A1268&amp;" — "&amp;$B1268,'Unit details'!$H$2102:$H$2102,"Current",'Unit details'!$E$2102:$E$2102,"Nearby")</x:f>
        <x:v>0</x:v>
      </x:c>
      <x:c r="I1268" s="14" t="n">
        <x:f>COUNTIFS('Unit details'!$B$2102:$B$2102,$A1268,'Unit details'!$V$2102:$V$2102,$A1268&amp;" — "&amp;$B1268,'Unit details'!$H$2102:$H$2102,"Current")</x:f>
        <x:v>1</x:v>
      </x:c>
      <x:c r="J1268" s="14" t="n">
        <x:f>SUMIFS('Unit details'!$Y$2102:$Y$2102,'Unit details'!$B$2102:$B$2102,$A1268,'Unit details'!$V$2102:$V$2102,$A1268&amp;" — "&amp;$B1268,'Unit details'!$H$2102:$H$2102,"Future")</x:f>
        <x:v>0</x:v>
      </x:c>
      <x:c r="K1268" s="14" t="n">
        <x:f>COUNTIFS('Unit details'!$B$2102:$B$2102,$A1268,'Unit details'!$V$2102:$V$2102,$A1268&amp;" — "&amp;$B1268,'Unit details'!$H$2102:$H$2102,"Uncertain")</x:f>
        <x:v>0</x:v>
      </x:c>
      <x:c r="L1268" s="15" t="str">
        <x:v>Identified from current advertising; named scheme does not itself establish any exact number of vacant units.</x:v>
      </x:c>
      <x:c r="M1268" s="15" t="str">
        <x:v>https://www.zoopla.co.uk/to-rent/commercial/details/71407603/</x:v>
      </x:c>
      <x:c r="N1268" s="15" t="str">
        <x:v>https://www.rightmove.co.uk/properties/773363916835297#/?channel=COM_LET
https://ayerscruiks.search-prop.com/properties/331630-unit-2-corton-trading-estate-benfleet</x:v>
      </x:c>
    </x:row>
    <x:row r="1269" ht="42" customHeight="1">
      <x:c r="A1269" s="15" t="str">
        <x:v>Thundersley and South Benfleet</x:v>
      </x:c>
      <x:c r="B1269" s="15" t="str">
        <x:v>Manor Trading Estate</x:v>
      </x:c>
      <x:c r="C1269" s="15" t="str">
        <x:v>Thundersley and South Benfleet</x:v>
      </x:c>
      <x:c r="D1269" s="14" t="n">
        <x:v>49885</x:v>
      </x:c>
      <x:c r="E1269" s="30" t="str">
        <x:v>Town</x:v>
      </x:c>
      <x:c r="F1269" s="30" t="str">
        <x:v>Estate / grouped industrial area</x:v>
      </x:c>
      <x:c r="G1269" s="14" t="n">
        <x:f>COUNTIFS('Unit details'!$B$2103:$B$2103,$A1269,'Unit details'!$V$2103:$V$2103,$A1269&amp;" — "&amp;$B1269,'Unit details'!$H$2103:$H$2103,"Current",'Unit details'!$E$2103:$E$2103,"Town")</x:f>
        <x:v>1</x:v>
      </x:c>
      <x:c r="H1269" s="14" t="n">
        <x:f>COUNTIFS('Unit details'!$B$2103:$B$2103,$A1269,'Unit details'!$V$2103:$V$2103,$A1269&amp;" — "&amp;$B1269,'Unit details'!$H$2103:$H$2103,"Current",'Unit details'!$E$2103:$E$2103,"Nearby")</x:f>
        <x:v>0</x:v>
      </x:c>
      <x:c r="I1269" s="14" t="n">
        <x:f>COUNTIFS('Unit details'!$B$2103:$B$2103,$A1269,'Unit details'!$V$2103:$V$2103,$A1269&amp;" — "&amp;$B1269,'Unit details'!$H$2103:$H$2103,"Current")</x:f>
        <x:v>1</x:v>
      </x:c>
      <x:c r="J1269" s="14" t="n">
        <x:f>SUMIFS('Unit details'!$Y$2103:$Y$2103,'Unit details'!$B$2103:$B$2103,$A1269,'Unit details'!$V$2103:$V$2103,$A1269&amp;" — "&amp;$B1269,'Unit details'!$H$2103:$H$2103,"Future")</x:f>
        <x:v>0</x:v>
      </x:c>
      <x:c r="K1269" s="14" t="n">
        <x:f>COUNTIFS('Unit details'!$B$2103:$B$2103,$A1269,'Unit details'!$V$2103:$V$2103,$A1269&amp;" — "&amp;$B1269,'Unit details'!$H$2103:$H$2103,"Uncertain")</x:f>
        <x:v>0</x:v>
      </x:c>
      <x:c r="L1269" s="15" t="str">
        <x:v>Identified from current advertising; named scheme does not itself establish any exact number of vacant units.</x:v>
      </x:c>
      <x:c r="M1269" s="15" t="str">
        <x:v>https://www.rightmove.co.uk/properties/766537013896673#/?channel=COM_LET</x:v>
      </x:c>
      <x:c r="N1269" s="15" t="str"/>
    </x:row>
    <x:row r="1270" ht="49" customHeight="1">
      <x:c r="A1270" s="15" t="str">
        <x:v>Watford</x:v>
      </x:c>
      <x:c r="B1270" s="15" t="str">
        <x:v>Standalone / estate not named</x:v>
      </x:c>
      <x:c r="C1270" s="15" t="str">
        <x:v>Croxley</x:v>
      </x:c>
      <x:c r="D1270" s="14"/>
      <x:c r="E1270" s="30" t="str">
        <x:v>Nearby</x:v>
      </x:c>
      <x:c r="F1270" s="30" t="str">
        <x:v>Standalone / other premises</x:v>
      </x:c>
      <x:c r="G1270" s="14" t="n">
        <x:f>COUNTIFS('Unit details'!$B$2104:$B$2137,$A1270,'Unit details'!$V$2104:$V$2137,$A1270&amp;" — "&amp;$B1270,'Unit details'!$H$2104:$H$2137,"Current",'Unit details'!$E$2104:$E$2137,"Town")</x:f>
        <x:v>18</x:v>
      </x:c>
      <x:c r="H1270" s="14" t="n">
        <x:f>COUNTIFS('Unit details'!$B$2104:$B$2137,$A1270,'Unit details'!$V$2104:$V$2137,$A1270&amp;" — "&amp;$B1270,'Unit details'!$H$2104:$H$2137,"Current",'Unit details'!$E$2104:$E$2137,"Nearby")</x:f>
        <x:v>2</x:v>
      </x:c>
      <x:c r="I1270" s="14" t="n">
        <x:f>COUNTIFS('Unit details'!$B$2104:$B$2137,$A1270,'Unit details'!$V$2104:$V$2137,$A1270&amp;" — "&amp;$B1270,'Unit details'!$H$2104:$H$2137,"Current")</x:f>
        <x:v>20</x:v>
      </x:c>
      <x:c r="J1270" s="14" t="n">
        <x:f>SUMIFS('Unit details'!$Y$2104:$Y$2137,'Unit details'!$B$2104:$B$2137,$A1270,'Unit details'!$V$2104:$V$2137,$A1270&amp;" — "&amp;$B1270,'Unit details'!$H$2104:$H$2137,"Future")</x:f>
        <x:v>1</x:v>
      </x:c>
      <x:c r="K1270" s="14" t="n">
        <x:f>COUNTIFS('Unit details'!$B$2104:$B$2137,$A1270,'Unit details'!$V$2104:$V$2137,$A1270&amp;" — "&amp;$B1270,'Unit details'!$H$2104:$H$2137,"Uncertain")</x:f>
        <x:v>4</x:v>
      </x:c>
      <x:c r="L1270" s="15" t="str">
        <x:v>Identified from marketing. Estate inventory is a minimum of evidenced named areas, not a council stock census.</x:v>
      </x:c>
      <x:c r="M1270" s="15" t="str">
        <x:v>https://www.zoopla.co.uk/to-rent/commercial/details/74231954/</x:v>
      </x:c>
      <x:c r="N1270" s="15" t="str">
        <x:v>https://www.rightmove.co.uk/properties/774498117403024#/?channel=COM_LET
https://stimpsons.co.uk/property/372028/</x:v>
      </x:c>
    </x:row>
    <x:row r="1271" ht="49" customHeight="1">
      <x:c r="A1271" s="15" t="str">
        <x:v>Watford</x:v>
      </x:c>
      <x:c r="B1271" s="15" t="str">
        <x:v>Standalone: 2 Millfield, Croxley Park, Watford, WD18 8YX</x:v>
      </x:c>
      <x:c r="C1271" s="15" t="str">
        <x:v>Croxley</x:v>
      </x:c>
      <x:c r="D1271" s="14"/>
      <x:c r="E1271" s="30" t="str">
        <x:v>Nearby</x:v>
      </x:c>
      <x:c r="F1271" s="30" t="str">
        <x:v>Standalone / other premises</x:v>
      </x:c>
      <x:c r="G1271" s="14" t="n">
        <x:f>COUNTIFS('Unit details'!$B$4039:$B$4039,$A1271,'Unit details'!$V$4039:$V$4039,$A1271&amp;" — "&amp;$B1271,'Unit details'!$H$4039:$H$4039,"Current",'Unit details'!$E$4039:$E$4039,"Town")</x:f>
        <x:v>0</x:v>
      </x:c>
      <x:c r="H1271" s="14" t="n">
        <x:f>COUNTIFS('Unit details'!$B$4039:$B$4039,$A1271,'Unit details'!$V$4039:$V$4039,$A1271&amp;" — "&amp;$B1271,'Unit details'!$H$4039:$H$4039,"Current",'Unit details'!$E$4039:$E$4039,"Nearby")</x:f>
        <x:v>0</x:v>
      </x:c>
      <x:c r="I1271" s="14" t="n">
        <x:f>COUNTIFS('Unit details'!$B$4039:$B$4039,$A1271,'Unit details'!$V$4039:$V$4039,$A1271&amp;" — "&amp;$B1271,'Unit details'!$H$4039:$H$4039,"Current")</x:f>
        <x:v>0</x:v>
      </x:c>
      <x:c r="J1271" s="14" t="n">
        <x:f>SUMIFS('Unit details'!$Y$4039:$Y$4039,'Unit details'!$B$4039:$B$4039,$A1271,'Unit details'!$V$4039:$V$4039,$A1271&amp;" — "&amp;$B1271,'Unit details'!$H$4039:$H$4039,"Future")</x:f>
        <x:v>0</x:v>
      </x:c>
      <x:c r="K1271" s="14" t="n">
        <x:f>COUNTIFS('Unit details'!$B$4039:$B$4039,$A1271,'Unit details'!$V$4039:$V$4039,$A1271&amp;" — "&amp;$B1271,'Unit details'!$H$4039:$H$4039,"Uncertain")</x:f>
        <x:v>0</x:v>
      </x:c>
      <x:c r="L1271" s="15" t="str">
        <x:v>Identified from current advertising; named scheme does not itself establish any exact number of vacant units.</x:v>
      </x:c>
      <x:c r="M1271" s="15" t="str">
        <x:v>https://www.zoopla.co.uk/to-rent/commercial/details/74231954/</x:v>
      </x:c>
      <x:c r="N1271" s="15" t="str">
        <x:v>https://www.rightmove.co.uk/properties/774498117403024#/?channel=COM_LET
https://stimpsons.co.uk/property/372028/</x:v>
      </x:c>
    </x:row>
    <x:row r="1272" ht="49" customHeight="1">
      <x:c r="A1272" s="15" t="str">
        <x:v>Watford</x:v>
      </x:c>
      <x:c r="B1272" s="15" t="str">
        <x:v>Standalone: 6 Millfield House, Croxley Park, Watford, WD18 8YX</x:v>
      </x:c>
      <x:c r="C1272" s="15" t="str">
        <x:v>Croxley</x:v>
      </x:c>
      <x:c r="D1272" s="14"/>
      <x:c r="E1272" s="30" t="str">
        <x:v>Nearby</x:v>
      </x:c>
      <x:c r="F1272" s="30" t="str">
        <x:v>Standalone / other premises</x:v>
      </x:c>
      <x:c r="G1272" s="14" t="n">
        <x:f>COUNTIFS('Unit details'!$B$4039:$B$4039,$A1272,'Unit details'!$V$4039:$V$4039,$A1272&amp;" — "&amp;$B1272,'Unit details'!$H$4039:$H$4039,"Current",'Unit details'!$E$4039:$E$4039,"Town")</x:f>
        <x:v>0</x:v>
      </x:c>
      <x:c r="H1272" s="14" t="n">
        <x:f>COUNTIFS('Unit details'!$B$4039:$B$4039,$A1272,'Unit details'!$V$4039:$V$4039,$A1272&amp;" — "&amp;$B1272,'Unit details'!$H$4039:$H$4039,"Current",'Unit details'!$E$4039:$E$4039,"Nearby")</x:f>
        <x:v>0</x:v>
      </x:c>
      <x:c r="I1272" s="14" t="n">
        <x:f>COUNTIFS('Unit details'!$B$4039:$B$4039,$A1272,'Unit details'!$V$4039:$V$4039,$A1272&amp;" — "&amp;$B1272,'Unit details'!$H$4039:$H$4039,"Current")</x:f>
        <x:v>0</x:v>
      </x:c>
      <x:c r="J1272" s="14" t="n">
        <x:f>SUMIFS('Unit details'!$Y$4039:$Y$4039,'Unit details'!$B$4039:$B$4039,$A1272,'Unit details'!$V$4039:$V$4039,$A1272&amp;" — "&amp;$B1272,'Unit details'!$H$4039:$H$4039,"Future")</x:f>
        <x:v>0</x:v>
      </x:c>
      <x:c r="K1272" s="14" t="n">
        <x:f>COUNTIFS('Unit details'!$B$4039:$B$4039,$A1272,'Unit details'!$V$4039:$V$4039,$A1272&amp;" — "&amp;$B1272,'Unit details'!$H$4039:$H$4039,"Uncertain")</x:f>
        <x:v>0</x:v>
      </x:c>
      <x:c r="L1272" s="15" t="str">
        <x:v>Identified from current advertising; named scheme does not itself establish any exact number of vacant units.</x:v>
      </x:c>
      <x:c r="M1272" s="15" t="str">
        <x:v>https://www.zoopla.co.uk/to-rent/commercial/details/73485508/</x:v>
      </x:c>
      <x:c r="N1272" s="15" t="str">
        <x:v>https://www.rightmove.co.uk/properties/773380379327424#/?channel=COM_LET
https://stimpsons.co.uk/property/354727/</x:v>
      </x:c>
    </x:row>
    <x:row r="1273" ht="49" customHeight="1">
      <x:c r="A1273" s="15" t="str">
        <x:v>Watford</x:v>
      </x:c>
      <x:c r="B1273" s="15" t="str">
        <x:v>Standalone: 8 Millfield House, Croxley Park, Watford WD18</x:v>
      </x:c>
      <x:c r="C1273" s="15" t="str">
        <x:v>Croxley</x:v>
      </x:c>
      <x:c r="D1273" s="14"/>
      <x:c r="E1273" s="30" t="str">
        <x:v>Nearby</x:v>
      </x:c>
      <x:c r="F1273" s="30" t="str">
        <x:v>Standalone / other premises</x:v>
      </x:c>
      <x:c r="G1273" s="14" t="n">
        <x:f>COUNTIFS('Unit details'!$B$4039:$B$4039,$A1273,'Unit details'!$V$4039:$V$4039,$A1273&amp;" — "&amp;$B1273,'Unit details'!$H$4039:$H$4039,"Current",'Unit details'!$E$4039:$E$4039,"Town")</x:f>
        <x:v>0</x:v>
      </x:c>
      <x:c r="H1273" s="14" t="n">
        <x:f>COUNTIFS('Unit details'!$B$4039:$B$4039,$A1273,'Unit details'!$V$4039:$V$4039,$A1273&amp;" — "&amp;$B1273,'Unit details'!$H$4039:$H$4039,"Current",'Unit details'!$E$4039:$E$4039,"Nearby")</x:f>
        <x:v>0</x:v>
      </x:c>
      <x:c r="I1273" s="14" t="n">
        <x:f>COUNTIFS('Unit details'!$B$4039:$B$4039,$A1273,'Unit details'!$V$4039:$V$4039,$A1273&amp;" — "&amp;$B1273,'Unit details'!$H$4039:$H$4039,"Current")</x:f>
        <x:v>0</x:v>
      </x:c>
      <x:c r="J1273" s="14" t="n">
        <x:f>SUMIFS('Unit details'!$Y$4039:$Y$4039,'Unit details'!$B$4039:$B$4039,$A1273,'Unit details'!$V$4039:$V$4039,$A1273&amp;" — "&amp;$B1273,'Unit details'!$H$4039:$H$4039,"Future")</x:f>
        <x:v>0</x:v>
      </x:c>
      <x:c r="K1273" s="14" t="n">
        <x:f>COUNTIFS('Unit details'!$B$4039:$B$4039,$A1273,'Unit details'!$V$4039:$V$4039,$A1273&amp;" — "&amp;$B1273,'Unit details'!$H$4039:$H$4039,"Uncertain")</x:f>
        <x:v>0</x:v>
      </x:c>
      <x:c r="L1273" s="15" t="str">
        <x:v>Identified from current advertising; named scheme does not itself establish any exact number of vacant units.</x:v>
      </x:c>
      <x:c r="M1273" s="15" t="str">
        <x:v>https://www.zoopla.co.uk/to-rent/commercial/details/72380271/</x:v>
      </x:c>
      <x:c r="N1273" s="15" t="str">
        <x:v>https://www.rightmove.co.uk/properties/773377262882256#/?channel=COM_LET
https://stimpsons.co.uk/property/351514/</x:v>
      </x:c>
    </x:row>
    <x:row r="1274" ht="42" customHeight="1">
      <x:c r="A1274" s="15" t="str">
        <x:v>Watford</x:v>
      </x:c>
      <x:c r="B1274" s="15" t="str">
        <x:v>Standalone: Croxley Park, Watford</x:v>
      </x:c>
      <x:c r="C1274" s="15" t="str">
        <x:v>Croxley</x:v>
      </x:c>
      <x:c r="D1274" s="14"/>
      <x:c r="E1274" s="30" t="str">
        <x:v>Nearby</x:v>
      </x:c>
      <x:c r="F1274" s="30" t="str">
        <x:v>Standalone / other premises</x:v>
      </x:c>
      <x:c r="G1274" s="14" t="n">
        <x:f>COUNTIFS('Unit details'!$B$4039:$B$4039,$A1274,'Unit details'!$V$4039:$V$4039,$A1274&amp;" — "&amp;$B1274,'Unit details'!$H$4039:$H$4039,"Current",'Unit details'!$E$4039:$E$4039,"Town")</x:f>
        <x:v>0</x:v>
      </x:c>
      <x:c r="H1274" s="14" t="n">
        <x:f>COUNTIFS('Unit details'!$B$4039:$B$4039,$A1274,'Unit details'!$V$4039:$V$4039,$A1274&amp;" — "&amp;$B1274,'Unit details'!$H$4039:$H$4039,"Current",'Unit details'!$E$4039:$E$4039,"Nearby")</x:f>
        <x:v>0</x:v>
      </x:c>
      <x:c r="I1274" s="14" t="n">
        <x:f>COUNTIFS('Unit details'!$B$4039:$B$4039,$A1274,'Unit details'!$V$4039:$V$4039,$A1274&amp;" — "&amp;$B1274,'Unit details'!$H$4039:$H$4039,"Current")</x:f>
        <x:v>0</x:v>
      </x:c>
      <x:c r="J1274" s="14" t="n">
        <x:f>SUMIFS('Unit details'!$Y$4039:$Y$4039,'Unit details'!$B$4039:$B$4039,$A1274,'Unit details'!$V$4039:$V$4039,$A1274&amp;" — "&amp;$B1274,'Unit details'!$H$4039:$H$4039,"Future")</x:f>
        <x:v>0</x:v>
      </x:c>
      <x:c r="K1274" s="14" t="n">
        <x:f>COUNTIFS('Unit details'!$B$4039:$B$4039,$A1274,'Unit details'!$V$4039:$V$4039,$A1274&amp;" — "&amp;$B1274,'Unit details'!$H$4039:$H$4039,"Uncertain")</x:f>
        <x:v>0</x:v>
      </x:c>
      <x:c r="L1274" s="15" t="str">
        <x:v>Identified from current advertising; named scheme does not itself establish any exact number of vacant units.</x:v>
      </x:c>
      <x:c r="M1274" s="15" t="str">
        <x:v>https://stimpsons.co.uk/property/367119/</x:v>
      </x:c>
      <x:c r="N1274" s="15" t="str"/>
    </x:row>
    <x:row r="1275" ht="42" customHeight="1">
      <x:c r="A1275" s="15" t="str">
        <x:v>Watford</x:v>
      </x:c>
      <x:c r="B1275" s="15" t="str">
        <x:v>Fishers Industrial Estate</x:v>
      </x:c>
      <x:c r="C1275" s="15" t="str">
        <x:v>Watford</x:v>
      </x:c>
      <x:c r="D1275" s="14" t="n">
        <x:v>131325</x:v>
      </x:c>
      <x:c r="E1275" s="30" t="str">
        <x:v>Town</x:v>
      </x:c>
      <x:c r="F1275" s="30" t="str">
        <x:v>Estate / grouped industrial area</x:v>
      </x:c>
      <x:c r="G1275" s="14" t="n">
        <x:f>COUNTIFS('Unit details'!$B$2108:$B$2108,$A1275,'Unit details'!$V$2108:$V$2108,$A1275&amp;" — "&amp;$B1275,'Unit details'!$H$2108:$H$2108,"Current",'Unit details'!$E$2108:$E$2108,"Town")</x:f>
        <x:v>1</x:v>
      </x:c>
      <x:c r="H1275" s="14" t="n">
        <x:f>COUNTIFS('Unit details'!$B$2108:$B$2108,$A1275,'Unit details'!$V$2108:$V$2108,$A1275&amp;" — "&amp;$B1275,'Unit details'!$H$2108:$H$2108,"Current",'Unit details'!$E$2108:$E$2108,"Nearby")</x:f>
        <x:v>0</x:v>
      </x:c>
      <x:c r="I1275" s="14" t="n">
        <x:f>COUNTIFS('Unit details'!$B$2108:$B$2108,$A1275,'Unit details'!$V$2108:$V$2108,$A1275&amp;" — "&amp;$B1275,'Unit details'!$H$2108:$H$2108,"Current")</x:f>
        <x:v>1</x:v>
      </x:c>
      <x:c r="J1275" s="14" t="n">
        <x:f>SUMIFS('Unit details'!$Y$2108:$Y$2108,'Unit details'!$B$2108:$B$2108,$A1275,'Unit details'!$V$2108:$V$2108,$A1275&amp;" — "&amp;$B1275,'Unit details'!$H$2108:$H$2108,"Future")</x:f>
        <x:v>0</x:v>
      </x:c>
      <x:c r="K1275" s="14" t="n">
        <x:f>COUNTIFS('Unit details'!$B$2108:$B$2108,$A1275,'Unit details'!$V$2108:$V$2108,$A1275&amp;" — "&amp;$B1275,'Unit details'!$H$2108:$H$2108,"Uncertain")</x:f>
        <x:v>0</x:v>
      </x:c>
      <x:c r="L1275" s="15" t="str">
        <x:v>Identified from current advertising; named scheme does not itself establish any exact number of vacant units.</x:v>
      </x:c>
      <x:c r="M1275" s="15" t="str">
        <x:v>https://www.zoopla.co.uk/to-rent/commercial/details/72675291/</x:v>
      </x:c>
      <x:c r="N1275" s="15" t="str">
        <x:v>https://www.rightmove.co.uk/properties/771189195205057#/?channel=COM_LET</x:v>
      </x:c>
    </x:row>
    <x:row r="1276" ht="49" customHeight="1">
      <x:c r="A1276" s="15" t="str">
        <x:v>Watford</x:v>
      </x:c>
      <x:c r="B1276" s="15" t="str">
        <x:v>Hill Farm Industrial Estate</x:v>
      </x:c>
      <x:c r="C1276" s="15" t="str">
        <x:v>Watford</x:v>
      </x:c>
      <x:c r="D1276" s="14" t="n">
        <x:v>131325</x:v>
      </x:c>
      <x:c r="E1276" s="30" t="str">
        <x:v>Town</x:v>
      </x:c>
      <x:c r="F1276" s="30" t="str">
        <x:v>Estate / grouped industrial area</x:v>
      </x:c>
      <x:c r="G1276" s="14" t="n">
        <x:f>COUNTIFS('Unit details'!$B$2109:$B$2109,$A1276,'Unit details'!$V$2109:$V$2109,$A1276&amp;" — "&amp;$B1276,'Unit details'!$H$2109:$H$2109,"Current",'Unit details'!$E$2109:$E$2109,"Town")</x:f>
        <x:v>1</x:v>
      </x:c>
      <x:c r="H1276" s="14" t="n">
        <x:f>COUNTIFS('Unit details'!$B$2109:$B$2109,$A1276,'Unit details'!$V$2109:$V$2109,$A1276&amp;" — "&amp;$B1276,'Unit details'!$H$2109:$H$2109,"Current",'Unit details'!$E$2109:$E$2109,"Nearby")</x:f>
        <x:v>0</x:v>
      </x:c>
      <x:c r="I1276" s="14" t="n">
        <x:f>COUNTIFS('Unit details'!$B$2109:$B$2109,$A1276,'Unit details'!$V$2109:$V$2109,$A1276&amp;" — "&amp;$B1276,'Unit details'!$H$2109:$H$2109,"Current")</x:f>
        <x:v>1</x:v>
      </x:c>
      <x:c r="J1276" s="14" t="n">
        <x:f>SUMIFS('Unit details'!$Y$2109:$Y$2109,'Unit details'!$B$2109:$B$2109,$A1276,'Unit details'!$V$2109:$V$2109,$A1276&amp;" — "&amp;$B1276,'Unit details'!$H$2109:$H$2109,"Future")</x:f>
        <x:v>0</x:v>
      </x:c>
      <x:c r="K1276" s="14" t="n">
        <x:f>COUNTIFS('Unit details'!$B$2109:$B$2109,$A1276,'Unit details'!$V$2109:$V$2109,$A1276&amp;" — "&amp;$B1276,'Unit details'!$H$2109:$H$2109,"Uncertain")</x:f>
        <x:v>0</x:v>
      </x:c>
      <x:c r="L1276" s="15" t="str">
        <x:v>Identified from current advertising; named scheme does not itself establish any exact number of vacant units. Further unit-specific sources are in Unit details.</x:v>
      </x:c>
      <x:c r="M1276" s="15" t="str">
        <x:v>https://www.zoopla.co.uk/to-rent/commercial/details/72874001/</x:v>
      </x:c>
      <x:c r="N1276" s="15" t="str">
        <x:v>https://www.zoopla.co.uk/to-rent/commercial/details/72764601/
https://www.rightmove.co.uk/properties/745698654672785#/?channel=COM_LET</x:v>
      </x:c>
    </x:row>
    <x:row r="1277" ht="49" customHeight="1">
      <x:c r="A1277" s="15" t="str">
        <x:v>Watford</x:v>
      </x:c>
      <x:c r="B1277" s="15" t="str">
        <x:v>Mowat Industrial Estate</x:v>
      </x:c>
      <x:c r="C1277" s="15" t="str">
        <x:v>Watford</x:v>
      </x:c>
      <x:c r="D1277" s="14" t="n">
        <x:v>131325</x:v>
      </x:c>
      <x:c r="E1277" s="30" t="str">
        <x:v>Town</x:v>
      </x:c>
      <x:c r="F1277" s="30" t="str">
        <x:v>Estate / grouped industrial area</x:v>
      </x:c>
      <x:c r="G1277" s="14" t="n">
        <x:f>COUNTIFS('Unit details'!$B$2110:$B$2111,$A1277,'Unit details'!$V$2110:$V$2111,$A1277&amp;" — "&amp;$B1277,'Unit details'!$H$2110:$H$2111,"Current",'Unit details'!$E$2110:$E$2111,"Town")</x:f>
        <x:v>2</x:v>
      </x:c>
      <x:c r="H1277" s="14" t="n">
        <x:f>COUNTIFS('Unit details'!$B$2110:$B$2111,$A1277,'Unit details'!$V$2110:$V$2111,$A1277&amp;" — "&amp;$B1277,'Unit details'!$H$2110:$H$2111,"Current",'Unit details'!$E$2110:$E$2111,"Nearby")</x:f>
        <x:v>0</x:v>
      </x:c>
      <x:c r="I1277" s="14" t="n">
        <x:f>COUNTIFS('Unit details'!$B$2110:$B$2111,$A1277,'Unit details'!$V$2110:$V$2111,$A1277&amp;" — "&amp;$B1277,'Unit details'!$H$2110:$H$2111,"Current")</x:f>
        <x:v>2</x:v>
      </x:c>
      <x:c r="J1277" s="14" t="n">
        <x:f>SUMIFS('Unit details'!$Y$2110:$Y$2111,'Unit details'!$B$2110:$B$2111,$A1277,'Unit details'!$V$2110:$V$2111,$A1277&amp;" — "&amp;$B1277,'Unit details'!$H$2110:$H$2111,"Future")</x:f>
        <x:v>0</x:v>
      </x:c>
      <x:c r="K1277" s="14" t="n">
        <x:f>COUNTIFS('Unit details'!$B$2110:$B$2111,$A1277,'Unit details'!$V$2110:$V$2111,$A1277&amp;" — "&amp;$B1277,'Unit details'!$H$2110:$H$2111,"Uncertain")</x:f>
        <x:v>0</x:v>
      </x:c>
      <x:c r="L1277" s="15" t="str">
        <x:v>Identified from current advertising; named scheme does not itself establish any exact number of vacant units. Further unit-specific sources are in Unit details.</x:v>
      </x:c>
      <x:c r="M1277" s="15" t="str">
        <x:v>https://www.zoopla.co.uk/to-rent/commercial/details/73994806/</x:v>
      </x:c>
      <x:c r="N1277" s="15" t="str">
        <x:v>https://www.rightmove.co.uk/properties/773433529642785#/?channel=COM_LET
https://www.zoopla.co.uk/to-rent/commercial/details/67796275/</x:v>
      </x:c>
    </x:row>
    <x:row r="1278" ht="42" customHeight="1">
      <x:c r="A1278" s="15" t="str">
        <x:v>Watford</x:v>
      </x:c>
      <x:c r="B1278" s="15" t="str">
        <x:v>Odhams Trading Estate</x:v>
      </x:c>
      <x:c r="C1278" s="15" t="str">
        <x:v>Watford</x:v>
      </x:c>
      <x:c r="D1278" s="14" t="n">
        <x:v>131325</x:v>
      </x:c>
      <x:c r="E1278" s="30" t="str">
        <x:v>Town</x:v>
      </x:c>
      <x:c r="F1278" s="30" t="str">
        <x:v>Estate / grouped industrial area</x:v>
      </x:c>
      <x:c r="G1278" s="14" t="n">
        <x:f>COUNTIFS('Unit details'!$B$2112:$B$2112,$A1278,'Unit details'!$V$2112:$V$2112,$A1278&amp;" — "&amp;$B1278,'Unit details'!$H$2112:$H$2112,"Current",'Unit details'!$E$2112:$E$2112,"Town")</x:f>
        <x:v>1</x:v>
      </x:c>
      <x:c r="H1278" s="14" t="n">
        <x:f>COUNTIFS('Unit details'!$B$2112:$B$2112,$A1278,'Unit details'!$V$2112:$V$2112,$A1278&amp;" — "&amp;$B1278,'Unit details'!$H$2112:$H$2112,"Current",'Unit details'!$E$2112:$E$2112,"Nearby")</x:f>
        <x:v>0</x:v>
      </x:c>
      <x:c r="I1278" s="14" t="n">
        <x:f>COUNTIFS('Unit details'!$B$2112:$B$2112,$A1278,'Unit details'!$V$2112:$V$2112,$A1278&amp;" — "&amp;$B1278,'Unit details'!$H$2112:$H$2112,"Current")</x:f>
        <x:v>1</x:v>
      </x:c>
      <x:c r="J1278" s="14" t="n">
        <x:f>SUMIFS('Unit details'!$Y$2112:$Y$2112,'Unit details'!$B$2112:$B$2112,$A1278,'Unit details'!$V$2112:$V$2112,$A1278&amp;" — "&amp;$B1278,'Unit details'!$H$2112:$H$2112,"Future")</x:f>
        <x:v>0</x:v>
      </x:c>
      <x:c r="K1278" s="14" t="n">
        <x:f>COUNTIFS('Unit details'!$B$2112:$B$2112,$A1278,'Unit details'!$V$2112:$V$2112,$A1278&amp;" — "&amp;$B1278,'Unit details'!$H$2112:$H$2112,"Uncertain")</x:f>
        <x:v>0</x:v>
      </x:c>
      <x:c r="L1278" s="15" t="str">
        <x:v>Identified from current advertising; named scheme does not itself establish any exact number of vacant units.</x:v>
      </x:c>
      <x:c r="M1278" s="15" t="str">
        <x:v>https://www.rightmove.co.uk/properties/773370604523377#/?channel=COM_LET</x:v>
      </x:c>
      <x:c r="N1278" s="15" t="str"/>
    </x:row>
    <x:row r="1279" ht="42" customHeight="1">
      <x:c r="A1279" s="15" t="str">
        <x:v>Watford</x:v>
      </x:c>
      <x:c r="B1279" s="15" t="str">
        <x:v>Orbital 25 Business Park</x:v>
      </x:c>
      <x:c r="C1279" s="15" t="str">
        <x:v>Watford</x:v>
      </x:c>
      <x:c r="D1279" s="14" t="n">
        <x:v>131325</x:v>
      </x:c>
      <x:c r="E1279" s="30" t="str">
        <x:v>Town</x:v>
      </x:c>
      <x:c r="F1279" s="30" t="str">
        <x:v>Estate / grouped industrial area</x:v>
      </x:c>
      <x:c r="G1279" s="14" t="n">
        <x:f>COUNTIFS('Unit details'!$B$2113:$B$2113,$A1279,'Unit details'!$V$2113:$V$2113,$A1279&amp;" — "&amp;$B1279,'Unit details'!$H$2113:$H$2113,"Current",'Unit details'!$E$2113:$E$2113,"Town")</x:f>
        <x:v>0</x:v>
      </x:c>
      <x:c r="H1279" s="14" t="n">
        <x:f>COUNTIFS('Unit details'!$B$2113:$B$2113,$A1279,'Unit details'!$V$2113:$V$2113,$A1279&amp;" — "&amp;$B1279,'Unit details'!$H$2113:$H$2113,"Current",'Unit details'!$E$2113:$E$2113,"Nearby")</x:f>
        <x:v>0</x:v>
      </x:c>
      <x:c r="I1279" s="14" t="n">
        <x:f>COUNTIFS('Unit details'!$B$2113:$B$2113,$A1279,'Unit details'!$V$2113:$V$2113,$A1279&amp;" — "&amp;$B1279,'Unit details'!$H$2113:$H$2113,"Current")</x:f>
        <x:v>0</x:v>
      </x:c>
      <x:c r="J1279" s="14" t="n">
        <x:f>SUMIFS('Unit details'!$Y$2113:$Y$2113,'Unit details'!$B$2113:$B$2113,$A1279,'Unit details'!$V$2113:$V$2113,$A1279&amp;" — "&amp;$B1279,'Unit details'!$H$2113:$H$2113,"Future")</x:f>
        <x:v>0</x:v>
      </x:c>
      <x:c r="K1279" s="14" t="n">
        <x:f>COUNTIFS('Unit details'!$B$2113:$B$2113,$A1279,'Unit details'!$V$2113:$V$2113,$A1279&amp;" — "&amp;$B1279,'Unit details'!$H$2113:$H$2113,"Uncertain")</x:f>
        <x:v>1</x:v>
      </x:c>
      <x:c r="L1279" s="15" t="str">
        <x:v>Identified from current advertising; named scheme does not itself establish any exact number of vacant units.</x:v>
      </x:c>
      <x:c r="M1279" s="15" t="str">
        <x:v>https://stimpsons.co.uk/property/352178/</x:v>
      </x:c>
      <x:c r="N1279" s="15" t="str"/>
    </x:row>
    <x:row r="1280" ht="49" customHeight="1">
      <x:c r="A1280" s="15" t="str">
        <x:v>Watford</x:v>
      </x:c>
      <x:c r="B1280" s="15" t="str">
        <x:v>Penfold Industrial Park</x:v>
      </x:c>
      <x:c r="C1280" s="15" t="str">
        <x:v>Watford</x:v>
      </x:c>
      <x:c r="D1280" s="14" t="n">
        <x:v>131325</x:v>
      </x:c>
      <x:c r="E1280" s="30" t="str">
        <x:v>Town</x:v>
      </x:c>
      <x:c r="F1280" s="30" t="str">
        <x:v>Estate / grouped industrial area</x:v>
      </x:c>
      <x:c r="G1280" s="14" t="n">
        <x:f>COUNTIFS('Unit details'!$B$2114:$B$2116,$A1280,'Unit details'!$V$2114:$V$2116,$A1280&amp;" — "&amp;$B1280,'Unit details'!$H$2114:$H$2116,"Current",'Unit details'!$E$2114:$E$2116,"Town")</x:f>
        <x:v>3</x:v>
      </x:c>
      <x:c r="H1280" s="14" t="n">
        <x:f>COUNTIFS('Unit details'!$B$2114:$B$2116,$A1280,'Unit details'!$V$2114:$V$2116,$A1280&amp;" — "&amp;$B1280,'Unit details'!$H$2114:$H$2116,"Current",'Unit details'!$E$2114:$E$2116,"Nearby")</x:f>
        <x:v>0</x:v>
      </x:c>
      <x:c r="I1280" s="14" t="n">
        <x:f>COUNTIFS('Unit details'!$B$2114:$B$2116,$A1280,'Unit details'!$V$2114:$V$2116,$A1280&amp;" — "&amp;$B1280,'Unit details'!$H$2114:$H$2116,"Current")</x:f>
        <x:v>3</x:v>
      </x:c>
      <x:c r="J1280" s="14" t="n">
        <x:f>SUMIFS('Unit details'!$Y$2114:$Y$2116,'Unit details'!$B$2114:$B$2116,$A1280,'Unit details'!$V$2114:$V$2116,$A1280&amp;" — "&amp;$B1280,'Unit details'!$H$2114:$H$2116,"Future")</x:f>
        <x:v>0</x:v>
      </x:c>
      <x:c r="K1280" s="14" t="n">
        <x:f>COUNTIFS('Unit details'!$B$2114:$B$2116,$A1280,'Unit details'!$V$2114:$V$2116,$A1280&amp;" — "&amp;$B1280,'Unit details'!$H$2114:$H$2116,"Uncertain")</x:f>
        <x:v>0</x:v>
      </x:c>
      <x:c r="L1280" s="15" t="str">
        <x:v>Identified from current advertising; named scheme does not itself establish any exact number of vacant units. Further unit-specific sources are in Unit details.</x:v>
      </x:c>
      <x:c r="M1280" s="15" t="str">
        <x:v>https://www.zoopla.co.uk/to-rent/commercial/details/74622174/</x:v>
      </x:c>
      <x:c r="N1280" s="15" t="str">
        <x:v>https://www.zoopla.co.uk/to-rent/commercial/details/74505726/
https://www.rightmove.co.uk/properties/779944368630417#/?channel=COM_LET</x:v>
      </x:c>
    </x:row>
    <x:row r="1281" ht="49" customHeight="1">
      <x:c r="A1281" s="15" t="str">
        <x:v>Watford</x:v>
      </x:c>
      <x:c r="B1281" s="15" t="str">
        <x:v>Standalone: 21 The Metro Centre, Dwight Road, Watford WD18</x:v>
      </x:c>
      <x:c r="C1281" s="15" t="str">
        <x:v>Watford</x:v>
      </x:c>
      <x:c r="D1281" s="14" t="n">
        <x:v>131325</x:v>
      </x:c>
      <x:c r="E1281" s="30" t="str">
        <x:v>Town</x:v>
      </x:c>
      <x:c r="F1281" s="30" t="str">
        <x:v>Standalone / other premises</x:v>
      </x:c>
      <x:c r="G1281" s="14" t="n">
        <x:f>COUNTIFS('Unit details'!$B$4039:$B$4039,$A1281,'Unit details'!$V$4039:$V$4039,$A1281&amp;" — "&amp;$B1281,'Unit details'!$H$4039:$H$4039,"Current",'Unit details'!$E$4039:$E$4039,"Town")</x:f>
        <x:v>0</x:v>
      </x:c>
      <x:c r="H1281" s="14" t="n">
        <x:f>COUNTIFS('Unit details'!$B$4039:$B$4039,$A1281,'Unit details'!$V$4039:$V$4039,$A1281&amp;" — "&amp;$B1281,'Unit details'!$H$4039:$H$4039,"Current",'Unit details'!$E$4039:$E$4039,"Nearby")</x:f>
        <x:v>0</x:v>
      </x:c>
      <x:c r="I1281" s="14" t="n">
        <x:f>COUNTIFS('Unit details'!$B$4039:$B$4039,$A1281,'Unit details'!$V$4039:$V$4039,$A1281&amp;" — "&amp;$B1281,'Unit details'!$H$4039:$H$4039,"Current")</x:f>
        <x:v>0</x:v>
      </x:c>
      <x:c r="J1281" s="14" t="n">
        <x:f>SUMIFS('Unit details'!$Y$4039:$Y$4039,'Unit details'!$B$4039:$B$4039,$A1281,'Unit details'!$V$4039:$V$4039,$A1281&amp;" — "&amp;$B1281,'Unit details'!$H$4039:$H$4039,"Future")</x:f>
        <x:v>0</x:v>
      </x:c>
      <x:c r="K1281" s="14" t="n">
        <x:f>COUNTIFS('Unit details'!$B$4039:$B$4039,$A1281,'Unit details'!$V$4039:$V$4039,$A1281&amp;" — "&amp;$B1281,'Unit details'!$H$4039:$H$4039,"Uncertain")</x:f>
        <x:v>0</x:v>
      </x:c>
      <x:c r="L1281" s="15" t="str">
        <x:v>Identified from current advertising; named scheme does not itself establish any exact number of vacant units.</x:v>
      </x:c>
      <x:c r="M1281" s="15" t="str">
        <x:v>https://www.zoopla.co.uk/to-rent/commercial/details/66640093/</x:v>
      </x:c>
      <x:c r="N1281" s="15" t="str">
        <x:v>https://www.rightmove.co.uk/properties/773337270362240#/?channel=COM_LET
https://stimpsons.co.uk/property/196358/</x:v>
      </x:c>
    </x:row>
    <x:row r="1282" ht="42" customHeight="1">
      <x:c r="A1282" s="15" t="str">
        <x:v>Watford</x:v>
      </x:c>
      <x:c r="B1282" s="15" t="str">
        <x:v>Standalone: 4 Colne Way Court, Colne Way, Watford, WD24 7NE</x:v>
      </x:c>
      <x:c r="C1282" s="15" t="str">
        <x:v>Watford</x:v>
      </x:c>
      <x:c r="D1282" s="14" t="n">
        <x:v>131325</x:v>
      </x:c>
      <x:c r="E1282" s="30" t="str">
        <x:v>Town</x:v>
      </x:c>
      <x:c r="F1282" s="30" t="str">
        <x:v>Standalone / other premises</x:v>
      </x:c>
      <x:c r="G1282" s="14" t="n">
        <x:f>COUNTIFS('Unit details'!$B$4039:$B$4039,$A1282,'Unit details'!$V$4039:$V$4039,$A1282&amp;" — "&amp;$B1282,'Unit details'!$H$4039:$H$4039,"Current",'Unit details'!$E$4039:$E$4039,"Town")</x:f>
        <x:v>0</x:v>
      </x:c>
      <x:c r="H1282" s="14" t="n">
        <x:f>COUNTIFS('Unit details'!$B$4039:$B$4039,$A1282,'Unit details'!$V$4039:$V$4039,$A1282&amp;" — "&amp;$B1282,'Unit details'!$H$4039:$H$4039,"Current",'Unit details'!$E$4039:$E$4039,"Nearby")</x:f>
        <x:v>0</x:v>
      </x:c>
      <x:c r="I1282" s="14" t="n">
        <x:f>COUNTIFS('Unit details'!$B$4039:$B$4039,$A1282,'Unit details'!$V$4039:$V$4039,$A1282&amp;" — "&amp;$B1282,'Unit details'!$H$4039:$H$4039,"Current")</x:f>
        <x:v>0</x:v>
      </x:c>
      <x:c r="J1282" s="14" t="n">
        <x:f>SUMIFS('Unit details'!$Y$4039:$Y$4039,'Unit details'!$B$4039:$B$4039,$A1282,'Unit details'!$V$4039:$V$4039,$A1282&amp;" — "&amp;$B1282,'Unit details'!$H$4039:$H$4039,"Future")</x:f>
        <x:v>0</x:v>
      </x:c>
      <x:c r="K1282" s="14" t="n">
        <x:f>COUNTIFS('Unit details'!$B$4039:$B$4039,$A1282,'Unit details'!$V$4039:$V$4039,$A1282&amp;" — "&amp;$B1282,'Unit details'!$H$4039:$H$4039,"Uncertain")</x:f>
        <x:v>0</x:v>
      </x:c>
      <x:c r="L1282" s="15" t="str">
        <x:v>Identified from current advertising; named scheme does not itself establish any exact number of vacant units.</x:v>
      </x:c>
      <x:c r="M1282" s="15" t="str">
        <x:v>https://www.rightmove.co.uk/properties/753488899040993#/?channel=COM_LET</x:v>
      </x:c>
      <x:c r="N1282" s="15" t="str"/>
    </x:row>
    <x:row r="1283" ht="49" customHeight="1">
      <x:c r="A1283" s="15" t="str">
        <x:v>Watford</x:v>
      </x:c>
      <x:c r="B1283" s="15" t="str">
        <x:v>Standalone: 6 Woodshots Meadow, 6 Woodshots Meadow, Watford WD18</x:v>
      </x:c>
      <x:c r="C1283" s="15" t="str">
        <x:v>Watford</x:v>
      </x:c>
      <x:c r="D1283" s="14" t="n">
        <x:v>131325</x:v>
      </x:c>
      <x:c r="E1283" s="30" t="str">
        <x:v>Town</x:v>
      </x:c>
      <x:c r="F1283" s="30" t="str">
        <x:v>Standalone / other premises</x:v>
      </x:c>
      <x:c r="G1283" s="14" t="n">
        <x:f>COUNTIFS('Unit details'!$B$4039:$B$4039,$A1283,'Unit details'!$V$4039:$V$4039,$A1283&amp;" — "&amp;$B1283,'Unit details'!$H$4039:$H$4039,"Current",'Unit details'!$E$4039:$E$4039,"Town")</x:f>
        <x:v>0</x:v>
      </x:c>
      <x:c r="H1283" s="14" t="n">
        <x:f>COUNTIFS('Unit details'!$B$4039:$B$4039,$A1283,'Unit details'!$V$4039:$V$4039,$A1283&amp;" — "&amp;$B1283,'Unit details'!$H$4039:$H$4039,"Current",'Unit details'!$E$4039:$E$4039,"Nearby")</x:f>
        <x:v>0</x:v>
      </x:c>
      <x:c r="I1283" s="14" t="n">
        <x:f>COUNTIFS('Unit details'!$B$4039:$B$4039,$A1283,'Unit details'!$V$4039:$V$4039,$A1283&amp;" — "&amp;$B1283,'Unit details'!$H$4039:$H$4039,"Current")</x:f>
        <x:v>0</x:v>
      </x:c>
      <x:c r="J1283" s="14" t="n">
        <x:f>SUMIFS('Unit details'!$Y$4039:$Y$4039,'Unit details'!$B$4039:$B$4039,$A1283,'Unit details'!$V$4039:$V$4039,$A1283&amp;" — "&amp;$B1283,'Unit details'!$H$4039:$H$4039,"Future")</x:f>
        <x:v>0</x:v>
      </x:c>
      <x:c r="K1283" s="14" t="n">
        <x:f>COUNTIFS('Unit details'!$B$4039:$B$4039,$A1283,'Unit details'!$V$4039:$V$4039,$A1283&amp;" — "&amp;$B1283,'Unit details'!$H$4039:$H$4039,"Uncertain")</x:f>
        <x:v>0</x:v>
      </x:c>
      <x:c r="L1283" s="15" t="str">
        <x:v>Identified from current advertising; named scheme does not itself establish any exact number of vacant units. Further unit-specific sources are in Unit details.</x:v>
      </x:c>
      <x:c r="M1283" s="15" t="str">
        <x:v>https://www.zoopla.co.uk/to-rent/commercial/details/72239428/</x:v>
      </x:c>
      <x:c r="N1283" s="15" t="str">
        <x:v>https://www.zoopla.co.uk/to-rent/commercial/details/59670218/
https://www.rightmove.co.uk/properties/783610716708801#/?channel=COM_LET</x:v>
      </x:c>
    </x:row>
    <x:row r="1284" ht="42" customHeight="1">
      <x:c r="A1284" s="15" t="str">
        <x:v>Watford</x:v>
      </x:c>
      <x:c r="B1284" s="15" t="str">
        <x:v>Standalone: 8 Millfield House, 8 Millfield House, Woodshots Meadow, Watford WD18</x:v>
      </x:c>
      <x:c r="C1284" s="15" t="str">
        <x:v>Watford</x:v>
      </x:c>
      <x:c r="D1284" s="14" t="n">
        <x:v>131325</x:v>
      </x:c>
      <x:c r="E1284" s="30" t="str">
        <x:v>Town</x:v>
      </x:c>
      <x:c r="F1284" s="30" t="str">
        <x:v>Standalone / other premises</x:v>
      </x:c>
      <x:c r="G1284" s="14" t="n">
        <x:f>COUNTIFS('Unit details'!$B$4039:$B$4039,$A1284,'Unit details'!$V$4039:$V$4039,$A1284&amp;" — "&amp;$B1284,'Unit details'!$H$4039:$H$4039,"Current",'Unit details'!$E$4039:$E$4039,"Town")</x:f>
        <x:v>0</x:v>
      </x:c>
      <x:c r="H1284" s="14" t="n">
        <x:f>COUNTIFS('Unit details'!$B$4039:$B$4039,$A1284,'Unit details'!$V$4039:$V$4039,$A1284&amp;" — "&amp;$B1284,'Unit details'!$H$4039:$H$4039,"Current",'Unit details'!$E$4039:$E$4039,"Nearby")</x:f>
        <x:v>0</x:v>
      </x:c>
      <x:c r="I1284" s="14" t="n">
        <x:f>COUNTIFS('Unit details'!$B$4039:$B$4039,$A1284,'Unit details'!$V$4039:$V$4039,$A1284&amp;" — "&amp;$B1284,'Unit details'!$H$4039:$H$4039,"Current")</x:f>
        <x:v>0</x:v>
      </x:c>
      <x:c r="J1284" s="14" t="n">
        <x:f>SUMIFS('Unit details'!$Y$4039:$Y$4039,'Unit details'!$B$4039:$B$4039,$A1284,'Unit details'!$V$4039:$V$4039,$A1284&amp;" — "&amp;$B1284,'Unit details'!$H$4039:$H$4039,"Future")</x:f>
        <x:v>0</x:v>
      </x:c>
      <x:c r="K1284" s="14" t="n">
        <x:f>COUNTIFS('Unit details'!$B$4039:$B$4039,$A1284,'Unit details'!$V$4039:$V$4039,$A1284&amp;" — "&amp;$B1284,'Unit details'!$H$4039:$H$4039,"Uncertain")</x:f>
        <x:v>0</x:v>
      </x:c>
      <x:c r="L1284" s="15" t="str">
        <x:v>Identified from current advertising; named scheme does not itself establish any exact number of vacant units.</x:v>
      </x:c>
      <x:c r="M1284" s="15" t="str">
        <x:v>https://www.zoopla.co.uk/to-rent/commercial/details/73894492/</x:v>
      </x:c>
      <x:c r="N1284" s="15" t="str"/>
    </x:row>
    <x:row r="1285" ht="42" customHeight="1">
      <x:c r="A1285" s="15" t="str">
        <x:v>Watford</x:v>
      </x:c>
      <x:c r="B1285" s="15" t="str">
        <x:v>Standalone: 9 Colne Way Court, Colne Way, Watford, WD24 7NE</x:v>
      </x:c>
      <x:c r="C1285" s="15" t="str">
        <x:v>Watford</x:v>
      </x:c>
      <x:c r="D1285" s="14" t="n">
        <x:v>131325</x:v>
      </x:c>
      <x:c r="E1285" s="30" t="str">
        <x:v>Town</x:v>
      </x:c>
      <x:c r="F1285" s="30" t="str">
        <x:v>Standalone / other premises</x:v>
      </x:c>
      <x:c r="G1285" s="14" t="n">
        <x:f>COUNTIFS('Unit details'!$B$4039:$B$4039,$A1285,'Unit details'!$V$4039:$V$4039,$A1285&amp;" — "&amp;$B1285,'Unit details'!$H$4039:$H$4039,"Current",'Unit details'!$E$4039:$E$4039,"Town")</x:f>
        <x:v>0</x:v>
      </x:c>
      <x:c r="H1285" s="14" t="n">
        <x:f>COUNTIFS('Unit details'!$B$4039:$B$4039,$A1285,'Unit details'!$V$4039:$V$4039,$A1285&amp;" — "&amp;$B1285,'Unit details'!$H$4039:$H$4039,"Current",'Unit details'!$E$4039:$E$4039,"Nearby")</x:f>
        <x:v>0</x:v>
      </x:c>
      <x:c r="I1285" s="14" t="n">
        <x:f>COUNTIFS('Unit details'!$B$4039:$B$4039,$A1285,'Unit details'!$V$4039:$V$4039,$A1285&amp;" — "&amp;$B1285,'Unit details'!$H$4039:$H$4039,"Current")</x:f>
        <x:v>0</x:v>
      </x:c>
      <x:c r="J1285" s="14" t="n">
        <x:f>SUMIFS('Unit details'!$Y$4039:$Y$4039,'Unit details'!$B$4039:$B$4039,$A1285,'Unit details'!$V$4039:$V$4039,$A1285&amp;" — "&amp;$B1285,'Unit details'!$H$4039:$H$4039,"Future")</x:f>
        <x:v>0</x:v>
      </x:c>
      <x:c r="K1285" s="14" t="n">
        <x:f>COUNTIFS('Unit details'!$B$4039:$B$4039,$A1285,'Unit details'!$V$4039:$V$4039,$A1285&amp;" — "&amp;$B1285,'Unit details'!$H$4039:$H$4039,"Uncertain")</x:f>
        <x:v>0</x:v>
      </x:c>
      <x:c r="L1285" s="15" t="str">
        <x:v>Identified from current advertising; named scheme does not itself establish any exact number of vacant units.</x:v>
      </x:c>
      <x:c r="M1285" s="15" t="str">
        <x:v>https://www.rightmove.co.uk/properties/763298260441824#/?channel=COM_LET</x:v>
      </x:c>
      <x:c r="N1285" s="15" t="str"/>
    </x:row>
    <x:row r="1286" ht="42" customHeight="1">
      <x:c r="A1286" s="15" t="str">
        <x:v>Watford</x:v>
      </x:c>
      <x:c r="B1286" s="15" t="str">
        <x:v>Standalone: Sandown Road, Watford WD24</x:v>
      </x:c>
      <x:c r="C1286" s="15" t="str">
        <x:v>Watford</x:v>
      </x:c>
      <x:c r="D1286" s="14" t="n">
        <x:v>131325</x:v>
      </x:c>
      <x:c r="E1286" s="30" t="str">
        <x:v>Town</x:v>
      </x:c>
      <x:c r="F1286" s="30" t="str">
        <x:v>Standalone / other premises</x:v>
      </x:c>
      <x:c r="G1286" s="14" t="n">
        <x:f>COUNTIFS('Unit details'!$B$4039:$B$4039,$A1286,'Unit details'!$V$4039:$V$4039,$A1286&amp;" — "&amp;$B1286,'Unit details'!$H$4039:$H$4039,"Current",'Unit details'!$E$4039:$E$4039,"Town")</x:f>
        <x:v>0</x:v>
      </x:c>
      <x:c r="H1286" s="14" t="n">
        <x:f>COUNTIFS('Unit details'!$B$4039:$B$4039,$A1286,'Unit details'!$V$4039:$V$4039,$A1286&amp;" — "&amp;$B1286,'Unit details'!$H$4039:$H$4039,"Current",'Unit details'!$E$4039:$E$4039,"Nearby")</x:f>
        <x:v>0</x:v>
      </x:c>
      <x:c r="I1286" s="14" t="n">
        <x:f>COUNTIFS('Unit details'!$B$4039:$B$4039,$A1286,'Unit details'!$V$4039:$V$4039,$A1286&amp;" — "&amp;$B1286,'Unit details'!$H$4039:$H$4039,"Current")</x:f>
        <x:v>0</x:v>
      </x:c>
      <x:c r="J1286" s="14" t="n">
        <x:f>SUMIFS('Unit details'!$Y$4039:$Y$4039,'Unit details'!$B$4039:$B$4039,$A1286,'Unit details'!$V$4039:$V$4039,$A1286&amp;" — "&amp;$B1286,'Unit details'!$H$4039:$H$4039,"Future")</x:f>
        <x:v>0</x:v>
      </x:c>
      <x:c r="K1286" s="14" t="n">
        <x:f>COUNTIFS('Unit details'!$B$4039:$B$4039,$A1286,'Unit details'!$V$4039:$V$4039,$A1286&amp;" — "&amp;$B1286,'Unit details'!$H$4039:$H$4039,"Uncertain")</x:f>
        <x:v>0</x:v>
      </x:c>
      <x:c r="L1286" s="15" t="str">
        <x:v>Identified from current advertising; named scheme does not itself establish any exact number of vacant units.</x:v>
      </x:c>
      <x:c r="M1286" s="15" t="str">
        <x:v>https://www.zoopla.co.uk/to-rent/commercial/details/72146234/</x:v>
      </x:c>
      <x:c r="N1286" s="15" t="str">
        <x:v>https://www.zoopla.co.uk/to-rent/commercial/details/68855203/</x:v>
      </x:c>
    </x:row>
    <x:row r="1287" ht="49" customHeight="1">
      <x:c r="A1287" s="15" t="str">
        <x:v>Watford</x:v>
      </x:c>
      <x:c r="B1287" s="15" t="str">
        <x:v>Standalone: Unit 11 The Metro Centre, Dwight Road, Watford, WD18 9SS</x:v>
      </x:c>
      <x:c r="C1287" s="15" t="str">
        <x:v>Watford</x:v>
      </x:c>
      <x:c r="D1287" s="14" t="n">
        <x:v>131325</x:v>
      </x:c>
      <x:c r="E1287" s="30" t="str">
        <x:v>Town</x:v>
      </x:c>
      <x:c r="F1287" s="30" t="str">
        <x:v>Standalone / other premises</x:v>
      </x:c>
      <x:c r="G1287" s="14" t="n">
        <x:f>COUNTIFS('Unit details'!$B$4039:$B$4039,$A1287,'Unit details'!$V$4039:$V$4039,$A1287&amp;" — "&amp;$B1287,'Unit details'!$H$4039:$H$4039,"Current",'Unit details'!$E$4039:$E$4039,"Town")</x:f>
        <x:v>0</x:v>
      </x:c>
      <x:c r="H1287" s="14" t="n">
        <x:f>COUNTIFS('Unit details'!$B$4039:$B$4039,$A1287,'Unit details'!$V$4039:$V$4039,$A1287&amp;" — "&amp;$B1287,'Unit details'!$H$4039:$H$4039,"Current",'Unit details'!$E$4039:$E$4039,"Nearby")</x:f>
        <x:v>0</x:v>
      </x:c>
      <x:c r="I1287" s="14" t="n">
        <x:f>COUNTIFS('Unit details'!$B$4039:$B$4039,$A1287,'Unit details'!$V$4039:$V$4039,$A1287&amp;" — "&amp;$B1287,'Unit details'!$H$4039:$H$4039,"Current")</x:f>
        <x:v>0</x:v>
      </x:c>
      <x:c r="J1287" s="14" t="n">
        <x:f>SUMIFS('Unit details'!$Y$4039:$Y$4039,'Unit details'!$B$4039:$B$4039,$A1287,'Unit details'!$V$4039:$V$4039,$A1287&amp;" — "&amp;$B1287,'Unit details'!$H$4039:$H$4039,"Future")</x:f>
        <x:v>0</x:v>
      </x:c>
      <x:c r="K1287" s="14" t="n">
        <x:f>COUNTIFS('Unit details'!$B$4039:$B$4039,$A1287,'Unit details'!$V$4039:$V$4039,$A1287&amp;" — "&amp;$B1287,'Unit details'!$H$4039:$H$4039,"Uncertain")</x:f>
        <x:v>0</x:v>
      </x:c>
      <x:c r="L1287" s="15" t="str">
        <x:v>Identified from current advertising; named scheme does not itself establish any exact number of vacant units.</x:v>
      </x:c>
      <x:c r="M1287" s="15" t="str">
        <x:v>https://www.zoopla.co.uk/to-rent/commercial/details/74126226/</x:v>
      </x:c>
      <x:c r="N1287" s="15" t="str">
        <x:v>https://www.rightmove.co.uk/properties/773404628714177#/?channel=COM_LET
https://stimpsons.co.uk/property/398698/</x:v>
      </x:c>
    </x:row>
    <x:row r="1288" ht="42" customHeight="1">
      <x:c r="A1288" s="15" t="str">
        <x:v>Watford</x:v>
      </x:c>
      <x:c r="B1288" s="15" t="str">
        <x:v>Standalone: Unit 11A Prologis Imperial Park, Watford, WD24 4PP</x:v>
      </x:c>
      <x:c r="C1288" s="15" t="str">
        <x:v>Watford</x:v>
      </x:c>
      <x:c r="D1288" s="14" t="n">
        <x:v>131325</x:v>
      </x:c>
      <x:c r="E1288" s="30" t="str">
        <x:v>Town</x:v>
      </x:c>
      <x:c r="F1288" s="30" t="str">
        <x:v>Standalone / other premises</x:v>
      </x:c>
      <x:c r="G1288" s="14" t="n">
        <x:f>COUNTIFS('Unit details'!$B$4039:$B$4039,$A1288,'Unit details'!$V$4039:$V$4039,$A1288&amp;" — "&amp;$B1288,'Unit details'!$H$4039:$H$4039,"Current",'Unit details'!$E$4039:$E$4039,"Town")</x:f>
        <x:v>0</x:v>
      </x:c>
      <x:c r="H1288" s="14" t="n">
        <x:f>COUNTIFS('Unit details'!$B$4039:$B$4039,$A1288,'Unit details'!$V$4039:$V$4039,$A1288&amp;" — "&amp;$B1288,'Unit details'!$H$4039:$H$4039,"Current",'Unit details'!$E$4039:$E$4039,"Nearby")</x:f>
        <x:v>0</x:v>
      </x:c>
      <x:c r="I1288" s="14" t="n">
        <x:f>COUNTIFS('Unit details'!$B$4039:$B$4039,$A1288,'Unit details'!$V$4039:$V$4039,$A1288&amp;" — "&amp;$B1288,'Unit details'!$H$4039:$H$4039,"Current")</x:f>
        <x:v>0</x:v>
      </x:c>
      <x:c r="J1288" s="14" t="n">
        <x:f>SUMIFS('Unit details'!$Y$4039:$Y$4039,'Unit details'!$B$4039:$B$4039,$A1288,'Unit details'!$V$4039:$V$4039,$A1288&amp;" — "&amp;$B1288,'Unit details'!$H$4039:$H$4039,"Future")</x:f>
        <x:v>0</x:v>
      </x:c>
      <x:c r="K1288" s="14" t="n">
        <x:f>COUNTIFS('Unit details'!$B$4039:$B$4039,$A1288,'Unit details'!$V$4039:$V$4039,$A1288&amp;" — "&amp;$B1288,'Unit details'!$H$4039:$H$4039,"Uncertain")</x:f>
        <x:v>0</x:v>
      </x:c>
      <x:c r="L1288" s="15" t="str">
        <x:v>Identified from current advertising; named scheme does not itself establish any exact number of vacant units.</x:v>
      </x:c>
      <x:c r="M1288" s="15" t="str">
        <x:v>https://www.zoopla.co.uk/to-rent/commercial/details/74446823/</x:v>
      </x:c>
      <x:c r="N1288" s="15" t="str">
        <x:v>https://www.rightmove.co.uk/properties/783415826422801#/?channel=COM_LET</x:v>
      </x:c>
    </x:row>
    <x:row r="1289" ht="42" customHeight="1">
      <x:c r="A1289" s="15" t="str">
        <x:v>Watford</x:v>
      </x:c>
      <x:c r="B1289" s="15" t="str">
        <x:v>Standalone: Unit 12 Inspire, Faraday Close, Watford, WD18 8SA</x:v>
      </x:c>
      <x:c r="C1289" s="15" t="str">
        <x:v>Watford</x:v>
      </x:c>
      <x:c r="D1289" s="14" t="n">
        <x:v>131325</x:v>
      </x:c>
      <x:c r="E1289" s="30" t="str">
        <x:v>Town</x:v>
      </x:c>
      <x:c r="F1289" s="30" t="str">
        <x:v>Standalone / other premises</x:v>
      </x:c>
      <x:c r="G1289" s="14" t="n">
        <x:f>COUNTIFS('Unit details'!$B$4039:$B$4039,$A1289,'Unit details'!$V$4039:$V$4039,$A1289&amp;" — "&amp;$B1289,'Unit details'!$H$4039:$H$4039,"Current",'Unit details'!$E$4039:$E$4039,"Town")</x:f>
        <x:v>0</x:v>
      </x:c>
      <x:c r="H1289" s="14" t="n">
        <x:f>COUNTIFS('Unit details'!$B$4039:$B$4039,$A1289,'Unit details'!$V$4039:$V$4039,$A1289&amp;" — "&amp;$B1289,'Unit details'!$H$4039:$H$4039,"Current",'Unit details'!$E$4039:$E$4039,"Nearby")</x:f>
        <x:v>0</x:v>
      </x:c>
      <x:c r="I1289" s="14" t="n">
        <x:f>COUNTIFS('Unit details'!$B$4039:$B$4039,$A1289,'Unit details'!$V$4039:$V$4039,$A1289&amp;" — "&amp;$B1289,'Unit details'!$H$4039:$H$4039,"Current")</x:f>
        <x:v>0</x:v>
      </x:c>
      <x:c r="J1289" s="14" t="n">
        <x:f>SUMIFS('Unit details'!$Y$4039:$Y$4039,'Unit details'!$B$4039:$B$4039,$A1289,'Unit details'!$V$4039:$V$4039,$A1289&amp;" — "&amp;$B1289,'Unit details'!$H$4039:$H$4039,"Future")</x:f>
        <x:v>0</x:v>
      </x:c>
      <x:c r="K1289" s="14" t="n">
        <x:f>COUNTIFS('Unit details'!$B$4039:$B$4039,$A1289,'Unit details'!$V$4039:$V$4039,$A1289&amp;" — "&amp;$B1289,'Unit details'!$H$4039:$H$4039,"Uncertain")</x:f>
        <x:v>0</x:v>
      </x:c>
      <x:c r="L1289" s="15" t="str">
        <x:v>Identified from current advertising; named scheme does not itself establish any exact number of vacant units.</x:v>
      </x:c>
      <x:c r="M1289" s="15" t="str">
        <x:v>https://www.rightmove.co.uk/properties/773335865292481#/?channel=COM_LET</x:v>
      </x:c>
      <x:c r="N1289" s="15" t="str"/>
    </x:row>
    <x:row r="1290" ht="49" customHeight="1">
      <x:c r="A1290" s="15" t="str">
        <x:v>Watford</x:v>
      </x:c>
      <x:c r="B1290" s="15" t="str">
        <x:v>Standalone: Unit 2 Hathaway Estate, Imperial Way, Watford, WD24 4AZ</x:v>
      </x:c>
      <x:c r="C1290" s="15" t="str">
        <x:v>Watford</x:v>
      </x:c>
      <x:c r="D1290" s="14" t="n">
        <x:v>131325</x:v>
      </x:c>
      <x:c r="E1290" s="30" t="str">
        <x:v>Town</x:v>
      </x:c>
      <x:c r="F1290" s="30" t="str">
        <x:v>Standalone / other premises</x:v>
      </x:c>
      <x:c r="G1290" s="14" t="n">
        <x:f>COUNTIFS('Unit details'!$B$4039:$B$4039,$A1290,'Unit details'!$V$4039:$V$4039,$A1290&amp;" — "&amp;$B1290,'Unit details'!$H$4039:$H$4039,"Current",'Unit details'!$E$4039:$E$4039,"Town")</x:f>
        <x:v>0</x:v>
      </x:c>
      <x:c r="H1290" s="14" t="n">
        <x:f>COUNTIFS('Unit details'!$B$4039:$B$4039,$A1290,'Unit details'!$V$4039:$V$4039,$A1290&amp;" — "&amp;$B1290,'Unit details'!$H$4039:$H$4039,"Current",'Unit details'!$E$4039:$E$4039,"Nearby")</x:f>
        <x:v>0</x:v>
      </x:c>
      <x:c r="I1290" s="14" t="n">
        <x:f>COUNTIFS('Unit details'!$B$4039:$B$4039,$A1290,'Unit details'!$V$4039:$V$4039,$A1290&amp;" — "&amp;$B1290,'Unit details'!$H$4039:$H$4039,"Current")</x:f>
        <x:v>0</x:v>
      </x:c>
      <x:c r="J1290" s="14" t="n">
        <x:f>SUMIFS('Unit details'!$Y$4039:$Y$4039,'Unit details'!$B$4039:$B$4039,$A1290,'Unit details'!$V$4039:$V$4039,$A1290&amp;" — "&amp;$B1290,'Unit details'!$H$4039:$H$4039,"Future")</x:f>
        <x:v>0</x:v>
      </x:c>
      <x:c r="K1290" s="14" t="n">
        <x:f>COUNTIFS('Unit details'!$B$4039:$B$4039,$A1290,'Unit details'!$V$4039:$V$4039,$A1290&amp;" — "&amp;$B1290,'Unit details'!$H$4039:$H$4039,"Uncertain")</x:f>
        <x:v>0</x:v>
      </x:c>
      <x:c r="L1290" s="15" t="str">
        <x:v>Identified from current advertising; named scheme does not itself establish any exact number of vacant units.</x:v>
      </x:c>
      <x:c r="M1290" s="15" t="str">
        <x:v>https://www.zoopla.co.uk/to-rent/commercial/details/74519641/</x:v>
      </x:c>
      <x:c r="N1290" s="15" t="str">
        <x:v>https://www.rightmove.co.uk/properties/780145158309025#/?channel=COM_LET
https://stimpsons.co.uk/property/427324/</x:v>
      </x:c>
    </x:row>
    <x:row r="1291" ht="49" customHeight="1">
      <x:c r="A1291" s="15" t="str">
        <x:v>Watford</x:v>
      </x:c>
      <x:c r="B1291" s="15" t="str">
        <x:v>Standalone: Unit 28 The Metro Centre, Dwight Road, Watford WD18</x:v>
      </x:c>
      <x:c r="C1291" s="15" t="str">
        <x:v>Watford</x:v>
      </x:c>
      <x:c r="D1291" s="14" t="n">
        <x:v>131325</x:v>
      </x:c>
      <x:c r="E1291" s="30" t="str">
        <x:v>Town</x:v>
      </x:c>
      <x:c r="F1291" s="30" t="str">
        <x:v>Standalone / other premises</x:v>
      </x:c>
      <x:c r="G1291" s="14" t="n">
        <x:f>COUNTIFS('Unit details'!$B$4039:$B$4039,$A1291,'Unit details'!$V$4039:$V$4039,$A1291&amp;" — "&amp;$B1291,'Unit details'!$H$4039:$H$4039,"Current",'Unit details'!$E$4039:$E$4039,"Town")</x:f>
        <x:v>0</x:v>
      </x:c>
      <x:c r="H1291" s="14" t="n">
        <x:f>COUNTIFS('Unit details'!$B$4039:$B$4039,$A1291,'Unit details'!$V$4039:$V$4039,$A1291&amp;" — "&amp;$B1291,'Unit details'!$H$4039:$H$4039,"Current",'Unit details'!$E$4039:$E$4039,"Nearby")</x:f>
        <x:v>0</x:v>
      </x:c>
      <x:c r="I1291" s="14" t="n">
        <x:f>COUNTIFS('Unit details'!$B$4039:$B$4039,$A1291,'Unit details'!$V$4039:$V$4039,$A1291&amp;" — "&amp;$B1291,'Unit details'!$H$4039:$H$4039,"Current")</x:f>
        <x:v>0</x:v>
      </x:c>
      <x:c r="J1291" s="14" t="n">
        <x:f>SUMIFS('Unit details'!$Y$4039:$Y$4039,'Unit details'!$B$4039:$B$4039,$A1291,'Unit details'!$V$4039:$V$4039,$A1291&amp;" — "&amp;$B1291,'Unit details'!$H$4039:$H$4039,"Future")</x:f>
        <x:v>0</x:v>
      </x:c>
      <x:c r="K1291" s="14" t="n">
        <x:f>COUNTIFS('Unit details'!$B$4039:$B$4039,$A1291,'Unit details'!$V$4039:$V$4039,$A1291&amp;" — "&amp;$B1291,'Unit details'!$H$4039:$H$4039,"Uncertain")</x:f>
        <x:v>0</x:v>
      </x:c>
      <x:c r="L1291" s="15" t="str">
        <x:v>Identified from current advertising; named scheme does not itself establish any exact number of vacant units.</x:v>
      </x:c>
      <x:c r="M1291" s="15" t="str">
        <x:v>https://www.zoopla.co.uk/to-rent/commercial/details/71810873/</x:v>
      </x:c>
      <x:c r="N1291" s="15" t="str">
        <x:v>https://www.rightmove.co.uk/properties/775806262010304#/?channel=COM_LET
https://stimpsons.co.uk/property/337713/</x:v>
      </x:c>
    </x:row>
    <x:row r="1292" ht="42" customHeight="1">
      <x:c r="A1292" s="15" t="str">
        <x:v>Watford</x:v>
      </x:c>
      <x:c r="B1292" s="15" t="str">
        <x:v>Standalone: Unit 3, Valor Park, Watford Interchange, Colonial Way, Watford, Hertfordshire WD24</x:v>
      </x:c>
      <x:c r="C1292" s="15" t="str">
        <x:v>Watford</x:v>
      </x:c>
      <x:c r="D1292" s="14" t="n">
        <x:v>131325</x:v>
      </x:c>
      <x:c r="E1292" s="30" t="str">
        <x:v>Town</x:v>
      </x:c>
      <x:c r="F1292" s="30" t="str">
        <x:v>Standalone / other premises</x:v>
      </x:c>
      <x:c r="G1292" s="14" t="n">
        <x:f>COUNTIFS('Unit details'!$B$4039:$B$4039,$A1292,'Unit details'!$V$4039:$V$4039,$A1292&amp;" — "&amp;$B1292,'Unit details'!$H$4039:$H$4039,"Current",'Unit details'!$E$4039:$E$4039,"Town")</x:f>
        <x:v>0</x:v>
      </x:c>
      <x:c r="H1292" s="14" t="n">
        <x:f>COUNTIFS('Unit details'!$B$4039:$B$4039,$A1292,'Unit details'!$V$4039:$V$4039,$A1292&amp;" — "&amp;$B1292,'Unit details'!$H$4039:$H$4039,"Current",'Unit details'!$E$4039:$E$4039,"Nearby")</x:f>
        <x:v>0</x:v>
      </x:c>
      <x:c r="I1292" s="14" t="n">
        <x:f>COUNTIFS('Unit details'!$B$4039:$B$4039,$A1292,'Unit details'!$V$4039:$V$4039,$A1292&amp;" — "&amp;$B1292,'Unit details'!$H$4039:$H$4039,"Current")</x:f>
        <x:v>0</x:v>
      </x:c>
      <x:c r="J1292" s="14" t="n">
        <x:f>SUMIFS('Unit details'!$Y$4039:$Y$4039,'Unit details'!$B$4039:$B$4039,$A1292,'Unit details'!$V$4039:$V$4039,$A1292&amp;" — "&amp;$B1292,'Unit details'!$H$4039:$H$4039,"Future")</x:f>
        <x:v>0</x:v>
      </x:c>
      <x:c r="K1292" s="14" t="n">
        <x:f>COUNTIFS('Unit details'!$B$4039:$B$4039,$A1292,'Unit details'!$V$4039:$V$4039,$A1292&amp;" — "&amp;$B1292,'Unit details'!$H$4039:$H$4039,"Uncertain")</x:f>
        <x:v>0</x:v>
      </x:c>
      <x:c r="L1292" s="15" t="str">
        <x:v>Identified from current advertising; named scheme does not itself establish any exact number of vacant units.</x:v>
      </x:c>
      <x:c r="M1292" s="15" t="str">
        <x:v>https://www.zoopla.co.uk/to-rent/commercial/details/67176882/</x:v>
      </x:c>
      <x:c r="N1292" s="15" t="str">
        <x:v>https://www.rightmove.co.uk/properties/147146375#/?channel=COM_LET</x:v>
      </x:c>
    </x:row>
    <x:row r="1293" ht="42" customHeight="1">
      <x:c r="A1293" s="15" t="str">
        <x:v>Watford</x:v>
      </x:c>
      <x:c r="B1293" s="15" t="str">
        <x:v>Standalone: Unit 3, Watford Logistics Hub, Colonial Way, Hertfordshire, WD24 4PX</x:v>
      </x:c>
      <x:c r="C1293" s="15" t="str">
        <x:v>Watford</x:v>
      </x:c>
      <x:c r="D1293" s="14" t="n">
        <x:v>131325</x:v>
      </x:c>
      <x:c r="E1293" s="30" t="str">
        <x:v>Town</x:v>
      </x:c>
      <x:c r="F1293" s="30" t="str">
        <x:v>Standalone / other premises</x:v>
      </x:c>
      <x:c r="G1293" s="14" t="n">
        <x:f>COUNTIFS('Unit details'!$B$4039:$B$4039,$A1293,'Unit details'!$V$4039:$V$4039,$A1293&amp;" — "&amp;$B1293,'Unit details'!$H$4039:$H$4039,"Current",'Unit details'!$E$4039:$E$4039,"Town")</x:f>
        <x:v>0</x:v>
      </x:c>
      <x:c r="H1293" s="14" t="n">
        <x:f>COUNTIFS('Unit details'!$B$4039:$B$4039,$A1293,'Unit details'!$V$4039:$V$4039,$A1293&amp;" — "&amp;$B1293,'Unit details'!$H$4039:$H$4039,"Current",'Unit details'!$E$4039:$E$4039,"Nearby")</x:f>
        <x:v>0</x:v>
      </x:c>
      <x:c r="I1293" s="14" t="n">
        <x:f>COUNTIFS('Unit details'!$B$4039:$B$4039,$A1293,'Unit details'!$V$4039:$V$4039,$A1293&amp;" — "&amp;$B1293,'Unit details'!$H$4039:$H$4039,"Current")</x:f>
        <x:v>0</x:v>
      </x:c>
      <x:c r="J1293" s="14" t="n">
        <x:f>SUMIFS('Unit details'!$Y$4039:$Y$4039,'Unit details'!$B$4039:$B$4039,$A1293,'Unit details'!$V$4039:$V$4039,$A1293&amp;" — "&amp;$B1293,'Unit details'!$H$4039:$H$4039,"Future")</x:f>
        <x:v>0</x:v>
      </x:c>
      <x:c r="K1293" s="14" t="n">
        <x:f>COUNTIFS('Unit details'!$B$4039:$B$4039,$A1293,'Unit details'!$V$4039:$V$4039,$A1293&amp;" — "&amp;$B1293,'Unit details'!$H$4039:$H$4039,"Uncertain")</x:f>
        <x:v>0</x:v>
      </x:c>
      <x:c r="L1293" s="15" t="str">
        <x:v>Identified from current advertising; named scheme does not itself establish any exact number of vacant units.</x:v>
      </x:c>
      <x:c r="M1293" s="15" t="str">
        <x:v>https://www.rightmove.co.uk/properties/169893248#/?channel=COM_LET</x:v>
      </x:c>
      <x:c r="N1293" s="15" t="str">
        <x:v>https://www.rightmove.co.uk/properties/172754828#/?channel=COM_LET</x:v>
      </x:c>
    </x:row>
    <x:row r="1294" ht="49" customHeight="1">
      <x:c r="A1294" s="15" t="str">
        <x:v>Watford</x:v>
      </x:c>
      <x:c r="B1294" s="15" t="str">
        <x:v>Standalone: Unit 5 The Metro Centre, Dwight Road, Watford, WD18 9SS</x:v>
      </x:c>
      <x:c r="C1294" s="15" t="str">
        <x:v>Watford</x:v>
      </x:c>
      <x:c r="D1294" s="14" t="n">
        <x:v>131325</x:v>
      </x:c>
      <x:c r="E1294" s="30" t="str">
        <x:v>Town</x:v>
      </x:c>
      <x:c r="F1294" s="30" t="str">
        <x:v>Standalone / other premises</x:v>
      </x:c>
      <x:c r="G1294" s="14" t="n">
        <x:f>COUNTIFS('Unit details'!$B$4039:$B$4039,$A1294,'Unit details'!$V$4039:$V$4039,$A1294&amp;" — "&amp;$B1294,'Unit details'!$H$4039:$H$4039,"Current",'Unit details'!$E$4039:$E$4039,"Town")</x:f>
        <x:v>0</x:v>
      </x:c>
      <x:c r="H1294" s="14" t="n">
        <x:f>COUNTIFS('Unit details'!$B$4039:$B$4039,$A1294,'Unit details'!$V$4039:$V$4039,$A1294&amp;" — "&amp;$B1294,'Unit details'!$H$4039:$H$4039,"Current",'Unit details'!$E$4039:$E$4039,"Nearby")</x:f>
        <x:v>0</x:v>
      </x:c>
      <x:c r="I1294" s="14" t="n">
        <x:f>COUNTIFS('Unit details'!$B$4039:$B$4039,$A1294,'Unit details'!$V$4039:$V$4039,$A1294&amp;" — "&amp;$B1294,'Unit details'!$H$4039:$H$4039,"Current")</x:f>
        <x:v>0</x:v>
      </x:c>
      <x:c r="J1294" s="14" t="n">
        <x:f>SUMIFS('Unit details'!$Y$4039:$Y$4039,'Unit details'!$B$4039:$B$4039,$A1294,'Unit details'!$V$4039:$V$4039,$A1294&amp;" — "&amp;$B1294,'Unit details'!$H$4039:$H$4039,"Future")</x:f>
        <x:v>0</x:v>
      </x:c>
      <x:c r="K1294" s="14" t="n">
        <x:f>COUNTIFS('Unit details'!$B$4039:$B$4039,$A1294,'Unit details'!$V$4039:$V$4039,$A1294&amp;" — "&amp;$B1294,'Unit details'!$H$4039:$H$4039,"Uncertain")</x:f>
        <x:v>0</x:v>
      </x:c>
      <x:c r="L1294" s="15" t="str">
        <x:v>Identified from current advertising; named scheme does not itself establish any exact number of vacant units.</x:v>
      </x:c>
      <x:c r="M1294" s="15" t="str">
        <x:v>https://www.zoopla.co.uk/to-rent/commercial/details/74317826/</x:v>
      </x:c>
      <x:c r="N1294" s="15" t="str">
        <x:v>https://www.rightmove.co.uk/properties/776298472073569#/?channel=COM_LET
https://stimpsons.co.uk/property/405452/</x:v>
      </x:c>
    </x:row>
    <x:row r="1295" ht="42" customHeight="1">
      <x:c r="A1295" s="15" t="str">
        <x:v>Watford</x:v>
      </x:c>
      <x:c r="B1295" s="15" t="str">
        <x:v>Standalone: Unit 6 Inspire, Faraday Close, Watford, WD18 8SA</x:v>
      </x:c>
      <x:c r="C1295" s="15" t="str">
        <x:v>Watford</x:v>
      </x:c>
      <x:c r="D1295" s="14" t="n">
        <x:v>131325</x:v>
      </x:c>
      <x:c r="E1295" s="30" t="str">
        <x:v>Town</x:v>
      </x:c>
      <x:c r="F1295" s="30" t="str">
        <x:v>Standalone / other premises</x:v>
      </x:c>
      <x:c r="G1295" s="14" t="n">
        <x:f>COUNTIFS('Unit details'!$B$4039:$B$4039,$A1295,'Unit details'!$V$4039:$V$4039,$A1295&amp;" — "&amp;$B1295,'Unit details'!$H$4039:$H$4039,"Current",'Unit details'!$E$4039:$E$4039,"Town")</x:f>
        <x:v>0</x:v>
      </x:c>
      <x:c r="H1295" s="14" t="n">
        <x:f>COUNTIFS('Unit details'!$B$4039:$B$4039,$A1295,'Unit details'!$V$4039:$V$4039,$A1295&amp;" — "&amp;$B1295,'Unit details'!$H$4039:$H$4039,"Current",'Unit details'!$E$4039:$E$4039,"Nearby")</x:f>
        <x:v>0</x:v>
      </x:c>
      <x:c r="I1295" s="14" t="n">
        <x:f>COUNTIFS('Unit details'!$B$4039:$B$4039,$A1295,'Unit details'!$V$4039:$V$4039,$A1295&amp;" — "&amp;$B1295,'Unit details'!$H$4039:$H$4039,"Current")</x:f>
        <x:v>0</x:v>
      </x:c>
      <x:c r="J1295" s="14" t="n">
        <x:f>SUMIFS('Unit details'!$Y$4039:$Y$4039,'Unit details'!$B$4039:$B$4039,$A1295,'Unit details'!$V$4039:$V$4039,$A1295&amp;" — "&amp;$B1295,'Unit details'!$H$4039:$H$4039,"Future")</x:f>
        <x:v>0</x:v>
      </x:c>
      <x:c r="K1295" s="14" t="n">
        <x:f>COUNTIFS('Unit details'!$B$4039:$B$4039,$A1295,'Unit details'!$V$4039:$V$4039,$A1295&amp;" — "&amp;$B1295,'Unit details'!$H$4039:$H$4039,"Uncertain")</x:f>
        <x:v>0</x:v>
      </x:c>
      <x:c r="L1295" s="15" t="str">
        <x:v>Identified from current advertising; named scheme does not itself establish any exact number of vacant units.</x:v>
      </x:c>
      <x:c r="M1295" s="15" t="str">
        <x:v>https://www.rightmove.co.uk/properties/773335852616992#/?channel=COM_LET</x:v>
      </x:c>
      <x:c r="N1295" s="15" t="str"/>
    </x:row>
    <x:row r="1296" ht="49" customHeight="1">
      <x:c r="A1296" s="15" t="str">
        <x:v>Watford</x:v>
      </x:c>
      <x:c r="B1296" s="15" t="str">
        <x:v>Standalone: Unit 7 Caxton Way, Watford, WD18 8RL</x:v>
      </x:c>
      <x:c r="C1296" s="15" t="str">
        <x:v>Watford</x:v>
      </x:c>
      <x:c r="D1296" s="14" t="n">
        <x:v>131325</x:v>
      </x:c>
      <x:c r="E1296" s="30" t="str">
        <x:v>Town</x:v>
      </x:c>
      <x:c r="F1296" s="30" t="str">
        <x:v>Standalone / other premises</x:v>
      </x:c>
      <x:c r="G1296" s="14" t="n">
        <x:f>COUNTIFS('Unit details'!$B$4039:$B$4039,$A1296,'Unit details'!$V$4039:$V$4039,$A1296&amp;" — "&amp;$B1296,'Unit details'!$H$4039:$H$4039,"Current",'Unit details'!$E$4039:$E$4039,"Town")</x:f>
        <x:v>0</x:v>
      </x:c>
      <x:c r="H1296" s="14" t="n">
        <x:f>COUNTIFS('Unit details'!$B$4039:$B$4039,$A1296,'Unit details'!$V$4039:$V$4039,$A1296&amp;" — "&amp;$B1296,'Unit details'!$H$4039:$H$4039,"Current",'Unit details'!$E$4039:$E$4039,"Nearby")</x:f>
        <x:v>0</x:v>
      </x:c>
      <x:c r="I1296" s="14" t="n">
        <x:f>COUNTIFS('Unit details'!$B$4039:$B$4039,$A1296,'Unit details'!$V$4039:$V$4039,$A1296&amp;" — "&amp;$B1296,'Unit details'!$H$4039:$H$4039,"Current")</x:f>
        <x:v>0</x:v>
      </x:c>
      <x:c r="J1296" s="14" t="n">
        <x:f>SUMIFS('Unit details'!$Y$4039:$Y$4039,'Unit details'!$B$4039:$B$4039,$A1296,'Unit details'!$V$4039:$V$4039,$A1296&amp;" — "&amp;$B1296,'Unit details'!$H$4039:$H$4039,"Future")</x:f>
        <x:v>0</x:v>
      </x:c>
      <x:c r="K1296" s="14" t="n">
        <x:f>COUNTIFS('Unit details'!$B$4039:$B$4039,$A1296,'Unit details'!$V$4039:$V$4039,$A1296&amp;" — "&amp;$B1296,'Unit details'!$H$4039:$H$4039,"Uncertain")</x:f>
        <x:v>0</x:v>
      </x:c>
      <x:c r="L1296" s="15" t="str">
        <x:v>Identified from current advertising; named scheme does not itself establish any exact number of vacant units.</x:v>
      </x:c>
      <x:c r="M1296" s="15" t="str">
        <x:v>https://www.zoopla.co.uk/to-rent/commercial/details/74173384/</x:v>
      </x:c>
      <x:c r="N1296" s="15" t="str">
        <x:v>https://www.rightmove.co.uk/properties/773399027316081#/?channel=COM_LET
https://stimpsons.co.uk/property/399143/</x:v>
      </x:c>
    </x:row>
    <x:row r="1297" ht="42" customHeight="1">
      <x:c r="A1297" s="15" t="str">
        <x:v>Watford</x:v>
      </x:c>
      <x:c r="B1297" s="15" t="str">
        <x:v>Standalone: Unit 7 Inspire, Faraday Close, Watford, WD18 8SA</x:v>
      </x:c>
      <x:c r="C1297" s="15" t="str">
        <x:v>Watford</x:v>
      </x:c>
      <x:c r="D1297" s="14" t="n">
        <x:v>131325</x:v>
      </x:c>
      <x:c r="E1297" s="30" t="str">
        <x:v>Town</x:v>
      </x:c>
      <x:c r="F1297" s="30" t="str">
        <x:v>Standalone / other premises</x:v>
      </x:c>
      <x:c r="G1297" s="14" t="n">
        <x:f>COUNTIFS('Unit details'!$B$4039:$B$4039,$A1297,'Unit details'!$V$4039:$V$4039,$A1297&amp;" — "&amp;$B1297,'Unit details'!$H$4039:$H$4039,"Current",'Unit details'!$E$4039:$E$4039,"Town")</x:f>
        <x:v>0</x:v>
      </x:c>
      <x:c r="H1297" s="14" t="n">
        <x:f>COUNTIFS('Unit details'!$B$4039:$B$4039,$A1297,'Unit details'!$V$4039:$V$4039,$A1297&amp;" — "&amp;$B1297,'Unit details'!$H$4039:$H$4039,"Current",'Unit details'!$E$4039:$E$4039,"Nearby")</x:f>
        <x:v>0</x:v>
      </x:c>
      <x:c r="I1297" s="14" t="n">
        <x:f>COUNTIFS('Unit details'!$B$4039:$B$4039,$A1297,'Unit details'!$V$4039:$V$4039,$A1297&amp;" — "&amp;$B1297,'Unit details'!$H$4039:$H$4039,"Current")</x:f>
        <x:v>0</x:v>
      </x:c>
      <x:c r="J1297" s="14" t="n">
        <x:f>SUMIFS('Unit details'!$Y$4039:$Y$4039,'Unit details'!$B$4039:$B$4039,$A1297,'Unit details'!$V$4039:$V$4039,$A1297&amp;" — "&amp;$B1297,'Unit details'!$H$4039:$H$4039,"Future")</x:f>
        <x:v>0</x:v>
      </x:c>
      <x:c r="K1297" s="14" t="n">
        <x:f>COUNTIFS('Unit details'!$B$4039:$B$4039,$A1297,'Unit details'!$V$4039:$V$4039,$A1297&amp;" — "&amp;$B1297,'Unit details'!$H$4039:$H$4039,"Uncertain")</x:f>
        <x:v>0</x:v>
      </x:c>
      <x:c r="L1297" s="15" t="str">
        <x:v>Identified from current advertising; named scheme does not itself establish any exact number of vacant units.</x:v>
      </x:c>
      <x:c r="M1297" s="15" t="str">
        <x:v>https://www.rightmove.co.uk/properties/773335856805473#/?channel=COM_LET</x:v>
      </x:c>
      <x:c r="N1297" s="15" t="str"/>
    </x:row>
    <x:row r="1298" ht="42" customHeight="1">
      <x:c r="A1298" s="15" t="str">
        <x:v>Watford</x:v>
      </x:c>
      <x:c r="B1298" s="15" t="str">
        <x:v>Standalone: Unit 9 Inspire, Faraday Close, Watford, WD18 8SA</x:v>
      </x:c>
      <x:c r="C1298" s="15" t="str">
        <x:v>Watford</x:v>
      </x:c>
      <x:c r="D1298" s="14" t="n">
        <x:v>131325</x:v>
      </x:c>
      <x:c r="E1298" s="30" t="str">
        <x:v>Town</x:v>
      </x:c>
      <x:c r="F1298" s="30" t="str">
        <x:v>Standalone / other premises</x:v>
      </x:c>
      <x:c r="G1298" s="14" t="n">
        <x:f>COUNTIFS('Unit details'!$B$4039:$B$4039,$A1298,'Unit details'!$V$4039:$V$4039,$A1298&amp;" — "&amp;$B1298,'Unit details'!$H$4039:$H$4039,"Current",'Unit details'!$E$4039:$E$4039,"Town")</x:f>
        <x:v>0</x:v>
      </x:c>
      <x:c r="H1298" s="14" t="n">
        <x:f>COUNTIFS('Unit details'!$B$4039:$B$4039,$A1298,'Unit details'!$V$4039:$V$4039,$A1298&amp;" — "&amp;$B1298,'Unit details'!$H$4039:$H$4039,"Current",'Unit details'!$E$4039:$E$4039,"Nearby")</x:f>
        <x:v>0</x:v>
      </x:c>
      <x:c r="I1298" s="14" t="n">
        <x:f>COUNTIFS('Unit details'!$B$4039:$B$4039,$A1298,'Unit details'!$V$4039:$V$4039,$A1298&amp;" — "&amp;$B1298,'Unit details'!$H$4039:$H$4039,"Current")</x:f>
        <x:v>0</x:v>
      </x:c>
      <x:c r="J1298" s="14" t="n">
        <x:f>SUMIFS('Unit details'!$Y$4039:$Y$4039,'Unit details'!$B$4039:$B$4039,$A1298,'Unit details'!$V$4039:$V$4039,$A1298&amp;" — "&amp;$B1298,'Unit details'!$H$4039:$H$4039,"Future")</x:f>
        <x:v>0</x:v>
      </x:c>
      <x:c r="K1298" s="14" t="n">
        <x:f>COUNTIFS('Unit details'!$B$4039:$B$4039,$A1298,'Unit details'!$V$4039:$V$4039,$A1298&amp;" — "&amp;$B1298,'Unit details'!$H$4039:$H$4039,"Uncertain")</x:f>
        <x:v>0</x:v>
      </x:c>
      <x:c r="L1298" s="15" t="str">
        <x:v>Identified from current advertising; named scheme does not itself establish any exact number of vacant units.</x:v>
      </x:c>
      <x:c r="M1298" s="15" t="str">
        <x:v>https://www.rightmove.co.uk/properties/773335860982849#/?channel=COM_LET</x:v>
      </x:c>
      <x:c r="N1298" s="15" t="str"/>
    </x:row>
    <x:row r="1299" ht="42" customHeight="1">
      <x:c r="A1299" s="15" t="str">
        <x:v>Watford</x:v>
      </x:c>
      <x:c r="B1299" s="15" t="str">
        <x:v>Standalone: Unit B Valley Park, Watford</x:v>
      </x:c>
      <x:c r="C1299" s="15" t="str">
        <x:v>Watford</x:v>
      </x:c>
      <x:c r="D1299" s="14" t="n">
        <x:v>131325</x:v>
      </x:c>
      <x:c r="E1299" s="30" t="str">
        <x:v>Town</x:v>
      </x:c>
      <x:c r="F1299" s="30" t="str">
        <x:v>Standalone / other premises</x:v>
      </x:c>
      <x:c r="G1299" s="14" t="n">
        <x:f>COUNTIFS('Unit details'!$B$4039:$B$4039,$A1299,'Unit details'!$V$4039:$V$4039,$A1299&amp;" — "&amp;$B1299,'Unit details'!$H$4039:$H$4039,"Current",'Unit details'!$E$4039:$E$4039,"Town")</x:f>
        <x:v>0</x:v>
      </x:c>
      <x:c r="H1299" s="14" t="n">
        <x:f>COUNTIFS('Unit details'!$B$4039:$B$4039,$A1299,'Unit details'!$V$4039:$V$4039,$A1299&amp;" — "&amp;$B1299,'Unit details'!$H$4039:$H$4039,"Current",'Unit details'!$E$4039:$E$4039,"Nearby")</x:f>
        <x:v>0</x:v>
      </x:c>
      <x:c r="I1299" s="14" t="n">
        <x:f>COUNTIFS('Unit details'!$B$4039:$B$4039,$A1299,'Unit details'!$V$4039:$V$4039,$A1299&amp;" — "&amp;$B1299,'Unit details'!$H$4039:$H$4039,"Current")</x:f>
        <x:v>0</x:v>
      </x:c>
      <x:c r="J1299" s="14" t="n">
        <x:f>SUMIFS('Unit details'!$Y$4039:$Y$4039,'Unit details'!$B$4039:$B$4039,$A1299,'Unit details'!$V$4039:$V$4039,$A1299&amp;" — "&amp;$B1299,'Unit details'!$H$4039:$H$4039,"Future")</x:f>
        <x:v>0</x:v>
      </x:c>
      <x:c r="K1299" s="14" t="n">
        <x:f>COUNTIFS('Unit details'!$B$4039:$B$4039,$A1299,'Unit details'!$V$4039:$V$4039,$A1299&amp;" — "&amp;$B1299,'Unit details'!$H$4039:$H$4039,"Uncertain")</x:f>
        <x:v>0</x:v>
      </x:c>
      <x:c r="L1299" s="15" t="str">
        <x:v>Identified from current advertising; named scheme does not itself establish any exact number of vacant units.</x:v>
      </x:c>
      <x:c r="M1299" s="15" t="str">
        <x:v>https://stimpsons.co.uk/property/335055/</x:v>
      </x:c>
      <x:c r="N1299" s="15" t="str"/>
    </x:row>
    <x:row r="1300" ht="42" customHeight="1">
      <x:c r="A1300" s="15" t="str">
        <x:v>Watford</x:v>
      </x:c>
      <x:c r="B1300" s="15" t="str">
        <x:v>Standalone: Unit H Caxton Court, Caxton Way, Watford, WD18 8RH</x:v>
      </x:c>
      <x:c r="C1300" s="15" t="str">
        <x:v>Watford</x:v>
      </x:c>
      <x:c r="D1300" s="14" t="n">
        <x:v>131325</x:v>
      </x:c>
      <x:c r="E1300" s="30" t="str">
        <x:v>Town</x:v>
      </x:c>
      <x:c r="F1300" s="30" t="str">
        <x:v>Standalone / other premises</x:v>
      </x:c>
      <x:c r="G1300" s="14" t="n">
        <x:f>COUNTIFS('Unit details'!$B$4039:$B$4039,$A1300,'Unit details'!$V$4039:$V$4039,$A1300&amp;" — "&amp;$B1300,'Unit details'!$H$4039:$H$4039,"Current",'Unit details'!$E$4039:$E$4039,"Town")</x:f>
        <x:v>0</x:v>
      </x:c>
      <x:c r="H1300" s="14" t="n">
        <x:f>COUNTIFS('Unit details'!$B$4039:$B$4039,$A1300,'Unit details'!$V$4039:$V$4039,$A1300&amp;" — "&amp;$B1300,'Unit details'!$H$4039:$H$4039,"Current",'Unit details'!$E$4039:$E$4039,"Nearby")</x:f>
        <x:v>0</x:v>
      </x:c>
      <x:c r="I1300" s="14" t="n">
        <x:f>COUNTIFS('Unit details'!$B$4039:$B$4039,$A1300,'Unit details'!$V$4039:$V$4039,$A1300&amp;" — "&amp;$B1300,'Unit details'!$H$4039:$H$4039,"Current")</x:f>
        <x:v>0</x:v>
      </x:c>
      <x:c r="J1300" s="14" t="n">
        <x:f>SUMIFS('Unit details'!$Y$4039:$Y$4039,'Unit details'!$B$4039:$B$4039,$A1300,'Unit details'!$V$4039:$V$4039,$A1300&amp;" — "&amp;$B1300,'Unit details'!$H$4039:$H$4039,"Future")</x:f>
        <x:v>0</x:v>
      </x:c>
      <x:c r="K1300" s="14" t="n">
        <x:f>COUNTIFS('Unit details'!$B$4039:$B$4039,$A1300,'Unit details'!$V$4039:$V$4039,$A1300&amp;" — "&amp;$B1300,'Unit details'!$H$4039:$H$4039,"Uncertain")</x:f>
        <x:v>0</x:v>
      </x:c>
      <x:c r="L1300" s="15" t="str">
        <x:v>Identified from current advertising; named scheme does not itself establish any exact number of vacant units.</x:v>
      </x:c>
      <x:c r="M1300" s="15" t="str">
        <x:v>https://www.zoopla.co.uk/to-rent/commercial/details/74672301/</x:v>
      </x:c>
      <x:c r="N1300" s="15" t="str">
        <x:v>https://www.rightmove.co.uk/properties/783611131877616#/?channel=COM_LET</x:v>
      </x:c>
    </x:row>
    <x:row r="1301" ht="42" customHeight="1">
      <x:c r="A1301" s="15" t="str">
        <x:v>Watford</x:v>
      </x:c>
      <x:c r="B1301" s="15" t="str">
        <x:v>Standalone: Units I &amp; J, Caxton Court, Caxton Way, Watford, Hertfordshire WD18</x:v>
      </x:c>
      <x:c r="C1301" s="15" t="str">
        <x:v>Watford</x:v>
      </x:c>
      <x:c r="D1301" s="14" t="n">
        <x:v>131325</x:v>
      </x:c>
      <x:c r="E1301" s="30" t="str">
        <x:v>Town</x:v>
      </x:c>
      <x:c r="F1301" s="30" t="str">
        <x:v>Standalone / other premises</x:v>
      </x:c>
      <x:c r="G1301" s="14" t="n">
        <x:f>COUNTIFS('Unit details'!$B$4039:$B$4039,$A1301,'Unit details'!$V$4039:$V$4039,$A1301&amp;" — "&amp;$B1301,'Unit details'!$H$4039:$H$4039,"Current",'Unit details'!$E$4039:$E$4039,"Town")</x:f>
        <x:v>0</x:v>
      </x:c>
      <x:c r="H1301" s="14" t="n">
        <x:f>COUNTIFS('Unit details'!$B$4039:$B$4039,$A1301,'Unit details'!$V$4039:$V$4039,$A1301&amp;" — "&amp;$B1301,'Unit details'!$H$4039:$H$4039,"Current",'Unit details'!$E$4039:$E$4039,"Nearby")</x:f>
        <x:v>0</x:v>
      </x:c>
      <x:c r="I1301" s="14" t="n">
        <x:f>COUNTIFS('Unit details'!$B$4039:$B$4039,$A1301,'Unit details'!$V$4039:$V$4039,$A1301&amp;" — "&amp;$B1301,'Unit details'!$H$4039:$H$4039,"Current")</x:f>
        <x:v>0</x:v>
      </x:c>
      <x:c r="J1301" s="14" t="n">
        <x:f>SUMIFS('Unit details'!$Y$4039:$Y$4039,'Unit details'!$B$4039:$B$4039,$A1301,'Unit details'!$V$4039:$V$4039,$A1301&amp;" — "&amp;$B1301,'Unit details'!$H$4039:$H$4039,"Future")</x:f>
        <x:v>0</x:v>
      </x:c>
      <x:c r="K1301" s="14" t="n">
        <x:f>COUNTIFS('Unit details'!$B$4039:$B$4039,$A1301,'Unit details'!$V$4039:$V$4039,$A1301&amp;" — "&amp;$B1301,'Unit details'!$H$4039:$H$4039,"Uncertain")</x:f>
        <x:v>0</x:v>
      </x:c>
      <x:c r="L1301" s="15" t="str">
        <x:v>Identified from current advertising; named scheme does not itself establish any exact number of vacant units.</x:v>
      </x:c>
      <x:c r="M1301" s="15" t="str">
        <x:v>https://www.zoopla.co.uk/to-rent/commercial/details/72776046/</x:v>
      </x:c>
      <x:c r="N1301" s="15" t="str">
        <x:v>https://www.rightmove.co.uk/properties/173786924#/?channel=COM_LET</x:v>
      </x:c>
    </x:row>
    <x:row r="1302" ht="49" customHeight="1">
      <x:c r="A1302" s="15" t="str">
        <x:v>Watford</x:v>
      </x:c>
      <x:c r="B1302" s="15" t="str">
        <x:v>Vale Industrial Estate</x:v>
      </x:c>
      <x:c r="C1302" s="15" t="str">
        <x:v>Watford</x:v>
      </x:c>
      <x:c r="D1302" s="14" t="n">
        <x:v>131325</x:v>
      </x:c>
      <x:c r="E1302" s="30" t="str">
        <x:v>Town</x:v>
      </x:c>
      <x:c r="F1302" s="30" t="str">
        <x:v>Estate / grouped industrial area</x:v>
      </x:c>
      <x:c r="G1302" s="14" t="n">
        <x:f>COUNTIFS('Unit details'!$B$2138:$B$2142,$A1302,'Unit details'!$V$2138:$V$2142,$A1302&amp;" — "&amp;$B1302,'Unit details'!$H$2138:$H$2142,"Current",'Unit details'!$E$2138:$E$2142,"Town")</x:f>
        <x:v>4</x:v>
      </x:c>
      <x:c r="H1302" s="14" t="n">
        <x:f>COUNTIFS('Unit details'!$B$2138:$B$2142,$A1302,'Unit details'!$V$2138:$V$2142,$A1302&amp;" — "&amp;$B1302,'Unit details'!$H$2138:$H$2142,"Current",'Unit details'!$E$2138:$E$2142,"Nearby")</x:f>
        <x:v>0</x:v>
      </x:c>
      <x:c r="I1302" s="14" t="n">
        <x:f>COUNTIFS('Unit details'!$B$2138:$B$2142,$A1302,'Unit details'!$V$2138:$V$2142,$A1302&amp;" — "&amp;$B1302,'Unit details'!$H$2138:$H$2142,"Current")</x:f>
        <x:v>4</x:v>
      </x:c>
      <x:c r="J1302" s="14" t="n">
        <x:f>SUMIFS('Unit details'!$Y$2138:$Y$2142,'Unit details'!$B$2138:$B$2142,$A1302,'Unit details'!$V$2138:$V$2142,$A1302&amp;" — "&amp;$B1302,'Unit details'!$H$2138:$H$2142,"Future")</x:f>
        <x:v>1</x:v>
      </x:c>
      <x:c r="K1302" s="14" t="n">
        <x:f>COUNTIFS('Unit details'!$B$2138:$B$2142,$A1302,'Unit details'!$V$2138:$V$2142,$A1302&amp;" — "&amp;$B1302,'Unit details'!$H$2138:$H$2142,"Uncertain")</x:f>
        <x:v>0</x:v>
      </x:c>
      <x:c r="L1302" s="15" t="str">
        <x:v>Identified from current advertising; named scheme does not itself establish any exact number of vacant units. Further unit-specific sources are in Unit details.</x:v>
      </x:c>
      <x:c r="M1302" s="15" t="str">
        <x:v>https://www.zoopla.co.uk/to-rent/commercial/details/74634568/</x:v>
      </x:c>
      <x:c r="N1302" s="15" t="str">
        <x:v>https://www.zoopla.co.uk/to-rent/commercial/details/74305436/
https://www.rightmove.co.uk/properties/775967553923344#/?channel=COM_LET</x:v>
      </x:c>
    </x:row>
    <x:row r="1303" ht="42" customHeight="1">
      <x:c r="A1303" s="15" t="str">
        <x:v>Watford</x:v>
      </x:c>
      <x:c r="B1303" s="15" t="str">
        <x:v>Watford Business Park</x:v>
      </x:c>
      <x:c r="C1303" s="15" t="str">
        <x:v>Watford</x:v>
      </x:c>
      <x:c r="D1303" s="14" t="n">
        <x:v>131325</x:v>
      </x:c>
      <x:c r="E1303" s="30" t="str">
        <x:v>Town</x:v>
      </x:c>
      <x:c r="F1303" s="30" t="str">
        <x:v>Estate / grouped industrial area</x:v>
      </x:c>
      <x:c r="G1303" s="14" t="n">
        <x:f>COUNTIFS('Unit details'!$B$4039:$B$4039,$A1303,'Unit details'!$V$4039:$V$4039,$A1303&amp;" — "&amp;$B1303,'Unit details'!$H$4039:$H$4039,"Current",'Unit details'!$E$4039:$E$4039,"Town")</x:f>
        <x:v>0</x:v>
      </x:c>
      <x:c r="H1303" s="14" t="n">
        <x:f>COUNTIFS('Unit details'!$B$4039:$B$4039,$A1303,'Unit details'!$V$4039:$V$4039,$A1303&amp;" — "&amp;$B1303,'Unit details'!$H$4039:$H$4039,"Current",'Unit details'!$E$4039:$E$4039,"Nearby")</x:f>
        <x:v>0</x:v>
      </x:c>
      <x:c r="I1303" s="14" t="n">
        <x:f>COUNTIFS('Unit details'!$B$4039:$B$4039,$A1303,'Unit details'!$V$4039:$V$4039,$A1303&amp;" — "&amp;$B1303,'Unit details'!$H$4039:$H$4039,"Current")</x:f>
        <x:v>0</x:v>
      </x:c>
      <x:c r="J1303" s="14" t="n">
        <x:f>SUMIFS('Unit details'!$Y$4039:$Y$4039,'Unit details'!$B$4039:$B$4039,$A1303,'Unit details'!$V$4039:$V$4039,$A1303&amp;" — "&amp;$B1303,'Unit details'!$H$4039:$H$4039,"Future")</x:f>
        <x:v>0</x:v>
      </x:c>
      <x:c r="K1303" s="14" t="n">
        <x:f>COUNTIFS('Unit details'!$B$4039:$B$4039,$A1303,'Unit details'!$V$4039:$V$4039,$A1303&amp;" — "&amp;$B1303,'Unit details'!$H$4039:$H$4039,"Uncertain")</x:f>
        <x:v>0</x:v>
      </x:c>
      <x:c r="L1303" s="15" t="str">
        <x:v>Identified from current advertising; named scheme does not itself establish any exact number of vacant units.</x:v>
      </x:c>
      <x:c r="M1303" s="15" t="str">
        <x:v>https://www.rightmove.co.uk/properties/773391896819121#/?channel=COM_LET</x:v>
      </x:c>
      <x:c r="N1303" s="15" t="str"/>
    </x:row>
    <x:row r="1304" ht="49" customHeight="1">
      <x:c r="A1304" s="15" t="str">
        <x:v>Welwyn Garden City</x:v>
      </x:c>
      <x:c r="B1304" s="15" t="str">
        <x:v>Chancerygate Business Centre</x:v>
      </x:c>
      <x:c r="C1304" s="15" t="str">
        <x:v>Welwyn Garden City</x:v>
      </x:c>
      <x:c r="D1304" s="14" t="n">
        <x:v>51505</x:v>
      </x:c>
      <x:c r="E1304" s="30" t="str">
        <x:v>Town</x:v>
      </x:c>
      <x:c r="F1304" s="30" t="str">
        <x:v>Estate / grouped industrial area</x:v>
      </x:c>
      <x:c r="G1304" s="14" t="n">
        <x:f>COUNTIFS('Unit details'!$B$2143:$B$2144,$A1304,'Unit details'!$V$2143:$V$2144,$A1304&amp;" — "&amp;$B1304,'Unit details'!$H$2143:$H$2144,"Current",'Unit details'!$E$2143:$E$2144,"Town")</x:f>
        <x:v>2</x:v>
      </x:c>
      <x:c r="H1304" s="14" t="n">
        <x:f>COUNTIFS('Unit details'!$B$2143:$B$2144,$A1304,'Unit details'!$V$2143:$V$2144,$A1304&amp;" — "&amp;$B1304,'Unit details'!$H$2143:$H$2144,"Current",'Unit details'!$E$2143:$E$2144,"Nearby")</x:f>
        <x:v>0</x:v>
      </x:c>
      <x:c r="I1304" s="14" t="n">
        <x:f>COUNTIFS('Unit details'!$B$2143:$B$2144,$A1304,'Unit details'!$V$2143:$V$2144,$A1304&amp;" — "&amp;$B1304,'Unit details'!$H$2143:$H$2144,"Current")</x:f>
        <x:v>2</x:v>
      </x:c>
      <x:c r="J1304" s="14" t="n">
        <x:f>SUMIFS('Unit details'!$Y$2143:$Y$2144,'Unit details'!$B$2143:$B$2144,$A1304,'Unit details'!$V$2143:$V$2144,$A1304&amp;" — "&amp;$B1304,'Unit details'!$H$2143:$H$2144,"Future")</x:f>
        <x:v>0</x:v>
      </x:c>
      <x:c r="K1304" s="14" t="n">
        <x:f>COUNTIFS('Unit details'!$B$2143:$B$2144,$A1304,'Unit details'!$V$2143:$V$2144,$A1304&amp;" — "&amp;$B1304,'Unit details'!$H$2143:$H$2144,"Uncertain")</x:f>
        <x:v>0</x:v>
      </x:c>
      <x:c r="L1304" s="15" t="str">
        <x:v>Identified from current advertising; named scheme does not itself establish any exact number of vacant units. Further unit-specific sources are in Unit details.</x:v>
      </x:c>
      <x:c r="M1304" s="15" t="str">
        <x:v>https://www.zoopla.co.uk/to-rent/commercial/details/73603404/</x:v>
      </x:c>
      <x:c r="N1304" s="15" t="str">
        <x:v>https://www.rightmove.co.uk/properties/761087186718129#/?channel=COM_LET
https://www.zoopla.co.uk/to-rent/commercial/details/72420249/</x:v>
      </x:c>
    </x:row>
    <x:row r="1305" ht="49" customHeight="1">
      <x:c r="A1305" s="15" t="str">
        <x:v>Welwyn Garden City</x:v>
      </x:c>
      <x:c r="B1305" s="15" t="str">
        <x:v>Edge Business Park</x:v>
      </x:c>
      <x:c r="C1305" s="15" t="str">
        <x:v>Welwyn Garden City</x:v>
      </x:c>
      <x:c r="D1305" s="14" t="n">
        <x:v>51505</x:v>
      </x:c>
      <x:c r="E1305" s="30" t="str">
        <x:v>Town</x:v>
      </x:c>
      <x:c r="F1305" s="30" t="str">
        <x:v>Estate / grouped industrial area</x:v>
      </x:c>
      <x:c r="G1305" s="14" t="n">
        <x:f>COUNTIFS('Unit details'!$B$2145:$B$2146,$A1305,'Unit details'!$V$2145:$V$2146,$A1305&amp;" — "&amp;$B1305,'Unit details'!$H$2145:$H$2146,"Current",'Unit details'!$E$2145:$E$2146,"Town")</x:f>
        <x:v>2</x:v>
      </x:c>
      <x:c r="H1305" s="14" t="n">
        <x:f>COUNTIFS('Unit details'!$B$2145:$B$2146,$A1305,'Unit details'!$V$2145:$V$2146,$A1305&amp;" — "&amp;$B1305,'Unit details'!$H$2145:$H$2146,"Current",'Unit details'!$E$2145:$E$2146,"Nearby")</x:f>
        <x:v>0</x:v>
      </x:c>
      <x:c r="I1305" s="14" t="n">
        <x:f>COUNTIFS('Unit details'!$B$2145:$B$2146,$A1305,'Unit details'!$V$2145:$V$2146,$A1305&amp;" — "&amp;$B1305,'Unit details'!$H$2145:$H$2146,"Current")</x:f>
        <x:v>2</x:v>
      </x:c>
      <x:c r="J1305" s="14" t="n">
        <x:f>SUMIFS('Unit details'!$Y$2145:$Y$2146,'Unit details'!$B$2145:$B$2146,$A1305,'Unit details'!$V$2145:$V$2146,$A1305&amp;" — "&amp;$B1305,'Unit details'!$H$2145:$H$2146,"Future")</x:f>
        <x:v>0</x:v>
      </x:c>
      <x:c r="K1305" s="14" t="n">
        <x:f>COUNTIFS('Unit details'!$B$2145:$B$2146,$A1305,'Unit details'!$V$2145:$V$2146,$A1305&amp;" — "&amp;$B1305,'Unit details'!$H$2145:$H$2146,"Uncertain")</x:f>
        <x:v>0</x:v>
      </x:c>
      <x:c r="L1305" s="15" t="str">
        <x:v>Identified from current advertising; named scheme does not itself establish any exact number of vacant units. Further unit-specific sources are in Unit details.</x:v>
      </x:c>
      <x:c r="M1305" s="15" t="str">
        <x:v>https://www.zoopla.co.uk/to-rent/commercial/details/73302613/</x:v>
      </x:c>
      <x:c r="N1305" s="15" t="str">
        <x:v>https://www.rightmove.co.uk/properties/759310498610000#/?channel=COM_LET
https://www.zoopla.co.uk/to-rent/commercial/details/72277585/</x:v>
      </x:c>
    </x:row>
    <x:row r="1306" ht="42" customHeight="1">
      <x:c r="A1306" s="15" t="str">
        <x:v>Welwyn Garden City</x:v>
      </x:c>
      <x:c r="B1306" s="15" t="str">
        <x:v>Martinfield Business Centre</x:v>
      </x:c>
      <x:c r="C1306" s="15" t="str">
        <x:v>Welwyn Garden City</x:v>
      </x:c>
      <x:c r="D1306" s="14" t="n">
        <x:v>51505</x:v>
      </x:c>
      <x:c r="E1306" s="30" t="str">
        <x:v>Town</x:v>
      </x:c>
      <x:c r="F1306" s="30" t="str">
        <x:v>Estate / grouped industrial area</x:v>
      </x:c>
      <x:c r="G1306" s="14" t="n">
        <x:f>COUNTIFS('Unit details'!$B$2147:$B$2147,$A1306,'Unit details'!$V$2147:$V$2147,$A1306&amp;" — "&amp;$B1306,'Unit details'!$H$2147:$H$2147,"Current",'Unit details'!$E$2147:$E$2147,"Town")</x:f>
        <x:v>1</x:v>
      </x:c>
      <x:c r="H1306" s="14" t="n">
        <x:f>COUNTIFS('Unit details'!$B$2147:$B$2147,$A1306,'Unit details'!$V$2147:$V$2147,$A1306&amp;" — "&amp;$B1306,'Unit details'!$H$2147:$H$2147,"Current",'Unit details'!$E$2147:$E$2147,"Nearby")</x:f>
        <x:v>0</x:v>
      </x:c>
      <x:c r="I1306" s="14" t="n">
        <x:f>COUNTIFS('Unit details'!$B$2147:$B$2147,$A1306,'Unit details'!$V$2147:$V$2147,$A1306&amp;" — "&amp;$B1306,'Unit details'!$H$2147:$H$2147,"Current")</x:f>
        <x:v>1</x:v>
      </x:c>
      <x:c r="J1306" s="14" t="n">
        <x:f>SUMIFS('Unit details'!$Y$2147:$Y$2147,'Unit details'!$B$2147:$B$2147,$A1306,'Unit details'!$V$2147:$V$2147,$A1306&amp;" — "&amp;$B1306,'Unit details'!$H$2147:$H$2147,"Future")</x:f>
        <x:v>0</x:v>
      </x:c>
      <x:c r="K1306" s="14" t="n">
        <x:f>COUNTIFS('Unit details'!$B$2147:$B$2147,$A1306,'Unit details'!$V$2147:$V$2147,$A1306&amp;" — "&amp;$B1306,'Unit details'!$H$2147:$H$2147,"Uncertain")</x:f>
        <x:v>0</x:v>
      </x:c>
      <x:c r="L1306" s="15" t="str">
        <x:v>Identified from current advertising; named scheme does not itself establish any exact number of vacant units.</x:v>
      </x:c>
      <x:c r="M1306" s="15" t="str">
        <x:v>https://www.zoopla.co.uk/to-rent/commercial/details/73514250/</x:v>
      </x:c>
      <x:c r="N1306" s="15" t="str">
        <x:v>https://www.rightmove.co.uk/properties/773391200726752#/?channel=COM_LET</x:v>
      </x:c>
    </x:row>
    <x:row r="1307" ht="42" customHeight="1">
      <x:c r="A1307" s="15" t="str">
        <x:v>Welwyn Garden City</x:v>
      </x:c>
      <x:c r="B1307" s="15" t="str">
        <x:v>Nortons Business Park</x:v>
      </x:c>
      <x:c r="C1307" s="15" t="str">
        <x:v>Welwyn Garden City</x:v>
      </x:c>
      <x:c r="D1307" s="14" t="n">
        <x:v>51505</x:v>
      </x:c>
      <x:c r="E1307" s="30" t="str">
        <x:v>Town</x:v>
      </x:c>
      <x:c r="F1307" s="30" t="str">
        <x:v>Estate / grouped industrial area</x:v>
      </x:c>
      <x:c r="G1307" s="14" t="n">
        <x:f>COUNTIFS('Unit details'!$B$4039:$B$4039,$A1307,'Unit details'!$V$4039:$V$4039,$A1307&amp;" — "&amp;$B1307,'Unit details'!$H$4039:$H$4039,"Current",'Unit details'!$E$4039:$E$4039,"Town")</x:f>
        <x:v>0</x:v>
      </x:c>
      <x:c r="H1307" s="14" t="n">
        <x:f>COUNTIFS('Unit details'!$B$4039:$B$4039,$A1307,'Unit details'!$V$4039:$V$4039,$A1307&amp;" — "&amp;$B1307,'Unit details'!$H$4039:$H$4039,"Current",'Unit details'!$E$4039:$E$4039,"Nearby")</x:f>
        <x:v>0</x:v>
      </x:c>
      <x:c r="I1307" s="14" t="n">
        <x:f>COUNTIFS('Unit details'!$B$4039:$B$4039,$A1307,'Unit details'!$V$4039:$V$4039,$A1307&amp;" — "&amp;$B1307,'Unit details'!$H$4039:$H$4039,"Current")</x:f>
        <x:v>0</x:v>
      </x:c>
      <x:c r="J1307" s="14" t="n">
        <x:f>SUMIFS('Unit details'!$Y$4039:$Y$4039,'Unit details'!$B$4039:$B$4039,$A1307,'Unit details'!$V$4039:$V$4039,$A1307&amp;" — "&amp;$B1307,'Unit details'!$H$4039:$H$4039,"Future")</x:f>
        <x:v>0</x:v>
      </x:c>
      <x:c r="K1307" s="14" t="n">
        <x:f>COUNTIFS('Unit details'!$B$4039:$B$4039,$A1307,'Unit details'!$V$4039:$V$4039,$A1307&amp;" — "&amp;$B1307,'Unit details'!$H$4039:$H$4039,"Uncertain")</x:f>
        <x:v>0</x:v>
      </x:c>
      <x:c r="L1307" s="15" t="str">
        <x:v>Identified from current advertising; named scheme does not itself establish any exact number of vacant units.</x:v>
      </x:c>
      <x:c r="M1307" s="15" t="str">
        <x:v>https://stimpsons.co.uk/property/375843/</x:v>
      </x:c>
      <x:c r="N1307" s="15" t="str"/>
    </x:row>
    <x:row r="1308" ht="42" customHeight="1">
      <x:c r="A1308" s="15" t="str">
        <x:v>Welwyn Garden City</x:v>
      </x:c>
      <x:c r="B1308" s="15" t="str">
        <x:v>Standalone / estate not named</x:v>
      </x:c>
      <x:c r="C1308" s="15" t="str">
        <x:v>Welwyn Garden City</x:v>
      </x:c>
      <x:c r="D1308" s="14" t="n">
        <x:v>51505</x:v>
      </x:c>
      <x:c r="E1308" s="30" t="str">
        <x:v>Town</x:v>
      </x:c>
      <x:c r="F1308" s="30" t="str">
        <x:v>Standalone / other premises</x:v>
      </x:c>
      <x:c r="G1308" s="14" t="n">
        <x:f>COUNTIFS('Unit details'!$B$2148:$B$2166,$A1308,'Unit details'!$V$2148:$V$2166,$A1308&amp;" — "&amp;$B1308,'Unit details'!$H$2148:$H$2166,"Current",'Unit details'!$E$2148:$E$2166,"Town")</x:f>
        <x:v>18</x:v>
      </x:c>
      <x:c r="H1308" s="14" t="n">
        <x:f>COUNTIFS('Unit details'!$B$2148:$B$2166,$A1308,'Unit details'!$V$2148:$V$2166,$A1308&amp;" — "&amp;$B1308,'Unit details'!$H$2148:$H$2166,"Current",'Unit details'!$E$2148:$E$2166,"Nearby")</x:f>
        <x:v>0</x:v>
      </x:c>
      <x:c r="I1308" s="14" t="n">
        <x:f>COUNTIFS('Unit details'!$B$2148:$B$2166,$A1308,'Unit details'!$V$2148:$V$2166,$A1308&amp;" — "&amp;$B1308,'Unit details'!$H$2148:$H$2166,"Current")</x:f>
        <x:v>18</x:v>
      </x:c>
      <x:c r="J1308" s="14" t="n">
        <x:f>SUMIFS('Unit details'!$Y$2148:$Y$2166,'Unit details'!$B$2148:$B$2166,$A1308,'Unit details'!$V$2148:$V$2166,$A1308&amp;" — "&amp;$B1308,'Unit details'!$H$2148:$H$2166,"Future")</x:f>
        <x:v>0</x:v>
      </x:c>
      <x:c r="K1308" s="14" t="n">
        <x:f>COUNTIFS('Unit details'!$B$2148:$B$2166,$A1308,'Unit details'!$V$2148:$V$2166,$A1308&amp;" — "&amp;$B1308,'Unit details'!$H$2148:$H$2166,"Uncertain")</x:f>
        <x:v>1</x:v>
      </x:c>
      <x:c r="L1308" s="15" t="str">
        <x:v>Identified from marketing. Estate inventory is a minimum of evidenced named areas, not a council stock census. Further unit-specific sources are in Unit details.</x:v>
      </x:c>
      <x:c r="M1308" s="15" t="str">
        <x:v>https://www.zoopla.co.uk/to-rent/commercial/details/72910958/</x:v>
      </x:c>
      <x:c r="N1308" s="15" t="str">
        <x:v>https://www.zoopla.co.uk/to-rent/commercial/details/65352490/
https://www.zoopla.co.uk/to-rent/commercial/details/72479023/</x:v>
      </x:c>
    </x:row>
    <x:row r="1309" ht="42" customHeight="1">
      <x:c r="A1309" s="15" t="str">
        <x:v>Welwyn Garden City</x:v>
      </x:c>
      <x:c r="B1309" s="15" t="str">
        <x:v>Standalone: 11 South Mundells, Welwyn Garden City, Hertfordshire AL7</x:v>
      </x:c>
      <x:c r="C1309" s="15" t="str">
        <x:v>Welwyn Garden City</x:v>
      </x:c>
      <x:c r="D1309" s="14" t="n">
        <x:v>51505</x:v>
      </x:c>
      <x:c r="E1309" s="30" t="str">
        <x:v>Town</x:v>
      </x:c>
      <x:c r="F1309" s="30" t="str">
        <x:v>Standalone / other premises</x:v>
      </x:c>
      <x:c r="G1309" s="14" t="n">
        <x:f>COUNTIFS('Unit details'!$B$4039:$B$4039,$A1309,'Unit details'!$V$4039:$V$4039,$A1309&amp;" — "&amp;$B1309,'Unit details'!$H$4039:$H$4039,"Current",'Unit details'!$E$4039:$E$4039,"Town")</x:f>
        <x:v>0</x:v>
      </x:c>
      <x:c r="H1309" s="14" t="n">
        <x:f>COUNTIFS('Unit details'!$B$4039:$B$4039,$A1309,'Unit details'!$V$4039:$V$4039,$A1309&amp;" — "&amp;$B1309,'Unit details'!$H$4039:$H$4039,"Current",'Unit details'!$E$4039:$E$4039,"Nearby")</x:f>
        <x:v>0</x:v>
      </x:c>
      <x:c r="I1309" s="14" t="n">
        <x:f>COUNTIFS('Unit details'!$B$4039:$B$4039,$A1309,'Unit details'!$V$4039:$V$4039,$A1309&amp;" — "&amp;$B1309,'Unit details'!$H$4039:$H$4039,"Current")</x:f>
        <x:v>0</x:v>
      </x:c>
      <x:c r="J1309" s="14" t="n">
        <x:f>SUMIFS('Unit details'!$Y$4039:$Y$4039,'Unit details'!$B$4039:$B$4039,$A1309,'Unit details'!$V$4039:$V$4039,$A1309&amp;" — "&amp;$B1309,'Unit details'!$H$4039:$H$4039,"Future")</x:f>
        <x:v>0</x:v>
      </x:c>
      <x:c r="K1309" s="14" t="n">
        <x:f>COUNTIFS('Unit details'!$B$4039:$B$4039,$A1309,'Unit details'!$V$4039:$V$4039,$A1309&amp;" — "&amp;$B1309,'Unit details'!$H$4039:$H$4039,"Uncertain")</x:f>
        <x:v>0</x:v>
      </x:c>
      <x:c r="L1309" s="15" t="str">
        <x:v>Identified from current advertising; named scheme does not itself establish any exact number of vacant units. Further unit-specific sources are in Unit details.</x:v>
      </x:c>
      <x:c r="M1309" s="15" t="str">
        <x:v>https://www.zoopla.co.uk/to-rent/commercial/details/72910958/</x:v>
      </x:c>
      <x:c r="N1309" s="15" t="str">
        <x:v>https://www.zoopla.co.uk/to-rent/commercial/details/65352490/
https://www.zoopla.co.uk/to-rent/commercial/details/72479023/</x:v>
      </x:c>
    </x:row>
    <x:row r="1310" ht="42" customHeight="1">
      <x:c r="A1310" s="15" t="str">
        <x:v>Welwyn Garden City</x:v>
      </x:c>
      <x:c r="B1310" s="15" t="str">
        <x:v>Standalone: 12 Little Ridge, Welwyn Garden City, AL7 2BH</x:v>
      </x:c>
      <x:c r="C1310" s="15" t="str">
        <x:v>Welwyn Garden City</x:v>
      </x:c>
      <x:c r="D1310" s="14" t="n">
        <x:v>51505</x:v>
      </x:c>
      <x:c r="E1310" s="30" t="str">
        <x:v>Town</x:v>
      </x:c>
      <x:c r="F1310" s="30" t="str">
        <x:v>Standalone / other premises</x:v>
      </x:c>
      <x:c r="G1310" s="14" t="n">
        <x:f>COUNTIFS('Unit details'!$B$4039:$B$4039,$A1310,'Unit details'!$V$4039:$V$4039,$A1310&amp;" — "&amp;$B1310,'Unit details'!$H$4039:$H$4039,"Current",'Unit details'!$E$4039:$E$4039,"Town")</x:f>
        <x:v>0</x:v>
      </x:c>
      <x:c r="H1310" s="14" t="n">
        <x:f>COUNTIFS('Unit details'!$B$4039:$B$4039,$A1310,'Unit details'!$V$4039:$V$4039,$A1310&amp;" — "&amp;$B1310,'Unit details'!$H$4039:$H$4039,"Current",'Unit details'!$E$4039:$E$4039,"Nearby")</x:f>
        <x:v>0</x:v>
      </x:c>
      <x:c r="I1310" s="14" t="n">
        <x:f>COUNTIFS('Unit details'!$B$4039:$B$4039,$A1310,'Unit details'!$V$4039:$V$4039,$A1310&amp;" — "&amp;$B1310,'Unit details'!$H$4039:$H$4039,"Current")</x:f>
        <x:v>0</x:v>
      </x:c>
      <x:c r="J1310" s="14" t="n">
        <x:f>SUMIFS('Unit details'!$Y$4039:$Y$4039,'Unit details'!$B$4039:$B$4039,$A1310,'Unit details'!$V$4039:$V$4039,$A1310&amp;" — "&amp;$B1310,'Unit details'!$H$4039:$H$4039,"Future")</x:f>
        <x:v>0</x:v>
      </x:c>
      <x:c r="K1310" s="14" t="n">
        <x:f>COUNTIFS('Unit details'!$B$4039:$B$4039,$A1310,'Unit details'!$V$4039:$V$4039,$A1310&amp;" — "&amp;$B1310,'Unit details'!$H$4039:$H$4039,"Uncertain")</x:f>
        <x:v>0</x:v>
      </x:c>
      <x:c r="L1310" s="15" t="str">
        <x:v>Identified from current advertising; named scheme does not itself establish any exact number of vacant units.</x:v>
      </x:c>
      <x:c r="M1310" s="15" t="str">
        <x:v>https://www.rightmove.co.uk/properties/775252584674833#/?channel=COM_LET</x:v>
      </x:c>
      <x:c r="N1310" s="15" t="str"/>
    </x:row>
    <x:row r="1311" ht="62" customHeight="1">
      <x:c r="A1311" s="15" t="str">
        <x:v>Welwyn Garden City</x:v>
      </x:c>
      <x:c r="B1311" s="15" t="str">
        <x:v>Standalone: 3 Little Ridge, Welwyn Garden City, AL7 2BH</x:v>
      </x:c>
      <x:c r="C1311" s="15" t="str">
        <x:v>Welwyn Garden City</x:v>
      </x:c>
      <x:c r="D1311" s="14" t="n">
        <x:v>51505</x:v>
      </x:c>
      <x:c r="E1311" s="30" t="str">
        <x:v>Town</x:v>
      </x:c>
      <x:c r="F1311" s="30" t="str">
        <x:v>Standalone / other premises</x:v>
      </x:c>
      <x:c r="G1311" s="14" t="n">
        <x:f>COUNTIFS('Unit details'!$B$4039:$B$4039,$A1311,'Unit details'!$V$4039:$V$4039,$A1311&amp;" — "&amp;$B1311,'Unit details'!$H$4039:$H$4039,"Current",'Unit details'!$E$4039:$E$4039,"Town")</x:f>
        <x:v>0</x:v>
      </x:c>
      <x:c r="H1311" s="14" t="n">
        <x:f>COUNTIFS('Unit details'!$B$4039:$B$4039,$A1311,'Unit details'!$V$4039:$V$4039,$A1311&amp;" — "&amp;$B1311,'Unit details'!$H$4039:$H$4039,"Current",'Unit details'!$E$4039:$E$4039,"Nearby")</x:f>
        <x:v>0</x:v>
      </x:c>
      <x:c r="I1311" s="14" t="n">
        <x:f>COUNTIFS('Unit details'!$B$4039:$B$4039,$A1311,'Unit details'!$V$4039:$V$4039,$A1311&amp;" — "&amp;$B1311,'Unit details'!$H$4039:$H$4039,"Current")</x:f>
        <x:v>0</x:v>
      </x:c>
      <x:c r="J1311" s="14" t="n">
        <x:f>SUMIFS('Unit details'!$Y$4039:$Y$4039,'Unit details'!$B$4039:$B$4039,$A1311,'Unit details'!$V$4039:$V$4039,$A1311&amp;" — "&amp;$B1311,'Unit details'!$H$4039:$H$4039,"Future")</x:f>
        <x:v>0</x:v>
      </x:c>
      <x:c r="K1311" s="14" t="n">
        <x:f>COUNTIFS('Unit details'!$B$4039:$B$4039,$A1311,'Unit details'!$V$4039:$V$4039,$A1311&amp;" — "&amp;$B1311,'Unit details'!$H$4039:$H$4039,"Uncertain")</x:f>
        <x:v>0</x:v>
      </x:c>
      <x:c r="L1311" s="15" t="str">
        <x:v>Identified from current advertising; named scheme does not itself establish any exact number of vacant units.</x:v>
      </x:c>
      <x:c r="M1311" s="15" t="str">
        <x:v>https://www.zoopla.co.uk/to-rent/commercial/details/74493070/</x:v>
      </x:c>
      <x:c r="N1311" s="15" t="str">
        <x:v>https://www.rightmove.co.uk/properties/782123177515281#/?channel=COM_LET
https://www.rightmove.co.uk/properties/779746758262944#/?channel=COM_LET</x:v>
      </x:c>
    </x:row>
    <x:row r="1312" ht="42" customHeight="1">
      <x:c r="A1312" s="15" t="str">
        <x:v>Welwyn Garden City</x:v>
      </x:c>
      <x:c r="B1312" s="15" t="str">
        <x:v>Standalone: 30 Burrowfield, Welwyn Garden City AL7</x:v>
      </x:c>
      <x:c r="C1312" s="15" t="str">
        <x:v>Welwyn Garden City</x:v>
      </x:c>
      <x:c r="D1312" s="14" t="n">
        <x:v>51505</x:v>
      </x:c>
      <x:c r="E1312" s="30" t="str">
        <x:v>Town</x:v>
      </x:c>
      <x:c r="F1312" s="30" t="str">
        <x:v>Standalone / other premises</x:v>
      </x:c>
      <x:c r="G1312" s="14" t="n">
        <x:f>COUNTIFS('Unit details'!$B$4039:$B$4039,$A1312,'Unit details'!$V$4039:$V$4039,$A1312&amp;" — "&amp;$B1312,'Unit details'!$H$4039:$H$4039,"Current",'Unit details'!$E$4039:$E$4039,"Town")</x:f>
        <x:v>0</x:v>
      </x:c>
      <x:c r="H1312" s="14" t="n">
        <x:f>COUNTIFS('Unit details'!$B$4039:$B$4039,$A1312,'Unit details'!$V$4039:$V$4039,$A1312&amp;" — "&amp;$B1312,'Unit details'!$H$4039:$H$4039,"Current",'Unit details'!$E$4039:$E$4039,"Nearby")</x:f>
        <x:v>0</x:v>
      </x:c>
      <x:c r="I1312" s="14" t="n">
        <x:f>COUNTIFS('Unit details'!$B$4039:$B$4039,$A1312,'Unit details'!$V$4039:$V$4039,$A1312&amp;" — "&amp;$B1312,'Unit details'!$H$4039:$H$4039,"Current")</x:f>
        <x:v>0</x:v>
      </x:c>
      <x:c r="J1312" s="14" t="n">
        <x:f>SUMIFS('Unit details'!$Y$4039:$Y$4039,'Unit details'!$B$4039:$B$4039,$A1312,'Unit details'!$V$4039:$V$4039,$A1312&amp;" — "&amp;$B1312,'Unit details'!$H$4039:$H$4039,"Future")</x:f>
        <x:v>0</x:v>
      </x:c>
      <x:c r="K1312" s="14" t="n">
        <x:f>COUNTIFS('Unit details'!$B$4039:$B$4039,$A1312,'Unit details'!$V$4039:$V$4039,$A1312&amp;" — "&amp;$B1312,'Unit details'!$H$4039:$H$4039,"Uncertain")</x:f>
        <x:v>0</x:v>
      </x:c>
      <x:c r="L1312" s="15" t="str">
        <x:v>Identified from current advertising; named scheme does not itself establish any exact number of vacant units.</x:v>
      </x:c>
      <x:c r="M1312" s="15" t="str">
        <x:v>https://www.zoopla.co.uk/to-rent/commercial/details/74668769/</x:v>
      </x:c>
      <x:c r="N1312" s="15" t="str"/>
    </x:row>
    <x:row r="1313" ht="42" customHeight="1">
      <x:c r="A1313" s="15" t="str">
        <x:v>Welwyn Garden City</x:v>
      </x:c>
      <x:c r="B1313" s="15" t="str">
        <x:v>Standalone: 7 Alders Court, Watchmead, Welwyn Garden City, Hertfordshire, AL7 1LT</x:v>
      </x:c>
      <x:c r="C1313" s="15" t="str">
        <x:v>Welwyn Garden City</x:v>
      </x:c>
      <x:c r="D1313" s="14" t="n">
        <x:v>51505</x:v>
      </x:c>
      <x:c r="E1313" s="30" t="str">
        <x:v>Town</x:v>
      </x:c>
      <x:c r="F1313" s="30" t="str">
        <x:v>Standalone / other premises</x:v>
      </x:c>
      <x:c r="G1313" s="14" t="n">
        <x:f>COUNTIFS('Unit details'!$B$4039:$B$4039,$A1313,'Unit details'!$V$4039:$V$4039,$A1313&amp;" — "&amp;$B1313,'Unit details'!$H$4039:$H$4039,"Current",'Unit details'!$E$4039:$E$4039,"Town")</x:f>
        <x:v>0</x:v>
      </x:c>
      <x:c r="H1313" s="14" t="n">
        <x:f>COUNTIFS('Unit details'!$B$4039:$B$4039,$A1313,'Unit details'!$V$4039:$V$4039,$A1313&amp;" — "&amp;$B1313,'Unit details'!$H$4039:$H$4039,"Current",'Unit details'!$E$4039:$E$4039,"Nearby")</x:f>
        <x:v>0</x:v>
      </x:c>
      <x:c r="I1313" s="14" t="n">
        <x:f>COUNTIFS('Unit details'!$B$4039:$B$4039,$A1313,'Unit details'!$V$4039:$V$4039,$A1313&amp;" — "&amp;$B1313,'Unit details'!$H$4039:$H$4039,"Current")</x:f>
        <x:v>0</x:v>
      </x:c>
      <x:c r="J1313" s="14" t="n">
        <x:f>SUMIFS('Unit details'!$Y$4039:$Y$4039,'Unit details'!$B$4039:$B$4039,$A1313,'Unit details'!$V$4039:$V$4039,$A1313&amp;" — "&amp;$B1313,'Unit details'!$H$4039:$H$4039,"Future")</x:f>
        <x:v>0</x:v>
      </x:c>
      <x:c r="K1313" s="14" t="n">
        <x:f>COUNTIFS('Unit details'!$B$4039:$B$4039,$A1313,'Unit details'!$V$4039:$V$4039,$A1313&amp;" — "&amp;$B1313,'Unit details'!$H$4039:$H$4039,"Uncertain")</x:f>
        <x:v>0</x:v>
      </x:c>
      <x:c r="L1313" s="15" t="str">
        <x:v>Identified from current advertising; named scheme does not itself establish any exact number of vacant units.</x:v>
      </x:c>
      <x:c r="M1313" s="15" t="str">
        <x:v>https://www.zoopla.co.uk/to-rent/commercial/details/74159289/</x:v>
      </x:c>
      <x:c r="N1313" s="15" t="str">
        <x:v>https://www.rightmove.co.uk/properties/773222490967265#/?channel=COM_LET</x:v>
      </x:c>
    </x:row>
    <x:row r="1314" ht="62" customHeight="1">
      <x:c r="A1314" s="15" t="str">
        <x:v>Welwyn Garden City</x:v>
      </x:c>
      <x:c r="B1314" s="15" t="str">
        <x:v>Standalone: 7 Little Ridge, Ridgeway, Welwyn Garden City, Hertfordshire, AL7 2BH</x:v>
      </x:c>
      <x:c r="C1314" s="15" t="str">
        <x:v>Welwyn Garden City</x:v>
      </x:c>
      <x:c r="D1314" s="14" t="n">
        <x:v>51505</x:v>
      </x:c>
      <x:c r="E1314" s="30" t="str">
        <x:v>Town</x:v>
      </x:c>
      <x:c r="F1314" s="30" t="str">
        <x:v>Standalone / other premises</x:v>
      </x:c>
      <x:c r="G1314" s="14" t="n">
        <x:f>COUNTIFS('Unit details'!$B$4039:$B$4039,$A1314,'Unit details'!$V$4039:$V$4039,$A1314&amp;" — "&amp;$B1314,'Unit details'!$H$4039:$H$4039,"Current",'Unit details'!$E$4039:$E$4039,"Town")</x:f>
        <x:v>0</x:v>
      </x:c>
      <x:c r="H1314" s="14" t="n">
        <x:f>COUNTIFS('Unit details'!$B$4039:$B$4039,$A1314,'Unit details'!$V$4039:$V$4039,$A1314&amp;" — "&amp;$B1314,'Unit details'!$H$4039:$H$4039,"Current",'Unit details'!$E$4039:$E$4039,"Nearby")</x:f>
        <x:v>0</x:v>
      </x:c>
      <x:c r="I1314" s="14" t="n">
        <x:f>COUNTIFS('Unit details'!$B$4039:$B$4039,$A1314,'Unit details'!$V$4039:$V$4039,$A1314&amp;" — "&amp;$B1314,'Unit details'!$H$4039:$H$4039,"Current")</x:f>
        <x:v>0</x:v>
      </x:c>
      <x:c r="J1314" s="14" t="n">
        <x:f>SUMIFS('Unit details'!$Y$4039:$Y$4039,'Unit details'!$B$4039:$B$4039,$A1314,'Unit details'!$V$4039:$V$4039,$A1314&amp;" — "&amp;$B1314,'Unit details'!$H$4039:$H$4039,"Future")</x:f>
        <x:v>0</x:v>
      </x:c>
      <x:c r="K1314" s="14" t="n">
        <x:f>COUNTIFS('Unit details'!$B$4039:$B$4039,$A1314,'Unit details'!$V$4039:$V$4039,$A1314&amp;" — "&amp;$B1314,'Unit details'!$H$4039:$H$4039,"Uncertain")</x:f>
        <x:v>0</x:v>
      </x:c>
      <x:c r="L1314" s="15" t="str">
        <x:v>Identified from current advertising; named scheme does not itself establish any exact number of vacant units.</x:v>
      </x:c>
      <x:c r="M1314" s="15" t="str">
        <x:v>https://www.zoopla.co.uk/to-rent/commercial/details/73410950/</x:v>
      </x:c>
      <x:c r="N1314" s="15" t="str">
        <x:v>https://www.rightmove.co.uk/properties/759309800197680#/?channel=COM_LET
https://www.rightmove.co.uk/properties/767061672999153#/?channel=COM_LET</x:v>
      </x:c>
    </x:row>
    <x:row r="1315" ht="42" customHeight="1">
      <x:c r="A1315" s="15" t="str">
        <x:v>Welwyn Garden City</x:v>
      </x:c>
      <x:c r="B1315" s="15" t="str">
        <x:v>Standalone: 8 Mundells Court, Welwyn Garden City, Hertfordshire AL7</x:v>
      </x:c>
      <x:c r="C1315" s="15" t="str">
        <x:v>Welwyn Garden City</x:v>
      </x:c>
      <x:c r="D1315" s="14" t="n">
        <x:v>51505</x:v>
      </x:c>
      <x:c r="E1315" s="30" t="str">
        <x:v>Town</x:v>
      </x:c>
      <x:c r="F1315" s="30" t="str">
        <x:v>Standalone / other premises</x:v>
      </x:c>
      <x:c r="G1315" s="14" t="n">
        <x:f>COUNTIFS('Unit details'!$B$4039:$B$4039,$A1315,'Unit details'!$V$4039:$V$4039,$A1315&amp;" — "&amp;$B1315,'Unit details'!$H$4039:$H$4039,"Current",'Unit details'!$E$4039:$E$4039,"Town")</x:f>
        <x:v>0</x:v>
      </x:c>
      <x:c r="H1315" s="14" t="n">
        <x:f>COUNTIFS('Unit details'!$B$4039:$B$4039,$A1315,'Unit details'!$V$4039:$V$4039,$A1315&amp;" — "&amp;$B1315,'Unit details'!$H$4039:$H$4039,"Current",'Unit details'!$E$4039:$E$4039,"Nearby")</x:f>
        <x:v>0</x:v>
      </x:c>
      <x:c r="I1315" s="14" t="n">
        <x:f>COUNTIFS('Unit details'!$B$4039:$B$4039,$A1315,'Unit details'!$V$4039:$V$4039,$A1315&amp;" — "&amp;$B1315,'Unit details'!$H$4039:$H$4039,"Current")</x:f>
        <x:v>0</x:v>
      </x:c>
      <x:c r="J1315" s="14" t="n">
        <x:f>SUMIFS('Unit details'!$Y$4039:$Y$4039,'Unit details'!$B$4039:$B$4039,$A1315,'Unit details'!$V$4039:$V$4039,$A1315&amp;" — "&amp;$B1315,'Unit details'!$H$4039:$H$4039,"Future")</x:f>
        <x:v>0</x:v>
      </x:c>
      <x:c r="K1315" s="14" t="n">
        <x:f>COUNTIFS('Unit details'!$B$4039:$B$4039,$A1315,'Unit details'!$V$4039:$V$4039,$A1315&amp;" — "&amp;$B1315,'Unit details'!$H$4039:$H$4039,"Uncertain")</x:f>
        <x:v>0</x:v>
      </x:c>
      <x:c r="L1315" s="15" t="str">
        <x:v>Identified from current advertising; named scheme does not itself establish any exact number of vacant units.</x:v>
      </x:c>
      <x:c r="M1315" s="15" t="str">
        <x:v>https://www.zoopla.co.uk/to-rent/commercial/details/68831334/</x:v>
      </x:c>
      <x:c r="N1315" s="15" t="str">
        <x:v>https://www.rightmove.co.uk/properties/759308564866688#/?channel=COM_LET</x:v>
      </x:c>
    </x:row>
    <x:row r="1316" ht="42" customHeight="1">
      <x:c r="A1316" s="15" t="str">
        <x:v>Welwyn Garden City</x:v>
      </x:c>
      <x:c r="B1316" s="15" t="str">
        <x:v>Standalone: 9 Mundells Court, Welwyn Garden City, Hertfordshire AL7</x:v>
      </x:c>
      <x:c r="C1316" s="15" t="str">
        <x:v>Welwyn Garden City</x:v>
      </x:c>
      <x:c r="D1316" s="14" t="n">
        <x:v>51505</x:v>
      </x:c>
      <x:c r="E1316" s="30" t="str">
        <x:v>Town</x:v>
      </x:c>
      <x:c r="F1316" s="30" t="str">
        <x:v>Standalone / other premises</x:v>
      </x:c>
      <x:c r="G1316" s="14" t="n">
        <x:f>COUNTIFS('Unit details'!$B$4039:$B$4039,$A1316,'Unit details'!$V$4039:$V$4039,$A1316&amp;" — "&amp;$B1316,'Unit details'!$H$4039:$H$4039,"Current",'Unit details'!$E$4039:$E$4039,"Town")</x:f>
        <x:v>0</x:v>
      </x:c>
      <x:c r="H1316" s="14" t="n">
        <x:f>COUNTIFS('Unit details'!$B$4039:$B$4039,$A1316,'Unit details'!$V$4039:$V$4039,$A1316&amp;" — "&amp;$B1316,'Unit details'!$H$4039:$H$4039,"Current",'Unit details'!$E$4039:$E$4039,"Nearby")</x:f>
        <x:v>0</x:v>
      </x:c>
      <x:c r="I1316" s="14" t="n">
        <x:f>COUNTIFS('Unit details'!$B$4039:$B$4039,$A1316,'Unit details'!$V$4039:$V$4039,$A1316&amp;" — "&amp;$B1316,'Unit details'!$H$4039:$H$4039,"Current")</x:f>
        <x:v>0</x:v>
      </x:c>
      <x:c r="J1316" s="14" t="n">
        <x:f>SUMIFS('Unit details'!$Y$4039:$Y$4039,'Unit details'!$B$4039:$B$4039,$A1316,'Unit details'!$V$4039:$V$4039,$A1316&amp;" — "&amp;$B1316,'Unit details'!$H$4039:$H$4039,"Future")</x:f>
        <x:v>0</x:v>
      </x:c>
      <x:c r="K1316" s="14" t="n">
        <x:f>COUNTIFS('Unit details'!$B$4039:$B$4039,$A1316,'Unit details'!$V$4039:$V$4039,$A1316&amp;" — "&amp;$B1316,'Unit details'!$H$4039:$H$4039,"Uncertain")</x:f>
        <x:v>0</x:v>
      </x:c>
      <x:c r="L1316" s="15" t="str">
        <x:v>Identified from current advertising; named scheme does not itself establish any exact number of vacant units.</x:v>
      </x:c>
      <x:c r="M1316" s="15" t="str">
        <x:v>https://www.zoopla.co.uk/to-rent/commercial/details/72234649/</x:v>
      </x:c>
      <x:c r="N1316" s="15" t="str">
        <x:v>https://www.rightmove.co.uk/properties/759309865207361#/?channel=COM_LET</x:v>
      </x:c>
    </x:row>
    <x:row r="1317" ht="42" customHeight="1">
      <x:c r="A1317" s="15" t="str">
        <x:v>Welwyn Garden City</x:v>
      </x:c>
      <x:c r="B1317" s="15" t="str">
        <x:v>Standalone: Douglas Tilbe House, Hall Grove, Welwyn Garden City, AL7 4PH</x:v>
      </x:c>
      <x:c r="C1317" s="15" t="str">
        <x:v>Welwyn Garden City</x:v>
      </x:c>
      <x:c r="D1317" s="14" t="n">
        <x:v>51505</x:v>
      </x:c>
      <x:c r="E1317" s="30" t="str">
        <x:v>Town</x:v>
      </x:c>
      <x:c r="F1317" s="30" t="str">
        <x:v>Standalone / other premises</x:v>
      </x:c>
      <x:c r="G1317" s="14" t="n">
        <x:f>COUNTIFS('Unit details'!$B$4039:$B$4039,$A1317,'Unit details'!$V$4039:$V$4039,$A1317&amp;" — "&amp;$B1317,'Unit details'!$H$4039:$H$4039,"Current",'Unit details'!$E$4039:$E$4039,"Town")</x:f>
        <x:v>0</x:v>
      </x:c>
      <x:c r="H1317" s="14" t="n">
        <x:f>COUNTIFS('Unit details'!$B$4039:$B$4039,$A1317,'Unit details'!$V$4039:$V$4039,$A1317&amp;" — "&amp;$B1317,'Unit details'!$H$4039:$H$4039,"Current",'Unit details'!$E$4039:$E$4039,"Nearby")</x:f>
        <x:v>0</x:v>
      </x:c>
      <x:c r="I1317" s="14" t="n">
        <x:f>COUNTIFS('Unit details'!$B$4039:$B$4039,$A1317,'Unit details'!$V$4039:$V$4039,$A1317&amp;" — "&amp;$B1317,'Unit details'!$H$4039:$H$4039,"Current")</x:f>
        <x:v>0</x:v>
      </x:c>
      <x:c r="J1317" s="14" t="n">
        <x:f>SUMIFS('Unit details'!$Y$4039:$Y$4039,'Unit details'!$B$4039:$B$4039,$A1317,'Unit details'!$V$4039:$V$4039,$A1317&amp;" — "&amp;$B1317,'Unit details'!$H$4039:$H$4039,"Future")</x:f>
        <x:v>0</x:v>
      </x:c>
      <x:c r="K1317" s="14" t="n">
        <x:f>COUNTIFS('Unit details'!$B$4039:$B$4039,$A1317,'Unit details'!$V$4039:$V$4039,$A1317&amp;" — "&amp;$B1317,'Unit details'!$H$4039:$H$4039,"Uncertain")</x:f>
        <x:v>0</x:v>
      </x:c>
      <x:c r="L1317" s="15" t="str">
        <x:v>Identified from current advertising; named scheme does not itself establish any exact number of vacant units.</x:v>
      </x:c>
      <x:c r="M1317" s="15" t="str">
        <x:v>https://www.rightmove.co.uk/properties/772126714505281#/?channel=COM_LET</x:v>
      </x:c>
      <x:c r="N1317" s="15" t="str"/>
    </x:row>
    <x:row r="1318" ht="62" customHeight="1">
      <x:c r="A1318" s="15" t="str">
        <x:v>Welwyn Garden City</x:v>
      </x:c>
      <x:c r="B1318" s="15" t="str">
        <x:v>Standalone: Unit 10 Bridgegate Centre, Welwyn Garden City, Hertfordshire AL7</x:v>
      </x:c>
      <x:c r="C1318" s="15" t="str">
        <x:v>Welwyn Garden City</x:v>
      </x:c>
      <x:c r="D1318" s="14" t="n">
        <x:v>51505</x:v>
      </x:c>
      <x:c r="E1318" s="30" t="str">
        <x:v>Town</x:v>
      </x:c>
      <x:c r="F1318" s="30" t="str">
        <x:v>Standalone / other premises</x:v>
      </x:c>
      <x:c r="G1318" s="14" t="n">
        <x:f>COUNTIFS('Unit details'!$B$4039:$B$4039,$A1318,'Unit details'!$V$4039:$V$4039,$A1318&amp;" — "&amp;$B1318,'Unit details'!$H$4039:$H$4039,"Current",'Unit details'!$E$4039:$E$4039,"Town")</x:f>
        <x:v>0</x:v>
      </x:c>
      <x:c r="H1318" s="14" t="n">
        <x:f>COUNTIFS('Unit details'!$B$4039:$B$4039,$A1318,'Unit details'!$V$4039:$V$4039,$A1318&amp;" — "&amp;$B1318,'Unit details'!$H$4039:$H$4039,"Current",'Unit details'!$E$4039:$E$4039,"Nearby")</x:f>
        <x:v>0</x:v>
      </x:c>
      <x:c r="I1318" s="14" t="n">
        <x:f>COUNTIFS('Unit details'!$B$4039:$B$4039,$A1318,'Unit details'!$V$4039:$V$4039,$A1318&amp;" — "&amp;$B1318,'Unit details'!$H$4039:$H$4039,"Current")</x:f>
        <x:v>0</x:v>
      </x:c>
      <x:c r="J1318" s="14" t="n">
        <x:f>SUMIFS('Unit details'!$Y$4039:$Y$4039,'Unit details'!$B$4039:$B$4039,$A1318,'Unit details'!$V$4039:$V$4039,$A1318&amp;" — "&amp;$B1318,'Unit details'!$H$4039:$H$4039,"Future")</x:f>
        <x:v>0</x:v>
      </x:c>
      <x:c r="K1318" s="14" t="n">
        <x:f>COUNTIFS('Unit details'!$B$4039:$B$4039,$A1318,'Unit details'!$V$4039:$V$4039,$A1318&amp;" — "&amp;$B1318,'Unit details'!$H$4039:$H$4039,"Uncertain")</x:f>
        <x:v>0</x:v>
      </x:c>
      <x:c r="L1318" s="15" t="str">
        <x:v>Identified from current advertising; named scheme does not itself establish any exact number of vacant units.</x:v>
      </x:c>
      <x:c r="M1318" s="15" t="str">
        <x:v>https://www.zoopla.co.uk/to-rent/commercial/details/68836936/</x:v>
      </x:c>
      <x:c r="N1318" s="15" t="str">
        <x:v>https://www.rightmove.co.uk/properties/759308770422193#/?channel=COM_LET
https://www.rightmove.co.uk/properties/771095827859137#/?channel=COM_LET</x:v>
      </x:c>
    </x:row>
    <x:row r="1319" ht="42" customHeight="1">
      <x:c r="A1319" s="15" t="str">
        <x:v>Welwyn Garden City</x:v>
      </x:c>
      <x:c r="B1319" s="15" t="str">
        <x:v>Standalone: Unit 10 The Point, Swallowfields, Welwyn Garden City, Hertfordshire AL7</x:v>
      </x:c>
      <x:c r="C1319" s="15" t="str">
        <x:v>Welwyn Garden City</x:v>
      </x:c>
      <x:c r="D1319" s="14" t="n">
        <x:v>51505</x:v>
      </x:c>
      <x:c r="E1319" s="30" t="str">
        <x:v>Town</x:v>
      </x:c>
      <x:c r="F1319" s="30" t="str">
        <x:v>Standalone / other premises</x:v>
      </x:c>
      <x:c r="G1319" s="14" t="n">
        <x:f>COUNTIFS('Unit details'!$B$4039:$B$4039,$A1319,'Unit details'!$V$4039:$V$4039,$A1319&amp;" — "&amp;$B1319,'Unit details'!$H$4039:$H$4039,"Current",'Unit details'!$E$4039:$E$4039,"Town")</x:f>
        <x:v>0</x:v>
      </x:c>
      <x:c r="H1319" s="14" t="n">
        <x:f>COUNTIFS('Unit details'!$B$4039:$B$4039,$A1319,'Unit details'!$V$4039:$V$4039,$A1319&amp;" — "&amp;$B1319,'Unit details'!$H$4039:$H$4039,"Current",'Unit details'!$E$4039:$E$4039,"Nearby")</x:f>
        <x:v>0</x:v>
      </x:c>
      <x:c r="I1319" s="14" t="n">
        <x:f>COUNTIFS('Unit details'!$B$4039:$B$4039,$A1319,'Unit details'!$V$4039:$V$4039,$A1319&amp;" — "&amp;$B1319,'Unit details'!$H$4039:$H$4039,"Current")</x:f>
        <x:v>0</x:v>
      </x:c>
      <x:c r="J1319" s="14" t="n">
        <x:f>SUMIFS('Unit details'!$Y$4039:$Y$4039,'Unit details'!$B$4039:$B$4039,$A1319,'Unit details'!$V$4039:$V$4039,$A1319&amp;" — "&amp;$B1319,'Unit details'!$H$4039:$H$4039,"Future")</x:f>
        <x:v>0</x:v>
      </x:c>
      <x:c r="K1319" s="14" t="n">
        <x:f>COUNTIFS('Unit details'!$B$4039:$B$4039,$A1319,'Unit details'!$V$4039:$V$4039,$A1319&amp;" — "&amp;$B1319,'Unit details'!$H$4039:$H$4039,"Uncertain")</x:f>
        <x:v>0</x:v>
      </x:c>
      <x:c r="L1319" s="15" t="str">
        <x:v>Identified from current advertising; named scheme does not itself establish any exact number of vacant units.</x:v>
      </x:c>
      <x:c r="M1319" s="15" t="str">
        <x:v>https://www.zoopla.co.uk/to-rent/commercial/details/69188562/</x:v>
      </x:c>
      <x:c r="N1319" s="15" t="str">
        <x:v>https://www.rightmove.co.uk/properties/759308988655889#/?channel=COM_LET</x:v>
      </x:c>
    </x:row>
    <x:row r="1320" ht="42" customHeight="1">
      <x:c r="A1320" s="15" t="str">
        <x:v>Welwyn Garden City</x:v>
      </x:c>
      <x:c r="B1320" s="15" t="str">
        <x:v>Standalone: Unit 11, Quadrant Park, Mundells, Welwyn Garden City, AL7 1FS</x:v>
      </x:c>
      <x:c r="C1320" s="15" t="str">
        <x:v>Welwyn Garden City</x:v>
      </x:c>
      <x:c r="D1320" s="14" t="n">
        <x:v>51505</x:v>
      </x:c>
      <x:c r="E1320" s="30" t="str">
        <x:v>Town</x:v>
      </x:c>
      <x:c r="F1320" s="30" t="str">
        <x:v>Standalone / other premises</x:v>
      </x:c>
      <x:c r="G1320" s="14" t="n">
        <x:f>COUNTIFS('Unit details'!$B$4039:$B$4039,$A1320,'Unit details'!$V$4039:$V$4039,$A1320&amp;" — "&amp;$B1320,'Unit details'!$H$4039:$H$4039,"Current",'Unit details'!$E$4039:$E$4039,"Town")</x:f>
        <x:v>0</x:v>
      </x:c>
      <x:c r="H1320" s="14" t="n">
        <x:f>COUNTIFS('Unit details'!$B$4039:$B$4039,$A1320,'Unit details'!$V$4039:$V$4039,$A1320&amp;" — "&amp;$B1320,'Unit details'!$H$4039:$H$4039,"Current",'Unit details'!$E$4039:$E$4039,"Nearby")</x:f>
        <x:v>0</x:v>
      </x:c>
      <x:c r="I1320" s="14" t="n">
        <x:f>COUNTIFS('Unit details'!$B$4039:$B$4039,$A1320,'Unit details'!$V$4039:$V$4039,$A1320&amp;" — "&amp;$B1320,'Unit details'!$H$4039:$H$4039,"Current")</x:f>
        <x:v>0</x:v>
      </x:c>
      <x:c r="J1320" s="14" t="n">
        <x:f>SUMIFS('Unit details'!$Y$4039:$Y$4039,'Unit details'!$B$4039:$B$4039,$A1320,'Unit details'!$V$4039:$V$4039,$A1320&amp;" — "&amp;$B1320,'Unit details'!$H$4039:$H$4039,"Future")</x:f>
        <x:v>0</x:v>
      </x:c>
      <x:c r="K1320" s="14" t="n">
        <x:f>COUNTIFS('Unit details'!$B$4039:$B$4039,$A1320,'Unit details'!$V$4039:$V$4039,$A1320&amp;" — "&amp;$B1320,'Unit details'!$H$4039:$H$4039,"Uncertain")</x:f>
        <x:v>0</x:v>
      </x:c>
      <x:c r="L1320" s="15" t="str">
        <x:v>Identified from current advertising; named scheme does not itself establish any exact number of vacant units.</x:v>
      </x:c>
      <x:c r="M1320" s="15" t="str">
        <x:v>https://www.rightmove.co.uk/properties/773334038653777#/?channel=COM_LET</x:v>
      </x:c>
      <x:c r="N1320" s="15" t="str"/>
    </x:row>
    <x:row r="1321" ht="42" customHeight="1">
      <x:c r="A1321" s="15" t="str">
        <x:v>Welwyn Garden City</x:v>
      </x:c>
      <x:c r="B1321" s="15" t="str">
        <x:v>Standalone: Unit 17, Tewin Court, Tewin Road, Welwyn Garden City, AL7 1AU</x:v>
      </x:c>
      <x:c r="C1321" s="15" t="str">
        <x:v>Welwyn Garden City</x:v>
      </x:c>
      <x:c r="D1321" s="14" t="n">
        <x:v>51505</x:v>
      </x:c>
      <x:c r="E1321" s="30" t="str">
        <x:v>Town</x:v>
      </x:c>
      <x:c r="F1321" s="30" t="str">
        <x:v>Standalone / other premises</x:v>
      </x:c>
      <x:c r="G1321" s="14" t="n">
        <x:f>COUNTIFS('Unit details'!$B$4039:$B$4039,$A1321,'Unit details'!$V$4039:$V$4039,$A1321&amp;" — "&amp;$B1321,'Unit details'!$H$4039:$H$4039,"Current",'Unit details'!$E$4039:$E$4039,"Town")</x:f>
        <x:v>0</x:v>
      </x:c>
      <x:c r="H1321" s="14" t="n">
        <x:f>COUNTIFS('Unit details'!$B$4039:$B$4039,$A1321,'Unit details'!$V$4039:$V$4039,$A1321&amp;" — "&amp;$B1321,'Unit details'!$H$4039:$H$4039,"Current",'Unit details'!$E$4039:$E$4039,"Nearby")</x:f>
        <x:v>0</x:v>
      </x:c>
      <x:c r="I1321" s="14" t="n">
        <x:f>COUNTIFS('Unit details'!$B$4039:$B$4039,$A1321,'Unit details'!$V$4039:$V$4039,$A1321&amp;" — "&amp;$B1321,'Unit details'!$H$4039:$H$4039,"Current")</x:f>
        <x:v>0</x:v>
      </x:c>
      <x:c r="J1321" s="14" t="n">
        <x:f>SUMIFS('Unit details'!$Y$4039:$Y$4039,'Unit details'!$B$4039:$B$4039,$A1321,'Unit details'!$V$4039:$V$4039,$A1321&amp;" — "&amp;$B1321,'Unit details'!$H$4039:$H$4039,"Future")</x:f>
        <x:v>0</x:v>
      </x:c>
      <x:c r="K1321" s="14" t="n">
        <x:f>COUNTIFS('Unit details'!$B$4039:$B$4039,$A1321,'Unit details'!$V$4039:$V$4039,$A1321&amp;" — "&amp;$B1321,'Unit details'!$H$4039:$H$4039,"Uncertain")</x:f>
        <x:v>0</x:v>
      </x:c>
      <x:c r="L1321" s="15" t="str">
        <x:v>Identified from current advertising; named scheme does not itself establish any exact number of vacant units.</x:v>
      </x:c>
      <x:c r="M1321" s="15" t="str">
        <x:v>https://www.rightmove.co.uk/properties/773402934289632#/?channel=COM_LET</x:v>
      </x:c>
      <x:c r="N1321" s="15" t="str"/>
    </x:row>
    <x:row r="1322" ht="42" customHeight="1">
      <x:c r="A1322" s="15" t="str">
        <x:v>Welwyn Garden City</x:v>
      </x:c>
      <x:c r="B1322" s="15" t="str">
        <x:v>Standalone: Unit 2 Bridge Gate Centre, Martinfield, Welwyn Garden City, Hertfordshire, AL7 1JG</x:v>
      </x:c>
      <x:c r="C1322" s="15" t="str">
        <x:v>Welwyn Garden City</x:v>
      </x:c>
      <x:c r="D1322" s="14" t="n">
        <x:v>51505</x:v>
      </x:c>
      <x:c r="E1322" s="30" t="str">
        <x:v>Town</x:v>
      </x:c>
      <x:c r="F1322" s="30" t="str">
        <x:v>Standalone / other premises</x:v>
      </x:c>
      <x:c r="G1322" s="14" t="n">
        <x:f>COUNTIFS('Unit details'!$B$4039:$B$4039,$A1322,'Unit details'!$V$4039:$V$4039,$A1322&amp;" — "&amp;$B1322,'Unit details'!$H$4039:$H$4039,"Current",'Unit details'!$E$4039:$E$4039,"Town")</x:f>
        <x:v>0</x:v>
      </x:c>
      <x:c r="H1322" s="14" t="n">
        <x:f>COUNTIFS('Unit details'!$B$4039:$B$4039,$A1322,'Unit details'!$V$4039:$V$4039,$A1322&amp;" — "&amp;$B1322,'Unit details'!$H$4039:$H$4039,"Current",'Unit details'!$E$4039:$E$4039,"Nearby")</x:f>
        <x:v>0</x:v>
      </x:c>
      <x:c r="I1322" s="14" t="n">
        <x:f>COUNTIFS('Unit details'!$B$4039:$B$4039,$A1322,'Unit details'!$V$4039:$V$4039,$A1322&amp;" — "&amp;$B1322,'Unit details'!$H$4039:$H$4039,"Current")</x:f>
        <x:v>0</x:v>
      </x:c>
      <x:c r="J1322" s="14" t="n">
        <x:f>SUMIFS('Unit details'!$Y$4039:$Y$4039,'Unit details'!$B$4039:$B$4039,$A1322,'Unit details'!$V$4039:$V$4039,$A1322&amp;" — "&amp;$B1322,'Unit details'!$H$4039:$H$4039,"Future")</x:f>
        <x:v>0</x:v>
      </x:c>
      <x:c r="K1322" s="14" t="n">
        <x:f>COUNTIFS('Unit details'!$B$4039:$B$4039,$A1322,'Unit details'!$V$4039:$V$4039,$A1322&amp;" — "&amp;$B1322,'Unit details'!$H$4039:$H$4039,"Uncertain")</x:f>
        <x:v>0</x:v>
      </x:c>
      <x:c r="L1322" s="15" t="str">
        <x:v>Identified from current advertising; named scheme does not itself establish any exact number of vacant units.</x:v>
      </x:c>
      <x:c r="M1322" s="15" t="str">
        <x:v>https://www.zoopla.co.uk/to-rent/commercial/details/74341846/</x:v>
      </x:c>
      <x:c r="N1322" s="15" t="str">
        <x:v>https://www.rightmove.co.uk/properties/776531344027312#/?channel=COM_LET</x:v>
      </x:c>
    </x:row>
    <x:row r="1323" ht="42" customHeight="1">
      <x:c r="A1323" s="15" t="str">
        <x:v>Welwyn Garden City</x:v>
      </x:c>
      <x:c r="B1323" s="15" t="str">
        <x:v>Standalone: Unit 2 Inter, Tewin Road, Tewin Road, Welwyn Garden City AL7</x:v>
      </x:c>
      <x:c r="C1323" s="15" t="str">
        <x:v>Welwyn Garden City</x:v>
      </x:c>
      <x:c r="D1323" s="14" t="n">
        <x:v>51505</x:v>
      </x:c>
      <x:c r="E1323" s="30" t="str">
        <x:v>Town</x:v>
      </x:c>
      <x:c r="F1323" s="30" t="str">
        <x:v>Standalone / other premises</x:v>
      </x:c>
      <x:c r="G1323" s="14" t="n">
        <x:f>COUNTIFS('Unit details'!$B$4039:$B$4039,$A1323,'Unit details'!$V$4039:$V$4039,$A1323&amp;" — "&amp;$B1323,'Unit details'!$H$4039:$H$4039,"Current",'Unit details'!$E$4039:$E$4039,"Town")</x:f>
        <x:v>0</x:v>
      </x:c>
      <x:c r="H1323" s="14" t="n">
        <x:f>COUNTIFS('Unit details'!$B$4039:$B$4039,$A1323,'Unit details'!$V$4039:$V$4039,$A1323&amp;" — "&amp;$B1323,'Unit details'!$H$4039:$H$4039,"Current",'Unit details'!$E$4039:$E$4039,"Nearby")</x:f>
        <x:v>0</x:v>
      </x:c>
      <x:c r="I1323" s="14" t="n">
        <x:f>COUNTIFS('Unit details'!$B$4039:$B$4039,$A1323,'Unit details'!$V$4039:$V$4039,$A1323&amp;" — "&amp;$B1323,'Unit details'!$H$4039:$H$4039,"Current")</x:f>
        <x:v>0</x:v>
      </x:c>
      <x:c r="J1323" s="14" t="n">
        <x:f>SUMIFS('Unit details'!$Y$4039:$Y$4039,'Unit details'!$B$4039:$B$4039,$A1323,'Unit details'!$V$4039:$V$4039,$A1323&amp;" — "&amp;$B1323,'Unit details'!$H$4039:$H$4039,"Future")</x:f>
        <x:v>0</x:v>
      </x:c>
      <x:c r="K1323" s="14" t="n">
        <x:f>COUNTIFS('Unit details'!$B$4039:$B$4039,$A1323,'Unit details'!$V$4039:$V$4039,$A1323&amp;" — "&amp;$B1323,'Unit details'!$H$4039:$H$4039,"Uncertain")</x:f>
        <x:v>0</x:v>
      </x:c>
      <x:c r="L1323" s="15" t="str">
        <x:v>Identified from current advertising; named scheme does not itself establish any exact number of vacant units.</x:v>
      </x:c>
      <x:c r="M1323" s="15" t="str">
        <x:v>https://www.zoopla.co.uk/to-rent/commercial/details/70707488/</x:v>
      </x:c>
      <x:c r="N1323" s="15" t="str">
        <x:v>https://www.rightmove.co.uk/properties/773382054886464#/?channel=COM_LET</x:v>
      </x:c>
    </x:row>
    <x:row r="1324" ht="42" customHeight="1">
      <x:c r="A1324" s="15" t="str">
        <x:v>Welwyn Garden City</x:v>
      </x:c>
      <x:c r="B1324" s="15" t="str">
        <x:v>Standalone: Unit 21, Tewin Court, Tewin Road, Welwyn Garden City, Hertfordshire, AL7 1AU</x:v>
      </x:c>
      <x:c r="C1324" s="15" t="str">
        <x:v>Welwyn Garden City</x:v>
      </x:c>
      <x:c r="D1324" s="14" t="n">
        <x:v>51505</x:v>
      </x:c>
      <x:c r="E1324" s="30" t="str">
        <x:v>Town</x:v>
      </x:c>
      <x:c r="F1324" s="30" t="str">
        <x:v>Standalone / other premises</x:v>
      </x:c>
      <x:c r="G1324" s="14" t="n">
        <x:f>COUNTIFS('Unit details'!$B$4039:$B$4039,$A1324,'Unit details'!$V$4039:$V$4039,$A1324&amp;" — "&amp;$B1324,'Unit details'!$H$4039:$H$4039,"Current",'Unit details'!$E$4039:$E$4039,"Town")</x:f>
        <x:v>0</x:v>
      </x:c>
      <x:c r="H1324" s="14" t="n">
        <x:f>COUNTIFS('Unit details'!$B$4039:$B$4039,$A1324,'Unit details'!$V$4039:$V$4039,$A1324&amp;" — "&amp;$B1324,'Unit details'!$H$4039:$H$4039,"Current",'Unit details'!$E$4039:$E$4039,"Nearby")</x:f>
        <x:v>0</x:v>
      </x:c>
      <x:c r="I1324" s="14" t="n">
        <x:f>COUNTIFS('Unit details'!$B$4039:$B$4039,$A1324,'Unit details'!$V$4039:$V$4039,$A1324&amp;" — "&amp;$B1324,'Unit details'!$H$4039:$H$4039,"Current")</x:f>
        <x:v>0</x:v>
      </x:c>
      <x:c r="J1324" s="14" t="n">
        <x:f>SUMIFS('Unit details'!$Y$4039:$Y$4039,'Unit details'!$B$4039:$B$4039,$A1324,'Unit details'!$V$4039:$V$4039,$A1324&amp;" — "&amp;$B1324,'Unit details'!$H$4039:$H$4039,"Future")</x:f>
        <x:v>0</x:v>
      </x:c>
      <x:c r="K1324" s="14" t="n">
        <x:f>COUNTIFS('Unit details'!$B$4039:$B$4039,$A1324,'Unit details'!$V$4039:$V$4039,$A1324&amp;" — "&amp;$B1324,'Unit details'!$H$4039:$H$4039,"Uncertain")</x:f>
        <x:v>0</x:v>
      </x:c>
      <x:c r="L1324" s="15" t="str">
        <x:v>Identified from current advertising; named scheme does not itself establish any exact number of vacant units.</x:v>
      </x:c>
      <x:c r="M1324" s="15" t="str">
        <x:v>https://www.zoopla.co.uk/to-rent/commercial/details/74402454/</x:v>
      </x:c>
      <x:c r="N1324" s="15" t="str">
        <x:v>https://www.rightmove.co.uk/properties/777790102894128#/?channel=COM_LET</x:v>
      </x:c>
    </x:row>
    <x:row r="1325" ht="42" customHeight="1">
      <x:c r="A1325" s="15" t="str">
        <x:v>Welwyn Garden City</x:v>
      </x:c>
      <x:c r="B1325" s="15" t="str">
        <x:v>Standalone: Unit 3, Tewin Court, Tewin Road, Welwyn Garden City, Hertfordshire, AL7 1AU</x:v>
      </x:c>
      <x:c r="C1325" s="15" t="str">
        <x:v>Welwyn Garden City</x:v>
      </x:c>
      <x:c r="D1325" s="14" t="n">
        <x:v>51505</x:v>
      </x:c>
      <x:c r="E1325" s="30" t="str">
        <x:v>Town</x:v>
      </x:c>
      <x:c r="F1325" s="30" t="str">
        <x:v>Standalone / other premises</x:v>
      </x:c>
      <x:c r="G1325" s="14" t="n">
        <x:f>COUNTIFS('Unit details'!$B$4039:$B$4039,$A1325,'Unit details'!$V$4039:$V$4039,$A1325&amp;" — "&amp;$B1325,'Unit details'!$H$4039:$H$4039,"Current",'Unit details'!$E$4039:$E$4039,"Town")</x:f>
        <x:v>0</x:v>
      </x:c>
      <x:c r="H1325" s="14" t="n">
        <x:f>COUNTIFS('Unit details'!$B$4039:$B$4039,$A1325,'Unit details'!$V$4039:$V$4039,$A1325&amp;" — "&amp;$B1325,'Unit details'!$H$4039:$H$4039,"Current",'Unit details'!$E$4039:$E$4039,"Nearby")</x:f>
        <x:v>0</x:v>
      </x:c>
      <x:c r="I1325" s="14" t="n">
        <x:f>COUNTIFS('Unit details'!$B$4039:$B$4039,$A1325,'Unit details'!$V$4039:$V$4039,$A1325&amp;" — "&amp;$B1325,'Unit details'!$H$4039:$H$4039,"Current")</x:f>
        <x:v>0</x:v>
      </x:c>
      <x:c r="J1325" s="14" t="n">
        <x:f>SUMIFS('Unit details'!$Y$4039:$Y$4039,'Unit details'!$B$4039:$B$4039,$A1325,'Unit details'!$V$4039:$V$4039,$A1325&amp;" — "&amp;$B1325,'Unit details'!$H$4039:$H$4039,"Future")</x:f>
        <x:v>0</x:v>
      </x:c>
      <x:c r="K1325" s="14" t="n">
        <x:f>COUNTIFS('Unit details'!$B$4039:$B$4039,$A1325,'Unit details'!$V$4039:$V$4039,$A1325&amp;" — "&amp;$B1325,'Unit details'!$H$4039:$H$4039,"Uncertain")</x:f>
        <x:v>0</x:v>
      </x:c>
      <x:c r="L1325" s="15" t="str">
        <x:v>Identified from current advertising; named scheme does not itself establish any exact number of vacant units.</x:v>
      </x:c>
      <x:c r="M1325" s="15" t="str">
        <x:v>https://www.zoopla.co.uk/to-rent/commercial/details/73412700/</x:v>
      </x:c>
      <x:c r="N1325" s="15" t="str">
        <x:v>https://www.rightmove.co.uk/properties/759310584422897#/?channel=COM_LET</x:v>
      </x:c>
    </x:row>
    <x:row r="1326" ht="49" customHeight="1">
      <x:c r="A1326" s="15" t="str">
        <x:v>Welwyn Garden City</x:v>
      </x:c>
      <x:c r="B1326" s="15" t="str">
        <x:v>Standalone: Unit 4, Quadrant Park, Welwyn Garden City AL7</x:v>
      </x:c>
      <x:c r="C1326" s="15" t="str">
        <x:v>Welwyn Garden City</x:v>
      </x:c>
      <x:c r="D1326" s="14" t="n">
        <x:v>51505</x:v>
      </x:c>
      <x:c r="E1326" s="30" t="str">
        <x:v>Town</x:v>
      </x:c>
      <x:c r="F1326" s="30" t="str">
        <x:v>Standalone / other premises</x:v>
      </x:c>
      <x:c r="G1326" s="14" t="n">
        <x:f>COUNTIFS('Unit details'!$B$4039:$B$4039,$A1326,'Unit details'!$V$4039:$V$4039,$A1326&amp;" — "&amp;$B1326,'Unit details'!$H$4039:$H$4039,"Current",'Unit details'!$E$4039:$E$4039,"Town")</x:f>
        <x:v>0</x:v>
      </x:c>
      <x:c r="H1326" s="14" t="n">
        <x:f>COUNTIFS('Unit details'!$B$4039:$B$4039,$A1326,'Unit details'!$V$4039:$V$4039,$A1326&amp;" — "&amp;$B1326,'Unit details'!$H$4039:$H$4039,"Current",'Unit details'!$E$4039:$E$4039,"Nearby")</x:f>
        <x:v>0</x:v>
      </x:c>
      <x:c r="I1326" s="14" t="n">
        <x:f>COUNTIFS('Unit details'!$B$4039:$B$4039,$A1326,'Unit details'!$V$4039:$V$4039,$A1326&amp;" — "&amp;$B1326,'Unit details'!$H$4039:$H$4039,"Current")</x:f>
        <x:v>0</x:v>
      </x:c>
      <x:c r="J1326" s="14" t="n">
        <x:f>SUMIFS('Unit details'!$Y$4039:$Y$4039,'Unit details'!$B$4039:$B$4039,$A1326,'Unit details'!$V$4039:$V$4039,$A1326&amp;" — "&amp;$B1326,'Unit details'!$H$4039:$H$4039,"Future")</x:f>
        <x:v>0</x:v>
      </x:c>
      <x:c r="K1326" s="14" t="n">
        <x:f>COUNTIFS('Unit details'!$B$4039:$B$4039,$A1326,'Unit details'!$V$4039:$V$4039,$A1326&amp;" — "&amp;$B1326,'Unit details'!$H$4039:$H$4039,"Uncertain")</x:f>
        <x:v>0</x:v>
      </x:c>
      <x:c r="L1326" s="15" t="str">
        <x:v>Identified from current advertising; named scheme does not itself establish any exact number of vacant units.</x:v>
      </x:c>
      <x:c r="M1326" s="15" t="str">
        <x:v>https://www.zoopla.co.uk/to-rent/commercial/details/72478996/</x:v>
      </x:c>
      <x:c r="N1326" s="15" t="str">
        <x:v>https://www.zoopla.co.uk/to-rent/commercial/details/66006480/
https://www.rightmove.co.uk/properties/773336234428705#/?channel=COM_LET</x:v>
      </x:c>
    </x:row>
    <x:row r="1327" ht="42" customHeight="1">
      <x:c r="A1327" s="15" t="str">
        <x:v>Welwyn Garden City</x:v>
      </x:c>
      <x:c r="B1327" s="15" t="str">
        <x:v>Standalone: Unit 7, Mallow Park, Watchmead, Welwyn Garden City, Hertfordshire AL7</x:v>
      </x:c>
      <x:c r="C1327" s="15" t="str">
        <x:v>Welwyn Garden City</x:v>
      </x:c>
      <x:c r="D1327" s="14" t="n">
        <x:v>51505</x:v>
      </x:c>
      <x:c r="E1327" s="30" t="str">
        <x:v>Town</x:v>
      </x:c>
      <x:c r="F1327" s="30" t="str">
        <x:v>Standalone / other premises</x:v>
      </x:c>
      <x:c r="G1327" s="14" t="n">
        <x:f>COUNTIFS('Unit details'!$B$4039:$B$4039,$A1327,'Unit details'!$V$4039:$V$4039,$A1327&amp;" — "&amp;$B1327,'Unit details'!$H$4039:$H$4039,"Current",'Unit details'!$E$4039:$E$4039,"Town")</x:f>
        <x:v>0</x:v>
      </x:c>
      <x:c r="H1327" s="14" t="n">
        <x:f>COUNTIFS('Unit details'!$B$4039:$B$4039,$A1327,'Unit details'!$V$4039:$V$4039,$A1327&amp;" — "&amp;$B1327,'Unit details'!$H$4039:$H$4039,"Current",'Unit details'!$E$4039:$E$4039,"Nearby")</x:f>
        <x:v>0</x:v>
      </x:c>
      <x:c r="I1327" s="14" t="n">
        <x:f>COUNTIFS('Unit details'!$B$4039:$B$4039,$A1327,'Unit details'!$V$4039:$V$4039,$A1327&amp;" — "&amp;$B1327,'Unit details'!$H$4039:$H$4039,"Current")</x:f>
        <x:v>0</x:v>
      </x:c>
      <x:c r="J1327" s="14" t="n">
        <x:f>SUMIFS('Unit details'!$Y$4039:$Y$4039,'Unit details'!$B$4039:$B$4039,$A1327,'Unit details'!$V$4039:$V$4039,$A1327&amp;" — "&amp;$B1327,'Unit details'!$H$4039:$H$4039,"Future")</x:f>
        <x:v>0</x:v>
      </x:c>
      <x:c r="K1327" s="14" t="n">
        <x:f>COUNTIFS('Unit details'!$B$4039:$B$4039,$A1327,'Unit details'!$V$4039:$V$4039,$A1327&amp;" — "&amp;$B1327,'Unit details'!$H$4039:$H$4039,"Uncertain")</x:f>
        <x:v>0</x:v>
      </x:c>
      <x:c r="L1327" s="15" t="str">
        <x:v>Identified from current advertising; named scheme does not itself establish any exact number of vacant units.</x:v>
      </x:c>
      <x:c r="M1327" s="15" t="str">
        <x:v>https://www.zoopla.co.uk/to-rent/commercial/details/72915187/</x:v>
      </x:c>
      <x:c r="N1327" s="15" t="str">
        <x:v>https://www.rightmove.co.uk/properties/760723454591168#/?channel=COM_LET</x:v>
      </x:c>
    </x:row>
    <x:row r="1328" ht="49" customHeight="1">
      <x:c r="A1328" s="15" t="str">
        <x:v>Wickford</x:v>
      </x:c>
      <x:c r="B1328" s="15" t="str">
        <x:v>Rawreth Industrial Estate</x:v>
      </x:c>
      <x:c r="C1328" s="15" t="str">
        <x:v>Rawreth</x:v>
      </x:c>
      <x:c r="D1328" s="14" t="n">
        <x:v>300</x:v>
      </x:c>
      <x:c r="E1328" s="30" t="str">
        <x:v>Nearby</x:v>
      </x:c>
      <x:c r="F1328" s="30" t="str">
        <x:v>Estate / grouped industrial area</x:v>
      </x:c>
      <x:c r="G1328" s="14" t="n">
        <x:f>COUNTIFS('Unit details'!$B$2167:$B$2168,$A1328,'Unit details'!$V$2167:$V$2168,$A1328&amp;" — "&amp;$B1328,'Unit details'!$H$2167:$H$2168,"Current",'Unit details'!$E$2167:$E$2168,"Town")</x:f>
        <x:v>0</x:v>
      </x:c>
      <x:c r="H1328" s="14" t="n">
        <x:f>COUNTIFS('Unit details'!$B$2167:$B$2168,$A1328,'Unit details'!$V$2167:$V$2168,$A1328&amp;" — "&amp;$B1328,'Unit details'!$H$2167:$H$2168,"Current",'Unit details'!$E$2167:$E$2168,"Nearby")</x:f>
        <x:v>0</x:v>
      </x:c>
      <x:c r="I1328" s="14" t="n">
        <x:f>COUNTIFS('Unit details'!$B$2167:$B$2168,$A1328,'Unit details'!$V$2167:$V$2168,$A1328&amp;" — "&amp;$B1328,'Unit details'!$H$2167:$H$2168,"Current")</x:f>
        <x:v>0</x:v>
      </x:c>
      <x:c r="J1328" s="14" t="n">
        <x:f>SUMIFS('Unit details'!$Y$2167:$Y$2168,'Unit details'!$B$2167:$B$2168,$A1328,'Unit details'!$V$2167:$V$2168,$A1328&amp;" — "&amp;$B1328,'Unit details'!$H$2167:$H$2168,"Future")</x:f>
        <x:v>0</x:v>
      </x:c>
      <x:c r="K1328" s="14" t="n">
        <x:f>COUNTIFS('Unit details'!$B$2167:$B$2168,$A1328,'Unit details'!$V$2167:$V$2168,$A1328&amp;" — "&amp;$B1328,'Unit details'!$H$2167:$H$2168,"Uncertain")</x:f>
        <x:v>2</x:v>
      </x:c>
      <x:c r="L1328" s="15" t="str">
        <x:v>Identified from current advertising; named scheme does not itself establish any exact number of vacant units. Further unit-specific sources are in Unit details.</x:v>
      </x:c>
      <x:c r="M1328" s="15" t="str">
        <x:v>https://www.zoopla.co.uk/to-rent/commercial/details/74586584/</x:v>
      </x:c>
      <x:c r="N1328" s="15" t="str">
        <x:v>https://www.zoopla.co.uk/to-rent/commercial/details/74463185/
https://www.rightmove.co.uk/properties/94778442#/?channel=COM_LET</x:v>
      </x:c>
    </x:row>
    <x:row r="1329" ht="42" customHeight="1">
      <x:c r="A1329" s="15" t="str">
        <x:v>Wickford</x:v>
      </x:c>
      <x:c r="B1329" s="15" t="str">
        <x:v>Standalone / estate not named</x:v>
      </x:c>
      <x:c r="C1329" s="15" t="str">
        <x:v>Battlesbridge</x:v>
      </x:c>
      <x:c r="D1329" s="14" t="n">
        <x:v>370</x:v>
      </x:c>
      <x:c r="E1329" s="30" t="str">
        <x:v>Nearby</x:v>
      </x:c>
      <x:c r="F1329" s="30" t="str">
        <x:v>Standalone / other premises</x:v>
      </x:c>
      <x:c r="G1329" s="14" t="n">
        <x:f>COUNTIFS('Unit details'!$B$2169:$B$2186,$A1329,'Unit details'!$V$2169:$V$2186,$A1329&amp;" — "&amp;$B1329,'Unit details'!$H$2169:$H$2186,"Current",'Unit details'!$E$2169:$E$2186,"Town")</x:f>
        <x:v>7</x:v>
      </x:c>
      <x:c r="H1329" s="14" t="n">
        <x:f>COUNTIFS('Unit details'!$B$2169:$B$2186,$A1329,'Unit details'!$V$2169:$V$2186,$A1329&amp;" — "&amp;$B1329,'Unit details'!$H$2169:$H$2186,"Current",'Unit details'!$E$2169:$E$2186,"Nearby")</x:f>
        <x:v>6</x:v>
      </x:c>
      <x:c r="I1329" s="14" t="n">
        <x:f>COUNTIFS('Unit details'!$B$2169:$B$2186,$A1329,'Unit details'!$V$2169:$V$2186,$A1329&amp;" — "&amp;$B1329,'Unit details'!$H$2169:$H$2186,"Current")</x:f>
        <x:v>13</x:v>
      </x:c>
      <x:c r="J1329" s="14" t="n">
        <x:f>SUMIFS('Unit details'!$Y$2169:$Y$2186,'Unit details'!$B$2169:$B$2186,$A1329,'Unit details'!$V$2169:$V$2186,$A1329&amp;" — "&amp;$B1329,'Unit details'!$H$2169:$H$2186,"Future")</x:f>
        <x:v>0</x:v>
      </x:c>
      <x:c r="K1329" s="14" t="n">
        <x:f>COUNTIFS('Unit details'!$B$2169:$B$2186,$A1329,'Unit details'!$V$2169:$V$2186,$A1329&amp;" — "&amp;$B1329,'Unit details'!$H$2169:$H$2186,"Uncertain")</x:f>
        <x:v>0</x:v>
      </x:c>
      <x:c r="L1329" s="15" t="str">
        <x:v>Identified from marketing. Estate inventory is a minimum of evidenced named areas, not a council stock census.</x:v>
      </x:c>
      <x:c r="M1329" s="15" t="str">
        <x:v>https://www.rightmove.co.uk/properties/169585613#/?channel=COM_LET</x:v>
      </x:c>
      <x:c r="N1329" s="15" t="str"/>
    </x:row>
    <x:row r="1330" ht="42" customHeight="1">
      <x:c r="A1330" s="15" t="str">
        <x:v>Wickford</x:v>
      </x:c>
      <x:c r="B1330" s="15" t="str">
        <x:v>Standalone: Storage unit 1, Battlesbridge</x:v>
      </x:c>
      <x:c r="C1330" s="15" t="str">
        <x:v>Battlesbridge</x:v>
      </x:c>
      <x:c r="D1330" s="14" t="n">
        <x:v>370</x:v>
      </x:c>
      <x:c r="E1330" s="30" t="str">
        <x:v>Nearby</x:v>
      </x:c>
      <x:c r="F1330" s="30" t="str">
        <x:v>Standalone / other premises</x:v>
      </x:c>
      <x:c r="G1330" s="14" t="n">
        <x:f>COUNTIFS('Unit details'!$B$4039:$B$4039,$A1330,'Unit details'!$V$4039:$V$4039,$A1330&amp;" — "&amp;$B1330,'Unit details'!$H$4039:$H$4039,"Current",'Unit details'!$E$4039:$E$4039,"Town")</x:f>
        <x:v>0</x:v>
      </x:c>
      <x:c r="H1330" s="14" t="n">
        <x:f>COUNTIFS('Unit details'!$B$4039:$B$4039,$A1330,'Unit details'!$V$4039:$V$4039,$A1330&amp;" — "&amp;$B1330,'Unit details'!$H$4039:$H$4039,"Current",'Unit details'!$E$4039:$E$4039,"Nearby")</x:f>
        <x:v>0</x:v>
      </x:c>
      <x:c r="I1330" s="14" t="n">
        <x:f>COUNTIFS('Unit details'!$B$4039:$B$4039,$A1330,'Unit details'!$V$4039:$V$4039,$A1330&amp;" — "&amp;$B1330,'Unit details'!$H$4039:$H$4039,"Current")</x:f>
        <x:v>0</x:v>
      </x:c>
      <x:c r="J1330" s="14" t="n">
        <x:f>SUMIFS('Unit details'!$Y$4039:$Y$4039,'Unit details'!$B$4039:$B$4039,$A1330,'Unit details'!$V$4039:$V$4039,$A1330&amp;" — "&amp;$B1330,'Unit details'!$H$4039:$H$4039,"Future")</x:f>
        <x:v>0</x:v>
      </x:c>
      <x:c r="K1330" s="14" t="n">
        <x:f>COUNTIFS('Unit details'!$B$4039:$B$4039,$A1330,'Unit details'!$V$4039:$V$4039,$A1330&amp;" — "&amp;$B1330,'Unit details'!$H$4039:$H$4039,"Uncertain")</x:f>
        <x:v>0</x:v>
      </x:c>
      <x:c r="L1330" s="15" t="str">
        <x:v>Identified from current advertising; named scheme does not itself establish any exact number of vacant units.</x:v>
      </x:c>
      <x:c r="M1330" s="15" t="str">
        <x:v>https://www.rightmove.co.uk/properties/169585613#/?channel=COM_LET</x:v>
      </x:c>
      <x:c r="N1330" s="15" t="str"/>
    </x:row>
    <x:row r="1331" ht="42" customHeight="1">
      <x:c r="A1331" s="15" t="str">
        <x:v>Wickford</x:v>
      </x:c>
      <x:c r="B1331" s="15" t="str">
        <x:v>Standalone: Storage unit 2, Battlesbridge</x:v>
      </x:c>
      <x:c r="C1331" s="15" t="str">
        <x:v>Battlesbridge</x:v>
      </x:c>
      <x:c r="D1331" s="14" t="n">
        <x:v>370</x:v>
      </x:c>
      <x:c r="E1331" s="30" t="str">
        <x:v>Nearby</x:v>
      </x:c>
      <x:c r="F1331" s="30" t="str">
        <x:v>Standalone / other premises</x:v>
      </x:c>
      <x:c r="G1331" s="14" t="n">
        <x:f>COUNTIFS('Unit details'!$B$4039:$B$4039,$A1331,'Unit details'!$V$4039:$V$4039,$A1331&amp;" — "&amp;$B1331,'Unit details'!$H$4039:$H$4039,"Current",'Unit details'!$E$4039:$E$4039,"Town")</x:f>
        <x:v>0</x:v>
      </x:c>
      <x:c r="H1331" s="14" t="n">
        <x:f>COUNTIFS('Unit details'!$B$4039:$B$4039,$A1331,'Unit details'!$V$4039:$V$4039,$A1331&amp;" — "&amp;$B1331,'Unit details'!$H$4039:$H$4039,"Current",'Unit details'!$E$4039:$E$4039,"Nearby")</x:f>
        <x:v>0</x:v>
      </x:c>
      <x:c r="I1331" s="14" t="n">
        <x:f>COUNTIFS('Unit details'!$B$4039:$B$4039,$A1331,'Unit details'!$V$4039:$V$4039,$A1331&amp;" — "&amp;$B1331,'Unit details'!$H$4039:$H$4039,"Current")</x:f>
        <x:v>0</x:v>
      </x:c>
      <x:c r="J1331" s="14" t="n">
        <x:f>SUMIFS('Unit details'!$Y$4039:$Y$4039,'Unit details'!$B$4039:$B$4039,$A1331,'Unit details'!$V$4039:$V$4039,$A1331&amp;" — "&amp;$B1331,'Unit details'!$H$4039:$H$4039,"Future")</x:f>
        <x:v>0</x:v>
      </x:c>
      <x:c r="K1331" s="14" t="n">
        <x:f>COUNTIFS('Unit details'!$B$4039:$B$4039,$A1331,'Unit details'!$V$4039:$V$4039,$A1331&amp;" — "&amp;$B1331,'Unit details'!$H$4039:$H$4039,"Uncertain")</x:f>
        <x:v>0</x:v>
      </x:c>
      <x:c r="L1331" s="15" t="str">
        <x:v>Identified from current advertising; named scheme does not itself establish any exact number of vacant units.</x:v>
      </x:c>
      <x:c r="M1331" s="15" t="str">
        <x:v>https://www.zoopla.co.uk/to-rent/commercial/details/71865162/</x:v>
      </x:c>
      <x:c r="N1331" s="15" t="str">
        <x:v>https://www.rightmove.co.uk/properties/169585625#/?channel=COM_LET</x:v>
      </x:c>
    </x:row>
    <x:row r="1332" ht="42" customHeight="1">
      <x:c r="A1332" s="15" t="str">
        <x:v>Wickford</x:v>
      </x:c>
      <x:c r="B1332" s="15" t="str">
        <x:v>Standalone: Unit 1, Battlesbridge</x:v>
      </x:c>
      <x:c r="C1332" s="15" t="str">
        <x:v>Battlesbridge</x:v>
      </x:c>
      <x:c r="D1332" s="14" t="n">
        <x:v>370</x:v>
      </x:c>
      <x:c r="E1332" s="30" t="str">
        <x:v>Nearby</x:v>
      </x:c>
      <x:c r="F1332" s="30" t="str">
        <x:v>Standalone / other premises</x:v>
      </x:c>
      <x:c r="G1332" s="14" t="n">
        <x:f>COUNTIFS('Unit details'!$B$4039:$B$4039,$A1332,'Unit details'!$V$4039:$V$4039,$A1332&amp;" — "&amp;$B1332,'Unit details'!$H$4039:$H$4039,"Current",'Unit details'!$E$4039:$E$4039,"Town")</x:f>
        <x:v>0</x:v>
      </x:c>
      <x:c r="H1332" s="14" t="n">
        <x:f>COUNTIFS('Unit details'!$B$4039:$B$4039,$A1332,'Unit details'!$V$4039:$V$4039,$A1332&amp;" — "&amp;$B1332,'Unit details'!$H$4039:$H$4039,"Current",'Unit details'!$E$4039:$E$4039,"Nearby")</x:f>
        <x:v>0</x:v>
      </x:c>
      <x:c r="I1332" s="14" t="n">
        <x:f>COUNTIFS('Unit details'!$B$4039:$B$4039,$A1332,'Unit details'!$V$4039:$V$4039,$A1332&amp;" — "&amp;$B1332,'Unit details'!$H$4039:$H$4039,"Current")</x:f>
        <x:v>0</x:v>
      </x:c>
      <x:c r="J1332" s="14" t="n">
        <x:f>SUMIFS('Unit details'!$Y$4039:$Y$4039,'Unit details'!$B$4039:$B$4039,$A1332,'Unit details'!$V$4039:$V$4039,$A1332&amp;" — "&amp;$B1332,'Unit details'!$H$4039:$H$4039,"Future")</x:f>
        <x:v>0</x:v>
      </x:c>
      <x:c r="K1332" s="14" t="n">
        <x:f>COUNTIFS('Unit details'!$B$4039:$B$4039,$A1332,'Unit details'!$V$4039:$V$4039,$A1332&amp;" — "&amp;$B1332,'Unit details'!$H$4039:$H$4039,"Uncertain")</x:f>
        <x:v>0</x:v>
      </x:c>
      <x:c r="L1332" s="15" t="str">
        <x:v>Identified from current advertising; named scheme does not itself establish any exact number of vacant units.</x:v>
      </x:c>
      <x:c r="M1332" s="15" t="str">
        <x:v>https://www.zoopla.co.uk/to-rent/commercial/details/71865168/</x:v>
      </x:c>
      <x:c r="N1332" s="15" t="str">
        <x:v>https://www.rightmove.co.uk/properties/169585610#/?channel=COM_LET</x:v>
      </x:c>
    </x:row>
    <x:row r="1333" ht="62" customHeight="1">
      <x:c r="A1333" s="15" t="str">
        <x:v>Wickford</x:v>
      </x:c>
      <x:c r="B1333" s="15" t="str">
        <x:v>Standalone: Unit 1A, Battlesbridge Harbour, Wickford, SS11 8TD</x:v>
      </x:c>
      <x:c r="C1333" s="15" t="str">
        <x:v>Battlesbridge</x:v>
      </x:c>
      <x:c r="D1333" s="14" t="n">
        <x:v>370</x:v>
      </x:c>
      <x:c r="E1333" s="30" t="str">
        <x:v>Nearby</x:v>
      </x:c>
      <x:c r="F1333" s="30" t="str">
        <x:v>Standalone / other premises</x:v>
      </x:c>
      <x:c r="G1333" s="14" t="n">
        <x:f>COUNTIFS('Unit details'!$B$4039:$B$4039,$A1333,'Unit details'!$V$4039:$V$4039,$A1333&amp;" — "&amp;$B1333,'Unit details'!$H$4039:$H$4039,"Current",'Unit details'!$E$4039:$E$4039,"Town")</x:f>
        <x:v>0</x:v>
      </x:c>
      <x:c r="H1333" s="14" t="n">
        <x:f>COUNTIFS('Unit details'!$B$4039:$B$4039,$A1333,'Unit details'!$V$4039:$V$4039,$A1333&amp;" — "&amp;$B1333,'Unit details'!$H$4039:$H$4039,"Current",'Unit details'!$E$4039:$E$4039,"Nearby")</x:f>
        <x:v>0</x:v>
      </x:c>
      <x:c r="I1333" s="14" t="n">
        <x:f>COUNTIFS('Unit details'!$B$4039:$B$4039,$A1333,'Unit details'!$V$4039:$V$4039,$A1333&amp;" — "&amp;$B1333,'Unit details'!$H$4039:$H$4039,"Current")</x:f>
        <x:v>0</x:v>
      </x:c>
      <x:c r="J1333" s="14" t="n">
        <x:f>SUMIFS('Unit details'!$Y$4039:$Y$4039,'Unit details'!$B$4039:$B$4039,$A1333,'Unit details'!$V$4039:$V$4039,$A1333&amp;" — "&amp;$B1333,'Unit details'!$H$4039:$H$4039,"Future")</x:f>
        <x:v>0</x:v>
      </x:c>
      <x:c r="K1333" s="14" t="n">
        <x:f>COUNTIFS('Unit details'!$B$4039:$B$4039,$A1333,'Unit details'!$V$4039:$V$4039,$A1333&amp;" — "&amp;$B1333,'Unit details'!$H$4039:$H$4039,"Uncertain")</x:f>
        <x:v>0</x:v>
      </x:c>
      <x:c r="L1333" s="15" t="str">
        <x:v>Identified from current advertising; named scheme does not itself establish any exact number of vacant units.</x:v>
      </x:c>
      <x:c r="M1333" s="15" t="str">
        <x:v>https://www.zoopla.co.uk/to-rent/commercial/details/74319296/</x:v>
      </x:c>
      <x:c r="N1333" s="15" t="str">
        <x:v>https://www.rightmove.co.uk/properties/779042930899920#/?channel=COM_LET
https://ayerscruiks.search-prop.com/properties/405074-unit-1a-battlesbridge-harbour-wickford</x:v>
      </x:c>
    </x:row>
    <x:row r="1334" ht="42" customHeight="1">
      <x:c r="A1334" s="15" t="str">
        <x:v>Wickford</x:v>
      </x:c>
      <x:c r="B1334" s="15" t="str">
        <x:v>Standalone: Workshop 1, Battlesbridge</x:v>
      </x:c>
      <x:c r="C1334" s="15" t="str">
        <x:v>Battlesbridge</x:v>
      </x:c>
      <x:c r="D1334" s="14" t="n">
        <x:v>370</x:v>
      </x:c>
      <x:c r="E1334" s="30" t="str">
        <x:v>Nearby</x:v>
      </x:c>
      <x:c r="F1334" s="30" t="str">
        <x:v>Standalone / other premises</x:v>
      </x:c>
      <x:c r="G1334" s="14" t="n">
        <x:f>COUNTIFS('Unit details'!$B$4039:$B$4039,$A1334,'Unit details'!$V$4039:$V$4039,$A1334&amp;" — "&amp;$B1334,'Unit details'!$H$4039:$H$4039,"Current",'Unit details'!$E$4039:$E$4039,"Town")</x:f>
        <x:v>0</x:v>
      </x:c>
      <x:c r="H1334" s="14" t="n">
        <x:f>COUNTIFS('Unit details'!$B$4039:$B$4039,$A1334,'Unit details'!$V$4039:$V$4039,$A1334&amp;" — "&amp;$B1334,'Unit details'!$H$4039:$H$4039,"Current",'Unit details'!$E$4039:$E$4039,"Nearby")</x:f>
        <x:v>0</x:v>
      </x:c>
      <x:c r="I1334" s="14" t="n">
        <x:f>COUNTIFS('Unit details'!$B$4039:$B$4039,$A1334,'Unit details'!$V$4039:$V$4039,$A1334&amp;" — "&amp;$B1334,'Unit details'!$H$4039:$H$4039,"Current")</x:f>
        <x:v>0</x:v>
      </x:c>
      <x:c r="J1334" s="14" t="n">
        <x:f>SUMIFS('Unit details'!$Y$4039:$Y$4039,'Unit details'!$B$4039:$B$4039,$A1334,'Unit details'!$V$4039:$V$4039,$A1334&amp;" — "&amp;$B1334,'Unit details'!$H$4039:$H$4039,"Future")</x:f>
        <x:v>0</x:v>
      </x:c>
      <x:c r="K1334" s="14" t="n">
        <x:f>COUNTIFS('Unit details'!$B$4039:$B$4039,$A1334,'Unit details'!$V$4039:$V$4039,$A1334&amp;" — "&amp;$B1334,'Unit details'!$H$4039:$H$4039,"Uncertain")</x:f>
        <x:v>0</x:v>
      </x:c>
      <x:c r="L1334" s="15" t="str">
        <x:v>Identified from current advertising; named scheme does not itself establish any exact number of vacant units. Further unit-specific sources are in Unit details.</x:v>
      </x:c>
      <x:c r="M1334" s="15" t="str">
        <x:v>https://www.zoopla.co.uk/to-rent/commercial/details/71865166/</x:v>
      </x:c>
      <x:c r="N1334" s="15" t="str">
        <x:v>https://www.zoopla.co.uk/to-rent/commercial/details/71865169/
https://www.zoopla.co.uk/to-rent/commercial/details/71865165/</x:v>
      </x:c>
    </x:row>
    <x:row r="1335" ht="42" customHeight="1">
      <x:c r="A1335" s="15" t="str">
        <x:v>Wickford</x:v>
      </x:c>
      <x:c r="B1335" s="15" t="str">
        <x:v>Standalone: Workshop 2, Battlesbridge</x:v>
      </x:c>
      <x:c r="C1335" s="15" t="str">
        <x:v>Battlesbridge</x:v>
      </x:c>
      <x:c r="D1335" s="14" t="n">
        <x:v>370</x:v>
      </x:c>
      <x:c r="E1335" s="30" t="str">
        <x:v>Nearby</x:v>
      </x:c>
      <x:c r="F1335" s="30" t="str">
        <x:v>Standalone / other premises</x:v>
      </x:c>
      <x:c r="G1335" s="14" t="n">
        <x:f>COUNTIFS('Unit details'!$B$4039:$B$4039,$A1335,'Unit details'!$V$4039:$V$4039,$A1335&amp;" — "&amp;$B1335,'Unit details'!$H$4039:$H$4039,"Current",'Unit details'!$E$4039:$E$4039,"Town")</x:f>
        <x:v>0</x:v>
      </x:c>
      <x:c r="H1335" s="14" t="n">
        <x:f>COUNTIFS('Unit details'!$B$4039:$B$4039,$A1335,'Unit details'!$V$4039:$V$4039,$A1335&amp;" — "&amp;$B1335,'Unit details'!$H$4039:$H$4039,"Current",'Unit details'!$E$4039:$E$4039,"Nearby")</x:f>
        <x:v>0</x:v>
      </x:c>
      <x:c r="I1335" s="14" t="n">
        <x:f>COUNTIFS('Unit details'!$B$4039:$B$4039,$A1335,'Unit details'!$V$4039:$V$4039,$A1335&amp;" — "&amp;$B1335,'Unit details'!$H$4039:$H$4039,"Current")</x:f>
        <x:v>0</x:v>
      </x:c>
      <x:c r="J1335" s="14" t="n">
        <x:f>SUMIFS('Unit details'!$Y$4039:$Y$4039,'Unit details'!$B$4039:$B$4039,$A1335,'Unit details'!$V$4039:$V$4039,$A1335&amp;" — "&amp;$B1335,'Unit details'!$H$4039:$H$4039,"Future")</x:f>
        <x:v>0</x:v>
      </x:c>
      <x:c r="K1335" s="14" t="n">
        <x:f>COUNTIFS('Unit details'!$B$4039:$B$4039,$A1335,'Unit details'!$V$4039:$V$4039,$A1335&amp;" — "&amp;$B1335,'Unit details'!$H$4039:$H$4039,"Uncertain")</x:f>
        <x:v>0</x:v>
      </x:c>
      <x:c r="L1335" s="15" t="str">
        <x:v>Identified from current advertising; named scheme does not itself establish any exact number of vacant units.</x:v>
      </x:c>
      <x:c r="M1335" s="15" t="str">
        <x:v>https://www.rightmove.co.uk/properties/169585604#/?channel=COM_LET</x:v>
      </x:c>
      <x:c r="N1335" s="15" t="str"/>
    </x:row>
    <x:row r="1336" ht="62" customHeight="1">
      <x:c r="A1336" s="15" t="str">
        <x:v>Wickford</x:v>
      </x:c>
      <x:c r="B1336" s="15" t="str">
        <x:v>Heron Industrial Estate</x:v>
      </x:c>
      <x:c r="C1336" s="15" t="str">
        <x:v>Wickford</x:v>
      </x:c>
      <x:c r="D1336" s="14" t="n">
        <x:v>27535</x:v>
      </x:c>
      <x:c r="E1336" s="30" t="str">
        <x:v>Town</x:v>
      </x:c>
      <x:c r="F1336" s="30" t="str">
        <x:v>Estate / grouped industrial area</x:v>
      </x:c>
      <x:c r="G1336" s="14" t="n">
        <x:f>COUNTIFS('Unit details'!$B$2175:$B$2175,$A1336,'Unit details'!$V$2175:$V$2175,$A1336&amp;" — "&amp;$B1336,'Unit details'!$H$2175:$H$2175,"Current",'Unit details'!$E$2175:$E$2175,"Town")</x:f>
        <x:v>1</x:v>
      </x:c>
      <x:c r="H1336" s="14" t="n">
        <x:f>COUNTIFS('Unit details'!$B$2175:$B$2175,$A1336,'Unit details'!$V$2175:$V$2175,$A1336&amp;" — "&amp;$B1336,'Unit details'!$H$2175:$H$2175,"Current",'Unit details'!$E$2175:$E$2175,"Nearby")</x:f>
        <x:v>0</x:v>
      </x:c>
      <x:c r="I1336" s="14" t="n">
        <x:f>COUNTIFS('Unit details'!$B$2175:$B$2175,$A1336,'Unit details'!$V$2175:$V$2175,$A1336&amp;" — "&amp;$B1336,'Unit details'!$H$2175:$H$2175,"Current")</x:f>
        <x:v>1</x:v>
      </x:c>
      <x:c r="J1336" s="14" t="n">
        <x:f>SUMIFS('Unit details'!$Y$2175:$Y$2175,'Unit details'!$B$2175:$B$2175,$A1336,'Unit details'!$V$2175:$V$2175,$A1336&amp;" — "&amp;$B1336,'Unit details'!$H$2175:$H$2175,"Future")</x:f>
        <x:v>0</x:v>
      </x:c>
      <x:c r="K1336" s="14" t="n">
        <x:f>COUNTIFS('Unit details'!$B$2175:$B$2175,$A1336,'Unit details'!$V$2175:$V$2175,$A1336&amp;" — "&amp;$B1336,'Unit details'!$H$2175:$H$2175,"Uncertain")</x:f>
        <x:v>0</x:v>
      </x:c>
      <x:c r="L1336" s="15" t="str">
        <x:v>Identified from current advertising; named scheme does not itself establish any exact number of vacant units.</x:v>
      </x:c>
      <x:c r="M1336" s="15" t="str">
        <x:v>https://www.zoopla.co.uk/to-rent/commercial/details/73453428/</x:v>
      </x:c>
      <x:c r="N1336" s="15" t="str">
        <x:v>https://www.rightmove.co.uk/properties/777066432260785#/?channel=COM_LET
https://property.kemsley.com/property/details/8907537/unit-17-robert-way-heron-industrial-estate-wickford-essex-ss11-warehouse</x:v>
      </x:c>
    </x:row>
    <x:row r="1337" ht="49" customHeight="1">
      <x:c r="A1337" s="15" t="str">
        <x:v>Wickford</x:v>
      </x:c>
      <x:c r="B1337" s="15" t="str">
        <x:v>Riverside Business Park</x:v>
      </x:c>
      <x:c r="C1337" s="15" t="str">
        <x:v>Wickford</x:v>
      </x:c>
      <x:c r="D1337" s="14" t="n">
        <x:v>27535</x:v>
      </x:c>
      <x:c r="E1337" s="30" t="str">
        <x:v>Town</x:v>
      </x:c>
      <x:c r="F1337" s="30" t="str">
        <x:v>Estate / grouped industrial area</x:v>
      </x:c>
      <x:c r="G1337" s="14" t="n">
        <x:f>COUNTIFS('Unit details'!$B$2176:$B$2179,$A1337,'Unit details'!$V$2176:$V$2179,$A1337&amp;" — "&amp;$B1337,'Unit details'!$H$2176:$H$2179,"Current",'Unit details'!$E$2176:$E$2179,"Town")</x:f>
        <x:v>4</x:v>
      </x:c>
      <x:c r="H1337" s="14" t="n">
        <x:f>COUNTIFS('Unit details'!$B$2176:$B$2179,$A1337,'Unit details'!$V$2176:$V$2179,$A1337&amp;" — "&amp;$B1337,'Unit details'!$H$2176:$H$2179,"Current",'Unit details'!$E$2176:$E$2179,"Nearby")</x:f>
        <x:v>0</x:v>
      </x:c>
      <x:c r="I1337" s="14" t="n">
        <x:f>COUNTIFS('Unit details'!$B$2176:$B$2179,$A1337,'Unit details'!$V$2176:$V$2179,$A1337&amp;" — "&amp;$B1337,'Unit details'!$H$2176:$H$2179,"Current")</x:f>
        <x:v>4</x:v>
      </x:c>
      <x:c r="J1337" s="14" t="n">
        <x:f>SUMIFS('Unit details'!$Y$2176:$Y$2179,'Unit details'!$B$2176:$B$2179,$A1337,'Unit details'!$V$2176:$V$2179,$A1337&amp;" — "&amp;$B1337,'Unit details'!$H$2176:$H$2179,"Future")</x:f>
        <x:v>0</x:v>
      </x:c>
      <x:c r="K1337" s="14" t="n">
        <x:f>COUNTIFS('Unit details'!$B$2176:$B$2179,$A1337,'Unit details'!$V$2176:$V$2179,$A1337&amp;" — "&amp;$B1337,'Unit details'!$H$2176:$H$2179,"Uncertain")</x:f>
        <x:v>0</x:v>
      </x:c>
      <x:c r="L1337" s="15" t="str">
        <x:v>Identified from current advertising; named scheme does not itself establish any exact number of vacant units. Further unit-specific sources are in Unit details.</x:v>
      </x:c>
      <x:c r="M1337" s="15" t="str">
        <x:v>https://www.zoopla.co.uk/to-rent/commercial/details/74628306/</x:v>
      </x:c>
      <x:c r="N1337" s="15" t="str">
        <x:v>https://www.rightmove.co.uk/properties/94873422#/?channel=COM_LET
https://www.zoopla.co.uk/to-rent/commercial/details/74628307/</x:v>
      </x:c>
    </x:row>
    <x:row r="1338" ht="62" customHeight="1">
      <x:c r="A1338" s="15" t="str">
        <x:v>Wickford</x:v>
      </x:c>
      <x:c r="B1338" s="15" t="str">
        <x:v>Standalone: 1 Runwell Road, Wickford, Essex, SS11</x:v>
      </x:c>
      <x:c r="C1338" s="15" t="str">
        <x:v>Wickford</x:v>
      </x:c>
      <x:c r="D1338" s="14" t="n">
        <x:v>27535</x:v>
      </x:c>
      <x:c r="E1338" s="30" t="str">
        <x:v>Town</x:v>
      </x:c>
      <x:c r="F1338" s="30" t="str">
        <x:v>Standalone / other premises</x:v>
      </x:c>
      <x:c r="G1338" s="14" t="n">
        <x:f>COUNTIFS('Unit details'!$B$4039:$B$4039,$A1338,'Unit details'!$V$4039:$V$4039,$A1338&amp;" — "&amp;$B1338,'Unit details'!$H$4039:$H$4039,"Current",'Unit details'!$E$4039:$E$4039,"Town")</x:f>
        <x:v>0</x:v>
      </x:c>
      <x:c r="H1338" s="14" t="n">
        <x:f>COUNTIFS('Unit details'!$B$4039:$B$4039,$A1338,'Unit details'!$V$4039:$V$4039,$A1338&amp;" — "&amp;$B1338,'Unit details'!$H$4039:$H$4039,"Current",'Unit details'!$E$4039:$E$4039,"Nearby")</x:f>
        <x:v>0</x:v>
      </x:c>
      <x:c r="I1338" s="14" t="n">
        <x:f>COUNTIFS('Unit details'!$B$4039:$B$4039,$A1338,'Unit details'!$V$4039:$V$4039,$A1338&amp;" — "&amp;$B1338,'Unit details'!$H$4039:$H$4039,"Current")</x:f>
        <x:v>0</x:v>
      </x:c>
      <x:c r="J1338" s="14" t="n">
        <x:f>SUMIFS('Unit details'!$Y$4039:$Y$4039,'Unit details'!$B$4039:$B$4039,$A1338,'Unit details'!$V$4039:$V$4039,$A1338&amp;" — "&amp;$B1338,'Unit details'!$H$4039:$H$4039,"Future")</x:f>
        <x:v>0</x:v>
      </x:c>
      <x:c r="K1338" s="14" t="n">
        <x:f>COUNTIFS('Unit details'!$B$4039:$B$4039,$A1338,'Unit details'!$V$4039:$V$4039,$A1338&amp;" — "&amp;$B1338,'Unit details'!$H$4039:$H$4039,"Uncertain")</x:f>
        <x:v>0</x:v>
      </x:c>
      <x:c r="L1338" s="15" t="str">
        <x:v>Identified from current advertising; named scheme does not itself establish any exact number of vacant units.</x:v>
      </x:c>
      <x:c r="M1338" s="15" t="str">
        <x:v>https://www.zoopla.co.uk/to-rent/commercial/details/74441554/</x:v>
      </x:c>
      <x:c r="N1338" s="15" t="str">
        <x:v>https://www.rightmove.co.uk/properties/778663507816352#/?channel=COM_LET
https://property.kemsley.com/property/details/8907623/1-runwell-road-wickford-essex-ss11-warehouse</x:v>
      </x:c>
    </x:row>
    <x:row r="1339" ht="42" customHeight="1">
      <x:c r="A1339" s="15" t="str">
        <x:v>Wickford</x:v>
      </x:c>
      <x:c r="B1339" s="15" t="str">
        <x:v>Standalone: Oban Court, Hurricane Way, Wickford, Essex, SS11</x:v>
      </x:c>
      <x:c r="C1339" s="15" t="str">
        <x:v>Wickford</x:v>
      </x:c>
      <x:c r="D1339" s="14" t="n">
        <x:v>27535</x:v>
      </x:c>
      <x:c r="E1339" s="30" t="str">
        <x:v>Town</x:v>
      </x:c>
      <x:c r="F1339" s="30" t="str">
        <x:v>Standalone / other premises</x:v>
      </x:c>
      <x:c r="G1339" s="14" t="n">
        <x:f>COUNTIFS('Unit details'!$B$4039:$B$4039,$A1339,'Unit details'!$V$4039:$V$4039,$A1339&amp;" — "&amp;$B1339,'Unit details'!$H$4039:$H$4039,"Current",'Unit details'!$E$4039:$E$4039,"Town")</x:f>
        <x:v>0</x:v>
      </x:c>
      <x:c r="H1339" s="14" t="n">
        <x:f>COUNTIFS('Unit details'!$B$4039:$B$4039,$A1339,'Unit details'!$V$4039:$V$4039,$A1339&amp;" — "&amp;$B1339,'Unit details'!$H$4039:$H$4039,"Current",'Unit details'!$E$4039:$E$4039,"Nearby")</x:f>
        <x:v>0</x:v>
      </x:c>
      <x:c r="I1339" s="14" t="n">
        <x:f>COUNTIFS('Unit details'!$B$4039:$B$4039,$A1339,'Unit details'!$V$4039:$V$4039,$A1339&amp;" — "&amp;$B1339,'Unit details'!$H$4039:$H$4039,"Current")</x:f>
        <x:v>0</x:v>
      </x:c>
      <x:c r="J1339" s="14" t="n">
        <x:f>SUMIFS('Unit details'!$Y$4039:$Y$4039,'Unit details'!$B$4039:$B$4039,$A1339,'Unit details'!$V$4039:$V$4039,$A1339&amp;" — "&amp;$B1339,'Unit details'!$H$4039:$H$4039,"Future")</x:f>
        <x:v>0</x:v>
      </x:c>
      <x:c r="K1339" s="14" t="n">
        <x:f>COUNTIFS('Unit details'!$B$4039:$B$4039,$A1339,'Unit details'!$V$4039:$V$4039,$A1339&amp;" — "&amp;$B1339,'Unit details'!$H$4039:$H$4039,"Uncertain")</x:f>
        <x:v>0</x:v>
      </x:c>
      <x:c r="L1339" s="15" t="str">
        <x:v>Identified from current advertising; named scheme does not itself establish any exact number of vacant units.</x:v>
      </x:c>
      <x:c r="M1339" s="15" t="str">
        <x:v>https://www.rightmove.co.uk/properties/763113851344768#/?channel=COM_LET</x:v>
      </x:c>
      <x:c r="N1339" s="15" t="str"/>
    </x:row>
    <x:row r="1340" ht="62" customHeight="1">
      <x:c r="A1340" s="15" t="str">
        <x:v>Wickford</x:v>
      </x:c>
      <x:c r="B1340" s="15" t="str">
        <x:v>Standalone: Unit 17 Oban Court, Wickford, SS11 8YB</x:v>
      </x:c>
      <x:c r="C1340" s="15" t="str">
        <x:v>Wickford</x:v>
      </x:c>
      <x:c r="D1340" s="14" t="n">
        <x:v>27535</x:v>
      </x:c>
      <x:c r="E1340" s="30" t="str">
        <x:v>Town</x:v>
      </x:c>
      <x:c r="F1340" s="30" t="str">
        <x:v>Standalone / other premises</x:v>
      </x:c>
      <x:c r="G1340" s="14" t="n">
        <x:f>COUNTIFS('Unit details'!$B$4039:$B$4039,$A1340,'Unit details'!$V$4039:$V$4039,$A1340&amp;" — "&amp;$B1340,'Unit details'!$H$4039:$H$4039,"Current",'Unit details'!$E$4039:$E$4039,"Town")</x:f>
        <x:v>0</x:v>
      </x:c>
      <x:c r="H1340" s="14" t="n">
        <x:f>COUNTIFS('Unit details'!$B$4039:$B$4039,$A1340,'Unit details'!$V$4039:$V$4039,$A1340&amp;" — "&amp;$B1340,'Unit details'!$H$4039:$H$4039,"Current",'Unit details'!$E$4039:$E$4039,"Nearby")</x:f>
        <x:v>0</x:v>
      </x:c>
      <x:c r="I1340" s="14" t="n">
        <x:f>COUNTIFS('Unit details'!$B$4039:$B$4039,$A1340,'Unit details'!$V$4039:$V$4039,$A1340&amp;" — "&amp;$B1340,'Unit details'!$H$4039:$H$4039,"Current")</x:f>
        <x:v>0</x:v>
      </x:c>
      <x:c r="J1340" s="14" t="n">
        <x:f>SUMIFS('Unit details'!$Y$4039:$Y$4039,'Unit details'!$B$4039:$B$4039,$A1340,'Unit details'!$V$4039:$V$4039,$A1340&amp;" — "&amp;$B1340,'Unit details'!$H$4039:$H$4039,"Future")</x:f>
        <x:v>0</x:v>
      </x:c>
      <x:c r="K1340" s="14" t="n">
        <x:f>COUNTIFS('Unit details'!$B$4039:$B$4039,$A1340,'Unit details'!$V$4039:$V$4039,$A1340&amp;" — "&amp;$B1340,'Unit details'!$H$4039:$H$4039,"Uncertain")</x:f>
        <x:v>0</x:v>
      </x:c>
      <x:c r="L1340" s="15" t="str">
        <x:v>Identified from current advertising; named scheme does not itself establish any exact number of vacant units.</x:v>
      </x:c>
      <x:c r="M1340" s="15" t="str">
        <x:v>https://www.zoopla.co.uk/to-rent/commercial/details/74365589/</x:v>
      </x:c>
      <x:c r="N1340" s="15" t="str">
        <x:v>https://www.rightmove.co.uk/properties/777245820674240#/?channel=COM_LET
https://ayerscruiks.search-prop.com/properties/398846-unit-17-oban-court-wickford</x:v>
      </x:c>
    </x:row>
    <x:row r="1341" ht="62" customHeight="1">
      <x:c r="A1341" s="15" t="str">
        <x:v>Wickford</x:v>
      </x:c>
      <x:c r="B1341" s="15" t="str">
        <x:v>Standalone: Unit 18 Oban Court, Wickford, SS11 8YB</x:v>
      </x:c>
      <x:c r="C1341" s="15" t="str">
        <x:v>Wickford</x:v>
      </x:c>
      <x:c r="D1341" s="14" t="n">
        <x:v>27535</x:v>
      </x:c>
      <x:c r="E1341" s="30" t="str">
        <x:v>Town</x:v>
      </x:c>
      <x:c r="F1341" s="30" t="str">
        <x:v>Standalone / other premises</x:v>
      </x:c>
      <x:c r="G1341" s="14" t="n">
        <x:f>COUNTIFS('Unit details'!$B$4039:$B$4039,$A1341,'Unit details'!$V$4039:$V$4039,$A1341&amp;" — "&amp;$B1341,'Unit details'!$H$4039:$H$4039,"Current",'Unit details'!$E$4039:$E$4039,"Town")</x:f>
        <x:v>0</x:v>
      </x:c>
      <x:c r="H1341" s="14" t="n">
        <x:f>COUNTIFS('Unit details'!$B$4039:$B$4039,$A1341,'Unit details'!$V$4039:$V$4039,$A1341&amp;" — "&amp;$B1341,'Unit details'!$H$4039:$H$4039,"Current",'Unit details'!$E$4039:$E$4039,"Nearby")</x:f>
        <x:v>0</x:v>
      </x:c>
      <x:c r="I1341" s="14" t="n">
        <x:f>COUNTIFS('Unit details'!$B$4039:$B$4039,$A1341,'Unit details'!$V$4039:$V$4039,$A1341&amp;" — "&amp;$B1341,'Unit details'!$H$4039:$H$4039,"Current")</x:f>
        <x:v>0</x:v>
      </x:c>
      <x:c r="J1341" s="14" t="n">
        <x:f>SUMIFS('Unit details'!$Y$4039:$Y$4039,'Unit details'!$B$4039:$B$4039,$A1341,'Unit details'!$V$4039:$V$4039,$A1341&amp;" — "&amp;$B1341,'Unit details'!$H$4039:$H$4039,"Future")</x:f>
        <x:v>0</x:v>
      </x:c>
      <x:c r="K1341" s="14" t="n">
        <x:f>COUNTIFS('Unit details'!$B$4039:$B$4039,$A1341,'Unit details'!$V$4039:$V$4039,$A1341&amp;" — "&amp;$B1341,'Unit details'!$H$4039:$H$4039,"Uncertain")</x:f>
        <x:v>0</x:v>
      </x:c>
      <x:c r="L1341" s="15" t="str">
        <x:v>Identified from current advertising; named scheme does not itself establish any exact number of vacant units.</x:v>
      </x:c>
      <x:c r="M1341" s="15" t="str">
        <x:v>https://www.zoopla.co.uk/to-rent/commercial/details/74365627/</x:v>
      </x:c>
      <x:c r="N1341" s="15" t="str">
        <x:v>https://www.rightmove.co.uk/properties/777246164609200#/?channel=COM_LET
https://ayerscruiks.search-prop.com/properties/398867-unit-18-oban-court-wickford</x:v>
      </x:c>
    </x:row>
    <x:row r="1342" ht="62" customHeight="1">
      <x:c r="A1342" s="15" t="str">
        <x:v>Wickford</x:v>
      </x:c>
      <x:c r="B1342" s="15" t="str">
        <x:v>Standalone: Unit 2, Bruce Grove, Wickford, Essex, SS11</x:v>
      </x:c>
      <x:c r="C1342" s="15" t="str">
        <x:v>Wickford</x:v>
      </x:c>
      <x:c r="D1342" s="14" t="n">
        <x:v>27535</x:v>
      </x:c>
      <x:c r="E1342" s="30" t="str">
        <x:v>Town</x:v>
      </x:c>
      <x:c r="F1342" s="30" t="str">
        <x:v>Standalone / other premises</x:v>
      </x:c>
      <x:c r="G1342" s="14" t="n">
        <x:f>COUNTIFS('Unit details'!$B$4039:$B$4039,$A1342,'Unit details'!$V$4039:$V$4039,$A1342&amp;" — "&amp;$B1342,'Unit details'!$H$4039:$H$4039,"Current",'Unit details'!$E$4039:$E$4039,"Town")</x:f>
        <x:v>0</x:v>
      </x:c>
      <x:c r="H1342" s="14" t="n">
        <x:f>COUNTIFS('Unit details'!$B$4039:$B$4039,$A1342,'Unit details'!$V$4039:$V$4039,$A1342&amp;" — "&amp;$B1342,'Unit details'!$H$4039:$H$4039,"Current",'Unit details'!$E$4039:$E$4039,"Nearby")</x:f>
        <x:v>0</x:v>
      </x:c>
      <x:c r="I1342" s="14" t="n">
        <x:f>COUNTIFS('Unit details'!$B$4039:$B$4039,$A1342,'Unit details'!$V$4039:$V$4039,$A1342&amp;" — "&amp;$B1342,'Unit details'!$H$4039:$H$4039,"Current")</x:f>
        <x:v>0</x:v>
      </x:c>
      <x:c r="J1342" s="14" t="n">
        <x:f>SUMIFS('Unit details'!$Y$4039:$Y$4039,'Unit details'!$B$4039:$B$4039,$A1342,'Unit details'!$V$4039:$V$4039,$A1342&amp;" — "&amp;$B1342,'Unit details'!$H$4039:$H$4039,"Future")</x:f>
        <x:v>0</x:v>
      </x:c>
      <x:c r="K1342" s="14" t="n">
        <x:f>COUNTIFS('Unit details'!$B$4039:$B$4039,$A1342,'Unit details'!$V$4039:$V$4039,$A1342&amp;" — "&amp;$B1342,'Unit details'!$H$4039:$H$4039,"Uncertain")</x:f>
        <x:v>0</x:v>
      </x:c>
      <x:c r="L1342" s="15" t="str">
        <x:v>Identified from current advertising; named scheme does not itself establish any exact number of vacant units.</x:v>
      </x:c>
      <x:c r="M1342" s="15" t="str">
        <x:v>https://www.zoopla.co.uk/to-rent/commercial/details/73848990/</x:v>
      </x:c>
      <x:c r="N1342" s="15" t="str">
        <x:v>https://www.rightmove.co.uk/properties/766160038101936#/?channel=COM_LET
https://property.kemsley.com/property/details/8907567/unit-2-bruce-grove-wickford-essex-ss11-warehouse</x:v>
      </x:c>
    </x:row>
    <x:row r="1343" ht="62" customHeight="1">
      <x:c r="A1343" s="15" t="str">
        <x:v>Wickford</x:v>
      </x:c>
      <x:c r="B1343" s="15" t="str">
        <x:v>Standalone: Unit 3 Oban Court, Wickford, SS11 8YB</x:v>
      </x:c>
      <x:c r="C1343" s="15" t="str">
        <x:v>Wickford</x:v>
      </x:c>
      <x:c r="D1343" s="14" t="n">
        <x:v>27535</x:v>
      </x:c>
      <x:c r="E1343" s="30" t="str">
        <x:v>Town</x:v>
      </x:c>
      <x:c r="F1343" s="30" t="str">
        <x:v>Standalone / other premises</x:v>
      </x:c>
      <x:c r="G1343" s="14" t="n">
        <x:f>COUNTIFS('Unit details'!$B$4039:$B$4039,$A1343,'Unit details'!$V$4039:$V$4039,$A1343&amp;" — "&amp;$B1343,'Unit details'!$H$4039:$H$4039,"Current",'Unit details'!$E$4039:$E$4039,"Town")</x:f>
        <x:v>0</x:v>
      </x:c>
      <x:c r="H1343" s="14" t="n">
        <x:f>COUNTIFS('Unit details'!$B$4039:$B$4039,$A1343,'Unit details'!$V$4039:$V$4039,$A1343&amp;" — "&amp;$B1343,'Unit details'!$H$4039:$H$4039,"Current",'Unit details'!$E$4039:$E$4039,"Nearby")</x:f>
        <x:v>0</x:v>
      </x:c>
      <x:c r="I1343" s="14" t="n">
        <x:f>COUNTIFS('Unit details'!$B$4039:$B$4039,$A1343,'Unit details'!$V$4039:$V$4039,$A1343&amp;" — "&amp;$B1343,'Unit details'!$H$4039:$H$4039,"Current")</x:f>
        <x:v>0</x:v>
      </x:c>
      <x:c r="J1343" s="14" t="n">
        <x:f>SUMIFS('Unit details'!$Y$4039:$Y$4039,'Unit details'!$B$4039:$B$4039,$A1343,'Unit details'!$V$4039:$V$4039,$A1343&amp;" — "&amp;$B1343,'Unit details'!$H$4039:$H$4039,"Future")</x:f>
        <x:v>0</x:v>
      </x:c>
      <x:c r="K1343" s="14" t="n">
        <x:f>COUNTIFS('Unit details'!$B$4039:$B$4039,$A1343,'Unit details'!$V$4039:$V$4039,$A1343&amp;" — "&amp;$B1343,'Unit details'!$H$4039:$H$4039,"Uncertain")</x:f>
        <x:v>0</x:v>
      </x:c>
      <x:c r="L1343" s="15" t="str">
        <x:v>Identified from current advertising; named scheme does not itself establish any exact number of vacant units.</x:v>
      </x:c>
      <x:c r="M1343" s="15" t="str">
        <x:v>https://www.zoopla.co.uk/to-rent/commercial/details/74365565/</x:v>
      </x:c>
      <x:c r="N1343" s="15" t="str">
        <x:v>https://www.rightmove.co.uk/properties/777245648741344#/?channel=COM_LET
https://ayerscruiks.search-prop.com/properties/398975-unit-3-oban-court-wickford</x:v>
      </x:c>
    </x:row>
    <x:row r="1344" ht="62" customHeight="1">
      <x:c r="A1344" s="15" t="str">
        <x:v>Wickford</x:v>
      </x:c>
      <x:c r="B1344" s="15" t="str">
        <x:v>Standalone: Unit 3, Victoria House, Hodgson Way, Wickford, SS11 8YY</x:v>
      </x:c>
      <x:c r="C1344" s="15" t="str">
        <x:v>Wickford</x:v>
      </x:c>
      <x:c r="D1344" s="14" t="n">
        <x:v>27535</x:v>
      </x:c>
      <x:c r="E1344" s="30" t="str">
        <x:v>Town</x:v>
      </x:c>
      <x:c r="F1344" s="30" t="str">
        <x:v>Standalone / other premises</x:v>
      </x:c>
      <x:c r="G1344" s="14" t="n">
        <x:f>COUNTIFS('Unit details'!$B$4039:$B$4039,$A1344,'Unit details'!$V$4039:$V$4039,$A1344&amp;" — "&amp;$B1344,'Unit details'!$H$4039:$H$4039,"Current",'Unit details'!$E$4039:$E$4039,"Town")</x:f>
        <x:v>0</x:v>
      </x:c>
      <x:c r="H1344" s="14" t="n">
        <x:f>COUNTIFS('Unit details'!$B$4039:$B$4039,$A1344,'Unit details'!$V$4039:$V$4039,$A1344&amp;" — "&amp;$B1344,'Unit details'!$H$4039:$H$4039,"Current",'Unit details'!$E$4039:$E$4039,"Nearby")</x:f>
        <x:v>0</x:v>
      </x:c>
      <x:c r="I1344" s="14" t="n">
        <x:f>COUNTIFS('Unit details'!$B$4039:$B$4039,$A1344,'Unit details'!$V$4039:$V$4039,$A1344&amp;" — "&amp;$B1344,'Unit details'!$H$4039:$H$4039,"Current")</x:f>
        <x:v>0</x:v>
      </x:c>
      <x:c r="J1344" s="14" t="n">
        <x:f>SUMIFS('Unit details'!$Y$4039:$Y$4039,'Unit details'!$B$4039:$B$4039,$A1344,'Unit details'!$V$4039:$V$4039,$A1344&amp;" — "&amp;$B1344,'Unit details'!$H$4039:$H$4039,"Future")</x:f>
        <x:v>0</x:v>
      </x:c>
      <x:c r="K1344" s="14" t="n">
        <x:f>COUNTIFS('Unit details'!$B$4039:$B$4039,$A1344,'Unit details'!$V$4039:$V$4039,$A1344&amp;" — "&amp;$B1344,'Unit details'!$H$4039:$H$4039,"Uncertain")</x:f>
        <x:v>0</x:v>
      </x:c>
      <x:c r="L1344" s="15" t="str">
        <x:v>Identified from current advertising; named scheme does not itself establish any exact number of vacant units.</x:v>
      </x:c>
      <x:c r="M1344" s="15" t="str">
        <x:v>https://www.zoopla.co.uk/to-rent/commercial/details/74295019/</x:v>
      </x:c>
      <x:c r="N1344" s="15" t="str">
        <x:v>https://www.rightmove.co.uk/properties/775787626869217#/?channel=COM_LET
https://ayerscruiks.search-prop.com/properties/399254-unit-3-victoria-house-wickford</x:v>
      </x:c>
    </x:row>
    <x:row r="1345" ht="62" customHeight="1">
      <x:c r="A1345" s="15" t="str">
        <x:v>Wickford</x:v>
      </x:c>
      <x:c r="B1345" s="15" t="str">
        <x:v>Wickford Business Park</x:v>
      </x:c>
      <x:c r="C1345" s="15" t="str">
        <x:v>Wickford</x:v>
      </x:c>
      <x:c r="D1345" s="14" t="n">
        <x:v>27535</x:v>
      </x:c>
      <x:c r="E1345" s="30" t="str">
        <x:v>Town</x:v>
      </x:c>
      <x:c r="F1345" s="30" t="str">
        <x:v>Estate / grouped industrial area</x:v>
      </x:c>
      <x:c r="G1345" s="14" t="n">
        <x:f>COUNTIFS('Unit details'!$B$2187:$B$2188,$A1345,'Unit details'!$V$2187:$V$2188,$A1345&amp;" — "&amp;$B1345,'Unit details'!$H$2187:$H$2188,"Current",'Unit details'!$E$2187:$E$2188,"Town")</x:f>
        <x:v>2</x:v>
      </x:c>
      <x:c r="H1345" s="14" t="n">
        <x:f>COUNTIFS('Unit details'!$B$2187:$B$2188,$A1345,'Unit details'!$V$2187:$V$2188,$A1345&amp;" — "&amp;$B1345,'Unit details'!$H$2187:$H$2188,"Current",'Unit details'!$E$2187:$E$2188,"Nearby")</x:f>
        <x:v>0</x:v>
      </x:c>
      <x:c r="I1345" s="14" t="n">
        <x:f>COUNTIFS('Unit details'!$B$2187:$B$2188,$A1345,'Unit details'!$V$2187:$V$2188,$A1345&amp;" — "&amp;$B1345,'Unit details'!$H$2187:$H$2188,"Current")</x:f>
        <x:v>2</x:v>
      </x:c>
      <x:c r="J1345" s="14" t="n">
        <x:f>SUMIFS('Unit details'!$Y$2187:$Y$2188,'Unit details'!$B$2187:$B$2188,$A1345,'Unit details'!$V$2187:$V$2188,$A1345&amp;" — "&amp;$B1345,'Unit details'!$H$2187:$H$2188,"Future")</x:f>
        <x:v>0</x:v>
      </x:c>
      <x:c r="K1345" s="14" t="n">
        <x:f>COUNTIFS('Unit details'!$B$2187:$B$2188,$A1345,'Unit details'!$V$2187:$V$2188,$A1345&amp;" — "&amp;$B1345,'Unit details'!$H$2187:$H$2188,"Uncertain")</x:f>
        <x:v>0</x:v>
      </x:c>
      <x:c r="L1345" s="15" t="str">
        <x:v>Identified from current advertising; named scheme does not itself establish any exact number of vacant units. Further unit-specific sources are in Unit details.</x:v>
      </x:c>
      <x:c r="M1345" s="15" t="str">
        <x:v>https://www.zoopla.co.uk/to-rent/commercial/details/74368172/</x:v>
      </x:c>
      <x:c r="N1345" s="15" t="str">
        <x:v>https://www.rightmove.co.uk/properties/777267354222512#/?channel=COM_LET
https://ayerscruiks.search-prop.com/properties/399127-unit-1-2-jc-house-wickford</x:v>
      </x:c>
    </x:row>
    <x:row r="1346" ht="42" customHeight="1">
      <x:c r="A1346" s="15" t="str">
        <x:v>Witham</x:v>
      </x:c>
      <x:c r="B1346" s="15" t="str">
        <x:v>Standalone / estate not named</x:v>
      </x:c>
      <x:c r="C1346" s="15" t="str">
        <x:v>Kelvedon</x:v>
      </x:c>
      <x:c r="D1346" s="14"/>
      <x:c r="E1346" s="30" t="str">
        <x:v>Nearby</x:v>
      </x:c>
      <x:c r="F1346" s="30" t="str">
        <x:v>Standalone / other premises</x:v>
      </x:c>
      <x:c r="G1346" s="14" t="n">
        <x:f>COUNTIFS('Unit details'!$B$2189:$B$2202,$A1346,'Unit details'!$V$2189:$V$2202,$A1346&amp;" — "&amp;$B1346,'Unit details'!$H$2189:$H$2202,"Current",'Unit details'!$E$2189:$E$2202,"Town")</x:f>
        <x:v>6</x:v>
      </x:c>
      <x:c r="H1346" s="14" t="n">
        <x:f>COUNTIFS('Unit details'!$B$2189:$B$2202,$A1346,'Unit details'!$V$2189:$V$2202,$A1346&amp;" — "&amp;$B1346,'Unit details'!$H$2189:$H$2202,"Current",'Unit details'!$E$2189:$E$2202,"Nearby")</x:f>
        <x:v>0</x:v>
      </x:c>
      <x:c r="I1346" s="14" t="n">
        <x:f>COUNTIFS('Unit details'!$B$2189:$B$2202,$A1346,'Unit details'!$V$2189:$V$2202,$A1346&amp;" — "&amp;$B1346,'Unit details'!$H$2189:$H$2202,"Current")</x:f>
        <x:v>6</x:v>
      </x:c>
      <x:c r="J1346" s="14" t="n">
        <x:f>SUMIFS('Unit details'!$Y$2189:$Y$2202,'Unit details'!$B$2189:$B$2202,$A1346,'Unit details'!$V$2189:$V$2202,$A1346&amp;" — "&amp;$B1346,'Unit details'!$H$2189:$H$2202,"Future")</x:f>
        <x:v>1</x:v>
      </x:c>
      <x:c r="K1346" s="14" t="n">
        <x:f>COUNTIFS('Unit details'!$B$2189:$B$2202,$A1346,'Unit details'!$V$2189:$V$2202,$A1346&amp;" — "&amp;$B1346,'Unit details'!$H$2189:$H$2202,"Uncertain")</x:f>
        <x:v>1</x:v>
      </x:c>
      <x:c r="L1346" s="15" t="str">
        <x:v>Identified from marketing. Estate inventory is a minimum of evidenced named areas, not a council stock census.</x:v>
      </x:c>
      <x:c r="M1346" s="15" t="str">
        <x:v>https://www.rightmove.co.uk/properties/90024774#/?channel=COM_LET</x:v>
      </x:c>
      <x:c r="N1346" s="15" t="str">
        <x:v>https://www.rightmove.co.uk/properties/94022124#/?channel=COM_LET</x:v>
      </x:c>
    </x:row>
    <x:row r="1347" ht="42" customHeight="1">
      <x:c r="A1347" s="15" t="str">
        <x:v>Witham</x:v>
      </x:c>
      <x:c r="B1347" s="15" t="str">
        <x:v>Standalone: Kelvedon</x:v>
      </x:c>
      <x:c r="C1347" s="15" t="str">
        <x:v>Kelvedon</x:v>
      </x:c>
      <x:c r="D1347" s="14"/>
      <x:c r="E1347" s="30" t="str">
        <x:v>Nearby</x:v>
      </x:c>
      <x:c r="F1347" s="30" t="str">
        <x:v>Standalone / other premises</x:v>
      </x:c>
      <x:c r="G1347" s="14" t="n">
        <x:f>COUNTIFS('Unit details'!$B$4039:$B$4039,$A1347,'Unit details'!$V$4039:$V$4039,$A1347&amp;" — "&amp;$B1347,'Unit details'!$H$4039:$H$4039,"Current",'Unit details'!$E$4039:$E$4039,"Town")</x:f>
        <x:v>0</x:v>
      </x:c>
      <x:c r="H1347" s="14" t="n">
        <x:f>COUNTIFS('Unit details'!$B$4039:$B$4039,$A1347,'Unit details'!$V$4039:$V$4039,$A1347&amp;" — "&amp;$B1347,'Unit details'!$H$4039:$H$4039,"Current",'Unit details'!$E$4039:$E$4039,"Nearby")</x:f>
        <x:v>0</x:v>
      </x:c>
      <x:c r="I1347" s="14" t="n">
        <x:f>COUNTIFS('Unit details'!$B$4039:$B$4039,$A1347,'Unit details'!$V$4039:$V$4039,$A1347&amp;" — "&amp;$B1347,'Unit details'!$H$4039:$H$4039,"Current")</x:f>
        <x:v>0</x:v>
      </x:c>
      <x:c r="J1347" s="14" t="n">
        <x:f>SUMIFS('Unit details'!$Y$4039:$Y$4039,'Unit details'!$B$4039:$B$4039,$A1347,'Unit details'!$V$4039:$V$4039,$A1347&amp;" — "&amp;$B1347,'Unit details'!$H$4039:$H$4039,"Future")</x:f>
        <x:v>0</x:v>
      </x:c>
      <x:c r="K1347" s="14" t="n">
        <x:f>COUNTIFS('Unit details'!$B$4039:$B$4039,$A1347,'Unit details'!$V$4039:$V$4039,$A1347&amp;" — "&amp;$B1347,'Unit details'!$H$4039:$H$4039,"Uncertain")</x:f>
        <x:v>0</x:v>
      </x:c>
      <x:c r="L1347" s="15" t="str">
        <x:v>Identified from current advertising; named scheme does not itself establish any exact number of vacant units.</x:v>
      </x:c>
      <x:c r="M1347" s="15" t="str">
        <x:v>https://www.rightmove.co.uk/properties/90024774#/?channel=COM_LET</x:v>
      </x:c>
      <x:c r="N1347" s="15" t="str">
        <x:v>https://www.rightmove.co.uk/properties/94022124#/?channel=COM_LET</x:v>
      </x:c>
    </x:row>
    <x:row r="1348" ht="75" customHeight="1">
      <x:c r="A1348" s="15" t="str">
        <x:v>Witham</x:v>
      </x:c>
      <x:c r="B1348" s="15" t="str">
        <x:v>Eastways Industrial Estate</x:v>
      </x:c>
      <x:c r="C1348" s="15" t="str">
        <x:v>Witham</x:v>
      </x:c>
      <x:c r="D1348" s="14" t="n">
        <x:v>27395</x:v>
      </x:c>
      <x:c r="E1348" s="30" t="str">
        <x:v>Town</x:v>
      </x:c>
      <x:c r="F1348" s="30" t="str">
        <x:v>Estate / grouped industrial area</x:v>
      </x:c>
      <x:c r="G1348" s="14" t="n">
        <x:f>COUNTIFS('Unit details'!$B$2190:$B$2191,$A1348,'Unit details'!$V$2190:$V$2191,$A1348&amp;" — "&amp;$B1348,'Unit details'!$H$2190:$H$2191,"Current",'Unit details'!$E$2190:$E$2191,"Town")</x:f>
        <x:v>2</x:v>
      </x:c>
      <x:c r="H1348" s="14" t="n">
        <x:f>COUNTIFS('Unit details'!$B$2190:$B$2191,$A1348,'Unit details'!$V$2190:$V$2191,$A1348&amp;" — "&amp;$B1348,'Unit details'!$H$2190:$H$2191,"Current",'Unit details'!$E$2190:$E$2191,"Nearby")</x:f>
        <x:v>0</x:v>
      </x:c>
      <x:c r="I1348" s="14" t="n">
        <x:f>COUNTIFS('Unit details'!$B$2190:$B$2191,$A1348,'Unit details'!$V$2190:$V$2191,$A1348&amp;" — "&amp;$B1348,'Unit details'!$H$2190:$H$2191,"Current")</x:f>
        <x:v>2</x:v>
      </x:c>
      <x:c r="J1348" s="14" t="n">
        <x:f>SUMIFS('Unit details'!$Y$2190:$Y$2191,'Unit details'!$B$2190:$B$2191,$A1348,'Unit details'!$V$2190:$V$2191,$A1348&amp;" — "&amp;$B1348,'Unit details'!$H$2190:$H$2191,"Future")</x:f>
        <x:v>0</x:v>
      </x:c>
      <x:c r="K1348" s="14" t="n">
        <x:f>COUNTIFS('Unit details'!$B$2190:$B$2191,$A1348,'Unit details'!$V$2190:$V$2191,$A1348&amp;" — "&amp;$B1348,'Unit details'!$H$2190:$H$2191,"Uncertain")</x:f>
        <x:v>0</x:v>
      </x:c>
      <x:c r="L1348" s="15" t="str">
        <x:v>Identified from current advertising; named scheme does not itself establish any exact number of vacant units. Further unit-specific sources are in Unit details.</x:v>
      </x:c>
      <x:c r="M1348" s="15" t="str">
        <x:v>https://www.zoopla.co.uk/to-rent/commercial/details/73178908/</x:v>
      </x:c>
      <x:c r="N1348" s="15" t="str">
        <x:v>https://www.rightmove.co.uk/properties/760716391517792#/?channel=COM_LET
https://property.kemsley.com/property/details/8905852/unit-3-europa-park-croft-way-eastways-industrial-estate-witham-essex-cm8-industrial</x:v>
      </x:c>
    </x:row>
    <x:row r="1349" ht="62" customHeight="1">
      <x:c r="A1349" s="15" t="str">
        <x:v>Witham</x:v>
      </x:c>
      <x:c r="B1349" s="15" t="str">
        <x:v>Freebournes Industrial Estate</x:v>
      </x:c>
      <x:c r="C1349" s="15" t="str">
        <x:v>Witham</x:v>
      </x:c>
      <x:c r="D1349" s="14" t="n">
        <x:v>27395</x:v>
      </x:c>
      <x:c r="E1349" s="30" t="str">
        <x:v>Town</x:v>
      </x:c>
      <x:c r="F1349" s="30" t="str">
        <x:v>Estate / grouped industrial area</x:v>
      </x:c>
      <x:c r="G1349" s="14" t="n">
        <x:f>COUNTIFS('Unit details'!$B$2192:$B$2193,$A1349,'Unit details'!$V$2192:$V$2193,$A1349&amp;" — "&amp;$B1349,'Unit details'!$H$2192:$H$2193,"Current",'Unit details'!$E$2192:$E$2193,"Town")</x:f>
        <x:v>2</x:v>
      </x:c>
      <x:c r="H1349" s="14" t="n">
        <x:f>COUNTIFS('Unit details'!$B$2192:$B$2193,$A1349,'Unit details'!$V$2192:$V$2193,$A1349&amp;" — "&amp;$B1349,'Unit details'!$H$2192:$H$2193,"Current",'Unit details'!$E$2192:$E$2193,"Nearby")</x:f>
        <x:v>0</x:v>
      </x:c>
      <x:c r="I1349" s="14" t="n">
        <x:f>COUNTIFS('Unit details'!$B$2192:$B$2193,$A1349,'Unit details'!$V$2192:$V$2193,$A1349&amp;" — "&amp;$B1349,'Unit details'!$H$2192:$H$2193,"Current")</x:f>
        <x:v>2</x:v>
      </x:c>
      <x:c r="J1349" s="14" t="n">
        <x:f>SUMIFS('Unit details'!$Y$2192:$Y$2193,'Unit details'!$B$2192:$B$2193,$A1349,'Unit details'!$V$2192:$V$2193,$A1349&amp;" — "&amp;$B1349,'Unit details'!$H$2192:$H$2193,"Future")</x:f>
        <x:v>0</x:v>
      </x:c>
      <x:c r="K1349" s="14" t="n">
        <x:f>COUNTIFS('Unit details'!$B$2192:$B$2193,$A1349,'Unit details'!$V$2192:$V$2193,$A1349&amp;" — "&amp;$B1349,'Unit details'!$H$2192:$H$2193,"Uncertain")</x:f>
        <x:v>0</x:v>
      </x:c>
      <x:c r="L1349" s="15" t="str">
        <x:v>Identified from current advertising; named scheme does not itself establish any exact number of vacant units. Further unit-specific sources are in Unit details.</x:v>
      </x:c>
      <x:c r="M1349" s="15" t="str">
        <x:v>https://www.rightmove.co.uk/properties/775213510321313#/?channel=COM_LET</x:v>
      </x:c>
      <x:c r="N1349" s="15" t="str">
        <x:v>https://fennwright.co.uk/property/3l-3m-freebournes-industrial-estate-moss-road-witham-cm8/
https://www.rightmove.co.uk/properties/760551186277008#/?channel=COM_LET</x:v>
      </x:c>
    </x:row>
    <x:row r="1350" ht="62" customHeight="1">
      <x:c r="A1350" s="15" t="str">
        <x:v>Witham</x:v>
      </x:c>
      <x:c r="B1350" s="15" t="str">
        <x:v>Opus Business Park</x:v>
      </x:c>
      <x:c r="C1350" s="15" t="str">
        <x:v>Witham</x:v>
      </x:c>
      <x:c r="D1350" s="14" t="n">
        <x:v>27395</x:v>
      </x:c>
      <x:c r="E1350" s="30" t="str">
        <x:v>Town</x:v>
      </x:c>
      <x:c r="F1350" s="30" t="str">
        <x:v>Estate / grouped industrial area</x:v>
      </x:c>
      <x:c r="G1350" s="14" t="n">
        <x:f>COUNTIFS('Unit details'!$B$2194:$B$2195,$A1350,'Unit details'!$V$2194:$V$2195,$A1350&amp;" — "&amp;$B1350,'Unit details'!$H$2194:$H$2195,"Current",'Unit details'!$E$2194:$E$2195,"Town")</x:f>
        <x:v>2</x:v>
      </x:c>
      <x:c r="H1350" s="14" t="n">
        <x:f>COUNTIFS('Unit details'!$B$2194:$B$2195,$A1350,'Unit details'!$V$2194:$V$2195,$A1350&amp;" — "&amp;$B1350,'Unit details'!$H$2194:$H$2195,"Current",'Unit details'!$E$2194:$E$2195,"Nearby")</x:f>
        <x:v>0</x:v>
      </x:c>
      <x:c r="I1350" s="14" t="n">
        <x:f>COUNTIFS('Unit details'!$B$2194:$B$2195,$A1350,'Unit details'!$V$2194:$V$2195,$A1350&amp;" — "&amp;$B1350,'Unit details'!$H$2194:$H$2195,"Current")</x:f>
        <x:v>2</x:v>
      </x:c>
      <x:c r="J1350" s="14" t="n">
        <x:f>SUMIFS('Unit details'!$Y$2194:$Y$2195,'Unit details'!$B$2194:$B$2195,$A1350,'Unit details'!$V$2194:$V$2195,$A1350&amp;" — "&amp;$B1350,'Unit details'!$H$2194:$H$2195,"Future")</x:f>
        <x:v>0</x:v>
      </x:c>
      <x:c r="K1350" s="14" t="n">
        <x:f>COUNTIFS('Unit details'!$B$2194:$B$2195,$A1350,'Unit details'!$V$2194:$V$2195,$A1350&amp;" — "&amp;$B1350,'Unit details'!$H$2194:$H$2195,"Uncertain")</x:f>
        <x:v>0</x:v>
      </x:c>
      <x:c r="L1350" s="15" t="str">
        <x:v>Identified from current advertising; named scheme does not itself establish any exact number of vacant units.</x:v>
      </x:c>
      <x:c r="M1350" s="15" t="str">
        <x:v>https://www.zoopla.co.uk/to-rent/commercial/details/71408051/</x:v>
      </x:c>
      <x:c r="N1350" s="15" t="str">
        <x:v>https://www.rightmove.co.uk/properties/773363872757521#/?channel=COM_LET
https://ayerscruiks.search-prop.com/properties/331556-opus-business-park-witham</x:v>
      </x:c>
    </x:row>
    <x:row r="1351" ht="42" customHeight="1">
      <x:c r="A1351" s="15" t="str">
        <x:v>Witham</x:v>
      </x:c>
      <x:c r="B1351" s="15" t="str">
        <x:v>Standalone: 178 Enterprise Court, Eastways, Witham CM8</x:v>
      </x:c>
      <x:c r="C1351" s="15" t="str">
        <x:v>Witham</x:v>
      </x:c>
      <x:c r="D1351" s="14" t="n">
        <x:v>27395</x:v>
      </x:c>
      <x:c r="E1351" s="30" t="str">
        <x:v>Town</x:v>
      </x:c>
      <x:c r="F1351" s="30" t="str">
        <x:v>Standalone / other premises</x:v>
      </x:c>
      <x:c r="G1351" s="14" t="n">
        <x:f>COUNTIFS('Unit details'!$B$4039:$B$4039,$A1351,'Unit details'!$V$4039:$V$4039,$A1351&amp;" — "&amp;$B1351,'Unit details'!$H$4039:$H$4039,"Current",'Unit details'!$E$4039:$E$4039,"Town")</x:f>
        <x:v>0</x:v>
      </x:c>
      <x:c r="H1351" s="14" t="n">
        <x:f>COUNTIFS('Unit details'!$B$4039:$B$4039,$A1351,'Unit details'!$V$4039:$V$4039,$A1351&amp;" — "&amp;$B1351,'Unit details'!$H$4039:$H$4039,"Current",'Unit details'!$E$4039:$E$4039,"Nearby")</x:f>
        <x:v>0</x:v>
      </x:c>
      <x:c r="I1351" s="14" t="n">
        <x:f>COUNTIFS('Unit details'!$B$4039:$B$4039,$A1351,'Unit details'!$V$4039:$V$4039,$A1351&amp;" — "&amp;$B1351,'Unit details'!$H$4039:$H$4039,"Current")</x:f>
        <x:v>0</x:v>
      </x:c>
      <x:c r="J1351" s="14" t="n">
        <x:f>SUMIFS('Unit details'!$Y$4039:$Y$4039,'Unit details'!$B$4039:$B$4039,$A1351,'Unit details'!$V$4039:$V$4039,$A1351&amp;" — "&amp;$B1351,'Unit details'!$H$4039:$H$4039,"Future")</x:f>
        <x:v>0</x:v>
      </x:c>
      <x:c r="K1351" s="14" t="n">
        <x:f>COUNTIFS('Unit details'!$B$4039:$B$4039,$A1351,'Unit details'!$V$4039:$V$4039,$A1351&amp;" — "&amp;$B1351,'Unit details'!$H$4039:$H$4039,"Uncertain")</x:f>
        <x:v>0</x:v>
      </x:c>
      <x:c r="L1351" s="15" t="str">
        <x:v>Identified from current advertising; named scheme does not itself establish any exact number of vacant units.</x:v>
      </x:c>
      <x:c r="M1351" s="15" t="str">
        <x:v>https://www.zoopla.co.uk/to-rent/commercial/details/74475891/</x:v>
      </x:c>
      <x:c r="N1351" s="15" t="str"/>
    </x:row>
    <x:row r="1352" ht="42" customHeight="1">
      <x:c r="A1352" s="15" t="str">
        <x:v>Witham</x:v>
      </x:c>
      <x:c r="B1352" s="15" t="str">
        <x:v>Standalone: 4, Freebournes Park, Freebournes Road, Witham, CM8 3DG</x:v>
      </x:c>
      <x:c r="C1352" s="15" t="str">
        <x:v>Witham</x:v>
      </x:c>
      <x:c r="D1352" s="14" t="n">
        <x:v>27395</x:v>
      </x:c>
      <x:c r="E1352" s="30" t="str">
        <x:v>Town</x:v>
      </x:c>
      <x:c r="F1352" s="30" t="str">
        <x:v>Standalone / other premises</x:v>
      </x:c>
      <x:c r="G1352" s="14" t="n">
        <x:f>COUNTIFS('Unit details'!$B$4039:$B$4039,$A1352,'Unit details'!$V$4039:$V$4039,$A1352&amp;" — "&amp;$B1352,'Unit details'!$H$4039:$H$4039,"Current",'Unit details'!$E$4039:$E$4039,"Town")</x:f>
        <x:v>0</x:v>
      </x:c>
      <x:c r="H1352" s="14" t="n">
        <x:f>COUNTIFS('Unit details'!$B$4039:$B$4039,$A1352,'Unit details'!$V$4039:$V$4039,$A1352&amp;" — "&amp;$B1352,'Unit details'!$H$4039:$H$4039,"Current",'Unit details'!$E$4039:$E$4039,"Nearby")</x:f>
        <x:v>0</x:v>
      </x:c>
      <x:c r="I1352" s="14" t="n">
        <x:f>COUNTIFS('Unit details'!$B$4039:$B$4039,$A1352,'Unit details'!$V$4039:$V$4039,$A1352&amp;" — "&amp;$B1352,'Unit details'!$H$4039:$H$4039,"Current")</x:f>
        <x:v>0</x:v>
      </x:c>
      <x:c r="J1352" s="14" t="n">
        <x:f>SUMIFS('Unit details'!$Y$4039:$Y$4039,'Unit details'!$B$4039:$B$4039,$A1352,'Unit details'!$V$4039:$V$4039,$A1352&amp;" — "&amp;$B1352,'Unit details'!$H$4039:$H$4039,"Future")</x:f>
        <x:v>0</x:v>
      </x:c>
      <x:c r="K1352" s="14" t="n">
        <x:f>COUNTIFS('Unit details'!$B$4039:$B$4039,$A1352,'Unit details'!$V$4039:$V$4039,$A1352&amp;" — "&amp;$B1352,'Unit details'!$H$4039:$H$4039,"Uncertain")</x:f>
        <x:v>0</x:v>
      </x:c>
      <x:c r="L1352" s="15" t="str">
        <x:v>Identified from current advertising; named scheme does not itself establish any exact number of vacant units.</x:v>
      </x:c>
      <x:c r="M1352" s="15" t="str">
        <x:v>https://www.rightmove.co.uk/properties/773400862303393#/?channel=COM_LET</x:v>
      </x:c>
      <x:c r="N1352" s="15" t="str"/>
    </x:row>
    <x:row r="1353" ht="42" customHeight="1">
      <x:c r="A1353" s="15" t="str">
        <x:v>Witham</x:v>
      </x:c>
      <x:c r="B1353" s="15" t="str">
        <x:v>Standalone: 5, Freebournes Park, Freebournes Road, Witham, CM8 3DG</x:v>
      </x:c>
      <x:c r="C1353" s="15" t="str">
        <x:v>Witham</x:v>
      </x:c>
      <x:c r="D1353" s="14" t="n">
        <x:v>27395</x:v>
      </x:c>
      <x:c r="E1353" s="30" t="str">
        <x:v>Town</x:v>
      </x:c>
      <x:c r="F1353" s="30" t="str">
        <x:v>Standalone / other premises</x:v>
      </x:c>
      <x:c r="G1353" s="14" t="n">
        <x:f>COUNTIFS('Unit details'!$B$4039:$B$4039,$A1353,'Unit details'!$V$4039:$V$4039,$A1353&amp;" — "&amp;$B1353,'Unit details'!$H$4039:$H$4039,"Current",'Unit details'!$E$4039:$E$4039,"Town")</x:f>
        <x:v>0</x:v>
      </x:c>
      <x:c r="H1353" s="14" t="n">
        <x:f>COUNTIFS('Unit details'!$B$4039:$B$4039,$A1353,'Unit details'!$V$4039:$V$4039,$A1353&amp;" — "&amp;$B1353,'Unit details'!$H$4039:$H$4039,"Current",'Unit details'!$E$4039:$E$4039,"Nearby")</x:f>
        <x:v>0</x:v>
      </x:c>
      <x:c r="I1353" s="14" t="n">
        <x:f>COUNTIFS('Unit details'!$B$4039:$B$4039,$A1353,'Unit details'!$V$4039:$V$4039,$A1353&amp;" — "&amp;$B1353,'Unit details'!$H$4039:$H$4039,"Current")</x:f>
        <x:v>0</x:v>
      </x:c>
      <x:c r="J1353" s="14" t="n">
        <x:f>SUMIFS('Unit details'!$Y$4039:$Y$4039,'Unit details'!$B$4039:$B$4039,$A1353,'Unit details'!$V$4039:$V$4039,$A1353&amp;" — "&amp;$B1353,'Unit details'!$H$4039:$H$4039,"Future")</x:f>
        <x:v>0</x:v>
      </x:c>
      <x:c r="K1353" s="14" t="n">
        <x:f>COUNTIFS('Unit details'!$B$4039:$B$4039,$A1353,'Unit details'!$V$4039:$V$4039,$A1353&amp;" — "&amp;$B1353,'Unit details'!$H$4039:$H$4039,"Uncertain")</x:f>
        <x:v>0</x:v>
      </x:c>
      <x:c r="L1353" s="15" t="str">
        <x:v>Identified from current advertising; named scheme does not itself establish any exact number of vacant units.</x:v>
      </x:c>
      <x:c r="M1353" s="15" t="str">
        <x:v>https://www.rightmove.co.uk/properties/773400866421840#/?channel=COM_LET</x:v>
      </x:c>
      <x:c r="N1353" s="15" t="str"/>
    </x:row>
    <x:row r="1354" ht="42" customHeight="1">
      <x:c r="A1354" s="15" t="str">
        <x:v>Witham</x:v>
      </x:c>
      <x:c r="B1354" s="15" t="str">
        <x:v>Standalone: Rear of Unit 2, Wheaton Road, Witham CM8 3UJ</x:v>
      </x:c>
      <x:c r="C1354" s="15" t="str">
        <x:v>Witham</x:v>
      </x:c>
      <x:c r="D1354" s="14" t="n">
        <x:v>27395</x:v>
      </x:c>
      <x:c r="E1354" s="30" t="str">
        <x:v>Town</x:v>
      </x:c>
      <x:c r="F1354" s="30" t="str">
        <x:v>Standalone / other premises</x:v>
      </x:c>
      <x:c r="G1354" s="14" t="n">
        <x:f>COUNTIFS('Unit details'!$B$4039:$B$4039,$A1354,'Unit details'!$V$4039:$V$4039,$A1354&amp;" — "&amp;$B1354,'Unit details'!$H$4039:$H$4039,"Current",'Unit details'!$E$4039:$E$4039,"Town")</x:f>
        <x:v>0</x:v>
      </x:c>
      <x:c r="H1354" s="14" t="n">
        <x:f>COUNTIFS('Unit details'!$B$4039:$B$4039,$A1354,'Unit details'!$V$4039:$V$4039,$A1354&amp;" — "&amp;$B1354,'Unit details'!$H$4039:$H$4039,"Current",'Unit details'!$E$4039:$E$4039,"Nearby")</x:f>
        <x:v>0</x:v>
      </x:c>
      <x:c r="I1354" s="14" t="n">
        <x:f>COUNTIFS('Unit details'!$B$4039:$B$4039,$A1354,'Unit details'!$V$4039:$V$4039,$A1354&amp;" — "&amp;$B1354,'Unit details'!$H$4039:$H$4039,"Current")</x:f>
        <x:v>0</x:v>
      </x:c>
      <x:c r="J1354" s="14" t="n">
        <x:f>SUMIFS('Unit details'!$Y$4039:$Y$4039,'Unit details'!$B$4039:$B$4039,$A1354,'Unit details'!$V$4039:$V$4039,$A1354&amp;" — "&amp;$B1354,'Unit details'!$H$4039:$H$4039,"Future")</x:f>
        <x:v>0</x:v>
      </x:c>
      <x:c r="K1354" s="14" t="n">
        <x:f>COUNTIFS('Unit details'!$B$4039:$B$4039,$A1354,'Unit details'!$V$4039:$V$4039,$A1354&amp;" — "&amp;$B1354,'Unit details'!$H$4039:$H$4039,"Uncertain")</x:f>
        <x:v>0</x:v>
      </x:c>
      <x:c r="L1354" s="15" t="str">
        <x:v>Identified from current advertising; named scheme does not itself establish any exact number of vacant units.</x:v>
      </x:c>
      <x:c r="M1354" s="15" t="str">
        <x:v>https://www.zoopla.co.uk/to-rent/commercial/details/74643629/</x:v>
      </x:c>
      <x:c r="N1354" s="15" t="str">
        <x:v>https://www.rightmove.co.uk/properties/782876455689553#/?channel=COM_LET</x:v>
      </x:c>
    </x:row>
    <x:row r="1355" ht="62" customHeight="1">
      <x:c r="A1355" s="15" t="str">
        <x:v>Witham</x:v>
      </x:c>
      <x:c r="B1355" s="15" t="str">
        <x:v>Standalone: Unit 1 Freebournes Park, Wheaton Road, Witham, Essex, CM8</x:v>
      </x:c>
      <x:c r="C1355" s="15" t="str">
        <x:v>Witham</x:v>
      </x:c>
      <x:c r="D1355" s="14" t="n">
        <x:v>27395</x:v>
      </x:c>
      <x:c r="E1355" s="30" t="str">
        <x:v>Town</x:v>
      </x:c>
      <x:c r="F1355" s="30" t="str">
        <x:v>Standalone / other premises</x:v>
      </x:c>
      <x:c r="G1355" s="14" t="n">
        <x:f>COUNTIFS('Unit details'!$B$4039:$B$4039,$A1355,'Unit details'!$V$4039:$V$4039,$A1355&amp;" — "&amp;$B1355,'Unit details'!$H$4039:$H$4039,"Current",'Unit details'!$E$4039:$E$4039,"Town")</x:f>
        <x:v>0</x:v>
      </x:c>
      <x:c r="H1355" s="14" t="n">
        <x:f>COUNTIFS('Unit details'!$B$4039:$B$4039,$A1355,'Unit details'!$V$4039:$V$4039,$A1355&amp;" — "&amp;$B1355,'Unit details'!$H$4039:$H$4039,"Current",'Unit details'!$E$4039:$E$4039,"Nearby")</x:f>
        <x:v>0</x:v>
      </x:c>
      <x:c r="I1355" s="14" t="n">
        <x:f>COUNTIFS('Unit details'!$B$4039:$B$4039,$A1355,'Unit details'!$V$4039:$V$4039,$A1355&amp;" — "&amp;$B1355,'Unit details'!$H$4039:$H$4039,"Current")</x:f>
        <x:v>0</x:v>
      </x:c>
      <x:c r="J1355" s="14" t="n">
        <x:f>SUMIFS('Unit details'!$Y$4039:$Y$4039,'Unit details'!$B$4039:$B$4039,$A1355,'Unit details'!$V$4039:$V$4039,$A1355&amp;" — "&amp;$B1355,'Unit details'!$H$4039:$H$4039,"Future")</x:f>
        <x:v>0</x:v>
      </x:c>
      <x:c r="K1355" s="14" t="n">
        <x:f>COUNTIFS('Unit details'!$B$4039:$B$4039,$A1355,'Unit details'!$V$4039:$V$4039,$A1355&amp;" — "&amp;$B1355,'Unit details'!$H$4039:$H$4039,"Uncertain")</x:f>
        <x:v>0</x:v>
      </x:c>
      <x:c r="L1355" s="15" t="str">
        <x:v>Identified from current advertising; named scheme does not itself establish any exact number of vacant units.</x:v>
      </x:c>
      <x:c r="M1355" s="15" t="str">
        <x:v>https://www.zoopla.co.uk/to-rent/commercial/details/72748070/</x:v>
      </x:c>
      <x:c r="N1355" s="15" t="str">
        <x:v>https://www.rightmove.co.uk/properties/760717310077697#/?channel=COM_LET
https://property.kemsley.com/property/details/8907460/unit-1-freebournes-park-wheaton-road-witham-essex-cm8-warehouse</x:v>
      </x:c>
    </x:row>
    <x:row r="1356" ht="42" customHeight="1">
      <x:c r="A1356" s="15" t="str">
        <x:v>Witham</x:v>
      </x:c>
      <x:c r="B1356" s="15" t="str">
        <x:v>Standalone: Unit 3 Europa Way, Europa Park, Witham, CM8 2FN</x:v>
      </x:c>
      <x:c r="C1356" s="15" t="str">
        <x:v>Witham</x:v>
      </x:c>
      <x:c r="D1356" s="14" t="n">
        <x:v>27395</x:v>
      </x:c>
      <x:c r="E1356" s="30" t="str">
        <x:v>Town</x:v>
      </x:c>
      <x:c r="F1356" s="30" t="str">
        <x:v>Standalone / other premises</x:v>
      </x:c>
      <x:c r="G1356" s="14" t="n">
        <x:f>COUNTIFS('Unit details'!$B$4039:$B$4039,$A1356,'Unit details'!$V$4039:$V$4039,$A1356&amp;" — "&amp;$B1356,'Unit details'!$H$4039:$H$4039,"Current",'Unit details'!$E$4039:$E$4039,"Town")</x:f>
        <x:v>0</x:v>
      </x:c>
      <x:c r="H1356" s="14" t="n">
        <x:f>COUNTIFS('Unit details'!$B$4039:$B$4039,$A1356,'Unit details'!$V$4039:$V$4039,$A1356&amp;" — "&amp;$B1356,'Unit details'!$H$4039:$H$4039,"Current",'Unit details'!$E$4039:$E$4039,"Nearby")</x:f>
        <x:v>0</x:v>
      </x:c>
      <x:c r="I1356" s="14" t="n">
        <x:f>COUNTIFS('Unit details'!$B$4039:$B$4039,$A1356,'Unit details'!$V$4039:$V$4039,$A1356&amp;" — "&amp;$B1356,'Unit details'!$H$4039:$H$4039,"Current")</x:f>
        <x:v>0</x:v>
      </x:c>
      <x:c r="J1356" s="14" t="n">
        <x:f>SUMIFS('Unit details'!$Y$4039:$Y$4039,'Unit details'!$B$4039:$B$4039,$A1356,'Unit details'!$V$4039:$V$4039,$A1356&amp;" — "&amp;$B1356,'Unit details'!$H$4039:$H$4039,"Future")</x:f>
        <x:v>0</x:v>
      </x:c>
      <x:c r="K1356" s="14" t="n">
        <x:f>COUNTIFS('Unit details'!$B$4039:$B$4039,$A1356,'Unit details'!$V$4039:$V$4039,$A1356&amp;" — "&amp;$B1356,'Unit details'!$H$4039:$H$4039,"Uncertain")</x:f>
        <x:v>0</x:v>
      </x:c>
      <x:c r="L1356" s="15" t="str">
        <x:v>Identified from current advertising; named scheme does not itself establish any exact number of vacant units.</x:v>
      </x:c>
      <x:c r="M1356" s="15" t="str">
        <x:v>https://www.rightmove.co.uk/properties/773355578421633#/?channel=COM_LET</x:v>
      </x:c>
      <x:c r="N1356" s="15" t="str">
        <x:v>https://www.whybrow.net/property/unit-3-europa-way-europa-park-witham/</x:v>
      </x:c>
    </x:row>
    <x:row r="1357" ht="42" customHeight="1">
      <x:c r="A1357" s="15" t="str">
        <x:v>Witham</x:v>
      </x:c>
      <x:c r="B1357" s="15" t="str">
        <x:v>Standalone: Witham</x:v>
      </x:c>
      <x:c r="C1357" s="15" t="str">
        <x:v>Witham</x:v>
      </x:c>
      <x:c r="D1357" s="14" t="n">
        <x:v>27395</x:v>
      </x:c>
      <x:c r="E1357" s="30" t="str">
        <x:v>Town</x:v>
      </x:c>
      <x:c r="F1357" s="30" t="str">
        <x:v>Standalone / other premises</x:v>
      </x:c>
      <x:c r="G1357" s="14" t="n">
        <x:f>COUNTIFS('Unit details'!$B$4039:$B$4039,$A1357,'Unit details'!$V$4039:$V$4039,$A1357&amp;" — "&amp;$B1357,'Unit details'!$H$4039:$H$4039,"Current",'Unit details'!$E$4039:$E$4039,"Town")</x:f>
        <x:v>0</x:v>
      </x:c>
      <x:c r="H1357" s="14" t="n">
        <x:f>COUNTIFS('Unit details'!$B$4039:$B$4039,$A1357,'Unit details'!$V$4039:$V$4039,$A1357&amp;" — "&amp;$B1357,'Unit details'!$H$4039:$H$4039,"Current",'Unit details'!$E$4039:$E$4039,"Nearby")</x:f>
        <x:v>0</x:v>
      </x:c>
      <x:c r="I1357" s="14" t="n">
        <x:f>COUNTIFS('Unit details'!$B$4039:$B$4039,$A1357,'Unit details'!$V$4039:$V$4039,$A1357&amp;" — "&amp;$B1357,'Unit details'!$H$4039:$H$4039,"Current")</x:f>
        <x:v>0</x:v>
      </x:c>
      <x:c r="J1357" s="14" t="n">
        <x:f>SUMIFS('Unit details'!$Y$4039:$Y$4039,'Unit details'!$B$4039:$B$4039,$A1357,'Unit details'!$V$4039:$V$4039,$A1357&amp;" — "&amp;$B1357,'Unit details'!$H$4039:$H$4039,"Future")</x:f>
        <x:v>0</x:v>
      </x:c>
      <x:c r="K1357" s="14" t="n">
        <x:f>COUNTIFS('Unit details'!$B$4039:$B$4039,$A1357,'Unit details'!$V$4039:$V$4039,$A1357&amp;" — "&amp;$B1357,'Unit details'!$H$4039:$H$4039,"Uncertain")</x:f>
        <x:v>0</x:v>
      </x:c>
      <x:c r="L1357" s="15" t="str">
        <x:v>Identified from current advertising; named scheme does not itself establish any exact number of vacant units.</x:v>
      </x:c>
      <x:c r="M1357" s="15" t="str">
        <x:v>https://www.rightmove.co.uk/properties/94376700#/?channel=COM_LET</x:v>
      </x:c>
      <x:c r="N1357" s="15" t="str"/>
    </x:row>
    <x:row r="1358" ht="42" customHeight="1">
      <x:c r="A1358" s="15" t="str">
        <x:v>Oxford</x:v>
      </x:c>
      <x:c r="B1358" s="15" t="str">
        <x:v>Station Field Industrial Estate</x:v>
      </x:c>
      <x:c r="C1358" s="15" t="str">
        <x:v>Kidlington</x:v>
      </x:c>
      <x:c r="D1358" s="14" t="n">
        <x:v>14640</x:v>
      </x:c>
      <x:c r="E1358" s="30" t="str">
        <x:v>Nearby</x:v>
      </x:c>
      <x:c r="F1358" s="30" t="str">
        <x:v>Estate / grouped industrial area</x:v>
      </x:c>
      <x:c r="G1358" s="14" t="n">
        <x:f>COUNTIFS('Unit details'!$B$2203:$B$2205,$A1358,'Unit details'!$V$2203:$V$2205,$A1358&amp;" — "&amp;$B1358,'Unit details'!$H$2203:$H$2205,"Current",'Unit details'!$E$2203:$E$2205,"Town")</x:f>
        <x:v>0</x:v>
      </x:c>
      <x:c r="H1358" s="14" t="n">
        <x:f>COUNTIFS('Unit details'!$B$2203:$B$2205,$A1358,'Unit details'!$V$2203:$V$2205,$A1358&amp;" — "&amp;$B1358,'Unit details'!$H$2203:$H$2205,"Current",'Unit details'!$E$2203:$E$2205,"Nearby")</x:f>
        <x:v>3</x:v>
      </x:c>
      <x:c r="I1358" s="14" t="n">
        <x:f>COUNTIFS('Unit details'!$B$2203:$B$2205,$A1358,'Unit details'!$V$2203:$V$2205,$A1358&amp;" — "&amp;$B1358,'Unit details'!$H$2203:$H$2205,"Current")</x:f>
        <x:v>3</x:v>
      </x:c>
      <x:c r="J1358" s="14" t="n">
        <x:f>SUMIFS('Unit details'!$Y$2203:$Y$2205,'Unit details'!$B$2203:$B$2205,$A1358,'Unit details'!$V$2203:$V$2205,$A1358&amp;" — "&amp;$B1358,'Unit details'!$H$2203:$H$2205,"Future")</x:f>
        <x:v>0</x:v>
      </x:c>
      <x:c r="K1358" s="14" t="n">
        <x:f>COUNTIFS('Unit details'!$B$2203:$B$2205,$A1358,'Unit details'!$V$2203:$V$2205,$A1358&amp;" — "&amp;$B1358,'Unit details'!$H$2203:$H$2205,"Uncertain")</x:f>
        <x:v>0</x:v>
      </x:c>
      <x:c r="L1358" s="15" t="str">
        <x:v>Minimum evidenced estate inventory from reviewed current listings; nested sub-estates reconciled; not an exhaustive land-use census.</x:v>
      </x:c>
      <x:c r="M1358" s="15" t="str">
        <x:v>https://www.njcommercial.co.uk/industrial</x:v>
      </x:c>
      <x:c r="N1358" s="15" t="str">
        <x:v>https://conwayscommercial.search-prop.com/properties/376293-units-1-2-kidlington</x:v>
      </x:c>
    </x:row>
    <x:row r="1359" ht="42" customHeight="1">
      <x:c r="A1359" s="15" t="str">
        <x:v>Oxford</x:v>
      </x:c>
      <x:c r="B1359" s="15" t="str">
        <x:v>Curtis Industrial Estate</x:v>
      </x:c>
      <x:c r="C1359" s="15" t="str">
        <x:v>Oxford</x:v>
      </x:c>
      <x:c r="D1359" s="14" t="n">
        <x:v>170805</x:v>
      </x:c>
      <x:c r="E1359" s="30" t="str">
        <x:v>Town</x:v>
      </x:c>
      <x:c r="F1359" s="30" t="str">
        <x:v>Estate / grouped industrial area</x:v>
      </x:c>
      <x:c r="G1359" s="14" t="n">
        <x:f>COUNTIFS('Unit details'!$B$2206:$B$2206,$A1359,'Unit details'!$V$2206:$V$2206,$A1359&amp;" — "&amp;$B1359,'Unit details'!$H$2206:$H$2206,"Current",'Unit details'!$E$2206:$E$2206,"Town")</x:f>
        <x:v>1</x:v>
      </x:c>
      <x:c r="H1359" s="14" t="n">
        <x:f>COUNTIFS('Unit details'!$B$2206:$B$2206,$A1359,'Unit details'!$V$2206:$V$2206,$A1359&amp;" — "&amp;$B1359,'Unit details'!$H$2206:$H$2206,"Current",'Unit details'!$E$2206:$E$2206,"Nearby")</x:f>
        <x:v>0</x:v>
      </x:c>
      <x:c r="I1359" s="14" t="n">
        <x:f>COUNTIFS('Unit details'!$B$2206:$B$2206,$A1359,'Unit details'!$V$2206:$V$2206,$A1359&amp;" — "&amp;$B1359,'Unit details'!$H$2206:$H$2206,"Current")</x:f>
        <x:v>1</x:v>
      </x:c>
      <x:c r="J1359" s="14" t="n">
        <x:f>SUMIFS('Unit details'!$Y$2206:$Y$2206,'Unit details'!$B$2206:$B$2206,$A1359,'Unit details'!$V$2206:$V$2206,$A1359&amp;" — "&amp;$B1359,'Unit details'!$H$2206:$H$2206,"Future")</x:f>
        <x:v>0</x:v>
      </x:c>
      <x:c r="K1359" s="14" t="n">
        <x:f>COUNTIFS('Unit details'!$B$2206:$B$2206,$A1359,'Unit details'!$V$2206:$V$2206,$A1359&amp;" — "&amp;$B1359,'Unit details'!$H$2206:$H$2206,"Uncertain")</x:f>
        <x:v>0</x:v>
      </x:c>
      <x:c r="L1359" s="15" t="str">
        <x:v>Minimum evidenced estate inventory from reviewed current listings; nested sub-estates reconciled; not an exhaustive land-use census.</x:v>
      </x:c>
      <x:c r="M1359" s="15" t="str">
        <x:v>https://www.zoopla.co.uk/to-rent/commercial/details/74503403/</x:v>
      </x:c>
      <x:c r="N1359" s="15" t="str">
        <x:v>https://www.rightmove.co.uk/properties/760902018861248#/?channel=COM_LET</x:v>
      </x:c>
    </x:row>
    <x:row r="1360" ht="42" customHeight="1">
      <x:c r="A1360" s="15" t="str">
        <x:v>Oxford</x:v>
      </x:c>
      <x:c r="B1360" s="15" t="str">
        <x:v>Standalone / estate not stated</x:v>
      </x:c>
      <x:c r="C1360" s="15" t="str">
        <x:v>Oxford</x:v>
      </x:c>
      <x:c r="D1360" s="14" t="n">
        <x:v>170805</x:v>
      </x:c>
      <x:c r="E1360" s="30" t="str">
        <x:v>Town</x:v>
      </x:c>
      <x:c r="F1360" s="30" t="str">
        <x:v>Standalone / other premises</x:v>
      </x:c>
      <x:c r="G1360" s="14" t="n">
        <x:f>COUNTIFS('Unit details'!$B$2207:$B$2209,$A1360,'Unit details'!$V$2207:$V$2209,$A1360&amp;" — "&amp;$B1360,'Unit details'!$H$2207:$H$2209,"Current",'Unit details'!$E$2207:$E$2209,"Town")</x:f>
        <x:v>3</x:v>
      </x:c>
      <x:c r="H1360" s="14" t="n">
        <x:f>COUNTIFS('Unit details'!$B$2207:$B$2209,$A1360,'Unit details'!$V$2207:$V$2209,$A1360&amp;" — "&amp;$B1360,'Unit details'!$H$2207:$H$2209,"Current",'Unit details'!$E$2207:$E$2209,"Nearby")</x:f>
        <x:v>0</x:v>
      </x:c>
      <x:c r="I1360" s="14" t="n">
        <x:f>COUNTIFS('Unit details'!$B$2207:$B$2209,$A1360,'Unit details'!$V$2207:$V$2209,$A1360&amp;" — "&amp;$B1360,'Unit details'!$H$2207:$H$2209,"Current")</x:f>
        <x:v>3</x:v>
      </x:c>
      <x:c r="J1360" s="14" t="n">
        <x:f>SUMIFS('Unit details'!$Y$2207:$Y$2209,'Unit details'!$B$2207:$B$2209,$A1360,'Unit details'!$V$2207:$V$2209,$A1360&amp;" — "&amp;$B1360,'Unit details'!$H$2207:$H$2209,"Future")</x:f>
        <x:v>0</x:v>
      </x:c>
      <x:c r="K1360" s="14" t="n">
        <x:f>COUNTIFS('Unit details'!$B$2207:$B$2209,$A1360,'Unit details'!$V$2207:$V$2209,$A1360&amp;" — "&amp;$B1360,'Unit details'!$H$2207:$H$2209,"Uncertain")</x:f>
        <x:v>0</x:v>
      </x:c>
      <x:c r="L1360" s="15" t="str">
        <x:v>Identified from marketing. Estate inventory is a minimum of evidenced named areas, not a council stock census.</x:v>
      </x:c>
      <x:c r="M1360" s="15" t="str">
        <x:v>https://www.zoopla.co.uk/to-rent/commercial/details/73857627/</x:v>
      </x:c>
      <x:c r="N1360" s="15" t="str"/>
    </x:row>
    <x:row r="1361" ht="42" customHeight="1">
      <x:c r="A1361" s="15" t="str">
        <x:v>Banbury</x:v>
      </x:c>
      <x:c r="B1361" s="15" t="str">
        <x:v>Apollo Business Park</x:v>
      </x:c>
      <x:c r="C1361" s="15" t="str">
        <x:v>Wroxton</x:v>
      </x:c>
      <x:c r="D1361" s="14" t="n">
        <x:v>305</x:v>
      </x:c>
      <x:c r="E1361" s="30" t="str">
        <x:v>Context</x:v>
      </x:c>
      <x:c r="F1361" s="30" t="str">
        <x:v>Estate / grouped industrial area</x:v>
      </x:c>
      <x:c r="G1361" s="14" t="n">
        <x:f>COUNTIFS('Unit details'!$B$2210:$B$2210,$A1361,'Unit details'!$V$2210:$V$2210,$A1361&amp;" — "&amp;$B1361,'Unit details'!$H$2210:$H$2210,"Current",'Unit details'!$E$2210:$E$2210,"Town")</x:f>
        <x:v>0</x:v>
      </x:c>
      <x:c r="H1361" s="14" t="n">
        <x:f>COUNTIFS('Unit details'!$B$2210:$B$2210,$A1361,'Unit details'!$V$2210:$V$2210,$A1361&amp;" — "&amp;$B1361,'Unit details'!$H$2210:$H$2210,"Current",'Unit details'!$E$2210:$E$2210,"Nearby")</x:f>
        <x:v>0</x:v>
      </x:c>
      <x:c r="I1361" s="14" t="n">
        <x:f>COUNTIFS('Unit details'!$B$2210:$B$2210,$A1361,'Unit details'!$V$2210:$V$2210,$A1361&amp;" — "&amp;$B1361,'Unit details'!$H$2210:$H$2210,"Current")</x:f>
        <x:v>1</x:v>
      </x:c>
      <x:c r="J1361" s="14" t="n">
        <x:f>SUMIFS('Unit details'!$Y$2210:$Y$2210,'Unit details'!$B$2210:$B$2210,$A1361,'Unit details'!$V$2210:$V$2210,$A1361&amp;" — "&amp;$B1361,'Unit details'!$H$2210:$H$2210,"Future")</x:f>
        <x:v>0</x:v>
      </x:c>
      <x:c r="K1361" s="14" t="n">
        <x:f>COUNTIFS('Unit details'!$B$2210:$B$2210,$A1361,'Unit details'!$V$2210:$V$2210,$A1361&amp;" — "&amp;$B1361,'Unit details'!$H$2210:$H$2210,"Uncertain")</x:f>
        <x:v>0</x:v>
      </x:c>
      <x:c r="L1361" s="15" t="str">
        <x:v>Minimum evidenced estate inventory from reviewed current listings; nested sub-estates reconciled; not an exhaustive land-use census.</x:v>
      </x:c>
      <x:c r="M1361" s="15" t="str">
        <x:v>https://www.rightmove.co.uk/properties/760043560021121#/?channel=COM_LET</x:v>
      </x:c>
      <x:c r="N1361" s="15" t="str"/>
    </x:row>
    <x:row r="1362" ht="42" customHeight="1">
      <x:c r="A1362" s="15" t="str">
        <x:v>Banbury</x:v>
      </x:c>
      <x:c r="B1362" s="15" t="str">
        <x:v>Cherwell Valley Business Park</x:v>
      </x:c>
      <x:c r="C1362" s="15" t="str">
        <x:v>Twyford</x:v>
      </x:c>
      <x:c r="D1362" s="14"/>
      <x:c r="E1362" s="30" t="str">
        <x:v>Nearby</x:v>
      </x:c>
      <x:c r="F1362" s="30" t="str">
        <x:v>Estate / grouped industrial area</x:v>
      </x:c>
      <x:c r="G1362" s="14" t="n">
        <x:f>COUNTIFS('Unit details'!$B$2211:$B$2211,$A1362,'Unit details'!$V$2211:$V$2211,$A1362&amp;" — "&amp;$B1362,'Unit details'!$H$2211:$H$2211,"Current",'Unit details'!$E$2211:$E$2211,"Town")</x:f>
        <x:v>0</x:v>
      </x:c>
      <x:c r="H1362" s="14" t="n">
        <x:f>COUNTIFS('Unit details'!$B$2211:$B$2211,$A1362,'Unit details'!$V$2211:$V$2211,$A1362&amp;" — "&amp;$B1362,'Unit details'!$H$2211:$H$2211,"Current",'Unit details'!$E$2211:$E$2211,"Nearby")</x:f>
        <x:v>1</x:v>
      </x:c>
      <x:c r="I1362" s="14" t="n">
        <x:f>COUNTIFS('Unit details'!$B$2211:$B$2211,$A1362,'Unit details'!$V$2211:$V$2211,$A1362&amp;" — "&amp;$B1362,'Unit details'!$H$2211:$H$2211,"Current")</x:f>
        <x:v>1</x:v>
      </x:c>
      <x:c r="J1362" s="14" t="n">
        <x:f>SUMIFS('Unit details'!$Y$2211:$Y$2211,'Unit details'!$B$2211:$B$2211,$A1362,'Unit details'!$V$2211:$V$2211,$A1362&amp;" — "&amp;$B1362,'Unit details'!$H$2211:$H$2211,"Future")</x:f>
        <x:v>0</x:v>
      </x:c>
      <x:c r="K1362" s="14" t="n">
        <x:f>COUNTIFS('Unit details'!$B$2211:$B$2211,$A1362,'Unit details'!$V$2211:$V$2211,$A1362&amp;" — "&amp;$B1362,'Unit details'!$H$2211:$H$2211,"Uncertain")</x:f>
        <x:v>0</x:v>
      </x:c>
      <x:c r="L1362" s="15" t="str">
        <x:v>Minimum evidenced estate inventory from reviewed current listings; nested sub-estates reconciled; not an exhaustive land-use census.</x:v>
      </x:c>
      <x:c r="M1362" s="15" t="str">
        <x:v>https://www.zoopla.co.uk/to-rent/commercial/details/70701612/</x:v>
      </x:c>
      <x:c r="N1362" s="15" t="str"/>
    </x:row>
    <x:row r="1363" ht="42" customHeight="1">
      <x:c r="A1363" s="15" t="str">
        <x:v>Banbury</x:v>
      </x:c>
      <x:c r="B1363" s="15" t="str">
        <x:v>Standalone / estate not stated</x:v>
      </x:c>
      <x:c r="C1363" s="15" t="str">
        <x:v>Banbury</x:v>
      </x:c>
      <x:c r="D1363" s="14" t="n">
        <x:v>52045</x:v>
      </x:c>
      <x:c r="E1363" s="30" t="str">
        <x:v>Town</x:v>
      </x:c>
      <x:c r="F1363" s="30" t="str">
        <x:v>Standalone / other premises</x:v>
      </x:c>
      <x:c r="G1363" s="14" t="n">
        <x:f>COUNTIFS('Unit details'!$B$2212:$B$2216,$A1363,'Unit details'!$V$2212:$V$2216,$A1363&amp;" — "&amp;$B1363,'Unit details'!$H$2212:$H$2216,"Current",'Unit details'!$E$2212:$E$2216,"Town")</x:f>
        <x:v>5</x:v>
      </x:c>
      <x:c r="H1363" s="14" t="n">
        <x:f>COUNTIFS('Unit details'!$B$2212:$B$2216,$A1363,'Unit details'!$V$2212:$V$2216,$A1363&amp;" — "&amp;$B1363,'Unit details'!$H$2212:$H$2216,"Current",'Unit details'!$E$2212:$E$2216,"Nearby")</x:f>
        <x:v>0</x:v>
      </x:c>
      <x:c r="I1363" s="14" t="n">
        <x:f>COUNTIFS('Unit details'!$B$2212:$B$2216,$A1363,'Unit details'!$V$2212:$V$2216,$A1363&amp;" — "&amp;$B1363,'Unit details'!$H$2212:$H$2216,"Current")</x:f>
        <x:v>5</x:v>
      </x:c>
      <x:c r="J1363" s="14" t="n">
        <x:f>SUMIFS('Unit details'!$Y$2212:$Y$2216,'Unit details'!$B$2212:$B$2216,$A1363,'Unit details'!$V$2212:$V$2216,$A1363&amp;" — "&amp;$B1363,'Unit details'!$H$2212:$H$2216,"Future")</x:f>
        <x:v>0</x:v>
      </x:c>
      <x:c r="K1363" s="14" t="n">
        <x:f>COUNTIFS('Unit details'!$B$2212:$B$2216,$A1363,'Unit details'!$V$2212:$V$2216,$A1363&amp;" — "&amp;$B1363,'Unit details'!$H$2212:$H$2216,"Uncertain")</x:f>
        <x:v>0</x:v>
      </x:c>
      <x:c r="L1363" s="15" t="str">
        <x:v>Identified from marketing. Estate inventory is a minimum of evidenced named areas, not a council stock census.</x:v>
      </x:c>
      <x:c r="M1363" s="15" t="str">
        <x:v>https://www.zoopla.co.uk/to-rent/commercial/details/73983237/</x:v>
      </x:c>
      <x:c r="N1363" s="15" t="str">
        <x:v>https://www.rightmove.co.uk/properties/772685504745392#/?channel=COM_LET</x:v>
      </x:c>
    </x:row>
    <x:row r="1364" ht="42" customHeight="1">
      <x:c r="A1364" s="15" t="str">
        <x:v>Banbury</x:v>
      </x:c>
      <x:c r="B1364" s="15" t="str">
        <x:v>Tramway Industrial Estate</x:v>
      </x:c>
      <x:c r="C1364" s="15" t="str">
        <x:v>Banbury</x:v>
      </x:c>
      <x:c r="D1364" s="14" t="n">
        <x:v>52045</x:v>
      </x:c>
      <x:c r="E1364" s="30" t="str">
        <x:v>Town</x:v>
      </x:c>
      <x:c r="F1364" s="30" t="str">
        <x:v>Estate / grouped industrial area</x:v>
      </x:c>
      <x:c r="G1364" s="14" t="n">
        <x:f>COUNTIFS('Unit details'!$B$2217:$B$2217,$A1364,'Unit details'!$V$2217:$V$2217,$A1364&amp;" — "&amp;$B1364,'Unit details'!$H$2217:$H$2217,"Current",'Unit details'!$E$2217:$E$2217,"Town")</x:f>
        <x:v>1</x:v>
      </x:c>
      <x:c r="H1364" s="14" t="n">
        <x:f>COUNTIFS('Unit details'!$B$2217:$B$2217,$A1364,'Unit details'!$V$2217:$V$2217,$A1364&amp;" — "&amp;$B1364,'Unit details'!$H$2217:$H$2217,"Current",'Unit details'!$E$2217:$E$2217,"Nearby")</x:f>
        <x:v>0</x:v>
      </x:c>
      <x:c r="I1364" s="14" t="n">
        <x:f>COUNTIFS('Unit details'!$B$2217:$B$2217,$A1364,'Unit details'!$V$2217:$V$2217,$A1364&amp;" — "&amp;$B1364,'Unit details'!$H$2217:$H$2217,"Current")</x:f>
        <x:v>1</x:v>
      </x:c>
      <x:c r="J1364" s="14" t="n">
        <x:f>SUMIFS('Unit details'!$Y$2217:$Y$2217,'Unit details'!$B$2217:$B$2217,$A1364,'Unit details'!$V$2217:$V$2217,$A1364&amp;" — "&amp;$B1364,'Unit details'!$H$2217:$H$2217,"Future")</x:f>
        <x:v>0</x:v>
      </x:c>
      <x:c r="K1364" s="14" t="n">
        <x:f>COUNTIFS('Unit details'!$B$2217:$B$2217,$A1364,'Unit details'!$V$2217:$V$2217,$A1364&amp;" — "&amp;$B1364,'Unit details'!$H$2217:$H$2217,"Uncertain")</x:f>
        <x:v>0</x:v>
      </x:c>
      <x:c r="L1364" s="15" t="str">
        <x:v>Minimum evidenced estate inventory from reviewed current listings; nested sub-estates reconciled; not an exhaustive land-use census.</x:v>
      </x:c>
      <x:c r="M1364" s="15" t="str">
        <x:v>https://www.zoopla.co.uk/to-rent/commercial/details/71515965/</x:v>
      </x:c>
      <x:c r="N1364" s="15" t="str">
        <x:v>https://www.rightmove.co.uk/properties/772685859191521#/?channel=COM_LET</x:v>
      </x:c>
    </x:row>
    <x:row r="1365" ht="49" customHeight="1">
      <x:c r="A1365" s="15" t="str">
        <x:v>Banbury</x:v>
      </x:c>
      <x:c r="B1365" s="15" t="str">
        <x:v>Wildmere Industrial Estate</x:v>
      </x:c>
      <x:c r="C1365" s="15" t="str">
        <x:v>Banbury</x:v>
      </x:c>
      <x:c r="D1365" s="14" t="n">
        <x:v>52045</x:v>
      </x:c>
      <x:c r="E1365" s="30" t="str">
        <x:v>Town</x:v>
      </x:c>
      <x:c r="F1365" s="30" t="str">
        <x:v>Estate / grouped industrial area</x:v>
      </x:c>
      <x:c r="G1365" s="14" t="n">
        <x:f>COUNTIFS('Unit details'!$B$2218:$B$2219,$A1365,'Unit details'!$V$2218:$V$2219,$A1365&amp;" — "&amp;$B1365,'Unit details'!$H$2218:$H$2219,"Current",'Unit details'!$E$2218:$E$2219,"Town")</x:f>
        <x:v>2</x:v>
      </x:c>
      <x:c r="H1365" s="14" t="n">
        <x:f>COUNTIFS('Unit details'!$B$2218:$B$2219,$A1365,'Unit details'!$V$2218:$V$2219,$A1365&amp;" — "&amp;$B1365,'Unit details'!$H$2218:$H$2219,"Current",'Unit details'!$E$2218:$E$2219,"Nearby")</x:f>
        <x:v>0</x:v>
      </x:c>
      <x:c r="I1365" s="14" t="n">
        <x:f>COUNTIFS('Unit details'!$B$2218:$B$2219,$A1365,'Unit details'!$V$2218:$V$2219,$A1365&amp;" — "&amp;$B1365,'Unit details'!$H$2218:$H$2219,"Current")</x:f>
        <x:v>2</x:v>
      </x:c>
      <x:c r="J1365" s="14" t="n">
        <x:f>SUMIFS('Unit details'!$Y$2218:$Y$2219,'Unit details'!$B$2218:$B$2219,$A1365,'Unit details'!$V$2218:$V$2219,$A1365&amp;" — "&amp;$B1365,'Unit details'!$H$2218:$H$2219,"Future")</x:f>
        <x:v>0</x:v>
      </x:c>
      <x:c r="K1365" s="14" t="n">
        <x:f>COUNTIFS('Unit details'!$B$2218:$B$2219,$A1365,'Unit details'!$V$2218:$V$2219,$A1365&amp;" — "&amp;$B1365,'Unit details'!$H$2218:$H$2219,"Uncertain")</x:f>
        <x:v>0</x:v>
      </x:c>
      <x:c r="L1365" s="15" t="str">
        <x:v>Minimum evidenced estate inventory from reviewed current listings; nested sub-estates reconciled; not an exhaustive land-use census.</x:v>
      </x:c>
      <x:c r="M1365" s="15" t="str">
        <x:v>https://www.zoopla.co.uk/to-rent/commercial/details/73480975/</x:v>
      </x:c>
      <x:c r="N1365" s="15" t="str">
        <x:v>https://www.rightmove.co.uk/properties/762562625632736#/?channel=COM_LET
https://www.zoopla.co.uk/to-rent/commercial/details/74577828/</x:v>
      </x:c>
    </x:row>
    <x:row r="1366" ht="42" customHeight="1">
      <x:c r="A1366" s="15" t="str">
        <x:v>Bicester</x:v>
      </x:c>
      <x:c r="B1366" s="15" t="str">
        <x:v>Standalone / estate not stated</x:v>
      </x:c>
      <x:c r="C1366" s="15" t="str">
        <x:v>Boxengasse</x:v>
      </x:c>
      <x:c r="D1366" s="14"/>
      <x:c r="E1366" s="30" t="str">
        <x:v>Nearby</x:v>
      </x:c>
      <x:c r="F1366" s="30" t="str">
        <x:v>Standalone / other premises</x:v>
      </x:c>
      <x:c r="G1366" s="14" t="n">
        <x:f>COUNTIFS('Unit details'!$B$2220:$B$2230,$A1366,'Unit details'!$V$2220:$V$2230,$A1366&amp;" — "&amp;$B1366,'Unit details'!$H$2220:$H$2230,"Current",'Unit details'!$E$2220:$E$2230,"Town")</x:f>
        <x:v>4</x:v>
      </x:c>
      <x:c r="H1366" s="14" t="n">
        <x:f>COUNTIFS('Unit details'!$B$2220:$B$2230,$A1366,'Unit details'!$V$2220:$V$2230,$A1366&amp;" — "&amp;$B1366,'Unit details'!$H$2220:$H$2230,"Current",'Unit details'!$E$2220:$E$2230,"Nearby")</x:f>
        <x:v>1</x:v>
      </x:c>
      <x:c r="I1366" s="14" t="n">
        <x:f>COUNTIFS('Unit details'!$B$2220:$B$2230,$A1366,'Unit details'!$V$2220:$V$2230,$A1366&amp;" — "&amp;$B1366,'Unit details'!$H$2220:$H$2230,"Current")</x:f>
        <x:v>5</x:v>
      </x:c>
      <x:c r="J1366" s="14" t="n">
        <x:f>SUMIFS('Unit details'!$Y$2220:$Y$2230,'Unit details'!$B$2220:$B$2230,$A1366,'Unit details'!$V$2220:$V$2230,$A1366&amp;" — "&amp;$B1366,'Unit details'!$H$2220:$H$2230,"Future")</x:f>
        <x:v>0</x:v>
      </x:c>
      <x:c r="K1366" s="14" t="n">
        <x:f>COUNTIFS('Unit details'!$B$2220:$B$2230,$A1366,'Unit details'!$V$2220:$V$2230,$A1366&amp;" — "&amp;$B1366,'Unit details'!$H$2220:$H$2230,"Uncertain")</x:f>
        <x:v>0</x:v>
      </x:c>
      <x:c r="L1366" s="15" t="str">
        <x:v>Identified from marketing. Estate inventory is a minimum of evidenced named areas, not a council stock census.</x:v>
      </x:c>
      <x:c r="M1366" s="15" t="str">
        <x:v>https://www.zoopla.co.uk/to-rent/commercial/details/70532590/</x:v>
      </x:c>
      <x:c r="N1366" s="15" t="str"/>
    </x:row>
    <x:row r="1367" ht="49" customHeight="1">
      <x:c r="A1367" s="15" t="str">
        <x:v>Bicester</x:v>
      </x:c>
      <x:c r="B1367" s="15" t="str">
        <x:v>Launton Road Industrial Estate</x:v>
      </x:c>
      <x:c r="C1367" s="15" t="str">
        <x:v>Bicester</x:v>
      </x:c>
      <x:c r="D1367" s="14" t="n">
        <x:v>37755</x:v>
      </x:c>
      <x:c r="E1367" s="30" t="str">
        <x:v>Town</x:v>
      </x:c>
      <x:c r="F1367" s="30" t="str">
        <x:v>Estate / grouped industrial area</x:v>
      </x:c>
      <x:c r="G1367" s="14" t="n">
        <x:f>COUNTIFS('Unit details'!$B$2221:$B$2226,$A1367,'Unit details'!$V$2221:$V$2226,$A1367&amp;" — "&amp;$B1367,'Unit details'!$H$2221:$H$2226,"Current",'Unit details'!$E$2221:$E$2226,"Town")</x:f>
        <x:v>6</x:v>
      </x:c>
      <x:c r="H1367" s="14" t="n">
        <x:f>COUNTIFS('Unit details'!$B$2221:$B$2226,$A1367,'Unit details'!$V$2221:$V$2226,$A1367&amp;" — "&amp;$B1367,'Unit details'!$H$2221:$H$2226,"Current",'Unit details'!$E$2221:$E$2226,"Nearby")</x:f>
        <x:v>0</x:v>
      </x:c>
      <x:c r="I1367" s="14" t="n">
        <x:f>COUNTIFS('Unit details'!$B$2221:$B$2226,$A1367,'Unit details'!$V$2221:$V$2226,$A1367&amp;" — "&amp;$B1367,'Unit details'!$H$2221:$H$2226,"Current")</x:f>
        <x:v>6</x:v>
      </x:c>
      <x:c r="J1367" s="14" t="n">
        <x:f>SUMIFS('Unit details'!$Y$2221:$Y$2226,'Unit details'!$B$2221:$B$2226,$A1367,'Unit details'!$V$2221:$V$2226,$A1367&amp;" — "&amp;$B1367,'Unit details'!$H$2221:$H$2226,"Future")</x:f>
        <x:v>0</x:v>
      </x:c>
      <x:c r="K1367" s="14" t="n">
        <x:f>COUNTIFS('Unit details'!$B$2221:$B$2226,$A1367,'Unit details'!$V$2221:$V$2226,$A1367&amp;" — "&amp;$B1367,'Unit details'!$H$2221:$H$2226,"Uncertain")</x:f>
        <x:v>0</x:v>
      </x:c>
      <x:c r="L1367" s="15" t="str">
        <x:v>Minimum evidenced estate inventory from reviewed current listings; nested sub-estates reconciled; not an exhaustive land-use census. Further unit-specific sources are in Unit details.</x:v>
      </x:c>
      <x:c r="M1367" s="15" t="str">
        <x:v>https://www.zoopla.co.uk/to-rent/commercial/details/73742246/</x:v>
      </x:c>
      <x:c r="N1367" s="15" t="str">
        <x:v>https://conwayscommercial.search-prop.com/properties/382243-34b-murdock-road-bicester
https://www.zoopla.co.uk/to-rent/commercial/details/72508333/</x:v>
      </x:c>
    </x:row>
    <x:row r="1368" ht="49" customHeight="1">
      <x:c r="A1368" s="15" t="str">
        <x:v>Bicester</x:v>
      </x:c>
      <x:c r="B1368" s="15" t="str">
        <x:v>Telford Road Industrial Estate</x:v>
      </x:c>
      <x:c r="C1368" s="15" t="str">
        <x:v>Bicester</x:v>
      </x:c>
      <x:c r="D1368" s="14" t="n">
        <x:v>37755</x:v>
      </x:c>
      <x:c r="E1368" s="30" t="str">
        <x:v>Town</x:v>
      </x:c>
      <x:c r="F1368" s="30" t="str">
        <x:v>Estate / grouped industrial area</x:v>
      </x:c>
      <x:c r="G1368" s="14" t="n">
        <x:f>COUNTIFS('Unit details'!$B$2231:$B$2233,$A1368,'Unit details'!$V$2231:$V$2233,$A1368&amp;" — "&amp;$B1368,'Unit details'!$H$2231:$H$2233,"Current",'Unit details'!$E$2231:$E$2233,"Town")</x:f>
        <x:v>3</x:v>
      </x:c>
      <x:c r="H1368" s="14" t="n">
        <x:f>COUNTIFS('Unit details'!$B$2231:$B$2233,$A1368,'Unit details'!$V$2231:$V$2233,$A1368&amp;" — "&amp;$B1368,'Unit details'!$H$2231:$H$2233,"Current",'Unit details'!$E$2231:$E$2233,"Nearby")</x:f>
        <x:v>0</x:v>
      </x:c>
      <x:c r="I1368" s="14" t="n">
        <x:f>COUNTIFS('Unit details'!$B$2231:$B$2233,$A1368,'Unit details'!$V$2231:$V$2233,$A1368&amp;" — "&amp;$B1368,'Unit details'!$H$2231:$H$2233,"Current")</x:f>
        <x:v>3</x:v>
      </x:c>
      <x:c r="J1368" s="14" t="n">
        <x:f>SUMIFS('Unit details'!$Y$2231:$Y$2233,'Unit details'!$B$2231:$B$2233,$A1368,'Unit details'!$V$2231:$V$2233,$A1368&amp;" — "&amp;$B1368,'Unit details'!$H$2231:$H$2233,"Future")</x:f>
        <x:v>0</x:v>
      </x:c>
      <x:c r="K1368" s="14" t="n">
        <x:f>COUNTIFS('Unit details'!$B$2231:$B$2233,$A1368,'Unit details'!$V$2231:$V$2233,$A1368&amp;" — "&amp;$B1368,'Unit details'!$H$2231:$H$2233,"Uncertain")</x:f>
        <x:v>0</x:v>
      </x:c>
      <x:c r="L1368" s="15" t="str">
        <x:v>Minimum evidenced estate inventory from reviewed current listings; nested sub-estates reconciled; not an exhaustive land-use census. Further unit-specific sources are in Unit details.</x:v>
      </x:c>
      <x:c r="M1368" s="15" t="str">
        <x:v>https://www.zoopla.co.uk/to-rent/commercial/details/73491698/</x:v>
      </x:c>
      <x:c r="N1368" s="15" t="str">
        <x:v>https://www.rightmove.co.uk/properties/772685028813536#/?channel=COM_LET
https://www.zoopla.co.uk/to-rent/commercial/details/72356951/</x:v>
      </x:c>
    </x:row>
    <x:row r="1369" ht="42" customHeight="1">
      <x:c r="A1369" s="15" t="str">
        <x:v>Witney</x:v>
      </x:c>
      <x:c r="B1369" s="15" t="str">
        <x:v>Standalone / estate not stated</x:v>
      </x:c>
      <x:c r="C1369" s="15" t="str">
        <x:v>North Leigh</x:v>
      </x:c>
      <x:c r="D1369" s="14" t="n">
        <x:v>1735</x:v>
      </x:c>
      <x:c r="E1369" s="30" t="str">
        <x:v>Nearby</x:v>
      </x:c>
      <x:c r="F1369" s="30" t="str">
        <x:v>Standalone / other premises</x:v>
      </x:c>
      <x:c r="G1369" s="14" t="n">
        <x:f>COUNTIFS('Unit details'!$B$2234:$B$2235,$A1369,'Unit details'!$V$2234:$V$2235,$A1369&amp;" — "&amp;$B1369,'Unit details'!$H$2234:$H$2235,"Current",'Unit details'!$E$2234:$E$2235,"Town")</x:f>
        <x:v>0</x:v>
      </x:c>
      <x:c r="H1369" s="14" t="n">
        <x:f>COUNTIFS('Unit details'!$B$2234:$B$2235,$A1369,'Unit details'!$V$2234:$V$2235,$A1369&amp;" — "&amp;$B1369,'Unit details'!$H$2234:$H$2235,"Current",'Unit details'!$E$2234:$E$2235,"Nearby")</x:f>
        <x:v>2</x:v>
      </x:c>
      <x:c r="I1369" s="14" t="n">
        <x:f>COUNTIFS('Unit details'!$B$2234:$B$2235,$A1369,'Unit details'!$V$2234:$V$2235,$A1369&amp;" — "&amp;$B1369,'Unit details'!$H$2234:$H$2235,"Current")</x:f>
        <x:v>2</x:v>
      </x:c>
      <x:c r="J1369" s="14" t="n">
        <x:f>SUMIFS('Unit details'!$Y$2234:$Y$2235,'Unit details'!$B$2234:$B$2235,$A1369,'Unit details'!$V$2234:$V$2235,$A1369&amp;" — "&amp;$B1369,'Unit details'!$H$2234:$H$2235,"Future")</x:f>
        <x:v>0</x:v>
      </x:c>
      <x:c r="K1369" s="14" t="n">
        <x:f>COUNTIFS('Unit details'!$B$2234:$B$2235,$A1369,'Unit details'!$V$2234:$V$2235,$A1369&amp;" — "&amp;$B1369,'Unit details'!$H$2234:$H$2235,"Uncertain")</x:f>
        <x:v>0</x:v>
      </x:c>
      <x:c r="L1369" s="15" t="str">
        <x:v>Identified from marketing. Estate inventory is a minimum of evidenced named areas, not a council stock census.</x:v>
      </x:c>
      <x:c r="M1369" s="15" t="str">
        <x:v>https://www.rightmove.co.uk/properties/95105091#/?channel=COM_LET</x:v>
      </x:c>
      <x:c r="N1369" s="15" t="str"/>
    </x:row>
    <x:row r="1370" ht="42" customHeight="1">
      <x:c r="A1370" s="15" t="str">
        <x:v>Witney</x:v>
      </x:c>
      <x:c r="B1370" s="15" t="str">
        <x:v>Stanton Harcourt Industrial Estate</x:v>
      </x:c>
      <x:c r="C1370" s="15" t="str">
        <x:v>Stanton Harcourt</x:v>
      </x:c>
      <x:c r="D1370" s="14" t="n">
        <x:v>790</x:v>
      </x:c>
      <x:c r="E1370" s="30" t="str">
        <x:v>Nearby</x:v>
      </x:c>
      <x:c r="F1370" s="30" t="str">
        <x:v>Estate / grouped industrial area</x:v>
      </x:c>
      <x:c r="G1370" s="14" t="n">
        <x:f>COUNTIFS('Unit details'!$B$2236:$B$2236,$A1370,'Unit details'!$V$2236:$V$2236,$A1370&amp;" — "&amp;$B1370,'Unit details'!$H$2236:$H$2236,"Current",'Unit details'!$E$2236:$E$2236,"Town")</x:f>
        <x:v>0</x:v>
      </x:c>
      <x:c r="H1370" s="14" t="n">
        <x:f>COUNTIFS('Unit details'!$B$2236:$B$2236,$A1370,'Unit details'!$V$2236:$V$2236,$A1370&amp;" — "&amp;$B1370,'Unit details'!$H$2236:$H$2236,"Current",'Unit details'!$E$2236:$E$2236,"Nearby")</x:f>
        <x:v>1</x:v>
      </x:c>
      <x:c r="I1370" s="14" t="n">
        <x:f>COUNTIFS('Unit details'!$B$2236:$B$2236,$A1370,'Unit details'!$V$2236:$V$2236,$A1370&amp;" — "&amp;$B1370,'Unit details'!$H$2236:$H$2236,"Current")</x:f>
        <x:v>1</x:v>
      </x:c>
      <x:c r="J1370" s="14" t="n">
        <x:f>SUMIFS('Unit details'!$Y$2236:$Y$2236,'Unit details'!$B$2236:$B$2236,$A1370,'Unit details'!$V$2236:$V$2236,$A1370&amp;" — "&amp;$B1370,'Unit details'!$H$2236:$H$2236,"Future")</x:f>
        <x:v>0</x:v>
      </x:c>
      <x:c r="K1370" s="14" t="n">
        <x:f>COUNTIFS('Unit details'!$B$2236:$B$2236,$A1370,'Unit details'!$V$2236:$V$2236,$A1370&amp;" — "&amp;$B1370,'Unit details'!$H$2236:$H$2236,"Uncertain")</x:f>
        <x:v>0</x:v>
      </x:c>
      <x:c r="L1370" s="15" t="str">
        <x:v>Minimum evidenced estate inventory from reviewed current listings; nested sub-estates reconciled; not an exhaustive land-use census.</x:v>
      </x:c>
      <x:c r="M1370" s="15" t="str">
        <x:v>https://www.zoopla.co.uk/to-rent/commercial/details/72410233/</x:v>
      </x:c>
      <x:c r="N1370" s="15" t="str">
        <x:v>https://www.rightmove.co.uk/properties/735741378907905#/?channel=COM_LET</x:v>
      </x:c>
    </x:row>
    <x:row r="1371" ht="49" customHeight="1">
      <x:c r="A1371" s="15" t="str">
        <x:v>Witney</x:v>
      </x:c>
      <x:c r="B1371" s="15" t="str">
        <x:v>Stanley Court</x:v>
      </x:c>
      <x:c r="C1371" s="15" t="str">
        <x:v>Witney</x:v>
      </x:c>
      <x:c r="D1371" s="14" t="n">
        <x:v>30165</x:v>
      </x:c>
      <x:c r="E1371" s="30" t="str">
        <x:v>Town</x:v>
      </x:c>
      <x:c r="F1371" s="30" t="str">
        <x:v>Estate / grouped industrial area</x:v>
      </x:c>
      <x:c r="G1371" s="14" t="n">
        <x:f>COUNTIFS('Unit details'!$B$2237:$B$2238,$A1371,'Unit details'!$V$2237:$V$2238,$A1371&amp;" — "&amp;$B1371,'Unit details'!$H$2237:$H$2238,"Current",'Unit details'!$E$2237:$E$2238,"Town")</x:f>
        <x:v>2</x:v>
      </x:c>
      <x:c r="H1371" s="14" t="n">
        <x:f>COUNTIFS('Unit details'!$B$2237:$B$2238,$A1371,'Unit details'!$V$2237:$V$2238,$A1371&amp;" — "&amp;$B1371,'Unit details'!$H$2237:$H$2238,"Current",'Unit details'!$E$2237:$E$2238,"Nearby")</x:f>
        <x:v>0</x:v>
      </x:c>
      <x:c r="I1371" s="14" t="n">
        <x:f>COUNTIFS('Unit details'!$B$2237:$B$2238,$A1371,'Unit details'!$V$2237:$V$2238,$A1371&amp;" — "&amp;$B1371,'Unit details'!$H$2237:$H$2238,"Current")</x:f>
        <x:v>2</x:v>
      </x:c>
      <x:c r="J1371" s="14" t="n">
        <x:f>SUMIFS('Unit details'!$Y$2237:$Y$2238,'Unit details'!$B$2237:$B$2238,$A1371,'Unit details'!$V$2237:$V$2238,$A1371&amp;" — "&amp;$B1371,'Unit details'!$H$2237:$H$2238,"Future")</x:f>
        <x:v>0</x:v>
      </x:c>
      <x:c r="K1371" s="14" t="n">
        <x:f>COUNTIFS('Unit details'!$B$2237:$B$2238,$A1371,'Unit details'!$V$2237:$V$2238,$A1371&amp;" — "&amp;$B1371,'Unit details'!$H$2237:$H$2238,"Uncertain")</x:f>
        <x:v>0</x:v>
      </x:c>
      <x:c r="L1371" s="15" t="str">
        <x:v>Minimum evidenced estate inventory from reviewed current listings; nested sub-estates reconciled; not an exhaustive land-use census.</x:v>
      </x:c>
      <x:c r="M1371" s="15" t="str">
        <x:v>https://www.zoopla.co.uk/to-rent/commercial/details/72589100/</x:v>
      </x:c>
      <x:c r="N1371" s="15" t="str">
        <x:v>https://brookmont.co.uk/2026/09/14/unit-29-stanley-court-witney-oxfordshire-3/
https://www.zoopla.co.uk/to-rent/commercial/details/71745364/</x:v>
      </x:c>
    </x:row>
    <x:row r="1372" ht="42" customHeight="1">
      <x:c r="A1372" s="15" t="str">
        <x:v>Witney</x:v>
      </x:c>
      <x:c r="B1372" s="15" t="str">
        <x:v>Windrush Industrial Park</x:v>
      </x:c>
      <x:c r="C1372" s="15" t="str">
        <x:v>Witney</x:v>
      </x:c>
      <x:c r="D1372" s="14" t="n">
        <x:v>30165</x:v>
      </x:c>
      <x:c r="E1372" s="30" t="str">
        <x:v>Town</x:v>
      </x:c>
      <x:c r="F1372" s="30" t="str">
        <x:v>Estate / grouped industrial area</x:v>
      </x:c>
      <x:c r="G1372" s="14" t="n">
        <x:f>COUNTIFS('Unit details'!$B$2239:$B$2239,$A1372,'Unit details'!$V$2239:$V$2239,$A1372&amp;" — "&amp;$B1372,'Unit details'!$H$2239:$H$2239,"Current",'Unit details'!$E$2239:$E$2239,"Town")</x:f>
        <x:v>1</x:v>
      </x:c>
      <x:c r="H1372" s="14" t="n">
        <x:f>COUNTIFS('Unit details'!$B$2239:$B$2239,$A1372,'Unit details'!$V$2239:$V$2239,$A1372&amp;" — "&amp;$B1372,'Unit details'!$H$2239:$H$2239,"Current",'Unit details'!$E$2239:$E$2239,"Nearby")</x:f>
        <x:v>0</x:v>
      </x:c>
      <x:c r="I1372" s="14" t="n">
        <x:f>COUNTIFS('Unit details'!$B$2239:$B$2239,$A1372,'Unit details'!$V$2239:$V$2239,$A1372&amp;" — "&amp;$B1372,'Unit details'!$H$2239:$H$2239,"Current")</x:f>
        <x:v>1</x:v>
      </x:c>
      <x:c r="J1372" s="14" t="n">
        <x:f>SUMIFS('Unit details'!$Y$2239:$Y$2239,'Unit details'!$B$2239:$B$2239,$A1372,'Unit details'!$V$2239:$V$2239,$A1372&amp;" — "&amp;$B1372,'Unit details'!$H$2239:$H$2239,"Future")</x:f>
        <x:v>0</x:v>
      </x:c>
      <x:c r="K1372" s="14" t="n">
        <x:f>COUNTIFS('Unit details'!$B$2239:$B$2239,$A1372,'Unit details'!$V$2239:$V$2239,$A1372&amp;" — "&amp;$B1372,'Unit details'!$H$2239:$H$2239,"Uncertain")</x:f>
        <x:v>0</x:v>
      </x:c>
      <x:c r="L1372" s="15" t="str">
        <x:v>Minimum evidenced estate inventory from reviewed current listings; nested sub-estates reconciled; not an exhaustive land-use census.</x:v>
      </x:c>
      <x:c r="M1372" s="15" t="str">
        <x:v>https://www.rightmove.co.uk/properties/777436198049121#/?channel=COM_LET</x:v>
      </x:c>
      <x:c r="N1372" s="15" t="str"/>
    </x:row>
    <x:row r="1373" ht="49" customHeight="1">
      <x:c r="A1373" s="15" t="str">
        <x:v>Witney</x:v>
      </x:c>
      <x:c r="B1373" s="15" t="str">
        <x:v>Witan Park</x:v>
      </x:c>
      <x:c r="C1373" s="15" t="str">
        <x:v>Witney</x:v>
      </x:c>
      <x:c r="D1373" s="14" t="n">
        <x:v>30165</x:v>
      </x:c>
      <x:c r="E1373" s="30" t="str">
        <x:v>Town</x:v>
      </x:c>
      <x:c r="F1373" s="30" t="str">
        <x:v>Estate / grouped industrial area</x:v>
      </x:c>
      <x:c r="G1373" s="14" t="n">
        <x:f>COUNTIFS('Unit details'!$B$2240:$B$2242,$A1373,'Unit details'!$V$2240:$V$2242,$A1373&amp;" — "&amp;$B1373,'Unit details'!$H$2240:$H$2242,"Current",'Unit details'!$E$2240:$E$2242,"Town")</x:f>
        <x:v>3</x:v>
      </x:c>
      <x:c r="H1373" s="14" t="n">
        <x:f>COUNTIFS('Unit details'!$B$2240:$B$2242,$A1373,'Unit details'!$V$2240:$V$2242,$A1373&amp;" — "&amp;$B1373,'Unit details'!$H$2240:$H$2242,"Current",'Unit details'!$E$2240:$E$2242,"Nearby")</x:f>
        <x:v>0</x:v>
      </x:c>
      <x:c r="I1373" s="14" t="n">
        <x:f>COUNTIFS('Unit details'!$B$2240:$B$2242,$A1373,'Unit details'!$V$2240:$V$2242,$A1373&amp;" — "&amp;$B1373,'Unit details'!$H$2240:$H$2242,"Current")</x:f>
        <x:v>3</x:v>
      </x:c>
      <x:c r="J1373" s="14" t="n">
        <x:f>SUMIFS('Unit details'!$Y$2240:$Y$2242,'Unit details'!$B$2240:$B$2242,$A1373,'Unit details'!$V$2240:$V$2242,$A1373&amp;" — "&amp;$B1373,'Unit details'!$H$2240:$H$2242,"Future")</x:f>
        <x:v>0</x:v>
      </x:c>
      <x:c r="K1373" s="14" t="n">
        <x:f>COUNTIFS('Unit details'!$B$2240:$B$2242,$A1373,'Unit details'!$V$2240:$V$2242,$A1373&amp;" — "&amp;$B1373,'Unit details'!$H$2240:$H$2242,"Uncertain")</x:f>
        <x:v>0</x:v>
      </x:c>
      <x:c r="L1373" s="15" t="str">
        <x:v>Minimum evidenced estate inventory from reviewed current listings; nested sub-estates reconciled; not an exhaustive land-use census. Further unit-specific sources are in Unit details.</x:v>
      </x:c>
      <x:c r="M1373" s="15" t="str">
        <x:v>https://www.zoopla.co.uk/to-rent/commercial/details/73726091/</x:v>
      </x:c>
      <x:c r="N1373" s="15" t="str">
        <x:v>https://www.zoopla.co.uk/to-rent/commercial/details/72932070/
https://www.rightmove.co.uk/properties/723054611912976#/?channel=COM_LET</x:v>
      </x:c>
    </x:row>
    <x:row r="1374" ht="42" customHeight="1">
      <x:c r="A1374" s="15" t="str">
        <x:v>Abingdon</x:v>
      </x:c>
      <x:c r="B1374" s="15" t="str">
        <x:v>Kingston Business Park</x:v>
      </x:c>
      <x:c r="C1374" s="15" t="str">
        <x:v>Kingston Bagpuize</x:v>
      </x:c>
      <x:c r="D1374" s="14" t="n">
        <x:v>3905</x:v>
      </x:c>
      <x:c r="E1374" s="30" t="str">
        <x:v>Context</x:v>
      </x:c>
      <x:c r="F1374" s="30" t="str">
        <x:v>Estate / grouped industrial area</x:v>
      </x:c>
      <x:c r="G1374" s="14" t="n">
        <x:f>COUNTIFS('Unit details'!$B$2243:$B$2243,$A1374,'Unit details'!$V$2243:$V$2243,$A1374&amp;" — "&amp;$B1374,'Unit details'!$H$2243:$H$2243,"Current",'Unit details'!$E$2243:$E$2243,"Town")</x:f>
        <x:v>0</x:v>
      </x:c>
      <x:c r="H1374" s="14" t="n">
        <x:f>COUNTIFS('Unit details'!$B$2243:$B$2243,$A1374,'Unit details'!$V$2243:$V$2243,$A1374&amp;" — "&amp;$B1374,'Unit details'!$H$2243:$H$2243,"Current",'Unit details'!$E$2243:$E$2243,"Nearby")</x:f>
        <x:v>0</x:v>
      </x:c>
      <x:c r="I1374" s="14" t="n">
        <x:f>COUNTIFS('Unit details'!$B$2243:$B$2243,$A1374,'Unit details'!$V$2243:$V$2243,$A1374&amp;" — "&amp;$B1374,'Unit details'!$H$2243:$H$2243,"Current")</x:f>
        <x:v>1</x:v>
      </x:c>
      <x:c r="J1374" s="14" t="n">
        <x:f>SUMIFS('Unit details'!$Y$2243:$Y$2243,'Unit details'!$B$2243:$B$2243,$A1374,'Unit details'!$V$2243:$V$2243,$A1374&amp;" — "&amp;$B1374,'Unit details'!$H$2243:$H$2243,"Future")</x:f>
        <x:v>0</x:v>
      </x:c>
      <x:c r="K1374" s="14" t="n">
        <x:f>COUNTIFS('Unit details'!$B$2243:$B$2243,$A1374,'Unit details'!$V$2243:$V$2243,$A1374&amp;" — "&amp;$B1374,'Unit details'!$H$2243:$H$2243,"Uncertain")</x:f>
        <x:v>0</x:v>
      </x:c>
      <x:c r="L1374" s="15" t="str">
        <x:v>Minimum evidenced estate inventory from reviewed current listings; nested sub-estates reconciled; not an exhaustive land-use census.</x:v>
      </x:c>
      <x:c r="M1374" s="15" t="str">
        <x:v>https://www.zoopla.co.uk/to-rent/commercial/details/72158355/</x:v>
      </x:c>
      <x:c r="N1374" s="15" t="str">
        <x:v>https://www.rightmove.co.uk/properties/730134542292673#/?channel=COM_LET</x:v>
      </x:c>
    </x:row>
    <x:row r="1375" ht="42" customHeight="1">
      <x:c r="A1375" s="15" t="str">
        <x:v>Abingdon</x:v>
      </x:c>
      <x:c r="B1375" s="15" t="str">
        <x:v>Standalone / estate not stated</x:v>
      </x:c>
      <x:c r="C1375" s="15" t="str">
        <x:v>Steventon</x:v>
      </x:c>
      <x:c r="D1375" s="14" t="n">
        <x:v>2210</x:v>
      </x:c>
      <x:c r="E1375" s="30" t="str">
        <x:v>Context</x:v>
      </x:c>
      <x:c r="F1375" s="30" t="str">
        <x:v>Standalone / other premises</x:v>
      </x:c>
      <x:c r="G1375" s="14" t="n">
        <x:f>COUNTIFS('Unit details'!$B$2244:$B$2248,$A1375,'Unit details'!$V$2244:$V$2248,$A1375&amp;" — "&amp;$B1375,'Unit details'!$H$2244:$H$2248,"Current",'Unit details'!$E$2244:$E$2248,"Town")</x:f>
        <x:v>1</x:v>
      </x:c>
      <x:c r="H1375" s="14" t="n">
        <x:f>COUNTIFS('Unit details'!$B$2244:$B$2248,$A1375,'Unit details'!$V$2244:$V$2248,$A1375&amp;" — "&amp;$B1375,'Unit details'!$H$2244:$H$2248,"Current",'Unit details'!$E$2244:$E$2248,"Nearby")</x:f>
        <x:v>0</x:v>
      </x:c>
      <x:c r="I1375" s="14" t="n">
        <x:f>COUNTIFS('Unit details'!$B$2244:$B$2248,$A1375,'Unit details'!$V$2244:$V$2248,$A1375&amp;" — "&amp;$B1375,'Unit details'!$H$2244:$H$2248,"Current")</x:f>
        <x:v>2</x:v>
      </x:c>
      <x:c r="J1375" s="14" t="n">
        <x:f>SUMIFS('Unit details'!$Y$2244:$Y$2248,'Unit details'!$B$2244:$B$2248,$A1375,'Unit details'!$V$2244:$V$2248,$A1375&amp;" — "&amp;$B1375,'Unit details'!$H$2244:$H$2248,"Future")</x:f>
        <x:v>0</x:v>
      </x:c>
      <x:c r="K1375" s="14" t="n">
        <x:f>COUNTIFS('Unit details'!$B$2244:$B$2248,$A1375,'Unit details'!$V$2244:$V$2248,$A1375&amp;" — "&amp;$B1375,'Unit details'!$H$2244:$H$2248,"Uncertain")</x:f>
        <x:v>0</x:v>
      </x:c>
      <x:c r="L1375" s="15" t="str">
        <x:v>Identified from marketing. Estate inventory is a minimum of evidenced named areas, not a council stock census.</x:v>
      </x:c>
      <x:c r="M1375" s="15" t="str">
        <x:v>https://www.rightmove.co.uk/properties/90753927#/?channel=COM_LET</x:v>
      </x:c>
      <x:c r="N1375" s="15" t="str"/>
    </x:row>
    <x:row r="1376" ht="49" customHeight="1">
      <x:c r="A1376" s="15" t="str">
        <x:v>Abingdon</x:v>
      </x:c>
      <x:c r="B1376" s="15" t="str">
        <x:v>Milton Park</x:v>
      </x:c>
      <x:c r="C1376" s="15" t="str">
        <x:v>Milton Park</x:v>
      </x:c>
      <x:c r="D1376" s="14"/>
      <x:c r="E1376" s="30" t="str">
        <x:v>Nearby</x:v>
      </x:c>
      <x:c r="F1376" s="30" t="str">
        <x:v>Estate / grouped industrial area</x:v>
      </x:c>
      <x:c r="G1376" s="14" t="n">
        <x:f>COUNTIFS('Unit details'!$B$2245:$B$2245,$A1376,'Unit details'!$V$2245:$V$2245,$A1376&amp;" — "&amp;$B1376,'Unit details'!$H$2245:$H$2245,"Current",'Unit details'!$E$2245:$E$2245,"Town")</x:f>
        <x:v>0</x:v>
      </x:c>
      <x:c r="H1376" s="14" t="n">
        <x:f>COUNTIFS('Unit details'!$B$2245:$B$2245,$A1376,'Unit details'!$V$2245:$V$2245,$A1376&amp;" — "&amp;$B1376,'Unit details'!$H$2245:$H$2245,"Current",'Unit details'!$E$2245:$E$2245,"Nearby")</x:f>
        <x:v>1</x:v>
      </x:c>
      <x:c r="I1376" s="14" t="n">
        <x:f>COUNTIFS('Unit details'!$B$2245:$B$2245,$A1376,'Unit details'!$V$2245:$V$2245,$A1376&amp;" — "&amp;$B1376,'Unit details'!$H$2245:$H$2245,"Current")</x:f>
        <x:v>1</x:v>
      </x:c>
      <x:c r="J1376" s="14" t="n">
        <x:f>SUMIFS('Unit details'!$Y$2245:$Y$2245,'Unit details'!$B$2245:$B$2245,$A1376,'Unit details'!$V$2245:$V$2245,$A1376&amp;" — "&amp;$B1376,'Unit details'!$H$2245:$H$2245,"Future")</x:f>
        <x:v>0</x:v>
      </x:c>
      <x:c r="K1376" s="14" t="n">
        <x:f>COUNTIFS('Unit details'!$B$2245:$B$2245,$A1376,'Unit details'!$V$2245:$V$2245,$A1376&amp;" — "&amp;$B1376,'Unit details'!$H$2245:$H$2245,"Uncertain")</x:f>
        <x:v>0</x:v>
      </x:c>
      <x:c r="L1376" s="15" t="str">
        <x:v>Minimum evidenced estate inventory from reviewed current listings; nested sub-estates reconciled; not an exhaustive land-use census.</x:v>
      </x:c>
      <x:c r="M1376" s="15" t="str">
        <x:v>https://www.zoopla.co.uk/to-rent/commercial/details/72180623/</x:v>
      </x:c>
      <x:c r="N1376" s="15" t="str">
        <x:v>https://www.zoopla.co.uk/to-rent/commercial/details/72158348/
https://www.rightmove.co.uk/properties/730134437436560#/?channel=COM_LET</x:v>
      </x:c>
    </x:row>
    <x:row r="1377" ht="42" customHeight="1">
      <x:c r="A1377" s="15" t="str">
        <x:v>Abingdon</x:v>
      </x:c>
      <x:c r="B1377" s="15" t="str">
        <x:v>Abingdon Business Park</x:v>
      </x:c>
      <x:c r="C1377" s="15" t="str">
        <x:v>Abingdon</x:v>
      </x:c>
      <x:c r="D1377" s="14" t="n">
        <x:v>33175</x:v>
      </x:c>
      <x:c r="E1377" s="30" t="str">
        <x:v>Town</x:v>
      </x:c>
      <x:c r="F1377" s="30" t="str">
        <x:v>Estate / grouped industrial area</x:v>
      </x:c>
      <x:c r="G1377" s="14" t="n">
        <x:f>COUNTIFS('Unit details'!$B$2246:$B$2246,$A1377,'Unit details'!$V$2246:$V$2246,$A1377&amp;" — "&amp;$B1377,'Unit details'!$H$2246:$H$2246,"Current",'Unit details'!$E$2246:$E$2246,"Town")</x:f>
        <x:v>1</x:v>
      </x:c>
      <x:c r="H1377" s="14" t="n">
        <x:f>COUNTIFS('Unit details'!$B$2246:$B$2246,$A1377,'Unit details'!$V$2246:$V$2246,$A1377&amp;" — "&amp;$B1377,'Unit details'!$H$2246:$H$2246,"Current",'Unit details'!$E$2246:$E$2246,"Nearby")</x:f>
        <x:v>0</x:v>
      </x:c>
      <x:c r="I1377" s="14" t="n">
        <x:f>COUNTIFS('Unit details'!$B$2246:$B$2246,$A1377,'Unit details'!$V$2246:$V$2246,$A1377&amp;" — "&amp;$B1377,'Unit details'!$H$2246:$H$2246,"Current")</x:f>
        <x:v>1</x:v>
      </x:c>
      <x:c r="J1377" s="14" t="n">
        <x:f>SUMIFS('Unit details'!$Y$2246:$Y$2246,'Unit details'!$B$2246:$B$2246,$A1377,'Unit details'!$V$2246:$V$2246,$A1377&amp;" — "&amp;$B1377,'Unit details'!$H$2246:$H$2246,"Future")</x:f>
        <x:v>0</x:v>
      </x:c>
      <x:c r="K1377" s="14" t="n">
        <x:f>COUNTIFS('Unit details'!$B$2246:$B$2246,$A1377,'Unit details'!$V$2246:$V$2246,$A1377&amp;" — "&amp;$B1377,'Unit details'!$H$2246:$H$2246,"Uncertain")</x:f>
        <x:v>0</x:v>
      </x:c>
      <x:c r="L1377" s="15" t="str">
        <x:v>Minimum evidenced estate inventory from reviewed current listings; nested sub-estates reconciled; not an exhaustive land-use census.</x:v>
      </x:c>
      <x:c r="M1377" s="15" t="str">
        <x:v>https://www.zoopla.co.uk/to-rent/commercial/details/71343679/</x:v>
      </x:c>
      <x:c r="N1377" s="15" t="str">
        <x:v>https://www.rightmove.co.uk/properties/773353709779473#/?channel=COM_LET</x:v>
      </x:c>
    </x:row>
    <x:row r="1378" ht="42" customHeight="1">
      <x:c r="A1378" s="15" t="str">
        <x:v>Abingdon</x:v>
      </x:c>
      <x:c r="B1378" s="15" t="str">
        <x:v>Grange Court Business Park</x:v>
      </x:c>
      <x:c r="C1378" s="15" t="str">
        <x:v>Abingdon</x:v>
      </x:c>
      <x:c r="D1378" s="14" t="n">
        <x:v>33175</x:v>
      </x:c>
      <x:c r="E1378" s="30" t="str">
        <x:v>Town</x:v>
      </x:c>
      <x:c r="F1378" s="30" t="str">
        <x:v>Estate / grouped industrial area</x:v>
      </x:c>
      <x:c r="G1378" s="14" t="n">
        <x:f>COUNTIFS('Unit details'!$B$2247:$B$2247,$A1378,'Unit details'!$V$2247:$V$2247,$A1378&amp;" — "&amp;$B1378,'Unit details'!$H$2247:$H$2247,"Current",'Unit details'!$E$2247:$E$2247,"Town")</x:f>
        <x:v>1</x:v>
      </x:c>
      <x:c r="H1378" s="14" t="n">
        <x:f>COUNTIFS('Unit details'!$B$2247:$B$2247,$A1378,'Unit details'!$V$2247:$V$2247,$A1378&amp;" — "&amp;$B1378,'Unit details'!$H$2247:$H$2247,"Current",'Unit details'!$E$2247:$E$2247,"Nearby")</x:f>
        <x:v>0</x:v>
      </x:c>
      <x:c r="I1378" s="14" t="n">
        <x:f>COUNTIFS('Unit details'!$B$2247:$B$2247,$A1378,'Unit details'!$V$2247:$V$2247,$A1378&amp;" — "&amp;$B1378,'Unit details'!$H$2247:$H$2247,"Current")</x:f>
        <x:v>1</x:v>
      </x:c>
      <x:c r="J1378" s="14" t="n">
        <x:f>SUMIFS('Unit details'!$Y$2247:$Y$2247,'Unit details'!$B$2247:$B$2247,$A1378,'Unit details'!$V$2247:$V$2247,$A1378&amp;" — "&amp;$B1378,'Unit details'!$H$2247:$H$2247,"Future")</x:f>
        <x:v>0</x:v>
      </x:c>
      <x:c r="K1378" s="14" t="n">
        <x:f>COUNTIFS('Unit details'!$B$2247:$B$2247,$A1378,'Unit details'!$V$2247:$V$2247,$A1378&amp;" — "&amp;$B1378,'Unit details'!$H$2247:$H$2247,"Uncertain")</x:f>
        <x:v>0</x:v>
      </x:c>
      <x:c r="L1378" s="15" t="str">
        <x:v>Minimum evidenced estate inventory from reviewed current listings; nested sub-estates reconciled; not an exhaustive land-use census.</x:v>
      </x:c>
      <x:c r="M1378" s="15" t="str">
        <x:v>https://www.zoopla.co.uk/to-rent/commercial/details/74655561/</x:v>
      </x:c>
      <x:c r="N1378" s="15" t="str"/>
    </x:row>
    <x:row r="1379" ht="42" customHeight="1">
      <x:c r="A1379" s="15" t="str">
        <x:v>Didcot</x:v>
      </x:c>
      <x:c r="B1379" s="15" t="str">
        <x:v>Standalone / estate not stated</x:v>
      </x:c>
      <x:c r="C1379" s="15" t="str">
        <x:v>Upton</x:v>
      </x:c>
      <x:c r="D1379" s="14"/>
      <x:c r="E1379" s="30" t="str">
        <x:v>Nearby</x:v>
      </x:c>
      <x:c r="F1379" s="30" t="str">
        <x:v>Standalone / other premises</x:v>
      </x:c>
      <x:c r="G1379" s="14" t="n">
        <x:f>COUNTIFS('Unit details'!$B$2249:$B$2252,$A1379,'Unit details'!$V$2249:$V$2252,$A1379&amp;" — "&amp;$B1379,'Unit details'!$H$2249:$H$2252,"Current",'Unit details'!$E$2249:$E$2252,"Town")</x:f>
        <x:v>1</x:v>
      </x:c>
      <x:c r="H1379" s="14" t="n">
        <x:f>COUNTIFS('Unit details'!$B$2249:$B$2252,$A1379,'Unit details'!$V$2249:$V$2252,$A1379&amp;" — "&amp;$B1379,'Unit details'!$H$2249:$H$2252,"Current",'Unit details'!$E$2249:$E$2252,"Nearby")</x:f>
        <x:v>1</x:v>
      </x:c>
      <x:c r="I1379" s="14" t="n">
        <x:f>COUNTIFS('Unit details'!$B$2249:$B$2252,$A1379,'Unit details'!$V$2249:$V$2252,$A1379&amp;" — "&amp;$B1379,'Unit details'!$H$2249:$H$2252,"Current")</x:f>
        <x:v>2</x:v>
      </x:c>
      <x:c r="J1379" s="14" t="n">
        <x:f>SUMIFS('Unit details'!$Y$2249:$Y$2252,'Unit details'!$B$2249:$B$2252,$A1379,'Unit details'!$V$2249:$V$2252,$A1379&amp;" — "&amp;$B1379,'Unit details'!$H$2249:$H$2252,"Future")</x:f>
        <x:v>0</x:v>
      </x:c>
      <x:c r="K1379" s="14" t="n">
        <x:f>COUNTIFS('Unit details'!$B$2249:$B$2252,$A1379,'Unit details'!$V$2249:$V$2252,$A1379&amp;" — "&amp;$B1379,'Unit details'!$H$2249:$H$2252,"Uncertain")</x:f>
        <x:v>0</x:v>
      </x:c>
      <x:c r="L1379" s="15" t="str">
        <x:v>Identified from marketing. Estate inventory is a minimum of evidenced named areas, not a council stock census.</x:v>
      </x:c>
      <x:c r="M1379" s="15" t="str">
        <x:v>https://www.zoopla.co.uk/to-rent/commercial/details/73878445/</x:v>
      </x:c>
      <x:c r="N1379" s="15" t="str">
        <x:v>https://www.rightmove.co.uk/properties/775270521397793#/?channel=COM_LET</x:v>
      </x:c>
    </x:row>
    <x:row r="1380" ht="49" customHeight="1">
      <x:c r="A1380" s="15" t="str">
        <x:v>Didcot</x:v>
      </x:c>
      <x:c r="B1380" s="15" t="str">
        <x:v>A Trident Business Park</x:v>
      </x:c>
      <x:c r="C1380" s="15" t="str">
        <x:v>Didcot</x:v>
      </x:c>
      <x:c r="D1380" s="14" t="n">
        <x:v>34600</x:v>
      </x:c>
      <x:c r="E1380" s="30" t="str">
        <x:v>Town</x:v>
      </x:c>
      <x:c r="F1380" s="30" t="str">
        <x:v>Estate / grouped industrial area</x:v>
      </x:c>
      <x:c r="G1380" s="14" t="n">
        <x:f>COUNTIFS('Unit details'!$B$2250:$B$2250,$A1380,'Unit details'!$V$2250:$V$2250,$A1380&amp;" — "&amp;$B1380,'Unit details'!$H$2250:$H$2250,"Current",'Unit details'!$E$2250:$E$2250,"Town")</x:f>
        <x:v>1</x:v>
      </x:c>
      <x:c r="H1380" s="14" t="n">
        <x:f>COUNTIFS('Unit details'!$B$2250:$B$2250,$A1380,'Unit details'!$V$2250:$V$2250,$A1380&amp;" — "&amp;$B1380,'Unit details'!$H$2250:$H$2250,"Current",'Unit details'!$E$2250:$E$2250,"Nearby")</x:f>
        <x:v>0</x:v>
      </x:c>
      <x:c r="I1380" s="14" t="n">
        <x:f>COUNTIFS('Unit details'!$B$2250:$B$2250,$A1380,'Unit details'!$V$2250:$V$2250,$A1380&amp;" — "&amp;$B1380,'Unit details'!$H$2250:$H$2250,"Current")</x:f>
        <x:v>1</x:v>
      </x:c>
      <x:c r="J1380" s="14" t="n">
        <x:f>SUMIFS('Unit details'!$Y$2250:$Y$2250,'Unit details'!$B$2250:$B$2250,$A1380,'Unit details'!$V$2250:$V$2250,$A1380&amp;" — "&amp;$B1380,'Unit details'!$H$2250:$H$2250,"Future")</x:f>
        <x:v>0</x:v>
      </x:c>
      <x:c r="K1380" s="14" t="n">
        <x:f>COUNTIFS('Unit details'!$B$2250:$B$2250,$A1380,'Unit details'!$V$2250:$V$2250,$A1380&amp;" — "&amp;$B1380,'Unit details'!$H$2250:$H$2250,"Uncertain")</x:f>
        <x:v>0</x:v>
      </x:c>
      <x:c r="L1380" s="15" t="str">
        <x:v>Minimum evidenced estate inventory from reviewed current listings; nested sub-estates reconciled; not an exhaustive land-use census. Further unit-specific sources are in Unit details.</x:v>
      </x:c>
      <x:c r="M1380" s="15" t="str">
        <x:v>https://www.zoopla.co.uk/to-rent/commercial/details/73843597/</x:v>
      </x:c>
      <x:c r="N1380" s="15" t="str">
        <x:v>https://www.zoopla.co.uk/to-rent/commercial/details/73378560/
https://www.rightmove.co.uk/properties/766021064136864#/?channel=COM_LET</x:v>
      </x:c>
    </x:row>
    <x:row r="1381" ht="42" customHeight="1">
      <x:c r="A1381" s="15" t="str">
        <x:v>Didcot</x:v>
      </x:c>
      <x:c r="B1381" s="15" t="str">
        <x:v>Moorbrook Industrial Estate</x:v>
      </x:c>
      <x:c r="C1381" s="15" t="str">
        <x:v>Didcot</x:v>
      </x:c>
      <x:c r="D1381" s="14" t="n">
        <x:v>34600</x:v>
      </x:c>
      <x:c r="E1381" s="30" t="str">
        <x:v>Town</x:v>
      </x:c>
      <x:c r="F1381" s="30" t="str">
        <x:v>Estate / grouped industrial area</x:v>
      </x:c>
      <x:c r="G1381" s="14" t="n">
        <x:f>COUNTIFS('Unit details'!$B$2251:$B$2251,$A1381,'Unit details'!$V$2251:$V$2251,$A1381&amp;" — "&amp;$B1381,'Unit details'!$H$2251:$H$2251,"Current",'Unit details'!$E$2251:$E$2251,"Town")</x:f>
        <x:v>1</x:v>
      </x:c>
      <x:c r="H1381" s="14" t="n">
        <x:f>COUNTIFS('Unit details'!$B$2251:$B$2251,$A1381,'Unit details'!$V$2251:$V$2251,$A1381&amp;" — "&amp;$B1381,'Unit details'!$H$2251:$H$2251,"Current",'Unit details'!$E$2251:$E$2251,"Nearby")</x:f>
        <x:v>0</x:v>
      </x:c>
      <x:c r="I1381" s="14" t="n">
        <x:f>COUNTIFS('Unit details'!$B$2251:$B$2251,$A1381,'Unit details'!$V$2251:$V$2251,$A1381&amp;" — "&amp;$B1381,'Unit details'!$H$2251:$H$2251,"Current")</x:f>
        <x:v>1</x:v>
      </x:c>
      <x:c r="J1381" s="14" t="n">
        <x:f>SUMIFS('Unit details'!$Y$2251:$Y$2251,'Unit details'!$B$2251:$B$2251,$A1381,'Unit details'!$V$2251:$V$2251,$A1381&amp;" — "&amp;$B1381,'Unit details'!$H$2251:$H$2251,"Future")</x:f>
        <x:v>0</x:v>
      </x:c>
      <x:c r="K1381" s="14" t="n">
        <x:f>COUNTIFS('Unit details'!$B$2251:$B$2251,$A1381,'Unit details'!$V$2251:$V$2251,$A1381&amp;" — "&amp;$B1381,'Unit details'!$H$2251:$H$2251,"Uncertain")</x:f>
        <x:v>0</x:v>
      </x:c>
      <x:c r="L1381" s="15" t="str">
        <x:v>Minimum evidenced estate inventory from reviewed current listings; nested sub-estates reconciled; not an exhaustive land-use census.</x:v>
      </x:c>
      <x:c r="M1381" s="15" t="str">
        <x:v>https://www.rightmove.co.uk/properties/760902024985232#/?channel=COM_LET</x:v>
      </x:c>
      <x:c r="N1381" s="15" t="str"/>
    </x:row>
    <x:row r="1382" ht="42" customHeight="1">
      <x:c r="A1382" s="15" t="str">
        <x:v>Reading</x:v>
      </x:c>
      <x:c r="B1382" s="15" t="str">
        <x:v>Standalone / estate not stated</x:v>
      </x:c>
      <x:c r="C1382" s="15" t="str">
        <x:v>Mapledurham</x:v>
      </x:c>
      <x:c r="D1382" s="14"/>
      <x:c r="E1382" s="30" t="str">
        <x:v>Context</x:v>
      </x:c>
      <x:c r="F1382" s="30" t="str">
        <x:v>Standalone / other premises</x:v>
      </x:c>
      <x:c r="G1382" s="14" t="n">
        <x:f>COUNTIFS('Unit details'!$B$2253:$B$2297,$A1382,'Unit details'!$V$2253:$V$2297,$A1382&amp;" — "&amp;$B1382,'Unit details'!$H$2253:$H$2297,"Current",'Unit details'!$E$2253:$E$2297,"Town")</x:f>
        <x:v>17</x:v>
      </x:c>
      <x:c r="H1382" s="14" t="n">
        <x:f>COUNTIFS('Unit details'!$B$2253:$B$2297,$A1382,'Unit details'!$V$2253:$V$2297,$A1382&amp;" — "&amp;$B1382,'Unit details'!$H$2253:$H$2297,"Current",'Unit details'!$E$2253:$E$2297,"Nearby")</x:f>
        <x:v>1</x:v>
      </x:c>
      <x:c r="I1382" s="14" t="n">
        <x:f>COUNTIFS('Unit details'!$B$2253:$B$2297,$A1382,'Unit details'!$V$2253:$V$2297,$A1382&amp;" — "&amp;$B1382,'Unit details'!$H$2253:$H$2297,"Current")</x:f>
        <x:v>22</x:v>
      </x:c>
      <x:c r="J1382" s="14" t="n">
        <x:f>SUMIFS('Unit details'!$Y$2253:$Y$2297,'Unit details'!$B$2253:$B$2297,$A1382,'Unit details'!$V$2253:$V$2297,$A1382&amp;" — "&amp;$B1382,'Unit details'!$H$2253:$H$2297,"Future")</x:f>
        <x:v>0</x:v>
      </x:c>
      <x:c r="K1382" s="14" t="n">
        <x:f>COUNTIFS('Unit details'!$B$2253:$B$2297,$A1382,'Unit details'!$V$2253:$V$2297,$A1382&amp;" — "&amp;$B1382,'Unit details'!$H$2253:$H$2297,"Uncertain")</x:f>
        <x:v>0</x:v>
      </x:c>
      <x:c r="L1382" s="15" t="str">
        <x:v>Identified from marketing. Estate inventory is a minimum of evidenced named areas, not a council stock census.</x:v>
      </x:c>
      <x:c r="M1382" s="15" t="str">
        <x:v>https://www.rightmove.co.uk/properties/731573702599777#/?channel=COM_LET</x:v>
      </x:c>
      <x:c r="N1382" s="15" t="str"/>
    </x:row>
    <x:row r="1383" ht="42" customHeight="1">
      <x:c r="A1383" s="15" t="str">
        <x:v>Reading</x:v>
      </x:c>
      <x:c r="B1383" s="15" t="str">
        <x:v>Tavistock Industrial Estate</x:v>
      </x:c>
      <x:c r="C1383" s="15" t="str">
        <x:v>Ruscombe</x:v>
      </x:c>
      <x:c r="D1383" s="14"/>
      <x:c r="E1383" s="30" t="str">
        <x:v>Context</x:v>
      </x:c>
      <x:c r="F1383" s="30" t="str">
        <x:v>Estate / grouped industrial area</x:v>
      </x:c>
      <x:c r="G1383" s="14" t="n">
        <x:f>COUNTIFS('Unit details'!$B$2257:$B$2257,$A1383,'Unit details'!$V$2257:$V$2257,$A1383&amp;" — "&amp;$B1383,'Unit details'!$H$2257:$H$2257,"Current",'Unit details'!$E$2257:$E$2257,"Town")</x:f>
        <x:v>0</x:v>
      </x:c>
      <x:c r="H1383" s="14" t="n">
        <x:f>COUNTIFS('Unit details'!$B$2257:$B$2257,$A1383,'Unit details'!$V$2257:$V$2257,$A1383&amp;" — "&amp;$B1383,'Unit details'!$H$2257:$H$2257,"Current",'Unit details'!$E$2257:$E$2257,"Nearby")</x:f>
        <x:v>0</x:v>
      </x:c>
      <x:c r="I1383" s="14" t="n">
        <x:f>COUNTIFS('Unit details'!$B$2257:$B$2257,$A1383,'Unit details'!$V$2257:$V$2257,$A1383&amp;" — "&amp;$B1383,'Unit details'!$H$2257:$H$2257,"Current")</x:f>
        <x:v>1</x:v>
      </x:c>
      <x:c r="J1383" s="14" t="n">
        <x:f>SUMIFS('Unit details'!$Y$2257:$Y$2257,'Unit details'!$B$2257:$B$2257,$A1383,'Unit details'!$V$2257:$V$2257,$A1383&amp;" — "&amp;$B1383,'Unit details'!$H$2257:$H$2257,"Future")</x:f>
        <x:v>0</x:v>
      </x:c>
      <x:c r="K1383" s="14" t="n">
        <x:f>COUNTIFS('Unit details'!$B$2257:$B$2257,$A1383,'Unit details'!$V$2257:$V$2257,$A1383&amp;" — "&amp;$B1383,'Unit details'!$H$2257:$H$2257,"Uncertain")</x:f>
        <x:v>0</x:v>
      </x:c>
      <x:c r="L1383" s="15" t="str">
        <x:v>Minimum evidenced estate inventory from reviewed current listings; nested sub-estates reconciled; not an exhaustive land-use census.</x:v>
      </x:c>
      <x:c r="M1383" s="15" t="str">
        <x:v>https://www.zoopla.co.uk/to-rent/commercial/details/73855018/</x:v>
      </x:c>
      <x:c r="N1383" s="15" t="str"/>
    </x:row>
    <x:row r="1384" ht="42" customHeight="1">
      <x:c r="A1384" s="15" t="str">
        <x:v>Reading</x:v>
      </x:c>
      <x:c r="B1384" s="15" t="str">
        <x:v>Heron Industrial Estate</x:v>
      </x:c>
      <x:c r="C1384" s="15" t="str">
        <x:v>Spencers Wood</x:v>
      </x:c>
      <x:c r="D1384" s="14"/>
      <x:c r="E1384" s="30" t="str">
        <x:v>Nearby</x:v>
      </x:c>
      <x:c r="F1384" s="30" t="str">
        <x:v>Estate / grouped industrial area</x:v>
      </x:c>
      <x:c r="G1384" s="14" t="n">
        <x:f>COUNTIFS('Unit details'!$B$2258:$B$2258,$A1384,'Unit details'!$V$2258:$V$2258,$A1384&amp;" — "&amp;$B1384,'Unit details'!$H$2258:$H$2258,"Current",'Unit details'!$E$2258:$E$2258,"Town")</x:f>
        <x:v>0</x:v>
      </x:c>
      <x:c r="H1384" s="14" t="n">
        <x:f>COUNTIFS('Unit details'!$B$2258:$B$2258,$A1384,'Unit details'!$V$2258:$V$2258,$A1384&amp;" — "&amp;$B1384,'Unit details'!$H$2258:$H$2258,"Current",'Unit details'!$E$2258:$E$2258,"Nearby")</x:f>
        <x:v>1</x:v>
      </x:c>
      <x:c r="I1384" s="14" t="n">
        <x:f>COUNTIFS('Unit details'!$B$2258:$B$2258,$A1384,'Unit details'!$V$2258:$V$2258,$A1384&amp;" — "&amp;$B1384,'Unit details'!$H$2258:$H$2258,"Current")</x:f>
        <x:v>1</x:v>
      </x:c>
      <x:c r="J1384" s="14" t="n">
        <x:f>SUMIFS('Unit details'!$Y$2258:$Y$2258,'Unit details'!$B$2258:$B$2258,$A1384,'Unit details'!$V$2258:$V$2258,$A1384&amp;" — "&amp;$B1384,'Unit details'!$H$2258:$H$2258,"Future")</x:f>
        <x:v>0</x:v>
      </x:c>
      <x:c r="K1384" s="14" t="n">
        <x:f>COUNTIFS('Unit details'!$B$2258:$B$2258,$A1384,'Unit details'!$V$2258:$V$2258,$A1384&amp;" — "&amp;$B1384,'Unit details'!$H$2258:$H$2258,"Uncertain")</x:f>
        <x:v>0</x:v>
      </x:c>
      <x:c r="L1384" s="15" t="str">
        <x:v>Minimum evidenced estate inventory from reviewed current listings; nested sub-estates reconciled; not an exhaustive land-use census.</x:v>
      </x:c>
      <x:c r="M1384" s="15" t="str">
        <x:v>https://www.zoopla.co.uk/to-rent/commercial/details/72345437/</x:v>
      </x:c>
      <x:c r="N1384" s="15" t="str"/>
    </x:row>
    <x:row r="1385" ht="42" customHeight="1">
      <x:c r="A1385" s="15" t="str">
        <x:v>Reading</x:v>
      </x:c>
      <x:c r="B1385" s="15" t="str">
        <x:v>Thurley Farm Business Units</x:v>
      </x:c>
      <x:c r="C1385" s="15" t="str">
        <x:v>Grazeley</x:v>
      </x:c>
      <x:c r="D1385" s="14"/>
      <x:c r="E1385" s="30" t="str">
        <x:v>Nearby</x:v>
      </x:c>
      <x:c r="F1385" s="30" t="str">
        <x:v>Estate / grouped industrial area</x:v>
      </x:c>
      <x:c r="G1385" s="14" t="n">
        <x:f>COUNTIFS('Unit details'!$B$2260:$B$2262,$A1385,'Unit details'!$V$2260:$V$2262,$A1385&amp;" — "&amp;$B1385,'Unit details'!$H$2260:$H$2262,"Current",'Unit details'!$E$2260:$E$2262,"Town")</x:f>
        <x:v>0</x:v>
      </x:c>
      <x:c r="H1385" s="14" t="n">
        <x:f>COUNTIFS('Unit details'!$B$2260:$B$2262,$A1385,'Unit details'!$V$2260:$V$2262,$A1385&amp;" — "&amp;$B1385,'Unit details'!$H$2260:$H$2262,"Current",'Unit details'!$E$2260:$E$2262,"Nearby")</x:f>
        <x:v>3</x:v>
      </x:c>
      <x:c r="I1385" s="14" t="n">
        <x:f>COUNTIFS('Unit details'!$B$2260:$B$2262,$A1385,'Unit details'!$V$2260:$V$2262,$A1385&amp;" — "&amp;$B1385,'Unit details'!$H$2260:$H$2262,"Current")</x:f>
        <x:v>3</x:v>
      </x:c>
      <x:c r="J1385" s="14" t="n">
        <x:f>SUMIFS('Unit details'!$Y$2260:$Y$2262,'Unit details'!$B$2260:$B$2262,$A1385,'Unit details'!$V$2260:$V$2262,$A1385&amp;" — "&amp;$B1385,'Unit details'!$H$2260:$H$2262,"Future")</x:f>
        <x:v>0</x:v>
      </x:c>
      <x:c r="K1385" s="14" t="n">
        <x:f>COUNTIFS('Unit details'!$B$2260:$B$2262,$A1385,'Unit details'!$V$2260:$V$2262,$A1385&amp;" — "&amp;$B1385,'Unit details'!$H$2260:$H$2262,"Uncertain")</x:f>
        <x:v>0</x:v>
      </x:c>
      <x:c r="L1385" s="15" t="str">
        <x:v>Minimum evidenced estate inventory from reviewed current listings; nested sub-estates reconciled; not an exhaustive land-use census.</x:v>
      </x:c>
      <x:c r="M1385" s="15" t="str">
        <x:v>https://search.pagehardyharris.co.uk/properties/376043-unit-10-sections-a-b-c-thurley-farm-business-units-reading</x:v>
      </x:c>
      <x:c r="N1385" s="15" t="str"/>
    </x:row>
    <x:row r="1386" ht="42" customHeight="1">
      <x:c r="A1386" s="15" t="str">
        <x:v>Reading</x:v>
      </x:c>
      <x:c r="B1386" s="15" t="str">
        <x:v>Cutbush Industrial Estate</x:v>
      </x:c>
      <x:c r="C1386" s="15" t="str">
        <x:v>Reading</x:v>
      </x:c>
      <x:c r="D1386" s="14" t="n">
        <x:v>203795</x:v>
      </x:c>
      <x:c r="E1386" s="30" t="str">
        <x:v>Town</x:v>
      </x:c>
      <x:c r="F1386" s="30" t="str">
        <x:v>Estate / grouped industrial area</x:v>
      </x:c>
      <x:c r="G1386" s="14" t="n">
        <x:f>COUNTIFS('Unit details'!$B$2263:$B$2263,$A1386,'Unit details'!$V$2263:$V$2263,$A1386&amp;" — "&amp;$B1386,'Unit details'!$H$2263:$H$2263,"Current",'Unit details'!$E$2263:$E$2263,"Town")</x:f>
        <x:v>1</x:v>
      </x:c>
      <x:c r="H1386" s="14" t="n">
        <x:f>COUNTIFS('Unit details'!$B$2263:$B$2263,$A1386,'Unit details'!$V$2263:$V$2263,$A1386&amp;" — "&amp;$B1386,'Unit details'!$H$2263:$H$2263,"Current",'Unit details'!$E$2263:$E$2263,"Nearby")</x:f>
        <x:v>0</x:v>
      </x:c>
      <x:c r="I1386" s="14" t="n">
        <x:f>COUNTIFS('Unit details'!$B$2263:$B$2263,$A1386,'Unit details'!$V$2263:$V$2263,$A1386&amp;" — "&amp;$B1386,'Unit details'!$H$2263:$H$2263,"Current")</x:f>
        <x:v>1</x:v>
      </x:c>
      <x:c r="J1386" s="14" t="n">
        <x:f>SUMIFS('Unit details'!$Y$2263:$Y$2263,'Unit details'!$B$2263:$B$2263,$A1386,'Unit details'!$V$2263:$V$2263,$A1386&amp;" — "&amp;$B1386,'Unit details'!$H$2263:$H$2263,"Future")</x:f>
        <x:v>0</x:v>
      </x:c>
      <x:c r="K1386" s="14" t="n">
        <x:f>COUNTIFS('Unit details'!$B$2263:$B$2263,$A1386,'Unit details'!$V$2263:$V$2263,$A1386&amp;" — "&amp;$B1386,'Unit details'!$H$2263:$H$2263,"Uncertain")</x:f>
        <x:v>0</x:v>
      </x:c>
      <x:c r="L1386" s="15" t="str">
        <x:v>Minimum evidenced estate inventory from reviewed current listings; nested sub-estates reconciled; not an exhaustive land-use census.</x:v>
      </x:c>
      <x:c r="M1386" s="15" t="str">
        <x:v>https://www.zoopla.co.uk/to-rent/commercial/details/73162027/</x:v>
      </x:c>
      <x:c r="N1386" s="15" t="str"/>
    </x:row>
    <x:row r="1387" ht="42" customHeight="1">
      <x:c r="A1387" s="15" t="str">
        <x:v>Reading</x:v>
      </x:c>
      <x:c r="B1387" s="15" t="str">
        <x:v>Hyperion Trade Park</x:v>
      </x:c>
      <x:c r="C1387" s="15" t="str">
        <x:v>Reading</x:v>
      </x:c>
      <x:c r="D1387" s="14" t="n">
        <x:v>203795</x:v>
      </x:c>
      <x:c r="E1387" s="30" t="str">
        <x:v>Town</x:v>
      </x:c>
      <x:c r="F1387" s="30" t="str">
        <x:v>Estate / grouped industrial area</x:v>
      </x:c>
      <x:c r="G1387" s="14" t="n">
        <x:f>COUNTIFS('Unit details'!$B$2264:$B$2264,$A1387,'Unit details'!$V$2264:$V$2264,$A1387&amp;" — "&amp;$B1387,'Unit details'!$H$2264:$H$2264,"Current",'Unit details'!$E$2264:$E$2264,"Town")</x:f>
        <x:v>1</x:v>
      </x:c>
      <x:c r="H1387" s="14" t="n">
        <x:f>COUNTIFS('Unit details'!$B$2264:$B$2264,$A1387,'Unit details'!$V$2264:$V$2264,$A1387&amp;" — "&amp;$B1387,'Unit details'!$H$2264:$H$2264,"Current",'Unit details'!$E$2264:$E$2264,"Nearby")</x:f>
        <x:v>0</x:v>
      </x:c>
      <x:c r="I1387" s="14" t="n">
        <x:f>COUNTIFS('Unit details'!$B$2264:$B$2264,$A1387,'Unit details'!$V$2264:$V$2264,$A1387&amp;" — "&amp;$B1387,'Unit details'!$H$2264:$H$2264,"Current")</x:f>
        <x:v>1</x:v>
      </x:c>
      <x:c r="J1387" s="14" t="n">
        <x:f>SUMIFS('Unit details'!$Y$2264:$Y$2264,'Unit details'!$B$2264:$B$2264,$A1387,'Unit details'!$V$2264:$V$2264,$A1387&amp;" — "&amp;$B1387,'Unit details'!$H$2264:$H$2264,"Future")</x:f>
        <x:v>0</x:v>
      </x:c>
      <x:c r="K1387" s="14" t="n">
        <x:f>COUNTIFS('Unit details'!$B$2264:$B$2264,$A1387,'Unit details'!$V$2264:$V$2264,$A1387&amp;" — "&amp;$B1387,'Unit details'!$H$2264:$H$2264,"Uncertain")</x:f>
        <x:v>0</x:v>
      </x:c>
      <x:c r="L1387" s="15" t="str">
        <x:v>Minimum evidenced estate inventory from reviewed current listings; nested sub-estates reconciled; not an exhaustive land-use census.</x:v>
      </x:c>
      <x:c r="M1387" s="15" t="str">
        <x:v>https://www.zoopla.co.uk/to-rent/commercial/details/74673260/</x:v>
      </x:c>
      <x:c r="N1387" s="15" t="str"/>
    </x:row>
    <x:row r="1388" ht="42" customHeight="1">
      <x:c r="A1388" s="15" t="str">
        <x:v>Reading</x:v>
      </x:c>
      <x:c r="B1388" s="15" t="str">
        <x:v>Io Trade Centre</x:v>
      </x:c>
      <x:c r="C1388" s="15" t="str">
        <x:v>Reading</x:v>
      </x:c>
      <x:c r="D1388" s="14" t="n">
        <x:v>203795</x:v>
      </x:c>
      <x:c r="E1388" s="30" t="str">
        <x:v>Town</x:v>
      </x:c>
      <x:c r="F1388" s="30" t="str">
        <x:v>Estate / grouped industrial area</x:v>
      </x:c>
      <x:c r="G1388" s="14" t="n">
        <x:f>COUNTIFS('Unit details'!$B$2265:$B$2265,$A1388,'Unit details'!$V$2265:$V$2265,$A1388&amp;" — "&amp;$B1388,'Unit details'!$H$2265:$H$2265,"Current",'Unit details'!$E$2265:$E$2265,"Town")</x:f>
        <x:v>1</x:v>
      </x:c>
      <x:c r="H1388" s="14" t="n">
        <x:f>COUNTIFS('Unit details'!$B$2265:$B$2265,$A1388,'Unit details'!$V$2265:$V$2265,$A1388&amp;" — "&amp;$B1388,'Unit details'!$H$2265:$H$2265,"Current",'Unit details'!$E$2265:$E$2265,"Nearby")</x:f>
        <x:v>0</x:v>
      </x:c>
      <x:c r="I1388" s="14" t="n">
        <x:f>COUNTIFS('Unit details'!$B$2265:$B$2265,$A1388,'Unit details'!$V$2265:$V$2265,$A1388&amp;" — "&amp;$B1388,'Unit details'!$H$2265:$H$2265,"Current")</x:f>
        <x:v>1</x:v>
      </x:c>
      <x:c r="J1388" s="14" t="n">
        <x:f>SUMIFS('Unit details'!$Y$2265:$Y$2265,'Unit details'!$B$2265:$B$2265,$A1388,'Unit details'!$V$2265:$V$2265,$A1388&amp;" — "&amp;$B1388,'Unit details'!$H$2265:$H$2265,"Future")</x:f>
        <x:v>0</x:v>
      </x:c>
      <x:c r="K1388" s="14" t="n">
        <x:f>COUNTIFS('Unit details'!$B$2265:$B$2265,$A1388,'Unit details'!$V$2265:$V$2265,$A1388&amp;" — "&amp;$B1388,'Unit details'!$H$2265:$H$2265,"Uncertain")</x:f>
        <x:v>0</x:v>
      </x:c>
      <x:c r="L1388" s="15" t="str">
        <x:v>Minimum evidenced estate inventory from reviewed current listings; nested sub-estates reconciled; not an exhaustive land-use census.</x:v>
      </x:c>
      <x:c r="M1388" s="15" t="str">
        <x:v>https://www.zoopla.co.uk/to-rent/commercial/details/71874260/</x:v>
      </x:c>
      <x:c r="N1388" s="15" t="str"/>
    </x:row>
    <x:row r="1389" ht="42" customHeight="1">
      <x:c r="A1389" s="15" t="str">
        <x:v>Reading</x:v>
      </x:c>
      <x:c r="B1389" s="15" t="str">
        <x:v>Milford Commercial Estate</x:v>
      </x:c>
      <x:c r="C1389" s="15" t="str">
        <x:v>Reading</x:v>
      </x:c>
      <x:c r="D1389" s="14" t="n">
        <x:v>203795</x:v>
      </x:c>
      <x:c r="E1389" s="30" t="str">
        <x:v>Town</x:v>
      </x:c>
      <x:c r="F1389" s="30" t="str">
        <x:v>Estate / grouped industrial area</x:v>
      </x:c>
      <x:c r="G1389" s="14" t="n">
        <x:f>COUNTIFS('Unit details'!$B$2266:$B$2267,$A1389,'Unit details'!$V$2266:$V$2267,$A1389&amp;" — "&amp;$B1389,'Unit details'!$H$2266:$H$2267,"Current",'Unit details'!$E$2266:$E$2267,"Town")</x:f>
        <x:v>2</x:v>
      </x:c>
      <x:c r="H1389" s="14" t="n">
        <x:f>COUNTIFS('Unit details'!$B$2266:$B$2267,$A1389,'Unit details'!$V$2266:$V$2267,$A1389&amp;" — "&amp;$B1389,'Unit details'!$H$2266:$H$2267,"Current",'Unit details'!$E$2266:$E$2267,"Nearby")</x:f>
        <x:v>0</x:v>
      </x:c>
      <x:c r="I1389" s="14" t="n">
        <x:f>COUNTIFS('Unit details'!$B$2266:$B$2267,$A1389,'Unit details'!$V$2266:$V$2267,$A1389&amp;" — "&amp;$B1389,'Unit details'!$H$2266:$H$2267,"Current")</x:f>
        <x:v>2</x:v>
      </x:c>
      <x:c r="J1389" s="14" t="n">
        <x:f>SUMIFS('Unit details'!$Y$2266:$Y$2267,'Unit details'!$B$2266:$B$2267,$A1389,'Unit details'!$V$2266:$V$2267,$A1389&amp;" — "&amp;$B1389,'Unit details'!$H$2266:$H$2267,"Future")</x:f>
        <x:v>0</x:v>
      </x:c>
      <x:c r="K1389" s="14" t="n">
        <x:f>COUNTIFS('Unit details'!$B$2266:$B$2267,$A1389,'Unit details'!$V$2266:$V$2267,$A1389&amp;" — "&amp;$B1389,'Unit details'!$H$2266:$H$2267,"Uncertain")</x:f>
        <x:v>0</x:v>
      </x:c>
      <x:c r="L1389" s="15" t="str">
        <x:v>Minimum evidenced estate inventory from reviewed current listings; nested sub-estates reconciled; not an exhaustive land-use census.</x:v>
      </x:c>
      <x:c r="M1389" s="15" t="str">
        <x:v>https://www.zoopla.co.uk/to-rent/commercial/details/74386432/</x:v>
      </x:c>
      <x:c r="N1389" s="15" t="str">
        <x:v>https://www.zoopla.co.uk/to-rent/commercial/details/72879499/</x:v>
      </x:c>
    </x:row>
    <x:row r="1390" ht="42" customHeight="1">
      <x:c r="A1390" s="15" t="str">
        <x:v>Reading</x:v>
      </x:c>
      <x:c r="B1390" s="15" t="str">
        <x:v>Nimrod Industrial Estate</x:v>
      </x:c>
      <x:c r="C1390" s="15" t="str">
        <x:v>Reading</x:v>
      </x:c>
      <x:c r="D1390" s="14" t="n">
        <x:v>203795</x:v>
      </x:c>
      <x:c r="E1390" s="30" t="str">
        <x:v>Town</x:v>
      </x:c>
      <x:c r="F1390" s="30" t="str">
        <x:v>Estate / grouped industrial area</x:v>
      </x:c>
      <x:c r="G1390" s="14" t="n">
        <x:f>COUNTIFS('Unit details'!$B$2268:$B$2271,$A1390,'Unit details'!$V$2268:$V$2271,$A1390&amp;" — "&amp;$B1390,'Unit details'!$H$2268:$H$2271,"Current",'Unit details'!$E$2268:$E$2271,"Town")</x:f>
        <x:v>3</x:v>
      </x:c>
      <x:c r="H1390" s="14" t="n">
        <x:f>COUNTIFS('Unit details'!$B$2268:$B$2271,$A1390,'Unit details'!$V$2268:$V$2271,$A1390&amp;" — "&amp;$B1390,'Unit details'!$H$2268:$H$2271,"Current",'Unit details'!$E$2268:$E$2271,"Nearby")</x:f>
        <x:v>0</x:v>
      </x:c>
      <x:c r="I1390" s="14" t="n">
        <x:f>COUNTIFS('Unit details'!$B$2268:$B$2271,$A1390,'Unit details'!$V$2268:$V$2271,$A1390&amp;" — "&amp;$B1390,'Unit details'!$H$2268:$H$2271,"Current")</x:f>
        <x:v>3</x:v>
      </x:c>
      <x:c r="J1390" s="14" t="n">
        <x:f>SUMIFS('Unit details'!$Y$2268:$Y$2271,'Unit details'!$B$2268:$B$2271,$A1390,'Unit details'!$V$2268:$V$2271,$A1390&amp;" — "&amp;$B1390,'Unit details'!$H$2268:$H$2271,"Future")</x:f>
        <x:v>0</x:v>
      </x:c>
      <x:c r="K1390" s="14" t="n">
        <x:f>COUNTIFS('Unit details'!$B$2268:$B$2271,$A1390,'Unit details'!$V$2268:$V$2271,$A1390&amp;" — "&amp;$B1390,'Unit details'!$H$2268:$H$2271,"Uncertain")</x:f>
        <x:v>1</x:v>
      </x:c>
      <x:c r="L1390" s="15" t="str">
        <x:v>Minimum evidenced estate inventory from reviewed current listings; nested sub-estates reconciled; not an exhaustive land-use census. Further unit-specific sources are in Unit details.</x:v>
      </x:c>
      <x:c r="M1390" s="15" t="str">
        <x:v>https://www.zoopla.co.uk/to-rent/commercial/details/74572171/</x:v>
      </x:c>
      <x:c r="N1390" s="15" t="str">
        <x:v>https://www.zoopla.co.uk/to-rent/commercial/details/73370732/
https://www.zoopla.co.uk/to-rent/commercial/details/71108808/</x:v>
      </x:c>
    </x:row>
    <x:row r="1391" ht="42" customHeight="1">
      <x:c r="A1391" s="15" t="str">
        <x:v>Reading</x:v>
      </x:c>
      <x:c r="B1391" s="15" t="str">
        <x:v>Norcot Industrial Estate</x:v>
      </x:c>
      <x:c r="C1391" s="15" t="str">
        <x:v>Reading</x:v>
      </x:c>
      <x:c r="D1391" s="14" t="n">
        <x:v>203795</x:v>
      </x:c>
      <x:c r="E1391" s="30" t="str">
        <x:v>Town</x:v>
      </x:c>
      <x:c r="F1391" s="30" t="str">
        <x:v>Estate / grouped industrial area</x:v>
      </x:c>
      <x:c r="G1391" s="14" t="n">
        <x:f>COUNTIFS('Unit details'!$B$2272:$B$2272,$A1391,'Unit details'!$V$2272:$V$2272,$A1391&amp;" — "&amp;$B1391,'Unit details'!$H$2272:$H$2272,"Current",'Unit details'!$E$2272:$E$2272,"Town")</x:f>
        <x:v>1</x:v>
      </x:c>
      <x:c r="H1391" s="14" t="n">
        <x:f>COUNTIFS('Unit details'!$B$2272:$B$2272,$A1391,'Unit details'!$V$2272:$V$2272,$A1391&amp;" — "&amp;$B1391,'Unit details'!$H$2272:$H$2272,"Current",'Unit details'!$E$2272:$E$2272,"Nearby")</x:f>
        <x:v>0</x:v>
      </x:c>
      <x:c r="I1391" s="14" t="n">
        <x:f>COUNTIFS('Unit details'!$B$2272:$B$2272,$A1391,'Unit details'!$V$2272:$V$2272,$A1391&amp;" — "&amp;$B1391,'Unit details'!$H$2272:$H$2272,"Current")</x:f>
        <x:v>1</x:v>
      </x:c>
      <x:c r="J1391" s="14" t="n">
        <x:f>SUMIFS('Unit details'!$Y$2272:$Y$2272,'Unit details'!$B$2272:$B$2272,$A1391,'Unit details'!$V$2272:$V$2272,$A1391&amp;" — "&amp;$B1391,'Unit details'!$H$2272:$H$2272,"Future")</x:f>
        <x:v>0</x:v>
      </x:c>
      <x:c r="K1391" s="14" t="n">
        <x:f>COUNTIFS('Unit details'!$B$2272:$B$2272,$A1391,'Unit details'!$V$2272:$V$2272,$A1391&amp;" — "&amp;$B1391,'Unit details'!$H$2272:$H$2272,"Uncertain")</x:f>
        <x:v>0</x:v>
      </x:c>
      <x:c r="L1391" s="15" t="str">
        <x:v>Minimum evidenced estate inventory from reviewed current listings; nested sub-estates reconciled; not an exhaustive land-use census.</x:v>
      </x:c>
      <x:c r="M1391" s="15" t="str">
        <x:v>https://www.zoopla.co.uk/to-rent/commercial/details/66652208/</x:v>
      </x:c>
      <x:c r="N1391" s="15" t="str">
        <x:v>https://www.rightmove.co.uk/properties/773392450456945#/?channel=COM_LET</x:v>
      </x:c>
    </x:row>
    <x:row r="1392" ht="42" customHeight="1">
      <x:c r="A1392" s="15" t="str">
        <x:v>Reading</x:v>
      </x:c>
      <x:c r="B1392" s="15" t="str">
        <x:v>Oxford Road Industrial Estate</x:v>
      </x:c>
      <x:c r="C1392" s="15" t="str">
        <x:v>Reading</x:v>
      </x:c>
      <x:c r="D1392" s="14" t="n">
        <x:v>203795</x:v>
      </x:c>
      <x:c r="E1392" s="30" t="str">
        <x:v>Town</x:v>
      </x:c>
      <x:c r="F1392" s="30" t="str">
        <x:v>Estate / grouped industrial area</x:v>
      </x:c>
      <x:c r="G1392" s="14" t="n">
        <x:f>COUNTIFS('Unit details'!$B$2273:$B$2273,$A1392,'Unit details'!$V$2273:$V$2273,$A1392&amp;" — "&amp;$B1392,'Unit details'!$H$2273:$H$2273,"Current",'Unit details'!$E$2273:$E$2273,"Town")</x:f>
        <x:v>1</x:v>
      </x:c>
      <x:c r="H1392" s="14" t="n">
        <x:f>COUNTIFS('Unit details'!$B$2273:$B$2273,$A1392,'Unit details'!$V$2273:$V$2273,$A1392&amp;" — "&amp;$B1392,'Unit details'!$H$2273:$H$2273,"Current",'Unit details'!$E$2273:$E$2273,"Nearby")</x:f>
        <x:v>0</x:v>
      </x:c>
      <x:c r="I1392" s="14" t="n">
        <x:f>COUNTIFS('Unit details'!$B$2273:$B$2273,$A1392,'Unit details'!$V$2273:$V$2273,$A1392&amp;" — "&amp;$B1392,'Unit details'!$H$2273:$H$2273,"Current")</x:f>
        <x:v>1</x:v>
      </x:c>
      <x:c r="J1392" s="14" t="n">
        <x:f>SUMIFS('Unit details'!$Y$2273:$Y$2273,'Unit details'!$B$2273:$B$2273,$A1392,'Unit details'!$V$2273:$V$2273,$A1392&amp;" — "&amp;$B1392,'Unit details'!$H$2273:$H$2273,"Future")</x:f>
        <x:v>0</x:v>
      </x:c>
      <x:c r="K1392" s="14" t="n">
        <x:f>COUNTIFS('Unit details'!$B$2273:$B$2273,$A1392,'Unit details'!$V$2273:$V$2273,$A1392&amp;" — "&amp;$B1392,'Unit details'!$H$2273:$H$2273,"Uncertain")</x:f>
        <x:v>0</x:v>
      </x:c>
      <x:c r="L1392" s="15" t="str">
        <x:v>Minimum evidenced estate inventory from reviewed current listings; nested sub-estates reconciled; not an exhaustive land-use census.</x:v>
      </x:c>
      <x:c r="M1392" s="15" t="str">
        <x:v>https://www.zoopla.co.uk/to-rent/commercial/details/71689328/</x:v>
      </x:c>
      <x:c r="N1392" s="15" t="str">
        <x:v>https://www.rightmove.co.uk/properties/773368333302641#/?channel=COM_LET</x:v>
      </x:c>
    </x:row>
    <x:row r="1393" ht="42" customHeight="1">
      <x:c r="A1393" s="15" t="str">
        <x:v>Reading</x:v>
      </x:c>
      <x:c r="B1393" s="15" t="str">
        <x:v>Pincents Kiln Industrial Park</x:v>
      </x:c>
      <x:c r="C1393" s="15" t="str">
        <x:v>Reading</x:v>
      </x:c>
      <x:c r="D1393" s="14" t="n">
        <x:v>203795</x:v>
      </x:c>
      <x:c r="E1393" s="30" t="str">
        <x:v>Town</x:v>
      </x:c>
      <x:c r="F1393" s="30" t="str">
        <x:v>Estate / grouped industrial area</x:v>
      </x:c>
      <x:c r="G1393" s="14" t="n">
        <x:f>COUNTIFS('Unit details'!$B$2274:$B$2274,$A1393,'Unit details'!$V$2274:$V$2274,$A1393&amp;" — "&amp;$B1393,'Unit details'!$H$2274:$H$2274,"Current",'Unit details'!$E$2274:$E$2274,"Town")</x:f>
        <x:v>1</x:v>
      </x:c>
      <x:c r="H1393" s="14" t="n">
        <x:f>COUNTIFS('Unit details'!$B$2274:$B$2274,$A1393,'Unit details'!$V$2274:$V$2274,$A1393&amp;" — "&amp;$B1393,'Unit details'!$H$2274:$H$2274,"Current",'Unit details'!$E$2274:$E$2274,"Nearby")</x:f>
        <x:v>0</x:v>
      </x:c>
      <x:c r="I1393" s="14" t="n">
        <x:f>COUNTIFS('Unit details'!$B$2274:$B$2274,$A1393,'Unit details'!$V$2274:$V$2274,$A1393&amp;" — "&amp;$B1393,'Unit details'!$H$2274:$H$2274,"Current")</x:f>
        <x:v>1</x:v>
      </x:c>
      <x:c r="J1393" s="14" t="n">
        <x:f>SUMIFS('Unit details'!$Y$2274:$Y$2274,'Unit details'!$B$2274:$B$2274,$A1393,'Unit details'!$V$2274:$V$2274,$A1393&amp;" — "&amp;$B1393,'Unit details'!$H$2274:$H$2274,"Future")</x:f>
        <x:v>0</x:v>
      </x:c>
      <x:c r="K1393" s="14" t="n">
        <x:f>COUNTIFS('Unit details'!$B$2274:$B$2274,$A1393,'Unit details'!$V$2274:$V$2274,$A1393&amp;" — "&amp;$B1393,'Unit details'!$H$2274:$H$2274,"Uncertain")</x:f>
        <x:v>0</x:v>
      </x:c>
      <x:c r="L1393" s="15" t="str">
        <x:v>Minimum evidenced estate inventory from reviewed current listings; nested sub-estates reconciled; not an exhaustive land-use census.</x:v>
      </x:c>
      <x:c r="M1393" s="15" t="str">
        <x:v>https://www.zoopla.co.uk/to-rent/commercial/details/71800794/</x:v>
      </x:c>
      <x:c r="N1393" s="15" t="str"/>
    </x:row>
    <x:row r="1394" ht="42" customHeight="1">
      <x:c r="A1394" s="15" t="str">
        <x:v>Reading</x:v>
      </x:c>
      <x:c r="B1394" s="15" t="str">
        <x:v>Reading Trade Centre</x:v>
      </x:c>
      <x:c r="C1394" s="15" t="str">
        <x:v>Reading</x:v>
      </x:c>
      <x:c r="D1394" s="14" t="n">
        <x:v>203795</x:v>
      </x:c>
      <x:c r="E1394" s="30" t="str">
        <x:v>Town</x:v>
      </x:c>
      <x:c r="F1394" s="30" t="str">
        <x:v>Estate / grouped industrial area</x:v>
      </x:c>
      <x:c r="G1394" s="14" t="n">
        <x:f>COUNTIFS('Unit details'!$B$2275:$B$2275,$A1394,'Unit details'!$V$2275:$V$2275,$A1394&amp;" — "&amp;$B1394,'Unit details'!$H$2275:$H$2275,"Current",'Unit details'!$E$2275:$E$2275,"Town")</x:f>
        <x:v>1</x:v>
      </x:c>
      <x:c r="H1394" s="14" t="n">
        <x:f>COUNTIFS('Unit details'!$B$2275:$B$2275,$A1394,'Unit details'!$V$2275:$V$2275,$A1394&amp;" — "&amp;$B1394,'Unit details'!$H$2275:$H$2275,"Current",'Unit details'!$E$2275:$E$2275,"Nearby")</x:f>
        <x:v>0</x:v>
      </x:c>
      <x:c r="I1394" s="14" t="n">
        <x:f>COUNTIFS('Unit details'!$B$2275:$B$2275,$A1394,'Unit details'!$V$2275:$V$2275,$A1394&amp;" — "&amp;$B1394,'Unit details'!$H$2275:$H$2275,"Current")</x:f>
        <x:v>1</x:v>
      </x:c>
      <x:c r="J1394" s="14" t="n">
        <x:f>SUMIFS('Unit details'!$Y$2275:$Y$2275,'Unit details'!$B$2275:$B$2275,$A1394,'Unit details'!$V$2275:$V$2275,$A1394&amp;" — "&amp;$B1394,'Unit details'!$H$2275:$H$2275,"Future")</x:f>
        <x:v>0</x:v>
      </x:c>
      <x:c r="K1394" s="14" t="n">
        <x:f>COUNTIFS('Unit details'!$B$2275:$B$2275,$A1394,'Unit details'!$V$2275:$V$2275,$A1394&amp;" — "&amp;$B1394,'Unit details'!$H$2275:$H$2275,"Uncertain")</x:f>
        <x:v>0</x:v>
      </x:c>
      <x:c r="L1394" s="15" t="str">
        <x:v>Minimum evidenced estate inventory from reviewed current listings; nested sub-estates reconciled; not an exhaustive land-use census.</x:v>
      </x:c>
      <x:c r="M1394" s="15" t="str">
        <x:v>https://www.rightmove.co.uk/properties/721780155729137#/?channel=COM_LET</x:v>
      </x:c>
      <x:c r="N1394" s="15" t="str"/>
    </x:row>
    <x:row r="1395" ht="42" customHeight="1">
      <x:c r="A1395" s="15" t="str">
        <x:v>Reading</x:v>
      </x:c>
      <x:c r="B1395" s="15" t="str">
        <x:v>Robert Cort Industrial Estate</x:v>
      </x:c>
      <x:c r="C1395" s="15" t="str">
        <x:v>Reading</x:v>
      </x:c>
      <x:c r="D1395" s="14" t="n">
        <x:v>203795</x:v>
      </x:c>
      <x:c r="E1395" s="30" t="str">
        <x:v>Town</x:v>
      </x:c>
      <x:c r="F1395" s="30" t="str">
        <x:v>Estate / grouped industrial area</x:v>
      </x:c>
      <x:c r="G1395" s="14" t="n">
        <x:f>COUNTIFS('Unit details'!$B$2276:$B$2280,$A1395,'Unit details'!$V$2276:$V$2280,$A1395&amp;" — "&amp;$B1395,'Unit details'!$H$2276:$H$2280,"Current",'Unit details'!$E$2276:$E$2280,"Town")</x:f>
        <x:v>5</x:v>
      </x:c>
      <x:c r="H1395" s="14" t="n">
        <x:f>COUNTIFS('Unit details'!$B$2276:$B$2280,$A1395,'Unit details'!$V$2276:$V$2280,$A1395&amp;" — "&amp;$B1395,'Unit details'!$H$2276:$H$2280,"Current",'Unit details'!$E$2276:$E$2280,"Nearby")</x:f>
        <x:v>0</x:v>
      </x:c>
      <x:c r="I1395" s="14" t="n">
        <x:f>COUNTIFS('Unit details'!$B$2276:$B$2280,$A1395,'Unit details'!$V$2276:$V$2280,$A1395&amp;" — "&amp;$B1395,'Unit details'!$H$2276:$H$2280,"Current")</x:f>
        <x:v>5</x:v>
      </x:c>
      <x:c r="J1395" s="14" t="n">
        <x:f>SUMIFS('Unit details'!$Y$2276:$Y$2280,'Unit details'!$B$2276:$B$2280,$A1395,'Unit details'!$V$2276:$V$2280,$A1395&amp;" — "&amp;$B1395,'Unit details'!$H$2276:$H$2280,"Future")</x:f>
        <x:v>0</x:v>
      </x:c>
      <x:c r="K1395" s="14" t="n">
        <x:f>COUNTIFS('Unit details'!$B$2276:$B$2280,$A1395,'Unit details'!$V$2276:$V$2280,$A1395&amp;" — "&amp;$B1395,'Unit details'!$H$2276:$H$2280,"Uncertain")</x:f>
        <x:v>0</x:v>
      </x:c>
      <x:c r="L1395" s="15" t="str">
        <x:v>Minimum evidenced estate inventory from reviewed current listings; nested sub-estates reconciled; not an exhaustive land-use census. Further unit-specific sources are in Unit details.</x:v>
      </x:c>
      <x:c r="M1395" s="15" t="str">
        <x:v>https://www.zoopla.co.uk/to-rent/commercial/details/62639979/</x:v>
      </x:c>
      <x:c r="N1395" s="15" t="str">
        <x:v>https://www.zoopla.co.uk/to-rent/commercial/details/74514007/
https://www.zoopla.co.uk/to-rent/commercial/details/74661051/</x:v>
      </x:c>
    </x:row>
    <x:row r="1396" ht="42" customHeight="1">
      <x:c r="A1396" s="15" t="str">
        <x:v>Reading</x:v>
      </x:c>
      <x:c r="B1396" s="15" t="str">
        <x:v>Suttons Business Park</x:v>
      </x:c>
      <x:c r="C1396" s="15" t="str">
        <x:v>Reading</x:v>
      </x:c>
      <x:c r="D1396" s="14" t="n">
        <x:v>203795</x:v>
      </x:c>
      <x:c r="E1396" s="30" t="str">
        <x:v>Town</x:v>
      </x:c>
      <x:c r="F1396" s="30" t="str">
        <x:v>Estate / grouped industrial area</x:v>
      </x:c>
      <x:c r="G1396" s="14" t="n">
        <x:f>COUNTIFS('Unit details'!$B$2298:$B$2301,$A1396,'Unit details'!$V$2298:$V$2301,$A1396&amp;" — "&amp;$B1396,'Unit details'!$H$2298:$H$2301,"Current",'Unit details'!$E$2298:$E$2301,"Town")</x:f>
        <x:v>4</x:v>
      </x:c>
      <x:c r="H1396" s="14" t="n">
        <x:f>COUNTIFS('Unit details'!$B$2298:$B$2301,$A1396,'Unit details'!$V$2298:$V$2301,$A1396&amp;" — "&amp;$B1396,'Unit details'!$H$2298:$H$2301,"Current",'Unit details'!$E$2298:$E$2301,"Nearby")</x:f>
        <x:v>0</x:v>
      </x:c>
      <x:c r="I1396" s="14" t="n">
        <x:f>COUNTIFS('Unit details'!$B$2298:$B$2301,$A1396,'Unit details'!$V$2298:$V$2301,$A1396&amp;" — "&amp;$B1396,'Unit details'!$H$2298:$H$2301,"Current")</x:f>
        <x:v>4</x:v>
      </x:c>
      <x:c r="J1396" s="14" t="n">
        <x:f>SUMIFS('Unit details'!$Y$2298:$Y$2301,'Unit details'!$B$2298:$B$2301,$A1396,'Unit details'!$V$2298:$V$2301,$A1396&amp;" — "&amp;$B1396,'Unit details'!$H$2298:$H$2301,"Future")</x:f>
        <x:v>0</x:v>
      </x:c>
      <x:c r="K1396" s="14" t="n">
        <x:f>COUNTIFS('Unit details'!$B$2298:$B$2301,$A1396,'Unit details'!$V$2298:$V$2301,$A1396&amp;" — "&amp;$B1396,'Unit details'!$H$2298:$H$2301,"Uncertain")</x:f>
        <x:v>0</x:v>
      </x:c>
      <x:c r="L1396" s="15" t="str">
        <x:v>Minimum evidenced estate inventory from reviewed current listings; nested sub-estates reconciled; not an exhaustive land-use census. Further unit-specific sources are in Unit details.</x:v>
      </x:c>
      <x:c r="M1396" s="15" t="str">
        <x:v>https://www.zoopla.co.uk/to-rent/commercial/details/74041860/</x:v>
      </x:c>
      <x:c r="N1396" s="15" t="str">
        <x:v>https://www.zoopla.co.uk/to-rent/commercial/details/73269094/
https://www.zoopla.co.uk/to-rent/commercial/details/70466619/</x:v>
      </x:c>
    </x:row>
    <x:row r="1397" ht="42" customHeight="1">
      <x:c r="A1397" s="15" t="str">
        <x:v>Reading</x:v>
      </x:c>
      <x:c r="B1397" s="15" t="str">
        <x:v>Youngs Industrial Estate</x:v>
      </x:c>
      <x:c r="C1397" s="15" t="str">
        <x:v>Reading</x:v>
      </x:c>
      <x:c r="D1397" s="14" t="n">
        <x:v>203795</x:v>
      </x:c>
      <x:c r="E1397" s="30" t="str">
        <x:v>Town</x:v>
      </x:c>
      <x:c r="F1397" s="30" t="str">
        <x:v>Estate / grouped industrial area</x:v>
      </x:c>
      <x:c r="G1397" s="14" t="n">
        <x:f>COUNTIFS('Unit details'!$B$2302:$B$2302,$A1397,'Unit details'!$V$2302:$V$2302,$A1397&amp;" — "&amp;$B1397,'Unit details'!$H$2302:$H$2302,"Current",'Unit details'!$E$2302:$E$2302,"Town")</x:f>
        <x:v>1</x:v>
      </x:c>
      <x:c r="H1397" s="14" t="n">
        <x:f>COUNTIFS('Unit details'!$B$2302:$B$2302,$A1397,'Unit details'!$V$2302:$V$2302,$A1397&amp;" — "&amp;$B1397,'Unit details'!$H$2302:$H$2302,"Current",'Unit details'!$E$2302:$E$2302,"Nearby")</x:f>
        <x:v>0</x:v>
      </x:c>
      <x:c r="I1397" s="14" t="n">
        <x:f>COUNTIFS('Unit details'!$B$2302:$B$2302,$A1397,'Unit details'!$V$2302:$V$2302,$A1397&amp;" — "&amp;$B1397,'Unit details'!$H$2302:$H$2302,"Current")</x:f>
        <x:v>1</x:v>
      </x:c>
      <x:c r="J1397" s="14" t="n">
        <x:f>SUMIFS('Unit details'!$Y$2302:$Y$2302,'Unit details'!$B$2302:$B$2302,$A1397,'Unit details'!$V$2302:$V$2302,$A1397&amp;" — "&amp;$B1397,'Unit details'!$H$2302:$H$2302,"Future")</x:f>
        <x:v>0</x:v>
      </x:c>
      <x:c r="K1397" s="14" t="n">
        <x:f>COUNTIFS('Unit details'!$B$2302:$B$2302,$A1397,'Unit details'!$V$2302:$V$2302,$A1397&amp;" — "&amp;$B1397,'Unit details'!$H$2302:$H$2302,"Uncertain")</x:f>
        <x:v>0</x:v>
      </x:c>
      <x:c r="L1397" s="15" t="str">
        <x:v>Minimum evidenced estate inventory from reviewed current listings; nested sub-estates reconciled; not an exhaustive land-use census.</x:v>
      </x:c>
      <x:c r="M1397" s="15" t="str">
        <x:v>https://www.zoopla.co.uk/to-rent/commercial/details/73491520/</x:v>
      </x:c>
      <x:c r="N1397" s="15" t="str"/>
    </x:row>
    <x:row r="1398" ht="42" customHeight="1">
      <x:c r="A1398" s="15" t="str">
        <x:v>Newbury</x:v>
      </x:c>
      <x:c r="B1398" s="15" t="str">
        <x:v>Standalone / estate not stated</x:v>
      </x:c>
      <x:c r="C1398" s="15" t="str">
        <x:v>Brightwalton</x:v>
      </x:c>
      <x:c r="D1398" s="14"/>
      <x:c r="E1398" s="30" t="str">
        <x:v>Context</x:v>
      </x:c>
      <x:c r="F1398" s="30" t="str">
        <x:v>Standalone / other premises</x:v>
      </x:c>
      <x:c r="G1398" s="14" t="n">
        <x:f>COUNTIFS('Unit details'!$B$2303:$B$2317,$A1398,'Unit details'!$V$2303:$V$2317,$A1398&amp;" — "&amp;$B1398,'Unit details'!$H$2303:$H$2317,"Current",'Unit details'!$E$2303:$E$2317,"Town")</x:f>
        <x:v>4</x:v>
      </x:c>
      <x:c r="H1398" s="14" t="n">
        <x:f>COUNTIFS('Unit details'!$B$2303:$B$2317,$A1398,'Unit details'!$V$2303:$V$2317,$A1398&amp;" — "&amp;$B1398,'Unit details'!$H$2303:$H$2317,"Current",'Unit details'!$E$2303:$E$2317,"Nearby")</x:f>
        <x:v>1</x:v>
      </x:c>
      <x:c r="I1398" s="14" t="n">
        <x:f>COUNTIFS('Unit details'!$B$2303:$B$2317,$A1398,'Unit details'!$V$2303:$V$2317,$A1398&amp;" — "&amp;$B1398,'Unit details'!$H$2303:$H$2317,"Current")</x:f>
        <x:v>6</x:v>
      </x:c>
      <x:c r="J1398" s="14" t="n">
        <x:f>SUMIFS('Unit details'!$Y$2303:$Y$2317,'Unit details'!$B$2303:$B$2317,$A1398,'Unit details'!$V$2303:$V$2317,$A1398&amp;" — "&amp;$B1398,'Unit details'!$H$2303:$H$2317,"Future")</x:f>
        <x:v>0</x:v>
      </x:c>
      <x:c r="K1398" s="14" t="n">
        <x:f>COUNTIFS('Unit details'!$B$2303:$B$2317,$A1398,'Unit details'!$V$2303:$V$2317,$A1398&amp;" — "&amp;$B1398,'Unit details'!$H$2303:$H$2317,"Uncertain")</x:f>
        <x:v>0</x:v>
      </x:c>
      <x:c r="L1398" s="15" t="str">
        <x:v>Identified from marketing. Estate inventory is a minimum of evidenced named areas, not a council stock census.</x:v>
      </x:c>
      <x:c r="M1398" s="15" t="str">
        <x:v>https://www.zoopla.co.uk/to-rent/commercial/details/66861363/</x:v>
      </x:c>
      <x:c r="N1398" s="15" t="str">
        <x:v>https://www.rightmove.co.uk/properties/778495112898064#/?channel=COM_LET</x:v>
      </x:c>
    </x:row>
    <x:row r="1399" ht="42" customHeight="1">
      <x:c r="A1399" s="15" t="str">
        <x:v>Newbury</x:v>
      </x:c>
      <x:c r="B1399" s="15" t="str">
        <x:v>B The Paddocks Trade Park</x:v>
      </x:c>
      <x:c r="C1399" s="15" t="str">
        <x:v>Newbury</x:v>
      </x:c>
      <x:c r="D1399" s="14" t="n">
        <x:v>42260</x:v>
      </x:c>
      <x:c r="E1399" s="30" t="str">
        <x:v>Town</x:v>
      </x:c>
      <x:c r="F1399" s="30" t="str">
        <x:v>Estate / grouped industrial area</x:v>
      </x:c>
      <x:c r="G1399" s="14" t="n">
        <x:f>COUNTIFS('Unit details'!$B$2305:$B$2305,$A1399,'Unit details'!$V$2305:$V$2305,$A1399&amp;" — "&amp;$B1399,'Unit details'!$H$2305:$H$2305,"Current",'Unit details'!$E$2305:$E$2305,"Town")</x:f>
        <x:v>1</x:v>
      </x:c>
      <x:c r="H1399" s="14" t="n">
        <x:f>COUNTIFS('Unit details'!$B$2305:$B$2305,$A1399,'Unit details'!$V$2305:$V$2305,$A1399&amp;" — "&amp;$B1399,'Unit details'!$H$2305:$H$2305,"Current",'Unit details'!$E$2305:$E$2305,"Nearby")</x:f>
        <x:v>0</x:v>
      </x:c>
      <x:c r="I1399" s="14" t="n">
        <x:f>COUNTIFS('Unit details'!$B$2305:$B$2305,$A1399,'Unit details'!$V$2305:$V$2305,$A1399&amp;" — "&amp;$B1399,'Unit details'!$H$2305:$H$2305,"Current")</x:f>
        <x:v>1</x:v>
      </x:c>
      <x:c r="J1399" s="14" t="n">
        <x:f>SUMIFS('Unit details'!$Y$2305:$Y$2305,'Unit details'!$B$2305:$B$2305,$A1399,'Unit details'!$V$2305:$V$2305,$A1399&amp;" — "&amp;$B1399,'Unit details'!$H$2305:$H$2305,"Future")</x:f>
        <x:v>0</x:v>
      </x:c>
      <x:c r="K1399" s="14" t="n">
        <x:f>COUNTIFS('Unit details'!$B$2305:$B$2305,$A1399,'Unit details'!$V$2305:$V$2305,$A1399&amp;" — "&amp;$B1399,'Unit details'!$H$2305:$H$2305,"Uncertain")</x:f>
        <x:v>0</x:v>
      </x:c>
      <x:c r="L1399" s="15" t="str">
        <x:v>Minimum evidenced estate inventory from reviewed current listings; nested sub-estates reconciled; not an exhaustive land-use census.</x:v>
      </x:c>
      <x:c r="M1399" s="15" t="str">
        <x:v>https://www.zoopla.co.uk/to-rent/commercial/details/67774004/</x:v>
      </x:c>
      <x:c r="N1399" s="15" t="str">
        <x:v>https://www.rightmove.co.uk/properties/158415668#/?channel=COM_LET</x:v>
      </x:c>
    </x:row>
    <x:row r="1400" ht="49" customHeight="1">
      <x:c r="A1400" s="15" t="str">
        <x:v>Newbury</x:v>
      </x:c>
      <x:c r="B1400" s="15" t="str">
        <x:v>Bone Lane Industrial Estate</x:v>
      </x:c>
      <x:c r="C1400" s="15" t="str">
        <x:v>Newbury</x:v>
      </x:c>
      <x:c r="D1400" s="14" t="n">
        <x:v>42260</x:v>
      </x:c>
      <x:c r="E1400" s="30" t="str">
        <x:v>Town</x:v>
      </x:c>
      <x:c r="F1400" s="30" t="str">
        <x:v>Estate / grouped industrial area</x:v>
      </x:c>
      <x:c r="G1400" s="14" t="n">
        <x:f>COUNTIFS('Unit details'!$B$2306:$B$2307,$A1400,'Unit details'!$V$2306:$V$2307,$A1400&amp;" — "&amp;$B1400,'Unit details'!$H$2306:$H$2307,"Current",'Unit details'!$E$2306:$E$2307,"Town")</x:f>
        <x:v>2</x:v>
      </x:c>
      <x:c r="H1400" s="14" t="n">
        <x:f>COUNTIFS('Unit details'!$B$2306:$B$2307,$A1400,'Unit details'!$V$2306:$V$2307,$A1400&amp;" — "&amp;$B1400,'Unit details'!$H$2306:$H$2307,"Current",'Unit details'!$E$2306:$E$2307,"Nearby")</x:f>
        <x:v>0</x:v>
      </x:c>
      <x:c r="I1400" s="14" t="n">
        <x:f>COUNTIFS('Unit details'!$B$2306:$B$2307,$A1400,'Unit details'!$V$2306:$V$2307,$A1400&amp;" — "&amp;$B1400,'Unit details'!$H$2306:$H$2307,"Current")</x:f>
        <x:v>2</x:v>
      </x:c>
      <x:c r="J1400" s="14" t="n">
        <x:f>SUMIFS('Unit details'!$Y$2306:$Y$2307,'Unit details'!$B$2306:$B$2307,$A1400,'Unit details'!$V$2306:$V$2307,$A1400&amp;" — "&amp;$B1400,'Unit details'!$H$2306:$H$2307,"Future")</x:f>
        <x:v>0</x:v>
      </x:c>
      <x:c r="K1400" s="14" t="n">
        <x:f>COUNTIFS('Unit details'!$B$2306:$B$2307,$A1400,'Unit details'!$V$2306:$V$2307,$A1400&amp;" — "&amp;$B1400,'Unit details'!$H$2306:$H$2307,"Uncertain")</x:f>
        <x:v>0</x:v>
      </x:c>
      <x:c r="L1400" s="15" t="str">
        <x:v>Minimum evidenced estate inventory from reviewed current listings; nested sub-estates reconciled; not an exhaustive land-use census. Further unit-specific sources are in Unit details.</x:v>
      </x:c>
      <x:c r="M1400" s="15" t="str">
        <x:v>https://www.zoopla.co.uk/to-rent/commercial/details/74230353/</x:v>
      </x:c>
      <x:c r="N1400" s="15" t="str">
        <x:v>https://www.rightmove.co.uk/properties/774475191241489#/?channel=COM_LET
https://www.zoopla.co.uk/to-rent/commercial/details/66057116/</x:v>
      </x:c>
    </x:row>
    <x:row r="1401" ht="42" customHeight="1">
      <x:c r="A1401" s="15" t="str">
        <x:v>Newbury</x:v>
      </x:c>
      <x:c r="B1401" s="15" t="str">
        <x:v>Faraday Road Industrial Estate</x:v>
      </x:c>
      <x:c r="C1401" s="15" t="str">
        <x:v>Newbury</x:v>
      </x:c>
      <x:c r="D1401" s="14" t="n">
        <x:v>42260</x:v>
      </x:c>
      <x:c r="E1401" s="30" t="str">
        <x:v>Town</x:v>
      </x:c>
      <x:c r="F1401" s="30" t="str">
        <x:v>Estate / grouped industrial area</x:v>
      </x:c>
      <x:c r="G1401" s="14" t="n">
        <x:f>COUNTIFS('Unit details'!$B$2308:$B$2308,$A1401,'Unit details'!$V$2308:$V$2308,$A1401&amp;" — "&amp;$B1401,'Unit details'!$H$2308:$H$2308,"Current",'Unit details'!$E$2308:$E$2308,"Town")</x:f>
        <x:v>1</x:v>
      </x:c>
      <x:c r="H1401" s="14" t="n">
        <x:f>COUNTIFS('Unit details'!$B$2308:$B$2308,$A1401,'Unit details'!$V$2308:$V$2308,$A1401&amp;" — "&amp;$B1401,'Unit details'!$H$2308:$H$2308,"Current",'Unit details'!$E$2308:$E$2308,"Nearby")</x:f>
        <x:v>0</x:v>
      </x:c>
      <x:c r="I1401" s="14" t="n">
        <x:f>COUNTIFS('Unit details'!$B$2308:$B$2308,$A1401,'Unit details'!$V$2308:$V$2308,$A1401&amp;" — "&amp;$B1401,'Unit details'!$H$2308:$H$2308,"Current")</x:f>
        <x:v>1</x:v>
      </x:c>
      <x:c r="J1401" s="14" t="n">
        <x:f>SUMIFS('Unit details'!$Y$2308:$Y$2308,'Unit details'!$B$2308:$B$2308,$A1401,'Unit details'!$V$2308:$V$2308,$A1401&amp;" — "&amp;$B1401,'Unit details'!$H$2308:$H$2308,"Future")</x:f>
        <x:v>0</x:v>
      </x:c>
      <x:c r="K1401" s="14" t="n">
        <x:f>COUNTIFS('Unit details'!$B$2308:$B$2308,$A1401,'Unit details'!$V$2308:$V$2308,$A1401&amp;" — "&amp;$B1401,'Unit details'!$H$2308:$H$2308,"Uncertain")</x:f>
        <x:v>0</x:v>
      </x:c>
      <x:c r="L1401" s="15" t="str">
        <x:v>Minimum evidenced estate inventory from reviewed current listings; nested sub-estates reconciled; not an exhaustive land-use census.</x:v>
      </x:c>
      <x:c r="M1401" s="15" t="str">
        <x:v>https://www.zoopla.co.uk/to-rent/commercial/details/67472381/</x:v>
      </x:c>
      <x:c r="N1401" s="15" t="str"/>
    </x:row>
    <x:row r="1402" ht="62" customHeight="1">
      <x:c r="A1402" s="15" t="str">
        <x:v>Newbury</x:v>
      </x:c>
      <x:c r="B1402" s="15" t="str">
        <x:v>Hambridge Road Industrial Estate</x:v>
      </x:c>
      <x:c r="C1402" s="15" t="str">
        <x:v>Newbury</x:v>
      </x:c>
      <x:c r="D1402" s="14" t="n">
        <x:v>42260</x:v>
      </x:c>
      <x:c r="E1402" s="30" t="str">
        <x:v>Town</x:v>
      </x:c>
      <x:c r="F1402" s="30" t="str">
        <x:v>Estate / grouped industrial area</x:v>
      </x:c>
      <x:c r="G1402" s="14" t="n">
        <x:f>COUNTIFS('Unit details'!$B$2309:$B$2309,$A1402,'Unit details'!$V$2309:$V$2309,$A1402&amp;" — "&amp;$B1402,'Unit details'!$H$2309:$H$2309,"Current",'Unit details'!$E$2309:$E$2309,"Town")</x:f>
        <x:v>1</x:v>
      </x:c>
      <x:c r="H1402" s="14" t="n">
        <x:f>COUNTIFS('Unit details'!$B$2309:$B$2309,$A1402,'Unit details'!$V$2309:$V$2309,$A1402&amp;" — "&amp;$B1402,'Unit details'!$H$2309:$H$2309,"Current",'Unit details'!$E$2309:$E$2309,"Nearby")</x:f>
        <x:v>0</x:v>
      </x:c>
      <x:c r="I1402" s="14" t="n">
        <x:f>COUNTIFS('Unit details'!$B$2309:$B$2309,$A1402,'Unit details'!$V$2309:$V$2309,$A1402&amp;" — "&amp;$B1402,'Unit details'!$H$2309:$H$2309,"Current")</x:f>
        <x:v>1</x:v>
      </x:c>
      <x:c r="J1402" s="14" t="n">
        <x:f>SUMIFS('Unit details'!$Y$2309:$Y$2309,'Unit details'!$B$2309:$B$2309,$A1402,'Unit details'!$V$2309:$V$2309,$A1402&amp;" — "&amp;$B1402,'Unit details'!$H$2309:$H$2309,"Future")</x:f>
        <x:v>0</x:v>
      </x:c>
      <x:c r="K1402" s="14" t="n">
        <x:f>COUNTIFS('Unit details'!$B$2309:$B$2309,$A1402,'Unit details'!$V$2309:$V$2309,$A1402&amp;" — "&amp;$B1402,'Unit details'!$H$2309:$H$2309,"Uncertain")</x:f>
        <x:v>0</x:v>
      </x:c>
      <x:c r="L1402" s="15" t="str">
        <x:v>Minimum evidenced estate inventory from reviewed current listings; nested sub-estates reconciled; not an exhaustive land-use census. Further unit-specific sources are in Unit details.</x:v>
      </x:c>
      <x:c r="M1402" s="15" t="str">
        <x:v>https://www.zoopla.co.uk/to-rent/commercial/details/73659952/</x:v>
      </x:c>
      <x:c r="N1402" s="15" t="str">
        <x:v>https://www.rightmove.co.uk/properties/773395137137985#/?channel=COM_LET
https://www.rightmove.co.uk/properties/773341460381249#/?channel=COM_LET</x:v>
      </x:c>
    </x:row>
    <x:row r="1403" ht="42" customHeight="1">
      <x:c r="A1403" s="15" t="str">
        <x:v>Newbury</x:v>
      </x:c>
      <x:c r="B1403" s="15" t="str">
        <x:v>London Road Industrial Estate</x:v>
      </x:c>
      <x:c r="C1403" s="15" t="str">
        <x:v>Newbury</x:v>
      </x:c>
      <x:c r="D1403" s="14" t="n">
        <x:v>42260</x:v>
      </x:c>
      <x:c r="E1403" s="30" t="str">
        <x:v>Town</x:v>
      </x:c>
      <x:c r="F1403" s="30" t="str">
        <x:v>Estate / grouped industrial area</x:v>
      </x:c>
      <x:c r="G1403" s="14" t="n">
        <x:f>COUNTIFS('Unit details'!$B$2310:$B$2310,$A1403,'Unit details'!$V$2310:$V$2310,$A1403&amp;" — "&amp;$B1403,'Unit details'!$H$2310:$H$2310,"Current",'Unit details'!$E$2310:$E$2310,"Town")</x:f>
        <x:v>1</x:v>
      </x:c>
      <x:c r="H1403" s="14" t="n">
        <x:f>COUNTIFS('Unit details'!$B$2310:$B$2310,$A1403,'Unit details'!$V$2310:$V$2310,$A1403&amp;" — "&amp;$B1403,'Unit details'!$H$2310:$H$2310,"Current",'Unit details'!$E$2310:$E$2310,"Nearby")</x:f>
        <x:v>0</x:v>
      </x:c>
      <x:c r="I1403" s="14" t="n">
        <x:f>COUNTIFS('Unit details'!$B$2310:$B$2310,$A1403,'Unit details'!$V$2310:$V$2310,$A1403&amp;" — "&amp;$B1403,'Unit details'!$H$2310:$H$2310,"Current")</x:f>
        <x:v>1</x:v>
      </x:c>
      <x:c r="J1403" s="14" t="n">
        <x:f>SUMIFS('Unit details'!$Y$2310:$Y$2310,'Unit details'!$B$2310:$B$2310,$A1403,'Unit details'!$V$2310:$V$2310,$A1403&amp;" — "&amp;$B1403,'Unit details'!$H$2310:$H$2310,"Future")</x:f>
        <x:v>0</x:v>
      </x:c>
      <x:c r="K1403" s="14" t="n">
        <x:f>COUNTIFS('Unit details'!$B$2310:$B$2310,$A1403,'Unit details'!$V$2310:$V$2310,$A1403&amp;" — "&amp;$B1403,'Unit details'!$H$2310:$H$2310,"Uncertain")</x:f>
        <x:v>0</x:v>
      </x:c>
      <x:c r="L1403" s="15" t="str">
        <x:v>Minimum evidenced estate inventory from reviewed current listings; nested sub-estates reconciled; not an exhaustive land-use census.</x:v>
      </x:c>
      <x:c r="M1403" s="15" t="str">
        <x:v>https://www.zoopla.co.uk/to-rent/commercial/details/72857671/</x:v>
      </x:c>
      <x:c r="N1403" s="15" t="str"/>
    </x:row>
    <x:row r="1404" ht="49" customHeight="1">
      <x:c r="A1404" s="15" t="str">
        <x:v>Newbury</x:v>
      </x:c>
      <x:c r="B1404" s="15" t="str">
        <x:v>Riverpark Industrial Estate</x:v>
      </x:c>
      <x:c r="C1404" s="15" t="str">
        <x:v>Newbury</x:v>
      </x:c>
      <x:c r="D1404" s="14" t="n">
        <x:v>42260</x:v>
      </x:c>
      <x:c r="E1404" s="30" t="str">
        <x:v>Town</x:v>
      </x:c>
      <x:c r="F1404" s="30" t="str">
        <x:v>Estate / grouped industrial area</x:v>
      </x:c>
      <x:c r="G1404" s="14" t="n">
        <x:f>COUNTIFS('Unit details'!$B$2311:$B$2313,$A1404,'Unit details'!$V$2311:$V$2313,$A1404&amp;" — "&amp;$B1404,'Unit details'!$H$2311:$H$2313,"Current",'Unit details'!$E$2311:$E$2313,"Town")</x:f>
        <x:v>3</x:v>
      </x:c>
      <x:c r="H1404" s="14" t="n">
        <x:f>COUNTIFS('Unit details'!$B$2311:$B$2313,$A1404,'Unit details'!$V$2311:$V$2313,$A1404&amp;" — "&amp;$B1404,'Unit details'!$H$2311:$H$2313,"Current",'Unit details'!$E$2311:$E$2313,"Nearby")</x:f>
        <x:v>0</x:v>
      </x:c>
      <x:c r="I1404" s="14" t="n">
        <x:f>COUNTIFS('Unit details'!$B$2311:$B$2313,$A1404,'Unit details'!$V$2311:$V$2313,$A1404&amp;" — "&amp;$B1404,'Unit details'!$H$2311:$H$2313,"Current")</x:f>
        <x:v>3</x:v>
      </x:c>
      <x:c r="J1404" s="14" t="n">
        <x:f>SUMIFS('Unit details'!$Y$2311:$Y$2313,'Unit details'!$B$2311:$B$2313,$A1404,'Unit details'!$V$2311:$V$2313,$A1404&amp;" — "&amp;$B1404,'Unit details'!$H$2311:$H$2313,"Future")</x:f>
        <x:v>0</x:v>
      </x:c>
      <x:c r="K1404" s="14" t="n">
        <x:f>COUNTIFS('Unit details'!$B$2311:$B$2313,$A1404,'Unit details'!$V$2311:$V$2313,$A1404&amp;" — "&amp;$B1404,'Unit details'!$H$2311:$H$2313,"Uncertain")</x:f>
        <x:v>0</x:v>
      </x:c>
      <x:c r="L1404" s="15" t="str">
        <x:v>Minimum evidenced estate inventory from reviewed current listings; nested sub-estates reconciled; not an exhaustive land-use census. Further unit-specific sources are in Unit details.</x:v>
      </x:c>
      <x:c r="M1404" s="15" t="str">
        <x:v>https://www.zoopla.co.uk/to-rent/commercial/details/68583833/</x:v>
      </x:c>
      <x:c r="N1404" s="15" t="str">
        <x:v>https://www.rightmove.co.uk/properties/760764969971216#/?channel=COM_LET
https://www.zoopla.co.uk/to-rent/commercial/details/68544963/</x:v>
      </x:c>
    </x:row>
    <x:row r="1405" ht="49" customHeight="1">
      <x:c r="A1405" s="15" t="str">
        <x:v>Thatcham</x:v>
      </x:c>
      <x:c r="B1405" s="15" t="str">
        <x:v>Standalone / estate not stated</x:v>
      </x:c>
      <x:c r="C1405" s="15" t="str">
        <x:v>Hermitage</x:v>
      </x:c>
      <x:c r="D1405" s="14" t="n">
        <x:v>2225</x:v>
      </x:c>
      <x:c r="E1405" s="30" t="str">
        <x:v>Nearby</x:v>
      </x:c>
      <x:c r="F1405" s="30" t="str">
        <x:v>Standalone / other premises</x:v>
      </x:c>
      <x:c r="G1405" s="14" t="n">
        <x:f>COUNTIFS('Unit details'!$B$2318:$B$2324,$A1405,'Unit details'!$V$2318:$V$2324,$A1405&amp;" — "&amp;$B1405,'Unit details'!$H$2318:$H$2324,"Current",'Unit details'!$E$2318:$E$2324,"Town")</x:f>
        <x:v>2</x:v>
      </x:c>
      <x:c r="H1405" s="14" t="n">
        <x:f>COUNTIFS('Unit details'!$B$2318:$B$2324,$A1405,'Unit details'!$V$2318:$V$2324,$A1405&amp;" — "&amp;$B1405,'Unit details'!$H$2318:$H$2324,"Current",'Unit details'!$E$2318:$E$2324,"Nearby")</x:f>
        <x:v>1</x:v>
      </x:c>
      <x:c r="I1405" s="14" t="n">
        <x:f>COUNTIFS('Unit details'!$B$2318:$B$2324,$A1405,'Unit details'!$V$2318:$V$2324,$A1405&amp;" — "&amp;$B1405,'Unit details'!$H$2318:$H$2324,"Current")</x:f>
        <x:v>3</x:v>
      </x:c>
      <x:c r="J1405" s="14" t="n">
        <x:f>SUMIFS('Unit details'!$Y$2318:$Y$2324,'Unit details'!$B$2318:$B$2324,$A1405,'Unit details'!$V$2318:$V$2324,$A1405&amp;" — "&amp;$B1405,'Unit details'!$H$2318:$H$2324,"Future")</x:f>
        <x:v>0</x:v>
      </x:c>
      <x:c r="K1405" s="14" t="n">
        <x:f>COUNTIFS('Unit details'!$B$2318:$B$2324,$A1405,'Unit details'!$V$2318:$V$2324,$A1405&amp;" — "&amp;$B1405,'Unit details'!$H$2318:$H$2324,"Uncertain")</x:f>
        <x:v>0</x:v>
      </x:c>
      <x:c r="L1405" s="15" t="str">
        <x:v>Identified from marketing. Estate inventory is a minimum of evidenced named areas, not a council stock census. Further unit-specific sources are in Unit details.</x:v>
      </x:c>
      <x:c r="M1405" s="15" t="str">
        <x:v>https://www.zoopla.co.uk/to-rent/commercial/details/72994035/</x:v>
      </x:c>
      <x:c r="N1405" s="15" t="str">
        <x:v>https://www.rightmove.co.uk/properties/760766205084209#/?channel=COM_LET
https://www.zoopla.co.uk/to-rent/commercial/details/73051273/</x:v>
      </x:c>
    </x:row>
    <x:row r="1406" ht="49" customHeight="1">
      <x:c r="A1406" s="15" t="str">
        <x:v>Thatcham</x:v>
      </x:c>
      <x:c r="B1406" s="15" t="str">
        <x:v>Berkshire Business Centre / Pipers</x:v>
      </x:c>
      <x:c r="C1406" s="15" t="str">
        <x:v>Thatcham</x:v>
      </x:c>
      <x:c r="D1406" s="14" t="n">
        <x:v>25550</x:v>
      </x:c>
      <x:c r="E1406" s="30" t="str">
        <x:v>Town</x:v>
      </x:c>
      <x:c r="F1406" s="30" t="str">
        <x:v>Estate / grouped industrial area</x:v>
      </x:c>
      <x:c r="G1406" s="14" t="n">
        <x:f>COUNTIFS('Unit details'!$B$2319:$B$2322,$A1406,'Unit details'!$V$2319:$V$2322,$A1406&amp;" — "&amp;$B1406,'Unit details'!$H$2319:$H$2322,"Current",'Unit details'!$E$2319:$E$2322,"Town")</x:f>
        <x:v>4</x:v>
      </x:c>
      <x:c r="H1406" s="14" t="n">
        <x:f>COUNTIFS('Unit details'!$B$2319:$B$2322,$A1406,'Unit details'!$V$2319:$V$2322,$A1406&amp;" — "&amp;$B1406,'Unit details'!$H$2319:$H$2322,"Current",'Unit details'!$E$2319:$E$2322,"Nearby")</x:f>
        <x:v>0</x:v>
      </x:c>
      <x:c r="I1406" s="14" t="n">
        <x:f>COUNTIFS('Unit details'!$B$2319:$B$2322,$A1406,'Unit details'!$V$2319:$V$2322,$A1406&amp;" — "&amp;$B1406,'Unit details'!$H$2319:$H$2322,"Current")</x:f>
        <x:v>4</x:v>
      </x:c>
      <x:c r="J1406" s="14" t="n">
        <x:f>SUMIFS('Unit details'!$Y$2319:$Y$2322,'Unit details'!$B$2319:$B$2322,$A1406,'Unit details'!$V$2319:$V$2322,$A1406&amp;" — "&amp;$B1406,'Unit details'!$H$2319:$H$2322,"Future")</x:f>
        <x:v>0</x:v>
      </x:c>
      <x:c r="K1406" s="14" t="n">
        <x:f>COUNTIFS('Unit details'!$B$2319:$B$2322,$A1406,'Unit details'!$V$2319:$V$2322,$A1406&amp;" — "&amp;$B1406,'Unit details'!$H$2319:$H$2322,"Uncertain")</x:f>
        <x:v>0</x:v>
      </x:c>
      <x:c r="L1406" s="15" t="str">
        <x:v>Minimum evidenced estate inventory from reviewed current listings; nested sub-estates reconciled; not an exhaustive land-use census. Further unit-specific sources are in Unit details.</x:v>
      </x:c>
      <x:c r="M1406" s="15" t="str">
        <x:v>https://www.zoopla.co.uk/to-rent/commercial/details/74010779/</x:v>
      </x:c>
      <x:c r="N1406" s="15" t="str">
        <x:v>https://www.rightmove.co.uk/properties/769641432077136#/?channel=COM_LET
https://www.zoopla.co.uk/to-rent/commercial/details/73827785/</x:v>
      </x:c>
    </x:row>
    <x:row r="1407" ht="49" customHeight="1">
      <x:c r="A1407" s="15" t="str">
        <x:v>Wokingham</x:v>
      </x:c>
      <x:c r="B1407" s="15" t="str">
        <x:v>Anglo Industrial Park</x:v>
      </x:c>
      <x:c r="C1407" s="15" t="str">
        <x:v>Wokingham</x:v>
      </x:c>
      <x:c r="D1407" s="14" t="n">
        <x:v>50325</x:v>
      </x:c>
      <x:c r="E1407" s="30" t="str">
        <x:v>Town</x:v>
      </x:c>
      <x:c r="F1407" s="30" t="str">
        <x:v>Estate / grouped industrial area</x:v>
      </x:c>
      <x:c r="G1407" s="14" t="n">
        <x:f>COUNTIFS('Unit details'!$B$2325:$B$2327,$A1407,'Unit details'!$V$2325:$V$2327,$A1407&amp;" — "&amp;$B1407,'Unit details'!$H$2325:$H$2327,"Current",'Unit details'!$E$2325:$E$2327,"Town")</x:f>
        <x:v>3</x:v>
      </x:c>
      <x:c r="H1407" s="14" t="n">
        <x:f>COUNTIFS('Unit details'!$B$2325:$B$2327,$A1407,'Unit details'!$V$2325:$V$2327,$A1407&amp;" — "&amp;$B1407,'Unit details'!$H$2325:$H$2327,"Current",'Unit details'!$E$2325:$E$2327,"Nearby")</x:f>
        <x:v>0</x:v>
      </x:c>
      <x:c r="I1407" s="14" t="n">
        <x:f>COUNTIFS('Unit details'!$B$2325:$B$2327,$A1407,'Unit details'!$V$2325:$V$2327,$A1407&amp;" — "&amp;$B1407,'Unit details'!$H$2325:$H$2327,"Current")</x:f>
        <x:v>3</x:v>
      </x:c>
      <x:c r="J1407" s="14" t="n">
        <x:f>SUMIFS('Unit details'!$Y$2325:$Y$2327,'Unit details'!$B$2325:$B$2327,$A1407,'Unit details'!$V$2325:$V$2327,$A1407&amp;" — "&amp;$B1407,'Unit details'!$H$2325:$H$2327,"Future")</x:f>
        <x:v>0</x:v>
      </x:c>
      <x:c r="K1407" s="14" t="n">
        <x:f>COUNTIFS('Unit details'!$B$2325:$B$2327,$A1407,'Unit details'!$V$2325:$V$2327,$A1407&amp;" — "&amp;$B1407,'Unit details'!$H$2325:$H$2327,"Uncertain")</x:f>
        <x:v>0</x:v>
      </x:c>
      <x:c r="L1407" s="15" t="str">
        <x:v>Minimum evidenced estate inventory from reviewed current listings; nested sub-estates reconciled; not an exhaustive land-use census. Further unit-specific sources are in Unit details.</x:v>
      </x:c>
      <x:c r="M1407" s="15" t="str">
        <x:v>https://www.zoopla.co.uk/to-rent/commercial/details/55111931/</x:v>
      </x:c>
      <x:c r="N1407" s="15" t="str">
        <x:v>https://search.pagehardyharris.co.uk/properties/21542-unit-8-anglo-industrial-park-wokingham
https://www.zoopla.co.uk/to-rent/commercial/details/62845272/</x:v>
      </x:c>
    </x:row>
    <x:row r="1408" ht="49" customHeight="1">
      <x:c r="A1408" s="15" t="str">
        <x:v>Wokingham</x:v>
      </x:c>
      <x:c r="B1408" s="15" t="str">
        <x:v>Molly Millars Business Park</x:v>
      </x:c>
      <x:c r="C1408" s="15" t="str">
        <x:v>Wokingham</x:v>
      </x:c>
      <x:c r="D1408" s="14" t="n">
        <x:v>50325</x:v>
      </x:c>
      <x:c r="E1408" s="30" t="str">
        <x:v>Town</x:v>
      </x:c>
      <x:c r="F1408" s="30" t="str">
        <x:v>Estate / grouped industrial area</x:v>
      </x:c>
      <x:c r="G1408" s="14" t="n">
        <x:f>COUNTIFS('Unit details'!$B$2328:$B$2334,$A1408,'Unit details'!$V$2328:$V$2334,$A1408&amp;" — "&amp;$B1408,'Unit details'!$H$2328:$H$2334,"Current",'Unit details'!$E$2328:$E$2334,"Town")</x:f>
        <x:v>7</x:v>
      </x:c>
      <x:c r="H1408" s="14" t="n">
        <x:f>COUNTIFS('Unit details'!$B$2328:$B$2334,$A1408,'Unit details'!$V$2328:$V$2334,$A1408&amp;" — "&amp;$B1408,'Unit details'!$H$2328:$H$2334,"Current",'Unit details'!$E$2328:$E$2334,"Nearby")</x:f>
        <x:v>0</x:v>
      </x:c>
      <x:c r="I1408" s="14" t="n">
        <x:f>COUNTIFS('Unit details'!$B$2328:$B$2334,$A1408,'Unit details'!$V$2328:$V$2334,$A1408&amp;" — "&amp;$B1408,'Unit details'!$H$2328:$H$2334,"Current")</x:f>
        <x:v>7</x:v>
      </x:c>
      <x:c r="J1408" s="14" t="n">
        <x:f>SUMIFS('Unit details'!$Y$2328:$Y$2334,'Unit details'!$B$2328:$B$2334,$A1408,'Unit details'!$V$2328:$V$2334,$A1408&amp;" — "&amp;$B1408,'Unit details'!$H$2328:$H$2334,"Future")</x:f>
        <x:v>0</x:v>
      </x:c>
      <x:c r="K1408" s="14" t="n">
        <x:f>COUNTIFS('Unit details'!$B$2328:$B$2334,$A1408,'Unit details'!$V$2328:$V$2334,$A1408&amp;" — "&amp;$B1408,'Unit details'!$H$2328:$H$2334,"Uncertain")</x:f>
        <x:v>0</x:v>
      </x:c>
      <x:c r="L1408" s="15" t="str">
        <x:v>Minimum evidenced estate inventory from reviewed current listings; nested sub-estates reconciled; not an exhaustive land-use census. Further unit-specific sources are in Unit details.</x:v>
      </x:c>
      <x:c r="M1408" s="15" t="str">
        <x:v>https://www.zoopla.co.uk/to-rent/commercial/details/72550984/</x:v>
      </x:c>
      <x:c r="N1408" s="15" t="str">
        <x:v>https://www.zoopla.co.uk/to-rent/commercial/details/70968531/
https://www.rightmove.co.uk/properties/165377357#/?channel=COM_LET</x:v>
      </x:c>
    </x:row>
    <x:row r="1409" ht="42" customHeight="1">
      <x:c r="A1409" s="15" t="str">
        <x:v>Wokingham</x:v>
      </x:c>
      <x:c r="B1409" s="15" t="str">
        <x:v>Standalone / estate not stated</x:v>
      </x:c>
      <x:c r="C1409" s="15" t="str">
        <x:v>Wokingham</x:v>
      </x:c>
      <x:c r="D1409" s="14" t="n">
        <x:v>50325</x:v>
      </x:c>
      <x:c r="E1409" s="30" t="str">
        <x:v>Town</x:v>
      </x:c>
      <x:c r="F1409" s="30" t="str">
        <x:v>Standalone / other premises</x:v>
      </x:c>
      <x:c r="G1409" s="14" t="n">
        <x:f>COUNTIFS('Unit details'!$B$2335:$B$2335,$A1409,'Unit details'!$V$2335:$V$2335,$A1409&amp;" — "&amp;$B1409,'Unit details'!$H$2335:$H$2335,"Current",'Unit details'!$E$2335:$E$2335,"Town")</x:f>
        <x:v>1</x:v>
      </x:c>
      <x:c r="H1409" s="14" t="n">
        <x:f>COUNTIFS('Unit details'!$B$2335:$B$2335,$A1409,'Unit details'!$V$2335:$V$2335,$A1409&amp;" — "&amp;$B1409,'Unit details'!$H$2335:$H$2335,"Current",'Unit details'!$E$2335:$E$2335,"Nearby")</x:f>
        <x:v>0</x:v>
      </x:c>
      <x:c r="I1409" s="14" t="n">
        <x:f>COUNTIFS('Unit details'!$B$2335:$B$2335,$A1409,'Unit details'!$V$2335:$V$2335,$A1409&amp;" — "&amp;$B1409,'Unit details'!$H$2335:$H$2335,"Current")</x:f>
        <x:v>1</x:v>
      </x:c>
      <x:c r="J1409" s="14" t="n">
        <x:f>SUMIFS('Unit details'!$Y$2335:$Y$2335,'Unit details'!$B$2335:$B$2335,$A1409,'Unit details'!$V$2335:$V$2335,$A1409&amp;" — "&amp;$B1409,'Unit details'!$H$2335:$H$2335,"Future")</x:f>
        <x:v>0</x:v>
      </x:c>
      <x:c r="K1409" s="14" t="n">
        <x:f>COUNTIFS('Unit details'!$B$2335:$B$2335,$A1409,'Unit details'!$V$2335:$V$2335,$A1409&amp;" — "&amp;$B1409,'Unit details'!$H$2335:$H$2335,"Uncertain")</x:f>
        <x:v>0</x:v>
      </x:c>
      <x:c r="L1409" s="15" t="str">
        <x:v>Identified from marketing. Estate inventory is a minimum of evidenced named areas, not a council stock census.</x:v>
      </x:c>
      <x:c r="M1409" s="15" t="str">
        <x:v>https://www.zoopla.co.uk/to-rent/commercial/details/73633374/</x:v>
      </x:c>
      <x:c r="N1409" s="15" t="str"/>
    </x:row>
    <x:row r="1410" ht="42" customHeight="1">
      <x:c r="A1410" s="15" t="str">
        <x:v>Wokingham</x:v>
      </x:c>
      <x:c r="B1410" s="15" t="str">
        <x:v>Station Industrial Estate</x:v>
      </x:c>
      <x:c r="C1410" s="15" t="str">
        <x:v>Wokingham</x:v>
      </x:c>
      <x:c r="D1410" s="14" t="n">
        <x:v>50325</x:v>
      </x:c>
      <x:c r="E1410" s="30" t="str">
        <x:v>Town</x:v>
      </x:c>
      <x:c r="F1410" s="30" t="str">
        <x:v>Estate / grouped industrial area</x:v>
      </x:c>
      <x:c r="G1410" s="14" t="n">
        <x:f>COUNTIFS('Unit details'!$B$2336:$B$2336,$A1410,'Unit details'!$V$2336:$V$2336,$A1410&amp;" — "&amp;$B1410,'Unit details'!$H$2336:$H$2336,"Current",'Unit details'!$E$2336:$E$2336,"Town")</x:f>
        <x:v>1</x:v>
      </x:c>
      <x:c r="H1410" s="14" t="n">
        <x:f>COUNTIFS('Unit details'!$B$2336:$B$2336,$A1410,'Unit details'!$V$2336:$V$2336,$A1410&amp;" — "&amp;$B1410,'Unit details'!$H$2336:$H$2336,"Current",'Unit details'!$E$2336:$E$2336,"Nearby")</x:f>
        <x:v>0</x:v>
      </x:c>
      <x:c r="I1410" s="14" t="n">
        <x:f>COUNTIFS('Unit details'!$B$2336:$B$2336,$A1410,'Unit details'!$V$2336:$V$2336,$A1410&amp;" — "&amp;$B1410,'Unit details'!$H$2336:$H$2336,"Current")</x:f>
        <x:v>1</x:v>
      </x:c>
      <x:c r="J1410" s="14" t="n">
        <x:f>SUMIFS('Unit details'!$Y$2336:$Y$2336,'Unit details'!$B$2336:$B$2336,$A1410,'Unit details'!$V$2336:$V$2336,$A1410&amp;" — "&amp;$B1410,'Unit details'!$H$2336:$H$2336,"Future")</x:f>
        <x:v>0</x:v>
      </x:c>
      <x:c r="K1410" s="14" t="n">
        <x:f>COUNTIFS('Unit details'!$B$2336:$B$2336,$A1410,'Unit details'!$V$2336:$V$2336,$A1410&amp;" — "&amp;$B1410,'Unit details'!$H$2336:$H$2336,"Uncertain")</x:f>
        <x:v>0</x:v>
      </x:c>
      <x:c r="L1410" s="15" t="str">
        <x:v>Minimum evidenced estate inventory from reviewed current listings; nested sub-estates reconciled; not an exhaustive land-use census.</x:v>
      </x:c>
      <x:c r="M1410" s="15" t="str">
        <x:v>https://www.zoopla.co.uk/to-rent/commercial/details/72653995/</x:v>
      </x:c>
      <x:c r="N1410" s="15" t="str"/>
    </x:row>
    <x:row r="1411" ht="42" customHeight="1">
      <x:c r="A1411" s="15" t="str">
        <x:v>Bracknell</x:v>
      </x:c>
      <x:c r="B1411" s="15" t="str">
        <x:v>Bilton Industrial Estate</x:v>
      </x:c>
      <x:c r="C1411" s="15" t="str">
        <x:v>Bracknell</x:v>
      </x:c>
      <x:c r="D1411" s="14" t="n">
        <x:v>78675</x:v>
      </x:c>
      <x:c r="E1411" s="30" t="str">
        <x:v>Town</x:v>
      </x:c>
      <x:c r="F1411" s="30" t="str">
        <x:v>Estate / grouped industrial area</x:v>
      </x:c>
      <x:c r="G1411" s="14" t="n">
        <x:f>COUNTIFS('Unit details'!$B$2337:$B$2337,$A1411,'Unit details'!$V$2337:$V$2337,$A1411&amp;" — "&amp;$B1411,'Unit details'!$H$2337:$H$2337,"Current",'Unit details'!$E$2337:$E$2337,"Town")</x:f>
        <x:v>1</x:v>
      </x:c>
      <x:c r="H1411" s="14" t="n">
        <x:f>COUNTIFS('Unit details'!$B$2337:$B$2337,$A1411,'Unit details'!$V$2337:$V$2337,$A1411&amp;" — "&amp;$B1411,'Unit details'!$H$2337:$H$2337,"Current",'Unit details'!$E$2337:$E$2337,"Nearby")</x:f>
        <x:v>0</x:v>
      </x:c>
      <x:c r="I1411" s="14" t="n">
        <x:f>COUNTIFS('Unit details'!$B$2337:$B$2337,$A1411,'Unit details'!$V$2337:$V$2337,$A1411&amp;" — "&amp;$B1411,'Unit details'!$H$2337:$H$2337,"Current")</x:f>
        <x:v>1</x:v>
      </x:c>
      <x:c r="J1411" s="14" t="n">
        <x:f>SUMIFS('Unit details'!$Y$2337:$Y$2337,'Unit details'!$B$2337:$B$2337,$A1411,'Unit details'!$V$2337:$V$2337,$A1411&amp;" — "&amp;$B1411,'Unit details'!$H$2337:$H$2337,"Future")</x:f>
        <x:v>0</x:v>
      </x:c>
      <x:c r="K1411" s="14" t="n">
        <x:f>COUNTIFS('Unit details'!$B$2337:$B$2337,$A1411,'Unit details'!$V$2337:$V$2337,$A1411&amp;" — "&amp;$B1411,'Unit details'!$H$2337:$H$2337,"Uncertain")</x:f>
        <x:v>0</x:v>
      </x:c>
      <x:c r="L1411" s="15" t="str">
        <x:v>Minimum evidenced estate inventory from reviewed current listings; nested sub-estates reconciled; not an exhaustive land-use census.</x:v>
      </x:c>
      <x:c r="M1411" s="15" t="str">
        <x:v>https://www.zoopla.co.uk/to-rent/commercial/details/73593739/</x:v>
      </x:c>
      <x:c r="N1411" s="15" t="str">
        <x:v>https://search.pagehardyharris.co.uk/properties/377642-unit-22-bilton-industrial-estate-bracknell</x:v>
      </x:c>
    </x:row>
    <x:row r="1412" ht="49" customHeight="1">
      <x:c r="A1412" s="15" t="str">
        <x:v>Bracknell</x:v>
      </x:c>
      <x:c r="B1412" s="15" t="str">
        <x:v>Western Industrial Area, Bracknell</x:v>
      </x:c>
      <x:c r="C1412" s="15" t="str">
        <x:v>Bracknell</x:v>
      </x:c>
      <x:c r="D1412" s="14" t="n">
        <x:v>78675</x:v>
      </x:c>
      <x:c r="E1412" s="30" t="str">
        <x:v>Town</x:v>
      </x:c>
      <x:c r="F1412" s="30" t="str">
        <x:v>Estate / grouped industrial area</x:v>
      </x:c>
      <x:c r="G1412" s="14" t="n">
        <x:f>COUNTIFS('Unit details'!$B$2338:$B$2343,$A1412,'Unit details'!$V$2338:$V$2343,$A1412&amp;" — "&amp;$B1412,'Unit details'!$H$2338:$H$2343,"Current",'Unit details'!$E$2338:$E$2343,"Town")</x:f>
        <x:v>6</x:v>
      </x:c>
      <x:c r="H1412" s="14" t="n">
        <x:f>COUNTIFS('Unit details'!$B$2338:$B$2343,$A1412,'Unit details'!$V$2338:$V$2343,$A1412&amp;" — "&amp;$B1412,'Unit details'!$H$2338:$H$2343,"Current",'Unit details'!$E$2338:$E$2343,"Nearby")</x:f>
        <x:v>0</x:v>
      </x:c>
      <x:c r="I1412" s="14" t="n">
        <x:f>COUNTIFS('Unit details'!$B$2338:$B$2343,$A1412,'Unit details'!$V$2338:$V$2343,$A1412&amp;" — "&amp;$B1412,'Unit details'!$H$2338:$H$2343,"Current")</x:f>
        <x:v>6</x:v>
      </x:c>
      <x:c r="J1412" s="14" t="n">
        <x:f>SUMIFS('Unit details'!$Y$2338:$Y$2343,'Unit details'!$B$2338:$B$2343,$A1412,'Unit details'!$V$2338:$V$2343,$A1412&amp;" — "&amp;$B1412,'Unit details'!$H$2338:$H$2343,"Future")</x:f>
        <x:v>0</x:v>
      </x:c>
      <x:c r="K1412" s="14" t="n">
        <x:f>COUNTIFS('Unit details'!$B$2338:$B$2343,$A1412,'Unit details'!$V$2338:$V$2343,$A1412&amp;" — "&amp;$B1412,'Unit details'!$H$2338:$H$2343,"Uncertain")</x:f>
        <x:v>0</x:v>
      </x:c>
      <x:c r="L1412" s="15" t="str">
        <x:v>Minimum evidenced estate inventory from reviewed current listings; nested sub-estates reconciled; not an exhaustive land-use census. Further unit-specific sources are in Unit details.</x:v>
      </x:c>
      <x:c r="M1412" s="15" t="str">
        <x:v>https://www.zoopla.co.uk/to-rent/commercial/details/74541656/</x:v>
      </x:c>
      <x:c r="N1412" s="15" t="str">
        <x:v>https://www.zoopla.co.uk/to-rent/commercial/details/74526658/
https://www.rightmove.co.uk/properties/780831862331552#/?channel=COM_LET</x:v>
      </x:c>
    </x:row>
    <x:row r="1413" ht="42" customHeight="1">
      <x:c r="A1413" s="15" t="str">
        <x:v>Maidenhead</x:v>
      </x:c>
      <x:c r="B1413" s="15" t="str">
        <x:v>Cordwallis Business Park</x:v>
      </x:c>
      <x:c r="C1413" s="15" t="str">
        <x:v>Maidenhead</x:v>
      </x:c>
      <x:c r="D1413" s="14" t="n">
        <x:v>67375</x:v>
      </x:c>
      <x:c r="E1413" s="30" t="str">
        <x:v>Town</x:v>
      </x:c>
      <x:c r="F1413" s="30" t="str">
        <x:v>Estate / grouped industrial area</x:v>
      </x:c>
      <x:c r="G1413" s="14" t="n">
        <x:f>COUNTIFS('Unit details'!$B$2344:$B$2344,$A1413,'Unit details'!$V$2344:$V$2344,$A1413&amp;" — "&amp;$B1413,'Unit details'!$H$2344:$H$2344,"Current",'Unit details'!$E$2344:$E$2344,"Town")</x:f>
        <x:v>1</x:v>
      </x:c>
      <x:c r="H1413" s="14" t="n">
        <x:f>COUNTIFS('Unit details'!$B$2344:$B$2344,$A1413,'Unit details'!$V$2344:$V$2344,$A1413&amp;" — "&amp;$B1413,'Unit details'!$H$2344:$H$2344,"Current",'Unit details'!$E$2344:$E$2344,"Nearby")</x:f>
        <x:v>0</x:v>
      </x:c>
      <x:c r="I1413" s="14" t="n">
        <x:f>COUNTIFS('Unit details'!$B$2344:$B$2344,$A1413,'Unit details'!$V$2344:$V$2344,$A1413&amp;" — "&amp;$B1413,'Unit details'!$H$2344:$H$2344,"Current")</x:f>
        <x:v>1</x:v>
      </x:c>
      <x:c r="J1413" s="14" t="n">
        <x:f>SUMIFS('Unit details'!$Y$2344:$Y$2344,'Unit details'!$B$2344:$B$2344,$A1413,'Unit details'!$V$2344:$V$2344,$A1413&amp;" — "&amp;$B1413,'Unit details'!$H$2344:$H$2344,"Future")</x:f>
        <x:v>0</x:v>
      </x:c>
      <x:c r="K1413" s="14" t="n">
        <x:f>COUNTIFS('Unit details'!$B$2344:$B$2344,$A1413,'Unit details'!$V$2344:$V$2344,$A1413&amp;" — "&amp;$B1413,'Unit details'!$H$2344:$H$2344,"Uncertain")</x:f>
        <x:v>0</x:v>
      </x:c>
      <x:c r="L1413" s="15" t="str">
        <x:v>Minimum evidenced estate inventory from reviewed current listings; nested sub-estates reconciled; not an exhaustive land-use census.</x:v>
      </x:c>
      <x:c r="M1413" s="15" t="str">
        <x:v>https://www.rightmove.co.uk/properties/153010928#/?channel=COM_LET</x:v>
      </x:c>
      <x:c r="N1413" s="15" t="str"/>
    </x:row>
    <x:row r="1414" ht="42" customHeight="1">
      <x:c r="A1414" s="15" t="str">
        <x:v>Maidenhead</x:v>
      </x:c>
      <x:c r="B1414" s="15" t="str">
        <x:v>Maidenhead Enterprise Centre</x:v>
      </x:c>
      <x:c r="C1414" s="15" t="str">
        <x:v>Maidenhead</x:v>
      </x:c>
      <x:c r="D1414" s="14" t="n">
        <x:v>67375</x:v>
      </x:c>
      <x:c r="E1414" s="30" t="str">
        <x:v>Town</x:v>
      </x:c>
      <x:c r="F1414" s="30" t="str">
        <x:v>Estate / grouped industrial area</x:v>
      </x:c>
      <x:c r="G1414" s="14" t="n">
        <x:f>COUNTIFS('Unit details'!$B$2345:$B$2345,$A1414,'Unit details'!$V$2345:$V$2345,$A1414&amp;" — "&amp;$B1414,'Unit details'!$H$2345:$H$2345,"Current",'Unit details'!$E$2345:$E$2345,"Town")</x:f>
        <x:v>1</x:v>
      </x:c>
      <x:c r="H1414" s="14" t="n">
        <x:f>COUNTIFS('Unit details'!$B$2345:$B$2345,$A1414,'Unit details'!$V$2345:$V$2345,$A1414&amp;" — "&amp;$B1414,'Unit details'!$H$2345:$H$2345,"Current",'Unit details'!$E$2345:$E$2345,"Nearby")</x:f>
        <x:v>0</x:v>
      </x:c>
      <x:c r="I1414" s="14" t="n">
        <x:f>COUNTIFS('Unit details'!$B$2345:$B$2345,$A1414,'Unit details'!$V$2345:$V$2345,$A1414&amp;" — "&amp;$B1414,'Unit details'!$H$2345:$H$2345,"Current")</x:f>
        <x:v>1</x:v>
      </x:c>
      <x:c r="J1414" s="14" t="n">
        <x:f>SUMIFS('Unit details'!$Y$2345:$Y$2345,'Unit details'!$B$2345:$B$2345,$A1414,'Unit details'!$V$2345:$V$2345,$A1414&amp;" — "&amp;$B1414,'Unit details'!$H$2345:$H$2345,"Future")</x:f>
        <x:v>0</x:v>
      </x:c>
      <x:c r="K1414" s="14" t="n">
        <x:f>COUNTIFS('Unit details'!$B$2345:$B$2345,$A1414,'Unit details'!$V$2345:$V$2345,$A1414&amp;" — "&amp;$B1414,'Unit details'!$H$2345:$H$2345,"Uncertain")</x:f>
        <x:v>0</x:v>
      </x:c>
      <x:c r="L1414" s="15" t="str">
        <x:v>Minimum evidenced estate inventory from reviewed current listings; nested sub-estates reconciled; not an exhaustive land-use census.</x:v>
      </x:c>
      <x:c r="M1414" s="15" t="str">
        <x:v>https://www.zoopla.co.uk/to-rent/commercial/details/72873155/</x:v>
      </x:c>
      <x:c r="N1414" s="15" t="str">
        <x:v>https://www.rightmove.co.uk/properties/760579684469313#/?channel=COM_LET</x:v>
      </x:c>
    </x:row>
    <x:row r="1415" ht="49" customHeight="1">
      <x:c r="A1415" s="15" t="str">
        <x:v>Maidenhead</x:v>
      </x:c>
      <x:c r="B1415" s="15" t="str">
        <x:v>Priors Way Industrial Estate</x:v>
      </x:c>
      <x:c r="C1415" s="15" t="str">
        <x:v>Maidenhead</x:v>
      </x:c>
      <x:c r="D1415" s="14" t="n">
        <x:v>67375</x:v>
      </x:c>
      <x:c r="E1415" s="30" t="str">
        <x:v>Town</x:v>
      </x:c>
      <x:c r="F1415" s="30" t="str">
        <x:v>Estate / grouped industrial area</x:v>
      </x:c>
      <x:c r="G1415" s="14" t="n">
        <x:f>COUNTIFS('Unit details'!$B$2346:$B$2346,$A1415,'Unit details'!$V$2346:$V$2346,$A1415&amp;" — "&amp;$B1415,'Unit details'!$H$2346:$H$2346,"Current",'Unit details'!$E$2346:$E$2346,"Town")</x:f>
        <x:v>1</x:v>
      </x:c>
      <x:c r="H1415" s="14" t="n">
        <x:f>COUNTIFS('Unit details'!$B$2346:$B$2346,$A1415,'Unit details'!$V$2346:$V$2346,$A1415&amp;" — "&amp;$B1415,'Unit details'!$H$2346:$H$2346,"Current",'Unit details'!$E$2346:$E$2346,"Nearby")</x:f>
        <x:v>0</x:v>
      </x:c>
      <x:c r="I1415" s="14" t="n">
        <x:f>COUNTIFS('Unit details'!$B$2346:$B$2346,$A1415,'Unit details'!$V$2346:$V$2346,$A1415&amp;" — "&amp;$B1415,'Unit details'!$H$2346:$H$2346,"Current")</x:f>
        <x:v>1</x:v>
      </x:c>
      <x:c r="J1415" s="14" t="n">
        <x:f>SUMIFS('Unit details'!$Y$2346:$Y$2346,'Unit details'!$B$2346:$B$2346,$A1415,'Unit details'!$V$2346:$V$2346,$A1415&amp;" — "&amp;$B1415,'Unit details'!$H$2346:$H$2346,"Future")</x:f>
        <x:v>0</x:v>
      </x:c>
      <x:c r="K1415" s="14" t="n">
        <x:f>COUNTIFS('Unit details'!$B$2346:$B$2346,$A1415,'Unit details'!$V$2346:$V$2346,$A1415&amp;" — "&amp;$B1415,'Unit details'!$H$2346:$H$2346,"Uncertain")</x:f>
        <x:v>0</x:v>
      </x:c>
      <x:c r="L1415" s="15" t="str">
        <x:v>Minimum evidenced estate inventory from reviewed current listings; nested sub-estates reconciled; not an exhaustive land-use census. Further unit-specific sources are in Unit details.</x:v>
      </x:c>
      <x:c r="M1415" s="15" t="str">
        <x:v>https://www.zoopla.co.uk/to-rent/commercial/details/73895462/</x:v>
      </x:c>
      <x:c r="N1415" s="15" t="str">
        <x:v>https://www.zoopla.co.uk/to-rent/commercial/details/73740289/
https://www.rightmove.co.uk/properties/763806026829713#/?channel=COM_LET</x:v>
      </x:c>
    </x:row>
    <x:row r="1416" ht="42" customHeight="1">
      <x:c r="A1416" s="15" t="str">
        <x:v>Maidenhead</x:v>
      </x:c>
      <x:c r="B1416" s="15" t="str">
        <x:v>Standalone / estate not stated</x:v>
      </x:c>
      <x:c r="C1416" s="15" t="str">
        <x:v>Maidenhead</x:v>
      </x:c>
      <x:c r="D1416" s="14" t="n">
        <x:v>67375</x:v>
      </x:c>
      <x:c r="E1416" s="30" t="str">
        <x:v>Town</x:v>
      </x:c>
      <x:c r="F1416" s="30" t="str">
        <x:v>Standalone / other premises</x:v>
      </x:c>
      <x:c r="G1416" s="14" t="n">
        <x:f>COUNTIFS('Unit details'!$B$2347:$B$2349,$A1416,'Unit details'!$V$2347:$V$2349,$A1416&amp;" — "&amp;$B1416,'Unit details'!$H$2347:$H$2349,"Current",'Unit details'!$E$2347:$E$2349,"Town")</x:f>
        <x:v>2</x:v>
      </x:c>
      <x:c r="H1416" s="14" t="n">
        <x:f>COUNTIFS('Unit details'!$B$2347:$B$2349,$A1416,'Unit details'!$V$2347:$V$2349,$A1416&amp;" — "&amp;$B1416,'Unit details'!$H$2347:$H$2349,"Current",'Unit details'!$E$2347:$E$2349,"Nearby")</x:f>
        <x:v>0</x:v>
      </x:c>
      <x:c r="I1416" s="14" t="n">
        <x:f>COUNTIFS('Unit details'!$B$2347:$B$2349,$A1416,'Unit details'!$V$2347:$V$2349,$A1416&amp;" — "&amp;$B1416,'Unit details'!$H$2347:$H$2349,"Current")</x:f>
        <x:v>2</x:v>
      </x:c>
      <x:c r="J1416" s="14" t="n">
        <x:f>SUMIFS('Unit details'!$Y$2347:$Y$2349,'Unit details'!$B$2347:$B$2349,$A1416,'Unit details'!$V$2347:$V$2349,$A1416&amp;" — "&amp;$B1416,'Unit details'!$H$2347:$H$2349,"Future")</x:f>
        <x:v>0</x:v>
      </x:c>
      <x:c r="K1416" s="14" t="n">
        <x:f>COUNTIFS('Unit details'!$B$2347:$B$2349,$A1416,'Unit details'!$V$2347:$V$2349,$A1416&amp;" — "&amp;$B1416,'Unit details'!$H$2347:$H$2349,"Uncertain")</x:f>
        <x:v>1</x:v>
      </x:c>
      <x:c r="L1416" s="15" t="str">
        <x:v>Identified from marketing. Estate inventory is a minimum of evidenced named areas, not a council stock census.</x:v>
      </x:c>
      <x:c r="M1416" s="15" t="str">
        <x:v>https://search.pagehardyharris.co.uk/properties/21494-basement-81-high-street-maidenhead</x:v>
      </x:c>
      <x:c r="N1416" s="15" t="str"/>
    </x:row>
    <x:row r="1417" ht="49" customHeight="1">
      <x:c r="A1417" s="15" t="str">
        <x:v>Windsor</x:v>
      </x:c>
      <x:c r="B1417" s="15" t="str">
        <x:v>Fairacres Industrial Estate</x:v>
      </x:c>
      <x:c r="C1417" s="15" t="str">
        <x:v>Windsor</x:v>
      </x:c>
      <x:c r="D1417" s="14" t="n">
        <x:v>31560</x:v>
      </x:c>
      <x:c r="E1417" s="30" t="str">
        <x:v>Town</x:v>
      </x:c>
      <x:c r="F1417" s="30" t="str">
        <x:v>Estate / grouped industrial area</x:v>
      </x:c>
      <x:c r="G1417" s="14" t="n">
        <x:f>COUNTIFS('Unit details'!$B$2350:$B$2353,$A1417,'Unit details'!$V$2350:$V$2353,$A1417&amp;" — "&amp;$B1417,'Unit details'!$H$2350:$H$2353,"Current",'Unit details'!$E$2350:$E$2353,"Town")</x:f>
        <x:v>4</x:v>
      </x:c>
      <x:c r="H1417" s="14" t="n">
        <x:f>COUNTIFS('Unit details'!$B$2350:$B$2353,$A1417,'Unit details'!$V$2350:$V$2353,$A1417&amp;" — "&amp;$B1417,'Unit details'!$H$2350:$H$2353,"Current",'Unit details'!$E$2350:$E$2353,"Nearby")</x:f>
        <x:v>0</x:v>
      </x:c>
      <x:c r="I1417" s="14" t="n">
        <x:f>COUNTIFS('Unit details'!$B$2350:$B$2353,$A1417,'Unit details'!$V$2350:$V$2353,$A1417&amp;" — "&amp;$B1417,'Unit details'!$H$2350:$H$2353,"Current")</x:f>
        <x:v>4</x:v>
      </x:c>
      <x:c r="J1417" s="14" t="n">
        <x:f>SUMIFS('Unit details'!$Y$2350:$Y$2353,'Unit details'!$B$2350:$B$2353,$A1417,'Unit details'!$V$2350:$V$2353,$A1417&amp;" — "&amp;$B1417,'Unit details'!$H$2350:$H$2353,"Future")</x:f>
        <x:v>0</x:v>
      </x:c>
      <x:c r="K1417" s="14" t="n">
        <x:f>COUNTIFS('Unit details'!$B$2350:$B$2353,$A1417,'Unit details'!$V$2350:$V$2353,$A1417&amp;" — "&amp;$B1417,'Unit details'!$H$2350:$H$2353,"Uncertain")</x:f>
        <x:v>0</x:v>
      </x:c>
      <x:c r="L1417" s="15" t="str">
        <x:v>Minimum evidenced estate inventory from reviewed current listings; nested sub-estates reconciled; not an exhaustive land-use census. Further unit-specific sources are in Unit details.</x:v>
      </x:c>
      <x:c r="M1417" s="15" t="str">
        <x:v>https://www.zoopla.co.uk/to-rent/commercial/details/57986160/</x:v>
      </x:c>
      <x:c r="N1417" s="15" t="str">
        <x:v>https://www.rightmove.co.uk/properties/771102039724545#/?channel=COM_LET
https://www.zoopla.co.uk/to-rent/commercial/details/73234704/</x:v>
      </x:c>
    </x:row>
    <x:row r="1418" ht="42" customHeight="1">
      <x:c r="A1418" s="15" t="str">
        <x:v>Windsor</x:v>
      </x:c>
      <x:c r="B1418" s="15" t="str">
        <x:v>Standalone / estate not stated</x:v>
      </x:c>
      <x:c r="C1418" s="15" t="str">
        <x:v>Windsor</x:v>
      </x:c>
      <x:c r="D1418" s="14" t="n">
        <x:v>31560</x:v>
      </x:c>
      <x:c r="E1418" s="30" t="str">
        <x:v>Town</x:v>
      </x:c>
      <x:c r="F1418" s="30" t="str">
        <x:v>Standalone / other premises</x:v>
      </x:c>
      <x:c r="G1418" s="14" t="n">
        <x:f>COUNTIFS('Unit details'!$B$2354:$B$2355,$A1418,'Unit details'!$V$2354:$V$2355,$A1418&amp;" — "&amp;$B1418,'Unit details'!$H$2354:$H$2355,"Current",'Unit details'!$E$2354:$E$2355,"Town")</x:f>
        <x:v>2</x:v>
      </x:c>
      <x:c r="H1418" s="14" t="n">
        <x:f>COUNTIFS('Unit details'!$B$2354:$B$2355,$A1418,'Unit details'!$V$2354:$V$2355,$A1418&amp;" — "&amp;$B1418,'Unit details'!$H$2354:$H$2355,"Current",'Unit details'!$E$2354:$E$2355,"Nearby")</x:f>
        <x:v>0</x:v>
      </x:c>
      <x:c r="I1418" s="14" t="n">
        <x:f>COUNTIFS('Unit details'!$B$2354:$B$2355,$A1418,'Unit details'!$V$2354:$V$2355,$A1418&amp;" — "&amp;$B1418,'Unit details'!$H$2354:$H$2355,"Current")</x:f>
        <x:v>2</x:v>
      </x:c>
      <x:c r="J1418" s="14" t="n">
        <x:f>SUMIFS('Unit details'!$Y$2354:$Y$2355,'Unit details'!$B$2354:$B$2355,$A1418,'Unit details'!$V$2354:$V$2355,$A1418&amp;" — "&amp;$B1418,'Unit details'!$H$2354:$H$2355,"Future")</x:f>
        <x:v>0</x:v>
      </x:c>
      <x:c r="K1418" s="14" t="n">
        <x:f>COUNTIFS('Unit details'!$B$2354:$B$2355,$A1418,'Unit details'!$V$2354:$V$2355,$A1418&amp;" — "&amp;$B1418,'Unit details'!$H$2354:$H$2355,"Uncertain")</x:f>
        <x:v>0</x:v>
      </x:c>
      <x:c r="L1418" s="15" t="str">
        <x:v>Identified from marketing. Estate inventory is a minimum of evidenced named areas, not a council stock census.</x:v>
      </x:c>
      <x:c r="M1418" s="15" t="str">
        <x:v>https://www.zoopla.co.uk/to-rent/commercial/details/72249765/</x:v>
      </x:c>
      <x:c r="N1418" s="15" t="str"/>
    </x:row>
    <x:row r="1419" ht="42" customHeight="1">
      <x:c r="A1419" s="15" t="str">
        <x:v>Slough</x:v>
      </x:c>
      <x:c r="B1419" s="15" t="str">
        <x:v>Trident Industrial Estate</x:v>
      </x:c>
      <x:c r="C1419" s="15" t="str">
        <x:v>Poyle</x:v>
      </x:c>
      <x:c r="D1419" s="14" t="n">
        <x:v>1735</x:v>
      </x:c>
      <x:c r="E1419" s="30" t="str">
        <x:v>Nearby</x:v>
      </x:c>
      <x:c r="F1419" s="30" t="str">
        <x:v>Estate / grouped industrial area</x:v>
      </x:c>
      <x:c r="G1419" s="14" t="n">
        <x:f>COUNTIFS('Unit details'!$B$2356:$B$2357,$A1419,'Unit details'!$V$2356:$V$2357,$A1419&amp;" — "&amp;$B1419,'Unit details'!$H$2356:$H$2357,"Current",'Unit details'!$E$2356:$E$2357,"Town")</x:f>
        <x:v>0</x:v>
      </x:c>
      <x:c r="H1419" s="14" t="n">
        <x:f>COUNTIFS('Unit details'!$B$2356:$B$2357,$A1419,'Unit details'!$V$2356:$V$2357,$A1419&amp;" — "&amp;$B1419,'Unit details'!$H$2356:$H$2357,"Current",'Unit details'!$E$2356:$E$2357,"Nearby")</x:f>
        <x:v>2</x:v>
      </x:c>
      <x:c r="I1419" s="14" t="n">
        <x:f>COUNTIFS('Unit details'!$B$2356:$B$2357,$A1419,'Unit details'!$V$2356:$V$2357,$A1419&amp;" — "&amp;$B1419,'Unit details'!$H$2356:$H$2357,"Current")</x:f>
        <x:v>2</x:v>
      </x:c>
      <x:c r="J1419" s="14" t="n">
        <x:f>SUMIFS('Unit details'!$Y$2356:$Y$2357,'Unit details'!$B$2356:$B$2357,$A1419,'Unit details'!$V$2356:$V$2357,$A1419&amp;" — "&amp;$B1419,'Unit details'!$H$2356:$H$2357,"Future")</x:f>
        <x:v>0</x:v>
      </x:c>
      <x:c r="K1419" s="14" t="n">
        <x:f>COUNTIFS('Unit details'!$B$2356:$B$2357,$A1419,'Unit details'!$V$2356:$V$2357,$A1419&amp;" — "&amp;$B1419,'Unit details'!$H$2356:$H$2357,"Uncertain")</x:f>
        <x:v>0</x:v>
      </x:c>
      <x:c r="L1419" s="15" t="str">
        <x:v>Minimum evidenced estate inventory from reviewed current listings; nested sub-estates reconciled; not an exhaustive land-use census.</x:v>
      </x:c>
      <x:c r="M1419" s="15" t="str">
        <x:v>https://www.rightmove.co.uk/properties/773600525864017#/?channel=COM_LET</x:v>
      </x:c>
      <x:c r="N1419" s="15" t="str">
        <x:v>https://www.rightmove.co.uk/properties/773602016778336#/?channel=COM_LET</x:v>
      </x:c>
    </x:row>
    <x:row r="1420" ht="49" customHeight="1">
      <x:c r="A1420" s="15" t="str">
        <x:v>Slough</x:v>
      </x:c>
      <x:c r="B1420" s="15" t="str">
        <x:v>Slough Trading Estate</x:v>
      </x:c>
      <x:c r="C1420" s="15" t="str">
        <x:v>Slough</x:v>
      </x:c>
      <x:c r="D1420" s="14" t="n">
        <x:v>166855</x:v>
      </x:c>
      <x:c r="E1420" s="30" t="str">
        <x:v>Town</x:v>
      </x:c>
      <x:c r="F1420" s="30" t="str">
        <x:v>Estate / grouped industrial area</x:v>
      </x:c>
      <x:c r="G1420" s="14" t="n">
        <x:f>COUNTIFS('Unit details'!$B$2358:$B$2395,$A1420,'Unit details'!$V$2358:$V$2395,$A1420&amp;" — "&amp;$B1420,'Unit details'!$H$2358:$H$2395,"Current",'Unit details'!$E$2358:$E$2395,"Town")</x:f>
        <x:v>38</x:v>
      </x:c>
      <x:c r="H1420" s="14" t="n">
        <x:f>COUNTIFS('Unit details'!$B$2358:$B$2395,$A1420,'Unit details'!$V$2358:$V$2395,$A1420&amp;" — "&amp;$B1420,'Unit details'!$H$2358:$H$2395,"Current",'Unit details'!$E$2358:$E$2395,"Nearby")</x:f>
        <x:v>0</x:v>
      </x:c>
      <x:c r="I1420" s="14" t="n">
        <x:f>COUNTIFS('Unit details'!$B$2358:$B$2395,$A1420,'Unit details'!$V$2358:$V$2395,$A1420&amp;" — "&amp;$B1420,'Unit details'!$H$2358:$H$2395,"Current")</x:f>
        <x:v>38</x:v>
      </x:c>
      <x:c r="J1420" s="14" t="n">
        <x:f>SUMIFS('Unit details'!$Y$2358:$Y$2395,'Unit details'!$B$2358:$B$2395,$A1420,'Unit details'!$V$2358:$V$2395,$A1420&amp;" — "&amp;$B1420,'Unit details'!$H$2358:$H$2395,"Future")</x:f>
        <x:v>0</x:v>
      </x:c>
      <x:c r="K1420" s="14" t="n">
        <x:f>COUNTIFS('Unit details'!$B$2358:$B$2395,$A1420,'Unit details'!$V$2358:$V$2395,$A1420&amp;" — "&amp;$B1420,'Unit details'!$H$2358:$H$2395,"Uncertain")</x:f>
        <x:v>0</x:v>
      </x:c>
      <x:c r="L1420" s="15" t="str">
        <x:v>Minimum evidenced estate inventory from reviewed current listings; nested sub-estates reconciled; not an exhaustive land-use census. Further unit-specific sources are in Unit details.</x:v>
      </x:c>
      <x:c r="M1420" s="15" t="str">
        <x:v>https://www.zoopla.co.uk/to-rent/commercial/details/74601343/</x:v>
      </x:c>
      <x:c r="N1420" s="15" t="str">
        <x:v>https://www.zoopla.co.uk/to-rent/commercial/details/72806098/
https://www.rightmove.co.uk/properties/760715244456448#/?channel=COM_LET</x:v>
      </x:c>
    </x:row>
    <x:row r="1421" ht="42" customHeight="1">
      <x:c r="A1421" s="15" t="str">
        <x:v>Slough</x:v>
      </x:c>
      <x:c r="B1421" s="15" t="str">
        <x:v>Standalone / estate not stated</x:v>
      </x:c>
      <x:c r="C1421" s="15" t="str">
        <x:v>Slough</x:v>
      </x:c>
      <x:c r="D1421" s="14" t="n">
        <x:v>166855</x:v>
      </x:c>
      <x:c r="E1421" s="30" t="str">
        <x:v>Town</x:v>
      </x:c>
      <x:c r="F1421" s="30" t="str">
        <x:v>Standalone / other premises</x:v>
      </x:c>
      <x:c r="G1421" s="14" t="n">
        <x:f>COUNTIFS('Unit details'!$B$2396:$B$2398,$A1421,'Unit details'!$V$2396:$V$2398,$A1421&amp;" — "&amp;$B1421,'Unit details'!$H$2396:$H$2398,"Current",'Unit details'!$E$2396:$E$2398,"Town")</x:f>
        <x:v>3</x:v>
      </x:c>
      <x:c r="H1421" s="14" t="n">
        <x:f>COUNTIFS('Unit details'!$B$2396:$B$2398,$A1421,'Unit details'!$V$2396:$V$2398,$A1421&amp;" — "&amp;$B1421,'Unit details'!$H$2396:$H$2398,"Current",'Unit details'!$E$2396:$E$2398,"Nearby")</x:f>
        <x:v>0</x:v>
      </x:c>
      <x:c r="I1421" s="14" t="n">
        <x:f>COUNTIFS('Unit details'!$B$2396:$B$2398,$A1421,'Unit details'!$V$2396:$V$2398,$A1421&amp;" — "&amp;$B1421,'Unit details'!$H$2396:$H$2398,"Current")</x:f>
        <x:v>3</x:v>
      </x:c>
      <x:c r="J1421" s="14" t="n">
        <x:f>SUMIFS('Unit details'!$Y$2396:$Y$2398,'Unit details'!$B$2396:$B$2398,$A1421,'Unit details'!$V$2396:$V$2398,$A1421&amp;" — "&amp;$B1421,'Unit details'!$H$2396:$H$2398,"Future")</x:f>
        <x:v>0</x:v>
      </x:c>
      <x:c r="K1421" s="14" t="n">
        <x:f>COUNTIFS('Unit details'!$B$2396:$B$2398,$A1421,'Unit details'!$V$2396:$V$2398,$A1421&amp;" — "&amp;$B1421,'Unit details'!$H$2396:$H$2398,"Uncertain")</x:f>
        <x:v>0</x:v>
      </x:c>
      <x:c r="L1421" s="15" t="str">
        <x:v>Identified from marketing. Estate inventory is a minimum of evidenced named areas, not a council stock census.</x:v>
      </x:c>
      <x:c r="M1421" s="15" t="str">
        <x:v>https://www.rightmove.co.uk/properties/773372644951569#/?channel=COM_LET</x:v>
      </x:c>
      <x:c r="N1421" s="15" t="str"/>
    </x:row>
    <x:row r="1422" ht="62" customHeight="1">
      <x:c r="A1422" s="15" t="str">
        <x:v>Aylesbury</x:v>
      </x:c>
      <x:c r="B1422" s="15" t="str">
        <x:v>Crendon Industrial Estate</x:v>
      </x:c>
      <x:c r="C1422" s="15" t="str">
        <x:v>Long Crendon</x:v>
      </x:c>
      <x:c r="D1422" s="14" t="n">
        <x:v>2495</x:v>
      </x:c>
      <x:c r="E1422" s="30" t="str">
        <x:v>Context</x:v>
      </x:c>
      <x:c r="F1422" s="30" t="str">
        <x:v>Estate / grouped industrial area</x:v>
      </x:c>
      <x:c r="G1422" s="14" t="n">
        <x:f>COUNTIFS('Unit details'!$B$2399:$B$2399,$A1422,'Unit details'!$V$2399:$V$2399,$A1422&amp;" — "&amp;$B1422,'Unit details'!$H$2399:$H$2399,"Current",'Unit details'!$E$2399:$E$2399,"Town")</x:f>
        <x:v>0</x:v>
      </x:c>
      <x:c r="H1422" s="14" t="n">
        <x:f>COUNTIFS('Unit details'!$B$2399:$B$2399,$A1422,'Unit details'!$V$2399:$V$2399,$A1422&amp;" — "&amp;$B1422,'Unit details'!$H$2399:$H$2399,"Current",'Unit details'!$E$2399:$E$2399,"Nearby")</x:f>
        <x:v>0</x:v>
      </x:c>
      <x:c r="I1422" s="14" t="n">
        <x:f>COUNTIFS('Unit details'!$B$2399:$B$2399,$A1422,'Unit details'!$V$2399:$V$2399,$A1422&amp;" — "&amp;$B1422,'Unit details'!$H$2399:$H$2399,"Current")</x:f>
        <x:v>1</x:v>
      </x:c>
      <x:c r="J1422" s="14" t="n">
        <x:f>SUMIFS('Unit details'!$Y$2399:$Y$2399,'Unit details'!$B$2399:$B$2399,$A1422,'Unit details'!$V$2399:$V$2399,$A1422&amp;" — "&amp;$B1422,'Unit details'!$H$2399:$H$2399,"Future")</x:f>
        <x:v>0</x:v>
      </x:c>
      <x:c r="K1422" s="14" t="n">
        <x:f>COUNTIFS('Unit details'!$B$2399:$B$2399,$A1422,'Unit details'!$V$2399:$V$2399,$A1422&amp;" — "&amp;$B1422,'Unit details'!$H$2399:$H$2399,"Uncertain")</x:f>
        <x:v>0</x:v>
      </x:c>
      <x:c r="L1422" s="15" t="str">
        <x:v>Minimum evidenced estate inventory from reviewed current listings; nested sub-estates reconciled; not an exhaustive land-use census.</x:v>
      </x:c>
      <x:c r="M1422" s="15" t="str">
        <x:v>https://www.zoopla.co.uk/to-rent/commercial/details/72158482/</x:v>
      </x:c>
      <x:c r="N1422" s="15" t="str">
        <x:v>https://www.rightmove.co.uk/properties/730135765021249#/?channel=COM_LET
https://www.rightmove.co.uk/properties/779756583326641#/?channel=COM_LET</x:v>
      </x:c>
    </x:row>
    <x:row r="1423" ht="42" customHeight="1">
      <x:c r="A1423" s="15" t="str">
        <x:v>Aylesbury</x:v>
      </x:c>
      <x:c r="B1423" s="15" t="str">
        <x:v>Haddenham Business Park</x:v>
      </x:c>
      <x:c r="C1423" s="15" t="str">
        <x:v>Haddenham</x:v>
      </x:c>
      <x:c r="D1423" s="14"/>
      <x:c r="E1423" s="30" t="str">
        <x:v>Context</x:v>
      </x:c>
      <x:c r="F1423" s="30" t="str">
        <x:v>Estate / grouped industrial area</x:v>
      </x:c>
      <x:c r="G1423" s="14" t="n">
        <x:f>COUNTIFS('Unit details'!$B$2400:$B$2400,$A1423,'Unit details'!$V$2400:$V$2400,$A1423&amp;" — "&amp;$B1423,'Unit details'!$H$2400:$H$2400,"Current",'Unit details'!$E$2400:$E$2400,"Town")</x:f>
        <x:v>0</x:v>
      </x:c>
      <x:c r="H1423" s="14" t="n">
        <x:f>COUNTIFS('Unit details'!$B$2400:$B$2400,$A1423,'Unit details'!$V$2400:$V$2400,$A1423&amp;" — "&amp;$B1423,'Unit details'!$H$2400:$H$2400,"Current",'Unit details'!$E$2400:$E$2400,"Nearby")</x:f>
        <x:v>0</x:v>
      </x:c>
      <x:c r="I1423" s="14" t="n">
        <x:f>COUNTIFS('Unit details'!$B$2400:$B$2400,$A1423,'Unit details'!$V$2400:$V$2400,$A1423&amp;" — "&amp;$B1423,'Unit details'!$H$2400:$H$2400,"Current")</x:f>
        <x:v>1</x:v>
      </x:c>
      <x:c r="J1423" s="14" t="n">
        <x:f>SUMIFS('Unit details'!$Y$2400:$Y$2400,'Unit details'!$B$2400:$B$2400,$A1423,'Unit details'!$V$2400:$V$2400,$A1423&amp;" — "&amp;$B1423,'Unit details'!$H$2400:$H$2400,"Future")</x:f>
        <x:v>0</x:v>
      </x:c>
      <x:c r="K1423" s="14" t="n">
        <x:f>COUNTIFS('Unit details'!$B$2400:$B$2400,$A1423,'Unit details'!$V$2400:$V$2400,$A1423&amp;" — "&amp;$B1423,'Unit details'!$H$2400:$H$2400,"Uncertain")</x:f>
        <x:v>0</x:v>
      </x:c>
      <x:c r="L1423" s="15" t="str">
        <x:v>Minimum evidenced estate inventory from reviewed current listings; nested sub-estates reconciled; not an exhaustive land-use census.</x:v>
      </x:c>
      <x:c r="M1423" s="15" t="str">
        <x:v>https://www.zoopla.co.uk/to-rent/commercial/details/73407506/</x:v>
      </x:c>
      <x:c r="N1423" s="15" t="str"/>
    </x:row>
    <x:row r="1424" ht="49" customHeight="1">
      <x:c r="A1424" s="15" t="str">
        <x:v>Aylesbury</x:v>
      </x:c>
      <x:c r="B1424" s="15" t="str">
        <x:v>Westcott Venture Park</x:v>
      </x:c>
      <x:c r="C1424" s="15" t="str">
        <x:v>Westcott</x:v>
      </x:c>
      <x:c r="D1424" s="14"/>
      <x:c r="E1424" s="30" t="str">
        <x:v>Context</x:v>
      </x:c>
      <x:c r="F1424" s="30" t="str">
        <x:v>Estate / grouped industrial area</x:v>
      </x:c>
      <x:c r="G1424" s="14" t="n">
        <x:f>COUNTIFS('Unit details'!$B$2401:$B$2402,$A1424,'Unit details'!$V$2401:$V$2402,$A1424&amp;" — "&amp;$B1424,'Unit details'!$H$2401:$H$2402,"Current",'Unit details'!$E$2401:$E$2402,"Town")</x:f>
        <x:v>0</x:v>
      </x:c>
      <x:c r="H1424" s="14" t="n">
        <x:f>COUNTIFS('Unit details'!$B$2401:$B$2402,$A1424,'Unit details'!$V$2401:$V$2402,$A1424&amp;" — "&amp;$B1424,'Unit details'!$H$2401:$H$2402,"Current",'Unit details'!$E$2401:$E$2402,"Nearby")</x:f>
        <x:v>0</x:v>
      </x:c>
      <x:c r="I1424" s="14" t="n">
        <x:f>COUNTIFS('Unit details'!$B$2401:$B$2402,$A1424,'Unit details'!$V$2401:$V$2402,$A1424&amp;" — "&amp;$B1424,'Unit details'!$H$2401:$H$2402,"Current")</x:f>
        <x:v>2</x:v>
      </x:c>
      <x:c r="J1424" s="14" t="n">
        <x:f>SUMIFS('Unit details'!$Y$2401:$Y$2402,'Unit details'!$B$2401:$B$2402,$A1424,'Unit details'!$V$2401:$V$2402,$A1424&amp;" — "&amp;$B1424,'Unit details'!$H$2401:$H$2402,"Future")</x:f>
        <x:v>0</x:v>
      </x:c>
      <x:c r="K1424" s="14" t="n">
        <x:f>COUNTIFS('Unit details'!$B$2401:$B$2402,$A1424,'Unit details'!$V$2401:$V$2402,$A1424&amp;" — "&amp;$B1424,'Unit details'!$H$2401:$H$2402,"Uncertain")</x:f>
        <x:v>0</x:v>
      </x:c>
      <x:c r="L1424" s="15" t="str">
        <x:v>Minimum evidenced estate inventory from reviewed current listings; nested sub-estates reconciled; not an exhaustive land-use census. Further unit-specific sources are in Unit details.</x:v>
      </x:c>
      <x:c r="M1424" s="15" t="str">
        <x:v>https://www.zoopla.co.uk/to-rent/commercial/details/62883980/</x:v>
      </x:c>
      <x:c r="N1424" s="15" t="str">
        <x:v>https://chandlergarvey.com/find-a-property/properties/120713-11-century-court-westcott-venture-park-aylesbury
https://www.zoopla.co.uk/to-rent/commercial/details/65915217/</x:v>
      </x:c>
    </x:row>
    <x:row r="1425" ht="42" customHeight="1">
      <x:c r="A1425" s="15" t="str">
        <x:v>Aylesbury</x:v>
      </x:c>
      <x:c r="B1425" s="15" t="str">
        <x:v>Standalone / estate not stated</x:v>
      </x:c>
      <x:c r="C1425" s="15" t="str">
        <x:v>Fleet Marston</x:v>
      </x:c>
      <x:c r="D1425" s="14"/>
      <x:c r="E1425" s="30" t="str">
        <x:v>Nearby</x:v>
      </x:c>
      <x:c r="F1425" s="30" t="str">
        <x:v>Standalone / other premises</x:v>
      </x:c>
      <x:c r="G1425" s="14" t="n">
        <x:f>COUNTIFS('Unit details'!$B$2403:$B$2424,$A1425,'Unit details'!$V$2403:$V$2424,$A1425&amp;" — "&amp;$B1425,'Unit details'!$H$2403:$H$2424,"Current",'Unit details'!$E$2403:$E$2424,"Town")</x:f>
        <x:v>4</x:v>
      </x:c>
      <x:c r="H1425" s="14" t="n">
        <x:f>COUNTIFS('Unit details'!$B$2403:$B$2424,$A1425,'Unit details'!$V$2403:$V$2424,$A1425&amp;" — "&amp;$B1425,'Unit details'!$H$2403:$H$2424,"Current",'Unit details'!$E$2403:$E$2424,"Nearby")</x:f>
        <x:v>1</x:v>
      </x:c>
      <x:c r="I1425" s="14" t="n">
        <x:f>COUNTIFS('Unit details'!$B$2403:$B$2424,$A1425,'Unit details'!$V$2403:$V$2424,$A1425&amp;" — "&amp;$B1425,'Unit details'!$H$2403:$H$2424,"Current")</x:f>
        <x:v>5</x:v>
      </x:c>
      <x:c r="J1425" s="14" t="n">
        <x:f>SUMIFS('Unit details'!$Y$2403:$Y$2424,'Unit details'!$B$2403:$B$2424,$A1425,'Unit details'!$V$2403:$V$2424,$A1425&amp;" — "&amp;$B1425,'Unit details'!$H$2403:$H$2424,"Future")</x:f>
        <x:v>0</x:v>
      </x:c>
      <x:c r="K1425" s="14" t="n">
        <x:f>COUNTIFS('Unit details'!$B$2403:$B$2424,$A1425,'Unit details'!$V$2403:$V$2424,$A1425&amp;" — "&amp;$B1425,'Unit details'!$H$2403:$H$2424,"Uncertain")</x:f>
        <x:v>0</x:v>
      </x:c>
      <x:c r="L1425" s="15" t="str">
        <x:v>Identified from marketing. Estate inventory is a minimum of evidenced named areas, not a council stock census.</x:v>
      </x:c>
      <x:c r="M1425" s="15" t="str">
        <x:v>https://www.zoopla.co.uk/to-rent/commercial/details/66268052/</x:v>
      </x:c>
      <x:c r="N1425" s="15" t="str">
        <x:v>https://chandlergarvey.com/find-a-property/properties/188212-unit-9-fleet-marston-farm-aylesbury</x:v>
      </x:c>
    </x:row>
    <x:row r="1426" ht="49" customHeight="1">
      <x:c r="A1426" s="15" t="str">
        <x:v>Aylesbury</x:v>
      </x:c>
      <x:c r="B1426" s="15" t="str">
        <x:v>Anglo Business Park</x:v>
      </x:c>
      <x:c r="C1426" s="15" t="str">
        <x:v>Aylesbury</x:v>
      </x:c>
      <x:c r="D1426" s="14" t="n">
        <x:v>87950</x:v>
      </x:c>
      <x:c r="E1426" s="30" t="str">
        <x:v>Town</x:v>
      </x:c>
      <x:c r="F1426" s="30" t="str">
        <x:v>Estate / grouped industrial area</x:v>
      </x:c>
      <x:c r="G1426" s="14" t="n">
        <x:f>COUNTIFS('Unit details'!$B$2404:$B$2405,$A1426,'Unit details'!$V$2404:$V$2405,$A1426&amp;" — "&amp;$B1426,'Unit details'!$H$2404:$H$2405,"Current",'Unit details'!$E$2404:$E$2405,"Town")</x:f>
        <x:v>2</x:v>
      </x:c>
      <x:c r="H1426" s="14" t="n">
        <x:f>COUNTIFS('Unit details'!$B$2404:$B$2405,$A1426,'Unit details'!$V$2404:$V$2405,$A1426&amp;" — "&amp;$B1426,'Unit details'!$H$2404:$H$2405,"Current",'Unit details'!$E$2404:$E$2405,"Nearby")</x:f>
        <x:v>0</x:v>
      </x:c>
      <x:c r="I1426" s="14" t="n">
        <x:f>COUNTIFS('Unit details'!$B$2404:$B$2405,$A1426,'Unit details'!$V$2404:$V$2405,$A1426&amp;" — "&amp;$B1426,'Unit details'!$H$2404:$H$2405,"Current")</x:f>
        <x:v>2</x:v>
      </x:c>
      <x:c r="J1426" s="14" t="n">
        <x:f>SUMIFS('Unit details'!$Y$2404:$Y$2405,'Unit details'!$B$2404:$B$2405,$A1426,'Unit details'!$V$2404:$V$2405,$A1426&amp;" — "&amp;$B1426,'Unit details'!$H$2404:$H$2405,"Future")</x:f>
        <x:v>0</x:v>
      </x:c>
      <x:c r="K1426" s="14" t="n">
        <x:f>COUNTIFS('Unit details'!$B$2404:$B$2405,$A1426,'Unit details'!$V$2404:$V$2405,$A1426&amp;" — "&amp;$B1426,'Unit details'!$H$2404:$H$2405,"Uncertain")</x:f>
        <x:v>0</x:v>
      </x:c>
      <x:c r="L1426" s="15" t="str">
        <x:v>Minimum evidenced estate inventory from reviewed current listings; nested sub-estates reconciled; not an exhaustive land-use census. Further unit-specific sources are in Unit details.</x:v>
      </x:c>
      <x:c r="M1426" s="15" t="str">
        <x:v>https://www.zoopla.co.uk/to-rent/commercial/details/73986518/</x:v>
      </x:c>
      <x:c r="N1426" s="15" t="str">
        <x:v>https://www.rightmove.co.uk/properties/773402409925457#/?channel=COM_LET
https://www.zoopla.co.uk/to-rent/commercial/details/73986460/</x:v>
      </x:c>
    </x:row>
    <x:row r="1427" ht="49" customHeight="1">
      <x:c r="A1427" s="15" t="str">
        <x:v>Aylesbury</x:v>
      </x:c>
      <x:c r="B1427" s="15" t="str">
        <x:v>Bicester Road Industrial Estate</x:v>
      </x:c>
      <x:c r="C1427" s="15" t="str">
        <x:v>Aylesbury</x:v>
      </x:c>
      <x:c r="D1427" s="14" t="n">
        <x:v>87950</x:v>
      </x:c>
      <x:c r="E1427" s="30" t="str">
        <x:v>Town</x:v>
      </x:c>
      <x:c r="F1427" s="30" t="str">
        <x:v>Estate / grouped industrial area</x:v>
      </x:c>
      <x:c r="G1427" s="14" t="n">
        <x:f>COUNTIFS('Unit details'!$B$2406:$B$2408,$A1427,'Unit details'!$V$2406:$V$2408,$A1427&amp;" — "&amp;$B1427,'Unit details'!$H$2406:$H$2408,"Current",'Unit details'!$E$2406:$E$2408,"Town")</x:f>
        <x:v>3</x:v>
      </x:c>
      <x:c r="H1427" s="14" t="n">
        <x:f>COUNTIFS('Unit details'!$B$2406:$B$2408,$A1427,'Unit details'!$V$2406:$V$2408,$A1427&amp;" — "&amp;$B1427,'Unit details'!$H$2406:$H$2408,"Current",'Unit details'!$E$2406:$E$2408,"Nearby")</x:f>
        <x:v>0</x:v>
      </x:c>
      <x:c r="I1427" s="14" t="n">
        <x:f>COUNTIFS('Unit details'!$B$2406:$B$2408,$A1427,'Unit details'!$V$2406:$V$2408,$A1427&amp;" — "&amp;$B1427,'Unit details'!$H$2406:$H$2408,"Current")</x:f>
        <x:v>3</x:v>
      </x:c>
      <x:c r="J1427" s="14" t="n">
        <x:f>SUMIFS('Unit details'!$Y$2406:$Y$2408,'Unit details'!$B$2406:$B$2408,$A1427,'Unit details'!$V$2406:$V$2408,$A1427&amp;" — "&amp;$B1427,'Unit details'!$H$2406:$H$2408,"Future")</x:f>
        <x:v>0</x:v>
      </x:c>
      <x:c r="K1427" s="14" t="n">
        <x:f>COUNTIFS('Unit details'!$B$2406:$B$2408,$A1427,'Unit details'!$V$2406:$V$2408,$A1427&amp;" — "&amp;$B1427,'Unit details'!$H$2406:$H$2408,"Uncertain")</x:f>
        <x:v>0</x:v>
      </x:c>
      <x:c r="L1427" s="15" t="str">
        <x:v>Minimum evidenced estate inventory from reviewed current listings; nested sub-estates reconciled; not an exhaustive land-use census. Further unit-specific sources are in Unit details.</x:v>
      </x:c>
      <x:c r="M1427" s="15" t="str">
        <x:v>https://www.zoopla.co.uk/to-rent/commercial/details/74030787/</x:v>
      </x:c>
      <x:c r="N1427" s="15" t="str">
        <x:v>https://www.zoopla.co.uk/to-rent/commercial/details/74023739/
https://www.rightmove.co.uk/properties/773403582140353#/?channel=COM_LET</x:v>
      </x:c>
    </x:row>
    <x:row r="1428" ht="42" customHeight="1">
      <x:c r="A1428" s="15" t="str">
        <x:v>Aylesbury</x:v>
      </x:c>
      <x:c r="B1428" s="15" t="str">
        <x:v>College Road North Business Park</x:v>
      </x:c>
      <x:c r="C1428" s="15" t="str">
        <x:v>Aylesbury</x:v>
      </x:c>
      <x:c r="D1428" s="14" t="n">
        <x:v>87950</x:v>
      </x:c>
      <x:c r="E1428" s="30" t="str">
        <x:v>Town</x:v>
      </x:c>
      <x:c r="F1428" s="30" t="str">
        <x:v>Estate / grouped industrial area</x:v>
      </x:c>
      <x:c r="G1428" s="14" t="n">
        <x:f>COUNTIFS('Unit details'!$B$2409:$B$2409,$A1428,'Unit details'!$V$2409:$V$2409,$A1428&amp;" — "&amp;$B1428,'Unit details'!$H$2409:$H$2409,"Current",'Unit details'!$E$2409:$E$2409,"Town")</x:f>
        <x:v>1</x:v>
      </x:c>
      <x:c r="H1428" s="14" t="n">
        <x:f>COUNTIFS('Unit details'!$B$2409:$B$2409,$A1428,'Unit details'!$V$2409:$V$2409,$A1428&amp;" — "&amp;$B1428,'Unit details'!$H$2409:$H$2409,"Current",'Unit details'!$E$2409:$E$2409,"Nearby")</x:f>
        <x:v>0</x:v>
      </x:c>
      <x:c r="I1428" s="14" t="n">
        <x:f>COUNTIFS('Unit details'!$B$2409:$B$2409,$A1428,'Unit details'!$V$2409:$V$2409,$A1428&amp;" — "&amp;$B1428,'Unit details'!$H$2409:$H$2409,"Current")</x:f>
        <x:v>1</x:v>
      </x:c>
      <x:c r="J1428" s="14" t="n">
        <x:f>SUMIFS('Unit details'!$Y$2409:$Y$2409,'Unit details'!$B$2409:$B$2409,$A1428,'Unit details'!$V$2409:$V$2409,$A1428&amp;" — "&amp;$B1428,'Unit details'!$H$2409:$H$2409,"Future")</x:f>
        <x:v>0</x:v>
      </x:c>
      <x:c r="K1428" s="14" t="n">
        <x:f>COUNTIFS('Unit details'!$B$2409:$B$2409,$A1428,'Unit details'!$V$2409:$V$2409,$A1428&amp;" — "&amp;$B1428,'Unit details'!$H$2409:$H$2409,"Uncertain")</x:f>
        <x:v>0</x:v>
      </x:c>
      <x:c r="L1428" s="15" t="str">
        <x:v>Minimum evidenced estate inventory from reviewed current listings; nested sub-estates reconciled; not an exhaustive land-use census.</x:v>
      </x:c>
      <x:c r="M1428" s="15" t="str">
        <x:v>https://www.zoopla.co.uk/to-rent/commercial/details/74092332/</x:v>
      </x:c>
      <x:c r="N1428" s="15" t="str">
        <x:v>https://www.zoopla.co.uk/to-rent/commercial/details/73052242/</x:v>
      </x:c>
    </x:row>
    <x:row r="1429" ht="49" customHeight="1">
      <x:c r="A1429" s="15" t="str">
        <x:v>Aylesbury</x:v>
      </x:c>
      <x:c r="B1429" s="15" t="str">
        <x:v>Gatehouse Industrial Area</x:v>
      </x:c>
      <x:c r="C1429" s="15" t="str">
        <x:v>Aylesbury</x:v>
      </x:c>
      <x:c r="D1429" s="14" t="n">
        <x:v>87950</x:v>
      </x:c>
      <x:c r="E1429" s="30" t="str">
        <x:v>Town</x:v>
      </x:c>
      <x:c r="F1429" s="30" t="str">
        <x:v>Estate / grouped industrial area</x:v>
      </x:c>
      <x:c r="G1429" s="14" t="n">
        <x:f>COUNTIFS('Unit details'!$B$2410:$B$2414,$A1429,'Unit details'!$V$2410:$V$2414,$A1429&amp;" — "&amp;$B1429,'Unit details'!$H$2410:$H$2414,"Current",'Unit details'!$E$2410:$E$2414,"Town")</x:f>
        <x:v>5</x:v>
      </x:c>
      <x:c r="H1429" s="14" t="n">
        <x:f>COUNTIFS('Unit details'!$B$2410:$B$2414,$A1429,'Unit details'!$V$2410:$V$2414,$A1429&amp;" — "&amp;$B1429,'Unit details'!$H$2410:$H$2414,"Current",'Unit details'!$E$2410:$E$2414,"Nearby")</x:f>
        <x:v>0</x:v>
      </x:c>
      <x:c r="I1429" s="14" t="n">
        <x:f>COUNTIFS('Unit details'!$B$2410:$B$2414,$A1429,'Unit details'!$V$2410:$V$2414,$A1429&amp;" — "&amp;$B1429,'Unit details'!$H$2410:$H$2414,"Current")</x:f>
        <x:v>5</x:v>
      </x:c>
      <x:c r="J1429" s="14" t="n">
        <x:f>SUMIFS('Unit details'!$Y$2410:$Y$2414,'Unit details'!$B$2410:$B$2414,$A1429,'Unit details'!$V$2410:$V$2414,$A1429&amp;" — "&amp;$B1429,'Unit details'!$H$2410:$H$2414,"Future")</x:f>
        <x:v>0</x:v>
      </x:c>
      <x:c r="K1429" s="14" t="n">
        <x:f>COUNTIFS('Unit details'!$B$2410:$B$2414,$A1429,'Unit details'!$V$2410:$V$2414,$A1429&amp;" — "&amp;$B1429,'Unit details'!$H$2410:$H$2414,"Uncertain")</x:f>
        <x:v>0</x:v>
      </x:c>
      <x:c r="L1429" s="15" t="str">
        <x:v>Minimum evidenced estate inventory from reviewed current listings; nested sub-estates reconciled; not an exhaustive land-use census. Further unit-specific sources are in Unit details.</x:v>
      </x:c>
      <x:c r="M1429" s="15" t="str">
        <x:v>https://www.zoopla.co.uk/to-rent/commercial/details/74620389/</x:v>
      </x:c>
      <x:c r="N1429" s="15" t="str">
        <x:v>https://chandlergarvey.com/find-a-property/properties/101034-unit-15-march-place-gatehouse-industrial-estate-aylesbury
https://www.zoopla.co.uk/to-rent/commercial/details/73373031/</x:v>
      </x:c>
    </x:row>
    <x:row r="1430" ht="42" customHeight="1">
      <x:c r="A1430" s="15" t="str">
        <x:v>Aylesbury</x:v>
      </x:c>
      <x:c r="B1430" s="15" t="str">
        <x:v>Lawn Farm Business Centre</x:v>
      </x:c>
      <x:c r="C1430" s="15" t="str">
        <x:v>Aylesbury</x:v>
      </x:c>
      <x:c r="D1430" s="14" t="n">
        <x:v>87950</x:v>
      </x:c>
      <x:c r="E1430" s="30" t="str">
        <x:v>Town</x:v>
      </x:c>
      <x:c r="F1430" s="30" t="str">
        <x:v>Estate / grouped industrial area</x:v>
      </x:c>
      <x:c r="G1430" s="14" t="n">
        <x:f>COUNTIFS('Unit details'!$B$2415:$B$2415,$A1430,'Unit details'!$V$2415:$V$2415,$A1430&amp;" — "&amp;$B1430,'Unit details'!$H$2415:$H$2415,"Current",'Unit details'!$E$2415:$E$2415,"Town")</x:f>
        <x:v>1</x:v>
      </x:c>
      <x:c r="H1430" s="14" t="n">
        <x:f>COUNTIFS('Unit details'!$B$2415:$B$2415,$A1430,'Unit details'!$V$2415:$V$2415,$A1430&amp;" — "&amp;$B1430,'Unit details'!$H$2415:$H$2415,"Current",'Unit details'!$E$2415:$E$2415,"Nearby")</x:f>
        <x:v>0</x:v>
      </x:c>
      <x:c r="I1430" s="14" t="n">
        <x:f>COUNTIFS('Unit details'!$B$2415:$B$2415,$A1430,'Unit details'!$V$2415:$V$2415,$A1430&amp;" — "&amp;$B1430,'Unit details'!$H$2415:$H$2415,"Current")</x:f>
        <x:v>1</x:v>
      </x:c>
      <x:c r="J1430" s="14" t="n">
        <x:f>SUMIFS('Unit details'!$Y$2415:$Y$2415,'Unit details'!$B$2415:$B$2415,$A1430,'Unit details'!$V$2415:$V$2415,$A1430&amp;" — "&amp;$B1430,'Unit details'!$H$2415:$H$2415,"Future")</x:f>
        <x:v>0</x:v>
      </x:c>
      <x:c r="K1430" s="14" t="n">
        <x:f>COUNTIFS('Unit details'!$B$2415:$B$2415,$A1430,'Unit details'!$V$2415:$V$2415,$A1430&amp;" — "&amp;$B1430,'Unit details'!$H$2415:$H$2415,"Uncertain")</x:f>
        <x:v>0</x:v>
      </x:c>
      <x:c r="L1430" s="15" t="str">
        <x:v>Minimum evidenced estate inventory from reviewed current listings; nested sub-estates reconciled; not an exhaustive land-use census.</x:v>
      </x:c>
      <x:c r="M1430" s="15" t="str">
        <x:v>https://www.zoopla.co.uk/to-rent/commercial/details/71888283/</x:v>
      </x:c>
      <x:c r="N1430" s="15" t="str"/>
    </x:row>
    <x:row r="1431" ht="42" customHeight="1">
      <x:c r="A1431" s="15" t="str">
        <x:v>Aylesbury</x:v>
      </x:c>
      <x:c r="B1431" s="15" t="str">
        <x:v>Park Street Industrial Estate</x:v>
      </x:c>
      <x:c r="C1431" s="15" t="str">
        <x:v>Aylesbury</x:v>
      </x:c>
      <x:c r="D1431" s="14" t="n">
        <x:v>87950</x:v>
      </x:c>
      <x:c r="E1431" s="30" t="str">
        <x:v>Town</x:v>
      </x:c>
      <x:c r="F1431" s="30" t="str">
        <x:v>Estate / grouped industrial area</x:v>
      </x:c>
      <x:c r="G1431" s="14" t="n">
        <x:f>COUNTIFS('Unit details'!$B$2416:$B$2417,$A1431,'Unit details'!$V$2416:$V$2417,$A1431&amp;" — "&amp;$B1431,'Unit details'!$H$2416:$H$2417,"Current",'Unit details'!$E$2416:$E$2417,"Town")</x:f>
        <x:v>2</x:v>
      </x:c>
      <x:c r="H1431" s="14" t="n">
        <x:f>COUNTIFS('Unit details'!$B$2416:$B$2417,$A1431,'Unit details'!$V$2416:$V$2417,$A1431&amp;" — "&amp;$B1431,'Unit details'!$H$2416:$H$2417,"Current",'Unit details'!$E$2416:$E$2417,"Nearby")</x:f>
        <x:v>0</x:v>
      </x:c>
      <x:c r="I1431" s="14" t="n">
        <x:f>COUNTIFS('Unit details'!$B$2416:$B$2417,$A1431,'Unit details'!$V$2416:$V$2417,$A1431&amp;" — "&amp;$B1431,'Unit details'!$H$2416:$H$2417,"Current")</x:f>
        <x:v>2</x:v>
      </x:c>
      <x:c r="J1431" s="14" t="n">
        <x:f>SUMIFS('Unit details'!$Y$2416:$Y$2417,'Unit details'!$B$2416:$B$2417,$A1431,'Unit details'!$V$2416:$V$2417,$A1431&amp;" — "&amp;$B1431,'Unit details'!$H$2416:$H$2417,"Future")</x:f>
        <x:v>0</x:v>
      </x:c>
      <x:c r="K1431" s="14" t="n">
        <x:f>COUNTIFS('Unit details'!$B$2416:$B$2417,$A1431,'Unit details'!$V$2416:$V$2417,$A1431&amp;" — "&amp;$B1431,'Unit details'!$H$2416:$H$2417,"Uncertain")</x:f>
        <x:v>0</x:v>
      </x:c>
      <x:c r="L1431" s="15" t="str">
        <x:v>Minimum evidenced estate inventory from reviewed current listings; nested sub-estates reconciled; not an exhaustive land-use census.</x:v>
      </x:c>
      <x:c r="M1431" s="15" t="str">
        <x:v>https://www.zoopla.co.uk/to-rent/commercial/details/74140539/</x:v>
      </x:c>
      <x:c r="N1431" s="15" t="str">
        <x:v>https://www.zoopla.co.uk/to-rent/commercial/details/74140540/</x:v>
      </x:c>
    </x:row>
    <x:row r="1432" ht="49" customHeight="1">
      <x:c r="A1432" s="15" t="str">
        <x:v>Aylesbury</x:v>
      </x:c>
      <x:c r="B1432" s="15" t="str">
        <x:v>Rabans Lane Industrial Area</x:v>
      </x:c>
      <x:c r="C1432" s="15" t="str">
        <x:v>Aylesbury</x:v>
      </x:c>
      <x:c r="D1432" s="14" t="n">
        <x:v>87950</x:v>
      </x:c>
      <x:c r="E1432" s="30" t="str">
        <x:v>Town</x:v>
      </x:c>
      <x:c r="F1432" s="30" t="str">
        <x:v>Estate / grouped industrial area</x:v>
      </x:c>
      <x:c r="G1432" s="14" t="n">
        <x:f>COUNTIFS('Unit details'!$B$2418:$B$2420,$A1432,'Unit details'!$V$2418:$V$2420,$A1432&amp;" — "&amp;$B1432,'Unit details'!$H$2418:$H$2420,"Current",'Unit details'!$E$2418:$E$2420,"Town")</x:f>
        <x:v>3</x:v>
      </x:c>
      <x:c r="H1432" s="14" t="n">
        <x:f>COUNTIFS('Unit details'!$B$2418:$B$2420,$A1432,'Unit details'!$V$2418:$V$2420,$A1432&amp;" — "&amp;$B1432,'Unit details'!$H$2418:$H$2420,"Current",'Unit details'!$E$2418:$E$2420,"Nearby")</x:f>
        <x:v>0</x:v>
      </x:c>
      <x:c r="I1432" s="14" t="n">
        <x:f>COUNTIFS('Unit details'!$B$2418:$B$2420,$A1432,'Unit details'!$V$2418:$V$2420,$A1432&amp;" — "&amp;$B1432,'Unit details'!$H$2418:$H$2420,"Current")</x:f>
        <x:v>3</x:v>
      </x:c>
      <x:c r="J1432" s="14" t="n">
        <x:f>SUMIFS('Unit details'!$Y$2418:$Y$2420,'Unit details'!$B$2418:$B$2420,$A1432,'Unit details'!$V$2418:$V$2420,$A1432&amp;" — "&amp;$B1432,'Unit details'!$H$2418:$H$2420,"Future")</x:f>
        <x:v>0</x:v>
      </x:c>
      <x:c r="K1432" s="14" t="n">
        <x:f>COUNTIFS('Unit details'!$B$2418:$B$2420,$A1432,'Unit details'!$V$2418:$V$2420,$A1432&amp;" — "&amp;$B1432,'Unit details'!$H$2418:$H$2420,"Uncertain")</x:f>
        <x:v>0</x:v>
      </x:c>
      <x:c r="L1432" s="15" t="str">
        <x:v>Minimum evidenced estate inventory from reviewed current listings; nested sub-estates reconciled; not an exhaustive land-use census. Further unit-specific sources are in Unit details.</x:v>
      </x:c>
      <x:c r="M1432" s="15" t="str">
        <x:v>https://www.zoopla.co.uk/to-rent/commercial/details/64689558/</x:v>
      </x:c>
      <x:c r="N1432" s="15" t="str">
        <x:v>https://chandlergarvey.com/find-a-property/properties/100597-unit-23-edison-road-aylesbury
https://www.zoopla.co.uk/to-rent/commercial/details/71349941/</x:v>
      </x:c>
    </x:row>
    <x:row r="1433" ht="42" customHeight="1">
      <x:c r="A1433" s="15" t="str">
        <x:v>Aylesbury</x:v>
      </x:c>
      <x:c r="B1433" s="15" t="str">
        <x:v>Stocklake Industrial Area</x:v>
      </x:c>
      <x:c r="C1433" s="15" t="str">
        <x:v>Aylesbury</x:v>
      </x:c>
      <x:c r="D1433" s="14" t="n">
        <x:v>87950</x:v>
      </x:c>
      <x:c r="E1433" s="30" t="str">
        <x:v>Town</x:v>
      </x:c>
      <x:c r="F1433" s="30" t="str">
        <x:v>Estate / grouped industrial area</x:v>
      </x:c>
      <x:c r="G1433" s="14" t="n">
        <x:f>COUNTIFS('Unit details'!$B$2425:$B$2433,$A1433,'Unit details'!$V$2425:$V$2433,$A1433&amp;" — "&amp;$B1433,'Unit details'!$H$2425:$H$2433,"Current",'Unit details'!$E$2425:$E$2433,"Town")</x:f>
        <x:v>9</x:v>
      </x:c>
      <x:c r="H1433" s="14" t="n">
        <x:f>COUNTIFS('Unit details'!$B$2425:$B$2433,$A1433,'Unit details'!$V$2425:$V$2433,$A1433&amp;" — "&amp;$B1433,'Unit details'!$H$2425:$H$2433,"Current",'Unit details'!$E$2425:$E$2433,"Nearby")</x:f>
        <x:v>0</x:v>
      </x:c>
      <x:c r="I1433" s="14" t="n">
        <x:f>COUNTIFS('Unit details'!$B$2425:$B$2433,$A1433,'Unit details'!$V$2425:$V$2433,$A1433&amp;" — "&amp;$B1433,'Unit details'!$H$2425:$H$2433,"Current")</x:f>
        <x:v>9</x:v>
      </x:c>
      <x:c r="J1433" s="14" t="n">
        <x:f>SUMIFS('Unit details'!$Y$2425:$Y$2433,'Unit details'!$B$2425:$B$2433,$A1433,'Unit details'!$V$2425:$V$2433,$A1433&amp;" — "&amp;$B1433,'Unit details'!$H$2425:$H$2433,"Future")</x:f>
        <x:v>0</x:v>
      </x:c>
      <x:c r="K1433" s="14" t="n">
        <x:f>COUNTIFS('Unit details'!$B$2425:$B$2433,$A1433,'Unit details'!$V$2425:$V$2433,$A1433&amp;" — "&amp;$B1433,'Unit details'!$H$2425:$H$2433,"Uncertain")</x:f>
        <x:v>0</x:v>
      </x:c>
      <x:c r="L1433" s="15" t="str">
        <x:v>Minimum evidenced estate inventory from reviewed current listings; nested sub-estates reconciled; not an exhaustive land-use census. Further unit-specific sources are in Unit details.</x:v>
      </x:c>
      <x:c r="M1433" s="15" t="str">
        <x:v>https://www.zoopla.co.uk/to-rent/commercial/details/74220615/</x:v>
      </x:c>
      <x:c r="N1433" s="15" t="str">
        <x:v>https://www.zoopla.co.uk/to-rent/commercial/details/73664140/
https://www.zoopla.co.uk/to-rent/commercial/details/73567504/</x:v>
      </x:c>
    </x:row>
    <x:row r="1434" ht="42" customHeight="1">
      <x:c r="A1434" s="15" t="str">
        <x:v>Aylesbury</x:v>
      </x:c>
      <x:c r="B1434" s="15" t="str">
        <x:v>Triangle Business Park</x:v>
      </x:c>
      <x:c r="C1434" s="15" t="str">
        <x:v>Aylesbury</x:v>
      </x:c>
      <x:c r="D1434" s="14" t="n">
        <x:v>87950</x:v>
      </x:c>
      <x:c r="E1434" s="30" t="str">
        <x:v>Town</x:v>
      </x:c>
      <x:c r="F1434" s="30" t="str">
        <x:v>Estate / grouped industrial area</x:v>
      </x:c>
      <x:c r="G1434" s="14" t="n">
        <x:f>COUNTIFS('Unit details'!$B$2434:$B$2434,$A1434,'Unit details'!$V$2434:$V$2434,$A1434&amp;" — "&amp;$B1434,'Unit details'!$H$2434:$H$2434,"Current",'Unit details'!$E$2434:$E$2434,"Town")</x:f>
        <x:v>1</x:v>
      </x:c>
      <x:c r="H1434" s="14" t="n">
        <x:f>COUNTIFS('Unit details'!$B$2434:$B$2434,$A1434,'Unit details'!$V$2434:$V$2434,$A1434&amp;" — "&amp;$B1434,'Unit details'!$H$2434:$H$2434,"Current",'Unit details'!$E$2434:$E$2434,"Nearby")</x:f>
        <x:v>0</x:v>
      </x:c>
      <x:c r="I1434" s="14" t="n">
        <x:f>COUNTIFS('Unit details'!$B$2434:$B$2434,$A1434,'Unit details'!$V$2434:$V$2434,$A1434&amp;" — "&amp;$B1434,'Unit details'!$H$2434:$H$2434,"Current")</x:f>
        <x:v>1</x:v>
      </x:c>
      <x:c r="J1434" s="14" t="n">
        <x:f>SUMIFS('Unit details'!$Y$2434:$Y$2434,'Unit details'!$B$2434:$B$2434,$A1434,'Unit details'!$V$2434:$V$2434,$A1434&amp;" — "&amp;$B1434,'Unit details'!$H$2434:$H$2434,"Future")</x:f>
        <x:v>0</x:v>
      </x:c>
      <x:c r="K1434" s="14" t="n">
        <x:f>COUNTIFS('Unit details'!$B$2434:$B$2434,$A1434,'Unit details'!$V$2434:$V$2434,$A1434&amp;" — "&amp;$B1434,'Unit details'!$H$2434:$H$2434,"Uncertain")</x:f>
        <x:v>0</x:v>
      </x:c>
      <x:c r="L1434" s="15" t="str">
        <x:v>Minimum evidenced estate inventory from reviewed current listings; nested sub-estates reconciled; not an exhaustive land-use census.</x:v>
      </x:c>
      <x:c r="M1434" s="15" t="str">
        <x:v>https://www.zoopla.co.uk/to-rent/commercial/details/68517453/</x:v>
      </x:c>
      <x:c r="N1434" s="15" t="str"/>
    </x:row>
    <x:row r="1435" ht="49" customHeight="1">
      <x:c r="A1435" s="15" t="str">
        <x:v>Aylesbury</x:v>
      </x:c>
      <x:c r="B1435" s="15" t="str">
        <x:v>Vale Industrial Estate</x:v>
      </x:c>
      <x:c r="C1435" s="15" t="str">
        <x:v>Aylesbury</x:v>
      </x:c>
      <x:c r="D1435" s="14" t="n">
        <x:v>87950</x:v>
      </x:c>
      <x:c r="E1435" s="30" t="str">
        <x:v>Town</x:v>
      </x:c>
      <x:c r="F1435" s="30" t="str">
        <x:v>Estate / grouped industrial area</x:v>
      </x:c>
      <x:c r="G1435" s="14" t="n">
        <x:f>COUNTIFS('Unit details'!$B$2435:$B$2438,$A1435,'Unit details'!$V$2435:$V$2438,$A1435&amp;" — "&amp;$B1435,'Unit details'!$H$2435:$H$2438,"Current",'Unit details'!$E$2435:$E$2438,"Town")</x:f>
        <x:v>4</x:v>
      </x:c>
      <x:c r="H1435" s="14" t="n">
        <x:f>COUNTIFS('Unit details'!$B$2435:$B$2438,$A1435,'Unit details'!$V$2435:$V$2438,$A1435&amp;" — "&amp;$B1435,'Unit details'!$H$2435:$H$2438,"Current",'Unit details'!$E$2435:$E$2438,"Nearby")</x:f>
        <x:v>0</x:v>
      </x:c>
      <x:c r="I1435" s="14" t="n">
        <x:f>COUNTIFS('Unit details'!$B$2435:$B$2438,$A1435,'Unit details'!$V$2435:$V$2438,$A1435&amp;" — "&amp;$B1435,'Unit details'!$H$2435:$H$2438,"Current")</x:f>
        <x:v>4</x:v>
      </x:c>
      <x:c r="J1435" s="14" t="n">
        <x:f>SUMIFS('Unit details'!$Y$2435:$Y$2438,'Unit details'!$B$2435:$B$2438,$A1435,'Unit details'!$V$2435:$V$2438,$A1435&amp;" — "&amp;$B1435,'Unit details'!$H$2435:$H$2438,"Future")</x:f>
        <x:v>0</x:v>
      </x:c>
      <x:c r="K1435" s="14" t="n">
        <x:f>COUNTIFS('Unit details'!$B$2435:$B$2438,$A1435,'Unit details'!$V$2435:$V$2438,$A1435&amp;" — "&amp;$B1435,'Unit details'!$H$2435:$H$2438,"Uncertain")</x:f>
        <x:v>0</x:v>
      </x:c>
      <x:c r="L1435" s="15" t="str">
        <x:v>Minimum evidenced estate inventory from reviewed current listings; nested sub-estates reconciled; not an exhaustive land-use census. Further unit-specific sources are in Unit details.</x:v>
      </x:c>
      <x:c r="M1435" s="15" t="str">
        <x:v>https://www.zoopla.co.uk/to-rent/commercial/details/62586484/</x:v>
      </x:c>
      <x:c r="N1435" s="15" t="str">
        <x:v>https://chandlergarvey.com/find-a-property/properties/119790-25-vale-industrial-estate-southern-road-aylesbury
https://www.zoopla.co.uk/to-rent/commercial/details/71506945/</x:v>
      </x:c>
    </x:row>
    <x:row r="1436" ht="42" customHeight="1">
      <x:c r="A1436" s="15" t="str">
        <x:v>High Wycombe</x:v>
      </x:c>
      <x:c r="B1436" s="15" t="str">
        <x:v>C R Bates Industrial Estate</x:v>
      </x:c>
      <x:c r="C1436" s="15" t="str">
        <x:v>Stokenchurch</x:v>
      </x:c>
      <x:c r="D1436" s="14" t="n">
        <x:v>4345</x:v>
      </x:c>
      <x:c r="E1436" s="30" t="str">
        <x:v>Context</x:v>
      </x:c>
      <x:c r="F1436" s="30" t="str">
        <x:v>Estate / grouped industrial area</x:v>
      </x:c>
      <x:c r="G1436" s="14" t="n">
        <x:f>COUNTIFS('Unit details'!$B$2439:$B$2439,$A1436,'Unit details'!$V$2439:$V$2439,$A1436&amp;" — "&amp;$B1436,'Unit details'!$H$2439:$H$2439,"Current",'Unit details'!$E$2439:$E$2439,"Town")</x:f>
        <x:v>0</x:v>
      </x:c>
      <x:c r="H1436" s="14" t="n">
        <x:f>COUNTIFS('Unit details'!$B$2439:$B$2439,$A1436,'Unit details'!$V$2439:$V$2439,$A1436&amp;" — "&amp;$B1436,'Unit details'!$H$2439:$H$2439,"Current",'Unit details'!$E$2439:$E$2439,"Nearby")</x:f>
        <x:v>0</x:v>
      </x:c>
      <x:c r="I1436" s="14" t="n">
        <x:f>COUNTIFS('Unit details'!$B$2439:$B$2439,$A1436,'Unit details'!$V$2439:$V$2439,$A1436&amp;" — "&amp;$B1436,'Unit details'!$H$2439:$H$2439,"Current")</x:f>
        <x:v>1</x:v>
      </x:c>
      <x:c r="J1436" s="14" t="n">
        <x:f>SUMIFS('Unit details'!$Y$2439:$Y$2439,'Unit details'!$B$2439:$B$2439,$A1436,'Unit details'!$V$2439:$V$2439,$A1436&amp;" — "&amp;$B1436,'Unit details'!$H$2439:$H$2439,"Future")</x:f>
        <x:v>0</x:v>
      </x:c>
      <x:c r="K1436" s="14" t="n">
        <x:f>COUNTIFS('Unit details'!$B$2439:$B$2439,$A1436,'Unit details'!$V$2439:$V$2439,$A1436&amp;" — "&amp;$B1436,'Unit details'!$H$2439:$H$2439,"Uncertain")</x:f>
        <x:v>0</x:v>
      </x:c>
      <x:c r="L1436" s="15" t="str">
        <x:v>Minimum evidenced estate inventory from reviewed current listings; nested sub-estates reconciled; not an exhaustive land-use census.</x:v>
      </x:c>
      <x:c r="M1436" s="15" t="str">
        <x:v>https://www.zoopla.co.uk/to-rent/commercial/details/72582352/</x:v>
      </x:c>
      <x:c r="N1436" s="15" t="str">
        <x:v>https://chandlergarvey.com/find-a-property/properties/353064-unit-2-c-r-bates-industrial-estate-high-wycombe</x:v>
      </x:c>
    </x:row>
    <x:row r="1437" ht="42" customHeight="1">
      <x:c r="A1437" s="15" t="str">
        <x:v>High Wycombe</x:v>
      </x:c>
      <x:c r="B1437" s="15" t="str">
        <x:v>Standalone / estate not stated</x:v>
      </x:c>
      <x:c r="C1437" s="15" t="str">
        <x:v>Walters Ash</x:v>
      </x:c>
      <x:c r="D1437" s="14"/>
      <x:c r="E1437" s="30" t="str">
        <x:v>Context</x:v>
      </x:c>
      <x:c r="F1437" s="30" t="str">
        <x:v>Standalone / other premises</x:v>
      </x:c>
      <x:c r="G1437" s="14" t="n">
        <x:f>COUNTIFS('Unit details'!$B$2440:$B$2472,$A1437,'Unit details'!$V$2440:$V$2472,$A1437&amp;" — "&amp;$B1437,'Unit details'!$H$2440:$H$2472,"Current",'Unit details'!$E$2440:$E$2472,"Town")</x:f>
        <x:v>10</x:v>
      </x:c>
      <x:c r="H1437" s="14" t="n">
        <x:f>COUNTIFS('Unit details'!$B$2440:$B$2472,$A1437,'Unit details'!$V$2440:$V$2472,$A1437&amp;" — "&amp;$B1437,'Unit details'!$H$2440:$H$2472,"Current",'Unit details'!$E$2440:$E$2472,"Nearby")</x:f>
        <x:v>1</x:v>
      </x:c>
      <x:c r="I1437" s="14" t="n">
        <x:f>COUNTIFS('Unit details'!$B$2440:$B$2472,$A1437,'Unit details'!$V$2440:$V$2472,$A1437&amp;" — "&amp;$B1437,'Unit details'!$H$2440:$H$2472,"Current")</x:f>
        <x:v>12</x:v>
      </x:c>
      <x:c r="J1437" s="14" t="n">
        <x:f>SUMIFS('Unit details'!$Y$2440:$Y$2472,'Unit details'!$B$2440:$B$2472,$A1437,'Unit details'!$V$2440:$V$2472,$A1437&amp;" — "&amp;$B1437,'Unit details'!$H$2440:$H$2472,"Future")</x:f>
        <x:v>0</x:v>
      </x:c>
      <x:c r="K1437" s="14" t="n">
        <x:f>COUNTIFS('Unit details'!$B$2440:$B$2472,$A1437,'Unit details'!$V$2440:$V$2472,$A1437&amp;" — "&amp;$B1437,'Unit details'!$H$2440:$H$2472,"Uncertain")</x:f>
        <x:v>0</x:v>
      </x:c>
      <x:c r="L1437" s="15" t="str">
        <x:v>Identified from marketing. Estate inventory is a minimum of evidenced named areas, not a council stock census.</x:v>
      </x:c>
      <x:c r="M1437" s="15" t="str">
        <x:v>https://www.zoopla.co.uk/to-rent/commercial/details/73168883/</x:v>
      </x:c>
      <x:c r="N1437" s="15" t="str">
        <x:v>https://chandlergarvey.com/find-a-property/properties/371297-280-main-road-high-wycombe</x:v>
      </x:c>
    </x:row>
    <x:row r="1438" ht="42" customHeight="1">
      <x:c r="A1438" s="15" t="str">
        <x:v>High Wycombe</x:v>
      </x:c>
      <x:c r="B1438" s="15" t="str">
        <x:v>Abercromby Industrial Estate</x:v>
      </x:c>
      <x:c r="C1438" s="15" t="str">
        <x:v>High Wycombe</x:v>
      </x:c>
      <x:c r="D1438" s="14" t="n">
        <x:v>83535</x:v>
      </x:c>
      <x:c r="E1438" s="30" t="str">
        <x:v>Town</x:v>
      </x:c>
      <x:c r="F1438" s="30" t="str">
        <x:v>Estate / grouped industrial area</x:v>
      </x:c>
      <x:c r="G1438" s="14" t="n">
        <x:f>COUNTIFS('Unit details'!$B$2442:$B$2444,$A1438,'Unit details'!$V$2442:$V$2444,$A1438&amp;" — "&amp;$B1438,'Unit details'!$H$2442:$H$2444,"Current",'Unit details'!$E$2442:$E$2444,"Town")</x:f>
        <x:v>3</x:v>
      </x:c>
      <x:c r="H1438" s="14" t="n">
        <x:f>COUNTIFS('Unit details'!$B$2442:$B$2444,$A1438,'Unit details'!$V$2442:$V$2444,$A1438&amp;" — "&amp;$B1438,'Unit details'!$H$2442:$H$2444,"Current",'Unit details'!$E$2442:$E$2444,"Nearby")</x:f>
        <x:v>0</x:v>
      </x:c>
      <x:c r="I1438" s="14" t="n">
        <x:f>COUNTIFS('Unit details'!$B$2442:$B$2444,$A1438,'Unit details'!$V$2442:$V$2444,$A1438&amp;" — "&amp;$B1438,'Unit details'!$H$2442:$H$2444,"Current")</x:f>
        <x:v>3</x:v>
      </x:c>
      <x:c r="J1438" s="14" t="n">
        <x:f>SUMIFS('Unit details'!$Y$2442:$Y$2444,'Unit details'!$B$2442:$B$2444,$A1438,'Unit details'!$V$2442:$V$2444,$A1438&amp;" — "&amp;$B1438,'Unit details'!$H$2442:$H$2444,"Future")</x:f>
        <x:v>0</x:v>
      </x:c>
      <x:c r="K1438" s="14" t="n">
        <x:f>COUNTIFS('Unit details'!$B$2442:$B$2444,$A1438,'Unit details'!$V$2442:$V$2444,$A1438&amp;" — "&amp;$B1438,'Unit details'!$H$2442:$H$2444,"Uncertain")</x:f>
        <x:v>0</x:v>
      </x:c>
      <x:c r="L1438" s="15" t="str">
        <x:v>Minimum evidenced estate inventory from reviewed current listings; nested sub-estates reconciled; not an exhaustive land-use census. Further unit-specific sources are in Unit details.</x:v>
      </x:c>
      <x:c r="M1438" s="15" t="str">
        <x:v>https://www.zoopla.co.uk/to-rent/commercial/details/71259928/</x:v>
      </x:c>
      <x:c r="N1438" s="15" t="str">
        <x:v>https://www.zoopla.co.uk/to-rent/commercial/details/71216284/
https://www.zoopla.co.uk/to-rent/commercial/details/68466955/</x:v>
      </x:c>
    </x:row>
    <x:row r="1439" ht="49" customHeight="1">
      <x:c r="A1439" s="15" t="str">
        <x:v>High Wycombe</x:v>
      </x:c>
      <x:c r="B1439" s="15" t="str">
        <x:v>Brow Business Centre</x:v>
      </x:c>
      <x:c r="C1439" s="15" t="str">
        <x:v>High Wycombe</x:v>
      </x:c>
      <x:c r="D1439" s="14" t="n">
        <x:v>83535</x:v>
      </x:c>
      <x:c r="E1439" s="30" t="str">
        <x:v>Town</x:v>
      </x:c>
      <x:c r="F1439" s="30" t="str">
        <x:v>Estate / grouped industrial area</x:v>
      </x:c>
      <x:c r="G1439" s="14" t="n">
        <x:f>COUNTIFS('Unit details'!$B$2445:$B$2445,$A1439,'Unit details'!$V$2445:$V$2445,$A1439&amp;" — "&amp;$B1439,'Unit details'!$H$2445:$H$2445,"Current",'Unit details'!$E$2445:$E$2445,"Town")</x:f>
        <x:v>1</x:v>
      </x:c>
      <x:c r="H1439" s="14" t="n">
        <x:f>COUNTIFS('Unit details'!$B$2445:$B$2445,$A1439,'Unit details'!$V$2445:$V$2445,$A1439&amp;" — "&amp;$B1439,'Unit details'!$H$2445:$H$2445,"Current",'Unit details'!$E$2445:$E$2445,"Nearby")</x:f>
        <x:v>0</x:v>
      </x:c>
      <x:c r="I1439" s="14" t="n">
        <x:f>COUNTIFS('Unit details'!$B$2445:$B$2445,$A1439,'Unit details'!$V$2445:$V$2445,$A1439&amp;" — "&amp;$B1439,'Unit details'!$H$2445:$H$2445,"Current")</x:f>
        <x:v>1</x:v>
      </x:c>
      <x:c r="J1439" s="14" t="n">
        <x:f>SUMIFS('Unit details'!$Y$2445:$Y$2445,'Unit details'!$B$2445:$B$2445,$A1439,'Unit details'!$V$2445:$V$2445,$A1439&amp;" — "&amp;$B1439,'Unit details'!$H$2445:$H$2445,"Future")</x:f>
        <x:v>0</x:v>
      </x:c>
      <x:c r="K1439" s="14" t="n">
        <x:f>COUNTIFS('Unit details'!$B$2445:$B$2445,$A1439,'Unit details'!$V$2445:$V$2445,$A1439&amp;" — "&amp;$B1439,'Unit details'!$H$2445:$H$2445,"Uncertain")</x:f>
        <x:v>0</x:v>
      </x:c>
      <x:c r="L1439" s="15" t="str">
        <x:v>Minimum evidenced estate inventory from reviewed current listings; nested sub-estates reconciled; not an exhaustive land-use census.</x:v>
      </x:c>
      <x:c r="M1439" s="15" t="str">
        <x:v>https://www.zoopla.co.uk/to-rent/commercial/details/73269945/</x:v>
      </x:c>
      <x:c r="N1439" s="15" t="str">
        <x:v>https://www.zoopla.co.uk/to-rent/commercial/details/71620478/
https://chandlergarvey.com/find-a-property/properties/334358-brow-business-centre-copyground-lane-unit-b-high-wycombe</x:v>
      </x:c>
    </x:row>
    <x:row r="1440" ht="42" customHeight="1">
      <x:c r="A1440" s="15" t="str">
        <x:v>High Wycombe</x:v>
      </x:c>
      <x:c r="B1440" s="15" t="str">
        <x:v>Cressex Business Park</x:v>
      </x:c>
      <x:c r="C1440" s="15" t="str">
        <x:v>High Wycombe</x:v>
      </x:c>
      <x:c r="D1440" s="14" t="n">
        <x:v>83535</x:v>
      </x:c>
      <x:c r="E1440" s="30" t="str">
        <x:v>Town</x:v>
      </x:c>
      <x:c r="F1440" s="30" t="str">
        <x:v>Estate / grouped industrial area</x:v>
      </x:c>
      <x:c r="G1440" s="14" t="n">
        <x:f>COUNTIFS('Unit details'!$B$2446:$B$2454,$A1440,'Unit details'!$V$2446:$V$2454,$A1440&amp;" — "&amp;$B1440,'Unit details'!$H$2446:$H$2454,"Current",'Unit details'!$E$2446:$E$2454,"Town")</x:f>
        <x:v>9</x:v>
      </x:c>
      <x:c r="H1440" s="14" t="n">
        <x:f>COUNTIFS('Unit details'!$B$2446:$B$2454,$A1440,'Unit details'!$V$2446:$V$2454,$A1440&amp;" — "&amp;$B1440,'Unit details'!$H$2446:$H$2454,"Current",'Unit details'!$E$2446:$E$2454,"Nearby")</x:f>
        <x:v>0</x:v>
      </x:c>
      <x:c r="I1440" s="14" t="n">
        <x:f>COUNTIFS('Unit details'!$B$2446:$B$2454,$A1440,'Unit details'!$V$2446:$V$2454,$A1440&amp;" — "&amp;$B1440,'Unit details'!$H$2446:$H$2454,"Current")</x:f>
        <x:v>9</x:v>
      </x:c>
      <x:c r="J1440" s="14" t="n">
        <x:f>SUMIFS('Unit details'!$Y$2446:$Y$2454,'Unit details'!$B$2446:$B$2454,$A1440,'Unit details'!$V$2446:$V$2454,$A1440&amp;" — "&amp;$B1440,'Unit details'!$H$2446:$H$2454,"Future")</x:f>
        <x:v>0</x:v>
      </x:c>
      <x:c r="K1440" s="14" t="n">
        <x:f>COUNTIFS('Unit details'!$B$2446:$B$2454,$A1440,'Unit details'!$V$2446:$V$2454,$A1440&amp;" — "&amp;$B1440,'Unit details'!$H$2446:$H$2454,"Uncertain")</x:f>
        <x:v>0</x:v>
      </x:c>
      <x:c r="L1440" s="15" t="str">
        <x:v>Minimum evidenced estate inventory from reviewed current listings; nested sub-estates reconciled; not an exhaustive land-use census. Further unit-specific sources are in Unit details.</x:v>
      </x:c>
      <x:c r="M1440" s="15" t="str">
        <x:v>https://www.zoopla.co.uk/to-rent/commercial/details/74582786/</x:v>
      </x:c>
      <x:c r="N1440" s="15" t="str">
        <x:v>https://www.zoopla.co.uk/to-rent/commercial/details/74513753/
https://www.zoopla.co.uk/to-rent/commercial/details/74483906/</x:v>
      </x:c>
    </x:row>
    <x:row r="1441" ht="42" customHeight="1">
      <x:c r="A1441" s="15" t="str">
        <x:v>High Wycombe</x:v>
      </x:c>
      <x:c r="B1441" s="15" t="str">
        <x:v>Fairview Industrial Estate</x:v>
      </x:c>
      <x:c r="C1441" s="15" t="str">
        <x:v>High Wycombe</x:v>
      </x:c>
      <x:c r="D1441" s="14" t="n">
        <x:v>83535</x:v>
      </x:c>
      <x:c r="E1441" s="30" t="str">
        <x:v>Town</x:v>
      </x:c>
      <x:c r="F1441" s="30" t="str">
        <x:v>Estate / grouped industrial area</x:v>
      </x:c>
      <x:c r="G1441" s="14" t="n">
        <x:f>COUNTIFS('Unit details'!$B$2455:$B$2455,$A1441,'Unit details'!$V$2455:$V$2455,$A1441&amp;" — "&amp;$B1441,'Unit details'!$H$2455:$H$2455,"Current",'Unit details'!$E$2455:$E$2455,"Town")</x:f>
        <x:v>1</x:v>
      </x:c>
      <x:c r="H1441" s="14" t="n">
        <x:f>COUNTIFS('Unit details'!$B$2455:$B$2455,$A1441,'Unit details'!$V$2455:$V$2455,$A1441&amp;" — "&amp;$B1441,'Unit details'!$H$2455:$H$2455,"Current",'Unit details'!$E$2455:$E$2455,"Nearby")</x:f>
        <x:v>0</x:v>
      </x:c>
      <x:c r="I1441" s="14" t="n">
        <x:f>COUNTIFS('Unit details'!$B$2455:$B$2455,$A1441,'Unit details'!$V$2455:$V$2455,$A1441&amp;" — "&amp;$B1441,'Unit details'!$H$2455:$H$2455,"Current")</x:f>
        <x:v>1</x:v>
      </x:c>
      <x:c r="J1441" s="14" t="n">
        <x:f>SUMIFS('Unit details'!$Y$2455:$Y$2455,'Unit details'!$B$2455:$B$2455,$A1441,'Unit details'!$V$2455:$V$2455,$A1441&amp;" — "&amp;$B1441,'Unit details'!$H$2455:$H$2455,"Future")</x:f>
        <x:v>0</x:v>
      </x:c>
      <x:c r="K1441" s="14" t="n">
        <x:f>COUNTIFS('Unit details'!$B$2455:$B$2455,$A1441,'Unit details'!$V$2455:$V$2455,$A1441&amp;" — "&amp;$B1441,'Unit details'!$H$2455:$H$2455,"Uncertain")</x:f>
        <x:v>0</x:v>
      </x:c>
      <x:c r="L1441" s="15" t="str">
        <x:v>Minimum evidenced estate inventory from reviewed current listings; nested sub-estates reconciled; not an exhaustive land-use census.</x:v>
      </x:c>
      <x:c r="M1441" s="15" t="str">
        <x:v>https://www.zoopla.co.uk/to-rent/commercial/details/69838323/</x:v>
      </x:c>
      <x:c r="N1441" s="15" t="str"/>
    </x:row>
    <x:row r="1442" ht="49" customHeight="1">
      <x:c r="A1442" s="15" t="str">
        <x:v>High Wycombe</x:v>
      </x:c>
      <x:c r="B1442" s="15" t="str">
        <x:v>Knaves Beech Industrial Estate</x:v>
      </x:c>
      <x:c r="C1442" s="15" t="str">
        <x:v>High Wycombe</x:v>
      </x:c>
      <x:c r="D1442" s="14" t="n">
        <x:v>83535</x:v>
      </x:c>
      <x:c r="E1442" s="30" t="str">
        <x:v>Town</x:v>
      </x:c>
      <x:c r="F1442" s="30" t="str">
        <x:v>Estate / grouped industrial area</x:v>
      </x:c>
      <x:c r="G1442" s="14" t="n">
        <x:f>COUNTIFS('Unit details'!$B$2456:$B$2458,$A1442,'Unit details'!$V$2456:$V$2458,$A1442&amp;" — "&amp;$B1442,'Unit details'!$H$2456:$H$2458,"Current",'Unit details'!$E$2456:$E$2458,"Town")</x:f>
        <x:v>3</x:v>
      </x:c>
      <x:c r="H1442" s="14" t="n">
        <x:f>COUNTIFS('Unit details'!$B$2456:$B$2458,$A1442,'Unit details'!$V$2456:$V$2458,$A1442&amp;" — "&amp;$B1442,'Unit details'!$H$2456:$H$2458,"Current",'Unit details'!$E$2456:$E$2458,"Nearby")</x:f>
        <x:v>0</x:v>
      </x:c>
      <x:c r="I1442" s="14" t="n">
        <x:f>COUNTIFS('Unit details'!$B$2456:$B$2458,$A1442,'Unit details'!$V$2456:$V$2458,$A1442&amp;" — "&amp;$B1442,'Unit details'!$H$2456:$H$2458,"Current")</x:f>
        <x:v>3</x:v>
      </x:c>
      <x:c r="J1442" s="14" t="n">
        <x:f>SUMIFS('Unit details'!$Y$2456:$Y$2458,'Unit details'!$B$2456:$B$2458,$A1442,'Unit details'!$V$2456:$V$2458,$A1442&amp;" — "&amp;$B1442,'Unit details'!$H$2456:$H$2458,"Future")</x:f>
        <x:v>0</x:v>
      </x:c>
      <x:c r="K1442" s="14" t="n">
        <x:f>COUNTIFS('Unit details'!$B$2456:$B$2458,$A1442,'Unit details'!$V$2456:$V$2458,$A1442&amp;" — "&amp;$B1442,'Unit details'!$H$2456:$H$2458,"Uncertain")</x:f>
        <x:v>0</x:v>
      </x:c>
      <x:c r="L1442" s="15" t="str">
        <x:v>Minimum evidenced estate inventory from reviewed current listings; nested sub-estates reconciled; not an exhaustive land-use census. Further unit-specific sources are in Unit details.</x:v>
      </x:c>
      <x:c r="M1442" s="15" t="str">
        <x:v>https://www.zoopla.co.uk/to-rent/commercial/details/73980288/</x:v>
      </x:c>
      <x:c r="N1442" s="15" t="str">
        <x:v>https://www.zoopla.co.uk/to-rent/commercial/details/73917039/
https://www.rightmove.co.uk/properties/768876074433057#/?channel=COM_LET</x:v>
      </x:c>
    </x:row>
    <x:row r="1443" ht="42" customHeight="1">
      <x:c r="A1443" s="15" t="str">
        <x:v>High Wycombe</x:v>
      </x:c>
      <x:c r="B1443" s="15" t="str">
        <x:v>Loudwater Mill Business Centre</x:v>
      </x:c>
      <x:c r="C1443" s="15" t="str">
        <x:v>High Wycombe</x:v>
      </x:c>
      <x:c r="D1443" s="14" t="n">
        <x:v>83535</x:v>
      </x:c>
      <x:c r="E1443" s="30" t="str">
        <x:v>Town</x:v>
      </x:c>
      <x:c r="F1443" s="30" t="str">
        <x:v>Estate / grouped industrial area</x:v>
      </x:c>
      <x:c r="G1443" s="14" t="n">
        <x:f>COUNTIFS('Unit details'!$B$2459:$B$2459,$A1443,'Unit details'!$V$2459:$V$2459,$A1443&amp;" — "&amp;$B1443,'Unit details'!$H$2459:$H$2459,"Current",'Unit details'!$E$2459:$E$2459,"Town")</x:f>
        <x:v>1</x:v>
      </x:c>
      <x:c r="H1443" s="14" t="n">
        <x:f>COUNTIFS('Unit details'!$B$2459:$B$2459,$A1443,'Unit details'!$V$2459:$V$2459,$A1443&amp;" — "&amp;$B1443,'Unit details'!$H$2459:$H$2459,"Current",'Unit details'!$E$2459:$E$2459,"Nearby")</x:f>
        <x:v>0</x:v>
      </x:c>
      <x:c r="I1443" s="14" t="n">
        <x:f>COUNTIFS('Unit details'!$B$2459:$B$2459,$A1443,'Unit details'!$V$2459:$V$2459,$A1443&amp;" — "&amp;$B1443,'Unit details'!$H$2459:$H$2459,"Current")</x:f>
        <x:v>1</x:v>
      </x:c>
      <x:c r="J1443" s="14" t="n">
        <x:f>SUMIFS('Unit details'!$Y$2459:$Y$2459,'Unit details'!$B$2459:$B$2459,$A1443,'Unit details'!$V$2459:$V$2459,$A1443&amp;" — "&amp;$B1443,'Unit details'!$H$2459:$H$2459,"Future")</x:f>
        <x:v>0</x:v>
      </x:c>
      <x:c r="K1443" s="14" t="n">
        <x:f>COUNTIFS('Unit details'!$B$2459:$B$2459,$A1443,'Unit details'!$V$2459:$V$2459,$A1443&amp;" — "&amp;$B1443,'Unit details'!$H$2459:$H$2459,"Uncertain")</x:f>
        <x:v>0</x:v>
      </x:c>
      <x:c r="L1443" s="15" t="str">
        <x:v>Minimum evidenced estate inventory from reviewed current listings; nested sub-estates reconciled; not an exhaustive land-use census.</x:v>
      </x:c>
      <x:c r="M1443" s="15" t="str">
        <x:v>https://www.zoopla.co.uk/to-rent/commercial/details/73369062/</x:v>
      </x:c>
      <x:c r="N1443" s="15" t="str"/>
    </x:row>
    <x:row r="1444" ht="42" customHeight="1">
      <x:c r="A1444" s="15" t="str">
        <x:v>High Wycombe</x:v>
      </x:c>
      <x:c r="B1444" s="15" t="str">
        <x:v>Riverside Business Centre</x:v>
      </x:c>
      <x:c r="C1444" s="15" t="str">
        <x:v>High Wycombe</x:v>
      </x:c>
      <x:c r="D1444" s="14" t="n">
        <x:v>83535</x:v>
      </x:c>
      <x:c r="E1444" s="30" t="str">
        <x:v>Town</x:v>
      </x:c>
      <x:c r="F1444" s="30" t="str">
        <x:v>Estate / grouped industrial area</x:v>
      </x:c>
      <x:c r="G1444" s="14" t="n">
        <x:f>COUNTIFS('Unit details'!$B$2460:$B$2462,$A1444,'Unit details'!$V$2460:$V$2462,$A1444&amp;" — "&amp;$B1444,'Unit details'!$H$2460:$H$2462,"Current",'Unit details'!$E$2460:$E$2462,"Town")</x:f>
        <x:v>3</x:v>
      </x:c>
      <x:c r="H1444" s="14" t="n">
        <x:f>COUNTIFS('Unit details'!$B$2460:$B$2462,$A1444,'Unit details'!$V$2460:$V$2462,$A1444&amp;" — "&amp;$B1444,'Unit details'!$H$2460:$H$2462,"Current",'Unit details'!$E$2460:$E$2462,"Nearby")</x:f>
        <x:v>0</x:v>
      </x:c>
      <x:c r="I1444" s="14" t="n">
        <x:f>COUNTIFS('Unit details'!$B$2460:$B$2462,$A1444,'Unit details'!$V$2460:$V$2462,$A1444&amp;" — "&amp;$B1444,'Unit details'!$H$2460:$H$2462,"Current")</x:f>
        <x:v>3</x:v>
      </x:c>
      <x:c r="J1444" s="14" t="n">
        <x:f>SUMIFS('Unit details'!$Y$2460:$Y$2462,'Unit details'!$B$2460:$B$2462,$A1444,'Unit details'!$V$2460:$V$2462,$A1444&amp;" — "&amp;$B1444,'Unit details'!$H$2460:$H$2462,"Future")</x:f>
        <x:v>0</x:v>
      </x:c>
      <x:c r="K1444" s="14" t="n">
        <x:f>COUNTIFS('Unit details'!$B$2460:$B$2462,$A1444,'Unit details'!$V$2460:$V$2462,$A1444&amp;" — "&amp;$B1444,'Unit details'!$H$2460:$H$2462,"Uncertain")</x:f>
        <x:v>0</x:v>
      </x:c>
      <x:c r="L1444" s="15" t="str">
        <x:v>Minimum evidenced estate inventory from reviewed current listings; nested sub-estates reconciled; not an exhaustive land-use census.</x:v>
      </x:c>
      <x:c r="M1444" s="15" t="str">
        <x:v>https://www.zoopla.co.uk/to-rent/commercial/details/74569444/</x:v>
      </x:c>
      <x:c r="N1444" s="15" t="str">
        <x:v>https://www.zoopla.co.uk/to-rent/commercial/details/73269922/
https://www.zoopla.co.uk/to-rent/commercial/details/72702485/</x:v>
      </x:c>
    </x:row>
    <x:row r="1445" ht="42" customHeight="1">
      <x:c r="A1445" s="15" t="str">
        <x:v>High Wycombe</x:v>
      </x:c>
      <x:c r="B1445" s="15" t="str">
        <x:v>Vernon Building</x:v>
      </x:c>
      <x:c r="C1445" s="15" t="str">
        <x:v>High Wycombe</x:v>
      </x:c>
      <x:c r="D1445" s="14" t="n">
        <x:v>83535</x:v>
      </x:c>
      <x:c r="E1445" s="30" t="str">
        <x:v>Town</x:v>
      </x:c>
      <x:c r="F1445" s="30" t="str">
        <x:v>Estate / grouped industrial area</x:v>
      </x:c>
      <x:c r="G1445" s="14" t="n">
        <x:f>COUNTIFS('Unit details'!$B$2473:$B$2477,$A1445,'Unit details'!$V$2473:$V$2477,$A1445&amp;" — "&amp;$B1445,'Unit details'!$H$2473:$H$2477,"Current",'Unit details'!$E$2473:$E$2477,"Town")</x:f>
        <x:v>5</x:v>
      </x:c>
      <x:c r="H1445" s="14" t="n">
        <x:f>COUNTIFS('Unit details'!$B$2473:$B$2477,$A1445,'Unit details'!$V$2473:$V$2477,$A1445&amp;" — "&amp;$B1445,'Unit details'!$H$2473:$H$2477,"Current",'Unit details'!$E$2473:$E$2477,"Nearby")</x:f>
        <x:v>0</x:v>
      </x:c>
      <x:c r="I1445" s="14" t="n">
        <x:f>COUNTIFS('Unit details'!$B$2473:$B$2477,$A1445,'Unit details'!$V$2473:$V$2477,$A1445&amp;" — "&amp;$B1445,'Unit details'!$H$2473:$H$2477,"Current")</x:f>
        <x:v>5</x:v>
      </x:c>
      <x:c r="J1445" s="14" t="n">
        <x:f>SUMIFS('Unit details'!$Y$2473:$Y$2477,'Unit details'!$B$2473:$B$2477,$A1445,'Unit details'!$V$2473:$V$2477,$A1445&amp;" — "&amp;$B1445,'Unit details'!$H$2473:$H$2477,"Future")</x:f>
        <x:v>0</x:v>
      </x:c>
      <x:c r="K1445" s="14" t="n">
        <x:f>COUNTIFS('Unit details'!$B$2473:$B$2477,$A1445,'Unit details'!$V$2473:$V$2477,$A1445&amp;" — "&amp;$B1445,'Unit details'!$H$2473:$H$2477,"Uncertain")</x:f>
        <x:v>0</x:v>
      </x:c>
      <x:c r="L1445" s="15" t="str">
        <x:v>Minimum evidenced estate inventory from reviewed current listings; nested sub-estates reconciled; not an exhaustive land-use census.</x:v>
      </x:c>
      <x:c r="M1445" s="15" t="str">
        <x:v>https://chandlergarvey.com/find-a-property/properties/182711-vernon-building-westbourne-street-high-wycombe</x:v>
      </x:c>
      <x:c r="N1445" s="15" t="str"/>
    </x:row>
    <x:row r="1446" ht="42" customHeight="1">
      <x:c r="A1446" s="15" t="str">
        <x:v>High Wycombe</x:v>
      </x:c>
      <x:c r="B1446" s="15" t="str">
        <x:v>Wye Industrial Estate</x:v>
      </x:c>
      <x:c r="C1446" s="15" t="str">
        <x:v>High Wycombe</x:v>
      </x:c>
      <x:c r="D1446" s="14" t="n">
        <x:v>83535</x:v>
      </x:c>
      <x:c r="E1446" s="30" t="str">
        <x:v>Town</x:v>
      </x:c>
      <x:c r="F1446" s="30" t="str">
        <x:v>Estate / grouped industrial area</x:v>
      </x:c>
      <x:c r="G1446" s="14" t="n">
        <x:f>COUNTIFS('Unit details'!$B$2478:$B$2479,$A1446,'Unit details'!$V$2478:$V$2479,$A1446&amp;" — "&amp;$B1446,'Unit details'!$H$2478:$H$2479,"Current",'Unit details'!$E$2478:$E$2479,"Town")</x:f>
        <x:v>2</x:v>
      </x:c>
      <x:c r="H1446" s="14" t="n">
        <x:f>COUNTIFS('Unit details'!$B$2478:$B$2479,$A1446,'Unit details'!$V$2478:$V$2479,$A1446&amp;" — "&amp;$B1446,'Unit details'!$H$2478:$H$2479,"Current",'Unit details'!$E$2478:$E$2479,"Nearby")</x:f>
        <x:v>0</x:v>
      </x:c>
      <x:c r="I1446" s="14" t="n">
        <x:f>COUNTIFS('Unit details'!$B$2478:$B$2479,$A1446,'Unit details'!$V$2478:$V$2479,$A1446&amp;" — "&amp;$B1446,'Unit details'!$H$2478:$H$2479,"Current")</x:f>
        <x:v>2</x:v>
      </x:c>
      <x:c r="J1446" s="14" t="n">
        <x:f>SUMIFS('Unit details'!$Y$2478:$Y$2479,'Unit details'!$B$2478:$B$2479,$A1446,'Unit details'!$V$2478:$V$2479,$A1446&amp;" — "&amp;$B1446,'Unit details'!$H$2478:$H$2479,"Future")</x:f>
        <x:v>0</x:v>
      </x:c>
      <x:c r="K1446" s="14" t="n">
        <x:f>COUNTIFS('Unit details'!$B$2478:$B$2479,$A1446,'Unit details'!$V$2478:$V$2479,$A1446&amp;" — "&amp;$B1446,'Unit details'!$H$2478:$H$2479,"Uncertain")</x:f>
        <x:v>0</x:v>
      </x:c>
      <x:c r="L1446" s="15" t="str">
        <x:v>Minimum evidenced estate inventory from reviewed current listings; nested sub-estates reconciled; not an exhaustive land-use census.</x:v>
      </x:c>
      <x:c r="M1446" s="15" t="str">
        <x:v>https://www.zoopla.co.uk/to-rent/commercial/details/74613246/</x:v>
      </x:c>
      <x:c r="N1446" s="15" t="str">
        <x:v>https://www.zoopla.co.uk/to-rent/commercial/details/71714325/
https://www.zoopla.co.uk/to-rent/commercial/details/69027131/</x:v>
      </x:c>
    </x:row>
    <x:row r="1447" ht="42" customHeight="1">
      <x:c r="A1447" s="15" t="str">
        <x:v>Chesham</x:v>
      </x:c>
      <x:c r="B1447" s="15" t="str">
        <x:v>Mead Business Centre</x:v>
      </x:c>
      <x:c r="C1447" s="15" t="str">
        <x:v>Chesham</x:v>
      </x:c>
      <x:c r="D1447" s="14" t="n">
        <x:v>23695</x:v>
      </x:c>
      <x:c r="E1447" s="30" t="str">
        <x:v>Town</x:v>
      </x:c>
      <x:c r="F1447" s="30" t="str">
        <x:v>Estate / grouped industrial area</x:v>
      </x:c>
      <x:c r="G1447" s="14" t="n">
        <x:f>COUNTIFS('Unit details'!$B$2480:$B$2480,$A1447,'Unit details'!$V$2480:$V$2480,$A1447&amp;" — "&amp;$B1447,'Unit details'!$H$2480:$H$2480,"Current",'Unit details'!$E$2480:$E$2480,"Town")</x:f>
        <x:v>1</x:v>
      </x:c>
      <x:c r="H1447" s="14" t="n">
        <x:f>COUNTIFS('Unit details'!$B$2480:$B$2480,$A1447,'Unit details'!$V$2480:$V$2480,$A1447&amp;" — "&amp;$B1447,'Unit details'!$H$2480:$H$2480,"Current",'Unit details'!$E$2480:$E$2480,"Nearby")</x:f>
        <x:v>0</x:v>
      </x:c>
      <x:c r="I1447" s="14" t="n">
        <x:f>COUNTIFS('Unit details'!$B$2480:$B$2480,$A1447,'Unit details'!$V$2480:$V$2480,$A1447&amp;" — "&amp;$B1447,'Unit details'!$H$2480:$H$2480,"Current")</x:f>
        <x:v>1</x:v>
      </x:c>
      <x:c r="J1447" s="14" t="n">
        <x:f>SUMIFS('Unit details'!$Y$2480:$Y$2480,'Unit details'!$B$2480:$B$2480,$A1447,'Unit details'!$V$2480:$V$2480,$A1447&amp;" — "&amp;$B1447,'Unit details'!$H$2480:$H$2480,"Future")</x:f>
        <x:v>0</x:v>
      </x:c>
      <x:c r="K1447" s="14" t="n">
        <x:f>COUNTIFS('Unit details'!$B$2480:$B$2480,$A1447,'Unit details'!$V$2480:$V$2480,$A1447&amp;" — "&amp;$B1447,'Unit details'!$H$2480:$H$2480,"Uncertain")</x:f>
        <x:v>0</x:v>
      </x:c>
      <x:c r="L1447" s="15" t="str">
        <x:v>Minimum evidenced estate inventory from reviewed current listings; nested sub-estates reconciled; not an exhaustive land-use census.</x:v>
      </x:c>
      <x:c r="M1447" s="15" t="str">
        <x:v>https://www.zoopla.co.uk/to-rent/commercial/details/72679614/</x:v>
      </x:c>
      <x:c r="N1447" s="15" t="str"/>
    </x:row>
    <x:row r="1448" ht="62" customHeight="1">
      <x:c r="A1448" s="15" t="str">
        <x:v>Chesham</x:v>
      </x:c>
      <x:c r="B1448" s="15" t="str">
        <x:v>Standalone / estate not stated</x:v>
      </x:c>
      <x:c r="C1448" s="15" t="str">
        <x:v>Chesham</x:v>
      </x:c>
      <x:c r="D1448" s="14" t="n">
        <x:v>23695</x:v>
      </x:c>
      <x:c r="E1448" s="30" t="str">
        <x:v>Town</x:v>
      </x:c>
      <x:c r="F1448" s="30" t="str">
        <x:v>Standalone / other premises</x:v>
      </x:c>
      <x:c r="G1448" s="14" t="n">
        <x:f>COUNTIFS('Unit details'!$B$2481:$B$2481,$A1448,'Unit details'!$V$2481:$V$2481,$A1448&amp;" — "&amp;$B1448,'Unit details'!$H$2481:$H$2481,"Current",'Unit details'!$E$2481:$E$2481,"Town")</x:f>
        <x:v>1</x:v>
      </x:c>
      <x:c r="H1448" s="14" t="n">
        <x:f>COUNTIFS('Unit details'!$B$2481:$B$2481,$A1448,'Unit details'!$V$2481:$V$2481,$A1448&amp;" — "&amp;$B1448,'Unit details'!$H$2481:$H$2481,"Current",'Unit details'!$E$2481:$E$2481,"Nearby")</x:f>
        <x:v>0</x:v>
      </x:c>
      <x:c r="I1448" s="14" t="n">
        <x:f>COUNTIFS('Unit details'!$B$2481:$B$2481,$A1448,'Unit details'!$V$2481:$V$2481,$A1448&amp;" — "&amp;$B1448,'Unit details'!$H$2481:$H$2481,"Current")</x:f>
        <x:v>1</x:v>
      </x:c>
      <x:c r="J1448" s="14" t="n">
        <x:f>SUMIFS('Unit details'!$Y$2481:$Y$2481,'Unit details'!$B$2481:$B$2481,$A1448,'Unit details'!$V$2481:$V$2481,$A1448&amp;" — "&amp;$B1448,'Unit details'!$H$2481:$H$2481,"Future")</x:f>
        <x:v>0</x:v>
      </x:c>
      <x:c r="K1448" s="14" t="n">
        <x:f>COUNTIFS('Unit details'!$B$2481:$B$2481,$A1448,'Unit details'!$V$2481:$V$2481,$A1448&amp;" — "&amp;$B1448,'Unit details'!$H$2481:$H$2481,"Uncertain")</x:f>
        <x:v>0</x:v>
      </x:c>
      <x:c r="L1448" s="15" t="str">
        <x:v>Identified from marketing. Estate inventory is a minimum of evidenced named areas, not a council stock census.</x:v>
      </x:c>
      <x:c r="M1448" s="15" t="str">
        <x:v>https://www.zoopla.co.uk/to-rent/commercial/details/72646983/</x:v>
      </x:c>
      <x:c r="N1448" s="15" t="str">
        <x:v>https://www.rightmove.co.uk/properties/773381455085873#/?channel=COM_LET
https://chandlergarvey.com/find-a-property/properties/100217-unit-1-aerial-park-asheridge-road-chesham</x:v>
      </x:c>
    </x:row>
    <x:row r="1449" ht="42" customHeight="1">
      <x:c r="A1449" s="15" t="str">
        <x:v>Chesham</x:v>
      </x:c>
      <x:c r="B1449" s="15" t="str">
        <x:v>Units 1 2 Chesham Business Park</x:v>
      </x:c>
      <x:c r="C1449" s="15" t="str">
        <x:v>Chesham</x:v>
      </x:c>
      <x:c r="D1449" s="14" t="n">
        <x:v>23695</x:v>
      </x:c>
      <x:c r="E1449" s="30" t="str">
        <x:v>Town</x:v>
      </x:c>
      <x:c r="F1449" s="30" t="str">
        <x:v>Estate / grouped industrial area</x:v>
      </x:c>
      <x:c r="G1449" s="14" t="n">
        <x:f>COUNTIFS('Unit details'!$B$2482:$B$2482,$A1449,'Unit details'!$V$2482:$V$2482,$A1449&amp;" — "&amp;$B1449,'Unit details'!$H$2482:$H$2482,"Current",'Unit details'!$E$2482:$E$2482,"Town")</x:f>
        <x:v>1</x:v>
      </x:c>
      <x:c r="H1449" s="14" t="n">
        <x:f>COUNTIFS('Unit details'!$B$2482:$B$2482,$A1449,'Unit details'!$V$2482:$V$2482,$A1449&amp;" — "&amp;$B1449,'Unit details'!$H$2482:$H$2482,"Current",'Unit details'!$E$2482:$E$2482,"Nearby")</x:f>
        <x:v>0</x:v>
      </x:c>
      <x:c r="I1449" s="14" t="n">
        <x:f>COUNTIFS('Unit details'!$B$2482:$B$2482,$A1449,'Unit details'!$V$2482:$V$2482,$A1449&amp;" — "&amp;$B1449,'Unit details'!$H$2482:$H$2482,"Current")</x:f>
        <x:v>1</x:v>
      </x:c>
      <x:c r="J1449" s="14" t="n">
        <x:f>SUMIFS('Unit details'!$Y$2482:$Y$2482,'Unit details'!$B$2482:$B$2482,$A1449,'Unit details'!$V$2482:$V$2482,$A1449&amp;" — "&amp;$B1449,'Unit details'!$H$2482:$H$2482,"Future")</x:f>
        <x:v>0</x:v>
      </x:c>
      <x:c r="K1449" s="14" t="n">
        <x:f>COUNTIFS('Unit details'!$B$2482:$B$2482,$A1449,'Unit details'!$V$2482:$V$2482,$A1449&amp;" — "&amp;$B1449,'Unit details'!$H$2482:$H$2482,"Uncertain")</x:f>
        <x:v>0</x:v>
      </x:c>
      <x:c r="L1449" s="15" t="str">
        <x:v>Minimum evidenced estate inventory from reviewed current listings; nested sub-estates reconciled; not an exhaustive land-use census.</x:v>
      </x:c>
      <x:c r="M1449" s="15" t="str">
        <x:v>https://www.rightmove.co.uk/properties/747135685977809#/?channel=COM_LET</x:v>
      </x:c>
      <x:c r="N1449" s="15" t="str"/>
    </x:row>
    <x:row r="1450" ht="42" customHeight="1">
      <x:c r="A1450" s="15" t="str">
        <x:v>Milton Keynes</x:v>
      </x:c>
      <x:c r="B1450" s="15" t="str">
        <x:v>Standalone / estate not stated</x:v>
      </x:c>
      <x:c r="C1450" s="15" t="str">
        <x:v>Hardmead</x:v>
      </x:c>
      <x:c r="D1450" s="14"/>
      <x:c r="E1450" s="30" t="str">
        <x:v>Context</x:v>
      </x:c>
      <x:c r="F1450" s="30" t="str">
        <x:v>Standalone / other premises</x:v>
      </x:c>
      <x:c r="G1450" s="14" t="n">
        <x:f>COUNTIFS('Unit details'!$B$2483:$B$2532,$A1450,'Unit details'!$V$2483:$V$2532,$A1450&amp;" — "&amp;$B1450,'Unit details'!$H$2483:$H$2532,"Current",'Unit details'!$E$2483:$E$2532,"Town")</x:f>
        <x:v>8</x:v>
      </x:c>
      <x:c r="H1450" s="14" t="n">
        <x:f>COUNTIFS('Unit details'!$B$2483:$B$2532,$A1450,'Unit details'!$V$2483:$V$2532,$A1450&amp;" — "&amp;$B1450,'Unit details'!$H$2483:$H$2532,"Current",'Unit details'!$E$2483:$E$2532,"Nearby")</x:f>
        <x:v>0</x:v>
      </x:c>
      <x:c r="I1450" s="14" t="n">
        <x:f>COUNTIFS('Unit details'!$B$2483:$B$2532,$A1450,'Unit details'!$V$2483:$V$2532,$A1450&amp;" — "&amp;$B1450,'Unit details'!$H$2483:$H$2532,"Current")</x:f>
        <x:v>9</x:v>
      </x:c>
      <x:c r="J1450" s="14" t="n">
        <x:f>SUMIFS('Unit details'!$Y$2483:$Y$2532,'Unit details'!$B$2483:$B$2532,$A1450,'Unit details'!$V$2483:$V$2532,$A1450&amp;" — "&amp;$B1450,'Unit details'!$H$2483:$H$2532,"Future")</x:f>
        <x:v>0</x:v>
      </x:c>
      <x:c r="K1450" s="14" t="n">
        <x:f>COUNTIFS('Unit details'!$B$2483:$B$2532,$A1450,'Unit details'!$V$2483:$V$2532,$A1450&amp;" — "&amp;$B1450,'Unit details'!$H$2483:$H$2532,"Uncertain")</x:f>
        <x:v>0</x:v>
      </x:c>
      <x:c r="L1450" s="15" t="str">
        <x:v>Identified from marketing. Estate inventory is a minimum of evidenced named areas, not a council stock census.</x:v>
      </x:c>
      <x:c r="M1450" s="15" t="str">
        <x:v>https://www.rightmove.co.uk/properties/758389676801888#/?channel=COM_LET</x:v>
      </x:c>
      <x:c r="N1450" s="15" t="str"/>
    </x:row>
    <x:row r="1451" ht="42" customHeight="1">
      <x:c r="A1451" s="15" t="str">
        <x:v>Milton Keynes</x:v>
      </x:c>
      <x:c r="B1451" s="15" t="str">
        <x:v>Interchange Business Park</x:v>
      </x:c>
      <x:c r="C1451" s="15" t="str">
        <x:v>Newport Pagnell</x:v>
      </x:c>
      <x:c r="D1451" s="14" t="n">
        <x:v>15250</x:v>
      </x:c>
      <x:c r="E1451" s="30" t="str">
        <x:v>Nearby</x:v>
      </x:c>
      <x:c r="F1451" s="30" t="str">
        <x:v>Estate / grouped industrial area</x:v>
      </x:c>
      <x:c r="G1451" s="14" t="n">
        <x:f>COUNTIFS('Unit details'!$B$2484:$B$2484,$A1451,'Unit details'!$V$2484:$V$2484,$A1451&amp;" — "&amp;$B1451,'Unit details'!$H$2484:$H$2484,"Current",'Unit details'!$E$2484:$E$2484,"Town")</x:f>
        <x:v>0</x:v>
      </x:c>
      <x:c r="H1451" s="14" t="n">
        <x:f>COUNTIFS('Unit details'!$B$2484:$B$2484,$A1451,'Unit details'!$V$2484:$V$2484,$A1451&amp;" — "&amp;$B1451,'Unit details'!$H$2484:$H$2484,"Current",'Unit details'!$E$2484:$E$2484,"Nearby")</x:f>
        <x:v>1</x:v>
      </x:c>
      <x:c r="I1451" s="14" t="n">
        <x:f>COUNTIFS('Unit details'!$B$2484:$B$2484,$A1451,'Unit details'!$V$2484:$V$2484,$A1451&amp;" — "&amp;$B1451,'Unit details'!$H$2484:$H$2484,"Current")</x:f>
        <x:v>1</x:v>
      </x:c>
      <x:c r="J1451" s="14" t="n">
        <x:f>SUMIFS('Unit details'!$Y$2484:$Y$2484,'Unit details'!$B$2484:$B$2484,$A1451,'Unit details'!$V$2484:$V$2484,$A1451&amp;" — "&amp;$B1451,'Unit details'!$H$2484:$H$2484,"Future")</x:f>
        <x:v>0</x:v>
      </x:c>
      <x:c r="K1451" s="14" t="n">
        <x:f>COUNTIFS('Unit details'!$B$2484:$B$2484,$A1451,'Unit details'!$V$2484:$V$2484,$A1451&amp;" — "&amp;$B1451,'Unit details'!$H$2484:$H$2484,"Uncertain")</x:f>
        <x:v>0</x:v>
      </x:c>
      <x:c r="L1451" s="15" t="str">
        <x:v>Minimum evidenced estate inventory from reviewed current listings; nested sub-estates reconciled; not an exhaustive land-use census.</x:v>
      </x:c>
      <x:c r="M1451" s="15" t="str">
        <x:v>https://www.zoopla.co.uk/to-rent/commercial/details/74002231/</x:v>
      </x:c>
      <x:c r="N1451" s="15" t="str">
        <x:v>https://www.rightmove.co.uk/properties/773398238786032#/?channel=COM_LET</x:v>
      </x:c>
    </x:row>
    <x:row r="1452" ht="49" customHeight="1">
      <x:c r="A1452" s="15" t="str">
        <x:v>Milton Keynes</x:v>
      </x:c>
      <x:c r="B1452" s="15" t="str">
        <x:v>Blakelands / Tongwell</x:v>
      </x:c>
      <x:c r="C1452" s="15" t="str">
        <x:v>Milton Keynes</x:v>
      </x:c>
      <x:c r="D1452" s="14" t="n">
        <x:v>197340</x:v>
      </x:c>
      <x:c r="E1452" s="30" t="str">
        <x:v>Town</x:v>
      </x:c>
      <x:c r="F1452" s="30" t="str">
        <x:v>Estate / grouped industrial area</x:v>
      </x:c>
      <x:c r="G1452" s="14" t="n">
        <x:f>COUNTIFS('Unit details'!$B$2485:$B$2491,$A1452,'Unit details'!$V$2485:$V$2491,$A1452&amp;" — "&amp;$B1452,'Unit details'!$H$2485:$H$2491,"Current",'Unit details'!$E$2485:$E$2491,"Town")</x:f>
        <x:v>7</x:v>
      </x:c>
      <x:c r="H1452" s="14" t="n">
        <x:f>COUNTIFS('Unit details'!$B$2485:$B$2491,$A1452,'Unit details'!$V$2485:$V$2491,$A1452&amp;" — "&amp;$B1452,'Unit details'!$H$2485:$H$2491,"Current",'Unit details'!$E$2485:$E$2491,"Nearby")</x:f>
        <x:v>0</x:v>
      </x:c>
      <x:c r="I1452" s="14" t="n">
        <x:f>COUNTIFS('Unit details'!$B$2485:$B$2491,$A1452,'Unit details'!$V$2485:$V$2491,$A1452&amp;" — "&amp;$B1452,'Unit details'!$H$2485:$H$2491,"Current")</x:f>
        <x:v>7</x:v>
      </x:c>
      <x:c r="J1452" s="14" t="n">
        <x:f>SUMIFS('Unit details'!$Y$2485:$Y$2491,'Unit details'!$B$2485:$B$2491,$A1452,'Unit details'!$V$2485:$V$2491,$A1452&amp;" — "&amp;$B1452,'Unit details'!$H$2485:$H$2491,"Future")</x:f>
        <x:v>0</x:v>
      </x:c>
      <x:c r="K1452" s="14" t="n">
        <x:f>COUNTIFS('Unit details'!$B$2485:$B$2491,$A1452,'Unit details'!$V$2485:$V$2491,$A1452&amp;" — "&amp;$B1452,'Unit details'!$H$2485:$H$2491,"Uncertain")</x:f>
        <x:v>0</x:v>
      </x:c>
      <x:c r="L1452" s="15" t="str">
        <x:v>Minimum evidenced estate inventory from reviewed current listings; nested sub-estates reconciled; not an exhaustive land-use census. Further unit-specific sources are in Unit details.</x:v>
      </x:c>
      <x:c r="M1452" s="15" t="str">
        <x:v>https://www.zoopla.co.uk/to-rent/commercial/details/74445532/</x:v>
      </x:c>
      <x:c r="N1452" s="15" t="str">
        <x:v>https://www.rightmove.co.uk/properties/778690925965728#/?channel=COM_LET
https://www.zoopla.co.uk/to-rent/commercial/details/74244814/</x:v>
      </x:c>
    </x:row>
    <x:row r="1453" ht="42" customHeight="1">
      <x:c r="A1453" s="15" t="str">
        <x:v>Milton Keynes</x:v>
      </x:c>
      <x:c r="B1453" s="15" t="str">
        <x:v>Bradville Industrial Estate</x:v>
      </x:c>
      <x:c r="C1453" s="15" t="str">
        <x:v>Milton Keynes</x:v>
      </x:c>
      <x:c r="D1453" s="14" t="n">
        <x:v>197340</x:v>
      </x:c>
      <x:c r="E1453" s="30" t="str">
        <x:v>Town</x:v>
      </x:c>
      <x:c r="F1453" s="30" t="str">
        <x:v>Estate / grouped industrial area</x:v>
      </x:c>
      <x:c r="G1453" s="14" t="n">
        <x:f>COUNTIFS('Unit details'!$B$2492:$B$2492,$A1453,'Unit details'!$V$2492:$V$2492,$A1453&amp;" — "&amp;$B1453,'Unit details'!$H$2492:$H$2492,"Current",'Unit details'!$E$2492:$E$2492,"Town")</x:f>
        <x:v>1</x:v>
      </x:c>
      <x:c r="H1453" s="14" t="n">
        <x:f>COUNTIFS('Unit details'!$B$2492:$B$2492,$A1453,'Unit details'!$V$2492:$V$2492,$A1453&amp;" — "&amp;$B1453,'Unit details'!$H$2492:$H$2492,"Current",'Unit details'!$E$2492:$E$2492,"Nearby")</x:f>
        <x:v>0</x:v>
      </x:c>
      <x:c r="I1453" s="14" t="n">
        <x:f>COUNTIFS('Unit details'!$B$2492:$B$2492,$A1453,'Unit details'!$V$2492:$V$2492,$A1453&amp;" — "&amp;$B1453,'Unit details'!$H$2492:$H$2492,"Current")</x:f>
        <x:v>1</x:v>
      </x:c>
      <x:c r="J1453" s="14" t="n">
        <x:f>SUMIFS('Unit details'!$Y$2492:$Y$2492,'Unit details'!$B$2492:$B$2492,$A1453,'Unit details'!$V$2492:$V$2492,$A1453&amp;" — "&amp;$B1453,'Unit details'!$H$2492:$H$2492,"Future")</x:f>
        <x:v>0</x:v>
      </x:c>
      <x:c r="K1453" s="14" t="n">
        <x:f>COUNTIFS('Unit details'!$B$2492:$B$2492,$A1453,'Unit details'!$V$2492:$V$2492,$A1453&amp;" — "&amp;$B1453,'Unit details'!$H$2492:$H$2492,"Uncertain")</x:f>
        <x:v>0</x:v>
      </x:c>
      <x:c r="L1453" s="15" t="str">
        <x:v>Minimum evidenced estate inventory from reviewed current listings; nested sub-estates reconciled; not an exhaustive land-use census.</x:v>
      </x:c>
      <x:c r="M1453" s="15" t="str">
        <x:v>https://www.zoopla.co.uk/to-rent/commercial/details/70701648/</x:v>
      </x:c>
      <x:c r="N1453" s="15" t="str">
        <x:v>https://www.rightmove.co.uk/properties/760757093045216#/?channel=COM_LET</x:v>
      </x:c>
    </x:row>
    <x:row r="1454" ht="42" customHeight="1">
      <x:c r="A1454" s="15" t="str">
        <x:v>Milton Keynes</x:v>
      </x:c>
      <x:c r="B1454" s="15" t="str">
        <x:v>Bradwell Abbey</x:v>
      </x:c>
      <x:c r="C1454" s="15" t="str">
        <x:v>Milton Keynes</x:v>
      </x:c>
      <x:c r="D1454" s="14" t="n">
        <x:v>197340</x:v>
      </x:c>
      <x:c r="E1454" s="30" t="str">
        <x:v>Town</x:v>
      </x:c>
      <x:c r="F1454" s="30" t="str">
        <x:v>Estate / grouped industrial area</x:v>
      </x:c>
      <x:c r="G1454" s="14" t="n">
        <x:f>COUNTIFS('Unit details'!$B$2493:$B$2500,$A1454,'Unit details'!$V$2493:$V$2500,$A1454&amp;" — "&amp;$B1454,'Unit details'!$H$2493:$H$2500,"Current",'Unit details'!$E$2493:$E$2500,"Town")</x:f>
        <x:v>8</x:v>
      </x:c>
      <x:c r="H1454" s="14" t="n">
        <x:f>COUNTIFS('Unit details'!$B$2493:$B$2500,$A1454,'Unit details'!$V$2493:$V$2500,$A1454&amp;" — "&amp;$B1454,'Unit details'!$H$2493:$H$2500,"Current",'Unit details'!$E$2493:$E$2500,"Nearby")</x:f>
        <x:v>0</x:v>
      </x:c>
      <x:c r="I1454" s="14" t="n">
        <x:f>COUNTIFS('Unit details'!$B$2493:$B$2500,$A1454,'Unit details'!$V$2493:$V$2500,$A1454&amp;" — "&amp;$B1454,'Unit details'!$H$2493:$H$2500,"Current")</x:f>
        <x:v>8</x:v>
      </x:c>
      <x:c r="J1454" s="14" t="n">
        <x:f>SUMIFS('Unit details'!$Y$2493:$Y$2500,'Unit details'!$B$2493:$B$2500,$A1454,'Unit details'!$V$2493:$V$2500,$A1454&amp;" — "&amp;$B1454,'Unit details'!$H$2493:$H$2500,"Future")</x:f>
        <x:v>0</x:v>
      </x:c>
      <x:c r="K1454" s="14" t="n">
        <x:f>COUNTIFS('Unit details'!$B$2493:$B$2500,$A1454,'Unit details'!$V$2493:$V$2500,$A1454&amp;" — "&amp;$B1454,'Unit details'!$H$2493:$H$2500,"Uncertain")</x:f>
        <x:v>0</x:v>
      </x:c>
      <x:c r="L1454" s="15" t="str">
        <x:v>Minimum evidenced estate inventory from reviewed current listings; nested sub-estates reconciled; not an exhaustive land-use census. Further unit-specific sources are in Unit details.</x:v>
      </x:c>
      <x:c r="M1454" s="15" t="str">
        <x:v>https://www.zoopla.co.uk/to-rent/commercial/details/74572193/</x:v>
      </x:c>
      <x:c r="N1454" s="15" t="str">
        <x:v>https://www.zoopla.co.uk/to-rent/commercial/details/74568953/
https://www.zoopla.co.uk/to-rent/commercial/details/73767369/</x:v>
      </x:c>
    </x:row>
    <x:row r="1455" ht="49" customHeight="1">
      <x:c r="A1455" s="15" t="str">
        <x:v>Milton Keynes</x:v>
      </x:c>
      <x:c r="B1455" s="15" t="str">
        <x:v>Crownhill Industrial Area</x:v>
      </x:c>
      <x:c r="C1455" s="15" t="str">
        <x:v>Milton Keynes</x:v>
      </x:c>
      <x:c r="D1455" s="14" t="n">
        <x:v>197340</x:v>
      </x:c>
      <x:c r="E1455" s="30" t="str">
        <x:v>Town</x:v>
      </x:c>
      <x:c r="F1455" s="30" t="str">
        <x:v>Estate / grouped industrial area</x:v>
      </x:c>
      <x:c r="G1455" s="14" t="n">
        <x:f>COUNTIFS('Unit details'!$B$2501:$B$2503,$A1455,'Unit details'!$V$2501:$V$2503,$A1455&amp;" — "&amp;$B1455,'Unit details'!$H$2501:$H$2503,"Current",'Unit details'!$E$2501:$E$2503,"Town")</x:f>
        <x:v>3</x:v>
      </x:c>
      <x:c r="H1455" s="14" t="n">
        <x:f>COUNTIFS('Unit details'!$B$2501:$B$2503,$A1455,'Unit details'!$V$2501:$V$2503,$A1455&amp;" — "&amp;$B1455,'Unit details'!$H$2501:$H$2503,"Current",'Unit details'!$E$2501:$E$2503,"Nearby")</x:f>
        <x:v>0</x:v>
      </x:c>
      <x:c r="I1455" s="14" t="n">
        <x:f>COUNTIFS('Unit details'!$B$2501:$B$2503,$A1455,'Unit details'!$V$2501:$V$2503,$A1455&amp;" — "&amp;$B1455,'Unit details'!$H$2501:$H$2503,"Current")</x:f>
        <x:v>3</x:v>
      </x:c>
      <x:c r="J1455" s="14" t="n">
        <x:f>SUMIFS('Unit details'!$Y$2501:$Y$2503,'Unit details'!$B$2501:$B$2503,$A1455,'Unit details'!$V$2501:$V$2503,$A1455&amp;" — "&amp;$B1455,'Unit details'!$H$2501:$H$2503,"Future")</x:f>
        <x:v>0</x:v>
      </x:c>
      <x:c r="K1455" s="14" t="n">
        <x:f>COUNTIFS('Unit details'!$B$2501:$B$2503,$A1455,'Unit details'!$V$2501:$V$2503,$A1455&amp;" — "&amp;$B1455,'Unit details'!$H$2501:$H$2503,"Uncertain")</x:f>
        <x:v>0</x:v>
      </x:c>
      <x:c r="L1455" s="15" t="str">
        <x:v>Minimum evidenced estate inventory from reviewed current listings; nested sub-estates reconciled; not an exhaustive land-use census. Further unit-specific sources are in Unit details.</x:v>
      </x:c>
      <x:c r="M1455" s="15" t="str">
        <x:v>https://www.zoopla.co.uk/to-rent/commercial/details/74514814/</x:v>
      </x:c>
      <x:c r="N1455" s="15" t="str">
        <x:v>https://www.rightmove.co.uk/properties/783605190844144#/?channel=COM_LET
https://www.zoopla.co.uk/to-rent/commercial/details/65004900/</x:v>
      </x:c>
    </x:row>
    <x:row r="1456" ht="42" customHeight="1">
      <x:c r="A1456" s="15" t="str">
        <x:v>Milton Keynes</x:v>
      </x:c>
      <x:c r="B1456" s="15" t="str">
        <x:v>Deltic Trade Park</x:v>
      </x:c>
      <x:c r="C1456" s="15" t="str">
        <x:v>Milton Keynes</x:v>
      </x:c>
      <x:c r="D1456" s="14" t="n">
        <x:v>197340</x:v>
      </x:c>
      <x:c r="E1456" s="30" t="str">
        <x:v>Town</x:v>
      </x:c>
      <x:c r="F1456" s="30" t="str">
        <x:v>Estate / grouped industrial area</x:v>
      </x:c>
      <x:c r="G1456" s="14" t="n">
        <x:f>COUNTIFS('Unit details'!$B$2504:$B$2504,$A1456,'Unit details'!$V$2504:$V$2504,$A1456&amp;" — "&amp;$B1456,'Unit details'!$H$2504:$H$2504,"Current",'Unit details'!$E$2504:$E$2504,"Town")</x:f>
        <x:v>1</x:v>
      </x:c>
      <x:c r="H1456" s="14" t="n">
        <x:f>COUNTIFS('Unit details'!$B$2504:$B$2504,$A1456,'Unit details'!$V$2504:$V$2504,$A1456&amp;" — "&amp;$B1456,'Unit details'!$H$2504:$H$2504,"Current",'Unit details'!$E$2504:$E$2504,"Nearby")</x:f>
        <x:v>0</x:v>
      </x:c>
      <x:c r="I1456" s="14" t="n">
        <x:f>COUNTIFS('Unit details'!$B$2504:$B$2504,$A1456,'Unit details'!$V$2504:$V$2504,$A1456&amp;" — "&amp;$B1456,'Unit details'!$H$2504:$H$2504,"Current")</x:f>
        <x:v>1</x:v>
      </x:c>
      <x:c r="J1456" s="14" t="n">
        <x:f>SUMIFS('Unit details'!$Y$2504:$Y$2504,'Unit details'!$B$2504:$B$2504,$A1456,'Unit details'!$V$2504:$V$2504,$A1456&amp;" — "&amp;$B1456,'Unit details'!$H$2504:$H$2504,"Future")</x:f>
        <x:v>0</x:v>
      </x:c>
      <x:c r="K1456" s="14" t="n">
        <x:f>COUNTIFS('Unit details'!$B$2504:$B$2504,$A1456,'Unit details'!$V$2504:$V$2504,$A1456&amp;" — "&amp;$B1456,'Unit details'!$H$2504:$H$2504,"Uncertain")</x:f>
        <x:v>0</x:v>
      </x:c>
      <x:c r="L1456" s="15" t="str">
        <x:v>Minimum evidenced estate inventory from reviewed current listings; nested sub-estates reconciled; not an exhaustive land-use census.</x:v>
      </x:c>
      <x:c r="M1456" s="15" t="str">
        <x:v>https://www.rightmove.co.uk/properties/773354504781056#/?channel=COM_LET</x:v>
      </x:c>
      <x:c r="N1456" s="15" t="str"/>
    </x:row>
    <x:row r="1457" ht="49" customHeight="1">
      <x:c r="A1457" s="15" t="str">
        <x:v>Milton Keynes</x:v>
      </x:c>
      <x:c r="B1457" s="15" t="str">
        <x:v>Kiln Farm</x:v>
      </x:c>
      <x:c r="C1457" s="15" t="str">
        <x:v>Milton Keynes</x:v>
      </x:c>
      <x:c r="D1457" s="14" t="n">
        <x:v>197340</x:v>
      </x:c>
      <x:c r="E1457" s="30" t="str">
        <x:v>Town</x:v>
      </x:c>
      <x:c r="F1457" s="30" t="str">
        <x:v>Estate / grouped industrial area</x:v>
      </x:c>
      <x:c r="G1457" s="14" t="n">
        <x:f>COUNTIFS('Unit details'!$B$2505:$B$2516,$A1457,'Unit details'!$V$2505:$V$2516,$A1457&amp;" — "&amp;$B1457,'Unit details'!$H$2505:$H$2516,"Current",'Unit details'!$E$2505:$E$2516,"Town")</x:f>
        <x:v>12</x:v>
      </x:c>
      <x:c r="H1457" s="14" t="n">
        <x:f>COUNTIFS('Unit details'!$B$2505:$B$2516,$A1457,'Unit details'!$V$2505:$V$2516,$A1457&amp;" — "&amp;$B1457,'Unit details'!$H$2505:$H$2516,"Current",'Unit details'!$E$2505:$E$2516,"Nearby")</x:f>
        <x:v>0</x:v>
      </x:c>
      <x:c r="I1457" s="14" t="n">
        <x:f>COUNTIFS('Unit details'!$B$2505:$B$2516,$A1457,'Unit details'!$V$2505:$V$2516,$A1457&amp;" — "&amp;$B1457,'Unit details'!$H$2505:$H$2516,"Current")</x:f>
        <x:v>12</x:v>
      </x:c>
      <x:c r="J1457" s="14" t="n">
        <x:f>SUMIFS('Unit details'!$Y$2505:$Y$2516,'Unit details'!$B$2505:$B$2516,$A1457,'Unit details'!$V$2505:$V$2516,$A1457&amp;" — "&amp;$B1457,'Unit details'!$H$2505:$H$2516,"Future")</x:f>
        <x:v>0</x:v>
      </x:c>
      <x:c r="K1457" s="14" t="n">
        <x:f>COUNTIFS('Unit details'!$B$2505:$B$2516,$A1457,'Unit details'!$V$2505:$V$2516,$A1457&amp;" — "&amp;$B1457,'Unit details'!$H$2505:$H$2516,"Uncertain")</x:f>
        <x:v>0</x:v>
      </x:c>
      <x:c r="L1457" s="15" t="str">
        <x:v>Minimum evidenced estate inventory from reviewed current listings; nested sub-estates reconciled; not an exhaustive land-use census. Further unit-specific sources are in Unit details.</x:v>
      </x:c>
      <x:c r="M1457" s="15" t="str">
        <x:v>https://www.zoopla.co.uk/to-rent/commercial/details/68826921/</x:v>
      </x:c>
      <x:c r="N1457" s="15" t="str">
        <x:v>https://www.rightmove.co.uk/properties/760714715972528#/?channel=COM_LET
https://www.zoopla.co.uk/to-rent/commercial/details/74121320/</x:v>
      </x:c>
    </x:row>
    <x:row r="1458" ht="49" customHeight="1">
      <x:c r="A1458" s="15" t="str">
        <x:v>Milton Keynes</x:v>
      </x:c>
      <x:c r="B1458" s="15" t="str">
        <x:v>Stacey Bushes</x:v>
      </x:c>
      <x:c r="C1458" s="15" t="str">
        <x:v>Milton Keynes</x:v>
      </x:c>
      <x:c r="D1458" s="14" t="n">
        <x:v>197340</x:v>
      </x:c>
      <x:c r="E1458" s="30" t="str">
        <x:v>Town</x:v>
      </x:c>
      <x:c r="F1458" s="30" t="str">
        <x:v>Estate / grouped industrial area</x:v>
      </x:c>
      <x:c r="G1458" s="14" t="n">
        <x:f>COUNTIFS('Unit details'!$B$2517:$B$2524,$A1458,'Unit details'!$V$2517:$V$2524,$A1458&amp;" — "&amp;$B1458,'Unit details'!$H$2517:$H$2524,"Current",'Unit details'!$E$2517:$E$2524,"Town")</x:f>
        <x:v>8</x:v>
      </x:c>
      <x:c r="H1458" s="14" t="n">
        <x:f>COUNTIFS('Unit details'!$B$2517:$B$2524,$A1458,'Unit details'!$V$2517:$V$2524,$A1458&amp;" — "&amp;$B1458,'Unit details'!$H$2517:$H$2524,"Current",'Unit details'!$E$2517:$E$2524,"Nearby")</x:f>
        <x:v>0</x:v>
      </x:c>
      <x:c r="I1458" s="14" t="n">
        <x:f>COUNTIFS('Unit details'!$B$2517:$B$2524,$A1458,'Unit details'!$V$2517:$V$2524,$A1458&amp;" — "&amp;$B1458,'Unit details'!$H$2517:$H$2524,"Current")</x:f>
        <x:v>8</x:v>
      </x:c>
      <x:c r="J1458" s="14" t="n">
        <x:f>SUMIFS('Unit details'!$Y$2517:$Y$2524,'Unit details'!$B$2517:$B$2524,$A1458,'Unit details'!$V$2517:$V$2524,$A1458&amp;" — "&amp;$B1458,'Unit details'!$H$2517:$H$2524,"Future")</x:f>
        <x:v>0</x:v>
      </x:c>
      <x:c r="K1458" s="14" t="n">
        <x:f>COUNTIFS('Unit details'!$B$2517:$B$2524,$A1458,'Unit details'!$V$2517:$V$2524,$A1458&amp;" — "&amp;$B1458,'Unit details'!$H$2517:$H$2524,"Uncertain")</x:f>
        <x:v>0</x:v>
      </x:c>
      <x:c r="L1458" s="15" t="str">
        <x:v>Minimum evidenced estate inventory from reviewed current listings; nested sub-estates reconciled; not an exhaustive land-use census. Further unit-specific sources are in Unit details.</x:v>
      </x:c>
      <x:c r="M1458" s="15" t="str">
        <x:v>https://www.zoopla.co.uk/to-rent/commercial/details/73876169/</x:v>
      </x:c>
      <x:c r="N1458" s="15" t="str">
        <x:v>https://www.rightmove.co.uk/properties/773398330946513#/?channel=COM_LET
https://www.zoopla.co.uk/to-rent/commercial/details/73862793/</x:v>
      </x:c>
    </x:row>
    <x:row r="1459" ht="49" customHeight="1">
      <x:c r="A1459" s="15" t="str">
        <x:v>Milton Keynes</x:v>
      </x:c>
      <x:c r="B1459" s="15" t="str">
        <x:v>Wolverton Industrial Area</x:v>
      </x:c>
      <x:c r="C1459" s="15" t="str">
        <x:v>Milton Keynes</x:v>
      </x:c>
      <x:c r="D1459" s="14" t="n">
        <x:v>197340</x:v>
      </x:c>
      <x:c r="E1459" s="30" t="str">
        <x:v>Town</x:v>
      </x:c>
      <x:c r="F1459" s="30" t="str">
        <x:v>Estate / grouped industrial area</x:v>
      </x:c>
      <x:c r="G1459" s="14" t="n">
        <x:f>COUNTIFS('Unit details'!$B$2533:$B$2539,$A1459,'Unit details'!$V$2533:$V$2539,$A1459&amp;" — "&amp;$B1459,'Unit details'!$H$2533:$H$2539,"Current",'Unit details'!$E$2533:$E$2539,"Town")</x:f>
        <x:v>7</x:v>
      </x:c>
      <x:c r="H1459" s="14" t="n">
        <x:f>COUNTIFS('Unit details'!$B$2533:$B$2539,$A1459,'Unit details'!$V$2533:$V$2539,$A1459&amp;" — "&amp;$B1459,'Unit details'!$H$2533:$H$2539,"Current",'Unit details'!$E$2533:$E$2539,"Nearby")</x:f>
        <x:v>0</x:v>
      </x:c>
      <x:c r="I1459" s="14" t="n">
        <x:f>COUNTIFS('Unit details'!$B$2533:$B$2539,$A1459,'Unit details'!$V$2533:$V$2539,$A1459&amp;" — "&amp;$B1459,'Unit details'!$H$2533:$H$2539,"Current")</x:f>
        <x:v>7</x:v>
      </x:c>
      <x:c r="J1459" s="14" t="n">
        <x:f>SUMIFS('Unit details'!$Y$2533:$Y$2539,'Unit details'!$B$2533:$B$2539,$A1459,'Unit details'!$V$2533:$V$2539,$A1459&amp;" — "&amp;$B1459,'Unit details'!$H$2533:$H$2539,"Future")</x:f>
        <x:v>0</x:v>
      </x:c>
      <x:c r="K1459" s="14" t="n">
        <x:f>COUNTIFS('Unit details'!$B$2533:$B$2539,$A1459,'Unit details'!$V$2533:$V$2539,$A1459&amp;" — "&amp;$B1459,'Unit details'!$H$2533:$H$2539,"Uncertain")</x:f>
        <x:v>0</x:v>
      </x:c>
      <x:c r="L1459" s="15" t="str">
        <x:v>Minimum evidenced estate inventory from reviewed current listings; nested sub-estates reconciled; not an exhaustive land-use census. Further unit-specific sources are in Unit details.</x:v>
      </x:c>
      <x:c r="M1459" s="15" t="str">
        <x:v>https://www.zoopla.co.uk/to-rent/commercial/details/73880687/</x:v>
      </x:c>
      <x:c r="N1459" s="15" t="str">
        <x:v>https://www.rightmove.co.uk/properties/773398226091137#/?channel=COM_LET
https://www.zoopla.co.uk/to-rent/commercial/details/72989758/</x:v>
      </x:c>
    </x:row>
    <x:row r="1460" ht="62" customHeight="1">
      <x:c r="A1460" s="15" t="str">
        <x:v>Milton Keynes</x:v>
      </x:c>
      <x:c r="B1460" s="15" t="str">
        <x:v>Wymbush Industrial Area</x:v>
      </x:c>
      <x:c r="C1460" s="15" t="str">
        <x:v>Milton Keynes</x:v>
      </x:c>
      <x:c r="D1460" s="14" t="n">
        <x:v>197340</x:v>
      </x:c>
      <x:c r="E1460" s="30" t="str">
        <x:v>Town</x:v>
      </x:c>
      <x:c r="F1460" s="30" t="str">
        <x:v>Estate / grouped industrial area</x:v>
      </x:c>
      <x:c r="G1460" s="14" t="n">
        <x:f>COUNTIFS('Unit details'!$B$2540:$B$2543,$A1460,'Unit details'!$V$2540:$V$2543,$A1460&amp;" — "&amp;$B1460,'Unit details'!$H$2540:$H$2543,"Current",'Unit details'!$E$2540:$E$2543,"Town")</x:f>
        <x:v>2</x:v>
      </x:c>
      <x:c r="H1460" s="14" t="n">
        <x:f>COUNTIFS('Unit details'!$B$2540:$B$2543,$A1460,'Unit details'!$V$2540:$V$2543,$A1460&amp;" — "&amp;$B1460,'Unit details'!$H$2540:$H$2543,"Current",'Unit details'!$E$2540:$E$2543,"Nearby")</x:f>
        <x:v>0</x:v>
      </x:c>
      <x:c r="I1460" s="14" t="n">
        <x:f>COUNTIFS('Unit details'!$B$2540:$B$2543,$A1460,'Unit details'!$V$2540:$V$2543,$A1460&amp;" — "&amp;$B1460,'Unit details'!$H$2540:$H$2543,"Current")</x:f>
        <x:v>2</x:v>
      </x:c>
      <x:c r="J1460" s="14" t="n">
        <x:f>SUMIFS('Unit details'!$Y$2540:$Y$2543,'Unit details'!$B$2540:$B$2543,$A1460,'Unit details'!$V$2540:$V$2543,$A1460&amp;" — "&amp;$B1460,'Unit details'!$H$2540:$H$2543,"Future")</x:f>
        <x:v>0</x:v>
      </x:c>
      <x:c r="K1460" s="14" t="n">
        <x:f>COUNTIFS('Unit details'!$B$2540:$B$2543,$A1460,'Unit details'!$V$2540:$V$2543,$A1460&amp;" — "&amp;$B1460,'Unit details'!$H$2540:$H$2543,"Uncertain")</x:f>
        <x:v>2</x:v>
      </x:c>
      <x:c r="L1460" s="15" t="str">
        <x:v>Minimum evidenced estate inventory from reviewed current listings; nested sub-estates reconciled; not an exhaustive land-use census. Further unit-specific sources are in Unit details.</x:v>
      </x:c>
      <x:c r="M1460" s="15" t="str">
        <x:v>https://www.rightmove.co.uk/properties/773353856660497#/?channel=COM_LET</x:v>
      </x:c>
      <x:c r="N1460" s="15" t="str">
        <x:v>https://www.rightmove.co.uk/properties/773355628670992#/?channel=COM_LET
https://www.rightmove.co.uk/properties/773355611962928#/?channel=COM_LET</x:v>
      </x:c>
    </x:row>
    <x:row r="1461" ht="49" customHeight="1">
      <x:c r="A1461" s="15" t="str">
        <x:v>Swindon</x:v>
      </x:c>
      <x:c r="B1461" s="15" t="str">
        <x:v>Blackworth Industrial Estate</x:v>
      </x:c>
      <x:c r="C1461" s="15" t="str">
        <x:v>Highworth</x:v>
      </x:c>
      <x:c r="D1461" s="14" t="n">
        <x:v>7930</x:v>
      </x:c>
      <x:c r="E1461" s="30" t="str">
        <x:v>Context</x:v>
      </x:c>
      <x:c r="F1461" s="30" t="str">
        <x:v>Estate / grouped industrial area</x:v>
      </x:c>
      <x:c r="G1461" s="14" t="n">
        <x:f>COUNTIFS('Unit details'!$B$2544:$B$2546,$A1461,'Unit details'!$V$2544:$V$2546,$A1461&amp;" — "&amp;$B1461,'Unit details'!$H$2544:$H$2546,"Current",'Unit details'!$E$2544:$E$2546,"Town")</x:f>
        <x:v>0</x:v>
      </x:c>
      <x:c r="H1461" s="14" t="n">
        <x:f>COUNTIFS('Unit details'!$B$2544:$B$2546,$A1461,'Unit details'!$V$2544:$V$2546,$A1461&amp;" — "&amp;$B1461,'Unit details'!$H$2544:$H$2546,"Current",'Unit details'!$E$2544:$E$2546,"Nearby")</x:f>
        <x:v>0</x:v>
      </x:c>
      <x:c r="I1461" s="14" t="n">
        <x:f>COUNTIFS('Unit details'!$B$2544:$B$2546,$A1461,'Unit details'!$V$2544:$V$2546,$A1461&amp;" — "&amp;$B1461,'Unit details'!$H$2544:$H$2546,"Current")</x:f>
        <x:v>3</x:v>
      </x:c>
      <x:c r="J1461" s="14" t="n">
        <x:f>SUMIFS('Unit details'!$Y$2544:$Y$2546,'Unit details'!$B$2544:$B$2546,$A1461,'Unit details'!$V$2544:$V$2546,$A1461&amp;" — "&amp;$B1461,'Unit details'!$H$2544:$H$2546,"Future")</x:f>
        <x:v>0</x:v>
      </x:c>
      <x:c r="K1461" s="14" t="n">
        <x:f>COUNTIFS('Unit details'!$B$2544:$B$2546,$A1461,'Unit details'!$V$2544:$V$2546,$A1461&amp;" — "&amp;$B1461,'Unit details'!$H$2544:$H$2546,"Uncertain")</x:f>
        <x:v>0</x:v>
      </x:c>
      <x:c r="L1461" s="15" t="str">
        <x:v>Minimum evidenced estate inventory from reviewed current listings; nested sub-estates reconciled; not an exhaustive land-use census. Further unit-specific sources are in Unit details.</x:v>
      </x:c>
      <x:c r="M1461" s="15" t="str">
        <x:v>https://www.zoopla.co.uk/to-rent/commercial/details/73620994/</x:v>
      </x:c>
      <x:c r="N1461" s="15" t="str">
        <x:v>https://search.loveday.uk.com/properties/380116-unit-23-blackworth-industrial-estate-highworth-nr-swindon
https://www.zoopla.co.uk/to-rent/commercial/details/73230054/</x:v>
      </x:c>
    </x:row>
    <x:row r="1462" ht="42" customHeight="1">
      <x:c r="A1462" s="15" t="str">
        <x:v>Swindon</x:v>
      </x:c>
      <x:c r="B1462" s="15" t="str">
        <x:v>Standalone / estate not stated</x:v>
      </x:c>
      <x:c r="C1462" s="15" t="str">
        <x:v>Shrivenham</x:v>
      </x:c>
      <x:c r="D1462" s="14"/>
      <x:c r="E1462" s="30" t="str">
        <x:v>Context</x:v>
      </x:c>
      <x:c r="F1462" s="30" t="str">
        <x:v>Standalone / other premises</x:v>
      </x:c>
      <x:c r="G1462" s="14" t="n">
        <x:f>COUNTIFS('Unit details'!$B$2547:$B$2604,$A1462,'Unit details'!$V$2547:$V$2604,$A1462&amp;" — "&amp;$B1462,'Unit details'!$H$2547:$H$2604,"Current",'Unit details'!$E$2547:$E$2604,"Town")</x:f>
        <x:v>12</x:v>
      </x:c>
      <x:c r="H1462" s="14" t="n">
        <x:f>COUNTIFS('Unit details'!$B$2547:$B$2604,$A1462,'Unit details'!$V$2547:$V$2604,$A1462&amp;" — "&amp;$B1462,'Unit details'!$H$2547:$H$2604,"Current",'Unit details'!$E$2547:$E$2604,"Nearby")</x:f>
        <x:v>0</x:v>
      </x:c>
      <x:c r="I1462" s="14" t="n">
        <x:f>COUNTIFS('Unit details'!$B$2547:$B$2604,$A1462,'Unit details'!$V$2547:$V$2604,$A1462&amp;" — "&amp;$B1462,'Unit details'!$H$2547:$H$2604,"Current")</x:f>
        <x:v>13</x:v>
      </x:c>
      <x:c r="J1462" s="14" t="n">
        <x:f>SUMIFS('Unit details'!$Y$2547:$Y$2604,'Unit details'!$B$2547:$B$2604,$A1462,'Unit details'!$V$2547:$V$2604,$A1462&amp;" — "&amp;$B1462,'Unit details'!$H$2547:$H$2604,"Future")</x:f>
        <x:v>0</x:v>
      </x:c>
      <x:c r="K1462" s="14" t="n">
        <x:f>COUNTIFS('Unit details'!$B$2547:$B$2604,$A1462,'Unit details'!$V$2547:$V$2604,$A1462&amp;" — "&amp;$B1462,'Unit details'!$H$2547:$H$2604,"Uncertain")</x:f>
        <x:v>2</x:v>
      </x:c>
      <x:c r="L1462" s="15" t="str">
        <x:v>Identified from marketing. Estate inventory is a minimum of evidenced named areas, not a council stock census.</x:v>
      </x:c>
      <x:c r="M1462" s="15" t="str">
        <x:v>https://www.zoopla.co.uk/to-rent/commercial/details/61896870/</x:v>
      </x:c>
      <x:c r="N1462" s="15" t="str">
        <x:v>https://search.loveday.uk.com/properties/101694-unit-14-county-park-shrivenham-road-swindon</x:v>
      </x:c>
    </x:row>
    <x:row r="1463" ht="49" customHeight="1">
      <x:c r="A1463" s="15" t="str">
        <x:v>Swindon</x:v>
      </x:c>
      <x:c r="B1463" s="15" t="str">
        <x:v>South Marston Park</x:v>
      </x:c>
      <x:c r="C1463" s="15" t="str">
        <x:v>South Marston</x:v>
      </x:c>
      <x:c r="D1463" s="14" t="n">
        <x:v>860</x:v>
      </x:c>
      <x:c r="E1463" s="30" t="str">
        <x:v>Nearby</x:v>
      </x:c>
      <x:c r="F1463" s="30" t="str">
        <x:v>Estate / grouped industrial area</x:v>
      </x:c>
      <x:c r="G1463" s="14" t="n">
        <x:f>COUNTIFS('Unit details'!$B$2548:$B$2552,$A1463,'Unit details'!$V$2548:$V$2552,$A1463&amp;" — "&amp;$B1463,'Unit details'!$H$2548:$H$2552,"Current",'Unit details'!$E$2548:$E$2552,"Town")</x:f>
        <x:v>0</x:v>
      </x:c>
      <x:c r="H1463" s="14" t="n">
        <x:f>COUNTIFS('Unit details'!$B$2548:$B$2552,$A1463,'Unit details'!$V$2548:$V$2552,$A1463&amp;" — "&amp;$B1463,'Unit details'!$H$2548:$H$2552,"Current",'Unit details'!$E$2548:$E$2552,"Nearby")</x:f>
        <x:v>3</x:v>
      </x:c>
      <x:c r="I1463" s="14" t="n">
        <x:f>COUNTIFS('Unit details'!$B$2548:$B$2552,$A1463,'Unit details'!$V$2548:$V$2552,$A1463&amp;" — "&amp;$B1463,'Unit details'!$H$2548:$H$2552,"Current")</x:f>
        <x:v>3</x:v>
      </x:c>
      <x:c r="J1463" s="14" t="n">
        <x:f>SUMIFS('Unit details'!$Y$2548:$Y$2552,'Unit details'!$B$2548:$B$2552,$A1463,'Unit details'!$V$2548:$V$2552,$A1463&amp;" — "&amp;$B1463,'Unit details'!$H$2548:$H$2552,"Future")</x:f>
        <x:v>1</x:v>
      </x:c>
      <x:c r="K1463" s="14" t="n">
        <x:f>COUNTIFS('Unit details'!$B$2548:$B$2552,$A1463,'Unit details'!$V$2548:$V$2552,$A1463&amp;" — "&amp;$B1463,'Unit details'!$H$2548:$H$2552,"Uncertain")</x:f>
        <x:v>1</x:v>
      </x:c>
      <x:c r="L1463" s="15" t="str">
        <x:v>Minimum evidenced estate inventory from reviewed current listings; nested sub-estates reconciled; not an exhaustive land-use census. Further unit-specific sources are in Unit details.</x:v>
      </x:c>
      <x:c r="M1463" s="15" t="str">
        <x:v>https://www.zoopla.co.uk/to-rent/commercial/details/74485833/</x:v>
      </x:c>
      <x:c r="N1463" s="15" t="str">
        <x:v>https://search.whitmarshlockhart.com/properties/66143-unit-7-woodside-south-marston-park-swindon
https://www.zoopla.co.uk/to-rent/commercial/details/71723824/</x:v>
      </x:c>
    </x:row>
    <x:row r="1464" ht="42" customHeight="1">
      <x:c r="A1464" s="15" t="str">
        <x:v>Swindon</x:v>
      </x:c>
      <x:c r="B1464" s="15" t="str">
        <x:v>The Old Dairy</x:v>
      </x:c>
      <x:c r="C1464" s="15" t="str">
        <x:v>Badbury</x:v>
      </x:c>
      <x:c r="D1464" s="14"/>
      <x:c r="E1464" s="30" t="str">
        <x:v>Nearby</x:v>
      </x:c>
      <x:c r="F1464" s="30" t="str">
        <x:v>Estate / grouped industrial area</x:v>
      </x:c>
      <x:c r="G1464" s="14" t="n">
        <x:f>COUNTIFS('Unit details'!$B$2553:$B$2554,$A1464,'Unit details'!$V$2553:$V$2554,$A1464&amp;" — "&amp;$B1464,'Unit details'!$H$2553:$H$2554,"Current",'Unit details'!$E$2553:$E$2554,"Town")</x:f>
        <x:v>0</x:v>
      </x:c>
      <x:c r="H1464" s="14" t="n">
        <x:f>COUNTIFS('Unit details'!$B$2553:$B$2554,$A1464,'Unit details'!$V$2553:$V$2554,$A1464&amp;" — "&amp;$B1464,'Unit details'!$H$2553:$H$2554,"Current",'Unit details'!$E$2553:$E$2554,"Nearby")</x:f>
        <x:v>2</x:v>
      </x:c>
      <x:c r="I1464" s="14" t="n">
        <x:f>COUNTIFS('Unit details'!$B$2553:$B$2554,$A1464,'Unit details'!$V$2553:$V$2554,$A1464&amp;" — "&amp;$B1464,'Unit details'!$H$2553:$H$2554,"Current")</x:f>
        <x:v>2</x:v>
      </x:c>
      <x:c r="J1464" s="14" t="n">
        <x:f>SUMIFS('Unit details'!$Y$2553:$Y$2554,'Unit details'!$B$2553:$B$2554,$A1464,'Unit details'!$V$2553:$V$2554,$A1464&amp;" — "&amp;$B1464,'Unit details'!$H$2553:$H$2554,"Future")</x:f>
        <x:v>0</x:v>
      </x:c>
      <x:c r="K1464" s="14" t="n">
        <x:f>COUNTIFS('Unit details'!$B$2553:$B$2554,$A1464,'Unit details'!$V$2553:$V$2554,$A1464&amp;" — "&amp;$B1464,'Unit details'!$H$2553:$H$2554,"Uncertain")</x:f>
        <x:v>0</x:v>
      </x:c>
      <x:c r="L1464" s="15" t="str">
        <x:v>Minimum evidenced estate inventory from reviewed current listings; nested sub-estates reconciled; not an exhaustive land-use census.</x:v>
      </x:c>
      <x:c r="M1464" s="15" t="str">
        <x:v>https://search.whitmarshlockhart.com/properties/349440-studios-1-2-the-old-dairy-badbury-swindon</x:v>
      </x:c>
      <x:c r="N1464" s="15" t="str"/>
    </x:row>
    <x:row r="1465" ht="49" customHeight="1">
      <x:c r="A1465" s="15" t="str">
        <x:v>Swindon</x:v>
      </x:c>
      <x:c r="B1465" s="15" t="str">
        <x:v>Cheney Manor Industrial Estate</x:v>
      </x:c>
      <x:c r="C1465" s="15" t="str">
        <x:v>Swindon</x:v>
      </x:c>
      <x:c r="D1465" s="14" t="n">
        <x:v>183680</x:v>
      </x:c>
      <x:c r="E1465" s="30" t="str">
        <x:v>Town</x:v>
      </x:c>
      <x:c r="F1465" s="30" t="str">
        <x:v>Estate / grouped industrial area</x:v>
      </x:c>
      <x:c r="G1465" s="14" t="n">
        <x:f>COUNTIFS('Unit details'!$B$2555:$B$2566,$A1465,'Unit details'!$V$2555:$V$2566,$A1465&amp;" — "&amp;$B1465,'Unit details'!$H$2555:$H$2566,"Current",'Unit details'!$E$2555:$E$2566,"Town")</x:f>
        <x:v>12</x:v>
      </x:c>
      <x:c r="H1465" s="14" t="n">
        <x:f>COUNTIFS('Unit details'!$B$2555:$B$2566,$A1465,'Unit details'!$V$2555:$V$2566,$A1465&amp;" — "&amp;$B1465,'Unit details'!$H$2555:$H$2566,"Current",'Unit details'!$E$2555:$E$2566,"Nearby")</x:f>
        <x:v>0</x:v>
      </x:c>
      <x:c r="I1465" s="14" t="n">
        <x:f>COUNTIFS('Unit details'!$B$2555:$B$2566,$A1465,'Unit details'!$V$2555:$V$2566,$A1465&amp;" — "&amp;$B1465,'Unit details'!$H$2555:$H$2566,"Current")</x:f>
        <x:v>12</x:v>
      </x:c>
      <x:c r="J1465" s="14" t="n">
        <x:f>SUMIFS('Unit details'!$Y$2555:$Y$2566,'Unit details'!$B$2555:$B$2566,$A1465,'Unit details'!$V$2555:$V$2566,$A1465&amp;" — "&amp;$B1465,'Unit details'!$H$2555:$H$2566,"Future")</x:f>
        <x:v>0</x:v>
      </x:c>
      <x:c r="K1465" s="14" t="n">
        <x:f>COUNTIFS('Unit details'!$B$2555:$B$2566,$A1465,'Unit details'!$V$2555:$V$2566,$A1465&amp;" — "&amp;$B1465,'Unit details'!$H$2555:$H$2566,"Uncertain")</x:f>
        <x:v>0</x:v>
      </x:c>
      <x:c r="L1465" s="15" t="str">
        <x:v>Minimum evidenced estate inventory from reviewed current listings; nested sub-estates reconciled; not an exhaustive land-use census. Further unit-specific sources are in Unit details.</x:v>
      </x:c>
      <x:c r="M1465" s="15" t="str">
        <x:v>https://www.zoopla.co.uk/to-rent/commercial/details/71058942/</x:v>
      </x:c>
      <x:c r="N1465" s="15" t="str">
        <x:v>https://search.loveday.uk.com/properties/293738-units-c-and-d-the-old-bakery-kiln-lane-swindon
https://www.zoopla.co.uk/to-rent/commercial/details/74191576/</x:v>
      </x:c>
    </x:row>
    <x:row r="1466" ht="42" customHeight="1">
      <x:c r="A1466" s="15" t="str">
        <x:v>Swindon</x:v>
      </x:c>
      <x:c r="B1466" s="15" t="str">
        <x:v>Drakes Meadow Trade Park</x:v>
      </x:c>
      <x:c r="C1466" s="15" t="str">
        <x:v>Swindon</x:v>
      </x:c>
      <x:c r="D1466" s="14" t="n">
        <x:v>183680</x:v>
      </x:c>
      <x:c r="E1466" s="30" t="str">
        <x:v>Town</x:v>
      </x:c>
      <x:c r="F1466" s="30" t="str">
        <x:v>Estate / grouped industrial area</x:v>
      </x:c>
      <x:c r="G1466" s="14" t="n">
        <x:f>COUNTIFS('Unit details'!$B$2567:$B$2567,$A1466,'Unit details'!$V$2567:$V$2567,$A1466&amp;" — "&amp;$B1466,'Unit details'!$H$2567:$H$2567,"Current",'Unit details'!$E$2567:$E$2567,"Town")</x:f>
        <x:v>1</x:v>
      </x:c>
      <x:c r="H1466" s="14" t="n">
        <x:f>COUNTIFS('Unit details'!$B$2567:$B$2567,$A1466,'Unit details'!$V$2567:$V$2567,$A1466&amp;" — "&amp;$B1466,'Unit details'!$H$2567:$H$2567,"Current",'Unit details'!$E$2567:$E$2567,"Nearby")</x:f>
        <x:v>0</x:v>
      </x:c>
      <x:c r="I1466" s="14" t="n">
        <x:f>COUNTIFS('Unit details'!$B$2567:$B$2567,$A1466,'Unit details'!$V$2567:$V$2567,$A1466&amp;" — "&amp;$B1466,'Unit details'!$H$2567:$H$2567,"Current")</x:f>
        <x:v>1</x:v>
      </x:c>
      <x:c r="J1466" s="14" t="n">
        <x:f>SUMIFS('Unit details'!$Y$2567:$Y$2567,'Unit details'!$B$2567:$B$2567,$A1466,'Unit details'!$V$2567:$V$2567,$A1466&amp;" — "&amp;$B1466,'Unit details'!$H$2567:$H$2567,"Future")</x:f>
        <x:v>0</x:v>
      </x:c>
      <x:c r="K1466" s="14" t="n">
        <x:f>COUNTIFS('Unit details'!$B$2567:$B$2567,$A1466,'Unit details'!$V$2567:$V$2567,$A1466&amp;" — "&amp;$B1466,'Unit details'!$H$2567:$H$2567,"Uncertain")</x:f>
        <x:v>0</x:v>
      </x:c>
      <x:c r="L1466" s="15" t="str">
        <x:v>Minimum evidenced estate inventory from reviewed current listings; nested sub-estates reconciled; not an exhaustive land-use census.</x:v>
      </x:c>
      <x:c r="M1466" s="15" t="str">
        <x:v>https://www.zoopla.co.uk/to-rent/commercial/details/71658002/</x:v>
      </x:c>
      <x:c r="N1466" s="15" t="str">
        <x:v>https://search.whitmarshlockhart.com/properties/334635-unit-2-drakes-meadow-trade-park-drakes-way-swindon</x:v>
      </x:c>
    </x:row>
    <x:row r="1467" ht="42" customHeight="1">
      <x:c r="A1467" s="15" t="str">
        <x:v>Swindon</x:v>
      </x:c>
      <x:c r="B1467" s="15" t="str">
        <x:v>Elgin Industrial Estate</x:v>
      </x:c>
      <x:c r="C1467" s="15" t="str">
        <x:v>Swindon</x:v>
      </x:c>
      <x:c r="D1467" s="14" t="n">
        <x:v>183680</x:v>
      </x:c>
      <x:c r="E1467" s="30" t="str">
        <x:v>Town</x:v>
      </x:c>
      <x:c r="F1467" s="30" t="str">
        <x:v>Estate / grouped industrial area</x:v>
      </x:c>
      <x:c r="G1467" s="14" t="n">
        <x:f>COUNTIFS('Unit details'!$B$2568:$B$2568,$A1467,'Unit details'!$V$2568:$V$2568,$A1467&amp;" — "&amp;$B1467,'Unit details'!$H$2568:$H$2568,"Current",'Unit details'!$E$2568:$E$2568,"Town")</x:f>
        <x:v>1</x:v>
      </x:c>
      <x:c r="H1467" s="14" t="n">
        <x:f>COUNTIFS('Unit details'!$B$2568:$B$2568,$A1467,'Unit details'!$V$2568:$V$2568,$A1467&amp;" — "&amp;$B1467,'Unit details'!$H$2568:$H$2568,"Current",'Unit details'!$E$2568:$E$2568,"Nearby")</x:f>
        <x:v>0</x:v>
      </x:c>
      <x:c r="I1467" s="14" t="n">
        <x:f>COUNTIFS('Unit details'!$B$2568:$B$2568,$A1467,'Unit details'!$V$2568:$V$2568,$A1467&amp;" — "&amp;$B1467,'Unit details'!$H$2568:$H$2568,"Current")</x:f>
        <x:v>1</x:v>
      </x:c>
      <x:c r="J1467" s="14" t="n">
        <x:f>SUMIFS('Unit details'!$Y$2568:$Y$2568,'Unit details'!$B$2568:$B$2568,$A1467,'Unit details'!$V$2568:$V$2568,$A1467&amp;" — "&amp;$B1467,'Unit details'!$H$2568:$H$2568,"Future")</x:f>
        <x:v>0</x:v>
      </x:c>
      <x:c r="K1467" s="14" t="n">
        <x:f>COUNTIFS('Unit details'!$B$2568:$B$2568,$A1467,'Unit details'!$V$2568:$V$2568,$A1467&amp;" — "&amp;$B1467,'Unit details'!$H$2568:$H$2568,"Uncertain")</x:f>
        <x:v>0</x:v>
      </x:c>
      <x:c r="L1467" s="15" t="str">
        <x:v>Minimum evidenced estate inventory from reviewed current listings; nested sub-estates reconciled; not an exhaustive land-use census.</x:v>
      </x:c>
      <x:c r="M1467" s="15" t="str">
        <x:v>https://www.zoopla.co.uk/to-rent/commercial/details/58403159/</x:v>
      </x:c>
      <x:c r="N1467" s="15" t="str">
        <x:v>https://search.whitmarshlockhart.com/properties/66268-units-22a-b-cirencester-way-elgin-industrial-estate-swindon</x:v>
      </x:c>
    </x:row>
    <x:row r="1468" ht="49" customHeight="1">
      <x:c r="A1468" s="15" t="str">
        <x:v>Swindon</x:v>
      </x:c>
      <x:c r="B1468" s="15" t="str">
        <x:v>Equity Trade Centre</x:v>
      </x:c>
      <x:c r="C1468" s="15" t="str">
        <x:v>Swindon</x:v>
      </x:c>
      <x:c r="D1468" s="14" t="n">
        <x:v>183680</x:v>
      </x:c>
      <x:c r="E1468" s="30" t="str">
        <x:v>Town</x:v>
      </x:c>
      <x:c r="F1468" s="30" t="str">
        <x:v>Estate / grouped industrial area</x:v>
      </x:c>
      <x:c r="G1468" s="14" t="n">
        <x:f>COUNTIFS('Unit details'!$B$2569:$B$2571,$A1468,'Unit details'!$V$2569:$V$2571,$A1468&amp;" — "&amp;$B1468,'Unit details'!$H$2569:$H$2571,"Current",'Unit details'!$E$2569:$E$2571,"Town")</x:f>
        <x:v>0</x:v>
      </x:c>
      <x:c r="H1468" s="14" t="n">
        <x:f>COUNTIFS('Unit details'!$B$2569:$B$2571,$A1468,'Unit details'!$V$2569:$V$2571,$A1468&amp;" — "&amp;$B1468,'Unit details'!$H$2569:$H$2571,"Current",'Unit details'!$E$2569:$E$2571,"Nearby")</x:f>
        <x:v>0</x:v>
      </x:c>
      <x:c r="I1468" s="14" t="n">
        <x:f>COUNTIFS('Unit details'!$B$2569:$B$2571,$A1468,'Unit details'!$V$2569:$V$2571,$A1468&amp;" — "&amp;$B1468,'Unit details'!$H$2569:$H$2571,"Current")</x:f>
        <x:v>0</x:v>
      </x:c>
      <x:c r="J1468" s="14" t="n">
        <x:f>SUMIFS('Unit details'!$Y$2569:$Y$2571,'Unit details'!$B$2569:$B$2571,$A1468,'Unit details'!$V$2569:$V$2571,$A1468&amp;" — "&amp;$B1468,'Unit details'!$H$2569:$H$2571,"Future")</x:f>
        <x:v>0</x:v>
      </x:c>
      <x:c r="K1468" s="14" t="n">
        <x:f>COUNTIFS('Unit details'!$B$2569:$B$2571,$A1468,'Unit details'!$V$2569:$V$2571,$A1468&amp;" — "&amp;$B1468,'Unit details'!$H$2569:$H$2571,"Uncertain")</x:f>
        <x:v>3</x:v>
      </x:c>
      <x:c r="L1468" s="15" t="str">
        <x:v>Minimum evidenced estate inventory from reviewed current listings; nested sub-estates reconciled; not an exhaustive land-use census. Further unit-specific sources are in Unit details.</x:v>
      </x:c>
      <x:c r="M1468" s="15" t="str">
        <x:v>https://www.zoopla.co.uk/to-rent/commercial/details/74566885/</x:v>
      </x:c>
      <x:c r="N1468" s="15" t="str">
        <x:v>https://www.rightmove.co.uk/properties/94565343#/?channel=COM_LET
https://www.zoopla.co.uk/to-rent/commercial/details/72882317/</x:v>
      </x:c>
    </x:row>
    <x:row r="1469" ht="42" customHeight="1">
      <x:c r="A1469" s="15" t="str">
        <x:v>Swindon</x:v>
      </x:c>
      <x:c r="B1469" s="15" t="str">
        <x:v>Ergo Business Park</x:v>
      </x:c>
      <x:c r="C1469" s="15" t="str">
        <x:v>Swindon</x:v>
      </x:c>
      <x:c r="D1469" s="14" t="n">
        <x:v>183680</x:v>
      </x:c>
      <x:c r="E1469" s="30" t="str">
        <x:v>Town</x:v>
      </x:c>
      <x:c r="F1469" s="30" t="str">
        <x:v>Estate / grouped industrial area</x:v>
      </x:c>
      <x:c r="G1469" s="14" t="n">
        <x:f>COUNTIFS('Unit details'!$B$2572:$B$2572,$A1469,'Unit details'!$V$2572:$V$2572,$A1469&amp;" — "&amp;$B1469,'Unit details'!$H$2572:$H$2572,"Current",'Unit details'!$E$2572:$E$2572,"Town")</x:f>
        <x:v>1</x:v>
      </x:c>
      <x:c r="H1469" s="14" t="n">
        <x:f>COUNTIFS('Unit details'!$B$2572:$B$2572,$A1469,'Unit details'!$V$2572:$V$2572,$A1469&amp;" — "&amp;$B1469,'Unit details'!$H$2572:$H$2572,"Current",'Unit details'!$E$2572:$E$2572,"Nearby")</x:f>
        <x:v>0</x:v>
      </x:c>
      <x:c r="I1469" s="14" t="n">
        <x:f>COUNTIFS('Unit details'!$B$2572:$B$2572,$A1469,'Unit details'!$V$2572:$V$2572,$A1469&amp;" — "&amp;$B1469,'Unit details'!$H$2572:$H$2572,"Current")</x:f>
        <x:v>1</x:v>
      </x:c>
      <x:c r="J1469" s="14" t="n">
        <x:f>SUMIFS('Unit details'!$Y$2572:$Y$2572,'Unit details'!$B$2572:$B$2572,$A1469,'Unit details'!$V$2572:$V$2572,$A1469&amp;" — "&amp;$B1469,'Unit details'!$H$2572:$H$2572,"Future")</x:f>
        <x:v>0</x:v>
      </x:c>
      <x:c r="K1469" s="14" t="n">
        <x:f>COUNTIFS('Unit details'!$B$2572:$B$2572,$A1469,'Unit details'!$V$2572:$V$2572,$A1469&amp;" — "&amp;$B1469,'Unit details'!$H$2572:$H$2572,"Uncertain")</x:f>
        <x:v>0</x:v>
      </x:c>
      <x:c r="L1469" s="15" t="str">
        <x:v>Minimum evidenced estate inventory from reviewed current listings; nested sub-estates reconciled; not an exhaustive land-use census.</x:v>
      </x:c>
      <x:c r="M1469" s="15" t="str">
        <x:v>https://www.zoopla.co.uk/to-rent/commercial/details/58403120/</x:v>
      </x:c>
      <x:c r="N1469" s="15" t="str">
        <x:v>https://search.whitmarshlockhart.com/properties/66170-unit-10-ergo-business-park-greenbridge-road-swindon</x:v>
      </x:c>
    </x:row>
    <x:row r="1470" ht="42" customHeight="1">
      <x:c r="A1470" s="15" t="str">
        <x:v>Swindon</x:v>
      </x:c>
      <x:c r="B1470" s="15" t="str">
        <x:v>Hawksworth Industrial Estate</x:v>
      </x:c>
      <x:c r="C1470" s="15" t="str">
        <x:v>Swindon</x:v>
      </x:c>
      <x:c r="D1470" s="14" t="n">
        <x:v>183680</x:v>
      </x:c>
      <x:c r="E1470" s="30" t="str">
        <x:v>Town</x:v>
      </x:c>
      <x:c r="F1470" s="30" t="str">
        <x:v>Estate / grouped industrial area</x:v>
      </x:c>
      <x:c r="G1470" s="14" t="n">
        <x:f>COUNTIFS('Unit details'!$B$2573:$B$2573,$A1470,'Unit details'!$V$2573:$V$2573,$A1470&amp;" — "&amp;$B1470,'Unit details'!$H$2573:$H$2573,"Current",'Unit details'!$E$2573:$E$2573,"Town")</x:f>
        <x:v>1</x:v>
      </x:c>
      <x:c r="H1470" s="14" t="n">
        <x:f>COUNTIFS('Unit details'!$B$2573:$B$2573,$A1470,'Unit details'!$V$2573:$V$2573,$A1470&amp;" — "&amp;$B1470,'Unit details'!$H$2573:$H$2573,"Current",'Unit details'!$E$2573:$E$2573,"Nearby")</x:f>
        <x:v>0</x:v>
      </x:c>
      <x:c r="I1470" s="14" t="n">
        <x:f>COUNTIFS('Unit details'!$B$2573:$B$2573,$A1470,'Unit details'!$V$2573:$V$2573,$A1470&amp;" — "&amp;$B1470,'Unit details'!$H$2573:$H$2573,"Current")</x:f>
        <x:v>1</x:v>
      </x:c>
      <x:c r="J1470" s="14" t="n">
        <x:f>SUMIFS('Unit details'!$Y$2573:$Y$2573,'Unit details'!$B$2573:$B$2573,$A1470,'Unit details'!$V$2573:$V$2573,$A1470&amp;" — "&amp;$B1470,'Unit details'!$H$2573:$H$2573,"Future")</x:f>
        <x:v>0</x:v>
      </x:c>
      <x:c r="K1470" s="14" t="n">
        <x:f>COUNTIFS('Unit details'!$B$2573:$B$2573,$A1470,'Unit details'!$V$2573:$V$2573,$A1470&amp;" — "&amp;$B1470,'Unit details'!$H$2573:$H$2573,"Uncertain")</x:f>
        <x:v>0</x:v>
      </x:c>
      <x:c r="L1470" s="15" t="str">
        <x:v>Minimum evidenced estate inventory from reviewed current listings; nested sub-estates reconciled; not an exhaustive land-use census.</x:v>
      </x:c>
      <x:c r="M1470" s="15" t="str">
        <x:v>https://www.rightmove.co.uk/properties/174169796#/?channel=COM_LET</x:v>
      </x:c>
      <x:c r="N1470" s="15" t="str"/>
    </x:row>
    <x:row r="1471" ht="42" customHeight="1">
      <x:c r="A1471" s="15" t="str">
        <x:v>Swindon</x:v>
      </x:c>
      <x:c r="B1471" s="15" t="str">
        <x:v>Hillead Industrial Estate</x:v>
      </x:c>
      <x:c r="C1471" s="15" t="str">
        <x:v>Swindon</x:v>
      </x:c>
      <x:c r="D1471" s="14" t="n">
        <x:v>183680</x:v>
      </x:c>
      <x:c r="E1471" s="30" t="str">
        <x:v>Town</x:v>
      </x:c>
      <x:c r="F1471" s="30" t="str">
        <x:v>Estate / grouped industrial area</x:v>
      </x:c>
      <x:c r="G1471" s="14" t="n">
        <x:f>COUNTIFS('Unit details'!$B$2574:$B$2574,$A1471,'Unit details'!$V$2574:$V$2574,$A1471&amp;" — "&amp;$B1471,'Unit details'!$H$2574:$H$2574,"Current",'Unit details'!$E$2574:$E$2574,"Town")</x:f>
        <x:v>1</x:v>
      </x:c>
      <x:c r="H1471" s="14" t="n">
        <x:f>COUNTIFS('Unit details'!$B$2574:$B$2574,$A1471,'Unit details'!$V$2574:$V$2574,$A1471&amp;" — "&amp;$B1471,'Unit details'!$H$2574:$H$2574,"Current",'Unit details'!$E$2574:$E$2574,"Nearby")</x:f>
        <x:v>0</x:v>
      </x:c>
      <x:c r="I1471" s="14" t="n">
        <x:f>COUNTIFS('Unit details'!$B$2574:$B$2574,$A1471,'Unit details'!$V$2574:$V$2574,$A1471&amp;" — "&amp;$B1471,'Unit details'!$H$2574:$H$2574,"Current")</x:f>
        <x:v>1</x:v>
      </x:c>
      <x:c r="J1471" s="14" t="n">
        <x:f>SUMIFS('Unit details'!$Y$2574:$Y$2574,'Unit details'!$B$2574:$B$2574,$A1471,'Unit details'!$V$2574:$V$2574,$A1471&amp;" — "&amp;$B1471,'Unit details'!$H$2574:$H$2574,"Future")</x:f>
        <x:v>0</x:v>
      </x:c>
      <x:c r="K1471" s="14" t="n">
        <x:f>COUNTIFS('Unit details'!$B$2574:$B$2574,$A1471,'Unit details'!$V$2574:$V$2574,$A1471&amp;" — "&amp;$B1471,'Unit details'!$H$2574:$H$2574,"Uncertain")</x:f>
        <x:v>0</x:v>
      </x:c>
      <x:c r="L1471" s="15" t="str">
        <x:v>Minimum evidenced estate inventory from reviewed current listings; nested sub-estates reconciled; not an exhaustive land-use census.</x:v>
      </x:c>
      <x:c r="M1471" s="15" t="str">
        <x:v>https://www.zoopla.co.uk/to-rent/commercial/details/69716280/</x:v>
      </x:c>
      <x:c r="N1471" s="15" t="str">
        <x:v>https://www.rightmove.co.uk/properties/159605375#/?channel=COM_LET</x:v>
      </x:c>
    </x:row>
    <x:row r="1472" ht="49" customHeight="1">
      <x:c r="A1472" s="15" t="str">
        <x:v>Swindon</x:v>
      </x:c>
      <x:c r="B1472" s="15" t="str">
        <x:v>Hillmead Industrial Estate</x:v>
      </x:c>
      <x:c r="C1472" s="15" t="str">
        <x:v>Swindon</x:v>
      </x:c>
      <x:c r="D1472" s="14" t="n">
        <x:v>183680</x:v>
      </x:c>
      <x:c r="E1472" s="30" t="str">
        <x:v>Town</x:v>
      </x:c>
      <x:c r="F1472" s="30" t="str">
        <x:v>Estate / grouped industrial area</x:v>
      </x:c>
      <x:c r="G1472" s="14" t="n">
        <x:f>COUNTIFS('Unit details'!$B$2575:$B$2578,$A1472,'Unit details'!$V$2575:$V$2578,$A1472&amp;" — "&amp;$B1472,'Unit details'!$H$2575:$H$2578,"Current",'Unit details'!$E$2575:$E$2578,"Town")</x:f>
        <x:v>4</x:v>
      </x:c>
      <x:c r="H1472" s="14" t="n">
        <x:f>COUNTIFS('Unit details'!$B$2575:$B$2578,$A1472,'Unit details'!$V$2575:$V$2578,$A1472&amp;" — "&amp;$B1472,'Unit details'!$H$2575:$H$2578,"Current",'Unit details'!$E$2575:$E$2578,"Nearby")</x:f>
        <x:v>0</x:v>
      </x:c>
      <x:c r="I1472" s="14" t="n">
        <x:f>COUNTIFS('Unit details'!$B$2575:$B$2578,$A1472,'Unit details'!$V$2575:$V$2578,$A1472&amp;" — "&amp;$B1472,'Unit details'!$H$2575:$H$2578,"Current")</x:f>
        <x:v>4</x:v>
      </x:c>
      <x:c r="J1472" s="14" t="n">
        <x:f>SUMIFS('Unit details'!$Y$2575:$Y$2578,'Unit details'!$B$2575:$B$2578,$A1472,'Unit details'!$V$2575:$V$2578,$A1472&amp;" — "&amp;$B1472,'Unit details'!$H$2575:$H$2578,"Future")</x:f>
        <x:v>0</x:v>
      </x:c>
      <x:c r="K1472" s="14" t="n">
        <x:f>COUNTIFS('Unit details'!$B$2575:$B$2578,$A1472,'Unit details'!$V$2575:$V$2578,$A1472&amp;" — "&amp;$B1472,'Unit details'!$H$2575:$H$2578,"Uncertain")</x:f>
        <x:v>0</x:v>
      </x:c>
      <x:c r="L1472" s="15" t="str">
        <x:v>Minimum evidenced estate inventory from reviewed current listings; nested sub-estates reconciled; not an exhaustive land-use census. Further unit-specific sources are in Unit details.</x:v>
      </x:c>
      <x:c r="M1472" s="15" t="str">
        <x:v>https://www.zoopla.co.uk/to-rent/commercial/details/74521740/</x:v>
      </x:c>
      <x:c r="N1472" s="15" t="str">
        <x:v>https://www.zoopla.co.uk/to-rent/commercial/details/67403955/
https://search.whitmarshlockhart.com/properties/212144-unit-11-hillmead-industrial-estate-marshall-road-swindon</x:v>
      </x:c>
    </x:row>
    <x:row r="1473" ht="42" customHeight="1">
      <x:c r="A1473" s="15" t="str">
        <x:v>Swindon</x:v>
      </x:c>
      <x:c r="B1473" s="15" t="str">
        <x:v>Kembrey Park</x:v>
      </x:c>
      <x:c r="C1473" s="15" t="str">
        <x:v>Swindon</x:v>
      </x:c>
      <x:c r="D1473" s="14" t="n">
        <x:v>183680</x:v>
      </x:c>
      <x:c r="E1473" s="30" t="str">
        <x:v>Town</x:v>
      </x:c>
      <x:c r="F1473" s="30" t="str">
        <x:v>Estate / grouped industrial area</x:v>
      </x:c>
      <x:c r="G1473" s="14" t="n">
        <x:f>COUNTIFS('Unit details'!$B$2579:$B$2585,$A1473,'Unit details'!$V$2579:$V$2585,$A1473&amp;" — "&amp;$B1473,'Unit details'!$H$2579:$H$2585,"Current",'Unit details'!$E$2579:$E$2585,"Town")</x:f>
        <x:v>7</x:v>
      </x:c>
      <x:c r="H1473" s="14" t="n">
        <x:f>COUNTIFS('Unit details'!$B$2579:$B$2585,$A1473,'Unit details'!$V$2579:$V$2585,$A1473&amp;" — "&amp;$B1473,'Unit details'!$H$2579:$H$2585,"Current",'Unit details'!$E$2579:$E$2585,"Nearby")</x:f>
        <x:v>0</x:v>
      </x:c>
      <x:c r="I1473" s="14" t="n">
        <x:f>COUNTIFS('Unit details'!$B$2579:$B$2585,$A1473,'Unit details'!$V$2579:$V$2585,$A1473&amp;" — "&amp;$B1473,'Unit details'!$H$2579:$H$2585,"Current")</x:f>
        <x:v>7</x:v>
      </x:c>
      <x:c r="J1473" s="14" t="n">
        <x:f>SUMIFS('Unit details'!$Y$2579:$Y$2585,'Unit details'!$B$2579:$B$2585,$A1473,'Unit details'!$V$2579:$V$2585,$A1473&amp;" — "&amp;$B1473,'Unit details'!$H$2579:$H$2585,"Future")</x:f>
        <x:v>0</x:v>
      </x:c>
      <x:c r="K1473" s="14" t="n">
        <x:f>COUNTIFS('Unit details'!$B$2579:$B$2585,$A1473,'Unit details'!$V$2579:$V$2585,$A1473&amp;" — "&amp;$B1473,'Unit details'!$H$2579:$H$2585,"Uncertain")</x:f>
        <x:v>0</x:v>
      </x:c>
      <x:c r="L1473" s="15" t="str">
        <x:v>Minimum evidenced estate inventory from reviewed current listings; nested sub-estates reconciled; not an exhaustive land-use census. Further unit-specific sources are in Unit details.</x:v>
      </x:c>
      <x:c r="M1473" s="15" t="str">
        <x:v>https://www.zoopla.co.uk/to-rent/commercial/details/74653025/</x:v>
      </x:c>
      <x:c r="N1473" s="15" t="str">
        <x:v>https://www.zoopla.co.uk/to-rent/commercial/details/74612396/
https://www.zoopla.co.uk/to-rent/commercial/details/64122577/</x:v>
      </x:c>
    </x:row>
    <x:row r="1474" ht="62" customHeight="1">
      <x:c r="A1474" s="15" t="str">
        <x:v>Swindon</x:v>
      </x:c>
      <x:c r="B1474" s="15" t="str">
        <x:v>River Ray Industrial Estate</x:v>
      </x:c>
      <x:c r="C1474" s="15" t="str">
        <x:v>Swindon</x:v>
      </x:c>
      <x:c r="D1474" s="14" t="n">
        <x:v>183680</x:v>
      </x:c>
      <x:c r="E1474" s="30" t="str">
        <x:v>Town</x:v>
      </x:c>
      <x:c r="F1474" s="30" t="str">
        <x:v>Estate / grouped industrial area</x:v>
      </x:c>
      <x:c r="G1474" s="14" t="n">
        <x:f>COUNTIFS('Unit details'!$B$2586:$B$2586,$A1474,'Unit details'!$V$2586:$V$2586,$A1474&amp;" — "&amp;$B1474,'Unit details'!$H$2586:$H$2586,"Current",'Unit details'!$E$2586:$E$2586,"Town")</x:f>
        <x:v>1</x:v>
      </x:c>
      <x:c r="H1474" s="14" t="n">
        <x:f>COUNTIFS('Unit details'!$B$2586:$B$2586,$A1474,'Unit details'!$V$2586:$V$2586,$A1474&amp;" — "&amp;$B1474,'Unit details'!$H$2586:$H$2586,"Current",'Unit details'!$E$2586:$E$2586,"Nearby")</x:f>
        <x:v>0</x:v>
      </x:c>
      <x:c r="I1474" s="14" t="n">
        <x:f>COUNTIFS('Unit details'!$B$2586:$B$2586,$A1474,'Unit details'!$V$2586:$V$2586,$A1474&amp;" — "&amp;$B1474,'Unit details'!$H$2586:$H$2586,"Current")</x:f>
        <x:v>1</x:v>
      </x:c>
      <x:c r="J1474" s="14" t="n">
        <x:f>SUMIFS('Unit details'!$Y$2586:$Y$2586,'Unit details'!$B$2586:$B$2586,$A1474,'Unit details'!$V$2586:$V$2586,$A1474&amp;" — "&amp;$B1474,'Unit details'!$H$2586:$H$2586,"Future")</x:f>
        <x:v>0</x:v>
      </x:c>
      <x:c r="K1474" s="14" t="n">
        <x:f>COUNTIFS('Unit details'!$B$2586:$B$2586,$A1474,'Unit details'!$V$2586:$V$2586,$A1474&amp;" — "&amp;$B1474,'Unit details'!$H$2586:$H$2586,"Uncertain")</x:f>
        <x:v>0</x:v>
      </x:c>
      <x:c r="L1474" s="15" t="str">
        <x:v>Minimum evidenced estate inventory from reviewed current listings; nested sub-estates reconciled; not an exhaustive land-use census. Further unit-specific sources are in Unit details.</x:v>
      </x:c>
      <x:c r="M1474" s="15" t="str">
        <x:v>https://www.zoopla.co.uk/to-rent/commercial/details/74198331/</x:v>
      </x:c>
      <x:c r="N1474" s="15" t="str">
        <x:v>https://www.rightmove.co.uk/properties/762561998568705#/?channel=COM_LET
https://search.whitmarshlockhart.com/properties/375908-unit-5-river-ray-industrial-estate-barnfield-road-swindon</x:v>
      </x:c>
    </x:row>
    <x:row r="1475" ht="62" customHeight="1">
      <x:c r="A1475" s="15" t="str">
        <x:v>Swindon</x:v>
      </x:c>
      <x:c r="B1475" s="15" t="str">
        <x:v>Rockhaven Park</x:v>
      </x:c>
      <x:c r="C1475" s="15" t="str">
        <x:v>Swindon</x:v>
      </x:c>
      <x:c r="D1475" s="14" t="n">
        <x:v>183680</x:v>
      </x:c>
      <x:c r="E1475" s="30" t="str">
        <x:v>Town</x:v>
      </x:c>
      <x:c r="F1475" s="30" t="str">
        <x:v>Estate / grouped industrial area</x:v>
      </x:c>
      <x:c r="G1475" s="14" t="n">
        <x:f>COUNTIFS('Unit details'!$B$2587:$B$2589,$A1475,'Unit details'!$V$2587:$V$2589,$A1475&amp;" — "&amp;$B1475,'Unit details'!$H$2587:$H$2589,"Current",'Unit details'!$E$2587:$E$2589,"Town")</x:f>
        <x:v>3</x:v>
      </x:c>
      <x:c r="H1475" s="14" t="n">
        <x:f>COUNTIFS('Unit details'!$B$2587:$B$2589,$A1475,'Unit details'!$V$2587:$V$2589,$A1475&amp;" — "&amp;$B1475,'Unit details'!$H$2587:$H$2589,"Current",'Unit details'!$E$2587:$E$2589,"Nearby")</x:f>
        <x:v>0</x:v>
      </x:c>
      <x:c r="I1475" s="14" t="n">
        <x:f>COUNTIFS('Unit details'!$B$2587:$B$2589,$A1475,'Unit details'!$V$2587:$V$2589,$A1475&amp;" — "&amp;$B1475,'Unit details'!$H$2587:$H$2589,"Current")</x:f>
        <x:v>3</x:v>
      </x:c>
      <x:c r="J1475" s="14" t="n">
        <x:f>SUMIFS('Unit details'!$Y$2587:$Y$2589,'Unit details'!$B$2587:$B$2589,$A1475,'Unit details'!$V$2587:$V$2589,$A1475&amp;" — "&amp;$B1475,'Unit details'!$H$2587:$H$2589,"Future")</x:f>
        <x:v>0</x:v>
      </x:c>
      <x:c r="K1475" s="14" t="n">
        <x:f>COUNTIFS('Unit details'!$B$2587:$B$2589,$A1475,'Unit details'!$V$2587:$V$2589,$A1475&amp;" — "&amp;$B1475,'Unit details'!$H$2587:$H$2589,"Uncertain")</x:f>
        <x:v>0</x:v>
      </x:c>
      <x:c r="L1475" s="15" t="str">
        <x:v>Minimum evidenced estate inventory from reviewed current listings; nested sub-estates reconciled; not an exhaustive land-use census. Further unit-specific sources are in Unit details.</x:v>
      </x:c>
      <x:c r="M1475" s="15" t="str">
        <x:v>https://www.zoopla.co.uk/to-rent/commercial/details/64500025/</x:v>
      </x:c>
      <x:c r="N1475" s="15" t="str">
        <x:v>https://search.loveday.uk.com/properties/150214-unit-k13-rockhaven-park-kembrey-street-swindon
https://search.whitmarshlockhart.com/properties/373479-k12-rockhaven-park-kembrey-street-swindon</x:v>
      </x:c>
    </x:row>
    <x:row r="1476" ht="42" customHeight="1">
      <x:c r="A1476" s="15" t="str">
        <x:v>Swindon</x:v>
      </x:c>
      <x:c r="B1476" s="15" t="str">
        <x:v>Rushy Platt Industrial Estate</x:v>
      </x:c>
      <x:c r="C1476" s="15" t="str">
        <x:v>Swindon</x:v>
      </x:c>
      <x:c r="D1476" s="14" t="n">
        <x:v>183680</x:v>
      </x:c>
      <x:c r="E1476" s="30" t="str">
        <x:v>Town</x:v>
      </x:c>
      <x:c r="F1476" s="30" t="str">
        <x:v>Estate / grouped industrial area</x:v>
      </x:c>
      <x:c r="G1476" s="14" t="n">
        <x:f>COUNTIFS('Unit details'!$B$2590:$B$2590,$A1476,'Unit details'!$V$2590:$V$2590,$A1476&amp;" — "&amp;$B1476,'Unit details'!$H$2590:$H$2590,"Current",'Unit details'!$E$2590:$E$2590,"Town")</x:f>
        <x:v>1</x:v>
      </x:c>
      <x:c r="H1476" s="14" t="n">
        <x:f>COUNTIFS('Unit details'!$B$2590:$B$2590,$A1476,'Unit details'!$V$2590:$V$2590,$A1476&amp;" — "&amp;$B1476,'Unit details'!$H$2590:$H$2590,"Current",'Unit details'!$E$2590:$E$2590,"Nearby")</x:f>
        <x:v>0</x:v>
      </x:c>
      <x:c r="I1476" s="14" t="n">
        <x:f>COUNTIFS('Unit details'!$B$2590:$B$2590,$A1476,'Unit details'!$V$2590:$V$2590,$A1476&amp;" — "&amp;$B1476,'Unit details'!$H$2590:$H$2590,"Current")</x:f>
        <x:v>1</x:v>
      </x:c>
      <x:c r="J1476" s="14" t="n">
        <x:f>SUMIFS('Unit details'!$Y$2590:$Y$2590,'Unit details'!$B$2590:$B$2590,$A1476,'Unit details'!$V$2590:$V$2590,$A1476&amp;" — "&amp;$B1476,'Unit details'!$H$2590:$H$2590,"Future")</x:f>
        <x:v>0</x:v>
      </x:c>
      <x:c r="K1476" s="14" t="n">
        <x:f>COUNTIFS('Unit details'!$B$2590:$B$2590,$A1476,'Unit details'!$V$2590:$V$2590,$A1476&amp;" — "&amp;$B1476,'Unit details'!$H$2590:$H$2590,"Uncertain")</x:f>
        <x:v>0</x:v>
      </x:c>
      <x:c r="L1476" s="15" t="str">
        <x:v>Minimum evidenced estate inventory from reviewed current listings; nested sub-estates reconciled; not an exhaustive land-use census.</x:v>
      </x:c>
      <x:c r="M1476" s="15" t="str">
        <x:v>https://www.zoopla.co.uk/to-rent/commercial/details/68831713/</x:v>
      </x:c>
      <x:c r="N1476" s="15" t="str">
        <x:v>https://search.whitmarshlockhart.com/properties/226829-unit-18-rushy-platt-industrial-estate-caen-view-swindon</x:v>
      </x:c>
    </x:row>
    <x:row r="1477" ht="42" customHeight="1">
      <x:c r="A1477" s="15" t="str">
        <x:v>Swindon</x:v>
      </x:c>
      <x:c r="B1477" s="15" t="str">
        <x:v>Techno Trading Estate</x:v>
      </x:c>
      <x:c r="C1477" s="15" t="str">
        <x:v>Swindon</x:v>
      </x:c>
      <x:c r="D1477" s="14" t="n">
        <x:v>183680</x:v>
      </x:c>
      <x:c r="E1477" s="30" t="str">
        <x:v>Town</x:v>
      </x:c>
      <x:c r="F1477" s="30" t="str">
        <x:v>Estate / grouped industrial area</x:v>
      </x:c>
      <x:c r="G1477" s="14" t="n">
        <x:f>COUNTIFS('Unit details'!$B$2605:$B$2605,$A1477,'Unit details'!$V$2605:$V$2605,$A1477&amp;" — "&amp;$B1477,'Unit details'!$H$2605:$H$2605,"Current",'Unit details'!$E$2605:$E$2605,"Town")</x:f>
        <x:v>0</x:v>
      </x:c>
      <x:c r="H1477" s="14" t="n">
        <x:f>COUNTIFS('Unit details'!$B$2605:$B$2605,$A1477,'Unit details'!$V$2605:$V$2605,$A1477&amp;" — "&amp;$B1477,'Unit details'!$H$2605:$H$2605,"Current",'Unit details'!$E$2605:$E$2605,"Nearby")</x:f>
        <x:v>0</x:v>
      </x:c>
      <x:c r="I1477" s="14" t="n">
        <x:f>COUNTIFS('Unit details'!$B$2605:$B$2605,$A1477,'Unit details'!$V$2605:$V$2605,$A1477&amp;" — "&amp;$B1477,'Unit details'!$H$2605:$H$2605,"Current")</x:f>
        <x:v>0</x:v>
      </x:c>
      <x:c r="J1477" s="14" t="n">
        <x:f>SUMIFS('Unit details'!$Y$2605:$Y$2605,'Unit details'!$B$2605:$B$2605,$A1477,'Unit details'!$V$2605:$V$2605,$A1477&amp;" — "&amp;$B1477,'Unit details'!$H$2605:$H$2605,"Future")</x:f>
        <x:v>0</x:v>
      </x:c>
      <x:c r="K1477" s="14" t="n">
        <x:f>COUNTIFS('Unit details'!$B$2605:$B$2605,$A1477,'Unit details'!$V$2605:$V$2605,$A1477&amp;" — "&amp;$B1477,'Unit details'!$H$2605:$H$2605,"Uncertain")</x:f>
        <x:v>1</x:v>
      </x:c>
      <x:c r="L1477" s="15" t="str">
        <x:v>Minimum evidenced estate inventory from reviewed current listings; nested sub-estates reconciled; not an exhaustive land-use census.</x:v>
      </x:c>
      <x:c r="M1477" s="15" t="str">
        <x:v>https://www.zoopla.co.uk/to-rent/commercial/details/73784101/</x:v>
      </x:c>
      <x:c r="N1477" s="15" t="str">
        <x:v>https://search.whitmarshlockhart.com/properties/371833-unit-33e-techno-trading-estate-ganton-way-swindon</x:v>
      </x:c>
    </x:row>
    <x:row r="1478" ht="49" customHeight="1">
      <x:c r="A1478" s="15" t="str">
        <x:v>Swindon</x:v>
      </x:c>
      <x:c r="B1478" s="15" t="str">
        <x:v>Unit Equity Trade Centre</x:v>
      </x:c>
      <x:c r="C1478" s="15" t="str">
        <x:v>Swindon</x:v>
      </x:c>
      <x:c r="D1478" s="14" t="n">
        <x:v>183680</x:v>
      </x:c>
      <x:c r="E1478" s="30" t="str">
        <x:v>Town</x:v>
      </x:c>
      <x:c r="F1478" s="30" t="str">
        <x:v>Estate / grouped industrial area</x:v>
      </x:c>
      <x:c r="G1478" s="14" t="n">
        <x:f>COUNTIFS('Unit details'!$B$2606:$B$2606,$A1478,'Unit details'!$V$2606:$V$2606,$A1478&amp;" — "&amp;$B1478,'Unit details'!$H$2606:$H$2606,"Current",'Unit details'!$E$2606:$E$2606,"Town")</x:f>
        <x:v>1</x:v>
      </x:c>
      <x:c r="H1478" s="14" t="n">
        <x:f>COUNTIFS('Unit details'!$B$2606:$B$2606,$A1478,'Unit details'!$V$2606:$V$2606,$A1478&amp;" — "&amp;$B1478,'Unit details'!$H$2606:$H$2606,"Current",'Unit details'!$E$2606:$E$2606,"Nearby")</x:f>
        <x:v>0</x:v>
      </x:c>
      <x:c r="I1478" s="14" t="n">
        <x:f>COUNTIFS('Unit details'!$B$2606:$B$2606,$A1478,'Unit details'!$V$2606:$V$2606,$A1478&amp;" — "&amp;$B1478,'Unit details'!$H$2606:$H$2606,"Current")</x:f>
        <x:v>1</x:v>
      </x:c>
      <x:c r="J1478" s="14" t="n">
        <x:f>SUMIFS('Unit details'!$Y$2606:$Y$2606,'Unit details'!$B$2606:$B$2606,$A1478,'Unit details'!$V$2606:$V$2606,$A1478&amp;" — "&amp;$B1478,'Unit details'!$H$2606:$H$2606,"Future")</x:f>
        <x:v>0</x:v>
      </x:c>
      <x:c r="K1478" s="14" t="n">
        <x:f>COUNTIFS('Unit details'!$B$2606:$B$2606,$A1478,'Unit details'!$V$2606:$V$2606,$A1478&amp;" — "&amp;$B1478,'Unit details'!$H$2606:$H$2606,"Uncertain")</x:f>
        <x:v>0</x:v>
      </x:c>
      <x:c r="L1478" s="15" t="str">
        <x:v>Minimum evidenced estate inventory from reviewed current listings; nested sub-estates reconciled; not an exhaustive land-use census. Further unit-specific sources are in Unit details.</x:v>
      </x:c>
      <x:c r="M1478" s="15" t="str">
        <x:v>https://www.zoopla.co.uk/to-rent/commercial/details/73822132/</x:v>
      </x:c>
      <x:c r="N1478" s="15" t="str">
        <x:v>https://www.zoopla.co.uk/to-rent/commercial/details/72105998/
https://www.rightmove.co.uk/properties/91357311#/?channel=COM_LET</x:v>
      </x:c>
    </x:row>
    <x:row r="1479" ht="49" customHeight="1">
      <x:c r="A1479" s="15" t="str">
        <x:v>Swindon</x:v>
      </x:c>
      <x:c r="B1479" s="15" t="str">
        <x:v>Westmead Industrial Estate</x:v>
      </x:c>
      <x:c r="C1479" s="15" t="str">
        <x:v>Swindon</x:v>
      </x:c>
      <x:c r="D1479" s="14" t="n">
        <x:v>183680</x:v>
      </x:c>
      <x:c r="E1479" s="30" t="str">
        <x:v>Town</x:v>
      </x:c>
      <x:c r="F1479" s="30" t="str">
        <x:v>Estate / grouped industrial area</x:v>
      </x:c>
      <x:c r="G1479" s="14" t="n">
        <x:f>COUNTIFS('Unit details'!$B$2607:$B$2612,$A1479,'Unit details'!$V$2607:$V$2612,$A1479&amp;" — "&amp;$B1479,'Unit details'!$H$2607:$H$2612,"Current",'Unit details'!$E$2607:$E$2612,"Town")</x:f>
        <x:v>6</x:v>
      </x:c>
      <x:c r="H1479" s="14" t="n">
        <x:f>COUNTIFS('Unit details'!$B$2607:$B$2612,$A1479,'Unit details'!$V$2607:$V$2612,$A1479&amp;" — "&amp;$B1479,'Unit details'!$H$2607:$H$2612,"Current",'Unit details'!$E$2607:$E$2612,"Nearby")</x:f>
        <x:v>0</x:v>
      </x:c>
      <x:c r="I1479" s="14" t="n">
        <x:f>COUNTIFS('Unit details'!$B$2607:$B$2612,$A1479,'Unit details'!$V$2607:$V$2612,$A1479&amp;" — "&amp;$B1479,'Unit details'!$H$2607:$H$2612,"Current")</x:f>
        <x:v>6</x:v>
      </x:c>
      <x:c r="J1479" s="14" t="n">
        <x:f>SUMIFS('Unit details'!$Y$2607:$Y$2612,'Unit details'!$B$2607:$B$2612,$A1479,'Unit details'!$V$2607:$V$2612,$A1479&amp;" — "&amp;$B1479,'Unit details'!$H$2607:$H$2612,"Future")</x:f>
        <x:v>0</x:v>
      </x:c>
      <x:c r="K1479" s="14" t="n">
        <x:f>COUNTIFS('Unit details'!$B$2607:$B$2612,$A1479,'Unit details'!$V$2607:$V$2612,$A1479&amp;" — "&amp;$B1479,'Unit details'!$H$2607:$H$2612,"Uncertain")</x:f>
        <x:v>0</x:v>
      </x:c>
      <x:c r="L1479" s="15" t="str">
        <x:v>Minimum evidenced estate inventory from reviewed current listings; nested sub-estates reconciled; not an exhaustive land-use census. Further unit-specific sources are in Unit details.</x:v>
      </x:c>
      <x:c r="M1479" s="15" t="str">
        <x:v>https://www.zoopla.co.uk/to-rent/commercial/details/71328358/</x:v>
      </x:c>
      <x:c r="N1479" s="15" t="str">
        <x:v>https://search.whitmarshlockhart.com/properties/318376-unit-15-westmead-industrial-estate-swindon
https://www.zoopla.co.uk/to-rent/commercial/details/73921955/</x:v>
      </x:c>
    </x:row>
    <x:row r="1480" ht="42" customHeight="1">
      <x:c r="A1480" s="15" t="str">
        <x:v>Swindon</x:v>
      </x:c>
      <x:c r="B1480" s="15" t="str">
        <x:v>Whitehill Industrial Park</x:v>
      </x:c>
      <x:c r="C1480" s="15" t="str">
        <x:v>Swindon</x:v>
      </x:c>
      <x:c r="D1480" s="14" t="n">
        <x:v>183680</x:v>
      </x:c>
      <x:c r="E1480" s="30" t="str">
        <x:v>Town</x:v>
      </x:c>
      <x:c r="F1480" s="30" t="str">
        <x:v>Estate / grouped industrial area</x:v>
      </x:c>
      <x:c r="G1480" s="14" t="n">
        <x:f>COUNTIFS('Unit details'!$B$2613:$B$2613,$A1480,'Unit details'!$V$2613:$V$2613,$A1480&amp;" — "&amp;$B1480,'Unit details'!$H$2613:$H$2613,"Current",'Unit details'!$E$2613:$E$2613,"Town")</x:f>
        <x:v>1</x:v>
      </x:c>
      <x:c r="H1480" s="14" t="n">
        <x:f>COUNTIFS('Unit details'!$B$2613:$B$2613,$A1480,'Unit details'!$V$2613:$V$2613,$A1480&amp;" — "&amp;$B1480,'Unit details'!$H$2613:$H$2613,"Current",'Unit details'!$E$2613:$E$2613,"Nearby")</x:f>
        <x:v>0</x:v>
      </x:c>
      <x:c r="I1480" s="14" t="n">
        <x:f>COUNTIFS('Unit details'!$B$2613:$B$2613,$A1480,'Unit details'!$V$2613:$V$2613,$A1480&amp;" — "&amp;$B1480,'Unit details'!$H$2613:$H$2613,"Current")</x:f>
        <x:v>1</x:v>
      </x:c>
      <x:c r="J1480" s="14" t="n">
        <x:f>SUMIFS('Unit details'!$Y$2613:$Y$2613,'Unit details'!$B$2613:$B$2613,$A1480,'Unit details'!$V$2613:$V$2613,$A1480&amp;" — "&amp;$B1480,'Unit details'!$H$2613:$H$2613,"Future")</x:f>
        <x:v>0</x:v>
      </x:c>
      <x:c r="K1480" s="14" t="n">
        <x:f>COUNTIFS('Unit details'!$B$2613:$B$2613,$A1480,'Unit details'!$V$2613:$V$2613,$A1480&amp;" — "&amp;$B1480,'Unit details'!$H$2613:$H$2613,"Uncertain")</x:f>
        <x:v>0</x:v>
      </x:c>
      <x:c r="L1480" s="15" t="str">
        <x:v>Minimum evidenced estate inventory from reviewed current listings; nested sub-estates reconciled; not an exhaustive land-use census.</x:v>
      </x:c>
      <x:c r="M1480" s="15" t="str">
        <x:v>https://www.zoopla.co.uk/to-rent/commercial/details/71167409/</x:v>
      </x:c>
      <x:c r="N1480" s="15" t="str">
        <x:v>https://www.zoopla.co.uk/to-rent/commercial/details/71458990/</x:v>
      </x:c>
    </x:row>
    <x:row r="1481" ht="42" customHeight="1">
      <x:c r="A1481" s="15" t="str">
        <x:v>Salisbury</x:v>
      </x:c>
      <x:c r="B1481" s="15" t="str">
        <x:v>Standalone / estate not stated</x:v>
      </x:c>
      <x:c r="C1481" s="15" t="str">
        <x:v>Chicklade</x:v>
      </x:c>
      <x:c r="D1481" s="14"/>
      <x:c r="E1481" s="30" t="str">
        <x:v>Context</x:v>
      </x:c>
      <x:c r="F1481" s="30" t="str">
        <x:v>Standalone / other premises</x:v>
      </x:c>
      <x:c r="G1481" s="14" t="n">
        <x:f>COUNTIFS('Unit details'!$B$2614:$B$2615,$A1481,'Unit details'!$V$2614:$V$2615,$A1481&amp;" — "&amp;$B1481,'Unit details'!$H$2614:$H$2615,"Current",'Unit details'!$E$2614:$E$2615,"Town")</x:f>
        <x:v>0</x:v>
      </x:c>
      <x:c r="H1481" s="14" t="n">
        <x:f>COUNTIFS('Unit details'!$B$2614:$B$2615,$A1481,'Unit details'!$V$2614:$V$2615,$A1481&amp;" — "&amp;$B1481,'Unit details'!$H$2614:$H$2615,"Current",'Unit details'!$E$2614:$E$2615,"Nearby")</x:f>
        <x:v>1</x:v>
      </x:c>
      <x:c r="I1481" s="14" t="n">
        <x:f>COUNTIFS('Unit details'!$B$2614:$B$2615,$A1481,'Unit details'!$V$2614:$V$2615,$A1481&amp;" — "&amp;$B1481,'Unit details'!$H$2614:$H$2615,"Current")</x:f>
        <x:v>2</x:v>
      </x:c>
      <x:c r="J1481" s="14" t="n">
        <x:f>SUMIFS('Unit details'!$Y$2614:$Y$2615,'Unit details'!$B$2614:$B$2615,$A1481,'Unit details'!$V$2614:$V$2615,$A1481&amp;" — "&amp;$B1481,'Unit details'!$H$2614:$H$2615,"Future")</x:f>
        <x:v>0</x:v>
      </x:c>
      <x:c r="K1481" s="14" t="n">
        <x:f>COUNTIFS('Unit details'!$B$2614:$B$2615,$A1481,'Unit details'!$V$2614:$V$2615,$A1481&amp;" — "&amp;$B1481,'Unit details'!$H$2614:$H$2615,"Uncertain")</x:f>
        <x:v>0</x:v>
      </x:c>
      <x:c r="L1481" s="15" t="str">
        <x:v>Identified from marketing. Estate inventory is a minimum of evidenced named areas, not a council stock census.</x:v>
      </x:c>
      <x:c r="M1481" s="15" t="str">
        <x:v>https://www.rightmove.co.uk/properties/758537381229904#/?channel=COM_LET</x:v>
      </x:c>
      <x:c r="N1481" s="15" t="str"/>
    </x:row>
    <x:row r="1482" ht="49" customHeight="1">
      <x:c r="A1482" s="15" t="str">
        <x:v>Salisbury</x:v>
      </x:c>
      <x:c r="B1482" s="15" t="str">
        <x:v>Harnham Trading Estate</x:v>
      </x:c>
      <x:c r="C1482" s="15" t="str">
        <x:v>Salisbury</x:v>
      </x:c>
      <x:c r="D1482" s="14" t="n">
        <x:v>47690</x:v>
      </x:c>
      <x:c r="E1482" s="30" t="str">
        <x:v>Town</x:v>
      </x:c>
      <x:c r="F1482" s="30" t="str">
        <x:v>Estate / grouped industrial area</x:v>
      </x:c>
      <x:c r="G1482" s="14" t="n">
        <x:f>COUNTIFS('Unit details'!$B$2616:$B$2617,$A1482,'Unit details'!$V$2616:$V$2617,$A1482&amp;" — "&amp;$B1482,'Unit details'!$H$2616:$H$2617,"Current",'Unit details'!$E$2616:$E$2617,"Town")</x:f>
        <x:v>2</x:v>
      </x:c>
      <x:c r="H1482" s="14" t="n">
        <x:f>COUNTIFS('Unit details'!$B$2616:$B$2617,$A1482,'Unit details'!$V$2616:$V$2617,$A1482&amp;" — "&amp;$B1482,'Unit details'!$H$2616:$H$2617,"Current",'Unit details'!$E$2616:$E$2617,"Nearby")</x:f>
        <x:v>0</x:v>
      </x:c>
      <x:c r="I1482" s="14" t="n">
        <x:f>COUNTIFS('Unit details'!$B$2616:$B$2617,$A1482,'Unit details'!$V$2616:$V$2617,$A1482&amp;" — "&amp;$B1482,'Unit details'!$H$2616:$H$2617,"Current")</x:f>
        <x:v>2</x:v>
      </x:c>
      <x:c r="J1482" s="14" t="n">
        <x:f>SUMIFS('Unit details'!$Y$2616:$Y$2617,'Unit details'!$B$2616:$B$2617,$A1482,'Unit details'!$V$2616:$V$2617,$A1482&amp;" — "&amp;$B1482,'Unit details'!$H$2616:$H$2617,"Future")</x:f>
        <x:v>0</x:v>
      </x:c>
      <x:c r="K1482" s="14" t="n">
        <x:f>COUNTIFS('Unit details'!$B$2616:$B$2617,$A1482,'Unit details'!$V$2616:$V$2617,$A1482&amp;" — "&amp;$B1482,'Unit details'!$H$2616:$H$2617,"Uncertain")</x:f>
        <x:v>0</x:v>
      </x:c>
      <x:c r="L1482" s="15" t="str">
        <x:v>Minimum evidenced estate inventory from reviewed current listings; nested sub-estates reconciled; not an exhaustive land-use census. Further unit-specific sources are in Unit details.</x:v>
      </x:c>
      <x:c r="M1482" s="15" t="str">
        <x:v>https://www.zoopla.co.uk/to-rent/commercial/details/73807629/</x:v>
      </x:c>
      <x:c r="N1482" s="15" t="str">
        <x:v>https://myddeltonmajor.co.uk/property/unit-22-harnham-trading-estate-salisbury-wiltshire-sp2-8nw/
https://www.zoopla.co.uk/to-rent/commercial/details/72529718/</x:v>
      </x:c>
    </x:row>
    <x:row r="1483" ht="42" customHeight="1">
      <x:c r="A1483" s="15" t="str">
        <x:v>Salisbury</x:v>
      </x:c>
      <x:c r="B1483" s="15" t="str">
        <x:v>Milford Trading Estate</x:v>
      </x:c>
      <x:c r="C1483" s="15" t="str">
        <x:v>Salisbury</x:v>
      </x:c>
      <x:c r="D1483" s="14" t="n">
        <x:v>47690</x:v>
      </x:c>
      <x:c r="E1483" s="30" t="str">
        <x:v>Town</x:v>
      </x:c>
      <x:c r="F1483" s="30" t="str">
        <x:v>Estate / grouped industrial area</x:v>
      </x:c>
      <x:c r="G1483" s="14" t="n">
        <x:f>COUNTIFS('Unit details'!$B$2618:$B$2618,$A1483,'Unit details'!$V$2618:$V$2618,$A1483&amp;" — "&amp;$B1483,'Unit details'!$H$2618:$H$2618,"Current",'Unit details'!$E$2618:$E$2618,"Town")</x:f>
        <x:v>1</x:v>
      </x:c>
      <x:c r="H1483" s="14" t="n">
        <x:f>COUNTIFS('Unit details'!$B$2618:$B$2618,$A1483,'Unit details'!$V$2618:$V$2618,$A1483&amp;" — "&amp;$B1483,'Unit details'!$H$2618:$H$2618,"Current",'Unit details'!$E$2618:$E$2618,"Nearby")</x:f>
        <x:v>0</x:v>
      </x:c>
      <x:c r="I1483" s="14" t="n">
        <x:f>COUNTIFS('Unit details'!$B$2618:$B$2618,$A1483,'Unit details'!$V$2618:$V$2618,$A1483&amp;" — "&amp;$B1483,'Unit details'!$H$2618:$H$2618,"Current")</x:f>
        <x:v>1</x:v>
      </x:c>
      <x:c r="J1483" s="14" t="n">
        <x:f>SUMIFS('Unit details'!$Y$2618:$Y$2618,'Unit details'!$B$2618:$B$2618,$A1483,'Unit details'!$V$2618:$V$2618,$A1483&amp;" — "&amp;$B1483,'Unit details'!$H$2618:$H$2618,"Future")</x:f>
        <x:v>0</x:v>
      </x:c>
      <x:c r="K1483" s="14" t="n">
        <x:f>COUNTIFS('Unit details'!$B$2618:$B$2618,$A1483,'Unit details'!$V$2618:$V$2618,$A1483&amp;" — "&amp;$B1483,'Unit details'!$H$2618:$H$2618,"Uncertain")</x:f>
        <x:v>0</x:v>
      </x:c>
      <x:c r="L1483" s="15" t="str">
        <x:v>Minimum evidenced estate inventory from reviewed current listings; nested sub-estates reconciled; not an exhaustive land-use census.</x:v>
      </x:c>
      <x:c r="M1483" s="15" t="str">
        <x:v>https://www.zoopla.co.uk/to-rent/commercial/details/73316582/</x:v>
      </x:c>
      <x:c r="N1483" s="15" t="str">
        <x:v>https://myddeltonmajor.co.uk/property/unit-2-milford-trading-estate-blakey-road-salisbury-sp1-2ud/</x:v>
      </x:c>
    </x:row>
    <x:row r="1484" ht="42" customHeight="1">
      <x:c r="A1484" s="15" t="str">
        <x:v>Chippenham</x:v>
      </x:c>
      <x:c r="B1484" s="15" t="str">
        <x:v>Standalone / estate not stated</x:v>
      </x:c>
      <x:c r="C1484" s="15" t="str">
        <x:v>Lacock</x:v>
      </x:c>
      <x:c r="D1484" s="14"/>
      <x:c r="E1484" s="30" t="str">
        <x:v>Context</x:v>
      </x:c>
      <x:c r="F1484" s="30" t="str">
        <x:v>Standalone / other premises</x:v>
      </x:c>
      <x:c r="G1484" s="14" t="n">
        <x:f>COUNTIFS('Unit details'!$B$2619:$B$2638,$A1484,'Unit details'!$V$2619:$V$2638,$A1484&amp;" — "&amp;$B1484,'Unit details'!$H$2619:$H$2638,"Current",'Unit details'!$E$2619:$E$2638,"Town")</x:f>
        <x:v>1</x:v>
      </x:c>
      <x:c r="H1484" s="14" t="n">
        <x:f>COUNTIFS('Unit details'!$B$2619:$B$2638,$A1484,'Unit details'!$V$2619:$V$2638,$A1484&amp;" — "&amp;$B1484,'Unit details'!$H$2619:$H$2638,"Current",'Unit details'!$E$2619:$E$2638,"Nearby")</x:f>
        <x:v>0</x:v>
      </x:c>
      <x:c r="I1484" s="14" t="n">
        <x:f>COUNTIFS('Unit details'!$B$2619:$B$2638,$A1484,'Unit details'!$V$2619:$V$2638,$A1484&amp;" — "&amp;$B1484,'Unit details'!$H$2619:$H$2638,"Current")</x:f>
        <x:v>2</x:v>
      </x:c>
      <x:c r="J1484" s="14" t="n">
        <x:f>SUMIFS('Unit details'!$Y$2619:$Y$2638,'Unit details'!$B$2619:$B$2638,$A1484,'Unit details'!$V$2619:$V$2638,$A1484&amp;" — "&amp;$B1484,'Unit details'!$H$2619:$H$2638,"Future")</x:f>
        <x:v>0</x:v>
      </x:c>
      <x:c r="K1484" s="14" t="n">
        <x:f>COUNTIFS('Unit details'!$B$2619:$B$2638,$A1484,'Unit details'!$V$2619:$V$2638,$A1484&amp;" — "&amp;$B1484,'Unit details'!$H$2619:$H$2638,"Uncertain")</x:f>
        <x:v>0</x:v>
      </x:c>
      <x:c r="L1484" s="15" t="str">
        <x:v>Identified from marketing. Estate inventory is a minimum of evidenced named areas, not a council stock census.</x:v>
      </x:c>
      <x:c r="M1484" s="15" t="str">
        <x:v>https://www.zoopla.co.uk/to-rent/commercial/details/69253495/</x:v>
      </x:c>
      <x:c r="N1484" s="15" t="str">
        <x:v>https://search.whitmarshlockhart.com/properties/274549-units-a-d-reybridge-lacock-nr-chippenham</x:v>
      </x:c>
    </x:row>
    <x:row r="1485" ht="49" customHeight="1">
      <x:c r="A1485" s="15" t="str">
        <x:v>Chippenham</x:v>
      </x:c>
      <x:c r="B1485" s="15" t="str">
        <x:v>Bumpers Farm Industrial Estate</x:v>
      </x:c>
      <x:c r="C1485" s="15" t="str">
        <x:v>Chippenham</x:v>
      </x:c>
      <x:c r="D1485" s="14" t="n">
        <x:v>36090</x:v>
      </x:c>
      <x:c r="E1485" s="30" t="str">
        <x:v>Town</x:v>
      </x:c>
      <x:c r="F1485" s="30" t="str">
        <x:v>Estate / grouped industrial area</x:v>
      </x:c>
      <x:c r="G1485" s="14" t="n">
        <x:f>COUNTIFS('Unit details'!$B$2620:$B$2622,$A1485,'Unit details'!$V$2620:$V$2622,$A1485&amp;" — "&amp;$B1485,'Unit details'!$H$2620:$H$2622,"Current",'Unit details'!$E$2620:$E$2622,"Town")</x:f>
        <x:v>3</x:v>
      </x:c>
      <x:c r="H1485" s="14" t="n">
        <x:f>COUNTIFS('Unit details'!$B$2620:$B$2622,$A1485,'Unit details'!$V$2620:$V$2622,$A1485&amp;" — "&amp;$B1485,'Unit details'!$H$2620:$H$2622,"Current",'Unit details'!$E$2620:$E$2622,"Nearby")</x:f>
        <x:v>0</x:v>
      </x:c>
      <x:c r="I1485" s="14" t="n">
        <x:f>COUNTIFS('Unit details'!$B$2620:$B$2622,$A1485,'Unit details'!$V$2620:$V$2622,$A1485&amp;" — "&amp;$B1485,'Unit details'!$H$2620:$H$2622,"Current")</x:f>
        <x:v>3</x:v>
      </x:c>
      <x:c r="J1485" s="14" t="n">
        <x:f>SUMIFS('Unit details'!$Y$2620:$Y$2622,'Unit details'!$B$2620:$B$2622,$A1485,'Unit details'!$V$2620:$V$2622,$A1485&amp;" — "&amp;$B1485,'Unit details'!$H$2620:$H$2622,"Future")</x:f>
        <x:v>0</x:v>
      </x:c>
      <x:c r="K1485" s="14" t="n">
        <x:f>COUNTIFS('Unit details'!$B$2620:$B$2622,$A1485,'Unit details'!$V$2620:$V$2622,$A1485&amp;" — "&amp;$B1485,'Unit details'!$H$2620:$H$2622,"Uncertain")</x:f>
        <x:v>0</x:v>
      </x:c>
      <x:c r="L1485" s="15" t="str">
        <x:v>Minimum evidenced estate inventory from reviewed current listings; nested sub-estates reconciled; not an exhaustive land-use census. Further unit-specific sources are in Unit details.</x:v>
      </x:c>
      <x:c r="M1485" s="15" t="str">
        <x:v>https://www.zoopla.co.uk/to-rent/commercial/details/71443479/</x:v>
      </x:c>
      <x:c r="N1485" s="15" t="str">
        <x:v>https://search.loveday.uk.com/properties/332796-unit-3-westpoint-vincients-road-chippenham
https://www.zoopla.co.uk/to-rent/commercial/details/72587042/</x:v>
      </x:c>
    </x:row>
    <x:row r="1486" ht="62" customHeight="1">
      <x:c r="A1486" s="15" t="str">
        <x:v>Chippenham</x:v>
      </x:c>
      <x:c r="B1486" s="15" t="str">
        <x:v>Methuen One</x:v>
      </x:c>
      <x:c r="C1486" s="15" t="str">
        <x:v>Chippenham</x:v>
      </x:c>
      <x:c r="D1486" s="14" t="n">
        <x:v>36090</x:v>
      </x:c>
      <x:c r="E1486" s="30" t="str">
        <x:v>Town</x:v>
      </x:c>
      <x:c r="F1486" s="30" t="str">
        <x:v>Estate / grouped industrial area</x:v>
      </x:c>
      <x:c r="G1486" s="14" t="n">
        <x:f>COUNTIFS('Unit details'!$B$2623:$B$2637,$A1486,'Unit details'!$V$2623:$V$2637,$A1486&amp;" — "&amp;$B1486,'Unit details'!$H$2623:$H$2637,"Current",'Unit details'!$E$2623:$E$2637,"Town")</x:f>
        <x:v>15</x:v>
      </x:c>
      <x:c r="H1486" s="14" t="n">
        <x:f>COUNTIFS('Unit details'!$B$2623:$B$2637,$A1486,'Unit details'!$V$2623:$V$2637,$A1486&amp;" — "&amp;$B1486,'Unit details'!$H$2623:$H$2637,"Current",'Unit details'!$E$2623:$E$2637,"Nearby")</x:f>
        <x:v>0</x:v>
      </x:c>
      <x:c r="I1486" s="14" t="n">
        <x:f>COUNTIFS('Unit details'!$B$2623:$B$2637,$A1486,'Unit details'!$V$2623:$V$2637,$A1486&amp;" — "&amp;$B1486,'Unit details'!$H$2623:$H$2637,"Current")</x:f>
        <x:v>15</x:v>
      </x:c>
      <x:c r="J1486" s="14" t="n">
        <x:f>SUMIFS('Unit details'!$Y$2623:$Y$2637,'Unit details'!$B$2623:$B$2637,$A1486,'Unit details'!$V$2623:$V$2637,$A1486&amp;" — "&amp;$B1486,'Unit details'!$H$2623:$H$2637,"Future")</x:f>
        <x:v>0</x:v>
      </x:c>
      <x:c r="K1486" s="14" t="n">
        <x:f>COUNTIFS('Unit details'!$B$2623:$B$2637,$A1486,'Unit details'!$V$2623:$V$2637,$A1486&amp;" — "&amp;$B1486,'Unit details'!$H$2623:$H$2637,"Uncertain")</x:f>
        <x:v>0</x:v>
      </x:c>
      <x:c r="L1486" s="15" t="str">
        <x:v>Minimum evidenced estate inventory from reviewed current listings; nested sub-estates reconciled; not an exhaustive land-use census. Further unit-specific sources are in Unit details.</x:v>
      </x:c>
      <x:c r="M1486" s="15" t="str">
        <x:v>https://www.zoopla.co.uk/to-rent/commercial/details/72893849/</x:v>
      </x:c>
      <x:c r="N1486" s="15" t="str">
        <x:v>https://www.rightmove.co.uk/properties/773402493810880#/?channel=COM_LET
https://www.rightmove.co.uk/properties/773345614856353#/?channel=COM_LET</x:v>
      </x:c>
    </x:row>
    <x:row r="1487" ht="49" customHeight="1">
      <x:c r="A1487" s="15" t="str">
        <x:v>Trowbridge</x:v>
      </x:c>
      <x:c r="B1487" s="15" t="str">
        <x:v>White Horse Business Park</x:v>
      </x:c>
      <x:c r="C1487" s="15" t="str">
        <x:v>Trowbridge</x:v>
      </x:c>
      <x:c r="D1487" s="14" t="n">
        <x:v>43750</x:v>
      </x:c>
      <x:c r="E1487" s="30" t="str">
        <x:v>Town</x:v>
      </x:c>
      <x:c r="F1487" s="30" t="str">
        <x:v>Estate / grouped industrial area</x:v>
      </x:c>
      <x:c r="G1487" s="14" t="n">
        <x:f>COUNTIFS('Unit details'!$B$2639:$B$2640,$A1487,'Unit details'!$V$2639:$V$2640,$A1487&amp;" — "&amp;$B1487,'Unit details'!$H$2639:$H$2640,"Current",'Unit details'!$E$2639:$E$2640,"Town")</x:f>
        <x:v>2</x:v>
      </x:c>
      <x:c r="H1487" s="14" t="n">
        <x:f>COUNTIFS('Unit details'!$B$2639:$B$2640,$A1487,'Unit details'!$V$2639:$V$2640,$A1487&amp;" — "&amp;$B1487,'Unit details'!$H$2639:$H$2640,"Current",'Unit details'!$E$2639:$E$2640,"Nearby")</x:f>
        <x:v>0</x:v>
      </x:c>
      <x:c r="I1487" s="14" t="n">
        <x:f>COUNTIFS('Unit details'!$B$2639:$B$2640,$A1487,'Unit details'!$V$2639:$V$2640,$A1487&amp;" — "&amp;$B1487,'Unit details'!$H$2639:$H$2640,"Current")</x:f>
        <x:v>2</x:v>
      </x:c>
      <x:c r="J1487" s="14" t="n">
        <x:f>SUMIFS('Unit details'!$Y$2639:$Y$2640,'Unit details'!$B$2639:$B$2640,$A1487,'Unit details'!$V$2639:$V$2640,$A1487&amp;" — "&amp;$B1487,'Unit details'!$H$2639:$H$2640,"Future")</x:f>
        <x:v>0</x:v>
      </x:c>
      <x:c r="K1487" s="14" t="n">
        <x:f>COUNTIFS('Unit details'!$B$2639:$B$2640,$A1487,'Unit details'!$V$2639:$V$2640,$A1487&amp;" — "&amp;$B1487,'Unit details'!$H$2639:$H$2640,"Uncertain")</x:f>
        <x:v>0</x:v>
      </x:c>
      <x:c r="L1487" s="15" t="str">
        <x:v>Minimum evidenced estate inventory from reviewed current listings; nested sub-estates reconciled; not an exhaustive land-use census. Further unit-specific sources are in Unit details.</x:v>
      </x:c>
      <x:c r="M1487" s="15" t="str">
        <x:v>https://www.zoopla.co.uk/to-rent/commercial/details/73524442/</x:v>
      </x:c>
      <x:c r="N1487" s="15" t="str">
        <x:v>https://www.rightmove.co.uk/properties/760730165557441#/?channel=COM_LET
https://www.zoopla.co.uk/to-rent/commercial/details/66683022/</x:v>
      </x:c>
    </x:row>
    <x:row r="1488" ht="49" customHeight="1">
      <x:c r="A1488" s="15" t="str">
        <x:v>Bletchley</x:v>
      </x:c>
      <x:c r="B1488" s="15" t="str">
        <x:v>Denbigh Industrial Area</x:v>
      </x:c>
      <x:c r="C1488" s="15" t="str">
        <x:v>Bletchley</x:v>
      </x:c>
      <x:c r="D1488" s="14" t="n">
        <x:v>45010</x:v>
      </x:c>
      <x:c r="E1488" s="30" t="str">
        <x:v>Town</x:v>
      </x:c>
      <x:c r="F1488" s="30" t="str">
        <x:v>Estate / grouped industrial area</x:v>
      </x:c>
      <x:c r="G1488" s="14" t="n">
        <x:f>COUNTIFS('Unit details'!$B$2641:$B$2647,$A1488,'Unit details'!$V$2641:$V$2647,$A1488&amp;" — "&amp;$B1488,'Unit details'!$H$2641:$H$2647,"Current",'Unit details'!$E$2641:$E$2647,"Town")</x:f>
        <x:v>7</x:v>
      </x:c>
      <x:c r="H1488" s="14" t="n">
        <x:f>COUNTIFS('Unit details'!$B$2641:$B$2647,$A1488,'Unit details'!$V$2641:$V$2647,$A1488&amp;" — "&amp;$B1488,'Unit details'!$H$2641:$H$2647,"Current",'Unit details'!$E$2641:$E$2647,"Nearby")</x:f>
        <x:v>0</x:v>
      </x:c>
      <x:c r="I1488" s="14" t="n">
        <x:f>COUNTIFS('Unit details'!$B$2641:$B$2647,$A1488,'Unit details'!$V$2641:$V$2647,$A1488&amp;" — "&amp;$B1488,'Unit details'!$H$2641:$H$2647,"Current")</x:f>
        <x:v>7</x:v>
      </x:c>
      <x:c r="J1488" s="14" t="n">
        <x:f>SUMIFS('Unit details'!$Y$2641:$Y$2647,'Unit details'!$B$2641:$B$2647,$A1488,'Unit details'!$V$2641:$V$2647,$A1488&amp;" — "&amp;$B1488,'Unit details'!$H$2641:$H$2647,"Future")</x:f>
        <x:v>0</x:v>
      </x:c>
      <x:c r="K1488" s="14" t="n">
        <x:f>COUNTIFS('Unit details'!$B$2641:$B$2647,$A1488,'Unit details'!$V$2641:$V$2647,$A1488&amp;" — "&amp;$B1488,'Unit details'!$H$2641:$H$2647,"Uncertain")</x:f>
        <x:v>0</x:v>
      </x:c>
      <x:c r="L1488" s="15" t="str">
        <x:v>Minimum evidenced estate inventory from reviewed current listings; nested sub-estates reconciled; not an exhaustive land-use census. Further unit-specific sources are in Unit details.</x:v>
      </x:c>
      <x:c r="M1488" s="15" t="str">
        <x:v>https://www.zoopla.co.uk/to-rent/commercial/details/74500124/</x:v>
      </x:c>
      <x:c r="N1488" s="15" t="str">
        <x:v>https://www.rightmove.co.uk/properties/779803916149856#/?channel=COM_LET
https://www.zoopla.co.uk/to-rent/commercial/details/74143488/</x:v>
      </x:c>
    </x:row>
    <x:row r="1489" ht="49" customHeight="1">
      <x:c r="A1489" s="15" t="str">
        <x:v>Bletchley</x:v>
      </x:c>
      <x:c r="B1489" s="15" t="str">
        <x:v>Mount Farm Industrial Estate</x:v>
      </x:c>
      <x:c r="C1489" s="15" t="str">
        <x:v>Bletchley</x:v>
      </x:c>
      <x:c r="D1489" s="14" t="n">
        <x:v>45010</x:v>
      </x:c>
      <x:c r="E1489" s="30" t="str">
        <x:v>Town</x:v>
      </x:c>
      <x:c r="F1489" s="30" t="str">
        <x:v>Estate / grouped industrial area</x:v>
      </x:c>
      <x:c r="G1489" s="14" t="n">
        <x:f>COUNTIFS('Unit details'!$B$2648:$B$2655,$A1489,'Unit details'!$V$2648:$V$2655,$A1489&amp;" — "&amp;$B1489,'Unit details'!$H$2648:$H$2655,"Current",'Unit details'!$E$2648:$E$2655,"Town")</x:f>
        <x:v>7</x:v>
      </x:c>
      <x:c r="H1489" s="14" t="n">
        <x:f>COUNTIFS('Unit details'!$B$2648:$B$2655,$A1489,'Unit details'!$V$2648:$V$2655,$A1489&amp;" — "&amp;$B1489,'Unit details'!$H$2648:$H$2655,"Current",'Unit details'!$E$2648:$E$2655,"Nearby")</x:f>
        <x:v>0</x:v>
      </x:c>
      <x:c r="I1489" s="14" t="n">
        <x:f>COUNTIFS('Unit details'!$B$2648:$B$2655,$A1489,'Unit details'!$V$2648:$V$2655,$A1489&amp;" — "&amp;$B1489,'Unit details'!$H$2648:$H$2655,"Current")</x:f>
        <x:v>7</x:v>
      </x:c>
      <x:c r="J1489" s="14" t="n">
        <x:f>SUMIFS('Unit details'!$Y$2648:$Y$2655,'Unit details'!$B$2648:$B$2655,$A1489,'Unit details'!$V$2648:$V$2655,$A1489&amp;" — "&amp;$B1489,'Unit details'!$H$2648:$H$2655,"Future")</x:f>
        <x:v>0</x:v>
      </x:c>
      <x:c r="K1489" s="14" t="n">
        <x:f>COUNTIFS('Unit details'!$B$2648:$B$2655,$A1489,'Unit details'!$V$2648:$V$2655,$A1489&amp;" — "&amp;$B1489,'Unit details'!$H$2648:$H$2655,"Uncertain")</x:f>
        <x:v>1</x:v>
      </x:c>
      <x:c r="L1489" s="15" t="str">
        <x:v>Minimum evidenced estate inventory from reviewed current listings; nested sub-estates reconciled; not an exhaustive land-use census. Further unit-specific sources are in Unit details.</x:v>
      </x:c>
      <x:c r="M1489" s="15" t="str">
        <x:v>https://www.zoopla.co.uk/to-rent/commercial/details/74602545/</x:v>
      </x:c>
      <x:c r="N1489" s="15" t="str">
        <x:v>https://www.rightmove.co.uk/properties/782126952410097#/?channel=COM_LET
https://www.zoopla.co.uk/to-rent/commercial/details/74602483/</x:v>
      </x:c>
    </x:row>
    <x:row r="1490" ht="42" customHeight="1">
      <x:c r="A1490" s="15" t="str">
        <x:v>Bletchley</x:v>
      </x:c>
      <x:c r="B1490" s="15" t="str">
        <x:v>Standalone / estate not stated</x:v>
      </x:c>
      <x:c r="C1490" s="15" t="str">
        <x:v>Bletchley</x:v>
      </x:c>
      <x:c r="D1490" s="14" t="n">
        <x:v>45010</x:v>
      </x:c>
      <x:c r="E1490" s="30" t="str">
        <x:v>Town</x:v>
      </x:c>
      <x:c r="F1490" s="30" t="str">
        <x:v>Standalone / other premises</x:v>
      </x:c>
      <x:c r="G1490" s="14" t="n">
        <x:f>COUNTIFS('Unit details'!$B$2656:$B$2658,$A1490,'Unit details'!$V$2656:$V$2658,$A1490&amp;" — "&amp;$B1490,'Unit details'!$H$2656:$H$2658,"Current",'Unit details'!$E$2656:$E$2658,"Town")</x:f>
        <x:v>3</x:v>
      </x:c>
      <x:c r="H1490" s="14" t="n">
        <x:f>COUNTIFS('Unit details'!$B$2656:$B$2658,$A1490,'Unit details'!$V$2656:$V$2658,$A1490&amp;" — "&amp;$B1490,'Unit details'!$H$2656:$H$2658,"Current",'Unit details'!$E$2656:$E$2658,"Nearby")</x:f>
        <x:v>0</x:v>
      </x:c>
      <x:c r="I1490" s="14" t="n">
        <x:f>COUNTIFS('Unit details'!$B$2656:$B$2658,$A1490,'Unit details'!$V$2656:$V$2658,$A1490&amp;" — "&amp;$B1490,'Unit details'!$H$2656:$H$2658,"Current")</x:f>
        <x:v>3</x:v>
      </x:c>
      <x:c r="J1490" s="14" t="n">
        <x:f>SUMIFS('Unit details'!$Y$2656:$Y$2658,'Unit details'!$B$2656:$B$2658,$A1490,'Unit details'!$V$2656:$V$2658,$A1490&amp;" — "&amp;$B1490,'Unit details'!$H$2656:$H$2658,"Future")</x:f>
        <x:v>0</x:v>
      </x:c>
      <x:c r="K1490" s="14" t="n">
        <x:f>COUNTIFS('Unit details'!$B$2656:$B$2658,$A1490,'Unit details'!$V$2656:$V$2658,$A1490&amp;" — "&amp;$B1490,'Unit details'!$H$2656:$H$2658,"Uncertain")</x:f>
        <x:v>0</x:v>
      </x:c>
      <x:c r="L1490" s="15" t="str">
        <x:v>Identified from marketing. Estate inventory is a minimum of evidenced named areas, not a council stock census.</x:v>
      </x:c>
      <x:c r="M1490" s="15" t="str">
        <x:v>https://www.zoopla.co.uk/to-rent/commercial/details/62070472/</x:v>
      </x:c>
      <x:c r="N1490" s="15" t="str">
        <x:v>https://www.rightmove.co.uk/properties/760713839358113#/?channel=COM_LET</x:v>
      </x:c>
    </x:row>
    <x:row r="1491" ht="42" customHeight="1">
      <x:c r="A1491" s="15" t="str">
        <x:v>Bletchley</x:v>
      </x:c>
      <x:c r="B1491" s="15" t="str">
        <x:v>Water Eaton Industrial Estate</x:v>
      </x:c>
      <x:c r="C1491" s="15" t="str">
        <x:v>Bletchley</x:v>
      </x:c>
      <x:c r="D1491" s="14" t="n">
        <x:v>45010</x:v>
      </x:c>
      <x:c r="E1491" s="30" t="str">
        <x:v>Town</x:v>
      </x:c>
      <x:c r="F1491" s="30" t="str">
        <x:v>Estate / grouped industrial area</x:v>
      </x:c>
      <x:c r="G1491" s="14" t="n">
        <x:f>COUNTIFS('Unit details'!$B$2659:$B$2659,$A1491,'Unit details'!$V$2659:$V$2659,$A1491&amp;" — "&amp;$B1491,'Unit details'!$H$2659:$H$2659,"Current",'Unit details'!$E$2659:$E$2659,"Town")</x:f>
        <x:v>1</x:v>
      </x:c>
      <x:c r="H1491" s="14" t="n">
        <x:f>COUNTIFS('Unit details'!$B$2659:$B$2659,$A1491,'Unit details'!$V$2659:$V$2659,$A1491&amp;" — "&amp;$B1491,'Unit details'!$H$2659:$H$2659,"Current",'Unit details'!$E$2659:$E$2659,"Nearby")</x:f>
        <x:v>0</x:v>
      </x:c>
      <x:c r="I1491" s="14" t="n">
        <x:f>COUNTIFS('Unit details'!$B$2659:$B$2659,$A1491,'Unit details'!$V$2659:$V$2659,$A1491&amp;" — "&amp;$B1491,'Unit details'!$H$2659:$H$2659,"Current")</x:f>
        <x:v>1</x:v>
      </x:c>
      <x:c r="J1491" s="14" t="n">
        <x:f>SUMIFS('Unit details'!$Y$2659:$Y$2659,'Unit details'!$B$2659:$B$2659,$A1491,'Unit details'!$V$2659:$V$2659,$A1491&amp;" — "&amp;$B1491,'Unit details'!$H$2659:$H$2659,"Future")</x:f>
        <x:v>0</x:v>
      </x:c>
      <x:c r="K1491" s="14" t="n">
        <x:f>COUNTIFS('Unit details'!$B$2659:$B$2659,$A1491,'Unit details'!$V$2659:$V$2659,$A1491&amp;" — "&amp;$B1491,'Unit details'!$H$2659:$H$2659,"Uncertain")</x:f>
        <x:v>0</x:v>
      </x:c>
      <x:c r="L1491" s="15" t="str">
        <x:v>Minimum evidenced estate inventory from reviewed current listings; nested sub-estates reconciled; not an exhaustive land-use census.</x:v>
      </x:c>
      <x:c r="M1491" s="15" t="str">
        <x:v>https://www.zoopla.co.uk/to-rent/commercial/details/74443668/</x:v>
      </x:c>
      <x:c r="N1491" s="15" t="str">
        <x:v>https://www.rightmove.co.uk/properties/778676367543952#/?channel=COM_LET</x:v>
      </x:c>
    </x:row>
    <x:row r="1492" ht="42" customHeight="1">
      <x:c r="A1492" s="15" t="str">
        <x:v>Sandhurst</x:v>
      </x:c>
      <x:c r="B1492" s="15" t="str">
        <x:v>Sandhurst Industrial Estate</x:v>
      </x:c>
      <x:c r="C1492" s="15" t="str">
        <x:v>Sandhurst</x:v>
      </x:c>
      <x:c r="D1492" s="14" t="n">
        <x:v>20215</x:v>
      </x:c>
      <x:c r="E1492" s="30" t="str">
        <x:v>Town</x:v>
      </x:c>
      <x:c r="F1492" s="30" t="str">
        <x:v>Estate / grouped industrial area</x:v>
      </x:c>
      <x:c r="G1492" s="14" t="n">
        <x:f>COUNTIFS('Unit details'!$B$2660:$B$2660,$A1492,'Unit details'!$V$2660:$V$2660,$A1492&amp;" — "&amp;$B1492,'Unit details'!$H$2660:$H$2660,"Current",'Unit details'!$E$2660:$E$2660,"Town")</x:f>
        <x:v>1</x:v>
      </x:c>
      <x:c r="H1492" s="14" t="n">
        <x:f>COUNTIFS('Unit details'!$B$2660:$B$2660,$A1492,'Unit details'!$V$2660:$V$2660,$A1492&amp;" — "&amp;$B1492,'Unit details'!$H$2660:$H$2660,"Current",'Unit details'!$E$2660:$E$2660,"Nearby")</x:f>
        <x:v>0</x:v>
      </x:c>
      <x:c r="I1492" s="14" t="n">
        <x:f>COUNTIFS('Unit details'!$B$2660:$B$2660,$A1492,'Unit details'!$V$2660:$V$2660,$A1492&amp;" — "&amp;$B1492,'Unit details'!$H$2660:$H$2660,"Current")</x:f>
        <x:v>1</x:v>
      </x:c>
      <x:c r="J1492" s="14" t="n">
        <x:f>SUMIFS('Unit details'!$Y$2660:$Y$2660,'Unit details'!$B$2660:$B$2660,$A1492,'Unit details'!$V$2660:$V$2660,$A1492&amp;" — "&amp;$B1492,'Unit details'!$H$2660:$H$2660,"Future")</x:f>
        <x:v>0</x:v>
      </x:c>
      <x:c r="K1492" s="14" t="n">
        <x:f>COUNTIFS('Unit details'!$B$2660:$B$2660,$A1492,'Unit details'!$V$2660:$V$2660,$A1492&amp;" — "&amp;$B1492,'Unit details'!$H$2660:$H$2660,"Uncertain")</x:f>
        <x:v>0</x:v>
      </x:c>
      <x:c r="L1492" s="15" t="str">
        <x:v>Minimum evidenced estate inventory from reviewed current listings; nested sub-estates reconciled; not an exhaustive land-use census.</x:v>
      </x:c>
      <x:c r="M1492" s="15" t="str">
        <x:v>https://www.rightmove.co.uk/properties/765979982991312#/?channel=COM_LET</x:v>
      </x:c>
      <x:c r="N1492" s="15" t="str"/>
    </x:row>
    <x:row r="1493" ht="49" customHeight="1">
      <x:c r="A1493" s="15" t="str">
        <x:v>Woodley</x:v>
      </x:c>
      <x:c r="B1493" s="15" t="str">
        <x:v>Headley Road Industrial Area</x:v>
      </x:c>
      <x:c r="C1493" s="15" t="str">
        <x:v>Woodley</x:v>
      </x:c>
      <x:c r="D1493" s="14" t="n">
        <x:v>28025</x:v>
      </x:c>
      <x:c r="E1493" s="30" t="str">
        <x:v>Town</x:v>
      </x:c>
      <x:c r="F1493" s="30" t="str">
        <x:v>Estate / grouped industrial area</x:v>
      </x:c>
      <x:c r="G1493" s="14" t="n">
        <x:f>COUNTIFS('Unit details'!$B$2661:$B$2665,$A1493,'Unit details'!$V$2661:$V$2665,$A1493&amp;" — "&amp;$B1493,'Unit details'!$H$2661:$H$2665,"Current",'Unit details'!$E$2661:$E$2665,"Town")</x:f>
        <x:v>4</x:v>
      </x:c>
      <x:c r="H1493" s="14" t="n">
        <x:f>COUNTIFS('Unit details'!$B$2661:$B$2665,$A1493,'Unit details'!$V$2661:$V$2665,$A1493&amp;" — "&amp;$B1493,'Unit details'!$H$2661:$H$2665,"Current",'Unit details'!$E$2661:$E$2665,"Nearby")</x:f>
        <x:v>0</x:v>
      </x:c>
      <x:c r="I1493" s="14" t="n">
        <x:f>COUNTIFS('Unit details'!$B$2661:$B$2665,$A1493,'Unit details'!$V$2661:$V$2665,$A1493&amp;" — "&amp;$B1493,'Unit details'!$H$2661:$H$2665,"Current")</x:f>
        <x:v>4</x:v>
      </x:c>
      <x:c r="J1493" s="14" t="n">
        <x:f>SUMIFS('Unit details'!$Y$2661:$Y$2665,'Unit details'!$B$2661:$B$2665,$A1493,'Unit details'!$V$2661:$V$2665,$A1493&amp;" — "&amp;$B1493,'Unit details'!$H$2661:$H$2665,"Future")</x:f>
        <x:v>0</x:v>
      </x:c>
      <x:c r="K1493" s="14" t="n">
        <x:f>COUNTIFS('Unit details'!$B$2661:$B$2665,$A1493,'Unit details'!$V$2661:$V$2665,$A1493&amp;" — "&amp;$B1493,'Unit details'!$H$2661:$H$2665,"Uncertain")</x:f>
        <x:v>1</x:v>
      </x:c>
      <x:c r="L1493" s="15" t="str">
        <x:v>Minimum evidenced estate inventory from reviewed current listings; nested sub-estates reconciled; not an exhaustive land-use census. Further unit-specific sources are in Unit details.</x:v>
      </x:c>
      <x:c r="M1493" s="15" t="str">
        <x:v>https://www.zoopla.co.uk/to-rent/commercial/details/73720524/</x:v>
      </x:c>
      <x:c r="N1493" s="15" t="str">
        <x:v>https://www.rightmove.co.uk/properties/773397542434256#/?channel=COM_LET
https://www.zoopla.co.uk/to-rent/commercial/details/59493438/</x:v>
      </x:c>
    </x:row>
    <x:row r="1494" ht="42" customHeight="1">
      <x:c r="A1494" s="15" t="str">
        <x:v>Woodley</x:v>
      </x:c>
      <x:c r="B1494" s="15" t="str">
        <x:v>Standalone / estate not stated</x:v>
      </x:c>
      <x:c r="C1494" s="15" t="str">
        <x:v>Woodley</x:v>
      </x:c>
      <x:c r="D1494" s="14" t="n">
        <x:v>28025</x:v>
      </x:c>
      <x:c r="E1494" s="30" t="str">
        <x:v>Town</x:v>
      </x:c>
      <x:c r="F1494" s="30" t="str">
        <x:v>Standalone / other premises</x:v>
      </x:c>
      <x:c r="G1494" s="14" t="n">
        <x:f>COUNTIFS('Unit details'!$B$2666:$B$2666,$A1494,'Unit details'!$V$2666:$V$2666,$A1494&amp;" — "&amp;$B1494,'Unit details'!$H$2666:$H$2666,"Current",'Unit details'!$E$2666:$E$2666,"Town")</x:f>
        <x:v>1</x:v>
      </x:c>
      <x:c r="H1494" s="14" t="n">
        <x:f>COUNTIFS('Unit details'!$B$2666:$B$2666,$A1494,'Unit details'!$V$2666:$V$2666,$A1494&amp;" — "&amp;$B1494,'Unit details'!$H$2666:$H$2666,"Current",'Unit details'!$E$2666:$E$2666,"Nearby")</x:f>
        <x:v>0</x:v>
      </x:c>
      <x:c r="I1494" s="14" t="n">
        <x:f>COUNTIFS('Unit details'!$B$2666:$B$2666,$A1494,'Unit details'!$V$2666:$V$2666,$A1494&amp;" — "&amp;$B1494,'Unit details'!$H$2666:$H$2666,"Current")</x:f>
        <x:v>1</x:v>
      </x:c>
      <x:c r="J1494" s="14" t="n">
        <x:f>SUMIFS('Unit details'!$Y$2666:$Y$2666,'Unit details'!$B$2666:$B$2666,$A1494,'Unit details'!$V$2666:$V$2666,$A1494&amp;" — "&amp;$B1494,'Unit details'!$H$2666:$H$2666,"Future")</x:f>
        <x:v>0</x:v>
      </x:c>
      <x:c r="K1494" s="14" t="n">
        <x:f>COUNTIFS('Unit details'!$B$2666:$B$2666,$A1494,'Unit details'!$V$2666:$V$2666,$A1494&amp;" — "&amp;$B1494,'Unit details'!$H$2666:$H$2666,"Uncertain")</x:f>
        <x:v>0</x:v>
      </x:c>
      <x:c r="L1494" s="15" t="str">
        <x:v>Identified from marketing. Estate inventory is a minimum of evidenced named areas, not a council stock census.</x:v>
      </x:c>
      <x:c r="M1494" s="15" t="str">
        <x:v>https://www.rightmove.co.uk/properties/782860783545681#/?channel=COM_LET</x:v>
      </x:c>
      <x:c r="N1494" s="15" t="str"/>
    </x:row>
    <x:row r="1495" ht="42" customHeight="1">
      <x:c r="A1495" s="15" t="str">
        <x:v>Guildford</x:v>
      </x:c>
      <x:c r="B1495" s="15" t="str">
        <x:v>Barton Road</x:v>
      </x:c>
      <x:c r="C1495" s="15" t="str">
        <x:v>Bramley</x:v>
      </x:c>
      <x:c r="D1495" s="14" t="n">
        <x:v>4730</x:v>
      </x:c>
      <x:c r="E1495" s="30" t="str">
        <x:v>Nearby</x:v>
      </x:c>
      <x:c r="F1495" s="30" t="str">
        <x:v>Standalone / other premises</x:v>
      </x:c>
      <x:c r="G1495" s="14" t="n">
        <x:f>COUNTIFS('Unit details'!$B$2667:$B$2667,$A1495,'Unit details'!$V$2667:$V$2667,$A1495&amp;" — "&amp;$B1495,'Unit details'!$H$2667:$H$2667,"Current",'Unit details'!$E$2667:$E$2667,"Town")</x:f>
        <x:v>0</x:v>
      </x:c>
      <x:c r="H1495" s="14" t="n">
        <x:f>COUNTIFS('Unit details'!$B$2667:$B$2667,$A1495,'Unit details'!$V$2667:$V$2667,$A1495&amp;" — "&amp;$B1495,'Unit details'!$H$2667:$H$2667,"Current",'Unit details'!$E$2667:$E$2667,"Nearby")</x:f>
        <x:v>1</x:v>
      </x:c>
      <x:c r="I1495" s="14" t="n">
        <x:f>COUNTIFS('Unit details'!$B$2667:$B$2667,$A1495,'Unit details'!$V$2667:$V$2667,$A1495&amp;" — "&amp;$B1495,'Unit details'!$H$2667:$H$2667,"Current")</x:f>
        <x:v>1</x:v>
      </x:c>
      <x:c r="J1495" s="14" t="n">
        <x:f>SUMIFS('Unit details'!$Y$2667:$Y$2667,'Unit details'!$B$2667:$B$2667,$A1495,'Unit details'!$V$2667:$V$2667,$A1495&amp;" — "&amp;$B1495,'Unit details'!$H$2667:$H$2667,"Future")</x:f>
        <x:v>0</x:v>
      </x:c>
      <x:c r="K1495" s="14" t="n">
        <x:f>COUNTIFS('Unit details'!$B$2667:$B$2667,$A1495,'Unit details'!$V$2667:$V$2667,$A1495&amp;" — "&amp;$B1495,'Unit details'!$H$2667:$H$2667,"Uncertain")</x:f>
        <x:v>0</x:v>
      </x:c>
      <x:c r="L1495" s="15" t="str">
        <x:v>Minimum inventory evidenced by marketed premises; estate units and occupied stock not exhaustively counted.</x:v>
      </x:c>
      <x:c r="M1495" s="15" t="str">
        <x:v>https://www.zoopla.co.uk/to-rent/commercial/details/68694534/</x:v>
      </x:c>
      <x:c r="N1495" s="15" t="str"/>
    </x:row>
    <x:row r="1496" ht="42" customHeight="1">
      <x:c r="A1496" s="15" t="str">
        <x:v>Guildford</x:v>
      </x:c>
      <x:c r="B1496" s="15" t="str">
        <x:v>Chinthurst Farm</x:v>
      </x:c>
      <x:c r="C1496" s="15" t="str">
        <x:v>Shalford</x:v>
      </x:c>
      <x:c r="D1496" s="14"/>
      <x:c r="E1496" s="30" t="str">
        <x:v>Nearby</x:v>
      </x:c>
      <x:c r="F1496" s="30" t="str">
        <x:v>Standalone / other premises</x:v>
      </x:c>
      <x:c r="G1496" s="14" t="n">
        <x:f>COUNTIFS('Unit details'!$B$2668:$B$2668,$A1496,'Unit details'!$V$2668:$V$2668,$A1496&amp;" — "&amp;$B1496,'Unit details'!$H$2668:$H$2668,"Current",'Unit details'!$E$2668:$E$2668,"Town")</x:f>
        <x:v>0</x:v>
      </x:c>
      <x:c r="H1496" s="14" t="n">
        <x:f>COUNTIFS('Unit details'!$B$2668:$B$2668,$A1496,'Unit details'!$V$2668:$V$2668,$A1496&amp;" — "&amp;$B1496,'Unit details'!$H$2668:$H$2668,"Current",'Unit details'!$E$2668:$E$2668,"Nearby")</x:f>
        <x:v>1</x:v>
      </x:c>
      <x:c r="I1496" s="14" t="n">
        <x:f>COUNTIFS('Unit details'!$B$2668:$B$2668,$A1496,'Unit details'!$V$2668:$V$2668,$A1496&amp;" — "&amp;$B1496,'Unit details'!$H$2668:$H$2668,"Current")</x:f>
        <x:v>1</x:v>
      </x:c>
      <x:c r="J1496" s="14" t="n">
        <x:f>SUMIFS('Unit details'!$Y$2668:$Y$2668,'Unit details'!$B$2668:$B$2668,$A1496,'Unit details'!$V$2668:$V$2668,$A1496&amp;" — "&amp;$B1496,'Unit details'!$H$2668:$H$2668,"Future")</x:f>
        <x:v>0</x:v>
      </x:c>
      <x:c r="K1496" s="14" t="n">
        <x:f>COUNTIFS('Unit details'!$B$2668:$B$2668,$A1496,'Unit details'!$V$2668:$V$2668,$A1496&amp;" — "&amp;$B1496,'Unit details'!$H$2668:$H$2668,"Uncertain")</x:f>
        <x:v>0</x:v>
      </x:c>
      <x:c r="L1496" s="15" t="str">
        <x:v>Minimum inventory evidenced by marketed premises; estate units and occupied stock not exhaustively counted.</x:v>
      </x:c>
      <x:c r="M1496" s="15" t="str">
        <x:v>https://www.zoopla.co.uk/to-rent/commercial/details/70070616/</x:v>
      </x:c>
      <x:c r="N1496" s="15" t="str"/>
    </x:row>
    <x:row r="1497" ht="42" customHeight="1">
      <x:c r="A1497" s="15" t="str">
        <x:v>Guildford</x:v>
      </x:c>
      <x:c r="B1497" s="15" t="str">
        <x:v>Gedore Torque</x:v>
      </x:c>
      <x:c r="C1497" s="15" t="str">
        <x:v>Bramley</x:v>
      </x:c>
      <x:c r="D1497" s="14" t="n">
        <x:v>4730</x:v>
      </x:c>
      <x:c r="E1497" s="30" t="str">
        <x:v>Nearby</x:v>
      </x:c>
      <x:c r="F1497" s="30" t="str">
        <x:v>Standalone / other premises</x:v>
      </x:c>
      <x:c r="G1497" s="14" t="n">
        <x:f>COUNTIFS('Unit details'!$B$2669:$B$2671,$A1497,'Unit details'!$V$2669:$V$2671,$A1497&amp;" — "&amp;$B1497,'Unit details'!$H$2669:$H$2671,"Current",'Unit details'!$E$2669:$E$2671,"Town")</x:f>
        <x:v>0</x:v>
      </x:c>
      <x:c r="H1497" s="14" t="n">
        <x:f>COUNTIFS('Unit details'!$B$2669:$B$2671,$A1497,'Unit details'!$V$2669:$V$2671,$A1497&amp;" — "&amp;$B1497,'Unit details'!$H$2669:$H$2671,"Current",'Unit details'!$E$2669:$E$2671,"Nearby")</x:f>
        <x:v>3</x:v>
      </x:c>
      <x:c r="I1497" s="14" t="n">
        <x:f>COUNTIFS('Unit details'!$B$2669:$B$2671,$A1497,'Unit details'!$V$2669:$V$2671,$A1497&amp;" — "&amp;$B1497,'Unit details'!$H$2669:$H$2671,"Current")</x:f>
        <x:v>3</x:v>
      </x:c>
      <x:c r="J1497" s="14" t="n">
        <x:f>SUMIFS('Unit details'!$Y$2669:$Y$2671,'Unit details'!$B$2669:$B$2671,$A1497,'Unit details'!$V$2669:$V$2671,$A1497&amp;" — "&amp;$B1497,'Unit details'!$H$2669:$H$2671,"Future")</x:f>
        <x:v>0</x:v>
      </x:c>
      <x:c r="K1497" s="14" t="n">
        <x:f>COUNTIFS('Unit details'!$B$2669:$B$2671,$A1497,'Unit details'!$V$2669:$V$2671,$A1497&amp;" — "&amp;$B1497,'Unit details'!$H$2669:$H$2671,"Uncertain")</x:f>
        <x:v>0</x:v>
      </x:c>
      <x:c r="L1497" s="15" t="str">
        <x:v>Minimum inventory evidenced by marketed premises; estate units and occupied stock not exhaustively counted.</x:v>
      </x:c>
      <x:c r="M1497" s="15" t="str">
        <x:v>https://www.zoopla.co.uk/to-rent/commercial/details/74678993/</x:v>
      </x:c>
      <x:c r="N1497" s="15" t="str"/>
    </x:row>
    <x:row r="1498" ht="42" customHeight="1">
      <x:c r="A1498" s="15" t="str">
        <x:v>Guildford</x:v>
      </x:c>
      <x:c r="B1498" s="15" t="str">
        <x:v>Henley Business Park</x:v>
      </x:c>
      <x:c r="C1498" s="15" t="str">
        <x:v>Normandy</x:v>
      </x:c>
      <x:c r="D1498" s="14" t="n">
        <x:v>1665</x:v>
      </x:c>
      <x:c r="E1498" s="30" t="str">
        <x:v>Nearby</x:v>
      </x:c>
      <x:c r="F1498" s="30" t="str">
        <x:v>Estate / grouped industrial area</x:v>
      </x:c>
      <x:c r="G1498" s="14" t="n">
        <x:f>COUNTIFS('Unit details'!$B$4039:$B$4039,$A1498,'Unit details'!$V$4039:$V$4039,$A1498&amp;" — "&amp;$B1498,'Unit details'!$H$4039:$H$4039,"Current",'Unit details'!$E$4039:$E$4039,"Town")</x:f>
        <x:v>0</x:v>
      </x:c>
      <x:c r="H1498" s="14" t="n">
        <x:f>COUNTIFS('Unit details'!$B$4039:$B$4039,$A1498,'Unit details'!$V$4039:$V$4039,$A1498&amp;" — "&amp;$B1498,'Unit details'!$H$4039:$H$4039,"Current",'Unit details'!$E$4039:$E$4039,"Nearby")</x:f>
        <x:v>0</x:v>
      </x:c>
      <x:c r="I1498" s="14" t="n">
        <x:f>COUNTIFS('Unit details'!$B$4039:$B$4039,$A1498,'Unit details'!$V$4039:$V$4039,$A1498&amp;" — "&amp;$B1498,'Unit details'!$H$4039:$H$4039,"Current")</x:f>
        <x:v>0</x:v>
      </x:c>
      <x:c r="J1498" s="14" t="n">
        <x:f>SUMIFS('Unit details'!$Y$4039:$Y$4039,'Unit details'!$B$4039:$B$4039,$A1498,'Unit details'!$V$4039:$V$4039,$A1498&amp;" — "&amp;$B1498,'Unit details'!$H$4039:$H$4039,"Future")</x:f>
        <x:v>0</x:v>
      </x:c>
      <x:c r="K1498" s="14" t="n">
        <x:f>COUNTIFS('Unit details'!$B$4039:$B$4039,$A1498,'Unit details'!$V$4039:$V$4039,$A1498&amp;" — "&amp;$B1498,'Unit details'!$H$4039:$H$4039,"Uncertain")</x:f>
        <x:v>0</x:v>
      </x:c>
      <x:c r="L1498" s="15" t="str">
        <x:v>19May2026 agent report identifies24buildings in300,000sqft park. Finalletting atthatdate; laterJuneUnit6marketed so not currentzero-vacancy assertion.</x:v>
      </x:c>
      <x:c r="M1498" s="15" t="str">
        <x:v>https://www.curchodandco.com/curchod-co-advises-on-final-letting-at-indurents-henley-business-park-near-guildford/</x:v>
      </x:c>
      <x:c r="N1498" s="15" t="str"/>
    </x:row>
    <x:row r="1499" ht="42" customHeight="1">
      <x:c r="A1499" s="15" t="str">
        <x:v>Guildford</x:v>
      </x:c>
      <x:c r="B1499" s="15" t="str">
        <x:v>Heyworth Business Park</x:v>
      </x:c>
      <x:c r="C1499" s="15" t="str">
        <x:v>Peasmarsh</x:v>
      </x:c>
      <x:c r="D1499" s="14"/>
      <x:c r="E1499" s="30" t="str">
        <x:v>Nearby</x:v>
      </x:c>
      <x:c r="F1499" s="30" t="str">
        <x:v>Estate / grouped industrial area</x:v>
      </x:c>
      <x:c r="G1499" s="14" t="n">
        <x:f>COUNTIFS('Unit details'!$B$2672:$B$2673,$A1499,'Unit details'!$V$2672:$V$2673,$A1499&amp;" — "&amp;$B1499,'Unit details'!$H$2672:$H$2673,"Current",'Unit details'!$E$2672:$E$2673,"Town")</x:f>
        <x:v>0</x:v>
      </x:c>
      <x:c r="H1499" s="14" t="n">
        <x:f>COUNTIFS('Unit details'!$B$2672:$B$2673,$A1499,'Unit details'!$V$2672:$V$2673,$A1499&amp;" — "&amp;$B1499,'Unit details'!$H$2672:$H$2673,"Current",'Unit details'!$E$2672:$E$2673,"Nearby")</x:f>
        <x:v>2</x:v>
      </x:c>
      <x:c r="I1499" s="14" t="n">
        <x:f>COUNTIFS('Unit details'!$B$2672:$B$2673,$A1499,'Unit details'!$V$2672:$V$2673,$A1499&amp;" — "&amp;$B1499,'Unit details'!$H$2672:$H$2673,"Current")</x:f>
        <x:v>2</x:v>
      </x:c>
      <x:c r="J1499" s="14" t="n">
        <x:f>SUMIFS('Unit details'!$Y$2672:$Y$2673,'Unit details'!$B$2672:$B$2673,$A1499,'Unit details'!$V$2672:$V$2673,$A1499&amp;" — "&amp;$B1499,'Unit details'!$H$2672:$H$2673,"Future")</x:f>
        <x:v>0</x:v>
      </x:c>
      <x:c r="K1499" s="14" t="n">
        <x:f>COUNTIFS('Unit details'!$B$2672:$B$2673,$A1499,'Unit details'!$V$2672:$V$2673,$A1499&amp;" — "&amp;$B1499,'Unit details'!$H$2672:$H$2673,"Uncertain")</x:f>
        <x:v>0</x:v>
      </x:c>
      <x:c r="L1499" s="15" t="str">
        <x:v>Minimum inventory evidenced by marketed premises; estate units and occupied stock not exhaustively counted.</x:v>
      </x:c>
      <x:c r="M1499" s="15" t="str">
        <x:v>https://www.zoopla.co.uk/to-rent/commercial/details/72510851/</x:v>
      </x:c>
      <x:c r="N1499" s="15" t="str"/>
    </x:row>
    <x:row r="1500" ht="42" customHeight="1">
      <x:c r="A1500" s="15" t="str">
        <x:v>Guildford</x:v>
      </x:c>
      <x:c r="B1500" s="15" t="str">
        <x:v>Old Beaver Depot</x:v>
      </x:c>
      <x:c r="C1500" s="15" t="str">
        <x:v>Bramley</x:v>
      </x:c>
      <x:c r="D1500" s="14" t="n">
        <x:v>4730</x:v>
      </x:c>
      <x:c r="E1500" s="30" t="str">
        <x:v>Nearby</x:v>
      </x:c>
      <x:c r="F1500" s="30" t="str">
        <x:v>Standalone / other premises</x:v>
      </x:c>
      <x:c r="G1500" s="14" t="n">
        <x:f>COUNTIFS('Unit details'!$B$2674:$B$2674,$A1500,'Unit details'!$V$2674:$V$2674,$A1500&amp;" — "&amp;$B1500,'Unit details'!$H$2674:$H$2674,"Current",'Unit details'!$E$2674:$E$2674,"Town")</x:f>
        <x:v>0</x:v>
      </x:c>
      <x:c r="H1500" s="14" t="n">
        <x:f>COUNTIFS('Unit details'!$B$2674:$B$2674,$A1500,'Unit details'!$V$2674:$V$2674,$A1500&amp;" — "&amp;$B1500,'Unit details'!$H$2674:$H$2674,"Current",'Unit details'!$E$2674:$E$2674,"Nearby")</x:f>
        <x:v>1</x:v>
      </x:c>
      <x:c r="I1500" s="14" t="n">
        <x:f>COUNTIFS('Unit details'!$B$2674:$B$2674,$A1500,'Unit details'!$V$2674:$V$2674,$A1500&amp;" — "&amp;$B1500,'Unit details'!$H$2674:$H$2674,"Current")</x:f>
        <x:v>1</x:v>
      </x:c>
      <x:c r="J1500" s="14" t="n">
        <x:f>SUMIFS('Unit details'!$Y$2674:$Y$2674,'Unit details'!$B$2674:$B$2674,$A1500,'Unit details'!$V$2674:$V$2674,$A1500&amp;" — "&amp;$B1500,'Unit details'!$H$2674:$H$2674,"Future")</x:f>
        <x:v>0</x:v>
      </x:c>
      <x:c r="K1500" s="14" t="n">
        <x:f>COUNTIFS('Unit details'!$B$2674:$B$2674,$A1500,'Unit details'!$V$2674:$V$2674,$A1500&amp;" — "&amp;$B1500,'Unit details'!$H$2674:$H$2674,"Uncertain")</x:f>
        <x:v>0</x:v>
      </x:c>
      <x:c r="L1500" s="15" t="str">
        <x:v>Minimum inventory evidenced by marketed premises; estate units and occupied stock not exhaustively counted.</x:v>
      </x:c>
      <x:c r="M1500" s="15" t="str">
        <x:v>https://www.rightmove.co.uk/properties/764880483972241#/?channel=COM_LET</x:v>
      </x:c>
      <x:c r="N1500" s="15" t="str"/>
    </x:row>
    <x:row r="1501" ht="42" customHeight="1">
      <x:c r="A1501" s="15" t="str">
        <x:v>Guildford</x:v>
      </x:c>
      <x:c r="B1501" s="15" t="str">
        <x:v>Weyvern Park</x:v>
      </x:c>
      <x:c r="C1501" s="15" t="str">
        <x:v>Peasmarsh</x:v>
      </x:c>
      <x:c r="D1501" s="14"/>
      <x:c r="E1501" s="30" t="str">
        <x:v>Nearby</x:v>
      </x:c>
      <x:c r="F1501" s="30" t="str">
        <x:v>Estate / grouped industrial area</x:v>
      </x:c>
      <x:c r="G1501" s="14" t="n">
        <x:f>COUNTIFS('Unit details'!$B$4039:$B$4039,$A1501,'Unit details'!$V$4039:$V$4039,$A1501&amp;" — "&amp;$B1501,'Unit details'!$H$4039:$H$4039,"Current",'Unit details'!$E$4039:$E$4039,"Town")</x:f>
        <x:v>0</x:v>
      </x:c>
      <x:c r="H1501" s="14" t="n">
        <x:f>COUNTIFS('Unit details'!$B$4039:$B$4039,$A1501,'Unit details'!$V$4039:$V$4039,$A1501&amp;" — "&amp;$B1501,'Unit details'!$H$4039:$H$4039,"Current",'Unit details'!$E$4039:$E$4039,"Nearby")</x:f>
        <x:v>0</x:v>
      </x:c>
      <x:c r="I1501" s="14" t="n">
        <x:f>COUNTIFS('Unit details'!$B$4039:$B$4039,$A1501,'Unit details'!$V$4039:$V$4039,$A1501&amp;" — "&amp;$B1501,'Unit details'!$H$4039:$H$4039,"Current")</x:f>
        <x:v>0</x:v>
      </x:c>
      <x:c r="J1501" s="14" t="n">
        <x:f>SUMIFS('Unit details'!$Y$4039:$Y$4039,'Unit details'!$B$4039:$B$4039,$A1501,'Unit details'!$V$4039:$V$4039,$A1501&amp;" — "&amp;$B1501,'Unit details'!$H$4039:$H$4039,"Future")</x:f>
        <x:v>0</x:v>
      </x:c>
      <x:c r="K1501" s="14" t="n">
        <x:f>COUNTIFS('Unit details'!$B$4039:$B$4039,$A1501,'Unit details'!$V$4039:$V$4039,$A1501&amp;" — "&amp;$B1501,'Unit details'!$H$4039:$H$4039,"Uncertain")</x:f>
        <x:v>0</x:v>
      </x:c>
      <x:c r="L1501" s="15" t="str">
        <x:v>Minimum inventory evidenced by marketed premises; estate units and occupied stock not exhaustively counted.</x:v>
      </x:c>
      <x:c r="M1501" s="15" t="str">
        <x:v>https://www.zoopla.co.uk/to-rent/commercial/details/73299079/</x:v>
      </x:c>
      <x:c r="N1501" s="15" t="str"/>
    </x:row>
    <x:row r="1502" ht="42" customHeight="1">
      <x:c r="A1502" s="15" t="str">
        <x:v>Guildford</x:v>
      </x:c>
      <x:c r="B1502" s="15" t="str">
        <x:v>Weyvern Place / Weyvern Park</x:v>
      </x:c>
      <x:c r="C1502" s="15" t="str">
        <x:v>Peasmarsh</x:v>
      </x:c>
      <x:c r="D1502" s="14"/>
      <x:c r="E1502" s="30" t="str">
        <x:v>Nearby</x:v>
      </x:c>
      <x:c r="F1502" s="30" t="str">
        <x:v>Standalone / other premises</x:v>
      </x:c>
      <x:c r="G1502" s="14" t="n">
        <x:f>COUNTIFS('Unit details'!$B$2675:$B$2676,$A1502,'Unit details'!$V$2675:$V$2676,$A1502&amp;" — "&amp;$B1502,'Unit details'!$H$2675:$H$2676,"Current",'Unit details'!$E$2675:$E$2676,"Town")</x:f>
        <x:v>0</x:v>
      </x:c>
      <x:c r="H1502" s="14" t="n">
        <x:f>COUNTIFS('Unit details'!$B$2675:$B$2676,$A1502,'Unit details'!$V$2675:$V$2676,$A1502&amp;" — "&amp;$B1502,'Unit details'!$H$2675:$H$2676,"Current",'Unit details'!$E$2675:$E$2676,"Nearby")</x:f>
        <x:v>2</x:v>
      </x:c>
      <x:c r="I1502" s="14" t="n">
        <x:f>COUNTIFS('Unit details'!$B$2675:$B$2676,$A1502,'Unit details'!$V$2675:$V$2676,$A1502&amp;" — "&amp;$B1502,'Unit details'!$H$2675:$H$2676,"Current")</x:f>
        <x:v>2</x:v>
      </x:c>
      <x:c r="J1502" s="14" t="n">
        <x:f>SUMIFS('Unit details'!$Y$2675:$Y$2676,'Unit details'!$B$2675:$B$2676,$A1502,'Unit details'!$V$2675:$V$2676,$A1502&amp;" — "&amp;$B1502,'Unit details'!$H$2675:$H$2676,"Future")</x:f>
        <x:v>0</x:v>
      </x:c>
      <x:c r="K1502" s="14" t="n">
        <x:f>COUNTIFS('Unit details'!$B$2675:$B$2676,$A1502,'Unit details'!$V$2675:$V$2676,$A1502&amp;" — "&amp;$B1502,'Unit details'!$H$2675:$H$2676,"Uncertain")</x:f>
        <x:v>0</x:v>
      </x:c>
      <x:c r="L1502" s="15" t="str">
        <x:v>Identified from marketing. Estate inventory is a minimum of evidenced named areas, not a council stock census.</x:v>
      </x:c>
      <x:c r="M1502" s="15" t="str">
        <x:v>https://www.parksteele.com/properties/unit-d-weyvern-place-weyvern-park-peasmarsh-guildford-gu3-1lz</x:v>
      </x:c>
      <x:c r="N1502" s="15" t="str"/>
    </x:row>
    <x:row r="1503" ht="42" customHeight="1">
      <x:c r="A1503" s="15" t="str">
        <x:v>Guildford</x:v>
      </x:c>
      <x:c r="B1503" s="15" t="str">
        <x:v>Bridge Park / Merrow Business Park</x:v>
      </x:c>
      <x:c r="C1503" s="15" t="str">
        <x:v>Guildford</x:v>
      </x:c>
      <x:c r="D1503" s="14" t="n">
        <x:v>77880</x:v>
      </x:c>
      <x:c r="E1503" s="30" t="str">
        <x:v>Town</x:v>
      </x:c>
      <x:c r="F1503" s="30" t="str">
        <x:v>Estate / grouped industrial area</x:v>
      </x:c>
      <x:c r="G1503" s="14" t="n">
        <x:f>COUNTIFS('Unit details'!$B$2677:$B$2678,$A1503,'Unit details'!$V$2677:$V$2678,$A1503&amp;" — "&amp;$B1503,'Unit details'!$H$2677:$H$2678,"Current",'Unit details'!$E$2677:$E$2678,"Town")</x:f>
        <x:v>1</x:v>
      </x:c>
      <x:c r="H1503" s="14" t="n">
        <x:f>COUNTIFS('Unit details'!$B$2677:$B$2678,$A1503,'Unit details'!$V$2677:$V$2678,$A1503&amp;" — "&amp;$B1503,'Unit details'!$H$2677:$H$2678,"Current",'Unit details'!$E$2677:$E$2678,"Nearby")</x:f>
        <x:v>0</x:v>
      </x:c>
      <x:c r="I1503" s="14" t="n">
        <x:f>COUNTIFS('Unit details'!$B$2677:$B$2678,$A1503,'Unit details'!$V$2677:$V$2678,$A1503&amp;" — "&amp;$B1503,'Unit details'!$H$2677:$H$2678,"Current")</x:f>
        <x:v>1</x:v>
      </x:c>
      <x:c r="J1503" s="14" t="n">
        <x:f>SUMIFS('Unit details'!$Y$2677:$Y$2678,'Unit details'!$B$2677:$B$2678,$A1503,'Unit details'!$V$2677:$V$2678,$A1503&amp;" — "&amp;$B1503,'Unit details'!$H$2677:$H$2678,"Future")</x:f>
        <x:v>0</x:v>
      </x:c>
      <x:c r="K1503" s="14" t="n">
        <x:f>COUNTIFS('Unit details'!$B$2677:$B$2678,$A1503,'Unit details'!$V$2677:$V$2678,$A1503&amp;" — "&amp;$B1503,'Unit details'!$H$2677:$H$2678,"Uncertain")</x:f>
        <x:v>1</x:v>
      </x:c>
      <x:c r="L1503" s="15" t="str">
        <x:v>Identified from marketing. Estate inventory is a minimum of evidenced named areas, not a council stock census.</x:v>
      </x:c>
      <x:c r="M1503" s="15" t="str">
        <x:v>https://www.rightmove.co.uk/properties/721780954862176#/?channel=COM_LET</x:v>
      </x:c>
      <x:c r="N1503" s="15" t="str"/>
    </x:row>
    <x:row r="1504" ht="42" customHeight="1">
      <x:c r="A1504" s="15" t="str">
        <x:v>Guildford</x:v>
      </x:c>
      <x:c r="B1504" s="15" t="str">
        <x:v>Merrow Business Park</x:v>
      </x:c>
      <x:c r="C1504" s="15" t="str">
        <x:v>Guildford</x:v>
      </x:c>
      <x:c r="D1504" s="14" t="n">
        <x:v>77880</x:v>
      </x:c>
      <x:c r="E1504" s="30" t="str">
        <x:v>Town</x:v>
      </x:c>
      <x:c r="F1504" s="30" t="str">
        <x:v>Estate / grouped industrial area</x:v>
      </x:c>
      <x:c r="G1504" s="14" t="n">
        <x:f>COUNTIFS('Unit details'!$B$4039:$B$4039,$A1504,'Unit details'!$V$4039:$V$4039,$A1504&amp;" — "&amp;$B1504,'Unit details'!$H$4039:$H$4039,"Current",'Unit details'!$E$4039:$E$4039,"Town")</x:f>
        <x:v>0</x:v>
      </x:c>
      <x:c r="H1504" s="14" t="n">
        <x:f>COUNTIFS('Unit details'!$B$4039:$B$4039,$A1504,'Unit details'!$V$4039:$V$4039,$A1504&amp;" — "&amp;$B1504,'Unit details'!$H$4039:$H$4039,"Current",'Unit details'!$E$4039:$E$4039,"Nearby")</x:f>
        <x:v>0</x:v>
      </x:c>
      <x:c r="I1504" s="14" t="n">
        <x:f>COUNTIFS('Unit details'!$B$4039:$B$4039,$A1504,'Unit details'!$V$4039:$V$4039,$A1504&amp;" — "&amp;$B1504,'Unit details'!$H$4039:$H$4039,"Current")</x:f>
        <x:v>0</x:v>
      </x:c>
      <x:c r="J1504" s="14" t="n">
        <x:f>SUMIFS('Unit details'!$Y$4039:$Y$4039,'Unit details'!$B$4039:$B$4039,$A1504,'Unit details'!$V$4039:$V$4039,$A1504&amp;" — "&amp;$B1504,'Unit details'!$H$4039:$H$4039,"Future")</x:f>
        <x:v>0</x:v>
      </x:c>
      <x:c r="K1504" s="14" t="n">
        <x:f>COUNTIFS('Unit details'!$B$4039:$B$4039,$A1504,'Unit details'!$V$4039:$V$4039,$A1504&amp;" — "&amp;$B1504,'Unit details'!$H$4039:$H$4039,"Uncertain")</x:f>
        <x:v>0</x:v>
      </x:c>
      <x:c r="L1504" s="15" t="str">
        <x:v>Minimum inventory evidenced by marketed premises; estate units and occupied stock not exhaustively counted.</x:v>
      </x:c>
      <x:c r="M1504" s="15" t="str">
        <x:v>https://www.rightmove.co.uk/properties/721780954862176#/?channel=COM_LET</x:v>
      </x:c>
      <x:c r="N1504" s="15" t="str"/>
    </x:row>
    <x:row r="1505" ht="42" customHeight="1">
      <x:c r="A1505" s="15" t="str">
        <x:v>Guildford</x:v>
      </x:c>
      <x:c r="B1505" s="15" t="str">
        <x:v>Midleton Industrial Estate</x:v>
      </x:c>
      <x:c r="C1505" s="15" t="str">
        <x:v>Guildford</x:v>
      </x:c>
      <x:c r="D1505" s="14" t="n">
        <x:v>77880</x:v>
      </x:c>
      <x:c r="E1505" s="30" t="str">
        <x:v>Town</x:v>
      </x:c>
      <x:c r="F1505" s="30" t="str">
        <x:v>Estate / grouped industrial area</x:v>
      </x:c>
      <x:c r="G1505" s="14" t="n">
        <x:f>COUNTIFS('Unit details'!$B$2679:$B$2681,$A1505,'Unit details'!$V$2679:$V$2681,$A1505&amp;" — "&amp;$B1505,'Unit details'!$H$2679:$H$2681,"Current",'Unit details'!$E$2679:$E$2681,"Town")</x:f>
        <x:v>3</x:v>
      </x:c>
      <x:c r="H1505" s="14" t="n">
        <x:f>COUNTIFS('Unit details'!$B$2679:$B$2681,$A1505,'Unit details'!$V$2679:$V$2681,$A1505&amp;" — "&amp;$B1505,'Unit details'!$H$2679:$H$2681,"Current",'Unit details'!$E$2679:$E$2681,"Nearby")</x:f>
        <x:v>0</x:v>
      </x:c>
      <x:c r="I1505" s="14" t="n">
        <x:f>COUNTIFS('Unit details'!$B$2679:$B$2681,$A1505,'Unit details'!$V$2679:$V$2681,$A1505&amp;" — "&amp;$B1505,'Unit details'!$H$2679:$H$2681,"Current")</x:f>
        <x:v>3</x:v>
      </x:c>
      <x:c r="J1505" s="14" t="n">
        <x:f>SUMIFS('Unit details'!$Y$2679:$Y$2681,'Unit details'!$B$2679:$B$2681,$A1505,'Unit details'!$V$2679:$V$2681,$A1505&amp;" — "&amp;$B1505,'Unit details'!$H$2679:$H$2681,"Future")</x:f>
        <x:v>0</x:v>
      </x:c>
      <x:c r="K1505" s="14" t="n">
        <x:f>COUNTIFS('Unit details'!$B$2679:$B$2681,$A1505,'Unit details'!$V$2679:$V$2681,$A1505&amp;" — "&amp;$B1505,'Unit details'!$H$2679:$H$2681,"Uncertain")</x:f>
        <x:v>0</x:v>
      </x:c>
      <x:c r="L1505" s="15" t="str">
        <x:v>Minimum inventory evidenced by marketed premises; estate units and occupied stock not exhaustively counted.</x:v>
      </x:c>
      <x:c r="M1505" s="15" t="str">
        <x:v>https://www.zoopla.co.uk/to-rent/commercial/details/73364841/</x:v>
      </x:c>
      <x:c r="N1505" s="15" t="str">
        <x:v>https://www.zoopla.co.uk/to-rent/commercial/details/73362129/</x:v>
      </x:c>
    </x:row>
    <x:row r="1506" ht="42" customHeight="1">
      <x:c r="A1506" s="15" t="str">
        <x:v>Guildford</x:v>
      </x:c>
      <x:c r="B1506" s="15" t="str">
        <x:v>Oak Hill Works</x:v>
      </x:c>
      <x:c r="C1506" s="15" t="str">
        <x:v>Guildford</x:v>
      </x:c>
      <x:c r="D1506" s="14" t="n">
        <x:v>77880</x:v>
      </x:c>
      <x:c r="E1506" s="30" t="str">
        <x:v>Town</x:v>
      </x:c>
      <x:c r="F1506" s="30" t="str">
        <x:v>Estate / grouped industrial area</x:v>
      </x:c>
      <x:c r="G1506" s="14" t="n">
        <x:f>COUNTIFS('Unit details'!$B$2682:$B$2682,$A1506,'Unit details'!$V$2682:$V$2682,$A1506&amp;" — "&amp;$B1506,'Unit details'!$H$2682:$H$2682,"Current",'Unit details'!$E$2682:$E$2682,"Town")</x:f>
        <x:v>1</x:v>
      </x:c>
      <x:c r="H1506" s="14" t="n">
        <x:f>COUNTIFS('Unit details'!$B$2682:$B$2682,$A1506,'Unit details'!$V$2682:$V$2682,$A1506&amp;" — "&amp;$B1506,'Unit details'!$H$2682:$H$2682,"Current",'Unit details'!$E$2682:$E$2682,"Nearby")</x:f>
        <x:v>0</x:v>
      </x:c>
      <x:c r="I1506" s="14" t="n">
        <x:f>COUNTIFS('Unit details'!$B$2682:$B$2682,$A1506,'Unit details'!$V$2682:$V$2682,$A1506&amp;" — "&amp;$B1506,'Unit details'!$H$2682:$H$2682,"Current")</x:f>
        <x:v>1</x:v>
      </x:c>
      <x:c r="J1506" s="14" t="n">
        <x:f>SUMIFS('Unit details'!$Y$2682:$Y$2682,'Unit details'!$B$2682:$B$2682,$A1506,'Unit details'!$V$2682:$V$2682,$A1506&amp;" — "&amp;$B1506,'Unit details'!$H$2682:$H$2682,"Future")</x:f>
        <x:v>0</x:v>
      </x:c>
      <x:c r="K1506" s="14" t="n">
        <x:f>COUNTIFS('Unit details'!$B$2682:$B$2682,$A1506,'Unit details'!$V$2682:$V$2682,$A1506&amp;" — "&amp;$B1506,'Unit details'!$H$2682:$H$2682,"Uncertain")</x:f>
        <x:v>0</x:v>
      </x:c>
      <x:c r="L1506" s="15" t="str">
        <x:v>Minimum inventory evidenced by marketed premises; estate units and occupied stock not exhaustively counted.</x:v>
      </x:c>
      <x:c r="M1506" s="15" t="str">
        <x:v>https://www.zoopla.co.uk/to-rent/commercial/details/57348356/</x:v>
      </x:c>
      <x:c r="N1506" s="15" t="str"/>
    </x:row>
    <x:row r="1507" ht="42" customHeight="1">
      <x:c r="A1507" s="15" t="str">
        <x:v>Guildford</x:v>
      </x:c>
      <x:c r="B1507" s="15" t="str">
        <x:v>Perram Works / Merrow Business Park</x:v>
      </x:c>
      <x:c r="C1507" s="15" t="str">
        <x:v>Guildford</x:v>
      </x:c>
      <x:c r="D1507" s="14" t="n">
        <x:v>77880</x:v>
      </x:c>
      <x:c r="E1507" s="30" t="str">
        <x:v>Town</x:v>
      </x:c>
      <x:c r="F1507" s="30" t="str">
        <x:v>Estate / grouped industrial area</x:v>
      </x:c>
      <x:c r="G1507" s="14" t="n">
        <x:f>COUNTIFS('Unit details'!$B$2683:$B$2683,$A1507,'Unit details'!$V$2683:$V$2683,$A1507&amp;" — "&amp;$B1507,'Unit details'!$H$2683:$H$2683,"Current",'Unit details'!$E$2683:$E$2683,"Town")</x:f>
        <x:v>1</x:v>
      </x:c>
      <x:c r="H1507" s="14" t="n">
        <x:f>COUNTIFS('Unit details'!$B$2683:$B$2683,$A1507,'Unit details'!$V$2683:$V$2683,$A1507&amp;" — "&amp;$B1507,'Unit details'!$H$2683:$H$2683,"Current",'Unit details'!$E$2683:$E$2683,"Nearby")</x:f>
        <x:v>0</x:v>
      </x:c>
      <x:c r="I1507" s="14" t="n">
        <x:f>COUNTIFS('Unit details'!$B$2683:$B$2683,$A1507,'Unit details'!$V$2683:$V$2683,$A1507&amp;" — "&amp;$B1507,'Unit details'!$H$2683:$H$2683,"Current")</x:f>
        <x:v>1</x:v>
      </x:c>
      <x:c r="J1507" s="14" t="n">
        <x:f>SUMIFS('Unit details'!$Y$2683:$Y$2683,'Unit details'!$B$2683:$B$2683,$A1507,'Unit details'!$V$2683:$V$2683,$A1507&amp;" — "&amp;$B1507,'Unit details'!$H$2683:$H$2683,"Future")</x:f>
        <x:v>0</x:v>
      </x:c>
      <x:c r="K1507" s="14" t="n">
        <x:f>COUNTIFS('Unit details'!$B$2683:$B$2683,$A1507,'Unit details'!$V$2683:$V$2683,$A1507&amp;" — "&amp;$B1507,'Unit details'!$H$2683:$H$2683,"Uncertain")</x:f>
        <x:v>0</x:v>
      </x:c>
      <x:c r="L1507" s="15" t="str">
        <x:v>Identified from marketing. Estate inventory is a minimum of evidenced named areas, not a council stock census.</x:v>
      </x:c>
      <x:c r="M1507" s="15" t="str">
        <x:v>https://www.rightmove.co.uk/properties/775789914663921#/?channel=COM_LET</x:v>
      </x:c>
      <x:c r="N1507" s="15" t="str"/>
    </x:row>
    <x:row r="1508" ht="42" customHeight="1">
      <x:c r="A1508" s="15" t="str">
        <x:v>Guildford</x:v>
      </x:c>
      <x:c r="B1508" s="15" t="str">
        <x:v>Piccards Farm</x:v>
      </x:c>
      <x:c r="C1508" s="15" t="str">
        <x:v>Guildford</x:v>
      </x:c>
      <x:c r="D1508" s="14" t="n">
        <x:v>77880</x:v>
      </x:c>
      <x:c r="E1508" s="30" t="str">
        <x:v>Town</x:v>
      </x:c>
      <x:c r="F1508" s="30" t="str">
        <x:v>Standalone / other premises</x:v>
      </x:c>
      <x:c r="G1508" s="14" t="n">
        <x:f>COUNTIFS('Unit details'!$B$2684:$B$2684,$A1508,'Unit details'!$V$2684:$V$2684,$A1508&amp;" — "&amp;$B1508,'Unit details'!$H$2684:$H$2684,"Current",'Unit details'!$E$2684:$E$2684,"Town")</x:f>
        <x:v>1</x:v>
      </x:c>
      <x:c r="H1508" s="14" t="n">
        <x:f>COUNTIFS('Unit details'!$B$2684:$B$2684,$A1508,'Unit details'!$V$2684:$V$2684,$A1508&amp;" — "&amp;$B1508,'Unit details'!$H$2684:$H$2684,"Current",'Unit details'!$E$2684:$E$2684,"Nearby")</x:f>
        <x:v>0</x:v>
      </x:c>
      <x:c r="I1508" s="14" t="n">
        <x:f>COUNTIFS('Unit details'!$B$2684:$B$2684,$A1508,'Unit details'!$V$2684:$V$2684,$A1508&amp;" — "&amp;$B1508,'Unit details'!$H$2684:$H$2684,"Current")</x:f>
        <x:v>1</x:v>
      </x:c>
      <x:c r="J1508" s="14" t="n">
        <x:f>SUMIFS('Unit details'!$Y$2684:$Y$2684,'Unit details'!$B$2684:$B$2684,$A1508,'Unit details'!$V$2684:$V$2684,$A1508&amp;" — "&amp;$B1508,'Unit details'!$H$2684:$H$2684,"Future")</x:f>
        <x:v>0</x:v>
      </x:c>
      <x:c r="K1508" s="14" t="n">
        <x:f>COUNTIFS('Unit details'!$B$2684:$B$2684,$A1508,'Unit details'!$V$2684:$V$2684,$A1508&amp;" — "&amp;$B1508,'Unit details'!$H$2684:$H$2684,"Uncertain")</x:f>
        <x:v>0</x:v>
      </x:c>
      <x:c r="L1508" s="15" t="str">
        <x:v>Minimum inventory evidenced by marketed premises; estate units and occupied stock not exhaustively counted.</x:v>
      </x:c>
      <x:c r="M1508" s="15" t="str">
        <x:v>https://www.zoopla.co.uk/to-rent/commercial/details/60656056/</x:v>
      </x:c>
      <x:c r="N1508" s="15" t="str"/>
    </x:row>
    <x:row r="1509" ht="42" customHeight="1">
      <x:c r="A1509" s="15" t="str">
        <x:v>Guildford</x:v>
      </x:c>
      <x:c r="B1509" s="15" t="str">
        <x:v>Riverside Business Centre</x:v>
      </x:c>
      <x:c r="C1509" s="15" t="str">
        <x:v>Guildford</x:v>
      </x:c>
      <x:c r="D1509" s="14" t="n">
        <x:v>77880</x:v>
      </x:c>
      <x:c r="E1509" s="30" t="str">
        <x:v>Town</x:v>
      </x:c>
      <x:c r="F1509" s="30" t="str">
        <x:v>Estate / grouped industrial area</x:v>
      </x:c>
      <x:c r="G1509" s="14" t="n">
        <x:f>COUNTIFS('Unit details'!$B$2685:$B$2686,$A1509,'Unit details'!$V$2685:$V$2686,$A1509&amp;" — "&amp;$B1509,'Unit details'!$H$2685:$H$2686,"Current",'Unit details'!$E$2685:$E$2686,"Town")</x:f>
        <x:v>2</x:v>
      </x:c>
      <x:c r="H1509" s="14" t="n">
        <x:f>COUNTIFS('Unit details'!$B$2685:$B$2686,$A1509,'Unit details'!$V$2685:$V$2686,$A1509&amp;" — "&amp;$B1509,'Unit details'!$H$2685:$H$2686,"Current",'Unit details'!$E$2685:$E$2686,"Nearby")</x:f>
        <x:v>0</x:v>
      </x:c>
      <x:c r="I1509" s="14" t="n">
        <x:f>COUNTIFS('Unit details'!$B$2685:$B$2686,$A1509,'Unit details'!$V$2685:$V$2686,$A1509&amp;" — "&amp;$B1509,'Unit details'!$H$2685:$H$2686,"Current")</x:f>
        <x:v>2</x:v>
      </x:c>
      <x:c r="J1509" s="14" t="n">
        <x:f>SUMIFS('Unit details'!$Y$2685:$Y$2686,'Unit details'!$B$2685:$B$2686,$A1509,'Unit details'!$V$2685:$V$2686,$A1509&amp;" — "&amp;$B1509,'Unit details'!$H$2685:$H$2686,"Future")</x:f>
        <x:v>0</x:v>
      </x:c>
      <x:c r="K1509" s="14" t="n">
        <x:f>COUNTIFS('Unit details'!$B$2685:$B$2686,$A1509,'Unit details'!$V$2685:$V$2686,$A1509&amp;" — "&amp;$B1509,'Unit details'!$H$2685:$H$2686,"Uncertain")</x:f>
        <x:v>0</x:v>
      </x:c>
      <x:c r="L1509" s="15" t="str">
        <x:v>Minimum inventory evidenced by marketed premises; estate units and occupied stock not exhaustively counted.</x:v>
      </x:c>
      <x:c r="M1509" s="15" t="str">
        <x:v>https://www.zoopla.co.uk/to-rent/commercial/details/71965269/</x:v>
      </x:c>
      <x:c r="N1509" s="15" t="str"/>
    </x:row>
    <x:row r="1510" ht="42" customHeight="1">
      <x:c r="A1510" s="15" t="str">
        <x:v>Guildford</x:v>
      </x:c>
      <x:c r="B1510" s="15" t="str">
        <x:v>Slyfield Industrial Estate</x:v>
      </x:c>
      <x:c r="C1510" s="15" t="str">
        <x:v>Guildford</x:v>
      </x:c>
      <x:c r="D1510" s="14" t="n">
        <x:v>77880</x:v>
      </x:c>
      <x:c r="E1510" s="30" t="str">
        <x:v>Town</x:v>
      </x:c>
      <x:c r="F1510" s="30" t="str">
        <x:v>Estate / grouped industrial area</x:v>
      </x:c>
      <x:c r="G1510" s="14" t="n">
        <x:f>COUNTIFS('Unit details'!$B$2687:$B$2689,$A1510,'Unit details'!$V$2687:$V$2689,$A1510&amp;" — "&amp;$B1510,'Unit details'!$H$2687:$H$2689,"Current",'Unit details'!$E$2687:$E$2689,"Town")</x:f>
        <x:v>2</x:v>
      </x:c>
      <x:c r="H1510" s="14" t="n">
        <x:f>COUNTIFS('Unit details'!$B$2687:$B$2689,$A1510,'Unit details'!$V$2687:$V$2689,$A1510&amp;" — "&amp;$B1510,'Unit details'!$H$2687:$H$2689,"Current",'Unit details'!$E$2687:$E$2689,"Nearby")</x:f>
        <x:v>0</x:v>
      </x:c>
      <x:c r="I1510" s="14" t="n">
        <x:f>COUNTIFS('Unit details'!$B$2687:$B$2689,$A1510,'Unit details'!$V$2687:$V$2689,$A1510&amp;" — "&amp;$B1510,'Unit details'!$H$2687:$H$2689,"Current")</x:f>
        <x:v>2</x:v>
      </x:c>
      <x:c r="J1510" s="14" t="n">
        <x:f>SUMIFS('Unit details'!$Y$2687:$Y$2689,'Unit details'!$B$2687:$B$2689,$A1510,'Unit details'!$V$2687:$V$2689,$A1510&amp;" — "&amp;$B1510,'Unit details'!$H$2687:$H$2689,"Future")</x:f>
        <x:v>0</x:v>
      </x:c>
      <x:c r="K1510" s="14" t="n">
        <x:f>COUNTIFS('Unit details'!$B$2687:$B$2689,$A1510,'Unit details'!$V$2687:$V$2689,$A1510&amp;" — "&amp;$B1510,'Unit details'!$H$2687:$H$2689,"Uncertain")</x:f>
        <x:v>1</x:v>
      </x:c>
      <x:c r="L1510" s="15" t="str">
        <x:v>Minimum inventory evidenced by marketed premises; estate units and occupied stock not exhaustively counted.</x:v>
      </x:c>
      <x:c r="M1510" s="15" t="str">
        <x:v>https://www.zoopla.co.uk/to-rent/commercial/details/73971393/</x:v>
      </x:c>
      <x:c r="N1510" s="15" t="str"/>
    </x:row>
    <x:row r="1511" ht="42" customHeight="1">
      <x:c r="A1511" s="15" t="str">
        <x:v>Guildford</x:v>
      </x:c>
      <x:c r="B1511" s="15" t="str">
        <x:v>The Pines</x:v>
      </x:c>
      <x:c r="C1511" s="15" t="str">
        <x:v>Guildford</x:v>
      </x:c>
      <x:c r="D1511" s="14" t="n">
        <x:v>77880</x:v>
      </x:c>
      <x:c r="E1511" s="30" t="str">
        <x:v>Town</x:v>
      </x:c>
      <x:c r="F1511" s="30" t="str">
        <x:v>Standalone / other premises</x:v>
      </x:c>
      <x:c r="G1511" s="14" t="n">
        <x:f>COUNTIFS('Unit details'!$B$2690:$B$2692,$A1511,'Unit details'!$V$2690:$V$2692,$A1511&amp;" — "&amp;$B1511,'Unit details'!$H$2690:$H$2692,"Current",'Unit details'!$E$2690:$E$2692,"Town")</x:f>
        <x:v>2</x:v>
      </x:c>
      <x:c r="H1511" s="14" t="n">
        <x:f>COUNTIFS('Unit details'!$B$2690:$B$2692,$A1511,'Unit details'!$V$2690:$V$2692,$A1511&amp;" — "&amp;$B1511,'Unit details'!$H$2690:$H$2692,"Current",'Unit details'!$E$2690:$E$2692,"Nearby")</x:f>
        <x:v>0</x:v>
      </x:c>
      <x:c r="I1511" s="14" t="n">
        <x:f>COUNTIFS('Unit details'!$B$2690:$B$2692,$A1511,'Unit details'!$V$2690:$V$2692,$A1511&amp;" — "&amp;$B1511,'Unit details'!$H$2690:$H$2692,"Current")</x:f>
        <x:v>2</x:v>
      </x:c>
      <x:c r="J1511" s="14" t="n">
        <x:f>SUMIFS('Unit details'!$Y$2690:$Y$2692,'Unit details'!$B$2690:$B$2692,$A1511,'Unit details'!$V$2690:$V$2692,$A1511&amp;" — "&amp;$B1511,'Unit details'!$H$2690:$H$2692,"Future")</x:f>
        <x:v>0</x:v>
      </x:c>
      <x:c r="K1511" s="14" t="n">
        <x:f>COUNTIFS('Unit details'!$B$2690:$B$2692,$A1511,'Unit details'!$V$2690:$V$2692,$A1511&amp;" — "&amp;$B1511,'Unit details'!$H$2690:$H$2692,"Uncertain")</x:f>
        <x:v>1</x:v>
      </x:c>
      <x:c r="L1511" s="15" t="str">
        <x:v>Minimum inventory evidenced by marketed premises; estate units and occupied stock not exhaustively counted.</x:v>
      </x:c>
      <x:c r="M1511" s="15" t="str">
        <x:v>https://www.zoopla.co.uk/to-rent/commercial/details/64233556/</x:v>
      </x:c>
      <x:c r="N1511" s="15" t="str"/>
    </x:row>
    <x:row r="1512" ht="42" customHeight="1">
      <x:c r="A1512" s="15" t="str">
        <x:v>Guildford</x:v>
      </x:c>
      <x:c r="B1512" s="15" t="str">
        <x:v>Walnut Tree Close</x:v>
      </x:c>
      <x:c r="C1512" s="15" t="str">
        <x:v>Guildford</x:v>
      </x:c>
      <x:c r="D1512" s="14" t="n">
        <x:v>77880</x:v>
      </x:c>
      <x:c r="E1512" s="30" t="str">
        <x:v>Town</x:v>
      </x:c>
      <x:c r="F1512" s="30" t="str">
        <x:v>Standalone / other premises</x:v>
      </x:c>
      <x:c r="G1512" s="14" t="n">
        <x:f>COUNTIFS('Unit details'!$B$2693:$B$2693,$A1512,'Unit details'!$V$2693:$V$2693,$A1512&amp;" — "&amp;$B1512,'Unit details'!$H$2693:$H$2693,"Current",'Unit details'!$E$2693:$E$2693,"Town")</x:f>
        <x:v>1</x:v>
      </x:c>
      <x:c r="H1512" s="14" t="n">
        <x:f>COUNTIFS('Unit details'!$B$2693:$B$2693,$A1512,'Unit details'!$V$2693:$V$2693,$A1512&amp;" — "&amp;$B1512,'Unit details'!$H$2693:$H$2693,"Current",'Unit details'!$E$2693:$E$2693,"Nearby")</x:f>
        <x:v>0</x:v>
      </x:c>
      <x:c r="I1512" s="14" t="n">
        <x:f>COUNTIFS('Unit details'!$B$2693:$B$2693,$A1512,'Unit details'!$V$2693:$V$2693,$A1512&amp;" — "&amp;$B1512,'Unit details'!$H$2693:$H$2693,"Current")</x:f>
        <x:v>1</x:v>
      </x:c>
      <x:c r="J1512" s="14" t="n">
        <x:f>SUMIFS('Unit details'!$Y$2693:$Y$2693,'Unit details'!$B$2693:$B$2693,$A1512,'Unit details'!$V$2693:$V$2693,$A1512&amp;" — "&amp;$B1512,'Unit details'!$H$2693:$H$2693,"Future")</x:f>
        <x:v>0</x:v>
      </x:c>
      <x:c r="K1512" s="14" t="n">
        <x:f>COUNTIFS('Unit details'!$B$2693:$B$2693,$A1512,'Unit details'!$V$2693:$V$2693,$A1512&amp;" — "&amp;$B1512,'Unit details'!$H$2693:$H$2693,"Uncertain")</x:f>
        <x:v>0</x:v>
      </x:c>
      <x:c r="L1512" s="15" t="str">
        <x:v>Minimum inventory evidenced by marketed premises; estate units and occupied stock not exhaustively counted.</x:v>
      </x:c>
      <x:c r="M1512" s="15" t="str">
        <x:v>https://www.zoopla.co.uk/to-rent/commercial/details/74008419/</x:v>
      </x:c>
      <x:c r="N1512" s="15" t="str"/>
    </x:row>
    <x:row r="1513" ht="42" customHeight="1">
      <x:c r="A1513" s="15" t="str">
        <x:v>Woking</x:v>
      </x:c>
      <x:c r="B1513" s="15" t="str">
        <x:v>Alpha 319 Chobham Business Centre</x:v>
      </x:c>
      <x:c r="C1513" s="15" t="str">
        <x:v>Chobham</x:v>
      </x:c>
      <x:c r="D1513" s="14"/>
      <x:c r="E1513" s="30" t="str">
        <x:v>Nearby</x:v>
      </x:c>
      <x:c r="F1513" s="30" t="str">
        <x:v>Estate / grouped industrial area</x:v>
      </x:c>
      <x:c r="G1513" s="14" t="n">
        <x:f>COUNTIFS('Unit details'!$B$2694:$B$2694,$A1513,'Unit details'!$V$2694:$V$2694,$A1513&amp;" — "&amp;$B1513,'Unit details'!$H$2694:$H$2694,"Current",'Unit details'!$E$2694:$E$2694,"Town")</x:f>
        <x:v>0</x:v>
      </x:c>
      <x:c r="H1513" s="14" t="n">
        <x:f>COUNTIFS('Unit details'!$B$2694:$B$2694,$A1513,'Unit details'!$V$2694:$V$2694,$A1513&amp;" — "&amp;$B1513,'Unit details'!$H$2694:$H$2694,"Current",'Unit details'!$E$2694:$E$2694,"Nearby")</x:f>
        <x:v>0</x:v>
      </x:c>
      <x:c r="I1513" s="14" t="n">
        <x:f>COUNTIFS('Unit details'!$B$2694:$B$2694,$A1513,'Unit details'!$V$2694:$V$2694,$A1513&amp;" — "&amp;$B1513,'Unit details'!$H$2694:$H$2694,"Current")</x:f>
        <x:v>0</x:v>
      </x:c>
      <x:c r="J1513" s="14" t="n">
        <x:f>SUMIFS('Unit details'!$Y$2694:$Y$2694,'Unit details'!$B$2694:$B$2694,$A1513,'Unit details'!$V$2694:$V$2694,$A1513&amp;" — "&amp;$B1513,'Unit details'!$H$2694:$H$2694,"Future")</x:f>
        <x:v>1</x:v>
      </x:c>
      <x:c r="K1513" s="14" t="n">
        <x:f>COUNTIFS('Unit details'!$B$2694:$B$2694,$A1513,'Unit details'!$V$2694:$V$2694,$A1513&amp;" — "&amp;$B1513,'Unit details'!$H$2694:$H$2694,"Uncertain")</x:f>
        <x:v>0</x:v>
      </x:c>
      <x:c r="L1513" s="15" t="str">
        <x:v>Minimum inventory evidenced by marketed premises; estate units and occupied stock not exhaustively counted.</x:v>
      </x:c>
      <x:c r="M1513" s="15" t="str">
        <x:v>https://www.zoopla.co.uk/to-rent/commercial/details/74643919/</x:v>
      </x:c>
      <x:c r="N1513" s="15" t="str"/>
    </x:row>
    <x:row r="1514" ht="42" customHeight="1">
      <x:c r="A1514" s="15" t="str">
        <x:v>Woking</x:v>
      </x:c>
      <x:c r="B1514" s="15" t="str">
        <x:v>Chertsey Road</x:v>
      </x:c>
      <x:c r="C1514" s="15" t="str">
        <x:v>Byfleet</x:v>
      </x:c>
      <x:c r="D1514" s="14" t="n">
        <x:v>14190</x:v>
      </x:c>
      <x:c r="E1514" s="30" t="str">
        <x:v>Nearby</x:v>
      </x:c>
      <x:c r="F1514" s="30" t="str">
        <x:v>Standalone / other premises</x:v>
      </x:c>
      <x:c r="G1514" s="14" t="n">
        <x:f>COUNTIFS('Unit details'!$B$2695:$B$2695,$A1514,'Unit details'!$V$2695:$V$2695,$A1514&amp;" — "&amp;$B1514,'Unit details'!$H$2695:$H$2695,"Current",'Unit details'!$E$2695:$E$2695,"Town")</x:f>
        <x:v>0</x:v>
      </x:c>
      <x:c r="H1514" s="14" t="n">
        <x:f>COUNTIFS('Unit details'!$B$2695:$B$2695,$A1514,'Unit details'!$V$2695:$V$2695,$A1514&amp;" — "&amp;$B1514,'Unit details'!$H$2695:$H$2695,"Current",'Unit details'!$E$2695:$E$2695,"Nearby")</x:f>
        <x:v>1</x:v>
      </x:c>
      <x:c r="I1514" s="14" t="n">
        <x:f>COUNTIFS('Unit details'!$B$2695:$B$2695,$A1514,'Unit details'!$V$2695:$V$2695,$A1514&amp;" — "&amp;$B1514,'Unit details'!$H$2695:$H$2695,"Current")</x:f>
        <x:v>1</x:v>
      </x:c>
      <x:c r="J1514" s="14" t="n">
        <x:f>SUMIFS('Unit details'!$Y$2695:$Y$2695,'Unit details'!$B$2695:$B$2695,$A1514,'Unit details'!$V$2695:$V$2695,$A1514&amp;" — "&amp;$B1514,'Unit details'!$H$2695:$H$2695,"Future")</x:f>
        <x:v>0</x:v>
      </x:c>
      <x:c r="K1514" s="14" t="n">
        <x:f>COUNTIFS('Unit details'!$B$2695:$B$2695,$A1514,'Unit details'!$V$2695:$V$2695,$A1514&amp;" — "&amp;$B1514,'Unit details'!$H$2695:$H$2695,"Uncertain")</x:f>
        <x:v>0</x:v>
      </x:c>
      <x:c r="L1514" s="15" t="str">
        <x:v>Minimum inventory evidenced by marketed premises; estate units and occupied stock not exhaustively counted.</x:v>
      </x:c>
      <x:c r="M1514" s="15" t="str">
        <x:v>https://www.zoopla.co.uk/to-rent/commercial/details/72501896/</x:v>
      </x:c>
      <x:c r="N1514" s="15" t="str"/>
    </x:row>
    <x:row r="1515" ht="42" customHeight="1">
      <x:c r="A1515" s="15" t="str">
        <x:v>Woking</x:v>
      </x:c>
      <x:c r="B1515" s="15" t="str">
        <x:v>Higher Park Farm</x:v>
      </x:c>
      <x:c r="C1515" s="15" t="str">
        <x:v>Chobham</x:v>
      </x:c>
      <x:c r="D1515" s="14"/>
      <x:c r="E1515" s="30" t="str">
        <x:v>Nearby</x:v>
      </x:c>
      <x:c r="F1515" s="30" t="str">
        <x:v>Estate / grouped industrial area</x:v>
      </x:c>
      <x:c r="G1515" s="14" t="n">
        <x:f>COUNTIFS('Unit details'!$B$2696:$B$2696,$A1515,'Unit details'!$V$2696:$V$2696,$A1515&amp;" — "&amp;$B1515,'Unit details'!$H$2696:$H$2696,"Current",'Unit details'!$E$2696:$E$2696,"Town")</x:f>
        <x:v>0</x:v>
      </x:c>
      <x:c r="H1515" s="14" t="n">
        <x:f>COUNTIFS('Unit details'!$B$2696:$B$2696,$A1515,'Unit details'!$V$2696:$V$2696,$A1515&amp;" — "&amp;$B1515,'Unit details'!$H$2696:$H$2696,"Current",'Unit details'!$E$2696:$E$2696,"Nearby")</x:f>
        <x:v>1</x:v>
      </x:c>
      <x:c r="I1515" s="14" t="n">
        <x:f>COUNTIFS('Unit details'!$B$2696:$B$2696,$A1515,'Unit details'!$V$2696:$V$2696,$A1515&amp;" — "&amp;$B1515,'Unit details'!$H$2696:$H$2696,"Current")</x:f>
        <x:v>1</x:v>
      </x:c>
      <x:c r="J1515" s="14" t="n">
        <x:f>SUMIFS('Unit details'!$Y$2696:$Y$2696,'Unit details'!$B$2696:$B$2696,$A1515,'Unit details'!$V$2696:$V$2696,$A1515&amp;" — "&amp;$B1515,'Unit details'!$H$2696:$H$2696,"Future")</x:f>
        <x:v>0</x:v>
      </x:c>
      <x:c r="K1515" s="14" t="n">
        <x:f>COUNTIFS('Unit details'!$B$2696:$B$2696,$A1515,'Unit details'!$V$2696:$V$2696,$A1515&amp;" — "&amp;$B1515,'Unit details'!$H$2696:$H$2696,"Uncertain")</x:f>
        <x:v>0</x:v>
      </x:c>
      <x:c r="L1515" s="15" t="str">
        <x:v>Minimum inventory evidenced by marketed premises; estate units and occupied stock not exhaustively counted.</x:v>
      </x:c>
      <x:c r="M1515" s="15" t="str">
        <x:v>https://www.zoopla.co.uk/to-rent/commercial/details/71642942/</x:v>
      </x:c>
      <x:c r="N1515" s="15" t="str"/>
    </x:row>
    <x:row r="1516" ht="42" customHeight="1">
      <x:c r="A1516" s="15" t="str">
        <x:v>Woking</x:v>
      </x:c>
      <x:c r="B1516" s="15" t="str">
        <x:v>Lucas Green</x:v>
      </x:c>
      <x:c r="C1516" s="15" t="str">
        <x:v>West End</x:v>
      </x:c>
      <x:c r="D1516" s="14"/>
      <x:c r="E1516" s="30" t="str">
        <x:v>Nearby</x:v>
      </x:c>
      <x:c r="F1516" s="30" t="str">
        <x:v>Standalone / other premises</x:v>
      </x:c>
      <x:c r="G1516" s="14" t="n">
        <x:f>COUNTIFS('Unit details'!$B$2697:$B$2699,$A1516,'Unit details'!$V$2697:$V$2699,$A1516&amp;" — "&amp;$B1516,'Unit details'!$H$2697:$H$2699,"Current",'Unit details'!$E$2697:$E$2699,"Town")</x:f>
        <x:v>0</x:v>
      </x:c>
      <x:c r="H1516" s="14" t="n">
        <x:f>COUNTIFS('Unit details'!$B$2697:$B$2699,$A1516,'Unit details'!$V$2697:$V$2699,$A1516&amp;" — "&amp;$B1516,'Unit details'!$H$2697:$H$2699,"Current",'Unit details'!$E$2697:$E$2699,"Nearby")</x:f>
        <x:v>3</x:v>
      </x:c>
      <x:c r="I1516" s="14" t="n">
        <x:f>COUNTIFS('Unit details'!$B$2697:$B$2699,$A1516,'Unit details'!$V$2697:$V$2699,$A1516&amp;" — "&amp;$B1516,'Unit details'!$H$2697:$H$2699,"Current")</x:f>
        <x:v>3</x:v>
      </x:c>
      <x:c r="J1516" s="14" t="n">
        <x:f>SUMIFS('Unit details'!$Y$2697:$Y$2699,'Unit details'!$B$2697:$B$2699,$A1516,'Unit details'!$V$2697:$V$2699,$A1516&amp;" — "&amp;$B1516,'Unit details'!$H$2697:$H$2699,"Future")</x:f>
        <x:v>0</x:v>
      </x:c>
      <x:c r="K1516" s="14" t="n">
        <x:f>COUNTIFS('Unit details'!$B$2697:$B$2699,$A1516,'Unit details'!$V$2697:$V$2699,$A1516&amp;" — "&amp;$B1516,'Unit details'!$H$2697:$H$2699,"Uncertain")</x:f>
        <x:v>0</x:v>
      </x:c>
      <x:c r="L1516" s="15" t="str">
        <x:v>Minimum inventory evidenced by marketed premises; estate units and occupied stock not exhaustively counted.</x:v>
      </x:c>
      <x:c r="M1516" s="15" t="str">
        <x:v>https://www.zoopla.co.uk/to-rent/commercial/details/74605251/</x:v>
      </x:c>
      <x:c r="N1516" s="15" t="str"/>
    </x:row>
    <x:row r="1517" ht="42" customHeight="1">
      <x:c r="A1517" s="15" t="str">
        <x:v>Woking</x:v>
      </x:c>
      <x:c r="B1517" s="15" t="str">
        <x:v>Oyster Lane</x:v>
      </x:c>
      <x:c r="C1517" s="15" t="str">
        <x:v>Byfleet</x:v>
      </x:c>
      <x:c r="D1517" s="14" t="n">
        <x:v>14190</x:v>
      </x:c>
      <x:c r="E1517" s="30" t="str">
        <x:v>Nearby</x:v>
      </x:c>
      <x:c r="F1517" s="30" t="str">
        <x:v>Standalone / other premises</x:v>
      </x:c>
      <x:c r="G1517" s="14" t="n">
        <x:f>COUNTIFS('Unit details'!$B$2700:$B$2700,$A1517,'Unit details'!$V$2700:$V$2700,$A1517&amp;" — "&amp;$B1517,'Unit details'!$H$2700:$H$2700,"Current",'Unit details'!$E$2700:$E$2700,"Town")</x:f>
        <x:v>0</x:v>
      </x:c>
      <x:c r="H1517" s="14" t="n">
        <x:f>COUNTIFS('Unit details'!$B$2700:$B$2700,$A1517,'Unit details'!$V$2700:$V$2700,$A1517&amp;" — "&amp;$B1517,'Unit details'!$H$2700:$H$2700,"Current",'Unit details'!$E$2700:$E$2700,"Nearby")</x:f>
        <x:v>1</x:v>
      </x:c>
      <x:c r="I1517" s="14" t="n">
        <x:f>COUNTIFS('Unit details'!$B$2700:$B$2700,$A1517,'Unit details'!$V$2700:$V$2700,$A1517&amp;" — "&amp;$B1517,'Unit details'!$H$2700:$H$2700,"Current")</x:f>
        <x:v>1</x:v>
      </x:c>
      <x:c r="J1517" s="14" t="n">
        <x:f>SUMIFS('Unit details'!$Y$2700:$Y$2700,'Unit details'!$B$2700:$B$2700,$A1517,'Unit details'!$V$2700:$V$2700,$A1517&amp;" — "&amp;$B1517,'Unit details'!$H$2700:$H$2700,"Future")</x:f>
        <x:v>0</x:v>
      </x:c>
      <x:c r="K1517" s="14" t="n">
        <x:f>COUNTIFS('Unit details'!$B$2700:$B$2700,$A1517,'Unit details'!$V$2700:$V$2700,$A1517&amp;" — "&amp;$B1517,'Unit details'!$H$2700:$H$2700,"Uncertain")</x:f>
        <x:v>0</x:v>
      </x:c>
      <x:c r="L1517" s="15" t="str">
        <x:v>Minimum inventory evidenced by marketed premises; estate units and occupied stock not exhaustively counted.</x:v>
      </x:c>
      <x:c r="M1517" s="15" t="str">
        <x:v>https://www.zoopla.co.uk/to-rent/commercial/details/73252350/</x:v>
      </x:c>
      <x:c r="N1517" s="15" t="str"/>
    </x:row>
    <x:row r="1518" ht="42" customHeight="1">
      <x:c r="A1518" s="15" t="str">
        <x:v>Woking</x:v>
      </x:c>
      <x:c r="B1518" s="15" t="str">
        <x:v>Oyster Park</x:v>
      </x:c>
      <x:c r="C1518" s="15" t="str">
        <x:v>Byfleet</x:v>
      </x:c>
      <x:c r="D1518" s="14" t="n">
        <x:v>14190</x:v>
      </x:c>
      <x:c r="E1518" s="30" t="str">
        <x:v>Nearby</x:v>
      </x:c>
      <x:c r="F1518" s="30" t="str">
        <x:v>Estate / grouped industrial area</x:v>
      </x:c>
      <x:c r="G1518" s="14" t="n">
        <x:f>COUNTIFS('Unit details'!$B$2701:$B$2702,$A1518,'Unit details'!$V$2701:$V$2702,$A1518&amp;" — "&amp;$B1518,'Unit details'!$H$2701:$H$2702,"Current",'Unit details'!$E$2701:$E$2702,"Town")</x:f>
        <x:v>0</x:v>
      </x:c>
      <x:c r="H1518" s="14" t="n">
        <x:f>COUNTIFS('Unit details'!$B$2701:$B$2702,$A1518,'Unit details'!$V$2701:$V$2702,$A1518&amp;" — "&amp;$B1518,'Unit details'!$H$2701:$H$2702,"Current",'Unit details'!$E$2701:$E$2702,"Nearby")</x:f>
        <x:v>2</x:v>
      </x:c>
      <x:c r="I1518" s="14" t="n">
        <x:f>COUNTIFS('Unit details'!$B$2701:$B$2702,$A1518,'Unit details'!$V$2701:$V$2702,$A1518&amp;" — "&amp;$B1518,'Unit details'!$H$2701:$H$2702,"Current")</x:f>
        <x:v>2</x:v>
      </x:c>
      <x:c r="J1518" s="14" t="n">
        <x:f>SUMIFS('Unit details'!$Y$2701:$Y$2702,'Unit details'!$B$2701:$B$2702,$A1518,'Unit details'!$V$2701:$V$2702,$A1518&amp;" — "&amp;$B1518,'Unit details'!$H$2701:$H$2702,"Future")</x:f>
        <x:v>0</x:v>
      </x:c>
      <x:c r="K1518" s="14" t="n">
        <x:f>COUNTIFS('Unit details'!$B$2701:$B$2702,$A1518,'Unit details'!$V$2701:$V$2702,$A1518&amp;" — "&amp;$B1518,'Unit details'!$H$2701:$H$2702,"Uncertain")</x:f>
        <x:v>0</x:v>
      </x:c>
      <x:c r="L1518" s="15" t="str">
        <x:v>Minimum inventory evidenced by marketed premises; estate units and occupied stock not exhaustively counted.</x:v>
      </x:c>
      <x:c r="M1518" s="15" t="str">
        <x:v>https://www.zoopla.co.uk/to-rent/commercial/details/70529534/</x:v>
      </x:c>
      <x:c r="N1518" s="15" t="str"/>
    </x:row>
    <x:row r="1519" ht="42" customHeight="1">
      <x:c r="A1519" s="15" t="str">
        <x:v>Woking</x:v>
      </x:c>
      <x:c r="B1519" s="15" t="str">
        <x:v>Portsmouth Road</x:v>
      </x:c>
      <x:c r="C1519" s="15" t="str">
        <x:v>Send</x:v>
      </x:c>
      <x:c r="D1519" s="14" t="n">
        <x:v>4095</x:v>
      </x:c>
      <x:c r="E1519" s="30" t="str">
        <x:v>Nearby</x:v>
      </x:c>
      <x:c r="F1519" s="30" t="str">
        <x:v>Standalone / other premises</x:v>
      </x:c>
      <x:c r="G1519" s="14" t="n">
        <x:f>COUNTIFS('Unit details'!$B$2703:$B$2703,$A1519,'Unit details'!$V$2703:$V$2703,$A1519&amp;" — "&amp;$B1519,'Unit details'!$H$2703:$H$2703,"Current",'Unit details'!$E$2703:$E$2703,"Town")</x:f>
        <x:v>0</x:v>
      </x:c>
      <x:c r="H1519" s="14" t="n">
        <x:f>COUNTIFS('Unit details'!$B$2703:$B$2703,$A1519,'Unit details'!$V$2703:$V$2703,$A1519&amp;" — "&amp;$B1519,'Unit details'!$H$2703:$H$2703,"Current",'Unit details'!$E$2703:$E$2703,"Nearby")</x:f>
        <x:v>1</x:v>
      </x:c>
      <x:c r="I1519" s="14" t="n">
        <x:f>COUNTIFS('Unit details'!$B$2703:$B$2703,$A1519,'Unit details'!$V$2703:$V$2703,$A1519&amp;" — "&amp;$B1519,'Unit details'!$H$2703:$H$2703,"Current")</x:f>
        <x:v>1</x:v>
      </x:c>
      <x:c r="J1519" s="14" t="n">
        <x:f>SUMIFS('Unit details'!$Y$2703:$Y$2703,'Unit details'!$B$2703:$B$2703,$A1519,'Unit details'!$V$2703:$V$2703,$A1519&amp;" — "&amp;$B1519,'Unit details'!$H$2703:$H$2703,"Future")</x:f>
        <x:v>0</x:v>
      </x:c>
      <x:c r="K1519" s="14" t="n">
        <x:f>COUNTIFS('Unit details'!$B$2703:$B$2703,$A1519,'Unit details'!$V$2703:$V$2703,$A1519&amp;" — "&amp;$B1519,'Unit details'!$H$2703:$H$2703,"Uncertain")</x:f>
        <x:v>0</x:v>
      </x:c>
      <x:c r="L1519" s="15" t="str">
        <x:v>Minimum inventory evidenced by marketed premises; estate units and occupied stock not exhaustively counted.</x:v>
      </x:c>
      <x:c r="M1519" s="15" t="str">
        <x:v>https://www.zoopla.co.uk/to-rent/commercial/details/72054236/</x:v>
      </x:c>
      <x:c r="N1519" s="15" t="str"/>
    </x:row>
    <x:row r="1520" ht="42" customHeight="1">
      <x:c r="A1520" s="15" t="str">
        <x:v>Woking</x:v>
      </x:c>
      <x:c r="B1520" s="15" t="str">
        <x:v>Rose Lane</x:v>
      </x:c>
      <x:c r="C1520" s="15" t="str">
        <x:v>Ripley</x:v>
      </x:c>
      <x:c r="D1520" s="14"/>
      <x:c r="E1520" s="30" t="str">
        <x:v>Nearby</x:v>
      </x:c>
      <x:c r="F1520" s="30" t="str">
        <x:v>Standalone / other premises</x:v>
      </x:c>
      <x:c r="G1520" s="14" t="n">
        <x:f>COUNTIFS('Unit details'!$B$2704:$B$2704,$A1520,'Unit details'!$V$2704:$V$2704,$A1520&amp;" — "&amp;$B1520,'Unit details'!$H$2704:$H$2704,"Current",'Unit details'!$E$2704:$E$2704,"Town")</x:f>
        <x:v>0</x:v>
      </x:c>
      <x:c r="H1520" s="14" t="n">
        <x:f>COUNTIFS('Unit details'!$B$2704:$B$2704,$A1520,'Unit details'!$V$2704:$V$2704,$A1520&amp;" — "&amp;$B1520,'Unit details'!$H$2704:$H$2704,"Current",'Unit details'!$E$2704:$E$2704,"Nearby")</x:f>
        <x:v>0</x:v>
      </x:c>
      <x:c r="I1520" s="14" t="n">
        <x:f>COUNTIFS('Unit details'!$B$2704:$B$2704,$A1520,'Unit details'!$V$2704:$V$2704,$A1520&amp;" — "&amp;$B1520,'Unit details'!$H$2704:$H$2704,"Current")</x:f>
        <x:v>0</x:v>
      </x:c>
      <x:c r="J1520" s="14" t="n">
        <x:f>SUMIFS('Unit details'!$Y$2704:$Y$2704,'Unit details'!$B$2704:$B$2704,$A1520,'Unit details'!$V$2704:$V$2704,$A1520&amp;" — "&amp;$B1520,'Unit details'!$H$2704:$H$2704,"Future")</x:f>
        <x:v>0</x:v>
      </x:c>
      <x:c r="K1520" s="14" t="n">
        <x:f>COUNTIFS('Unit details'!$B$2704:$B$2704,$A1520,'Unit details'!$V$2704:$V$2704,$A1520&amp;" — "&amp;$B1520,'Unit details'!$H$2704:$H$2704,"Uncertain")</x:f>
        <x:v>1</x:v>
      </x:c>
      <x:c r="L1520" s="15" t="str">
        <x:v>Minimum inventory evidenced by marketed premises; estate units and occupied stock not exhaustively counted.</x:v>
      </x:c>
      <x:c r="M1520" s="15" t="str">
        <x:v>https://www.zoopla.co.uk/to-rent/commercial/details/68304485/</x:v>
      </x:c>
      <x:c r="N1520" s="15" t="str"/>
    </x:row>
    <x:row r="1521" ht="42" customHeight="1">
      <x:c r="A1521" s="15" t="str">
        <x:v>Woking</x:v>
      </x:c>
      <x:c r="B1521" s="15" t="str">
        <x:v>Boundary Business Centre</x:v>
      </x:c>
      <x:c r="C1521" s="15" t="str">
        <x:v>Woking</x:v>
      </x:c>
      <x:c r="D1521" s="14" t="n">
        <x:v>75660</x:v>
      </x:c>
      <x:c r="E1521" s="30" t="str">
        <x:v>Town</x:v>
      </x:c>
      <x:c r="F1521" s="30" t="str">
        <x:v>Estate / grouped industrial area</x:v>
      </x:c>
      <x:c r="G1521" s="14" t="n">
        <x:f>COUNTIFS('Unit details'!$B$2705:$B$2707,$A1521,'Unit details'!$V$2705:$V$2707,$A1521&amp;" — "&amp;$B1521,'Unit details'!$H$2705:$H$2707,"Current",'Unit details'!$E$2705:$E$2707,"Town")</x:f>
        <x:v>3</x:v>
      </x:c>
      <x:c r="H1521" s="14" t="n">
        <x:f>COUNTIFS('Unit details'!$B$2705:$B$2707,$A1521,'Unit details'!$V$2705:$V$2707,$A1521&amp;" — "&amp;$B1521,'Unit details'!$H$2705:$H$2707,"Current",'Unit details'!$E$2705:$E$2707,"Nearby")</x:f>
        <x:v>0</x:v>
      </x:c>
      <x:c r="I1521" s="14" t="n">
        <x:f>COUNTIFS('Unit details'!$B$2705:$B$2707,$A1521,'Unit details'!$V$2705:$V$2707,$A1521&amp;" — "&amp;$B1521,'Unit details'!$H$2705:$H$2707,"Current")</x:f>
        <x:v>3</x:v>
      </x:c>
      <x:c r="J1521" s="14" t="n">
        <x:f>SUMIFS('Unit details'!$Y$2705:$Y$2707,'Unit details'!$B$2705:$B$2707,$A1521,'Unit details'!$V$2705:$V$2707,$A1521&amp;" — "&amp;$B1521,'Unit details'!$H$2705:$H$2707,"Future")</x:f>
        <x:v>0</x:v>
      </x:c>
      <x:c r="K1521" s="14" t="n">
        <x:f>COUNTIFS('Unit details'!$B$2705:$B$2707,$A1521,'Unit details'!$V$2705:$V$2707,$A1521&amp;" — "&amp;$B1521,'Unit details'!$H$2705:$H$2707,"Uncertain")</x:f>
        <x:v>0</x:v>
      </x:c>
      <x:c r="L1521" s="15" t="str">
        <x:v>Minimum inventory evidenced by marketed premises; estate units and occupied stock not exhaustively counted.</x:v>
      </x:c>
      <x:c r="M1521" s="15" t="str">
        <x:v>https://www.zoopla.co.uk/to-rent/commercial/details/73805327/</x:v>
      </x:c>
      <x:c r="N1521" s="15" t="str"/>
    </x:row>
    <x:row r="1522" ht="42" customHeight="1">
      <x:c r="A1522" s="15" t="str">
        <x:v>Woking</x:v>
      </x:c>
      <x:c r="B1522" s="15" t="str">
        <x:v>Goldsworth Park Trading Estate</x:v>
      </x:c>
      <x:c r="C1522" s="15" t="str">
        <x:v>Woking</x:v>
      </x:c>
      <x:c r="D1522" s="14" t="n">
        <x:v>75660</x:v>
      </x:c>
      <x:c r="E1522" s="30" t="str">
        <x:v>Town</x:v>
      </x:c>
      <x:c r="F1522" s="30" t="str">
        <x:v>Estate / grouped industrial area</x:v>
      </x:c>
      <x:c r="G1522" s="14" t="n">
        <x:f>COUNTIFS('Unit details'!$B$2708:$B$2711,$A1522,'Unit details'!$V$2708:$V$2711,$A1522&amp;" — "&amp;$B1522,'Unit details'!$H$2708:$H$2711,"Current",'Unit details'!$E$2708:$E$2711,"Town")</x:f>
        <x:v>3</x:v>
      </x:c>
      <x:c r="H1522" s="14" t="n">
        <x:f>COUNTIFS('Unit details'!$B$2708:$B$2711,$A1522,'Unit details'!$V$2708:$V$2711,$A1522&amp;" — "&amp;$B1522,'Unit details'!$H$2708:$H$2711,"Current",'Unit details'!$E$2708:$E$2711,"Nearby")</x:f>
        <x:v>0</x:v>
      </x:c>
      <x:c r="I1522" s="14" t="n">
        <x:f>COUNTIFS('Unit details'!$B$2708:$B$2711,$A1522,'Unit details'!$V$2708:$V$2711,$A1522&amp;" — "&amp;$B1522,'Unit details'!$H$2708:$H$2711,"Current")</x:f>
        <x:v>3</x:v>
      </x:c>
      <x:c r="J1522" s="14" t="n">
        <x:f>SUMIFS('Unit details'!$Y$2708:$Y$2711,'Unit details'!$B$2708:$B$2711,$A1522,'Unit details'!$V$2708:$V$2711,$A1522&amp;" — "&amp;$B1522,'Unit details'!$H$2708:$H$2711,"Future")</x:f>
        <x:v>0</x:v>
      </x:c>
      <x:c r="K1522" s="14" t="n">
        <x:f>COUNTIFS('Unit details'!$B$2708:$B$2711,$A1522,'Unit details'!$V$2708:$V$2711,$A1522&amp;" — "&amp;$B1522,'Unit details'!$H$2708:$H$2711,"Uncertain")</x:f>
        <x:v>1</x:v>
      </x:c>
      <x:c r="L1522" s="15" t="str">
        <x:v>Minimum inventory evidenced by marketed premises; estate units and occupied stock not exhaustively counted.</x:v>
      </x:c>
      <x:c r="M1522" s="15" t="str">
        <x:v>https://www.zoopla.co.uk/to-rent/commercial/details/74148536/</x:v>
      </x:c>
      <x:c r="N1522" s="15" t="str">
        <x:v>https://www.zoopla.co.uk/to-rent/commercial/details/73055184/</x:v>
      </x:c>
    </x:row>
    <x:row r="1523" ht="42" customHeight="1">
      <x:c r="A1523" s="15" t="str">
        <x:v>Woking</x:v>
      </x:c>
      <x:c r="B1523" s="15" t="str">
        <x:v>Wintonlea Industrial Estate</x:v>
      </x:c>
      <x:c r="C1523" s="15" t="str">
        <x:v>Woking</x:v>
      </x:c>
      <x:c r="D1523" s="14" t="n">
        <x:v>75660</x:v>
      </x:c>
      <x:c r="E1523" s="30" t="str">
        <x:v>Town</x:v>
      </x:c>
      <x:c r="F1523" s="30" t="str">
        <x:v>Estate / grouped industrial area</x:v>
      </x:c>
      <x:c r="G1523" s="14" t="n">
        <x:f>COUNTIFS('Unit details'!$B$2712:$B$2713,$A1523,'Unit details'!$V$2712:$V$2713,$A1523&amp;" — "&amp;$B1523,'Unit details'!$H$2712:$H$2713,"Current",'Unit details'!$E$2712:$E$2713,"Town")</x:f>
        <x:v>0</x:v>
      </x:c>
      <x:c r="H1523" s="14" t="n">
        <x:f>COUNTIFS('Unit details'!$B$2712:$B$2713,$A1523,'Unit details'!$V$2712:$V$2713,$A1523&amp;" — "&amp;$B1523,'Unit details'!$H$2712:$H$2713,"Current",'Unit details'!$E$2712:$E$2713,"Nearby")</x:f>
        <x:v>0</x:v>
      </x:c>
      <x:c r="I1523" s="14" t="n">
        <x:f>COUNTIFS('Unit details'!$B$2712:$B$2713,$A1523,'Unit details'!$V$2712:$V$2713,$A1523&amp;" — "&amp;$B1523,'Unit details'!$H$2712:$H$2713,"Current")</x:f>
        <x:v>0</x:v>
      </x:c>
      <x:c r="J1523" s="14" t="n">
        <x:f>SUMIFS('Unit details'!$Y$2712:$Y$2713,'Unit details'!$B$2712:$B$2713,$A1523,'Unit details'!$V$2712:$V$2713,$A1523&amp;" — "&amp;$B1523,'Unit details'!$H$2712:$H$2713,"Future")</x:f>
        <x:v>0</x:v>
      </x:c>
      <x:c r="K1523" s="14" t="n">
        <x:f>COUNTIFS('Unit details'!$B$2712:$B$2713,$A1523,'Unit details'!$V$2712:$V$2713,$A1523&amp;" — "&amp;$B1523,'Unit details'!$H$2712:$H$2713,"Uncertain")</x:f>
        <x:v>2</x:v>
      </x:c>
      <x:c r="L1523" s="15" t="str">
        <x:v>Minimum inventory evidenced by marketed premises; estate units and occupied stock not exhaustively counted.</x:v>
      </x:c>
      <x:c r="M1523" s="15" t="str">
        <x:v>https://www.rightmove.co.uk/properties/721781420294720#/?channel=COM_LET</x:v>
      </x:c>
      <x:c r="N1523" s="15" t="str"/>
    </x:row>
    <x:row r="1524" ht="42" customHeight="1">
      <x:c r="A1524" s="15" t="str">
        <x:v>Woking</x:v>
      </x:c>
      <x:c r="B1524" s="15" t="str">
        <x:v>Woking Business Park</x:v>
      </x:c>
      <x:c r="C1524" s="15" t="str">
        <x:v>Woking</x:v>
      </x:c>
      <x:c r="D1524" s="14" t="n">
        <x:v>75660</x:v>
      </x:c>
      <x:c r="E1524" s="30" t="str">
        <x:v>Town</x:v>
      </x:c>
      <x:c r="F1524" s="30" t="str">
        <x:v>Estate / grouped industrial area</x:v>
      </x:c>
      <x:c r="G1524" s="14" t="n">
        <x:f>COUNTIFS('Unit details'!$B$2714:$B$2715,$A1524,'Unit details'!$V$2714:$V$2715,$A1524&amp;" — "&amp;$B1524,'Unit details'!$H$2714:$H$2715,"Current",'Unit details'!$E$2714:$E$2715,"Town")</x:f>
        <x:v>1</x:v>
      </x:c>
      <x:c r="H1524" s="14" t="n">
        <x:f>COUNTIFS('Unit details'!$B$2714:$B$2715,$A1524,'Unit details'!$V$2714:$V$2715,$A1524&amp;" — "&amp;$B1524,'Unit details'!$H$2714:$H$2715,"Current",'Unit details'!$E$2714:$E$2715,"Nearby")</x:f>
        <x:v>0</x:v>
      </x:c>
      <x:c r="I1524" s="14" t="n">
        <x:f>COUNTIFS('Unit details'!$B$2714:$B$2715,$A1524,'Unit details'!$V$2714:$V$2715,$A1524&amp;" — "&amp;$B1524,'Unit details'!$H$2714:$H$2715,"Current")</x:f>
        <x:v>1</x:v>
      </x:c>
      <x:c r="J1524" s="14" t="n">
        <x:f>SUMIFS('Unit details'!$Y$2714:$Y$2715,'Unit details'!$B$2714:$B$2715,$A1524,'Unit details'!$V$2714:$V$2715,$A1524&amp;" — "&amp;$B1524,'Unit details'!$H$2714:$H$2715,"Future")</x:f>
        <x:v>0</x:v>
      </x:c>
      <x:c r="K1524" s="14" t="n">
        <x:f>COUNTIFS('Unit details'!$B$2714:$B$2715,$A1524,'Unit details'!$V$2714:$V$2715,$A1524&amp;" — "&amp;$B1524,'Unit details'!$H$2714:$H$2715,"Uncertain")</x:f>
        <x:v>1</x:v>
      </x:c>
      <x:c r="L1524" s="15" t="str">
        <x:v>Minimum inventory evidenced by marketed premises; estate units and occupied stock not exhaustively counted.</x:v>
      </x:c>
      <x:c r="M1524" s="15" t="str">
        <x:v>https://www.zoopla.co.uk/to-rent/commercial/details/74480685/</x:v>
      </x:c>
      <x:c r="N1524" s="15" t="str">
        <x:v>https://www.zoopla.co.uk/to-rent/commercial/details/73874790/</x:v>
      </x:c>
    </x:row>
    <x:row r="1525" ht="42" customHeight="1">
      <x:c r="A1525" s="15" t="str">
        <x:v>Camberley</x:v>
      </x:c>
      <x:c r="B1525" s="15" t="str">
        <x:v>Albany Park</x:v>
      </x:c>
      <x:c r="C1525" s="15" t="str">
        <x:v>Frimley</x:v>
      </x:c>
      <x:c r="D1525" s="14" t="n">
        <x:v>15100</x:v>
      </x:c>
      <x:c r="E1525" s="30" t="str">
        <x:v>Nearby</x:v>
      </x:c>
      <x:c r="F1525" s="30" t="str">
        <x:v>Estate / grouped industrial area</x:v>
      </x:c>
      <x:c r="G1525" s="14" t="n">
        <x:f>COUNTIFS('Unit details'!$B$2716:$B$2719,$A1525,'Unit details'!$V$2716:$V$2719,$A1525&amp;" — "&amp;$B1525,'Unit details'!$H$2716:$H$2719,"Current",'Unit details'!$E$2716:$E$2719,"Town")</x:f>
        <x:v>0</x:v>
      </x:c>
      <x:c r="H1525" s="14" t="n">
        <x:f>COUNTIFS('Unit details'!$B$2716:$B$2719,$A1525,'Unit details'!$V$2716:$V$2719,$A1525&amp;" — "&amp;$B1525,'Unit details'!$H$2716:$H$2719,"Current",'Unit details'!$E$2716:$E$2719,"Nearby")</x:f>
        <x:v>3</x:v>
      </x:c>
      <x:c r="I1525" s="14" t="n">
        <x:f>COUNTIFS('Unit details'!$B$2716:$B$2719,$A1525,'Unit details'!$V$2716:$V$2719,$A1525&amp;" — "&amp;$B1525,'Unit details'!$H$2716:$H$2719,"Current")</x:f>
        <x:v>3</x:v>
      </x:c>
      <x:c r="J1525" s="14" t="n">
        <x:f>SUMIFS('Unit details'!$Y$2716:$Y$2719,'Unit details'!$B$2716:$B$2719,$A1525,'Unit details'!$V$2716:$V$2719,$A1525&amp;" — "&amp;$B1525,'Unit details'!$H$2716:$H$2719,"Future")</x:f>
        <x:v>0</x:v>
      </x:c>
      <x:c r="K1525" s="14" t="n">
        <x:f>COUNTIFS('Unit details'!$B$2716:$B$2719,$A1525,'Unit details'!$V$2716:$V$2719,$A1525&amp;" — "&amp;$B1525,'Unit details'!$H$2716:$H$2719,"Uncertain")</x:f>
        <x:v>1</x:v>
      </x:c>
      <x:c r="L1525" s="15" t="str">
        <x:v>Minimum inventory evidenced by marketed premises; estate units and occupied stock not exhaustively counted.</x:v>
      </x:c>
      <x:c r="M1525" s="15" t="str">
        <x:v>https://www.rightmove.co.uk/properties/759620954705761#/?channel=COM_LET</x:v>
      </x:c>
      <x:c r="N1525" s="15" t="str"/>
    </x:row>
    <x:row r="1526" ht="42" customHeight="1">
      <x:c r="A1526" s="15" t="str">
        <x:v>Camberley</x:v>
      </x:c>
      <x:c r="B1526" s="15" t="str">
        <x:v>Trade City Lyon Way</x:v>
      </x:c>
      <x:c r="C1526" s="15" t="str">
        <x:v>Frimley</x:v>
      </x:c>
      <x:c r="D1526" s="14" t="n">
        <x:v>15100</x:v>
      </x:c>
      <x:c r="E1526" s="30" t="str">
        <x:v>Nearby</x:v>
      </x:c>
      <x:c r="F1526" s="30" t="str">
        <x:v>Standalone / other premises</x:v>
      </x:c>
      <x:c r="G1526" s="14" t="n">
        <x:f>COUNTIFS('Unit details'!$B$2720:$B$2720,$A1526,'Unit details'!$V$2720:$V$2720,$A1526&amp;" — "&amp;$B1526,'Unit details'!$H$2720:$H$2720,"Current",'Unit details'!$E$2720:$E$2720,"Town")</x:f>
        <x:v>0</x:v>
      </x:c>
      <x:c r="H1526" s="14" t="n">
        <x:f>COUNTIFS('Unit details'!$B$2720:$B$2720,$A1526,'Unit details'!$V$2720:$V$2720,$A1526&amp;" — "&amp;$B1526,'Unit details'!$H$2720:$H$2720,"Current",'Unit details'!$E$2720:$E$2720,"Nearby")</x:f>
        <x:v>0</x:v>
      </x:c>
      <x:c r="I1526" s="14" t="n">
        <x:f>COUNTIFS('Unit details'!$B$2720:$B$2720,$A1526,'Unit details'!$V$2720:$V$2720,$A1526&amp;" — "&amp;$B1526,'Unit details'!$H$2720:$H$2720,"Current")</x:f>
        <x:v>0</x:v>
      </x:c>
      <x:c r="J1526" s="14" t="n">
        <x:f>SUMIFS('Unit details'!$Y$2720:$Y$2720,'Unit details'!$B$2720:$B$2720,$A1526,'Unit details'!$V$2720:$V$2720,$A1526&amp;" — "&amp;$B1526,'Unit details'!$H$2720:$H$2720,"Future")</x:f>
        <x:v>0</x:v>
      </x:c>
      <x:c r="K1526" s="14" t="n">
        <x:f>COUNTIFS('Unit details'!$B$2720:$B$2720,$A1526,'Unit details'!$V$2720:$V$2720,$A1526&amp;" — "&amp;$B1526,'Unit details'!$H$2720:$H$2720,"Uncertain")</x:f>
        <x:v>1</x:v>
      </x:c>
      <x:c r="L1526" s="15" t="str">
        <x:v>Minimum inventory evidenced by marketed premises; estate units and occupied stock not exhaustively counted.</x:v>
      </x:c>
      <x:c r="M1526" s="15" t="str">
        <x:v>https://www.rightmove.co.uk/properties/754774006426512#/?channel=COM_LET</x:v>
      </x:c>
      <x:c r="N1526" s="15" t="str"/>
    </x:row>
    <x:row r="1527" ht="42" customHeight="1">
      <x:c r="A1527" s="15" t="str">
        <x:v>Camberley</x:v>
      </x:c>
      <x:c r="B1527" s="15" t="str">
        <x:v>Tungsten Park</x:v>
      </x:c>
      <x:c r="C1527" s="15" t="str">
        <x:v>Frimley</x:v>
      </x:c>
      <x:c r="D1527" s="14" t="n">
        <x:v>15100</x:v>
      </x:c>
      <x:c r="E1527" s="30" t="str">
        <x:v>Nearby</x:v>
      </x:c>
      <x:c r="F1527" s="30" t="str">
        <x:v>Estate / grouped industrial area</x:v>
      </x:c>
      <x:c r="G1527" s="14" t="n">
        <x:f>COUNTIFS('Unit details'!$B$2721:$B$2723,$A1527,'Unit details'!$V$2721:$V$2723,$A1527&amp;" — "&amp;$B1527,'Unit details'!$H$2721:$H$2723,"Current",'Unit details'!$E$2721:$E$2723,"Town")</x:f>
        <x:v>0</x:v>
      </x:c>
      <x:c r="H1527" s="14" t="n">
        <x:f>COUNTIFS('Unit details'!$B$2721:$B$2723,$A1527,'Unit details'!$V$2721:$V$2723,$A1527&amp;" — "&amp;$B1527,'Unit details'!$H$2721:$H$2723,"Current",'Unit details'!$E$2721:$E$2723,"Nearby")</x:f>
        <x:v>0</x:v>
      </x:c>
      <x:c r="I1527" s="14" t="n">
        <x:f>COUNTIFS('Unit details'!$B$2721:$B$2723,$A1527,'Unit details'!$V$2721:$V$2723,$A1527&amp;" — "&amp;$B1527,'Unit details'!$H$2721:$H$2723,"Current")</x:f>
        <x:v>0</x:v>
      </x:c>
      <x:c r="J1527" s="14" t="n">
        <x:f>SUMIFS('Unit details'!$Y$2721:$Y$2723,'Unit details'!$B$2721:$B$2723,$A1527,'Unit details'!$V$2721:$V$2723,$A1527&amp;" — "&amp;$B1527,'Unit details'!$H$2721:$H$2723,"Future")</x:f>
        <x:v>0</x:v>
      </x:c>
      <x:c r="K1527" s="14" t="n">
        <x:f>COUNTIFS('Unit details'!$B$2721:$B$2723,$A1527,'Unit details'!$V$2721:$V$2723,$A1527&amp;" — "&amp;$B1527,'Unit details'!$H$2721:$H$2723,"Uncertain")</x:f>
        <x:v>3</x:v>
      </x:c>
      <x:c r="L1527" s="15" t="str">
        <x:v>Minimum inventory evidenced by marketed premises; estate units and occupied stock not exhaustively counted.</x:v>
      </x:c>
      <x:c r="M1527" s="15" t="str">
        <x:v>https://www.zoopla.co.uk/to-rent/commercial/details/71972354/</x:v>
      </x:c>
      <x:c r="N1527" s="15" t="str"/>
    </x:row>
    <x:row r="1528" ht="42" customHeight="1">
      <x:c r="A1528" s="15" t="str">
        <x:v>Camberley</x:v>
      </x:c>
      <x:c r="B1528" s="15" t="str">
        <x:v>Admiralty Park / Yorktown Industrial Estate</x:v>
      </x:c>
      <x:c r="C1528" s="15" t="str">
        <x:v>Camberley</x:v>
      </x:c>
      <x:c r="D1528" s="14" t="n">
        <x:v>36785</x:v>
      </x:c>
      <x:c r="E1528" s="30" t="str">
        <x:v>Town</x:v>
      </x:c>
      <x:c r="F1528" s="30" t="str">
        <x:v>Estate / grouped industrial area</x:v>
      </x:c>
      <x:c r="G1528" s="14" t="n">
        <x:f>COUNTIFS('Unit details'!$B$2724:$B$2725,$A1528,'Unit details'!$V$2724:$V$2725,$A1528&amp;" — "&amp;$B1528,'Unit details'!$H$2724:$H$2725,"Current",'Unit details'!$E$2724:$E$2725,"Town")</x:f>
        <x:v>2</x:v>
      </x:c>
      <x:c r="H1528" s="14" t="n">
        <x:f>COUNTIFS('Unit details'!$B$2724:$B$2725,$A1528,'Unit details'!$V$2724:$V$2725,$A1528&amp;" — "&amp;$B1528,'Unit details'!$H$2724:$H$2725,"Current",'Unit details'!$E$2724:$E$2725,"Nearby")</x:f>
        <x:v>0</x:v>
      </x:c>
      <x:c r="I1528" s="14" t="n">
        <x:f>COUNTIFS('Unit details'!$B$2724:$B$2725,$A1528,'Unit details'!$V$2724:$V$2725,$A1528&amp;" — "&amp;$B1528,'Unit details'!$H$2724:$H$2725,"Current")</x:f>
        <x:v>2</x:v>
      </x:c>
      <x:c r="J1528" s="14" t="n">
        <x:f>SUMIFS('Unit details'!$Y$2724:$Y$2725,'Unit details'!$B$2724:$B$2725,$A1528,'Unit details'!$V$2724:$V$2725,$A1528&amp;" — "&amp;$B1528,'Unit details'!$H$2724:$H$2725,"Future")</x:f>
        <x:v>0</x:v>
      </x:c>
      <x:c r="K1528" s="14" t="n">
        <x:f>COUNTIFS('Unit details'!$B$2724:$B$2725,$A1528,'Unit details'!$V$2724:$V$2725,$A1528&amp;" — "&amp;$B1528,'Unit details'!$H$2724:$H$2725,"Uncertain")</x:f>
        <x:v>0</x:v>
      </x:c>
      <x:c r="L1528" s="15" t="str">
        <x:v>Identified from marketing. Estate inventory is a minimum of evidenced named areas, not a council stock census.</x:v>
      </x:c>
      <x:c r="M1528" s="15" t="str">
        <x:v>https://www.zoopla.co.uk/to-rent/commercial/details/72341635/</x:v>
      </x:c>
      <x:c r="N1528" s="15" t="str"/>
    </x:row>
    <x:row r="1529" ht="42" customHeight="1">
      <x:c r="A1529" s="15" t="str">
        <x:v>Camberley</x:v>
      </x:c>
      <x:c r="B1529" s="15" t="str">
        <x:v>Bridge and Standard Works</x:v>
      </x:c>
      <x:c r="C1529" s="15" t="str">
        <x:v>Camberley</x:v>
      </x:c>
      <x:c r="D1529" s="14" t="n">
        <x:v>36785</x:v>
      </x:c>
      <x:c r="E1529" s="30" t="str">
        <x:v>Town</x:v>
      </x:c>
      <x:c r="F1529" s="30" t="str">
        <x:v>Estate / grouped industrial area</x:v>
      </x:c>
      <x:c r="G1529" s="14" t="n">
        <x:f>COUNTIFS('Unit details'!$B$2726:$B$2728,$A1529,'Unit details'!$V$2726:$V$2728,$A1529&amp;" — "&amp;$B1529,'Unit details'!$H$2726:$H$2728,"Current",'Unit details'!$E$2726:$E$2728,"Town")</x:f>
        <x:v>3</x:v>
      </x:c>
      <x:c r="H1529" s="14" t="n">
        <x:f>COUNTIFS('Unit details'!$B$2726:$B$2728,$A1529,'Unit details'!$V$2726:$V$2728,$A1529&amp;" — "&amp;$B1529,'Unit details'!$H$2726:$H$2728,"Current",'Unit details'!$E$2726:$E$2728,"Nearby")</x:f>
        <x:v>0</x:v>
      </x:c>
      <x:c r="I1529" s="14" t="n">
        <x:f>COUNTIFS('Unit details'!$B$2726:$B$2728,$A1529,'Unit details'!$V$2726:$V$2728,$A1529&amp;" — "&amp;$B1529,'Unit details'!$H$2726:$H$2728,"Current")</x:f>
        <x:v>3</x:v>
      </x:c>
      <x:c r="J1529" s="14" t="n">
        <x:f>SUMIFS('Unit details'!$Y$2726:$Y$2728,'Unit details'!$B$2726:$B$2728,$A1529,'Unit details'!$V$2726:$V$2728,$A1529&amp;" — "&amp;$B1529,'Unit details'!$H$2726:$H$2728,"Future")</x:f>
        <x:v>0</x:v>
      </x:c>
      <x:c r="K1529" s="14" t="n">
        <x:f>COUNTIFS('Unit details'!$B$2726:$B$2728,$A1529,'Unit details'!$V$2726:$V$2728,$A1529&amp;" — "&amp;$B1529,'Unit details'!$H$2726:$H$2728,"Uncertain")</x:f>
        <x:v>0</x:v>
      </x:c>
      <x:c r="L1529" s="15" t="str">
        <x:v>Minimum inventory evidenced by marketed premises; estate units and occupied stock not exhaustively counted.</x:v>
      </x:c>
      <x:c r="M1529" s="15" t="str">
        <x:v>https://www.zoopla.co.uk/to-rent/commercial/details/71132236/</x:v>
      </x:c>
      <x:c r="N1529" s="15" t="str">
        <x:v>https://dbre.co.uk/industrial-0to10000sqft.html</x:v>
      </x:c>
    </x:row>
    <x:row r="1530" ht="42" customHeight="1">
      <x:c r="A1530" s="15" t="str">
        <x:v>Camberley</x:v>
      </x:c>
      <x:c r="B1530" s="15" t="str">
        <x:v>Camberley Trade Park</x:v>
      </x:c>
      <x:c r="C1530" s="15" t="str">
        <x:v>Camberley</x:v>
      </x:c>
      <x:c r="D1530" s="14" t="n">
        <x:v>36785</x:v>
      </x:c>
      <x:c r="E1530" s="30" t="str">
        <x:v>Town</x:v>
      </x:c>
      <x:c r="F1530" s="30" t="str">
        <x:v>Estate / grouped industrial area</x:v>
      </x:c>
      <x:c r="G1530" s="14" t="n">
        <x:f>COUNTIFS('Unit details'!$B$2729:$B$2732,$A1530,'Unit details'!$V$2729:$V$2732,$A1530&amp;" — "&amp;$B1530,'Unit details'!$H$2729:$H$2732,"Current",'Unit details'!$E$2729:$E$2732,"Town")</x:f>
        <x:v>0</x:v>
      </x:c>
      <x:c r="H1530" s="14" t="n">
        <x:f>COUNTIFS('Unit details'!$B$2729:$B$2732,$A1530,'Unit details'!$V$2729:$V$2732,$A1530&amp;" — "&amp;$B1530,'Unit details'!$H$2729:$H$2732,"Current",'Unit details'!$E$2729:$E$2732,"Nearby")</x:f>
        <x:v>0</x:v>
      </x:c>
      <x:c r="I1530" s="14" t="n">
        <x:f>COUNTIFS('Unit details'!$B$2729:$B$2732,$A1530,'Unit details'!$V$2729:$V$2732,$A1530&amp;" — "&amp;$B1530,'Unit details'!$H$2729:$H$2732,"Current")</x:f>
        <x:v>0</x:v>
      </x:c>
      <x:c r="J1530" s="14" t="n">
        <x:f>SUMIFS('Unit details'!$Y$2729:$Y$2732,'Unit details'!$B$2729:$B$2732,$A1530,'Unit details'!$V$2729:$V$2732,$A1530&amp;" — "&amp;$B1530,'Unit details'!$H$2729:$H$2732,"Future")</x:f>
        <x:v>0</x:v>
      </x:c>
      <x:c r="K1530" s="14" t="n">
        <x:f>COUNTIFS('Unit details'!$B$2729:$B$2732,$A1530,'Unit details'!$V$2729:$V$2732,$A1530&amp;" — "&amp;$B1530,'Unit details'!$H$2729:$H$2732,"Uncertain")</x:f>
        <x:v>4</x:v>
      </x:c>
      <x:c r="L1530" s="15" t="str">
        <x:v>Minimum inventory evidenced by marketed premises; estate units and occupied stock not exhaustively counted.</x:v>
      </x:c>
      <x:c r="M1530" s="15" t="str">
        <x:v>https://www.zoopla.co.uk/to-rent/commercial/details/73706978/</x:v>
      </x:c>
      <x:c r="N1530" s="15" t="str"/>
    </x:row>
    <x:row r="1531" ht="42" customHeight="1">
      <x:c r="A1531" s="15" t="str">
        <x:v>Camberley</x:v>
      </x:c>
      <x:c r="B1531" s="15" t="str">
        <x:v>St Georges Industrial Estate</x:v>
      </x:c>
      <x:c r="C1531" s="15" t="str">
        <x:v>Camberley</x:v>
      </x:c>
      <x:c r="D1531" s="14" t="n">
        <x:v>36785</x:v>
      </x:c>
      <x:c r="E1531" s="30" t="str">
        <x:v>Town</x:v>
      </x:c>
      <x:c r="F1531" s="30" t="str">
        <x:v>Estate / grouped industrial area</x:v>
      </x:c>
      <x:c r="G1531" s="14" t="n">
        <x:f>COUNTIFS('Unit details'!$B$2733:$B$2733,$A1531,'Unit details'!$V$2733:$V$2733,$A1531&amp;" — "&amp;$B1531,'Unit details'!$H$2733:$H$2733,"Current",'Unit details'!$E$2733:$E$2733,"Town")</x:f>
        <x:v>1</x:v>
      </x:c>
      <x:c r="H1531" s="14" t="n">
        <x:f>COUNTIFS('Unit details'!$B$2733:$B$2733,$A1531,'Unit details'!$V$2733:$V$2733,$A1531&amp;" — "&amp;$B1531,'Unit details'!$H$2733:$H$2733,"Current",'Unit details'!$E$2733:$E$2733,"Nearby")</x:f>
        <x:v>0</x:v>
      </x:c>
      <x:c r="I1531" s="14" t="n">
        <x:f>COUNTIFS('Unit details'!$B$2733:$B$2733,$A1531,'Unit details'!$V$2733:$V$2733,$A1531&amp;" — "&amp;$B1531,'Unit details'!$H$2733:$H$2733,"Current")</x:f>
        <x:v>1</x:v>
      </x:c>
      <x:c r="J1531" s="14" t="n">
        <x:f>SUMIFS('Unit details'!$Y$2733:$Y$2733,'Unit details'!$B$2733:$B$2733,$A1531,'Unit details'!$V$2733:$V$2733,$A1531&amp;" — "&amp;$B1531,'Unit details'!$H$2733:$H$2733,"Future")</x:f>
        <x:v>0</x:v>
      </x:c>
      <x:c r="K1531" s="14" t="n">
        <x:f>COUNTIFS('Unit details'!$B$2733:$B$2733,$A1531,'Unit details'!$V$2733:$V$2733,$A1531&amp;" — "&amp;$B1531,'Unit details'!$H$2733:$H$2733,"Uncertain")</x:f>
        <x:v>0</x:v>
      </x:c>
      <x:c r="L1531" s="15" t="str">
        <x:v>Minimum inventory evidenced by marketed premises; estate units and occupied stock not exhaustively counted.</x:v>
      </x:c>
      <x:c r="M1531" s="15" t="str">
        <x:v>https://www.rightmove.co.uk/properties/752977606972833#/?channel=COM_LET</x:v>
      </x:c>
      <x:c r="N1531" s="15" t="str"/>
    </x:row>
    <x:row r="1532" ht="42" customHeight="1">
      <x:c r="A1532" s="15" t="str">
        <x:v>Camberley</x:v>
      </x:c>
      <x:c r="B1532" s="15" t="str">
        <x:v>Watchmoor Park</x:v>
      </x:c>
      <x:c r="C1532" s="15" t="str">
        <x:v>Camberley</x:v>
      </x:c>
      <x:c r="D1532" s="14" t="n">
        <x:v>36785</x:v>
      </x:c>
      <x:c r="E1532" s="30" t="str">
        <x:v>Town</x:v>
      </x:c>
      <x:c r="F1532" s="30" t="str">
        <x:v>Estate / grouped industrial area</x:v>
      </x:c>
      <x:c r="G1532" s="14" t="n">
        <x:f>COUNTIFS('Unit details'!$B$2734:$B$2735,$A1532,'Unit details'!$V$2734:$V$2735,$A1532&amp;" — "&amp;$B1532,'Unit details'!$H$2734:$H$2735,"Current",'Unit details'!$E$2734:$E$2735,"Town")</x:f>
        <x:v>2</x:v>
      </x:c>
      <x:c r="H1532" s="14" t="n">
        <x:f>COUNTIFS('Unit details'!$B$2734:$B$2735,$A1532,'Unit details'!$V$2734:$V$2735,$A1532&amp;" — "&amp;$B1532,'Unit details'!$H$2734:$H$2735,"Current",'Unit details'!$E$2734:$E$2735,"Nearby")</x:f>
        <x:v>0</x:v>
      </x:c>
      <x:c r="I1532" s="14" t="n">
        <x:f>COUNTIFS('Unit details'!$B$2734:$B$2735,$A1532,'Unit details'!$V$2734:$V$2735,$A1532&amp;" — "&amp;$B1532,'Unit details'!$H$2734:$H$2735,"Current")</x:f>
        <x:v>2</x:v>
      </x:c>
      <x:c r="J1532" s="14" t="n">
        <x:f>SUMIFS('Unit details'!$Y$2734:$Y$2735,'Unit details'!$B$2734:$B$2735,$A1532,'Unit details'!$V$2734:$V$2735,$A1532&amp;" — "&amp;$B1532,'Unit details'!$H$2734:$H$2735,"Future")</x:f>
        <x:v>0</x:v>
      </x:c>
      <x:c r="K1532" s="14" t="n">
        <x:f>COUNTIFS('Unit details'!$B$2734:$B$2735,$A1532,'Unit details'!$V$2734:$V$2735,$A1532&amp;" — "&amp;$B1532,'Unit details'!$H$2734:$H$2735,"Uncertain")</x:f>
        <x:v>0</x:v>
      </x:c>
      <x:c r="L1532" s="15" t="str">
        <x:v>Minimum inventory evidenced by marketed premises; estate units and occupied stock not exhaustively counted.</x:v>
      </x:c>
      <x:c r="M1532" s="15" t="str">
        <x:v>https://www.zoopla.co.uk/to-rent/commercial/details/73194466/</x:v>
      </x:c>
      <x:c r="N1532" s="15" t="str"/>
    </x:row>
    <x:row r="1533" ht="42" customHeight="1">
      <x:c r="A1533" s="15" t="str">
        <x:v>Camberley</x:v>
      </x:c>
      <x:c r="B1533" s="15" t="str">
        <x:v>Yorktown Industrial Estate</x:v>
      </x:c>
      <x:c r="C1533" s="15" t="str">
        <x:v>Camberley</x:v>
      </x:c>
      <x:c r="D1533" s="14" t="n">
        <x:v>36785</x:v>
      </x:c>
      <x:c r="E1533" s="30" t="str">
        <x:v>Town</x:v>
      </x:c>
      <x:c r="F1533" s="30" t="str">
        <x:v>Estate / grouped industrial area</x:v>
      </x:c>
      <x:c r="G1533" s="14" t="n">
        <x:f>COUNTIFS('Unit details'!$B$4039:$B$4039,$A1533,'Unit details'!$V$4039:$V$4039,$A1533&amp;" — "&amp;$B1533,'Unit details'!$H$4039:$H$4039,"Current",'Unit details'!$E$4039:$E$4039,"Town")</x:f>
        <x:v>0</x:v>
      </x:c>
      <x:c r="H1533" s="14" t="n">
        <x:f>COUNTIFS('Unit details'!$B$4039:$B$4039,$A1533,'Unit details'!$V$4039:$V$4039,$A1533&amp;" — "&amp;$B1533,'Unit details'!$H$4039:$H$4039,"Current",'Unit details'!$E$4039:$E$4039,"Nearby")</x:f>
        <x:v>0</x:v>
      </x:c>
      <x:c r="I1533" s="14" t="n">
        <x:f>COUNTIFS('Unit details'!$B$4039:$B$4039,$A1533,'Unit details'!$V$4039:$V$4039,$A1533&amp;" — "&amp;$B1533,'Unit details'!$H$4039:$H$4039,"Current")</x:f>
        <x:v>0</x:v>
      </x:c>
      <x:c r="J1533" s="14" t="n">
        <x:f>SUMIFS('Unit details'!$Y$4039:$Y$4039,'Unit details'!$B$4039:$B$4039,$A1533,'Unit details'!$V$4039:$V$4039,$A1533&amp;" — "&amp;$B1533,'Unit details'!$H$4039:$H$4039,"Future")</x:f>
        <x:v>0</x:v>
      </x:c>
      <x:c r="K1533" s="14" t="n">
        <x:f>COUNTIFS('Unit details'!$B$4039:$B$4039,$A1533,'Unit details'!$V$4039:$V$4039,$A1533&amp;" — "&amp;$B1533,'Unit details'!$H$4039:$H$4039,"Uncertain")</x:f>
        <x:v>0</x:v>
      </x:c>
      <x:c r="L1533" s="15" t="str">
        <x:v>Minimum inventory evidenced by marketed premises; estate units and occupied stock not exhaustively counted.</x:v>
      </x:c>
      <x:c r="M1533" s="15" t="str">
        <x:v>https://www.zoopla.co.uk/to-rent/commercial/details/72341635/</x:v>
      </x:c>
      <x:c r="N1533" s="15" t="str"/>
    </x:row>
    <x:row r="1534" ht="42" customHeight="1">
      <x:c r="A1534" s="15" t="str">
        <x:v>Farnham</x:v>
      </x:c>
      <x:c r="B1534" s="15" t="str">
        <x:v>Greenhills Rural Enterprise Centre</x:v>
      </x:c>
      <x:c r="C1534" s="15" t="str">
        <x:v>Tilford</x:v>
      </x:c>
      <x:c r="D1534" s="14" t="n">
        <x:v>480</x:v>
      </x:c>
      <x:c r="E1534" s="30" t="str">
        <x:v>Nearby</x:v>
      </x:c>
      <x:c r="F1534" s="30" t="str">
        <x:v>Estate / grouped industrial area</x:v>
      </x:c>
      <x:c r="G1534" s="14" t="n">
        <x:f>COUNTIFS('Unit details'!$B$2736:$B$2737,$A1534,'Unit details'!$V$2736:$V$2737,$A1534&amp;" — "&amp;$B1534,'Unit details'!$H$2736:$H$2737,"Current",'Unit details'!$E$2736:$E$2737,"Town")</x:f>
        <x:v>0</x:v>
      </x:c>
      <x:c r="H1534" s="14" t="n">
        <x:f>COUNTIFS('Unit details'!$B$2736:$B$2737,$A1534,'Unit details'!$V$2736:$V$2737,$A1534&amp;" — "&amp;$B1534,'Unit details'!$H$2736:$H$2737,"Current",'Unit details'!$E$2736:$E$2737,"Nearby")</x:f>
        <x:v>0</x:v>
      </x:c>
      <x:c r="I1534" s="14" t="n">
        <x:f>COUNTIFS('Unit details'!$B$2736:$B$2737,$A1534,'Unit details'!$V$2736:$V$2737,$A1534&amp;" — "&amp;$B1534,'Unit details'!$H$2736:$H$2737,"Current")</x:f>
        <x:v>0</x:v>
      </x:c>
      <x:c r="J1534" s="14" t="n">
        <x:f>SUMIFS('Unit details'!$Y$2736:$Y$2737,'Unit details'!$B$2736:$B$2737,$A1534,'Unit details'!$V$2736:$V$2737,$A1534&amp;" — "&amp;$B1534,'Unit details'!$H$2736:$H$2737,"Future")</x:f>
        <x:v>2</x:v>
      </x:c>
      <x:c r="K1534" s="14" t="n">
        <x:f>COUNTIFS('Unit details'!$B$2736:$B$2737,$A1534,'Unit details'!$V$2736:$V$2737,$A1534&amp;" — "&amp;$B1534,'Unit details'!$H$2736:$H$2737,"Uncertain")</x:f>
        <x:v>0</x:v>
      </x:c>
      <x:c r="L1534" s="15" t="str">
        <x:v>Minimum inventory evidenced by marketed premises; estate units and occupied stock not exhaustively counted.</x:v>
      </x:c>
      <x:c r="M1534" s="15" t="str">
        <x:v>https://www.zoopla.co.uk/to-rent/commercial/details/73889161/</x:v>
      </x:c>
      <x:c r="N1534" s="15" t="str"/>
    </x:row>
    <x:row r="1535" ht="42" customHeight="1">
      <x:c r="A1535" s="15" t="str">
        <x:v>Farnham</x:v>
      </x:c>
      <x:c r="B1535" s="15" t="str">
        <x:v>Abbey Business Park</x:v>
      </x:c>
      <x:c r="C1535" s="15" t="str">
        <x:v>Farnham</x:v>
      </x:c>
      <x:c r="D1535" s="14" t="n">
        <x:v>20500</x:v>
      </x:c>
      <x:c r="E1535" s="30" t="str">
        <x:v>Town</x:v>
      </x:c>
      <x:c r="F1535" s="30" t="str">
        <x:v>Estate / grouped industrial area</x:v>
      </x:c>
      <x:c r="G1535" s="14" t="n">
        <x:f>COUNTIFS('Unit details'!$B$2738:$B$2738,$A1535,'Unit details'!$V$2738:$V$2738,$A1535&amp;" — "&amp;$B1535,'Unit details'!$H$2738:$H$2738,"Current",'Unit details'!$E$2738:$E$2738,"Town")</x:f>
        <x:v>1</x:v>
      </x:c>
      <x:c r="H1535" s="14" t="n">
        <x:f>COUNTIFS('Unit details'!$B$2738:$B$2738,$A1535,'Unit details'!$V$2738:$V$2738,$A1535&amp;" — "&amp;$B1535,'Unit details'!$H$2738:$H$2738,"Current",'Unit details'!$E$2738:$E$2738,"Nearby")</x:f>
        <x:v>0</x:v>
      </x:c>
      <x:c r="I1535" s="14" t="n">
        <x:f>COUNTIFS('Unit details'!$B$2738:$B$2738,$A1535,'Unit details'!$V$2738:$V$2738,$A1535&amp;" — "&amp;$B1535,'Unit details'!$H$2738:$H$2738,"Current")</x:f>
        <x:v>1</x:v>
      </x:c>
      <x:c r="J1535" s="14" t="n">
        <x:f>SUMIFS('Unit details'!$Y$2738:$Y$2738,'Unit details'!$B$2738:$B$2738,$A1535,'Unit details'!$V$2738:$V$2738,$A1535&amp;" — "&amp;$B1535,'Unit details'!$H$2738:$H$2738,"Future")</x:f>
        <x:v>0</x:v>
      </x:c>
      <x:c r="K1535" s="14" t="n">
        <x:f>COUNTIFS('Unit details'!$B$2738:$B$2738,$A1535,'Unit details'!$V$2738:$V$2738,$A1535&amp;" — "&amp;$B1535,'Unit details'!$H$2738:$H$2738,"Uncertain")</x:f>
        <x:v>0</x:v>
      </x:c>
      <x:c r="L1535" s="15" t="str">
        <x:v>Minimum inventory evidenced by marketed premises; estate units and occupied stock not exhaustively counted.</x:v>
      </x:c>
      <x:c r="M1535" s="15" t="str">
        <x:v>https://www.zoopla.co.uk/to-rent/commercial/details/61551299/</x:v>
      </x:c>
      <x:c r="N1535" s="15" t="str"/>
    </x:row>
    <x:row r="1536" ht="42" customHeight="1">
      <x:c r="A1536" s="15" t="str">
        <x:v>Farnham</x:v>
      </x:c>
      <x:c r="B1536" s="15" t="str">
        <x:v>Farnham Business Centre</x:v>
      </x:c>
      <x:c r="C1536" s="15" t="str">
        <x:v>Farnham</x:v>
      </x:c>
      <x:c r="D1536" s="14" t="n">
        <x:v>20500</x:v>
      </x:c>
      <x:c r="E1536" s="30" t="str">
        <x:v>Town</x:v>
      </x:c>
      <x:c r="F1536" s="30" t="str">
        <x:v>Estate / grouped industrial area</x:v>
      </x:c>
      <x:c r="G1536" s="14" t="n">
        <x:f>COUNTIFS('Unit details'!$B$2739:$B$2739,$A1536,'Unit details'!$V$2739:$V$2739,$A1536&amp;" — "&amp;$B1536,'Unit details'!$H$2739:$H$2739,"Current",'Unit details'!$E$2739:$E$2739,"Town")</x:f>
        <x:v>0</x:v>
      </x:c>
      <x:c r="H1536" s="14" t="n">
        <x:f>COUNTIFS('Unit details'!$B$2739:$B$2739,$A1536,'Unit details'!$V$2739:$V$2739,$A1536&amp;" — "&amp;$B1536,'Unit details'!$H$2739:$H$2739,"Current",'Unit details'!$E$2739:$E$2739,"Nearby")</x:f>
        <x:v>0</x:v>
      </x:c>
      <x:c r="I1536" s="14" t="n">
        <x:f>COUNTIFS('Unit details'!$B$2739:$B$2739,$A1536,'Unit details'!$V$2739:$V$2739,$A1536&amp;" — "&amp;$B1536,'Unit details'!$H$2739:$H$2739,"Current")</x:f>
        <x:v>0</x:v>
      </x:c>
      <x:c r="J1536" s="14" t="n">
        <x:f>SUMIFS('Unit details'!$Y$2739:$Y$2739,'Unit details'!$B$2739:$B$2739,$A1536,'Unit details'!$V$2739:$V$2739,$A1536&amp;" — "&amp;$B1536,'Unit details'!$H$2739:$H$2739,"Future")</x:f>
        <x:v>1</x:v>
      </x:c>
      <x:c r="K1536" s="14" t="n">
        <x:f>COUNTIFS('Unit details'!$B$2739:$B$2739,$A1536,'Unit details'!$V$2739:$V$2739,$A1536&amp;" — "&amp;$B1536,'Unit details'!$H$2739:$H$2739,"Uncertain")</x:f>
        <x:v>0</x:v>
      </x:c>
      <x:c r="L1536" s="15" t="str">
        <x:v>Minimum inventory evidenced by marketed premises; estate units and occupied stock not exhaustively counted.</x:v>
      </x:c>
      <x:c r="M1536" s="15" t="str">
        <x:v>https://www.zoopla.co.uk/to-rent/commercial/details/74385781/</x:v>
      </x:c>
      <x:c r="N1536" s="15" t="str"/>
    </x:row>
    <x:row r="1537" ht="42" customHeight="1">
      <x:c r="A1537" s="15" t="str">
        <x:v>Farnham</x:v>
      </x:c>
      <x:c r="B1537" s="15" t="str">
        <x:v>Farnham Trading Estate</x:v>
      </x:c>
      <x:c r="C1537" s="15" t="str">
        <x:v>Farnham</x:v>
      </x:c>
      <x:c r="D1537" s="14" t="n">
        <x:v>20500</x:v>
      </x:c>
      <x:c r="E1537" s="30" t="str">
        <x:v>Town</x:v>
      </x:c>
      <x:c r="F1537" s="30" t="str">
        <x:v>Estate / grouped industrial area</x:v>
      </x:c>
      <x:c r="G1537" s="14" t="n">
        <x:f>COUNTIFS('Unit details'!$B$2740:$B$2740,$A1537,'Unit details'!$V$2740:$V$2740,$A1537&amp;" — "&amp;$B1537,'Unit details'!$H$2740:$H$2740,"Current",'Unit details'!$E$2740:$E$2740,"Town")</x:f>
        <x:v>1</x:v>
      </x:c>
      <x:c r="H1537" s="14" t="n">
        <x:f>COUNTIFS('Unit details'!$B$2740:$B$2740,$A1537,'Unit details'!$V$2740:$V$2740,$A1537&amp;" — "&amp;$B1537,'Unit details'!$H$2740:$H$2740,"Current",'Unit details'!$E$2740:$E$2740,"Nearby")</x:f>
        <x:v>0</x:v>
      </x:c>
      <x:c r="I1537" s="14" t="n">
        <x:f>COUNTIFS('Unit details'!$B$2740:$B$2740,$A1537,'Unit details'!$V$2740:$V$2740,$A1537&amp;" — "&amp;$B1537,'Unit details'!$H$2740:$H$2740,"Current")</x:f>
        <x:v>1</x:v>
      </x:c>
      <x:c r="J1537" s="14" t="n">
        <x:f>SUMIFS('Unit details'!$Y$2740:$Y$2740,'Unit details'!$B$2740:$B$2740,$A1537,'Unit details'!$V$2740:$V$2740,$A1537&amp;" — "&amp;$B1537,'Unit details'!$H$2740:$H$2740,"Future")</x:f>
        <x:v>0</x:v>
      </x:c>
      <x:c r="K1537" s="14" t="n">
        <x:f>COUNTIFS('Unit details'!$B$2740:$B$2740,$A1537,'Unit details'!$V$2740:$V$2740,$A1537&amp;" — "&amp;$B1537,'Unit details'!$H$2740:$H$2740,"Uncertain")</x:f>
        <x:v>0</x:v>
      </x:c>
      <x:c r="L1537" s="15" t="str">
        <x:v>Minimum inventory evidenced by marketed premises; estate units and occupied stock not exhaustively counted.</x:v>
      </x:c>
      <x:c r="M1537" s="15" t="str">
        <x:v>https://www.zoopla.co.uk/to-rent/commercial/details/72588497/</x:v>
      </x:c>
      <x:c r="N1537" s="15" t="str"/>
    </x:row>
    <x:row r="1538" ht="42" customHeight="1">
      <x:c r="A1538" s="15" t="str">
        <x:v>Farnham</x:v>
      </x:c>
      <x:c r="B1538" s="15" t="str">
        <x:v>Guildford Road</x:v>
      </x:c>
      <x:c r="C1538" s="15" t="str">
        <x:v>Farnham</x:v>
      </x:c>
      <x:c r="D1538" s="14" t="n">
        <x:v>20500</x:v>
      </x:c>
      <x:c r="E1538" s="30" t="str">
        <x:v>Town</x:v>
      </x:c>
      <x:c r="F1538" s="30" t="str">
        <x:v>Standalone / other premises</x:v>
      </x:c>
      <x:c r="G1538" s="14" t="n">
        <x:f>COUNTIFS('Unit details'!$B$2741:$B$2741,$A1538,'Unit details'!$V$2741:$V$2741,$A1538&amp;" — "&amp;$B1538,'Unit details'!$H$2741:$H$2741,"Current",'Unit details'!$E$2741:$E$2741,"Town")</x:f>
        <x:v>1</x:v>
      </x:c>
      <x:c r="H1538" s="14" t="n">
        <x:f>COUNTIFS('Unit details'!$B$2741:$B$2741,$A1538,'Unit details'!$V$2741:$V$2741,$A1538&amp;" — "&amp;$B1538,'Unit details'!$H$2741:$H$2741,"Current",'Unit details'!$E$2741:$E$2741,"Nearby")</x:f>
        <x:v>0</x:v>
      </x:c>
      <x:c r="I1538" s="14" t="n">
        <x:f>COUNTIFS('Unit details'!$B$2741:$B$2741,$A1538,'Unit details'!$V$2741:$V$2741,$A1538&amp;" — "&amp;$B1538,'Unit details'!$H$2741:$H$2741,"Current")</x:f>
        <x:v>1</x:v>
      </x:c>
      <x:c r="J1538" s="14" t="n">
        <x:f>SUMIFS('Unit details'!$Y$2741:$Y$2741,'Unit details'!$B$2741:$B$2741,$A1538,'Unit details'!$V$2741:$V$2741,$A1538&amp;" — "&amp;$B1538,'Unit details'!$H$2741:$H$2741,"Future")</x:f>
        <x:v>0</x:v>
      </x:c>
      <x:c r="K1538" s="14" t="n">
        <x:f>COUNTIFS('Unit details'!$B$2741:$B$2741,$A1538,'Unit details'!$V$2741:$V$2741,$A1538&amp;" — "&amp;$B1538,'Unit details'!$H$2741:$H$2741,"Uncertain")</x:f>
        <x:v>0</x:v>
      </x:c>
      <x:c r="L1538" s="15" t="str">
        <x:v>Minimum inventory evidenced by marketed premises; estate units and occupied stock not exhaustively counted.</x:v>
      </x:c>
      <x:c r="M1538" s="15" t="str">
        <x:v>https://www.zoopla.co.uk/to-rent/commercial/details/61662253/</x:v>
      </x:c>
      <x:c r="N1538" s="15" t="str"/>
    </x:row>
    <x:row r="1539" ht="42" customHeight="1">
      <x:c r="A1539" s="15" t="str">
        <x:v>Farnham</x:v>
      </x:c>
      <x:c r="B1539" s="15" t="str">
        <x:v>Monkton Park / Farnham Trading Estate</x:v>
      </x:c>
      <x:c r="C1539" s="15" t="str">
        <x:v>Farnham</x:v>
      </x:c>
      <x:c r="D1539" s="14" t="n">
        <x:v>20500</x:v>
      </x:c>
      <x:c r="E1539" s="30" t="str">
        <x:v>Town</x:v>
      </x:c>
      <x:c r="F1539" s="30" t="str">
        <x:v>Estate / grouped industrial area</x:v>
      </x:c>
      <x:c r="G1539" s="14" t="n">
        <x:f>COUNTIFS('Unit details'!$B$2742:$B$2743,$A1539,'Unit details'!$V$2742:$V$2743,$A1539&amp;" — "&amp;$B1539,'Unit details'!$H$2742:$H$2743,"Current",'Unit details'!$E$2742:$E$2743,"Town")</x:f>
        <x:v>2</x:v>
      </x:c>
      <x:c r="H1539" s="14" t="n">
        <x:f>COUNTIFS('Unit details'!$B$2742:$B$2743,$A1539,'Unit details'!$V$2742:$V$2743,$A1539&amp;" — "&amp;$B1539,'Unit details'!$H$2742:$H$2743,"Current",'Unit details'!$E$2742:$E$2743,"Nearby")</x:f>
        <x:v>0</x:v>
      </x:c>
      <x:c r="I1539" s="14" t="n">
        <x:f>COUNTIFS('Unit details'!$B$2742:$B$2743,$A1539,'Unit details'!$V$2742:$V$2743,$A1539&amp;" — "&amp;$B1539,'Unit details'!$H$2742:$H$2743,"Current")</x:f>
        <x:v>2</x:v>
      </x:c>
      <x:c r="J1539" s="14" t="n">
        <x:f>SUMIFS('Unit details'!$Y$2742:$Y$2743,'Unit details'!$B$2742:$B$2743,$A1539,'Unit details'!$V$2742:$V$2743,$A1539&amp;" — "&amp;$B1539,'Unit details'!$H$2742:$H$2743,"Future")</x:f>
        <x:v>0</x:v>
      </x:c>
      <x:c r="K1539" s="14" t="n">
        <x:f>COUNTIFS('Unit details'!$B$2742:$B$2743,$A1539,'Unit details'!$V$2742:$V$2743,$A1539&amp;" — "&amp;$B1539,'Unit details'!$H$2742:$H$2743,"Uncertain")</x:f>
        <x:v>0</x:v>
      </x:c>
      <x:c r="L1539" s="15" t="str">
        <x:v>Identified from marketing. Estate inventory is a minimum of evidenced named areas, not a council stock census.</x:v>
      </x:c>
      <x:c r="M1539" s="15" t="str">
        <x:v>https://www.zoopla.co.uk/to-rent/commercial/details/70318822/</x:v>
      </x:c>
      <x:c r="N1539" s="15" t="str"/>
    </x:row>
    <x:row r="1540" ht="42" customHeight="1">
      <x:c r="A1540" s="15" t="str">
        <x:v>Caterham</x:v>
      </x:c>
      <x:c r="B1540" s="15" t="str">
        <x:v>Highams Hill Farm</x:v>
      </x:c>
      <x:c r="C1540" s="15" t="str">
        <x:v>Warlingham</x:v>
      </x:c>
      <x:c r="D1540" s="14" t="n">
        <x:v>8920</x:v>
      </x:c>
      <x:c r="E1540" s="30" t="str">
        <x:v>Nearby</x:v>
      </x:c>
      <x:c r="F1540" s="30" t="str">
        <x:v>Standalone / other premises</x:v>
      </x:c>
      <x:c r="G1540" s="14" t="n">
        <x:f>COUNTIFS('Unit details'!$B$2744:$B$2744,$A1540,'Unit details'!$V$2744:$V$2744,$A1540&amp;" — "&amp;$B1540,'Unit details'!$H$2744:$H$2744,"Current",'Unit details'!$E$2744:$E$2744,"Town")</x:f>
        <x:v>0</x:v>
      </x:c>
      <x:c r="H1540" s="14" t="n">
        <x:f>COUNTIFS('Unit details'!$B$2744:$B$2744,$A1540,'Unit details'!$V$2744:$V$2744,$A1540&amp;" — "&amp;$B1540,'Unit details'!$H$2744:$H$2744,"Current",'Unit details'!$E$2744:$E$2744,"Nearby")</x:f>
        <x:v>1</x:v>
      </x:c>
      <x:c r="I1540" s="14" t="n">
        <x:f>COUNTIFS('Unit details'!$B$2744:$B$2744,$A1540,'Unit details'!$V$2744:$V$2744,$A1540&amp;" — "&amp;$B1540,'Unit details'!$H$2744:$H$2744,"Current")</x:f>
        <x:v>1</x:v>
      </x:c>
      <x:c r="J1540" s="14" t="n">
        <x:f>SUMIFS('Unit details'!$Y$2744:$Y$2744,'Unit details'!$B$2744:$B$2744,$A1540,'Unit details'!$V$2744:$V$2744,$A1540&amp;" — "&amp;$B1540,'Unit details'!$H$2744:$H$2744,"Future")</x:f>
        <x:v>0</x:v>
      </x:c>
      <x:c r="K1540" s="14" t="n">
        <x:f>COUNTIFS('Unit details'!$B$2744:$B$2744,$A1540,'Unit details'!$V$2744:$V$2744,$A1540&amp;" — "&amp;$B1540,'Unit details'!$H$2744:$H$2744,"Uncertain")</x:f>
        <x:v>0</x:v>
      </x:c>
      <x:c r="L1540" s="15" t="str">
        <x:v>Minimum inventory evidenced by marketed premises; estate units and occupied stock not exhaustively counted.</x:v>
      </x:c>
      <x:c r="M1540" s="15" t="str">
        <x:v>https://www.zoopla.co.uk/to-rent/commercial/details/74662163/</x:v>
      </x:c>
      <x:c r="N1540" s="15" t="str"/>
    </x:row>
    <x:row r="1541" ht="42" customHeight="1">
      <x:c r="A1541" s="15" t="str">
        <x:v>Epsom</x:v>
      </x:c>
      <x:c r="B1541" s="15" t="str">
        <x:v>Blenheim Trade Centre / Longmead Industrial Estate</x:v>
      </x:c>
      <x:c r="C1541" s="15" t="str">
        <x:v>Epsom</x:v>
      </x:c>
      <x:c r="D1541" s="14" t="n">
        <x:v>35850</x:v>
      </x:c>
      <x:c r="E1541" s="30" t="str">
        <x:v>Town</x:v>
      </x:c>
      <x:c r="F1541" s="30" t="str">
        <x:v>Estate / grouped industrial area</x:v>
      </x:c>
      <x:c r="G1541" s="14" t="n">
        <x:f>COUNTIFS('Unit details'!$B$2745:$B$2746,$A1541,'Unit details'!$V$2745:$V$2746,$A1541&amp;" — "&amp;$B1541,'Unit details'!$H$2745:$H$2746,"Current",'Unit details'!$E$2745:$E$2746,"Town")</x:f>
        <x:v>1</x:v>
      </x:c>
      <x:c r="H1541" s="14" t="n">
        <x:f>COUNTIFS('Unit details'!$B$2745:$B$2746,$A1541,'Unit details'!$V$2745:$V$2746,$A1541&amp;" — "&amp;$B1541,'Unit details'!$H$2745:$H$2746,"Current",'Unit details'!$E$2745:$E$2746,"Nearby")</x:f>
        <x:v>0</x:v>
      </x:c>
      <x:c r="I1541" s="14" t="n">
        <x:f>COUNTIFS('Unit details'!$B$2745:$B$2746,$A1541,'Unit details'!$V$2745:$V$2746,$A1541&amp;" — "&amp;$B1541,'Unit details'!$H$2745:$H$2746,"Current")</x:f>
        <x:v>1</x:v>
      </x:c>
      <x:c r="J1541" s="14" t="n">
        <x:f>SUMIFS('Unit details'!$Y$2745:$Y$2746,'Unit details'!$B$2745:$B$2746,$A1541,'Unit details'!$V$2745:$V$2746,$A1541&amp;" — "&amp;$B1541,'Unit details'!$H$2745:$H$2746,"Future")</x:f>
        <x:v>0</x:v>
      </x:c>
      <x:c r="K1541" s="14" t="n">
        <x:f>COUNTIFS('Unit details'!$B$2745:$B$2746,$A1541,'Unit details'!$V$2745:$V$2746,$A1541&amp;" — "&amp;$B1541,'Unit details'!$H$2745:$H$2746,"Uncertain")</x:f>
        <x:v>1</x:v>
      </x:c>
      <x:c r="L1541" s="15" t="str">
        <x:v>Identified from marketing. Estate inventory is a minimum of evidenced named areas, not a council stock census.</x:v>
      </x:c>
      <x:c r="M1541" s="15" t="str">
        <x:v>https://www.rightmove.co.uk/properties/723999060071408#/?channel=COM_LET</x:v>
      </x:c>
      <x:c r="N1541" s="15" t="str"/>
    </x:row>
    <x:row r="1542" ht="42" customHeight="1">
      <x:c r="A1542" s="15" t="str">
        <x:v>Epsom</x:v>
      </x:c>
      <x:c r="B1542" s="15" t="str">
        <x:v>Epsom Business Park</x:v>
      </x:c>
      <x:c r="C1542" s="15" t="str">
        <x:v>Epsom</x:v>
      </x:c>
      <x:c r="D1542" s="14" t="n">
        <x:v>35850</x:v>
      </x:c>
      <x:c r="E1542" s="30" t="str">
        <x:v>Town</x:v>
      </x:c>
      <x:c r="F1542" s="30" t="str">
        <x:v>Estate / grouped industrial area</x:v>
      </x:c>
      <x:c r="G1542" s="14" t="n">
        <x:f>COUNTIFS('Unit details'!$B$2747:$B$2748,$A1542,'Unit details'!$V$2747:$V$2748,$A1542&amp;" — "&amp;$B1542,'Unit details'!$H$2747:$H$2748,"Current",'Unit details'!$E$2747:$E$2748,"Town")</x:f>
        <x:v>2</x:v>
      </x:c>
      <x:c r="H1542" s="14" t="n">
        <x:f>COUNTIFS('Unit details'!$B$2747:$B$2748,$A1542,'Unit details'!$V$2747:$V$2748,$A1542&amp;" — "&amp;$B1542,'Unit details'!$H$2747:$H$2748,"Current",'Unit details'!$E$2747:$E$2748,"Nearby")</x:f>
        <x:v>0</x:v>
      </x:c>
      <x:c r="I1542" s="14" t="n">
        <x:f>COUNTIFS('Unit details'!$B$2747:$B$2748,$A1542,'Unit details'!$V$2747:$V$2748,$A1542&amp;" — "&amp;$B1542,'Unit details'!$H$2747:$H$2748,"Current")</x:f>
        <x:v>2</x:v>
      </x:c>
      <x:c r="J1542" s="14" t="n">
        <x:f>SUMIFS('Unit details'!$Y$2747:$Y$2748,'Unit details'!$B$2747:$B$2748,$A1542,'Unit details'!$V$2747:$V$2748,$A1542&amp;" — "&amp;$B1542,'Unit details'!$H$2747:$H$2748,"Future")</x:f>
        <x:v>0</x:v>
      </x:c>
      <x:c r="K1542" s="14" t="n">
        <x:f>COUNTIFS('Unit details'!$B$2747:$B$2748,$A1542,'Unit details'!$V$2747:$V$2748,$A1542&amp;" — "&amp;$B1542,'Unit details'!$H$2747:$H$2748,"Uncertain")</x:f>
        <x:v>0</x:v>
      </x:c>
      <x:c r="L1542" s="15" t="str">
        <x:v>Minimum inventory evidenced by marketed premises; estate units and occupied stock not exhaustively counted.</x:v>
      </x:c>
      <x:c r="M1542" s="15" t="str">
        <x:v>https://www.zoopla.co.uk/to-rent/commercial/details/73965252/</x:v>
      </x:c>
      <x:c r="N1542" s="15" t="str">
        <x:v>https://www.zoopla.co.uk/to-rent/commercial/details/74453590/</x:v>
      </x:c>
    </x:row>
    <x:row r="1543" ht="42" customHeight="1">
      <x:c r="A1543" s="15" t="str">
        <x:v>Epsom</x:v>
      </x:c>
      <x:c r="B1543" s="15" t="str">
        <x:v>Epsom Trade Park / Longmead Industrial Estate</x:v>
      </x:c>
      <x:c r="C1543" s="15" t="str">
        <x:v>Epsom</x:v>
      </x:c>
      <x:c r="D1543" s="14" t="n">
        <x:v>35850</x:v>
      </x:c>
      <x:c r="E1543" s="30" t="str">
        <x:v>Town</x:v>
      </x:c>
      <x:c r="F1543" s="30" t="str">
        <x:v>Estate / grouped industrial area</x:v>
      </x:c>
      <x:c r="G1543" s="14" t="n">
        <x:f>COUNTIFS('Unit details'!$B$2749:$B$2749,$A1543,'Unit details'!$V$2749:$V$2749,$A1543&amp;" — "&amp;$B1543,'Unit details'!$H$2749:$H$2749,"Current",'Unit details'!$E$2749:$E$2749,"Town")</x:f>
        <x:v>1</x:v>
      </x:c>
      <x:c r="H1543" s="14" t="n">
        <x:f>COUNTIFS('Unit details'!$B$2749:$B$2749,$A1543,'Unit details'!$V$2749:$V$2749,$A1543&amp;" — "&amp;$B1543,'Unit details'!$H$2749:$H$2749,"Current",'Unit details'!$E$2749:$E$2749,"Nearby")</x:f>
        <x:v>0</x:v>
      </x:c>
      <x:c r="I1543" s="14" t="n">
        <x:f>COUNTIFS('Unit details'!$B$2749:$B$2749,$A1543,'Unit details'!$V$2749:$V$2749,$A1543&amp;" — "&amp;$B1543,'Unit details'!$H$2749:$H$2749,"Current")</x:f>
        <x:v>1</x:v>
      </x:c>
      <x:c r="J1543" s="14" t="n">
        <x:f>SUMIFS('Unit details'!$Y$2749:$Y$2749,'Unit details'!$B$2749:$B$2749,$A1543,'Unit details'!$V$2749:$V$2749,$A1543&amp;" — "&amp;$B1543,'Unit details'!$H$2749:$H$2749,"Future")</x:f>
        <x:v>0</x:v>
      </x:c>
      <x:c r="K1543" s="14" t="n">
        <x:f>COUNTIFS('Unit details'!$B$2749:$B$2749,$A1543,'Unit details'!$V$2749:$V$2749,$A1543&amp;" — "&amp;$B1543,'Unit details'!$H$2749:$H$2749,"Uncertain")</x:f>
        <x:v>0</x:v>
      </x:c>
      <x:c r="L1543" s="15" t="str">
        <x:v>Identified from marketing. Estate inventory is a minimum of evidenced named areas, not a council stock census.</x:v>
      </x:c>
      <x:c r="M1543" s="15" t="str">
        <x:v>https://www.rightmove.co.uk/properties/773635950954305#/?channel=COM_LET</x:v>
      </x:c>
      <x:c r="N1543" s="15" t="str"/>
    </x:row>
    <x:row r="1544" ht="42" customHeight="1">
      <x:c r="A1544" s="15" t="str">
        <x:v>Epsom</x:v>
      </x:c>
      <x:c r="B1544" s="15" t="str">
        <x:v>First Quarter / Longmead Industrial Estate</x:v>
      </x:c>
      <x:c r="C1544" s="15" t="str">
        <x:v>Epsom</x:v>
      </x:c>
      <x:c r="D1544" s="14" t="n">
        <x:v>35850</x:v>
      </x:c>
      <x:c r="E1544" s="30" t="str">
        <x:v>Town</x:v>
      </x:c>
      <x:c r="F1544" s="30" t="str">
        <x:v>Estate / grouped industrial area</x:v>
      </x:c>
      <x:c r="G1544" s="14" t="n">
        <x:f>COUNTIFS('Unit details'!$B$2750:$B$2751,$A1544,'Unit details'!$V$2750:$V$2751,$A1544&amp;" — "&amp;$B1544,'Unit details'!$H$2750:$H$2751,"Current",'Unit details'!$E$2750:$E$2751,"Town")</x:f>
        <x:v>2</x:v>
      </x:c>
      <x:c r="H1544" s="14" t="n">
        <x:f>COUNTIFS('Unit details'!$B$2750:$B$2751,$A1544,'Unit details'!$V$2750:$V$2751,$A1544&amp;" — "&amp;$B1544,'Unit details'!$H$2750:$H$2751,"Current",'Unit details'!$E$2750:$E$2751,"Nearby")</x:f>
        <x:v>0</x:v>
      </x:c>
      <x:c r="I1544" s="14" t="n">
        <x:f>COUNTIFS('Unit details'!$B$2750:$B$2751,$A1544,'Unit details'!$V$2750:$V$2751,$A1544&amp;" — "&amp;$B1544,'Unit details'!$H$2750:$H$2751,"Current")</x:f>
        <x:v>2</x:v>
      </x:c>
      <x:c r="J1544" s="14" t="n">
        <x:f>SUMIFS('Unit details'!$Y$2750:$Y$2751,'Unit details'!$B$2750:$B$2751,$A1544,'Unit details'!$V$2750:$V$2751,$A1544&amp;" — "&amp;$B1544,'Unit details'!$H$2750:$H$2751,"Future")</x:f>
        <x:v>0</x:v>
      </x:c>
      <x:c r="K1544" s="14" t="n">
        <x:f>COUNTIFS('Unit details'!$B$2750:$B$2751,$A1544,'Unit details'!$V$2750:$V$2751,$A1544&amp;" — "&amp;$B1544,'Unit details'!$H$2750:$H$2751,"Uncertain")</x:f>
        <x:v>0</x:v>
      </x:c>
      <x:c r="L1544" s="15" t="str">
        <x:v>Identified from marketing. Estate inventory is a minimum of evidenced named areas, not a council stock census.</x:v>
      </x:c>
      <x:c r="M1544" s="15" t="str">
        <x:v>https://www.zoopla.co.uk/to-rent/commercial/details/71840229/</x:v>
      </x:c>
      <x:c r="N1544" s="15" t="str"/>
    </x:row>
    <x:row r="1545" ht="42" customHeight="1">
      <x:c r="A1545" s="15" t="str">
        <x:v>Epsom</x:v>
      </x:c>
      <x:c r="B1545" s="15" t="str">
        <x:v>Longmead Industrial Estate</x:v>
      </x:c>
      <x:c r="C1545" s="15" t="str">
        <x:v>Epsom</x:v>
      </x:c>
      <x:c r="D1545" s="14" t="n">
        <x:v>35850</x:v>
      </x:c>
      <x:c r="E1545" s="30" t="str">
        <x:v>Town</x:v>
      </x:c>
      <x:c r="F1545" s="30" t="str">
        <x:v>Estate / grouped industrial area</x:v>
      </x:c>
      <x:c r="G1545" s="14" t="n">
        <x:f>COUNTIFS('Unit details'!$B$4039:$B$4039,$A1545,'Unit details'!$V$4039:$V$4039,$A1545&amp;" — "&amp;$B1545,'Unit details'!$H$4039:$H$4039,"Current",'Unit details'!$E$4039:$E$4039,"Town")</x:f>
        <x:v>0</x:v>
      </x:c>
      <x:c r="H1545" s="14" t="n">
        <x:f>COUNTIFS('Unit details'!$B$4039:$B$4039,$A1545,'Unit details'!$V$4039:$V$4039,$A1545&amp;" — "&amp;$B1545,'Unit details'!$H$4039:$H$4039,"Current",'Unit details'!$E$4039:$E$4039,"Nearby")</x:f>
        <x:v>0</x:v>
      </x:c>
      <x:c r="I1545" s="14" t="n">
        <x:f>COUNTIFS('Unit details'!$B$4039:$B$4039,$A1545,'Unit details'!$V$4039:$V$4039,$A1545&amp;" — "&amp;$B1545,'Unit details'!$H$4039:$H$4039,"Current")</x:f>
        <x:v>0</x:v>
      </x:c>
      <x:c r="J1545" s="14" t="n">
        <x:f>SUMIFS('Unit details'!$Y$4039:$Y$4039,'Unit details'!$B$4039:$B$4039,$A1545,'Unit details'!$V$4039:$V$4039,$A1545&amp;" — "&amp;$B1545,'Unit details'!$H$4039:$H$4039,"Future")</x:f>
        <x:v>0</x:v>
      </x:c>
      <x:c r="K1545" s="14" t="n">
        <x:f>COUNTIFS('Unit details'!$B$4039:$B$4039,$A1545,'Unit details'!$V$4039:$V$4039,$A1545&amp;" — "&amp;$B1545,'Unit details'!$H$4039:$H$4039,"Uncertain")</x:f>
        <x:v>0</x:v>
      </x:c>
      <x:c r="L1545" s="15" t="str">
        <x:v>Estate existence evidenced by advert; unresolved named availability not counted.</x:v>
      </x:c>
      <x:c r="M1545" s="15" t="str">
        <x:v>https://www.zoopla.co.uk/to-rent/commercial/details/71840229/</x:v>
      </x:c>
      <x:c r="N1545" s="15" t="str"/>
    </x:row>
    <x:row r="1546" ht="42" customHeight="1">
      <x:c r="A1546" s="15" t="str">
        <x:v>Epsom</x:v>
      </x:c>
      <x:c r="B1546" s="15" t="str">
        <x:v>Nonsuch Industrial Estate</x:v>
      </x:c>
      <x:c r="C1546" s="15" t="str">
        <x:v>Epsom</x:v>
      </x:c>
      <x:c r="D1546" s="14" t="n">
        <x:v>35850</x:v>
      </x:c>
      <x:c r="E1546" s="30" t="str">
        <x:v>Town</x:v>
      </x:c>
      <x:c r="F1546" s="30" t="str">
        <x:v>Estate / grouped industrial area</x:v>
      </x:c>
      <x:c r="G1546" s="14" t="n">
        <x:f>COUNTIFS('Unit details'!$B$4039:$B$4039,$A1546,'Unit details'!$V$4039:$V$4039,$A1546&amp;" — "&amp;$B1546,'Unit details'!$H$4039:$H$4039,"Current",'Unit details'!$E$4039:$E$4039,"Town")</x:f>
        <x:v>0</x:v>
      </x:c>
      <x:c r="H1546" s="14" t="n">
        <x:f>COUNTIFS('Unit details'!$B$4039:$B$4039,$A1546,'Unit details'!$V$4039:$V$4039,$A1546&amp;" — "&amp;$B1546,'Unit details'!$H$4039:$H$4039,"Current",'Unit details'!$E$4039:$E$4039,"Nearby")</x:f>
        <x:v>0</x:v>
      </x:c>
      <x:c r="I1546" s="14" t="n">
        <x:f>COUNTIFS('Unit details'!$B$4039:$B$4039,$A1546,'Unit details'!$V$4039:$V$4039,$A1546&amp;" — "&amp;$B1546,'Unit details'!$H$4039:$H$4039,"Current")</x:f>
        <x:v>0</x:v>
      </x:c>
      <x:c r="J1546" s="14" t="n">
        <x:f>SUMIFS('Unit details'!$Y$4039:$Y$4039,'Unit details'!$B$4039:$B$4039,$A1546,'Unit details'!$V$4039:$V$4039,$A1546&amp;" — "&amp;$B1546,'Unit details'!$H$4039:$H$4039,"Future")</x:f>
        <x:v>0</x:v>
      </x:c>
      <x:c r="K1546" s="14" t="n">
        <x:f>COUNTIFS('Unit details'!$B$4039:$B$4039,$A1546,'Unit details'!$V$4039:$V$4039,$A1546&amp;" — "&amp;$B1546,'Unit details'!$H$4039:$H$4039,"Uncertain")</x:f>
        <x:v>0</x:v>
      </x:c>
      <x:c r="L1546" s="15" t="str">
        <x:v>Estate existence evidenced by advert; unresolved named availability not counted.</x:v>
      </x:c>
      <x:c r="M1546" s="15" t="str">
        <x:v>https://www.rightmove.co.uk/properties/773366567406609#/?channel=COM_LET</x:v>
      </x:c>
      <x:c r="N1546" s="15" t="str"/>
    </x:row>
    <x:row r="1547" ht="42" customHeight="1">
      <x:c r="A1547" s="15" t="str">
        <x:v>Ashford (Spelthorne)</x:v>
      </x:c>
      <x:c r="B1547" s="15" t="str">
        <x:v>Littleton House</x:v>
      </x:c>
      <x:c r="C1547" s="15" t="str">
        <x:v>Ashford Common</x:v>
      </x:c>
      <x:c r="D1547" s="14" t="n">
        <x:v>8335</x:v>
      </x:c>
      <x:c r="E1547" s="30" t="str">
        <x:v>Nearby</x:v>
      </x:c>
      <x:c r="F1547" s="30" t="str">
        <x:v>Estate / grouped industrial area</x:v>
      </x:c>
      <x:c r="G1547" s="14" t="n">
        <x:f>COUNTIFS('Unit details'!$B$2752:$B$2752,$A1547,'Unit details'!$V$2752:$V$2752,$A1547&amp;" — "&amp;$B1547,'Unit details'!$H$2752:$H$2752,"Current",'Unit details'!$E$2752:$E$2752,"Town")</x:f>
        <x:v>0</x:v>
      </x:c>
      <x:c r="H1547" s="14" t="n">
        <x:f>COUNTIFS('Unit details'!$B$2752:$B$2752,$A1547,'Unit details'!$V$2752:$V$2752,$A1547&amp;" — "&amp;$B1547,'Unit details'!$H$2752:$H$2752,"Current",'Unit details'!$E$2752:$E$2752,"Nearby")</x:f>
        <x:v>1</x:v>
      </x:c>
      <x:c r="I1547" s="14" t="n">
        <x:f>COUNTIFS('Unit details'!$B$2752:$B$2752,$A1547,'Unit details'!$V$2752:$V$2752,$A1547&amp;" — "&amp;$B1547,'Unit details'!$H$2752:$H$2752,"Current")</x:f>
        <x:v>1</x:v>
      </x:c>
      <x:c r="J1547" s="14" t="n">
        <x:f>SUMIFS('Unit details'!$Y$2752:$Y$2752,'Unit details'!$B$2752:$B$2752,$A1547,'Unit details'!$V$2752:$V$2752,$A1547&amp;" — "&amp;$B1547,'Unit details'!$H$2752:$H$2752,"Future")</x:f>
        <x:v>0</x:v>
      </x:c>
      <x:c r="K1547" s="14" t="n">
        <x:f>COUNTIFS('Unit details'!$B$2752:$B$2752,$A1547,'Unit details'!$V$2752:$V$2752,$A1547&amp;" — "&amp;$B1547,'Unit details'!$H$2752:$H$2752,"Uncertain")</x:f>
        <x:v>0</x:v>
      </x:c>
      <x:c r="L1547" s="15" t="str">
        <x:v>Minimum inventory evidenced by marketed premises; estate units and occupied stock not exhaustively counted.</x:v>
      </x:c>
      <x:c r="M1547" s="15" t="str">
        <x:v>https://www.zoopla.co.uk/to-rent/commercial/details/70061357/</x:v>
      </x:c>
      <x:c r="N1547" s="15" t="str"/>
    </x:row>
    <x:row r="1548" ht="42" customHeight="1">
      <x:c r="A1548" s="15" t="str">
        <x:v>Ashford (Spelthorne)</x:v>
      </x:c>
      <x:c r="B1548" s="15" t="str">
        <x:v>Ashford Business Complex</x:v>
      </x:c>
      <x:c r="C1548" s="15" t="str">
        <x:v>Ashford (Spelthorne)</x:v>
      </x:c>
      <x:c r="D1548" s="14" t="n">
        <x:v>22825</x:v>
      </x:c>
      <x:c r="E1548" s="30" t="str">
        <x:v>Town</x:v>
      </x:c>
      <x:c r="F1548" s="30" t="str">
        <x:v>Standalone / other premises</x:v>
      </x:c>
      <x:c r="G1548" s="14" t="n">
        <x:f>COUNTIFS('Unit details'!$B$2753:$B$2754,$A1548,'Unit details'!$V$2753:$V$2754,$A1548&amp;" — "&amp;$B1548,'Unit details'!$H$2753:$H$2754,"Current",'Unit details'!$E$2753:$E$2754,"Town")</x:f>
        <x:v>1</x:v>
      </x:c>
      <x:c r="H1548" s="14" t="n">
        <x:f>COUNTIFS('Unit details'!$B$2753:$B$2754,$A1548,'Unit details'!$V$2753:$V$2754,$A1548&amp;" — "&amp;$B1548,'Unit details'!$H$2753:$H$2754,"Current",'Unit details'!$E$2753:$E$2754,"Nearby")</x:f>
        <x:v>0</x:v>
      </x:c>
      <x:c r="I1548" s="14" t="n">
        <x:f>COUNTIFS('Unit details'!$B$2753:$B$2754,$A1548,'Unit details'!$V$2753:$V$2754,$A1548&amp;" — "&amp;$B1548,'Unit details'!$H$2753:$H$2754,"Current")</x:f>
        <x:v>1</x:v>
      </x:c>
      <x:c r="J1548" s="14" t="n">
        <x:f>SUMIFS('Unit details'!$Y$2753:$Y$2754,'Unit details'!$B$2753:$B$2754,$A1548,'Unit details'!$V$2753:$V$2754,$A1548&amp;" — "&amp;$B1548,'Unit details'!$H$2753:$H$2754,"Future")</x:f>
        <x:v>0</x:v>
      </x:c>
      <x:c r="K1548" s="14" t="n">
        <x:f>COUNTIFS('Unit details'!$B$2753:$B$2754,$A1548,'Unit details'!$V$2753:$V$2754,$A1548&amp;" — "&amp;$B1548,'Unit details'!$H$2753:$H$2754,"Uncertain")</x:f>
        <x:v>1</x:v>
      </x:c>
      <x:c r="L1548" s="15" t="str">
        <x:v>Minimum inventory evidenced by marketed premises; estate units and occupied stock not exhaustively counted.</x:v>
      </x:c>
      <x:c r="M1548" s="15" t="str">
        <x:v>https://www.zoopla.co.uk/to-rent/commercial/details/70571490/</x:v>
      </x:c>
      <x:c r="N1548" s="15" t="str"/>
    </x:row>
    <x:row r="1549" ht="42" customHeight="1">
      <x:c r="A1549" s="15" t="str">
        <x:v>Ashford (Spelthorne)</x:v>
      </x:c>
      <x:c r="B1549" s="15" t="str">
        <x:v>Ashford Industrial Estate</x:v>
      </x:c>
      <x:c r="C1549" s="15" t="str">
        <x:v>Ashford (Spelthorne)</x:v>
      </x:c>
      <x:c r="D1549" s="14" t="n">
        <x:v>22825</x:v>
      </x:c>
      <x:c r="E1549" s="30" t="str">
        <x:v>Town</x:v>
      </x:c>
      <x:c r="F1549" s="30" t="str">
        <x:v>Estate / grouped industrial area</x:v>
      </x:c>
      <x:c r="G1549" s="14" t="n">
        <x:f>COUNTIFS('Unit details'!$B$2755:$B$2758,$A1549,'Unit details'!$V$2755:$V$2758,$A1549&amp;" — "&amp;$B1549,'Unit details'!$H$2755:$H$2758,"Current",'Unit details'!$E$2755:$E$2758,"Town")</x:f>
        <x:v>3</x:v>
      </x:c>
      <x:c r="H1549" s="14" t="n">
        <x:f>COUNTIFS('Unit details'!$B$2755:$B$2758,$A1549,'Unit details'!$V$2755:$V$2758,$A1549&amp;" — "&amp;$B1549,'Unit details'!$H$2755:$H$2758,"Current",'Unit details'!$E$2755:$E$2758,"Nearby")</x:f>
        <x:v>0</x:v>
      </x:c>
      <x:c r="I1549" s="14" t="n">
        <x:f>COUNTIFS('Unit details'!$B$2755:$B$2758,$A1549,'Unit details'!$V$2755:$V$2758,$A1549&amp;" — "&amp;$B1549,'Unit details'!$H$2755:$H$2758,"Current")</x:f>
        <x:v>3</x:v>
      </x:c>
      <x:c r="J1549" s="14" t="n">
        <x:f>SUMIFS('Unit details'!$Y$2755:$Y$2758,'Unit details'!$B$2755:$B$2758,$A1549,'Unit details'!$V$2755:$V$2758,$A1549&amp;" — "&amp;$B1549,'Unit details'!$H$2755:$H$2758,"Future")</x:f>
        <x:v>0</x:v>
      </x:c>
      <x:c r="K1549" s="14" t="n">
        <x:f>COUNTIFS('Unit details'!$B$2755:$B$2758,$A1549,'Unit details'!$V$2755:$V$2758,$A1549&amp;" — "&amp;$B1549,'Unit details'!$H$2755:$H$2758,"Uncertain")</x:f>
        <x:v>1</x:v>
      </x:c>
      <x:c r="L1549" s="15" t="str">
        <x:v>Minimum inventory evidenced by marketed premises; estate units and occupied stock not exhaustively counted.</x:v>
      </x:c>
      <x:c r="M1549" s="15" t="str">
        <x:v>https://www.zoopla.co.uk/to-rent/commercial/details/74400763/</x:v>
      </x:c>
      <x:c r="N1549" s="15" t="str">
        <x:v>https://www.zoopla.co.uk/to-rent/commercial/details/74295557/</x:v>
      </x:c>
    </x:row>
    <x:row r="1550" ht="42" customHeight="1">
      <x:c r="A1550" s="15" t="str">
        <x:v>Ashford (Spelthorne)</x:v>
      </x:c>
      <x:c r="B1550" s="15" t="str">
        <x:v>Chesterfield Road</x:v>
      </x:c>
      <x:c r="C1550" s="15" t="str">
        <x:v>Ashford (Spelthorne)</x:v>
      </x:c>
      <x:c r="D1550" s="14" t="n">
        <x:v>22825</x:v>
      </x:c>
      <x:c r="E1550" s="30" t="str">
        <x:v>Town</x:v>
      </x:c>
      <x:c r="F1550" s="30" t="str">
        <x:v>Standalone / other premises</x:v>
      </x:c>
      <x:c r="G1550" s="14" t="n">
        <x:f>COUNTIFS('Unit details'!$B$2759:$B$2759,$A1550,'Unit details'!$V$2759:$V$2759,$A1550&amp;" — "&amp;$B1550,'Unit details'!$H$2759:$H$2759,"Current",'Unit details'!$E$2759:$E$2759,"Town")</x:f>
        <x:v>1</x:v>
      </x:c>
      <x:c r="H1550" s="14" t="n">
        <x:f>COUNTIFS('Unit details'!$B$2759:$B$2759,$A1550,'Unit details'!$V$2759:$V$2759,$A1550&amp;" — "&amp;$B1550,'Unit details'!$H$2759:$H$2759,"Current",'Unit details'!$E$2759:$E$2759,"Nearby")</x:f>
        <x:v>0</x:v>
      </x:c>
      <x:c r="I1550" s="14" t="n">
        <x:f>COUNTIFS('Unit details'!$B$2759:$B$2759,$A1550,'Unit details'!$V$2759:$V$2759,$A1550&amp;" — "&amp;$B1550,'Unit details'!$H$2759:$H$2759,"Current")</x:f>
        <x:v>1</x:v>
      </x:c>
      <x:c r="J1550" s="14" t="n">
        <x:f>SUMIFS('Unit details'!$Y$2759:$Y$2759,'Unit details'!$B$2759:$B$2759,$A1550,'Unit details'!$V$2759:$V$2759,$A1550&amp;" — "&amp;$B1550,'Unit details'!$H$2759:$H$2759,"Future")</x:f>
        <x:v>0</x:v>
      </x:c>
      <x:c r="K1550" s="14" t="n">
        <x:f>COUNTIFS('Unit details'!$B$2759:$B$2759,$A1550,'Unit details'!$V$2759:$V$2759,$A1550&amp;" — "&amp;$B1550,'Unit details'!$H$2759:$H$2759,"Uncertain")</x:f>
        <x:v>0</x:v>
      </x:c>
      <x:c r="L1550" s="15" t="str">
        <x:v>Minimum inventory evidenced by marketed premises; estate units and occupied stock not exhaustively counted.</x:v>
      </x:c>
      <x:c r="M1550" s="15" t="str">
        <x:v>https://www.zoopla.co.uk/to-rent/commercial/details/74516105/</x:v>
      </x:c>
      <x:c r="N1550" s="15" t="str"/>
    </x:row>
    <x:row r="1551" ht="42" customHeight="1">
      <x:c r="A1551" s="15" t="str">
        <x:v>Egham</x:v>
      </x:c>
      <x:c r="B1551" s="15" t="str">
        <x:v>Multipark Ten Acre / Thorpe Industrial Estate</x:v>
      </x:c>
      <x:c r="C1551" s="15" t="str">
        <x:v>Thorpe</x:v>
      </x:c>
      <x:c r="D1551" s="14" t="n">
        <x:v>1230</x:v>
      </x:c>
      <x:c r="E1551" s="30" t="str">
        <x:v>Nearby</x:v>
      </x:c>
      <x:c r="F1551" s="30" t="str">
        <x:v>Estate / grouped industrial area</x:v>
      </x:c>
      <x:c r="G1551" s="14" t="n">
        <x:f>COUNTIFS('Unit details'!$B$2760:$B$2760,$A1551,'Unit details'!$V$2760:$V$2760,$A1551&amp;" — "&amp;$B1551,'Unit details'!$H$2760:$H$2760,"Current",'Unit details'!$E$2760:$E$2760,"Town")</x:f>
        <x:v>0</x:v>
      </x:c>
      <x:c r="H1551" s="14" t="n">
        <x:f>COUNTIFS('Unit details'!$B$2760:$B$2760,$A1551,'Unit details'!$V$2760:$V$2760,$A1551&amp;" — "&amp;$B1551,'Unit details'!$H$2760:$H$2760,"Current",'Unit details'!$E$2760:$E$2760,"Nearby")</x:f>
        <x:v>1</x:v>
      </x:c>
      <x:c r="I1551" s="14" t="n">
        <x:f>COUNTIFS('Unit details'!$B$2760:$B$2760,$A1551,'Unit details'!$V$2760:$V$2760,$A1551&amp;" — "&amp;$B1551,'Unit details'!$H$2760:$H$2760,"Current")</x:f>
        <x:v>1</x:v>
      </x:c>
      <x:c r="J1551" s="14" t="n">
        <x:f>SUMIFS('Unit details'!$Y$2760:$Y$2760,'Unit details'!$B$2760:$B$2760,$A1551,'Unit details'!$V$2760:$V$2760,$A1551&amp;" — "&amp;$B1551,'Unit details'!$H$2760:$H$2760,"Future")</x:f>
        <x:v>0</x:v>
      </x:c>
      <x:c r="K1551" s="14" t="n">
        <x:f>COUNTIFS('Unit details'!$B$2760:$B$2760,$A1551,'Unit details'!$V$2760:$V$2760,$A1551&amp;" — "&amp;$B1551,'Unit details'!$H$2760:$H$2760,"Uncertain")</x:f>
        <x:v>0</x:v>
      </x:c>
      <x:c r="L1551" s="15" t="str">
        <x:v>Identified from marketing. Estate inventory is a minimum of evidenced named areas, not a council stock census.</x:v>
      </x:c>
      <x:c r="M1551" s="15" t="str">
        <x:v>https://www.zoopla.co.uk/to-rent/commercial/details/73409043/</x:v>
      </x:c>
      <x:c r="N1551" s="15" t="str">
        <x:v>https://www.zoopla.co.uk/to-rent/commercial/details/73369995/</x:v>
      </x:c>
    </x:row>
    <x:row r="1552" ht="42" customHeight="1">
      <x:c r="A1552" s="15" t="str">
        <x:v>Egham</x:v>
      </x:c>
      <x:c r="B1552" s="15" t="str">
        <x:v>Sky Business Park / Thorpe Industrial Estate</x:v>
      </x:c>
      <x:c r="C1552" s="15" t="str">
        <x:v>Thorpe</x:v>
      </x:c>
      <x:c r="D1552" s="14" t="n">
        <x:v>1230</x:v>
      </x:c>
      <x:c r="E1552" s="30" t="str">
        <x:v>Nearby</x:v>
      </x:c>
      <x:c r="F1552" s="30" t="str">
        <x:v>Estate / grouped industrial area</x:v>
      </x:c>
      <x:c r="G1552" s="14" t="n">
        <x:f>COUNTIFS('Unit details'!$B$2761:$B$2762,$A1552,'Unit details'!$V$2761:$V$2762,$A1552&amp;" — "&amp;$B1552,'Unit details'!$H$2761:$H$2762,"Current",'Unit details'!$E$2761:$E$2762,"Town")</x:f>
        <x:v>0</x:v>
      </x:c>
      <x:c r="H1552" s="14" t="n">
        <x:f>COUNTIFS('Unit details'!$B$2761:$B$2762,$A1552,'Unit details'!$V$2761:$V$2762,$A1552&amp;" — "&amp;$B1552,'Unit details'!$H$2761:$H$2762,"Current",'Unit details'!$E$2761:$E$2762,"Nearby")</x:f>
        <x:v>1</x:v>
      </x:c>
      <x:c r="I1552" s="14" t="n">
        <x:f>COUNTIFS('Unit details'!$B$2761:$B$2762,$A1552,'Unit details'!$V$2761:$V$2762,$A1552&amp;" — "&amp;$B1552,'Unit details'!$H$2761:$H$2762,"Current")</x:f>
        <x:v>1</x:v>
      </x:c>
      <x:c r="J1552" s="14" t="n">
        <x:f>SUMIFS('Unit details'!$Y$2761:$Y$2762,'Unit details'!$B$2761:$B$2762,$A1552,'Unit details'!$V$2761:$V$2762,$A1552&amp;" — "&amp;$B1552,'Unit details'!$H$2761:$H$2762,"Future")</x:f>
        <x:v>0</x:v>
      </x:c>
      <x:c r="K1552" s="14" t="n">
        <x:f>COUNTIFS('Unit details'!$B$2761:$B$2762,$A1552,'Unit details'!$V$2761:$V$2762,$A1552&amp;" — "&amp;$B1552,'Unit details'!$H$2761:$H$2762,"Uncertain")</x:f>
        <x:v>1</x:v>
      </x:c>
      <x:c r="L1552" s="15" t="str">
        <x:v>Identified from marketing. Estate inventory is a minimum of evidenced named areas, not a council stock census.</x:v>
      </x:c>
      <x:c r="M1552" s="15" t="str">
        <x:v>https://www.zoopla.co.uk/to-rent/commercial/details/74215357/</x:v>
      </x:c>
      <x:c r="N1552" s="15" t="str"/>
    </x:row>
    <x:row r="1553" ht="42" customHeight="1">
      <x:c r="A1553" s="15" t="str">
        <x:v>Egham</x:v>
      </x:c>
      <x:c r="B1553" s="15" t="str">
        <x:v>Thorpe Industrial Estate</x:v>
      </x:c>
      <x:c r="C1553" s="15" t="str">
        <x:v>Thorpe</x:v>
      </x:c>
      <x:c r="D1553" s="14" t="n">
        <x:v>1230</x:v>
      </x:c>
      <x:c r="E1553" s="30" t="str">
        <x:v>Nearby</x:v>
      </x:c>
      <x:c r="F1553" s="30" t="str">
        <x:v>Estate / grouped industrial area</x:v>
      </x:c>
      <x:c r="G1553" s="14" t="n">
        <x:f>COUNTIFS('Unit details'!$B$2763:$B$2763,$A1553,'Unit details'!$V$2763:$V$2763,$A1553&amp;" — "&amp;$B1553,'Unit details'!$H$2763:$H$2763,"Current",'Unit details'!$E$2763:$E$2763,"Town")</x:f>
        <x:v>0</x:v>
      </x:c>
      <x:c r="H1553" s="14" t="n">
        <x:f>COUNTIFS('Unit details'!$B$2763:$B$2763,$A1553,'Unit details'!$V$2763:$V$2763,$A1553&amp;" — "&amp;$B1553,'Unit details'!$H$2763:$H$2763,"Current",'Unit details'!$E$2763:$E$2763,"Nearby")</x:f>
        <x:v>1</x:v>
      </x:c>
      <x:c r="I1553" s="14" t="n">
        <x:f>COUNTIFS('Unit details'!$B$2763:$B$2763,$A1553,'Unit details'!$V$2763:$V$2763,$A1553&amp;" — "&amp;$B1553,'Unit details'!$H$2763:$H$2763,"Current")</x:f>
        <x:v>1</x:v>
      </x:c>
      <x:c r="J1553" s="14" t="n">
        <x:f>SUMIFS('Unit details'!$Y$2763:$Y$2763,'Unit details'!$B$2763:$B$2763,$A1553,'Unit details'!$V$2763:$V$2763,$A1553&amp;" — "&amp;$B1553,'Unit details'!$H$2763:$H$2763,"Future")</x:f>
        <x:v>0</x:v>
      </x:c>
      <x:c r="K1553" s="14" t="n">
        <x:f>COUNTIFS('Unit details'!$B$2763:$B$2763,$A1553,'Unit details'!$V$2763:$V$2763,$A1553&amp;" — "&amp;$B1553,'Unit details'!$H$2763:$H$2763,"Uncertain")</x:f>
        <x:v>0</x:v>
      </x:c>
      <x:c r="L1553" s="15" t="str">
        <x:v>Minimum inventory evidenced by marketed premises; estate units and occupied stock not exhaustively counted.</x:v>
      </x:c>
      <x:c r="M1553" s="15" t="str">
        <x:v>https://www.zoopla.co.uk/to-rent/commercial/details/74569562/</x:v>
      </x:c>
      <x:c r="N1553" s="15" t="str"/>
    </x:row>
    <x:row r="1554" ht="42" customHeight="1">
      <x:c r="A1554" s="15" t="str">
        <x:v>Horley</x:v>
      </x:c>
      <x:c r="B1554" s="15" t="str">
        <x:v>Station Road</x:v>
      </x:c>
      <x:c r="C1554" s="15" t="str">
        <x:v>Horley</x:v>
      </x:c>
      <x:c r="D1554" s="14" t="n">
        <x:v>27070</x:v>
      </x:c>
      <x:c r="E1554" s="30" t="str">
        <x:v>Town</x:v>
      </x:c>
      <x:c r="F1554" s="30" t="str">
        <x:v>Standalone / other premises</x:v>
      </x:c>
      <x:c r="G1554" s="14" t="n">
        <x:f>COUNTIFS('Unit details'!$B$2764:$B$2764,$A1554,'Unit details'!$V$2764:$V$2764,$A1554&amp;" — "&amp;$B1554,'Unit details'!$H$2764:$H$2764,"Current",'Unit details'!$E$2764:$E$2764,"Town")</x:f>
        <x:v>0</x:v>
      </x:c>
      <x:c r="H1554" s="14" t="n">
        <x:f>COUNTIFS('Unit details'!$B$2764:$B$2764,$A1554,'Unit details'!$V$2764:$V$2764,$A1554&amp;" — "&amp;$B1554,'Unit details'!$H$2764:$H$2764,"Current",'Unit details'!$E$2764:$E$2764,"Nearby")</x:f>
        <x:v>0</x:v>
      </x:c>
      <x:c r="I1554" s="14" t="n">
        <x:f>COUNTIFS('Unit details'!$B$2764:$B$2764,$A1554,'Unit details'!$V$2764:$V$2764,$A1554&amp;" — "&amp;$B1554,'Unit details'!$H$2764:$H$2764,"Current")</x:f>
        <x:v>0</x:v>
      </x:c>
      <x:c r="J1554" s="14" t="n">
        <x:f>SUMIFS('Unit details'!$Y$2764:$Y$2764,'Unit details'!$B$2764:$B$2764,$A1554,'Unit details'!$V$2764:$V$2764,$A1554&amp;" — "&amp;$B1554,'Unit details'!$H$2764:$H$2764,"Future")</x:f>
        <x:v>0</x:v>
      </x:c>
      <x:c r="K1554" s="14" t="n">
        <x:f>COUNTIFS('Unit details'!$B$2764:$B$2764,$A1554,'Unit details'!$V$2764:$V$2764,$A1554&amp;" — "&amp;$B1554,'Unit details'!$H$2764:$H$2764,"Uncertain")</x:f>
        <x:v>1</x:v>
      </x:c>
      <x:c r="L1554" s="15" t="str">
        <x:v>Minimum inventory evidenced by marketed premises; estate units and occupied stock not exhaustively counted.</x:v>
      </x:c>
      <x:c r="M1554" s="15" t="str">
        <x:v>https://www.rightmove.co.uk/properties/754968999584865#/?channel=COM_LET</x:v>
      </x:c>
      <x:c r="N1554" s="15" t="str"/>
    </x:row>
    <x:row r="1555" ht="42" customHeight="1">
      <x:c r="A1555" s="15" t="str">
        <x:v>Redhill</x:v>
      </x:c>
      <x:c r="B1555" s="15" t="str">
        <x:v>Fairlawn Enterprise Park</x:v>
      </x:c>
      <x:c r="C1555" s="15" t="str">
        <x:v>Salfords</x:v>
      </x:c>
      <x:c r="D1555" s="14" t="n">
        <x:v>1870</x:v>
      </x:c>
      <x:c r="E1555" s="30" t="str">
        <x:v>Nearby</x:v>
      </x:c>
      <x:c r="F1555" s="30" t="str">
        <x:v>Estate / grouped industrial area</x:v>
      </x:c>
      <x:c r="G1555" s="14" t="n">
        <x:f>COUNTIFS('Unit details'!$B$2765:$B$2765,$A1555,'Unit details'!$V$2765:$V$2765,$A1555&amp;" — "&amp;$B1555,'Unit details'!$H$2765:$H$2765,"Current",'Unit details'!$E$2765:$E$2765,"Town")</x:f>
        <x:v>0</x:v>
      </x:c>
      <x:c r="H1555" s="14" t="n">
        <x:f>COUNTIFS('Unit details'!$B$2765:$B$2765,$A1555,'Unit details'!$V$2765:$V$2765,$A1555&amp;" — "&amp;$B1555,'Unit details'!$H$2765:$H$2765,"Current",'Unit details'!$E$2765:$E$2765,"Nearby")</x:f>
        <x:v>1</x:v>
      </x:c>
      <x:c r="I1555" s="14" t="n">
        <x:f>COUNTIFS('Unit details'!$B$2765:$B$2765,$A1555,'Unit details'!$V$2765:$V$2765,$A1555&amp;" — "&amp;$B1555,'Unit details'!$H$2765:$H$2765,"Current")</x:f>
        <x:v>1</x:v>
      </x:c>
      <x:c r="J1555" s="14" t="n">
        <x:f>SUMIFS('Unit details'!$Y$2765:$Y$2765,'Unit details'!$B$2765:$B$2765,$A1555,'Unit details'!$V$2765:$V$2765,$A1555&amp;" — "&amp;$B1555,'Unit details'!$H$2765:$H$2765,"Future")</x:f>
        <x:v>0</x:v>
      </x:c>
      <x:c r="K1555" s="14" t="n">
        <x:f>COUNTIFS('Unit details'!$B$2765:$B$2765,$A1555,'Unit details'!$V$2765:$V$2765,$A1555&amp;" — "&amp;$B1555,'Unit details'!$H$2765:$H$2765,"Uncertain")</x:f>
        <x:v>0</x:v>
      </x:c>
      <x:c r="L1555" s="15" t="str">
        <x:v>Minimum inventory evidenced by marketed premises; estate units and occupied stock not exhaustively counted.</x:v>
      </x:c>
      <x:c r="M1555" s="15" t="str">
        <x:v>https://www.zoopla.co.uk/to-rent/commercial/details/72132501/</x:v>
      </x:c>
      <x:c r="N1555" s="15" t="str"/>
    </x:row>
    <x:row r="1556" ht="42" customHeight="1">
      <x:c r="A1556" s="15" t="str">
        <x:v>Redhill</x:v>
      </x:c>
      <x:c r="B1556" s="15" t="str">
        <x:v>IO Centre / Salbrook Road Industrial Estate</x:v>
      </x:c>
      <x:c r="C1556" s="15" t="str">
        <x:v>Salfords</x:v>
      </x:c>
      <x:c r="D1556" s="14" t="n">
        <x:v>1870</x:v>
      </x:c>
      <x:c r="E1556" s="30" t="str">
        <x:v>Nearby</x:v>
      </x:c>
      <x:c r="F1556" s="30" t="str">
        <x:v>Estate / grouped industrial area</x:v>
      </x:c>
      <x:c r="G1556" s="14" t="n">
        <x:f>COUNTIFS('Unit details'!$B$2766:$B$2766,$A1556,'Unit details'!$V$2766:$V$2766,$A1556&amp;" — "&amp;$B1556,'Unit details'!$H$2766:$H$2766,"Current",'Unit details'!$E$2766:$E$2766,"Town")</x:f>
        <x:v>0</x:v>
      </x:c>
      <x:c r="H1556" s="14" t="n">
        <x:f>COUNTIFS('Unit details'!$B$2766:$B$2766,$A1556,'Unit details'!$V$2766:$V$2766,$A1556&amp;" — "&amp;$B1556,'Unit details'!$H$2766:$H$2766,"Current",'Unit details'!$E$2766:$E$2766,"Nearby")</x:f>
        <x:v>1</x:v>
      </x:c>
      <x:c r="I1556" s="14" t="n">
        <x:f>COUNTIFS('Unit details'!$B$2766:$B$2766,$A1556,'Unit details'!$V$2766:$V$2766,$A1556&amp;" — "&amp;$B1556,'Unit details'!$H$2766:$H$2766,"Current")</x:f>
        <x:v>1</x:v>
      </x:c>
      <x:c r="J1556" s="14" t="n">
        <x:f>SUMIFS('Unit details'!$Y$2766:$Y$2766,'Unit details'!$B$2766:$B$2766,$A1556,'Unit details'!$V$2766:$V$2766,$A1556&amp;" — "&amp;$B1556,'Unit details'!$H$2766:$H$2766,"Future")</x:f>
        <x:v>0</x:v>
      </x:c>
      <x:c r="K1556" s="14" t="n">
        <x:f>COUNTIFS('Unit details'!$B$2766:$B$2766,$A1556,'Unit details'!$V$2766:$V$2766,$A1556&amp;" — "&amp;$B1556,'Unit details'!$H$2766:$H$2766,"Uncertain")</x:f>
        <x:v>0</x:v>
      </x:c>
      <x:c r="L1556" s="15" t="str">
        <x:v>Identified from marketing. Estate inventory is a minimum of evidenced named areas, not a council stock census.</x:v>
      </x:c>
      <x:c r="M1556" s="15" t="str">
        <x:v>https://www.rightmove.co.uk/properties/765624505327249#/?channel=COM_LET</x:v>
      </x:c>
      <x:c r="N1556" s="15" t="str"/>
    </x:row>
    <x:row r="1557" ht="42" customHeight="1">
      <x:c r="A1557" s="15" t="str">
        <x:v>Redhill</x:v>
      </x:c>
      <x:c r="B1557" s="15" t="str">
        <x:v>Orchard Trade Park</x:v>
      </x:c>
      <x:c r="C1557" s="15" t="str">
        <x:v>Salfords</x:v>
      </x:c>
      <x:c r="D1557" s="14" t="n">
        <x:v>1870</x:v>
      </x:c>
      <x:c r="E1557" s="30" t="str">
        <x:v>Nearby</x:v>
      </x:c>
      <x:c r="F1557" s="30" t="str">
        <x:v>Estate / grouped industrial area</x:v>
      </x:c>
      <x:c r="G1557" s="14" t="n">
        <x:f>COUNTIFS('Unit details'!$B$2767:$B$2767,$A1557,'Unit details'!$V$2767:$V$2767,$A1557&amp;" — "&amp;$B1557,'Unit details'!$H$2767:$H$2767,"Current",'Unit details'!$E$2767:$E$2767,"Town")</x:f>
        <x:v>0</x:v>
      </x:c>
      <x:c r="H1557" s="14" t="n">
        <x:f>COUNTIFS('Unit details'!$B$2767:$B$2767,$A1557,'Unit details'!$V$2767:$V$2767,$A1557&amp;" — "&amp;$B1557,'Unit details'!$H$2767:$H$2767,"Current",'Unit details'!$E$2767:$E$2767,"Nearby")</x:f>
        <x:v>1</x:v>
      </x:c>
      <x:c r="I1557" s="14" t="n">
        <x:f>COUNTIFS('Unit details'!$B$2767:$B$2767,$A1557,'Unit details'!$V$2767:$V$2767,$A1557&amp;" — "&amp;$B1557,'Unit details'!$H$2767:$H$2767,"Current")</x:f>
        <x:v>1</x:v>
      </x:c>
      <x:c r="J1557" s="14" t="n">
        <x:f>SUMIFS('Unit details'!$Y$2767:$Y$2767,'Unit details'!$B$2767:$B$2767,$A1557,'Unit details'!$V$2767:$V$2767,$A1557&amp;" — "&amp;$B1557,'Unit details'!$H$2767:$H$2767,"Future")</x:f>
        <x:v>0</x:v>
      </x:c>
      <x:c r="K1557" s="14" t="n">
        <x:f>COUNTIFS('Unit details'!$B$2767:$B$2767,$A1557,'Unit details'!$V$2767:$V$2767,$A1557&amp;" — "&amp;$B1557,'Unit details'!$H$2767:$H$2767,"Uncertain")</x:f>
        <x:v>0</x:v>
      </x:c>
      <x:c r="L1557" s="15" t="str">
        <x:v>Minimum inventory evidenced by marketed premises; estate units and occupied stock not exhaustively counted.</x:v>
      </x:c>
      <x:c r="M1557" s="15" t="str">
        <x:v>https://www.zoopla.co.uk/to-rent/commercial/details/72444035/</x:v>
      </x:c>
      <x:c r="N1557" s="15" t="str"/>
    </x:row>
    <x:row r="1558" ht="42" customHeight="1">
      <x:c r="A1558" s="15" t="str">
        <x:v>Redhill</x:v>
      </x:c>
      <x:c r="B1558" s="15" t="str">
        <x:v>Perrywood Business Park</x:v>
      </x:c>
      <x:c r="C1558" s="15" t="str">
        <x:v>Salfords</x:v>
      </x:c>
      <x:c r="D1558" s="14" t="n">
        <x:v>1870</x:v>
      </x:c>
      <x:c r="E1558" s="30" t="str">
        <x:v>Nearby</x:v>
      </x:c>
      <x:c r="F1558" s="30" t="str">
        <x:v>Estate / grouped industrial area</x:v>
      </x:c>
      <x:c r="G1558" s="14" t="n">
        <x:f>COUNTIFS('Unit details'!$B$2768:$B$2768,$A1558,'Unit details'!$V$2768:$V$2768,$A1558&amp;" — "&amp;$B1558,'Unit details'!$H$2768:$H$2768,"Current",'Unit details'!$E$2768:$E$2768,"Town")</x:f>
        <x:v>0</x:v>
      </x:c>
      <x:c r="H1558" s="14" t="n">
        <x:f>COUNTIFS('Unit details'!$B$2768:$B$2768,$A1558,'Unit details'!$V$2768:$V$2768,$A1558&amp;" — "&amp;$B1558,'Unit details'!$H$2768:$H$2768,"Current",'Unit details'!$E$2768:$E$2768,"Nearby")</x:f>
        <x:v>1</x:v>
      </x:c>
      <x:c r="I1558" s="14" t="n">
        <x:f>COUNTIFS('Unit details'!$B$2768:$B$2768,$A1558,'Unit details'!$V$2768:$V$2768,$A1558&amp;" — "&amp;$B1558,'Unit details'!$H$2768:$H$2768,"Current")</x:f>
        <x:v>1</x:v>
      </x:c>
      <x:c r="J1558" s="14" t="n">
        <x:f>SUMIFS('Unit details'!$Y$2768:$Y$2768,'Unit details'!$B$2768:$B$2768,$A1558,'Unit details'!$V$2768:$V$2768,$A1558&amp;" — "&amp;$B1558,'Unit details'!$H$2768:$H$2768,"Future")</x:f>
        <x:v>0</x:v>
      </x:c>
      <x:c r="K1558" s="14" t="n">
        <x:f>COUNTIFS('Unit details'!$B$2768:$B$2768,$A1558,'Unit details'!$V$2768:$V$2768,$A1558&amp;" — "&amp;$B1558,'Unit details'!$H$2768:$H$2768,"Uncertain")</x:f>
        <x:v>0</x:v>
      </x:c>
      <x:c r="L1558" s="15" t="str">
        <x:v>Minimum inventory evidenced by marketed premises; estate units and occupied stock not exhaustively counted.</x:v>
      </x:c>
      <x:c r="M1558" s="15" t="str">
        <x:v>https://www.zoopla.co.uk/to-rent/commercial/details/72389575/</x:v>
      </x:c>
      <x:c r="N1558" s="15" t="str"/>
    </x:row>
    <x:row r="1559" ht="42" customHeight="1">
      <x:c r="A1559" s="15" t="str">
        <x:v>Redhill</x:v>
      </x:c>
      <x:c r="B1559" s="15" t="str">
        <x:v>Salbrook Road Industrial Estate</x:v>
      </x:c>
      <x:c r="C1559" s="15" t="str">
        <x:v>Salfords</x:v>
      </x:c>
      <x:c r="D1559" s="14" t="n">
        <x:v>1870</x:v>
      </x:c>
      <x:c r="E1559" s="30" t="str">
        <x:v>Nearby</x:v>
      </x:c>
      <x:c r="F1559" s="30" t="str">
        <x:v>Estate / grouped industrial area</x:v>
      </x:c>
      <x:c r="G1559" s="14" t="n">
        <x:f>COUNTIFS('Unit details'!$B$4039:$B$4039,$A1559,'Unit details'!$V$4039:$V$4039,$A1559&amp;" — "&amp;$B1559,'Unit details'!$H$4039:$H$4039,"Current",'Unit details'!$E$4039:$E$4039,"Town")</x:f>
        <x:v>0</x:v>
      </x:c>
      <x:c r="H1559" s="14" t="n">
        <x:f>COUNTIFS('Unit details'!$B$4039:$B$4039,$A1559,'Unit details'!$V$4039:$V$4039,$A1559&amp;" — "&amp;$B1559,'Unit details'!$H$4039:$H$4039,"Current",'Unit details'!$E$4039:$E$4039,"Nearby")</x:f>
        <x:v>0</x:v>
      </x:c>
      <x:c r="I1559" s="14" t="n">
        <x:f>COUNTIFS('Unit details'!$B$4039:$B$4039,$A1559,'Unit details'!$V$4039:$V$4039,$A1559&amp;" — "&amp;$B1559,'Unit details'!$H$4039:$H$4039,"Current")</x:f>
        <x:v>0</x:v>
      </x:c>
      <x:c r="J1559" s="14" t="n">
        <x:f>SUMIFS('Unit details'!$Y$4039:$Y$4039,'Unit details'!$B$4039:$B$4039,$A1559,'Unit details'!$V$4039:$V$4039,$A1559&amp;" — "&amp;$B1559,'Unit details'!$H$4039:$H$4039,"Future")</x:f>
        <x:v>0</x:v>
      </x:c>
      <x:c r="K1559" s="14" t="n">
        <x:f>COUNTIFS('Unit details'!$B$4039:$B$4039,$A1559,'Unit details'!$V$4039:$V$4039,$A1559&amp;" — "&amp;$B1559,'Unit details'!$H$4039:$H$4039,"Uncertain")</x:f>
        <x:v>0</x:v>
      </x:c>
      <x:c r="L1559" s="15" t="str">
        <x:v>Minimum inventory evidenced by marketed premises; estate units and occupied stock not exhaustively counted.</x:v>
      </x:c>
      <x:c r="M1559" s="15" t="str">
        <x:v>https://www.rightmove.co.uk/properties/765624505327249#/?channel=COM_LET</x:v>
      </x:c>
      <x:c r="N1559" s="15" t="str"/>
    </x:row>
    <x:row r="1560" ht="42" customHeight="1">
      <x:c r="A1560" s="15" t="str">
        <x:v>Redhill</x:v>
      </x:c>
      <x:c r="B1560" s="15" t="str">
        <x:v>Holmethorpe Industrial Estate</x:v>
      </x:c>
      <x:c r="C1560" s="15" t="str">
        <x:v>Redhill</x:v>
      </x:c>
      <x:c r="D1560" s="14" t="n">
        <x:v>32525</x:v>
      </x:c>
      <x:c r="E1560" s="30" t="str">
        <x:v>Town</x:v>
      </x:c>
      <x:c r="F1560" s="30" t="str">
        <x:v>Estate / grouped industrial area</x:v>
      </x:c>
      <x:c r="G1560" s="14" t="n">
        <x:f>COUNTIFS('Unit details'!$B$2769:$B$2772,$A1560,'Unit details'!$V$2769:$V$2772,$A1560&amp;" — "&amp;$B1560,'Unit details'!$H$2769:$H$2772,"Current",'Unit details'!$E$2769:$E$2772,"Town")</x:f>
        <x:v>3</x:v>
      </x:c>
      <x:c r="H1560" s="14" t="n">
        <x:f>COUNTIFS('Unit details'!$B$2769:$B$2772,$A1560,'Unit details'!$V$2769:$V$2772,$A1560&amp;" — "&amp;$B1560,'Unit details'!$H$2769:$H$2772,"Current",'Unit details'!$E$2769:$E$2772,"Nearby")</x:f>
        <x:v>0</x:v>
      </x:c>
      <x:c r="I1560" s="14" t="n">
        <x:f>COUNTIFS('Unit details'!$B$2769:$B$2772,$A1560,'Unit details'!$V$2769:$V$2772,$A1560&amp;" — "&amp;$B1560,'Unit details'!$H$2769:$H$2772,"Current")</x:f>
        <x:v>3</x:v>
      </x:c>
      <x:c r="J1560" s="14" t="n">
        <x:f>SUMIFS('Unit details'!$Y$2769:$Y$2772,'Unit details'!$B$2769:$B$2772,$A1560,'Unit details'!$V$2769:$V$2772,$A1560&amp;" — "&amp;$B1560,'Unit details'!$H$2769:$H$2772,"Future")</x:f>
        <x:v>0</x:v>
      </x:c>
      <x:c r="K1560" s="14" t="n">
        <x:f>COUNTIFS('Unit details'!$B$2769:$B$2772,$A1560,'Unit details'!$V$2769:$V$2772,$A1560&amp;" — "&amp;$B1560,'Unit details'!$H$2769:$H$2772,"Uncertain")</x:f>
        <x:v>1</x:v>
      </x:c>
      <x:c r="L1560" s="15" t="str">
        <x:v>Minimum inventory evidenced by marketed premises; estate units and occupied stock not exhaustively counted.</x:v>
      </x:c>
      <x:c r="M1560" s="15" t="str">
        <x:v>https://www.zoopla.co.uk/to-rent/commercial/details/74602189/</x:v>
      </x:c>
      <x:c r="N1560" s="15" t="str"/>
    </x:row>
    <x:row r="1561" ht="42" customHeight="1">
      <x:c r="A1561" s="15" t="str">
        <x:v>Redhill</x:v>
      </x:c>
      <x:c r="B1561" s="15" t="str">
        <x:v>Redhill 23 / Holmethorpe Industrial Estate</x:v>
      </x:c>
      <x:c r="C1561" s="15" t="str">
        <x:v>Redhill</x:v>
      </x:c>
      <x:c r="D1561" s="14" t="n">
        <x:v>32525</x:v>
      </x:c>
      <x:c r="E1561" s="30" t="str">
        <x:v>Town</x:v>
      </x:c>
      <x:c r="F1561" s="30" t="str">
        <x:v>Estate / grouped industrial area</x:v>
      </x:c>
      <x:c r="G1561" s="14" t="n">
        <x:f>COUNTIFS('Unit details'!$B$2773:$B$2774,$A1561,'Unit details'!$V$2773:$V$2774,$A1561&amp;" — "&amp;$B1561,'Unit details'!$H$2773:$H$2774,"Current",'Unit details'!$E$2773:$E$2774,"Town")</x:f>
        <x:v>1</x:v>
      </x:c>
      <x:c r="H1561" s="14" t="n">
        <x:f>COUNTIFS('Unit details'!$B$2773:$B$2774,$A1561,'Unit details'!$V$2773:$V$2774,$A1561&amp;" — "&amp;$B1561,'Unit details'!$H$2773:$H$2774,"Current",'Unit details'!$E$2773:$E$2774,"Nearby")</x:f>
        <x:v>0</x:v>
      </x:c>
      <x:c r="I1561" s="14" t="n">
        <x:f>COUNTIFS('Unit details'!$B$2773:$B$2774,$A1561,'Unit details'!$V$2773:$V$2774,$A1561&amp;" — "&amp;$B1561,'Unit details'!$H$2773:$H$2774,"Current")</x:f>
        <x:v>1</x:v>
      </x:c>
      <x:c r="J1561" s="14" t="n">
        <x:f>SUMIFS('Unit details'!$Y$2773:$Y$2774,'Unit details'!$B$2773:$B$2774,$A1561,'Unit details'!$V$2773:$V$2774,$A1561&amp;" — "&amp;$B1561,'Unit details'!$H$2773:$H$2774,"Future")</x:f>
        <x:v>0</x:v>
      </x:c>
      <x:c r="K1561" s="14" t="n">
        <x:f>COUNTIFS('Unit details'!$B$2773:$B$2774,$A1561,'Unit details'!$V$2773:$V$2774,$A1561&amp;" — "&amp;$B1561,'Unit details'!$H$2773:$H$2774,"Uncertain")</x:f>
        <x:v>1</x:v>
      </x:c>
      <x:c r="L1561" s="15" t="str">
        <x:v>Identified from marketing. Estate inventory is a minimum of evidenced named areas, not a council stock census.</x:v>
      </x:c>
      <x:c r="M1561" s="15" t="str">
        <x:v>https://www.zoopla.co.uk/to-rent/commercial/details/73618657/</x:v>
      </x:c>
      <x:c r="N1561" s="15" t="str"/>
    </x:row>
    <x:row r="1562" ht="42" customHeight="1">
      <x:c r="A1562" s="15" t="str">
        <x:v>Reigate</x:v>
      </x:c>
      <x:c r="B1562" s="15" t="str">
        <x:v>Lonesome Lane</x:v>
      </x:c>
      <x:c r="C1562" s="15" t="str">
        <x:v>Lonesome Lane</x:v>
      </x:c>
      <x:c r="D1562" s="14"/>
      <x:c r="E1562" s="30" t="str">
        <x:v>Nearby</x:v>
      </x:c>
      <x:c r="F1562" s="30" t="str">
        <x:v>Standalone / other premises</x:v>
      </x:c>
      <x:c r="G1562" s="14" t="n">
        <x:f>COUNTIFS('Unit details'!$B$2775:$B$2775,$A1562,'Unit details'!$V$2775:$V$2775,$A1562&amp;" — "&amp;$B1562,'Unit details'!$H$2775:$H$2775,"Current",'Unit details'!$E$2775:$E$2775,"Town")</x:f>
        <x:v>0</x:v>
      </x:c>
      <x:c r="H1562" s="14" t="n">
        <x:f>COUNTIFS('Unit details'!$B$2775:$B$2775,$A1562,'Unit details'!$V$2775:$V$2775,$A1562&amp;" — "&amp;$B1562,'Unit details'!$H$2775:$H$2775,"Current",'Unit details'!$E$2775:$E$2775,"Nearby")</x:f>
        <x:v>0</x:v>
      </x:c>
      <x:c r="I1562" s="14" t="n">
        <x:f>COUNTIFS('Unit details'!$B$2775:$B$2775,$A1562,'Unit details'!$V$2775:$V$2775,$A1562&amp;" — "&amp;$B1562,'Unit details'!$H$2775:$H$2775,"Current")</x:f>
        <x:v>0</x:v>
      </x:c>
      <x:c r="J1562" s="14" t="n">
        <x:f>SUMIFS('Unit details'!$Y$2775:$Y$2775,'Unit details'!$B$2775:$B$2775,$A1562,'Unit details'!$V$2775:$V$2775,$A1562&amp;" — "&amp;$B1562,'Unit details'!$H$2775:$H$2775,"Future")</x:f>
        <x:v>0</x:v>
      </x:c>
      <x:c r="K1562" s="14" t="n">
        <x:f>COUNTIFS('Unit details'!$B$2775:$B$2775,$A1562,'Unit details'!$V$2775:$V$2775,$A1562&amp;" — "&amp;$B1562,'Unit details'!$H$2775:$H$2775,"Uncertain")</x:f>
        <x:v>1</x:v>
      </x:c>
      <x:c r="L1562" s="15" t="str">
        <x:v>Minimum inventory evidenced by marketed premises; estate units and occupied stock not exhaustively counted.</x:v>
      </x:c>
      <x:c r="M1562" s="15" t="str">
        <x:v>https://www.zoopla.co.uk/to-rent/commercial/details/73053375/</x:v>
      </x:c>
      <x:c r="N1562" s="15" t="str"/>
    </x:row>
    <x:row r="1563" ht="42" customHeight="1">
      <x:c r="A1563" s="15" t="str">
        <x:v>Reigate</x:v>
      </x:c>
      <x:c r="B1563" s="15" t="str">
        <x:v>Snower Hill Road</x:v>
      </x:c>
      <x:c r="C1563" s="15" t="str">
        <x:v>Betchworth</x:v>
      </x:c>
      <x:c r="D1563" s="14"/>
      <x:c r="E1563" s="30" t="str">
        <x:v>Nearby</x:v>
      </x:c>
      <x:c r="F1563" s="30" t="str">
        <x:v>Standalone / other premises</x:v>
      </x:c>
      <x:c r="G1563" s="14" t="n">
        <x:f>COUNTIFS('Unit details'!$B$2776:$B$2776,$A1563,'Unit details'!$V$2776:$V$2776,$A1563&amp;" — "&amp;$B1563,'Unit details'!$H$2776:$H$2776,"Current",'Unit details'!$E$2776:$E$2776,"Town")</x:f>
        <x:v>0</x:v>
      </x:c>
      <x:c r="H1563" s="14" t="n">
        <x:f>COUNTIFS('Unit details'!$B$2776:$B$2776,$A1563,'Unit details'!$V$2776:$V$2776,$A1563&amp;" — "&amp;$B1563,'Unit details'!$H$2776:$H$2776,"Current",'Unit details'!$E$2776:$E$2776,"Nearby")</x:f>
        <x:v>1</x:v>
      </x:c>
      <x:c r="I1563" s="14" t="n">
        <x:f>COUNTIFS('Unit details'!$B$2776:$B$2776,$A1563,'Unit details'!$V$2776:$V$2776,$A1563&amp;" — "&amp;$B1563,'Unit details'!$H$2776:$H$2776,"Current")</x:f>
        <x:v>1</x:v>
      </x:c>
      <x:c r="J1563" s="14" t="n">
        <x:f>SUMIFS('Unit details'!$Y$2776:$Y$2776,'Unit details'!$B$2776:$B$2776,$A1563,'Unit details'!$V$2776:$V$2776,$A1563&amp;" — "&amp;$B1563,'Unit details'!$H$2776:$H$2776,"Future")</x:f>
        <x:v>0</x:v>
      </x:c>
      <x:c r="K1563" s="14" t="n">
        <x:f>COUNTIFS('Unit details'!$B$2776:$B$2776,$A1563,'Unit details'!$V$2776:$V$2776,$A1563&amp;" — "&amp;$B1563,'Unit details'!$H$2776:$H$2776,"Uncertain")</x:f>
        <x:v>0</x:v>
      </x:c>
      <x:c r="L1563" s="15" t="str">
        <x:v>Minimum inventory evidenced by marketed premises; estate units and occupied stock not exhaustively counted.</x:v>
      </x:c>
      <x:c r="M1563" s="15" t="str">
        <x:v>https://www.zoopla.co.uk/to-rent/commercial/details/70442213/</x:v>
      </x:c>
      <x:c r="N1563" s="15" t="str"/>
    </x:row>
    <x:row r="1564" ht="42" customHeight="1">
      <x:c r="A1564" s="15" t="str">
        <x:v>Reigate</x:v>
      </x:c>
      <x:c r="B1564" s="15" t="str">
        <x:v>Blackborough Road</x:v>
      </x:c>
      <x:c r="C1564" s="15" t="str">
        <x:v>Reigate</x:v>
      </x:c>
      <x:c r="D1564" s="14" t="n">
        <x:v>23780</x:v>
      </x:c>
      <x:c r="E1564" s="30" t="str">
        <x:v>Town</x:v>
      </x:c>
      <x:c r="F1564" s="30" t="str">
        <x:v>Standalone / other premises</x:v>
      </x:c>
      <x:c r="G1564" s="14" t="n">
        <x:f>COUNTIFS('Unit details'!$B$2777:$B$2777,$A1564,'Unit details'!$V$2777:$V$2777,$A1564&amp;" — "&amp;$B1564,'Unit details'!$H$2777:$H$2777,"Current",'Unit details'!$E$2777:$E$2777,"Town")</x:f>
        <x:v>1</x:v>
      </x:c>
      <x:c r="H1564" s="14" t="n">
        <x:f>COUNTIFS('Unit details'!$B$2777:$B$2777,$A1564,'Unit details'!$V$2777:$V$2777,$A1564&amp;" — "&amp;$B1564,'Unit details'!$H$2777:$H$2777,"Current",'Unit details'!$E$2777:$E$2777,"Nearby")</x:f>
        <x:v>0</x:v>
      </x:c>
      <x:c r="I1564" s="14" t="n">
        <x:f>COUNTIFS('Unit details'!$B$2777:$B$2777,$A1564,'Unit details'!$V$2777:$V$2777,$A1564&amp;" — "&amp;$B1564,'Unit details'!$H$2777:$H$2777,"Current")</x:f>
        <x:v>1</x:v>
      </x:c>
      <x:c r="J1564" s="14" t="n">
        <x:f>SUMIFS('Unit details'!$Y$2777:$Y$2777,'Unit details'!$B$2777:$B$2777,$A1564,'Unit details'!$V$2777:$V$2777,$A1564&amp;" — "&amp;$B1564,'Unit details'!$H$2777:$H$2777,"Future")</x:f>
        <x:v>0</x:v>
      </x:c>
      <x:c r="K1564" s="14" t="n">
        <x:f>COUNTIFS('Unit details'!$B$2777:$B$2777,$A1564,'Unit details'!$V$2777:$V$2777,$A1564&amp;" — "&amp;$B1564,'Unit details'!$H$2777:$H$2777,"Uncertain")</x:f>
        <x:v>0</x:v>
      </x:c>
      <x:c r="L1564" s="15" t="str">
        <x:v>Minimum inventory evidenced by marketed premises; estate units and occupied stock not exhaustively counted.</x:v>
      </x:c>
      <x:c r="M1564" s="15" t="str">
        <x:v>https://www.zoopla.co.uk/to-rent/commercial/details/65550195/</x:v>
      </x:c>
      <x:c r="N1564" s="15" t="str"/>
    </x:row>
    <x:row r="1565" ht="42" customHeight="1">
      <x:c r="A1565" s="15" t="str">
        <x:v>Reigate</x:v>
      </x:c>
      <x:c r="B1565" s="15" t="str">
        <x:v>The Old Bakery</x:v>
      </x:c>
      <x:c r="C1565" s="15" t="str">
        <x:v>Reigate</x:v>
      </x:c>
      <x:c r="D1565" s="14" t="n">
        <x:v>23780</x:v>
      </x:c>
      <x:c r="E1565" s="30" t="str">
        <x:v>Town</x:v>
      </x:c>
      <x:c r="F1565" s="30" t="str">
        <x:v>Standalone / other premises</x:v>
      </x:c>
      <x:c r="G1565" s="14" t="n">
        <x:f>COUNTIFS('Unit details'!$B$2778:$B$2778,$A1565,'Unit details'!$V$2778:$V$2778,$A1565&amp;" — "&amp;$B1565,'Unit details'!$H$2778:$H$2778,"Current",'Unit details'!$E$2778:$E$2778,"Town")</x:f>
        <x:v>1</x:v>
      </x:c>
      <x:c r="H1565" s="14" t="n">
        <x:f>COUNTIFS('Unit details'!$B$2778:$B$2778,$A1565,'Unit details'!$V$2778:$V$2778,$A1565&amp;" — "&amp;$B1565,'Unit details'!$H$2778:$H$2778,"Current",'Unit details'!$E$2778:$E$2778,"Nearby")</x:f>
        <x:v>0</x:v>
      </x:c>
      <x:c r="I1565" s="14" t="n">
        <x:f>COUNTIFS('Unit details'!$B$2778:$B$2778,$A1565,'Unit details'!$V$2778:$V$2778,$A1565&amp;" — "&amp;$B1565,'Unit details'!$H$2778:$H$2778,"Current")</x:f>
        <x:v>1</x:v>
      </x:c>
      <x:c r="J1565" s="14" t="n">
        <x:f>SUMIFS('Unit details'!$Y$2778:$Y$2778,'Unit details'!$B$2778:$B$2778,$A1565,'Unit details'!$V$2778:$V$2778,$A1565&amp;" — "&amp;$B1565,'Unit details'!$H$2778:$H$2778,"Future")</x:f>
        <x:v>0</x:v>
      </x:c>
      <x:c r="K1565" s="14" t="n">
        <x:f>COUNTIFS('Unit details'!$B$2778:$B$2778,$A1565,'Unit details'!$V$2778:$V$2778,$A1565&amp;" — "&amp;$B1565,'Unit details'!$H$2778:$H$2778,"Uncertain")</x:f>
        <x:v>0</x:v>
      </x:c>
      <x:c r="L1565" s="15" t="str">
        <x:v>Identified from marketing. Estate inventory is a minimum of evidenced named areas, not a council stock census.</x:v>
      </x:c>
      <x:c r="M1565" s="15" t="str">
        <x:v>https://www.zoopla.co.uk/to-rent/commercial/details/71348848/</x:v>
      </x:c>
      <x:c r="N1565" s="15" t="str"/>
    </x:row>
    <x:row r="1566" ht="42" customHeight="1">
      <x:c r="A1566" s="15" t="str">
        <x:v>Staines-upon-Thames</x:v>
      </x:c>
      <x:c r="B1566" s="15" t="str">
        <x:v>Causeway Connect</x:v>
      </x:c>
      <x:c r="C1566" s="15" t="str">
        <x:v>Staines-upon-Thames</x:v>
      </x:c>
      <x:c r="D1566" s="14" t="n">
        <x:v>21325</x:v>
      </x:c>
      <x:c r="E1566" s="30" t="str">
        <x:v>Town</x:v>
      </x:c>
      <x:c r="F1566" s="30" t="str">
        <x:v>Standalone / other premises</x:v>
      </x:c>
      <x:c r="G1566" s="14" t="n">
        <x:f>COUNTIFS('Unit details'!$B$2779:$B$2783,$A1566,'Unit details'!$V$2779:$V$2783,$A1566&amp;" — "&amp;$B1566,'Unit details'!$H$2779:$H$2783,"Current",'Unit details'!$E$2779:$E$2783,"Town")</x:f>
        <x:v>5</x:v>
      </x:c>
      <x:c r="H1566" s="14" t="n">
        <x:f>COUNTIFS('Unit details'!$B$2779:$B$2783,$A1566,'Unit details'!$V$2779:$V$2783,$A1566&amp;" — "&amp;$B1566,'Unit details'!$H$2779:$H$2783,"Current",'Unit details'!$E$2779:$E$2783,"Nearby")</x:f>
        <x:v>0</x:v>
      </x:c>
      <x:c r="I1566" s="14" t="n">
        <x:f>COUNTIFS('Unit details'!$B$2779:$B$2783,$A1566,'Unit details'!$V$2779:$V$2783,$A1566&amp;" — "&amp;$B1566,'Unit details'!$H$2779:$H$2783,"Current")</x:f>
        <x:v>5</x:v>
      </x:c>
      <x:c r="J1566" s="14" t="n">
        <x:f>SUMIFS('Unit details'!$Y$2779:$Y$2783,'Unit details'!$B$2779:$B$2783,$A1566,'Unit details'!$V$2779:$V$2783,$A1566&amp;" — "&amp;$B1566,'Unit details'!$H$2779:$H$2783,"Future")</x:f>
        <x:v>0</x:v>
      </x:c>
      <x:c r="K1566" s="14" t="n">
        <x:f>COUNTIFS('Unit details'!$B$2779:$B$2783,$A1566,'Unit details'!$V$2779:$V$2783,$A1566&amp;" — "&amp;$B1566,'Unit details'!$H$2779:$H$2783,"Uncertain")</x:f>
        <x:v>0</x:v>
      </x:c>
      <x:c r="L1566" s="15" t="str">
        <x:v>Minimum inventory evidenced by marketed premises; estate units and occupied stock not exhaustively counted.</x:v>
      </x:c>
      <x:c r="M1566" s="15" t="str">
        <x:v>https://www.zoopla.co.uk/to-rent/commercial/details/71343537/</x:v>
      </x:c>
      <x:c r="N1566" s="15" t="str"/>
    </x:row>
    <x:row r="1567" ht="42" customHeight="1">
      <x:c r="A1567" s="15" t="str">
        <x:v>Sunbury-on-Thames</x:v>
      </x:c>
      <x:c r="B1567" s="15" t="str">
        <x:v>Brooklands Close</x:v>
      </x:c>
      <x:c r="C1567" s="15" t="str">
        <x:v>Sunbury-on-Thames</x:v>
      </x:c>
      <x:c r="D1567" s="14" t="n">
        <x:v>21475</x:v>
      </x:c>
      <x:c r="E1567" s="30" t="str">
        <x:v>Town</x:v>
      </x:c>
      <x:c r="F1567" s="30" t="str">
        <x:v>Standalone / other premises</x:v>
      </x:c>
      <x:c r="G1567" s="14" t="n">
        <x:f>COUNTIFS('Unit details'!$B$2784:$B$2784,$A1567,'Unit details'!$V$2784:$V$2784,$A1567&amp;" — "&amp;$B1567,'Unit details'!$H$2784:$H$2784,"Current",'Unit details'!$E$2784:$E$2784,"Town")</x:f>
        <x:v>1</x:v>
      </x:c>
      <x:c r="H1567" s="14" t="n">
        <x:f>COUNTIFS('Unit details'!$B$2784:$B$2784,$A1567,'Unit details'!$V$2784:$V$2784,$A1567&amp;" — "&amp;$B1567,'Unit details'!$H$2784:$H$2784,"Current",'Unit details'!$E$2784:$E$2784,"Nearby")</x:f>
        <x:v>0</x:v>
      </x:c>
      <x:c r="I1567" s="14" t="n">
        <x:f>COUNTIFS('Unit details'!$B$2784:$B$2784,$A1567,'Unit details'!$V$2784:$V$2784,$A1567&amp;" — "&amp;$B1567,'Unit details'!$H$2784:$H$2784,"Current")</x:f>
        <x:v>1</x:v>
      </x:c>
      <x:c r="J1567" s="14" t="n">
        <x:f>SUMIFS('Unit details'!$Y$2784:$Y$2784,'Unit details'!$B$2784:$B$2784,$A1567,'Unit details'!$V$2784:$V$2784,$A1567&amp;" — "&amp;$B1567,'Unit details'!$H$2784:$H$2784,"Future")</x:f>
        <x:v>0</x:v>
      </x:c>
      <x:c r="K1567" s="14" t="n">
        <x:f>COUNTIFS('Unit details'!$B$2784:$B$2784,$A1567,'Unit details'!$V$2784:$V$2784,$A1567&amp;" — "&amp;$B1567,'Unit details'!$H$2784:$H$2784,"Uncertain")</x:f>
        <x:v>0</x:v>
      </x:c>
      <x:c r="L1567" s="15" t="str">
        <x:v>Minimum inventory evidenced by marketed premises; estate units and occupied stock not exhaustively counted.</x:v>
      </x:c>
      <x:c r="M1567" s="15" t="str">
        <x:v>https://www.zoopla.co.uk/to-rent/commercial/details/73841274/</x:v>
      </x:c>
      <x:c r="N1567" s="15" t="str"/>
    </x:row>
    <x:row r="1568" ht="42" customHeight="1">
      <x:c r="A1568" s="15" t="str">
        <x:v>Sunbury-on-Thames</x:v>
      </x:c>
      <x:c r="B1568" s="15" t="str">
        <x:v>International Business Centre</x:v>
      </x:c>
      <x:c r="C1568" s="15" t="str">
        <x:v>Sunbury-on-Thames</x:v>
      </x:c>
      <x:c r="D1568" s="14" t="n">
        <x:v>21475</x:v>
      </x:c>
      <x:c r="E1568" s="30" t="str">
        <x:v>Town</x:v>
      </x:c>
      <x:c r="F1568" s="30" t="str">
        <x:v>Estate / grouped industrial area</x:v>
      </x:c>
      <x:c r="G1568" s="14" t="n">
        <x:f>COUNTIFS('Unit details'!$B$2785:$B$2785,$A1568,'Unit details'!$V$2785:$V$2785,$A1568&amp;" — "&amp;$B1568,'Unit details'!$H$2785:$H$2785,"Current",'Unit details'!$E$2785:$E$2785,"Town")</x:f>
        <x:v>0</x:v>
      </x:c>
      <x:c r="H1568" s="14" t="n">
        <x:f>COUNTIFS('Unit details'!$B$2785:$B$2785,$A1568,'Unit details'!$V$2785:$V$2785,$A1568&amp;" — "&amp;$B1568,'Unit details'!$H$2785:$H$2785,"Current",'Unit details'!$E$2785:$E$2785,"Nearby")</x:f>
        <x:v>0</x:v>
      </x:c>
      <x:c r="I1568" s="14" t="n">
        <x:f>COUNTIFS('Unit details'!$B$2785:$B$2785,$A1568,'Unit details'!$V$2785:$V$2785,$A1568&amp;" — "&amp;$B1568,'Unit details'!$H$2785:$H$2785,"Current")</x:f>
        <x:v>0</x:v>
      </x:c>
      <x:c r="J1568" s="14" t="n">
        <x:f>SUMIFS('Unit details'!$Y$2785:$Y$2785,'Unit details'!$B$2785:$B$2785,$A1568,'Unit details'!$V$2785:$V$2785,$A1568&amp;" — "&amp;$B1568,'Unit details'!$H$2785:$H$2785,"Future")</x:f>
        <x:v>0</x:v>
      </x:c>
      <x:c r="K1568" s="14" t="n">
        <x:f>COUNTIFS('Unit details'!$B$2785:$B$2785,$A1568,'Unit details'!$V$2785:$V$2785,$A1568&amp;" — "&amp;$B1568,'Unit details'!$H$2785:$H$2785,"Uncertain")</x:f>
        <x:v>1</x:v>
      </x:c>
      <x:c r="L1568" s="15" t="str">
        <x:v>Minimum inventory evidenced by marketed premises; estate units and occupied stock not exhaustively counted.</x:v>
      </x:c>
      <x:c r="M1568" s="15" t="str">
        <x:v>https://www.zoopla.co.uk/to-rent/commercial/details/73518261/</x:v>
      </x:c>
      <x:c r="N1568" s="15" t="str">
        <x:v>https://www.zoopla.co.uk/to-rent/commercial/details/73876226/</x:v>
      </x:c>
    </x:row>
    <x:row r="1569" ht="42" customHeight="1">
      <x:c r="A1569" s="15" t="str">
        <x:v>Walton-on-Thames</x:v>
      </x:c>
      <x:c r="B1569" s="15" t="str">
        <x:v>Hersham Trading Estate</x:v>
      </x:c>
      <x:c r="C1569" s="15" t="str">
        <x:v>Walton-on-Thames</x:v>
      </x:c>
      <x:c r="D1569" s="14" t="n">
        <x:v>27020</x:v>
      </x:c>
      <x:c r="E1569" s="30" t="str">
        <x:v>Town</x:v>
      </x:c>
      <x:c r="F1569" s="30" t="str">
        <x:v>Estate / grouped industrial area</x:v>
      </x:c>
      <x:c r="G1569" s="14" t="n">
        <x:f>COUNTIFS('Unit details'!$B$2786:$B$2786,$A1569,'Unit details'!$V$2786:$V$2786,$A1569&amp;" — "&amp;$B1569,'Unit details'!$H$2786:$H$2786,"Current",'Unit details'!$E$2786:$E$2786,"Town")</x:f>
        <x:v>1</x:v>
      </x:c>
      <x:c r="H1569" s="14" t="n">
        <x:f>COUNTIFS('Unit details'!$B$2786:$B$2786,$A1569,'Unit details'!$V$2786:$V$2786,$A1569&amp;" — "&amp;$B1569,'Unit details'!$H$2786:$H$2786,"Current",'Unit details'!$E$2786:$E$2786,"Nearby")</x:f>
        <x:v>0</x:v>
      </x:c>
      <x:c r="I1569" s="14" t="n">
        <x:f>COUNTIFS('Unit details'!$B$2786:$B$2786,$A1569,'Unit details'!$V$2786:$V$2786,$A1569&amp;" — "&amp;$B1569,'Unit details'!$H$2786:$H$2786,"Current")</x:f>
        <x:v>1</x:v>
      </x:c>
      <x:c r="J1569" s="14" t="n">
        <x:f>SUMIFS('Unit details'!$Y$2786:$Y$2786,'Unit details'!$B$2786:$B$2786,$A1569,'Unit details'!$V$2786:$V$2786,$A1569&amp;" — "&amp;$B1569,'Unit details'!$H$2786:$H$2786,"Future")</x:f>
        <x:v>0</x:v>
      </x:c>
      <x:c r="K1569" s="14" t="n">
        <x:f>COUNTIFS('Unit details'!$B$2786:$B$2786,$A1569,'Unit details'!$V$2786:$V$2786,$A1569&amp;" — "&amp;$B1569,'Unit details'!$H$2786:$H$2786,"Uncertain")</x:f>
        <x:v>0</x:v>
      </x:c>
      <x:c r="L1569" s="15" t="str">
        <x:v>Minimum inventory evidenced by marketed premises; estate units and occupied stock not exhaustively counted.</x:v>
      </x:c>
      <x:c r="M1569" s="15" t="str">
        <x:v>https://www.zoopla.co.uk/to-rent/commercial/details/71830913/</x:v>
      </x:c>
      <x:c r="N1569" s="15" t="str"/>
    </x:row>
    <x:row r="1570" ht="42" customHeight="1">
      <x:c r="A1570" s="15" t="str">
        <x:v>West Molesey</x:v>
      </x:c>
      <x:c r="B1570" s="15" t="str">
        <x:v>Central Park / West Molesey Trading Estate</x:v>
      </x:c>
      <x:c r="C1570" s="15" t="str">
        <x:v>West Molesey</x:v>
      </x:c>
      <x:c r="D1570" s="14" t="n">
        <x:v>47150</x:v>
      </x:c>
      <x:c r="E1570" s="30" t="str">
        <x:v>Town</x:v>
      </x:c>
      <x:c r="F1570" s="30" t="str">
        <x:v>Estate / grouped industrial area</x:v>
      </x:c>
      <x:c r="G1570" s="14" t="n">
        <x:f>COUNTIFS('Unit details'!$B$2787:$B$2788,$A1570,'Unit details'!$V$2787:$V$2788,$A1570&amp;" — "&amp;$B1570,'Unit details'!$H$2787:$H$2788,"Current",'Unit details'!$E$2787:$E$2788,"Town")</x:f>
        <x:v>2</x:v>
      </x:c>
      <x:c r="H1570" s="14" t="n">
        <x:f>COUNTIFS('Unit details'!$B$2787:$B$2788,$A1570,'Unit details'!$V$2787:$V$2788,$A1570&amp;" — "&amp;$B1570,'Unit details'!$H$2787:$H$2788,"Current",'Unit details'!$E$2787:$E$2788,"Nearby")</x:f>
        <x:v>0</x:v>
      </x:c>
      <x:c r="I1570" s="14" t="n">
        <x:f>COUNTIFS('Unit details'!$B$2787:$B$2788,$A1570,'Unit details'!$V$2787:$V$2788,$A1570&amp;" — "&amp;$B1570,'Unit details'!$H$2787:$H$2788,"Current")</x:f>
        <x:v>2</x:v>
      </x:c>
      <x:c r="J1570" s="14" t="n">
        <x:f>SUMIFS('Unit details'!$Y$2787:$Y$2788,'Unit details'!$B$2787:$B$2788,$A1570,'Unit details'!$V$2787:$V$2788,$A1570&amp;" — "&amp;$B1570,'Unit details'!$H$2787:$H$2788,"Future")</x:f>
        <x:v>0</x:v>
      </x:c>
      <x:c r="K1570" s="14" t="n">
        <x:f>COUNTIFS('Unit details'!$B$2787:$B$2788,$A1570,'Unit details'!$V$2787:$V$2788,$A1570&amp;" — "&amp;$B1570,'Unit details'!$H$2787:$H$2788,"Uncertain")</x:f>
        <x:v>0</x:v>
      </x:c>
      <x:c r="L1570" s="15" t="str">
        <x:v>Identified from marketing. Estate inventory is a minimum of evidenced named areas, not a council stock census.</x:v>
      </x:c>
      <x:c r="M1570" s="15" t="str">
        <x:v>https://www.zoopla.co.uk/to-rent/commercial/details/72538808/</x:v>
      </x:c>
      <x:c r="N1570" s="15" t="str"/>
    </x:row>
    <x:row r="1571" ht="42" customHeight="1">
      <x:c r="A1571" s="15" t="str">
        <x:v>West Molesey</x:v>
      </x:c>
      <x:c r="B1571" s="15" t="str">
        <x:v>West Molesey Trading Estate</x:v>
      </x:c>
      <x:c r="C1571" s="15" t="str">
        <x:v>West Molesey</x:v>
      </x:c>
      <x:c r="D1571" s="14" t="n">
        <x:v>47150</x:v>
      </x:c>
      <x:c r="E1571" s="30" t="str">
        <x:v>Town</x:v>
      </x:c>
      <x:c r="F1571" s="30" t="str">
        <x:v>Estate / grouped industrial area</x:v>
      </x:c>
      <x:c r="G1571" s="14" t="n">
        <x:f>COUNTIFS('Unit details'!$B$2789:$B$2790,$A1571,'Unit details'!$V$2789:$V$2790,$A1571&amp;" — "&amp;$B1571,'Unit details'!$H$2789:$H$2790,"Current",'Unit details'!$E$2789:$E$2790,"Town")</x:f>
        <x:v>2</x:v>
      </x:c>
      <x:c r="H1571" s="14" t="n">
        <x:f>COUNTIFS('Unit details'!$B$2789:$B$2790,$A1571,'Unit details'!$V$2789:$V$2790,$A1571&amp;" — "&amp;$B1571,'Unit details'!$H$2789:$H$2790,"Current",'Unit details'!$E$2789:$E$2790,"Nearby")</x:f>
        <x:v>0</x:v>
      </x:c>
      <x:c r="I1571" s="14" t="n">
        <x:f>COUNTIFS('Unit details'!$B$2789:$B$2790,$A1571,'Unit details'!$V$2789:$V$2790,$A1571&amp;" — "&amp;$B1571,'Unit details'!$H$2789:$H$2790,"Current")</x:f>
        <x:v>2</x:v>
      </x:c>
      <x:c r="J1571" s="14" t="n">
        <x:f>SUMIFS('Unit details'!$Y$2789:$Y$2790,'Unit details'!$B$2789:$B$2790,$A1571,'Unit details'!$V$2789:$V$2790,$A1571&amp;" — "&amp;$B1571,'Unit details'!$H$2789:$H$2790,"Future")</x:f>
        <x:v>0</x:v>
      </x:c>
      <x:c r="K1571" s="14" t="n">
        <x:f>COUNTIFS('Unit details'!$B$2789:$B$2790,$A1571,'Unit details'!$V$2789:$V$2790,$A1571&amp;" — "&amp;$B1571,'Unit details'!$H$2789:$H$2790,"Uncertain")</x:f>
        <x:v>0</x:v>
      </x:c>
      <x:c r="L1571" s="15" t="str">
        <x:v>Minimum inventory evidenced by marketed premises; estate units and occupied stock not exhaustively counted.</x:v>
      </x:c>
      <x:c r="M1571" s="15" t="str">
        <x:v>https://www.zoopla.co.uk/to-rent/commercial/details/73577748/</x:v>
      </x:c>
      <x:c r="N1571" s="15" t="str"/>
    </x:row>
    <x:row r="1572" ht="42" customHeight="1">
      <x:c r="A1572" s="15" t="str">
        <x:v>Ash and Ash Vale</x:v>
      </x:c>
      <x:c r="B1572" s="15" t="str">
        <x:v>The Royston Centre</x:v>
      </x:c>
      <x:c r="C1572" s="15" t="str">
        <x:v>Ash Vale</x:v>
      </x:c>
      <x:c r="D1572" s="14"/>
      <x:c r="E1572" s="30" t="str">
        <x:v>Town</x:v>
      </x:c>
      <x:c r="F1572" s="30" t="str">
        <x:v>Estate / grouped industrial area</x:v>
      </x:c>
      <x:c r="G1572" s="14" t="n">
        <x:f>COUNTIFS('Unit details'!$B$2791:$B$2792,$A1572,'Unit details'!$V$2791:$V$2792,$A1572&amp;" — "&amp;$B1572,'Unit details'!$H$2791:$H$2792,"Current",'Unit details'!$E$2791:$E$2792,"Town")</x:f>
        <x:v>2</x:v>
      </x:c>
      <x:c r="H1572" s="14" t="n">
        <x:f>COUNTIFS('Unit details'!$B$2791:$B$2792,$A1572,'Unit details'!$V$2791:$V$2792,$A1572&amp;" — "&amp;$B1572,'Unit details'!$H$2791:$H$2792,"Current",'Unit details'!$E$2791:$E$2792,"Nearby")</x:f>
        <x:v>0</x:v>
      </x:c>
      <x:c r="I1572" s="14" t="n">
        <x:f>COUNTIFS('Unit details'!$B$2791:$B$2792,$A1572,'Unit details'!$V$2791:$V$2792,$A1572&amp;" — "&amp;$B1572,'Unit details'!$H$2791:$H$2792,"Current")</x:f>
        <x:v>2</x:v>
      </x:c>
      <x:c r="J1572" s="14" t="n">
        <x:f>SUMIFS('Unit details'!$Y$2791:$Y$2792,'Unit details'!$B$2791:$B$2792,$A1572,'Unit details'!$V$2791:$V$2792,$A1572&amp;" — "&amp;$B1572,'Unit details'!$H$2791:$H$2792,"Future")</x:f>
        <x:v>0</x:v>
      </x:c>
      <x:c r="K1572" s="14" t="n">
        <x:f>COUNTIFS('Unit details'!$B$2791:$B$2792,$A1572,'Unit details'!$V$2791:$V$2792,$A1572&amp;" — "&amp;$B1572,'Unit details'!$H$2791:$H$2792,"Uncertain")</x:f>
        <x:v>0</x:v>
      </x:c>
      <x:c r="L1572" s="15" t="str">
        <x:v>Minimum distinct estate inventory supported by individual Units4 and 5 particulars. No whole-estate unit-count assumption.</x:v>
      </x:c>
      <x:c r="M1572" s="15" t="str">
        <x:v>https://www.rightmove.co.uk/properties/748025855745697#/?channel=COM_LET</x:v>
      </x:c>
      <x:c r="N1572" s="15" t="str">
        <x:v>https://www.rightmove.co.uk/properties/763464524723552#/?channel=COM_LET</x:v>
      </x:c>
    </x:row>
    <x:row r="1573" ht="49" customHeight="1">
      <x:c r="A1573" s="15" t="str">
        <x:v>Basingstoke</x:v>
      </x:c>
      <x:c r="B1573" s="15" t="str">
        <x:v>Hatch Industrial Park</x:v>
      </x:c>
      <x:c r="C1573" s="15" t="str">
        <x:v>Hatch</x:v>
      </x:c>
      <x:c r="D1573" s="14"/>
      <x:c r="E1573" s="30" t="str">
        <x:v>Nearby</x:v>
      </x:c>
      <x:c r="F1573" s="30" t="str">
        <x:v>Estate / grouped industrial area</x:v>
      </x:c>
      <x:c r="G1573" s="14" t="n">
        <x:f>COUNTIFS('Unit details'!$B$2793:$B$2793,$A1573,'Unit details'!$V$2793:$V$2793,$A1573&amp;" — "&amp;$B1573,'Unit details'!$H$2793:$H$2793,"Current",'Unit details'!$E$2793:$E$2793,"Town")</x:f>
        <x:v>0</x:v>
      </x:c>
      <x:c r="H1573" s="14" t="n">
        <x:f>COUNTIFS('Unit details'!$B$2793:$B$2793,$A1573,'Unit details'!$V$2793:$V$2793,$A1573&amp;" — "&amp;$B1573,'Unit details'!$H$2793:$H$2793,"Current",'Unit details'!$E$2793:$E$2793,"Nearby")</x:f>
        <x:v>1</x:v>
      </x:c>
      <x:c r="I1573" s="14" t="n">
        <x:f>COUNTIFS('Unit details'!$B$2793:$B$2793,$A1573,'Unit details'!$V$2793:$V$2793,$A1573&amp;" — "&amp;$B1573,'Unit details'!$H$2793:$H$2793,"Current")</x:f>
        <x:v>1</x:v>
      </x:c>
      <x:c r="J1573" s="14" t="n">
        <x:f>SUMIFS('Unit details'!$Y$2793:$Y$2793,'Unit details'!$B$2793:$B$2793,$A1573,'Unit details'!$V$2793:$V$2793,$A1573&amp;" — "&amp;$B1573,'Unit details'!$H$2793:$H$2793,"Future")</x:f>
        <x:v>0</x:v>
      </x:c>
      <x:c r="K1573" s="14" t="n">
        <x:f>COUNTIFS('Unit details'!$B$2793:$B$2793,$A1573,'Unit details'!$V$2793:$V$2793,$A1573&amp;" — "&amp;$B1573,'Unit details'!$H$2793:$H$2793,"Uncertain")</x:f>
        <x:v>0</x:v>
      </x:c>
      <x:c r="L1573" s="15" t="str">
        <x:v>Minimum identified estate inventory from named property evidence; not a census of all industrial estates. No vacancy ratio inferred. Source states 10 total units on estate; this is stock, not available units.</x:v>
      </x:c>
      <x:c r="M1573" s="15" t="str">
        <x:v>https://www.zoopla.co.uk/to-rent/commercial/details/73200762/</x:v>
      </x:c>
      <x:c r="N1573" s="15" t="str"/>
    </x:row>
    <x:row r="1574" ht="42" customHeight="1">
      <x:c r="A1574" s="15" t="str">
        <x:v>Basingstoke</x:v>
      </x:c>
      <x:c r="B1574" s="15" t="str">
        <x:v>Herriard Nursery</x:v>
      </x:c>
      <x:c r="C1574" s="15" t="str">
        <x:v>Herriard</x:v>
      </x:c>
      <x:c r="D1574" s="14"/>
      <x:c r="E1574" s="30" t="str">
        <x:v>Nearby</x:v>
      </x:c>
      <x:c r="F1574" s="30" t="str">
        <x:v>Estate / grouped industrial area</x:v>
      </x:c>
      <x:c r="G1574" s="14" t="n">
        <x:f>COUNTIFS('Unit details'!$B$2794:$B$2794,$A1574,'Unit details'!$V$2794:$V$2794,$A1574&amp;" — "&amp;$B1574,'Unit details'!$H$2794:$H$2794,"Current",'Unit details'!$E$2794:$E$2794,"Town")</x:f>
        <x:v>0</x:v>
      </x:c>
      <x:c r="H1574" s="14" t="n">
        <x:f>COUNTIFS('Unit details'!$B$2794:$B$2794,$A1574,'Unit details'!$V$2794:$V$2794,$A1574&amp;" — "&amp;$B1574,'Unit details'!$H$2794:$H$2794,"Current",'Unit details'!$E$2794:$E$2794,"Nearby")</x:f>
        <x:v>1</x:v>
      </x:c>
      <x:c r="I1574" s="14" t="n">
        <x:f>COUNTIFS('Unit details'!$B$2794:$B$2794,$A1574,'Unit details'!$V$2794:$V$2794,$A1574&amp;" — "&amp;$B1574,'Unit details'!$H$2794:$H$2794,"Current")</x:f>
        <x:v>1</x:v>
      </x:c>
      <x:c r="J1574" s="14" t="n">
        <x:f>SUMIFS('Unit details'!$Y$2794:$Y$2794,'Unit details'!$B$2794:$B$2794,$A1574,'Unit details'!$V$2794:$V$2794,$A1574&amp;" — "&amp;$B1574,'Unit details'!$H$2794:$H$2794,"Future")</x:f>
        <x:v>0</x:v>
      </x:c>
      <x:c r="K1574" s="14" t="n">
        <x:f>COUNTIFS('Unit details'!$B$2794:$B$2794,$A1574,'Unit details'!$V$2794:$V$2794,$A1574&amp;" — "&amp;$B1574,'Unit details'!$H$2794:$H$2794,"Uncertain")</x:f>
        <x:v>0</x:v>
      </x:c>
      <x:c r="L1574" s="15" t="str">
        <x:v>Minimum identified estate inventory from named property evidence; not a census of all industrial estates. No vacancy ratio inferred.</x:v>
      </x:c>
      <x:c r="M1574" s="15" t="str">
        <x:v>https://www.zoopla.co.uk/to-rent/commercial/details/73918693/</x:v>
      </x:c>
      <x:c r="N1574" s="15" t="str"/>
    </x:row>
    <x:row r="1575" ht="42" customHeight="1">
      <x:c r="A1575" s="15" t="str">
        <x:v>Basingstoke</x:v>
      </x:c>
      <x:c r="B1575" s="15" t="str">
        <x:v>Chineham Park</x:v>
      </x:c>
      <x:c r="C1575" s="15" t="str">
        <x:v>Basingstoke</x:v>
      </x:c>
      <x:c r="D1575" s="14" t="n">
        <x:v>117210</x:v>
      </x:c>
      <x:c r="E1575" s="30" t="str">
        <x:v>Town</x:v>
      </x:c>
      <x:c r="F1575" s="30" t="str">
        <x:v>Estate / grouped industrial area</x:v>
      </x:c>
      <x:c r="G1575" s="14" t="n">
        <x:f>COUNTIFS('Unit details'!$B$2795:$B$2795,$A1575,'Unit details'!$V$2795:$V$2795,$A1575&amp;" — "&amp;$B1575,'Unit details'!$H$2795:$H$2795,"Current",'Unit details'!$E$2795:$E$2795,"Town")</x:f>
        <x:v>1</x:v>
      </x:c>
      <x:c r="H1575" s="14" t="n">
        <x:f>COUNTIFS('Unit details'!$B$2795:$B$2795,$A1575,'Unit details'!$V$2795:$V$2795,$A1575&amp;" — "&amp;$B1575,'Unit details'!$H$2795:$H$2795,"Current",'Unit details'!$E$2795:$E$2795,"Nearby")</x:f>
        <x:v>0</x:v>
      </x:c>
      <x:c r="I1575" s="14" t="n">
        <x:f>COUNTIFS('Unit details'!$B$2795:$B$2795,$A1575,'Unit details'!$V$2795:$V$2795,$A1575&amp;" — "&amp;$B1575,'Unit details'!$H$2795:$H$2795,"Current")</x:f>
        <x:v>1</x:v>
      </x:c>
      <x:c r="J1575" s="14" t="n">
        <x:f>SUMIFS('Unit details'!$Y$2795:$Y$2795,'Unit details'!$B$2795:$B$2795,$A1575,'Unit details'!$V$2795:$V$2795,$A1575&amp;" — "&amp;$B1575,'Unit details'!$H$2795:$H$2795,"Future")</x:f>
        <x:v>0</x:v>
      </x:c>
      <x:c r="K1575" s="14" t="n">
        <x:f>COUNTIFS('Unit details'!$B$2795:$B$2795,$A1575,'Unit details'!$V$2795:$V$2795,$A1575&amp;" — "&amp;$B1575,'Unit details'!$H$2795:$H$2795,"Uncertain")</x:f>
        <x:v>0</x:v>
      </x:c>
      <x:c r="L1575" s="15" t="str">
        <x:v>Minimum identified estate inventory from named property evidence; not a census of all industrial estates. No vacancy ratio inferred.</x:v>
      </x:c>
      <x:c r="M1575" s="15" t="str">
        <x:v>https://www.rightmove.co.uk/properties/773341189997984#/?channel=COM_LET</x:v>
      </x:c>
      <x:c r="N1575" s="15" t="str"/>
    </x:row>
    <x:row r="1576" ht="42" customHeight="1">
      <x:c r="A1576" s="15" t="str">
        <x:v>Basingstoke</x:v>
      </x:c>
      <x:c r="B1576" s="15" t="str">
        <x:v>Devonshire Business Park</x:v>
      </x:c>
      <x:c r="C1576" s="15" t="str">
        <x:v>Basingstoke</x:v>
      </x:c>
      <x:c r="D1576" s="14" t="n">
        <x:v>117210</x:v>
      </x:c>
      <x:c r="E1576" s="30" t="str">
        <x:v>Town</x:v>
      </x:c>
      <x:c r="F1576" s="30" t="str">
        <x:v>Estate / grouped industrial area</x:v>
      </x:c>
      <x:c r="G1576" s="14" t="n">
        <x:f>COUNTIFS('Unit details'!$B$2796:$B$2798,$A1576,'Unit details'!$V$2796:$V$2798,$A1576&amp;" — "&amp;$B1576,'Unit details'!$H$2796:$H$2798,"Current",'Unit details'!$E$2796:$E$2798,"Town")</x:f>
        <x:v>3</x:v>
      </x:c>
      <x:c r="H1576" s="14" t="n">
        <x:f>COUNTIFS('Unit details'!$B$2796:$B$2798,$A1576,'Unit details'!$V$2796:$V$2798,$A1576&amp;" — "&amp;$B1576,'Unit details'!$H$2796:$H$2798,"Current",'Unit details'!$E$2796:$E$2798,"Nearby")</x:f>
        <x:v>0</x:v>
      </x:c>
      <x:c r="I1576" s="14" t="n">
        <x:f>COUNTIFS('Unit details'!$B$2796:$B$2798,$A1576,'Unit details'!$V$2796:$V$2798,$A1576&amp;" — "&amp;$B1576,'Unit details'!$H$2796:$H$2798,"Current")</x:f>
        <x:v>3</x:v>
      </x:c>
      <x:c r="J1576" s="14" t="n">
        <x:f>SUMIFS('Unit details'!$Y$2796:$Y$2798,'Unit details'!$B$2796:$B$2798,$A1576,'Unit details'!$V$2796:$V$2798,$A1576&amp;" — "&amp;$B1576,'Unit details'!$H$2796:$H$2798,"Future")</x:f>
        <x:v>0</x:v>
      </x:c>
      <x:c r="K1576" s="14" t="n">
        <x:f>COUNTIFS('Unit details'!$B$2796:$B$2798,$A1576,'Unit details'!$V$2796:$V$2798,$A1576&amp;" — "&amp;$B1576,'Unit details'!$H$2796:$H$2798,"Uncertain")</x:f>
        <x:v>0</x:v>
      </x:c>
      <x:c r="L1576" s="15" t="str">
        <x:v>Minimum identified estate inventory from named property evidence; not a census of all industrial estates. No vacancy ratio inferred.</x:v>
      </x:c>
      <x:c r="M1576" s="15" t="str">
        <x:v>https://www.zoopla.co.uk/to-rent/commercial/details/72670950/</x:v>
      </x:c>
      <x:c r="N1576" s="15" t="str"/>
    </x:row>
    <x:row r="1577" ht="42" customHeight="1">
      <x:c r="A1577" s="15" t="str">
        <x:v>Basingstoke</x:v>
      </x:c>
      <x:c r="B1577" s="15" t="str">
        <x:v>Enterprise Centre</x:v>
      </x:c>
      <x:c r="C1577" s="15" t="str">
        <x:v>Basingstoke</x:v>
      </x:c>
      <x:c r="D1577" s="14" t="n">
        <x:v>117210</x:v>
      </x:c>
      <x:c r="E1577" s="30" t="str">
        <x:v>Town</x:v>
      </x:c>
      <x:c r="F1577" s="30" t="str">
        <x:v>Standalone / other premises</x:v>
      </x:c>
      <x:c r="G1577" s="14" t="n">
        <x:f>COUNTIFS('Unit details'!$B$2799:$B$2801,$A1577,'Unit details'!$V$2799:$V$2801,$A1577&amp;" — "&amp;$B1577,'Unit details'!$H$2799:$H$2801,"Current",'Unit details'!$E$2799:$E$2801,"Town")</x:f>
        <x:v>3</x:v>
      </x:c>
      <x:c r="H1577" s="14" t="n">
        <x:f>COUNTIFS('Unit details'!$B$2799:$B$2801,$A1577,'Unit details'!$V$2799:$V$2801,$A1577&amp;" — "&amp;$B1577,'Unit details'!$H$2799:$H$2801,"Current",'Unit details'!$E$2799:$E$2801,"Nearby")</x:f>
        <x:v>0</x:v>
      </x:c>
      <x:c r="I1577" s="14" t="n">
        <x:f>COUNTIFS('Unit details'!$B$2799:$B$2801,$A1577,'Unit details'!$V$2799:$V$2801,$A1577&amp;" — "&amp;$B1577,'Unit details'!$H$2799:$H$2801,"Current")</x:f>
        <x:v>3</x:v>
      </x:c>
      <x:c r="J1577" s="14" t="n">
        <x:f>SUMIFS('Unit details'!$Y$2799:$Y$2801,'Unit details'!$B$2799:$B$2801,$A1577,'Unit details'!$V$2799:$V$2801,$A1577&amp;" — "&amp;$B1577,'Unit details'!$H$2799:$H$2801,"Future")</x:f>
        <x:v>0</x:v>
      </x:c>
      <x:c r="K1577" s="14" t="n">
        <x:f>COUNTIFS('Unit details'!$B$2799:$B$2801,$A1577,'Unit details'!$V$2799:$V$2801,$A1577&amp;" — "&amp;$B1577,'Unit details'!$H$2799:$H$2801,"Uncertain")</x:f>
        <x:v>0</x:v>
      </x:c>
      <x:c r="L1577" s="15" t="str">
        <x:v>Minimum identified estate inventory from named property evidence; not a census of all industrial estates. No vacancy ratio inferred.</x:v>
      </x:c>
      <x:c r="M1577" s="15" t="str">
        <x:v>https://www.zoopla.co.uk/to-rent/commercial/details/69705479/</x:v>
      </x:c>
      <x:c r="N1577" s="15" t="str"/>
    </x:row>
    <x:row r="1578" ht="42" customHeight="1">
      <x:c r="A1578" s="15" t="str">
        <x:v>Basingstoke</x:v>
      </x:c>
      <x:c r="B1578" s="15" t="str">
        <x:v>Grafton Way estate</x:v>
      </x:c>
      <x:c r="C1578" s="15" t="str">
        <x:v>Basingstoke</x:v>
      </x:c>
      <x:c r="D1578" s="14" t="n">
        <x:v>117210</x:v>
      </x:c>
      <x:c r="E1578" s="30" t="str">
        <x:v>Town</x:v>
      </x:c>
      <x:c r="F1578" s="30" t="str">
        <x:v>Standalone / other premises</x:v>
      </x:c>
      <x:c r="G1578" s="14" t="n">
        <x:f>COUNTIFS('Unit details'!$B$2802:$B$2802,$A1578,'Unit details'!$V$2802:$V$2802,$A1578&amp;" — "&amp;$B1578,'Unit details'!$H$2802:$H$2802,"Current",'Unit details'!$E$2802:$E$2802,"Town")</x:f>
        <x:v>0</x:v>
      </x:c>
      <x:c r="H1578" s="14" t="n">
        <x:f>COUNTIFS('Unit details'!$B$2802:$B$2802,$A1578,'Unit details'!$V$2802:$V$2802,$A1578&amp;" — "&amp;$B1578,'Unit details'!$H$2802:$H$2802,"Current",'Unit details'!$E$2802:$E$2802,"Nearby")</x:f>
        <x:v>0</x:v>
      </x:c>
      <x:c r="I1578" s="14" t="n">
        <x:f>COUNTIFS('Unit details'!$B$2802:$B$2802,$A1578,'Unit details'!$V$2802:$V$2802,$A1578&amp;" — "&amp;$B1578,'Unit details'!$H$2802:$H$2802,"Current")</x:f>
        <x:v>0</x:v>
      </x:c>
      <x:c r="J1578" s="14" t="n">
        <x:f>SUMIFS('Unit details'!$Y$2802:$Y$2802,'Unit details'!$B$2802:$B$2802,$A1578,'Unit details'!$V$2802:$V$2802,$A1578&amp;" — "&amp;$B1578,'Unit details'!$H$2802:$H$2802,"Future")</x:f>
        <x:v>0</x:v>
      </x:c>
      <x:c r="K1578" s="14" t="n">
        <x:f>COUNTIFS('Unit details'!$B$2802:$B$2802,$A1578,'Unit details'!$V$2802:$V$2802,$A1578&amp;" — "&amp;$B1578,'Unit details'!$H$2802:$H$2802,"Uncertain")</x:f>
        <x:v>1</x:v>
      </x:c>
      <x:c r="L1578" s="15" t="str">
        <x:v>Minimum identified estate inventory from named property evidence; not a census of all industrial estates. No vacancy ratio inferred. Road cluster only; not a separately verified named estate.</x:v>
      </x:c>
      <x:c r="M1578" s="15" t="str">
        <x:v>https://www.zoopla.co.uk/to-rent/commercial/details/67438455/</x:v>
      </x:c>
      <x:c r="N1578" s="15" t="str"/>
    </x:row>
    <x:row r="1579" ht="49" customHeight="1">
      <x:c r="A1579" s="15" t="str">
        <x:v>Basingstoke</x:v>
      </x:c>
      <x:c r="B1579" s="15" t="str">
        <x:v>Hassocks Wood Business Centre</x:v>
      </x:c>
      <x:c r="C1579" s="15" t="str">
        <x:v>Basingstoke</x:v>
      </x:c>
      <x:c r="D1579" s="14" t="n">
        <x:v>117210</x:v>
      </x:c>
      <x:c r="E1579" s="30" t="str">
        <x:v>Town</x:v>
      </x:c>
      <x:c r="F1579" s="30" t="str">
        <x:v>Standalone / other premises</x:v>
      </x:c>
      <x:c r="G1579" s="14" t="n">
        <x:f>COUNTIFS('Unit details'!$B$2803:$B$2803,$A1579,'Unit details'!$V$2803:$V$2803,$A1579&amp;" — "&amp;$B1579,'Unit details'!$H$2803:$H$2803,"Current",'Unit details'!$E$2803:$E$2803,"Town")</x:f>
        <x:v>1</x:v>
      </x:c>
      <x:c r="H1579" s="14" t="n">
        <x:f>COUNTIFS('Unit details'!$B$2803:$B$2803,$A1579,'Unit details'!$V$2803:$V$2803,$A1579&amp;" — "&amp;$B1579,'Unit details'!$H$2803:$H$2803,"Current",'Unit details'!$E$2803:$E$2803,"Nearby")</x:f>
        <x:v>0</x:v>
      </x:c>
      <x:c r="I1579" s="14" t="n">
        <x:f>COUNTIFS('Unit details'!$B$2803:$B$2803,$A1579,'Unit details'!$V$2803:$V$2803,$A1579&amp;" — "&amp;$B1579,'Unit details'!$H$2803:$H$2803,"Current")</x:f>
        <x:v>1</x:v>
      </x:c>
      <x:c r="J1579" s="14" t="n">
        <x:f>SUMIFS('Unit details'!$Y$2803:$Y$2803,'Unit details'!$B$2803:$B$2803,$A1579,'Unit details'!$V$2803:$V$2803,$A1579&amp;" — "&amp;$B1579,'Unit details'!$H$2803:$H$2803,"Future")</x:f>
        <x:v>0</x:v>
      </x:c>
      <x:c r="K1579" s="14" t="n">
        <x:f>COUNTIFS('Unit details'!$B$2803:$B$2803,$A1579,'Unit details'!$V$2803:$V$2803,$A1579&amp;" — "&amp;$B1579,'Unit details'!$H$2803:$H$2803,"Uncertain")</x:f>
        <x:v>0</x:v>
      </x:c>
      <x:c r="L1579" s="15" t="str">
        <x:v>Minimum identified estate inventory from named property evidence; not a census of all industrial estates. No vacancy ratio inferred. Source states 25 total units on estate; this is stock, not available units.</x:v>
      </x:c>
      <x:c r="M1579" s="15" t="str">
        <x:v>https://www.zoopla.co.uk/to-rent/commercial/details/74566479/</x:v>
      </x:c>
      <x:c r="N1579" s="15" t="str"/>
    </x:row>
    <x:row r="1580" ht="42" customHeight="1">
      <x:c r="A1580" s="15" t="str">
        <x:v>Basingstoke</x:v>
      </x:c>
      <x:c r="B1580" s="15" t="str">
        <x:v>Houndmills Industrial Estate</x:v>
      </x:c>
      <x:c r="C1580" s="15" t="str">
        <x:v>Basingstoke</x:v>
      </x:c>
      <x:c r="D1580" s="14" t="n">
        <x:v>117210</x:v>
      </x:c>
      <x:c r="E1580" s="30" t="str">
        <x:v>Town</x:v>
      </x:c>
      <x:c r="F1580" s="30" t="str">
        <x:v>Estate / grouped industrial area</x:v>
      </x:c>
      <x:c r="G1580" s="14" t="n">
        <x:f>COUNTIFS('Unit details'!$B$2804:$B$2808,$A1580,'Unit details'!$V$2804:$V$2808,$A1580&amp;" — "&amp;$B1580,'Unit details'!$H$2804:$H$2808,"Current",'Unit details'!$E$2804:$E$2808,"Town")</x:f>
        <x:v>5</x:v>
      </x:c>
      <x:c r="H1580" s="14" t="n">
        <x:f>COUNTIFS('Unit details'!$B$2804:$B$2808,$A1580,'Unit details'!$V$2804:$V$2808,$A1580&amp;" — "&amp;$B1580,'Unit details'!$H$2804:$H$2808,"Current",'Unit details'!$E$2804:$E$2808,"Nearby")</x:f>
        <x:v>0</x:v>
      </x:c>
      <x:c r="I1580" s="14" t="n">
        <x:f>COUNTIFS('Unit details'!$B$2804:$B$2808,$A1580,'Unit details'!$V$2804:$V$2808,$A1580&amp;" — "&amp;$B1580,'Unit details'!$H$2804:$H$2808,"Current")</x:f>
        <x:v>5</x:v>
      </x:c>
      <x:c r="J1580" s="14" t="n">
        <x:f>SUMIFS('Unit details'!$Y$2804:$Y$2808,'Unit details'!$B$2804:$B$2808,$A1580,'Unit details'!$V$2804:$V$2808,$A1580&amp;" — "&amp;$B1580,'Unit details'!$H$2804:$H$2808,"Future")</x:f>
        <x:v>0</x:v>
      </x:c>
      <x:c r="K1580" s="14" t="n">
        <x:f>COUNTIFS('Unit details'!$B$2804:$B$2808,$A1580,'Unit details'!$V$2804:$V$2808,$A1580&amp;" — "&amp;$B1580,'Unit details'!$H$2804:$H$2808,"Uncertain")</x:f>
        <x:v>0</x:v>
      </x:c>
      <x:c r="L1580" s="15" t="str">
        <x:v>Minimum identified estate inventory from named property evidence; not a census of all industrial estates. No vacancy ratio inferred.</x:v>
      </x:c>
      <x:c r="M1580" s="15" t="str">
        <x:v>https://www.zoopla.co.uk/to-rent/commercial/details/72307297/</x:v>
      </x:c>
      <x:c r="N1580" s="15" t="str"/>
    </x:row>
    <x:row r="1581" ht="42" customHeight="1">
      <x:c r="A1581" s="15" t="str">
        <x:v>Basingstoke</x:v>
      </x:c>
      <x:c r="B1581" s="15" t="str">
        <x:v>Kingsland Business Park</x:v>
      </x:c>
      <x:c r="C1581" s="15" t="str">
        <x:v>Basingstoke</x:v>
      </x:c>
      <x:c r="D1581" s="14" t="n">
        <x:v>117210</x:v>
      </x:c>
      <x:c r="E1581" s="30" t="str">
        <x:v>Town</x:v>
      </x:c>
      <x:c r="F1581" s="30" t="str">
        <x:v>Estate / grouped industrial area</x:v>
      </x:c>
      <x:c r="G1581" s="14" t="n">
        <x:f>COUNTIFS('Unit details'!$B$2809:$B$2809,$A1581,'Unit details'!$V$2809:$V$2809,$A1581&amp;" — "&amp;$B1581,'Unit details'!$H$2809:$H$2809,"Current",'Unit details'!$E$2809:$E$2809,"Town")</x:f>
        <x:v>0</x:v>
      </x:c>
      <x:c r="H1581" s="14" t="n">
        <x:f>COUNTIFS('Unit details'!$B$2809:$B$2809,$A1581,'Unit details'!$V$2809:$V$2809,$A1581&amp;" — "&amp;$B1581,'Unit details'!$H$2809:$H$2809,"Current",'Unit details'!$E$2809:$E$2809,"Nearby")</x:f>
        <x:v>0</x:v>
      </x:c>
      <x:c r="I1581" s="14" t="n">
        <x:f>COUNTIFS('Unit details'!$B$2809:$B$2809,$A1581,'Unit details'!$V$2809:$V$2809,$A1581&amp;" — "&amp;$B1581,'Unit details'!$H$2809:$H$2809,"Current")</x:f>
        <x:v>0</x:v>
      </x:c>
      <x:c r="J1581" s="14" t="n">
        <x:f>SUMIFS('Unit details'!$Y$2809:$Y$2809,'Unit details'!$B$2809:$B$2809,$A1581,'Unit details'!$V$2809:$V$2809,$A1581&amp;" — "&amp;$B1581,'Unit details'!$H$2809:$H$2809,"Future")</x:f>
        <x:v>0</x:v>
      </x:c>
      <x:c r="K1581" s="14" t="n">
        <x:f>COUNTIFS('Unit details'!$B$2809:$B$2809,$A1581,'Unit details'!$V$2809:$V$2809,$A1581&amp;" — "&amp;$B1581,'Unit details'!$H$2809:$H$2809,"Uncertain")</x:f>
        <x:v>1</x:v>
      </x:c>
      <x:c r="L1581" s="15" t="str">
        <x:v>Minimum identified estate inventory from named property evidence; not a census of all industrial estates. No vacancy ratio inferred.</x:v>
      </x:c>
      <x:c r="M1581" s="15" t="str">
        <x:v>https://www.zoopla.co.uk/to-rent/commercial/details/73484403/</x:v>
      </x:c>
      <x:c r="N1581" s="15" t="str"/>
    </x:row>
    <x:row r="1582" ht="42" customHeight="1">
      <x:c r="A1582" s="15" t="str">
        <x:v>Basingstoke</x:v>
      </x:c>
      <x:c r="B1582" s="15" t="str">
        <x:v>Knight Trade Park</x:v>
      </x:c>
      <x:c r="C1582" s="15" t="str">
        <x:v>Basingstoke</x:v>
      </x:c>
      <x:c r="D1582" s="14" t="n">
        <x:v>117210</x:v>
      </x:c>
      <x:c r="E1582" s="30" t="str">
        <x:v>Town</x:v>
      </x:c>
      <x:c r="F1582" s="30" t="str">
        <x:v>Estate / grouped industrial area</x:v>
      </x:c>
      <x:c r="G1582" s="14" t="n">
        <x:f>COUNTIFS('Unit details'!$B$2810:$B$2810,$A1582,'Unit details'!$V$2810:$V$2810,$A1582&amp;" — "&amp;$B1582,'Unit details'!$H$2810:$H$2810,"Current",'Unit details'!$E$2810:$E$2810,"Town")</x:f>
        <x:v>1</x:v>
      </x:c>
      <x:c r="H1582" s="14" t="n">
        <x:f>COUNTIFS('Unit details'!$B$2810:$B$2810,$A1582,'Unit details'!$V$2810:$V$2810,$A1582&amp;" — "&amp;$B1582,'Unit details'!$H$2810:$H$2810,"Current",'Unit details'!$E$2810:$E$2810,"Nearby")</x:f>
        <x:v>0</x:v>
      </x:c>
      <x:c r="I1582" s="14" t="n">
        <x:f>COUNTIFS('Unit details'!$B$2810:$B$2810,$A1582,'Unit details'!$V$2810:$V$2810,$A1582&amp;" — "&amp;$B1582,'Unit details'!$H$2810:$H$2810,"Current")</x:f>
        <x:v>1</x:v>
      </x:c>
      <x:c r="J1582" s="14" t="n">
        <x:f>SUMIFS('Unit details'!$Y$2810:$Y$2810,'Unit details'!$B$2810:$B$2810,$A1582,'Unit details'!$V$2810:$V$2810,$A1582&amp;" — "&amp;$B1582,'Unit details'!$H$2810:$H$2810,"Future")</x:f>
        <x:v>0</x:v>
      </x:c>
      <x:c r="K1582" s="14" t="n">
        <x:f>COUNTIFS('Unit details'!$B$2810:$B$2810,$A1582,'Unit details'!$V$2810:$V$2810,$A1582&amp;" — "&amp;$B1582,'Unit details'!$H$2810:$H$2810,"Uncertain")</x:f>
        <x:v>0</x:v>
      </x:c>
      <x:c r="L1582" s="15" t="str">
        <x:v>Minimum identified estate inventory from named property evidence; not a census of all industrial estates. No vacancy ratio inferred.</x:v>
      </x:c>
      <x:c r="M1582" s="15" t="str">
        <x:v>https://www.zoopla.co.uk/to-rent/commercial/details/73495065/</x:v>
      </x:c>
      <x:c r="N1582" s="15" t="str"/>
    </x:row>
    <x:row r="1583" ht="42" customHeight="1">
      <x:c r="A1583" s="15" t="str">
        <x:v>Basingstoke</x:v>
      </x:c>
      <x:c r="B1583" s="15" t="str">
        <x:v>Lion Court</x:v>
      </x:c>
      <x:c r="C1583" s="15" t="str">
        <x:v>Basingstoke</x:v>
      </x:c>
      <x:c r="D1583" s="14" t="n">
        <x:v>117210</x:v>
      </x:c>
      <x:c r="E1583" s="30" t="str">
        <x:v>Town</x:v>
      </x:c>
      <x:c r="F1583" s="30" t="str">
        <x:v>Estate / grouped industrial area</x:v>
      </x:c>
      <x:c r="G1583" s="14" t="n">
        <x:f>COUNTIFS('Unit details'!$B$2811:$B$2811,$A1583,'Unit details'!$V$2811:$V$2811,$A1583&amp;" — "&amp;$B1583,'Unit details'!$H$2811:$H$2811,"Current",'Unit details'!$E$2811:$E$2811,"Town")</x:f>
        <x:v>1</x:v>
      </x:c>
      <x:c r="H1583" s="14" t="n">
        <x:f>COUNTIFS('Unit details'!$B$2811:$B$2811,$A1583,'Unit details'!$V$2811:$V$2811,$A1583&amp;" — "&amp;$B1583,'Unit details'!$H$2811:$H$2811,"Current",'Unit details'!$E$2811:$E$2811,"Nearby")</x:f>
        <x:v>0</x:v>
      </x:c>
      <x:c r="I1583" s="14" t="n">
        <x:f>COUNTIFS('Unit details'!$B$2811:$B$2811,$A1583,'Unit details'!$V$2811:$V$2811,$A1583&amp;" — "&amp;$B1583,'Unit details'!$H$2811:$H$2811,"Current")</x:f>
        <x:v>1</x:v>
      </x:c>
      <x:c r="J1583" s="14" t="n">
        <x:f>SUMIFS('Unit details'!$Y$2811:$Y$2811,'Unit details'!$B$2811:$B$2811,$A1583,'Unit details'!$V$2811:$V$2811,$A1583&amp;" — "&amp;$B1583,'Unit details'!$H$2811:$H$2811,"Future")</x:f>
        <x:v>0</x:v>
      </x:c>
      <x:c r="K1583" s="14" t="n">
        <x:f>COUNTIFS('Unit details'!$B$2811:$B$2811,$A1583,'Unit details'!$V$2811:$V$2811,$A1583&amp;" — "&amp;$B1583,'Unit details'!$H$2811:$H$2811,"Uncertain")</x:f>
        <x:v>0</x:v>
      </x:c>
      <x:c r="L1583" s="15" t="str">
        <x:v>Minimum identified estate inventory from named property evidence; not a census of all industrial estates. No vacancy ratio inferred.</x:v>
      </x:c>
      <x:c r="M1583" s="15" t="str">
        <x:v>https://www.zoopla.co.uk/to-rent/commercial/details/71313367/</x:v>
      </x:c>
      <x:c r="N1583" s="15" t="str"/>
    </x:row>
    <x:row r="1584" ht="42" customHeight="1">
      <x:c r="A1584" s="15" t="str">
        <x:v>Basingstoke</x:v>
      </x:c>
      <x:c r="B1584" s="15" t="str">
        <x:v>Loddon Centre</x:v>
      </x:c>
      <x:c r="C1584" s="15" t="str">
        <x:v>Basingstoke</x:v>
      </x:c>
      <x:c r="D1584" s="14" t="n">
        <x:v>117210</x:v>
      </x:c>
      <x:c r="E1584" s="30" t="str">
        <x:v>Town</x:v>
      </x:c>
      <x:c r="F1584" s="30" t="str">
        <x:v>Standalone / other premises</x:v>
      </x:c>
      <x:c r="G1584" s="14" t="n">
        <x:f>COUNTIFS('Unit details'!$B$2812:$B$2812,$A1584,'Unit details'!$V$2812:$V$2812,$A1584&amp;" — "&amp;$B1584,'Unit details'!$H$2812:$H$2812,"Current",'Unit details'!$E$2812:$E$2812,"Town")</x:f>
        <x:v>1</x:v>
      </x:c>
      <x:c r="H1584" s="14" t="n">
        <x:f>COUNTIFS('Unit details'!$B$2812:$B$2812,$A1584,'Unit details'!$V$2812:$V$2812,$A1584&amp;" — "&amp;$B1584,'Unit details'!$H$2812:$H$2812,"Current",'Unit details'!$E$2812:$E$2812,"Nearby")</x:f>
        <x:v>0</x:v>
      </x:c>
      <x:c r="I1584" s="14" t="n">
        <x:f>COUNTIFS('Unit details'!$B$2812:$B$2812,$A1584,'Unit details'!$V$2812:$V$2812,$A1584&amp;" — "&amp;$B1584,'Unit details'!$H$2812:$H$2812,"Current")</x:f>
        <x:v>1</x:v>
      </x:c>
      <x:c r="J1584" s="14" t="n">
        <x:f>SUMIFS('Unit details'!$Y$2812:$Y$2812,'Unit details'!$B$2812:$B$2812,$A1584,'Unit details'!$V$2812:$V$2812,$A1584&amp;" — "&amp;$B1584,'Unit details'!$H$2812:$H$2812,"Future")</x:f>
        <x:v>0</x:v>
      </x:c>
      <x:c r="K1584" s="14" t="n">
        <x:f>COUNTIFS('Unit details'!$B$2812:$B$2812,$A1584,'Unit details'!$V$2812:$V$2812,$A1584&amp;" — "&amp;$B1584,'Unit details'!$H$2812:$H$2812,"Uncertain")</x:f>
        <x:v>0</x:v>
      </x:c>
      <x:c r="L1584" s="15" t="str">
        <x:v>Minimum identified estate inventory from named property evidence; not a census of all industrial estates. No vacancy ratio inferred.</x:v>
      </x:c>
      <x:c r="M1584" s="15" t="str">
        <x:v>https://www.zoopla.co.uk/to-rent/commercial/details/73578005/</x:v>
      </x:c>
      <x:c r="N1584" s="15" t="str"/>
    </x:row>
    <x:row r="1585" ht="42" customHeight="1">
      <x:c r="A1585" s="15" t="str">
        <x:v>Basingstoke</x:v>
      </x:c>
      <x:c r="B1585" s="15" t="str">
        <x:v>Moniton Trading Estate</x:v>
      </x:c>
      <x:c r="C1585" s="15" t="str">
        <x:v>Basingstoke</x:v>
      </x:c>
      <x:c r="D1585" s="14" t="n">
        <x:v>117210</x:v>
      </x:c>
      <x:c r="E1585" s="30" t="str">
        <x:v>Town</x:v>
      </x:c>
      <x:c r="F1585" s="30" t="str">
        <x:v>Estate / grouped industrial area</x:v>
      </x:c>
      <x:c r="G1585" s="14" t="n">
        <x:f>COUNTIFS('Unit details'!$B$2813:$B$2813,$A1585,'Unit details'!$V$2813:$V$2813,$A1585&amp;" — "&amp;$B1585,'Unit details'!$H$2813:$H$2813,"Current",'Unit details'!$E$2813:$E$2813,"Town")</x:f>
        <x:v>1</x:v>
      </x:c>
      <x:c r="H1585" s="14" t="n">
        <x:f>COUNTIFS('Unit details'!$B$2813:$B$2813,$A1585,'Unit details'!$V$2813:$V$2813,$A1585&amp;" — "&amp;$B1585,'Unit details'!$H$2813:$H$2813,"Current",'Unit details'!$E$2813:$E$2813,"Nearby")</x:f>
        <x:v>0</x:v>
      </x:c>
      <x:c r="I1585" s="14" t="n">
        <x:f>COUNTIFS('Unit details'!$B$2813:$B$2813,$A1585,'Unit details'!$V$2813:$V$2813,$A1585&amp;" — "&amp;$B1585,'Unit details'!$H$2813:$H$2813,"Current")</x:f>
        <x:v>1</x:v>
      </x:c>
      <x:c r="J1585" s="14" t="n">
        <x:f>SUMIFS('Unit details'!$Y$2813:$Y$2813,'Unit details'!$B$2813:$B$2813,$A1585,'Unit details'!$V$2813:$V$2813,$A1585&amp;" — "&amp;$B1585,'Unit details'!$H$2813:$H$2813,"Future")</x:f>
        <x:v>0</x:v>
      </x:c>
      <x:c r="K1585" s="14" t="n">
        <x:f>COUNTIFS('Unit details'!$B$2813:$B$2813,$A1585,'Unit details'!$V$2813:$V$2813,$A1585&amp;" — "&amp;$B1585,'Unit details'!$H$2813:$H$2813,"Uncertain")</x:f>
        <x:v>0</x:v>
      </x:c>
      <x:c r="L1585" s="15" t="str">
        <x:v>Minimum identified estate inventory from named property evidence; not a census of all industrial estates. No vacancy ratio inferred.</x:v>
      </x:c>
      <x:c r="M1585" s="15" t="str">
        <x:v>https://www.zoopla.co.uk/to-rent/commercial/details/71080110/</x:v>
      </x:c>
      <x:c r="N1585" s="15" t="str"/>
    </x:row>
    <x:row r="1586" ht="42" customHeight="1">
      <x:c r="A1586" s="15" t="str">
        <x:v>Basingstoke</x:v>
      </x:c>
      <x:c r="B1586" s="15" t="str">
        <x:v>Radius Park</x:v>
      </x:c>
      <x:c r="C1586" s="15" t="str">
        <x:v>Basingstoke</x:v>
      </x:c>
      <x:c r="D1586" s="14" t="n">
        <x:v>117210</x:v>
      </x:c>
      <x:c r="E1586" s="30" t="str">
        <x:v>Town</x:v>
      </x:c>
      <x:c r="F1586" s="30" t="str">
        <x:v>Estate / grouped industrial area</x:v>
      </x:c>
      <x:c r="G1586" s="14" t="n">
        <x:f>COUNTIFS('Unit details'!$B$2814:$B$2814,$A1586,'Unit details'!$V$2814:$V$2814,$A1586&amp;" — "&amp;$B1586,'Unit details'!$H$2814:$H$2814,"Current",'Unit details'!$E$2814:$E$2814,"Town")</x:f>
        <x:v>0</x:v>
      </x:c>
      <x:c r="H1586" s="14" t="n">
        <x:f>COUNTIFS('Unit details'!$B$2814:$B$2814,$A1586,'Unit details'!$V$2814:$V$2814,$A1586&amp;" — "&amp;$B1586,'Unit details'!$H$2814:$H$2814,"Current",'Unit details'!$E$2814:$E$2814,"Nearby")</x:f>
        <x:v>0</x:v>
      </x:c>
      <x:c r="I1586" s="14" t="n">
        <x:f>COUNTIFS('Unit details'!$B$2814:$B$2814,$A1586,'Unit details'!$V$2814:$V$2814,$A1586&amp;" — "&amp;$B1586,'Unit details'!$H$2814:$H$2814,"Current")</x:f>
        <x:v>0</x:v>
      </x:c>
      <x:c r="J1586" s="14" t="n">
        <x:f>SUMIFS('Unit details'!$Y$2814:$Y$2814,'Unit details'!$B$2814:$B$2814,$A1586,'Unit details'!$V$2814:$V$2814,$A1586&amp;" — "&amp;$B1586,'Unit details'!$H$2814:$H$2814,"Future")</x:f>
        <x:v>0</x:v>
      </x:c>
      <x:c r="K1586" s="14" t="n">
        <x:f>COUNTIFS('Unit details'!$B$2814:$B$2814,$A1586,'Unit details'!$V$2814:$V$2814,$A1586&amp;" — "&amp;$B1586,'Unit details'!$H$2814:$H$2814,"Uncertain")</x:f>
        <x:v>1</x:v>
      </x:c>
      <x:c r="L1586" s="15" t="str">
        <x:v>Minimum identified estate inventory from named property evidence; not a census of all industrial estates. No vacancy ratio inferred.</x:v>
      </x:c>
      <x:c r="M1586" s="15" t="str">
        <x:v>https://www.curchodandco.com/property/235650-radius-park-basingstoke/</x:v>
      </x:c>
      <x:c r="N1586" s="15" t="str"/>
    </x:row>
    <x:row r="1587" ht="42" customHeight="1">
      <x:c r="A1587" s="15" t="str">
        <x:v>Basingstoke</x:v>
      </x:c>
      <x:c r="B1587" s="15" t="str">
        <x:v>Ringway Industrial Estate</x:v>
      </x:c>
      <x:c r="C1587" s="15" t="str">
        <x:v>Basingstoke</x:v>
      </x:c>
      <x:c r="D1587" s="14" t="n">
        <x:v>117210</x:v>
      </x:c>
      <x:c r="E1587" s="30" t="str">
        <x:v>Town</x:v>
      </x:c>
      <x:c r="F1587" s="30" t="str">
        <x:v>Estate / grouped industrial area</x:v>
      </x:c>
      <x:c r="G1587" s="14" t="n">
        <x:f>COUNTIFS('Unit details'!$B$2815:$B$2816,$A1587,'Unit details'!$V$2815:$V$2816,$A1587&amp;" — "&amp;$B1587,'Unit details'!$H$2815:$H$2816,"Current",'Unit details'!$E$2815:$E$2816,"Town")</x:f>
        <x:v>2</x:v>
      </x:c>
      <x:c r="H1587" s="14" t="n">
        <x:f>COUNTIFS('Unit details'!$B$2815:$B$2816,$A1587,'Unit details'!$V$2815:$V$2816,$A1587&amp;" — "&amp;$B1587,'Unit details'!$H$2815:$H$2816,"Current",'Unit details'!$E$2815:$E$2816,"Nearby")</x:f>
        <x:v>0</x:v>
      </x:c>
      <x:c r="I1587" s="14" t="n">
        <x:f>COUNTIFS('Unit details'!$B$2815:$B$2816,$A1587,'Unit details'!$V$2815:$V$2816,$A1587&amp;" — "&amp;$B1587,'Unit details'!$H$2815:$H$2816,"Current")</x:f>
        <x:v>2</x:v>
      </x:c>
      <x:c r="J1587" s="14" t="n">
        <x:f>SUMIFS('Unit details'!$Y$2815:$Y$2816,'Unit details'!$B$2815:$B$2816,$A1587,'Unit details'!$V$2815:$V$2816,$A1587&amp;" — "&amp;$B1587,'Unit details'!$H$2815:$H$2816,"Future")</x:f>
        <x:v>0</x:v>
      </x:c>
      <x:c r="K1587" s="14" t="n">
        <x:f>COUNTIFS('Unit details'!$B$2815:$B$2816,$A1587,'Unit details'!$V$2815:$V$2816,$A1587&amp;" — "&amp;$B1587,'Unit details'!$H$2815:$H$2816,"Uncertain")</x:f>
        <x:v>0</x:v>
      </x:c>
      <x:c r="L1587" s="15" t="str">
        <x:v>Minimum identified estate inventory from named property evidence; not a census of all industrial estates. No vacancy ratio inferred.</x:v>
      </x:c>
      <x:c r="M1587" s="15" t="str">
        <x:v>https://www.zoopla.co.uk/to-rent/commercial/details/71051733/</x:v>
      </x:c>
      <x:c r="N1587" s="15" t="str"/>
    </x:row>
    <x:row r="1588" ht="42" customHeight="1">
      <x:c r="A1588" s="15" t="str">
        <x:v>Basingstoke</x:v>
      </x:c>
      <x:c r="B1588" s="15" t="str">
        <x:v>Rutherford Road estate</x:v>
      </x:c>
      <x:c r="C1588" s="15" t="str">
        <x:v>Basingstoke</x:v>
      </x:c>
      <x:c r="D1588" s="14" t="n">
        <x:v>117210</x:v>
      </x:c>
      <x:c r="E1588" s="30" t="str">
        <x:v>Town</x:v>
      </x:c>
      <x:c r="F1588" s="30" t="str">
        <x:v>Standalone / other premises</x:v>
      </x:c>
      <x:c r="G1588" s="14" t="n">
        <x:f>COUNTIFS('Unit details'!$B$2817:$B$2818,$A1588,'Unit details'!$V$2817:$V$2818,$A1588&amp;" — "&amp;$B1588,'Unit details'!$H$2817:$H$2818,"Current",'Unit details'!$E$2817:$E$2818,"Town")</x:f>
        <x:v>2</x:v>
      </x:c>
      <x:c r="H1588" s="14" t="n">
        <x:f>COUNTIFS('Unit details'!$B$2817:$B$2818,$A1588,'Unit details'!$V$2817:$V$2818,$A1588&amp;" — "&amp;$B1588,'Unit details'!$H$2817:$H$2818,"Current",'Unit details'!$E$2817:$E$2818,"Nearby")</x:f>
        <x:v>0</x:v>
      </x:c>
      <x:c r="I1588" s="14" t="n">
        <x:f>COUNTIFS('Unit details'!$B$2817:$B$2818,$A1588,'Unit details'!$V$2817:$V$2818,$A1588&amp;" — "&amp;$B1588,'Unit details'!$H$2817:$H$2818,"Current")</x:f>
        <x:v>2</x:v>
      </x:c>
      <x:c r="J1588" s="14" t="n">
        <x:f>SUMIFS('Unit details'!$Y$2817:$Y$2818,'Unit details'!$B$2817:$B$2818,$A1588,'Unit details'!$V$2817:$V$2818,$A1588&amp;" — "&amp;$B1588,'Unit details'!$H$2817:$H$2818,"Future")</x:f>
        <x:v>0</x:v>
      </x:c>
      <x:c r="K1588" s="14" t="n">
        <x:f>COUNTIFS('Unit details'!$B$2817:$B$2818,$A1588,'Unit details'!$V$2817:$V$2818,$A1588&amp;" — "&amp;$B1588,'Unit details'!$H$2817:$H$2818,"Uncertain")</x:f>
        <x:v>0</x:v>
      </x:c>
      <x:c r="L1588" s="15" t="str">
        <x:v>Minimum identified estate inventory from named property evidence; not a census of all industrial estates. No vacancy ratio inferred. Road cluster only; not a separately verified named estate.</x:v>
      </x:c>
      <x:c r="M1588" s="15" t="str">
        <x:v>https://www.zoopla.co.uk/to-rent/commercial/details/72230255/</x:v>
      </x:c>
      <x:c r="N1588" s="15" t="str"/>
    </x:row>
    <x:row r="1589" ht="42" customHeight="1">
      <x:c r="A1589" s="15" t="str">
        <x:v>Basingstoke</x:v>
      </x:c>
      <x:c r="B1589" s="15" t="str">
        <x:v>Spectrum Court</x:v>
      </x:c>
      <x:c r="C1589" s="15" t="str">
        <x:v>Basingstoke</x:v>
      </x:c>
      <x:c r="D1589" s="14" t="n">
        <x:v>117210</x:v>
      </x:c>
      <x:c r="E1589" s="30" t="str">
        <x:v>Town</x:v>
      </x:c>
      <x:c r="F1589" s="30" t="str">
        <x:v>Standalone / other premises</x:v>
      </x:c>
      <x:c r="G1589" s="14" t="n">
        <x:f>COUNTIFS('Unit details'!$B$2819:$B$2821,$A1589,'Unit details'!$V$2819:$V$2821,$A1589&amp;" — "&amp;$B1589,'Unit details'!$H$2819:$H$2821,"Current",'Unit details'!$E$2819:$E$2821,"Town")</x:f>
        <x:v>0</x:v>
      </x:c>
      <x:c r="H1589" s="14" t="n">
        <x:f>COUNTIFS('Unit details'!$B$2819:$B$2821,$A1589,'Unit details'!$V$2819:$V$2821,$A1589&amp;" — "&amp;$B1589,'Unit details'!$H$2819:$H$2821,"Current",'Unit details'!$E$2819:$E$2821,"Nearby")</x:f>
        <x:v>0</x:v>
      </x:c>
      <x:c r="I1589" s="14" t="n">
        <x:f>COUNTIFS('Unit details'!$B$2819:$B$2821,$A1589,'Unit details'!$V$2819:$V$2821,$A1589&amp;" — "&amp;$B1589,'Unit details'!$H$2819:$H$2821,"Current")</x:f>
        <x:v>0</x:v>
      </x:c>
      <x:c r="J1589" s="14" t="n">
        <x:f>SUMIFS('Unit details'!$Y$2819:$Y$2821,'Unit details'!$B$2819:$B$2821,$A1589,'Unit details'!$V$2819:$V$2821,$A1589&amp;" — "&amp;$B1589,'Unit details'!$H$2819:$H$2821,"Future")</x:f>
        <x:v>0</x:v>
      </x:c>
      <x:c r="K1589" s="14" t="n">
        <x:f>COUNTIFS('Unit details'!$B$2819:$B$2821,$A1589,'Unit details'!$V$2819:$V$2821,$A1589&amp;" — "&amp;$B1589,'Unit details'!$H$2819:$H$2821,"Uncertain")</x:f>
        <x:v>3</x:v>
      </x:c>
      <x:c r="L1589" s="15" t="str">
        <x:v>Minimum identified estate inventory from named property evidence; not a census of all industrial estates. No vacancy ratio inferred.</x:v>
      </x:c>
      <x:c r="M1589" s="15" t="str">
        <x:v>https://www.zoopla.co.uk/to-rent/commercial/details/71154189/</x:v>
      </x:c>
      <x:c r="N1589" s="15" t="str"/>
    </x:row>
    <x:row r="1590" ht="42" customHeight="1">
      <x:c r="A1590" s="15" t="str">
        <x:v>Basingstoke</x:v>
      </x:c>
      <x:c r="B1590" s="15" t="str">
        <x:v>Tempus Business Centre</x:v>
      </x:c>
      <x:c r="C1590" s="15" t="str">
        <x:v>Basingstoke</x:v>
      </x:c>
      <x:c r="D1590" s="14" t="n">
        <x:v>117210</x:v>
      </x:c>
      <x:c r="E1590" s="30" t="str">
        <x:v>Town</x:v>
      </x:c>
      <x:c r="F1590" s="30" t="str">
        <x:v>Standalone / other premises</x:v>
      </x:c>
      <x:c r="G1590" s="14" t="n">
        <x:f>COUNTIFS('Unit details'!$B$2822:$B$2822,$A1590,'Unit details'!$V$2822:$V$2822,$A1590&amp;" — "&amp;$B1590,'Unit details'!$H$2822:$H$2822,"Current",'Unit details'!$E$2822:$E$2822,"Town")</x:f>
        <x:v>1</x:v>
      </x:c>
      <x:c r="H1590" s="14" t="n">
        <x:f>COUNTIFS('Unit details'!$B$2822:$B$2822,$A1590,'Unit details'!$V$2822:$V$2822,$A1590&amp;" — "&amp;$B1590,'Unit details'!$H$2822:$H$2822,"Current",'Unit details'!$E$2822:$E$2822,"Nearby")</x:f>
        <x:v>0</x:v>
      </x:c>
      <x:c r="I1590" s="14" t="n">
        <x:f>COUNTIFS('Unit details'!$B$2822:$B$2822,$A1590,'Unit details'!$V$2822:$V$2822,$A1590&amp;" — "&amp;$B1590,'Unit details'!$H$2822:$H$2822,"Current")</x:f>
        <x:v>1</x:v>
      </x:c>
      <x:c r="J1590" s="14" t="n">
        <x:f>SUMIFS('Unit details'!$Y$2822:$Y$2822,'Unit details'!$B$2822:$B$2822,$A1590,'Unit details'!$V$2822:$V$2822,$A1590&amp;" — "&amp;$B1590,'Unit details'!$H$2822:$H$2822,"Future")</x:f>
        <x:v>0</x:v>
      </x:c>
      <x:c r="K1590" s="14" t="n">
        <x:f>COUNTIFS('Unit details'!$B$2822:$B$2822,$A1590,'Unit details'!$V$2822:$V$2822,$A1590&amp;" — "&amp;$B1590,'Unit details'!$H$2822:$H$2822,"Uncertain")</x:f>
        <x:v>0</x:v>
      </x:c>
      <x:c r="L1590" s="15" t="str">
        <x:v>Minimum identified estate inventory from named property evidence; not a census of all industrial estates. No vacancy ratio inferred.</x:v>
      </x:c>
      <x:c r="M1590" s="15" t="str">
        <x:v>https://www.zoopla.co.uk/to-rent/commercial/details/73009105/</x:v>
      </x:c>
      <x:c r="N1590" s="15" t="str"/>
    </x:row>
    <x:row r="1591" ht="42" customHeight="1">
      <x:c r="A1591" s="15" t="str">
        <x:v>Basingstoke</x:v>
      </x:c>
      <x:c r="B1591" s="15" t="str">
        <x:v>The IO Centre</x:v>
      </x:c>
      <x:c r="C1591" s="15" t="str">
        <x:v>Basingstoke</x:v>
      </x:c>
      <x:c r="D1591" s="14" t="n">
        <x:v>117210</x:v>
      </x:c>
      <x:c r="E1591" s="30" t="str">
        <x:v>Town</x:v>
      </x:c>
      <x:c r="F1591" s="30" t="str">
        <x:v>Standalone / other premises</x:v>
      </x:c>
      <x:c r="G1591" s="14" t="n">
        <x:f>COUNTIFS('Unit details'!$B$2823:$B$2825,$A1591,'Unit details'!$V$2823:$V$2825,$A1591&amp;" — "&amp;$B1591,'Unit details'!$H$2823:$H$2825,"Current",'Unit details'!$E$2823:$E$2825,"Town")</x:f>
        <x:v>3</x:v>
      </x:c>
      <x:c r="H1591" s="14" t="n">
        <x:f>COUNTIFS('Unit details'!$B$2823:$B$2825,$A1591,'Unit details'!$V$2823:$V$2825,$A1591&amp;" — "&amp;$B1591,'Unit details'!$H$2823:$H$2825,"Current",'Unit details'!$E$2823:$E$2825,"Nearby")</x:f>
        <x:v>0</x:v>
      </x:c>
      <x:c r="I1591" s="14" t="n">
        <x:f>COUNTIFS('Unit details'!$B$2823:$B$2825,$A1591,'Unit details'!$V$2823:$V$2825,$A1591&amp;" — "&amp;$B1591,'Unit details'!$H$2823:$H$2825,"Current")</x:f>
        <x:v>3</x:v>
      </x:c>
      <x:c r="J1591" s="14" t="n">
        <x:f>SUMIFS('Unit details'!$Y$2823:$Y$2825,'Unit details'!$B$2823:$B$2825,$A1591,'Unit details'!$V$2823:$V$2825,$A1591&amp;" — "&amp;$B1591,'Unit details'!$H$2823:$H$2825,"Future")</x:f>
        <x:v>0</x:v>
      </x:c>
      <x:c r="K1591" s="14" t="n">
        <x:f>COUNTIFS('Unit details'!$B$2823:$B$2825,$A1591,'Unit details'!$V$2823:$V$2825,$A1591&amp;" — "&amp;$B1591,'Unit details'!$H$2823:$H$2825,"Uncertain")</x:f>
        <x:v>0</x:v>
      </x:c>
      <x:c r="L1591" s="15" t="str">
        <x:v>Minimum identified estate inventory from named property evidence; not a census of all industrial estates. No vacancy ratio inferred.</x:v>
      </x:c>
      <x:c r="M1591" s="15" t="str">
        <x:v>https://www.zoopla.co.uk/to-rent/commercial/details/72180109/</x:v>
      </x:c>
      <x:c r="N1591" s="15" t="str"/>
    </x:row>
    <x:row r="1592" ht="42" customHeight="1">
      <x:c r="A1592" s="15" t="str">
        <x:v>Basingstoke</x:v>
      </x:c>
      <x:c r="B1592" s="15" t="str">
        <x:v>Vickers Business Centre</x:v>
      </x:c>
      <x:c r="C1592" s="15" t="str">
        <x:v>Basingstoke</x:v>
      </x:c>
      <x:c r="D1592" s="14" t="n">
        <x:v>117210</x:v>
      </x:c>
      <x:c r="E1592" s="30" t="str">
        <x:v>Town</x:v>
      </x:c>
      <x:c r="F1592" s="30" t="str">
        <x:v>Estate / grouped industrial area</x:v>
      </x:c>
      <x:c r="G1592" s="14" t="n">
        <x:f>COUNTIFS('Unit details'!$B$2826:$B$2826,$A1592,'Unit details'!$V$2826:$V$2826,$A1592&amp;" — "&amp;$B1592,'Unit details'!$H$2826:$H$2826,"Current",'Unit details'!$E$2826:$E$2826,"Town")</x:f>
        <x:v>1</x:v>
      </x:c>
      <x:c r="H1592" s="14" t="n">
        <x:f>COUNTIFS('Unit details'!$B$2826:$B$2826,$A1592,'Unit details'!$V$2826:$V$2826,$A1592&amp;" — "&amp;$B1592,'Unit details'!$H$2826:$H$2826,"Current",'Unit details'!$E$2826:$E$2826,"Nearby")</x:f>
        <x:v>0</x:v>
      </x:c>
      <x:c r="I1592" s="14" t="n">
        <x:f>COUNTIFS('Unit details'!$B$2826:$B$2826,$A1592,'Unit details'!$V$2826:$V$2826,$A1592&amp;" — "&amp;$B1592,'Unit details'!$H$2826:$H$2826,"Current")</x:f>
        <x:v>1</x:v>
      </x:c>
      <x:c r="J1592" s="14" t="n">
        <x:f>SUMIFS('Unit details'!$Y$2826:$Y$2826,'Unit details'!$B$2826:$B$2826,$A1592,'Unit details'!$V$2826:$V$2826,$A1592&amp;" — "&amp;$B1592,'Unit details'!$H$2826:$H$2826,"Future")</x:f>
        <x:v>0</x:v>
      </x:c>
      <x:c r="K1592" s="14" t="n">
        <x:f>COUNTIFS('Unit details'!$B$2826:$B$2826,$A1592,'Unit details'!$V$2826:$V$2826,$A1592&amp;" — "&amp;$B1592,'Unit details'!$H$2826:$H$2826,"Uncertain")</x:f>
        <x:v>0</x:v>
      </x:c>
      <x:c r="L1592" s="15" t="str">
        <x:v>Minimum identified estate inventory from named property evidence; not a census of all industrial estates. No vacancy ratio inferred.</x:v>
      </x:c>
      <x:c r="M1592" s="15" t="str">
        <x:v>https://www.zoopla.co.uk/to-rent/commercial/details/74418886/</x:v>
      </x:c>
      <x:c r="N1592" s="15" t="str"/>
    </x:row>
    <x:row r="1593" ht="42" customHeight="1">
      <x:c r="A1593" s="15" t="str">
        <x:v>Basingstoke</x:v>
      </x:c>
      <x:c r="B1593" s="15" t="str">
        <x:v>Vision 14</x:v>
      </x:c>
      <x:c r="C1593" s="15" t="str">
        <x:v>Basingstoke</x:v>
      </x:c>
      <x:c r="D1593" s="14" t="n">
        <x:v>117210</x:v>
      </x:c>
      <x:c r="E1593" s="30" t="str">
        <x:v>Town</x:v>
      </x:c>
      <x:c r="F1593" s="30" t="str">
        <x:v>Estate / grouped industrial area</x:v>
      </x:c>
      <x:c r="G1593" s="14" t="n">
        <x:f>COUNTIFS('Unit details'!$B$2827:$B$2827,$A1593,'Unit details'!$V$2827:$V$2827,$A1593&amp;" — "&amp;$B1593,'Unit details'!$H$2827:$H$2827,"Current",'Unit details'!$E$2827:$E$2827,"Town")</x:f>
        <x:v>0</x:v>
      </x:c>
      <x:c r="H1593" s="14" t="n">
        <x:f>COUNTIFS('Unit details'!$B$2827:$B$2827,$A1593,'Unit details'!$V$2827:$V$2827,$A1593&amp;" — "&amp;$B1593,'Unit details'!$H$2827:$H$2827,"Current",'Unit details'!$E$2827:$E$2827,"Nearby")</x:f>
        <x:v>0</x:v>
      </x:c>
      <x:c r="I1593" s="14" t="n">
        <x:f>COUNTIFS('Unit details'!$B$2827:$B$2827,$A1593,'Unit details'!$V$2827:$V$2827,$A1593&amp;" — "&amp;$B1593,'Unit details'!$H$2827:$H$2827,"Current")</x:f>
        <x:v>0</x:v>
      </x:c>
      <x:c r="J1593" s="14" t="n">
        <x:f>SUMIFS('Unit details'!$Y$2827:$Y$2827,'Unit details'!$B$2827:$B$2827,$A1593,'Unit details'!$V$2827:$V$2827,$A1593&amp;" — "&amp;$B1593,'Unit details'!$H$2827:$H$2827,"Future")</x:f>
        <x:v>1</x:v>
      </x:c>
      <x:c r="K1593" s="14" t="n">
        <x:f>COUNTIFS('Unit details'!$B$2827:$B$2827,$A1593,'Unit details'!$V$2827:$V$2827,$A1593&amp;" — "&amp;$B1593,'Unit details'!$H$2827:$H$2827,"Uncertain")</x:f>
        <x:v>0</x:v>
      </x:c>
      <x:c r="L1593" s="15" t="str">
        <x:v>Minimum identified estate inventory from named property evidence; not a census of all industrial estates. No vacancy ratio inferred.</x:v>
      </x:c>
      <x:c r="M1593" s="15" t="str">
        <x:v>https://www.zoopla.co.uk/to-rent/commercial/details/73411259/</x:v>
      </x:c>
      <x:c r="N1593" s="15" t="str"/>
    </x:row>
    <x:row r="1594" ht="42" customHeight="1">
      <x:c r="A1594" s="15" t="str">
        <x:v>Andover</x:v>
      </x:c>
      <x:c r="B1594" s="15" t="str">
        <x:v>East Portway Industrial Estate</x:v>
      </x:c>
      <x:c r="C1594" s="15" t="str">
        <x:v>Andover</x:v>
      </x:c>
      <x:c r="D1594" s="14" t="n">
        <x:v>48480</x:v>
      </x:c>
      <x:c r="E1594" s="30" t="str">
        <x:v>Town</x:v>
      </x:c>
      <x:c r="F1594" s="30" t="str">
        <x:v>Estate / grouped industrial area</x:v>
      </x:c>
      <x:c r="G1594" s="14" t="n">
        <x:f>COUNTIFS('Unit details'!$B$2828:$B$2828,$A1594,'Unit details'!$V$2828:$V$2828,$A1594&amp;" — "&amp;$B1594,'Unit details'!$H$2828:$H$2828,"Current",'Unit details'!$E$2828:$E$2828,"Town")</x:f>
        <x:v>1</x:v>
      </x:c>
      <x:c r="H1594" s="14" t="n">
        <x:f>COUNTIFS('Unit details'!$B$2828:$B$2828,$A1594,'Unit details'!$V$2828:$V$2828,$A1594&amp;" — "&amp;$B1594,'Unit details'!$H$2828:$H$2828,"Current",'Unit details'!$E$2828:$E$2828,"Nearby")</x:f>
        <x:v>0</x:v>
      </x:c>
      <x:c r="I1594" s="14" t="n">
        <x:f>COUNTIFS('Unit details'!$B$2828:$B$2828,$A1594,'Unit details'!$V$2828:$V$2828,$A1594&amp;" — "&amp;$B1594,'Unit details'!$H$2828:$H$2828,"Current")</x:f>
        <x:v>1</x:v>
      </x:c>
      <x:c r="J1594" s="14" t="n">
        <x:f>SUMIFS('Unit details'!$Y$2828:$Y$2828,'Unit details'!$B$2828:$B$2828,$A1594,'Unit details'!$V$2828:$V$2828,$A1594&amp;" — "&amp;$B1594,'Unit details'!$H$2828:$H$2828,"Future")</x:f>
        <x:v>0</x:v>
      </x:c>
      <x:c r="K1594" s="14" t="n">
        <x:f>COUNTIFS('Unit details'!$B$2828:$B$2828,$A1594,'Unit details'!$V$2828:$V$2828,$A1594&amp;" — "&amp;$B1594,'Unit details'!$H$2828:$H$2828,"Uncertain")</x:f>
        <x:v>0</x:v>
      </x:c>
      <x:c r="L1594" s="15" t="str">
        <x:v>Minimum identified estate inventory from named property evidence; not a census of all industrial estates. No vacancy ratio inferred.</x:v>
      </x:c>
      <x:c r="M1594" s="15" t="str">
        <x:v>https://www.zoopla.co.uk/to-rent/commercial/details/64501656/</x:v>
      </x:c>
      <x:c r="N1594" s="15" t="str"/>
    </x:row>
    <x:row r="1595" ht="49" customHeight="1">
      <x:c r="A1595" s="15" t="str">
        <x:v>Andover</x:v>
      </x:c>
      <x:c r="B1595" s="15" t="str">
        <x:v>Focus 303 Business Centre</x:v>
      </x:c>
      <x:c r="C1595" s="15" t="str">
        <x:v>Andover</x:v>
      </x:c>
      <x:c r="D1595" s="14" t="n">
        <x:v>48480</x:v>
      </x:c>
      <x:c r="E1595" s="30" t="str">
        <x:v>Town</x:v>
      </x:c>
      <x:c r="F1595" s="30" t="str">
        <x:v>Standalone / other premises</x:v>
      </x:c>
      <x:c r="G1595" s="14" t="n">
        <x:f>COUNTIFS('Unit details'!$B$2829:$B$2829,$A1595,'Unit details'!$V$2829:$V$2829,$A1595&amp;" — "&amp;$B1595,'Unit details'!$H$2829:$H$2829,"Current",'Unit details'!$E$2829:$E$2829,"Town")</x:f>
        <x:v>1</x:v>
      </x:c>
      <x:c r="H1595" s="14" t="n">
        <x:f>COUNTIFS('Unit details'!$B$2829:$B$2829,$A1595,'Unit details'!$V$2829:$V$2829,$A1595&amp;" — "&amp;$B1595,'Unit details'!$H$2829:$H$2829,"Current",'Unit details'!$E$2829:$E$2829,"Nearby")</x:f>
        <x:v>0</x:v>
      </x:c>
      <x:c r="I1595" s="14" t="n">
        <x:f>COUNTIFS('Unit details'!$B$2829:$B$2829,$A1595,'Unit details'!$V$2829:$V$2829,$A1595&amp;" — "&amp;$B1595,'Unit details'!$H$2829:$H$2829,"Current")</x:f>
        <x:v>1</x:v>
      </x:c>
      <x:c r="J1595" s="14" t="n">
        <x:f>SUMIFS('Unit details'!$Y$2829:$Y$2829,'Unit details'!$B$2829:$B$2829,$A1595,'Unit details'!$V$2829:$V$2829,$A1595&amp;" — "&amp;$B1595,'Unit details'!$H$2829:$H$2829,"Future")</x:f>
        <x:v>0</x:v>
      </x:c>
      <x:c r="K1595" s="14" t="n">
        <x:f>COUNTIFS('Unit details'!$B$2829:$B$2829,$A1595,'Unit details'!$V$2829:$V$2829,$A1595&amp;" — "&amp;$B1595,'Unit details'!$H$2829:$H$2829,"Uncertain")</x:f>
        <x:v>0</x:v>
      </x:c>
      <x:c r="L1595" s="15" t="str">
        <x:v>Minimum identified estate inventory from named property evidence; not a census of all industrial estates. No vacancy ratio inferred. Source states 25 total units on estate; this is stock, not available units.</x:v>
      </x:c>
      <x:c r="M1595" s="15" t="str">
        <x:v>https://www.curchodandco.com/property/372510-unit-8-focus-303-business-centre-andover/</x:v>
      </x:c>
      <x:c r="N1595" s="15" t="str"/>
    </x:row>
    <x:row r="1596" ht="42" customHeight="1">
      <x:c r="A1596" s="15" t="str">
        <x:v>Andover</x:v>
      </x:c>
      <x:c r="B1596" s="15" t="str">
        <x:v>Meridian Centre</x:v>
      </x:c>
      <x:c r="C1596" s="15" t="str">
        <x:v>Andover</x:v>
      </x:c>
      <x:c r="D1596" s="14" t="n">
        <x:v>48480</x:v>
      </x:c>
      <x:c r="E1596" s="30" t="str">
        <x:v>Town</x:v>
      </x:c>
      <x:c r="F1596" s="30" t="str">
        <x:v>Standalone / other premises</x:v>
      </x:c>
      <x:c r="G1596" s="14" t="n">
        <x:f>COUNTIFS('Unit details'!$B$2830:$B$2830,$A1596,'Unit details'!$V$2830:$V$2830,$A1596&amp;" — "&amp;$B1596,'Unit details'!$H$2830:$H$2830,"Current",'Unit details'!$E$2830:$E$2830,"Town")</x:f>
        <x:v>1</x:v>
      </x:c>
      <x:c r="H1596" s="14" t="n">
        <x:f>COUNTIFS('Unit details'!$B$2830:$B$2830,$A1596,'Unit details'!$V$2830:$V$2830,$A1596&amp;" — "&amp;$B1596,'Unit details'!$H$2830:$H$2830,"Current",'Unit details'!$E$2830:$E$2830,"Nearby")</x:f>
        <x:v>0</x:v>
      </x:c>
      <x:c r="I1596" s="14" t="n">
        <x:f>COUNTIFS('Unit details'!$B$2830:$B$2830,$A1596,'Unit details'!$V$2830:$V$2830,$A1596&amp;" — "&amp;$B1596,'Unit details'!$H$2830:$H$2830,"Current")</x:f>
        <x:v>1</x:v>
      </x:c>
      <x:c r="J1596" s="14" t="n">
        <x:f>SUMIFS('Unit details'!$Y$2830:$Y$2830,'Unit details'!$B$2830:$B$2830,$A1596,'Unit details'!$V$2830:$V$2830,$A1596&amp;" — "&amp;$B1596,'Unit details'!$H$2830:$H$2830,"Future")</x:f>
        <x:v>0</x:v>
      </x:c>
      <x:c r="K1596" s="14" t="n">
        <x:f>COUNTIFS('Unit details'!$B$2830:$B$2830,$A1596,'Unit details'!$V$2830:$V$2830,$A1596&amp;" — "&amp;$B1596,'Unit details'!$H$2830:$H$2830,"Uncertain")</x:f>
        <x:v>0</x:v>
      </x:c>
      <x:c r="L1596" s="15" t="str">
        <x:v>Minimum identified estate inventory from named property evidence; not a census of all industrial estates. No vacancy ratio inferred.</x:v>
      </x:c>
      <x:c r="M1596" s="15" t="str">
        <x:v>https://www.zoopla.co.uk/to-rent/commercial/details/69735826/</x:v>
      </x:c>
      <x:c r="N1596" s="15" t="str"/>
    </x:row>
    <x:row r="1597" ht="42" customHeight="1">
      <x:c r="A1597" s="15" t="str">
        <x:v>Andover</x:v>
      </x:c>
      <x:c r="B1597" s="15" t="str">
        <x:v>Portway Business Park</x:v>
      </x:c>
      <x:c r="C1597" s="15" t="str">
        <x:v>Andover</x:v>
      </x:c>
      <x:c r="D1597" s="14" t="n">
        <x:v>48480</x:v>
      </x:c>
      <x:c r="E1597" s="30" t="str">
        <x:v>Town</x:v>
      </x:c>
      <x:c r="F1597" s="30" t="str">
        <x:v>Estate / grouped industrial area</x:v>
      </x:c>
      <x:c r="G1597" s="14" t="n">
        <x:f>COUNTIFS('Unit details'!$B$2831:$B$2831,$A1597,'Unit details'!$V$2831:$V$2831,$A1597&amp;" — "&amp;$B1597,'Unit details'!$H$2831:$H$2831,"Current",'Unit details'!$E$2831:$E$2831,"Town")</x:f>
        <x:v>1</x:v>
      </x:c>
      <x:c r="H1597" s="14" t="n">
        <x:f>COUNTIFS('Unit details'!$B$2831:$B$2831,$A1597,'Unit details'!$V$2831:$V$2831,$A1597&amp;" — "&amp;$B1597,'Unit details'!$H$2831:$H$2831,"Current",'Unit details'!$E$2831:$E$2831,"Nearby")</x:f>
        <x:v>0</x:v>
      </x:c>
      <x:c r="I1597" s="14" t="n">
        <x:f>COUNTIFS('Unit details'!$B$2831:$B$2831,$A1597,'Unit details'!$V$2831:$V$2831,$A1597&amp;" — "&amp;$B1597,'Unit details'!$H$2831:$H$2831,"Current")</x:f>
        <x:v>1</x:v>
      </x:c>
      <x:c r="J1597" s="14" t="n">
        <x:f>SUMIFS('Unit details'!$Y$2831:$Y$2831,'Unit details'!$B$2831:$B$2831,$A1597,'Unit details'!$V$2831:$V$2831,$A1597&amp;" — "&amp;$B1597,'Unit details'!$H$2831:$H$2831,"Future")</x:f>
        <x:v>0</x:v>
      </x:c>
      <x:c r="K1597" s="14" t="n">
        <x:f>COUNTIFS('Unit details'!$B$2831:$B$2831,$A1597,'Unit details'!$V$2831:$V$2831,$A1597&amp;" — "&amp;$B1597,'Unit details'!$H$2831:$H$2831,"Uncertain")</x:f>
        <x:v>0</x:v>
      </x:c>
      <x:c r="L1597" s="15" t="str">
        <x:v>Minimum identified estate inventory from named property evidence; not a census of all industrial estates. No vacancy ratio inferred.</x:v>
      </x:c>
      <x:c r="M1597" s="15" t="str">
        <x:v>https://www.rightmove.co.uk/properties/760907999864048#/?channel=COM_LET</x:v>
      </x:c>
      <x:c r="N1597" s="15" t="str"/>
    </x:row>
    <x:row r="1598" ht="42" customHeight="1">
      <x:c r="A1598" s="15" t="str">
        <x:v>Andover</x:v>
      </x:c>
      <x:c r="B1598" s="15" t="str">
        <x:v>Sopwith Park</x:v>
      </x:c>
      <x:c r="C1598" s="15" t="str">
        <x:v>Andover</x:v>
      </x:c>
      <x:c r="D1598" s="14" t="n">
        <x:v>48480</x:v>
      </x:c>
      <x:c r="E1598" s="30" t="str">
        <x:v>Town</x:v>
      </x:c>
      <x:c r="F1598" s="30" t="str">
        <x:v>Standalone / other premises</x:v>
      </x:c>
      <x:c r="G1598" s="14" t="n">
        <x:f>COUNTIFS('Unit details'!$B$2832:$B$2832,$A1598,'Unit details'!$V$2832:$V$2832,$A1598&amp;" — "&amp;$B1598,'Unit details'!$H$2832:$H$2832,"Current",'Unit details'!$E$2832:$E$2832,"Town")</x:f>
        <x:v>1</x:v>
      </x:c>
      <x:c r="H1598" s="14" t="n">
        <x:f>COUNTIFS('Unit details'!$B$2832:$B$2832,$A1598,'Unit details'!$V$2832:$V$2832,$A1598&amp;" — "&amp;$B1598,'Unit details'!$H$2832:$H$2832,"Current",'Unit details'!$E$2832:$E$2832,"Nearby")</x:f>
        <x:v>0</x:v>
      </x:c>
      <x:c r="I1598" s="14" t="n">
        <x:f>COUNTIFS('Unit details'!$B$2832:$B$2832,$A1598,'Unit details'!$V$2832:$V$2832,$A1598&amp;" — "&amp;$B1598,'Unit details'!$H$2832:$H$2832,"Current")</x:f>
        <x:v>1</x:v>
      </x:c>
      <x:c r="J1598" s="14" t="n">
        <x:f>SUMIFS('Unit details'!$Y$2832:$Y$2832,'Unit details'!$B$2832:$B$2832,$A1598,'Unit details'!$V$2832:$V$2832,$A1598&amp;" — "&amp;$B1598,'Unit details'!$H$2832:$H$2832,"Future")</x:f>
        <x:v>0</x:v>
      </x:c>
      <x:c r="K1598" s="14" t="n">
        <x:f>COUNTIFS('Unit details'!$B$2832:$B$2832,$A1598,'Unit details'!$V$2832:$V$2832,$A1598&amp;" — "&amp;$B1598,'Unit details'!$H$2832:$H$2832,"Uncertain")</x:f>
        <x:v>0</x:v>
      </x:c>
      <x:c r="L1598" s="15" t="str">
        <x:v>Minimum identified estate inventory from named property evidence; not a census of all industrial estates. No vacancy ratio inferred.</x:v>
      </x:c>
      <x:c r="M1598" s="15" t="str">
        <x:v>https://www.zoopla.co.uk/to-rent/commercial/details/73490129/</x:v>
      </x:c>
      <x:c r="N1598" s="15" t="str"/>
    </x:row>
    <x:row r="1599" ht="42" customHeight="1">
      <x:c r="A1599" s="15" t="str">
        <x:v>Andover</x:v>
      </x:c>
      <x:c r="B1599" s="15" t="str">
        <x:v>Walworth Business Park</x:v>
      </x:c>
      <x:c r="C1599" s="15" t="str">
        <x:v>Andover</x:v>
      </x:c>
      <x:c r="D1599" s="14" t="n">
        <x:v>48480</x:v>
      </x:c>
      <x:c r="E1599" s="30" t="str">
        <x:v>Town</x:v>
      </x:c>
      <x:c r="F1599" s="30" t="str">
        <x:v>Estate / grouped industrial area</x:v>
      </x:c>
      <x:c r="G1599" s="14" t="n">
        <x:f>COUNTIFS('Unit details'!$B$2833:$B$2836,$A1599,'Unit details'!$V$2833:$V$2836,$A1599&amp;" — "&amp;$B1599,'Unit details'!$H$2833:$H$2836,"Current",'Unit details'!$E$2833:$E$2836,"Town")</x:f>
        <x:v>4</x:v>
      </x:c>
      <x:c r="H1599" s="14" t="n">
        <x:f>COUNTIFS('Unit details'!$B$2833:$B$2836,$A1599,'Unit details'!$V$2833:$V$2836,$A1599&amp;" — "&amp;$B1599,'Unit details'!$H$2833:$H$2836,"Current",'Unit details'!$E$2833:$E$2836,"Nearby")</x:f>
        <x:v>0</x:v>
      </x:c>
      <x:c r="I1599" s="14" t="n">
        <x:f>COUNTIFS('Unit details'!$B$2833:$B$2836,$A1599,'Unit details'!$V$2833:$V$2836,$A1599&amp;" — "&amp;$B1599,'Unit details'!$H$2833:$H$2836,"Current")</x:f>
        <x:v>4</x:v>
      </x:c>
      <x:c r="J1599" s="14" t="n">
        <x:f>SUMIFS('Unit details'!$Y$2833:$Y$2836,'Unit details'!$B$2833:$B$2836,$A1599,'Unit details'!$V$2833:$V$2836,$A1599&amp;" — "&amp;$B1599,'Unit details'!$H$2833:$H$2836,"Future")</x:f>
        <x:v>0</x:v>
      </x:c>
      <x:c r="K1599" s="14" t="n">
        <x:f>COUNTIFS('Unit details'!$B$2833:$B$2836,$A1599,'Unit details'!$V$2833:$V$2836,$A1599&amp;" — "&amp;$B1599,'Unit details'!$H$2833:$H$2836,"Uncertain")</x:f>
        <x:v>0</x:v>
      </x:c>
      <x:c r="L1599" s="15" t="str">
        <x:v>Minimum identified estate inventory from named property evidence; not a census of all industrial estates. No vacancy ratio inferred.</x:v>
      </x:c>
      <x:c r="M1599" s="15" t="str">
        <x:v>https://www.zoopla.co.uk/to-rent/commercial/details/73548430/</x:v>
      </x:c>
      <x:c r="N1599" s="15" t="str"/>
    </x:row>
    <x:row r="1600" ht="42" customHeight="1">
      <x:c r="A1600" s="15" t="str">
        <x:v>Farnborough</x:v>
      </x:c>
      <x:c r="B1600" s="15" t="str">
        <x:v>Cody Technology Park</x:v>
      </x:c>
      <x:c r="C1600" s="15" t="str">
        <x:v>Farnborough</x:v>
      </x:c>
      <x:c r="D1600" s="14" t="n">
        <x:v>60655</x:v>
      </x:c>
      <x:c r="E1600" s="30" t="str">
        <x:v>Town</x:v>
      </x:c>
      <x:c r="F1600" s="30" t="str">
        <x:v>Estate / grouped industrial area</x:v>
      </x:c>
      <x:c r="G1600" s="14" t="n">
        <x:f>COUNTIFS('Unit details'!$B$2837:$B$2837,$A1600,'Unit details'!$V$2837:$V$2837,$A1600&amp;" — "&amp;$B1600,'Unit details'!$H$2837:$H$2837,"Current",'Unit details'!$E$2837:$E$2837,"Town")</x:f>
        <x:v>0</x:v>
      </x:c>
      <x:c r="H1600" s="14" t="n">
        <x:f>COUNTIFS('Unit details'!$B$2837:$B$2837,$A1600,'Unit details'!$V$2837:$V$2837,$A1600&amp;" — "&amp;$B1600,'Unit details'!$H$2837:$H$2837,"Current",'Unit details'!$E$2837:$E$2837,"Nearby")</x:f>
        <x:v>0</x:v>
      </x:c>
      <x:c r="I1600" s="14" t="n">
        <x:f>COUNTIFS('Unit details'!$B$2837:$B$2837,$A1600,'Unit details'!$V$2837:$V$2837,$A1600&amp;" — "&amp;$B1600,'Unit details'!$H$2837:$H$2837,"Current")</x:f>
        <x:v>0</x:v>
      </x:c>
      <x:c r="J1600" s="14" t="n">
        <x:f>SUMIFS('Unit details'!$Y$2837:$Y$2837,'Unit details'!$B$2837:$B$2837,$A1600,'Unit details'!$V$2837:$V$2837,$A1600&amp;" — "&amp;$B1600,'Unit details'!$H$2837:$H$2837,"Future")</x:f>
        <x:v>0</x:v>
      </x:c>
      <x:c r="K1600" s="14" t="n">
        <x:f>COUNTIFS('Unit details'!$B$2837:$B$2837,$A1600,'Unit details'!$V$2837:$V$2837,$A1600&amp;" — "&amp;$B1600,'Unit details'!$H$2837:$H$2837,"Uncertain")</x:f>
        <x:v>1</x:v>
      </x:c>
      <x:c r="L1600" s="15" t="str">
        <x:v>Minimum identified estate inventory from named property evidence; not a census of all industrial estates. No vacancy ratio inferred.</x:v>
      </x:c>
      <x:c r="M1600" s="15" t="str">
        <x:v>https://www.zoopla.co.uk/to-rent/commercial/details/73189453/</x:v>
      </x:c>
      <x:c r="N1600" s="15" t="str"/>
    </x:row>
    <x:row r="1601" ht="49" customHeight="1">
      <x:c r="A1601" s="15" t="str">
        <x:v>Farnborough</x:v>
      </x:c>
      <x:c r="B1601" s="15" t="str">
        <x:v>Cove Business Centre</x:v>
      </x:c>
      <x:c r="C1601" s="15" t="str">
        <x:v>Farnborough</x:v>
      </x:c>
      <x:c r="D1601" s="14" t="n">
        <x:v>60655</x:v>
      </x:c>
      <x:c r="E1601" s="30" t="str">
        <x:v>Town</x:v>
      </x:c>
      <x:c r="F1601" s="30" t="str">
        <x:v>Estate / grouped industrial area</x:v>
      </x:c>
      <x:c r="G1601" s="14" t="n">
        <x:f>COUNTIFS('Unit details'!$B$2838:$B$2838,$A1601,'Unit details'!$V$2838:$V$2838,$A1601&amp;" — "&amp;$B1601,'Unit details'!$H$2838:$H$2838,"Current",'Unit details'!$E$2838:$E$2838,"Town")</x:f>
        <x:v>1</x:v>
      </x:c>
      <x:c r="H1601" s="14" t="n">
        <x:f>COUNTIFS('Unit details'!$B$2838:$B$2838,$A1601,'Unit details'!$V$2838:$V$2838,$A1601&amp;" — "&amp;$B1601,'Unit details'!$H$2838:$H$2838,"Current",'Unit details'!$E$2838:$E$2838,"Nearby")</x:f>
        <x:v>0</x:v>
      </x:c>
      <x:c r="I1601" s="14" t="n">
        <x:f>COUNTIFS('Unit details'!$B$2838:$B$2838,$A1601,'Unit details'!$V$2838:$V$2838,$A1601&amp;" — "&amp;$B1601,'Unit details'!$H$2838:$H$2838,"Current")</x:f>
        <x:v>1</x:v>
      </x:c>
      <x:c r="J1601" s="14" t="n">
        <x:f>SUMIFS('Unit details'!$Y$2838:$Y$2838,'Unit details'!$B$2838:$B$2838,$A1601,'Unit details'!$V$2838:$V$2838,$A1601&amp;" — "&amp;$B1601,'Unit details'!$H$2838:$H$2838,"Future")</x:f>
        <x:v>0</x:v>
      </x:c>
      <x:c r="K1601" s="14" t="n">
        <x:f>COUNTIFS('Unit details'!$B$2838:$B$2838,$A1601,'Unit details'!$V$2838:$V$2838,$A1601&amp;" — "&amp;$B1601,'Unit details'!$H$2838:$H$2838,"Uncertain")</x:f>
        <x:v>0</x:v>
      </x:c>
      <x:c r="L1601" s="15" t="str">
        <x:v>Minimum identified estate inventory from named property evidence; not a census of all industrial estates. No vacancy ratio inferred. Source states 9 total units on estate; this is stock, not available units.</x:v>
      </x:c>
      <x:c r="M1601" s="15" t="str">
        <x:v>https://www.zoopla.co.uk/to-rent/commercial/details/74315708/</x:v>
      </x:c>
      <x:c r="N1601" s="15" t="str"/>
    </x:row>
    <x:row r="1602" ht="42" customHeight="1">
      <x:c r="A1602" s="15" t="str">
        <x:v>Farnborough</x:v>
      </x:c>
      <x:c r="B1602" s="15" t="str">
        <x:v>Evolution</x:v>
      </x:c>
      <x:c r="C1602" s="15" t="str">
        <x:v>Farnborough</x:v>
      </x:c>
      <x:c r="D1602" s="14" t="n">
        <x:v>60655</x:v>
      </x:c>
      <x:c r="E1602" s="30" t="str">
        <x:v>Town</x:v>
      </x:c>
      <x:c r="F1602" s="30" t="str">
        <x:v>Estate / grouped industrial area</x:v>
      </x:c>
      <x:c r="G1602" s="14" t="n">
        <x:f>COUNTIFS('Unit details'!$B$2839:$B$2840,$A1602,'Unit details'!$V$2839:$V$2840,$A1602&amp;" — "&amp;$B1602,'Unit details'!$H$2839:$H$2840,"Current",'Unit details'!$E$2839:$E$2840,"Town")</x:f>
        <x:v>0</x:v>
      </x:c>
      <x:c r="H1602" s="14" t="n">
        <x:f>COUNTIFS('Unit details'!$B$2839:$B$2840,$A1602,'Unit details'!$V$2839:$V$2840,$A1602&amp;" — "&amp;$B1602,'Unit details'!$H$2839:$H$2840,"Current",'Unit details'!$E$2839:$E$2840,"Nearby")</x:f>
        <x:v>0</x:v>
      </x:c>
      <x:c r="I1602" s="14" t="n">
        <x:f>COUNTIFS('Unit details'!$B$2839:$B$2840,$A1602,'Unit details'!$V$2839:$V$2840,$A1602&amp;" — "&amp;$B1602,'Unit details'!$H$2839:$H$2840,"Current")</x:f>
        <x:v>0</x:v>
      </x:c>
      <x:c r="J1602" s="14" t="n">
        <x:f>SUMIFS('Unit details'!$Y$2839:$Y$2840,'Unit details'!$B$2839:$B$2840,$A1602,'Unit details'!$V$2839:$V$2840,$A1602&amp;" — "&amp;$B1602,'Unit details'!$H$2839:$H$2840,"Future")</x:f>
        <x:v>0</x:v>
      </x:c>
      <x:c r="K1602" s="14" t="n">
        <x:f>COUNTIFS('Unit details'!$B$2839:$B$2840,$A1602,'Unit details'!$V$2839:$V$2840,$A1602&amp;" — "&amp;$B1602,'Unit details'!$H$2839:$H$2840,"Uncertain")</x:f>
        <x:v>2</x:v>
      </x:c>
      <x:c r="L1602" s="15" t="str">
        <x:v>Minimum identified estate inventory from named property evidence; not a census of all industrial estates. No vacancy ratio inferred.</x:v>
      </x:c>
      <x:c r="M1602" s="15" t="str">
        <x:v>https://dbre.co.uk/industrial-0to10000sqft.html</x:v>
      </x:c>
      <x:c r="N1602" s="15" t="str"/>
    </x:row>
    <x:row r="1603" ht="49" customHeight="1">
      <x:c r="A1603" s="15" t="str">
        <x:v>Farnborough</x:v>
      </x:c>
      <x:c r="B1603" s="15" t="str">
        <x:v>Farnborough Business Centre</x:v>
      </x:c>
      <x:c r="C1603" s="15" t="str">
        <x:v>Farnborough</x:v>
      </x:c>
      <x:c r="D1603" s="14" t="n">
        <x:v>60655</x:v>
      </x:c>
      <x:c r="E1603" s="30" t="str">
        <x:v>Town</x:v>
      </x:c>
      <x:c r="F1603" s="30" t="str">
        <x:v>Estate / grouped industrial area</x:v>
      </x:c>
      <x:c r="G1603" s="14" t="n">
        <x:f>COUNTIFS('Unit details'!$B$2841:$B$2844,$A1603,'Unit details'!$V$2841:$V$2844,$A1603&amp;" — "&amp;$B1603,'Unit details'!$H$2841:$H$2844,"Current",'Unit details'!$E$2841:$E$2844,"Town")</x:f>
        <x:v>0</x:v>
      </x:c>
      <x:c r="H1603" s="14" t="n">
        <x:f>COUNTIFS('Unit details'!$B$2841:$B$2844,$A1603,'Unit details'!$V$2841:$V$2844,$A1603&amp;" — "&amp;$B1603,'Unit details'!$H$2841:$H$2844,"Current",'Unit details'!$E$2841:$E$2844,"Nearby")</x:f>
        <x:v>0</x:v>
      </x:c>
      <x:c r="I1603" s="14" t="n">
        <x:f>COUNTIFS('Unit details'!$B$2841:$B$2844,$A1603,'Unit details'!$V$2841:$V$2844,$A1603&amp;" — "&amp;$B1603,'Unit details'!$H$2841:$H$2844,"Current")</x:f>
        <x:v>0</x:v>
      </x:c>
      <x:c r="J1603" s="14" t="n">
        <x:f>SUMIFS('Unit details'!$Y$2841:$Y$2844,'Unit details'!$B$2841:$B$2844,$A1603,'Unit details'!$V$2841:$V$2844,$A1603&amp;" — "&amp;$B1603,'Unit details'!$H$2841:$H$2844,"Future")</x:f>
        <x:v>0</x:v>
      </x:c>
      <x:c r="K1603" s="14" t="n">
        <x:f>COUNTIFS('Unit details'!$B$2841:$B$2844,$A1603,'Unit details'!$V$2841:$V$2844,$A1603&amp;" — "&amp;$B1603,'Unit details'!$H$2841:$H$2844,"Uncertain")</x:f>
        <x:v>4</x:v>
      </x:c>
      <x:c r="L1603" s="15" t="str">
        <x:v>Minimum identified estate inventory from named property evidence; not a census of all industrial estates. No vacancy ratio inferred. Source states 16 total units on estate; this is stock, not available units.</x:v>
      </x:c>
      <x:c r="M1603" s="15" t="str">
        <x:v>https://www.curchodandco.com/property/405058-farnborough-business-centre-farnnborough/</x:v>
      </x:c>
      <x:c r="N1603" s="15" t="str"/>
    </x:row>
    <x:row r="1604" ht="42" customHeight="1">
      <x:c r="A1604" s="15" t="str">
        <x:v>Farnborough</x:v>
      </x:c>
      <x:c r="B1604" s="15" t="str">
        <x:v>Invincible Road industrial area</x:v>
      </x:c>
      <x:c r="C1604" s="15" t="str">
        <x:v>Farnborough</x:v>
      </x:c>
      <x:c r="D1604" s="14" t="n">
        <x:v>60655</x:v>
      </x:c>
      <x:c r="E1604" s="30" t="str">
        <x:v>Town</x:v>
      </x:c>
      <x:c r="F1604" s="30" t="str">
        <x:v>Standalone / other premises</x:v>
      </x:c>
      <x:c r="G1604" s="14" t="n">
        <x:f>COUNTIFS('Unit details'!$B$2845:$B$2846,$A1604,'Unit details'!$V$2845:$V$2846,$A1604&amp;" — "&amp;$B1604,'Unit details'!$H$2845:$H$2846,"Current",'Unit details'!$E$2845:$E$2846,"Town")</x:f>
        <x:v>1</x:v>
      </x:c>
      <x:c r="H1604" s="14" t="n">
        <x:f>COUNTIFS('Unit details'!$B$2845:$B$2846,$A1604,'Unit details'!$V$2845:$V$2846,$A1604&amp;" — "&amp;$B1604,'Unit details'!$H$2845:$H$2846,"Current",'Unit details'!$E$2845:$E$2846,"Nearby")</x:f>
        <x:v>0</x:v>
      </x:c>
      <x:c r="I1604" s="14" t="n">
        <x:f>COUNTIFS('Unit details'!$B$2845:$B$2846,$A1604,'Unit details'!$V$2845:$V$2846,$A1604&amp;" — "&amp;$B1604,'Unit details'!$H$2845:$H$2846,"Current")</x:f>
        <x:v>1</x:v>
      </x:c>
      <x:c r="J1604" s="14" t="n">
        <x:f>SUMIFS('Unit details'!$Y$2845:$Y$2846,'Unit details'!$B$2845:$B$2846,$A1604,'Unit details'!$V$2845:$V$2846,$A1604&amp;" — "&amp;$B1604,'Unit details'!$H$2845:$H$2846,"Future")</x:f>
        <x:v>0</x:v>
      </x:c>
      <x:c r="K1604" s="14" t="n">
        <x:f>COUNTIFS('Unit details'!$B$2845:$B$2846,$A1604,'Unit details'!$V$2845:$V$2846,$A1604&amp;" — "&amp;$B1604,'Unit details'!$H$2845:$H$2846,"Uncertain")</x:f>
        <x:v>1</x:v>
      </x:c>
      <x:c r="L1604" s="15" t="str">
        <x:v>Minimum identified estate inventory from named property evidence; not a census of all industrial estates. No vacancy ratio inferred. Road cluster only; not a separately verified named estate.</x:v>
      </x:c>
      <x:c r="M1604" s="15" t="str">
        <x:v>https://www.zoopla.co.uk/to-rent/commercial/details/74190752/</x:v>
      </x:c>
      <x:c r="N1604" s="15" t="str"/>
    </x:row>
    <x:row r="1605" ht="42" customHeight="1">
      <x:c r="A1605" s="15" t="str">
        <x:v>Farnborough</x:v>
      </x:c>
      <x:c r="B1605" s="15" t="str">
        <x:v>Kingsgrove Trade Park</x:v>
      </x:c>
      <x:c r="C1605" s="15" t="str">
        <x:v>Farnborough</x:v>
      </x:c>
      <x:c r="D1605" s="14" t="n">
        <x:v>60655</x:v>
      </x:c>
      <x:c r="E1605" s="30" t="str">
        <x:v>Town</x:v>
      </x:c>
      <x:c r="F1605" s="30" t="str">
        <x:v>Estate / grouped industrial area</x:v>
      </x:c>
      <x:c r="G1605" s="14" t="n">
        <x:f>COUNTIFS('Unit details'!$B$2847:$B$2847,$A1605,'Unit details'!$V$2847:$V$2847,$A1605&amp;" — "&amp;$B1605,'Unit details'!$H$2847:$H$2847,"Current",'Unit details'!$E$2847:$E$2847,"Town")</x:f>
        <x:v>0</x:v>
      </x:c>
      <x:c r="H1605" s="14" t="n">
        <x:f>COUNTIFS('Unit details'!$B$2847:$B$2847,$A1605,'Unit details'!$V$2847:$V$2847,$A1605&amp;" — "&amp;$B1605,'Unit details'!$H$2847:$H$2847,"Current",'Unit details'!$E$2847:$E$2847,"Nearby")</x:f>
        <x:v>0</x:v>
      </x:c>
      <x:c r="I1605" s="14" t="n">
        <x:f>COUNTIFS('Unit details'!$B$2847:$B$2847,$A1605,'Unit details'!$V$2847:$V$2847,$A1605&amp;" — "&amp;$B1605,'Unit details'!$H$2847:$H$2847,"Current")</x:f>
        <x:v>0</x:v>
      </x:c>
      <x:c r="J1605" s="14" t="n">
        <x:f>SUMIFS('Unit details'!$Y$2847:$Y$2847,'Unit details'!$B$2847:$B$2847,$A1605,'Unit details'!$V$2847:$V$2847,$A1605&amp;" — "&amp;$B1605,'Unit details'!$H$2847:$H$2847,"Future")</x:f>
        <x:v>0</x:v>
      </x:c>
      <x:c r="K1605" s="14" t="n">
        <x:f>COUNTIFS('Unit details'!$B$2847:$B$2847,$A1605,'Unit details'!$V$2847:$V$2847,$A1605&amp;" — "&amp;$B1605,'Unit details'!$H$2847:$H$2847,"Uncertain")</x:f>
        <x:v>1</x:v>
      </x:c>
      <x:c r="L1605" s="15" t="str">
        <x:v>Minimum identified estate inventory from named property evidence; not a census of all industrial estates. No vacancy ratio inferred.</x:v>
      </x:c>
      <x:c r="M1605" s="15" t="str">
        <x:v>https://www.rightmove.co.uk/properties/773403326382833#/?channel=COM_LET</x:v>
      </x:c>
      <x:c r="N1605" s="15" t="str"/>
    </x:row>
    <x:row r="1606" ht="42" customHeight="1">
      <x:c r="A1606" s="15" t="str">
        <x:v>Farnborough</x:v>
      </x:c>
      <x:c r="B1606" s="15" t="str">
        <x:v>Southwood Business Park</x:v>
      </x:c>
      <x:c r="C1606" s="15" t="str">
        <x:v>Farnborough</x:v>
      </x:c>
      <x:c r="D1606" s="14" t="n">
        <x:v>60655</x:v>
      </x:c>
      <x:c r="E1606" s="30" t="str">
        <x:v>Town</x:v>
      </x:c>
      <x:c r="F1606" s="30" t="str">
        <x:v>Estate / grouped industrial area</x:v>
      </x:c>
      <x:c r="G1606" s="14" t="n">
        <x:f>COUNTIFS('Unit details'!$B$2848:$B$2850,$A1606,'Unit details'!$V$2848:$V$2850,$A1606&amp;" — "&amp;$B1606,'Unit details'!$H$2848:$H$2850,"Current",'Unit details'!$E$2848:$E$2850,"Town")</x:f>
        <x:v>1</x:v>
      </x:c>
      <x:c r="H1606" s="14" t="n">
        <x:f>COUNTIFS('Unit details'!$B$2848:$B$2850,$A1606,'Unit details'!$V$2848:$V$2850,$A1606&amp;" — "&amp;$B1606,'Unit details'!$H$2848:$H$2850,"Current",'Unit details'!$E$2848:$E$2850,"Nearby")</x:f>
        <x:v>0</x:v>
      </x:c>
      <x:c r="I1606" s="14" t="n">
        <x:f>COUNTIFS('Unit details'!$B$2848:$B$2850,$A1606,'Unit details'!$V$2848:$V$2850,$A1606&amp;" — "&amp;$B1606,'Unit details'!$H$2848:$H$2850,"Current")</x:f>
        <x:v>1</x:v>
      </x:c>
      <x:c r="J1606" s="14" t="n">
        <x:f>SUMIFS('Unit details'!$Y$2848:$Y$2850,'Unit details'!$B$2848:$B$2850,$A1606,'Unit details'!$V$2848:$V$2850,$A1606&amp;" — "&amp;$B1606,'Unit details'!$H$2848:$H$2850,"Future")</x:f>
        <x:v>0</x:v>
      </x:c>
      <x:c r="K1606" s="14" t="n">
        <x:f>COUNTIFS('Unit details'!$B$2848:$B$2850,$A1606,'Unit details'!$V$2848:$V$2850,$A1606&amp;" — "&amp;$B1606,'Unit details'!$H$2848:$H$2850,"Uncertain")</x:f>
        <x:v>2</x:v>
      </x:c>
      <x:c r="L1606" s="15" t="str">
        <x:v>Minimum identified estate inventory from named property evidence; not a census of all industrial estates. No vacancy ratio inferred.</x:v>
      </x:c>
      <x:c r="M1606" s="15" t="str">
        <x:v>https://www.zoopla.co.uk/to-rent/commercial/details/73916284/</x:v>
      </x:c>
      <x:c r="N1606" s="15" t="str"/>
    </x:row>
    <x:row r="1607" ht="42" customHeight="1">
      <x:c r="A1607" s="15" t="str">
        <x:v>Aldershot</x:v>
      </x:c>
      <x:c r="B1607" s="15" t="str">
        <x:v>Brook Trading Estate</x:v>
      </x:c>
      <x:c r="C1607" s="15" t="str">
        <x:v>Aldershot</x:v>
      </x:c>
      <x:c r="D1607" s="14" t="n">
        <x:v>39825</x:v>
      </x:c>
      <x:c r="E1607" s="30" t="str">
        <x:v>Town</x:v>
      </x:c>
      <x:c r="F1607" s="30" t="str">
        <x:v>Estate / grouped industrial area</x:v>
      </x:c>
      <x:c r="G1607" s="14" t="n">
        <x:f>COUNTIFS('Unit details'!$B$2851:$B$2851,$A1607,'Unit details'!$V$2851:$V$2851,$A1607&amp;" — "&amp;$B1607,'Unit details'!$H$2851:$H$2851,"Current",'Unit details'!$E$2851:$E$2851,"Town")</x:f>
        <x:v>1</x:v>
      </x:c>
      <x:c r="H1607" s="14" t="n">
        <x:f>COUNTIFS('Unit details'!$B$2851:$B$2851,$A1607,'Unit details'!$V$2851:$V$2851,$A1607&amp;" — "&amp;$B1607,'Unit details'!$H$2851:$H$2851,"Current",'Unit details'!$E$2851:$E$2851,"Nearby")</x:f>
        <x:v>0</x:v>
      </x:c>
      <x:c r="I1607" s="14" t="n">
        <x:f>COUNTIFS('Unit details'!$B$2851:$B$2851,$A1607,'Unit details'!$V$2851:$V$2851,$A1607&amp;" — "&amp;$B1607,'Unit details'!$H$2851:$H$2851,"Current")</x:f>
        <x:v>1</x:v>
      </x:c>
      <x:c r="J1607" s="14" t="n">
        <x:f>SUMIFS('Unit details'!$Y$2851:$Y$2851,'Unit details'!$B$2851:$B$2851,$A1607,'Unit details'!$V$2851:$V$2851,$A1607&amp;" — "&amp;$B1607,'Unit details'!$H$2851:$H$2851,"Future")</x:f>
        <x:v>0</x:v>
      </x:c>
      <x:c r="K1607" s="14" t="n">
        <x:f>COUNTIFS('Unit details'!$B$2851:$B$2851,$A1607,'Unit details'!$V$2851:$V$2851,$A1607&amp;" — "&amp;$B1607,'Unit details'!$H$2851:$H$2851,"Uncertain")</x:f>
        <x:v>0</x:v>
      </x:c>
      <x:c r="L1607" s="15" t="str">
        <x:v>Minimum identified estate inventory from named property evidence; not a census of all industrial estates. No vacancy ratio inferred.</x:v>
      </x:c>
      <x:c r="M1607" s="15" t="str">
        <x:v>https://www.zoopla.co.uk/to-rent/commercial/details/72816477/</x:v>
      </x:c>
      <x:c r="N1607" s="15" t="str"/>
    </x:row>
    <x:row r="1608" ht="42" customHeight="1">
      <x:c r="A1608" s="15" t="str">
        <x:v>Aldershot</x:v>
      </x:c>
      <x:c r="B1608" s="15" t="str">
        <x:v>Fairfax Industrial Estate</x:v>
      </x:c>
      <x:c r="C1608" s="15" t="str">
        <x:v>Aldershot</x:v>
      </x:c>
      <x:c r="D1608" s="14" t="n">
        <x:v>39825</x:v>
      </x:c>
      <x:c r="E1608" s="30" t="str">
        <x:v>Town</x:v>
      </x:c>
      <x:c r="F1608" s="30" t="str">
        <x:v>Estate / grouped industrial area</x:v>
      </x:c>
      <x:c r="G1608" s="14" t="n">
        <x:f>COUNTIFS('Unit details'!$B$2852:$B$2852,$A1608,'Unit details'!$V$2852:$V$2852,$A1608&amp;" — "&amp;$B1608,'Unit details'!$H$2852:$H$2852,"Current",'Unit details'!$E$2852:$E$2852,"Town")</x:f>
        <x:v>0</x:v>
      </x:c>
      <x:c r="H1608" s="14" t="n">
        <x:f>COUNTIFS('Unit details'!$B$2852:$B$2852,$A1608,'Unit details'!$V$2852:$V$2852,$A1608&amp;" — "&amp;$B1608,'Unit details'!$H$2852:$H$2852,"Current",'Unit details'!$E$2852:$E$2852,"Nearby")</x:f>
        <x:v>0</x:v>
      </x:c>
      <x:c r="I1608" s="14" t="n">
        <x:f>COUNTIFS('Unit details'!$B$2852:$B$2852,$A1608,'Unit details'!$V$2852:$V$2852,$A1608&amp;" — "&amp;$B1608,'Unit details'!$H$2852:$H$2852,"Current")</x:f>
        <x:v>0</x:v>
      </x:c>
      <x:c r="J1608" s="14" t="n">
        <x:f>SUMIFS('Unit details'!$Y$2852:$Y$2852,'Unit details'!$B$2852:$B$2852,$A1608,'Unit details'!$V$2852:$V$2852,$A1608&amp;" — "&amp;$B1608,'Unit details'!$H$2852:$H$2852,"Future")</x:f>
        <x:v>0</x:v>
      </x:c>
      <x:c r="K1608" s="14" t="n">
        <x:f>COUNTIFS('Unit details'!$B$2852:$B$2852,$A1608,'Unit details'!$V$2852:$V$2852,$A1608&amp;" — "&amp;$B1608,'Unit details'!$H$2852:$H$2852,"Uncertain")</x:f>
        <x:v>1</x:v>
      </x:c>
      <x:c r="L1608" s="15" t="str">
        <x:v>Minimum identified estate inventory from named property evidence; not a census of all industrial estates. No vacancy ratio inferred.</x:v>
      </x:c>
      <x:c r="M1608" s="15" t="str">
        <x:v>https://www.rightmove.co.uk/properties/752972361989873#/?channel=COM_LET</x:v>
      </x:c>
      <x:c r="N1608" s="15" t="str"/>
    </x:row>
    <x:row r="1609" ht="42" customHeight="1">
      <x:c r="A1609" s="15" t="str">
        <x:v>Aldershot</x:v>
      </x:c>
      <x:c r="B1609" s="15" t="str">
        <x:v>Manawey Industrial Estate</x:v>
      </x:c>
      <x:c r="C1609" s="15" t="str">
        <x:v>Aldershot</x:v>
      </x:c>
      <x:c r="D1609" s="14" t="n">
        <x:v>39825</x:v>
      </x:c>
      <x:c r="E1609" s="30" t="str">
        <x:v>Town</x:v>
      </x:c>
      <x:c r="F1609" s="30" t="str">
        <x:v>Estate / grouped industrial area</x:v>
      </x:c>
      <x:c r="G1609" s="14" t="n">
        <x:f>COUNTIFS('Unit details'!$B$2853:$B$2853,$A1609,'Unit details'!$V$2853:$V$2853,$A1609&amp;" — "&amp;$B1609,'Unit details'!$H$2853:$H$2853,"Current",'Unit details'!$E$2853:$E$2853,"Town")</x:f>
        <x:v>0</x:v>
      </x:c>
      <x:c r="H1609" s="14" t="n">
        <x:f>COUNTIFS('Unit details'!$B$2853:$B$2853,$A1609,'Unit details'!$V$2853:$V$2853,$A1609&amp;" — "&amp;$B1609,'Unit details'!$H$2853:$H$2853,"Current",'Unit details'!$E$2853:$E$2853,"Nearby")</x:f>
        <x:v>0</x:v>
      </x:c>
      <x:c r="I1609" s="14" t="n">
        <x:f>COUNTIFS('Unit details'!$B$2853:$B$2853,$A1609,'Unit details'!$V$2853:$V$2853,$A1609&amp;" — "&amp;$B1609,'Unit details'!$H$2853:$H$2853,"Current")</x:f>
        <x:v>0</x:v>
      </x:c>
      <x:c r="J1609" s="14" t="n">
        <x:f>SUMIFS('Unit details'!$Y$2853:$Y$2853,'Unit details'!$B$2853:$B$2853,$A1609,'Unit details'!$V$2853:$V$2853,$A1609&amp;" — "&amp;$B1609,'Unit details'!$H$2853:$H$2853,"Future")</x:f>
        <x:v>0</x:v>
      </x:c>
      <x:c r="K1609" s="14" t="n">
        <x:f>COUNTIFS('Unit details'!$B$2853:$B$2853,$A1609,'Unit details'!$V$2853:$V$2853,$A1609&amp;" — "&amp;$B1609,'Unit details'!$H$2853:$H$2853,"Uncertain")</x:f>
        <x:v>1</x:v>
      </x:c>
      <x:c r="L1609" s="15" t="str">
        <x:v>Minimum identified estate inventory from named property evidence; not a census of all industrial estates. No vacancy ratio inferred.</x:v>
      </x:c>
      <x:c r="M1609" s="15" t="str">
        <x:v>https://www.zoopla.co.uk/to-rent/commercial/details/74515819/</x:v>
      </x:c>
      <x:c r="N1609" s="15" t="str"/>
    </x:row>
    <x:row r="1610" ht="49" customHeight="1">
      <x:c r="A1610" s="15" t="str">
        <x:v>Aldershot</x:v>
      </x:c>
      <x:c r="B1610" s="15" t="str">
        <x:v>Springlakes Industrial Estate</x:v>
      </x:c>
      <x:c r="C1610" s="15" t="str">
        <x:v>Aldershot</x:v>
      </x:c>
      <x:c r="D1610" s="14" t="n">
        <x:v>39825</x:v>
      </x:c>
      <x:c r="E1610" s="30" t="str">
        <x:v>Town</x:v>
      </x:c>
      <x:c r="F1610" s="30" t="str">
        <x:v>Estate / grouped industrial area</x:v>
      </x:c>
      <x:c r="G1610" s="14" t="n">
        <x:f>COUNTIFS('Unit details'!$B$2854:$B$2854,$A1610,'Unit details'!$V$2854:$V$2854,$A1610&amp;" — "&amp;$B1610,'Unit details'!$H$2854:$H$2854,"Current",'Unit details'!$E$2854:$E$2854,"Town")</x:f>
        <x:v>1</x:v>
      </x:c>
      <x:c r="H1610" s="14" t="n">
        <x:f>COUNTIFS('Unit details'!$B$2854:$B$2854,$A1610,'Unit details'!$V$2854:$V$2854,$A1610&amp;" — "&amp;$B1610,'Unit details'!$H$2854:$H$2854,"Current",'Unit details'!$E$2854:$E$2854,"Nearby")</x:f>
        <x:v>0</x:v>
      </x:c>
      <x:c r="I1610" s="14" t="n">
        <x:f>COUNTIFS('Unit details'!$B$2854:$B$2854,$A1610,'Unit details'!$V$2854:$V$2854,$A1610&amp;" — "&amp;$B1610,'Unit details'!$H$2854:$H$2854,"Current")</x:f>
        <x:v>1</x:v>
      </x:c>
      <x:c r="J1610" s="14" t="n">
        <x:f>SUMIFS('Unit details'!$Y$2854:$Y$2854,'Unit details'!$B$2854:$B$2854,$A1610,'Unit details'!$V$2854:$V$2854,$A1610&amp;" — "&amp;$B1610,'Unit details'!$H$2854:$H$2854,"Future")</x:f>
        <x:v>0</x:v>
      </x:c>
      <x:c r="K1610" s="14" t="n">
        <x:f>COUNTIFS('Unit details'!$B$2854:$B$2854,$A1610,'Unit details'!$V$2854:$V$2854,$A1610&amp;" — "&amp;$B1610,'Unit details'!$H$2854:$H$2854,"Uncertain")</x:f>
        <x:v>0</x:v>
      </x:c>
      <x:c r="L1610" s="15" t="str">
        <x:v>Minimum identified estate inventory from named property evidence; not a census of all industrial estates. No vacancy ratio inferred. Source states 8 total units on estate; this is stock, not available units.</x:v>
      </x:c>
      <x:c r="M1610" s="15" t="str">
        <x:v>https://www.rightmove.co.uk/properties/768863262930209#/?channel=COM_LET</x:v>
      </x:c>
      <x:c r="N1610" s="15" t="str"/>
    </x:row>
    <x:row r="1611" ht="42" customHeight="1">
      <x:c r="A1611" s="15" t="str">
        <x:v>Aldershot</x:v>
      </x:c>
      <x:c r="B1611" s="15" t="str">
        <x:v>Standalone premises — Aldershot</x:v>
      </x:c>
      <x:c r="C1611" s="15" t="str">
        <x:v>Aldershot</x:v>
      </x:c>
      <x:c r="D1611" s="14" t="n">
        <x:v>39825</x:v>
      </x:c>
      <x:c r="E1611" s="30" t="str">
        <x:v>Town</x:v>
      </x:c>
      <x:c r="F1611" s="30" t="str">
        <x:v>Standalone / other premises</x:v>
      </x:c>
      <x:c r="G1611" s="14" t="n">
        <x:f>COUNTIFS('Unit details'!$B$2855:$B$2855,$A1611,'Unit details'!$V$2855:$V$2855,$A1611&amp;" — "&amp;$B1611,'Unit details'!$H$2855:$H$2855,"Current",'Unit details'!$E$2855:$E$2855,"Town")</x:f>
        <x:v>1</x:v>
      </x:c>
      <x:c r="H1611" s="14" t="n">
        <x:f>COUNTIFS('Unit details'!$B$2855:$B$2855,$A1611,'Unit details'!$V$2855:$V$2855,$A1611&amp;" — "&amp;$B1611,'Unit details'!$H$2855:$H$2855,"Current",'Unit details'!$E$2855:$E$2855,"Nearby")</x:f>
        <x:v>0</x:v>
      </x:c>
      <x:c r="I1611" s="14" t="n">
        <x:f>COUNTIFS('Unit details'!$B$2855:$B$2855,$A1611,'Unit details'!$V$2855:$V$2855,$A1611&amp;" — "&amp;$B1611,'Unit details'!$H$2855:$H$2855,"Current")</x:f>
        <x:v>1</x:v>
      </x:c>
      <x:c r="J1611" s="14" t="n">
        <x:f>SUMIFS('Unit details'!$Y$2855:$Y$2855,'Unit details'!$B$2855:$B$2855,$A1611,'Unit details'!$V$2855:$V$2855,$A1611&amp;" — "&amp;$B1611,'Unit details'!$H$2855:$H$2855,"Future")</x:f>
        <x:v>0</x:v>
      </x:c>
      <x:c r="K1611" s="14" t="n">
        <x:f>COUNTIFS('Unit details'!$B$2855:$B$2855,$A1611,'Unit details'!$V$2855:$V$2855,$A1611&amp;" — "&amp;$B1611,'Unit details'!$H$2855:$H$2855,"Uncertain")</x:f>
        <x:v>0</x:v>
      </x:c>
      <x:c r="L1611" s="15" t="str">
        <x:v>Identified from marketing. Estate inventory is a minimum of evidenced named areas, not a council stock census.</x:v>
      </x:c>
      <x:c r="M1611" s="15" t="str">
        <x:v>https://www.rightmove.co.uk/properties/773351405089121#/?channel=COM_LET</x:v>
      </x:c>
      <x:c r="N1611" s="15" t="str"/>
    </x:row>
    <x:row r="1612" ht="42" customHeight="1">
      <x:c r="A1612" s="15" t="str">
        <x:v>Fleet</x:v>
      </x:c>
      <x:c r="B1612" s="15" t="str">
        <x:v>Little Bramshot Farm</x:v>
      </x:c>
      <x:c r="C1612" s="15" t="str">
        <x:v>Little Bramshot</x:v>
      </x:c>
      <x:c r="D1612" s="14"/>
      <x:c r="E1612" s="30" t="str">
        <x:v>Nearby</x:v>
      </x:c>
      <x:c r="F1612" s="30" t="str">
        <x:v>Estate / grouped industrial area</x:v>
      </x:c>
      <x:c r="G1612" s="14" t="n">
        <x:f>COUNTIFS('Unit details'!$B$2856:$B$2856,$A1612,'Unit details'!$V$2856:$V$2856,$A1612&amp;" — "&amp;$B1612,'Unit details'!$H$2856:$H$2856,"Current",'Unit details'!$E$2856:$E$2856,"Town")</x:f>
        <x:v>0</x:v>
      </x:c>
      <x:c r="H1612" s="14" t="n">
        <x:f>COUNTIFS('Unit details'!$B$2856:$B$2856,$A1612,'Unit details'!$V$2856:$V$2856,$A1612&amp;" — "&amp;$B1612,'Unit details'!$H$2856:$H$2856,"Current",'Unit details'!$E$2856:$E$2856,"Nearby")</x:f>
        <x:v>0</x:v>
      </x:c>
      <x:c r="I1612" s="14" t="n">
        <x:f>COUNTIFS('Unit details'!$B$2856:$B$2856,$A1612,'Unit details'!$V$2856:$V$2856,$A1612&amp;" — "&amp;$B1612,'Unit details'!$H$2856:$H$2856,"Current")</x:f>
        <x:v>0</x:v>
      </x:c>
      <x:c r="J1612" s="14" t="n">
        <x:f>SUMIFS('Unit details'!$Y$2856:$Y$2856,'Unit details'!$B$2856:$B$2856,$A1612,'Unit details'!$V$2856:$V$2856,$A1612&amp;" — "&amp;$B1612,'Unit details'!$H$2856:$H$2856,"Future")</x:f>
        <x:v>0</x:v>
      </x:c>
      <x:c r="K1612" s="14" t="n">
        <x:f>COUNTIFS('Unit details'!$B$2856:$B$2856,$A1612,'Unit details'!$V$2856:$V$2856,$A1612&amp;" — "&amp;$B1612,'Unit details'!$H$2856:$H$2856,"Uncertain")</x:f>
        <x:v>1</x:v>
      </x:c>
      <x:c r="L1612" s="15" t="str">
        <x:v>Minimum identified estate inventory from named property evidence; not a census of all industrial estates. No vacancy ratio inferred.</x:v>
      </x:c>
      <x:c r="M1612" s="15" t="str">
        <x:v>https://www.rightmove.co.uk/properties/782326018220001#/?channel=COM_LET</x:v>
      </x:c>
      <x:c r="N1612" s="15" t="str"/>
    </x:row>
    <x:row r="1613" ht="42" customHeight="1">
      <x:c r="A1613" s="15" t="str">
        <x:v>Fleet</x:v>
      </x:c>
      <x:c r="B1613" s="15" t="str">
        <x:v>Murrell Green Business Park</x:v>
      </x:c>
      <x:c r="C1613" s="15" t="str">
        <x:v>Hook</x:v>
      </x:c>
      <x:c r="D1613" s="14"/>
      <x:c r="E1613" s="30" t="str">
        <x:v>Nearby</x:v>
      </x:c>
      <x:c r="F1613" s="30" t="str">
        <x:v>Estate / grouped industrial area</x:v>
      </x:c>
      <x:c r="G1613" s="14" t="n">
        <x:f>COUNTIFS('Unit details'!$B$2857:$B$2858,$A1613,'Unit details'!$V$2857:$V$2858,$A1613&amp;" — "&amp;$B1613,'Unit details'!$H$2857:$H$2858,"Current",'Unit details'!$E$2857:$E$2858,"Town")</x:f>
        <x:v>0</x:v>
      </x:c>
      <x:c r="H1613" s="14" t="n">
        <x:f>COUNTIFS('Unit details'!$B$2857:$B$2858,$A1613,'Unit details'!$V$2857:$V$2858,$A1613&amp;" — "&amp;$B1613,'Unit details'!$H$2857:$H$2858,"Current",'Unit details'!$E$2857:$E$2858,"Nearby")</x:f>
        <x:v>2</x:v>
      </x:c>
      <x:c r="I1613" s="14" t="n">
        <x:f>COUNTIFS('Unit details'!$B$2857:$B$2858,$A1613,'Unit details'!$V$2857:$V$2858,$A1613&amp;" — "&amp;$B1613,'Unit details'!$H$2857:$H$2858,"Current")</x:f>
        <x:v>2</x:v>
      </x:c>
      <x:c r="J1613" s="14" t="n">
        <x:f>SUMIFS('Unit details'!$Y$2857:$Y$2858,'Unit details'!$B$2857:$B$2858,$A1613,'Unit details'!$V$2857:$V$2858,$A1613&amp;" — "&amp;$B1613,'Unit details'!$H$2857:$H$2858,"Future")</x:f>
        <x:v>0</x:v>
      </x:c>
      <x:c r="K1613" s="14" t="n">
        <x:f>COUNTIFS('Unit details'!$B$2857:$B$2858,$A1613,'Unit details'!$V$2857:$V$2858,$A1613&amp;" — "&amp;$B1613,'Unit details'!$H$2857:$H$2858,"Uncertain")</x:f>
        <x:v>0</x:v>
      </x:c>
      <x:c r="L1613" s="15" t="str">
        <x:v>Minimum identified estate inventory from named property evidence; not a census of all industrial estates. No vacancy ratio inferred.</x:v>
      </x:c>
      <x:c r="M1613" s="15" t="str">
        <x:v>https://www.zoopla.co.uk/to-rent/commercial/details/72696861/</x:v>
      </x:c>
      <x:c r="N1613" s="15" t="str"/>
    </x:row>
    <x:row r="1614" ht="42" customHeight="1">
      <x:c r="A1614" s="15" t="str">
        <x:v>Fleet</x:v>
      </x:c>
      <x:c r="B1614" s="15" t="str">
        <x:v>Avondale Business Centre</x:v>
      </x:c>
      <x:c r="C1614" s="15" t="str">
        <x:v>Fleet</x:v>
      </x:c>
      <x:c r="D1614" s="14" t="n">
        <x:v>37790</x:v>
      </x:c>
      <x:c r="E1614" s="30" t="str">
        <x:v>Town</x:v>
      </x:c>
      <x:c r="F1614" s="30" t="str">
        <x:v>Estate / grouped industrial area</x:v>
      </x:c>
      <x:c r="G1614" s="14" t="n">
        <x:f>COUNTIFS('Unit details'!$B$2859:$B$2860,$A1614,'Unit details'!$V$2859:$V$2860,$A1614&amp;" — "&amp;$B1614,'Unit details'!$H$2859:$H$2860,"Current",'Unit details'!$E$2859:$E$2860,"Town")</x:f>
        <x:v>2</x:v>
      </x:c>
      <x:c r="H1614" s="14" t="n">
        <x:f>COUNTIFS('Unit details'!$B$2859:$B$2860,$A1614,'Unit details'!$V$2859:$V$2860,$A1614&amp;" — "&amp;$B1614,'Unit details'!$H$2859:$H$2860,"Current",'Unit details'!$E$2859:$E$2860,"Nearby")</x:f>
        <x:v>0</x:v>
      </x:c>
      <x:c r="I1614" s="14" t="n">
        <x:f>COUNTIFS('Unit details'!$B$2859:$B$2860,$A1614,'Unit details'!$V$2859:$V$2860,$A1614&amp;" — "&amp;$B1614,'Unit details'!$H$2859:$H$2860,"Current")</x:f>
        <x:v>2</x:v>
      </x:c>
      <x:c r="J1614" s="14" t="n">
        <x:f>SUMIFS('Unit details'!$Y$2859:$Y$2860,'Unit details'!$B$2859:$B$2860,$A1614,'Unit details'!$V$2859:$V$2860,$A1614&amp;" — "&amp;$B1614,'Unit details'!$H$2859:$H$2860,"Future")</x:f>
        <x:v>0</x:v>
      </x:c>
      <x:c r="K1614" s="14" t="n">
        <x:f>COUNTIFS('Unit details'!$B$2859:$B$2860,$A1614,'Unit details'!$V$2859:$V$2860,$A1614&amp;" — "&amp;$B1614,'Unit details'!$H$2859:$H$2860,"Uncertain")</x:f>
        <x:v>0</x:v>
      </x:c>
      <x:c r="L1614" s="15" t="str">
        <x:v>Minimum identified estate inventory from named property evidence; not a census of all industrial estates. No vacancy ratio inferred.</x:v>
      </x:c>
      <x:c r="M1614" s="15" t="str">
        <x:v>https://www.zoopla.co.uk/to-rent/commercial/details/72998708/</x:v>
      </x:c>
      <x:c r="N1614" s="15" t="str"/>
    </x:row>
    <x:row r="1615" ht="42" customHeight="1">
      <x:c r="A1615" s="15" t="str">
        <x:v>Fleet</x:v>
      </x:c>
      <x:c r="B1615" s="15" t="str">
        <x:v>Rye Logistics Park</x:v>
      </x:c>
      <x:c r="C1615" s="15" t="str">
        <x:v>Fleet</x:v>
      </x:c>
      <x:c r="D1615" s="14" t="n">
        <x:v>37790</x:v>
      </x:c>
      <x:c r="E1615" s="30" t="str">
        <x:v>Town</x:v>
      </x:c>
      <x:c r="F1615" s="30" t="str">
        <x:v>Estate / grouped industrial area</x:v>
      </x:c>
      <x:c r="G1615" s="14" t="n">
        <x:f>COUNTIFS('Unit details'!$B$2861:$B$2861,$A1615,'Unit details'!$V$2861:$V$2861,$A1615&amp;" — "&amp;$B1615,'Unit details'!$H$2861:$H$2861,"Current",'Unit details'!$E$2861:$E$2861,"Town")</x:f>
        <x:v>1</x:v>
      </x:c>
      <x:c r="H1615" s="14" t="n">
        <x:f>COUNTIFS('Unit details'!$B$2861:$B$2861,$A1615,'Unit details'!$V$2861:$V$2861,$A1615&amp;" — "&amp;$B1615,'Unit details'!$H$2861:$H$2861,"Current",'Unit details'!$E$2861:$E$2861,"Nearby")</x:f>
        <x:v>0</x:v>
      </x:c>
      <x:c r="I1615" s="14" t="n">
        <x:f>COUNTIFS('Unit details'!$B$2861:$B$2861,$A1615,'Unit details'!$V$2861:$V$2861,$A1615&amp;" — "&amp;$B1615,'Unit details'!$H$2861:$H$2861,"Current")</x:f>
        <x:v>1</x:v>
      </x:c>
      <x:c r="J1615" s="14" t="n">
        <x:f>SUMIFS('Unit details'!$Y$2861:$Y$2861,'Unit details'!$B$2861:$B$2861,$A1615,'Unit details'!$V$2861:$V$2861,$A1615&amp;" — "&amp;$B1615,'Unit details'!$H$2861:$H$2861,"Future")</x:f>
        <x:v>0</x:v>
      </x:c>
      <x:c r="K1615" s="14" t="n">
        <x:f>COUNTIFS('Unit details'!$B$2861:$B$2861,$A1615,'Unit details'!$V$2861:$V$2861,$A1615&amp;" — "&amp;$B1615,'Unit details'!$H$2861:$H$2861,"Uncertain")</x:f>
        <x:v>0</x:v>
      </x:c>
      <x:c r="L1615" s="15" t="str">
        <x:v>Minimum identified estate inventory from named property evidence; not a census of all industrial estates. No vacancy ratio inferred.</x:v>
      </x:c>
      <x:c r="M1615" s="15" t="str">
        <x:v>https://www.rightmove.co.uk/properties/721781067973408#/?channel=COM_LET</x:v>
      </x:c>
      <x:c r="N1615" s="15" t="str"/>
    </x:row>
    <x:row r="1616" ht="42" customHeight="1">
      <x:c r="A1616" s="15" t="str">
        <x:v>Fleet</x:v>
      </x:c>
      <x:c r="B1616" s="15" t="str">
        <x:v>Waterfront Business Park</x:v>
      </x:c>
      <x:c r="C1616" s="15" t="str">
        <x:v>Fleet</x:v>
      </x:c>
      <x:c r="D1616" s="14" t="n">
        <x:v>37790</x:v>
      </x:c>
      <x:c r="E1616" s="30" t="str">
        <x:v>Town</x:v>
      </x:c>
      <x:c r="F1616" s="30" t="str">
        <x:v>Estate / grouped industrial area</x:v>
      </x:c>
      <x:c r="G1616" s="14" t="n">
        <x:f>COUNTIFS('Unit details'!$B$2862:$B$2862,$A1616,'Unit details'!$V$2862:$V$2862,$A1616&amp;" — "&amp;$B1616,'Unit details'!$H$2862:$H$2862,"Current",'Unit details'!$E$2862:$E$2862,"Town")</x:f>
        <x:v>0</x:v>
      </x:c>
      <x:c r="H1616" s="14" t="n">
        <x:f>COUNTIFS('Unit details'!$B$2862:$B$2862,$A1616,'Unit details'!$V$2862:$V$2862,$A1616&amp;" — "&amp;$B1616,'Unit details'!$H$2862:$H$2862,"Current",'Unit details'!$E$2862:$E$2862,"Nearby")</x:f>
        <x:v>0</x:v>
      </x:c>
      <x:c r="I1616" s="14" t="n">
        <x:f>COUNTIFS('Unit details'!$B$2862:$B$2862,$A1616,'Unit details'!$V$2862:$V$2862,$A1616&amp;" — "&amp;$B1616,'Unit details'!$H$2862:$H$2862,"Current")</x:f>
        <x:v>0</x:v>
      </x:c>
      <x:c r="J1616" s="14" t="n">
        <x:f>SUMIFS('Unit details'!$Y$2862:$Y$2862,'Unit details'!$B$2862:$B$2862,$A1616,'Unit details'!$V$2862:$V$2862,$A1616&amp;" — "&amp;$B1616,'Unit details'!$H$2862:$H$2862,"Future")</x:f>
        <x:v>0</x:v>
      </x:c>
      <x:c r="K1616" s="14" t="n">
        <x:f>COUNTIFS('Unit details'!$B$2862:$B$2862,$A1616,'Unit details'!$V$2862:$V$2862,$A1616&amp;" — "&amp;$B1616,'Unit details'!$H$2862:$H$2862,"Uncertain")</x:f>
        <x:v>1</x:v>
      </x:c>
      <x:c r="L1616" s="15" t="str">
        <x:v>Minimum identified estate inventory from named property evidence; not a census of all industrial estates. No vacancy ratio inferred.</x:v>
      </x:c>
      <x:c r="M1616" s="15" t="str">
        <x:v>https://www.rightmove.co.uk/properties/778313956763312#/?channel=COM_LET</x:v>
      </x:c>
      <x:c r="N1616" s="15" t="str"/>
    </x:row>
    <x:row r="1617" ht="42" customHeight="1">
      <x:c r="A1617" s="15" t="str">
        <x:v>London</x:v>
      </x:c>
      <x:c r="B1617" s="15" t="str">
        <x:v>(Arch 168) Titan Business Estate</x:v>
      </x:c>
      <x:c r="C1617" s="15" t="str">
        <x:v>Deptford</x:v>
      </x:c>
      <x:c r="D1617" s="14"/>
      <x:c r="E1617" s="30" t="str">
        <x:v>Town</x:v>
      </x:c>
      <x:c r="F1617" s="30" t="str">
        <x:v>Estate / grouped industrial area</x:v>
      </x:c>
      <x:c r="G1617" s="14" t="n">
        <x:f>COUNTIFS('Unit details'!$B$2863:$B$2863,$A1617,'Unit details'!$V$2863:$V$2863,$A1617&amp;" — "&amp;$B1617,'Unit details'!$H$2863:$H$2863,"Current",'Unit details'!$E$2863:$E$2863,"Town")</x:f>
        <x:v>1</x:v>
      </x:c>
      <x:c r="H1617" s="14" t="n">
        <x:f>COUNTIFS('Unit details'!$B$2863:$B$2863,$A1617,'Unit details'!$V$2863:$V$2863,$A1617&amp;" — "&amp;$B1617,'Unit details'!$H$2863:$H$2863,"Current",'Unit details'!$E$2863:$E$2863,"Nearby")</x:f>
        <x:v>0</x:v>
      </x:c>
      <x:c r="I1617" s="14" t="n">
        <x:f>COUNTIFS('Unit details'!$B$2863:$B$2863,$A1617,'Unit details'!$V$2863:$V$2863,$A1617&amp;" — "&amp;$B1617,'Unit details'!$H$2863:$H$2863,"Current")</x:f>
        <x:v>1</x:v>
      </x:c>
      <x:c r="J1617" s="14" t="n">
        <x:f>SUMIFS('Unit details'!$Y$2863:$Y$2863,'Unit details'!$B$2863:$B$2863,$A1617,'Unit details'!$V$2863:$V$2863,$A1617&amp;" — "&amp;$B1617,'Unit details'!$H$2863:$H$2863,"Future")</x:f>
        <x:v>0</x:v>
      </x:c>
      <x:c r="K1617" s="14" t="n">
        <x:f>COUNTIFS('Unit details'!$B$2863:$B$2863,$A1617,'Unit details'!$V$2863:$V$2863,$A1617&amp;" — "&amp;$B1617,'Unit details'!$H$2863:$H$2863,"Uncertain")</x:f>
        <x:v>0</x:v>
      </x:c>
      <x:c r="L1617" s="15" t="str">
        <x:v>Minimum identified named-estate inventory from advertised property evidence; not a comprehensive stock census. Standalone railway arches and roads are excluded; no vacancy ratio inferred.</x:v>
      </x:c>
      <x:c r="M1617" s="15" t="str">
        <x:v>https://www.zoopla.co.uk/to-rent/commercial/details/74564025/</x:v>
      </x:c>
      <x:c r="N1617" s="15" t="str">
        <x:v>https://www.zoopla.co.uk/to-rent/commercial/details/74564023/</x:v>
      </x:c>
    </x:row>
    <x:row r="1618" ht="42" customHeight="1">
      <x:c r="A1618" s="15" t="str">
        <x:v>London</x:v>
      </x:c>
      <x:c r="B1618" s="15" t="str">
        <x:v>(Arch 169) Titan Business Estate</x:v>
      </x:c>
      <x:c r="C1618" s="15" t="str">
        <x:v>New Cross</x:v>
      </x:c>
      <x:c r="D1618" s="14"/>
      <x:c r="E1618" s="30" t="str">
        <x:v>Town</x:v>
      </x:c>
      <x:c r="F1618" s="30" t="str">
        <x:v>Estate / grouped industrial area</x:v>
      </x:c>
      <x:c r="G1618" s="14" t="n">
        <x:f>COUNTIFS('Unit details'!$B$2864:$B$2864,$A1618,'Unit details'!$V$2864:$V$2864,$A1618&amp;" — "&amp;$B1618,'Unit details'!$H$2864:$H$2864,"Current",'Unit details'!$E$2864:$E$2864,"Town")</x:f>
        <x:v>1</x:v>
      </x:c>
      <x:c r="H1618" s="14" t="n">
        <x:f>COUNTIFS('Unit details'!$B$2864:$B$2864,$A1618,'Unit details'!$V$2864:$V$2864,$A1618&amp;" — "&amp;$B1618,'Unit details'!$H$2864:$H$2864,"Current",'Unit details'!$E$2864:$E$2864,"Nearby")</x:f>
        <x:v>0</x:v>
      </x:c>
      <x:c r="I1618" s="14" t="n">
        <x:f>COUNTIFS('Unit details'!$B$2864:$B$2864,$A1618,'Unit details'!$V$2864:$V$2864,$A1618&amp;" — "&amp;$B1618,'Unit details'!$H$2864:$H$2864,"Current")</x:f>
        <x:v>1</x:v>
      </x:c>
      <x:c r="J1618" s="14" t="n">
        <x:f>SUMIFS('Unit details'!$Y$2864:$Y$2864,'Unit details'!$B$2864:$B$2864,$A1618,'Unit details'!$V$2864:$V$2864,$A1618&amp;" — "&amp;$B1618,'Unit details'!$H$2864:$H$2864,"Future")</x:f>
        <x:v>0</x:v>
      </x:c>
      <x:c r="K1618" s="14" t="n">
        <x:f>COUNTIFS('Unit details'!$B$2864:$B$2864,$A1618,'Unit details'!$V$2864:$V$2864,$A1618&amp;" — "&amp;$B1618,'Unit details'!$H$2864:$H$2864,"Uncertain")</x:f>
        <x:v>0</x:v>
      </x:c>
      <x:c r="L1618" s="15" t="str">
        <x:v>Minimum identified named-estate inventory from advertised property evidence; not a comprehensive stock census. Standalone railway arches and roads are excluded; no vacancy ratio inferred.</x:v>
      </x:c>
      <x:c r="M1618" s="15" t="str">
        <x:v>https://www.zoopla.co.uk/to-rent/commercial/details/74275067/</x:v>
      </x:c>
      <x:c r="N1618" s="15" t="str">
        <x:v>https://www.zoopla.co.uk/to-rent/commercial/details/74275074/</x:v>
      </x:c>
    </x:row>
    <x:row r="1619" ht="42" customHeight="1">
      <x:c r="A1619" s="15" t="str">
        <x:v>London</x:v>
      </x:c>
      <x:c r="B1619" s="15" t="str">
        <x:v>3 Westpoint Trading Estate</x:v>
      </x:c>
      <x:c r="C1619" s="15" t="str">
        <x:v>Acton</x:v>
      </x:c>
      <x:c r="D1619" s="14"/>
      <x:c r="E1619" s="30" t="str">
        <x:v>Town</x:v>
      </x:c>
      <x:c r="F1619" s="30" t="str">
        <x:v>Estate / grouped industrial area</x:v>
      </x:c>
      <x:c r="G1619" s="14" t="n">
        <x:f>COUNTIFS('Unit details'!$B$2865:$B$2865,$A1619,'Unit details'!$V$2865:$V$2865,$A1619&amp;" — "&amp;$B1619,'Unit details'!$H$2865:$H$2865,"Current",'Unit details'!$E$2865:$E$2865,"Town")</x:f>
        <x:v>0</x:v>
      </x:c>
      <x:c r="H1619" s="14" t="n">
        <x:f>COUNTIFS('Unit details'!$B$2865:$B$2865,$A1619,'Unit details'!$V$2865:$V$2865,$A1619&amp;" — "&amp;$B1619,'Unit details'!$H$2865:$H$2865,"Current",'Unit details'!$E$2865:$E$2865,"Nearby")</x:f>
        <x:v>0</x:v>
      </x:c>
      <x:c r="I1619" s="14" t="n">
        <x:f>COUNTIFS('Unit details'!$B$2865:$B$2865,$A1619,'Unit details'!$V$2865:$V$2865,$A1619&amp;" — "&amp;$B1619,'Unit details'!$H$2865:$H$2865,"Current")</x:f>
        <x:v>0</x:v>
      </x:c>
      <x:c r="J1619" s="14" t="n">
        <x:f>SUMIFS('Unit details'!$Y$2865:$Y$2865,'Unit details'!$B$2865:$B$2865,$A1619,'Unit details'!$V$2865:$V$2865,$A1619&amp;" — "&amp;$B1619,'Unit details'!$H$2865:$H$2865,"Future")</x:f>
        <x:v>0</x:v>
      </x:c>
      <x:c r="K1619" s="14" t="n">
        <x:f>COUNTIFS('Unit details'!$B$2865:$B$2865,$A1619,'Unit details'!$V$2865:$V$2865,$A1619&amp;" — "&amp;$B1619,'Unit details'!$H$2865:$H$2865,"Uncertain")</x:f>
        <x:v>1</x:v>
      </x:c>
      <x:c r="L1619" s="15" t="str">
        <x:v>Minimum identified named-estate inventory from advertised property evidence; not a comprehensive stock census. Standalone railway arches and roads are excluded; no vacancy ratio inferred.</x:v>
      </x:c>
      <x:c r="M1619" s="15" t="str">
        <x:v>https://www.zoopla.co.uk/to-rent/commercial/details/71343529/</x:v>
      </x:c>
      <x:c r="N1619" s="15" t="str">
        <x:v>https://www.rightmove.co.uk/properties/773365936334384#/?channel=COM_LET</x:v>
      </x:c>
    </x:row>
    <x:row r="1620" ht="42" customHeight="1">
      <x:c r="A1620" s="15" t="str">
        <x:v>London</x:v>
      </x:c>
      <x:c r="B1620" s="15" t="str">
        <x:v>65.5 Sienna Park</x:v>
      </x:c>
      <x:c r="C1620" s="15" t="str">
        <x:v>Thamesmead</x:v>
      </x:c>
      <x:c r="D1620" s="14"/>
      <x:c r="E1620" s="30" t="str">
        <x:v>Town</x:v>
      </x:c>
      <x:c r="F1620" s="30" t="str">
        <x:v>Estate / grouped industrial area</x:v>
      </x:c>
      <x:c r="G1620" s="14" t="n">
        <x:f>COUNTIFS('Unit details'!$B$2866:$B$2866,$A1620,'Unit details'!$V$2866:$V$2866,$A1620&amp;" — "&amp;$B1620,'Unit details'!$H$2866:$H$2866,"Current",'Unit details'!$E$2866:$E$2866,"Town")</x:f>
        <x:v>1</x:v>
      </x:c>
      <x:c r="H1620" s="14" t="n">
        <x:f>COUNTIFS('Unit details'!$B$2866:$B$2866,$A1620,'Unit details'!$V$2866:$V$2866,$A1620&amp;" — "&amp;$B1620,'Unit details'!$H$2866:$H$2866,"Current",'Unit details'!$E$2866:$E$2866,"Nearby")</x:f>
        <x:v>0</x:v>
      </x:c>
      <x:c r="I1620" s="14" t="n">
        <x:f>COUNTIFS('Unit details'!$B$2866:$B$2866,$A1620,'Unit details'!$V$2866:$V$2866,$A1620&amp;" — "&amp;$B1620,'Unit details'!$H$2866:$H$2866,"Current")</x:f>
        <x:v>1</x:v>
      </x:c>
      <x:c r="J1620" s="14" t="n">
        <x:f>SUMIFS('Unit details'!$Y$2866:$Y$2866,'Unit details'!$B$2866:$B$2866,$A1620,'Unit details'!$V$2866:$V$2866,$A1620&amp;" — "&amp;$B1620,'Unit details'!$H$2866:$H$2866,"Future")</x:f>
        <x:v>0</x:v>
      </x:c>
      <x:c r="K1620" s="14" t="n">
        <x:f>COUNTIFS('Unit details'!$B$2866:$B$2866,$A1620,'Unit details'!$V$2866:$V$2866,$A1620&amp;" — "&amp;$B1620,'Unit details'!$H$2866:$H$2866,"Uncertain")</x:f>
        <x:v>0</x:v>
      </x:c>
      <x:c r="L1620" s="15" t="str">
        <x:v>Minimum identified named-estate inventory from advertised property evidence; not a comprehensive stock census. Standalone railway arches and roads are excluded; no vacancy ratio inferred.</x:v>
      </x:c>
      <x:c r="M1620" s="15" t="str">
        <x:v>https://www.zoopla.co.uk/to-rent/commercial/details/73128324/</x:v>
      </x:c>
      <x:c r="N1620" s="15" t="str">
        <x:v>https://www.zoopla.co.uk/to-rent/commercial/details/71881147/</x:v>
      </x:c>
    </x:row>
    <x:row r="1621" ht="42" customHeight="1">
      <x:c r="A1621" s="15" t="str">
        <x:v>London</x:v>
      </x:c>
      <x:c r="B1621" s="15" t="str">
        <x:v>8 Westpoint Trading Estate</x:v>
      </x:c>
      <x:c r="C1621" s="15" t="str">
        <x:v>Acton</x:v>
      </x:c>
      <x:c r="D1621" s="14"/>
      <x:c r="E1621" s="30" t="str">
        <x:v>Town</x:v>
      </x:c>
      <x:c r="F1621" s="30" t="str">
        <x:v>Estate / grouped industrial area</x:v>
      </x:c>
      <x:c r="G1621" s="14" t="n">
        <x:f>COUNTIFS('Unit details'!$B$2867:$B$2867,$A1621,'Unit details'!$V$2867:$V$2867,$A1621&amp;" — "&amp;$B1621,'Unit details'!$H$2867:$H$2867,"Current",'Unit details'!$E$2867:$E$2867,"Town")</x:f>
        <x:v>0</x:v>
      </x:c>
      <x:c r="H1621" s="14" t="n">
        <x:f>COUNTIFS('Unit details'!$B$2867:$B$2867,$A1621,'Unit details'!$V$2867:$V$2867,$A1621&amp;" — "&amp;$B1621,'Unit details'!$H$2867:$H$2867,"Current",'Unit details'!$E$2867:$E$2867,"Nearby")</x:f>
        <x:v>0</x:v>
      </x:c>
      <x:c r="I1621" s="14" t="n">
        <x:f>COUNTIFS('Unit details'!$B$2867:$B$2867,$A1621,'Unit details'!$V$2867:$V$2867,$A1621&amp;" — "&amp;$B1621,'Unit details'!$H$2867:$H$2867,"Current")</x:f>
        <x:v>0</x:v>
      </x:c>
      <x:c r="J1621" s="14" t="n">
        <x:f>SUMIFS('Unit details'!$Y$2867:$Y$2867,'Unit details'!$B$2867:$B$2867,$A1621,'Unit details'!$V$2867:$V$2867,$A1621&amp;" — "&amp;$B1621,'Unit details'!$H$2867:$H$2867,"Future")</x:f>
        <x:v>0</x:v>
      </x:c>
      <x:c r="K1621" s="14" t="n">
        <x:f>COUNTIFS('Unit details'!$B$2867:$B$2867,$A1621,'Unit details'!$V$2867:$V$2867,$A1621&amp;" — "&amp;$B1621,'Unit details'!$H$2867:$H$2867,"Uncertain")</x:f>
        <x:v>1</x:v>
      </x:c>
      <x:c r="L1621" s="15" t="str">
        <x:v>Minimum identified named-estate inventory from advertised property evidence; not a comprehensive stock census. Standalone railway arches and roads are excluded; no vacancy ratio inferred.</x:v>
      </x:c>
      <x:c r="M1621" s="15" t="str">
        <x:v>https://www.zoopla.co.uk/to-rent/commercial/details/71343431/</x:v>
      </x:c>
      <x:c r="N1621" s="15" t="str">
        <x:v>https://www.rightmove.co.uk/properties/773352686586080#/?channel=COM_LET</x:v>
      </x:c>
    </x:row>
    <x:row r="1622" ht="42" customHeight="1">
      <x:c r="A1622" s="15" t="str">
        <x:v>London</x:v>
      </x:c>
      <x:c r="B1622" s="15" t="str">
        <x:v>Abbey Road Industrial Estate</x:v>
      </x:c>
      <x:c r="C1622" s="15" t="str">
        <x:v>Park Royal</x:v>
      </x:c>
      <x:c r="D1622" s="14"/>
      <x:c r="E1622" s="30" t="str">
        <x:v>Town</x:v>
      </x:c>
      <x:c r="F1622" s="30" t="str">
        <x:v>Estate / grouped industrial area</x:v>
      </x:c>
      <x:c r="G1622" s="14" t="n">
        <x:f>COUNTIFS('Unit details'!$B$2868:$B$2873,$A1622,'Unit details'!$V$2868:$V$2873,$A1622&amp;" — "&amp;$B1622,'Unit details'!$H$2868:$H$2873,"Current",'Unit details'!$E$2868:$E$2873,"Town")</x:f>
        <x:v>1</x:v>
      </x:c>
      <x:c r="H1622" s="14" t="n">
        <x:f>COUNTIFS('Unit details'!$B$2868:$B$2873,$A1622,'Unit details'!$V$2868:$V$2873,$A1622&amp;" — "&amp;$B1622,'Unit details'!$H$2868:$H$2873,"Current",'Unit details'!$E$2868:$E$2873,"Nearby")</x:f>
        <x:v>0</x:v>
      </x:c>
      <x:c r="I1622" s="14" t="n">
        <x:f>COUNTIFS('Unit details'!$B$2868:$B$2873,$A1622,'Unit details'!$V$2868:$V$2873,$A1622&amp;" — "&amp;$B1622,'Unit details'!$H$2868:$H$2873,"Current")</x:f>
        <x:v>1</x:v>
      </x:c>
      <x:c r="J1622" s="14" t="n">
        <x:f>SUMIFS('Unit details'!$Y$2868:$Y$2873,'Unit details'!$B$2868:$B$2873,$A1622,'Unit details'!$V$2868:$V$2873,$A1622&amp;" — "&amp;$B1622,'Unit details'!$H$2868:$H$2873,"Future")</x:f>
        <x:v>0</x:v>
      </x:c>
      <x:c r="K1622" s="14" t="n">
        <x:f>COUNTIFS('Unit details'!$B$2868:$B$2873,$A1622,'Unit details'!$V$2868:$V$2873,$A1622&amp;" — "&amp;$B1622,'Unit details'!$H$2868:$H$2873,"Uncertain")</x:f>
        <x:v>5</x:v>
      </x:c>
      <x:c r="L1622" s="15" t="str">
        <x:v>Minimum identified named-estate inventory from advertised property evidence; not a comprehensive stock census. Standalone railway arches and roads are excluded; no vacancy ratio inferred.</x:v>
      </x:c>
      <x:c r="M1622" s="15" t="str">
        <x:v>https://www.zoopla.co.uk/to-rent/commercial/details/71504362/</x:v>
      </x:c>
      <x:c r="N1622" s="15" t="str">
        <x:v>https://www.zoopla.co.uk/to-rent/commercial/details/66770001/</x:v>
      </x:c>
    </x:row>
    <x:row r="1623" ht="42" customHeight="1">
      <x:c r="A1623" s="15" t="str">
        <x:v>London</x:v>
      </x:c>
      <x:c r="B1623" s="15" t="str">
        <x:v>Abenglen Industrial Estate</x:v>
      </x:c>
      <x:c r="C1623" s="15" t="str">
        <x:v>Hayes</x:v>
      </x:c>
      <x:c r="D1623" s="14"/>
      <x:c r="E1623" s="30" t="str">
        <x:v>Town</x:v>
      </x:c>
      <x:c r="F1623" s="30" t="str">
        <x:v>Estate / grouped industrial area</x:v>
      </x:c>
      <x:c r="G1623" s="14" t="n">
        <x:f>COUNTIFS('Unit details'!$B$2874:$B$2875,$A1623,'Unit details'!$V$2874:$V$2875,$A1623&amp;" — "&amp;$B1623,'Unit details'!$H$2874:$H$2875,"Current",'Unit details'!$E$2874:$E$2875,"Town")</x:f>
        <x:v>2</x:v>
      </x:c>
      <x:c r="H1623" s="14" t="n">
        <x:f>COUNTIFS('Unit details'!$B$2874:$B$2875,$A1623,'Unit details'!$V$2874:$V$2875,$A1623&amp;" — "&amp;$B1623,'Unit details'!$H$2874:$H$2875,"Current",'Unit details'!$E$2874:$E$2875,"Nearby")</x:f>
        <x:v>0</x:v>
      </x:c>
      <x:c r="I1623" s="14" t="n">
        <x:f>COUNTIFS('Unit details'!$B$2874:$B$2875,$A1623,'Unit details'!$V$2874:$V$2875,$A1623&amp;" — "&amp;$B1623,'Unit details'!$H$2874:$H$2875,"Current")</x:f>
        <x:v>2</x:v>
      </x:c>
      <x:c r="J1623" s="14" t="n">
        <x:f>SUMIFS('Unit details'!$Y$2874:$Y$2875,'Unit details'!$B$2874:$B$2875,$A1623,'Unit details'!$V$2874:$V$2875,$A1623&amp;" — "&amp;$B1623,'Unit details'!$H$2874:$H$2875,"Future")</x:f>
        <x:v>0</x:v>
      </x:c>
      <x:c r="K1623" s="14" t="n">
        <x:f>COUNTIFS('Unit details'!$B$2874:$B$2875,$A1623,'Unit details'!$V$2874:$V$2875,$A1623&amp;" — "&amp;$B1623,'Unit details'!$H$2874:$H$2875,"Uncertain")</x:f>
        <x:v>0</x:v>
      </x:c>
      <x:c r="L1623" s="15" t="str">
        <x:v>Minimum identified named-estate inventory from advertised property evidence; not a comprehensive stock census. Standalone railway arches and roads are excluded; no vacancy ratio inferred.</x:v>
      </x:c>
      <x:c r="M1623" s="15" t="str">
        <x:v>https://www.zoopla.co.uk/to-rent/commercial/details/72507868/</x:v>
      </x:c>
      <x:c r="N1623" s="15" t="str"/>
    </x:row>
    <x:row r="1624" ht="42" customHeight="1">
      <x:c r="A1624" s="15" t="str">
        <x:v>London</x:v>
      </x:c>
      <x:c r="B1624" s="15" t="str">
        <x:v>Acton Vale Industrial Park</x:v>
      </x:c>
      <x:c r="C1624" s="15" t="str">
        <x:v>Acton</x:v>
      </x:c>
      <x:c r="D1624" s="14"/>
      <x:c r="E1624" s="30" t="str">
        <x:v>Town</x:v>
      </x:c>
      <x:c r="F1624" s="30" t="str">
        <x:v>Estate / grouped industrial area</x:v>
      </x:c>
      <x:c r="G1624" s="14" t="n">
        <x:f>COUNTIFS('Unit details'!$B$2876:$B$2876,$A1624,'Unit details'!$V$2876:$V$2876,$A1624&amp;" — "&amp;$B1624,'Unit details'!$H$2876:$H$2876,"Current",'Unit details'!$E$2876:$E$2876,"Town")</x:f>
        <x:v>1</x:v>
      </x:c>
      <x:c r="H1624" s="14" t="n">
        <x:f>COUNTIFS('Unit details'!$B$2876:$B$2876,$A1624,'Unit details'!$V$2876:$V$2876,$A1624&amp;" — "&amp;$B1624,'Unit details'!$H$2876:$H$2876,"Current",'Unit details'!$E$2876:$E$2876,"Nearby")</x:f>
        <x:v>0</x:v>
      </x:c>
      <x:c r="I1624" s="14" t="n">
        <x:f>COUNTIFS('Unit details'!$B$2876:$B$2876,$A1624,'Unit details'!$V$2876:$V$2876,$A1624&amp;" — "&amp;$B1624,'Unit details'!$H$2876:$H$2876,"Current")</x:f>
        <x:v>1</x:v>
      </x:c>
      <x:c r="J1624" s="14" t="n">
        <x:f>SUMIFS('Unit details'!$Y$2876:$Y$2876,'Unit details'!$B$2876:$B$2876,$A1624,'Unit details'!$V$2876:$V$2876,$A1624&amp;" — "&amp;$B1624,'Unit details'!$H$2876:$H$2876,"Future")</x:f>
        <x:v>0</x:v>
      </x:c>
      <x:c r="K1624" s="14" t="n">
        <x:f>COUNTIFS('Unit details'!$B$2876:$B$2876,$A1624,'Unit details'!$V$2876:$V$2876,$A1624&amp;" — "&amp;$B1624,'Unit details'!$H$2876:$H$2876,"Uncertain")</x:f>
        <x:v>0</x:v>
      </x:c>
      <x:c r="L1624" s="15" t="str">
        <x:v>Minimum identified named-estate inventory from advertised property evidence; not a comprehensive stock census. Standalone railway arches and roads are excluded; no vacancy ratio inferred.</x:v>
      </x:c>
      <x:c r="M1624" s="15" t="str">
        <x:v>https://www.zoopla.co.uk/to-rent/commercial/details/65883186/</x:v>
      </x:c>
      <x:c r="N1624" s="15" t="str">
        <x:v>https://www.rightmove.co.uk/properties/773335439552001#/?channel=COM_LET</x:v>
      </x:c>
    </x:row>
    <x:row r="1625" ht="42" customHeight="1">
      <x:c r="A1625" s="15" t="str">
        <x:v>London</x:v>
      </x:c>
      <x:c r="B1625" s="15" t="str">
        <x:v>Adler Industrial Estate</x:v>
      </x:c>
      <x:c r="C1625" s="15" t="str">
        <x:v>Hayes</x:v>
      </x:c>
      <x:c r="D1625" s="14"/>
      <x:c r="E1625" s="30" t="str">
        <x:v>Town</x:v>
      </x:c>
      <x:c r="F1625" s="30" t="str">
        <x:v>Estate / grouped industrial area</x:v>
      </x:c>
      <x:c r="G1625" s="14" t="n">
        <x:f>COUNTIFS('Unit details'!$B$2877:$B$2878,$A1625,'Unit details'!$V$2877:$V$2878,$A1625&amp;" — "&amp;$B1625,'Unit details'!$H$2877:$H$2878,"Current",'Unit details'!$E$2877:$E$2878,"Town")</x:f>
        <x:v>0</x:v>
      </x:c>
      <x:c r="H1625" s="14" t="n">
        <x:f>COUNTIFS('Unit details'!$B$2877:$B$2878,$A1625,'Unit details'!$V$2877:$V$2878,$A1625&amp;" — "&amp;$B1625,'Unit details'!$H$2877:$H$2878,"Current",'Unit details'!$E$2877:$E$2878,"Nearby")</x:f>
        <x:v>0</x:v>
      </x:c>
      <x:c r="I1625" s="14" t="n">
        <x:f>COUNTIFS('Unit details'!$B$2877:$B$2878,$A1625,'Unit details'!$V$2877:$V$2878,$A1625&amp;" — "&amp;$B1625,'Unit details'!$H$2877:$H$2878,"Current")</x:f>
        <x:v>0</x:v>
      </x:c>
      <x:c r="J1625" s="14" t="n">
        <x:f>SUMIFS('Unit details'!$Y$2877:$Y$2878,'Unit details'!$B$2877:$B$2878,$A1625,'Unit details'!$V$2877:$V$2878,$A1625&amp;" — "&amp;$B1625,'Unit details'!$H$2877:$H$2878,"Future")</x:f>
        <x:v>0</x:v>
      </x:c>
      <x:c r="K1625" s="14" t="n">
        <x:f>COUNTIFS('Unit details'!$B$2877:$B$2878,$A1625,'Unit details'!$V$2877:$V$2878,$A1625&amp;" — "&amp;$B1625,'Unit details'!$H$2877:$H$2878,"Uncertain")</x:f>
        <x:v>2</x:v>
      </x:c>
      <x:c r="L1625" s="15" t="str">
        <x:v>Minimum identified named-estate inventory from advertised property evidence; not a comprehensive stock census. Standalone railway arches and roads are excluded; no vacancy ratio inferred.</x:v>
      </x:c>
      <x:c r="M1625" s="15" t="str">
        <x:v>https://www.zoopla.co.uk/to-rent/commercial/details/72791004/</x:v>
      </x:c>
      <x:c r="N1625" s="15" t="str"/>
    </x:row>
    <x:row r="1626" ht="42" customHeight="1">
      <x:c r="A1626" s="15" t="str">
        <x:v>London</x:v>
      </x:c>
      <x:c r="B1626" s="15" t="str">
        <x:v>Airlinks Industrial Estate</x:v>
      </x:c>
      <x:c r="C1626" s="15" t="str">
        <x:v>London (TW5)</x:v>
      </x:c>
      <x:c r="D1626" s="14"/>
      <x:c r="E1626" s="30" t="str">
        <x:v>Town</x:v>
      </x:c>
      <x:c r="F1626" s="30" t="str">
        <x:v>Estate / grouped industrial area</x:v>
      </x:c>
      <x:c r="G1626" s="14" t="n">
        <x:f>COUNTIFS('Unit details'!$B$2879:$B$2879,$A1626,'Unit details'!$V$2879:$V$2879,$A1626&amp;" — "&amp;$B1626,'Unit details'!$H$2879:$H$2879,"Current",'Unit details'!$E$2879:$E$2879,"Town")</x:f>
        <x:v>1</x:v>
      </x:c>
      <x:c r="H1626" s="14" t="n">
        <x:f>COUNTIFS('Unit details'!$B$2879:$B$2879,$A1626,'Unit details'!$V$2879:$V$2879,$A1626&amp;" — "&amp;$B1626,'Unit details'!$H$2879:$H$2879,"Current",'Unit details'!$E$2879:$E$2879,"Nearby")</x:f>
        <x:v>0</x:v>
      </x:c>
      <x:c r="I1626" s="14" t="n">
        <x:f>COUNTIFS('Unit details'!$B$2879:$B$2879,$A1626,'Unit details'!$V$2879:$V$2879,$A1626&amp;" — "&amp;$B1626,'Unit details'!$H$2879:$H$2879,"Current")</x:f>
        <x:v>1</x:v>
      </x:c>
      <x:c r="J1626" s="14" t="n">
        <x:f>SUMIFS('Unit details'!$Y$2879:$Y$2879,'Unit details'!$B$2879:$B$2879,$A1626,'Unit details'!$V$2879:$V$2879,$A1626&amp;" — "&amp;$B1626,'Unit details'!$H$2879:$H$2879,"Future")</x:f>
        <x:v>0</x:v>
      </x:c>
      <x:c r="K1626" s="14" t="n">
        <x:f>COUNTIFS('Unit details'!$B$2879:$B$2879,$A1626,'Unit details'!$V$2879:$V$2879,$A1626&amp;" — "&amp;$B1626,'Unit details'!$H$2879:$H$2879,"Uncertain")</x:f>
        <x:v>0</x:v>
      </x:c>
      <x:c r="L1626" s="15" t="str">
        <x:v>Minimum identified named-estate inventory from advertised property evidence; not a comprehensive stock census. Standalone railway arches and roads are excluded; no vacancy ratio inferred.</x:v>
      </x:c>
      <x:c r="M1626" s="15" t="str">
        <x:v>https://www.zoopla.co.uk/to-rent/commercial/details/73285174/</x:v>
      </x:c>
      <x:c r="N1626" s="15" t="str"/>
    </x:row>
    <x:row r="1627" ht="42" customHeight="1">
      <x:c r="A1627" s="15" t="str">
        <x:v>London</x:v>
      </x:c>
      <x:c r="B1627" s="15" t="str">
        <x:v>Apex Industrial Estate</x:v>
      </x:c>
      <x:c r="C1627" s="15" t="str">
        <x:v>London (NW10)</x:v>
      </x:c>
      <x:c r="D1627" s="14"/>
      <x:c r="E1627" s="30" t="str">
        <x:v>Town</x:v>
      </x:c>
      <x:c r="F1627" s="30" t="str">
        <x:v>Estate / grouped industrial area</x:v>
      </x:c>
      <x:c r="G1627" s="14" t="n">
        <x:f>COUNTIFS('Unit details'!$B$2880:$B$2880,$A1627,'Unit details'!$V$2880:$V$2880,$A1627&amp;" — "&amp;$B1627,'Unit details'!$H$2880:$H$2880,"Current",'Unit details'!$E$2880:$E$2880,"Town")</x:f>
        <x:v>1</x:v>
      </x:c>
      <x:c r="H1627" s="14" t="n">
        <x:f>COUNTIFS('Unit details'!$B$2880:$B$2880,$A1627,'Unit details'!$V$2880:$V$2880,$A1627&amp;" — "&amp;$B1627,'Unit details'!$H$2880:$H$2880,"Current",'Unit details'!$E$2880:$E$2880,"Nearby")</x:f>
        <x:v>0</x:v>
      </x:c>
      <x:c r="I1627" s="14" t="n">
        <x:f>COUNTIFS('Unit details'!$B$2880:$B$2880,$A1627,'Unit details'!$V$2880:$V$2880,$A1627&amp;" — "&amp;$B1627,'Unit details'!$H$2880:$H$2880,"Current")</x:f>
        <x:v>1</x:v>
      </x:c>
      <x:c r="J1627" s="14" t="n">
        <x:f>SUMIFS('Unit details'!$Y$2880:$Y$2880,'Unit details'!$B$2880:$B$2880,$A1627,'Unit details'!$V$2880:$V$2880,$A1627&amp;" — "&amp;$B1627,'Unit details'!$H$2880:$H$2880,"Future")</x:f>
        <x:v>0</x:v>
      </x:c>
      <x:c r="K1627" s="14" t="n">
        <x:f>COUNTIFS('Unit details'!$B$2880:$B$2880,$A1627,'Unit details'!$V$2880:$V$2880,$A1627&amp;" — "&amp;$B1627,'Unit details'!$H$2880:$H$2880,"Uncertain")</x:f>
        <x:v>0</x:v>
      </x:c>
      <x:c r="L1627" s="15" t="str">
        <x:v>Minimum identified named-estate inventory from advertised property evidence; not a comprehensive stock census. Standalone railway arches and roads are excluded; no vacancy ratio inferred.</x:v>
      </x:c>
      <x:c r="M1627" s="15" t="str">
        <x:v>https://www.rightmove.co.uk/properties/721597596604992#/?channel=COM_LET</x:v>
      </x:c>
      <x:c r="N1627" s="15" t="str">
        <x:v>https://www.rightmove.co.uk/properties/773378785512208#/?channel=COM_LET</x:v>
      </x:c>
    </x:row>
    <x:row r="1628" ht="42" customHeight="1">
      <x:c r="A1628" s="15" t="str">
        <x:v>London</x:v>
      </x:c>
      <x:c r="B1628" s="15" t="str">
        <x:v>Argall Avenue Trading Estate</x:v>
      </x:c>
      <x:c r="C1628" s="15" t="str">
        <x:v>London (E10)</x:v>
      </x:c>
      <x:c r="D1628" s="14"/>
      <x:c r="E1628" s="30" t="str">
        <x:v>Town</x:v>
      </x:c>
      <x:c r="F1628" s="30" t="str">
        <x:v>Estate / grouped industrial area</x:v>
      </x:c>
      <x:c r="G1628" s="14" t="n">
        <x:f>COUNTIFS('Unit details'!$B$2881:$B$2882,$A1628,'Unit details'!$V$2881:$V$2882,$A1628&amp;" — "&amp;$B1628,'Unit details'!$H$2881:$H$2882,"Current",'Unit details'!$E$2881:$E$2882,"Town")</x:f>
        <x:v>2</x:v>
      </x:c>
      <x:c r="H1628" s="14" t="n">
        <x:f>COUNTIFS('Unit details'!$B$2881:$B$2882,$A1628,'Unit details'!$V$2881:$V$2882,$A1628&amp;" — "&amp;$B1628,'Unit details'!$H$2881:$H$2882,"Current",'Unit details'!$E$2881:$E$2882,"Nearby")</x:f>
        <x:v>0</x:v>
      </x:c>
      <x:c r="I1628" s="14" t="n">
        <x:f>COUNTIFS('Unit details'!$B$2881:$B$2882,$A1628,'Unit details'!$V$2881:$V$2882,$A1628&amp;" — "&amp;$B1628,'Unit details'!$H$2881:$H$2882,"Current")</x:f>
        <x:v>2</x:v>
      </x:c>
      <x:c r="J1628" s="14" t="n">
        <x:f>SUMIFS('Unit details'!$Y$2881:$Y$2882,'Unit details'!$B$2881:$B$2882,$A1628,'Unit details'!$V$2881:$V$2882,$A1628&amp;" — "&amp;$B1628,'Unit details'!$H$2881:$H$2882,"Future")</x:f>
        <x:v>0</x:v>
      </x:c>
      <x:c r="K1628" s="14" t="n">
        <x:f>COUNTIFS('Unit details'!$B$2881:$B$2882,$A1628,'Unit details'!$V$2881:$V$2882,$A1628&amp;" — "&amp;$B1628,'Unit details'!$H$2881:$H$2882,"Uncertain")</x:f>
        <x:v>0</x:v>
      </x:c>
      <x:c r="L1628" s="15" t="str">
        <x:v>Minimum identified named-estate inventory from advertised property evidence; not a comprehensive stock census. Standalone railway arches and roads are excluded; no vacancy ratio inferred.</x:v>
      </x:c>
      <x:c r="M1628" s="15" t="str">
        <x:v>https://www.zoopla.co.uk/to-rent/commercial/details/74306424/</x:v>
      </x:c>
      <x:c r="N1628" s="15" t="str">
        <x:v>https://www.zoopla.co.uk/to-rent/commercial/details/73952374/</x:v>
      </x:c>
    </x:row>
    <x:row r="1629" ht="42" customHeight="1">
      <x:c r="A1629" s="15" t="str">
        <x:v>London</x:v>
      </x:c>
      <x:c r="B1629" s="15" t="str">
        <x:v>Argent Trade Park</x:v>
      </x:c>
      <x:c r="C1629" s="15" t="str">
        <x:v>Hayes</x:v>
      </x:c>
      <x:c r="D1629" s="14"/>
      <x:c r="E1629" s="30" t="str">
        <x:v>Town</x:v>
      </x:c>
      <x:c r="F1629" s="30" t="str">
        <x:v>Estate / grouped industrial area</x:v>
      </x:c>
      <x:c r="G1629" s="14" t="n">
        <x:f>COUNTIFS('Unit details'!$B$2883:$B$2883,$A1629,'Unit details'!$V$2883:$V$2883,$A1629&amp;" — "&amp;$B1629,'Unit details'!$H$2883:$H$2883,"Current",'Unit details'!$E$2883:$E$2883,"Town")</x:f>
        <x:v>0</x:v>
      </x:c>
      <x:c r="H1629" s="14" t="n">
        <x:f>COUNTIFS('Unit details'!$B$2883:$B$2883,$A1629,'Unit details'!$V$2883:$V$2883,$A1629&amp;" — "&amp;$B1629,'Unit details'!$H$2883:$H$2883,"Current",'Unit details'!$E$2883:$E$2883,"Nearby")</x:f>
        <x:v>0</x:v>
      </x:c>
      <x:c r="I1629" s="14" t="n">
        <x:f>COUNTIFS('Unit details'!$B$2883:$B$2883,$A1629,'Unit details'!$V$2883:$V$2883,$A1629&amp;" — "&amp;$B1629,'Unit details'!$H$2883:$H$2883,"Current")</x:f>
        <x:v>0</x:v>
      </x:c>
      <x:c r="J1629" s="14" t="n">
        <x:f>SUMIFS('Unit details'!$Y$2883:$Y$2883,'Unit details'!$B$2883:$B$2883,$A1629,'Unit details'!$V$2883:$V$2883,$A1629&amp;" — "&amp;$B1629,'Unit details'!$H$2883:$H$2883,"Future")</x:f>
        <x:v>0</x:v>
      </x:c>
      <x:c r="K1629" s="14" t="n">
        <x:f>COUNTIFS('Unit details'!$B$2883:$B$2883,$A1629,'Unit details'!$V$2883:$V$2883,$A1629&amp;" — "&amp;$B1629,'Unit details'!$H$2883:$H$2883,"Uncertain")</x:f>
        <x:v>1</x:v>
      </x:c>
      <x:c r="L1629" s="15" t="str">
        <x:v>Minimum identified named-estate inventory from advertised property evidence; not a comprehensive stock census. Standalone railway arches and roads are excluded; no vacancy ratio inferred.</x:v>
      </x:c>
      <x:c r="M1629" s="15" t="str">
        <x:v>https://www.zoopla.co.uk/to-rent/commercial/details/74448971/</x:v>
      </x:c>
      <x:c r="N1629" s="15" t="str">
        <x:v>https://www.zoopla.co.uk/to-rent/commercial/details/74366787/</x:v>
      </x:c>
    </x:row>
    <x:row r="1630" ht="42" customHeight="1">
      <x:c r="A1630" s="15" t="str">
        <x:v>London</x:v>
      </x:c>
      <x:c r="B1630" s="15" t="str">
        <x:v>Artesian Close Industrial Estate</x:v>
      </x:c>
      <x:c r="C1630" s="15" t="str">
        <x:v>London (NW10)</x:v>
      </x:c>
      <x:c r="D1630" s="14"/>
      <x:c r="E1630" s="30" t="str">
        <x:v>Town</x:v>
      </x:c>
      <x:c r="F1630" s="30" t="str">
        <x:v>Estate / grouped industrial area</x:v>
      </x:c>
      <x:c r="G1630" s="14" t="n">
        <x:f>COUNTIFS('Unit details'!$B$2884:$B$2884,$A1630,'Unit details'!$V$2884:$V$2884,$A1630&amp;" — "&amp;$B1630,'Unit details'!$H$2884:$H$2884,"Current",'Unit details'!$E$2884:$E$2884,"Town")</x:f>
        <x:v>1</x:v>
      </x:c>
      <x:c r="H1630" s="14" t="n">
        <x:f>COUNTIFS('Unit details'!$B$2884:$B$2884,$A1630,'Unit details'!$V$2884:$V$2884,$A1630&amp;" — "&amp;$B1630,'Unit details'!$H$2884:$H$2884,"Current",'Unit details'!$E$2884:$E$2884,"Nearby")</x:f>
        <x:v>0</x:v>
      </x:c>
      <x:c r="I1630" s="14" t="n">
        <x:f>COUNTIFS('Unit details'!$B$2884:$B$2884,$A1630,'Unit details'!$V$2884:$V$2884,$A1630&amp;" — "&amp;$B1630,'Unit details'!$H$2884:$H$2884,"Current")</x:f>
        <x:v>1</x:v>
      </x:c>
      <x:c r="J1630" s="14" t="n">
        <x:f>SUMIFS('Unit details'!$Y$2884:$Y$2884,'Unit details'!$B$2884:$B$2884,$A1630,'Unit details'!$V$2884:$V$2884,$A1630&amp;" — "&amp;$B1630,'Unit details'!$H$2884:$H$2884,"Future")</x:f>
        <x:v>0</x:v>
      </x:c>
      <x:c r="K1630" s="14" t="n">
        <x:f>COUNTIFS('Unit details'!$B$2884:$B$2884,$A1630,'Unit details'!$V$2884:$V$2884,$A1630&amp;" — "&amp;$B1630,'Unit details'!$H$2884:$H$2884,"Uncertain")</x:f>
        <x:v>0</x:v>
      </x:c>
      <x:c r="L1630" s="15" t="str">
        <x:v>Minimum identified named-estate inventory from advertised property evidence; not a comprehensive stock census. Standalone railway arches and roads are excluded; no vacancy ratio inferred.</x:v>
      </x:c>
      <x:c r="M1630" s="15" t="str">
        <x:v>https://www.zoopla.co.uk/to-rent/commercial/details/74543142/</x:v>
      </x:c>
      <x:c r="N1630" s="15" t="str">
        <x:v>https://www.zoopla.co.uk/to-rent/commercial/details/74487074/</x:v>
      </x:c>
    </x:row>
    <x:row r="1631" ht="42" customHeight="1">
      <x:c r="A1631" s="15" t="str">
        <x:v>London</x:v>
      </x:c>
      <x:c r="B1631" s="15" t="str">
        <x:v>Astbury Business Park</x:v>
      </x:c>
      <x:c r="C1631" s="15" t="str">
        <x:v>Peckham</x:v>
      </x:c>
      <x:c r="D1631" s="14"/>
      <x:c r="E1631" s="30" t="str">
        <x:v>Town</x:v>
      </x:c>
      <x:c r="F1631" s="30" t="str">
        <x:v>Estate / grouped industrial area</x:v>
      </x:c>
      <x:c r="G1631" s="14" t="n">
        <x:f>COUNTIFS('Unit details'!$B$2885:$B$2885,$A1631,'Unit details'!$V$2885:$V$2885,$A1631&amp;" — "&amp;$B1631,'Unit details'!$H$2885:$H$2885,"Current",'Unit details'!$E$2885:$E$2885,"Town")</x:f>
        <x:v>1</x:v>
      </x:c>
      <x:c r="H1631" s="14" t="n">
        <x:f>COUNTIFS('Unit details'!$B$2885:$B$2885,$A1631,'Unit details'!$V$2885:$V$2885,$A1631&amp;" — "&amp;$B1631,'Unit details'!$H$2885:$H$2885,"Current",'Unit details'!$E$2885:$E$2885,"Nearby")</x:f>
        <x:v>0</x:v>
      </x:c>
      <x:c r="I1631" s="14" t="n">
        <x:f>COUNTIFS('Unit details'!$B$2885:$B$2885,$A1631,'Unit details'!$V$2885:$V$2885,$A1631&amp;" — "&amp;$B1631,'Unit details'!$H$2885:$H$2885,"Current")</x:f>
        <x:v>1</x:v>
      </x:c>
      <x:c r="J1631" s="14" t="n">
        <x:f>SUMIFS('Unit details'!$Y$2885:$Y$2885,'Unit details'!$B$2885:$B$2885,$A1631,'Unit details'!$V$2885:$V$2885,$A1631&amp;" — "&amp;$B1631,'Unit details'!$H$2885:$H$2885,"Future")</x:f>
        <x:v>0</x:v>
      </x:c>
      <x:c r="K1631" s="14" t="n">
        <x:f>COUNTIFS('Unit details'!$B$2885:$B$2885,$A1631,'Unit details'!$V$2885:$V$2885,$A1631&amp;" — "&amp;$B1631,'Unit details'!$H$2885:$H$2885,"Uncertain")</x:f>
        <x:v>0</x:v>
      </x:c>
      <x:c r="L1631" s="15" t="str">
        <x:v>Minimum identified named-estate inventory from advertised property evidence; not a comprehensive stock census. Standalone railway arches and roads are excluded; no vacancy ratio inferred.</x:v>
      </x:c>
      <x:c r="M1631" s="15" t="str">
        <x:v>https://www.zoopla.co.uk/to-rent/commercial/details/59959642/</x:v>
      </x:c>
      <x:c r="N1631" s="15" t="str">
        <x:v>https://www.rightmove.co.uk/properties/168785702#/?channel=COM_LET</x:v>
      </x:c>
    </x:row>
    <x:row r="1632" ht="42" customHeight="1">
      <x:c r="A1632" s="15" t="str">
        <x:v>London</x:v>
      </x:c>
      <x:c r="B1632" s="15" t="str">
        <x:v>Atlas Business Centre</x:v>
      </x:c>
      <x:c r="C1632" s="15" t="str">
        <x:v>Cricklewood</x:v>
      </x:c>
      <x:c r="D1632" s="14"/>
      <x:c r="E1632" s="30" t="str">
        <x:v>Town</x:v>
      </x:c>
      <x:c r="F1632" s="30" t="str">
        <x:v>Estate / grouped industrial area</x:v>
      </x:c>
      <x:c r="G1632" s="14" t="n">
        <x:f>COUNTIFS('Unit details'!$B$2886:$B$2889,$A1632,'Unit details'!$V$2886:$V$2889,$A1632&amp;" — "&amp;$B1632,'Unit details'!$H$2886:$H$2889,"Current",'Unit details'!$E$2886:$E$2889,"Town")</x:f>
        <x:v>4</x:v>
      </x:c>
      <x:c r="H1632" s="14" t="n">
        <x:f>COUNTIFS('Unit details'!$B$2886:$B$2889,$A1632,'Unit details'!$V$2886:$V$2889,$A1632&amp;" — "&amp;$B1632,'Unit details'!$H$2886:$H$2889,"Current",'Unit details'!$E$2886:$E$2889,"Nearby")</x:f>
        <x:v>0</x:v>
      </x:c>
      <x:c r="I1632" s="14" t="n">
        <x:f>COUNTIFS('Unit details'!$B$2886:$B$2889,$A1632,'Unit details'!$V$2886:$V$2889,$A1632&amp;" — "&amp;$B1632,'Unit details'!$H$2886:$H$2889,"Current")</x:f>
        <x:v>4</x:v>
      </x:c>
      <x:c r="J1632" s="14" t="n">
        <x:f>SUMIFS('Unit details'!$Y$2886:$Y$2889,'Unit details'!$B$2886:$B$2889,$A1632,'Unit details'!$V$2886:$V$2889,$A1632&amp;" — "&amp;$B1632,'Unit details'!$H$2886:$H$2889,"Future")</x:f>
        <x:v>0</x:v>
      </x:c>
      <x:c r="K1632" s="14" t="n">
        <x:f>COUNTIFS('Unit details'!$B$2886:$B$2889,$A1632,'Unit details'!$V$2886:$V$2889,$A1632&amp;" — "&amp;$B1632,'Unit details'!$H$2886:$H$2889,"Uncertain")</x:f>
        <x:v>0</x:v>
      </x:c>
      <x:c r="L1632" s="15" t="str">
        <x:v>Minimum identified named-estate inventory from advertised property evidence; not a comprehensive stock census. Standalone railway arches and roads are excluded; no vacancy ratio inferred.</x:v>
      </x:c>
      <x:c r="M1632" s="15" t="str">
        <x:v>https://www.zoopla.co.uk/to-rent/commercial/details/70369690/</x:v>
      </x:c>
      <x:c r="N1632" s="15" t="str">
        <x:v>https://www.rightmove.co.uk/properties/772496517810849#/?channel=COM_LET</x:v>
      </x:c>
    </x:row>
    <x:row r="1633" ht="42" customHeight="1">
      <x:c r="A1633" s="15" t="str">
        <x:v>London</x:v>
      </x:c>
      <x:c r="B1633" s="15" t="str">
        <x:v>Bankside Park Industrial Estate</x:v>
      </x:c>
      <x:c r="C1633" s="15" t="str">
        <x:v>Barking</x:v>
      </x:c>
      <x:c r="D1633" s="14"/>
      <x:c r="E1633" s="30" t="str">
        <x:v>Town</x:v>
      </x:c>
      <x:c r="F1633" s="30" t="str">
        <x:v>Estate / grouped industrial area</x:v>
      </x:c>
      <x:c r="G1633" s="14" t="n">
        <x:f>COUNTIFS('Unit details'!$B$2890:$B$2890,$A1633,'Unit details'!$V$2890:$V$2890,$A1633&amp;" — "&amp;$B1633,'Unit details'!$H$2890:$H$2890,"Current",'Unit details'!$E$2890:$E$2890,"Town")</x:f>
        <x:v>1</x:v>
      </x:c>
      <x:c r="H1633" s="14" t="n">
        <x:f>COUNTIFS('Unit details'!$B$2890:$B$2890,$A1633,'Unit details'!$V$2890:$V$2890,$A1633&amp;" — "&amp;$B1633,'Unit details'!$H$2890:$H$2890,"Current",'Unit details'!$E$2890:$E$2890,"Nearby")</x:f>
        <x:v>0</x:v>
      </x:c>
      <x:c r="I1633" s="14" t="n">
        <x:f>COUNTIFS('Unit details'!$B$2890:$B$2890,$A1633,'Unit details'!$V$2890:$V$2890,$A1633&amp;" — "&amp;$B1633,'Unit details'!$H$2890:$H$2890,"Current")</x:f>
        <x:v>1</x:v>
      </x:c>
      <x:c r="J1633" s="14" t="n">
        <x:f>SUMIFS('Unit details'!$Y$2890:$Y$2890,'Unit details'!$B$2890:$B$2890,$A1633,'Unit details'!$V$2890:$V$2890,$A1633&amp;" — "&amp;$B1633,'Unit details'!$H$2890:$H$2890,"Future")</x:f>
        <x:v>0</x:v>
      </x:c>
      <x:c r="K1633" s="14" t="n">
        <x:f>COUNTIFS('Unit details'!$B$2890:$B$2890,$A1633,'Unit details'!$V$2890:$V$2890,$A1633&amp;" — "&amp;$B1633,'Unit details'!$H$2890:$H$2890,"Uncertain")</x:f>
        <x:v>0</x:v>
      </x:c>
      <x:c r="L1633" s="15" t="str">
        <x:v>Minimum identified named-estate inventory from advertised property evidence; not a comprehensive stock census. Standalone railway arches and roads are excluded; no vacancy ratio inferred.</x:v>
      </x:c>
      <x:c r="M1633" s="15" t="str">
        <x:v>https://www.zoopla.co.uk/to-rent/commercial/details/74508223/</x:v>
      </x:c>
      <x:c r="N1633" s="15" t="str">
        <x:v>https://www.zoopla.co.uk/to-rent/commercial/details/74445600/</x:v>
      </x:c>
    </x:row>
    <x:row r="1634" ht="42" customHeight="1">
      <x:c r="A1634" s="15" t="str">
        <x:v>London</x:v>
      </x:c>
      <x:c r="B1634" s="15" t="str">
        <x:v>Barking Business Centre</x:v>
      </x:c>
      <x:c r="C1634" s="15" t="str">
        <x:v>Barking</x:v>
      </x:c>
      <x:c r="D1634" s="14"/>
      <x:c r="E1634" s="30" t="str">
        <x:v>Town</x:v>
      </x:c>
      <x:c r="F1634" s="30" t="str">
        <x:v>Estate / grouped industrial area</x:v>
      </x:c>
      <x:c r="G1634" s="14" t="n">
        <x:f>COUNTIFS('Unit details'!$B$2891:$B$2891,$A1634,'Unit details'!$V$2891:$V$2891,$A1634&amp;" — "&amp;$B1634,'Unit details'!$H$2891:$H$2891,"Current",'Unit details'!$E$2891:$E$2891,"Town")</x:f>
        <x:v>1</x:v>
      </x:c>
      <x:c r="H1634" s="14" t="n">
        <x:f>COUNTIFS('Unit details'!$B$2891:$B$2891,$A1634,'Unit details'!$V$2891:$V$2891,$A1634&amp;" — "&amp;$B1634,'Unit details'!$H$2891:$H$2891,"Current",'Unit details'!$E$2891:$E$2891,"Nearby")</x:f>
        <x:v>0</x:v>
      </x:c>
      <x:c r="I1634" s="14" t="n">
        <x:f>COUNTIFS('Unit details'!$B$2891:$B$2891,$A1634,'Unit details'!$V$2891:$V$2891,$A1634&amp;" — "&amp;$B1634,'Unit details'!$H$2891:$H$2891,"Current")</x:f>
        <x:v>1</x:v>
      </x:c>
      <x:c r="J1634" s="14" t="n">
        <x:f>SUMIFS('Unit details'!$Y$2891:$Y$2891,'Unit details'!$B$2891:$B$2891,$A1634,'Unit details'!$V$2891:$V$2891,$A1634&amp;" — "&amp;$B1634,'Unit details'!$H$2891:$H$2891,"Future")</x:f>
        <x:v>0</x:v>
      </x:c>
      <x:c r="K1634" s="14" t="n">
        <x:f>COUNTIFS('Unit details'!$B$2891:$B$2891,$A1634,'Unit details'!$V$2891:$V$2891,$A1634&amp;" — "&amp;$B1634,'Unit details'!$H$2891:$H$2891,"Uncertain")</x:f>
        <x:v>0</x:v>
      </x:c>
      <x:c r="L1634" s="15" t="str">
        <x:v>Minimum identified named-estate inventory from advertised property evidence; not a comprehensive stock census. Standalone railway arches and roads are excluded; no vacancy ratio inferred.</x:v>
      </x:c>
      <x:c r="M1634" s="15" t="str">
        <x:v>https://www.zoopla.co.uk/to-rent/commercial/details/74573017/</x:v>
      </x:c>
      <x:c r="N1634" s="15" t="str"/>
    </x:row>
    <x:row r="1635" ht="42" customHeight="1">
      <x:c r="A1635" s="15" t="str">
        <x:v>London</x:v>
      </x:c>
      <x:c r="B1635" s="15" t="str">
        <x:v>Barratt Industrial Park</x:v>
      </x:c>
      <x:c r="C1635" s="15" t="str">
        <x:v>West Norwood</x:v>
      </x:c>
      <x:c r="D1635" s="14"/>
      <x:c r="E1635" s="30" t="str">
        <x:v>Town</x:v>
      </x:c>
      <x:c r="F1635" s="30" t="str">
        <x:v>Estate / grouped industrial area</x:v>
      </x:c>
      <x:c r="G1635" s="14" t="n">
        <x:f>COUNTIFS('Unit details'!$B$2892:$B$2894,$A1635,'Unit details'!$V$2892:$V$2894,$A1635&amp;" — "&amp;$B1635,'Unit details'!$H$2892:$H$2894,"Current",'Unit details'!$E$2892:$E$2894,"Town")</x:f>
        <x:v>2</x:v>
      </x:c>
      <x:c r="H1635" s="14" t="n">
        <x:f>COUNTIFS('Unit details'!$B$2892:$B$2894,$A1635,'Unit details'!$V$2892:$V$2894,$A1635&amp;" — "&amp;$B1635,'Unit details'!$H$2892:$H$2894,"Current",'Unit details'!$E$2892:$E$2894,"Nearby")</x:f>
        <x:v>0</x:v>
      </x:c>
      <x:c r="I1635" s="14" t="n">
        <x:f>COUNTIFS('Unit details'!$B$2892:$B$2894,$A1635,'Unit details'!$V$2892:$V$2894,$A1635&amp;" — "&amp;$B1635,'Unit details'!$H$2892:$H$2894,"Current")</x:f>
        <x:v>2</x:v>
      </x:c>
      <x:c r="J1635" s="14" t="n">
        <x:f>SUMIFS('Unit details'!$Y$2892:$Y$2894,'Unit details'!$B$2892:$B$2894,$A1635,'Unit details'!$V$2892:$V$2894,$A1635&amp;" — "&amp;$B1635,'Unit details'!$H$2892:$H$2894,"Future")</x:f>
        <x:v>0</x:v>
      </x:c>
      <x:c r="K1635" s="14" t="n">
        <x:f>COUNTIFS('Unit details'!$B$2892:$B$2894,$A1635,'Unit details'!$V$2892:$V$2894,$A1635&amp;" — "&amp;$B1635,'Unit details'!$H$2892:$H$2894,"Uncertain")</x:f>
        <x:v>1</x:v>
      </x:c>
      <x:c r="L1635" s="15" t="str">
        <x:v>Minimum identified named-estate inventory from advertised property evidence; not a comprehensive stock census. Standalone railway arches and roads are excluded; no vacancy ratio inferred.</x:v>
      </x:c>
      <x:c r="M1635" s="15" t="str">
        <x:v>https://www.zoopla.co.uk/to-rent/commercial/details/74245039/</x:v>
      </x:c>
      <x:c r="N1635" s="15" t="str">
        <x:v>https://www.rightmove.co.uk/properties/777786298686336#/?channel=COM_LET</x:v>
      </x:c>
    </x:row>
    <x:row r="1636" ht="42" customHeight="1">
      <x:c r="A1636" s="15" t="str">
        <x:v>London</x:v>
      </x:c>
      <x:c r="B1636" s="15" t="str">
        <x:v>Barratt Way Industrial Estate</x:v>
      </x:c>
      <x:c r="C1636" s="15" t="str">
        <x:v>Harrow</x:v>
      </x:c>
      <x:c r="D1636" s="14"/>
      <x:c r="E1636" s="30" t="str">
        <x:v>Town</x:v>
      </x:c>
      <x:c r="F1636" s="30" t="str">
        <x:v>Estate / grouped industrial area</x:v>
      </x:c>
      <x:c r="G1636" s="14" t="n">
        <x:f>COUNTIFS('Unit details'!$B$2895:$B$2898,$A1636,'Unit details'!$V$2895:$V$2898,$A1636&amp;" — "&amp;$B1636,'Unit details'!$H$2895:$H$2898,"Current",'Unit details'!$E$2895:$E$2898,"Town")</x:f>
        <x:v>3</x:v>
      </x:c>
      <x:c r="H1636" s="14" t="n">
        <x:f>COUNTIFS('Unit details'!$B$2895:$B$2898,$A1636,'Unit details'!$V$2895:$V$2898,$A1636&amp;" — "&amp;$B1636,'Unit details'!$H$2895:$H$2898,"Current",'Unit details'!$E$2895:$E$2898,"Nearby")</x:f>
        <x:v>0</x:v>
      </x:c>
      <x:c r="I1636" s="14" t="n">
        <x:f>COUNTIFS('Unit details'!$B$2895:$B$2898,$A1636,'Unit details'!$V$2895:$V$2898,$A1636&amp;" — "&amp;$B1636,'Unit details'!$H$2895:$H$2898,"Current")</x:f>
        <x:v>3</x:v>
      </x:c>
      <x:c r="J1636" s="14" t="n">
        <x:f>SUMIFS('Unit details'!$Y$2895:$Y$2898,'Unit details'!$B$2895:$B$2898,$A1636,'Unit details'!$V$2895:$V$2898,$A1636&amp;" — "&amp;$B1636,'Unit details'!$H$2895:$H$2898,"Future")</x:f>
        <x:v>0</x:v>
      </x:c>
      <x:c r="K1636" s="14" t="n">
        <x:f>COUNTIFS('Unit details'!$B$2895:$B$2898,$A1636,'Unit details'!$V$2895:$V$2898,$A1636&amp;" — "&amp;$B1636,'Unit details'!$H$2895:$H$2898,"Uncertain")</x:f>
        <x:v>1</x:v>
      </x:c>
      <x:c r="L1636" s="15" t="str">
        <x:v>Minimum identified named-estate inventory from advertised property evidence; not a comprehensive stock census. Standalone railway arches and roads are excluded; no vacancy ratio inferred.</x:v>
      </x:c>
      <x:c r="M1636" s="15" t="str">
        <x:v>https://www.zoopla.co.uk/to-rent/commercial/details/74160152/</x:v>
      </x:c>
      <x:c r="N1636" s="15" t="str"/>
    </x:row>
    <x:row r="1637" ht="42" customHeight="1">
      <x:c r="A1637" s="15" t="str">
        <x:v>London</x:v>
      </x:c>
      <x:c r="B1637" s="15" t="str">
        <x:v>Barwell Business Park</x:v>
      </x:c>
      <x:c r="C1637" s="15" t="str">
        <x:v>Chessington</x:v>
      </x:c>
      <x:c r="D1637" s="14"/>
      <x:c r="E1637" s="30" t="str">
        <x:v>Town</x:v>
      </x:c>
      <x:c r="F1637" s="30" t="str">
        <x:v>Estate / grouped industrial area</x:v>
      </x:c>
      <x:c r="G1637" s="14" t="n">
        <x:f>COUNTIFS('Unit details'!$B$2899:$B$2899,$A1637,'Unit details'!$V$2899:$V$2899,$A1637&amp;" — "&amp;$B1637,'Unit details'!$H$2899:$H$2899,"Current",'Unit details'!$E$2899:$E$2899,"Town")</x:f>
        <x:v>1</x:v>
      </x:c>
      <x:c r="H1637" s="14" t="n">
        <x:f>COUNTIFS('Unit details'!$B$2899:$B$2899,$A1637,'Unit details'!$V$2899:$V$2899,$A1637&amp;" — "&amp;$B1637,'Unit details'!$H$2899:$H$2899,"Current",'Unit details'!$E$2899:$E$2899,"Nearby")</x:f>
        <x:v>0</x:v>
      </x:c>
      <x:c r="I1637" s="14" t="n">
        <x:f>COUNTIFS('Unit details'!$B$2899:$B$2899,$A1637,'Unit details'!$V$2899:$V$2899,$A1637&amp;" — "&amp;$B1637,'Unit details'!$H$2899:$H$2899,"Current")</x:f>
        <x:v>1</x:v>
      </x:c>
      <x:c r="J1637" s="14" t="n">
        <x:f>SUMIFS('Unit details'!$Y$2899:$Y$2899,'Unit details'!$B$2899:$B$2899,$A1637,'Unit details'!$V$2899:$V$2899,$A1637&amp;" — "&amp;$B1637,'Unit details'!$H$2899:$H$2899,"Future")</x:f>
        <x:v>0</x:v>
      </x:c>
      <x:c r="K1637" s="14" t="n">
        <x:f>COUNTIFS('Unit details'!$B$2899:$B$2899,$A1637,'Unit details'!$V$2899:$V$2899,$A1637&amp;" — "&amp;$B1637,'Unit details'!$H$2899:$H$2899,"Uncertain")</x:f>
        <x:v>0</x:v>
      </x:c>
      <x:c r="L1637" s="15" t="str">
        <x:v>Minimum identified named-estate inventory from advertised property evidence; not a comprehensive stock census. Standalone railway arches and roads are excluded; no vacancy ratio inferred.</x:v>
      </x:c>
      <x:c r="M1637" s="15" t="str">
        <x:v>https://www.zoopla.co.uk/to-rent/commercial/details/71679963/</x:v>
      </x:c>
      <x:c r="N1637" s="15" t="str">
        <x:v>https://www.zoopla.co.uk/to-rent/commercial/details/71679959/</x:v>
      </x:c>
    </x:row>
    <x:row r="1638" ht="42" customHeight="1">
      <x:c r="A1638" s="15" t="str">
        <x:v>London</x:v>
      </x:c>
      <x:c r="B1638" s="15" t="str">
        <x:v>Battersea Business Park</x:v>
      </x:c>
      <x:c r="C1638" s="15" t="str">
        <x:v>Battersea</x:v>
      </x:c>
      <x:c r="D1638" s="14"/>
      <x:c r="E1638" s="30" t="str">
        <x:v>Town</x:v>
      </x:c>
      <x:c r="F1638" s="30" t="str">
        <x:v>Estate / grouped industrial area</x:v>
      </x:c>
      <x:c r="G1638" s="14" t="n">
        <x:f>COUNTIFS('Unit details'!$B$2900:$B$2902,$A1638,'Unit details'!$V$2900:$V$2902,$A1638&amp;" — "&amp;$B1638,'Unit details'!$H$2900:$H$2902,"Current",'Unit details'!$E$2900:$E$2902,"Town")</x:f>
        <x:v>3</x:v>
      </x:c>
      <x:c r="H1638" s="14" t="n">
        <x:f>COUNTIFS('Unit details'!$B$2900:$B$2902,$A1638,'Unit details'!$V$2900:$V$2902,$A1638&amp;" — "&amp;$B1638,'Unit details'!$H$2900:$H$2902,"Current",'Unit details'!$E$2900:$E$2902,"Nearby")</x:f>
        <x:v>0</x:v>
      </x:c>
      <x:c r="I1638" s="14" t="n">
        <x:f>COUNTIFS('Unit details'!$B$2900:$B$2902,$A1638,'Unit details'!$V$2900:$V$2902,$A1638&amp;" — "&amp;$B1638,'Unit details'!$H$2900:$H$2902,"Current")</x:f>
        <x:v>3</x:v>
      </x:c>
      <x:c r="J1638" s="14" t="n">
        <x:f>SUMIFS('Unit details'!$Y$2900:$Y$2902,'Unit details'!$B$2900:$B$2902,$A1638,'Unit details'!$V$2900:$V$2902,$A1638&amp;" — "&amp;$B1638,'Unit details'!$H$2900:$H$2902,"Future")</x:f>
        <x:v>0</x:v>
      </x:c>
      <x:c r="K1638" s="14" t="n">
        <x:f>COUNTIFS('Unit details'!$B$2900:$B$2902,$A1638,'Unit details'!$V$2900:$V$2902,$A1638&amp;" — "&amp;$B1638,'Unit details'!$H$2900:$H$2902,"Uncertain")</x:f>
        <x:v>0</x:v>
      </x:c>
      <x:c r="L1638" s="15" t="str">
        <x:v>Minimum identified named-estate inventory from advertised property evidence; not a comprehensive stock census. Standalone railway arches and roads are excluded; no vacancy ratio inferred.</x:v>
      </x:c>
      <x:c r="M1638" s="15" t="str">
        <x:v>https://www.rightmove.co.uk/properties/773347474945168#/?channel=COM_LET</x:v>
      </x:c>
      <x:c r="N1638" s="15" t="str"/>
    </x:row>
    <x:row r="1639" ht="42" customHeight="1">
      <x:c r="A1639" s="15" t="str">
        <x:v>London</x:v>
      </x:c>
      <x:c r="B1639" s="15" t="str">
        <x:v>Bayford Street Business Centre</x:v>
      </x:c>
      <x:c r="C1639" s="15" t="str">
        <x:v>Hackney</x:v>
      </x:c>
      <x:c r="D1639" s="14"/>
      <x:c r="E1639" s="30" t="str">
        <x:v>Town</x:v>
      </x:c>
      <x:c r="F1639" s="30" t="str">
        <x:v>Estate / grouped industrial area</x:v>
      </x:c>
      <x:c r="G1639" s="14" t="n">
        <x:f>COUNTIFS('Unit details'!$B$2903:$B$2903,$A1639,'Unit details'!$V$2903:$V$2903,$A1639&amp;" — "&amp;$B1639,'Unit details'!$H$2903:$H$2903,"Current",'Unit details'!$E$2903:$E$2903,"Town")</x:f>
        <x:v>1</x:v>
      </x:c>
      <x:c r="H1639" s="14" t="n">
        <x:f>COUNTIFS('Unit details'!$B$2903:$B$2903,$A1639,'Unit details'!$V$2903:$V$2903,$A1639&amp;" — "&amp;$B1639,'Unit details'!$H$2903:$H$2903,"Current",'Unit details'!$E$2903:$E$2903,"Nearby")</x:f>
        <x:v>0</x:v>
      </x:c>
      <x:c r="I1639" s="14" t="n">
        <x:f>COUNTIFS('Unit details'!$B$2903:$B$2903,$A1639,'Unit details'!$V$2903:$V$2903,$A1639&amp;" — "&amp;$B1639,'Unit details'!$H$2903:$H$2903,"Current")</x:f>
        <x:v>1</x:v>
      </x:c>
      <x:c r="J1639" s="14" t="n">
        <x:f>SUMIFS('Unit details'!$Y$2903:$Y$2903,'Unit details'!$B$2903:$B$2903,$A1639,'Unit details'!$V$2903:$V$2903,$A1639&amp;" — "&amp;$B1639,'Unit details'!$H$2903:$H$2903,"Future")</x:f>
        <x:v>0</x:v>
      </x:c>
      <x:c r="K1639" s="14" t="n">
        <x:f>COUNTIFS('Unit details'!$B$2903:$B$2903,$A1639,'Unit details'!$V$2903:$V$2903,$A1639&amp;" — "&amp;$B1639,'Unit details'!$H$2903:$H$2903,"Uncertain")</x:f>
        <x:v>0</x:v>
      </x:c>
      <x:c r="L1639" s="15" t="str">
        <x:v>Minimum identified named-estate inventory from advertised property evidence; not a comprehensive stock census. Standalone railway arches and roads are excluded; no vacancy ratio inferred.</x:v>
      </x:c>
      <x:c r="M1639" s="15" t="str">
        <x:v>https://www.zoopla.co.uk/to-rent/commercial/details/66445449/</x:v>
      </x:c>
      <x:c r="N1639" s="15" t="str">
        <x:v>https://www.rightmove.co.uk/properties/774604248032672#/?channel=COM_LET</x:v>
      </x:c>
    </x:row>
    <x:row r="1640" ht="42" customHeight="1">
      <x:c r="A1640" s="15" t="str">
        <x:v>London</x:v>
      </x:c>
      <x:c r="B1640" s="15" t="str">
        <x:v>Beckton Trade Park</x:v>
      </x:c>
      <x:c r="C1640" s="15" t="str">
        <x:v>Beckton</x:v>
      </x:c>
      <x:c r="D1640" s="14"/>
      <x:c r="E1640" s="30" t="str">
        <x:v>Town</x:v>
      </x:c>
      <x:c r="F1640" s="30" t="str">
        <x:v>Estate / grouped industrial area</x:v>
      </x:c>
      <x:c r="G1640" s="14" t="n">
        <x:f>COUNTIFS('Unit details'!$B$2904:$B$2906,$A1640,'Unit details'!$V$2904:$V$2906,$A1640&amp;" — "&amp;$B1640,'Unit details'!$H$2904:$H$2906,"Current",'Unit details'!$E$2904:$E$2906,"Town")</x:f>
        <x:v>0</x:v>
      </x:c>
      <x:c r="H1640" s="14" t="n">
        <x:f>COUNTIFS('Unit details'!$B$2904:$B$2906,$A1640,'Unit details'!$V$2904:$V$2906,$A1640&amp;" — "&amp;$B1640,'Unit details'!$H$2904:$H$2906,"Current",'Unit details'!$E$2904:$E$2906,"Nearby")</x:f>
        <x:v>0</x:v>
      </x:c>
      <x:c r="I1640" s="14" t="n">
        <x:f>COUNTIFS('Unit details'!$B$2904:$B$2906,$A1640,'Unit details'!$V$2904:$V$2906,$A1640&amp;" — "&amp;$B1640,'Unit details'!$H$2904:$H$2906,"Current")</x:f>
        <x:v>0</x:v>
      </x:c>
      <x:c r="J1640" s="14" t="n">
        <x:f>SUMIFS('Unit details'!$Y$2904:$Y$2906,'Unit details'!$B$2904:$B$2906,$A1640,'Unit details'!$V$2904:$V$2906,$A1640&amp;" — "&amp;$B1640,'Unit details'!$H$2904:$H$2906,"Future")</x:f>
        <x:v>0</x:v>
      </x:c>
      <x:c r="K1640" s="14" t="n">
        <x:f>COUNTIFS('Unit details'!$B$2904:$B$2906,$A1640,'Unit details'!$V$2904:$V$2906,$A1640&amp;" — "&amp;$B1640,'Unit details'!$H$2904:$H$2906,"Uncertain")</x:f>
        <x:v>3</x:v>
      </x:c>
      <x:c r="L1640" s="15" t="str">
        <x:v>Minimum identified named-estate inventory from advertised property evidence; not a comprehensive stock census. Standalone railway arches and roads are excluded; no vacancy ratio inferred.</x:v>
      </x:c>
      <x:c r="M1640" s="15" t="str">
        <x:v>https://www.zoopla.co.uk/to-rent/commercial/details/73137445/</x:v>
      </x:c>
      <x:c r="N1640" s="15" t="str">
        <x:v>https://www.rightmove.co.uk/properties/773376841432048#/?channel=COM_LET</x:v>
      </x:c>
    </x:row>
    <x:row r="1641" ht="42" customHeight="1">
      <x:c r="A1641" s="15" t="str">
        <x:v>London</x:v>
      </x:c>
      <x:c r="B1641" s="15" t="str">
        <x:v>Beddington Trading Estate</x:v>
      </x:c>
      <x:c r="C1641" s="15" t="str">
        <x:v>Croydon</x:v>
      </x:c>
      <x:c r="D1641" s="14"/>
      <x:c r="E1641" s="30" t="str">
        <x:v>Town</x:v>
      </x:c>
      <x:c r="F1641" s="30" t="str">
        <x:v>Estate / grouped industrial area</x:v>
      </x:c>
      <x:c r="G1641" s="14" t="n">
        <x:f>COUNTIFS('Unit details'!$B$2907:$B$2908,$A1641,'Unit details'!$V$2907:$V$2908,$A1641&amp;" — "&amp;$B1641,'Unit details'!$H$2907:$H$2908,"Current",'Unit details'!$E$2907:$E$2908,"Town")</x:f>
        <x:v>2</x:v>
      </x:c>
      <x:c r="H1641" s="14" t="n">
        <x:f>COUNTIFS('Unit details'!$B$2907:$B$2908,$A1641,'Unit details'!$V$2907:$V$2908,$A1641&amp;" — "&amp;$B1641,'Unit details'!$H$2907:$H$2908,"Current",'Unit details'!$E$2907:$E$2908,"Nearby")</x:f>
        <x:v>0</x:v>
      </x:c>
      <x:c r="I1641" s="14" t="n">
        <x:f>COUNTIFS('Unit details'!$B$2907:$B$2908,$A1641,'Unit details'!$V$2907:$V$2908,$A1641&amp;" — "&amp;$B1641,'Unit details'!$H$2907:$H$2908,"Current")</x:f>
        <x:v>2</x:v>
      </x:c>
      <x:c r="J1641" s="14" t="n">
        <x:f>SUMIFS('Unit details'!$Y$2907:$Y$2908,'Unit details'!$B$2907:$B$2908,$A1641,'Unit details'!$V$2907:$V$2908,$A1641&amp;" — "&amp;$B1641,'Unit details'!$H$2907:$H$2908,"Future")</x:f>
        <x:v>0</x:v>
      </x:c>
      <x:c r="K1641" s="14" t="n">
        <x:f>COUNTIFS('Unit details'!$B$2907:$B$2908,$A1641,'Unit details'!$V$2907:$V$2908,$A1641&amp;" — "&amp;$B1641,'Unit details'!$H$2907:$H$2908,"Uncertain")</x:f>
        <x:v>0</x:v>
      </x:c>
      <x:c r="L1641" s="15" t="str">
        <x:v>Minimum identified named-estate inventory from advertised property evidence; not a comprehensive stock census. Standalone railway arches and roads are excluded; no vacancy ratio inferred.</x:v>
      </x:c>
      <x:c r="M1641" s="15" t="str">
        <x:v>https://www.zoopla.co.uk/to-rent/commercial/details/73355423/</x:v>
      </x:c>
      <x:c r="N1641" s="15" t="str">
        <x:v>https://www.rightmove.co.uk/properties/745869266149793#/?channel=COM_LET</x:v>
      </x:c>
    </x:row>
    <x:row r="1642" ht="42" customHeight="1">
      <x:c r="A1642" s="15" t="str">
        <x:v>London</x:v>
      </x:c>
      <x:c r="B1642" s="15" t="str">
        <x:v>Bell Green Trade Park</x:v>
      </x:c>
      <x:c r="C1642" s="15" t="str">
        <x:v>London (SE26)</x:v>
      </x:c>
      <x:c r="D1642" s="14"/>
      <x:c r="E1642" s="30" t="str">
        <x:v>Town</x:v>
      </x:c>
      <x:c r="F1642" s="30" t="str">
        <x:v>Estate / grouped industrial area</x:v>
      </x:c>
      <x:c r="G1642" s="14" t="n">
        <x:f>COUNTIFS('Unit details'!$B$2909:$B$2909,$A1642,'Unit details'!$V$2909:$V$2909,$A1642&amp;" — "&amp;$B1642,'Unit details'!$H$2909:$H$2909,"Current",'Unit details'!$E$2909:$E$2909,"Town")</x:f>
        <x:v>1</x:v>
      </x:c>
      <x:c r="H1642" s="14" t="n">
        <x:f>COUNTIFS('Unit details'!$B$2909:$B$2909,$A1642,'Unit details'!$V$2909:$V$2909,$A1642&amp;" — "&amp;$B1642,'Unit details'!$H$2909:$H$2909,"Current",'Unit details'!$E$2909:$E$2909,"Nearby")</x:f>
        <x:v>0</x:v>
      </x:c>
      <x:c r="I1642" s="14" t="n">
        <x:f>COUNTIFS('Unit details'!$B$2909:$B$2909,$A1642,'Unit details'!$V$2909:$V$2909,$A1642&amp;" — "&amp;$B1642,'Unit details'!$H$2909:$H$2909,"Current")</x:f>
        <x:v>1</x:v>
      </x:c>
      <x:c r="J1642" s="14" t="n">
        <x:f>SUMIFS('Unit details'!$Y$2909:$Y$2909,'Unit details'!$B$2909:$B$2909,$A1642,'Unit details'!$V$2909:$V$2909,$A1642&amp;" — "&amp;$B1642,'Unit details'!$H$2909:$H$2909,"Future")</x:f>
        <x:v>0</x:v>
      </x:c>
      <x:c r="K1642" s="14" t="n">
        <x:f>COUNTIFS('Unit details'!$B$2909:$B$2909,$A1642,'Unit details'!$V$2909:$V$2909,$A1642&amp;" — "&amp;$B1642,'Unit details'!$H$2909:$H$2909,"Uncertain")</x:f>
        <x:v>0</x:v>
      </x:c>
      <x:c r="L1642" s="15" t="str">
        <x:v>Minimum identified named-estate inventory from advertised property evidence; not a comprehensive stock census. Standalone railway arches and roads are excluded; no vacancy ratio inferred.</x:v>
      </x:c>
      <x:c r="M1642" s="15" t="str">
        <x:v>https://www.rightmove.co.uk/properties/773404030927520#/?channel=COM_LET</x:v>
      </x:c>
      <x:c r="N1642" s="15" t="str"/>
    </x:row>
    <x:row r="1643" ht="42" customHeight="1">
      <x:c r="A1643" s="15" t="str">
        <x:v>London</x:v>
      </x:c>
      <x:c r="B1643" s="15" t="str">
        <x:v>Bell Industrial Estate</x:v>
      </x:c>
      <x:c r="C1643" s="15" t="str">
        <x:v>Chiswick</x:v>
      </x:c>
      <x:c r="D1643" s="14"/>
      <x:c r="E1643" s="30" t="str">
        <x:v>Town</x:v>
      </x:c>
      <x:c r="F1643" s="30" t="str">
        <x:v>Estate / grouped industrial area</x:v>
      </x:c>
      <x:c r="G1643" s="14" t="n">
        <x:f>COUNTIFS('Unit details'!$B$2910:$B$2910,$A1643,'Unit details'!$V$2910:$V$2910,$A1643&amp;" — "&amp;$B1643,'Unit details'!$H$2910:$H$2910,"Current",'Unit details'!$E$2910:$E$2910,"Town")</x:f>
        <x:v>1</x:v>
      </x:c>
      <x:c r="H1643" s="14" t="n">
        <x:f>COUNTIFS('Unit details'!$B$2910:$B$2910,$A1643,'Unit details'!$V$2910:$V$2910,$A1643&amp;" — "&amp;$B1643,'Unit details'!$H$2910:$H$2910,"Current",'Unit details'!$E$2910:$E$2910,"Nearby")</x:f>
        <x:v>0</x:v>
      </x:c>
      <x:c r="I1643" s="14" t="n">
        <x:f>COUNTIFS('Unit details'!$B$2910:$B$2910,$A1643,'Unit details'!$V$2910:$V$2910,$A1643&amp;" — "&amp;$B1643,'Unit details'!$H$2910:$H$2910,"Current")</x:f>
        <x:v>1</x:v>
      </x:c>
      <x:c r="J1643" s="14" t="n">
        <x:f>SUMIFS('Unit details'!$Y$2910:$Y$2910,'Unit details'!$B$2910:$B$2910,$A1643,'Unit details'!$V$2910:$V$2910,$A1643&amp;" — "&amp;$B1643,'Unit details'!$H$2910:$H$2910,"Future")</x:f>
        <x:v>0</x:v>
      </x:c>
      <x:c r="K1643" s="14" t="n">
        <x:f>COUNTIFS('Unit details'!$B$2910:$B$2910,$A1643,'Unit details'!$V$2910:$V$2910,$A1643&amp;" — "&amp;$B1643,'Unit details'!$H$2910:$H$2910,"Uncertain")</x:f>
        <x:v>0</x:v>
      </x:c>
      <x:c r="L1643" s="15" t="str">
        <x:v>Minimum identified named-estate inventory from advertised property evidence; not a comprehensive stock census. Standalone railway arches and roads are excluded; no vacancy ratio inferred.</x:v>
      </x:c>
      <x:c r="M1643" s="15" t="str">
        <x:v>https://www.zoopla.co.uk/to-rent/commercial/details/74242834/</x:v>
      </x:c>
      <x:c r="N1643" s="15" t="str">
        <x:v>https://www.rightmove.co.uk/properties/774685248275936#/?channel=COM_LET</x:v>
      </x:c>
    </x:row>
    <x:row r="1644" ht="42" customHeight="1">
      <x:c r="A1644" s="15" t="str">
        <x:v>London</x:v>
      </x:c>
      <x:c r="B1644" s="15" t="str">
        <x:v>Belvedere Business Park</x:v>
      </x:c>
      <x:c r="C1644" s="15" t="str">
        <x:v>Belvedere</x:v>
      </x:c>
      <x:c r="D1644" s="14"/>
      <x:c r="E1644" s="30" t="str">
        <x:v>Town</x:v>
      </x:c>
      <x:c r="F1644" s="30" t="str">
        <x:v>Estate / grouped industrial area</x:v>
      </x:c>
      <x:c r="G1644" s="14" t="n">
        <x:f>COUNTIFS('Unit details'!$B$2911:$B$2911,$A1644,'Unit details'!$V$2911:$V$2911,$A1644&amp;" — "&amp;$B1644,'Unit details'!$H$2911:$H$2911,"Current",'Unit details'!$E$2911:$E$2911,"Town")</x:f>
        <x:v>1</x:v>
      </x:c>
      <x:c r="H1644" s="14" t="n">
        <x:f>COUNTIFS('Unit details'!$B$2911:$B$2911,$A1644,'Unit details'!$V$2911:$V$2911,$A1644&amp;" — "&amp;$B1644,'Unit details'!$H$2911:$H$2911,"Current",'Unit details'!$E$2911:$E$2911,"Nearby")</x:f>
        <x:v>0</x:v>
      </x:c>
      <x:c r="I1644" s="14" t="n">
        <x:f>COUNTIFS('Unit details'!$B$2911:$B$2911,$A1644,'Unit details'!$V$2911:$V$2911,$A1644&amp;" — "&amp;$B1644,'Unit details'!$H$2911:$H$2911,"Current")</x:f>
        <x:v>1</x:v>
      </x:c>
      <x:c r="J1644" s="14" t="n">
        <x:f>SUMIFS('Unit details'!$Y$2911:$Y$2911,'Unit details'!$B$2911:$B$2911,$A1644,'Unit details'!$V$2911:$V$2911,$A1644&amp;" — "&amp;$B1644,'Unit details'!$H$2911:$H$2911,"Future")</x:f>
        <x:v>0</x:v>
      </x:c>
      <x:c r="K1644" s="14" t="n">
        <x:f>COUNTIFS('Unit details'!$B$2911:$B$2911,$A1644,'Unit details'!$V$2911:$V$2911,$A1644&amp;" — "&amp;$B1644,'Unit details'!$H$2911:$H$2911,"Uncertain")</x:f>
        <x:v>0</x:v>
      </x:c>
      <x:c r="L1644" s="15" t="str">
        <x:v>Minimum identified named-estate inventory from advertised property evidence; not a comprehensive stock census. Standalone railway arches and roads are excluded; no vacancy ratio inferred.</x:v>
      </x:c>
      <x:c r="M1644" s="15" t="str">
        <x:v>https://www.zoopla.co.uk/to-rent/commercial/details/74039992/</x:v>
      </x:c>
      <x:c r="N1644" s="15" t="str"/>
    </x:row>
    <x:row r="1645" ht="42" customHeight="1">
      <x:c r="A1645" s="15" t="str">
        <x:v>London</x:v>
      </x:c>
      <x:c r="B1645" s="15" t="str">
        <x:v>Bermondsey Trading Estate</x:v>
      </x:c>
      <x:c r="C1645" s="15" t="str">
        <x:v>Bermondsey</x:v>
      </x:c>
      <x:c r="D1645" s="14"/>
      <x:c r="E1645" s="30" t="str">
        <x:v>Town</x:v>
      </x:c>
      <x:c r="F1645" s="30" t="str">
        <x:v>Estate / grouped industrial area</x:v>
      </x:c>
      <x:c r="G1645" s="14" t="n">
        <x:f>COUNTIFS('Unit details'!$B$2912:$B$2913,$A1645,'Unit details'!$V$2912:$V$2913,$A1645&amp;" — "&amp;$B1645,'Unit details'!$H$2912:$H$2913,"Current",'Unit details'!$E$2912:$E$2913,"Town")</x:f>
        <x:v>1</x:v>
      </x:c>
      <x:c r="H1645" s="14" t="n">
        <x:f>COUNTIFS('Unit details'!$B$2912:$B$2913,$A1645,'Unit details'!$V$2912:$V$2913,$A1645&amp;" — "&amp;$B1645,'Unit details'!$H$2912:$H$2913,"Current",'Unit details'!$E$2912:$E$2913,"Nearby")</x:f>
        <x:v>0</x:v>
      </x:c>
      <x:c r="I1645" s="14" t="n">
        <x:f>COUNTIFS('Unit details'!$B$2912:$B$2913,$A1645,'Unit details'!$V$2912:$V$2913,$A1645&amp;" — "&amp;$B1645,'Unit details'!$H$2912:$H$2913,"Current")</x:f>
        <x:v>1</x:v>
      </x:c>
      <x:c r="J1645" s="14" t="n">
        <x:f>SUMIFS('Unit details'!$Y$2912:$Y$2913,'Unit details'!$B$2912:$B$2913,$A1645,'Unit details'!$V$2912:$V$2913,$A1645&amp;" — "&amp;$B1645,'Unit details'!$H$2912:$H$2913,"Future")</x:f>
        <x:v>0</x:v>
      </x:c>
      <x:c r="K1645" s="14" t="n">
        <x:f>COUNTIFS('Unit details'!$B$2912:$B$2913,$A1645,'Unit details'!$V$2912:$V$2913,$A1645&amp;" — "&amp;$B1645,'Unit details'!$H$2912:$H$2913,"Uncertain")</x:f>
        <x:v>1</x:v>
      </x:c>
      <x:c r="L1645" s="15" t="str">
        <x:v>Minimum identified named-estate inventory from advertised property evidence; not a comprehensive stock census. Standalone railway arches and roads are excluded; no vacancy ratio inferred.</x:v>
      </x:c>
      <x:c r="M1645" s="15" t="str">
        <x:v>https://www.zoopla.co.uk/to-rent/commercial/details/72688732/</x:v>
      </x:c>
      <x:c r="N1645" s="15" t="str">
        <x:v>https://www.zoopla.co.uk/to-rent/commercial/details/71370656/</x:v>
      </x:c>
    </x:row>
    <x:row r="1646" ht="42" customHeight="1">
      <x:c r="A1646" s="15" t="str">
        <x:v>London</x:v>
      </x:c>
      <x:c r="B1646" s="15" t="str">
        <x:v>Bermondsey Trading Estate - Arches</x:v>
      </x:c>
      <x:c r="C1646" s="15" t="str">
        <x:v>Bermondsey</x:v>
      </x:c>
      <x:c r="D1646" s="14"/>
      <x:c r="E1646" s="30" t="str">
        <x:v>Town</x:v>
      </x:c>
      <x:c r="F1646" s="30" t="str">
        <x:v>Estate / grouped industrial area</x:v>
      </x:c>
      <x:c r="G1646" s="14" t="n">
        <x:f>COUNTIFS('Unit details'!$B$2914:$B$2914,$A1646,'Unit details'!$V$2914:$V$2914,$A1646&amp;" — "&amp;$B1646,'Unit details'!$H$2914:$H$2914,"Current",'Unit details'!$E$2914:$E$2914,"Town")</x:f>
        <x:v>1</x:v>
      </x:c>
      <x:c r="H1646" s="14" t="n">
        <x:f>COUNTIFS('Unit details'!$B$2914:$B$2914,$A1646,'Unit details'!$V$2914:$V$2914,$A1646&amp;" — "&amp;$B1646,'Unit details'!$H$2914:$H$2914,"Current",'Unit details'!$E$2914:$E$2914,"Nearby")</x:f>
        <x:v>0</x:v>
      </x:c>
      <x:c r="I1646" s="14" t="n">
        <x:f>COUNTIFS('Unit details'!$B$2914:$B$2914,$A1646,'Unit details'!$V$2914:$V$2914,$A1646&amp;" — "&amp;$B1646,'Unit details'!$H$2914:$H$2914,"Current")</x:f>
        <x:v>1</x:v>
      </x:c>
      <x:c r="J1646" s="14" t="n">
        <x:f>SUMIFS('Unit details'!$Y$2914:$Y$2914,'Unit details'!$B$2914:$B$2914,$A1646,'Unit details'!$V$2914:$V$2914,$A1646&amp;" — "&amp;$B1646,'Unit details'!$H$2914:$H$2914,"Future")</x:f>
        <x:v>0</x:v>
      </x:c>
      <x:c r="K1646" s="14" t="n">
        <x:f>COUNTIFS('Unit details'!$B$2914:$B$2914,$A1646,'Unit details'!$V$2914:$V$2914,$A1646&amp;" — "&amp;$B1646,'Unit details'!$H$2914:$H$2914,"Uncertain")</x:f>
        <x:v>0</x:v>
      </x:c>
      <x:c r="L1646" s="15" t="str">
        <x:v>Identified from marketing. Estate inventory is a minimum of evidenced named areas, not a council stock census.</x:v>
      </x:c>
      <x:c r="M1646" s="15" t="str">
        <x:v>https://www.zoopla.co.uk/to-rent/commercial/details/69004357/</x:v>
      </x:c>
      <x:c r="N1646" s="15" t="str">
        <x:v>https://www.rightmove.co.uk/properties/773347540037888#/?channel=COM_LET</x:v>
      </x:c>
    </x:row>
    <x:row r="1647" ht="42" customHeight="1">
      <x:c r="A1647" s="15" t="str">
        <x:v>London</x:v>
      </x:c>
      <x:c r="B1647" s="15" t="str">
        <x:v>Birchmere Business Park</x:v>
      </x:c>
      <x:c r="C1647" s="15" t="str">
        <x:v>Thamesmead</x:v>
      </x:c>
      <x:c r="D1647" s="14"/>
      <x:c r="E1647" s="30" t="str">
        <x:v>Town</x:v>
      </x:c>
      <x:c r="F1647" s="30" t="str">
        <x:v>Estate / grouped industrial area</x:v>
      </x:c>
      <x:c r="G1647" s="14" t="n">
        <x:f>COUNTIFS('Unit details'!$B$2915:$B$2917,$A1647,'Unit details'!$V$2915:$V$2917,$A1647&amp;" — "&amp;$B1647,'Unit details'!$H$2915:$H$2917,"Current",'Unit details'!$E$2915:$E$2917,"Town")</x:f>
        <x:v>3</x:v>
      </x:c>
      <x:c r="H1647" s="14" t="n">
        <x:f>COUNTIFS('Unit details'!$B$2915:$B$2917,$A1647,'Unit details'!$V$2915:$V$2917,$A1647&amp;" — "&amp;$B1647,'Unit details'!$H$2915:$H$2917,"Current",'Unit details'!$E$2915:$E$2917,"Nearby")</x:f>
        <x:v>0</x:v>
      </x:c>
      <x:c r="I1647" s="14" t="n">
        <x:f>COUNTIFS('Unit details'!$B$2915:$B$2917,$A1647,'Unit details'!$V$2915:$V$2917,$A1647&amp;" — "&amp;$B1647,'Unit details'!$H$2915:$H$2917,"Current")</x:f>
        <x:v>3</x:v>
      </x:c>
      <x:c r="J1647" s="14" t="n">
        <x:f>SUMIFS('Unit details'!$Y$2915:$Y$2917,'Unit details'!$B$2915:$B$2917,$A1647,'Unit details'!$V$2915:$V$2917,$A1647&amp;" — "&amp;$B1647,'Unit details'!$H$2915:$H$2917,"Future")</x:f>
        <x:v>0</x:v>
      </x:c>
      <x:c r="K1647" s="14" t="n">
        <x:f>COUNTIFS('Unit details'!$B$2915:$B$2917,$A1647,'Unit details'!$V$2915:$V$2917,$A1647&amp;" — "&amp;$B1647,'Unit details'!$H$2915:$H$2917,"Uncertain")</x:f>
        <x:v>0</x:v>
      </x:c>
      <x:c r="L1647" s="15" t="str">
        <x:v>Minimum identified named-estate inventory from advertised property evidence; not a comprehensive stock census. Standalone railway arches and roads are excluded; no vacancy ratio inferred.</x:v>
      </x:c>
      <x:c r="M1647" s="15" t="str">
        <x:v>https://www.zoopla.co.uk/to-rent/commercial/details/74163548/</x:v>
      </x:c>
      <x:c r="N1647" s="15" t="str"/>
    </x:row>
    <x:row r="1648" ht="42" customHeight="1">
      <x:c r="A1648" s="15" t="str">
        <x:v>London</x:v>
      </x:c>
      <x:c r="B1648" s="15" t="str">
        <x:v>Bittacy Business Centre</x:v>
      </x:c>
      <x:c r="C1648" s="15" t="str">
        <x:v>London (NW7)</x:v>
      </x:c>
      <x:c r="D1648" s="14"/>
      <x:c r="E1648" s="30" t="str">
        <x:v>Town</x:v>
      </x:c>
      <x:c r="F1648" s="30" t="str">
        <x:v>Estate / grouped industrial area</x:v>
      </x:c>
      <x:c r="G1648" s="14" t="n">
        <x:f>COUNTIFS('Unit details'!$B$2918:$B$2918,$A1648,'Unit details'!$V$2918:$V$2918,$A1648&amp;" — "&amp;$B1648,'Unit details'!$H$2918:$H$2918,"Current",'Unit details'!$E$2918:$E$2918,"Town")</x:f>
        <x:v>1</x:v>
      </x:c>
      <x:c r="H1648" s="14" t="n">
        <x:f>COUNTIFS('Unit details'!$B$2918:$B$2918,$A1648,'Unit details'!$V$2918:$V$2918,$A1648&amp;" — "&amp;$B1648,'Unit details'!$H$2918:$H$2918,"Current",'Unit details'!$E$2918:$E$2918,"Nearby")</x:f>
        <x:v>0</x:v>
      </x:c>
      <x:c r="I1648" s="14" t="n">
        <x:f>COUNTIFS('Unit details'!$B$2918:$B$2918,$A1648,'Unit details'!$V$2918:$V$2918,$A1648&amp;" — "&amp;$B1648,'Unit details'!$H$2918:$H$2918,"Current")</x:f>
        <x:v>1</x:v>
      </x:c>
      <x:c r="J1648" s="14" t="n">
        <x:f>SUMIFS('Unit details'!$Y$2918:$Y$2918,'Unit details'!$B$2918:$B$2918,$A1648,'Unit details'!$V$2918:$V$2918,$A1648&amp;" — "&amp;$B1648,'Unit details'!$H$2918:$H$2918,"Future")</x:f>
        <x:v>0</x:v>
      </x:c>
      <x:c r="K1648" s="14" t="n">
        <x:f>COUNTIFS('Unit details'!$B$2918:$B$2918,$A1648,'Unit details'!$V$2918:$V$2918,$A1648&amp;" — "&amp;$B1648,'Unit details'!$H$2918:$H$2918,"Uncertain")</x:f>
        <x:v>0</x:v>
      </x:c>
      <x:c r="L1648" s="15" t="str">
        <x:v>Minimum identified named-estate inventory from advertised property evidence; not a comprehensive stock census. Standalone railway arches and roads are excluded; no vacancy ratio inferred.</x:v>
      </x:c>
      <x:c r="M1648" s="15" t="str">
        <x:v>https://www.zoopla.co.uk/to-rent/commercial/details/72697747/</x:v>
      </x:c>
      <x:c r="N1648" s="15" t="str">
        <x:v>https://www.rightmove.co.uk/properties/742964171799969#/?channel=COM_LET</x:v>
      </x:c>
    </x:row>
    <x:row r="1649" ht="42" customHeight="1">
      <x:c r="A1649" s="15" t="str">
        <x:v>London</x:v>
      </x:c>
      <x:c r="B1649" s="15" t="str">
        <x:v>Boston &amp; River Brent Business Parks</x:v>
      </x:c>
      <x:c r="C1649" s="15" t="str">
        <x:v>Hanwell</x:v>
      </x:c>
      <x:c r="D1649" s="14"/>
      <x:c r="E1649" s="30" t="str">
        <x:v>Town</x:v>
      </x:c>
      <x:c r="F1649" s="30" t="str">
        <x:v>Estate / grouped industrial area</x:v>
      </x:c>
      <x:c r="G1649" s="14" t="n">
        <x:f>COUNTIFS('Unit details'!$B$2919:$B$2919,$A1649,'Unit details'!$V$2919:$V$2919,$A1649&amp;" — "&amp;$B1649,'Unit details'!$H$2919:$H$2919,"Current",'Unit details'!$E$2919:$E$2919,"Town")</x:f>
        <x:v>0</x:v>
      </x:c>
      <x:c r="H1649" s="14" t="n">
        <x:f>COUNTIFS('Unit details'!$B$2919:$B$2919,$A1649,'Unit details'!$V$2919:$V$2919,$A1649&amp;" — "&amp;$B1649,'Unit details'!$H$2919:$H$2919,"Current",'Unit details'!$E$2919:$E$2919,"Nearby")</x:f>
        <x:v>0</x:v>
      </x:c>
      <x:c r="I1649" s="14" t="n">
        <x:f>COUNTIFS('Unit details'!$B$2919:$B$2919,$A1649,'Unit details'!$V$2919:$V$2919,$A1649&amp;" — "&amp;$B1649,'Unit details'!$H$2919:$H$2919,"Current")</x:f>
        <x:v>0</x:v>
      </x:c>
      <x:c r="J1649" s="14" t="n">
        <x:f>SUMIFS('Unit details'!$Y$2919:$Y$2919,'Unit details'!$B$2919:$B$2919,$A1649,'Unit details'!$V$2919:$V$2919,$A1649&amp;" — "&amp;$B1649,'Unit details'!$H$2919:$H$2919,"Future")</x:f>
        <x:v>0</x:v>
      </x:c>
      <x:c r="K1649" s="14" t="n">
        <x:f>COUNTIFS('Unit details'!$B$2919:$B$2919,$A1649,'Unit details'!$V$2919:$V$2919,$A1649&amp;" — "&amp;$B1649,'Unit details'!$H$2919:$H$2919,"Uncertain")</x:f>
        <x:v>1</x:v>
      </x:c>
      <x:c r="L1649" s="15" t="str">
        <x:v>Minimum identified named-estate inventory from advertised property evidence; not a comprehensive stock census. Standalone railway arches and roads are excluded; no vacancy ratio inferred.</x:v>
      </x:c>
      <x:c r="M1649" s="15" t="str">
        <x:v>https://www.zoopla.co.uk/to-rent/commercial/details/57602514/</x:v>
      </x:c>
      <x:c r="N1649" s="15" t="str">
        <x:v>https://www.zoopla.co.uk/to-rent/commercial/details/74344124/</x:v>
      </x:c>
    </x:row>
    <x:row r="1650" ht="42" customHeight="1">
      <x:c r="A1650" s="15" t="str">
        <x:v>London</x:v>
      </x:c>
      <x:c r="B1650" s="15" t="str">
        <x:v>Bounds Green Industrial Estate</x:v>
      </x:c>
      <x:c r="C1650" s="15" t="str">
        <x:v>London (N11)</x:v>
      </x:c>
      <x:c r="D1650" s="14"/>
      <x:c r="E1650" s="30" t="str">
        <x:v>Town</x:v>
      </x:c>
      <x:c r="F1650" s="30" t="str">
        <x:v>Estate / grouped industrial area</x:v>
      </x:c>
      <x:c r="G1650" s="14" t="n">
        <x:f>COUNTIFS('Unit details'!$B$2920:$B$2921,$A1650,'Unit details'!$V$2920:$V$2921,$A1650&amp;" — "&amp;$B1650,'Unit details'!$H$2920:$H$2921,"Current",'Unit details'!$E$2920:$E$2921,"Town")</x:f>
        <x:v>2</x:v>
      </x:c>
      <x:c r="H1650" s="14" t="n">
        <x:f>COUNTIFS('Unit details'!$B$2920:$B$2921,$A1650,'Unit details'!$V$2920:$V$2921,$A1650&amp;" — "&amp;$B1650,'Unit details'!$H$2920:$H$2921,"Current",'Unit details'!$E$2920:$E$2921,"Nearby")</x:f>
        <x:v>0</x:v>
      </x:c>
      <x:c r="I1650" s="14" t="n">
        <x:f>COUNTIFS('Unit details'!$B$2920:$B$2921,$A1650,'Unit details'!$V$2920:$V$2921,$A1650&amp;" — "&amp;$B1650,'Unit details'!$H$2920:$H$2921,"Current")</x:f>
        <x:v>2</x:v>
      </x:c>
      <x:c r="J1650" s="14" t="n">
        <x:f>SUMIFS('Unit details'!$Y$2920:$Y$2921,'Unit details'!$B$2920:$B$2921,$A1650,'Unit details'!$V$2920:$V$2921,$A1650&amp;" — "&amp;$B1650,'Unit details'!$H$2920:$H$2921,"Future")</x:f>
        <x:v>0</x:v>
      </x:c>
      <x:c r="K1650" s="14" t="n">
        <x:f>COUNTIFS('Unit details'!$B$2920:$B$2921,$A1650,'Unit details'!$V$2920:$V$2921,$A1650&amp;" — "&amp;$B1650,'Unit details'!$H$2920:$H$2921,"Uncertain")</x:f>
        <x:v>0</x:v>
      </x:c>
      <x:c r="L1650" s="15" t="str">
        <x:v>Minimum identified named-estate inventory from advertised property evidence; not a comprehensive stock census. Standalone railway arches and roads are excluded; no vacancy ratio inferred.</x:v>
      </x:c>
      <x:c r="M1650" s="15" t="str">
        <x:v>https://www.zoopla.co.uk/to-rent/commercial/details/68194002/</x:v>
      </x:c>
      <x:c r="N1650" s="15" t="str">
        <x:v>https://www.rightmove.co.uk/properties/745683632721024#/?channel=COM_LET</x:v>
      </x:c>
    </x:row>
    <x:row r="1651" ht="42" customHeight="1">
      <x:c r="A1651" s="15" t="str">
        <x:v>London</x:v>
      </x:c>
      <x:c r="B1651" s="15" t="str">
        <x:v>Bow Triangle Business Estate</x:v>
      </x:c>
      <x:c r="C1651" s="15" t="str">
        <x:v>Bow</x:v>
      </x:c>
      <x:c r="D1651" s="14"/>
      <x:c r="E1651" s="30" t="str">
        <x:v>Town</x:v>
      </x:c>
      <x:c r="F1651" s="30" t="str">
        <x:v>Estate / grouped industrial area</x:v>
      </x:c>
      <x:c r="G1651" s="14" t="n">
        <x:f>COUNTIFS('Unit details'!$B$2922:$B$2922,$A1651,'Unit details'!$V$2922:$V$2922,$A1651&amp;" — "&amp;$B1651,'Unit details'!$H$2922:$H$2922,"Current",'Unit details'!$E$2922:$E$2922,"Town")</x:f>
        <x:v>0</x:v>
      </x:c>
      <x:c r="H1651" s="14" t="n">
        <x:f>COUNTIFS('Unit details'!$B$2922:$B$2922,$A1651,'Unit details'!$V$2922:$V$2922,$A1651&amp;" — "&amp;$B1651,'Unit details'!$H$2922:$H$2922,"Current",'Unit details'!$E$2922:$E$2922,"Nearby")</x:f>
        <x:v>0</x:v>
      </x:c>
      <x:c r="I1651" s="14" t="n">
        <x:f>COUNTIFS('Unit details'!$B$2922:$B$2922,$A1651,'Unit details'!$V$2922:$V$2922,$A1651&amp;" — "&amp;$B1651,'Unit details'!$H$2922:$H$2922,"Current")</x:f>
        <x:v>0</x:v>
      </x:c>
      <x:c r="J1651" s="14" t="n">
        <x:f>SUMIFS('Unit details'!$Y$2922:$Y$2922,'Unit details'!$B$2922:$B$2922,$A1651,'Unit details'!$V$2922:$V$2922,$A1651&amp;" — "&amp;$B1651,'Unit details'!$H$2922:$H$2922,"Future")</x:f>
        <x:v>0</x:v>
      </x:c>
      <x:c r="K1651" s="14" t="n">
        <x:f>COUNTIFS('Unit details'!$B$2922:$B$2922,$A1651,'Unit details'!$V$2922:$V$2922,$A1651&amp;" — "&amp;$B1651,'Unit details'!$H$2922:$H$2922,"Uncertain")</x:f>
        <x:v>1</x:v>
      </x:c>
      <x:c r="L1651" s="15" t="str">
        <x:v>Minimum identified named-estate inventory from advertised property evidence; not a comprehensive stock census. Standalone railway arches and roads are excluded; no vacancy ratio inferred.</x:v>
      </x:c>
      <x:c r="M1651" s="15" t="str">
        <x:v>https://www.zoopla.co.uk/to-rent/commercial/details/72689500/</x:v>
      </x:c>
      <x:c r="N1651" s="15" t="str">
        <x:v>https://www.zoopla.co.uk/to-rent/commercial/details/72689499/</x:v>
      </x:c>
    </x:row>
    <x:row r="1652" ht="42" customHeight="1">
      <x:c r="A1652" s="15" t="str">
        <x:v>London</x:v>
      </x:c>
      <x:c r="B1652" s="15" t="str">
        <x:v>Bracken Industrial Estate</x:v>
      </x:c>
      <x:c r="C1652" s="15" t="str">
        <x:v>Ilford</x:v>
      </x:c>
      <x:c r="D1652" s="14"/>
      <x:c r="E1652" s="30" t="str">
        <x:v>Town</x:v>
      </x:c>
      <x:c r="F1652" s="30" t="str">
        <x:v>Estate / grouped industrial area</x:v>
      </x:c>
      <x:c r="G1652" s="14" t="n">
        <x:f>COUNTIFS('Unit details'!$B$2923:$B$2923,$A1652,'Unit details'!$V$2923:$V$2923,$A1652&amp;" — "&amp;$B1652,'Unit details'!$H$2923:$H$2923,"Current",'Unit details'!$E$2923:$E$2923,"Town")</x:f>
        <x:v>1</x:v>
      </x:c>
      <x:c r="H1652" s="14" t="n">
        <x:f>COUNTIFS('Unit details'!$B$2923:$B$2923,$A1652,'Unit details'!$V$2923:$V$2923,$A1652&amp;" — "&amp;$B1652,'Unit details'!$H$2923:$H$2923,"Current",'Unit details'!$E$2923:$E$2923,"Nearby")</x:f>
        <x:v>0</x:v>
      </x:c>
      <x:c r="I1652" s="14" t="n">
        <x:f>COUNTIFS('Unit details'!$B$2923:$B$2923,$A1652,'Unit details'!$V$2923:$V$2923,$A1652&amp;" — "&amp;$B1652,'Unit details'!$H$2923:$H$2923,"Current")</x:f>
        <x:v>1</x:v>
      </x:c>
      <x:c r="J1652" s="14" t="n">
        <x:f>SUMIFS('Unit details'!$Y$2923:$Y$2923,'Unit details'!$B$2923:$B$2923,$A1652,'Unit details'!$V$2923:$V$2923,$A1652&amp;" — "&amp;$B1652,'Unit details'!$H$2923:$H$2923,"Future")</x:f>
        <x:v>0</x:v>
      </x:c>
      <x:c r="K1652" s="14" t="n">
        <x:f>COUNTIFS('Unit details'!$B$2923:$B$2923,$A1652,'Unit details'!$V$2923:$V$2923,$A1652&amp;" — "&amp;$B1652,'Unit details'!$H$2923:$H$2923,"Uncertain")</x:f>
        <x:v>0</x:v>
      </x:c>
      <x:c r="L1652" s="15" t="str">
        <x:v>Minimum identified named-estate inventory from advertised property evidence; not a comprehensive stock census. Standalone railway arches and roads are excluded; no vacancy ratio inferred.</x:v>
      </x:c>
      <x:c r="M1652" s="15" t="str">
        <x:v>https://www.zoopla.co.uk/to-rent/commercial/details/73664467/</x:v>
      </x:c>
      <x:c r="N1652" s="15" t="str"/>
    </x:row>
    <x:row r="1653" ht="42" customHeight="1">
      <x:c r="A1653" s="15" t="str">
        <x:v>London</x:v>
      </x:c>
      <x:c r="B1653" s="15" t="str">
        <x:v>Brantwood Road Industrial Estate</x:v>
      </x:c>
      <x:c r="C1653" s="15" t="str">
        <x:v>Tottenham</x:v>
      </x:c>
      <x:c r="D1653" s="14"/>
      <x:c r="E1653" s="30" t="str">
        <x:v>Town</x:v>
      </x:c>
      <x:c r="F1653" s="30" t="str">
        <x:v>Estate / grouped industrial area</x:v>
      </x:c>
      <x:c r="G1653" s="14" t="n">
        <x:f>COUNTIFS('Unit details'!$B$2924:$B$2924,$A1653,'Unit details'!$V$2924:$V$2924,$A1653&amp;" — "&amp;$B1653,'Unit details'!$H$2924:$H$2924,"Current",'Unit details'!$E$2924:$E$2924,"Town")</x:f>
        <x:v>1</x:v>
      </x:c>
      <x:c r="H1653" s="14" t="n">
        <x:f>COUNTIFS('Unit details'!$B$2924:$B$2924,$A1653,'Unit details'!$V$2924:$V$2924,$A1653&amp;" — "&amp;$B1653,'Unit details'!$H$2924:$H$2924,"Current",'Unit details'!$E$2924:$E$2924,"Nearby")</x:f>
        <x:v>0</x:v>
      </x:c>
      <x:c r="I1653" s="14" t="n">
        <x:f>COUNTIFS('Unit details'!$B$2924:$B$2924,$A1653,'Unit details'!$V$2924:$V$2924,$A1653&amp;" — "&amp;$B1653,'Unit details'!$H$2924:$H$2924,"Current")</x:f>
        <x:v>1</x:v>
      </x:c>
      <x:c r="J1653" s="14" t="n">
        <x:f>SUMIFS('Unit details'!$Y$2924:$Y$2924,'Unit details'!$B$2924:$B$2924,$A1653,'Unit details'!$V$2924:$V$2924,$A1653&amp;" — "&amp;$B1653,'Unit details'!$H$2924:$H$2924,"Future")</x:f>
        <x:v>0</x:v>
      </x:c>
      <x:c r="K1653" s="14" t="n">
        <x:f>COUNTIFS('Unit details'!$B$2924:$B$2924,$A1653,'Unit details'!$V$2924:$V$2924,$A1653&amp;" — "&amp;$B1653,'Unit details'!$H$2924:$H$2924,"Uncertain")</x:f>
        <x:v>0</x:v>
      </x:c>
      <x:c r="L1653" s="15" t="str">
        <x:v>Minimum identified named-estate inventory from advertised property evidence; not a comprehensive stock census. Standalone railway arches and roads are excluded; no vacancy ratio inferred.</x:v>
      </x:c>
      <x:c r="M1653" s="15" t="str">
        <x:v>https://www.zoopla.co.uk/to-rent/commercial/details/67815181/</x:v>
      </x:c>
      <x:c r="N1653" s="15" t="str">
        <x:v>https://www.rightmove.co.uk/properties/760578250079153#/?channel=COM_LET</x:v>
      </x:c>
    </x:row>
    <x:row r="1654" ht="42" customHeight="1">
      <x:c r="A1654" s="15" t="str">
        <x:v>London</x:v>
      </x:c>
      <x:c r="B1654" s="15" t="str">
        <x:v>Brentwaters Business Park</x:v>
      </x:c>
      <x:c r="C1654" s="15" t="str">
        <x:v>Brentford</x:v>
      </x:c>
      <x:c r="D1654" s="14"/>
      <x:c r="E1654" s="30" t="str">
        <x:v>Town</x:v>
      </x:c>
      <x:c r="F1654" s="30" t="str">
        <x:v>Estate / grouped industrial area</x:v>
      </x:c>
      <x:c r="G1654" s="14" t="n">
        <x:f>COUNTIFS('Unit details'!$B$2925:$B$2925,$A1654,'Unit details'!$V$2925:$V$2925,$A1654&amp;" — "&amp;$B1654,'Unit details'!$H$2925:$H$2925,"Current",'Unit details'!$E$2925:$E$2925,"Town")</x:f>
        <x:v>1</x:v>
      </x:c>
      <x:c r="H1654" s="14" t="n">
        <x:f>COUNTIFS('Unit details'!$B$2925:$B$2925,$A1654,'Unit details'!$V$2925:$V$2925,$A1654&amp;" — "&amp;$B1654,'Unit details'!$H$2925:$H$2925,"Current",'Unit details'!$E$2925:$E$2925,"Nearby")</x:f>
        <x:v>0</x:v>
      </x:c>
      <x:c r="I1654" s="14" t="n">
        <x:f>COUNTIFS('Unit details'!$B$2925:$B$2925,$A1654,'Unit details'!$V$2925:$V$2925,$A1654&amp;" — "&amp;$B1654,'Unit details'!$H$2925:$H$2925,"Current")</x:f>
        <x:v>1</x:v>
      </x:c>
      <x:c r="J1654" s="14" t="n">
        <x:f>SUMIFS('Unit details'!$Y$2925:$Y$2925,'Unit details'!$B$2925:$B$2925,$A1654,'Unit details'!$V$2925:$V$2925,$A1654&amp;" — "&amp;$B1654,'Unit details'!$H$2925:$H$2925,"Future")</x:f>
        <x:v>0</x:v>
      </x:c>
      <x:c r="K1654" s="14" t="n">
        <x:f>COUNTIFS('Unit details'!$B$2925:$B$2925,$A1654,'Unit details'!$V$2925:$V$2925,$A1654&amp;" — "&amp;$B1654,'Unit details'!$H$2925:$H$2925,"Uncertain")</x:f>
        <x:v>0</x:v>
      </x:c>
      <x:c r="L1654" s="15" t="str">
        <x:v>Minimum identified named-estate inventory from advertised property evidence; not a comprehensive stock census. Standalone railway arches and roads are excluded; no vacancy ratio inferred.</x:v>
      </x:c>
      <x:c r="M1654" s="15" t="str">
        <x:v>https://www.zoopla.co.uk/to-rent/commercial/details/73373195/</x:v>
      </x:c>
      <x:c r="N1654" s="15" t="str">
        <x:v>https://www.rightmove.co.uk/properties/773391408249121#/?channel=COM_LET</x:v>
      </x:c>
    </x:row>
    <x:row r="1655" ht="42" customHeight="1">
      <x:c r="A1655" s="15" t="str">
        <x:v>London</x:v>
      </x:c>
      <x:c r="B1655" s="15" t="str">
        <x:v>British Wharf Industrial Estate</x:v>
      </x:c>
      <x:c r="C1655" s="15" t="str">
        <x:v>Bermondsey</x:v>
      </x:c>
      <x:c r="D1655" s="14"/>
      <x:c r="E1655" s="30" t="str">
        <x:v>Town</x:v>
      </x:c>
      <x:c r="F1655" s="30" t="str">
        <x:v>Estate / grouped industrial area</x:v>
      </x:c>
      <x:c r="G1655" s="14" t="n">
        <x:f>COUNTIFS('Unit details'!$B$2926:$B$2926,$A1655,'Unit details'!$V$2926:$V$2926,$A1655&amp;" — "&amp;$B1655,'Unit details'!$H$2926:$H$2926,"Current",'Unit details'!$E$2926:$E$2926,"Town")</x:f>
        <x:v>1</x:v>
      </x:c>
      <x:c r="H1655" s="14" t="n">
        <x:f>COUNTIFS('Unit details'!$B$2926:$B$2926,$A1655,'Unit details'!$V$2926:$V$2926,$A1655&amp;" — "&amp;$B1655,'Unit details'!$H$2926:$H$2926,"Current",'Unit details'!$E$2926:$E$2926,"Nearby")</x:f>
        <x:v>0</x:v>
      </x:c>
      <x:c r="I1655" s="14" t="n">
        <x:f>COUNTIFS('Unit details'!$B$2926:$B$2926,$A1655,'Unit details'!$V$2926:$V$2926,$A1655&amp;" — "&amp;$B1655,'Unit details'!$H$2926:$H$2926,"Current")</x:f>
        <x:v>1</x:v>
      </x:c>
      <x:c r="J1655" s="14" t="n">
        <x:f>SUMIFS('Unit details'!$Y$2926:$Y$2926,'Unit details'!$B$2926:$B$2926,$A1655,'Unit details'!$V$2926:$V$2926,$A1655&amp;" — "&amp;$B1655,'Unit details'!$H$2926:$H$2926,"Future")</x:f>
        <x:v>0</x:v>
      </x:c>
      <x:c r="K1655" s="14" t="n">
        <x:f>COUNTIFS('Unit details'!$B$2926:$B$2926,$A1655,'Unit details'!$V$2926:$V$2926,$A1655&amp;" — "&amp;$B1655,'Unit details'!$H$2926:$H$2926,"Uncertain")</x:f>
        <x:v>0</x:v>
      </x:c>
      <x:c r="L1655" s="15" t="str">
        <x:v>Minimum identified named-estate inventory from advertised property evidence; not a comprehensive stock census. Standalone railway arches and roads are excluded; no vacancy ratio inferred.</x:v>
      </x:c>
      <x:c r="M1655" s="15" t="str">
        <x:v>https://www.rightmove.co.uk/properties/760906294939808#/?channel=COM_LET</x:v>
      </x:c>
      <x:c r="N1655" s="15" t="str">
        <x:v>https://www.rightmove.co.uk/properties/764526969110000#/?channel=COM_LET</x:v>
      </x:c>
    </x:row>
    <x:row r="1656" ht="42" customHeight="1">
      <x:c r="A1656" s="15" t="str">
        <x:v>London</x:v>
      </x:c>
      <x:c r="B1656" s="15" t="str">
        <x:v>Brook Lane Business Centre</x:v>
      </x:c>
      <x:c r="C1656" s="15" t="str">
        <x:v>Brentford</x:v>
      </x:c>
      <x:c r="D1656" s="14"/>
      <x:c r="E1656" s="30" t="str">
        <x:v>Town</x:v>
      </x:c>
      <x:c r="F1656" s="30" t="str">
        <x:v>Estate / grouped industrial area</x:v>
      </x:c>
      <x:c r="G1656" s="14" t="n">
        <x:f>COUNTIFS('Unit details'!$B$2927:$B$2927,$A1656,'Unit details'!$V$2927:$V$2927,$A1656&amp;" — "&amp;$B1656,'Unit details'!$H$2927:$H$2927,"Current",'Unit details'!$E$2927:$E$2927,"Town")</x:f>
        <x:v>0</x:v>
      </x:c>
      <x:c r="H1656" s="14" t="n">
        <x:f>COUNTIFS('Unit details'!$B$2927:$B$2927,$A1656,'Unit details'!$V$2927:$V$2927,$A1656&amp;" — "&amp;$B1656,'Unit details'!$H$2927:$H$2927,"Current",'Unit details'!$E$2927:$E$2927,"Nearby")</x:f>
        <x:v>0</x:v>
      </x:c>
      <x:c r="I1656" s="14" t="n">
        <x:f>COUNTIFS('Unit details'!$B$2927:$B$2927,$A1656,'Unit details'!$V$2927:$V$2927,$A1656&amp;" — "&amp;$B1656,'Unit details'!$H$2927:$H$2927,"Current")</x:f>
        <x:v>0</x:v>
      </x:c>
      <x:c r="J1656" s="14" t="n">
        <x:f>SUMIFS('Unit details'!$Y$2927:$Y$2927,'Unit details'!$B$2927:$B$2927,$A1656,'Unit details'!$V$2927:$V$2927,$A1656&amp;" — "&amp;$B1656,'Unit details'!$H$2927:$H$2927,"Future")</x:f>
        <x:v>0</x:v>
      </x:c>
      <x:c r="K1656" s="14" t="n">
        <x:f>COUNTIFS('Unit details'!$B$2927:$B$2927,$A1656,'Unit details'!$V$2927:$V$2927,$A1656&amp;" — "&amp;$B1656,'Unit details'!$H$2927:$H$2927,"Uncertain")</x:f>
        <x:v>1</x:v>
      </x:c>
      <x:c r="L1656" s="15" t="str">
        <x:v>Minimum identified named-estate inventory from advertised property evidence; not a comprehensive stock census. Standalone railway arches and roads are excluded; no vacancy ratio inferred.</x:v>
      </x:c>
      <x:c r="M1656" s="15" t="str">
        <x:v>https://www.zoopla.co.uk/to-rent/commercial/details/74546945/</x:v>
      </x:c>
      <x:c r="N1656" s="15" t="str">
        <x:v>https://www.rightmove.co.uk/properties/780873377617184#/?channel=COM_LET</x:v>
      </x:c>
    </x:row>
    <x:row r="1657" ht="42" customHeight="1">
      <x:c r="A1657" s="15" t="str">
        <x:v>London</x:v>
      </x:c>
      <x:c r="B1657" s="15" t="str">
        <x:v>Brookmead Industrial Estate</x:v>
      </x:c>
      <x:c r="C1657" s="15" t="str">
        <x:v>Croydon</x:v>
      </x:c>
      <x:c r="D1657" s="14"/>
      <x:c r="E1657" s="30" t="str">
        <x:v>Town</x:v>
      </x:c>
      <x:c r="F1657" s="30" t="str">
        <x:v>Estate / grouped industrial area</x:v>
      </x:c>
      <x:c r="G1657" s="14" t="n">
        <x:f>COUNTIFS('Unit details'!$B$2928:$B$2928,$A1657,'Unit details'!$V$2928:$V$2928,$A1657&amp;" — "&amp;$B1657,'Unit details'!$H$2928:$H$2928,"Current",'Unit details'!$E$2928:$E$2928,"Town")</x:f>
        <x:v>0</x:v>
      </x:c>
      <x:c r="H1657" s="14" t="n">
        <x:f>COUNTIFS('Unit details'!$B$2928:$B$2928,$A1657,'Unit details'!$V$2928:$V$2928,$A1657&amp;" — "&amp;$B1657,'Unit details'!$H$2928:$H$2928,"Current",'Unit details'!$E$2928:$E$2928,"Nearby")</x:f>
        <x:v>0</x:v>
      </x:c>
      <x:c r="I1657" s="14" t="n">
        <x:f>COUNTIFS('Unit details'!$B$2928:$B$2928,$A1657,'Unit details'!$V$2928:$V$2928,$A1657&amp;" — "&amp;$B1657,'Unit details'!$H$2928:$H$2928,"Current")</x:f>
        <x:v>0</x:v>
      </x:c>
      <x:c r="J1657" s="14" t="n">
        <x:f>SUMIFS('Unit details'!$Y$2928:$Y$2928,'Unit details'!$B$2928:$B$2928,$A1657,'Unit details'!$V$2928:$V$2928,$A1657&amp;" — "&amp;$B1657,'Unit details'!$H$2928:$H$2928,"Future")</x:f>
        <x:v>0</x:v>
      </x:c>
      <x:c r="K1657" s="14" t="n">
        <x:f>COUNTIFS('Unit details'!$B$2928:$B$2928,$A1657,'Unit details'!$V$2928:$V$2928,$A1657&amp;" — "&amp;$B1657,'Unit details'!$H$2928:$H$2928,"Uncertain")</x:f>
        <x:v>1</x:v>
      </x:c>
      <x:c r="L1657" s="15" t="str">
        <x:v>Minimum identified named-estate inventory from advertised property evidence; not a comprehensive stock census. Standalone railway arches and roads are excluded; no vacancy ratio inferred.</x:v>
      </x:c>
      <x:c r="M1657" s="15" t="str">
        <x:v>https://www.zoopla.co.uk/to-rent/commercial/details/72833241/</x:v>
      </x:c>
      <x:c r="N1657" s="15" t="str">
        <x:v>https://www.zoopla.co.uk/to-rent/commercial/details/72250113/</x:v>
      </x:c>
    </x:row>
    <x:row r="1658" ht="42" customHeight="1">
      <x:c r="A1658" s="15" t="str">
        <x:v>London</x:v>
      </x:c>
      <x:c r="B1658" s="15" t="str">
        <x:v>Brunswick Industrial Park</x:v>
      </x:c>
      <x:c r="C1658" s="15" t="str">
        <x:v>London (N11)</x:v>
      </x:c>
      <x:c r="D1658" s="14"/>
      <x:c r="E1658" s="30" t="str">
        <x:v>Town</x:v>
      </x:c>
      <x:c r="F1658" s="30" t="str">
        <x:v>Estate / grouped industrial area</x:v>
      </x:c>
      <x:c r="G1658" s="14" t="n">
        <x:f>COUNTIFS('Unit details'!$B$2929:$B$2930,$A1658,'Unit details'!$V$2929:$V$2930,$A1658&amp;" — "&amp;$B1658,'Unit details'!$H$2929:$H$2930,"Current",'Unit details'!$E$2929:$E$2930,"Town")</x:f>
        <x:v>0</x:v>
      </x:c>
      <x:c r="H1658" s="14" t="n">
        <x:f>COUNTIFS('Unit details'!$B$2929:$B$2930,$A1658,'Unit details'!$V$2929:$V$2930,$A1658&amp;" — "&amp;$B1658,'Unit details'!$H$2929:$H$2930,"Current",'Unit details'!$E$2929:$E$2930,"Nearby")</x:f>
        <x:v>0</x:v>
      </x:c>
      <x:c r="I1658" s="14" t="n">
        <x:f>COUNTIFS('Unit details'!$B$2929:$B$2930,$A1658,'Unit details'!$V$2929:$V$2930,$A1658&amp;" — "&amp;$B1658,'Unit details'!$H$2929:$H$2930,"Current")</x:f>
        <x:v>0</x:v>
      </x:c>
      <x:c r="J1658" s="14" t="n">
        <x:f>SUMIFS('Unit details'!$Y$2929:$Y$2930,'Unit details'!$B$2929:$B$2930,$A1658,'Unit details'!$V$2929:$V$2930,$A1658&amp;" — "&amp;$B1658,'Unit details'!$H$2929:$H$2930,"Future")</x:f>
        <x:v>0</x:v>
      </x:c>
      <x:c r="K1658" s="14" t="n">
        <x:f>COUNTIFS('Unit details'!$B$2929:$B$2930,$A1658,'Unit details'!$V$2929:$V$2930,$A1658&amp;" — "&amp;$B1658,'Unit details'!$H$2929:$H$2930,"Uncertain")</x:f>
        <x:v>2</x:v>
      </x:c>
      <x:c r="L1658" s="15" t="str">
        <x:v>Minimum identified named-estate inventory from advertised property evidence; not a comprehensive stock census. Standalone railway arches and roads are excluded; no vacancy ratio inferred.</x:v>
      </x:c>
      <x:c r="M1658" s="15" t="str">
        <x:v>https://www.zoopla.co.uk/to-rent/commercial/details/71387567/</x:v>
      </x:c>
      <x:c r="N1658" s="15" t="str"/>
    </x:row>
    <x:row r="1659" ht="42" customHeight="1">
      <x:c r="A1659" s="15" t="str">
        <x:v>London</x:v>
      </x:c>
      <x:c r="B1659" s="15" t="str">
        <x:v>Bush Industrial Estate</x:v>
      </x:c>
      <x:c r="C1659" s="15" t="str">
        <x:v>London (NW10)</x:v>
      </x:c>
      <x:c r="D1659" s="14"/>
      <x:c r="E1659" s="30" t="str">
        <x:v>Town</x:v>
      </x:c>
      <x:c r="F1659" s="30" t="str">
        <x:v>Estate / grouped industrial area</x:v>
      </x:c>
      <x:c r="G1659" s="14" t="n">
        <x:f>COUNTIFS('Unit details'!$B$2931:$B$2932,$A1659,'Unit details'!$V$2931:$V$2932,$A1659&amp;" — "&amp;$B1659,'Unit details'!$H$2931:$H$2932,"Current",'Unit details'!$E$2931:$E$2932,"Town")</x:f>
        <x:v>1</x:v>
      </x:c>
      <x:c r="H1659" s="14" t="n">
        <x:f>COUNTIFS('Unit details'!$B$2931:$B$2932,$A1659,'Unit details'!$V$2931:$V$2932,$A1659&amp;" — "&amp;$B1659,'Unit details'!$H$2931:$H$2932,"Current",'Unit details'!$E$2931:$E$2932,"Nearby")</x:f>
        <x:v>0</x:v>
      </x:c>
      <x:c r="I1659" s="14" t="n">
        <x:f>COUNTIFS('Unit details'!$B$2931:$B$2932,$A1659,'Unit details'!$V$2931:$V$2932,$A1659&amp;" — "&amp;$B1659,'Unit details'!$H$2931:$H$2932,"Current")</x:f>
        <x:v>1</x:v>
      </x:c>
      <x:c r="J1659" s="14" t="n">
        <x:f>SUMIFS('Unit details'!$Y$2931:$Y$2932,'Unit details'!$B$2931:$B$2932,$A1659,'Unit details'!$V$2931:$V$2932,$A1659&amp;" — "&amp;$B1659,'Unit details'!$H$2931:$H$2932,"Future")</x:f>
        <x:v>1</x:v>
      </x:c>
      <x:c r="K1659" s="14" t="n">
        <x:f>COUNTIFS('Unit details'!$B$2931:$B$2932,$A1659,'Unit details'!$V$2931:$V$2932,$A1659&amp;" — "&amp;$B1659,'Unit details'!$H$2931:$H$2932,"Uncertain")</x:f>
        <x:v>0</x:v>
      </x:c>
      <x:c r="L1659" s="15" t="str">
        <x:v>Minimum identified named-estate inventory from advertised property evidence; not a comprehensive stock census. Standalone railway arches and roads are excluded; no vacancy ratio inferred.</x:v>
      </x:c>
      <x:c r="M1659" s="15" t="str">
        <x:v>https://www.rightmove.co.uk/properties/762027317039488#/?channel=COM_LET</x:v>
      </x:c>
      <x:c r="N1659" s="15" t="str">
        <x:v>https://www.rightmove.co.uk/properties/782701131703729#/?channel=COM_LET</x:v>
      </x:c>
    </x:row>
    <x:row r="1660" ht="42" customHeight="1">
      <x:c r="A1660" s="15" t="str">
        <x:v>London</x:v>
      </x:c>
      <x:c r="B1660" s="15" t="str">
        <x:v>Buzzard Creek Industrial Estate</x:v>
      </x:c>
      <x:c r="C1660" s="15" t="str">
        <x:v>Barking</x:v>
      </x:c>
      <x:c r="D1660" s="14"/>
      <x:c r="E1660" s="30" t="str">
        <x:v>Town</x:v>
      </x:c>
      <x:c r="F1660" s="30" t="str">
        <x:v>Estate / grouped industrial area</x:v>
      </x:c>
      <x:c r="G1660" s="14" t="n">
        <x:f>COUNTIFS('Unit details'!$B$2933:$B$2937,$A1660,'Unit details'!$V$2933:$V$2937,$A1660&amp;" — "&amp;$B1660,'Unit details'!$H$2933:$H$2937,"Current",'Unit details'!$E$2933:$E$2937,"Town")</x:f>
        <x:v>4</x:v>
      </x:c>
      <x:c r="H1660" s="14" t="n">
        <x:f>COUNTIFS('Unit details'!$B$2933:$B$2937,$A1660,'Unit details'!$V$2933:$V$2937,$A1660&amp;" — "&amp;$B1660,'Unit details'!$H$2933:$H$2937,"Current",'Unit details'!$E$2933:$E$2937,"Nearby")</x:f>
        <x:v>0</x:v>
      </x:c>
      <x:c r="I1660" s="14" t="n">
        <x:f>COUNTIFS('Unit details'!$B$2933:$B$2937,$A1660,'Unit details'!$V$2933:$V$2937,$A1660&amp;" — "&amp;$B1660,'Unit details'!$H$2933:$H$2937,"Current")</x:f>
        <x:v>4</x:v>
      </x:c>
      <x:c r="J1660" s="14" t="n">
        <x:f>SUMIFS('Unit details'!$Y$2933:$Y$2937,'Unit details'!$B$2933:$B$2937,$A1660,'Unit details'!$V$2933:$V$2937,$A1660&amp;" — "&amp;$B1660,'Unit details'!$H$2933:$H$2937,"Future")</x:f>
        <x:v>0</x:v>
      </x:c>
      <x:c r="K1660" s="14" t="n">
        <x:f>COUNTIFS('Unit details'!$B$2933:$B$2937,$A1660,'Unit details'!$V$2933:$V$2937,$A1660&amp;" — "&amp;$B1660,'Unit details'!$H$2933:$H$2937,"Uncertain")</x:f>
        <x:v>1</x:v>
      </x:c>
      <x:c r="L1660" s="15" t="str">
        <x:v>Minimum identified named-estate inventory from advertised property evidence; not a comprehensive stock census. Standalone railway arches and roads are excluded; no vacancy ratio inferred.</x:v>
      </x:c>
      <x:c r="M1660" s="15" t="str">
        <x:v>https://www.zoopla.co.uk/to-rent/commercial/details/74662788/</x:v>
      </x:c>
      <x:c r="N1660" s="15" t="str"/>
    </x:row>
    <x:row r="1661" ht="42" customHeight="1">
      <x:c r="A1661" s="15" t="str">
        <x:v>London</x:v>
      </x:c>
      <x:c r="B1661" s="15" t="str">
        <x:v>Canning Town Business Park</x:v>
      </x:c>
      <x:c r="C1661" s="15" t="str">
        <x:v>London (E16)</x:v>
      </x:c>
      <x:c r="D1661" s="14"/>
      <x:c r="E1661" s="30" t="str">
        <x:v>Town</x:v>
      </x:c>
      <x:c r="F1661" s="30" t="str">
        <x:v>Estate / grouped industrial area</x:v>
      </x:c>
      <x:c r="G1661" s="14" t="n">
        <x:f>COUNTIFS('Unit details'!$B$2938:$B$2938,$A1661,'Unit details'!$V$2938:$V$2938,$A1661&amp;" — "&amp;$B1661,'Unit details'!$H$2938:$H$2938,"Current",'Unit details'!$E$2938:$E$2938,"Town")</x:f>
        <x:v>1</x:v>
      </x:c>
      <x:c r="H1661" s="14" t="n">
        <x:f>COUNTIFS('Unit details'!$B$2938:$B$2938,$A1661,'Unit details'!$V$2938:$V$2938,$A1661&amp;" — "&amp;$B1661,'Unit details'!$H$2938:$H$2938,"Current",'Unit details'!$E$2938:$E$2938,"Nearby")</x:f>
        <x:v>0</x:v>
      </x:c>
      <x:c r="I1661" s="14" t="n">
        <x:f>COUNTIFS('Unit details'!$B$2938:$B$2938,$A1661,'Unit details'!$V$2938:$V$2938,$A1661&amp;" — "&amp;$B1661,'Unit details'!$H$2938:$H$2938,"Current")</x:f>
        <x:v>1</x:v>
      </x:c>
      <x:c r="J1661" s="14" t="n">
        <x:f>SUMIFS('Unit details'!$Y$2938:$Y$2938,'Unit details'!$B$2938:$B$2938,$A1661,'Unit details'!$V$2938:$V$2938,$A1661&amp;" — "&amp;$B1661,'Unit details'!$H$2938:$H$2938,"Future")</x:f>
        <x:v>0</x:v>
      </x:c>
      <x:c r="K1661" s="14" t="n">
        <x:f>COUNTIFS('Unit details'!$B$2938:$B$2938,$A1661,'Unit details'!$V$2938:$V$2938,$A1661&amp;" — "&amp;$B1661,'Unit details'!$H$2938:$H$2938,"Uncertain")</x:f>
        <x:v>0</x:v>
      </x:c>
      <x:c r="L1661" s="15" t="str">
        <x:v>Minimum identified named-estate inventory from advertised property evidence; not a comprehensive stock census. Standalone railway arches and roads are excluded; no vacancy ratio inferred.</x:v>
      </x:c>
      <x:c r="M1661" s="15" t="str">
        <x:v>https://www.rightmove.co.uk/properties/760572254268385#/?channel=COM_LET</x:v>
      </x:c>
      <x:c r="N1661" s="15" t="str"/>
    </x:row>
    <x:row r="1662" ht="42" customHeight="1">
      <x:c r="A1662" s="15" t="str">
        <x:v>London</x:v>
      </x:c>
      <x:c r="B1662" s="15" t="str">
        <x:v>Canterbury Industrial Park</x:v>
      </x:c>
      <x:c r="C1662" s="15" t="str">
        <x:v>London (SE15)</x:v>
      </x:c>
      <x:c r="D1662" s="14"/>
      <x:c r="E1662" s="30" t="str">
        <x:v>Town</x:v>
      </x:c>
      <x:c r="F1662" s="30" t="str">
        <x:v>Estate / grouped industrial area</x:v>
      </x:c>
      <x:c r="G1662" s="14" t="n">
        <x:f>COUNTIFS('Unit details'!$B$2939:$B$2940,$A1662,'Unit details'!$V$2939:$V$2940,$A1662&amp;" — "&amp;$B1662,'Unit details'!$H$2939:$H$2940,"Current",'Unit details'!$E$2939:$E$2940,"Town")</x:f>
        <x:v>2</x:v>
      </x:c>
      <x:c r="H1662" s="14" t="n">
        <x:f>COUNTIFS('Unit details'!$B$2939:$B$2940,$A1662,'Unit details'!$V$2939:$V$2940,$A1662&amp;" — "&amp;$B1662,'Unit details'!$H$2939:$H$2940,"Current",'Unit details'!$E$2939:$E$2940,"Nearby")</x:f>
        <x:v>0</x:v>
      </x:c>
      <x:c r="I1662" s="14" t="n">
        <x:f>COUNTIFS('Unit details'!$B$2939:$B$2940,$A1662,'Unit details'!$V$2939:$V$2940,$A1662&amp;" — "&amp;$B1662,'Unit details'!$H$2939:$H$2940,"Current")</x:f>
        <x:v>2</x:v>
      </x:c>
      <x:c r="J1662" s="14" t="n">
        <x:f>SUMIFS('Unit details'!$Y$2939:$Y$2940,'Unit details'!$B$2939:$B$2940,$A1662,'Unit details'!$V$2939:$V$2940,$A1662&amp;" — "&amp;$B1662,'Unit details'!$H$2939:$H$2940,"Future")</x:f>
        <x:v>0</x:v>
      </x:c>
      <x:c r="K1662" s="14" t="n">
        <x:f>COUNTIFS('Unit details'!$B$2939:$B$2940,$A1662,'Unit details'!$V$2939:$V$2940,$A1662&amp;" — "&amp;$B1662,'Unit details'!$H$2939:$H$2940,"Uncertain")</x:f>
        <x:v>0</x:v>
      </x:c>
      <x:c r="L1662" s="15" t="str">
        <x:v>Minimum identified named-estate inventory from advertised property evidence; not a comprehensive stock census. Standalone railway arches and roads are excluded; no vacancy ratio inferred.</x:v>
      </x:c>
      <x:c r="M1662" s="15" t="str">
        <x:v>https://www.zoopla.co.uk/to-rent/commercial/details/74296609/</x:v>
      </x:c>
      <x:c r="N1662" s="15" t="str">
        <x:v>https://www.zoopla.co.uk/to-rent/commercial/details/74265599/</x:v>
      </x:c>
    </x:row>
    <x:row r="1663" ht="42" customHeight="1">
      <x:c r="A1663" s="15" t="str">
        <x:v>London</x:v>
      </x:c>
      <x:c r="B1663" s="15" t="str">
        <x:v>Capitol Industrial Park</x:v>
      </x:c>
      <x:c r="C1663" s="15" t="str">
        <x:v>Colindale</x:v>
      </x:c>
      <x:c r="D1663" s="14"/>
      <x:c r="E1663" s="30" t="str">
        <x:v>Town</x:v>
      </x:c>
      <x:c r="F1663" s="30" t="str">
        <x:v>Estate / grouped industrial area</x:v>
      </x:c>
      <x:c r="G1663" s="14" t="n">
        <x:f>COUNTIFS('Unit details'!$B$2941:$B$2941,$A1663,'Unit details'!$V$2941:$V$2941,$A1663&amp;" — "&amp;$B1663,'Unit details'!$H$2941:$H$2941,"Current",'Unit details'!$E$2941:$E$2941,"Town")</x:f>
        <x:v>1</x:v>
      </x:c>
      <x:c r="H1663" s="14" t="n">
        <x:f>COUNTIFS('Unit details'!$B$2941:$B$2941,$A1663,'Unit details'!$V$2941:$V$2941,$A1663&amp;" — "&amp;$B1663,'Unit details'!$H$2941:$H$2941,"Current",'Unit details'!$E$2941:$E$2941,"Nearby")</x:f>
        <x:v>0</x:v>
      </x:c>
      <x:c r="I1663" s="14" t="n">
        <x:f>COUNTIFS('Unit details'!$B$2941:$B$2941,$A1663,'Unit details'!$V$2941:$V$2941,$A1663&amp;" — "&amp;$B1663,'Unit details'!$H$2941:$H$2941,"Current")</x:f>
        <x:v>1</x:v>
      </x:c>
      <x:c r="J1663" s="14" t="n">
        <x:f>SUMIFS('Unit details'!$Y$2941:$Y$2941,'Unit details'!$B$2941:$B$2941,$A1663,'Unit details'!$V$2941:$V$2941,$A1663&amp;" — "&amp;$B1663,'Unit details'!$H$2941:$H$2941,"Future")</x:f>
        <x:v>0</x:v>
      </x:c>
      <x:c r="K1663" s="14" t="n">
        <x:f>COUNTIFS('Unit details'!$B$2941:$B$2941,$A1663,'Unit details'!$V$2941:$V$2941,$A1663&amp;" — "&amp;$B1663,'Unit details'!$H$2941:$H$2941,"Uncertain")</x:f>
        <x:v>0</x:v>
      </x:c>
      <x:c r="L1663" s="15" t="str">
        <x:v>Minimum identified named-estate inventory from advertised property evidence; not a comprehensive stock census. Standalone railway arches and roads are excluded; no vacancy ratio inferred.</x:v>
      </x:c>
      <x:c r="M1663" s="15" t="str">
        <x:v>https://www.zoopla.co.uk/to-rent/commercial/details/74604904/</x:v>
      </x:c>
      <x:c r="N1663" s="15" t="str"/>
    </x:row>
    <x:row r="1664" ht="42" customHeight="1">
      <x:c r="A1664" s="15" t="str">
        <x:v>London</x:v>
      </x:c>
      <x:c r="B1664" s="15" t="str">
        <x:v>Chaffinch Business Park</x:v>
      </x:c>
      <x:c r="C1664" s="15" t="str">
        <x:v>Beckenham</x:v>
      </x:c>
      <x:c r="D1664" s="14"/>
      <x:c r="E1664" s="30" t="str">
        <x:v>Town</x:v>
      </x:c>
      <x:c r="F1664" s="30" t="str">
        <x:v>Estate / grouped industrial area</x:v>
      </x:c>
      <x:c r="G1664" s="14" t="n">
        <x:f>COUNTIFS('Unit details'!$B$2942:$B$2942,$A1664,'Unit details'!$V$2942:$V$2942,$A1664&amp;" — "&amp;$B1664,'Unit details'!$H$2942:$H$2942,"Current",'Unit details'!$E$2942:$E$2942,"Town")</x:f>
        <x:v>1</x:v>
      </x:c>
      <x:c r="H1664" s="14" t="n">
        <x:f>COUNTIFS('Unit details'!$B$2942:$B$2942,$A1664,'Unit details'!$V$2942:$V$2942,$A1664&amp;" — "&amp;$B1664,'Unit details'!$H$2942:$H$2942,"Current",'Unit details'!$E$2942:$E$2942,"Nearby")</x:f>
        <x:v>0</x:v>
      </x:c>
      <x:c r="I1664" s="14" t="n">
        <x:f>COUNTIFS('Unit details'!$B$2942:$B$2942,$A1664,'Unit details'!$V$2942:$V$2942,$A1664&amp;" — "&amp;$B1664,'Unit details'!$H$2942:$H$2942,"Current")</x:f>
        <x:v>1</x:v>
      </x:c>
      <x:c r="J1664" s="14" t="n">
        <x:f>SUMIFS('Unit details'!$Y$2942:$Y$2942,'Unit details'!$B$2942:$B$2942,$A1664,'Unit details'!$V$2942:$V$2942,$A1664&amp;" — "&amp;$B1664,'Unit details'!$H$2942:$H$2942,"Future")</x:f>
        <x:v>0</x:v>
      </x:c>
      <x:c r="K1664" s="14" t="n">
        <x:f>COUNTIFS('Unit details'!$B$2942:$B$2942,$A1664,'Unit details'!$V$2942:$V$2942,$A1664&amp;" — "&amp;$B1664,'Unit details'!$H$2942:$H$2942,"Uncertain")</x:f>
        <x:v>0</x:v>
      </x:c>
      <x:c r="L1664" s="15" t="str">
        <x:v>Minimum identified named-estate inventory from advertised property evidence; not a comprehensive stock census. Standalone railway arches and roads are excluded; no vacancy ratio inferred.</x:v>
      </x:c>
      <x:c r="M1664" s="15" t="str">
        <x:v>https://www.zoopla.co.uk/to-rent/commercial/details/74087064/</x:v>
      </x:c>
      <x:c r="N1664" s="15" t="str"/>
    </x:row>
    <x:row r="1665" ht="42" customHeight="1">
      <x:c r="A1665" s="15" t="str">
        <x:v>London</x:v>
      </x:c>
      <x:c r="B1665" s="15" t="str">
        <x:v>Chapmans Park Trading Estate</x:v>
      </x:c>
      <x:c r="C1665" s="15" t="str">
        <x:v>London (NW10)</x:v>
      </x:c>
      <x:c r="D1665" s="14"/>
      <x:c r="E1665" s="30" t="str">
        <x:v>Town</x:v>
      </x:c>
      <x:c r="F1665" s="30" t="str">
        <x:v>Estate / grouped industrial area</x:v>
      </x:c>
      <x:c r="G1665" s="14" t="n">
        <x:f>COUNTIFS('Unit details'!$B$2943:$B$2943,$A1665,'Unit details'!$V$2943:$V$2943,$A1665&amp;" — "&amp;$B1665,'Unit details'!$H$2943:$H$2943,"Current",'Unit details'!$E$2943:$E$2943,"Town")</x:f>
        <x:v>0</x:v>
      </x:c>
      <x:c r="H1665" s="14" t="n">
        <x:f>COUNTIFS('Unit details'!$B$2943:$B$2943,$A1665,'Unit details'!$V$2943:$V$2943,$A1665&amp;" — "&amp;$B1665,'Unit details'!$H$2943:$H$2943,"Current",'Unit details'!$E$2943:$E$2943,"Nearby")</x:f>
        <x:v>0</x:v>
      </x:c>
      <x:c r="I1665" s="14" t="n">
        <x:f>COUNTIFS('Unit details'!$B$2943:$B$2943,$A1665,'Unit details'!$V$2943:$V$2943,$A1665&amp;" — "&amp;$B1665,'Unit details'!$H$2943:$H$2943,"Current")</x:f>
        <x:v>0</x:v>
      </x:c>
      <x:c r="J1665" s="14" t="n">
        <x:f>SUMIFS('Unit details'!$Y$2943:$Y$2943,'Unit details'!$B$2943:$B$2943,$A1665,'Unit details'!$V$2943:$V$2943,$A1665&amp;" — "&amp;$B1665,'Unit details'!$H$2943:$H$2943,"Future")</x:f>
        <x:v>0</x:v>
      </x:c>
      <x:c r="K1665" s="14" t="n">
        <x:f>COUNTIFS('Unit details'!$B$2943:$B$2943,$A1665,'Unit details'!$V$2943:$V$2943,$A1665&amp;" — "&amp;$B1665,'Unit details'!$H$2943:$H$2943,"Uncertain")</x:f>
        <x:v>1</x:v>
      </x:c>
      <x:c r="L1665" s="15" t="str">
        <x:v>Minimum identified named-estate inventory from advertised property evidence; not a comprehensive stock census. Standalone railway arches and roads are excluded; no vacancy ratio inferred.</x:v>
      </x:c>
      <x:c r="M1665" s="15" t="str">
        <x:v>https://www.zoopla.co.uk/to-rent/commercial/details/72331970/</x:v>
      </x:c>
      <x:c r="N1665" s="15" t="str"/>
    </x:row>
    <x:row r="1666" ht="42" customHeight="1">
      <x:c r="A1666" s="15" t="str">
        <x:v>London</x:v>
      </x:c>
      <x:c r="B1666" s="15" t="str">
        <x:v>Church Trading Estate</x:v>
      </x:c>
      <x:c r="C1666" s="15" t="str">
        <x:v>Erith</x:v>
      </x:c>
      <x:c r="D1666" s="14"/>
      <x:c r="E1666" s="30" t="str">
        <x:v>Town</x:v>
      </x:c>
      <x:c r="F1666" s="30" t="str">
        <x:v>Estate / grouped industrial area</x:v>
      </x:c>
      <x:c r="G1666" s="14" t="n">
        <x:f>COUNTIFS('Unit details'!$B$2944:$B$2944,$A1666,'Unit details'!$V$2944:$V$2944,$A1666&amp;" — "&amp;$B1666,'Unit details'!$H$2944:$H$2944,"Current",'Unit details'!$E$2944:$E$2944,"Town")</x:f>
        <x:v>1</x:v>
      </x:c>
      <x:c r="H1666" s="14" t="n">
        <x:f>COUNTIFS('Unit details'!$B$2944:$B$2944,$A1666,'Unit details'!$V$2944:$V$2944,$A1666&amp;" — "&amp;$B1666,'Unit details'!$H$2944:$H$2944,"Current",'Unit details'!$E$2944:$E$2944,"Nearby")</x:f>
        <x:v>0</x:v>
      </x:c>
      <x:c r="I1666" s="14" t="n">
        <x:f>COUNTIFS('Unit details'!$B$2944:$B$2944,$A1666,'Unit details'!$V$2944:$V$2944,$A1666&amp;" — "&amp;$B1666,'Unit details'!$H$2944:$H$2944,"Current")</x:f>
        <x:v>1</x:v>
      </x:c>
      <x:c r="J1666" s="14" t="n">
        <x:f>SUMIFS('Unit details'!$Y$2944:$Y$2944,'Unit details'!$B$2944:$B$2944,$A1666,'Unit details'!$V$2944:$V$2944,$A1666&amp;" — "&amp;$B1666,'Unit details'!$H$2944:$H$2944,"Future")</x:f>
        <x:v>0</x:v>
      </x:c>
      <x:c r="K1666" s="14" t="n">
        <x:f>COUNTIFS('Unit details'!$B$2944:$B$2944,$A1666,'Unit details'!$V$2944:$V$2944,$A1666&amp;" — "&amp;$B1666,'Unit details'!$H$2944:$H$2944,"Uncertain")</x:f>
        <x:v>0</x:v>
      </x:c>
      <x:c r="L1666" s="15" t="str">
        <x:v>Minimum identified named-estate inventory from advertised property evidence; not a comprehensive stock census. Standalone railway arches and roads are excluded; no vacancy ratio inferred.</x:v>
      </x:c>
      <x:c r="M1666" s="15" t="str">
        <x:v>https://www.zoopla.co.uk/to-rent/commercial/details/70701592/</x:v>
      </x:c>
      <x:c r="N1666" s="15" t="str">
        <x:v>https://www.zoopla.co.uk/to-rent/commercial/details/67390139/</x:v>
      </x:c>
    </x:row>
    <x:row r="1667" ht="42" customHeight="1">
      <x:c r="A1667" s="15" t="str">
        <x:v>London</x:v>
      </x:c>
      <x:c r="B1667" s="15" t="str">
        <x:v>Claverings Industrial Estate</x:v>
      </x:c>
      <x:c r="C1667" s="15" t="str">
        <x:v>London (N9)</x:v>
      </x:c>
      <x:c r="D1667" s="14"/>
      <x:c r="E1667" s="30" t="str">
        <x:v>Town</x:v>
      </x:c>
      <x:c r="F1667" s="30" t="str">
        <x:v>Estate / grouped industrial area</x:v>
      </x:c>
      <x:c r="G1667" s="14" t="n">
        <x:f>COUNTIFS('Unit details'!$B$2945:$B$2946,$A1667,'Unit details'!$V$2945:$V$2946,$A1667&amp;" — "&amp;$B1667,'Unit details'!$H$2945:$H$2946,"Current",'Unit details'!$E$2945:$E$2946,"Town")</x:f>
        <x:v>2</x:v>
      </x:c>
      <x:c r="H1667" s="14" t="n">
        <x:f>COUNTIFS('Unit details'!$B$2945:$B$2946,$A1667,'Unit details'!$V$2945:$V$2946,$A1667&amp;" — "&amp;$B1667,'Unit details'!$H$2945:$H$2946,"Current",'Unit details'!$E$2945:$E$2946,"Nearby")</x:f>
        <x:v>0</x:v>
      </x:c>
      <x:c r="I1667" s="14" t="n">
        <x:f>COUNTIFS('Unit details'!$B$2945:$B$2946,$A1667,'Unit details'!$V$2945:$V$2946,$A1667&amp;" — "&amp;$B1667,'Unit details'!$H$2945:$H$2946,"Current")</x:f>
        <x:v>2</x:v>
      </x:c>
      <x:c r="J1667" s="14" t="n">
        <x:f>SUMIFS('Unit details'!$Y$2945:$Y$2946,'Unit details'!$B$2945:$B$2946,$A1667,'Unit details'!$V$2945:$V$2946,$A1667&amp;" — "&amp;$B1667,'Unit details'!$H$2945:$H$2946,"Future")</x:f>
        <x:v>0</x:v>
      </x:c>
      <x:c r="K1667" s="14" t="n">
        <x:f>COUNTIFS('Unit details'!$B$2945:$B$2946,$A1667,'Unit details'!$V$2945:$V$2946,$A1667&amp;" — "&amp;$B1667,'Unit details'!$H$2945:$H$2946,"Uncertain")</x:f>
        <x:v>0</x:v>
      </x:c>
      <x:c r="L1667" s="15" t="str">
        <x:v>Minimum identified named-estate inventory from advertised property evidence; not a comprehensive stock census. Standalone railway arches and roads are excluded; no vacancy ratio inferred.</x:v>
      </x:c>
      <x:c r="M1667" s="15" t="str">
        <x:v>https://www.rightmove.co.uk/properties/760928941916225#/?channel=COM_LET</x:v>
      </x:c>
      <x:c r="N1667" s="15" t="str"/>
    </x:row>
    <x:row r="1668" ht="42" customHeight="1">
      <x:c r="A1668" s="15" t="str">
        <x:v>London</x:v>
      </x:c>
      <x:c r="B1668" s="15" t="str">
        <x:v>Clayton Business Centre</x:v>
      </x:c>
      <x:c r="C1668" s="15" t="str">
        <x:v>Hayes</x:v>
      </x:c>
      <x:c r="D1668" s="14"/>
      <x:c r="E1668" s="30" t="str">
        <x:v>Town</x:v>
      </x:c>
      <x:c r="F1668" s="30" t="str">
        <x:v>Estate / grouped industrial area</x:v>
      </x:c>
      <x:c r="G1668" s="14" t="n">
        <x:f>COUNTIFS('Unit details'!$B$2947:$B$2948,$A1668,'Unit details'!$V$2947:$V$2948,$A1668&amp;" — "&amp;$B1668,'Unit details'!$H$2947:$H$2948,"Current",'Unit details'!$E$2947:$E$2948,"Town")</x:f>
        <x:v>2</x:v>
      </x:c>
      <x:c r="H1668" s="14" t="n">
        <x:f>COUNTIFS('Unit details'!$B$2947:$B$2948,$A1668,'Unit details'!$V$2947:$V$2948,$A1668&amp;" — "&amp;$B1668,'Unit details'!$H$2947:$H$2948,"Current",'Unit details'!$E$2947:$E$2948,"Nearby")</x:f>
        <x:v>0</x:v>
      </x:c>
      <x:c r="I1668" s="14" t="n">
        <x:f>COUNTIFS('Unit details'!$B$2947:$B$2948,$A1668,'Unit details'!$V$2947:$V$2948,$A1668&amp;" — "&amp;$B1668,'Unit details'!$H$2947:$H$2948,"Current")</x:f>
        <x:v>2</x:v>
      </x:c>
      <x:c r="J1668" s="14" t="n">
        <x:f>SUMIFS('Unit details'!$Y$2947:$Y$2948,'Unit details'!$B$2947:$B$2948,$A1668,'Unit details'!$V$2947:$V$2948,$A1668&amp;" — "&amp;$B1668,'Unit details'!$H$2947:$H$2948,"Future")</x:f>
        <x:v>0</x:v>
      </x:c>
      <x:c r="K1668" s="14" t="n">
        <x:f>COUNTIFS('Unit details'!$B$2947:$B$2948,$A1668,'Unit details'!$V$2947:$V$2948,$A1668&amp;" — "&amp;$B1668,'Unit details'!$H$2947:$H$2948,"Uncertain")</x:f>
        <x:v>0</x:v>
      </x:c>
      <x:c r="L1668" s="15" t="str">
        <x:v>Minimum identified named-estate inventory from advertised property evidence; not a comprehensive stock census. Standalone railway arches and roads are excluded; no vacancy ratio inferred.</x:v>
      </x:c>
      <x:c r="M1668" s="15" t="str">
        <x:v>https://www.zoopla.co.uk/to-rent/commercial/details/73283915/</x:v>
      </x:c>
      <x:c r="N1668" s="15" t="str"/>
    </x:row>
    <x:row r="1669" ht="42" customHeight="1">
      <x:c r="A1669" s="15" t="str">
        <x:v>London</x:v>
      </x:c>
      <x:c r="B1669" s="15" t="str">
        <x:v>Clock Tower Industrial Estate</x:v>
      </x:c>
      <x:c r="C1669" s="15" t="str">
        <x:v>Isleworth</x:v>
      </x:c>
      <x:c r="D1669" s="14"/>
      <x:c r="E1669" s="30" t="str">
        <x:v>Town</x:v>
      </x:c>
      <x:c r="F1669" s="30" t="str">
        <x:v>Estate / grouped industrial area</x:v>
      </x:c>
      <x:c r="G1669" s="14" t="n">
        <x:f>COUNTIFS('Unit details'!$B$2949:$B$2953,$A1669,'Unit details'!$V$2949:$V$2953,$A1669&amp;" — "&amp;$B1669,'Unit details'!$H$2949:$H$2953,"Current",'Unit details'!$E$2949:$E$2953,"Town")</x:f>
        <x:v>3</x:v>
      </x:c>
      <x:c r="H1669" s="14" t="n">
        <x:f>COUNTIFS('Unit details'!$B$2949:$B$2953,$A1669,'Unit details'!$V$2949:$V$2953,$A1669&amp;" — "&amp;$B1669,'Unit details'!$H$2949:$H$2953,"Current",'Unit details'!$E$2949:$E$2953,"Nearby")</x:f>
        <x:v>0</x:v>
      </x:c>
      <x:c r="I1669" s="14" t="n">
        <x:f>COUNTIFS('Unit details'!$B$2949:$B$2953,$A1669,'Unit details'!$V$2949:$V$2953,$A1669&amp;" — "&amp;$B1669,'Unit details'!$H$2949:$H$2953,"Current")</x:f>
        <x:v>3</x:v>
      </x:c>
      <x:c r="J1669" s="14" t="n">
        <x:f>SUMIFS('Unit details'!$Y$2949:$Y$2953,'Unit details'!$B$2949:$B$2953,$A1669,'Unit details'!$V$2949:$V$2953,$A1669&amp;" — "&amp;$B1669,'Unit details'!$H$2949:$H$2953,"Future")</x:f>
        <x:v>0</x:v>
      </x:c>
      <x:c r="K1669" s="14" t="n">
        <x:f>COUNTIFS('Unit details'!$B$2949:$B$2953,$A1669,'Unit details'!$V$2949:$V$2953,$A1669&amp;" — "&amp;$B1669,'Unit details'!$H$2949:$H$2953,"Uncertain")</x:f>
        <x:v>2</x:v>
      </x:c>
      <x:c r="L1669" s="15" t="str">
        <x:v>Minimum identified named-estate inventory from advertised property evidence; not a comprehensive stock census. Standalone railway arches and roads are excluded; no vacancy ratio inferred.</x:v>
      </x:c>
      <x:c r="M1669" s="15" t="str">
        <x:v>https://www.zoopla.co.uk/to-rent/commercial/details/71343527/</x:v>
      </x:c>
      <x:c r="N1669" s="15" t="str">
        <x:v>https://www.rightmove.co.uk/properties/773339287730545#/?channel=COM_LET</x:v>
      </x:c>
    </x:row>
    <x:row r="1670" ht="42" customHeight="1">
      <x:c r="A1670" s="15" t="str">
        <x:v>London</x:v>
      </x:c>
      <x:c r="B1670" s="15" t="str">
        <x:v>Commerce Trade Park</x:v>
      </x:c>
      <x:c r="C1670" s="15" t="str">
        <x:v>Croydon</x:v>
      </x:c>
      <x:c r="D1670" s="14"/>
      <x:c r="E1670" s="30" t="str">
        <x:v>Town</x:v>
      </x:c>
      <x:c r="F1670" s="30" t="str">
        <x:v>Estate / grouped industrial area</x:v>
      </x:c>
      <x:c r="G1670" s="14" t="n">
        <x:f>COUNTIFS('Unit details'!$B$2954:$B$2957,$A1670,'Unit details'!$V$2954:$V$2957,$A1670&amp;" — "&amp;$B1670,'Unit details'!$H$2954:$H$2957,"Current",'Unit details'!$E$2954:$E$2957,"Town")</x:f>
        <x:v>4</x:v>
      </x:c>
      <x:c r="H1670" s="14" t="n">
        <x:f>COUNTIFS('Unit details'!$B$2954:$B$2957,$A1670,'Unit details'!$V$2954:$V$2957,$A1670&amp;" — "&amp;$B1670,'Unit details'!$H$2954:$H$2957,"Current",'Unit details'!$E$2954:$E$2957,"Nearby")</x:f>
        <x:v>0</x:v>
      </x:c>
      <x:c r="I1670" s="14" t="n">
        <x:f>COUNTIFS('Unit details'!$B$2954:$B$2957,$A1670,'Unit details'!$V$2954:$V$2957,$A1670&amp;" — "&amp;$B1670,'Unit details'!$H$2954:$H$2957,"Current")</x:f>
        <x:v>4</x:v>
      </x:c>
      <x:c r="J1670" s="14" t="n">
        <x:f>SUMIFS('Unit details'!$Y$2954:$Y$2957,'Unit details'!$B$2954:$B$2957,$A1670,'Unit details'!$V$2954:$V$2957,$A1670&amp;" — "&amp;$B1670,'Unit details'!$H$2954:$H$2957,"Future")</x:f>
        <x:v>0</x:v>
      </x:c>
      <x:c r="K1670" s="14" t="n">
        <x:f>COUNTIFS('Unit details'!$B$2954:$B$2957,$A1670,'Unit details'!$V$2954:$V$2957,$A1670&amp;" — "&amp;$B1670,'Unit details'!$H$2954:$H$2957,"Uncertain")</x:f>
        <x:v>0</x:v>
      </x:c>
      <x:c r="L1670" s="15" t="str">
        <x:v>Minimum identified named-estate inventory from advertised property evidence; not a comprehensive stock census. Standalone railway arches and roads are excluded; no vacancy ratio inferred.</x:v>
      </x:c>
      <x:c r="M1670" s="15" t="str">
        <x:v>https://www.rightmove.co.uk/properties/760904176832000#/?channel=COM_LET</x:v>
      </x:c>
      <x:c r="N1670" s="15" t="str"/>
    </x:row>
    <x:row r="1671" ht="42" customHeight="1">
      <x:c r="A1671" s="15" t="str">
        <x:v>London</x:v>
      </x:c>
      <x:c r="B1671" s="15" t="str">
        <x:v>Concord Business Centre</x:v>
      </x:c>
      <x:c r="C1671" s="15" t="str">
        <x:v>Acton</x:v>
      </x:c>
      <x:c r="D1671" s="14"/>
      <x:c r="E1671" s="30" t="str">
        <x:v>Town</x:v>
      </x:c>
      <x:c r="F1671" s="30" t="str">
        <x:v>Estate / grouped industrial area</x:v>
      </x:c>
      <x:c r="G1671" s="14" t="n">
        <x:f>COUNTIFS('Unit details'!$B$2958:$B$2958,$A1671,'Unit details'!$V$2958:$V$2958,$A1671&amp;" — "&amp;$B1671,'Unit details'!$H$2958:$H$2958,"Current",'Unit details'!$E$2958:$E$2958,"Town")</x:f>
        <x:v>0</x:v>
      </x:c>
      <x:c r="H1671" s="14" t="n">
        <x:f>COUNTIFS('Unit details'!$B$2958:$B$2958,$A1671,'Unit details'!$V$2958:$V$2958,$A1671&amp;" — "&amp;$B1671,'Unit details'!$H$2958:$H$2958,"Current",'Unit details'!$E$2958:$E$2958,"Nearby")</x:f>
        <x:v>0</x:v>
      </x:c>
      <x:c r="I1671" s="14" t="n">
        <x:f>COUNTIFS('Unit details'!$B$2958:$B$2958,$A1671,'Unit details'!$V$2958:$V$2958,$A1671&amp;" — "&amp;$B1671,'Unit details'!$H$2958:$H$2958,"Current")</x:f>
        <x:v>0</x:v>
      </x:c>
      <x:c r="J1671" s="14" t="n">
        <x:f>SUMIFS('Unit details'!$Y$2958:$Y$2958,'Unit details'!$B$2958:$B$2958,$A1671,'Unit details'!$V$2958:$V$2958,$A1671&amp;" — "&amp;$B1671,'Unit details'!$H$2958:$H$2958,"Future")</x:f>
        <x:v>0</x:v>
      </x:c>
      <x:c r="K1671" s="14" t="n">
        <x:f>COUNTIFS('Unit details'!$B$2958:$B$2958,$A1671,'Unit details'!$V$2958:$V$2958,$A1671&amp;" — "&amp;$B1671,'Unit details'!$H$2958:$H$2958,"Uncertain")</x:f>
        <x:v>1</x:v>
      </x:c>
      <x:c r="L1671" s="15" t="str">
        <x:v>Minimum identified named-estate inventory from advertised property evidence; not a comprehensive stock census. Standalone railway arches and roads are excluded; no vacancy ratio inferred.</x:v>
      </x:c>
      <x:c r="M1671" s="15" t="str">
        <x:v>https://www.zoopla.co.uk/to-rent/commercial/details/73334499/</x:v>
      </x:c>
      <x:c r="N1671" s="15" t="str">
        <x:v>https://www.zoopla.co.uk/to-rent/commercial/details/73310855/</x:v>
      </x:c>
    </x:row>
    <x:row r="1672" ht="42" customHeight="1">
      <x:c r="A1672" s="15" t="str">
        <x:v>London</x:v>
      </x:c>
      <x:c r="B1672" s="15" t="str">
        <x:v>Connaught Business Centre</x:v>
      </x:c>
      <x:c r="C1672" s="15" t="str">
        <x:v>Mitcham</x:v>
      </x:c>
      <x:c r="D1672" s="14"/>
      <x:c r="E1672" s="30" t="str">
        <x:v>Town</x:v>
      </x:c>
      <x:c r="F1672" s="30" t="str">
        <x:v>Estate / grouped industrial area</x:v>
      </x:c>
      <x:c r="G1672" s="14" t="n">
        <x:f>COUNTIFS('Unit details'!$B$2959:$B$2960,$A1672,'Unit details'!$V$2959:$V$2960,$A1672&amp;" — "&amp;$B1672,'Unit details'!$H$2959:$H$2960,"Current",'Unit details'!$E$2959:$E$2960,"Town")</x:f>
        <x:v>2</x:v>
      </x:c>
      <x:c r="H1672" s="14" t="n">
        <x:f>COUNTIFS('Unit details'!$B$2959:$B$2960,$A1672,'Unit details'!$V$2959:$V$2960,$A1672&amp;" — "&amp;$B1672,'Unit details'!$H$2959:$H$2960,"Current",'Unit details'!$E$2959:$E$2960,"Nearby")</x:f>
        <x:v>0</x:v>
      </x:c>
      <x:c r="I1672" s="14" t="n">
        <x:f>COUNTIFS('Unit details'!$B$2959:$B$2960,$A1672,'Unit details'!$V$2959:$V$2960,$A1672&amp;" — "&amp;$B1672,'Unit details'!$H$2959:$H$2960,"Current")</x:f>
        <x:v>2</x:v>
      </x:c>
      <x:c r="J1672" s="14" t="n">
        <x:f>SUMIFS('Unit details'!$Y$2959:$Y$2960,'Unit details'!$B$2959:$B$2960,$A1672,'Unit details'!$V$2959:$V$2960,$A1672&amp;" — "&amp;$B1672,'Unit details'!$H$2959:$H$2960,"Future")</x:f>
        <x:v>0</x:v>
      </x:c>
      <x:c r="K1672" s="14" t="n">
        <x:f>COUNTIFS('Unit details'!$B$2959:$B$2960,$A1672,'Unit details'!$V$2959:$V$2960,$A1672&amp;" — "&amp;$B1672,'Unit details'!$H$2959:$H$2960,"Uncertain")</x:f>
        <x:v>0</x:v>
      </x:c>
      <x:c r="L1672" s="15" t="str">
        <x:v>Minimum identified named-estate inventory from advertised property evidence; not a comprehensive stock census. Standalone railway arches and roads are excluded; no vacancy ratio inferred.</x:v>
      </x:c>
      <x:c r="M1672" s="15" t="str">
        <x:v>https://www.zoopla.co.uk/to-rent/commercial/details/65837537/</x:v>
      </x:c>
      <x:c r="N1672" s="15" t="str"/>
    </x:row>
    <x:row r="1673" ht="42" customHeight="1">
      <x:c r="A1673" s="15" t="str">
        <x:v>London</x:v>
      </x:c>
      <x:c r="B1673" s="15" t="str">
        <x:v>Crescent Court Business Centre</x:v>
      </x:c>
      <x:c r="C1673" s="15" t="str">
        <x:v>London (E16)</x:v>
      </x:c>
      <x:c r="D1673" s="14"/>
      <x:c r="E1673" s="30" t="str">
        <x:v>Town</x:v>
      </x:c>
      <x:c r="F1673" s="30" t="str">
        <x:v>Estate / grouped industrial area</x:v>
      </x:c>
      <x:c r="G1673" s="14" t="n">
        <x:f>COUNTIFS('Unit details'!$B$2961:$B$2972,$A1673,'Unit details'!$V$2961:$V$2972,$A1673&amp;" — "&amp;$B1673,'Unit details'!$H$2961:$H$2972,"Current",'Unit details'!$E$2961:$E$2972,"Town")</x:f>
        <x:v>12</x:v>
      </x:c>
      <x:c r="H1673" s="14" t="n">
        <x:f>COUNTIFS('Unit details'!$B$2961:$B$2972,$A1673,'Unit details'!$V$2961:$V$2972,$A1673&amp;" — "&amp;$B1673,'Unit details'!$H$2961:$H$2972,"Current",'Unit details'!$E$2961:$E$2972,"Nearby")</x:f>
        <x:v>0</x:v>
      </x:c>
      <x:c r="I1673" s="14" t="n">
        <x:f>COUNTIFS('Unit details'!$B$2961:$B$2972,$A1673,'Unit details'!$V$2961:$V$2972,$A1673&amp;" — "&amp;$B1673,'Unit details'!$H$2961:$H$2972,"Current")</x:f>
        <x:v>12</x:v>
      </x:c>
      <x:c r="J1673" s="14" t="n">
        <x:f>SUMIFS('Unit details'!$Y$2961:$Y$2972,'Unit details'!$B$2961:$B$2972,$A1673,'Unit details'!$V$2961:$V$2972,$A1673&amp;" — "&amp;$B1673,'Unit details'!$H$2961:$H$2972,"Future")</x:f>
        <x:v>0</x:v>
      </x:c>
      <x:c r="K1673" s="14" t="n">
        <x:f>COUNTIFS('Unit details'!$B$2961:$B$2972,$A1673,'Unit details'!$V$2961:$V$2972,$A1673&amp;" — "&amp;$B1673,'Unit details'!$H$2961:$H$2972,"Uncertain")</x:f>
        <x:v>0</x:v>
      </x:c>
      <x:c r="L1673" s="15" t="str">
        <x:v>Minimum identified named-estate inventory from advertised property evidence; not a comprehensive stock census. Standalone railway arches and roads are excluded; no vacancy ratio inferred.</x:v>
      </x:c>
      <x:c r="M1673" s="15" t="str">
        <x:v>https://www.rightmove.co.uk/properties/773376644314944#/?channel=COM_LET</x:v>
      </x:c>
      <x:c r="N1673" s="15" t="str"/>
    </x:row>
    <x:row r="1674" ht="42" customHeight="1">
      <x:c r="A1674" s="15" t="str">
        <x:v>London</x:v>
      </x:c>
      <x:c r="B1674" s="15" t="str">
        <x:v>Crown Trade Park</x:v>
      </x:c>
      <x:c r="C1674" s="15" t="str">
        <x:v>West Drayton</x:v>
      </x:c>
      <x:c r="D1674" s="14"/>
      <x:c r="E1674" s="30" t="str">
        <x:v>Town</x:v>
      </x:c>
      <x:c r="F1674" s="30" t="str">
        <x:v>Estate / grouped industrial area</x:v>
      </x:c>
      <x:c r="G1674" s="14" t="n">
        <x:f>COUNTIFS('Unit details'!$B$2973:$B$2973,$A1674,'Unit details'!$V$2973:$V$2973,$A1674&amp;" — "&amp;$B1674,'Unit details'!$H$2973:$H$2973,"Current",'Unit details'!$E$2973:$E$2973,"Town")</x:f>
        <x:v>1</x:v>
      </x:c>
      <x:c r="H1674" s="14" t="n">
        <x:f>COUNTIFS('Unit details'!$B$2973:$B$2973,$A1674,'Unit details'!$V$2973:$V$2973,$A1674&amp;" — "&amp;$B1674,'Unit details'!$H$2973:$H$2973,"Current",'Unit details'!$E$2973:$E$2973,"Nearby")</x:f>
        <x:v>0</x:v>
      </x:c>
      <x:c r="I1674" s="14" t="n">
        <x:f>COUNTIFS('Unit details'!$B$2973:$B$2973,$A1674,'Unit details'!$V$2973:$V$2973,$A1674&amp;" — "&amp;$B1674,'Unit details'!$H$2973:$H$2973,"Current")</x:f>
        <x:v>1</x:v>
      </x:c>
      <x:c r="J1674" s="14" t="n">
        <x:f>SUMIFS('Unit details'!$Y$2973:$Y$2973,'Unit details'!$B$2973:$B$2973,$A1674,'Unit details'!$V$2973:$V$2973,$A1674&amp;" — "&amp;$B1674,'Unit details'!$H$2973:$H$2973,"Future")</x:f>
        <x:v>0</x:v>
      </x:c>
      <x:c r="K1674" s="14" t="n">
        <x:f>COUNTIFS('Unit details'!$B$2973:$B$2973,$A1674,'Unit details'!$V$2973:$V$2973,$A1674&amp;" — "&amp;$B1674,'Unit details'!$H$2973:$H$2973,"Uncertain")</x:f>
        <x:v>0</x:v>
      </x:c>
      <x:c r="L1674" s="15" t="str">
        <x:v>Minimum identified named-estate inventory from advertised property evidence; not a comprehensive stock census. Standalone railway arches and roads are excluded; no vacancy ratio inferred.</x:v>
      </x:c>
      <x:c r="M1674" s="15" t="str">
        <x:v>https://www.zoopla.co.uk/to-rent/commercial/details/71343595/</x:v>
      </x:c>
      <x:c r="N1674" s="15" t="str"/>
    </x:row>
    <x:row r="1675" ht="42" customHeight="1">
      <x:c r="A1675" s="15" t="str">
        <x:v>London</x:v>
      </x:c>
      <x:c r="B1675" s="15" t="str">
        <x:v>Croydon Valley Trade Park</x:v>
      </x:c>
      <x:c r="C1675" s="15" t="str">
        <x:v>Croydon</x:v>
      </x:c>
      <x:c r="D1675" s="14"/>
      <x:c r="E1675" s="30" t="str">
        <x:v>Town</x:v>
      </x:c>
      <x:c r="F1675" s="30" t="str">
        <x:v>Estate / grouped industrial area</x:v>
      </x:c>
      <x:c r="G1675" s="14" t="n">
        <x:f>COUNTIFS('Unit details'!$B$2974:$B$2976,$A1675,'Unit details'!$V$2974:$V$2976,$A1675&amp;" — "&amp;$B1675,'Unit details'!$H$2974:$H$2976,"Current",'Unit details'!$E$2974:$E$2976,"Town")</x:f>
        <x:v>2</x:v>
      </x:c>
      <x:c r="H1675" s="14" t="n">
        <x:f>COUNTIFS('Unit details'!$B$2974:$B$2976,$A1675,'Unit details'!$V$2974:$V$2976,$A1675&amp;" — "&amp;$B1675,'Unit details'!$H$2974:$H$2976,"Current",'Unit details'!$E$2974:$E$2976,"Nearby")</x:f>
        <x:v>0</x:v>
      </x:c>
      <x:c r="I1675" s="14" t="n">
        <x:f>COUNTIFS('Unit details'!$B$2974:$B$2976,$A1675,'Unit details'!$V$2974:$V$2976,$A1675&amp;" — "&amp;$B1675,'Unit details'!$H$2974:$H$2976,"Current")</x:f>
        <x:v>2</x:v>
      </x:c>
      <x:c r="J1675" s="14" t="n">
        <x:f>SUMIFS('Unit details'!$Y$2974:$Y$2976,'Unit details'!$B$2974:$B$2976,$A1675,'Unit details'!$V$2974:$V$2976,$A1675&amp;" — "&amp;$B1675,'Unit details'!$H$2974:$H$2976,"Future")</x:f>
        <x:v>0</x:v>
      </x:c>
      <x:c r="K1675" s="14" t="n">
        <x:f>COUNTIFS('Unit details'!$B$2974:$B$2976,$A1675,'Unit details'!$V$2974:$V$2976,$A1675&amp;" — "&amp;$B1675,'Unit details'!$H$2974:$H$2976,"Uncertain")</x:f>
        <x:v>1</x:v>
      </x:c>
      <x:c r="L1675" s="15" t="str">
        <x:v>Minimum identified named-estate inventory from advertised property evidence; not a comprehensive stock census. Standalone railway arches and roads are excluded; no vacancy ratio inferred.</x:v>
      </x:c>
      <x:c r="M1675" s="15" t="str">
        <x:v>https://www.zoopla.co.uk/to-rent/commercial/details/73970457/</x:v>
      </x:c>
      <x:c r="N1675" s="15" t="str">
        <x:v>https://www.rightmove.co.uk/properties/760550307626640#/?channel=COM_LET</x:v>
      </x:c>
    </x:row>
    <x:row r="1676" ht="42" customHeight="1">
      <x:c r="A1676" s="15" t="str">
        <x:v>London</x:v>
      </x:c>
      <x:c r="B1676" s="15" t="str">
        <x:v>Crusader Industrial Estate</x:v>
      </x:c>
      <x:c r="C1676" s="15" t="str">
        <x:v>London (N4)</x:v>
      </x:c>
      <x:c r="D1676" s="14"/>
      <x:c r="E1676" s="30" t="str">
        <x:v>Town</x:v>
      </x:c>
      <x:c r="F1676" s="30" t="str">
        <x:v>Estate / grouped industrial area</x:v>
      </x:c>
      <x:c r="G1676" s="14" t="n">
        <x:f>COUNTIFS('Unit details'!$B$2977:$B$2980,$A1676,'Unit details'!$V$2977:$V$2980,$A1676&amp;" — "&amp;$B1676,'Unit details'!$H$2977:$H$2980,"Current",'Unit details'!$E$2977:$E$2980,"Town")</x:f>
        <x:v>1</x:v>
      </x:c>
      <x:c r="H1676" s="14" t="n">
        <x:f>COUNTIFS('Unit details'!$B$2977:$B$2980,$A1676,'Unit details'!$V$2977:$V$2980,$A1676&amp;" — "&amp;$B1676,'Unit details'!$H$2977:$H$2980,"Current",'Unit details'!$E$2977:$E$2980,"Nearby")</x:f>
        <x:v>0</x:v>
      </x:c>
      <x:c r="I1676" s="14" t="n">
        <x:f>COUNTIFS('Unit details'!$B$2977:$B$2980,$A1676,'Unit details'!$V$2977:$V$2980,$A1676&amp;" — "&amp;$B1676,'Unit details'!$H$2977:$H$2980,"Current")</x:f>
        <x:v>1</x:v>
      </x:c>
      <x:c r="J1676" s="14" t="n">
        <x:f>SUMIFS('Unit details'!$Y$2977:$Y$2980,'Unit details'!$B$2977:$B$2980,$A1676,'Unit details'!$V$2977:$V$2980,$A1676&amp;" — "&amp;$B1676,'Unit details'!$H$2977:$H$2980,"Future")</x:f>
        <x:v>0</x:v>
      </x:c>
      <x:c r="K1676" s="14" t="n">
        <x:f>COUNTIFS('Unit details'!$B$2977:$B$2980,$A1676,'Unit details'!$V$2977:$V$2980,$A1676&amp;" — "&amp;$B1676,'Unit details'!$H$2977:$H$2980,"Uncertain")</x:f>
        <x:v>3</x:v>
      </x:c>
      <x:c r="L1676" s="15" t="str">
        <x:v>Minimum identified named-estate inventory from advertised property evidence; not a comprehensive stock census. Standalone railway arches and roads are excluded; no vacancy ratio inferred.</x:v>
      </x:c>
      <x:c r="M1676" s="15" t="str">
        <x:v>https://www.zoopla.co.uk/to-rent/commercial/details/70086139/</x:v>
      </x:c>
      <x:c r="N1676" s="15" t="str">
        <x:v>https://www.rightmove.co.uk/properties/774621092205041#/?channel=COM_LET</x:v>
      </x:c>
    </x:row>
    <x:row r="1677" ht="42" customHeight="1">
      <x:c r="A1677" s="15" t="str">
        <x:v>London</x:v>
      </x:c>
      <x:c r="B1677" s="15" t="str">
        <x:v>Cumberland Business Park</x:v>
      </x:c>
      <x:c r="C1677" s="15" t="str">
        <x:v>Park Royal</x:v>
      </x:c>
      <x:c r="D1677" s="14"/>
      <x:c r="E1677" s="30" t="str">
        <x:v>Town</x:v>
      </x:c>
      <x:c r="F1677" s="30" t="str">
        <x:v>Estate / grouped industrial area</x:v>
      </x:c>
      <x:c r="G1677" s="14" t="n">
        <x:f>COUNTIFS('Unit details'!$B$2981:$B$2983,$A1677,'Unit details'!$V$2981:$V$2983,$A1677&amp;" — "&amp;$B1677,'Unit details'!$H$2981:$H$2983,"Current",'Unit details'!$E$2981:$E$2983,"Town")</x:f>
        <x:v>3</x:v>
      </x:c>
      <x:c r="H1677" s="14" t="n">
        <x:f>COUNTIFS('Unit details'!$B$2981:$B$2983,$A1677,'Unit details'!$V$2981:$V$2983,$A1677&amp;" — "&amp;$B1677,'Unit details'!$H$2981:$H$2983,"Current",'Unit details'!$E$2981:$E$2983,"Nearby")</x:f>
        <x:v>0</x:v>
      </x:c>
      <x:c r="I1677" s="14" t="n">
        <x:f>COUNTIFS('Unit details'!$B$2981:$B$2983,$A1677,'Unit details'!$V$2981:$V$2983,$A1677&amp;" — "&amp;$B1677,'Unit details'!$H$2981:$H$2983,"Current")</x:f>
        <x:v>3</x:v>
      </x:c>
      <x:c r="J1677" s="14" t="n">
        <x:f>SUMIFS('Unit details'!$Y$2981:$Y$2983,'Unit details'!$B$2981:$B$2983,$A1677,'Unit details'!$V$2981:$V$2983,$A1677&amp;" — "&amp;$B1677,'Unit details'!$H$2981:$H$2983,"Future")</x:f>
        <x:v>0</x:v>
      </x:c>
      <x:c r="K1677" s="14" t="n">
        <x:f>COUNTIFS('Unit details'!$B$2981:$B$2983,$A1677,'Unit details'!$V$2981:$V$2983,$A1677&amp;" — "&amp;$B1677,'Unit details'!$H$2981:$H$2983,"Uncertain")</x:f>
        <x:v>0</x:v>
      </x:c>
      <x:c r="L1677" s="15" t="str">
        <x:v>Minimum identified named-estate inventory from advertised property evidence; not a comprehensive stock census. Standalone railway arches and roads are excluded; no vacancy ratio inferred.</x:v>
      </x:c>
      <x:c r="M1677" s="15" t="str">
        <x:v>https://www.zoopla.co.uk/to-rent/commercial/details/73540462/</x:v>
      </x:c>
      <x:c r="N1677" s="15" t="str"/>
    </x:row>
    <x:row r="1678" ht="42" customHeight="1">
      <x:c r="A1678" s="15" t="str">
        <x:v>London</x:v>
      </x:c>
      <x:c r="B1678" s="15" t="str">
        <x:v>Cygnus Business Centre</x:v>
      </x:c>
      <x:c r="C1678" s="15" t="str">
        <x:v>London (NW10)</x:v>
      </x:c>
      <x:c r="D1678" s="14"/>
      <x:c r="E1678" s="30" t="str">
        <x:v>Town</x:v>
      </x:c>
      <x:c r="F1678" s="30" t="str">
        <x:v>Estate / grouped industrial area</x:v>
      </x:c>
      <x:c r="G1678" s="14" t="n">
        <x:f>COUNTIFS('Unit details'!$B$2984:$B$2985,$A1678,'Unit details'!$V$2984:$V$2985,$A1678&amp;" — "&amp;$B1678,'Unit details'!$H$2984:$H$2985,"Current",'Unit details'!$E$2984:$E$2985,"Town")</x:f>
        <x:v>2</x:v>
      </x:c>
      <x:c r="H1678" s="14" t="n">
        <x:f>COUNTIFS('Unit details'!$B$2984:$B$2985,$A1678,'Unit details'!$V$2984:$V$2985,$A1678&amp;" — "&amp;$B1678,'Unit details'!$H$2984:$H$2985,"Current",'Unit details'!$E$2984:$E$2985,"Nearby")</x:f>
        <x:v>0</x:v>
      </x:c>
      <x:c r="I1678" s="14" t="n">
        <x:f>COUNTIFS('Unit details'!$B$2984:$B$2985,$A1678,'Unit details'!$V$2984:$V$2985,$A1678&amp;" — "&amp;$B1678,'Unit details'!$H$2984:$H$2985,"Current")</x:f>
        <x:v>2</x:v>
      </x:c>
      <x:c r="J1678" s="14" t="n">
        <x:f>SUMIFS('Unit details'!$Y$2984:$Y$2985,'Unit details'!$B$2984:$B$2985,$A1678,'Unit details'!$V$2984:$V$2985,$A1678&amp;" — "&amp;$B1678,'Unit details'!$H$2984:$H$2985,"Future")</x:f>
        <x:v>0</x:v>
      </x:c>
      <x:c r="K1678" s="14" t="n">
        <x:f>COUNTIFS('Unit details'!$B$2984:$B$2985,$A1678,'Unit details'!$V$2984:$V$2985,$A1678&amp;" — "&amp;$B1678,'Unit details'!$H$2984:$H$2985,"Uncertain")</x:f>
        <x:v>0</x:v>
      </x:c>
      <x:c r="L1678" s="15" t="str">
        <x:v>Minimum identified named-estate inventory from advertised property evidence; not a comprehensive stock census. Standalone railway arches and roads are excluded; no vacancy ratio inferred.</x:v>
      </x:c>
      <x:c r="M1678" s="15" t="str">
        <x:v>https://www.zoopla.co.uk/to-rent/commercial/details/62508838/</x:v>
      </x:c>
      <x:c r="N1678" s="15" t="str">
        <x:v>https://www.rightmove.co.uk/properties/773330301433905#/?channel=COM_LET</x:v>
      </x:c>
    </x:row>
    <x:row r="1679" ht="42" customHeight="1">
      <x:c r="A1679" s="15" t="str">
        <x:v>London</x:v>
      </x:c>
      <x:c r="B1679" s="15" t="str">
        <x:v>Dagenham Business Centre</x:v>
      </x:c>
      <x:c r="C1679" s="15" t="str">
        <x:v>Dagenham</x:v>
      </x:c>
      <x:c r="D1679" s="14"/>
      <x:c r="E1679" s="30" t="str">
        <x:v>Town</x:v>
      </x:c>
      <x:c r="F1679" s="30" t="str">
        <x:v>Estate / grouped industrial area</x:v>
      </x:c>
      <x:c r="G1679" s="14" t="n">
        <x:f>COUNTIFS('Unit details'!$B$2986:$B$2986,$A1679,'Unit details'!$V$2986:$V$2986,$A1679&amp;" — "&amp;$B1679,'Unit details'!$H$2986:$H$2986,"Current",'Unit details'!$E$2986:$E$2986,"Town")</x:f>
        <x:v>1</x:v>
      </x:c>
      <x:c r="H1679" s="14" t="n">
        <x:f>COUNTIFS('Unit details'!$B$2986:$B$2986,$A1679,'Unit details'!$V$2986:$V$2986,$A1679&amp;" — "&amp;$B1679,'Unit details'!$H$2986:$H$2986,"Current",'Unit details'!$E$2986:$E$2986,"Nearby")</x:f>
        <x:v>0</x:v>
      </x:c>
      <x:c r="I1679" s="14" t="n">
        <x:f>COUNTIFS('Unit details'!$B$2986:$B$2986,$A1679,'Unit details'!$V$2986:$V$2986,$A1679&amp;" — "&amp;$B1679,'Unit details'!$H$2986:$H$2986,"Current")</x:f>
        <x:v>1</x:v>
      </x:c>
      <x:c r="J1679" s="14" t="n">
        <x:f>SUMIFS('Unit details'!$Y$2986:$Y$2986,'Unit details'!$B$2986:$B$2986,$A1679,'Unit details'!$V$2986:$V$2986,$A1679&amp;" — "&amp;$B1679,'Unit details'!$H$2986:$H$2986,"Future")</x:f>
        <x:v>0</x:v>
      </x:c>
      <x:c r="K1679" s="14" t="n">
        <x:f>COUNTIFS('Unit details'!$B$2986:$B$2986,$A1679,'Unit details'!$V$2986:$V$2986,$A1679&amp;" — "&amp;$B1679,'Unit details'!$H$2986:$H$2986,"Uncertain")</x:f>
        <x:v>0</x:v>
      </x:c>
      <x:c r="L1679" s="15" t="str">
        <x:v>Minimum identified named-estate inventory from advertised property evidence; not a comprehensive stock census. Standalone railway arches and roads are excluded; no vacancy ratio inferred.</x:v>
      </x:c>
      <x:c r="M1679" s="15" t="str">
        <x:v>https://www.zoopla.co.uk/to-rent/commercial/details/73339580/</x:v>
      </x:c>
      <x:c r="N1679" s="15" t="str"/>
    </x:row>
    <x:row r="1680" ht="42" customHeight="1">
      <x:c r="A1680" s="15" t="str">
        <x:v>London</x:v>
      </x:c>
      <x:c r="B1680" s="15" t="str">
        <x:v>Datapoint Business Centre</x:v>
      </x:c>
      <x:c r="C1680" s="15" t="str">
        <x:v>London (E16)</x:v>
      </x:c>
      <x:c r="D1680" s="14"/>
      <x:c r="E1680" s="30" t="str">
        <x:v>Town</x:v>
      </x:c>
      <x:c r="F1680" s="30" t="str">
        <x:v>Estate / grouped industrial area</x:v>
      </x:c>
      <x:c r="G1680" s="14" t="n">
        <x:f>COUNTIFS('Unit details'!$B$2987:$B$2987,$A1680,'Unit details'!$V$2987:$V$2987,$A1680&amp;" — "&amp;$B1680,'Unit details'!$H$2987:$H$2987,"Current",'Unit details'!$E$2987:$E$2987,"Town")</x:f>
        <x:v>1</x:v>
      </x:c>
      <x:c r="H1680" s="14" t="n">
        <x:f>COUNTIFS('Unit details'!$B$2987:$B$2987,$A1680,'Unit details'!$V$2987:$V$2987,$A1680&amp;" — "&amp;$B1680,'Unit details'!$H$2987:$H$2987,"Current",'Unit details'!$E$2987:$E$2987,"Nearby")</x:f>
        <x:v>0</x:v>
      </x:c>
      <x:c r="I1680" s="14" t="n">
        <x:f>COUNTIFS('Unit details'!$B$2987:$B$2987,$A1680,'Unit details'!$V$2987:$V$2987,$A1680&amp;" — "&amp;$B1680,'Unit details'!$H$2987:$H$2987,"Current")</x:f>
        <x:v>1</x:v>
      </x:c>
      <x:c r="J1680" s="14" t="n">
        <x:f>SUMIFS('Unit details'!$Y$2987:$Y$2987,'Unit details'!$B$2987:$B$2987,$A1680,'Unit details'!$V$2987:$V$2987,$A1680&amp;" — "&amp;$B1680,'Unit details'!$H$2987:$H$2987,"Future")</x:f>
        <x:v>0</x:v>
      </x:c>
      <x:c r="K1680" s="14" t="n">
        <x:f>COUNTIFS('Unit details'!$B$2987:$B$2987,$A1680,'Unit details'!$V$2987:$V$2987,$A1680&amp;" — "&amp;$B1680,'Unit details'!$H$2987:$H$2987,"Uncertain")</x:f>
        <x:v>0</x:v>
      </x:c>
      <x:c r="L1680" s="15" t="str">
        <x:v>Minimum identified named-estate inventory from advertised property evidence; not a comprehensive stock census. Standalone railway arches and roads are excluded; no vacancy ratio inferred.</x:v>
      </x:c>
      <x:c r="M1680" s="15" t="str">
        <x:v>https://www.rightmove.co.uk/properties/740625463623425#/?channel=COM_LET</x:v>
      </x:c>
      <x:c r="N1680" s="15" t="str"/>
    </x:row>
    <x:row r="1681" ht="42" customHeight="1">
      <x:c r="A1681" s="15" t="str">
        <x:v>London</x:v>
      </x:c>
      <x:c r="B1681" s="15" t="str">
        <x:v>Derby Road Industrial Estate</x:v>
      </x:c>
      <x:c r="C1681" s="15" t="str">
        <x:v>Hounslow</x:v>
      </x:c>
      <x:c r="D1681" s="14"/>
      <x:c r="E1681" s="30" t="str">
        <x:v>Town</x:v>
      </x:c>
      <x:c r="F1681" s="30" t="str">
        <x:v>Estate / grouped industrial area</x:v>
      </x:c>
      <x:c r="G1681" s="14" t="n">
        <x:f>COUNTIFS('Unit details'!$B$2988:$B$2988,$A1681,'Unit details'!$V$2988:$V$2988,$A1681&amp;" — "&amp;$B1681,'Unit details'!$H$2988:$H$2988,"Current",'Unit details'!$E$2988:$E$2988,"Town")</x:f>
        <x:v>1</x:v>
      </x:c>
      <x:c r="H1681" s="14" t="n">
        <x:f>COUNTIFS('Unit details'!$B$2988:$B$2988,$A1681,'Unit details'!$V$2988:$V$2988,$A1681&amp;" — "&amp;$B1681,'Unit details'!$H$2988:$H$2988,"Current",'Unit details'!$E$2988:$E$2988,"Nearby")</x:f>
        <x:v>0</x:v>
      </x:c>
      <x:c r="I1681" s="14" t="n">
        <x:f>COUNTIFS('Unit details'!$B$2988:$B$2988,$A1681,'Unit details'!$V$2988:$V$2988,$A1681&amp;" — "&amp;$B1681,'Unit details'!$H$2988:$H$2988,"Current")</x:f>
        <x:v>1</x:v>
      </x:c>
      <x:c r="J1681" s="14" t="n">
        <x:f>SUMIFS('Unit details'!$Y$2988:$Y$2988,'Unit details'!$B$2988:$B$2988,$A1681,'Unit details'!$V$2988:$V$2988,$A1681&amp;" — "&amp;$B1681,'Unit details'!$H$2988:$H$2988,"Future")</x:f>
        <x:v>0</x:v>
      </x:c>
      <x:c r="K1681" s="14" t="n">
        <x:f>COUNTIFS('Unit details'!$B$2988:$B$2988,$A1681,'Unit details'!$V$2988:$V$2988,$A1681&amp;" — "&amp;$B1681,'Unit details'!$H$2988:$H$2988,"Uncertain")</x:f>
        <x:v>0</x:v>
      </x:c>
      <x:c r="L1681" s="15" t="str">
        <x:v>Minimum identified named-estate inventory from advertised property evidence; not a comprehensive stock census. Standalone railway arches and roads are excluded; no vacancy ratio inferred.</x:v>
      </x:c>
      <x:c r="M1681" s="15" t="str">
        <x:v>https://www.zoopla.co.uk/to-rent/commercial/details/69098337/</x:v>
      </x:c>
      <x:c r="N1681" s="15" t="str"/>
    </x:row>
    <x:row r="1682" ht="42" customHeight="1">
      <x:c r="A1682" s="15" t="str">
        <x:v>London</x:v>
      </x:c>
      <x:c r="B1682" s="15" t="str">
        <x:v>Dominion Industrial Estate</x:v>
      </x:c>
      <x:c r="C1682" s="15" t="str">
        <x:v>Southall</x:v>
      </x:c>
      <x:c r="D1682" s="14"/>
      <x:c r="E1682" s="30" t="str">
        <x:v>Town</x:v>
      </x:c>
      <x:c r="F1682" s="30" t="str">
        <x:v>Estate / grouped industrial area</x:v>
      </x:c>
      <x:c r="G1682" s="14" t="n">
        <x:f>COUNTIFS('Unit details'!$B$2989:$B$2989,$A1682,'Unit details'!$V$2989:$V$2989,$A1682&amp;" — "&amp;$B1682,'Unit details'!$H$2989:$H$2989,"Current",'Unit details'!$E$2989:$E$2989,"Town")</x:f>
        <x:v>1</x:v>
      </x:c>
      <x:c r="H1682" s="14" t="n">
        <x:f>COUNTIFS('Unit details'!$B$2989:$B$2989,$A1682,'Unit details'!$V$2989:$V$2989,$A1682&amp;" — "&amp;$B1682,'Unit details'!$H$2989:$H$2989,"Current",'Unit details'!$E$2989:$E$2989,"Nearby")</x:f>
        <x:v>0</x:v>
      </x:c>
      <x:c r="I1682" s="14" t="n">
        <x:f>COUNTIFS('Unit details'!$B$2989:$B$2989,$A1682,'Unit details'!$V$2989:$V$2989,$A1682&amp;" — "&amp;$B1682,'Unit details'!$H$2989:$H$2989,"Current")</x:f>
        <x:v>1</x:v>
      </x:c>
      <x:c r="J1682" s="14" t="n">
        <x:f>SUMIFS('Unit details'!$Y$2989:$Y$2989,'Unit details'!$B$2989:$B$2989,$A1682,'Unit details'!$V$2989:$V$2989,$A1682&amp;" — "&amp;$B1682,'Unit details'!$H$2989:$H$2989,"Future")</x:f>
        <x:v>0</x:v>
      </x:c>
      <x:c r="K1682" s="14" t="n">
        <x:f>COUNTIFS('Unit details'!$B$2989:$B$2989,$A1682,'Unit details'!$V$2989:$V$2989,$A1682&amp;" — "&amp;$B1682,'Unit details'!$H$2989:$H$2989,"Uncertain")</x:f>
        <x:v>0</x:v>
      </x:c>
      <x:c r="L1682" s="15" t="str">
        <x:v>Minimum identified named-estate inventory from advertised property evidence; not a comprehensive stock census. Standalone railway arches and roads are excluded; no vacancy ratio inferred.</x:v>
      </x:c>
      <x:c r="M1682" s="15" t="str">
        <x:v>https://www.zoopla.co.uk/to-rent/commercial/details/68029800/</x:v>
      </x:c>
      <x:c r="N1682" s="15" t="str"/>
    </x:row>
    <x:row r="1683" ht="42" customHeight="1">
      <x:c r="A1683" s="15" t="str">
        <x:v>London</x:v>
      </x:c>
      <x:c r="B1683" s="15" t="str">
        <x:v>Drury Way Industrial Estate</x:v>
      </x:c>
      <x:c r="C1683" s="15" t="str">
        <x:v>London (NW10)</x:v>
      </x:c>
      <x:c r="D1683" s="14"/>
      <x:c r="E1683" s="30" t="str">
        <x:v>Town</x:v>
      </x:c>
      <x:c r="F1683" s="30" t="str">
        <x:v>Estate / grouped industrial area</x:v>
      </x:c>
      <x:c r="G1683" s="14" t="n">
        <x:f>COUNTIFS('Unit details'!$B$2990:$B$2990,$A1683,'Unit details'!$V$2990:$V$2990,$A1683&amp;" — "&amp;$B1683,'Unit details'!$H$2990:$H$2990,"Current",'Unit details'!$E$2990:$E$2990,"Town")</x:f>
        <x:v>1</x:v>
      </x:c>
      <x:c r="H1683" s="14" t="n">
        <x:f>COUNTIFS('Unit details'!$B$2990:$B$2990,$A1683,'Unit details'!$V$2990:$V$2990,$A1683&amp;" — "&amp;$B1683,'Unit details'!$H$2990:$H$2990,"Current",'Unit details'!$E$2990:$E$2990,"Nearby")</x:f>
        <x:v>0</x:v>
      </x:c>
      <x:c r="I1683" s="14" t="n">
        <x:f>COUNTIFS('Unit details'!$B$2990:$B$2990,$A1683,'Unit details'!$V$2990:$V$2990,$A1683&amp;" — "&amp;$B1683,'Unit details'!$H$2990:$H$2990,"Current")</x:f>
        <x:v>1</x:v>
      </x:c>
      <x:c r="J1683" s="14" t="n">
        <x:f>SUMIFS('Unit details'!$Y$2990:$Y$2990,'Unit details'!$B$2990:$B$2990,$A1683,'Unit details'!$V$2990:$V$2990,$A1683&amp;" — "&amp;$B1683,'Unit details'!$H$2990:$H$2990,"Future")</x:f>
        <x:v>0</x:v>
      </x:c>
      <x:c r="K1683" s="14" t="n">
        <x:f>COUNTIFS('Unit details'!$B$2990:$B$2990,$A1683,'Unit details'!$V$2990:$V$2990,$A1683&amp;" — "&amp;$B1683,'Unit details'!$H$2990:$H$2990,"Uncertain")</x:f>
        <x:v>0</x:v>
      </x:c>
      <x:c r="L1683" s="15" t="str">
        <x:v>Minimum identified named-estate inventory from advertised property evidence; not a comprehensive stock census. Standalone railway arches and roads are excluded; no vacancy ratio inferred.</x:v>
      </x:c>
      <x:c r="M1683" s="15" t="str">
        <x:v>https://www.zoopla.co.uk/to-rent/commercial/details/55932949/</x:v>
      </x:c>
      <x:c r="N1683" s="15" t="str">
        <x:v>https://www.rightmove.co.uk/properties/773322898580241#/?channel=COM_LET</x:v>
      </x:c>
    </x:row>
    <x:row r="1684" ht="42" customHeight="1">
      <x:c r="A1684" s="15" t="str">
        <x:v>London</x:v>
      </x:c>
      <x:c r="B1684" s="15" t="str">
        <x:v>East Lane Business Park</x:v>
      </x:c>
      <x:c r="C1684" s="15" t="str">
        <x:v>Wembley</x:v>
      </x:c>
      <x:c r="D1684" s="14"/>
      <x:c r="E1684" s="30" t="str">
        <x:v>Town</x:v>
      </x:c>
      <x:c r="F1684" s="30" t="str">
        <x:v>Estate / grouped industrial area</x:v>
      </x:c>
      <x:c r="G1684" s="14" t="n">
        <x:f>COUNTIFS('Unit details'!$B$2991:$B$2995,$A1684,'Unit details'!$V$2991:$V$2995,$A1684&amp;" — "&amp;$B1684,'Unit details'!$H$2991:$H$2995,"Current",'Unit details'!$E$2991:$E$2995,"Town")</x:f>
        <x:v>5</x:v>
      </x:c>
      <x:c r="H1684" s="14" t="n">
        <x:f>COUNTIFS('Unit details'!$B$2991:$B$2995,$A1684,'Unit details'!$V$2991:$V$2995,$A1684&amp;" — "&amp;$B1684,'Unit details'!$H$2991:$H$2995,"Current",'Unit details'!$E$2991:$E$2995,"Nearby")</x:f>
        <x:v>0</x:v>
      </x:c>
      <x:c r="I1684" s="14" t="n">
        <x:f>COUNTIFS('Unit details'!$B$2991:$B$2995,$A1684,'Unit details'!$V$2991:$V$2995,$A1684&amp;" — "&amp;$B1684,'Unit details'!$H$2991:$H$2995,"Current")</x:f>
        <x:v>5</x:v>
      </x:c>
      <x:c r="J1684" s="14" t="n">
        <x:f>SUMIFS('Unit details'!$Y$2991:$Y$2995,'Unit details'!$B$2991:$B$2995,$A1684,'Unit details'!$V$2991:$V$2995,$A1684&amp;" — "&amp;$B1684,'Unit details'!$H$2991:$H$2995,"Future")</x:f>
        <x:v>0</x:v>
      </x:c>
      <x:c r="K1684" s="14" t="n">
        <x:f>COUNTIFS('Unit details'!$B$2991:$B$2995,$A1684,'Unit details'!$V$2991:$V$2995,$A1684&amp;" — "&amp;$B1684,'Unit details'!$H$2991:$H$2995,"Uncertain")</x:f>
        <x:v>0</x:v>
      </x:c>
      <x:c r="L1684" s="15" t="str">
        <x:v>Minimum identified named-estate inventory from advertised property evidence; not a comprehensive stock census. Standalone railway arches and roads are excluded; no vacancy ratio inferred.</x:v>
      </x:c>
      <x:c r="M1684" s="15" t="str">
        <x:v>https://www.zoopla.co.uk/to-rent/commercial/details/74028930/</x:v>
      </x:c>
      <x:c r="N1684" s="15" t="str"/>
    </x:row>
    <x:row r="1685" ht="42" customHeight="1">
      <x:c r="A1685" s="15" t="str">
        <x:v>London</x:v>
      </x:c>
      <x:c r="B1685" s="15" t="str">
        <x:v>Edmonton Industrial Park</x:v>
      </x:c>
      <x:c r="C1685" s="15" t="str">
        <x:v>Edmonton</x:v>
      </x:c>
      <x:c r="D1685" s="14"/>
      <x:c r="E1685" s="30" t="str">
        <x:v>Town</x:v>
      </x:c>
      <x:c r="F1685" s="30" t="str">
        <x:v>Estate / grouped industrial area</x:v>
      </x:c>
      <x:c r="G1685" s="14" t="n">
        <x:f>COUNTIFS('Unit details'!$B$2996:$B$2996,$A1685,'Unit details'!$V$2996:$V$2996,$A1685&amp;" — "&amp;$B1685,'Unit details'!$H$2996:$H$2996,"Current",'Unit details'!$E$2996:$E$2996,"Town")</x:f>
        <x:v>1</x:v>
      </x:c>
      <x:c r="H1685" s="14" t="n">
        <x:f>COUNTIFS('Unit details'!$B$2996:$B$2996,$A1685,'Unit details'!$V$2996:$V$2996,$A1685&amp;" — "&amp;$B1685,'Unit details'!$H$2996:$H$2996,"Current",'Unit details'!$E$2996:$E$2996,"Nearby")</x:f>
        <x:v>0</x:v>
      </x:c>
      <x:c r="I1685" s="14" t="n">
        <x:f>COUNTIFS('Unit details'!$B$2996:$B$2996,$A1685,'Unit details'!$V$2996:$V$2996,$A1685&amp;" — "&amp;$B1685,'Unit details'!$H$2996:$H$2996,"Current")</x:f>
        <x:v>1</x:v>
      </x:c>
      <x:c r="J1685" s="14" t="n">
        <x:f>SUMIFS('Unit details'!$Y$2996:$Y$2996,'Unit details'!$B$2996:$B$2996,$A1685,'Unit details'!$V$2996:$V$2996,$A1685&amp;" — "&amp;$B1685,'Unit details'!$H$2996:$H$2996,"Future")</x:f>
        <x:v>0</x:v>
      </x:c>
      <x:c r="K1685" s="14" t="n">
        <x:f>COUNTIFS('Unit details'!$B$2996:$B$2996,$A1685,'Unit details'!$V$2996:$V$2996,$A1685&amp;" — "&amp;$B1685,'Unit details'!$H$2996:$H$2996,"Uncertain")</x:f>
        <x:v>0</x:v>
      </x:c>
      <x:c r="L1685" s="15" t="str">
        <x:v>Minimum identified named-estate inventory from advertised property evidence; not a comprehensive stock census. Standalone railway arches and roads are excluded; no vacancy ratio inferred.</x:v>
      </x:c>
      <x:c r="M1685" s="15" t="str">
        <x:v>https://www.zoopla.co.uk/to-rent/commercial/details/66044234/</x:v>
      </x:c>
      <x:c r="N1685" s="15" t="str"/>
    </x:row>
    <x:row r="1686" ht="42" customHeight="1">
      <x:c r="A1686" s="15" t="str">
        <x:v>London</x:v>
      </x:c>
      <x:c r="B1686" s="15" t="str">
        <x:v>Edmonton Trade Park</x:v>
      </x:c>
      <x:c r="C1686" s="15" t="str">
        <x:v>Edmonton</x:v>
      </x:c>
      <x:c r="D1686" s="14"/>
      <x:c r="E1686" s="30" t="str">
        <x:v>Town</x:v>
      </x:c>
      <x:c r="F1686" s="30" t="str">
        <x:v>Estate / grouped industrial area</x:v>
      </x:c>
      <x:c r="G1686" s="14" t="n">
        <x:f>COUNTIFS('Unit details'!$B$2997:$B$2998,$A1686,'Unit details'!$V$2997:$V$2998,$A1686&amp;" — "&amp;$B1686,'Unit details'!$H$2997:$H$2998,"Current",'Unit details'!$E$2997:$E$2998,"Town")</x:f>
        <x:v>2</x:v>
      </x:c>
      <x:c r="H1686" s="14" t="n">
        <x:f>COUNTIFS('Unit details'!$B$2997:$B$2998,$A1686,'Unit details'!$V$2997:$V$2998,$A1686&amp;" — "&amp;$B1686,'Unit details'!$H$2997:$H$2998,"Current",'Unit details'!$E$2997:$E$2998,"Nearby")</x:f>
        <x:v>0</x:v>
      </x:c>
      <x:c r="I1686" s="14" t="n">
        <x:f>COUNTIFS('Unit details'!$B$2997:$B$2998,$A1686,'Unit details'!$V$2997:$V$2998,$A1686&amp;" — "&amp;$B1686,'Unit details'!$H$2997:$H$2998,"Current")</x:f>
        <x:v>2</x:v>
      </x:c>
      <x:c r="J1686" s="14" t="n">
        <x:f>SUMIFS('Unit details'!$Y$2997:$Y$2998,'Unit details'!$B$2997:$B$2998,$A1686,'Unit details'!$V$2997:$V$2998,$A1686&amp;" — "&amp;$B1686,'Unit details'!$H$2997:$H$2998,"Future")</x:f>
        <x:v>0</x:v>
      </x:c>
      <x:c r="K1686" s="14" t="n">
        <x:f>COUNTIFS('Unit details'!$B$2997:$B$2998,$A1686,'Unit details'!$V$2997:$V$2998,$A1686&amp;" — "&amp;$B1686,'Unit details'!$H$2997:$H$2998,"Uncertain")</x:f>
        <x:v>0</x:v>
      </x:c>
      <x:c r="L1686" s="15" t="str">
        <x:v>Minimum identified named-estate inventory from advertised property evidence; not a comprehensive stock census. Standalone railway arches and roads are excluded; no vacancy ratio inferred.</x:v>
      </x:c>
      <x:c r="M1686" s="15" t="str">
        <x:v>https://www.zoopla.co.uk/to-rent/commercial/details/68065028/</x:v>
      </x:c>
      <x:c r="N1686" s="15" t="str">
        <x:v>https://www.rightmove.co.uk/properties/773325694085777#/?channel=COM_LET</x:v>
      </x:c>
    </x:row>
    <x:row r="1687" ht="42" customHeight="1">
      <x:c r="A1687" s="15" t="str">
        <x:v>London</x:v>
      </x:c>
      <x:c r="B1687" s="15" t="str">
        <x:v>Eley Business Centre</x:v>
      </x:c>
      <x:c r="C1687" s="15" t="str">
        <x:v>Edmonton</x:v>
      </x:c>
      <x:c r="D1687" s="14"/>
      <x:c r="E1687" s="30" t="str">
        <x:v>Town</x:v>
      </x:c>
      <x:c r="F1687" s="30" t="str">
        <x:v>Estate / grouped industrial area</x:v>
      </x:c>
      <x:c r="G1687" s="14" t="n">
        <x:f>COUNTIFS('Unit details'!$B$2999:$B$2999,$A1687,'Unit details'!$V$2999:$V$2999,$A1687&amp;" — "&amp;$B1687,'Unit details'!$H$2999:$H$2999,"Current",'Unit details'!$E$2999:$E$2999,"Town")</x:f>
        <x:v>1</x:v>
      </x:c>
      <x:c r="H1687" s="14" t="n">
        <x:f>COUNTIFS('Unit details'!$B$2999:$B$2999,$A1687,'Unit details'!$V$2999:$V$2999,$A1687&amp;" — "&amp;$B1687,'Unit details'!$H$2999:$H$2999,"Current",'Unit details'!$E$2999:$E$2999,"Nearby")</x:f>
        <x:v>0</x:v>
      </x:c>
      <x:c r="I1687" s="14" t="n">
        <x:f>COUNTIFS('Unit details'!$B$2999:$B$2999,$A1687,'Unit details'!$V$2999:$V$2999,$A1687&amp;" — "&amp;$B1687,'Unit details'!$H$2999:$H$2999,"Current")</x:f>
        <x:v>1</x:v>
      </x:c>
      <x:c r="J1687" s="14" t="n">
        <x:f>SUMIFS('Unit details'!$Y$2999:$Y$2999,'Unit details'!$B$2999:$B$2999,$A1687,'Unit details'!$V$2999:$V$2999,$A1687&amp;" — "&amp;$B1687,'Unit details'!$H$2999:$H$2999,"Future")</x:f>
        <x:v>0</x:v>
      </x:c>
      <x:c r="K1687" s="14" t="n">
        <x:f>COUNTIFS('Unit details'!$B$2999:$B$2999,$A1687,'Unit details'!$V$2999:$V$2999,$A1687&amp;" — "&amp;$B1687,'Unit details'!$H$2999:$H$2999,"Uncertain")</x:f>
        <x:v>0</x:v>
      </x:c>
      <x:c r="L1687" s="15" t="str">
        <x:v>Identified from marketing. Estate inventory is a minimum of evidenced named areas, not a council stock census.</x:v>
      </x:c>
      <x:c r="M1687" s="15" t="str">
        <x:v>https://www.rightmove.co.uk/properties/773400939724913#/?channel=COM_LET</x:v>
      </x:c>
      <x:c r="N1687" s="15" t="str"/>
    </x:row>
    <x:row r="1688" ht="42" customHeight="1">
      <x:c r="A1688" s="15" t="str">
        <x:v>London</x:v>
      </x:c>
      <x:c r="B1688" s="15" t="str">
        <x:v>Eley Business Park</x:v>
      </x:c>
      <x:c r="C1688" s="15" t="str">
        <x:v>Edmonton</x:v>
      </x:c>
      <x:c r="D1688" s="14"/>
      <x:c r="E1688" s="30" t="str">
        <x:v>Town</x:v>
      </x:c>
      <x:c r="F1688" s="30" t="str">
        <x:v>Estate / grouped industrial area</x:v>
      </x:c>
      <x:c r="G1688" s="14" t="n">
        <x:f>COUNTIFS('Unit details'!$B$3000:$B$3000,$A1688,'Unit details'!$V$3000:$V$3000,$A1688&amp;" — "&amp;$B1688,'Unit details'!$H$3000:$H$3000,"Current",'Unit details'!$E$3000:$E$3000,"Town")</x:f>
        <x:v>1</x:v>
      </x:c>
      <x:c r="H1688" s="14" t="n">
        <x:f>COUNTIFS('Unit details'!$B$3000:$B$3000,$A1688,'Unit details'!$V$3000:$V$3000,$A1688&amp;" — "&amp;$B1688,'Unit details'!$H$3000:$H$3000,"Current",'Unit details'!$E$3000:$E$3000,"Nearby")</x:f>
        <x:v>0</x:v>
      </x:c>
      <x:c r="I1688" s="14" t="n">
        <x:f>COUNTIFS('Unit details'!$B$3000:$B$3000,$A1688,'Unit details'!$V$3000:$V$3000,$A1688&amp;" — "&amp;$B1688,'Unit details'!$H$3000:$H$3000,"Current")</x:f>
        <x:v>1</x:v>
      </x:c>
      <x:c r="J1688" s="14" t="n">
        <x:f>SUMIFS('Unit details'!$Y$3000:$Y$3000,'Unit details'!$B$3000:$B$3000,$A1688,'Unit details'!$V$3000:$V$3000,$A1688&amp;" — "&amp;$B1688,'Unit details'!$H$3000:$H$3000,"Future")</x:f>
        <x:v>0</x:v>
      </x:c>
      <x:c r="K1688" s="14" t="n">
        <x:f>COUNTIFS('Unit details'!$B$3000:$B$3000,$A1688,'Unit details'!$V$3000:$V$3000,$A1688&amp;" — "&amp;$B1688,'Unit details'!$H$3000:$H$3000,"Uncertain")</x:f>
        <x:v>0</x:v>
      </x:c>
      <x:c r="L1688" s="15" t="str">
        <x:v>Minimum identified named-estate inventory from advertised property evidence; not a comprehensive stock census. Standalone railway arches and roads are excluded; no vacancy ratio inferred.</x:v>
      </x:c>
      <x:c r="M1688" s="15" t="str">
        <x:v>https://www.rightmove.co.uk/properties/773400935546577#/?channel=COM_LET</x:v>
      </x:c>
      <x:c r="N1688" s="15" t="str"/>
    </x:row>
    <x:row r="1689" ht="42" customHeight="1">
      <x:c r="A1689" s="15" t="str">
        <x:v>London</x:v>
      </x:c>
      <x:c r="B1689" s="15" t="str">
        <x:v>Elizabeth Industrial Estate</x:v>
      </x:c>
      <x:c r="C1689" s="15" t="str">
        <x:v>London (SE14)</x:v>
      </x:c>
      <x:c r="D1689" s="14"/>
      <x:c r="E1689" s="30" t="str">
        <x:v>Town</x:v>
      </x:c>
      <x:c r="F1689" s="30" t="str">
        <x:v>Estate / grouped industrial area</x:v>
      </x:c>
      <x:c r="G1689" s="14" t="n">
        <x:f>COUNTIFS('Unit details'!$B$3001:$B$3001,$A1689,'Unit details'!$V$3001:$V$3001,$A1689&amp;" — "&amp;$B1689,'Unit details'!$H$3001:$H$3001,"Current",'Unit details'!$E$3001:$E$3001,"Town")</x:f>
        <x:v>1</x:v>
      </x:c>
      <x:c r="H1689" s="14" t="n">
        <x:f>COUNTIFS('Unit details'!$B$3001:$B$3001,$A1689,'Unit details'!$V$3001:$V$3001,$A1689&amp;" — "&amp;$B1689,'Unit details'!$H$3001:$H$3001,"Current",'Unit details'!$E$3001:$E$3001,"Nearby")</x:f>
        <x:v>0</x:v>
      </x:c>
      <x:c r="I1689" s="14" t="n">
        <x:f>COUNTIFS('Unit details'!$B$3001:$B$3001,$A1689,'Unit details'!$V$3001:$V$3001,$A1689&amp;" — "&amp;$B1689,'Unit details'!$H$3001:$H$3001,"Current")</x:f>
        <x:v>1</x:v>
      </x:c>
      <x:c r="J1689" s="14" t="n">
        <x:f>SUMIFS('Unit details'!$Y$3001:$Y$3001,'Unit details'!$B$3001:$B$3001,$A1689,'Unit details'!$V$3001:$V$3001,$A1689&amp;" — "&amp;$B1689,'Unit details'!$H$3001:$H$3001,"Future")</x:f>
        <x:v>0</x:v>
      </x:c>
      <x:c r="K1689" s="14" t="n">
        <x:f>COUNTIFS('Unit details'!$B$3001:$B$3001,$A1689,'Unit details'!$V$3001:$V$3001,$A1689&amp;" — "&amp;$B1689,'Unit details'!$H$3001:$H$3001,"Uncertain")</x:f>
        <x:v>0</x:v>
      </x:c>
      <x:c r="L1689" s="15" t="str">
        <x:v>Minimum identified named-estate inventory from advertised property evidence; not a comprehensive stock census. Standalone railway arches and roads are excluded; no vacancy ratio inferred.</x:v>
      </x:c>
      <x:c r="M1689" s="15" t="str">
        <x:v>https://www.zoopla.co.uk/to-rent/commercial/details/72577381/</x:v>
      </x:c>
      <x:c r="N1689" s="15" t="str">
        <x:v>https://www.rightmove.co.uk/properties/172877429#/?channel=COM_LET</x:v>
      </x:c>
    </x:row>
    <x:row r="1690" ht="42" customHeight="1">
      <x:c r="A1690" s="15" t="str">
        <x:v>London</x:v>
      </x:c>
      <x:c r="B1690" s="15" t="str">
        <x:v>Ellerslie Square Industrial Estate</x:v>
      </x:c>
      <x:c r="C1690" s="15" t="str">
        <x:v>Brixton</x:v>
      </x:c>
      <x:c r="D1690" s="14"/>
      <x:c r="E1690" s="30" t="str">
        <x:v>Town</x:v>
      </x:c>
      <x:c r="F1690" s="30" t="str">
        <x:v>Estate / grouped industrial area</x:v>
      </x:c>
      <x:c r="G1690" s="14" t="n">
        <x:f>COUNTIFS('Unit details'!$B$3002:$B$3002,$A1690,'Unit details'!$V$3002:$V$3002,$A1690&amp;" — "&amp;$B1690,'Unit details'!$H$3002:$H$3002,"Current",'Unit details'!$E$3002:$E$3002,"Town")</x:f>
        <x:v>0</x:v>
      </x:c>
      <x:c r="H1690" s="14" t="n">
        <x:f>COUNTIFS('Unit details'!$B$3002:$B$3002,$A1690,'Unit details'!$V$3002:$V$3002,$A1690&amp;" — "&amp;$B1690,'Unit details'!$H$3002:$H$3002,"Current",'Unit details'!$E$3002:$E$3002,"Nearby")</x:f>
        <x:v>0</x:v>
      </x:c>
      <x:c r="I1690" s="14" t="n">
        <x:f>COUNTIFS('Unit details'!$B$3002:$B$3002,$A1690,'Unit details'!$V$3002:$V$3002,$A1690&amp;" — "&amp;$B1690,'Unit details'!$H$3002:$H$3002,"Current")</x:f>
        <x:v>0</x:v>
      </x:c>
      <x:c r="J1690" s="14" t="n">
        <x:f>SUMIFS('Unit details'!$Y$3002:$Y$3002,'Unit details'!$B$3002:$B$3002,$A1690,'Unit details'!$V$3002:$V$3002,$A1690&amp;" — "&amp;$B1690,'Unit details'!$H$3002:$H$3002,"Future")</x:f>
        <x:v>0</x:v>
      </x:c>
      <x:c r="K1690" s="14" t="n">
        <x:f>COUNTIFS('Unit details'!$B$3002:$B$3002,$A1690,'Unit details'!$V$3002:$V$3002,$A1690&amp;" — "&amp;$B1690,'Unit details'!$H$3002:$H$3002,"Uncertain")</x:f>
        <x:v>1</x:v>
      </x:c>
      <x:c r="L1690" s="15" t="str">
        <x:v>Minimum identified named-estate inventory from advertised property evidence; not a comprehensive stock census. Standalone railway arches and roads are excluded; no vacancy ratio inferred.</x:v>
      </x:c>
      <x:c r="M1690" s="15" t="str">
        <x:v>https://www.zoopla.co.uk/to-rent/commercial/details/74655307/</x:v>
      </x:c>
      <x:c r="N1690" s="15" t="str"/>
    </x:row>
    <x:row r="1691" ht="42" customHeight="1">
      <x:c r="A1691" s="15" t="str">
        <x:v>London</x:v>
      </x:c>
      <x:c r="B1691" s="15" t="str">
        <x:v>Enterprise Industrial Estate</x:v>
      </x:c>
      <x:c r="C1691" s="15" t="str">
        <x:v>London (SE16)</x:v>
      </x:c>
      <x:c r="D1691" s="14"/>
      <x:c r="E1691" s="30" t="str">
        <x:v>Town</x:v>
      </x:c>
      <x:c r="F1691" s="30" t="str">
        <x:v>Estate / grouped industrial area</x:v>
      </x:c>
      <x:c r="G1691" s="14" t="n">
        <x:f>COUNTIFS('Unit details'!$B$3003:$B$3003,$A1691,'Unit details'!$V$3003:$V$3003,$A1691&amp;" — "&amp;$B1691,'Unit details'!$H$3003:$H$3003,"Current",'Unit details'!$E$3003:$E$3003,"Town")</x:f>
        <x:v>0</x:v>
      </x:c>
      <x:c r="H1691" s="14" t="n">
        <x:f>COUNTIFS('Unit details'!$B$3003:$B$3003,$A1691,'Unit details'!$V$3003:$V$3003,$A1691&amp;" — "&amp;$B1691,'Unit details'!$H$3003:$H$3003,"Current",'Unit details'!$E$3003:$E$3003,"Nearby")</x:f>
        <x:v>0</x:v>
      </x:c>
      <x:c r="I1691" s="14" t="n">
        <x:f>COUNTIFS('Unit details'!$B$3003:$B$3003,$A1691,'Unit details'!$V$3003:$V$3003,$A1691&amp;" — "&amp;$B1691,'Unit details'!$H$3003:$H$3003,"Current")</x:f>
        <x:v>0</x:v>
      </x:c>
      <x:c r="J1691" s="14" t="n">
        <x:f>SUMIFS('Unit details'!$Y$3003:$Y$3003,'Unit details'!$B$3003:$B$3003,$A1691,'Unit details'!$V$3003:$V$3003,$A1691&amp;" — "&amp;$B1691,'Unit details'!$H$3003:$H$3003,"Future")</x:f>
        <x:v>1</x:v>
      </x:c>
      <x:c r="K1691" s="14" t="n">
        <x:f>COUNTIFS('Unit details'!$B$3003:$B$3003,$A1691,'Unit details'!$V$3003:$V$3003,$A1691&amp;" — "&amp;$B1691,'Unit details'!$H$3003:$H$3003,"Uncertain")</x:f>
        <x:v>0</x:v>
      </x:c>
      <x:c r="L1691" s="15" t="str">
        <x:v>Minimum identified named-estate inventory from advertised property evidence; not a comprehensive stock census. Standalone railway arches and roads are excluded; no vacancy ratio inferred.</x:v>
      </x:c>
      <x:c r="M1691" s="15" t="str">
        <x:v>https://www.zoopla.co.uk/to-rent/commercial/details/74614126/</x:v>
      </x:c>
      <x:c r="N1691" s="15" t="str">
        <x:v>https://www.rightmove.co.uk/properties/782326114749297#/?channel=COM_LET</x:v>
      </x:c>
    </x:row>
    <x:row r="1692" ht="42" customHeight="1">
      <x:c r="A1692" s="15" t="str">
        <x:v>London</x:v>
      </x:c>
      <x:c r="B1692" s="15" t="str">
        <x:v>Enterprise Trading Estate</x:v>
      </x:c>
      <x:c r="C1692" s="15" t="str">
        <x:v>Southall</x:v>
      </x:c>
      <x:c r="D1692" s="14"/>
      <x:c r="E1692" s="30" t="str">
        <x:v>Town</x:v>
      </x:c>
      <x:c r="F1692" s="30" t="str">
        <x:v>Estate / grouped industrial area</x:v>
      </x:c>
      <x:c r="G1692" s="14" t="n">
        <x:f>COUNTIFS('Unit details'!$B$3004:$B$3004,$A1692,'Unit details'!$V$3004:$V$3004,$A1692&amp;" — "&amp;$B1692,'Unit details'!$H$3004:$H$3004,"Current",'Unit details'!$E$3004:$E$3004,"Town")</x:f>
        <x:v>1</x:v>
      </x:c>
      <x:c r="H1692" s="14" t="n">
        <x:f>COUNTIFS('Unit details'!$B$3004:$B$3004,$A1692,'Unit details'!$V$3004:$V$3004,$A1692&amp;" — "&amp;$B1692,'Unit details'!$H$3004:$H$3004,"Current",'Unit details'!$E$3004:$E$3004,"Nearby")</x:f>
        <x:v>0</x:v>
      </x:c>
      <x:c r="I1692" s="14" t="n">
        <x:f>COUNTIFS('Unit details'!$B$3004:$B$3004,$A1692,'Unit details'!$V$3004:$V$3004,$A1692&amp;" — "&amp;$B1692,'Unit details'!$H$3004:$H$3004,"Current")</x:f>
        <x:v>1</x:v>
      </x:c>
      <x:c r="J1692" s="14" t="n">
        <x:f>SUMIFS('Unit details'!$Y$3004:$Y$3004,'Unit details'!$B$3004:$B$3004,$A1692,'Unit details'!$V$3004:$V$3004,$A1692&amp;" — "&amp;$B1692,'Unit details'!$H$3004:$H$3004,"Future")</x:f>
        <x:v>0</x:v>
      </x:c>
      <x:c r="K1692" s="14" t="n">
        <x:f>COUNTIFS('Unit details'!$B$3004:$B$3004,$A1692,'Unit details'!$V$3004:$V$3004,$A1692&amp;" — "&amp;$B1692,'Unit details'!$H$3004:$H$3004,"Uncertain")</x:f>
        <x:v>0</x:v>
      </x:c>
      <x:c r="L1692" s="15" t="str">
        <x:v>Minimum identified named-estate inventory from advertised property evidence; not a comprehensive stock census. Standalone railway arches and roads are excluded; no vacancy ratio inferred.</x:v>
      </x:c>
      <x:c r="M1692" s="15" t="str">
        <x:v>https://www.zoopla.co.uk/to-rent/commercial/details/71343489/</x:v>
      </x:c>
      <x:c r="N1692" s="15" t="str"/>
    </x:row>
    <x:row r="1693" ht="42" customHeight="1">
      <x:c r="A1693" s="15" t="str">
        <x:v>London</x:v>
      </x:c>
      <x:c r="B1693" s="15" t="str">
        <x:v>Epsilon Trade Park</x:v>
      </x:c>
      <x:c r="C1693" s="15" t="str">
        <x:v>Enfield</x:v>
      </x:c>
      <x:c r="D1693" s="14"/>
      <x:c r="E1693" s="30" t="str">
        <x:v>Town</x:v>
      </x:c>
      <x:c r="F1693" s="30" t="str">
        <x:v>Estate / grouped industrial area</x:v>
      </x:c>
      <x:c r="G1693" s="14" t="n">
        <x:f>COUNTIFS('Unit details'!$B$3005:$B$3005,$A1693,'Unit details'!$V$3005:$V$3005,$A1693&amp;" — "&amp;$B1693,'Unit details'!$H$3005:$H$3005,"Current",'Unit details'!$E$3005:$E$3005,"Town")</x:f>
        <x:v>1</x:v>
      </x:c>
      <x:c r="H1693" s="14" t="n">
        <x:f>COUNTIFS('Unit details'!$B$3005:$B$3005,$A1693,'Unit details'!$V$3005:$V$3005,$A1693&amp;" — "&amp;$B1693,'Unit details'!$H$3005:$H$3005,"Current",'Unit details'!$E$3005:$E$3005,"Nearby")</x:f>
        <x:v>0</x:v>
      </x:c>
      <x:c r="I1693" s="14" t="n">
        <x:f>COUNTIFS('Unit details'!$B$3005:$B$3005,$A1693,'Unit details'!$V$3005:$V$3005,$A1693&amp;" — "&amp;$B1693,'Unit details'!$H$3005:$H$3005,"Current")</x:f>
        <x:v>1</x:v>
      </x:c>
      <x:c r="J1693" s="14" t="n">
        <x:f>SUMIFS('Unit details'!$Y$3005:$Y$3005,'Unit details'!$B$3005:$B$3005,$A1693,'Unit details'!$V$3005:$V$3005,$A1693&amp;" — "&amp;$B1693,'Unit details'!$H$3005:$H$3005,"Future")</x:f>
        <x:v>0</x:v>
      </x:c>
      <x:c r="K1693" s="14" t="n">
        <x:f>COUNTIFS('Unit details'!$B$3005:$B$3005,$A1693,'Unit details'!$V$3005:$V$3005,$A1693&amp;" — "&amp;$B1693,'Unit details'!$H$3005:$H$3005,"Uncertain")</x:f>
        <x:v>0</x:v>
      </x:c>
      <x:c r="L1693" s="15" t="str">
        <x:v>Minimum identified named-estate inventory from advertised property evidence; not a comprehensive stock census. Standalone railway arches and roads are excluded; no vacancy ratio inferred.</x:v>
      </x:c>
      <x:c r="M1693" s="15" t="str">
        <x:v>https://www.zoopla.co.uk/to-rent/commercial/details/74091401/</x:v>
      </x:c>
      <x:c r="N1693" s="15" t="str"/>
    </x:row>
    <x:row r="1694" ht="42" customHeight="1">
      <x:c r="A1694" s="15" t="str">
        <x:v>London</x:v>
      </x:c>
      <x:c r="B1694" s="15" t="str">
        <x:v>Fairway Trading Estate</x:v>
      </x:c>
      <x:c r="C1694" s="15" t="str">
        <x:v>Heathrow</x:v>
      </x:c>
      <x:c r="D1694" s="14"/>
      <x:c r="E1694" s="30" t="str">
        <x:v>Town</x:v>
      </x:c>
      <x:c r="F1694" s="30" t="str">
        <x:v>Estate / grouped industrial area</x:v>
      </x:c>
      <x:c r="G1694" s="14" t="n">
        <x:f>COUNTIFS('Unit details'!$B$3006:$B$3006,$A1694,'Unit details'!$V$3006:$V$3006,$A1694&amp;" — "&amp;$B1694,'Unit details'!$H$3006:$H$3006,"Current",'Unit details'!$E$3006:$E$3006,"Town")</x:f>
        <x:v>1</x:v>
      </x:c>
      <x:c r="H1694" s="14" t="n">
        <x:f>COUNTIFS('Unit details'!$B$3006:$B$3006,$A1694,'Unit details'!$V$3006:$V$3006,$A1694&amp;" — "&amp;$B1694,'Unit details'!$H$3006:$H$3006,"Current",'Unit details'!$E$3006:$E$3006,"Nearby")</x:f>
        <x:v>0</x:v>
      </x:c>
      <x:c r="I1694" s="14" t="n">
        <x:f>COUNTIFS('Unit details'!$B$3006:$B$3006,$A1694,'Unit details'!$V$3006:$V$3006,$A1694&amp;" — "&amp;$B1694,'Unit details'!$H$3006:$H$3006,"Current")</x:f>
        <x:v>1</x:v>
      </x:c>
      <x:c r="J1694" s="14" t="n">
        <x:f>SUMIFS('Unit details'!$Y$3006:$Y$3006,'Unit details'!$B$3006:$B$3006,$A1694,'Unit details'!$V$3006:$V$3006,$A1694&amp;" — "&amp;$B1694,'Unit details'!$H$3006:$H$3006,"Future")</x:f>
        <x:v>0</x:v>
      </x:c>
      <x:c r="K1694" s="14" t="n">
        <x:f>COUNTIFS('Unit details'!$B$3006:$B$3006,$A1694,'Unit details'!$V$3006:$V$3006,$A1694&amp;" — "&amp;$B1694,'Unit details'!$H$3006:$H$3006,"Uncertain")</x:f>
        <x:v>0</x:v>
      </x:c>
      <x:c r="L1694" s="15" t="str">
        <x:v>Minimum identified named-estate inventory from advertised property evidence; not a comprehensive stock census. Standalone railway arches and roads are excluded; no vacancy ratio inferred.</x:v>
      </x:c>
      <x:c r="M1694" s="15" t="str">
        <x:v>https://www.zoopla.co.uk/to-rent/commercial/details/73613827/</x:v>
      </x:c>
      <x:c r="N1694" s="15" t="str"/>
    </x:row>
    <x:row r="1695" ht="42" customHeight="1">
      <x:c r="A1695" s="15" t="str">
        <x:v>London</x:v>
      </x:c>
      <x:c r="B1695" s="15" t="str">
        <x:v>Fairways Business Park</x:v>
      </x:c>
      <x:c r="C1695" s="15" t="str">
        <x:v>Leyton</x:v>
      </x:c>
      <x:c r="D1695" s="14"/>
      <x:c r="E1695" s="30" t="str">
        <x:v>Town</x:v>
      </x:c>
      <x:c r="F1695" s="30" t="str">
        <x:v>Estate / grouped industrial area</x:v>
      </x:c>
      <x:c r="G1695" s="14" t="n">
        <x:f>COUNTIFS('Unit details'!$B$3007:$B$3008,$A1695,'Unit details'!$V$3007:$V$3008,$A1695&amp;" — "&amp;$B1695,'Unit details'!$H$3007:$H$3008,"Current",'Unit details'!$E$3007:$E$3008,"Town")</x:f>
        <x:v>2</x:v>
      </x:c>
      <x:c r="H1695" s="14" t="n">
        <x:f>COUNTIFS('Unit details'!$B$3007:$B$3008,$A1695,'Unit details'!$V$3007:$V$3008,$A1695&amp;" — "&amp;$B1695,'Unit details'!$H$3007:$H$3008,"Current",'Unit details'!$E$3007:$E$3008,"Nearby")</x:f>
        <x:v>0</x:v>
      </x:c>
      <x:c r="I1695" s="14" t="n">
        <x:f>COUNTIFS('Unit details'!$B$3007:$B$3008,$A1695,'Unit details'!$V$3007:$V$3008,$A1695&amp;" — "&amp;$B1695,'Unit details'!$H$3007:$H$3008,"Current")</x:f>
        <x:v>2</x:v>
      </x:c>
      <x:c r="J1695" s="14" t="n">
        <x:f>SUMIFS('Unit details'!$Y$3007:$Y$3008,'Unit details'!$B$3007:$B$3008,$A1695,'Unit details'!$V$3007:$V$3008,$A1695&amp;" — "&amp;$B1695,'Unit details'!$H$3007:$H$3008,"Future")</x:f>
        <x:v>0</x:v>
      </x:c>
      <x:c r="K1695" s="14" t="n">
        <x:f>COUNTIFS('Unit details'!$B$3007:$B$3008,$A1695,'Unit details'!$V$3007:$V$3008,$A1695&amp;" — "&amp;$B1695,'Unit details'!$H$3007:$H$3008,"Uncertain")</x:f>
        <x:v>0</x:v>
      </x:c>
      <x:c r="L1695" s="15" t="str">
        <x:v>Minimum identified named-estate inventory from advertised property evidence; not a comprehensive stock census. Standalone railway arches and roads are excluded; no vacancy ratio inferred.</x:v>
      </x:c>
      <x:c r="M1695" s="15" t="str">
        <x:v>https://www.zoopla.co.uk/to-rent/commercial/details/74518917/</x:v>
      </x:c>
      <x:c r="N1695" s="15" t="str">
        <x:v>https://www.zoopla.co.uk/to-rent/commercial/details/74492430/</x:v>
      </x:c>
    </x:row>
    <x:row r="1696" ht="42" customHeight="1">
      <x:c r="A1696" s="15" t="str">
        <x:v>London</x:v>
      </x:c>
      <x:c r="B1696" s="15" t="str">
        <x:v>Falcon Business Centre</x:v>
      </x:c>
      <x:c r="C1696" s="15" t="str">
        <x:v>Mitcham</x:v>
      </x:c>
      <x:c r="D1696" s="14"/>
      <x:c r="E1696" s="30" t="str">
        <x:v>Town</x:v>
      </x:c>
      <x:c r="F1696" s="30" t="str">
        <x:v>Estate / grouped industrial area</x:v>
      </x:c>
      <x:c r="G1696" s="14" t="n">
        <x:f>COUNTIFS('Unit details'!$B$3009:$B$3010,$A1696,'Unit details'!$V$3009:$V$3010,$A1696&amp;" — "&amp;$B1696,'Unit details'!$H$3009:$H$3010,"Current",'Unit details'!$E$3009:$E$3010,"Town")</x:f>
        <x:v>2</x:v>
      </x:c>
      <x:c r="H1696" s="14" t="n">
        <x:f>COUNTIFS('Unit details'!$B$3009:$B$3010,$A1696,'Unit details'!$V$3009:$V$3010,$A1696&amp;" — "&amp;$B1696,'Unit details'!$H$3009:$H$3010,"Current",'Unit details'!$E$3009:$E$3010,"Nearby")</x:f>
        <x:v>0</x:v>
      </x:c>
      <x:c r="I1696" s="14" t="n">
        <x:f>COUNTIFS('Unit details'!$B$3009:$B$3010,$A1696,'Unit details'!$V$3009:$V$3010,$A1696&amp;" — "&amp;$B1696,'Unit details'!$H$3009:$H$3010,"Current")</x:f>
        <x:v>2</x:v>
      </x:c>
      <x:c r="J1696" s="14" t="n">
        <x:f>SUMIFS('Unit details'!$Y$3009:$Y$3010,'Unit details'!$B$3009:$B$3010,$A1696,'Unit details'!$V$3009:$V$3010,$A1696&amp;" — "&amp;$B1696,'Unit details'!$H$3009:$H$3010,"Future")</x:f>
        <x:v>0</x:v>
      </x:c>
      <x:c r="K1696" s="14" t="n">
        <x:f>COUNTIFS('Unit details'!$B$3009:$B$3010,$A1696,'Unit details'!$V$3009:$V$3010,$A1696&amp;" — "&amp;$B1696,'Unit details'!$H$3009:$H$3010,"Uncertain")</x:f>
        <x:v>0</x:v>
      </x:c>
      <x:c r="L1696" s="15" t="str">
        <x:v>Minimum identified named-estate inventory from advertised property evidence; not a comprehensive stock census. Standalone railway arches and roads are excluded; no vacancy ratio inferred.</x:v>
      </x:c>
      <x:c r="M1696" s="15" t="str">
        <x:v>https://www.zoopla.co.uk/to-rent/commercial/details/74497168/</x:v>
      </x:c>
      <x:c r="N1696" s="15" t="str">
        <x:v>https://www.rightmove.co.uk/properties/762562073858496#/?channel=COM_LET</x:v>
      </x:c>
    </x:row>
    <x:row r="1697" ht="42" customHeight="1">
      <x:c r="A1697" s="15" t="str">
        <x:v>London</x:v>
      </x:c>
      <x:c r="B1697" s="15" t="str">
        <x:v>Falcon Park Industrial Estate</x:v>
      </x:c>
      <x:c r="C1697" s="15" t="str">
        <x:v>Neasden</x:v>
      </x:c>
      <x:c r="D1697" s="14"/>
      <x:c r="E1697" s="30" t="str">
        <x:v>Town</x:v>
      </x:c>
      <x:c r="F1697" s="30" t="str">
        <x:v>Estate / grouped industrial area</x:v>
      </x:c>
      <x:c r="G1697" s="14" t="n">
        <x:f>COUNTIFS('Unit details'!$B$3011:$B$3013,$A1697,'Unit details'!$V$3011:$V$3013,$A1697&amp;" — "&amp;$B1697,'Unit details'!$H$3011:$H$3013,"Current",'Unit details'!$E$3011:$E$3013,"Town")</x:f>
        <x:v>3</x:v>
      </x:c>
      <x:c r="H1697" s="14" t="n">
        <x:f>COUNTIFS('Unit details'!$B$3011:$B$3013,$A1697,'Unit details'!$V$3011:$V$3013,$A1697&amp;" — "&amp;$B1697,'Unit details'!$H$3011:$H$3013,"Current",'Unit details'!$E$3011:$E$3013,"Nearby")</x:f>
        <x:v>0</x:v>
      </x:c>
      <x:c r="I1697" s="14" t="n">
        <x:f>COUNTIFS('Unit details'!$B$3011:$B$3013,$A1697,'Unit details'!$V$3011:$V$3013,$A1697&amp;" — "&amp;$B1697,'Unit details'!$H$3011:$H$3013,"Current")</x:f>
        <x:v>3</x:v>
      </x:c>
      <x:c r="J1697" s="14" t="n">
        <x:f>SUMIFS('Unit details'!$Y$3011:$Y$3013,'Unit details'!$B$3011:$B$3013,$A1697,'Unit details'!$V$3011:$V$3013,$A1697&amp;" — "&amp;$B1697,'Unit details'!$H$3011:$H$3013,"Future")</x:f>
        <x:v>0</x:v>
      </x:c>
      <x:c r="K1697" s="14" t="n">
        <x:f>COUNTIFS('Unit details'!$B$3011:$B$3013,$A1697,'Unit details'!$V$3011:$V$3013,$A1697&amp;" — "&amp;$B1697,'Unit details'!$H$3011:$H$3013,"Uncertain")</x:f>
        <x:v>0</x:v>
      </x:c>
      <x:c r="L1697" s="15" t="str">
        <x:v>Minimum identified named-estate inventory from advertised property evidence; not a comprehensive stock census. Standalone railway arches and roads are excluded; no vacancy ratio inferred.</x:v>
      </x:c>
      <x:c r="M1697" s="15" t="str">
        <x:v>https://www.zoopla.co.uk/to-rent/commercial/details/73862374/</x:v>
      </x:c>
      <x:c r="N1697" s="15" t="str"/>
    </x:row>
    <x:row r="1698" ht="42" customHeight="1">
      <x:c r="A1698" s="15" t="str">
        <x:v>London</x:v>
      </x:c>
      <x:c r="B1698" s="15" t="str">
        <x:v>Felthambrook Industrial Estate</x:v>
      </x:c>
      <x:c r="C1698" s="15" t="str">
        <x:v>Feltham</x:v>
      </x:c>
      <x:c r="D1698" s="14"/>
      <x:c r="E1698" s="30" t="str">
        <x:v>Town</x:v>
      </x:c>
      <x:c r="F1698" s="30" t="str">
        <x:v>Estate / grouped industrial area</x:v>
      </x:c>
      <x:c r="G1698" s="14" t="n">
        <x:f>COUNTIFS('Unit details'!$B$3014:$B$3014,$A1698,'Unit details'!$V$3014:$V$3014,$A1698&amp;" — "&amp;$B1698,'Unit details'!$H$3014:$H$3014,"Current",'Unit details'!$E$3014:$E$3014,"Town")</x:f>
        <x:v>1</x:v>
      </x:c>
      <x:c r="H1698" s="14" t="n">
        <x:f>COUNTIFS('Unit details'!$B$3014:$B$3014,$A1698,'Unit details'!$V$3014:$V$3014,$A1698&amp;" — "&amp;$B1698,'Unit details'!$H$3014:$H$3014,"Current",'Unit details'!$E$3014:$E$3014,"Nearby")</x:f>
        <x:v>0</x:v>
      </x:c>
      <x:c r="I1698" s="14" t="n">
        <x:f>COUNTIFS('Unit details'!$B$3014:$B$3014,$A1698,'Unit details'!$V$3014:$V$3014,$A1698&amp;" — "&amp;$B1698,'Unit details'!$H$3014:$H$3014,"Current")</x:f>
        <x:v>1</x:v>
      </x:c>
      <x:c r="J1698" s="14" t="n">
        <x:f>SUMIFS('Unit details'!$Y$3014:$Y$3014,'Unit details'!$B$3014:$B$3014,$A1698,'Unit details'!$V$3014:$V$3014,$A1698&amp;" — "&amp;$B1698,'Unit details'!$H$3014:$H$3014,"Future")</x:f>
        <x:v>0</x:v>
      </x:c>
      <x:c r="K1698" s="14" t="n">
        <x:f>COUNTIFS('Unit details'!$B$3014:$B$3014,$A1698,'Unit details'!$V$3014:$V$3014,$A1698&amp;" — "&amp;$B1698,'Unit details'!$H$3014:$H$3014,"Uncertain")</x:f>
        <x:v>0</x:v>
      </x:c>
      <x:c r="L1698" s="15" t="str">
        <x:v>Minimum identified named-estate inventory from advertised property evidence; not a comprehensive stock census. Standalone railway arches and roads are excluded; no vacancy ratio inferred.</x:v>
      </x:c>
      <x:c r="M1698" s="15" t="str">
        <x:v>https://www.zoopla.co.uk/to-rent/commercial/details/72833864/</x:v>
      </x:c>
      <x:c r="N1698" s="15" t="str">
        <x:v>https://www.zoopla.co.uk/to-rent/commercial/details/72758719/</x:v>
      </x:c>
    </x:row>
    <x:row r="1699" ht="42" customHeight="1">
      <x:c r="A1699" s="15" t="str">
        <x:v>London</x:v>
      </x:c>
      <x:c r="B1699" s="15" t="str">
        <x:v>Finchley Industrial Estate</x:v>
      </x:c>
      <x:c r="C1699" s="15" t="str">
        <x:v>Finchley</x:v>
      </x:c>
      <x:c r="D1699" s="14"/>
      <x:c r="E1699" s="30" t="str">
        <x:v>Town</x:v>
      </x:c>
      <x:c r="F1699" s="30" t="str">
        <x:v>Estate / grouped industrial area</x:v>
      </x:c>
      <x:c r="G1699" s="14" t="n">
        <x:f>COUNTIFS('Unit details'!$B$3015:$B$3015,$A1699,'Unit details'!$V$3015:$V$3015,$A1699&amp;" — "&amp;$B1699,'Unit details'!$H$3015:$H$3015,"Current",'Unit details'!$E$3015:$E$3015,"Town")</x:f>
        <x:v>1</x:v>
      </x:c>
      <x:c r="H1699" s="14" t="n">
        <x:f>COUNTIFS('Unit details'!$B$3015:$B$3015,$A1699,'Unit details'!$V$3015:$V$3015,$A1699&amp;" — "&amp;$B1699,'Unit details'!$H$3015:$H$3015,"Current",'Unit details'!$E$3015:$E$3015,"Nearby")</x:f>
        <x:v>0</x:v>
      </x:c>
      <x:c r="I1699" s="14" t="n">
        <x:f>COUNTIFS('Unit details'!$B$3015:$B$3015,$A1699,'Unit details'!$V$3015:$V$3015,$A1699&amp;" — "&amp;$B1699,'Unit details'!$H$3015:$H$3015,"Current")</x:f>
        <x:v>1</x:v>
      </x:c>
      <x:c r="J1699" s="14" t="n">
        <x:f>SUMIFS('Unit details'!$Y$3015:$Y$3015,'Unit details'!$B$3015:$B$3015,$A1699,'Unit details'!$V$3015:$V$3015,$A1699&amp;" — "&amp;$B1699,'Unit details'!$H$3015:$H$3015,"Future")</x:f>
        <x:v>0</x:v>
      </x:c>
      <x:c r="K1699" s="14" t="n">
        <x:f>COUNTIFS('Unit details'!$B$3015:$B$3015,$A1699,'Unit details'!$V$3015:$V$3015,$A1699&amp;" — "&amp;$B1699,'Unit details'!$H$3015:$H$3015,"Uncertain")</x:f>
        <x:v>0</x:v>
      </x:c>
      <x:c r="L1699" s="15" t="str">
        <x:v>Minimum identified named-estate inventory from advertised property evidence; not a comprehensive stock census. Standalone railway arches and roads are excluded; no vacancy ratio inferred.</x:v>
      </x:c>
      <x:c r="M1699" s="15" t="str">
        <x:v>https://www.zoopla.co.uk/to-rent/commercial/details/73862287/</x:v>
      </x:c>
      <x:c r="N1699" s="15" t="str"/>
    </x:row>
    <x:row r="1700" ht="42" customHeight="1">
      <x:c r="A1700" s="15" t="str">
        <x:v>London</x:v>
      </x:c>
      <x:c r="B1700" s="15" t="str">
        <x:v>Fleming Way Trading Estate</x:v>
      </x:c>
      <x:c r="C1700" s="15" t="str">
        <x:v>Isleworth</x:v>
      </x:c>
      <x:c r="D1700" s="14"/>
      <x:c r="E1700" s="30" t="str">
        <x:v>Town</x:v>
      </x:c>
      <x:c r="F1700" s="30" t="str">
        <x:v>Estate / grouped industrial area</x:v>
      </x:c>
      <x:c r="G1700" s="14" t="n">
        <x:f>COUNTIFS('Unit details'!$B$3016:$B$3016,$A1700,'Unit details'!$V$3016:$V$3016,$A1700&amp;" — "&amp;$B1700,'Unit details'!$H$3016:$H$3016,"Current",'Unit details'!$E$3016:$E$3016,"Town")</x:f>
        <x:v>1</x:v>
      </x:c>
      <x:c r="H1700" s="14" t="n">
        <x:f>COUNTIFS('Unit details'!$B$3016:$B$3016,$A1700,'Unit details'!$V$3016:$V$3016,$A1700&amp;" — "&amp;$B1700,'Unit details'!$H$3016:$H$3016,"Current",'Unit details'!$E$3016:$E$3016,"Nearby")</x:f>
        <x:v>0</x:v>
      </x:c>
      <x:c r="I1700" s="14" t="n">
        <x:f>COUNTIFS('Unit details'!$B$3016:$B$3016,$A1700,'Unit details'!$V$3016:$V$3016,$A1700&amp;" — "&amp;$B1700,'Unit details'!$H$3016:$H$3016,"Current")</x:f>
        <x:v>1</x:v>
      </x:c>
      <x:c r="J1700" s="14" t="n">
        <x:f>SUMIFS('Unit details'!$Y$3016:$Y$3016,'Unit details'!$B$3016:$B$3016,$A1700,'Unit details'!$V$3016:$V$3016,$A1700&amp;" — "&amp;$B1700,'Unit details'!$H$3016:$H$3016,"Future")</x:f>
        <x:v>0</x:v>
      </x:c>
      <x:c r="K1700" s="14" t="n">
        <x:f>COUNTIFS('Unit details'!$B$3016:$B$3016,$A1700,'Unit details'!$V$3016:$V$3016,$A1700&amp;" — "&amp;$B1700,'Unit details'!$H$3016:$H$3016,"Uncertain")</x:f>
        <x:v>0</x:v>
      </x:c>
      <x:c r="L1700" s="15" t="str">
        <x:v>Minimum identified named-estate inventory from advertised property evidence; not a comprehensive stock census. Standalone railway arches and roads are excluded; no vacancy ratio inferred.</x:v>
      </x:c>
      <x:c r="M1700" s="15" t="str">
        <x:v>https://www.rightmove.co.uk/properties/773357230980049#/?channel=COM_LET</x:v>
      </x:c>
      <x:c r="N1700" s="15" t="str"/>
    </x:row>
    <x:row r="1701" ht="42" customHeight="1">
      <x:c r="A1701" s="15" t="str">
        <x:v>London</x:v>
      </x:c>
      <x:c r="B1701" s="15" t="str">
        <x:v>Forest Business Park</x:v>
      </x:c>
      <x:c r="C1701" s="15" t="str">
        <x:v>Leyton</x:v>
      </x:c>
      <x:c r="D1701" s="14"/>
      <x:c r="E1701" s="30" t="str">
        <x:v>Town</x:v>
      </x:c>
      <x:c r="F1701" s="30" t="str">
        <x:v>Estate / grouped industrial area</x:v>
      </x:c>
      <x:c r="G1701" s="14" t="n">
        <x:f>COUNTIFS('Unit details'!$B$3017:$B$3019,$A1701,'Unit details'!$V$3017:$V$3019,$A1701&amp;" — "&amp;$B1701,'Unit details'!$H$3017:$H$3019,"Current",'Unit details'!$E$3017:$E$3019,"Town")</x:f>
        <x:v>3</x:v>
      </x:c>
      <x:c r="H1701" s="14" t="n">
        <x:f>COUNTIFS('Unit details'!$B$3017:$B$3019,$A1701,'Unit details'!$V$3017:$V$3019,$A1701&amp;" — "&amp;$B1701,'Unit details'!$H$3017:$H$3019,"Current",'Unit details'!$E$3017:$E$3019,"Nearby")</x:f>
        <x:v>0</x:v>
      </x:c>
      <x:c r="I1701" s="14" t="n">
        <x:f>COUNTIFS('Unit details'!$B$3017:$B$3019,$A1701,'Unit details'!$V$3017:$V$3019,$A1701&amp;" — "&amp;$B1701,'Unit details'!$H$3017:$H$3019,"Current")</x:f>
        <x:v>3</x:v>
      </x:c>
      <x:c r="J1701" s="14" t="n">
        <x:f>SUMIFS('Unit details'!$Y$3017:$Y$3019,'Unit details'!$B$3017:$B$3019,$A1701,'Unit details'!$V$3017:$V$3019,$A1701&amp;" — "&amp;$B1701,'Unit details'!$H$3017:$H$3019,"Future")</x:f>
        <x:v>0</x:v>
      </x:c>
      <x:c r="K1701" s="14" t="n">
        <x:f>COUNTIFS('Unit details'!$B$3017:$B$3019,$A1701,'Unit details'!$V$3017:$V$3019,$A1701&amp;" — "&amp;$B1701,'Unit details'!$H$3017:$H$3019,"Uncertain")</x:f>
        <x:v>0</x:v>
      </x:c>
      <x:c r="L1701" s="15" t="str">
        <x:v>Minimum identified named-estate inventory from advertised property evidence; not a comprehensive stock census. Standalone railway arches and roads are excluded; no vacancy ratio inferred.</x:v>
      </x:c>
      <x:c r="M1701" s="15" t="str">
        <x:v>https://www.zoopla.co.uk/to-rent/commercial/details/73231245/</x:v>
      </x:c>
      <x:c r="N1701" s="15" t="str">
        <x:v>https://www.rightmove.co.uk/properties/778301554207905#/?channel=COM_LET</x:v>
      </x:c>
    </x:row>
    <x:row r="1702" ht="42" customHeight="1">
      <x:c r="A1702" s="15" t="str">
        <x:v>London</x:v>
      </x:c>
      <x:c r="B1702" s="15" t="str">
        <x:v>Gardner Industrial Estate</x:v>
      </x:c>
      <x:c r="C1702" s="15" t="str">
        <x:v>Beckenham</x:v>
      </x:c>
      <x:c r="D1702" s="14"/>
      <x:c r="E1702" s="30" t="str">
        <x:v>Town</x:v>
      </x:c>
      <x:c r="F1702" s="30" t="str">
        <x:v>Estate / grouped industrial area</x:v>
      </x:c>
      <x:c r="G1702" s="14" t="n">
        <x:f>COUNTIFS('Unit details'!$B$3020:$B$3021,$A1702,'Unit details'!$V$3020:$V$3021,$A1702&amp;" — "&amp;$B1702,'Unit details'!$H$3020:$H$3021,"Current",'Unit details'!$E$3020:$E$3021,"Town")</x:f>
        <x:v>2</x:v>
      </x:c>
      <x:c r="H1702" s="14" t="n">
        <x:f>COUNTIFS('Unit details'!$B$3020:$B$3021,$A1702,'Unit details'!$V$3020:$V$3021,$A1702&amp;" — "&amp;$B1702,'Unit details'!$H$3020:$H$3021,"Current",'Unit details'!$E$3020:$E$3021,"Nearby")</x:f>
        <x:v>0</x:v>
      </x:c>
      <x:c r="I1702" s="14" t="n">
        <x:f>COUNTIFS('Unit details'!$B$3020:$B$3021,$A1702,'Unit details'!$V$3020:$V$3021,$A1702&amp;" — "&amp;$B1702,'Unit details'!$H$3020:$H$3021,"Current")</x:f>
        <x:v>2</x:v>
      </x:c>
      <x:c r="J1702" s="14" t="n">
        <x:f>SUMIFS('Unit details'!$Y$3020:$Y$3021,'Unit details'!$B$3020:$B$3021,$A1702,'Unit details'!$V$3020:$V$3021,$A1702&amp;" — "&amp;$B1702,'Unit details'!$H$3020:$H$3021,"Future")</x:f>
        <x:v>0</x:v>
      </x:c>
      <x:c r="K1702" s="14" t="n">
        <x:f>COUNTIFS('Unit details'!$B$3020:$B$3021,$A1702,'Unit details'!$V$3020:$V$3021,$A1702&amp;" — "&amp;$B1702,'Unit details'!$H$3020:$H$3021,"Uncertain")</x:f>
        <x:v>0</x:v>
      </x:c>
      <x:c r="L1702" s="15" t="str">
        <x:v>Minimum identified named-estate inventory from advertised property evidence; not a comprehensive stock census. Standalone railway arches and roads are excluded; no vacancy ratio inferred.</x:v>
      </x:c>
      <x:c r="M1702" s="15" t="str">
        <x:v>https://www.rightmove.co.uk/properties/760575181779872#/?channel=COM_LET</x:v>
      </x:c>
      <x:c r="N1702" s="15" t="str"/>
    </x:row>
    <x:row r="1703" ht="49" customHeight="1">
      <x:c r="A1703" s="15" t="str">
        <x:v>London</x:v>
      </x:c>
      <x:c r="B1703" s="15" t="str">
        <x:v>Gateway Business Centre</x:v>
      </x:c>
      <x:c r="C1703" s="15" t="str">
        <x:v>London (SE26)</x:v>
      </x:c>
      <x:c r="D1703" s="14"/>
      <x:c r="E1703" s="30" t="str">
        <x:v>Town</x:v>
      </x:c>
      <x:c r="F1703" s="30" t="str">
        <x:v>Estate / grouped industrial area</x:v>
      </x:c>
      <x:c r="G1703" s="14" t="n">
        <x:f>COUNTIFS('Unit details'!$B$3022:$B$3023,$A1703,'Unit details'!$V$3022:$V$3023,$A1703&amp;" — "&amp;$B1703,'Unit details'!$H$3022:$H$3023,"Current",'Unit details'!$E$3022:$E$3023,"Town")</x:f>
        <x:v>2</x:v>
      </x:c>
      <x:c r="H1703" s="14" t="n">
        <x:f>COUNTIFS('Unit details'!$B$3022:$B$3023,$A1703,'Unit details'!$V$3022:$V$3023,$A1703&amp;" — "&amp;$B1703,'Unit details'!$H$3022:$H$3023,"Current",'Unit details'!$E$3022:$E$3023,"Nearby")</x:f>
        <x:v>0</x:v>
      </x:c>
      <x:c r="I1703" s="14" t="n">
        <x:f>COUNTIFS('Unit details'!$B$3022:$B$3023,$A1703,'Unit details'!$V$3022:$V$3023,$A1703&amp;" — "&amp;$B1703,'Unit details'!$H$3022:$H$3023,"Current")</x:f>
        <x:v>2</x:v>
      </x:c>
      <x:c r="J1703" s="14" t="n">
        <x:f>SUMIFS('Unit details'!$Y$3022:$Y$3023,'Unit details'!$B$3022:$B$3023,$A1703,'Unit details'!$V$3022:$V$3023,$A1703&amp;" — "&amp;$B1703,'Unit details'!$H$3022:$H$3023,"Future")</x:f>
        <x:v>0</x:v>
      </x:c>
      <x:c r="K1703" s="14" t="n">
        <x:f>COUNTIFS('Unit details'!$B$3022:$B$3023,$A1703,'Unit details'!$V$3022:$V$3023,$A1703&amp;" — "&amp;$B1703,'Unit details'!$H$3022:$H$3023,"Uncertain")</x:f>
        <x:v>0</x:v>
      </x:c>
      <x:c r="L1703" s="15" t="str">
        <x:v>Minimum identified named-estate inventory from advertised property evidence; not a comprehensive stock census. Standalone railway arches and roads are excluded; no vacancy ratio inferred. Further unit-specific sources are in Unit details.</x:v>
      </x:c>
      <x:c r="M1703" s="15" t="str">
        <x:v>https://www.zoopla.co.uk/to-rent/commercial/details/72747071/</x:v>
      </x:c>
      <x:c r="N1703" s="15" t="str">
        <x:v>https://www.rightmove.co.uk/properties/773382774424369#/?channel=COM_LET
https://www.zoopla.co.uk/to-rent/commercial/details/71510883/</x:v>
      </x:c>
    </x:row>
    <x:row r="1704" ht="42" customHeight="1">
      <x:c r="A1704" s="15" t="str">
        <x:v>London</x:v>
      </x:c>
      <x:c r="B1704" s="15" t="str">
        <x:v>Gemini Business Estate</x:v>
      </x:c>
      <x:c r="C1704" s="15" t="str">
        <x:v>South Bermondsey</x:v>
      </x:c>
      <x:c r="D1704" s="14"/>
      <x:c r="E1704" s="30" t="str">
        <x:v>Town</x:v>
      </x:c>
      <x:c r="F1704" s="30" t="str">
        <x:v>Estate / grouped industrial area</x:v>
      </x:c>
      <x:c r="G1704" s="14" t="n">
        <x:f>COUNTIFS('Unit details'!$B$3024:$B$3024,$A1704,'Unit details'!$V$3024:$V$3024,$A1704&amp;" — "&amp;$B1704,'Unit details'!$H$3024:$H$3024,"Current",'Unit details'!$E$3024:$E$3024,"Town")</x:f>
        <x:v>1</x:v>
      </x:c>
      <x:c r="H1704" s="14" t="n">
        <x:f>COUNTIFS('Unit details'!$B$3024:$B$3024,$A1704,'Unit details'!$V$3024:$V$3024,$A1704&amp;" — "&amp;$B1704,'Unit details'!$H$3024:$H$3024,"Current",'Unit details'!$E$3024:$E$3024,"Nearby")</x:f>
        <x:v>0</x:v>
      </x:c>
      <x:c r="I1704" s="14" t="n">
        <x:f>COUNTIFS('Unit details'!$B$3024:$B$3024,$A1704,'Unit details'!$V$3024:$V$3024,$A1704&amp;" — "&amp;$B1704,'Unit details'!$H$3024:$H$3024,"Current")</x:f>
        <x:v>1</x:v>
      </x:c>
      <x:c r="J1704" s="14" t="n">
        <x:f>SUMIFS('Unit details'!$Y$3024:$Y$3024,'Unit details'!$B$3024:$B$3024,$A1704,'Unit details'!$V$3024:$V$3024,$A1704&amp;" — "&amp;$B1704,'Unit details'!$H$3024:$H$3024,"Future")</x:f>
        <x:v>0</x:v>
      </x:c>
      <x:c r="K1704" s="14" t="n">
        <x:f>COUNTIFS('Unit details'!$B$3024:$B$3024,$A1704,'Unit details'!$V$3024:$V$3024,$A1704&amp;" — "&amp;$B1704,'Unit details'!$H$3024:$H$3024,"Uncertain")</x:f>
        <x:v>0</x:v>
      </x:c>
      <x:c r="L1704" s="15" t="str">
        <x:v>Minimum identified named-estate inventory from advertised property evidence; not a comprehensive stock census. Standalone railway arches and roads are excluded; no vacancy ratio inferred.</x:v>
      </x:c>
      <x:c r="M1704" s="15" t="str">
        <x:v>https://www.zoopla.co.uk/to-rent/commercial/details/74394900/</x:v>
      </x:c>
      <x:c r="N1704" s="15" t="str">
        <x:v>https://www.zoopla.co.uk/to-rent/commercial/details/74394898/</x:v>
      </x:c>
    </x:row>
    <x:row r="1705" ht="42" customHeight="1">
      <x:c r="A1705" s="15" t="str">
        <x:v>London</x:v>
      </x:c>
      <x:c r="B1705" s="15" t="str">
        <x:v>Gemini Business Park</x:v>
      </x:c>
      <x:c r="C1705" s="15" t="str">
        <x:v>Beckton</x:v>
      </x:c>
      <x:c r="D1705" s="14"/>
      <x:c r="E1705" s="30" t="str">
        <x:v>Town</x:v>
      </x:c>
      <x:c r="F1705" s="30" t="str">
        <x:v>Estate / grouped industrial area</x:v>
      </x:c>
      <x:c r="G1705" s="14" t="n">
        <x:f>COUNTIFS('Unit details'!$B$3025:$B$3025,$A1705,'Unit details'!$V$3025:$V$3025,$A1705&amp;" — "&amp;$B1705,'Unit details'!$H$3025:$H$3025,"Current",'Unit details'!$E$3025:$E$3025,"Town")</x:f>
        <x:v>1</x:v>
      </x:c>
      <x:c r="H1705" s="14" t="n">
        <x:f>COUNTIFS('Unit details'!$B$3025:$B$3025,$A1705,'Unit details'!$V$3025:$V$3025,$A1705&amp;" — "&amp;$B1705,'Unit details'!$H$3025:$H$3025,"Current",'Unit details'!$E$3025:$E$3025,"Nearby")</x:f>
        <x:v>0</x:v>
      </x:c>
      <x:c r="I1705" s="14" t="n">
        <x:f>COUNTIFS('Unit details'!$B$3025:$B$3025,$A1705,'Unit details'!$V$3025:$V$3025,$A1705&amp;" — "&amp;$B1705,'Unit details'!$H$3025:$H$3025,"Current")</x:f>
        <x:v>1</x:v>
      </x:c>
      <x:c r="J1705" s="14" t="n">
        <x:f>SUMIFS('Unit details'!$Y$3025:$Y$3025,'Unit details'!$B$3025:$B$3025,$A1705,'Unit details'!$V$3025:$V$3025,$A1705&amp;" — "&amp;$B1705,'Unit details'!$H$3025:$H$3025,"Future")</x:f>
        <x:v>0</x:v>
      </x:c>
      <x:c r="K1705" s="14" t="n">
        <x:f>COUNTIFS('Unit details'!$B$3025:$B$3025,$A1705,'Unit details'!$V$3025:$V$3025,$A1705&amp;" — "&amp;$B1705,'Unit details'!$H$3025:$H$3025,"Uncertain")</x:f>
        <x:v>0</x:v>
      </x:c>
      <x:c r="L1705" s="15" t="str">
        <x:v>Minimum identified named-estate inventory from advertised property evidence; not a comprehensive stock census. Standalone railway arches and roads are excluded; no vacancy ratio inferred.</x:v>
      </x:c>
      <x:c r="M1705" s="15" t="str">
        <x:v>https://www.zoopla.co.uk/to-rent/commercial/details/72578844/</x:v>
      </x:c>
      <x:c r="N1705" s="15" t="str"/>
    </x:row>
    <x:row r="1706" ht="42" customHeight="1">
      <x:c r="A1706" s="15" t="str">
        <x:v>London</x:v>
      </x:c>
      <x:c r="B1706" s="15" t="str">
        <x:v>Glenville Mews Industrial Estate</x:v>
      </x:c>
      <x:c r="C1706" s="15" t="str">
        <x:v>London (SW18)</x:v>
      </x:c>
      <x:c r="D1706" s="14"/>
      <x:c r="E1706" s="30" t="str">
        <x:v>Town</x:v>
      </x:c>
      <x:c r="F1706" s="30" t="str">
        <x:v>Estate / grouped industrial area</x:v>
      </x:c>
      <x:c r="G1706" s="14" t="n">
        <x:f>COUNTIFS('Unit details'!$B$3026:$B$3026,$A1706,'Unit details'!$V$3026:$V$3026,$A1706&amp;" — "&amp;$B1706,'Unit details'!$H$3026:$H$3026,"Current",'Unit details'!$E$3026:$E$3026,"Town")</x:f>
        <x:v>1</x:v>
      </x:c>
      <x:c r="H1706" s="14" t="n">
        <x:f>COUNTIFS('Unit details'!$B$3026:$B$3026,$A1706,'Unit details'!$V$3026:$V$3026,$A1706&amp;" — "&amp;$B1706,'Unit details'!$H$3026:$H$3026,"Current",'Unit details'!$E$3026:$E$3026,"Nearby")</x:f>
        <x:v>0</x:v>
      </x:c>
      <x:c r="I1706" s="14" t="n">
        <x:f>COUNTIFS('Unit details'!$B$3026:$B$3026,$A1706,'Unit details'!$V$3026:$V$3026,$A1706&amp;" — "&amp;$B1706,'Unit details'!$H$3026:$H$3026,"Current")</x:f>
        <x:v>1</x:v>
      </x:c>
      <x:c r="J1706" s="14" t="n">
        <x:f>SUMIFS('Unit details'!$Y$3026:$Y$3026,'Unit details'!$B$3026:$B$3026,$A1706,'Unit details'!$V$3026:$V$3026,$A1706&amp;" — "&amp;$B1706,'Unit details'!$H$3026:$H$3026,"Future")</x:f>
        <x:v>0</x:v>
      </x:c>
      <x:c r="K1706" s="14" t="n">
        <x:f>COUNTIFS('Unit details'!$B$3026:$B$3026,$A1706,'Unit details'!$V$3026:$V$3026,$A1706&amp;" — "&amp;$B1706,'Unit details'!$H$3026:$H$3026,"Uncertain")</x:f>
        <x:v>0</x:v>
      </x:c>
      <x:c r="L1706" s="15" t="str">
        <x:v>Minimum identified named-estate inventory from advertised property evidence; not a comprehensive stock census. Standalone railway arches and roads are excluded; no vacancy ratio inferred.</x:v>
      </x:c>
      <x:c r="M1706" s="15" t="str">
        <x:v>https://www.rightmove.co.uk/properties/773326281113745#/?channel=COM_LET</x:v>
      </x:c>
      <x:c r="N1706" s="15" t="str"/>
    </x:row>
    <x:row r="1707" ht="42" customHeight="1">
      <x:c r="A1707" s="15" t="str">
        <x:v>London</x:v>
      </x:c>
      <x:c r="B1707" s="15" t="str">
        <x:v>Grace Business Park</x:v>
      </x:c>
      <x:c r="C1707" s="15" t="str">
        <x:v>Mitcham</x:v>
      </x:c>
      <x:c r="D1707" s="14"/>
      <x:c r="E1707" s="30" t="str">
        <x:v>Town</x:v>
      </x:c>
      <x:c r="F1707" s="30" t="str">
        <x:v>Estate / grouped industrial area</x:v>
      </x:c>
      <x:c r="G1707" s="14" t="n">
        <x:f>COUNTIFS('Unit details'!$B$3027:$B$3027,$A1707,'Unit details'!$V$3027:$V$3027,$A1707&amp;" — "&amp;$B1707,'Unit details'!$H$3027:$H$3027,"Current",'Unit details'!$E$3027:$E$3027,"Town")</x:f>
        <x:v>1</x:v>
      </x:c>
      <x:c r="H1707" s="14" t="n">
        <x:f>COUNTIFS('Unit details'!$B$3027:$B$3027,$A1707,'Unit details'!$V$3027:$V$3027,$A1707&amp;" — "&amp;$B1707,'Unit details'!$H$3027:$H$3027,"Current",'Unit details'!$E$3027:$E$3027,"Nearby")</x:f>
        <x:v>0</x:v>
      </x:c>
      <x:c r="I1707" s="14" t="n">
        <x:f>COUNTIFS('Unit details'!$B$3027:$B$3027,$A1707,'Unit details'!$V$3027:$V$3027,$A1707&amp;" — "&amp;$B1707,'Unit details'!$H$3027:$H$3027,"Current")</x:f>
        <x:v>1</x:v>
      </x:c>
      <x:c r="J1707" s="14" t="n">
        <x:f>SUMIFS('Unit details'!$Y$3027:$Y$3027,'Unit details'!$B$3027:$B$3027,$A1707,'Unit details'!$V$3027:$V$3027,$A1707&amp;" — "&amp;$B1707,'Unit details'!$H$3027:$H$3027,"Future")</x:f>
        <x:v>0</x:v>
      </x:c>
      <x:c r="K1707" s="14" t="n">
        <x:f>COUNTIFS('Unit details'!$B$3027:$B$3027,$A1707,'Unit details'!$V$3027:$V$3027,$A1707&amp;" — "&amp;$B1707,'Unit details'!$H$3027:$H$3027,"Uncertain")</x:f>
        <x:v>0</x:v>
      </x:c>
      <x:c r="L1707" s="15" t="str">
        <x:v>Minimum identified named-estate inventory from advertised property evidence; not a comprehensive stock census. Standalone railway arches and roads are excluded; no vacancy ratio inferred.</x:v>
      </x:c>
      <x:c r="M1707" s="15" t="str">
        <x:v>https://www.zoopla.co.uk/to-rent/commercial/details/74498626/</x:v>
      </x:c>
      <x:c r="N1707" s="15" t="str">
        <x:v>https://www.rightmove.co.uk/properties/766025120058017#/?channel=COM_LET</x:v>
      </x:c>
    </x:row>
    <x:row r="1708" ht="42" customHeight="1">
      <x:c r="A1708" s="15" t="str">
        <x:v>London</x:v>
      </x:c>
      <x:c r="B1708" s="15" t="str">
        <x:v>Great Cambridge Industrial Estate</x:v>
      </x:c>
      <x:c r="C1708" s="15" t="str">
        <x:v>Enfield</x:v>
      </x:c>
      <x:c r="D1708" s="14"/>
      <x:c r="E1708" s="30" t="str">
        <x:v>Town</x:v>
      </x:c>
      <x:c r="F1708" s="30" t="str">
        <x:v>Estate / grouped industrial area</x:v>
      </x:c>
      <x:c r="G1708" s="14" t="n">
        <x:f>COUNTIFS('Unit details'!$B$3028:$B$3030,$A1708,'Unit details'!$V$3028:$V$3030,$A1708&amp;" — "&amp;$B1708,'Unit details'!$H$3028:$H$3030,"Current",'Unit details'!$E$3028:$E$3030,"Town")</x:f>
        <x:v>2</x:v>
      </x:c>
      <x:c r="H1708" s="14" t="n">
        <x:f>COUNTIFS('Unit details'!$B$3028:$B$3030,$A1708,'Unit details'!$V$3028:$V$3030,$A1708&amp;" — "&amp;$B1708,'Unit details'!$H$3028:$H$3030,"Current",'Unit details'!$E$3028:$E$3030,"Nearby")</x:f>
        <x:v>0</x:v>
      </x:c>
      <x:c r="I1708" s="14" t="n">
        <x:f>COUNTIFS('Unit details'!$B$3028:$B$3030,$A1708,'Unit details'!$V$3028:$V$3030,$A1708&amp;" — "&amp;$B1708,'Unit details'!$H$3028:$H$3030,"Current")</x:f>
        <x:v>2</x:v>
      </x:c>
      <x:c r="J1708" s="14" t="n">
        <x:f>SUMIFS('Unit details'!$Y$3028:$Y$3030,'Unit details'!$B$3028:$B$3030,$A1708,'Unit details'!$V$3028:$V$3030,$A1708&amp;" — "&amp;$B1708,'Unit details'!$H$3028:$H$3030,"Future")</x:f>
        <x:v>1</x:v>
      </x:c>
      <x:c r="K1708" s="14" t="n">
        <x:f>COUNTIFS('Unit details'!$B$3028:$B$3030,$A1708,'Unit details'!$V$3028:$V$3030,$A1708&amp;" — "&amp;$B1708,'Unit details'!$H$3028:$H$3030,"Uncertain")</x:f>
        <x:v>0</x:v>
      </x:c>
      <x:c r="L1708" s="15" t="str">
        <x:v>Minimum identified named-estate inventory from advertised property evidence; not a comprehensive stock census. Standalone railway arches and roads are excluded; no vacancy ratio inferred.</x:v>
      </x:c>
      <x:c r="M1708" s="15" t="str">
        <x:v>https://www.zoopla.co.uk/to-rent/commercial/details/72643474/</x:v>
      </x:c>
      <x:c r="N1708" s="15" t="str"/>
    </x:row>
    <x:row r="1709" ht="42" customHeight="1">
      <x:c r="A1709" s="15" t="str">
        <x:v>London</x:v>
      </x:c>
      <x:c r="B1709" s="15" t="str">
        <x:v>Great West Trading Estate</x:v>
      </x:c>
      <x:c r="C1709" s="15" t="str">
        <x:v>Brentford</x:v>
      </x:c>
      <x:c r="D1709" s="14"/>
      <x:c r="E1709" s="30" t="str">
        <x:v>Town</x:v>
      </x:c>
      <x:c r="F1709" s="30" t="str">
        <x:v>Estate / grouped industrial area</x:v>
      </x:c>
      <x:c r="G1709" s="14" t="n">
        <x:f>COUNTIFS('Unit details'!$B$3031:$B$3031,$A1709,'Unit details'!$V$3031:$V$3031,$A1709&amp;" — "&amp;$B1709,'Unit details'!$H$3031:$H$3031,"Current",'Unit details'!$E$3031:$E$3031,"Town")</x:f>
        <x:v>1</x:v>
      </x:c>
      <x:c r="H1709" s="14" t="n">
        <x:f>COUNTIFS('Unit details'!$B$3031:$B$3031,$A1709,'Unit details'!$V$3031:$V$3031,$A1709&amp;" — "&amp;$B1709,'Unit details'!$H$3031:$H$3031,"Current",'Unit details'!$E$3031:$E$3031,"Nearby")</x:f>
        <x:v>0</x:v>
      </x:c>
      <x:c r="I1709" s="14" t="n">
        <x:f>COUNTIFS('Unit details'!$B$3031:$B$3031,$A1709,'Unit details'!$V$3031:$V$3031,$A1709&amp;" — "&amp;$B1709,'Unit details'!$H$3031:$H$3031,"Current")</x:f>
        <x:v>1</x:v>
      </x:c>
      <x:c r="J1709" s="14" t="n">
        <x:f>SUMIFS('Unit details'!$Y$3031:$Y$3031,'Unit details'!$B$3031:$B$3031,$A1709,'Unit details'!$V$3031:$V$3031,$A1709&amp;" — "&amp;$B1709,'Unit details'!$H$3031:$H$3031,"Future")</x:f>
        <x:v>0</x:v>
      </x:c>
      <x:c r="K1709" s="14" t="n">
        <x:f>COUNTIFS('Unit details'!$B$3031:$B$3031,$A1709,'Unit details'!$V$3031:$V$3031,$A1709&amp;" — "&amp;$B1709,'Unit details'!$H$3031:$H$3031,"Uncertain")</x:f>
        <x:v>0</x:v>
      </x:c>
      <x:c r="L1709" s="15" t="str">
        <x:v>Minimum identified named-estate inventory from advertised property evidence; not a comprehensive stock census. Standalone railway arches and roads are excluded; no vacancy ratio inferred.</x:v>
      </x:c>
      <x:c r="M1709" s="15" t="str">
        <x:v>https://www.zoopla.co.uk/to-rent/commercial/details/69660392/</x:v>
      </x:c>
      <x:c r="N1709" s="15" t="str">
        <x:v>https://www.rightmove.co.uk/properties/153723893#/?channel=COM_LET</x:v>
      </x:c>
    </x:row>
    <x:row r="1710" ht="42" customHeight="1">
      <x:c r="A1710" s="15" t="str">
        <x:v>London</x:v>
      </x:c>
      <x:c r="B1710" s="15" t="str">
        <x:v>Great Western Industrial Estate</x:v>
      </x:c>
      <x:c r="C1710" s="15" t="str">
        <x:v>Southall</x:v>
      </x:c>
      <x:c r="D1710" s="14"/>
      <x:c r="E1710" s="30" t="str">
        <x:v>Town</x:v>
      </x:c>
      <x:c r="F1710" s="30" t="str">
        <x:v>Estate / grouped industrial area</x:v>
      </x:c>
      <x:c r="G1710" s="14" t="n">
        <x:f>COUNTIFS('Unit details'!$B$3032:$B$3035,$A1710,'Unit details'!$V$3032:$V$3035,$A1710&amp;" — "&amp;$B1710,'Unit details'!$H$3032:$H$3035,"Current",'Unit details'!$E$3032:$E$3035,"Town")</x:f>
        <x:v>0</x:v>
      </x:c>
      <x:c r="H1710" s="14" t="n">
        <x:f>COUNTIFS('Unit details'!$B$3032:$B$3035,$A1710,'Unit details'!$V$3032:$V$3035,$A1710&amp;" — "&amp;$B1710,'Unit details'!$H$3032:$H$3035,"Current",'Unit details'!$E$3032:$E$3035,"Nearby")</x:f>
        <x:v>0</x:v>
      </x:c>
      <x:c r="I1710" s="14" t="n">
        <x:f>COUNTIFS('Unit details'!$B$3032:$B$3035,$A1710,'Unit details'!$V$3032:$V$3035,$A1710&amp;" — "&amp;$B1710,'Unit details'!$H$3032:$H$3035,"Current")</x:f>
        <x:v>0</x:v>
      </x:c>
      <x:c r="J1710" s="14" t="n">
        <x:f>SUMIFS('Unit details'!$Y$3032:$Y$3035,'Unit details'!$B$3032:$B$3035,$A1710,'Unit details'!$V$3032:$V$3035,$A1710&amp;" — "&amp;$B1710,'Unit details'!$H$3032:$H$3035,"Future")</x:f>
        <x:v>4</x:v>
      </x:c>
      <x:c r="K1710" s="14" t="n">
        <x:f>COUNTIFS('Unit details'!$B$3032:$B$3035,$A1710,'Unit details'!$V$3032:$V$3035,$A1710&amp;" — "&amp;$B1710,'Unit details'!$H$3032:$H$3035,"Uncertain")</x:f>
        <x:v>0</x:v>
      </x:c>
      <x:c r="L1710" s="15" t="str">
        <x:v>Minimum identified named-estate inventory from advertised property evidence; not a comprehensive stock census. Standalone railway arches and roads are excluded; no vacancy ratio inferred.</x:v>
      </x:c>
      <x:c r="M1710" s="15" t="str">
        <x:v>https://www.zoopla.co.uk/to-rent/commercial/details/72433064/</x:v>
      </x:c>
      <x:c r="N1710" s="15" t="str"/>
    </x:row>
    <x:row r="1711" ht="42" customHeight="1">
      <x:c r="A1711" s="15" t="str">
        <x:v>London</x:v>
      </x:c>
      <x:c r="B1711" s="15" t="str">
        <x:v>Greenwich Centre Business Park</x:v>
      </x:c>
      <x:c r="C1711" s="15" t="str">
        <x:v>Greenwich</x:v>
      </x:c>
      <x:c r="D1711" s="14"/>
      <x:c r="E1711" s="30" t="str">
        <x:v>Town</x:v>
      </x:c>
      <x:c r="F1711" s="30" t="str">
        <x:v>Estate / grouped industrial area</x:v>
      </x:c>
      <x:c r="G1711" s="14" t="n">
        <x:f>COUNTIFS('Unit details'!$B$3036:$B$3037,$A1711,'Unit details'!$V$3036:$V$3037,$A1711&amp;" — "&amp;$B1711,'Unit details'!$H$3036:$H$3037,"Current",'Unit details'!$E$3036:$E$3037,"Town")</x:f>
        <x:v>2</x:v>
      </x:c>
      <x:c r="H1711" s="14" t="n">
        <x:f>COUNTIFS('Unit details'!$B$3036:$B$3037,$A1711,'Unit details'!$V$3036:$V$3037,$A1711&amp;" — "&amp;$B1711,'Unit details'!$H$3036:$H$3037,"Current",'Unit details'!$E$3036:$E$3037,"Nearby")</x:f>
        <x:v>0</x:v>
      </x:c>
      <x:c r="I1711" s="14" t="n">
        <x:f>COUNTIFS('Unit details'!$B$3036:$B$3037,$A1711,'Unit details'!$V$3036:$V$3037,$A1711&amp;" — "&amp;$B1711,'Unit details'!$H$3036:$H$3037,"Current")</x:f>
        <x:v>2</x:v>
      </x:c>
      <x:c r="J1711" s="14" t="n">
        <x:f>SUMIFS('Unit details'!$Y$3036:$Y$3037,'Unit details'!$B$3036:$B$3037,$A1711,'Unit details'!$V$3036:$V$3037,$A1711&amp;" — "&amp;$B1711,'Unit details'!$H$3036:$H$3037,"Future")</x:f>
        <x:v>0</x:v>
      </x:c>
      <x:c r="K1711" s="14" t="n">
        <x:f>COUNTIFS('Unit details'!$B$3036:$B$3037,$A1711,'Unit details'!$V$3036:$V$3037,$A1711&amp;" — "&amp;$B1711,'Unit details'!$H$3036:$H$3037,"Uncertain")</x:f>
        <x:v>0</x:v>
      </x:c>
      <x:c r="L1711" s="15" t="str">
        <x:v>Minimum identified named-estate inventory from advertised property evidence; not a comprehensive stock census. Standalone railway arches and roads are excluded; no vacancy ratio inferred.</x:v>
      </x:c>
      <x:c r="M1711" s="15" t="str">
        <x:v>https://www.zoopla.co.uk/to-rent/commercial/details/70958862/</x:v>
      </x:c>
      <x:c r="N1711" s="15" t="str">
        <x:v>https://www.zoopla.co.uk/to-rent/commercial/details/68860497/</x:v>
      </x:c>
    </x:row>
    <x:row r="1712" ht="42" customHeight="1">
      <x:c r="A1712" s="15" t="str">
        <x:v>London</x:v>
      </x:c>
      <x:c r="B1712" s="15" t="str">
        <x:v>Ground Floor Gateway Business Centre</x:v>
      </x:c>
      <x:c r="C1712" s="15" t="str">
        <x:v>Leyton</x:v>
      </x:c>
      <x:c r="D1712" s="14"/>
      <x:c r="E1712" s="30" t="str">
        <x:v>Town</x:v>
      </x:c>
      <x:c r="F1712" s="30" t="str">
        <x:v>Estate / grouped industrial area</x:v>
      </x:c>
      <x:c r="G1712" s="14" t="n">
        <x:f>COUNTIFS('Unit details'!$B$3038:$B$3038,$A1712,'Unit details'!$V$3038:$V$3038,$A1712&amp;" — "&amp;$B1712,'Unit details'!$H$3038:$H$3038,"Current",'Unit details'!$E$3038:$E$3038,"Town")</x:f>
        <x:v>1</x:v>
      </x:c>
      <x:c r="H1712" s="14" t="n">
        <x:f>COUNTIFS('Unit details'!$B$3038:$B$3038,$A1712,'Unit details'!$V$3038:$V$3038,$A1712&amp;" — "&amp;$B1712,'Unit details'!$H$3038:$H$3038,"Current",'Unit details'!$E$3038:$E$3038,"Nearby")</x:f>
        <x:v>0</x:v>
      </x:c>
      <x:c r="I1712" s="14" t="n">
        <x:f>COUNTIFS('Unit details'!$B$3038:$B$3038,$A1712,'Unit details'!$V$3038:$V$3038,$A1712&amp;" — "&amp;$B1712,'Unit details'!$H$3038:$H$3038,"Current")</x:f>
        <x:v>1</x:v>
      </x:c>
      <x:c r="J1712" s="14" t="n">
        <x:f>SUMIFS('Unit details'!$Y$3038:$Y$3038,'Unit details'!$B$3038:$B$3038,$A1712,'Unit details'!$V$3038:$V$3038,$A1712&amp;" — "&amp;$B1712,'Unit details'!$H$3038:$H$3038,"Future")</x:f>
        <x:v>0</x:v>
      </x:c>
      <x:c r="K1712" s="14" t="n">
        <x:f>COUNTIFS('Unit details'!$B$3038:$B$3038,$A1712,'Unit details'!$V$3038:$V$3038,$A1712&amp;" — "&amp;$B1712,'Unit details'!$H$3038:$H$3038,"Uncertain")</x:f>
        <x:v>0</x:v>
      </x:c>
      <x:c r="L1712" s="15" t="str">
        <x:v>Minimum identified named-estate inventory from advertised property evidence; not a comprehensive stock census. Standalone railway arches and roads are excluded; no vacancy ratio inferred.</x:v>
      </x:c>
      <x:c r="M1712" s="15" t="str">
        <x:v>https://www.zoopla.co.uk/to-rent/commercial/details/70058432/</x:v>
      </x:c>
      <x:c r="N1712" s="15" t="str">
        <x:v>https://www.rightmove.co.uk/properties/774618776921937#/?channel=COM_LET</x:v>
      </x:c>
    </x:row>
    <x:row r="1713" ht="42" customHeight="1">
      <x:c r="A1713" s="15" t="str">
        <x:v>London</x:v>
      </x:c>
      <x:c r="B1713" s="15" t="str">
        <x:v>Hackbridge Industrial Estate</x:v>
      </x:c>
      <x:c r="C1713" s="15" t="str">
        <x:v>London (SM6)</x:v>
      </x:c>
      <x:c r="D1713" s="14"/>
      <x:c r="E1713" s="30" t="str">
        <x:v>Town</x:v>
      </x:c>
      <x:c r="F1713" s="30" t="str">
        <x:v>Estate / grouped industrial area</x:v>
      </x:c>
      <x:c r="G1713" s="14" t="n">
        <x:f>COUNTIFS('Unit details'!$B$3039:$B$3039,$A1713,'Unit details'!$V$3039:$V$3039,$A1713&amp;" — "&amp;$B1713,'Unit details'!$H$3039:$H$3039,"Current",'Unit details'!$E$3039:$E$3039,"Town")</x:f>
        <x:v>1</x:v>
      </x:c>
      <x:c r="H1713" s="14" t="n">
        <x:f>COUNTIFS('Unit details'!$B$3039:$B$3039,$A1713,'Unit details'!$V$3039:$V$3039,$A1713&amp;" — "&amp;$B1713,'Unit details'!$H$3039:$H$3039,"Current",'Unit details'!$E$3039:$E$3039,"Nearby")</x:f>
        <x:v>0</x:v>
      </x:c>
      <x:c r="I1713" s="14" t="n">
        <x:f>COUNTIFS('Unit details'!$B$3039:$B$3039,$A1713,'Unit details'!$V$3039:$V$3039,$A1713&amp;" — "&amp;$B1713,'Unit details'!$H$3039:$H$3039,"Current")</x:f>
        <x:v>1</x:v>
      </x:c>
      <x:c r="J1713" s="14" t="n">
        <x:f>SUMIFS('Unit details'!$Y$3039:$Y$3039,'Unit details'!$B$3039:$B$3039,$A1713,'Unit details'!$V$3039:$V$3039,$A1713&amp;" — "&amp;$B1713,'Unit details'!$H$3039:$H$3039,"Future")</x:f>
        <x:v>0</x:v>
      </x:c>
      <x:c r="K1713" s="14" t="n">
        <x:f>COUNTIFS('Unit details'!$B$3039:$B$3039,$A1713,'Unit details'!$V$3039:$V$3039,$A1713&amp;" — "&amp;$B1713,'Unit details'!$H$3039:$H$3039,"Uncertain")</x:f>
        <x:v>0</x:v>
      </x:c>
      <x:c r="L1713" s="15" t="str">
        <x:v>Minimum identified named-estate inventory from advertised property evidence; not a comprehensive stock census. Standalone railway arches and roads are excluded; no vacancy ratio inferred.</x:v>
      </x:c>
      <x:c r="M1713" s="15" t="str">
        <x:v>https://www.rightmove.co.uk/properties/760906361894544#/?channel=COM_LET</x:v>
      </x:c>
      <x:c r="N1713" s="15" t="str"/>
    </x:row>
    <x:row r="1714" ht="42" customHeight="1">
      <x:c r="A1714" s="15" t="str">
        <x:v>London</x:v>
      </x:c>
      <x:c r="B1714" s="15" t="str">
        <x:v>Hanover West Industrial Estate</x:v>
      </x:c>
      <x:c r="C1714" s="15" t="str">
        <x:v>Park Royal</x:v>
      </x:c>
      <x:c r="D1714" s="14"/>
      <x:c r="E1714" s="30" t="str">
        <x:v>Town</x:v>
      </x:c>
      <x:c r="F1714" s="30" t="str">
        <x:v>Estate / grouped industrial area</x:v>
      </x:c>
      <x:c r="G1714" s="14" t="n">
        <x:f>COUNTIFS('Unit details'!$B$3040:$B$3040,$A1714,'Unit details'!$V$3040:$V$3040,$A1714&amp;" — "&amp;$B1714,'Unit details'!$H$3040:$H$3040,"Current",'Unit details'!$E$3040:$E$3040,"Town")</x:f>
        <x:v>1</x:v>
      </x:c>
      <x:c r="H1714" s="14" t="n">
        <x:f>COUNTIFS('Unit details'!$B$3040:$B$3040,$A1714,'Unit details'!$V$3040:$V$3040,$A1714&amp;" — "&amp;$B1714,'Unit details'!$H$3040:$H$3040,"Current",'Unit details'!$E$3040:$E$3040,"Nearby")</x:f>
        <x:v>0</x:v>
      </x:c>
      <x:c r="I1714" s="14" t="n">
        <x:f>COUNTIFS('Unit details'!$B$3040:$B$3040,$A1714,'Unit details'!$V$3040:$V$3040,$A1714&amp;" — "&amp;$B1714,'Unit details'!$H$3040:$H$3040,"Current")</x:f>
        <x:v>1</x:v>
      </x:c>
      <x:c r="J1714" s="14" t="n">
        <x:f>SUMIFS('Unit details'!$Y$3040:$Y$3040,'Unit details'!$B$3040:$B$3040,$A1714,'Unit details'!$V$3040:$V$3040,$A1714&amp;" — "&amp;$B1714,'Unit details'!$H$3040:$H$3040,"Future")</x:f>
        <x:v>0</x:v>
      </x:c>
      <x:c r="K1714" s="14" t="n">
        <x:f>COUNTIFS('Unit details'!$B$3040:$B$3040,$A1714,'Unit details'!$V$3040:$V$3040,$A1714&amp;" — "&amp;$B1714,'Unit details'!$H$3040:$H$3040,"Uncertain")</x:f>
        <x:v>0</x:v>
      </x:c>
      <x:c r="L1714" s="15" t="str">
        <x:v>Minimum identified named-estate inventory from advertised property evidence; not a comprehensive stock census. Standalone railway arches and roads are excluded; no vacancy ratio inferred.</x:v>
      </x:c>
      <x:c r="M1714" s="15" t="str">
        <x:v>https://www.zoopla.co.uk/to-rent/commercial/details/73067688/</x:v>
      </x:c>
      <x:c r="N1714" s="15" t="str">
        <x:v>https://www.rightmove.co.uk/properties/773388417862368#/?channel=COM_LET</x:v>
      </x:c>
    </x:row>
    <x:row r="1715" ht="42" customHeight="1">
      <x:c r="A1715" s="15" t="str">
        <x:v>London</x:v>
      </x:c>
      <x:c r="B1715" s="15" t="str">
        <x:v>Hanworth Trading Estate</x:v>
      </x:c>
      <x:c r="C1715" s="15" t="str">
        <x:v>Feltham</x:v>
      </x:c>
      <x:c r="D1715" s="14"/>
      <x:c r="E1715" s="30" t="str">
        <x:v>Town</x:v>
      </x:c>
      <x:c r="F1715" s="30" t="str">
        <x:v>Estate / grouped industrial area</x:v>
      </x:c>
      <x:c r="G1715" s="14" t="n">
        <x:f>COUNTIFS('Unit details'!$B$3041:$B$3041,$A1715,'Unit details'!$V$3041:$V$3041,$A1715&amp;" — "&amp;$B1715,'Unit details'!$H$3041:$H$3041,"Current",'Unit details'!$E$3041:$E$3041,"Town")</x:f>
        <x:v>0</x:v>
      </x:c>
      <x:c r="H1715" s="14" t="n">
        <x:f>COUNTIFS('Unit details'!$B$3041:$B$3041,$A1715,'Unit details'!$V$3041:$V$3041,$A1715&amp;" — "&amp;$B1715,'Unit details'!$H$3041:$H$3041,"Current",'Unit details'!$E$3041:$E$3041,"Nearby")</x:f>
        <x:v>0</x:v>
      </x:c>
      <x:c r="I1715" s="14" t="n">
        <x:f>COUNTIFS('Unit details'!$B$3041:$B$3041,$A1715,'Unit details'!$V$3041:$V$3041,$A1715&amp;" — "&amp;$B1715,'Unit details'!$H$3041:$H$3041,"Current")</x:f>
        <x:v>0</x:v>
      </x:c>
      <x:c r="J1715" s="14" t="n">
        <x:f>SUMIFS('Unit details'!$Y$3041:$Y$3041,'Unit details'!$B$3041:$B$3041,$A1715,'Unit details'!$V$3041:$V$3041,$A1715&amp;" — "&amp;$B1715,'Unit details'!$H$3041:$H$3041,"Future")</x:f>
        <x:v>0</x:v>
      </x:c>
      <x:c r="K1715" s="14" t="n">
        <x:f>COUNTIFS('Unit details'!$B$3041:$B$3041,$A1715,'Unit details'!$V$3041:$V$3041,$A1715&amp;" — "&amp;$B1715,'Unit details'!$H$3041:$H$3041,"Uncertain")</x:f>
        <x:v>1</x:v>
      </x:c>
      <x:c r="L1715" s="15" t="str">
        <x:v>Minimum identified named-estate inventory from advertised property evidence; not a comprehensive stock census. Standalone railway arches and roads are excluded; no vacancy ratio inferred.</x:v>
      </x:c>
      <x:c r="M1715" s="15" t="str">
        <x:v>https://www.zoopla.co.uk/to-rent/commercial/details/73834747/</x:v>
      </x:c>
      <x:c r="N1715" s="15" t="str"/>
    </x:row>
    <x:row r="1716" ht="42" customHeight="1">
      <x:c r="A1716" s="15" t="str">
        <x:v>London</x:v>
      </x:c>
      <x:c r="B1716" s="15" t="str">
        <x:v>Heathlands Industrial Estate</x:v>
      </x:c>
      <x:c r="C1716" s="15" t="str">
        <x:v>Twickenham</x:v>
      </x:c>
      <x:c r="D1716" s="14"/>
      <x:c r="E1716" s="30" t="str">
        <x:v>Town</x:v>
      </x:c>
      <x:c r="F1716" s="30" t="str">
        <x:v>Estate / grouped industrial area</x:v>
      </x:c>
      <x:c r="G1716" s="14" t="n">
        <x:f>COUNTIFS('Unit details'!$B$3042:$B$3046,$A1716,'Unit details'!$V$3042:$V$3046,$A1716&amp;" — "&amp;$B1716,'Unit details'!$H$3042:$H$3046,"Current",'Unit details'!$E$3042:$E$3046,"Town")</x:f>
        <x:v>4</x:v>
      </x:c>
      <x:c r="H1716" s="14" t="n">
        <x:f>COUNTIFS('Unit details'!$B$3042:$B$3046,$A1716,'Unit details'!$V$3042:$V$3046,$A1716&amp;" — "&amp;$B1716,'Unit details'!$H$3042:$H$3046,"Current",'Unit details'!$E$3042:$E$3046,"Nearby")</x:f>
        <x:v>0</x:v>
      </x:c>
      <x:c r="I1716" s="14" t="n">
        <x:f>COUNTIFS('Unit details'!$B$3042:$B$3046,$A1716,'Unit details'!$V$3042:$V$3046,$A1716&amp;" — "&amp;$B1716,'Unit details'!$H$3042:$H$3046,"Current")</x:f>
        <x:v>4</x:v>
      </x:c>
      <x:c r="J1716" s="14" t="n">
        <x:f>SUMIFS('Unit details'!$Y$3042:$Y$3046,'Unit details'!$B$3042:$B$3046,$A1716,'Unit details'!$V$3042:$V$3046,$A1716&amp;" — "&amp;$B1716,'Unit details'!$H$3042:$H$3046,"Future")</x:f>
        <x:v>0</x:v>
      </x:c>
      <x:c r="K1716" s="14" t="n">
        <x:f>COUNTIFS('Unit details'!$B$3042:$B$3046,$A1716,'Unit details'!$V$3042:$V$3046,$A1716&amp;" — "&amp;$B1716,'Unit details'!$H$3042:$H$3046,"Uncertain")</x:f>
        <x:v>1</x:v>
      </x:c>
      <x:c r="L1716" s="15" t="str">
        <x:v>Minimum identified named-estate inventory from advertised property evidence; not a comprehensive stock census. Standalone railway arches and roads are excluded; no vacancy ratio inferred.</x:v>
      </x:c>
      <x:c r="M1716" s="15" t="str">
        <x:v>https://www.zoopla.co.uk/to-rent/commercial/details/74087356/</x:v>
      </x:c>
      <x:c r="N1716" s="15" t="str"/>
    </x:row>
    <x:row r="1717" ht="42" customHeight="1">
      <x:c r="A1717" s="15" t="str">
        <x:v>London</x:v>
      </x:c>
      <x:c r="B1717" s="15" t="str">
        <x:v>Hortus Industrial Park</x:v>
      </x:c>
      <x:c r="C1717" s="15" t="str">
        <x:v>London (SW20)</x:v>
      </x:c>
      <x:c r="D1717" s="14"/>
      <x:c r="E1717" s="30" t="str">
        <x:v>Town</x:v>
      </x:c>
      <x:c r="F1717" s="30" t="str">
        <x:v>Estate / grouped industrial area</x:v>
      </x:c>
      <x:c r="G1717" s="14" t="n">
        <x:f>COUNTIFS('Unit details'!$B$3047:$B$3049,$A1717,'Unit details'!$V$3047:$V$3049,$A1717&amp;" — "&amp;$B1717,'Unit details'!$H$3047:$H$3049,"Current",'Unit details'!$E$3047:$E$3049,"Town")</x:f>
        <x:v>3</x:v>
      </x:c>
      <x:c r="H1717" s="14" t="n">
        <x:f>COUNTIFS('Unit details'!$B$3047:$B$3049,$A1717,'Unit details'!$V$3047:$V$3049,$A1717&amp;" — "&amp;$B1717,'Unit details'!$H$3047:$H$3049,"Current",'Unit details'!$E$3047:$E$3049,"Nearby")</x:f>
        <x:v>0</x:v>
      </x:c>
      <x:c r="I1717" s="14" t="n">
        <x:f>COUNTIFS('Unit details'!$B$3047:$B$3049,$A1717,'Unit details'!$V$3047:$V$3049,$A1717&amp;" — "&amp;$B1717,'Unit details'!$H$3047:$H$3049,"Current")</x:f>
        <x:v>3</x:v>
      </x:c>
      <x:c r="J1717" s="14" t="n">
        <x:f>SUMIFS('Unit details'!$Y$3047:$Y$3049,'Unit details'!$B$3047:$B$3049,$A1717,'Unit details'!$V$3047:$V$3049,$A1717&amp;" — "&amp;$B1717,'Unit details'!$H$3047:$H$3049,"Future")</x:f>
        <x:v>0</x:v>
      </x:c>
      <x:c r="K1717" s="14" t="n">
        <x:f>COUNTIFS('Unit details'!$B$3047:$B$3049,$A1717,'Unit details'!$V$3047:$V$3049,$A1717&amp;" — "&amp;$B1717,'Unit details'!$H$3047:$H$3049,"Uncertain")</x:f>
        <x:v>0</x:v>
      </x:c>
      <x:c r="L1717" s="15" t="str">
        <x:v>Minimum identified named-estate inventory from advertised property evidence; not a comprehensive stock census. Standalone railway arches and roads are excluded; no vacancy ratio inferred.</x:v>
      </x:c>
      <x:c r="M1717" s="15" t="str">
        <x:v>https://www.rightmove.co.uk/properties/778311872058161#/?channel=COM_LET</x:v>
      </x:c>
      <x:c r="N1717" s="15" t="str"/>
    </x:row>
    <x:row r="1718" ht="42" customHeight="1">
      <x:c r="A1718" s="15" t="str">
        <x:v>London</x:v>
      </x:c>
      <x:c r="B1718" s="15" t="str">
        <x:v>Hounslow Business Park</x:v>
      </x:c>
      <x:c r="C1718" s="15" t="str">
        <x:v>Hounslow</x:v>
      </x:c>
      <x:c r="D1718" s="14"/>
      <x:c r="E1718" s="30" t="str">
        <x:v>Town</x:v>
      </x:c>
      <x:c r="F1718" s="30" t="str">
        <x:v>Estate / grouped industrial area</x:v>
      </x:c>
      <x:c r="G1718" s="14" t="n">
        <x:f>COUNTIFS('Unit details'!$B$3050:$B$3050,$A1718,'Unit details'!$V$3050:$V$3050,$A1718&amp;" — "&amp;$B1718,'Unit details'!$H$3050:$H$3050,"Current",'Unit details'!$E$3050:$E$3050,"Town")</x:f>
        <x:v>0</x:v>
      </x:c>
      <x:c r="H1718" s="14" t="n">
        <x:f>COUNTIFS('Unit details'!$B$3050:$B$3050,$A1718,'Unit details'!$V$3050:$V$3050,$A1718&amp;" — "&amp;$B1718,'Unit details'!$H$3050:$H$3050,"Current",'Unit details'!$E$3050:$E$3050,"Nearby")</x:f>
        <x:v>0</x:v>
      </x:c>
      <x:c r="I1718" s="14" t="n">
        <x:f>COUNTIFS('Unit details'!$B$3050:$B$3050,$A1718,'Unit details'!$V$3050:$V$3050,$A1718&amp;" — "&amp;$B1718,'Unit details'!$H$3050:$H$3050,"Current")</x:f>
        <x:v>0</x:v>
      </x:c>
      <x:c r="J1718" s="14" t="n">
        <x:f>SUMIFS('Unit details'!$Y$3050:$Y$3050,'Unit details'!$B$3050:$B$3050,$A1718,'Unit details'!$V$3050:$V$3050,$A1718&amp;" — "&amp;$B1718,'Unit details'!$H$3050:$H$3050,"Future")</x:f>
        <x:v>0</x:v>
      </x:c>
      <x:c r="K1718" s="14" t="n">
        <x:f>COUNTIFS('Unit details'!$B$3050:$B$3050,$A1718,'Unit details'!$V$3050:$V$3050,$A1718&amp;" — "&amp;$B1718,'Unit details'!$H$3050:$H$3050,"Uncertain")</x:f>
        <x:v>1</x:v>
      </x:c>
      <x:c r="L1718" s="15" t="str">
        <x:v>Minimum identified named-estate inventory from advertised property evidence; not a comprehensive stock census. Standalone railway arches and roads are excluded; no vacancy ratio inferred.</x:v>
      </x:c>
      <x:c r="M1718" s="15" t="str">
        <x:v>https://www.zoopla.co.uk/to-rent/commercial/details/58347356/</x:v>
      </x:c>
      <x:c r="N1718" s="15" t="str"/>
    </x:row>
    <x:row r="1719" ht="42" customHeight="1">
      <x:c r="A1719" s="15" t="str">
        <x:v>London</x:v>
      </x:c>
      <x:c r="B1719" s="15" t="str">
        <x:v>Hounslow Trade Park</x:v>
      </x:c>
      <x:c r="C1719" s="15" t="str">
        <x:v>Hounslow</x:v>
      </x:c>
      <x:c r="D1719" s="14"/>
      <x:c r="E1719" s="30" t="str">
        <x:v>Town</x:v>
      </x:c>
      <x:c r="F1719" s="30" t="str">
        <x:v>Estate / grouped industrial area</x:v>
      </x:c>
      <x:c r="G1719" s="14" t="n">
        <x:f>COUNTIFS('Unit details'!$B$3051:$B$3051,$A1719,'Unit details'!$V$3051:$V$3051,$A1719&amp;" — "&amp;$B1719,'Unit details'!$H$3051:$H$3051,"Current",'Unit details'!$E$3051:$E$3051,"Town")</x:f>
        <x:v>1</x:v>
      </x:c>
      <x:c r="H1719" s="14" t="n">
        <x:f>COUNTIFS('Unit details'!$B$3051:$B$3051,$A1719,'Unit details'!$V$3051:$V$3051,$A1719&amp;" — "&amp;$B1719,'Unit details'!$H$3051:$H$3051,"Current",'Unit details'!$E$3051:$E$3051,"Nearby")</x:f>
        <x:v>0</x:v>
      </x:c>
      <x:c r="I1719" s="14" t="n">
        <x:f>COUNTIFS('Unit details'!$B$3051:$B$3051,$A1719,'Unit details'!$V$3051:$V$3051,$A1719&amp;" — "&amp;$B1719,'Unit details'!$H$3051:$H$3051,"Current")</x:f>
        <x:v>1</x:v>
      </x:c>
      <x:c r="J1719" s="14" t="n">
        <x:f>SUMIFS('Unit details'!$Y$3051:$Y$3051,'Unit details'!$B$3051:$B$3051,$A1719,'Unit details'!$V$3051:$V$3051,$A1719&amp;" — "&amp;$B1719,'Unit details'!$H$3051:$H$3051,"Future")</x:f>
        <x:v>0</x:v>
      </x:c>
      <x:c r="K1719" s="14" t="n">
        <x:f>COUNTIFS('Unit details'!$B$3051:$B$3051,$A1719,'Unit details'!$V$3051:$V$3051,$A1719&amp;" — "&amp;$B1719,'Unit details'!$H$3051:$H$3051,"Uncertain")</x:f>
        <x:v>0</x:v>
      </x:c>
      <x:c r="L1719" s="15" t="str">
        <x:v>Minimum identified named-estate inventory from advertised property evidence; not a comprehensive stock census. Standalone railway arches and roads are excluded; no vacancy ratio inferred.</x:v>
      </x:c>
      <x:c r="M1719" s="15" t="str">
        <x:v>https://www.zoopla.co.uk/to-rent/commercial/details/66654701/</x:v>
      </x:c>
      <x:c r="N1719" s="15" t="str"/>
    </x:row>
    <x:row r="1720" ht="42" customHeight="1">
      <x:c r="A1720" s="15" t="str">
        <x:v>London</x:v>
      </x:c>
      <x:c r="B1720" s="15" t="str">
        <x:v>Inwood Business Centre</x:v>
      </x:c>
      <x:c r="C1720" s="15" t="str">
        <x:v>Hounslow</x:v>
      </x:c>
      <x:c r="D1720" s="14"/>
      <x:c r="E1720" s="30" t="str">
        <x:v>Town</x:v>
      </x:c>
      <x:c r="F1720" s="30" t="str">
        <x:v>Estate / grouped industrial area</x:v>
      </x:c>
      <x:c r="G1720" s="14" t="n">
        <x:f>COUNTIFS('Unit details'!$B$3052:$B$3052,$A1720,'Unit details'!$V$3052:$V$3052,$A1720&amp;" — "&amp;$B1720,'Unit details'!$H$3052:$H$3052,"Current",'Unit details'!$E$3052:$E$3052,"Town")</x:f>
        <x:v>0</x:v>
      </x:c>
      <x:c r="H1720" s="14" t="n">
        <x:f>COUNTIFS('Unit details'!$B$3052:$B$3052,$A1720,'Unit details'!$V$3052:$V$3052,$A1720&amp;" — "&amp;$B1720,'Unit details'!$H$3052:$H$3052,"Current",'Unit details'!$E$3052:$E$3052,"Nearby")</x:f>
        <x:v>0</x:v>
      </x:c>
      <x:c r="I1720" s="14" t="n">
        <x:f>COUNTIFS('Unit details'!$B$3052:$B$3052,$A1720,'Unit details'!$V$3052:$V$3052,$A1720&amp;" — "&amp;$B1720,'Unit details'!$H$3052:$H$3052,"Current")</x:f>
        <x:v>0</x:v>
      </x:c>
      <x:c r="J1720" s="14" t="n">
        <x:f>SUMIFS('Unit details'!$Y$3052:$Y$3052,'Unit details'!$B$3052:$B$3052,$A1720,'Unit details'!$V$3052:$V$3052,$A1720&amp;" — "&amp;$B1720,'Unit details'!$H$3052:$H$3052,"Future")</x:f>
        <x:v>0</x:v>
      </x:c>
      <x:c r="K1720" s="14" t="n">
        <x:f>COUNTIFS('Unit details'!$B$3052:$B$3052,$A1720,'Unit details'!$V$3052:$V$3052,$A1720&amp;" — "&amp;$B1720,'Unit details'!$H$3052:$H$3052,"Uncertain")</x:f>
        <x:v>1</x:v>
      </x:c>
      <x:c r="L1720" s="15" t="str">
        <x:v>Minimum identified named-estate inventory from advertised property evidence; not a comprehensive stock census. Standalone railway arches and roads are excluded; no vacancy ratio inferred.</x:v>
      </x:c>
      <x:c r="M1720" s="15" t="str">
        <x:v>https://www.zoopla.co.uk/to-rent/commercial/details/71291863/</x:v>
      </x:c>
      <x:c r="N1720" s="15" t="str">
        <x:v>https://www.rightmove.co.uk/properties/773363583351185#/?channel=COM_LET</x:v>
      </x:c>
    </x:row>
    <x:row r="1721" ht="42" customHeight="1">
      <x:c r="A1721" s="15" t="str">
        <x:v>London</x:v>
      </x:c>
      <x:c r="B1721" s="15" t="str">
        <x:v>Kencot Close Business Park</x:v>
      </x:c>
      <x:c r="C1721" s="15" t="str">
        <x:v>London (DA18)</x:v>
      </x:c>
      <x:c r="D1721" s="14"/>
      <x:c r="E1721" s="30" t="str">
        <x:v>Town</x:v>
      </x:c>
      <x:c r="F1721" s="30" t="str">
        <x:v>Estate / grouped industrial area</x:v>
      </x:c>
      <x:c r="G1721" s="14" t="n">
        <x:f>COUNTIFS('Unit details'!$B$3053:$B$3053,$A1721,'Unit details'!$V$3053:$V$3053,$A1721&amp;" — "&amp;$B1721,'Unit details'!$H$3053:$H$3053,"Current",'Unit details'!$E$3053:$E$3053,"Town")</x:f>
        <x:v>1</x:v>
      </x:c>
      <x:c r="H1721" s="14" t="n">
        <x:f>COUNTIFS('Unit details'!$B$3053:$B$3053,$A1721,'Unit details'!$V$3053:$V$3053,$A1721&amp;" — "&amp;$B1721,'Unit details'!$H$3053:$H$3053,"Current",'Unit details'!$E$3053:$E$3053,"Nearby")</x:f>
        <x:v>0</x:v>
      </x:c>
      <x:c r="I1721" s="14" t="n">
        <x:f>COUNTIFS('Unit details'!$B$3053:$B$3053,$A1721,'Unit details'!$V$3053:$V$3053,$A1721&amp;" — "&amp;$B1721,'Unit details'!$H$3053:$H$3053,"Current")</x:f>
        <x:v>1</x:v>
      </x:c>
      <x:c r="J1721" s="14" t="n">
        <x:f>SUMIFS('Unit details'!$Y$3053:$Y$3053,'Unit details'!$B$3053:$B$3053,$A1721,'Unit details'!$V$3053:$V$3053,$A1721&amp;" — "&amp;$B1721,'Unit details'!$H$3053:$H$3053,"Future")</x:f>
        <x:v>0</x:v>
      </x:c>
      <x:c r="K1721" s="14" t="n">
        <x:f>COUNTIFS('Unit details'!$B$3053:$B$3053,$A1721,'Unit details'!$V$3053:$V$3053,$A1721&amp;" — "&amp;$B1721,'Unit details'!$H$3053:$H$3053,"Uncertain")</x:f>
        <x:v>0</x:v>
      </x:c>
      <x:c r="L1721" s="15" t="str">
        <x:v>Minimum identified named-estate inventory from advertised property evidence; not a comprehensive stock census. Standalone railway arches and roads are excluded; no vacancy ratio inferred.</x:v>
      </x:c>
      <x:c r="M1721" s="15" t="str">
        <x:v>https://www.zoopla.co.uk/to-rent/commercial/details/74508106/</x:v>
      </x:c>
      <x:c r="N1721" s="15" t="str"/>
    </x:row>
    <x:row r="1722" ht="42" customHeight="1">
      <x:c r="A1722" s="15" t="str">
        <x:v>London</x:v>
      </x:c>
      <x:c r="B1722" s="15" t="str">
        <x:v>Kent Park Industrial Estate</x:v>
      </x:c>
      <x:c r="C1722" s="15" t="str">
        <x:v>London (locality unspecified)</x:v>
      </x:c>
      <x:c r="D1722" s="14"/>
      <x:c r="E1722" s="30" t="str">
        <x:v>Town</x:v>
      </x:c>
      <x:c r="F1722" s="30" t="str">
        <x:v>Estate / grouped industrial area</x:v>
      </x:c>
      <x:c r="G1722" s="14" t="n">
        <x:f>COUNTIFS('Unit details'!$B$3054:$B$3055,$A1722,'Unit details'!$V$3054:$V$3055,$A1722&amp;" — "&amp;$B1722,'Unit details'!$H$3054:$H$3055,"Current",'Unit details'!$E$3054:$E$3055,"Town")</x:f>
        <x:v>2</x:v>
      </x:c>
      <x:c r="H1722" s="14" t="n">
        <x:f>COUNTIFS('Unit details'!$B$3054:$B$3055,$A1722,'Unit details'!$V$3054:$V$3055,$A1722&amp;" — "&amp;$B1722,'Unit details'!$H$3054:$H$3055,"Current",'Unit details'!$E$3054:$E$3055,"Nearby")</x:f>
        <x:v>0</x:v>
      </x:c>
      <x:c r="I1722" s="14" t="n">
        <x:f>COUNTIFS('Unit details'!$B$3054:$B$3055,$A1722,'Unit details'!$V$3054:$V$3055,$A1722&amp;" — "&amp;$B1722,'Unit details'!$H$3054:$H$3055,"Current")</x:f>
        <x:v>2</x:v>
      </x:c>
      <x:c r="J1722" s="14" t="n">
        <x:f>SUMIFS('Unit details'!$Y$3054:$Y$3055,'Unit details'!$B$3054:$B$3055,$A1722,'Unit details'!$V$3054:$V$3055,$A1722&amp;" — "&amp;$B1722,'Unit details'!$H$3054:$H$3055,"Future")</x:f>
        <x:v>0</x:v>
      </x:c>
      <x:c r="K1722" s="14" t="n">
        <x:f>COUNTIFS('Unit details'!$B$3054:$B$3055,$A1722,'Unit details'!$V$3054:$V$3055,$A1722&amp;" — "&amp;$B1722,'Unit details'!$H$3054:$H$3055,"Uncertain")</x:f>
        <x:v>0</x:v>
      </x:c>
      <x:c r="L1722" s="15" t="str">
        <x:v>Identified from marketing. Estate inventory is a minimum of evidenced named areas, not a council stock census.</x:v>
      </x:c>
      <x:c r="M1722" s="15" t="str">
        <x:v>https://www.rightmove.co.uk/properties/760581278311265#/?channel=COM_LET</x:v>
      </x:c>
      <x:c r="N1722" s="15" t="str"/>
    </x:row>
    <x:row r="1723" ht="42" customHeight="1">
      <x:c r="A1723" s="15" t="str">
        <x:v>London</x:v>
      </x:c>
      <x:c r="B1723" s="15" t="str">
        <x:v>Kimpton Industrial Park</x:v>
      </x:c>
      <x:c r="C1723" s="15" t="str">
        <x:v>Sutton</x:v>
      </x:c>
      <x:c r="D1723" s="14"/>
      <x:c r="E1723" s="30" t="str">
        <x:v>Town</x:v>
      </x:c>
      <x:c r="F1723" s="30" t="str">
        <x:v>Estate / grouped industrial area</x:v>
      </x:c>
      <x:c r="G1723" s="14" t="n">
        <x:f>COUNTIFS('Unit details'!$B$3056:$B$3056,$A1723,'Unit details'!$V$3056:$V$3056,$A1723&amp;" — "&amp;$B1723,'Unit details'!$H$3056:$H$3056,"Current",'Unit details'!$E$3056:$E$3056,"Town")</x:f>
        <x:v>1</x:v>
      </x:c>
      <x:c r="H1723" s="14" t="n">
        <x:f>COUNTIFS('Unit details'!$B$3056:$B$3056,$A1723,'Unit details'!$V$3056:$V$3056,$A1723&amp;" — "&amp;$B1723,'Unit details'!$H$3056:$H$3056,"Current",'Unit details'!$E$3056:$E$3056,"Nearby")</x:f>
        <x:v>0</x:v>
      </x:c>
      <x:c r="I1723" s="14" t="n">
        <x:f>COUNTIFS('Unit details'!$B$3056:$B$3056,$A1723,'Unit details'!$V$3056:$V$3056,$A1723&amp;" — "&amp;$B1723,'Unit details'!$H$3056:$H$3056,"Current")</x:f>
        <x:v>1</x:v>
      </x:c>
      <x:c r="J1723" s="14" t="n">
        <x:f>SUMIFS('Unit details'!$Y$3056:$Y$3056,'Unit details'!$B$3056:$B$3056,$A1723,'Unit details'!$V$3056:$V$3056,$A1723&amp;" — "&amp;$B1723,'Unit details'!$H$3056:$H$3056,"Future")</x:f>
        <x:v>0</x:v>
      </x:c>
      <x:c r="K1723" s="14" t="n">
        <x:f>COUNTIFS('Unit details'!$B$3056:$B$3056,$A1723,'Unit details'!$V$3056:$V$3056,$A1723&amp;" — "&amp;$B1723,'Unit details'!$H$3056:$H$3056,"Uncertain")</x:f>
        <x:v>0</x:v>
      </x:c>
      <x:c r="L1723" s="15" t="str">
        <x:v>Minimum identified named-estate inventory from advertised property evidence; not a comprehensive stock census. Standalone railway arches and roads are excluded; no vacancy ratio inferred.</x:v>
      </x:c>
      <x:c r="M1723" s="15" t="str">
        <x:v>https://www.rightmove.co.uk/properties/760905980250897#/?channel=COM_LET</x:v>
      </x:c>
      <x:c r="N1723" s="15" t="str"/>
    </x:row>
    <x:row r="1724" ht="42" customHeight="1">
      <x:c r="A1724" s="15" t="str">
        <x:v>London</x:v>
      </x:c>
      <x:c r="B1724" s="15" t="str">
        <x:v>Kimpton Trade &amp; Business Centre</x:v>
      </x:c>
      <x:c r="C1724" s="15" t="str">
        <x:v>Sutton</x:v>
      </x:c>
      <x:c r="D1724" s="14"/>
      <x:c r="E1724" s="30" t="str">
        <x:v>Town</x:v>
      </x:c>
      <x:c r="F1724" s="30" t="str">
        <x:v>Estate / grouped industrial area</x:v>
      </x:c>
      <x:c r="G1724" s="14" t="n">
        <x:f>COUNTIFS('Unit details'!$B$3057:$B$3057,$A1724,'Unit details'!$V$3057:$V$3057,$A1724&amp;" — "&amp;$B1724,'Unit details'!$H$3057:$H$3057,"Current",'Unit details'!$E$3057:$E$3057,"Town")</x:f>
        <x:v>1</x:v>
      </x:c>
      <x:c r="H1724" s="14" t="n">
        <x:f>COUNTIFS('Unit details'!$B$3057:$B$3057,$A1724,'Unit details'!$V$3057:$V$3057,$A1724&amp;" — "&amp;$B1724,'Unit details'!$H$3057:$H$3057,"Current",'Unit details'!$E$3057:$E$3057,"Nearby")</x:f>
        <x:v>0</x:v>
      </x:c>
      <x:c r="I1724" s="14" t="n">
        <x:f>COUNTIFS('Unit details'!$B$3057:$B$3057,$A1724,'Unit details'!$V$3057:$V$3057,$A1724&amp;" — "&amp;$B1724,'Unit details'!$H$3057:$H$3057,"Current")</x:f>
        <x:v>1</x:v>
      </x:c>
      <x:c r="J1724" s="14" t="n">
        <x:f>SUMIFS('Unit details'!$Y$3057:$Y$3057,'Unit details'!$B$3057:$B$3057,$A1724,'Unit details'!$V$3057:$V$3057,$A1724&amp;" — "&amp;$B1724,'Unit details'!$H$3057:$H$3057,"Future")</x:f>
        <x:v>0</x:v>
      </x:c>
      <x:c r="K1724" s="14" t="n">
        <x:f>COUNTIFS('Unit details'!$B$3057:$B$3057,$A1724,'Unit details'!$V$3057:$V$3057,$A1724&amp;" — "&amp;$B1724,'Unit details'!$H$3057:$H$3057,"Uncertain")</x:f>
        <x:v>0</x:v>
      </x:c>
      <x:c r="L1724" s="15" t="str">
        <x:v>Minimum identified named-estate inventory from advertised property evidence; not a comprehensive stock census. Standalone railway arches and roads are excluded; no vacancy ratio inferred.</x:v>
      </x:c>
      <x:c r="M1724" s="15" t="str">
        <x:v>https://www.zoopla.co.uk/to-rent/commercial/details/72502802/</x:v>
      </x:c>
      <x:c r="N1724" s="15" t="str">
        <x:v>https://www.rightmove.co.uk/properties/758582511939648#/?channel=COM_LET</x:v>
      </x:c>
    </x:row>
    <x:row r="1725" ht="42" customHeight="1">
      <x:c r="A1725" s="15" t="str">
        <x:v>London</x:v>
      </x:c>
      <x:c r="B1725" s="15" t="str">
        <x:v>Kimpton Trade And Business Centre</x:v>
      </x:c>
      <x:c r="C1725" s="15" t="str">
        <x:v>Sutton</x:v>
      </x:c>
      <x:c r="D1725" s="14"/>
      <x:c r="E1725" s="30" t="str">
        <x:v>Town</x:v>
      </x:c>
      <x:c r="F1725" s="30" t="str">
        <x:v>Estate / grouped industrial area</x:v>
      </x:c>
      <x:c r="G1725" s="14" t="n">
        <x:f>COUNTIFS('Unit details'!$B$3058:$B$3058,$A1725,'Unit details'!$V$3058:$V$3058,$A1725&amp;" — "&amp;$B1725,'Unit details'!$H$3058:$H$3058,"Current",'Unit details'!$E$3058:$E$3058,"Town")</x:f>
        <x:v>0</x:v>
      </x:c>
      <x:c r="H1725" s="14" t="n">
        <x:f>COUNTIFS('Unit details'!$B$3058:$B$3058,$A1725,'Unit details'!$V$3058:$V$3058,$A1725&amp;" — "&amp;$B1725,'Unit details'!$H$3058:$H$3058,"Current",'Unit details'!$E$3058:$E$3058,"Nearby")</x:f>
        <x:v>0</x:v>
      </x:c>
      <x:c r="I1725" s="14" t="n">
        <x:f>COUNTIFS('Unit details'!$B$3058:$B$3058,$A1725,'Unit details'!$V$3058:$V$3058,$A1725&amp;" — "&amp;$B1725,'Unit details'!$H$3058:$H$3058,"Current")</x:f>
        <x:v>0</x:v>
      </x:c>
      <x:c r="J1725" s="14" t="n">
        <x:f>SUMIFS('Unit details'!$Y$3058:$Y$3058,'Unit details'!$B$3058:$B$3058,$A1725,'Unit details'!$V$3058:$V$3058,$A1725&amp;" — "&amp;$B1725,'Unit details'!$H$3058:$H$3058,"Future")</x:f>
        <x:v>1</x:v>
      </x:c>
      <x:c r="K1725" s="14" t="n">
        <x:f>COUNTIFS('Unit details'!$B$3058:$B$3058,$A1725,'Unit details'!$V$3058:$V$3058,$A1725&amp;" — "&amp;$B1725,'Unit details'!$H$3058:$H$3058,"Uncertain")</x:f>
        <x:v>0</x:v>
      </x:c>
      <x:c r="L1725" s="15" t="str">
        <x:v>Identified from marketing. Estate inventory is a minimum of evidenced named areas, not a council stock census.</x:v>
      </x:c>
      <x:c r="M1725" s="15" t="str">
        <x:v>https://www.rightmove.co.uk/properties/753686056357488#/?channel=COM_LET</x:v>
      </x:c>
      <x:c r="N1725" s="15" t="str"/>
    </x:row>
    <x:row r="1726" ht="42" customHeight="1">
      <x:c r="A1726" s="15" t="str">
        <x:v>London</x:v>
      </x:c>
      <x:c r="B1726" s="15" t="str">
        <x:v>King Georges Trading Estate</x:v>
      </x:c>
      <x:c r="C1726" s="15" t="str">
        <x:v>Chessington</x:v>
      </x:c>
      <x:c r="D1726" s="14"/>
      <x:c r="E1726" s="30" t="str">
        <x:v>Town</x:v>
      </x:c>
      <x:c r="F1726" s="30" t="str">
        <x:v>Estate / grouped industrial area</x:v>
      </x:c>
      <x:c r="G1726" s="14" t="n">
        <x:f>COUNTIFS('Unit details'!$B$3059:$B$3059,$A1726,'Unit details'!$V$3059:$V$3059,$A1726&amp;" — "&amp;$B1726,'Unit details'!$H$3059:$H$3059,"Current",'Unit details'!$E$3059:$E$3059,"Town")</x:f>
        <x:v>1</x:v>
      </x:c>
      <x:c r="H1726" s="14" t="n">
        <x:f>COUNTIFS('Unit details'!$B$3059:$B$3059,$A1726,'Unit details'!$V$3059:$V$3059,$A1726&amp;" — "&amp;$B1726,'Unit details'!$H$3059:$H$3059,"Current",'Unit details'!$E$3059:$E$3059,"Nearby")</x:f>
        <x:v>0</x:v>
      </x:c>
      <x:c r="I1726" s="14" t="n">
        <x:f>COUNTIFS('Unit details'!$B$3059:$B$3059,$A1726,'Unit details'!$V$3059:$V$3059,$A1726&amp;" — "&amp;$B1726,'Unit details'!$H$3059:$H$3059,"Current")</x:f>
        <x:v>1</x:v>
      </x:c>
      <x:c r="J1726" s="14" t="n">
        <x:f>SUMIFS('Unit details'!$Y$3059:$Y$3059,'Unit details'!$B$3059:$B$3059,$A1726,'Unit details'!$V$3059:$V$3059,$A1726&amp;" — "&amp;$B1726,'Unit details'!$H$3059:$H$3059,"Future")</x:f>
        <x:v>0</x:v>
      </x:c>
      <x:c r="K1726" s="14" t="n">
        <x:f>COUNTIFS('Unit details'!$B$3059:$B$3059,$A1726,'Unit details'!$V$3059:$V$3059,$A1726&amp;" — "&amp;$B1726,'Unit details'!$H$3059:$H$3059,"Uncertain")</x:f>
        <x:v>0</x:v>
      </x:c>
      <x:c r="L1726" s="15" t="str">
        <x:v>Minimum identified named-estate inventory from advertised property evidence; not a comprehensive stock census. Standalone railway arches and roads are excluded; no vacancy ratio inferred.</x:v>
      </x:c>
      <x:c r="M1726" s="15" t="str">
        <x:v>https://www.zoopla.co.uk/to-rent/commercial/details/73974699/</x:v>
      </x:c>
      <x:c r="N1726" s="15" t="str"/>
    </x:row>
    <x:row r="1727" ht="42" customHeight="1">
      <x:c r="A1727" s="15" t="str">
        <x:v>London</x:v>
      </x:c>
      <x:c r="B1727" s="15" t="str">
        <x:v>Langhedge Lane Industrial Estate</x:v>
      </x:c>
      <x:c r="C1727" s="15" t="str">
        <x:v>London (N18)</x:v>
      </x:c>
      <x:c r="D1727" s="14"/>
      <x:c r="E1727" s="30" t="str">
        <x:v>Town</x:v>
      </x:c>
      <x:c r="F1727" s="30" t="str">
        <x:v>Estate / grouped industrial area</x:v>
      </x:c>
      <x:c r="G1727" s="14" t="n">
        <x:f>COUNTIFS('Unit details'!$B$3060:$B$3061,$A1727,'Unit details'!$V$3060:$V$3061,$A1727&amp;" — "&amp;$B1727,'Unit details'!$H$3060:$H$3061,"Current",'Unit details'!$E$3060:$E$3061,"Town")</x:f>
        <x:v>2</x:v>
      </x:c>
      <x:c r="H1727" s="14" t="n">
        <x:f>COUNTIFS('Unit details'!$B$3060:$B$3061,$A1727,'Unit details'!$V$3060:$V$3061,$A1727&amp;" — "&amp;$B1727,'Unit details'!$H$3060:$H$3061,"Current",'Unit details'!$E$3060:$E$3061,"Nearby")</x:f>
        <x:v>0</x:v>
      </x:c>
      <x:c r="I1727" s="14" t="n">
        <x:f>COUNTIFS('Unit details'!$B$3060:$B$3061,$A1727,'Unit details'!$V$3060:$V$3061,$A1727&amp;" — "&amp;$B1727,'Unit details'!$H$3060:$H$3061,"Current")</x:f>
        <x:v>2</x:v>
      </x:c>
      <x:c r="J1727" s="14" t="n">
        <x:f>SUMIFS('Unit details'!$Y$3060:$Y$3061,'Unit details'!$B$3060:$B$3061,$A1727,'Unit details'!$V$3060:$V$3061,$A1727&amp;" — "&amp;$B1727,'Unit details'!$H$3060:$H$3061,"Future")</x:f>
        <x:v>0</x:v>
      </x:c>
      <x:c r="K1727" s="14" t="n">
        <x:f>COUNTIFS('Unit details'!$B$3060:$B$3061,$A1727,'Unit details'!$V$3060:$V$3061,$A1727&amp;" — "&amp;$B1727,'Unit details'!$H$3060:$H$3061,"Uncertain")</x:f>
        <x:v>0</x:v>
      </x:c>
      <x:c r="L1727" s="15" t="str">
        <x:v>Minimum identified named-estate inventory from advertised property evidence; not a comprehensive stock census. Standalone railway arches and roads are excluded; no vacancy ratio inferred.</x:v>
      </x:c>
      <x:c r="M1727" s="15" t="str">
        <x:v>https://www.zoopla.co.uk/to-rent/commercial/details/72924080/</x:v>
      </x:c>
      <x:c r="N1727" s="15" t="str"/>
    </x:row>
    <x:row r="1728" ht="42" customHeight="1">
      <x:c r="A1728" s="15" t="str">
        <x:v>London</x:v>
      </x:c>
      <x:c r="B1728" s="15" t="str">
        <x:v>Langhedge Lane Industrial Estate Langhedge Lane</x:v>
      </x:c>
      <x:c r="C1728" s="15" t="str">
        <x:v>London (locality unspecified)</x:v>
      </x:c>
      <x:c r="D1728" s="14"/>
      <x:c r="E1728" s="30" t="str">
        <x:v>Town</x:v>
      </x:c>
      <x:c r="F1728" s="30" t="str">
        <x:v>Estate / grouped industrial area</x:v>
      </x:c>
      <x:c r="G1728" s="14" t="n">
        <x:f>COUNTIFS('Unit details'!$B$3062:$B$3062,$A1728,'Unit details'!$V$3062:$V$3062,$A1728&amp;" — "&amp;$B1728,'Unit details'!$H$3062:$H$3062,"Current",'Unit details'!$E$3062:$E$3062,"Town")</x:f>
        <x:v>1</x:v>
      </x:c>
      <x:c r="H1728" s="14" t="n">
        <x:f>COUNTIFS('Unit details'!$B$3062:$B$3062,$A1728,'Unit details'!$V$3062:$V$3062,$A1728&amp;" — "&amp;$B1728,'Unit details'!$H$3062:$H$3062,"Current",'Unit details'!$E$3062:$E$3062,"Nearby")</x:f>
        <x:v>0</x:v>
      </x:c>
      <x:c r="I1728" s="14" t="n">
        <x:f>COUNTIFS('Unit details'!$B$3062:$B$3062,$A1728,'Unit details'!$V$3062:$V$3062,$A1728&amp;" — "&amp;$B1728,'Unit details'!$H$3062:$H$3062,"Current")</x:f>
        <x:v>1</x:v>
      </x:c>
      <x:c r="J1728" s="14" t="n">
        <x:f>SUMIFS('Unit details'!$Y$3062:$Y$3062,'Unit details'!$B$3062:$B$3062,$A1728,'Unit details'!$V$3062:$V$3062,$A1728&amp;" — "&amp;$B1728,'Unit details'!$H$3062:$H$3062,"Future")</x:f>
        <x:v>0</x:v>
      </x:c>
      <x:c r="K1728" s="14" t="n">
        <x:f>COUNTIFS('Unit details'!$B$3062:$B$3062,$A1728,'Unit details'!$V$3062:$V$3062,$A1728&amp;" — "&amp;$B1728,'Unit details'!$H$3062:$H$3062,"Uncertain")</x:f>
        <x:v>0</x:v>
      </x:c>
      <x:c r="L1728" s="15" t="str">
        <x:v>Minimum identified named-estate inventory from advertised property evidence; not a comprehensive stock census. Standalone railway arches and roads are excluded; no vacancy ratio inferred.</x:v>
      </x:c>
      <x:c r="M1728" s="15" t="str">
        <x:v>https://www.rightmove.co.uk/properties/174420329#/?channel=COM_LET</x:v>
      </x:c>
      <x:c r="N1728" s="15" t="str"/>
    </x:row>
    <x:row r="1729" ht="42" customHeight="1">
      <x:c r="A1729" s="15" t="str">
        <x:v>London</x:v>
      </x:c>
      <x:c r="B1729" s="15" t="str">
        <x:v>Leyton Business Centre</x:v>
      </x:c>
      <x:c r="C1729" s="15" t="str">
        <x:v>Leyton</x:v>
      </x:c>
      <x:c r="D1729" s="14"/>
      <x:c r="E1729" s="30" t="str">
        <x:v>Town</x:v>
      </x:c>
      <x:c r="F1729" s="30" t="str">
        <x:v>Estate / grouped industrial area</x:v>
      </x:c>
      <x:c r="G1729" s="14" t="n">
        <x:f>COUNTIFS('Unit details'!$B$3063:$B$3065,$A1729,'Unit details'!$V$3063:$V$3065,$A1729&amp;" — "&amp;$B1729,'Unit details'!$H$3063:$H$3065,"Current",'Unit details'!$E$3063:$E$3065,"Town")</x:f>
        <x:v>3</x:v>
      </x:c>
      <x:c r="H1729" s="14" t="n">
        <x:f>COUNTIFS('Unit details'!$B$3063:$B$3065,$A1729,'Unit details'!$V$3063:$V$3065,$A1729&amp;" — "&amp;$B1729,'Unit details'!$H$3063:$H$3065,"Current",'Unit details'!$E$3063:$E$3065,"Nearby")</x:f>
        <x:v>0</x:v>
      </x:c>
      <x:c r="I1729" s="14" t="n">
        <x:f>COUNTIFS('Unit details'!$B$3063:$B$3065,$A1729,'Unit details'!$V$3063:$V$3065,$A1729&amp;" — "&amp;$B1729,'Unit details'!$H$3063:$H$3065,"Current")</x:f>
        <x:v>3</x:v>
      </x:c>
      <x:c r="J1729" s="14" t="n">
        <x:f>SUMIFS('Unit details'!$Y$3063:$Y$3065,'Unit details'!$B$3063:$B$3065,$A1729,'Unit details'!$V$3063:$V$3065,$A1729&amp;" — "&amp;$B1729,'Unit details'!$H$3063:$H$3065,"Future")</x:f>
        <x:v>0</x:v>
      </x:c>
      <x:c r="K1729" s="14" t="n">
        <x:f>COUNTIFS('Unit details'!$B$3063:$B$3065,$A1729,'Unit details'!$V$3063:$V$3065,$A1729&amp;" — "&amp;$B1729,'Unit details'!$H$3063:$H$3065,"Uncertain")</x:f>
        <x:v>0</x:v>
      </x:c>
      <x:c r="L1729" s="15" t="str">
        <x:v>Minimum identified named-estate inventory from advertised property evidence; not a comprehensive stock census. Standalone railway arches and roads are excluded; no vacancy ratio inferred.</x:v>
      </x:c>
      <x:c r="M1729" s="15" t="str">
        <x:v>https://www.zoopla.co.uk/to-rent/commercial/details/65837676/</x:v>
      </x:c>
      <x:c r="N1729" s="15" t="str">
        <x:v>https://www.zoopla.co.uk/to-rent/commercial/details/74258042/</x:v>
      </x:c>
    </x:row>
    <x:row r="1730" ht="42" customHeight="1">
      <x:c r="A1730" s="15" t="str">
        <x:v>London</x:v>
      </x:c>
      <x:c r="B1730" s="15" t="str">
        <x:v>Leyton Industrial Village</x:v>
      </x:c>
      <x:c r="C1730" s="15" t="str">
        <x:v>Leyton</x:v>
      </x:c>
      <x:c r="D1730" s="14"/>
      <x:c r="E1730" s="30" t="str">
        <x:v>Town</x:v>
      </x:c>
      <x:c r="F1730" s="30" t="str">
        <x:v>Estate / grouped industrial area</x:v>
      </x:c>
      <x:c r="G1730" s="14" t="n">
        <x:f>COUNTIFS('Unit details'!$B$3066:$B$3078,$A1730,'Unit details'!$V$3066:$V$3078,$A1730&amp;" — "&amp;$B1730,'Unit details'!$H$3066:$H$3078,"Current",'Unit details'!$E$3066:$E$3078,"Town")</x:f>
        <x:v>13</x:v>
      </x:c>
      <x:c r="H1730" s="14" t="n">
        <x:f>COUNTIFS('Unit details'!$B$3066:$B$3078,$A1730,'Unit details'!$V$3066:$V$3078,$A1730&amp;" — "&amp;$B1730,'Unit details'!$H$3066:$H$3078,"Current",'Unit details'!$E$3066:$E$3078,"Nearby")</x:f>
        <x:v>0</x:v>
      </x:c>
      <x:c r="I1730" s="14" t="n">
        <x:f>COUNTIFS('Unit details'!$B$3066:$B$3078,$A1730,'Unit details'!$V$3066:$V$3078,$A1730&amp;" — "&amp;$B1730,'Unit details'!$H$3066:$H$3078,"Current")</x:f>
        <x:v>13</x:v>
      </x:c>
      <x:c r="J1730" s="14" t="n">
        <x:f>SUMIFS('Unit details'!$Y$3066:$Y$3078,'Unit details'!$B$3066:$B$3078,$A1730,'Unit details'!$V$3066:$V$3078,$A1730&amp;" — "&amp;$B1730,'Unit details'!$H$3066:$H$3078,"Future")</x:f>
        <x:v>0</x:v>
      </x:c>
      <x:c r="K1730" s="14" t="n">
        <x:f>COUNTIFS('Unit details'!$B$3066:$B$3078,$A1730,'Unit details'!$V$3066:$V$3078,$A1730&amp;" — "&amp;$B1730,'Unit details'!$H$3066:$H$3078,"Uncertain")</x:f>
        <x:v>0</x:v>
      </x:c>
      <x:c r="L1730" s="15" t="str">
        <x:v>Minimum identified named-estate inventory from advertised property evidence; not a comprehensive stock census. Standalone railway arches and roads are excluded; no vacancy ratio inferred.</x:v>
      </x:c>
      <x:c r="M1730" s="15" t="str">
        <x:v>https://www.zoopla.co.uk/to-rent/commercial/details/74552464/</x:v>
      </x:c>
      <x:c r="N1730" s="15" t="str">
        <x:v>https://www.rightmove.co.uk/properties/781013991661505#/?channel=COM_LET</x:v>
      </x:c>
    </x:row>
    <x:row r="1731" ht="42" customHeight="1">
      <x:c r="A1731" s="15" t="str">
        <x:v>London</x:v>
      </x:c>
      <x:c r="B1731" s="15" t="str">
        <x:v>Linford Street Business Estate</x:v>
      </x:c>
      <x:c r="C1731" s="15" t="str">
        <x:v>Battersea</x:v>
      </x:c>
      <x:c r="D1731" s="14"/>
      <x:c r="E1731" s="30" t="str">
        <x:v>Town</x:v>
      </x:c>
      <x:c r="F1731" s="30" t="str">
        <x:v>Estate / grouped industrial area</x:v>
      </x:c>
      <x:c r="G1731" s="14" t="n">
        <x:f>COUNTIFS('Unit details'!$B$3079:$B$3079,$A1731,'Unit details'!$V$3079:$V$3079,$A1731&amp;" — "&amp;$B1731,'Unit details'!$H$3079:$H$3079,"Current",'Unit details'!$E$3079:$E$3079,"Town")</x:f>
        <x:v>1</x:v>
      </x:c>
      <x:c r="H1731" s="14" t="n">
        <x:f>COUNTIFS('Unit details'!$B$3079:$B$3079,$A1731,'Unit details'!$V$3079:$V$3079,$A1731&amp;" — "&amp;$B1731,'Unit details'!$H$3079:$H$3079,"Current",'Unit details'!$E$3079:$E$3079,"Nearby")</x:f>
        <x:v>0</x:v>
      </x:c>
      <x:c r="I1731" s="14" t="n">
        <x:f>COUNTIFS('Unit details'!$B$3079:$B$3079,$A1731,'Unit details'!$V$3079:$V$3079,$A1731&amp;" — "&amp;$B1731,'Unit details'!$H$3079:$H$3079,"Current")</x:f>
        <x:v>1</x:v>
      </x:c>
      <x:c r="J1731" s="14" t="n">
        <x:f>SUMIFS('Unit details'!$Y$3079:$Y$3079,'Unit details'!$B$3079:$B$3079,$A1731,'Unit details'!$V$3079:$V$3079,$A1731&amp;" — "&amp;$B1731,'Unit details'!$H$3079:$H$3079,"Future")</x:f>
        <x:v>0</x:v>
      </x:c>
      <x:c r="K1731" s="14" t="n">
        <x:f>COUNTIFS('Unit details'!$B$3079:$B$3079,$A1731,'Unit details'!$V$3079:$V$3079,$A1731&amp;" — "&amp;$B1731,'Unit details'!$H$3079:$H$3079,"Uncertain")</x:f>
        <x:v>0</x:v>
      </x:c>
      <x:c r="L1731" s="15" t="str">
        <x:v>Minimum identified named-estate inventory from advertised property evidence; not a comprehensive stock census. Standalone railway arches and roads are excluded; no vacancy ratio inferred.</x:v>
      </x:c>
      <x:c r="M1731" s="15" t="str">
        <x:v>https://www.rightmove.co.uk/properties/734133939145569#/?channel=COM_LET</x:v>
      </x:c>
      <x:c r="N1731" s="15" t="str"/>
    </x:row>
    <x:row r="1732" ht="42" customHeight="1">
      <x:c r="A1732" s="15" t="str">
        <x:v>London</x:v>
      </x:c>
      <x:c r="B1732" s="15" t="str">
        <x:v>Links Industrial Estate</x:v>
      </x:c>
      <x:c r="C1732" s="15" t="str">
        <x:v>Hanworth</x:v>
      </x:c>
      <x:c r="D1732" s="14"/>
      <x:c r="E1732" s="30" t="str">
        <x:v>Town</x:v>
      </x:c>
      <x:c r="F1732" s="30" t="str">
        <x:v>Estate / grouped industrial area</x:v>
      </x:c>
      <x:c r="G1732" s="14" t="n">
        <x:f>COUNTIFS('Unit details'!$B$3080:$B$3080,$A1732,'Unit details'!$V$3080:$V$3080,$A1732&amp;" — "&amp;$B1732,'Unit details'!$H$3080:$H$3080,"Current",'Unit details'!$E$3080:$E$3080,"Town")</x:f>
        <x:v>1</x:v>
      </x:c>
      <x:c r="H1732" s="14" t="n">
        <x:f>COUNTIFS('Unit details'!$B$3080:$B$3080,$A1732,'Unit details'!$V$3080:$V$3080,$A1732&amp;" — "&amp;$B1732,'Unit details'!$H$3080:$H$3080,"Current",'Unit details'!$E$3080:$E$3080,"Nearby")</x:f>
        <x:v>0</x:v>
      </x:c>
      <x:c r="I1732" s="14" t="n">
        <x:f>COUNTIFS('Unit details'!$B$3080:$B$3080,$A1732,'Unit details'!$V$3080:$V$3080,$A1732&amp;" — "&amp;$B1732,'Unit details'!$H$3080:$H$3080,"Current")</x:f>
        <x:v>1</x:v>
      </x:c>
      <x:c r="J1732" s="14" t="n">
        <x:f>SUMIFS('Unit details'!$Y$3080:$Y$3080,'Unit details'!$B$3080:$B$3080,$A1732,'Unit details'!$V$3080:$V$3080,$A1732&amp;" — "&amp;$B1732,'Unit details'!$H$3080:$H$3080,"Future")</x:f>
        <x:v>0</x:v>
      </x:c>
      <x:c r="K1732" s="14" t="n">
        <x:f>COUNTIFS('Unit details'!$B$3080:$B$3080,$A1732,'Unit details'!$V$3080:$V$3080,$A1732&amp;" — "&amp;$B1732,'Unit details'!$H$3080:$H$3080,"Uncertain")</x:f>
        <x:v>0</x:v>
      </x:c>
      <x:c r="L1732" s="15" t="str">
        <x:v>Minimum identified named-estate inventory from advertised property evidence; not a comprehensive stock census. Standalone railway arches and roads are excluded; no vacancy ratio inferred.</x:v>
      </x:c>
      <x:c r="M1732" s="15" t="str">
        <x:v>https://www.zoopla.co.uk/to-rent/commercial/details/71343485/</x:v>
      </x:c>
      <x:c r="N1732" s="15" t="str">
        <x:v>https://www.zoopla.co.uk/to-rent/commercial/details/66873065/</x:v>
      </x:c>
    </x:row>
    <x:row r="1733" ht="42" customHeight="1">
      <x:c r="A1733" s="15" t="str">
        <x:v>London</x:v>
      </x:c>
      <x:c r="B1733" s="15" t="str">
        <x:v>London Industrial Estate</x:v>
      </x:c>
      <x:c r="C1733" s="15" t="str">
        <x:v>London (E6)</x:v>
      </x:c>
      <x:c r="D1733" s="14"/>
      <x:c r="E1733" s="30" t="str">
        <x:v>Town</x:v>
      </x:c>
      <x:c r="F1733" s="30" t="str">
        <x:v>Estate / grouped industrial area</x:v>
      </x:c>
      <x:c r="G1733" s="14" t="n">
        <x:f>COUNTIFS('Unit details'!$B$3081:$B$3081,$A1733,'Unit details'!$V$3081:$V$3081,$A1733&amp;" — "&amp;$B1733,'Unit details'!$H$3081:$H$3081,"Current",'Unit details'!$E$3081:$E$3081,"Town")</x:f>
        <x:v>1</x:v>
      </x:c>
      <x:c r="H1733" s="14" t="n">
        <x:f>COUNTIFS('Unit details'!$B$3081:$B$3081,$A1733,'Unit details'!$V$3081:$V$3081,$A1733&amp;" — "&amp;$B1733,'Unit details'!$H$3081:$H$3081,"Current",'Unit details'!$E$3081:$E$3081,"Nearby")</x:f>
        <x:v>0</x:v>
      </x:c>
      <x:c r="I1733" s="14" t="n">
        <x:f>COUNTIFS('Unit details'!$B$3081:$B$3081,$A1733,'Unit details'!$V$3081:$V$3081,$A1733&amp;" — "&amp;$B1733,'Unit details'!$H$3081:$H$3081,"Current")</x:f>
        <x:v>1</x:v>
      </x:c>
      <x:c r="J1733" s="14" t="n">
        <x:f>SUMIFS('Unit details'!$Y$3081:$Y$3081,'Unit details'!$B$3081:$B$3081,$A1733,'Unit details'!$V$3081:$V$3081,$A1733&amp;" — "&amp;$B1733,'Unit details'!$H$3081:$H$3081,"Future")</x:f>
        <x:v>0</x:v>
      </x:c>
      <x:c r="K1733" s="14" t="n">
        <x:f>COUNTIFS('Unit details'!$B$3081:$B$3081,$A1733,'Unit details'!$V$3081:$V$3081,$A1733&amp;" — "&amp;$B1733,'Unit details'!$H$3081:$H$3081,"Uncertain")</x:f>
        <x:v>0</x:v>
      </x:c>
      <x:c r="L1733" s="15" t="str">
        <x:v>Identified from marketing. Estate inventory is a minimum of evidenced named areas, not a council stock census.</x:v>
      </x:c>
      <x:c r="M1733" s="15" t="str">
        <x:v>https://www.zoopla.co.uk/to-rent/commercial/details/72447638/</x:v>
      </x:c>
      <x:c r="N1733" s="15" t="str">
        <x:v>https://www.rightmove.co.uk/properties/773378552628032#/?channel=COM_LET</x:v>
      </x:c>
    </x:row>
    <x:row r="1734" ht="42" customHeight="1">
      <x:c r="A1734" s="15" t="str">
        <x:v>London</x:v>
      </x:c>
      <x:c r="B1734" s="15" t="str">
        <x:v>London Industrial Park</x:v>
      </x:c>
      <x:c r="C1734" s="15" t="str">
        <x:v>Beckton</x:v>
      </x:c>
      <x:c r="D1734" s="14"/>
      <x:c r="E1734" s="30" t="str">
        <x:v>Town</x:v>
      </x:c>
      <x:c r="F1734" s="30" t="str">
        <x:v>Estate / grouped industrial area</x:v>
      </x:c>
      <x:c r="G1734" s="14" t="n">
        <x:f>COUNTIFS('Unit details'!$B$3082:$B$3088,$A1734,'Unit details'!$V$3082:$V$3088,$A1734&amp;" — "&amp;$B1734,'Unit details'!$H$3082:$H$3088,"Current",'Unit details'!$E$3082:$E$3088,"Town")</x:f>
        <x:v>5</x:v>
      </x:c>
      <x:c r="H1734" s="14" t="n">
        <x:f>COUNTIFS('Unit details'!$B$3082:$B$3088,$A1734,'Unit details'!$V$3082:$V$3088,$A1734&amp;" — "&amp;$B1734,'Unit details'!$H$3082:$H$3088,"Current",'Unit details'!$E$3082:$E$3088,"Nearby")</x:f>
        <x:v>0</x:v>
      </x:c>
      <x:c r="I1734" s="14" t="n">
        <x:f>COUNTIFS('Unit details'!$B$3082:$B$3088,$A1734,'Unit details'!$V$3082:$V$3088,$A1734&amp;" — "&amp;$B1734,'Unit details'!$H$3082:$H$3088,"Current")</x:f>
        <x:v>5</x:v>
      </x:c>
      <x:c r="J1734" s="14" t="n">
        <x:f>SUMIFS('Unit details'!$Y$3082:$Y$3088,'Unit details'!$B$3082:$B$3088,$A1734,'Unit details'!$V$3082:$V$3088,$A1734&amp;" — "&amp;$B1734,'Unit details'!$H$3082:$H$3088,"Future")</x:f>
        <x:v>0</x:v>
      </x:c>
      <x:c r="K1734" s="14" t="n">
        <x:f>COUNTIFS('Unit details'!$B$3082:$B$3088,$A1734,'Unit details'!$V$3082:$V$3088,$A1734&amp;" — "&amp;$B1734,'Unit details'!$H$3082:$H$3088,"Uncertain")</x:f>
        <x:v>2</x:v>
      </x:c>
      <x:c r="L1734" s="15" t="str">
        <x:v>Identified from marketing. Estate inventory is a minimum of evidenced named areas, not a council stock census.</x:v>
      </x:c>
      <x:c r="M1734" s="15" t="str">
        <x:v>https://www.rightmove.co.uk/properties/768353369758289#/?channel=COM_LET</x:v>
      </x:c>
      <x:c r="N1734" s="15" t="str"/>
    </x:row>
    <x:row r="1735" ht="42" customHeight="1">
      <x:c r="A1735" s="15" t="str">
        <x:v>London</x:v>
      </x:c>
      <x:c r="B1735" s="15" t="str">
        <x:v>London Stone Industrial Estate</x:v>
      </x:c>
      <x:c r="C1735" s="15" t="str">
        <x:v>Battersea</x:v>
      </x:c>
      <x:c r="D1735" s="14"/>
      <x:c r="E1735" s="30" t="str">
        <x:v>Town</x:v>
      </x:c>
      <x:c r="F1735" s="30" t="str">
        <x:v>Estate / grouped industrial area</x:v>
      </x:c>
      <x:c r="G1735" s="14" t="n">
        <x:f>COUNTIFS('Unit details'!$B$3089:$B$3089,$A1735,'Unit details'!$V$3089:$V$3089,$A1735&amp;" — "&amp;$B1735,'Unit details'!$H$3089:$H$3089,"Current",'Unit details'!$E$3089:$E$3089,"Town")</x:f>
        <x:v>1</x:v>
      </x:c>
      <x:c r="H1735" s="14" t="n">
        <x:f>COUNTIFS('Unit details'!$B$3089:$B$3089,$A1735,'Unit details'!$V$3089:$V$3089,$A1735&amp;" — "&amp;$B1735,'Unit details'!$H$3089:$H$3089,"Current",'Unit details'!$E$3089:$E$3089,"Nearby")</x:f>
        <x:v>0</x:v>
      </x:c>
      <x:c r="I1735" s="14" t="n">
        <x:f>COUNTIFS('Unit details'!$B$3089:$B$3089,$A1735,'Unit details'!$V$3089:$V$3089,$A1735&amp;" — "&amp;$B1735,'Unit details'!$H$3089:$H$3089,"Current")</x:f>
        <x:v>1</x:v>
      </x:c>
      <x:c r="J1735" s="14" t="n">
        <x:f>SUMIFS('Unit details'!$Y$3089:$Y$3089,'Unit details'!$B$3089:$B$3089,$A1735,'Unit details'!$V$3089:$V$3089,$A1735&amp;" — "&amp;$B1735,'Unit details'!$H$3089:$H$3089,"Future")</x:f>
        <x:v>0</x:v>
      </x:c>
      <x:c r="K1735" s="14" t="n">
        <x:f>COUNTIFS('Unit details'!$B$3089:$B$3089,$A1735,'Unit details'!$V$3089:$V$3089,$A1735&amp;" — "&amp;$B1735,'Unit details'!$H$3089:$H$3089,"Uncertain")</x:f>
        <x:v>0</x:v>
      </x:c>
      <x:c r="L1735" s="15" t="str">
        <x:v>Minimum identified named-estate inventory from advertised property evidence; not a comprehensive stock census. Standalone railway arches and roads are excluded; no vacancy ratio inferred.</x:v>
      </x:c>
      <x:c r="M1735" s="15" t="str">
        <x:v>https://www.zoopla.co.uk/to-rent/commercial/details/73051673/</x:v>
      </x:c>
      <x:c r="N1735" s="15" t="str"/>
    </x:row>
    <x:row r="1736" ht="42" customHeight="1">
      <x:c r="A1736" s="15" t="str">
        <x:v>London</x:v>
      </x:c>
      <x:c r="B1736" s="15" t="str">
        <x:v>Lyndean Industrial Estate</x:v>
      </x:c>
      <x:c r="C1736" s="15" t="str">
        <x:v>London (SE2)</x:v>
      </x:c>
      <x:c r="D1736" s="14"/>
      <x:c r="E1736" s="30" t="str">
        <x:v>Town</x:v>
      </x:c>
      <x:c r="F1736" s="30" t="str">
        <x:v>Estate / grouped industrial area</x:v>
      </x:c>
      <x:c r="G1736" s="14" t="n">
        <x:f>COUNTIFS('Unit details'!$B$3090:$B$3090,$A1736,'Unit details'!$V$3090:$V$3090,$A1736&amp;" — "&amp;$B1736,'Unit details'!$H$3090:$H$3090,"Current",'Unit details'!$E$3090:$E$3090,"Town")</x:f>
        <x:v>1</x:v>
      </x:c>
      <x:c r="H1736" s="14" t="n">
        <x:f>COUNTIFS('Unit details'!$B$3090:$B$3090,$A1736,'Unit details'!$V$3090:$V$3090,$A1736&amp;" — "&amp;$B1736,'Unit details'!$H$3090:$H$3090,"Current",'Unit details'!$E$3090:$E$3090,"Nearby")</x:f>
        <x:v>0</x:v>
      </x:c>
      <x:c r="I1736" s="14" t="n">
        <x:f>COUNTIFS('Unit details'!$B$3090:$B$3090,$A1736,'Unit details'!$V$3090:$V$3090,$A1736&amp;" — "&amp;$B1736,'Unit details'!$H$3090:$H$3090,"Current")</x:f>
        <x:v>1</x:v>
      </x:c>
      <x:c r="J1736" s="14" t="n">
        <x:f>SUMIFS('Unit details'!$Y$3090:$Y$3090,'Unit details'!$B$3090:$B$3090,$A1736,'Unit details'!$V$3090:$V$3090,$A1736&amp;" — "&amp;$B1736,'Unit details'!$H$3090:$H$3090,"Future")</x:f>
        <x:v>0</x:v>
      </x:c>
      <x:c r="K1736" s="14" t="n">
        <x:f>COUNTIFS('Unit details'!$B$3090:$B$3090,$A1736,'Unit details'!$V$3090:$V$3090,$A1736&amp;" — "&amp;$B1736,'Unit details'!$H$3090:$H$3090,"Uncertain")</x:f>
        <x:v>0</x:v>
      </x:c>
      <x:c r="L1736" s="15" t="str">
        <x:v>Minimum identified named-estate inventory from advertised property evidence; not a comprehensive stock census. Standalone railway arches and roads are excluded; no vacancy ratio inferred.</x:v>
      </x:c>
      <x:c r="M1736" s="15" t="str">
        <x:v>https://www.zoopla.co.uk/to-rent/commercial/details/65866736/</x:v>
      </x:c>
      <x:c r="N1736" s="15" t="str">
        <x:v>https://www.rightmove.co.uk/properties/773332394545040#/?channel=COM_LET</x:v>
      </x:c>
    </x:row>
    <x:row r="1737" ht="42" customHeight="1">
      <x:c r="A1737" s="15" t="str">
        <x:v>London</x:v>
      </x:c>
      <x:c r="B1737" s="15" t="str">
        <x:v>Manford Industrial Estate</x:v>
      </x:c>
      <x:c r="C1737" s="15" t="str">
        <x:v>Erith</x:v>
      </x:c>
      <x:c r="D1737" s="14"/>
      <x:c r="E1737" s="30" t="str">
        <x:v>Town</x:v>
      </x:c>
      <x:c r="F1737" s="30" t="str">
        <x:v>Estate / grouped industrial area</x:v>
      </x:c>
      <x:c r="G1737" s="14" t="n">
        <x:f>COUNTIFS('Unit details'!$B$3091:$B$3092,$A1737,'Unit details'!$V$3091:$V$3092,$A1737&amp;" — "&amp;$B1737,'Unit details'!$H$3091:$H$3092,"Current",'Unit details'!$E$3091:$E$3092,"Town")</x:f>
        <x:v>2</x:v>
      </x:c>
      <x:c r="H1737" s="14" t="n">
        <x:f>COUNTIFS('Unit details'!$B$3091:$B$3092,$A1737,'Unit details'!$V$3091:$V$3092,$A1737&amp;" — "&amp;$B1737,'Unit details'!$H$3091:$H$3092,"Current",'Unit details'!$E$3091:$E$3092,"Nearby")</x:f>
        <x:v>0</x:v>
      </x:c>
      <x:c r="I1737" s="14" t="n">
        <x:f>COUNTIFS('Unit details'!$B$3091:$B$3092,$A1737,'Unit details'!$V$3091:$V$3092,$A1737&amp;" — "&amp;$B1737,'Unit details'!$H$3091:$H$3092,"Current")</x:f>
        <x:v>2</x:v>
      </x:c>
      <x:c r="J1737" s="14" t="n">
        <x:f>SUMIFS('Unit details'!$Y$3091:$Y$3092,'Unit details'!$B$3091:$B$3092,$A1737,'Unit details'!$V$3091:$V$3092,$A1737&amp;" — "&amp;$B1737,'Unit details'!$H$3091:$H$3092,"Future")</x:f>
        <x:v>0</x:v>
      </x:c>
      <x:c r="K1737" s="14" t="n">
        <x:f>COUNTIFS('Unit details'!$B$3091:$B$3092,$A1737,'Unit details'!$V$3091:$V$3092,$A1737&amp;" — "&amp;$B1737,'Unit details'!$H$3091:$H$3092,"Uncertain")</x:f>
        <x:v>0</x:v>
      </x:c>
      <x:c r="L1737" s="15" t="str">
        <x:v>Minimum identified named-estate inventory from advertised property evidence; not a comprehensive stock census. Standalone railway arches and roads are excluded; no vacancy ratio inferred.</x:v>
      </x:c>
      <x:c r="M1737" s="15" t="str">
        <x:v>https://www.zoopla.co.uk/to-rent/commercial/details/72761669/</x:v>
      </x:c>
      <x:c r="N1737" s="15" t="str"/>
    </x:row>
    <x:row r="1738" ht="42" customHeight="1">
      <x:c r="A1738" s="15" t="str">
        <x:v>London</x:v>
      </x:c>
      <x:c r="B1738" s="15" t="str">
        <x:v>Maple Industrial Estate</x:v>
      </x:c>
      <x:c r="C1738" s="15" t="str">
        <x:v>Feltham</x:v>
      </x:c>
      <x:c r="D1738" s="14"/>
      <x:c r="E1738" s="30" t="str">
        <x:v>Town</x:v>
      </x:c>
      <x:c r="F1738" s="30" t="str">
        <x:v>Estate / grouped industrial area</x:v>
      </x:c>
      <x:c r="G1738" s="14" t="n">
        <x:f>COUNTIFS('Unit details'!$B$3093:$B$3093,$A1738,'Unit details'!$V$3093:$V$3093,$A1738&amp;" — "&amp;$B1738,'Unit details'!$H$3093:$H$3093,"Current",'Unit details'!$E$3093:$E$3093,"Town")</x:f>
        <x:v>1</x:v>
      </x:c>
      <x:c r="H1738" s="14" t="n">
        <x:f>COUNTIFS('Unit details'!$B$3093:$B$3093,$A1738,'Unit details'!$V$3093:$V$3093,$A1738&amp;" — "&amp;$B1738,'Unit details'!$H$3093:$H$3093,"Current",'Unit details'!$E$3093:$E$3093,"Nearby")</x:f>
        <x:v>0</x:v>
      </x:c>
      <x:c r="I1738" s="14" t="n">
        <x:f>COUNTIFS('Unit details'!$B$3093:$B$3093,$A1738,'Unit details'!$V$3093:$V$3093,$A1738&amp;" — "&amp;$B1738,'Unit details'!$H$3093:$H$3093,"Current")</x:f>
        <x:v>1</x:v>
      </x:c>
      <x:c r="J1738" s="14" t="n">
        <x:f>SUMIFS('Unit details'!$Y$3093:$Y$3093,'Unit details'!$B$3093:$B$3093,$A1738,'Unit details'!$V$3093:$V$3093,$A1738&amp;" — "&amp;$B1738,'Unit details'!$H$3093:$H$3093,"Future")</x:f>
        <x:v>0</x:v>
      </x:c>
      <x:c r="K1738" s="14" t="n">
        <x:f>COUNTIFS('Unit details'!$B$3093:$B$3093,$A1738,'Unit details'!$V$3093:$V$3093,$A1738&amp;" — "&amp;$B1738,'Unit details'!$H$3093:$H$3093,"Uncertain")</x:f>
        <x:v>0</x:v>
      </x:c>
      <x:c r="L1738" s="15" t="str">
        <x:v>Minimum identified named-estate inventory from advertised property evidence; not a comprehensive stock census. Standalone railway arches and roads are excluded; no vacancy ratio inferred.</x:v>
      </x:c>
      <x:c r="M1738" s="15" t="str">
        <x:v>https://www.zoopla.co.uk/to-rent/commercial/details/65837761/</x:v>
      </x:c>
      <x:c r="N1738" s="15" t="str"/>
    </x:row>
    <x:row r="1739" ht="42" customHeight="1">
      <x:c r="A1739" s="15" t="str">
        <x:v>London</x:v>
      </x:c>
      <x:c r="B1739" s="15" t="str">
        <x:v>Marchant Trading Estate</x:v>
      </x:c>
      <x:c r="C1739" s="15" t="str">
        <x:v>South Bermondsey</x:v>
      </x:c>
      <x:c r="D1739" s="14"/>
      <x:c r="E1739" s="30" t="str">
        <x:v>Town</x:v>
      </x:c>
      <x:c r="F1739" s="30" t="str">
        <x:v>Estate / grouped industrial area</x:v>
      </x:c>
      <x:c r="G1739" s="14" t="n">
        <x:f>COUNTIFS('Unit details'!$B$3094:$B$3095,$A1739,'Unit details'!$V$3094:$V$3095,$A1739&amp;" — "&amp;$B1739,'Unit details'!$H$3094:$H$3095,"Current",'Unit details'!$E$3094:$E$3095,"Town")</x:f>
        <x:v>0</x:v>
      </x:c>
      <x:c r="H1739" s="14" t="n">
        <x:f>COUNTIFS('Unit details'!$B$3094:$B$3095,$A1739,'Unit details'!$V$3094:$V$3095,$A1739&amp;" — "&amp;$B1739,'Unit details'!$H$3094:$H$3095,"Current",'Unit details'!$E$3094:$E$3095,"Nearby")</x:f>
        <x:v>0</x:v>
      </x:c>
      <x:c r="I1739" s="14" t="n">
        <x:f>COUNTIFS('Unit details'!$B$3094:$B$3095,$A1739,'Unit details'!$V$3094:$V$3095,$A1739&amp;" — "&amp;$B1739,'Unit details'!$H$3094:$H$3095,"Current")</x:f>
        <x:v>0</x:v>
      </x:c>
      <x:c r="J1739" s="14" t="n">
        <x:f>SUMIFS('Unit details'!$Y$3094:$Y$3095,'Unit details'!$B$3094:$B$3095,$A1739,'Unit details'!$V$3094:$V$3095,$A1739&amp;" — "&amp;$B1739,'Unit details'!$H$3094:$H$3095,"Future")</x:f>
        <x:v>0</x:v>
      </x:c>
      <x:c r="K1739" s="14" t="n">
        <x:f>COUNTIFS('Unit details'!$B$3094:$B$3095,$A1739,'Unit details'!$V$3094:$V$3095,$A1739&amp;" — "&amp;$B1739,'Unit details'!$H$3094:$H$3095,"Uncertain")</x:f>
        <x:v>2</x:v>
      </x:c>
      <x:c r="L1739" s="15" t="str">
        <x:v>Minimum identified named-estate inventory from advertised property evidence; not a comprehensive stock census. Standalone railway arches and roads are excluded; no vacancy ratio inferred.</x:v>
      </x:c>
      <x:c r="M1739" s="15" t="str">
        <x:v>https://www.rightmove.co.uk/properties/745683687072608#/?channel=COM_LET</x:v>
      </x:c>
      <x:c r="N1739" s="15" t="str"/>
    </x:row>
    <x:row r="1740" ht="42" customHeight="1">
      <x:c r="A1740" s="15" t="str">
        <x:v>London</x:v>
      </x:c>
      <x:c r="B1740" s="15" t="str">
        <x:v>Mariner Business Centre</x:v>
      </x:c>
      <x:c r="C1740" s="15" t="str">
        <x:v>Croydon</x:v>
      </x:c>
      <x:c r="D1740" s="14"/>
      <x:c r="E1740" s="30" t="str">
        <x:v>Town</x:v>
      </x:c>
      <x:c r="F1740" s="30" t="str">
        <x:v>Estate / grouped industrial area</x:v>
      </x:c>
      <x:c r="G1740" s="14" t="n">
        <x:f>COUNTIFS('Unit details'!$B$3096:$B$3096,$A1740,'Unit details'!$V$3096:$V$3096,$A1740&amp;" — "&amp;$B1740,'Unit details'!$H$3096:$H$3096,"Current",'Unit details'!$E$3096:$E$3096,"Town")</x:f>
        <x:v>1</x:v>
      </x:c>
      <x:c r="H1740" s="14" t="n">
        <x:f>COUNTIFS('Unit details'!$B$3096:$B$3096,$A1740,'Unit details'!$V$3096:$V$3096,$A1740&amp;" — "&amp;$B1740,'Unit details'!$H$3096:$H$3096,"Current",'Unit details'!$E$3096:$E$3096,"Nearby")</x:f>
        <x:v>0</x:v>
      </x:c>
      <x:c r="I1740" s="14" t="n">
        <x:f>COUNTIFS('Unit details'!$B$3096:$B$3096,$A1740,'Unit details'!$V$3096:$V$3096,$A1740&amp;" — "&amp;$B1740,'Unit details'!$H$3096:$H$3096,"Current")</x:f>
        <x:v>1</x:v>
      </x:c>
      <x:c r="J1740" s="14" t="n">
        <x:f>SUMIFS('Unit details'!$Y$3096:$Y$3096,'Unit details'!$B$3096:$B$3096,$A1740,'Unit details'!$V$3096:$V$3096,$A1740&amp;" — "&amp;$B1740,'Unit details'!$H$3096:$H$3096,"Future")</x:f>
        <x:v>0</x:v>
      </x:c>
      <x:c r="K1740" s="14" t="n">
        <x:f>COUNTIFS('Unit details'!$B$3096:$B$3096,$A1740,'Unit details'!$V$3096:$V$3096,$A1740&amp;" — "&amp;$B1740,'Unit details'!$H$3096:$H$3096,"Uncertain")</x:f>
        <x:v>0</x:v>
      </x:c>
      <x:c r="L1740" s="15" t="str">
        <x:v>Minimum identified named-estate inventory from advertised property evidence; not a comprehensive stock census. Standalone railway arches and roads are excluded; no vacancy ratio inferred.</x:v>
      </x:c>
      <x:c r="M1740" s="15" t="str">
        <x:v>https://www.rightmove.co.uk/properties/760904073886657#/?channel=COM_LET</x:v>
      </x:c>
      <x:c r="N1740" s="15" t="str"/>
    </x:row>
    <x:row r="1741" ht="42" customHeight="1">
      <x:c r="A1741" s="15" t="str">
        <x:v>London</x:v>
      </x:c>
      <x:c r="B1741" s="15" t="str">
        <x:v>Martinbridge Trading Estate</x:v>
      </x:c>
      <x:c r="C1741" s="15" t="str">
        <x:v>Enfield</x:v>
      </x:c>
      <x:c r="D1741" s="14"/>
      <x:c r="E1741" s="30" t="str">
        <x:v>Town</x:v>
      </x:c>
      <x:c r="F1741" s="30" t="str">
        <x:v>Estate / grouped industrial area</x:v>
      </x:c>
      <x:c r="G1741" s="14" t="n">
        <x:f>COUNTIFS('Unit details'!$B$3097:$B$3097,$A1741,'Unit details'!$V$3097:$V$3097,$A1741&amp;" — "&amp;$B1741,'Unit details'!$H$3097:$H$3097,"Current",'Unit details'!$E$3097:$E$3097,"Town")</x:f>
        <x:v>1</x:v>
      </x:c>
      <x:c r="H1741" s="14" t="n">
        <x:f>COUNTIFS('Unit details'!$B$3097:$B$3097,$A1741,'Unit details'!$V$3097:$V$3097,$A1741&amp;" — "&amp;$B1741,'Unit details'!$H$3097:$H$3097,"Current",'Unit details'!$E$3097:$E$3097,"Nearby")</x:f>
        <x:v>0</x:v>
      </x:c>
      <x:c r="I1741" s="14" t="n">
        <x:f>COUNTIFS('Unit details'!$B$3097:$B$3097,$A1741,'Unit details'!$V$3097:$V$3097,$A1741&amp;" — "&amp;$B1741,'Unit details'!$H$3097:$H$3097,"Current")</x:f>
        <x:v>1</x:v>
      </x:c>
      <x:c r="J1741" s="14" t="n">
        <x:f>SUMIFS('Unit details'!$Y$3097:$Y$3097,'Unit details'!$B$3097:$B$3097,$A1741,'Unit details'!$V$3097:$V$3097,$A1741&amp;" — "&amp;$B1741,'Unit details'!$H$3097:$H$3097,"Future")</x:f>
        <x:v>0</x:v>
      </x:c>
      <x:c r="K1741" s="14" t="n">
        <x:f>COUNTIFS('Unit details'!$B$3097:$B$3097,$A1741,'Unit details'!$V$3097:$V$3097,$A1741&amp;" — "&amp;$B1741,'Unit details'!$H$3097:$H$3097,"Uncertain")</x:f>
        <x:v>0</x:v>
      </x:c>
      <x:c r="L1741" s="15" t="str">
        <x:v>Minimum identified named-estate inventory from advertised property evidence; not a comprehensive stock census. Standalone railway arches and roads are excluded; no vacancy ratio inferred.</x:v>
      </x:c>
      <x:c r="M1741" s="15" t="str">
        <x:v>https://www.zoopla.co.uk/to-rent/commercial/details/74584049/</x:v>
      </x:c>
      <x:c r="N1741" s="15" t="str"/>
    </x:row>
    <x:row r="1742" ht="42" customHeight="1">
      <x:c r="A1742" s="15" t="str">
        <x:v>London</x:v>
      </x:c>
      <x:c r="B1742" s="15" t="str">
        <x:v>Maybank Business Park</x:v>
      </x:c>
      <x:c r="C1742" s="15" t="str">
        <x:v>London (E18)</x:v>
      </x:c>
      <x:c r="D1742" s="14"/>
      <x:c r="E1742" s="30" t="str">
        <x:v>Town</x:v>
      </x:c>
      <x:c r="F1742" s="30" t="str">
        <x:v>Estate / grouped industrial area</x:v>
      </x:c>
      <x:c r="G1742" s="14" t="n">
        <x:f>COUNTIFS('Unit details'!$B$3098:$B$3098,$A1742,'Unit details'!$V$3098:$V$3098,$A1742&amp;" — "&amp;$B1742,'Unit details'!$H$3098:$H$3098,"Current",'Unit details'!$E$3098:$E$3098,"Town")</x:f>
        <x:v>1</x:v>
      </x:c>
      <x:c r="H1742" s="14" t="n">
        <x:f>COUNTIFS('Unit details'!$B$3098:$B$3098,$A1742,'Unit details'!$V$3098:$V$3098,$A1742&amp;" — "&amp;$B1742,'Unit details'!$H$3098:$H$3098,"Current",'Unit details'!$E$3098:$E$3098,"Nearby")</x:f>
        <x:v>0</x:v>
      </x:c>
      <x:c r="I1742" s="14" t="n">
        <x:f>COUNTIFS('Unit details'!$B$3098:$B$3098,$A1742,'Unit details'!$V$3098:$V$3098,$A1742&amp;" — "&amp;$B1742,'Unit details'!$H$3098:$H$3098,"Current")</x:f>
        <x:v>1</x:v>
      </x:c>
      <x:c r="J1742" s="14" t="n">
        <x:f>SUMIFS('Unit details'!$Y$3098:$Y$3098,'Unit details'!$B$3098:$B$3098,$A1742,'Unit details'!$V$3098:$V$3098,$A1742&amp;" — "&amp;$B1742,'Unit details'!$H$3098:$H$3098,"Future")</x:f>
        <x:v>0</x:v>
      </x:c>
      <x:c r="K1742" s="14" t="n">
        <x:f>COUNTIFS('Unit details'!$B$3098:$B$3098,$A1742,'Unit details'!$V$3098:$V$3098,$A1742&amp;" — "&amp;$B1742,'Unit details'!$H$3098:$H$3098,"Uncertain")</x:f>
        <x:v>0</x:v>
      </x:c>
      <x:c r="L1742" s="15" t="str">
        <x:v>Minimum identified named-estate inventory from advertised property evidence; not a comprehensive stock census. Standalone railway arches and roads are excluded; no vacancy ratio inferred.</x:v>
      </x:c>
      <x:c r="M1742" s="15" t="str">
        <x:v>https://www.zoopla.co.uk/to-rent/commercial/details/72626100/</x:v>
      </x:c>
      <x:c r="N1742" s="15" t="str">
        <x:v>https://www.rightmove.co.uk/properties/759317031110272#/?channel=COM_LET</x:v>
      </x:c>
    </x:row>
    <x:row r="1743" ht="42" customHeight="1">
      <x:c r="A1743" s="15" t="str">
        <x:v>London</x:v>
      </x:c>
      <x:c r="B1743" s="15" t="str">
        <x:v>Mellish Industrial Estate</x:v>
      </x:c>
      <x:c r="C1743" s="15" t="str">
        <x:v>Woolwich</x:v>
      </x:c>
      <x:c r="D1743" s="14"/>
      <x:c r="E1743" s="30" t="str">
        <x:v>Town</x:v>
      </x:c>
      <x:c r="F1743" s="30" t="str">
        <x:v>Estate / grouped industrial area</x:v>
      </x:c>
      <x:c r="G1743" s="14" t="n">
        <x:f>COUNTIFS('Unit details'!$B$3099:$B$3099,$A1743,'Unit details'!$V$3099:$V$3099,$A1743&amp;" — "&amp;$B1743,'Unit details'!$H$3099:$H$3099,"Current",'Unit details'!$E$3099:$E$3099,"Town")</x:f>
        <x:v>1</x:v>
      </x:c>
      <x:c r="H1743" s="14" t="n">
        <x:f>COUNTIFS('Unit details'!$B$3099:$B$3099,$A1743,'Unit details'!$V$3099:$V$3099,$A1743&amp;" — "&amp;$B1743,'Unit details'!$H$3099:$H$3099,"Current",'Unit details'!$E$3099:$E$3099,"Nearby")</x:f>
        <x:v>0</x:v>
      </x:c>
      <x:c r="I1743" s="14" t="n">
        <x:f>COUNTIFS('Unit details'!$B$3099:$B$3099,$A1743,'Unit details'!$V$3099:$V$3099,$A1743&amp;" — "&amp;$B1743,'Unit details'!$H$3099:$H$3099,"Current")</x:f>
        <x:v>1</x:v>
      </x:c>
      <x:c r="J1743" s="14" t="n">
        <x:f>SUMIFS('Unit details'!$Y$3099:$Y$3099,'Unit details'!$B$3099:$B$3099,$A1743,'Unit details'!$V$3099:$V$3099,$A1743&amp;" — "&amp;$B1743,'Unit details'!$H$3099:$H$3099,"Future")</x:f>
        <x:v>0</x:v>
      </x:c>
      <x:c r="K1743" s="14" t="n">
        <x:f>COUNTIFS('Unit details'!$B$3099:$B$3099,$A1743,'Unit details'!$V$3099:$V$3099,$A1743&amp;" — "&amp;$B1743,'Unit details'!$H$3099:$H$3099,"Uncertain")</x:f>
        <x:v>0</x:v>
      </x:c>
      <x:c r="L1743" s="15" t="str">
        <x:v>Minimum identified named-estate inventory from advertised property evidence; not a comprehensive stock census. Standalone railway arches and roads are excluded; no vacancy ratio inferred.</x:v>
      </x:c>
      <x:c r="M1743" s="15" t="str">
        <x:v>https://www.zoopla.co.uk/to-rent/commercial/details/73366010/</x:v>
      </x:c>
      <x:c r="N1743" s="15" t="str">
        <x:v>https://www.rightmove.co.uk/properties/773391741790000#/?channel=COM_LET</x:v>
      </x:c>
    </x:row>
    <x:row r="1744" ht="42" customHeight="1">
      <x:c r="A1744" s="15" t="str">
        <x:v>London</x:v>
      </x:c>
      <x:c r="B1744" s="15" t="str">
        <x:v>Menin Works Industrial Estate</x:v>
      </x:c>
      <x:c r="C1744" s="15" t="str">
        <x:v>Mitcham</x:v>
      </x:c>
      <x:c r="D1744" s="14"/>
      <x:c r="E1744" s="30" t="str">
        <x:v>Town</x:v>
      </x:c>
      <x:c r="F1744" s="30" t="str">
        <x:v>Estate / grouped industrial area</x:v>
      </x:c>
      <x:c r="G1744" s="14" t="n">
        <x:f>COUNTIFS('Unit details'!$B$3100:$B$3101,$A1744,'Unit details'!$V$3100:$V$3101,$A1744&amp;" — "&amp;$B1744,'Unit details'!$H$3100:$H$3101,"Current",'Unit details'!$E$3100:$E$3101,"Town")</x:f>
        <x:v>2</x:v>
      </x:c>
      <x:c r="H1744" s="14" t="n">
        <x:f>COUNTIFS('Unit details'!$B$3100:$B$3101,$A1744,'Unit details'!$V$3100:$V$3101,$A1744&amp;" — "&amp;$B1744,'Unit details'!$H$3100:$H$3101,"Current",'Unit details'!$E$3100:$E$3101,"Nearby")</x:f>
        <x:v>0</x:v>
      </x:c>
      <x:c r="I1744" s="14" t="n">
        <x:f>COUNTIFS('Unit details'!$B$3100:$B$3101,$A1744,'Unit details'!$V$3100:$V$3101,$A1744&amp;" — "&amp;$B1744,'Unit details'!$H$3100:$H$3101,"Current")</x:f>
        <x:v>2</x:v>
      </x:c>
      <x:c r="J1744" s="14" t="n">
        <x:f>SUMIFS('Unit details'!$Y$3100:$Y$3101,'Unit details'!$B$3100:$B$3101,$A1744,'Unit details'!$V$3100:$V$3101,$A1744&amp;" — "&amp;$B1744,'Unit details'!$H$3100:$H$3101,"Future")</x:f>
        <x:v>0</x:v>
      </x:c>
      <x:c r="K1744" s="14" t="n">
        <x:f>COUNTIFS('Unit details'!$B$3100:$B$3101,$A1744,'Unit details'!$V$3100:$V$3101,$A1744&amp;" — "&amp;$B1744,'Unit details'!$H$3100:$H$3101,"Uncertain")</x:f>
        <x:v>0</x:v>
      </x:c>
      <x:c r="L1744" s="15" t="str">
        <x:v>Minimum identified named-estate inventory from advertised property evidence; not a comprehensive stock census. Standalone railway arches and roads are excluded; no vacancy ratio inferred.</x:v>
      </x:c>
      <x:c r="M1744" s="15" t="str">
        <x:v>https://www.zoopla.co.uk/to-rent/commercial/details/69741710/</x:v>
      </x:c>
      <x:c r="N1744" s="15" t="str">
        <x:v>https://www.zoopla.co.uk/to-rent/commercial/details/68821306/</x:v>
      </x:c>
    </x:row>
    <x:row r="1745" ht="42" customHeight="1">
      <x:c r="A1745" s="15" t="str">
        <x:v>London</x:v>
      </x:c>
      <x:c r="B1745" s="15" t="str">
        <x:v>Meridian Trading Estate</x:v>
      </x:c>
      <x:c r="C1745" s="15" t="str">
        <x:v>Charlton</x:v>
      </x:c>
      <x:c r="D1745" s="14"/>
      <x:c r="E1745" s="30" t="str">
        <x:v>Town</x:v>
      </x:c>
      <x:c r="F1745" s="30" t="str">
        <x:v>Estate / grouped industrial area</x:v>
      </x:c>
      <x:c r="G1745" s="14" t="n">
        <x:f>COUNTIFS('Unit details'!$B$3102:$B$3104,$A1745,'Unit details'!$V$3102:$V$3104,$A1745&amp;" — "&amp;$B1745,'Unit details'!$H$3102:$H$3104,"Current",'Unit details'!$E$3102:$E$3104,"Town")</x:f>
        <x:v>3</x:v>
      </x:c>
      <x:c r="H1745" s="14" t="n">
        <x:f>COUNTIFS('Unit details'!$B$3102:$B$3104,$A1745,'Unit details'!$V$3102:$V$3104,$A1745&amp;" — "&amp;$B1745,'Unit details'!$H$3102:$H$3104,"Current",'Unit details'!$E$3102:$E$3104,"Nearby")</x:f>
        <x:v>0</x:v>
      </x:c>
      <x:c r="I1745" s="14" t="n">
        <x:f>COUNTIFS('Unit details'!$B$3102:$B$3104,$A1745,'Unit details'!$V$3102:$V$3104,$A1745&amp;" — "&amp;$B1745,'Unit details'!$H$3102:$H$3104,"Current")</x:f>
        <x:v>3</x:v>
      </x:c>
      <x:c r="J1745" s="14" t="n">
        <x:f>SUMIFS('Unit details'!$Y$3102:$Y$3104,'Unit details'!$B$3102:$B$3104,$A1745,'Unit details'!$V$3102:$V$3104,$A1745&amp;" — "&amp;$B1745,'Unit details'!$H$3102:$H$3104,"Future")</x:f>
        <x:v>0</x:v>
      </x:c>
      <x:c r="K1745" s="14" t="n">
        <x:f>COUNTIFS('Unit details'!$B$3102:$B$3104,$A1745,'Unit details'!$V$3102:$V$3104,$A1745&amp;" — "&amp;$B1745,'Unit details'!$H$3102:$H$3104,"Uncertain")</x:f>
        <x:v>0</x:v>
      </x:c>
      <x:c r="L1745" s="15" t="str">
        <x:v>Minimum identified named-estate inventory from advertised property evidence; not a comprehensive stock census. Standalone railway arches and roads are excluded; no vacancy ratio inferred.</x:v>
      </x:c>
      <x:c r="M1745" s="15" t="str">
        <x:v>https://www.zoopla.co.uk/to-rent/commercial/details/73213627/</x:v>
      </x:c>
      <x:c r="N1745" s="15" t="str">
        <x:v>https://www.zoopla.co.uk/to-rent/commercial/details/72660806/</x:v>
      </x:c>
    </x:row>
    <x:row r="1746" ht="62" customHeight="1">
      <x:c r="A1746" s="15" t="str">
        <x:v>London</x:v>
      </x:c>
      <x:c r="B1746" s="15" t="str">
        <x:v>Merton Industrial Park</x:v>
      </x:c>
      <x:c r="C1746" s="15" t="str">
        <x:v>London (SW19)</x:v>
      </x:c>
      <x:c r="D1746" s="14"/>
      <x:c r="E1746" s="30" t="str">
        <x:v>Town</x:v>
      </x:c>
      <x:c r="F1746" s="30" t="str">
        <x:v>Estate / grouped industrial area</x:v>
      </x:c>
      <x:c r="G1746" s="14" t="n">
        <x:f>COUNTIFS('Unit details'!$B$3105:$B$3106,$A1746,'Unit details'!$V$3105:$V$3106,$A1746&amp;" — "&amp;$B1746,'Unit details'!$H$3105:$H$3106,"Current",'Unit details'!$E$3105:$E$3106,"Town")</x:f>
        <x:v>1</x:v>
      </x:c>
      <x:c r="H1746" s="14" t="n">
        <x:f>COUNTIFS('Unit details'!$B$3105:$B$3106,$A1746,'Unit details'!$V$3105:$V$3106,$A1746&amp;" — "&amp;$B1746,'Unit details'!$H$3105:$H$3106,"Current",'Unit details'!$E$3105:$E$3106,"Nearby")</x:f>
        <x:v>0</x:v>
      </x:c>
      <x:c r="I1746" s="14" t="n">
        <x:f>COUNTIFS('Unit details'!$B$3105:$B$3106,$A1746,'Unit details'!$V$3105:$V$3106,$A1746&amp;" — "&amp;$B1746,'Unit details'!$H$3105:$H$3106,"Current")</x:f>
        <x:v>1</x:v>
      </x:c>
      <x:c r="J1746" s="14" t="n">
        <x:f>SUMIFS('Unit details'!$Y$3105:$Y$3106,'Unit details'!$B$3105:$B$3106,$A1746,'Unit details'!$V$3105:$V$3106,$A1746&amp;" — "&amp;$B1746,'Unit details'!$H$3105:$H$3106,"Future")</x:f>
        <x:v>0</x:v>
      </x:c>
      <x:c r="K1746" s="14" t="n">
        <x:f>COUNTIFS('Unit details'!$B$3105:$B$3106,$A1746,'Unit details'!$V$3105:$V$3106,$A1746&amp;" — "&amp;$B1746,'Unit details'!$H$3105:$H$3106,"Uncertain")</x:f>
        <x:v>1</x:v>
      </x:c>
      <x:c r="L1746" s="15" t="str">
        <x:v>Minimum identified named-estate inventory from advertised property evidence; not a comprehensive stock census. Standalone railway arches and roads are excluded; no vacancy ratio inferred.</x:v>
      </x:c>
      <x:c r="M1746" s="15" t="str">
        <x:v>https://www.zoopla.co.uk/to-rent/commercial/details/74229515/</x:v>
      </x:c>
      <x:c r="N1746" s="15" t="str">
        <x:v>https://www.rightmove.co.uk/properties/781015866631632#/?channel=COM_LET
https://www.rightmove.co.uk/properties/774371652820992#/?channel=COM_LET</x:v>
      </x:c>
    </x:row>
    <x:row r="1747" ht="42" customHeight="1">
      <x:c r="A1747" s="15" t="str">
        <x:v>London</x:v>
      </x:c>
      <x:c r="B1747" s="15" t="str">
        <x:v>Metro Business Centre</x:v>
      </x:c>
      <x:c r="C1747" s="15" t="str">
        <x:v>London (SE26)</x:v>
      </x:c>
      <x:c r="D1747" s="14"/>
      <x:c r="E1747" s="30" t="str">
        <x:v>Town</x:v>
      </x:c>
      <x:c r="F1747" s="30" t="str">
        <x:v>Estate / grouped industrial area</x:v>
      </x:c>
      <x:c r="G1747" s="14" t="n">
        <x:f>COUNTIFS('Unit details'!$B$3107:$B$3107,$A1747,'Unit details'!$V$3107:$V$3107,$A1747&amp;" — "&amp;$B1747,'Unit details'!$H$3107:$H$3107,"Current",'Unit details'!$E$3107:$E$3107,"Town")</x:f>
        <x:v>1</x:v>
      </x:c>
      <x:c r="H1747" s="14" t="n">
        <x:f>COUNTIFS('Unit details'!$B$3107:$B$3107,$A1747,'Unit details'!$V$3107:$V$3107,$A1747&amp;" — "&amp;$B1747,'Unit details'!$H$3107:$H$3107,"Current",'Unit details'!$E$3107:$E$3107,"Nearby")</x:f>
        <x:v>0</x:v>
      </x:c>
      <x:c r="I1747" s="14" t="n">
        <x:f>COUNTIFS('Unit details'!$B$3107:$B$3107,$A1747,'Unit details'!$V$3107:$V$3107,$A1747&amp;" — "&amp;$B1747,'Unit details'!$H$3107:$H$3107,"Current")</x:f>
        <x:v>1</x:v>
      </x:c>
      <x:c r="J1747" s="14" t="n">
        <x:f>SUMIFS('Unit details'!$Y$3107:$Y$3107,'Unit details'!$B$3107:$B$3107,$A1747,'Unit details'!$V$3107:$V$3107,$A1747&amp;" — "&amp;$B1747,'Unit details'!$H$3107:$H$3107,"Future")</x:f>
        <x:v>0</x:v>
      </x:c>
      <x:c r="K1747" s="14" t="n">
        <x:f>COUNTIFS('Unit details'!$B$3107:$B$3107,$A1747,'Unit details'!$V$3107:$V$3107,$A1747&amp;" — "&amp;$B1747,'Unit details'!$H$3107:$H$3107,"Uncertain")</x:f>
        <x:v>0</x:v>
      </x:c>
      <x:c r="L1747" s="15" t="str">
        <x:v>Minimum identified named-estate inventory from advertised property evidence; not a comprehensive stock census. Standalone railway arches and roads are excluded; no vacancy ratio inferred.</x:v>
      </x:c>
      <x:c r="M1747" s="15" t="str">
        <x:v>https://www.zoopla.co.uk/to-rent/commercial/details/73240587/</x:v>
      </x:c>
      <x:c r="N1747" s="15" t="str">
        <x:v>https://www.rightmove.co.uk/properties/773387086033248#/?channel=COM_LET</x:v>
      </x:c>
    </x:row>
    <x:row r="1748" ht="42" customHeight="1">
      <x:c r="A1748" s="15" t="str">
        <x:v>London</x:v>
      </x:c>
      <x:c r="B1748" s="15" t="str">
        <x:v>Mill Farm Business Park</x:v>
      </x:c>
      <x:c r="C1748" s="15" t="str">
        <x:v>Hounslow</x:v>
      </x:c>
      <x:c r="D1748" s="14"/>
      <x:c r="E1748" s="30" t="str">
        <x:v>Town</x:v>
      </x:c>
      <x:c r="F1748" s="30" t="str">
        <x:v>Estate / grouped industrial area</x:v>
      </x:c>
      <x:c r="G1748" s="14" t="n">
        <x:f>COUNTIFS('Unit details'!$B$3108:$B$3109,$A1748,'Unit details'!$V$3108:$V$3109,$A1748&amp;" — "&amp;$B1748,'Unit details'!$H$3108:$H$3109,"Current",'Unit details'!$E$3108:$E$3109,"Town")</x:f>
        <x:v>0</x:v>
      </x:c>
      <x:c r="H1748" s="14" t="n">
        <x:f>COUNTIFS('Unit details'!$B$3108:$B$3109,$A1748,'Unit details'!$V$3108:$V$3109,$A1748&amp;" — "&amp;$B1748,'Unit details'!$H$3108:$H$3109,"Current",'Unit details'!$E$3108:$E$3109,"Nearby")</x:f>
        <x:v>0</x:v>
      </x:c>
      <x:c r="I1748" s="14" t="n">
        <x:f>COUNTIFS('Unit details'!$B$3108:$B$3109,$A1748,'Unit details'!$V$3108:$V$3109,$A1748&amp;" — "&amp;$B1748,'Unit details'!$H$3108:$H$3109,"Current")</x:f>
        <x:v>0</x:v>
      </x:c>
      <x:c r="J1748" s="14" t="n">
        <x:f>SUMIFS('Unit details'!$Y$3108:$Y$3109,'Unit details'!$B$3108:$B$3109,$A1748,'Unit details'!$V$3108:$V$3109,$A1748&amp;" — "&amp;$B1748,'Unit details'!$H$3108:$H$3109,"Future")</x:f>
        <x:v>0</x:v>
      </x:c>
      <x:c r="K1748" s="14" t="n">
        <x:f>COUNTIFS('Unit details'!$B$3108:$B$3109,$A1748,'Unit details'!$V$3108:$V$3109,$A1748&amp;" — "&amp;$B1748,'Unit details'!$H$3108:$H$3109,"Uncertain")</x:f>
        <x:v>2</x:v>
      </x:c>
      <x:c r="L1748" s="15" t="str">
        <x:v>Minimum identified named-estate inventory from advertised property evidence; not a comprehensive stock census. Standalone railway arches and roads are excluded; no vacancy ratio inferred.</x:v>
      </x:c>
      <x:c r="M1748" s="15" t="str">
        <x:v>https://www.zoopla.co.uk/to-rent/commercial/details/72214737/</x:v>
      </x:c>
      <x:c r="N1748" s="15" t="str">
        <x:v>https://www.zoopla.co.uk/to-rent/commercial/details/72212602/</x:v>
      </x:c>
    </x:row>
    <x:row r="1749" ht="42" customHeight="1">
      <x:c r="A1749" s="15" t="str">
        <x:v>London</x:v>
      </x:c>
      <x:c r="B1749" s="15" t="str">
        <x:v>Mint Business Park</x:v>
      </x:c>
      <x:c r="C1749" s="15" t="str">
        <x:v>London (E16)</x:v>
      </x:c>
      <x:c r="D1749" s="14"/>
      <x:c r="E1749" s="30" t="str">
        <x:v>Town</x:v>
      </x:c>
      <x:c r="F1749" s="30" t="str">
        <x:v>Estate / grouped industrial area</x:v>
      </x:c>
      <x:c r="G1749" s="14" t="n">
        <x:f>COUNTIFS('Unit details'!$B$3110:$B$3110,$A1749,'Unit details'!$V$3110:$V$3110,$A1749&amp;" — "&amp;$B1749,'Unit details'!$H$3110:$H$3110,"Current",'Unit details'!$E$3110:$E$3110,"Town")</x:f>
        <x:v>1</x:v>
      </x:c>
      <x:c r="H1749" s="14" t="n">
        <x:f>COUNTIFS('Unit details'!$B$3110:$B$3110,$A1749,'Unit details'!$V$3110:$V$3110,$A1749&amp;" — "&amp;$B1749,'Unit details'!$H$3110:$H$3110,"Current",'Unit details'!$E$3110:$E$3110,"Nearby")</x:f>
        <x:v>0</x:v>
      </x:c>
      <x:c r="I1749" s="14" t="n">
        <x:f>COUNTIFS('Unit details'!$B$3110:$B$3110,$A1749,'Unit details'!$V$3110:$V$3110,$A1749&amp;" — "&amp;$B1749,'Unit details'!$H$3110:$H$3110,"Current")</x:f>
        <x:v>1</x:v>
      </x:c>
      <x:c r="J1749" s="14" t="n">
        <x:f>SUMIFS('Unit details'!$Y$3110:$Y$3110,'Unit details'!$B$3110:$B$3110,$A1749,'Unit details'!$V$3110:$V$3110,$A1749&amp;" — "&amp;$B1749,'Unit details'!$H$3110:$H$3110,"Future")</x:f>
        <x:v>0</x:v>
      </x:c>
      <x:c r="K1749" s="14" t="n">
        <x:f>COUNTIFS('Unit details'!$B$3110:$B$3110,$A1749,'Unit details'!$V$3110:$V$3110,$A1749&amp;" — "&amp;$B1749,'Unit details'!$H$3110:$H$3110,"Uncertain")</x:f>
        <x:v>0</x:v>
      </x:c>
      <x:c r="L1749" s="15" t="str">
        <x:v>Minimum identified named-estate inventory from advertised property evidence; not a comprehensive stock census. Standalone railway arches and roads are excluded; no vacancy ratio inferred.</x:v>
      </x:c>
      <x:c r="M1749" s="15" t="str">
        <x:v>https://www.rightmove.co.uk/properties/762561763687392#/?channel=COM_LET</x:v>
      </x:c>
      <x:c r="N1749" s="15" t="str">
        <x:v>https://www.rightmove.co.uk/properties/775808902328049#/?channel=COM_LET</x:v>
      </x:c>
    </x:row>
    <x:row r="1750" ht="42" customHeight="1">
      <x:c r="A1750" s="15" t="str">
        <x:v>London</x:v>
      </x:c>
      <x:c r="B1750" s="15" t="str">
        <x:v>Mitcham Industrial Estate</x:v>
      </x:c>
      <x:c r="C1750" s="15" t="str">
        <x:v>Mitcham</x:v>
      </x:c>
      <x:c r="D1750" s="14"/>
      <x:c r="E1750" s="30" t="str">
        <x:v>Town</x:v>
      </x:c>
      <x:c r="F1750" s="30" t="str">
        <x:v>Estate / grouped industrial area</x:v>
      </x:c>
      <x:c r="G1750" s="14" t="n">
        <x:f>COUNTIFS('Unit details'!$B$3111:$B$3111,$A1750,'Unit details'!$V$3111:$V$3111,$A1750&amp;" — "&amp;$B1750,'Unit details'!$H$3111:$H$3111,"Current",'Unit details'!$E$3111:$E$3111,"Town")</x:f>
        <x:v>1</x:v>
      </x:c>
      <x:c r="H1750" s="14" t="n">
        <x:f>COUNTIFS('Unit details'!$B$3111:$B$3111,$A1750,'Unit details'!$V$3111:$V$3111,$A1750&amp;" — "&amp;$B1750,'Unit details'!$H$3111:$H$3111,"Current",'Unit details'!$E$3111:$E$3111,"Nearby")</x:f>
        <x:v>0</x:v>
      </x:c>
      <x:c r="I1750" s="14" t="n">
        <x:f>COUNTIFS('Unit details'!$B$3111:$B$3111,$A1750,'Unit details'!$V$3111:$V$3111,$A1750&amp;" — "&amp;$B1750,'Unit details'!$H$3111:$H$3111,"Current")</x:f>
        <x:v>1</x:v>
      </x:c>
      <x:c r="J1750" s="14" t="n">
        <x:f>SUMIFS('Unit details'!$Y$3111:$Y$3111,'Unit details'!$B$3111:$B$3111,$A1750,'Unit details'!$V$3111:$V$3111,$A1750&amp;" — "&amp;$B1750,'Unit details'!$H$3111:$H$3111,"Future")</x:f>
        <x:v>0</x:v>
      </x:c>
      <x:c r="K1750" s="14" t="n">
        <x:f>COUNTIFS('Unit details'!$B$3111:$B$3111,$A1750,'Unit details'!$V$3111:$V$3111,$A1750&amp;" — "&amp;$B1750,'Unit details'!$H$3111:$H$3111,"Uncertain")</x:f>
        <x:v>0</x:v>
      </x:c>
      <x:c r="L1750" s="15" t="str">
        <x:v>Minimum identified named-estate inventory from advertised property evidence; not a comprehensive stock census. Standalone railway arches and roads are excluded; no vacancy ratio inferred.</x:v>
      </x:c>
      <x:c r="M1750" s="15" t="str">
        <x:v>https://www.rightmove.co.uk/properties/773345019268512#/?channel=COM_LET</x:v>
      </x:c>
      <x:c r="N1750" s="15" t="str"/>
    </x:row>
    <x:row r="1751" ht="42" customHeight="1">
      <x:c r="A1751" s="15" t="str">
        <x:v>London</x:v>
      </x:c>
      <x:c r="B1751" s="15" t="str">
        <x:v>Mitre Bridge Industrial Estate</x:v>
      </x:c>
      <x:c r="C1751" s="15" t="str">
        <x:v>White City</x:v>
      </x:c>
      <x:c r="D1751" s="14"/>
      <x:c r="E1751" s="30" t="str">
        <x:v>Town</x:v>
      </x:c>
      <x:c r="F1751" s="30" t="str">
        <x:v>Estate / grouped industrial area</x:v>
      </x:c>
      <x:c r="G1751" s="14" t="n">
        <x:f>COUNTIFS('Unit details'!$B$3112:$B$3112,$A1751,'Unit details'!$V$3112:$V$3112,$A1751&amp;" — "&amp;$B1751,'Unit details'!$H$3112:$H$3112,"Current",'Unit details'!$E$3112:$E$3112,"Town")</x:f>
        <x:v>0</x:v>
      </x:c>
      <x:c r="H1751" s="14" t="n">
        <x:f>COUNTIFS('Unit details'!$B$3112:$B$3112,$A1751,'Unit details'!$V$3112:$V$3112,$A1751&amp;" — "&amp;$B1751,'Unit details'!$H$3112:$H$3112,"Current",'Unit details'!$E$3112:$E$3112,"Nearby")</x:f>
        <x:v>0</x:v>
      </x:c>
      <x:c r="I1751" s="14" t="n">
        <x:f>COUNTIFS('Unit details'!$B$3112:$B$3112,$A1751,'Unit details'!$V$3112:$V$3112,$A1751&amp;" — "&amp;$B1751,'Unit details'!$H$3112:$H$3112,"Current")</x:f>
        <x:v>0</x:v>
      </x:c>
      <x:c r="J1751" s="14" t="n">
        <x:f>SUMIFS('Unit details'!$Y$3112:$Y$3112,'Unit details'!$B$3112:$B$3112,$A1751,'Unit details'!$V$3112:$V$3112,$A1751&amp;" — "&amp;$B1751,'Unit details'!$H$3112:$H$3112,"Future")</x:f>
        <x:v>0</x:v>
      </x:c>
      <x:c r="K1751" s="14" t="n">
        <x:f>COUNTIFS('Unit details'!$B$3112:$B$3112,$A1751,'Unit details'!$V$3112:$V$3112,$A1751&amp;" — "&amp;$B1751,'Unit details'!$H$3112:$H$3112,"Uncertain")</x:f>
        <x:v>1</x:v>
      </x:c>
      <x:c r="L1751" s="15" t="str">
        <x:v>Minimum identified named-estate inventory from advertised property evidence; not a comprehensive stock census. Standalone railway arches and roads are excluded; no vacancy ratio inferred.</x:v>
      </x:c>
      <x:c r="M1751" s="15" t="str">
        <x:v>https://www.zoopla.co.uk/to-rent/commercial/details/73062839/</x:v>
      </x:c>
      <x:c r="N1751" s="15" t="str">
        <x:v>https://www.rightmove.co.uk/properties/722869525425969#/?channel=COM_LET</x:v>
      </x:c>
    </x:row>
    <x:row r="1752" ht="42" customHeight="1">
      <x:c r="A1752" s="15" t="str">
        <x:v>London</x:v>
      </x:c>
      <x:c r="B1752" s="15" t="str">
        <x:v>Nathan Way Business Park</x:v>
      </x:c>
      <x:c r="C1752" s="15" t="str">
        <x:v>Thamesmead</x:v>
      </x:c>
      <x:c r="D1752" s="14"/>
      <x:c r="E1752" s="30" t="str">
        <x:v>Town</x:v>
      </x:c>
      <x:c r="F1752" s="30" t="str">
        <x:v>Estate / grouped industrial area</x:v>
      </x:c>
      <x:c r="G1752" s="14" t="n">
        <x:f>COUNTIFS('Unit details'!$B$3113:$B$3117,$A1752,'Unit details'!$V$3113:$V$3117,$A1752&amp;" — "&amp;$B1752,'Unit details'!$H$3113:$H$3117,"Current",'Unit details'!$E$3113:$E$3117,"Town")</x:f>
        <x:v>5</x:v>
      </x:c>
      <x:c r="H1752" s="14" t="n">
        <x:f>COUNTIFS('Unit details'!$B$3113:$B$3117,$A1752,'Unit details'!$V$3113:$V$3117,$A1752&amp;" — "&amp;$B1752,'Unit details'!$H$3113:$H$3117,"Current",'Unit details'!$E$3113:$E$3117,"Nearby")</x:f>
        <x:v>0</x:v>
      </x:c>
      <x:c r="I1752" s="14" t="n">
        <x:f>COUNTIFS('Unit details'!$B$3113:$B$3117,$A1752,'Unit details'!$V$3113:$V$3117,$A1752&amp;" — "&amp;$B1752,'Unit details'!$H$3113:$H$3117,"Current")</x:f>
        <x:v>5</x:v>
      </x:c>
      <x:c r="J1752" s="14" t="n">
        <x:f>SUMIFS('Unit details'!$Y$3113:$Y$3117,'Unit details'!$B$3113:$B$3117,$A1752,'Unit details'!$V$3113:$V$3117,$A1752&amp;" — "&amp;$B1752,'Unit details'!$H$3113:$H$3117,"Future")</x:f>
        <x:v>0</x:v>
      </x:c>
      <x:c r="K1752" s="14" t="n">
        <x:f>COUNTIFS('Unit details'!$B$3113:$B$3117,$A1752,'Unit details'!$V$3113:$V$3117,$A1752&amp;" — "&amp;$B1752,'Unit details'!$H$3113:$H$3117,"Uncertain")</x:f>
        <x:v>0</x:v>
      </x:c>
      <x:c r="L1752" s="15" t="str">
        <x:v>Minimum identified named-estate inventory from advertised property evidence; not a comprehensive stock census. Standalone railway arches and roads are excluded; no vacancy ratio inferred.</x:v>
      </x:c>
      <x:c r="M1752" s="15" t="str">
        <x:v>https://www.zoopla.co.uk/to-rent/commercial/details/73470025/</x:v>
      </x:c>
      <x:c r="N1752" s="15" t="str">
        <x:v>https://www.rightmove.co.uk/properties/777414477718593#/?channel=COM_LET</x:v>
      </x:c>
    </x:row>
    <x:row r="1753" ht="42" customHeight="1">
      <x:c r="A1753" s="15" t="str">
        <x:v>London</x:v>
      </x:c>
      <x:c r="B1753" s="15" t="str">
        <x:v>National Works Trading Estate</x:v>
      </x:c>
      <x:c r="C1753" s="15" t="str">
        <x:v>Hounslow</x:v>
      </x:c>
      <x:c r="D1753" s="14"/>
      <x:c r="E1753" s="30" t="str">
        <x:v>Town</x:v>
      </x:c>
      <x:c r="F1753" s="30" t="str">
        <x:v>Estate / grouped industrial area</x:v>
      </x:c>
      <x:c r="G1753" s="14" t="n">
        <x:f>COUNTIFS('Unit details'!$B$3118:$B$3118,$A1753,'Unit details'!$V$3118:$V$3118,$A1753&amp;" — "&amp;$B1753,'Unit details'!$H$3118:$H$3118,"Current",'Unit details'!$E$3118:$E$3118,"Town")</x:f>
        <x:v>1</x:v>
      </x:c>
      <x:c r="H1753" s="14" t="n">
        <x:f>COUNTIFS('Unit details'!$B$3118:$B$3118,$A1753,'Unit details'!$V$3118:$V$3118,$A1753&amp;" — "&amp;$B1753,'Unit details'!$H$3118:$H$3118,"Current",'Unit details'!$E$3118:$E$3118,"Nearby")</x:f>
        <x:v>0</x:v>
      </x:c>
      <x:c r="I1753" s="14" t="n">
        <x:f>COUNTIFS('Unit details'!$B$3118:$B$3118,$A1753,'Unit details'!$V$3118:$V$3118,$A1753&amp;" — "&amp;$B1753,'Unit details'!$H$3118:$H$3118,"Current")</x:f>
        <x:v>1</x:v>
      </x:c>
      <x:c r="J1753" s="14" t="n">
        <x:f>SUMIFS('Unit details'!$Y$3118:$Y$3118,'Unit details'!$B$3118:$B$3118,$A1753,'Unit details'!$V$3118:$V$3118,$A1753&amp;" — "&amp;$B1753,'Unit details'!$H$3118:$H$3118,"Future")</x:f>
        <x:v>0</x:v>
      </x:c>
      <x:c r="K1753" s="14" t="n">
        <x:f>COUNTIFS('Unit details'!$B$3118:$B$3118,$A1753,'Unit details'!$V$3118:$V$3118,$A1753&amp;" — "&amp;$B1753,'Unit details'!$H$3118:$H$3118,"Uncertain")</x:f>
        <x:v>0</x:v>
      </x:c>
      <x:c r="L1753" s="15" t="str">
        <x:v>Identified from marketing. Estate inventory is a minimum of evidenced named areas, not a council stock census.</x:v>
      </x:c>
      <x:c r="M1753" s="15" t="str">
        <x:v>https://www.zoopla.co.uk/to-rent/commercial/details/73303701/</x:v>
      </x:c>
      <x:c r="N1753" s="15" t="str"/>
    </x:row>
    <x:row r="1754" ht="42" customHeight="1">
      <x:c r="A1754" s="15" t="str">
        <x:v>London</x:v>
      </x:c>
      <x:c r="B1754" s="15" t="str">
        <x:v>New England Industrial Estate</x:v>
      </x:c>
      <x:c r="C1754" s="15" t="str">
        <x:v>Barking</x:v>
      </x:c>
      <x:c r="D1754" s="14"/>
      <x:c r="E1754" s="30" t="str">
        <x:v>Town</x:v>
      </x:c>
      <x:c r="F1754" s="30" t="str">
        <x:v>Estate / grouped industrial area</x:v>
      </x:c>
      <x:c r="G1754" s="14" t="n">
        <x:f>COUNTIFS('Unit details'!$B$3119:$B$3119,$A1754,'Unit details'!$V$3119:$V$3119,$A1754&amp;" — "&amp;$B1754,'Unit details'!$H$3119:$H$3119,"Current",'Unit details'!$E$3119:$E$3119,"Town")</x:f>
        <x:v>1</x:v>
      </x:c>
      <x:c r="H1754" s="14" t="n">
        <x:f>COUNTIFS('Unit details'!$B$3119:$B$3119,$A1754,'Unit details'!$V$3119:$V$3119,$A1754&amp;" — "&amp;$B1754,'Unit details'!$H$3119:$H$3119,"Current",'Unit details'!$E$3119:$E$3119,"Nearby")</x:f>
        <x:v>0</x:v>
      </x:c>
      <x:c r="I1754" s="14" t="n">
        <x:f>COUNTIFS('Unit details'!$B$3119:$B$3119,$A1754,'Unit details'!$V$3119:$V$3119,$A1754&amp;" — "&amp;$B1754,'Unit details'!$H$3119:$H$3119,"Current")</x:f>
        <x:v>1</x:v>
      </x:c>
      <x:c r="J1754" s="14" t="n">
        <x:f>SUMIFS('Unit details'!$Y$3119:$Y$3119,'Unit details'!$B$3119:$B$3119,$A1754,'Unit details'!$V$3119:$V$3119,$A1754&amp;" — "&amp;$B1754,'Unit details'!$H$3119:$H$3119,"Future")</x:f>
        <x:v>0</x:v>
      </x:c>
      <x:c r="K1754" s="14" t="n">
        <x:f>COUNTIFS('Unit details'!$B$3119:$B$3119,$A1754,'Unit details'!$V$3119:$V$3119,$A1754&amp;" — "&amp;$B1754,'Unit details'!$H$3119:$H$3119,"Uncertain")</x:f>
        <x:v>0</x:v>
      </x:c>
      <x:c r="L1754" s="15" t="str">
        <x:v>Minimum identified named-estate inventory from advertised property evidence; not a comprehensive stock census. Standalone railway arches and roads are excluded; no vacancy ratio inferred.</x:v>
      </x:c>
      <x:c r="M1754" s="15" t="str">
        <x:v>https://www.zoopla.co.uk/to-rent/commercial/details/74453085/</x:v>
      </x:c>
      <x:c r="N1754" s="15" t="str"/>
    </x:row>
    <x:row r="1755" ht="42" customHeight="1">
      <x:c r="A1755" s="15" t="str">
        <x:v>London</x:v>
      </x:c>
      <x:c r="B1755" s="15" t="str">
        <x:v>North Chiswick Business Park</x:v>
      </x:c>
      <x:c r="C1755" s="15" t="str">
        <x:v>Chiswick</x:v>
      </x:c>
      <x:c r="D1755" s="14"/>
      <x:c r="E1755" s="30" t="str">
        <x:v>Town</x:v>
      </x:c>
      <x:c r="F1755" s="30" t="str">
        <x:v>Estate / grouped industrial area</x:v>
      </x:c>
      <x:c r="G1755" s="14" t="n">
        <x:f>COUNTIFS('Unit details'!$B$3120:$B$3120,$A1755,'Unit details'!$V$3120:$V$3120,$A1755&amp;" — "&amp;$B1755,'Unit details'!$H$3120:$H$3120,"Current",'Unit details'!$E$3120:$E$3120,"Town")</x:f>
        <x:v>1</x:v>
      </x:c>
      <x:c r="H1755" s="14" t="n">
        <x:f>COUNTIFS('Unit details'!$B$3120:$B$3120,$A1755,'Unit details'!$V$3120:$V$3120,$A1755&amp;" — "&amp;$B1755,'Unit details'!$H$3120:$H$3120,"Current",'Unit details'!$E$3120:$E$3120,"Nearby")</x:f>
        <x:v>0</x:v>
      </x:c>
      <x:c r="I1755" s="14" t="n">
        <x:f>COUNTIFS('Unit details'!$B$3120:$B$3120,$A1755,'Unit details'!$V$3120:$V$3120,$A1755&amp;" — "&amp;$B1755,'Unit details'!$H$3120:$H$3120,"Current")</x:f>
        <x:v>1</x:v>
      </x:c>
      <x:c r="J1755" s="14" t="n">
        <x:f>SUMIFS('Unit details'!$Y$3120:$Y$3120,'Unit details'!$B$3120:$B$3120,$A1755,'Unit details'!$V$3120:$V$3120,$A1755&amp;" — "&amp;$B1755,'Unit details'!$H$3120:$H$3120,"Future")</x:f>
        <x:v>0</x:v>
      </x:c>
      <x:c r="K1755" s="14" t="n">
        <x:f>COUNTIFS('Unit details'!$B$3120:$B$3120,$A1755,'Unit details'!$V$3120:$V$3120,$A1755&amp;" — "&amp;$B1755,'Unit details'!$H$3120:$H$3120,"Uncertain")</x:f>
        <x:v>0</x:v>
      </x:c>
      <x:c r="L1755" s="15" t="str">
        <x:v>Minimum identified named-estate inventory from advertised property evidence; not a comprehensive stock census. Standalone railway arches and roads are excluded; no vacancy ratio inferred.</x:v>
      </x:c>
      <x:c r="M1755" s="15" t="str">
        <x:v>https://www.rightmove.co.uk/properties/777755321655217#/?channel=COM_LET</x:v>
      </x:c>
      <x:c r="N1755" s="15" t="str"/>
    </x:row>
    <x:row r="1756" ht="42" customHeight="1">
      <x:c r="A1756" s="15" t="str">
        <x:v>London</x:v>
      </x:c>
      <x:c r="B1756" s="15" t="str">
        <x:v>North Circular Business Park</x:v>
      </x:c>
      <x:c r="C1756" s="15" t="str">
        <x:v>Wembley</x:v>
      </x:c>
      <x:c r="D1756" s="14"/>
      <x:c r="E1756" s="30" t="str">
        <x:v>Town</x:v>
      </x:c>
      <x:c r="F1756" s="30" t="str">
        <x:v>Estate / grouped industrial area</x:v>
      </x:c>
      <x:c r="G1756" s="14" t="n">
        <x:f>COUNTIFS('Unit details'!$B$3121:$B$3121,$A1756,'Unit details'!$V$3121:$V$3121,$A1756&amp;" — "&amp;$B1756,'Unit details'!$H$3121:$H$3121,"Current",'Unit details'!$E$3121:$E$3121,"Town")</x:f>
        <x:v>1</x:v>
      </x:c>
      <x:c r="H1756" s="14" t="n">
        <x:f>COUNTIFS('Unit details'!$B$3121:$B$3121,$A1756,'Unit details'!$V$3121:$V$3121,$A1756&amp;" — "&amp;$B1756,'Unit details'!$H$3121:$H$3121,"Current",'Unit details'!$E$3121:$E$3121,"Nearby")</x:f>
        <x:v>0</x:v>
      </x:c>
      <x:c r="I1756" s="14" t="n">
        <x:f>COUNTIFS('Unit details'!$B$3121:$B$3121,$A1756,'Unit details'!$V$3121:$V$3121,$A1756&amp;" — "&amp;$B1756,'Unit details'!$H$3121:$H$3121,"Current")</x:f>
        <x:v>1</x:v>
      </x:c>
      <x:c r="J1756" s="14" t="n">
        <x:f>SUMIFS('Unit details'!$Y$3121:$Y$3121,'Unit details'!$B$3121:$B$3121,$A1756,'Unit details'!$V$3121:$V$3121,$A1756&amp;" — "&amp;$B1756,'Unit details'!$H$3121:$H$3121,"Future")</x:f>
        <x:v>0</x:v>
      </x:c>
      <x:c r="K1756" s="14" t="n">
        <x:f>COUNTIFS('Unit details'!$B$3121:$B$3121,$A1756,'Unit details'!$V$3121:$V$3121,$A1756&amp;" — "&amp;$B1756,'Unit details'!$H$3121:$H$3121,"Uncertain")</x:f>
        <x:v>0</x:v>
      </x:c>
      <x:c r="L1756" s="15" t="str">
        <x:v>Minimum identified named-estate inventory from advertised property evidence; not a comprehensive stock census. Standalone railway arches and roads are excluded; no vacancy ratio inferred.</x:v>
      </x:c>
      <x:c r="M1756" s="15" t="str">
        <x:v>https://www.zoopla.co.uk/to-rent/commercial/details/69186720/</x:v>
      </x:c>
      <x:c r="N1756" s="15" t="str">
        <x:v>https://www.rightmove.co.uk/properties/740797495012304#/?channel=COM_LET</x:v>
      </x:c>
    </x:row>
    <x:row r="1757" ht="42" customHeight="1">
      <x:c r="A1757" s="15" t="str">
        <x:v>London</x:v>
      </x:c>
      <x:c r="B1757" s="15" t="str">
        <x:v>North Feltham Trading Estate</x:v>
      </x:c>
      <x:c r="C1757" s="15" t="str">
        <x:v>North Feltham</x:v>
      </x:c>
      <x:c r="D1757" s="14"/>
      <x:c r="E1757" s="30" t="str">
        <x:v>Town</x:v>
      </x:c>
      <x:c r="F1757" s="30" t="str">
        <x:v>Estate / grouped industrial area</x:v>
      </x:c>
      <x:c r="G1757" s="14" t="n">
        <x:f>COUNTIFS('Unit details'!$B$3122:$B$3125,$A1757,'Unit details'!$V$3122:$V$3125,$A1757&amp;" — "&amp;$B1757,'Unit details'!$H$3122:$H$3125,"Current",'Unit details'!$E$3122:$E$3125,"Town")</x:f>
        <x:v>2</x:v>
      </x:c>
      <x:c r="H1757" s="14" t="n">
        <x:f>COUNTIFS('Unit details'!$B$3122:$B$3125,$A1757,'Unit details'!$V$3122:$V$3125,$A1757&amp;" — "&amp;$B1757,'Unit details'!$H$3122:$H$3125,"Current",'Unit details'!$E$3122:$E$3125,"Nearby")</x:f>
        <x:v>0</x:v>
      </x:c>
      <x:c r="I1757" s="14" t="n">
        <x:f>COUNTIFS('Unit details'!$B$3122:$B$3125,$A1757,'Unit details'!$V$3122:$V$3125,$A1757&amp;" — "&amp;$B1757,'Unit details'!$H$3122:$H$3125,"Current")</x:f>
        <x:v>2</x:v>
      </x:c>
      <x:c r="J1757" s="14" t="n">
        <x:f>SUMIFS('Unit details'!$Y$3122:$Y$3125,'Unit details'!$B$3122:$B$3125,$A1757,'Unit details'!$V$3122:$V$3125,$A1757&amp;" — "&amp;$B1757,'Unit details'!$H$3122:$H$3125,"Future")</x:f>
        <x:v>0</x:v>
      </x:c>
      <x:c r="K1757" s="14" t="n">
        <x:f>COUNTIFS('Unit details'!$B$3122:$B$3125,$A1757,'Unit details'!$V$3122:$V$3125,$A1757&amp;" — "&amp;$B1757,'Unit details'!$H$3122:$H$3125,"Uncertain")</x:f>
        <x:v>2</x:v>
      </x:c>
      <x:c r="L1757" s="15" t="str">
        <x:v>Minimum identified named-estate inventory from advertised property evidence; not a comprehensive stock census. Standalone railway arches and roads are excluded; no vacancy ratio inferred.</x:v>
      </x:c>
      <x:c r="M1757" s="15" t="str">
        <x:v>https://www.zoopla.co.uk/to-rent/commercial/details/74644029/</x:v>
      </x:c>
      <x:c r="N1757" s="15" t="str"/>
    </x:row>
    <x:row r="1758" ht="42" customHeight="1">
      <x:c r="A1758" s="15" t="str">
        <x:v>London</x:v>
      </x:c>
      <x:c r="B1758" s="15" t="str">
        <x:v>Northumberland Park Industrial Estate</x:v>
      </x:c>
      <x:c r="C1758" s="15" t="str">
        <x:v>Tottenham</x:v>
      </x:c>
      <x:c r="D1758" s="14"/>
      <x:c r="E1758" s="30" t="str">
        <x:v>Town</x:v>
      </x:c>
      <x:c r="F1758" s="30" t="str">
        <x:v>Estate / grouped industrial area</x:v>
      </x:c>
      <x:c r="G1758" s="14" t="n">
        <x:f>COUNTIFS('Unit details'!$B$3126:$B$3126,$A1758,'Unit details'!$V$3126:$V$3126,$A1758&amp;" — "&amp;$B1758,'Unit details'!$H$3126:$H$3126,"Current",'Unit details'!$E$3126:$E$3126,"Town")</x:f>
        <x:v>0</x:v>
      </x:c>
      <x:c r="H1758" s="14" t="n">
        <x:f>COUNTIFS('Unit details'!$B$3126:$B$3126,$A1758,'Unit details'!$V$3126:$V$3126,$A1758&amp;" — "&amp;$B1758,'Unit details'!$H$3126:$H$3126,"Current",'Unit details'!$E$3126:$E$3126,"Nearby")</x:f>
        <x:v>0</x:v>
      </x:c>
      <x:c r="I1758" s="14" t="n">
        <x:f>COUNTIFS('Unit details'!$B$3126:$B$3126,$A1758,'Unit details'!$V$3126:$V$3126,$A1758&amp;" — "&amp;$B1758,'Unit details'!$H$3126:$H$3126,"Current")</x:f>
        <x:v>0</x:v>
      </x:c>
      <x:c r="J1758" s="14" t="n">
        <x:f>SUMIFS('Unit details'!$Y$3126:$Y$3126,'Unit details'!$B$3126:$B$3126,$A1758,'Unit details'!$V$3126:$V$3126,$A1758&amp;" — "&amp;$B1758,'Unit details'!$H$3126:$H$3126,"Future")</x:f>
        <x:v>0</x:v>
      </x:c>
      <x:c r="K1758" s="14" t="n">
        <x:f>COUNTIFS('Unit details'!$B$3126:$B$3126,$A1758,'Unit details'!$V$3126:$V$3126,$A1758&amp;" — "&amp;$B1758,'Unit details'!$H$3126:$H$3126,"Uncertain")</x:f>
        <x:v>1</x:v>
      </x:c>
      <x:c r="L1758" s="15" t="str">
        <x:v>Minimum identified named-estate inventory from advertised property evidence; not a comprehensive stock census. Standalone railway arches and roads are excluded; no vacancy ratio inferred.</x:v>
      </x:c>
      <x:c r="M1758" s="15" t="str">
        <x:v>https://www.zoopla.co.uk/to-rent/commercial/details/74125004/</x:v>
      </x:c>
      <x:c r="N1758" s="15" t="str">
        <x:v>https://www.rightmove.co.uk/properties/772350279413809#/?channel=COM_LET</x:v>
      </x:c>
    </x:row>
    <x:row r="1759" ht="42" customHeight="1">
      <x:c r="A1759" s="15" t="str">
        <x:v>London</x:v>
      </x:c>
      <x:c r="B1759" s="15" t="str">
        <x:v>Oakfield Industrial Estate</x:v>
      </x:c>
      <x:c r="C1759" s="15" t="str">
        <x:v>London (SE20)</x:v>
      </x:c>
      <x:c r="D1759" s="14"/>
      <x:c r="E1759" s="30" t="str">
        <x:v>Town</x:v>
      </x:c>
      <x:c r="F1759" s="30" t="str">
        <x:v>Estate / grouped industrial area</x:v>
      </x:c>
      <x:c r="G1759" s="14" t="n">
        <x:f>COUNTIFS('Unit details'!$B$3127:$B$3127,$A1759,'Unit details'!$V$3127:$V$3127,$A1759&amp;" — "&amp;$B1759,'Unit details'!$H$3127:$H$3127,"Current",'Unit details'!$E$3127:$E$3127,"Town")</x:f>
        <x:v>1</x:v>
      </x:c>
      <x:c r="H1759" s="14" t="n">
        <x:f>COUNTIFS('Unit details'!$B$3127:$B$3127,$A1759,'Unit details'!$V$3127:$V$3127,$A1759&amp;" — "&amp;$B1759,'Unit details'!$H$3127:$H$3127,"Current",'Unit details'!$E$3127:$E$3127,"Nearby")</x:f>
        <x:v>0</x:v>
      </x:c>
      <x:c r="I1759" s="14" t="n">
        <x:f>COUNTIFS('Unit details'!$B$3127:$B$3127,$A1759,'Unit details'!$V$3127:$V$3127,$A1759&amp;" — "&amp;$B1759,'Unit details'!$H$3127:$H$3127,"Current")</x:f>
        <x:v>1</x:v>
      </x:c>
      <x:c r="J1759" s="14" t="n">
        <x:f>SUMIFS('Unit details'!$Y$3127:$Y$3127,'Unit details'!$B$3127:$B$3127,$A1759,'Unit details'!$V$3127:$V$3127,$A1759&amp;" — "&amp;$B1759,'Unit details'!$H$3127:$H$3127,"Future")</x:f>
        <x:v>0</x:v>
      </x:c>
      <x:c r="K1759" s="14" t="n">
        <x:f>COUNTIFS('Unit details'!$B$3127:$B$3127,$A1759,'Unit details'!$V$3127:$V$3127,$A1759&amp;" — "&amp;$B1759,'Unit details'!$H$3127:$H$3127,"Uncertain")</x:f>
        <x:v>0</x:v>
      </x:c>
      <x:c r="L1759" s="15" t="str">
        <x:v>Minimum identified named-estate inventory from advertised property evidence; not a comprehensive stock census. Standalone railway arches and roads are excluded; no vacancy ratio inferred.</x:v>
      </x:c>
      <x:c r="M1759" s="15" t="str">
        <x:v>https://www.zoopla.co.uk/to-rent/commercial/details/72602459/</x:v>
      </x:c>
      <x:c r="N1759" s="15" t="str">
        <x:v>https://www.rightmove.co.uk/properties/773380836428657#/?channel=COM_LET</x:v>
      </x:c>
    </x:row>
    <x:row r="1760" ht="42" customHeight="1">
      <x:c r="A1760" s="15" t="str">
        <x:v>London</x:v>
      </x:c>
      <x:c r="B1760" s="15" t="str">
        <x:v>Oakwood Business Park</x:v>
      </x:c>
      <x:c r="C1760" s="15" t="str">
        <x:v>Park Royal</x:v>
      </x:c>
      <x:c r="D1760" s="14"/>
      <x:c r="E1760" s="30" t="str">
        <x:v>Town</x:v>
      </x:c>
      <x:c r="F1760" s="30" t="str">
        <x:v>Estate / grouped industrial area</x:v>
      </x:c>
      <x:c r="G1760" s="14" t="n">
        <x:f>COUNTIFS('Unit details'!$B$3128:$B$3128,$A1760,'Unit details'!$V$3128:$V$3128,$A1760&amp;" — "&amp;$B1760,'Unit details'!$H$3128:$H$3128,"Current",'Unit details'!$E$3128:$E$3128,"Town")</x:f>
        <x:v>1</x:v>
      </x:c>
      <x:c r="H1760" s="14" t="n">
        <x:f>COUNTIFS('Unit details'!$B$3128:$B$3128,$A1760,'Unit details'!$V$3128:$V$3128,$A1760&amp;" — "&amp;$B1760,'Unit details'!$H$3128:$H$3128,"Current",'Unit details'!$E$3128:$E$3128,"Nearby")</x:f>
        <x:v>0</x:v>
      </x:c>
      <x:c r="I1760" s="14" t="n">
        <x:f>COUNTIFS('Unit details'!$B$3128:$B$3128,$A1760,'Unit details'!$V$3128:$V$3128,$A1760&amp;" — "&amp;$B1760,'Unit details'!$H$3128:$H$3128,"Current")</x:f>
        <x:v>1</x:v>
      </x:c>
      <x:c r="J1760" s="14" t="n">
        <x:f>SUMIFS('Unit details'!$Y$3128:$Y$3128,'Unit details'!$B$3128:$B$3128,$A1760,'Unit details'!$V$3128:$V$3128,$A1760&amp;" — "&amp;$B1760,'Unit details'!$H$3128:$H$3128,"Future")</x:f>
        <x:v>0</x:v>
      </x:c>
      <x:c r="K1760" s="14" t="n">
        <x:f>COUNTIFS('Unit details'!$B$3128:$B$3128,$A1760,'Unit details'!$V$3128:$V$3128,$A1760&amp;" — "&amp;$B1760,'Unit details'!$H$3128:$H$3128,"Uncertain")</x:f>
        <x:v>0</x:v>
      </x:c>
      <x:c r="L1760" s="15" t="str">
        <x:v>Minimum identified named-estate inventory from advertised property evidence; not a comprehensive stock census. Standalone railway arches and roads are excluded; no vacancy ratio inferred.</x:v>
      </x:c>
      <x:c r="M1760" s="15" t="str">
        <x:v>https://www.zoopla.co.uk/to-rent/commercial/details/71343491/</x:v>
      </x:c>
      <x:c r="N1760" s="15" t="str">
        <x:v>https://www.zoopla.co.uk/to-rent/commercial/details/67078324/</x:v>
      </x:c>
    </x:row>
    <x:row r="1761" ht="42" customHeight="1">
      <x:c r="A1761" s="15" t="str">
        <x:v>London</x:v>
      </x:c>
      <x:c r="B1761" s="15" t="str">
        <x:v>Old Jamaica Business Estate</x:v>
      </x:c>
      <x:c r="C1761" s="15" t="str">
        <x:v>London (SE16)</x:v>
      </x:c>
      <x:c r="D1761" s="14"/>
      <x:c r="E1761" s="30" t="str">
        <x:v>Town</x:v>
      </x:c>
      <x:c r="F1761" s="30" t="str">
        <x:v>Estate / grouped industrial area</x:v>
      </x:c>
      <x:c r="G1761" s="14" t="n">
        <x:f>COUNTIFS('Unit details'!$B$3129:$B$3130,$A1761,'Unit details'!$V$3129:$V$3130,$A1761&amp;" — "&amp;$B1761,'Unit details'!$H$3129:$H$3130,"Current",'Unit details'!$E$3129:$E$3130,"Town")</x:f>
        <x:v>2</x:v>
      </x:c>
      <x:c r="H1761" s="14" t="n">
        <x:f>COUNTIFS('Unit details'!$B$3129:$B$3130,$A1761,'Unit details'!$V$3129:$V$3130,$A1761&amp;" — "&amp;$B1761,'Unit details'!$H$3129:$H$3130,"Current",'Unit details'!$E$3129:$E$3130,"Nearby")</x:f>
        <x:v>0</x:v>
      </x:c>
      <x:c r="I1761" s="14" t="n">
        <x:f>COUNTIFS('Unit details'!$B$3129:$B$3130,$A1761,'Unit details'!$V$3129:$V$3130,$A1761&amp;" — "&amp;$B1761,'Unit details'!$H$3129:$H$3130,"Current")</x:f>
        <x:v>2</x:v>
      </x:c>
      <x:c r="J1761" s="14" t="n">
        <x:f>SUMIFS('Unit details'!$Y$3129:$Y$3130,'Unit details'!$B$3129:$B$3130,$A1761,'Unit details'!$V$3129:$V$3130,$A1761&amp;" — "&amp;$B1761,'Unit details'!$H$3129:$H$3130,"Future")</x:f>
        <x:v>0</x:v>
      </x:c>
      <x:c r="K1761" s="14" t="n">
        <x:f>COUNTIFS('Unit details'!$B$3129:$B$3130,$A1761,'Unit details'!$V$3129:$V$3130,$A1761&amp;" — "&amp;$B1761,'Unit details'!$H$3129:$H$3130,"Uncertain")</x:f>
        <x:v>0</x:v>
      </x:c>
      <x:c r="L1761" s="15" t="str">
        <x:v>Minimum identified named-estate inventory from advertised property evidence; not a comprehensive stock census. Standalone railway arches and roads are excluded; no vacancy ratio inferred.</x:v>
      </x:c>
      <x:c r="M1761" s="15" t="str">
        <x:v>https://www.rightmove.co.uk/properties/773398809113297#/?channel=COM_LET</x:v>
      </x:c>
      <x:c r="N1761" s="15" t="str"/>
    </x:row>
    <x:row r="1762" ht="42" customHeight="1">
      <x:c r="A1762" s="15" t="str">
        <x:v>London</x:v>
      </x:c>
      <x:c r="B1762" s="15" t="str">
        <x:v>Oliver Business Park</x:v>
      </x:c>
      <x:c r="C1762" s="15" t="str">
        <x:v>Park Royal</x:v>
      </x:c>
      <x:c r="D1762" s="14"/>
      <x:c r="E1762" s="30" t="str">
        <x:v>Town</x:v>
      </x:c>
      <x:c r="F1762" s="30" t="str">
        <x:v>Estate / grouped industrial area</x:v>
      </x:c>
      <x:c r="G1762" s="14" t="n">
        <x:f>COUNTIFS('Unit details'!$B$3131:$B$3131,$A1762,'Unit details'!$V$3131:$V$3131,$A1762&amp;" — "&amp;$B1762,'Unit details'!$H$3131:$H$3131,"Current",'Unit details'!$E$3131:$E$3131,"Town")</x:f>
        <x:v>1</x:v>
      </x:c>
      <x:c r="H1762" s="14" t="n">
        <x:f>COUNTIFS('Unit details'!$B$3131:$B$3131,$A1762,'Unit details'!$V$3131:$V$3131,$A1762&amp;" — "&amp;$B1762,'Unit details'!$H$3131:$H$3131,"Current",'Unit details'!$E$3131:$E$3131,"Nearby")</x:f>
        <x:v>0</x:v>
      </x:c>
      <x:c r="I1762" s="14" t="n">
        <x:f>COUNTIFS('Unit details'!$B$3131:$B$3131,$A1762,'Unit details'!$V$3131:$V$3131,$A1762&amp;" — "&amp;$B1762,'Unit details'!$H$3131:$H$3131,"Current")</x:f>
        <x:v>1</x:v>
      </x:c>
      <x:c r="J1762" s="14" t="n">
        <x:f>SUMIFS('Unit details'!$Y$3131:$Y$3131,'Unit details'!$B$3131:$B$3131,$A1762,'Unit details'!$V$3131:$V$3131,$A1762&amp;" — "&amp;$B1762,'Unit details'!$H$3131:$H$3131,"Future")</x:f>
        <x:v>0</x:v>
      </x:c>
      <x:c r="K1762" s="14" t="n">
        <x:f>COUNTIFS('Unit details'!$B$3131:$B$3131,$A1762,'Unit details'!$V$3131:$V$3131,$A1762&amp;" — "&amp;$B1762,'Unit details'!$H$3131:$H$3131,"Uncertain")</x:f>
        <x:v>0</x:v>
      </x:c>
      <x:c r="L1762" s="15" t="str">
        <x:v>Minimum identified named-estate inventory from advertised property evidence; not a comprehensive stock census. Standalone railway arches and roads are excluded; no vacancy ratio inferred.</x:v>
      </x:c>
      <x:c r="M1762" s="15" t="str">
        <x:v>https://www.zoopla.co.uk/to-rent/commercial/details/72331930/</x:v>
      </x:c>
      <x:c r="N1762" s="15" t="str"/>
    </x:row>
    <x:row r="1763" ht="42" customHeight="1">
      <x:c r="A1763" s="15" t="str">
        <x:v>London</x:v>
      </x:c>
      <x:c r="B1763" s="15" t="str">
        <x:v>Otago Trade Park</x:v>
      </x:c>
      <x:c r="C1763" s="15" t="str">
        <x:v>Enfield</x:v>
      </x:c>
      <x:c r="D1763" s="14"/>
      <x:c r="E1763" s="30" t="str">
        <x:v>Town</x:v>
      </x:c>
      <x:c r="F1763" s="30" t="str">
        <x:v>Estate / grouped industrial area</x:v>
      </x:c>
      <x:c r="G1763" s="14" t="n">
        <x:f>COUNTIFS('Unit details'!$B$3132:$B$3133,$A1763,'Unit details'!$V$3132:$V$3133,$A1763&amp;" — "&amp;$B1763,'Unit details'!$H$3132:$H$3133,"Current",'Unit details'!$E$3132:$E$3133,"Town")</x:f>
        <x:v>2</x:v>
      </x:c>
      <x:c r="H1763" s="14" t="n">
        <x:f>COUNTIFS('Unit details'!$B$3132:$B$3133,$A1763,'Unit details'!$V$3132:$V$3133,$A1763&amp;" — "&amp;$B1763,'Unit details'!$H$3132:$H$3133,"Current",'Unit details'!$E$3132:$E$3133,"Nearby")</x:f>
        <x:v>0</x:v>
      </x:c>
      <x:c r="I1763" s="14" t="n">
        <x:f>COUNTIFS('Unit details'!$B$3132:$B$3133,$A1763,'Unit details'!$V$3132:$V$3133,$A1763&amp;" — "&amp;$B1763,'Unit details'!$H$3132:$H$3133,"Current")</x:f>
        <x:v>2</x:v>
      </x:c>
      <x:c r="J1763" s="14" t="n">
        <x:f>SUMIFS('Unit details'!$Y$3132:$Y$3133,'Unit details'!$B$3132:$B$3133,$A1763,'Unit details'!$V$3132:$V$3133,$A1763&amp;" — "&amp;$B1763,'Unit details'!$H$3132:$H$3133,"Future")</x:f>
        <x:v>0</x:v>
      </x:c>
      <x:c r="K1763" s="14" t="n">
        <x:f>COUNTIFS('Unit details'!$B$3132:$B$3133,$A1763,'Unit details'!$V$3132:$V$3133,$A1763&amp;" — "&amp;$B1763,'Unit details'!$H$3132:$H$3133,"Uncertain")</x:f>
        <x:v>0</x:v>
      </x:c>
      <x:c r="L1763" s="15" t="str">
        <x:v>Minimum identified named-estate inventory from advertised property evidence; not a comprehensive stock census. Standalone railway arches and roads are excluded; no vacancy ratio inferred.</x:v>
      </x:c>
      <x:c r="M1763" s="15" t="str">
        <x:v>https://www.zoopla.co.uk/to-rent/commercial/details/71849377/</x:v>
      </x:c>
      <x:c r="N1763" s="15" t="str">
        <x:v>https://www.zoopla.co.uk/to-rent/commercial/details/68613395/</x:v>
      </x:c>
    </x:row>
    <x:row r="1764" ht="42" customHeight="1">
      <x:c r="A1764" s="15" t="str">
        <x:v>London</x:v>
      </x:c>
      <x:c r="B1764" s="15" t="str">
        <x:v>Park Royal Industrial Estate</x:v>
      </x:c>
      <x:c r="C1764" s="15" t="str">
        <x:v>Park Royal</x:v>
      </x:c>
      <x:c r="D1764" s="14"/>
      <x:c r="E1764" s="30" t="str">
        <x:v>Town</x:v>
      </x:c>
      <x:c r="F1764" s="30" t="str">
        <x:v>Estate / grouped industrial area</x:v>
      </x:c>
      <x:c r="G1764" s="14" t="n">
        <x:f>COUNTIFS('Unit details'!$B$3134:$B$3134,$A1764,'Unit details'!$V$3134:$V$3134,$A1764&amp;" — "&amp;$B1764,'Unit details'!$H$3134:$H$3134,"Current",'Unit details'!$E$3134:$E$3134,"Town")</x:f>
        <x:v>0</x:v>
      </x:c>
      <x:c r="H1764" s="14" t="n">
        <x:f>COUNTIFS('Unit details'!$B$3134:$B$3134,$A1764,'Unit details'!$V$3134:$V$3134,$A1764&amp;" — "&amp;$B1764,'Unit details'!$H$3134:$H$3134,"Current",'Unit details'!$E$3134:$E$3134,"Nearby")</x:f>
        <x:v>0</x:v>
      </x:c>
      <x:c r="I1764" s="14" t="n">
        <x:f>COUNTIFS('Unit details'!$B$3134:$B$3134,$A1764,'Unit details'!$V$3134:$V$3134,$A1764&amp;" — "&amp;$B1764,'Unit details'!$H$3134:$H$3134,"Current")</x:f>
        <x:v>0</x:v>
      </x:c>
      <x:c r="J1764" s="14" t="n">
        <x:f>SUMIFS('Unit details'!$Y$3134:$Y$3134,'Unit details'!$B$3134:$B$3134,$A1764,'Unit details'!$V$3134:$V$3134,$A1764&amp;" — "&amp;$B1764,'Unit details'!$H$3134:$H$3134,"Future")</x:f>
        <x:v>0</x:v>
      </x:c>
      <x:c r="K1764" s="14" t="n">
        <x:f>COUNTIFS('Unit details'!$B$3134:$B$3134,$A1764,'Unit details'!$V$3134:$V$3134,$A1764&amp;" — "&amp;$B1764,'Unit details'!$H$3134:$H$3134,"Uncertain")</x:f>
        <x:v>1</x:v>
      </x:c>
      <x:c r="L1764" s="15" t="str">
        <x:v>Minimum identified named-estate inventory from advertised property evidence; not a comprehensive stock census. Standalone railway arches and roads are excluded; no vacancy ratio inferred.</x:v>
      </x:c>
      <x:c r="M1764" s="15" t="str">
        <x:v>https://www.zoopla.co.uk/to-rent/commercial/details/73450696/</x:v>
      </x:c>
      <x:c r="N1764" s="15" t="str">
        <x:v>https://www.rightmove.co.uk/properties/773393524197904#/?channel=COM_LET</x:v>
      </x:c>
    </x:row>
    <x:row r="1765" ht="42" customHeight="1">
      <x:c r="A1765" s="15" t="str">
        <x:v>London</x:v>
      </x:c>
      <x:c r="B1765" s="15" t="str">
        <x:v>Parkfield Industrial Estate</x:v>
      </x:c>
      <x:c r="C1765" s="15" t="str">
        <x:v>Battersea</x:v>
      </x:c>
      <x:c r="D1765" s="14"/>
      <x:c r="E1765" s="30" t="str">
        <x:v>Town</x:v>
      </x:c>
      <x:c r="F1765" s="30" t="str">
        <x:v>Estate / grouped industrial area</x:v>
      </x:c>
      <x:c r="G1765" s="14" t="n">
        <x:f>COUNTIFS('Unit details'!$B$3135:$B$3136,$A1765,'Unit details'!$V$3135:$V$3136,$A1765&amp;" — "&amp;$B1765,'Unit details'!$H$3135:$H$3136,"Current",'Unit details'!$E$3135:$E$3136,"Town")</x:f>
        <x:v>2</x:v>
      </x:c>
      <x:c r="H1765" s="14" t="n">
        <x:f>COUNTIFS('Unit details'!$B$3135:$B$3136,$A1765,'Unit details'!$V$3135:$V$3136,$A1765&amp;" — "&amp;$B1765,'Unit details'!$H$3135:$H$3136,"Current",'Unit details'!$E$3135:$E$3136,"Nearby")</x:f>
        <x:v>0</x:v>
      </x:c>
      <x:c r="I1765" s="14" t="n">
        <x:f>COUNTIFS('Unit details'!$B$3135:$B$3136,$A1765,'Unit details'!$V$3135:$V$3136,$A1765&amp;" — "&amp;$B1765,'Unit details'!$H$3135:$H$3136,"Current")</x:f>
        <x:v>2</x:v>
      </x:c>
      <x:c r="J1765" s="14" t="n">
        <x:f>SUMIFS('Unit details'!$Y$3135:$Y$3136,'Unit details'!$B$3135:$B$3136,$A1765,'Unit details'!$V$3135:$V$3136,$A1765&amp;" — "&amp;$B1765,'Unit details'!$H$3135:$H$3136,"Future")</x:f>
        <x:v>0</x:v>
      </x:c>
      <x:c r="K1765" s="14" t="n">
        <x:f>COUNTIFS('Unit details'!$B$3135:$B$3136,$A1765,'Unit details'!$V$3135:$V$3136,$A1765&amp;" — "&amp;$B1765,'Unit details'!$H$3135:$H$3136,"Uncertain")</x:f>
        <x:v>0</x:v>
      </x:c>
      <x:c r="L1765" s="15" t="str">
        <x:v>Minimum identified named-estate inventory from advertised property evidence; not a comprehensive stock census. Standalone railway arches and roads are excluded; no vacancy ratio inferred.</x:v>
      </x:c>
      <x:c r="M1765" s="15" t="str">
        <x:v>https://www.zoopla.co.uk/to-rent/commercial/details/74556569/</x:v>
      </x:c>
      <x:c r="N1765" s="15" t="str">
        <x:v>https://www.rightmove.co.uk/properties/762561199423056#/?channel=COM_LET</x:v>
      </x:c>
    </x:row>
    <x:row r="1766" ht="42" customHeight="1">
      <x:c r="A1766" s="15" t="str">
        <x:v>London</x:v>
      </x:c>
      <x:c r="B1766" s="15" t="str">
        <x:v>Parkside Business Estate</x:v>
      </x:c>
      <x:c r="C1766" s="15" t="str">
        <x:v>Deptford</x:v>
      </x:c>
      <x:c r="D1766" s="14"/>
      <x:c r="E1766" s="30" t="str">
        <x:v>Town</x:v>
      </x:c>
      <x:c r="F1766" s="30" t="str">
        <x:v>Estate / grouped industrial area</x:v>
      </x:c>
      <x:c r="G1766" s="14" t="n">
        <x:f>COUNTIFS('Unit details'!$B$3137:$B$3138,$A1766,'Unit details'!$V$3137:$V$3138,$A1766&amp;" — "&amp;$B1766,'Unit details'!$H$3137:$H$3138,"Current",'Unit details'!$E$3137:$E$3138,"Town")</x:f>
        <x:v>2</x:v>
      </x:c>
      <x:c r="H1766" s="14" t="n">
        <x:f>COUNTIFS('Unit details'!$B$3137:$B$3138,$A1766,'Unit details'!$V$3137:$V$3138,$A1766&amp;" — "&amp;$B1766,'Unit details'!$H$3137:$H$3138,"Current",'Unit details'!$E$3137:$E$3138,"Nearby")</x:f>
        <x:v>0</x:v>
      </x:c>
      <x:c r="I1766" s="14" t="n">
        <x:f>COUNTIFS('Unit details'!$B$3137:$B$3138,$A1766,'Unit details'!$V$3137:$V$3138,$A1766&amp;" — "&amp;$B1766,'Unit details'!$H$3137:$H$3138,"Current")</x:f>
        <x:v>2</x:v>
      </x:c>
      <x:c r="J1766" s="14" t="n">
        <x:f>SUMIFS('Unit details'!$Y$3137:$Y$3138,'Unit details'!$B$3137:$B$3138,$A1766,'Unit details'!$V$3137:$V$3138,$A1766&amp;" — "&amp;$B1766,'Unit details'!$H$3137:$H$3138,"Future")</x:f>
        <x:v>0</x:v>
      </x:c>
      <x:c r="K1766" s="14" t="n">
        <x:f>COUNTIFS('Unit details'!$B$3137:$B$3138,$A1766,'Unit details'!$V$3137:$V$3138,$A1766&amp;" — "&amp;$B1766,'Unit details'!$H$3137:$H$3138,"Uncertain")</x:f>
        <x:v>0</x:v>
      </x:c>
      <x:c r="L1766" s="15" t="str">
        <x:v>Minimum identified named-estate inventory from advertised property evidence; not a comprehensive stock census. Standalone railway arches and roads are excluded; no vacancy ratio inferred.</x:v>
      </x:c>
      <x:c r="M1766" s="15" t="str">
        <x:v>https://www.zoopla.co.uk/to-rent/commercial/details/74031750/</x:v>
      </x:c>
      <x:c r="N1766" s="15" t="str">
        <x:v>https://www.zoopla.co.uk/to-rent/commercial/details/74031754/</x:v>
      </x:c>
    </x:row>
    <x:row r="1767" ht="42" customHeight="1">
      <x:c r="A1767" s="15" t="str">
        <x:v>London</x:v>
      </x:c>
      <x:c r="B1767" s="15" t="str">
        <x:v>Peter James Enterprise Centre</x:v>
      </x:c>
      <x:c r="C1767" s="15" t="str">
        <x:v>Park Royal</x:v>
      </x:c>
      <x:c r="D1767" s="14"/>
      <x:c r="E1767" s="30" t="str">
        <x:v>Town</x:v>
      </x:c>
      <x:c r="F1767" s="30" t="str">
        <x:v>Estate / grouped industrial area</x:v>
      </x:c>
      <x:c r="G1767" s="14" t="n">
        <x:f>COUNTIFS('Unit details'!$B$3139:$B$3139,$A1767,'Unit details'!$V$3139:$V$3139,$A1767&amp;" — "&amp;$B1767,'Unit details'!$H$3139:$H$3139,"Current",'Unit details'!$E$3139:$E$3139,"Town")</x:f>
        <x:v>0</x:v>
      </x:c>
      <x:c r="H1767" s="14" t="n">
        <x:f>COUNTIFS('Unit details'!$B$3139:$B$3139,$A1767,'Unit details'!$V$3139:$V$3139,$A1767&amp;" — "&amp;$B1767,'Unit details'!$H$3139:$H$3139,"Current",'Unit details'!$E$3139:$E$3139,"Nearby")</x:f>
        <x:v>0</x:v>
      </x:c>
      <x:c r="I1767" s="14" t="n">
        <x:f>COUNTIFS('Unit details'!$B$3139:$B$3139,$A1767,'Unit details'!$V$3139:$V$3139,$A1767&amp;" — "&amp;$B1767,'Unit details'!$H$3139:$H$3139,"Current")</x:f>
        <x:v>0</x:v>
      </x:c>
      <x:c r="J1767" s="14" t="n">
        <x:f>SUMIFS('Unit details'!$Y$3139:$Y$3139,'Unit details'!$B$3139:$B$3139,$A1767,'Unit details'!$V$3139:$V$3139,$A1767&amp;" — "&amp;$B1767,'Unit details'!$H$3139:$H$3139,"Future")</x:f>
        <x:v>0</x:v>
      </x:c>
      <x:c r="K1767" s="14" t="n">
        <x:f>COUNTIFS('Unit details'!$B$3139:$B$3139,$A1767,'Unit details'!$V$3139:$V$3139,$A1767&amp;" — "&amp;$B1767,'Unit details'!$H$3139:$H$3139,"Uncertain")</x:f>
        <x:v>1</x:v>
      </x:c>
      <x:c r="L1767" s="15" t="str">
        <x:v>Minimum identified named-estate inventory from advertised property evidence; not a comprehensive stock census. Standalone railway arches and roads are excluded; no vacancy ratio inferred.</x:v>
      </x:c>
      <x:c r="M1767" s="15" t="str">
        <x:v>https://www.zoopla.co.uk/to-rent/commercial/details/72514162/</x:v>
      </x:c>
      <x:c r="N1767" s="15" t="str">
        <x:v>https://www.rightmove.co.uk/properties/778880949006624#/?channel=COM_LET</x:v>
      </x:c>
    </x:row>
    <x:row r="1768" ht="42" customHeight="1">
      <x:c r="A1768" s="15" t="str">
        <x:v>London</x:v>
      </x:c>
      <x:c r="B1768" s="15" t="str">
        <x:v>Plaza Business Centre</x:v>
      </x:c>
      <x:c r="C1768" s="15" t="str">
        <x:v>Enfield</x:v>
      </x:c>
      <x:c r="D1768" s="14"/>
      <x:c r="E1768" s="30" t="str">
        <x:v>Town</x:v>
      </x:c>
      <x:c r="F1768" s="30" t="str">
        <x:v>Estate / grouped industrial area</x:v>
      </x:c>
      <x:c r="G1768" s="14" t="n">
        <x:f>COUNTIFS('Unit details'!$B$3140:$B$3140,$A1768,'Unit details'!$V$3140:$V$3140,$A1768&amp;" — "&amp;$B1768,'Unit details'!$H$3140:$H$3140,"Current",'Unit details'!$E$3140:$E$3140,"Town")</x:f>
        <x:v>1</x:v>
      </x:c>
      <x:c r="H1768" s="14" t="n">
        <x:f>COUNTIFS('Unit details'!$B$3140:$B$3140,$A1768,'Unit details'!$V$3140:$V$3140,$A1768&amp;" — "&amp;$B1768,'Unit details'!$H$3140:$H$3140,"Current",'Unit details'!$E$3140:$E$3140,"Nearby")</x:f>
        <x:v>0</x:v>
      </x:c>
      <x:c r="I1768" s="14" t="n">
        <x:f>COUNTIFS('Unit details'!$B$3140:$B$3140,$A1768,'Unit details'!$V$3140:$V$3140,$A1768&amp;" — "&amp;$B1768,'Unit details'!$H$3140:$H$3140,"Current")</x:f>
        <x:v>1</x:v>
      </x:c>
      <x:c r="J1768" s="14" t="n">
        <x:f>SUMIFS('Unit details'!$Y$3140:$Y$3140,'Unit details'!$B$3140:$B$3140,$A1768,'Unit details'!$V$3140:$V$3140,$A1768&amp;" — "&amp;$B1768,'Unit details'!$H$3140:$H$3140,"Future")</x:f>
        <x:v>0</x:v>
      </x:c>
      <x:c r="K1768" s="14" t="n">
        <x:f>COUNTIFS('Unit details'!$B$3140:$B$3140,$A1768,'Unit details'!$V$3140:$V$3140,$A1768&amp;" — "&amp;$B1768,'Unit details'!$H$3140:$H$3140,"Uncertain")</x:f>
        <x:v>0</x:v>
      </x:c>
      <x:c r="L1768" s="15" t="str">
        <x:v>Minimum identified named-estate inventory from advertised property evidence; not a comprehensive stock census. Standalone railway arches and roads are excluded; no vacancy ratio inferred.</x:v>
      </x:c>
      <x:c r="M1768" s="15" t="str">
        <x:v>https://www.zoopla.co.uk/to-rent/commercial/details/64587495/</x:v>
      </x:c>
      <x:c r="N1768" s="15" t="str"/>
    </x:row>
    <x:row r="1769" ht="42" customHeight="1">
      <x:c r="A1769" s="15" t="str">
        <x:v>London</x:v>
      </x:c>
      <x:c r="B1769" s="15" t="str">
        <x:v>Poplar Business Park</x:v>
      </x:c>
      <x:c r="C1769" s="15" t="str">
        <x:v>Poplar</x:v>
      </x:c>
      <x:c r="D1769" s="14"/>
      <x:c r="E1769" s="30" t="str">
        <x:v>Town</x:v>
      </x:c>
      <x:c r="F1769" s="30" t="str">
        <x:v>Estate / grouped industrial area</x:v>
      </x:c>
      <x:c r="G1769" s="14" t="n">
        <x:f>COUNTIFS('Unit details'!$B$3141:$B$3142,$A1769,'Unit details'!$V$3141:$V$3142,$A1769&amp;" — "&amp;$B1769,'Unit details'!$H$3141:$H$3142,"Current",'Unit details'!$E$3141:$E$3142,"Town")</x:f>
        <x:v>2</x:v>
      </x:c>
      <x:c r="H1769" s="14" t="n">
        <x:f>COUNTIFS('Unit details'!$B$3141:$B$3142,$A1769,'Unit details'!$V$3141:$V$3142,$A1769&amp;" — "&amp;$B1769,'Unit details'!$H$3141:$H$3142,"Current",'Unit details'!$E$3141:$E$3142,"Nearby")</x:f>
        <x:v>0</x:v>
      </x:c>
      <x:c r="I1769" s="14" t="n">
        <x:f>COUNTIFS('Unit details'!$B$3141:$B$3142,$A1769,'Unit details'!$V$3141:$V$3142,$A1769&amp;" — "&amp;$B1769,'Unit details'!$H$3141:$H$3142,"Current")</x:f>
        <x:v>2</x:v>
      </x:c>
      <x:c r="J1769" s="14" t="n">
        <x:f>SUMIFS('Unit details'!$Y$3141:$Y$3142,'Unit details'!$B$3141:$B$3142,$A1769,'Unit details'!$V$3141:$V$3142,$A1769&amp;" — "&amp;$B1769,'Unit details'!$H$3141:$H$3142,"Future")</x:f>
        <x:v>0</x:v>
      </x:c>
      <x:c r="K1769" s="14" t="n">
        <x:f>COUNTIFS('Unit details'!$B$3141:$B$3142,$A1769,'Unit details'!$V$3141:$V$3142,$A1769&amp;" — "&amp;$B1769,'Unit details'!$H$3141:$H$3142,"Uncertain")</x:f>
        <x:v>0</x:v>
      </x:c>
      <x:c r="L1769" s="15" t="str">
        <x:v>Minimum identified named-estate inventory from advertised property evidence; not a comprehensive stock census. Standalone railway arches and roads are excluded; no vacancy ratio inferred.</x:v>
      </x:c>
      <x:c r="M1769" s="15" t="str">
        <x:v>https://www.zoopla.co.uk/to-rent/commercial/details/69786331/</x:v>
      </x:c>
      <x:c r="N1769" s="15" t="str">
        <x:v>https://www.rightmove.co.uk/properties/774605483256929#/?channel=COM_LET</x:v>
      </x:c>
    </x:row>
    <x:row r="1770" ht="42" customHeight="1">
      <x:c r="A1770" s="15" t="str">
        <x:v>London</x:v>
      </x:c>
      <x:c r="B1770" s="15" t="str">
        <x:v>Powergate Business Park</x:v>
      </x:c>
      <x:c r="C1770" s="15" t="str">
        <x:v>Park Royal</x:v>
      </x:c>
      <x:c r="D1770" s="14"/>
      <x:c r="E1770" s="30" t="str">
        <x:v>Town</x:v>
      </x:c>
      <x:c r="F1770" s="30" t="str">
        <x:v>Estate / grouped industrial area</x:v>
      </x:c>
      <x:c r="G1770" s="14" t="n">
        <x:f>COUNTIFS('Unit details'!$B$3143:$B$3143,$A1770,'Unit details'!$V$3143:$V$3143,$A1770&amp;" — "&amp;$B1770,'Unit details'!$H$3143:$H$3143,"Current",'Unit details'!$E$3143:$E$3143,"Town")</x:f>
        <x:v>1</x:v>
      </x:c>
      <x:c r="H1770" s="14" t="n">
        <x:f>COUNTIFS('Unit details'!$B$3143:$B$3143,$A1770,'Unit details'!$V$3143:$V$3143,$A1770&amp;" — "&amp;$B1770,'Unit details'!$H$3143:$H$3143,"Current",'Unit details'!$E$3143:$E$3143,"Nearby")</x:f>
        <x:v>0</x:v>
      </x:c>
      <x:c r="I1770" s="14" t="n">
        <x:f>COUNTIFS('Unit details'!$B$3143:$B$3143,$A1770,'Unit details'!$V$3143:$V$3143,$A1770&amp;" — "&amp;$B1770,'Unit details'!$H$3143:$H$3143,"Current")</x:f>
        <x:v>1</x:v>
      </x:c>
      <x:c r="J1770" s="14" t="n">
        <x:f>SUMIFS('Unit details'!$Y$3143:$Y$3143,'Unit details'!$B$3143:$B$3143,$A1770,'Unit details'!$V$3143:$V$3143,$A1770&amp;" — "&amp;$B1770,'Unit details'!$H$3143:$H$3143,"Future")</x:f>
        <x:v>0</x:v>
      </x:c>
      <x:c r="K1770" s="14" t="n">
        <x:f>COUNTIFS('Unit details'!$B$3143:$B$3143,$A1770,'Unit details'!$V$3143:$V$3143,$A1770&amp;" — "&amp;$B1770,'Unit details'!$H$3143:$H$3143,"Uncertain")</x:f>
        <x:v>0</x:v>
      </x:c>
      <x:c r="L1770" s="15" t="str">
        <x:v>Minimum identified named-estate inventory from advertised property evidence; not a comprehensive stock census. Standalone railway arches and roads are excluded; no vacancy ratio inferred.</x:v>
      </x:c>
      <x:c r="M1770" s="15" t="str">
        <x:v>https://www.zoopla.co.uk/to-rent/commercial/details/73033579/</x:v>
      </x:c>
      <x:c r="N1770" s="15" t="str">
        <x:v>https://www.rightmove.co.uk/properties/773386249256704#/?channel=COM_LET</x:v>
      </x:c>
    </x:row>
    <x:row r="1771" ht="42" customHeight="1">
      <x:c r="A1771" s="15" t="str">
        <x:v>London</x:v>
      </x:c>
      <x:c r="B1771" s="15" t="str">
        <x:v>Progress Business Park</x:v>
      </x:c>
      <x:c r="C1771" s="15" t="str">
        <x:v>Croydon</x:v>
      </x:c>
      <x:c r="D1771" s="14"/>
      <x:c r="E1771" s="30" t="str">
        <x:v>Town</x:v>
      </x:c>
      <x:c r="F1771" s="30" t="str">
        <x:v>Estate / grouped industrial area</x:v>
      </x:c>
      <x:c r="G1771" s="14" t="n">
        <x:f>COUNTIFS('Unit details'!$B$3144:$B$3146,$A1771,'Unit details'!$V$3144:$V$3146,$A1771&amp;" — "&amp;$B1771,'Unit details'!$H$3144:$H$3146,"Current",'Unit details'!$E$3144:$E$3146,"Town")</x:f>
        <x:v>2</x:v>
      </x:c>
      <x:c r="H1771" s="14" t="n">
        <x:f>COUNTIFS('Unit details'!$B$3144:$B$3146,$A1771,'Unit details'!$V$3144:$V$3146,$A1771&amp;" — "&amp;$B1771,'Unit details'!$H$3144:$H$3146,"Current",'Unit details'!$E$3144:$E$3146,"Nearby")</x:f>
        <x:v>0</x:v>
      </x:c>
      <x:c r="I1771" s="14" t="n">
        <x:f>COUNTIFS('Unit details'!$B$3144:$B$3146,$A1771,'Unit details'!$V$3144:$V$3146,$A1771&amp;" — "&amp;$B1771,'Unit details'!$H$3144:$H$3146,"Current")</x:f>
        <x:v>2</x:v>
      </x:c>
      <x:c r="J1771" s="14" t="n">
        <x:f>SUMIFS('Unit details'!$Y$3144:$Y$3146,'Unit details'!$B$3144:$B$3146,$A1771,'Unit details'!$V$3144:$V$3146,$A1771&amp;" — "&amp;$B1771,'Unit details'!$H$3144:$H$3146,"Future")</x:f>
        <x:v>0</x:v>
      </x:c>
      <x:c r="K1771" s="14" t="n">
        <x:f>COUNTIFS('Unit details'!$B$3144:$B$3146,$A1771,'Unit details'!$V$3144:$V$3146,$A1771&amp;" — "&amp;$B1771,'Unit details'!$H$3144:$H$3146,"Uncertain")</x:f>
        <x:v>1</x:v>
      </x:c>
      <x:c r="L1771" s="15" t="str">
        <x:v>Minimum identified named-estate inventory from advertised property evidence; not a comprehensive stock census. Standalone railway arches and roads are excluded; no vacancy ratio inferred.</x:v>
      </x:c>
      <x:c r="M1771" s="15" t="str">
        <x:v>https://www.rightmove.co.uk/properties/760904136798400#/?channel=COM_LET</x:v>
      </x:c>
      <x:c r="N1771" s="15" t="str"/>
    </x:row>
    <x:row r="1772" ht="42" customHeight="1">
      <x:c r="A1772" s="15" t="str">
        <x:v>London</x:v>
      </x:c>
      <x:c r="B1772" s="15" t="str">
        <x:v>Provident Industrial Estate</x:v>
      </x:c>
      <x:c r="C1772" s="15" t="str">
        <x:v>Hayes</x:v>
      </x:c>
      <x:c r="D1772" s="14"/>
      <x:c r="E1772" s="30" t="str">
        <x:v>Town</x:v>
      </x:c>
      <x:c r="F1772" s="30" t="str">
        <x:v>Estate / grouped industrial area</x:v>
      </x:c>
      <x:c r="G1772" s="14" t="n">
        <x:f>COUNTIFS('Unit details'!$B$3147:$B$3147,$A1772,'Unit details'!$V$3147:$V$3147,$A1772&amp;" — "&amp;$B1772,'Unit details'!$H$3147:$H$3147,"Current",'Unit details'!$E$3147:$E$3147,"Town")</x:f>
        <x:v>1</x:v>
      </x:c>
      <x:c r="H1772" s="14" t="n">
        <x:f>COUNTIFS('Unit details'!$B$3147:$B$3147,$A1772,'Unit details'!$V$3147:$V$3147,$A1772&amp;" — "&amp;$B1772,'Unit details'!$H$3147:$H$3147,"Current",'Unit details'!$E$3147:$E$3147,"Nearby")</x:f>
        <x:v>0</x:v>
      </x:c>
      <x:c r="I1772" s="14" t="n">
        <x:f>COUNTIFS('Unit details'!$B$3147:$B$3147,$A1772,'Unit details'!$V$3147:$V$3147,$A1772&amp;" — "&amp;$B1772,'Unit details'!$H$3147:$H$3147,"Current")</x:f>
        <x:v>1</x:v>
      </x:c>
      <x:c r="J1772" s="14" t="n">
        <x:f>SUMIFS('Unit details'!$Y$3147:$Y$3147,'Unit details'!$B$3147:$B$3147,$A1772,'Unit details'!$V$3147:$V$3147,$A1772&amp;" — "&amp;$B1772,'Unit details'!$H$3147:$H$3147,"Future")</x:f>
        <x:v>0</x:v>
      </x:c>
      <x:c r="K1772" s="14" t="n">
        <x:f>COUNTIFS('Unit details'!$B$3147:$B$3147,$A1772,'Unit details'!$V$3147:$V$3147,$A1772&amp;" — "&amp;$B1772,'Unit details'!$H$3147:$H$3147,"Uncertain")</x:f>
        <x:v>0</x:v>
      </x:c>
      <x:c r="L1772" s="15" t="str">
        <x:v>Minimum identified named-estate inventory from advertised property evidence; not a comprehensive stock census. Standalone railway arches and roads are excluded; no vacancy ratio inferred.</x:v>
      </x:c>
      <x:c r="M1772" s="15" t="str">
        <x:v>https://www.zoopla.co.uk/to-rent/commercial/details/73698588/</x:v>
      </x:c>
      <x:c r="N1772" s="15" t="str"/>
    </x:row>
    <x:row r="1773" ht="42" customHeight="1">
      <x:c r="A1773" s="15" t="str">
        <x:v>London</x:v>
      </x:c>
      <x:c r="B1773" s="15" t="str">
        <x:v>Pump Lane Industrial Estate</x:v>
      </x:c>
      <x:c r="C1773" s="15" t="str">
        <x:v>Hayes</x:v>
      </x:c>
      <x:c r="D1773" s="14"/>
      <x:c r="E1773" s="30" t="str">
        <x:v>Town</x:v>
      </x:c>
      <x:c r="F1773" s="30" t="str">
        <x:v>Estate / grouped industrial area</x:v>
      </x:c>
      <x:c r="G1773" s="14" t="n">
        <x:f>COUNTIFS('Unit details'!$B$3148:$B$3148,$A1773,'Unit details'!$V$3148:$V$3148,$A1773&amp;" — "&amp;$B1773,'Unit details'!$H$3148:$H$3148,"Current",'Unit details'!$E$3148:$E$3148,"Town")</x:f>
        <x:v>0</x:v>
      </x:c>
      <x:c r="H1773" s="14" t="n">
        <x:f>COUNTIFS('Unit details'!$B$3148:$B$3148,$A1773,'Unit details'!$V$3148:$V$3148,$A1773&amp;" — "&amp;$B1773,'Unit details'!$H$3148:$H$3148,"Current",'Unit details'!$E$3148:$E$3148,"Nearby")</x:f>
        <x:v>0</x:v>
      </x:c>
      <x:c r="I1773" s="14" t="n">
        <x:f>COUNTIFS('Unit details'!$B$3148:$B$3148,$A1773,'Unit details'!$V$3148:$V$3148,$A1773&amp;" — "&amp;$B1773,'Unit details'!$H$3148:$H$3148,"Current")</x:f>
        <x:v>0</x:v>
      </x:c>
      <x:c r="J1773" s="14" t="n">
        <x:f>SUMIFS('Unit details'!$Y$3148:$Y$3148,'Unit details'!$B$3148:$B$3148,$A1773,'Unit details'!$V$3148:$V$3148,$A1773&amp;" — "&amp;$B1773,'Unit details'!$H$3148:$H$3148,"Future")</x:f>
        <x:v>0</x:v>
      </x:c>
      <x:c r="K1773" s="14" t="n">
        <x:f>COUNTIFS('Unit details'!$B$3148:$B$3148,$A1773,'Unit details'!$V$3148:$V$3148,$A1773&amp;" — "&amp;$B1773,'Unit details'!$H$3148:$H$3148,"Uncertain")</x:f>
        <x:v>1</x:v>
      </x:c>
      <x:c r="L1773" s="15" t="str">
        <x:v>Minimum identified named-estate inventory from advertised property evidence; not a comprehensive stock census. Standalone railway arches and roads are excluded; no vacancy ratio inferred.</x:v>
      </x:c>
      <x:c r="M1773" s="15" t="str">
        <x:v>https://www.zoopla.co.uk/to-rent/commercial/details/74670791/</x:v>
      </x:c>
      <x:c r="N1773" s="15" t="str"/>
    </x:row>
    <x:row r="1774" ht="42" customHeight="1">
      <x:c r="A1774" s="15" t="str">
        <x:v>London</x:v>
      </x:c>
      <x:c r="B1774" s="15" t="str">
        <x:v>Rainbow Industrial Estate</x:v>
      </x:c>
      <x:c r="C1774" s="15" t="str">
        <x:v>London (SW20)</x:v>
      </x:c>
      <x:c r="D1774" s="14"/>
      <x:c r="E1774" s="30" t="str">
        <x:v>Town</x:v>
      </x:c>
      <x:c r="F1774" s="30" t="str">
        <x:v>Estate / grouped industrial area</x:v>
      </x:c>
      <x:c r="G1774" s="14" t="n">
        <x:f>COUNTIFS('Unit details'!$B$3149:$B$3149,$A1774,'Unit details'!$V$3149:$V$3149,$A1774&amp;" — "&amp;$B1774,'Unit details'!$H$3149:$H$3149,"Current",'Unit details'!$E$3149:$E$3149,"Town")</x:f>
        <x:v>1</x:v>
      </x:c>
      <x:c r="H1774" s="14" t="n">
        <x:f>COUNTIFS('Unit details'!$B$3149:$B$3149,$A1774,'Unit details'!$V$3149:$V$3149,$A1774&amp;" — "&amp;$B1774,'Unit details'!$H$3149:$H$3149,"Current",'Unit details'!$E$3149:$E$3149,"Nearby")</x:f>
        <x:v>0</x:v>
      </x:c>
      <x:c r="I1774" s="14" t="n">
        <x:f>COUNTIFS('Unit details'!$B$3149:$B$3149,$A1774,'Unit details'!$V$3149:$V$3149,$A1774&amp;" — "&amp;$B1774,'Unit details'!$H$3149:$H$3149,"Current")</x:f>
        <x:v>1</x:v>
      </x:c>
      <x:c r="J1774" s="14" t="n">
        <x:f>SUMIFS('Unit details'!$Y$3149:$Y$3149,'Unit details'!$B$3149:$B$3149,$A1774,'Unit details'!$V$3149:$V$3149,$A1774&amp;" — "&amp;$B1774,'Unit details'!$H$3149:$H$3149,"Future")</x:f>
        <x:v>0</x:v>
      </x:c>
      <x:c r="K1774" s="14" t="n">
        <x:f>COUNTIFS('Unit details'!$B$3149:$B$3149,$A1774,'Unit details'!$V$3149:$V$3149,$A1774&amp;" — "&amp;$B1774,'Unit details'!$H$3149:$H$3149,"Uncertain")</x:f>
        <x:v>0</x:v>
      </x:c>
      <x:c r="L1774" s="15" t="str">
        <x:v>Minimum identified named-estate inventory from advertised property evidence; not a comprehensive stock census. Standalone railway arches and roads are excluded; no vacancy ratio inferred.</x:v>
      </x:c>
      <x:c r="M1774" s="15" t="str">
        <x:v>https://www.zoopla.co.uk/to-rent/commercial/details/71037485/</x:v>
      </x:c>
      <x:c r="N1774" s="15" t="str">
        <x:v>https://www.rightmove.co.uk/properties/773361410680112#/?channel=COM_LET</x:v>
      </x:c>
    </x:row>
    <x:row r="1775" ht="42" customHeight="1">
      <x:c r="A1775" s="15" t="str">
        <x:v>London</x:v>
      </x:c>
      <x:c r="B1775" s="15" t="str">
        <x:v>Rainbow Industrial Park</x:v>
      </x:c>
      <x:c r="C1775" s="15" t="str">
        <x:v>London (SW20)</x:v>
      </x:c>
      <x:c r="D1775" s="14"/>
      <x:c r="E1775" s="30" t="str">
        <x:v>Town</x:v>
      </x:c>
      <x:c r="F1775" s="30" t="str">
        <x:v>Estate / grouped industrial area</x:v>
      </x:c>
      <x:c r="G1775" s="14" t="n">
        <x:f>COUNTIFS('Unit details'!$B$3150:$B$3150,$A1775,'Unit details'!$V$3150:$V$3150,$A1775&amp;" — "&amp;$B1775,'Unit details'!$H$3150:$H$3150,"Current",'Unit details'!$E$3150:$E$3150,"Town")</x:f>
        <x:v>1</x:v>
      </x:c>
      <x:c r="H1775" s="14" t="n">
        <x:f>COUNTIFS('Unit details'!$B$3150:$B$3150,$A1775,'Unit details'!$V$3150:$V$3150,$A1775&amp;" — "&amp;$B1775,'Unit details'!$H$3150:$H$3150,"Current",'Unit details'!$E$3150:$E$3150,"Nearby")</x:f>
        <x:v>0</x:v>
      </x:c>
      <x:c r="I1775" s="14" t="n">
        <x:f>COUNTIFS('Unit details'!$B$3150:$B$3150,$A1775,'Unit details'!$V$3150:$V$3150,$A1775&amp;" — "&amp;$B1775,'Unit details'!$H$3150:$H$3150,"Current")</x:f>
        <x:v>1</x:v>
      </x:c>
      <x:c r="J1775" s="14" t="n">
        <x:f>SUMIFS('Unit details'!$Y$3150:$Y$3150,'Unit details'!$B$3150:$B$3150,$A1775,'Unit details'!$V$3150:$V$3150,$A1775&amp;" — "&amp;$B1775,'Unit details'!$H$3150:$H$3150,"Future")</x:f>
        <x:v>0</x:v>
      </x:c>
      <x:c r="K1775" s="14" t="n">
        <x:f>COUNTIFS('Unit details'!$B$3150:$B$3150,$A1775,'Unit details'!$V$3150:$V$3150,$A1775&amp;" — "&amp;$B1775,'Unit details'!$H$3150:$H$3150,"Uncertain")</x:f>
        <x:v>0</x:v>
      </x:c>
      <x:c r="L1775" s="15" t="str">
        <x:v>Identified from marketing. Estate inventory is a minimum of evidenced named areas, not a council stock census.</x:v>
      </x:c>
      <x:c r="M1775" s="15" t="str">
        <x:v>https://www.rightmove.co.uk/properties/762528802763409#/?channel=COM_LET</x:v>
      </x:c>
      <x:c r="N1775" s="15" t="str"/>
    </x:row>
    <x:row r="1776" ht="42" customHeight="1">
      <x:c r="A1776" s="15" t="str">
        <x:v>London</x:v>
      </x:c>
      <x:c r="B1776" s="15" t="str">
        <x:v>Red Lion Business Park</x:v>
      </x:c>
      <x:c r="C1776" s="15" t="str">
        <x:v>Tolworth</x:v>
      </x:c>
      <x:c r="D1776" s="14"/>
      <x:c r="E1776" s="30" t="str">
        <x:v>Town</x:v>
      </x:c>
      <x:c r="F1776" s="30" t="str">
        <x:v>Estate / grouped industrial area</x:v>
      </x:c>
      <x:c r="G1776" s="14" t="n">
        <x:f>COUNTIFS('Unit details'!$B$3151:$B$3151,$A1776,'Unit details'!$V$3151:$V$3151,$A1776&amp;" — "&amp;$B1776,'Unit details'!$H$3151:$H$3151,"Current",'Unit details'!$E$3151:$E$3151,"Town")</x:f>
        <x:v>0</x:v>
      </x:c>
      <x:c r="H1776" s="14" t="n">
        <x:f>COUNTIFS('Unit details'!$B$3151:$B$3151,$A1776,'Unit details'!$V$3151:$V$3151,$A1776&amp;" — "&amp;$B1776,'Unit details'!$H$3151:$H$3151,"Current",'Unit details'!$E$3151:$E$3151,"Nearby")</x:f>
        <x:v>0</x:v>
      </x:c>
      <x:c r="I1776" s="14" t="n">
        <x:f>COUNTIFS('Unit details'!$B$3151:$B$3151,$A1776,'Unit details'!$V$3151:$V$3151,$A1776&amp;" — "&amp;$B1776,'Unit details'!$H$3151:$H$3151,"Current")</x:f>
        <x:v>0</x:v>
      </x:c>
      <x:c r="J1776" s="14" t="n">
        <x:f>SUMIFS('Unit details'!$Y$3151:$Y$3151,'Unit details'!$B$3151:$B$3151,$A1776,'Unit details'!$V$3151:$V$3151,$A1776&amp;" — "&amp;$B1776,'Unit details'!$H$3151:$H$3151,"Future")</x:f>
        <x:v>0</x:v>
      </x:c>
      <x:c r="K1776" s="14" t="n">
        <x:f>COUNTIFS('Unit details'!$B$3151:$B$3151,$A1776,'Unit details'!$V$3151:$V$3151,$A1776&amp;" — "&amp;$B1776,'Unit details'!$H$3151:$H$3151,"Uncertain")</x:f>
        <x:v>1</x:v>
      </x:c>
      <x:c r="L1776" s="15" t="str">
        <x:v>Minimum identified named-estate inventory from advertised property evidence; not a comprehensive stock census. Standalone railway arches and roads are excluded; no vacancy ratio inferred.</x:v>
      </x:c>
      <x:c r="M1776" s="15" t="str">
        <x:v>https://www.zoopla.co.uk/to-rent/commercial/details/74527819/</x:v>
      </x:c>
      <x:c r="N1776" s="15" t="str"/>
    </x:row>
    <x:row r="1777" ht="42" customHeight="1">
      <x:c r="A1777" s="15" t="str">
        <x:v>London</x:v>
      </x:c>
      <x:c r="B1777" s="15" t="str">
        <x:v>Redbridge Enterprise Centre</x:v>
      </x:c>
      <x:c r="C1777" s="15" t="str">
        <x:v>Ilford</x:v>
      </x:c>
      <x:c r="D1777" s="14"/>
      <x:c r="E1777" s="30" t="str">
        <x:v>Town</x:v>
      </x:c>
      <x:c r="F1777" s="30" t="str">
        <x:v>Estate / grouped industrial area</x:v>
      </x:c>
      <x:c r="G1777" s="14" t="n">
        <x:f>COUNTIFS('Unit details'!$B$3152:$B$3152,$A1777,'Unit details'!$V$3152:$V$3152,$A1777&amp;" — "&amp;$B1777,'Unit details'!$H$3152:$H$3152,"Current",'Unit details'!$E$3152:$E$3152,"Town")</x:f>
        <x:v>1</x:v>
      </x:c>
      <x:c r="H1777" s="14" t="n">
        <x:f>COUNTIFS('Unit details'!$B$3152:$B$3152,$A1777,'Unit details'!$V$3152:$V$3152,$A1777&amp;" — "&amp;$B1777,'Unit details'!$H$3152:$H$3152,"Current",'Unit details'!$E$3152:$E$3152,"Nearby")</x:f>
        <x:v>0</x:v>
      </x:c>
      <x:c r="I1777" s="14" t="n">
        <x:f>COUNTIFS('Unit details'!$B$3152:$B$3152,$A1777,'Unit details'!$V$3152:$V$3152,$A1777&amp;" — "&amp;$B1777,'Unit details'!$H$3152:$H$3152,"Current")</x:f>
        <x:v>1</x:v>
      </x:c>
      <x:c r="J1777" s="14" t="n">
        <x:f>SUMIFS('Unit details'!$Y$3152:$Y$3152,'Unit details'!$B$3152:$B$3152,$A1777,'Unit details'!$V$3152:$V$3152,$A1777&amp;" — "&amp;$B1777,'Unit details'!$H$3152:$H$3152,"Future")</x:f>
        <x:v>0</x:v>
      </x:c>
      <x:c r="K1777" s="14" t="n">
        <x:f>COUNTIFS('Unit details'!$B$3152:$B$3152,$A1777,'Unit details'!$V$3152:$V$3152,$A1777&amp;" — "&amp;$B1777,'Unit details'!$H$3152:$H$3152,"Uncertain")</x:f>
        <x:v>0</x:v>
      </x:c>
      <x:c r="L1777" s="15" t="str">
        <x:v>Minimum identified named-estate inventory from advertised property evidence; not a comprehensive stock census. Standalone railway arches and roads are excluded; no vacancy ratio inferred.</x:v>
      </x:c>
      <x:c r="M1777" s="15" t="str">
        <x:v>https://www.zoopla.co.uk/to-rent/commercial/details/73353505/</x:v>
      </x:c>
      <x:c r="N1777" s="15" t="str">
        <x:v>https://www.zoopla.co.uk/to-rent/commercial/details/73255754/</x:v>
      </x:c>
    </x:row>
    <x:row r="1778" ht="42" customHeight="1">
      <x:c r="A1778" s="15" t="str">
        <x:v>London</x:v>
      </x:c>
      <x:c r="B1778" s="15" t="str">
        <x:v>Renwick Industrial Estate</x:v>
      </x:c>
      <x:c r="C1778" s="15" t="str">
        <x:v>Barking</x:v>
      </x:c>
      <x:c r="D1778" s="14"/>
      <x:c r="E1778" s="30" t="str">
        <x:v>Town</x:v>
      </x:c>
      <x:c r="F1778" s="30" t="str">
        <x:v>Estate / grouped industrial area</x:v>
      </x:c>
      <x:c r="G1778" s="14" t="n">
        <x:f>COUNTIFS('Unit details'!$B$3153:$B$3156,$A1778,'Unit details'!$V$3153:$V$3156,$A1778&amp;" — "&amp;$B1778,'Unit details'!$H$3153:$H$3156,"Current",'Unit details'!$E$3153:$E$3156,"Town")</x:f>
        <x:v>4</x:v>
      </x:c>
      <x:c r="H1778" s="14" t="n">
        <x:f>COUNTIFS('Unit details'!$B$3153:$B$3156,$A1778,'Unit details'!$V$3153:$V$3156,$A1778&amp;" — "&amp;$B1778,'Unit details'!$H$3153:$H$3156,"Current",'Unit details'!$E$3153:$E$3156,"Nearby")</x:f>
        <x:v>0</x:v>
      </x:c>
      <x:c r="I1778" s="14" t="n">
        <x:f>COUNTIFS('Unit details'!$B$3153:$B$3156,$A1778,'Unit details'!$V$3153:$V$3156,$A1778&amp;" — "&amp;$B1778,'Unit details'!$H$3153:$H$3156,"Current")</x:f>
        <x:v>4</x:v>
      </x:c>
      <x:c r="J1778" s="14" t="n">
        <x:f>SUMIFS('Unit details'!$Y$3153:$Y$3156,'Unit details'!$B$3153:$B$3156,$A1778,'Unit details'!$V$3153:$V$3156,$A1778&amp;" — "&amp;$B1778,'Unit details'!$H$3153:$H$3156,"Future")</x:f>
        <x:v>0</x:v>
      </x:c>
      <x:c r="K1778" s="14" t="n">
        <x:f>COUNTIFS('Unit details'!$B$3153:$B$3156,$A1778,'Unit details'!$V$3153:$V$3156,$A1778&amp;" — "&amp;$B1778,'Unit details'!$H$3153:$H$3156,"Uncertain")</x:f>
        <x:v>0</x:v>
      </x:c>
      <x:c r="L1778" s="15" t="str">
        <x:v>Minimum identified named-estate inventory from advertised property evidence; not a comprehensive stock census. Standalone railway arches and roads are excluded; no vacancy ratio inferred.</x:v>
      </x:c>
      <x:c r="M1778" s="15" t="str">
        <x:v>https://www.zoopla.co.uk/to-rent/commercial/details/73634037/</x:v>
      </x:c>
      <x:c r="N1778" s="15" t="str"/>
    </x:row>
    <x:row r="1779" ht="42" customHeight="1">
      <x:c r="A1779" s="15" t="str">
        <x:v>London</x:v>
      </x:c>
      <x:c r="B1779" s="15" t="str">
        <x:v>River Reach Business Park</x:v>
      </x:c>
      <x:c r="C1779" s="15" t="str">
        <x:v>London (SW11)</x:v>
      </x:c>
      <x:c r="D1779" s="14"/>
      <x:c r="E1779" s="30" t="str">
        <x:v>Town</x:v>
      </x:c>
      <x:c r="F1779" s="30" t="str">
        <x:v>Estate / grouped industrial area</x:v>
      </x:c>
      <x:c r="G1779" s="14" t="n">
        <x:f>COUNTIFS('Unit details'!$B$3157:$B$3157,$A1779,'Unit details'!$V$3157:$V$3157,$A1779&amp;" — "&amp;$B1779,'Unit details'!$H$3157:$H$3157,"Current",'Unit details'!$E$3157:$E$3157,"Town")</x:f>
        <x:v>1</x:v>
      </x:c>
      <x:c r="H1779" s="14" t="n">
        <x:f>COUNTIFS('Unit details'!$B$3157:$B$3157,$A1779,'Unit details'!$V$3157:$V$3157,$A1779&amp;" — "&amp;$B1779,'Unit details'!$H$3157:$H$3157,"Current",'Unit details'!$E$3157:$E$3157,"Nearby")</x:f>
        <x:v>0</x:v>
      </x:c>
      <x:c r="I1779" s="14" t="n">
        <x:f>COUNTIFS('Unit details'!$B$3157:$B$3157,$A1779,'Unit details'!$V$3157:$V$3157,$A1779&amp;" — "&amp;$B1779,'Unit details'!$H$3157:$H$3157,"Current")</x:f>
        <x:v>1</x:v>
      </x:c>
      <x:c r="J1779" s="14" t="n">
        <x:f>SUMIFS('Unit details'!$Y$3157:$Y$3157,'Unit details'!$B$3157:$B$3157,$A1779,'Unit details'!$V$3157:$V$3157,$A1779&amp;" — "&amp;$B1779,'Unit details'!$H$3157:$H$3157,"Future")</x:f>
        <x:v>0</x:v>
      </x:c>
      <x:c r="K1779" s="14" t="n">
        <x:f>COUNTIFS('Unit details'!$B$3157:$B$3157,$A1779,'Unit details'!$V$3157:$V$3157,$A1779&amp;" — "&amp;$B1779,'Unit details'!$H$3157:$H$3157,"Uncertain")</x:f>
        <x:v>0</x:v>
      </x:c>
      <x:c r="L1779" s="15" t="str">
        <x:v>Minimum identified named-estate inventory from advertised property evidence; not a comprehensive stock census. Standalone railway arches and roads are excluded; no vacancy ratio inferred.</x:v>
      </x:c>
      <x:c r="M1779" s="15" t="str">
        <x:v>https://www.zoopla.co.uk/to-rent/commercial/details/72508149/</x:v>
      </x:c>
      <x:c r="N1779" s="15" t="str">
        <x:v>https://www.rightmove.co.uk/properties/173153966#/?channel=COM_LET</x:v>
      </x:c>
    </x:row>
    <x:row r="1780" ht="42" customHeight="1">
      <x:c r="A1780" s="15" t="str">
        <x:v>London</x:v>
      </x:c>
      <x:c r="B1780" s="15" t="str">
        <x:v>Riverwalk Business Park</x:v>
      </x:c>
      <x:c r="C1780" s="15" t="str">
        <x:v>Enfield</x:v>
      </x:c>
      <x:c r="D1780" s="14"/>
      <x:c r="E1780" s="30" t="str">
        <x:v>Town</x:v>
      </x:c>
      <x:c r="F1780" s="30" t="str">
        <x:v>Estate / grouped industrial area</x:v>
      </x:c>
      <x:c r="G1780" s="14" t="n">
        <x:f>COUNTIFS('Unit details'!$B$3158:$B$3158,$A1780,'Unit details'!$V$3158:$V$3158,$A1780&amp;" — "&amp;$B1780,'Unit details'!$H$3158:$H$3158,"Current",'Unit details'!$E$3158:$E$3158,"Town")</x:f>
        <x:v>1</x:v>
      </x:c>
      <x:c r="H1780" s="14" t="n">
        <x:f>COUNTIFS('Unit details'!$B$3158:$B$3158,$A1780,'Unit details'!$V$3158:$V$3158,$A1780&amp;" — "&amp;$B1780,'Unit details'!$H$3158:$H$3158,"Current",'Unit details'!$E$3158:$E$3158,"Nearby")</x:f>
        <x:v>0</x:v>
      </x:c>
      <x:c r="I1780" s="14" t="n">
        <x:f>COUNTIFS('Unit details'!$B$3158:$B$3158,$A1780,'Unit details'!$V$3158:$V$3158,$A1780&amp;" — "&amp;$B1780,'Unit details'!$H$3158:$H$3158,"Current")</x:f>
        <x:v>1</x:v>
      </x:c>
      <x:c r="J1780" s="14" t="n">
        <x:f>SUMIFS('Unit details'!$Y$3158:$Y$3158,'Unit details'!$B$3158:$B$3158,$A1780,'Unit details'!$V$3158:$V$3158,$A1780&amp;" — "&amp;$B1780,'Unit details'!$H$3158:$H$3158,"Future")</x:f>
        <x:v>0</x:v>
      </x:c>
      <x:c r="K1780" s="14" t="n">
        <x:f>COUNTIFS('Unit details'!$B$3158:$B$3158,$A1780,'Unit details'!$V$3158:$V$3158,$A1780&amp;" — "&amp;$B1780,'Unit details'!$H$3158:$H$3158,"Uncertain")</x:f>
        <x:v>0</x:v>
      </x:c>
      <x:c r="L1780" s="15" t="str">
        <x:v>Minimum identified named-estate inventory from advertised property evidence; not a comprehensive stock census. Standalone railway arches and roads are excluded; no vacancy ratio inferred.</x:v>
      </x:c>
      <x:c r="M1780" s="15" t="str">
        <x:v>https://www.zoopla.co.uk/to-rent/commercial/details/68790413/</x:v>
      </x:c>
      <x:c r="N1780" s="15" t="str"/>
    </x:row>
    <x:row r="1781" ht="42" customHeight="1">
      <x:c r="A1781" s="15" t="str">
        <x:v>London</x:v>
      </x:c>
      <x:c r="B1781" s="15" t="str">
        <x:v>Roman Industrial Estate</x:v>
      </x:c>
      <x:c r="C1781" s="15" t="str">
        <x:v>Croydon</x:v>
      </x:c>
      <x:c r="D1781" s="14"/>
      <x:c r="E1781" s="30" t="str">
        <x:v>Town</x:v>
      </x:c>
      <x:c r="F1781" s="30" t="str">
        <x:v>Estate / grouped industrial area</x:v>
      </x:c>
      <x:c r="G1781" s="14" t="n">
        <x:f>COUNTIFS('Unit details'!$B$3159:$B$3159,$A1781,'Unit details'!$V$3159:$V$3159,$A1781&amp;" — "&amp;$B1781,'Unit details'!$H$3159:$H$3159,"Current",'Unit details'!$E$3159:$E$3159,"Town")</x:f>
        <x:v>1</x:v>
      </x:c>
      <x:c r="H1781" s="14" t="n">
        <x:f>COUNTIFS('Unit details'!$B$3159:$B$3159,$A1781,'Unit details'!$V$3159:$V$3159,$A1781&amp;" — "&amp;$B1781,'Unit details'!$H$3159:$H$3159,"Current",'Unit details'!$E$3159:$E$3159,"Nearby")</x:f>
        <x:v>0</x:v>
      </x:c>
      <x:c r="I1781" s="14" t="n">
        <x:f>COUNTIFS('Unit details'!$B$3159:$B$3159,$A1781,'Unit details'!$V$3159:$V$3159,$A1781&amp;" — "&amp;$B1781,'Unit details'!$H$3159:$H$3159,"Current")</x:f>
        <x:v>1</x:v>
      </x:c>
      <x:c r="J1781" s="14" t="n">
        <x:f>SUMIFS('Unit details'!$Y$3159:$Y$3159,'Unit details'!$B$3159:$B$3159,$A1781,'Unit details'!$V$3159:$V$3159,$A1781&amp;" — "&amp;$B1781,'Unit details'!$H$3159:$H$3159,"Future")</x:f>
        <x:v>0</x:v>
      </x:c>
      <x:c r="K1781" s="14" t="n">
        <x:f>COUNTIFS('Unit details'!$B$3159:$B$3159,$A1781,'Unit details'!$V$3159:$V$3159,$A1781&amp;" — "&amp;$B1781,'Unit details'!$H$3159:$H$3159,"Uncertain")</x:f>
        <x:v>0</x:v>
      </x:c>
      <x:c r="L1781" s="15" t="str">
        <x:v>Minimum identified named-estate inventory from advertised property evidence; not a comprehensive stock census. Standalone railway arches and roads are excluded; no vacancy ratio inferred.</x:v>
      </x:c>
      <x:c r="M1781" s="15" t="str">
        <x:v>https://www.zoopla.co.uk/to-rent/commercial/details/74558063/</x:v>
      </x:c>
      <x:c r="N1781" s="15" t="str"/>
    </x:row>
    <x:row r="1782" ht="42" customHeight="1">
      <x:c r="A1782" s="15" t="str">
        <x:v>London</x:v>
      </x:c>
      <x:c r="B1782" s="15" t="str">
        <x:v>Rosebery Industrial Estate</x:v>
      </x:c>
      <x:c r="C1782" s="15" t="str">
        <x:v>Tottenham</x:v>
      </x:c>
      <x:c r="D1782" s="14"/>
      <x:c r="E1782" s="30" t="str">
        <x:v>Town</x:v>
      </x:c>
      <x:c r="F1782" s="30" t="str">
        <x:v>Estate / grouped industrial area</x:v>
      </x:c>
      <x:c r="G1782" s="14" t="n">
        <x:f>COUNTIFS('Unit details'!$B$3160:$B$3160,$A1782,'Unit details'!$V$3160:$V$3160,$A1782&amp;" — "&amp;$B1782,'Unit details'!$H$3160:$H$3160,"Current",'Unit details'!$E$3160:$E$3160,"Town")</x:f>
        <x:v>1</x:v>
      </x:c>
      <x:c r="H1782" s="14" t="n">
        <x:f>COUNTIFS('Unit details'!$B$3160:$B$3160,$A1782,'Unit details'!$V$3160:$V$3160,$A1782&amp;" — "&amp;$B1782,'Unit details'!$H$3160:$H$3160,"Current",'Unit details'!$E$3160:$E$3160,"Nearby")</x:f>
        <x:v>0</x:v>
      </x:c>
      <x:c r="I1782" s="14" t="n">
        <x:f>COUNTIFS('Unit details'!$B$3160:$B$3160,$A1782,'Unit details'!$V$3160:$V$3160,$A1782&amp;" — "&amp;$B1782,'Unit details'!$H$3160:$H$3160,"Current")</x:f>
        <x:v>1</x:v>
      </x:c>
      <x:c r="J1782" s="14" t="n">
        <x:f>SUMIFS('Unit details'!$Y$3160:$Y$3160,'Unit details'!$B$3160:$B$3160,$A1782,'Unit details'!$V$3160:$V$3160,$A1782&amp;" — "&amp;$B1782,'Unit details'!$H$3160:$H$3160,"Future")</x:f>
        <x:v>0</x:v>
      </x:c>
      <x:c r="K1782" s="14" t="n">
        <x:f>COUNTIFS('Unit details'!$B$3160:$B$3160,$A1782,'Unit details'!$V$3160:$V$3160,$A1782&amp;" — "&amp;$B1782,'Unit details'!$H$3160:$H$3160,"Uncertain")</x:f>
        <x:v>0</x:v>
      </x:c>
      <x:c r="L1782" s="15" t="str">
        <x:v>Minimum identified named-estate inventory from advertised property evidence; not a comprehensive stock census. Standalone railway arches and roads are excluded; no vacancy ratio inferred.</x:v>
      </x:c>
      <x:c r="M1782" s="15" t="str">
        <x:v>https://www.zoopla.co.uk/to-rent/commercial/details/68555749/</x:v>
      </x:c>
      <x:c r="N1782" s="15" t="str"/>
    </x:row>
    <x:row r="1783" ht="42" customHeight="1">
      <x:c r="A1783" s="15" t="str">
        <x:v>London</x:v>
      </x:c>
      <x:c r="B1783" s="15" t="str">
        <x:v>Rotherhithe Business Estate</x:v>
      </x:c>
      <x:c r="C1783" s="15" t="str">
        <x:v>Rotherhithe</x:v>
      </x:c>
      <x:c r="D1783" s="14"/>
      <x:c r="E1783" s="30" t="str">
        <x:v>Town</x:v>
      </x:c>
      <x:c r="F1783" s="30" t="str">
        <x:v>Estate / grouped industrial area</x:v>
      </x:c>
      <x:c r="G1783" s="14" t="n">
        <x:f>COUNTIFS('Unit details'!$B$3161:$B$3161,$A1783,'Unit details'!$V$3161:$V$3161,$A1783&amp;" — "&amp;$B1783,'Unit details'!$H$3161:$H$3161,"Current",'Unit details'!$E$3161:$E$3161,"Town")</x:f>
        <x:v>1</x:v>
      </x:c>
      <x:c r="H1783" s="14" t="n">
        <x:f>COUNTIFS('Unit details'!$B$3161:$B$3161,$A1783,'Unit details'!$V$3161:$V$3161,$A1783&amp;" — "&amp;$B1783,'Unit details'!$H$3161:$H$3161,"Current",'Unit details'!$E$3161:$E$3161,"Nearby")</x:f>
        <x:v>0</x:v>
      </x:c>
      <x:c r="I1783" s="14" t="n">
        <x:f>COUNTIFS('Unit details'!$B$3161:$B$3161,$A1783,'Unit details'!$V$3161:$V$3161,$A1783&amp;" — "&amp;$B1783,'Unit details'!$H$3161:$H$3161,"Current")</x:f>
        <x:v>1</x:v>
      </x:c>
      <x:c r="J1783" s="14" t="n">
        <x:f>SUMIFS('Unit details'!$Y$3161:$Y$3161,'Unit details'!$B$3161:$B$3161,$A1783,'Unit details'!$V$3161:$V$3161,$A1783&amp;" — "&amp;$B1783,'Unit details'!$H$3161:$H$3161,"Future")</x:f>
        <x:v>0</x:v>
      </x:c>
      <x:c r="K1783" s="14" t="n">
        <x:f>COUNTIFS('Unit details'!$B$3161:$B$3161,$A1783,'Unit details'!$V$3161:$V$3161,$A1783&amp;" — "&amp;$B1783,'Unit details'!$H$3161:$H$3161,"Uncertain")</x:f>
        <x:v>0</x:v>
      </x:c>
      <x:c r="L1783" s="15" t="str">
        <x:v>Minimum identified named-estate inventory from advertised property evidence; not a comprehensive stock census. Standalone railway arches and roads are excluded; no vacancy ratio inferred.</x:v>
      </x:c>
      <x:c r="M1783" s="15" t="str">
        <x:v>https://www.zoopla.co.uk/to-rent/commercial/details/72992138/</x:v>
      </x:c>
      <x:c r="N1783" s="15" t="str">
        <x:v>https://www.zoopla.co.uk/to-rent/commercial/details/72992139/</x:v>
      </x:c>
    </x:row>
    <x:row r="1784" ht="42" customHeight="1">
      <x:c r="A1784" s="15" t="str">
        <x:v>London</x:v>
      </x:c>
      <x:c r="B1784" s="15" t="str">
        <x:v>Ruxley Corner Industrial Estate</x:v>
      </x:c>
      <x:c r="C1784" s="15" t="str">
        <x:v>Sidcup</x:v>
      </x:c>
      <x:c r="D1784" s="14"/>
      <x:c r="E1784" s="30" t="str">
        <x:v>Town</x:v>
      </x:c>
      <x:c r="F1784" s="30" t="str">
        <x:v>Estate / grouped industrial area</x:v>
      </x:c>
      <x:c r="G1784" s="14" t="n">
        <x:f>COUNTIFS('Unit details'!$B$3162:$B$3163,$A1784,'Unit details'!$V$3162:$V$3163,$A1784&amp;" — "&amp;$B1784,'Unit details'!$H$3162:$H$3163,"Current",'Unit details'!$E$3162:$E$3163,"Town")</x:f>
        <x:v>0</x:v>
      </x:c>
      <x:c r="H1784" s="14" t="n">
        <x:f>COUNTIFS('Unit details'!$B$3162:$B$3163,$A1784,'Unit details'!$V$3162:$V$3163,$A1784&amp;" — "&amp;$B1784,'Unit details'!$H$3162:$H$3163,"Current",'Unit details'!$E$3162:$E$3163,"Nearby")</x:f>
        <x:v>0</x:v>
      </x:c>
      <x:c r="I1784" s="14" t="n">
        <x:f>COUNTIFS('Unit details'!$B$3162:$B$3163,$A1784,'Unit details'!$V$3162:$V$3163,$A1784&amp;" — "&amp;$B1784,'Unit details'!$H$3162:$H$3163,"Current")</x:f>
        <x:v>0</x:v>
      </x:c>
      <x:c r="J1784" s="14" t="n">
        <x:f>SUMIFS('Unit details'!$Y$3162:$Y$3163,'Unit details'!$B$3162:$B$3163,$A1784,'Unit details'!$V$3162:$V$3163,$A1784&amp;" — "&amp;$B1784,'Unit details'!$H$3162:$H$3163,"Future")</x:f>
        <x:v>0</x:v>
      </x:c>
      <x:c r="K1784" s="14" t="n">
        <x:f>COUNTIFS('Unit details'!$B$3162:$B$3163,$A1784,'Unit details'!$V$3162:$V$3163,$A1784&amp;" — "&amp;$B1784,'Unit details'!$H$3162:$H$3163,"Uncertain")</x:f>
        <x:v>2</x:v>
      </x:c>
      <x:c r="L1784" s="15" t="str">
        <x:v>Minimum identified named-estate inventory from advertised property evidence; not a comprehensive stock census. Standalone railway arches and roads are excluded; no vacancy ratio inferred.</x:v>
      </x:c>
      <x:c r="M1784" s="15" t="str">
        <x:v>https://www.zoopla.co.uk/to-rent/commercial/details/57092347/</x:v>
      </x:c>
      <x:c r="N1784" s="15" t="str"/>
    </x:row>
    <x:row r="1785" ht="42" customHeight="1">
      <x:c r="A1785" s="15" t="str">
        <x:v>London</x:v>
      </x:c>
      <x:c r="B1785" s="15" t="str">
        <x:v>Sabichi Business Centre</x:v>
      </x:c>
      <x:c r="C1785" s="15" t="str">
        <x:v>Greenford</x:v>
      </x:c>
      <x:c r="D1785" s="14"/>
      <x:c r="E1785" s="30" t="str">
        <x:v>Town</x:v>
      </x:c>
      <x:c r="F1785" s="30" t="str">
        <x:v>Estate / grouped industrial area</x:v>
      </x:c>
      <x:c r="G1785" s="14" t="n">
        <x:f>COUNTIFS('Unit details'!$B$3164:$B$3164,$A1785,'Unit details'!$V$3164:$V$3164,$A1785&amp;" — "&amp;$B1785,'Unit details'!$H$3164:$H$3164,"Current",'Unit details'!$E$3164:$E$3164,"Town")</x:f>
        <x:v>1</x:v>
      </x:c>
      <x:c r="H1785" s="14" t="n">
        <x:f>COUNTIFS('Unit details'!$B$3164:$B$3164,$A1785,'Unit details'!$V$3164:$V$3164,$A1785&amp;" — "&amp;$B1785,'Unit details'!$H$3164:$H$3164,"Current",'Unit details'!$E$3164:$E$3164,"Nearby")</x:f>
        <x:v>0</x:v>
      </x:c>
      <x:c r="I1785" s="14" t="n">
        <x:f>COUNTIFS('Unit details'!$B$3164:$B$3164,$A1785,'Unit details'!$V$3164:$V$3164,$A1785&amp;" — "&amp;$B1785,'Unit details'!$H$3164:$H$3164,"Current")</x:f>
        <x:v>1</x:v>
      </x:c>
      <x:c r="J1785" s="14" t="n">
        <x:f>SUMIFS('Unit details'!$Y$3164:$Y$3164,'Unit details'!$B$3164:$B$3164,$A1785,'Unit details'!$V$3164:$V$3164,$A1785&amp;" — "&amp;$B1785,'Unit details'!$H$3164:$H$3164,"Future")</x:f>
        <x:v>0</x:v>
      </x:c>
      <x:c r="K1785" s="14" t="n">
        <x:f>COUNTIFS('Unit details'!$B$3164:$B$3164,$A1785,'Unit details'!$V$3164:$V$3164,$A1785&amp;" — "&amp;$B1785,'Unit details'!$H$3164:$H$3164,"Uncertain")</x:f>
        <x:v>0</x:v>
      </x:c>
      <x:c r="L1785" s="15" t="str">
        <x:v>Minimum identified named-estate inventory from advertised property evidence; not a comprehensive stock census. Standalone railway arches and roads are excluded; no vacancy ratio inferred.</x:v>
      </x:c>
      <x:c r="M1785" s="15" t="str">
        <x:v>https://www.zoopla.co.uk/to-rent/commercial/details/74503696/</x:v>
      </x:c>
      <x:c r="N1785" s="15" t="str"/>
    </x:row>
    <x:row r="1786" ht="42" customHeight="1">
      <x:c r="A1786" s="15" t="str">
        <x:v>London</x:v>
      </x:c>
      <x:c r="B1786" s="15" t="str">
        <x:v>Sandfield Industrial Estate</x:v>
      </x:c>
      <x:c r="C1786" s="15" t="str">
        <x:v>Hampton</x:v>
      </x:c>
      <x:c r="D1786" s="14"/>
      <x:c r="E1786" s="30" t="str">
        <x:v>Town</x:v>
      </x:c>
      <x:c r="F1786" s="30" t="str">
        <x:v>Estate / grouped industrial area</x:v>
      </x:c>
      <x:c r="G1786" s="14" t="n">
        <x:f>COUNTIFS('Unit details'!$B$3165:$B$3165,$A1786,'Unit details'!$V$3165:$V$3165,$A1786&amp;" — "&amp;$B1786,'Unit details'!$H$3165:$H$3165,"Current",'Unit details'!$E$3165:$E$3165,"Town")</x:f>
        <x:v>0</x:v>
      </x:c>
      <x:c r="H1786" s="14" t="n">
        <x:f>COUNTIFS('Unit details'!$B$3165:$B$3165,$A1786,'Unit details'!$V$3165:$V$3165,$A1786&amp;" — "&amp;$B1786,'Unit details'!$H$3165:$H$3165,"Current",'Unit details'!$E$3165:$E$3165,"Nearby")</x:f>
        <x:v>0</x:v>
      </x:c>
      <x:c r="I1786" s="14" t="n">
        <x:f>COUNTIFS('Unit details'!$B$3165:$B$3165,$A1786,'Unit details'!$V$3165:$V$3165,$A1786&amp;" — "&amp;$B1786,'Unit details'!$H$3165:$H$3165,"Current")</x:f>
        <x:v>0</x:v>
      </x:c>
      <x:c r="J1786" s="14" t="n">
        <x:f>SUMIFS('Unit details'!$Y$3165:$Y$3165,'Unit details'!$B$3165:$B$3165,$A1786,'Unit details'!$V$3165:$V$3165,$A1786&amp;" — "&amp;$B1786,'Unit details'!$H$3165:$H$3165,"Future")</x:f>
        <x:v>0</x:v>
      </x:c>
      <x:c r="K1786" s="14" t="n">
        <x:f>COUNTIFS('Unit details'!$B$3165:$B$3165,$A1786,'Unit details'!$V$3165:$V$3165,$A1786&amp;" — "&amp;$B1786,'Unit details'!$H$3165:$H$3165,"Uncertain")</x:f>
        <x:v>1</x:v>
      </x:c>
      <x:c r="L1786" s="15" t="str">
        <x:v>Minimum identified named-estate inventory from advertised property evidence; not a comprehensive stock census. Standalone railway arches and roads are excluded; no vacancy ratio inferred.</x:v>
      </x:c>
      <x:c r="M1786" s="15" t="str">
        <x:v>https://www.zoopla.co.uk/to-rent/commercial/details/71922421/</x:v>
      </x:c>
      <x:c r="N1786" s="15" t="str"/>
    </x:row>
    <x:row r="1787" ht="42" customHeight="1">
      <x:c r="A1787" s="15" t="str">
        <x:v>London</x:v>
      </x:c>
      <x:c r="B1787" s="15" t="str">
        <x:v>Segro Metropolitan Park</x:v>
      </x:c>
      <x:c r="C1787" s="15" t="str">
        <x:v>Greenford</x:v>
      </x:c>
      <x:c r="D1787" s="14"/>
      <x:c r="E1787" s="30" t="str">
        <x:v>Town</x:v>
      </x:c>
      <x:c r="F1787" s="30" t="str">
        <x:v>Estate / grouped industrial area</x:v>
      </x:c>
      <x:c r="G1787" s="14" t="n">
        <x:f>COUNTIFS('Unit details'!$B$3166:$B$3178,$A1787,'Unit details'!$V$3166:$V$3178,$A1787&amp;" — "&amp;$B1787,'Unit details'!$H$3166:$H$3178,"Current",'Unit details'!$E$3166:$E$3178,"Town")</x:f>
        <x:v>6</x:v>
      </x:c>
      <x:c r="H1787" s="14" t="n">
        <x:f>COUNTIFS('Unit details'!$B$3166:$B$3178,$A1787,'Unit details'!$V$3166:$V$3178,$A1787&amp;" — "&amp;$B1787,'Unit details'!$H$3166:$H$3178,"Current",'Unit details'!$E$3166:$E$3178,"Nearby")</x:f>
        <x:v>0</x:v>
      </x:c>
      <x:c r="I1787" s="14" t="n">
        <x:f>COUNTIFS('Unit details'!$B$3166:$B$3178,$A1787,'Unit details'!$V$3166:$V$3178,$A1787&amp;" — "&amp;$B1787,'Unit details'!$H$3166:$H$3178,"Current")</x:f>
        <x:v>6</x:v>
      </x:c>
      <x:c r="J1787" s="14" t="n">
        <x:f>SUMIFS('Unit details'!$Y$3166:$Y$3178,'Unit details'!$B$3166:$B$3178,$A1787,'Unit details'!$V$3166:$V$3178,$A1787&amp;" — "&amp;$B1787,'Unit details'!$H$3166:$H$3178,"Future")</x:f>
        <x:v>0</x:v>
      </x:c>
      <x:c r="K1787" s="14" t="n">
        <x:f>COUNTIFS('Unit details'!$B$3166:$B$3178,$A1787,'Unit details'!$V$3166:$V$3178,$A1787&amp;" — "&amp;$B1787,'Unit details'!$H$3166:$H$3178,"Uncertain")</x:f>
        <x:v>7</x:v>
      </x:c>
      <x:c r="L1787" s="15" t="str">
        <x:v>Minimum identified named-estate inventory from advertised property evidence; not a comprehensive stock census. Standalone railway arches and roads are excluded; no vacancy ratio inferred.</x:v>
      </x:c>
      <x:c r="M1787" s="15" t="str">
        <x:v>https://www.zoopla.co.uk/to-rent/commercial/details/74108087/</x:v>
      </x:c>
      <x:c r="N1787" s="15" t="str"/>
    </x:row>
    <x:row r="1788" ht="62" customHeight="1">
      <x:c r="A1788" s="15" t="str">
        <x:v>London</x:v>
      </x:c>
      <x:c r="B1788" s="15" t="str">
        <x:v>Segro Park</x:v>
      </x:c>
      <x:c r="C1788" s="15" t="str">
        <x:v>London (E16)</x:v>
      </x:c>
      <x:c r="D1788" s="14"/>
      <x:c r="E1788" s="30" t="str">
        <x:v>Town</x:v>
      </x:c>
      <x:c r="F1788" s="30" t="str">
        <x:v>Estate / grouped industrial area</x:v>
      </x:c>
      <x:c r="G1788" s="14" t="n">
        <x:f>COUNTIFS('Unit details'!$B$3179:$B$3183,$A1788,'Unit details'!$V$3179:$V$3183,$A1788&amp;" — "&amp;$B1788,'Unit details'!$H$3179:$H$3183,"Current",'Unit details'!$E$3179:$E$3183,"Town")</x:f>
        <x:v>2</x:v>
      </x:c>
      <x:c r="H1788" s="14" t="n">
        <x:f>COUNTIFS('Unit details'!$B$3179:$B$3183,$A1788,'Unit details'!$V$3179:$V$3183,$A1788&amp;" — "&amp;$B1788,'Unit details'!$H$3179:$H$3183,"Current",'Unit details'!$E$3179:$E$3183,"Nearby")</x:f>
        <x:v>0</x:v>
      </x:c>
      <x:c r="I1788" s="14" t="n">
        <x:f>COUNTIFS('Unit details'!$B$3179:$B$3183,$A1788,'Unit details'!$V$3179:$V$3183,$A1788&amp;" — "&amp;$B1788,'Unit details'!$H$3179:$H$3183,"Current")</x:f>
        <x:v>2</x:v>
      </x:c>
      <x:c r="J1788" s="14" t="n">
        <x:f>SUMIFS('Unit details'!$Y$3179:$Y$3183,'Unit details'!$B$3179:$B$3183,$A1788,'Unit details'!$V$3179:$V$3183,$A1788&amp;" — "&amp;$B1788,'Unit details'!$H$3179:$H$3183,"Future")</x:f>
        <x:v>3</x:v>
      </x:c>
      <x:c r="K1788" s="14" t="n">
        <x:f>COUNTIFS('Unit details'!$B$3179:$B$3183,$A1788,'Unit details'!$V$3179:$V$3183,$A1788&amp;" — "&amp;$B1788,'Unit details'!$H$3179:$H$3183,"Uncertain")</x:f>
        <x:v>0</x:v>
      </x:c>
      <x:c r="L1788" s="15" t="str">
        <x:v>Minimum identified named-estate inventory from advertised property evidence; not a comprehensive stock census. Standalone railway arches and roads are excluded; no vacancy ratio inferred. Further unit-specific sources are in Unit details.</x:v>
      </x:c>
      <x:c r="M1788" s="15" t="str">
        <x:v>https://www.rightmove.co.uk/properties/734467535328689#/?channel=COM_LET</x:v>
      </x:c>
      <x:c r="N1788" s="15" t="str">
        <x:v>https://www.rightmove.co.uk/properties/760572487106065#/?channel=COM_LET
https://www.rightmove.co.uk/properties/773376145110224#/?channel=COM_LET</x:v>
      </x:c>
    </x:row>
    <x:row r="1789" ht="42" customHeight="1">
      <x:c r="A1789" s="15" t="str">
        <x:v>London</x:v>
      </x:c>
      <x:c r="B1789" s="15" t="str">
        <x:v>SEGRO Park Acton</x:v>
      </x:c>
      <x:c r="C1789" s="15" t="str">
        <x:v>Acton</x:v>
      </x:c>
      <x:c r="D1789" s="14"/>
      <x:c r="E1789" s="30" t="str">
        <x:v>Town</x:v>
      </x:c>
      <x:c r="F1789" s="30" t="str">
        <x:v>Estate / grouped industrial area</x:v>
      </x:c>
      <x:c r="G1789" s="14" t="n">
        <x:f>COUNTIFS('Unit details'!$B$3184:$B$3185,$A1789,'Unit details'!$V$3184:$V$3185,$A1789&amp;" — "&amp;$B1789,'Unit details'!$H$3184:$H$3185,"Current",'Unit details'!$E$3184:$E$3185,"Town")</x:f>
        <x:v>2</x:v>
      </x:c>
      <x:c r="H1789" s="14" t="n">
        <x:f>COUNTIFS('Unit details'!$B$3184:$B$3185,$A1789,'Unit details'!$V$3184:$V$3185,$A1789&amp;" — "&amp;$B1789,'Unit details'!$H$3184:$H$3185,"Current",'Unit details'!$E$3184:$E$3185,"Nearby")</x:f>
        <x:v>0</x:v>
      </x:c>
      <x:c r="I1789" s="14" t="n">
        <x:f>COUNTIFS('Unit details'!$B$3184:$B$3185,$A1789,'Unit details'!$V$3184:$V$3185,$A1789&amp;" — "&amp;$B1789,'Unit details'!$H$3184:$H$3185,"Current")</x:f>
        <x:v>2</x:v>
      </x:c>
      <x:c r="J1789" s="14" t="n">
        <x:f>SUMIFS('Unit details'!$Y$3184:$Y$3185,'Unit details'!$B$3184:$B$3185,$A1789,'Unit details'!$V$3184:$V$3185,$A1789&amp;" — "&amp;$B1789,'Unit details'!$H$3184:$H$3185,"Future")</x:f>
        <x:v>0</x:v>
      </x:c>
      <x:c r="K1789" s="14" t="n">
        <x:f>COUNTIFS('Unit details'!$B$3184:$B$3185,$A1789,'Unit details'!$V$3184:$V$3185,$A1789&amp;" — "&amp;$B1789,'Unit details'!$H$3184:$H$3185,"Uncertain")</x:f>
        <x:v>0</x:v>
      </x:c>
      <x:c r="L1789" s="15" t="str">
        <x:v>Minimum identified named-estate inventory from advertised property evidence; not a comprehensive stock census. Standalone railway arches and roads are excluded; no vacancy ratio inferred.</x:v>
      </x:c>
      <x:c r="M1789" s="15" t="str">
        <x:v>https://www.zoopla.co.uk/to-rent/commercial/details/73385373/</x:v>
      </x:c>
      <x:c r="N1789" s="15" t="str">
        <x:v>https://www.rightmove.co.uk/properties/773389631959777#/?channel=COM_LET</x:v>
      </x:c>
    </x:row>
    <x:row r="1790" ht="42" customHeight="1">
      <x:c r="A1790" s="15" t="str">
        <x:v>London</x:v>
      </x:c>
      <x:c r="B1790" s="15" t="str">
        <x:v>SEGRO Park Clapham North</x:v>
      </x:c>
      <x:c r="C1790" s="15" t="str">
        <x:v>Clapham</x:v>
      </x:c>
      <x:c r="D1790" s="14"/>
      <x:c r="E1790" s="30" t="str">
        <x:v>Town</x:v>
      </x:c>
      <x:c r="F1790" s="30" t="str">
        <x:v>Estate / grouped industrial area</x:v>
      </x:c>
      <x:c r="G1790" s="14" t="n">
        <x:f>COUNTIFS('Unit details'!$B$3186:$B$3190,$A1790,'Unit details'!$V$3186:$V$3190,$A1790&amp;" — "&amp;$B1790,'Unit details'!$H$3186:$H$3190,"Current",'Unit details'!$E$3186:$E$3190,"Town")</x:f>
        <x:v>5</x:v>
      </x:c>
      <x:c r="H1790" s="14" t="n">
        <x:f>COUNTIFS('Unit details'!$B$3186:$B$3190,$A1790,'Unit details'!$V$3186:$V$3190,$A1790&amp;" — "&amp;$B1790,'Unit details'!$H$3186:$H$3190,"Current",'Unit details'!$E$3186:$E$3190,"Nearby")</x:f>
        <x:v>0</x:v>
      </x:c>
      <x:c r="I1790" s="14" t="n">
        <x:f>COUNTIFS('Unit details'!$B$3186:$B$3190,$A1790,'Unit details'!$V$3186:$V$3190,$A1790&amp;" — "&amp;$B1790,'Unit details'!$H$3186:$H$3190,"Current")</x:f>
        <x:v>5</x:v>
      </x:c>
      <x:c r="J1790" s="14" t="n">
        <x:f>SUMIFS('Unit details'!$Y$3186:$Y$3190,'Unit details'!$B$3186:$B$3190,$A1790,'Unit details'!$V$3186:$V$3190,$A1790&amp;" — "&amp;$B1790,'Unit details'!$H$3186:$H$3190,"Future")</x:f>
        <x:v>0</x:v>
      </x:c>
      <x:c r="K1790" s="14" t="n">
        <x:f>COUNTIFS('Unit details'!$B$3186:$B$3190,$A1790,'Unit details'!$V$3186:$V$3190,$A1790&amp;" — "&amp;$B1790,'Unit details'!$H$3186:$H$3190,"Uncertain")</x:f>
        <x:v>0</x:v>
      </x:c>
      <x:c r="L1790" s="15" t="str">
        <x:v>Minimum identified named-estate inventory from advertised property evidence; not a comprehensive stock census. Standalone railway arches and roads are excluded; no vacancy ratio inferred.</x:v>
      </x:c>
      <x:c r="M1790" s="15" t="str">
        <x:v>https://www.rightmove.co.uk/properties/773376193430704#/?channel=COM_LET</x:v>
      </x:c>
      <x:c r="N1790" s="15" t="str"/>
    </x:row>
    <x:row r="1791" ht="42" customHeight="1">
      <x:c r="A1791" s="15" t="str">
        <x:v>London</x:v>
      </x:c>
      <x:c r="B1791" s="15" t="str">
        <x:v>Segro Park Deptford</x:v>
      </x:c>
      <x:c r="C1791" s="15" t="str">
        <x:v>Deptford</x:v>
      </x:c>
      <x:c r="D1791" s="14"/>
      <x:c r="E1791" s="30" t="str">
        <x:v>Town</x:v>
      </x:c>
      <x:c r="F1791" s="30" t="str">
        <x:v>Estate / grouped industrial area</x:v>
      </x:c>
      <x:c r="G1791" s="14" t="n">
        <x:f>COUNTIFS('Unit details'!$B$3191:$B$3192,$A1791,'Unit details'!$V$3191:$V$3192,$A1791&amp;" — "&amp;$B1791,'Unit details'!$H$3191:$H$3192,"Current",'Unit details'!$E$3191:$E$3192,"Town")</x:f>
        <x:v>0</x:v>
      </x:c>
      <x:c r="H1791" s="14" t="n">
        <x:f>COUNTIFS('Unit details'!$B$3191:$B$3192,$A1791,'Unit details'!$V$3191:$V$3192,$A1791&amp;" — "&amp;$B1791,'Unit details'!$H$3191:$H$3192,"Current",'Unit details'!$E$3191:$E$3192,"Nearby")</x:f>
        <x:v>0</x:v>
      </x:c>
      <x:c r="I1791" s="14" t="n">
        <x:f>COUNTIFS('Unit details'!$B$3191:$B$3192,$A1791,'Unit details'!$V$3191:$V$3192,$A1791&amp;" — "&amp;$B1791,'Unit details'!$H$3191:$H$3192,"Current")</x:f>
        <x:v>0</x:v>
      </x:c>
      <x:c r="J1791" s="14" t="n">
        <x:f>SUMIFS('Unit details'!$Y$3191:$Y$3192,'Unit details'!$B$3191:$B$3192,$A1791,'Unit details'!$V$3191:$V$3192,$A1791&amp;" — "&amp;$B1791,'Unit details'!$H$3191:$H$3192,"Future")</x:f>
        <x:v>0</x:v>
      </x:c>
      <x:c r="K1791" s="14" t="n">
        <x:f>COUNTIFS('Unit details'!$B$3191:$B$3192,$A1791,'Unit details'!$V$3191:$V$3192,$A1791&amp;" — "&amp;$B1791,'Unit details'!$H$3191:$H$3192,"Uncertain")</x:f>
        <x:v>2</x:v>
      </x:c>
      <x:c r="L1791" s="15" t="str">
        <x:v>Minimum identified named-estate inventory from advertised property evidence; not a comprehensive stock census. Standalone railway arches and roads are excluded; no vacancy ratio inferred.</x:v>
      </x:c>
      <x:c r="M1791" s="15" t="str">
        <x:v>https://www.rightmove.co.uk/properties/159231620#/?channel=COM_LET</x:v>
      </x:c>
      <x:c r="N1791" s="15" t="str">
        <x:v>https://www.rightmove.co.uk/properties/773350807501793#/?channel=COM_LET</x:v>
      </x:c>
    </x:row>
    <x:row r="1792" ht="42" customHeight="1">
      <x:c r="A1792" s="15" t="str">
        <x:v>London</x:v>
      </x:c>
      <x:c r="B1792" s="15" t="str">
        <x:v>Segro Park Fairway Drive</x:v>
      </x:c>
      <x:c r="C1792" s="15" t="str">
        <x:v>Greenford</x:v>
      </x:c>
      <x:c r="D1792" s="14"/>
      <x:c r="E1792" s="30" t="str">
        <x:v>Town</x:v>
      </x:c>
      <x:c r="F1792" s="30" t="str">
        <x:v>Estate / grouped industrial area</x:v>
      </x:c>
      <x:c r="G1792" s="14" t="n">
        <x:f>COUNTIFS('Unit details'!$B$3193:$B$3193,$A1792,'Unit details'!$V$3193:$V$3193,$A1792&amp;" — "&amp;$B1792,'Unit details'!$H$3193:$H$3193,"Current",'Unit details'!$E$3193:$E$3193,"Town")</x:f>
        <x:v>1</x:v>
      </x:c>
      <x:c r="H1792" s="14" t="n">
        <x:f>COUNTIFS('Unit details'!$B$3193:$B$3193,$A1792,'Unit details'!$V$3193:$V$3193,$A1792&amp;" — "&amp;$B1792,'Unit details'!$H$3193:$H$3193,"Current",'Unit details'!$E$3193:$E$3193,"Nearby")</x:f>
        <x:v>0</x:v>
      </x:c>
      <x:c r="I1792" s="14" t="n">
        <x:f>COUNTIFS('Unit details'!$B$3193:$B$3193,$A1792,'Unit details'!$V$3193:$V$3193,$A1792&amp;" — "&amp;$B1792,'Unit details'!$H$3193:$H$3193,"Current")</x:f>
        <x:v>1</x:v>
      </x:c>
      <x:c r="J1792" s="14" t="n">
        <x:f>SUMIFS('Unit details'!$Y$3193:$Y$3193,'Unit details'!$B$3193:$B$3193,$A1792,'Unit details'!$V$3193:$V$3193,$A1792&amp;" — "&amp;$B1792,'Unit details'!$H$3193:$H$3193,"Future")</x:f>
        <x:v>0</x:v>
      </x:c>
      <x:c r="K1792" s="14" t="n">
        <x:f>COUNTIFS('Unit details'!$B$3193:$B$3193,$A1792,'Unit details'!$V$3193:$V$3193,$A1792&amp;" — "&amp;$B1792,'Unit details'!$H$3193:$H$3193,"Uncertain")</x:f>
        <x:v>0</x:v>
      </x:c>
      <x:c r="L1792" s="15" t="str">
        <x:v>Minimum identified named-estate inventory from advertised property evidence; not a comprehensive stock census. Standalone railway arches and roads are excluded; no vacancy ratio inferred.</x:v>
      </x:c>
      <x:c r="M1792" s="15" t="str">
        <x:v>https://www.zoopla.co.uk/to-rent/commercial/details/73418999/</x:v>
      </x:c>
      <x:c r="N1792" s="15" t="str"/>
    </x:row>
    <x:row r="1793" ht="42" customHeight="1">
      <x:c r="A1793" s="15" t="str">
        <x:v>London</x:v>
      </x:c>
      <x:c r="B1793" s="15" t="str">
        <x:v>SEGRO Park Greenford</x:v>
      </x:c>
      <x:c r="C1793" s="15" t="str">
        <x:v>Greenford</x:v>
      </x:c>
      <x:c r="D1793" s="14"/>
      <x:c r="E1793" s="30" t="str">
        <x:v>Town</x:v>
      </x:c>
      <x:c r="F1793" s="30" t="str">
        <x:v>Estate / grouped industrial area</x:v>
      </x:c>
      <x:c r="G1793" s="14" t="n">
        <x:f>COUNTIFS('Unit details'!$B$3194:$B$3195,$A1793,'Unit details'!$V$3194:$V$3195,$A1793&amp;" — "&amp;$B1793,'Unit details'!$H$3194:$H$3195,"Current",'Unit details'!$E$3194:$E$3195,"Town")</x:f>
        <x:v>0</x:v>
      </x:c>
      <x:c r="H1793" s="14" t="n">
        <x:f>COUNTIFS('Unit details'!$B$3194:$B$3195,$A1793,'Unit details'!$V$3194:$V$3195,$A1793&amp;" — "&amp;$B1793,'Unit details'!$H$3194:$H$3195,"Current",'Unit details'!$E$3194:$E$3195,"Nearby")</x:f>
        <x:v>0</x:v>
      </x:c>
      <x:c r="I1793" s="14" t="n">
        <x:f>COUNTIFS('Unit details'!$B$3194:$B$3195,$A1793,'Unit details'!$V$3194:$V$3195,$A1793&amp;" — "&amp;$B1793,'Unit details'!$H$3194:$H$3195,"Current")</x:f>
        <x:v>0</x:v>
      </x:c>
      <x:c r="J1793" s="14" t="n">
        <x:f>SUMIFS('Unit details'!$Y$3194:$Y$3195,'Unit details'!$B$3194:$B$3195,$A1793,'Unit details'!$V$3194:$V$3195,$A1793&amp;" — "&amp;$B1793,'Unit details'!$H$3194:$H$3195,"Future")</x:f>
        <x:v>0</x:v>
      </x:c>
      <x:c r="K1793" s="14" t="n">
        <x:f>COUNTIFS('Unit details'!$B$3194:$B$3195,$A1793,'Unit details'!$V$3194:$V$3195,$A1793&amp;" — "&amp;$B1793,'Unit details'!$H$3194:$H$3195,"Uncertain")</x:f>
        <x:v>2</x:v>
      </x:c>
      <x:c r="L1793" s="15" t="str">
        <x:v>Minimum identified named-estate inventory from advertised property evidence; not a comprehensive stock census. Standalone railway arches and roads are excluded; no vacancy ratio inferred.</x:v>
      </x:c>
      <x:c r="M1793" s="15" t="str">
        <x:v>https://www.zoopla.co.uk/to-rent/commercial/details/73382438/</x:v>
      </x:c>
      <x:c r="N1793" s="15" t="str">
        <x:v>https://www.zoopla.co.uk/to-rent/commercial/details/71343488/</x:v>
      </x:c>
    </x:row>
    <x:row r="1794" ht="42" customHeight="1">
      <x:c r="A1794" s="15" t="str">
        <x:v>London</x:v>
      </x:c>
      <x:c r="B1794" s="15" t="str">
        <x:v>Segro Park Ockham Drive</x:v>
      </x:c>
      <x:c r="C1794" s="15" t="str">
        <x:v>Greenford</x:v>
      </x:c>
      <x:c r="D1794" s="14"/>
      <x:c r="E1794" s="30" t="str">
        <x:v>Town</x:v>
      </x:c>
      <x:c r="F1794" s="30" t="str">
        <x:v>Estate / grouped industrial area</x:v>
      </x:c>
      <x:c r="G1794" s="14" t="n">
        <x:f>COUNTIFS('Unit details'!$B$3196:$B$3198,$A1794,'Unit details'!$V$3196:$V$3198,$A1794&amp;" — "&amp;$B1794,'Unit details'!$H$3196:$H$3198,"Current",'Unit details'!$E$3196:$E$3198,"Town")</x:f>
        <x:v>0</x:v>
      </x:c>
      <x:c r="H1794" s="14" t="n">
        <x:f>COUNTIFS('Unit details'!$B$3196:$B$3198,$A1794,'Unit details'!$V$3196:$V$3198,$A1794&amp;" — "&amp;$B1794,'Unit details'!$H$3196:$H$3198,"Current",'Unit details'!$E$3196:$E$3198,"Nearby")</x:f>
        <x:v>0</x:v>
      </x:c>
      <x:c r="I1794" s="14" t="n">
        <x:f>COUNTIFS('Unit details'!$B$3196:$B$3198,$A1794,'Unit details'!$V$3196:$V$3198,$A1794&amp;" — "&amp;$B1794,'Unit details'!$H$3196:$H$3198,"Current")</x:f>
        <x:v>0</x:v>
      </x:c>
      <x:c r="J1794" s="14" t="n">
        <x:f>SUMIFS('Unit details'!$Y$3196:$Y$3198,'Unit details'!$B$3196:$B$3198,$A1794,'Unit details'!$V$3196:$V$3198,$A1794&amp;" — "&amp;$B1794,'Unit details'!$H$3196:$H$3198,"Future")</x:f>
        <x:v>0</x:v>
      </x:c>
      <x:c r="K1794" s="14" t="n">
        <x:f>COUNTIFS('Unit details'!$B$3196:$B$3198,$A1794,'Unit details'!$V$3196:$V$3198,$A1794&amp;" — "&amp;$B1794,'Unit details'!$H$3196:$H$3198,"Uncertain")</x:f>
        <x:v>3</x:v>
      </x:c>
      <x:c r="L1794" s="15" t="str">
        <x:v>Minimum identified named-estate inventory from advertised property evidence; not a comprehensive stock census. Standalone railway arches and roads are excluded; no vacancy ratio inferred.</x:v>
      </x:c>
      <x:c r="M1794" s="15" t="str">
        <x:v>https://www.zoopla.co.uk/to-rent/commercial/details/73570932/</x:v>
      </x:c>
      <x:c r="N1794" s="15" t="str">
        <x:v>https://www.zoopla.co.uk/to-rent/commercial/details/73521578/</x:v>
      </x:c>
    </x:row>
    <x:row r="1795" ht="42" customHeight="1">
      <x:c r="A1795" s="15" t="str">
        <x:v>London</x:v>
      </x:c>
      <x:c r="B1795" s="15" t="str">
        <x:v>SEGRO Park Westway</x:v>
      </x:c>
      <x:c r="C1795" s="15" t="str">
        <x:v>Acton</x:v>
      </x:c>
      <x:c r="D1795" s="14"/>
      <x:c r="E1795" s="30" t="str">
        <x:v>Town</x:v>
      </x:c>
      <x:c r="F1795" s="30" t="str">
        <x:v>Estate / grouped industrial area</x:v>
      </x:c>
      <x:c r="G1795" s="14" t="n">
        <x:f>COUNTIFS('Unit details'!$B$3199:$B$3204,$A1795,'Unit details'!$V$3199:$V$3204,$A1795&amp;" — "&amp;$B1795,'Unit details'!$H$3199:$H$3204,"Current",'Unit details'!$E$3199:$E$3204,"Town")</x:f>
        <x:v>0</x:v>
      </x:c>
      <x:c r="H1795" s="14" t="n">
        <x:f>COUNTIFS('Unit details'!$B$3199:$B$3204,$A1795,'Unit details'!$V$3199:$V$3204,$A1795&amp;" — "&amp;$B1795,'Unit details'!$H$3199:$H$3204,"Current",'Unit details'!$E$3199:$E$3204,"Nearby")</x:f>
        <x:v>0</x:v>
      </x:c>
      <x:c r="I1795" s="14" t="n">
        <x:f>COUNTIFS('Unit details'!$B$3199:$B$3204,$A1795,'Unit details'!$V$3199:$V$3204,$A1795&amp;" — "&amp;$B1795,'Unit details'!$H$3199:$H$3204,"Current")</x:f>
        <x:v>0</x:v>
      </x:c>
      <x:c r="J1795" s="14" t="n">
        <x:f>SUMIFS('Unit details'!$Y$3199:$Y$3204,'Unit details'!$B$3199:$B$3204,$A1795,'Unit details'!$V$3199:$V$3204,$A1795&amp;" — "&amp;$B1795,'Unit details'!$H$3199:$H$3204,"Future")</x:f>
        <x:v>0</x:v>
      </x:c>
      <x:c r="K1795" s="14" t="n">
        <x:f>COUNTIFS('Unit details'!$B$3199:$B$3204,$A1795,'Unit details'!$V$3199:$V$3204,$A1795&amp;" — "&amp;$B1795,'Unit details'!$H$3199:$H$3204,"Uncertain")</x:f>
        <x:v>6</x:v>
      </x:c>
      <x:c r="L1795" s="15" t="str">
        <x:v>Minimum identified named-estate inventory from advertised property evidence; not a comprehensive stock census. Standalone railway arches and roads are excluded; no vacancy ratio inferred.</x:v>
      </x:c>
      <x:c r="M1795" s="15" t="str">
        <x:v>https://www.zoopla.co.uk/to-rent/commercial/details/74108943/</x:v>
      </x:c>
      <x:c r="N1795" s="15" t="str">
        <x:v>https://www.rightmove.co.uk/properties/782129345257824#/?channel=COM_LET</x:v>
      </x:c>
    </x:row>
    <x:row r="1796" ht="42" customHeight="1">
      <x:c r="A1796" s="15" t="str">
        <x:v>London</x:v>
      </x:c>
      <x:c r="B1796" s="15" t="str">
        <x:v>Sharvatt Business Centre</x:v>
      </x:c>
      <x:c r="C1796" s="15" t="str">
        <x:v>Belvedere</x:v>
      </x:c>
      <x:c r="D1796" s="14"/>
      <x:c r="E1796" s="30" t="str">
        <x:v>Town</x:v>
      </x:c>
      <x:c r="F1796" s="30" t="str">
        <x:v>Estate / grouped industrial area</x:v>
      </x:c>
      <x:c r="G1796" s="14" t="n">
        <x:f>COUNTIFS('Unit details'!$B$3205:$B$3206,$A1796,'Unit details'!$V$3205:$V$3206,$A1796&amp;" — "&amp;$B1796,'Unit details'!$H$3205:$H$3206,"Current",'Unit details'!$E$3205:$E$3206,"Town")</x:f>
        <x:v>2</x:v>
      </x:c>
      <x:c r="H1796" s="14" t="n">
        <x:f>COUNTIFS('Unit details'!$B$3205:$B$3206,$A1796,'Unit details'!$V$3205:$V$3206,$A1796&amp;" — "&amp;$B1796,'Unit details'!$H$3205:$H$3206,"Current",'Unit details'!$E$3205:$E$3206,"Nearby")</x:f>
        <x:v>0</x:v>
      </x:c>
      <x:c r="I1796" s="14" t="n">
        <x:f>COUNTIFS('Unit details'!$B$3205:$B$3206,$A1796,'Unit details'!$V$3205:$V$3206,$A1796&amp;" — "&amp;$B1796,'Unit details'!$H$3205:$H$3206,"Current")</x:f>
        <x:v>2</x:v>
      </x:c>
      <x:c r="J1796" s="14" t="n">
        <x:f>SUMIFS('Unit details'!$Y$3205:$Y$3206,'Unit details'!$B$3205:$B$3206,$A1796,'Unit details'!$V$3205:$V$3206,$A1796&amp;" — "&amp;$B1796,'Unit details'!$H$3205:$H$3206,"Future")</x:f>
        <x:v>0</x:v>
      </x:c>
      <x:c r="K1796" s="14" t="n">
        <x:f>COUNTIFS('Unit details'!$B$3205:$B$3206,$A1796,'Unit details'!$V$3205:$V$3206,$A1796&amp;" — "&amp;$B1796,'Unit details'!$H$3205:$H$3206,"Uncertain")</x:f>
        <x:v>0</x:v>
      </x:c>
      <x:c r="L1796" s="15" t="str">
        <x:v>Minimum identified named-estate inventory from advertised property evidence; not a comprehensive stock census. Standalone railway arches and roads are excluded; no vacancy ratio inferred.</x:v>
      </x:c>
      <x:c r="M1796" s="15" t="str">
        <x:v>https://www.zoopla.co.uk/to-rent/commercial/details/59446372/</x:v>
      </x:c>
      <x:c r="N1796" s="15" t="str"/>
    </x:row>
    <x:row r="1797" ht="42" customHeight="1">
      <x:c r="A1797" s="15" t="str">
        <x:v>London</x:v>
      </x:c>
      <x:c r="B1797" s="15" t="str">
        <x:v>Silverwing Industrial Estate</x:v>
      </x:c>
      <x:c r="C1797" s="15" t="str">
        <x:v>Croydon</x:v>
      </x:c>
      <x:c r="D1797" s="14"/>
      <x:c r="E1797" s="30" t="str">
        <x:v>Town</x:v>
      </x:c>
      <x:c r="F1797" s="30" t="str">
        <x:v>Estate / grouped industrial area</x:v>
      </x:c>
      <x:c r="G1797" s="14" t="n">
        <x:f>COUNTIFS('Unit details'!$B$3207:$B$3208,$A1797,'Unit details'!$V$3207:$V$3208,$A1797&amp;" — "&amp;$B1797,'Unit details'!$H$3207:$H$3208,"Current",'Unit details'!$E$3207:$E$3208,"Town")</x:f>
        <x:v>1</x:v>
      </x:c>
      <x:c r="H1797" s="14" t="n">
        <x:f>COUNTIFS('Unit details'!$B$3207:$B$3208,$A1797,'Unit details'!$V$3207:$V$3208,$A1797&amp;" — "&amp;$B1797,'Unit details'!$H$3207:$H$3208,"Current",'Unit details'!$E$3207:$E$3208,"Nearby")</x:f>
        <x:v>0</x:v>
      </x:c>
      <x:c r="I1797" s="14" t="n">
        <x:f>COUNTIFS('Unit details'!$B$3207:$B$3208,$A1797,'Unit details'!$V$3207:$V$3208,$A1797&amp;" — "&amp;$B1797,'Unit details'!$H$3207:$H$3208,"Current")</x:f>
        <x:v>1</x:v>
      </x:c>
      <x:c r="J1797" s="14" t="n">
        <x:f>SUMIFS('Unit details'!$Y$3207:$Y$3208,'Unit details'!$B$3207:$B$3208,$A1797,'Unit details'!$V$3207:$V$3208,$A1797&amp;" — "&amp;$B1797,'Unit details'!$H$3207:$H$3208,"Future")</x:f>
        <x:v>0</x:v>
      </x:c>
      <x:c r="K1797" s="14" t="n">
        <x:f>COUNTIFS('Unit details'!$B$3207:$B$3208,$A1797,'Unit details'!$V$3207:$V$3208,$A1797&amp;" — "&amp;$B1797,'Unit details'!$H$3207:$H$3208,"Uncertain")</x:f>
        <x:v>1</x:v>
      </x:c>
      <x:c r="L1797" s="15" t="str">
        <x:v>Minimum identified named-estate inventory from advertised property evidence; not a comprehensive stock census. Standalone railway arches and roads are excluded; no vacancy ratio inferred.</x:v>
      </x:c>
      <x:c r="M1797" s="15" t="str">
        <x:v>https://www.rightmove.co.uk/properties/782315354260720#/?channel=COM_LET</x:v>
      </x:c>
      <x:c r="N1797" s="15" t="str"/>
    </x:row>
    <x:row r="1798" ht="42" customHeight="1">
      <x:c r="A1798" s="15" t="str">
        <x:v>London</x:v>
      </x:c>
      <x:c r="B1798" s="15" t="str">
        <x:v>Skyport Trade Park</x:v>
      </x:c>
      <x:c r="C1798" s="15" t="str">
        <x:v>London (UB7)</x:v>
      </x:c>
      <x:c r="D1798" s="14"/>
      <x:c r="E1798" s="30" t="str">
        <x:v>Town</x:v>
      </x:c>
      <x:c r="F1798" s="30" t="str">
        <x:v>Estate / grouped industrial area</x:v>
      </x:c>
      <x:c r="G1798" s="14" t="n">
        <x:f>COUNTIFS('Unit details'!$B$3209:$B$3209,$A1798,'Unit details'!$V$3209:$V$3209,$A1798&amp;" — "&amp;$B1798,'Unit details'!$H$3209:$H$3209,"Current",'Unit details'!$E$3209:$E$3209,"Town")</x:f>
        <x:v>1</x:v>
      </x:c>
      <x:c r="H1798" s="14" t="n">
        <x:f>COUNTIFS('Unit details'!$B$3209:$B$3209,$A1798,'Unit details'!$V$3209:$V$3209,$A1798&amp;" — "&amp;$B1798,'Unit details'!$H$3209:$H$3209,"Current",'Unit details'!$E$3209:$E$3209,"Nearby")</x:f>
        <x:v>0</x:v>
      </x:c>
      <x:c r="I1798" s="14" t="n">
        <x:f>COUNTIFS('Unit details'!$B$3209:$B$3209,$A1798,'Unit details'!$V$3209:$V$3209,$A1798&amp;" — "&amp;$B1798,'Unit details'!$H$3209:$H$3209,"Current")</x:f>
        <x:v>1</x:v>
      </x:c>
      <x:c r="J1798" s="14" t="n">
        <x:f>SUMIFS('Unit details'!$Y$3209:$Y$3209,'Unit details'!$B$3209:$B$3209,$A1798,'Unit details'!$V$3209:$V$3209,$A1798&amp;" — "&amp;$B1798,'Unit details'!$H$3209:$H$3209,"Future")</x:f>
        <x:v>0</x:v>
      </x:c>
      <x:c r="K1798" s="14" t="n">
        <x:f>COUNTIFS('Unit details'!$B$3209:$B$3209,$A1798,'Unit details'!$V$3209:$V$3209,$A1798&amp;" — "&amp;$B1798,'Unit details'!$H$3209:$H$3209,"Uncertain")</x:f>
        <x:v>0</x:v>
      </x:c>
      <x:c r="L1798" s="15" t="str">
        <x:v>Minimum identified named-estate inventory from advertised property evidence; not a comprehensive stock census. Standalone railway arches and roads are excluded; no vacancy ratio inferred.</x:v>
      </x:c>
      <x:c r="M1798" s="15" t="str">
        <x:v>https://www.zoopla.co.uk/to-rent/commercial/details/73105496/</x:v>
      </x:c>
      <x:c r="N1798" s="15" t="str"/>
    </x:row>
    <x:row r="1799" ht="42" customHeight="1">
      <x:c r="A1799" s="15" t="str">
        <x:v>London</x:v>
      </x:c>
      <x:c r="B1799" s="15" t="str">
        <x:v>Somers Place Industrial Estate</x:v>
      </x:c>
      <x:c r="C1799" s="15" t="str">
        <x:v>Brixton</x:v>
      </x:c>
      <x:c r="D1799" s="14"/>
      <x:c r="E1799" s="30" t="str">
        <x:v>Town</x:v>
      </x:c>
      <x:c r="F1799" s="30" t="str">
        <x:v>Estate / grouped industrial area</x:v>
      </x:c>
      <x:c r="G1799" s="14" t="n">
        <x:f>COUNTIFS('Unit details'!$B$3210:$B$3210,$A1799,'Unit details'!$V$3210:$V$3210,$A1799&amp;" — "&amp;$B1799,'Unit details'!$H$3210:$H$3210,"Current",'Unit details'!$E$3210:$E$3210,"Town")</x:f>
        <x:v>1</x:v>
      </x:c>
      <x:c r="H1799" s="14" t="n">
        <x:f>COUNTIFS('Unit details'!$B$3210:$B$3210,$A1799,'Unit details'!$V$3210:$V$3210,$A1799&amp;" — "&amp;$B1799,'Unit details'!$H$3210:$H$3210,"Current",'Unit details'!$E$3210:$E$3210,"Nearby")</x:f>
        <x:v>0</x:v>
      </x:c>
      <x:c r="I1799" s="14" t="n">
        <x:f>COUNTIFS('Unit details'!$B$3210:$B$3210,$A1799,'Unit details'!$V$3210:$V$3210,$A1799&amp;" — "&amp;$B1799,'Unit details'!$H$3210:$H$3210,"Current")</x:f>
        <x:v>1</x:v>
      </x:c>
      <x:c r="J1799" s="14" t="n">
        <x:f>SUMIFS('Unit details'!$Y$3210:$Y$3210,'Unit details'!$B$3210:$B$3210,$A1799,'Unit details'!$V$3210:$V$3210,$A1799&amp;" — "&amp;$B1799,'Unit details'!$H$3210:$H$3210,"Future")</x:f>
        <x:v>0</x:v>
      </x:c>
      <x:c r="K1799" s="14" t="n">
        <x:f>COUNTIFS('Unit details'!$B$3210:$B$3210,$A1799,'Unit details'!$V$3210:$V$3210,$A1799&amp;" — "&amp;$B1799,'Unit details'!$H$3210:$H$3210,"Uncertain")</x:f>
        <x:v>0</x:v>
      </x:c>
      <x:c r="L1799" s="15" t="str">
        <x:v>Minimum identified named-estate inventory from advertised property evidence; not a comprehensive stock census. Standalone railway arches and roads are excluded; no vacancy ratio inferred.</x:v>
      </x:c>
      <x:c r="M1799" s="15" t="str">
        <x:v>https://www.rightmove.co.uk/properties/745722352316577#/?channel=COM_LET</x:v>
      </x:c>
      <x:c r="N1799" s="15" t="str"/>
    </x:row>
    <x:row r="1800" ht="42" customHeight="1">
      <x:c r="A1800" s="15" t="str">
        <x:v>London</x:v>
      </x:c>
      <x:c r="B1800" s="15" t="str">
        <x:v>Space Business Park</x:v>
      </x:c>
      <x:c r="C1800" s="15" t="str">
        <x:v>Park Royal</x:v>
      </x:c>
      <x:c r="D1800" s="14"/>
      <x:c r="E1800" s="30" t="str">
        <x:v>Town</x:v>
      </x:c>
      <x:c r="F1800" s="30" t="str">
        <x:v>Estate / grouped industrial area</x:v>
      </x:c>
      <x:c r="G1800" s="14" t="n">
        <x:f>COUNTIFS('Unit details'!$B$3211:$B$3211,$A1800,'Unit details'!$V$3211:$V$3211,$A1800&amp;" — "&amp;$B1800,'Unit details'!$H$3211:$H$3211,"Current",'Unit details'!$E$3211:$E$3211,"Town")</x:f>
        <x:v>1</x:v>
      </x:c>
      <x:c r="H1800" s="14" t="n">
        <x:f>COUNTIFS('Unit details'!$B$3211:$B$3211,$A1800,'Unit details'!$V$3211:$V$3211,$A1800&amp;" — "&amp;$B1800,'Unit details'!$H$3211:$H$3211,"Current",'Unit details'!$E$3211:$E$3211,"Nearby")</x:f>
        <x:v>0</x:v>
      </x:c>
      <x:c r="I1800" s="14" t="n">
        <x:f>COUNTIFS('Unit details'!$B$3211:$B$3211,$A1800,'Unit details'!$V$3211:$V$3211,$A1800&amp;" — "&amp;$B1800,'Unit details'!$H$3211:$H$3211,"Current")</x:f>
        <x:v>1</x:v>
      </x:c>
      <x:c r="J1800" s="14" t="n">
        <x:f>SUMIFS('Unit details'!$Y$3211:$Y$3211,'Unit details'!$B$3211:$B$3211,$A1800,'Unit details'!$V$3211:$V$3211,$A1800&amp;" — "&amp;$B1800,'Unit details'!$H$3211:$H$3211,"Future")</x:f>
        <x:v>0</x:v>
      </x:c>
      <x:c r="K1800" s="14" t="n">
        <x:f>COUNTIFS('Unit details'!$B$3211:$B$3211,$A1800,'Unit details'!$V$3211:$V$3211,$A1800&amp;" — "&amp;$B1800,'Unit details'!$H$3211:$H$3211,"Uncertain")</x:f>
        <x:v>0</x:v>
      </x:c>
      <x:c r="L1800" s="15" t="str">
        <x:v>Minimum identified named-estate inventory from advertised property evidence; not a comprehensive stock census. Standalone railway arches and roads are excluded; no vacancy ratio inferred.</x:v>
      </x:c>
      <x:c r="M1800" s="15" t="str">
        <x:v>https://www.zoopla.co.uk/to-rent/commercial/details/74573001/</x:v>
      </x:c>
      <x:c r="N1800" s="15" t="str">
        <x:v>https://www.rightmove.co.uk/properties/781371237306673#/?channel=COM_LET</x:v>
      </x:c>
    </x:row>
    <x:row r="1801" ht="42" customHeight="1">
      <x:c r="A1801" s="15" t="str">
        <x:v>London</x:v>
      </x:c>
      <x:c r="B1801" s="15" t="str">
        <x:v>Spitfire Business Park</x:v>
      </x:c>
      <x:c r="C1801" s="15" t="str">
        <x:v>Croydon</x:v>
      </x:c>
      <x:c r="D1801" s="14"/>
      <x:c r="E1801" s="30" t="str">
        <x:v>Town</x:v>
      </x:c>
      <x:c r="F1801" s="30" t="str">
        <x:v>Estate / grouped industrial area</x:v>
      </x:c>
      <x:c r="G1801" s="14" t="n">
        <x:f>COUNTIFS('Unit details'!$B$3212:$B$3212,$A1801,'Unit details'!$V$3212:$V$3212,$A1801&amp;" — "&amp;$B1801,'Unit details'!$H$3212:$H$3212,"Current",'Unit details'!$E$3212:$E$3212,"Town")</x:f>
        <x:v>1</x:v>
      </x:c>
      <x:c r="H1801" s="14" t="n">
        <x:f>COUNTIFS('Unit details'!$B$3212:$B$3212,$A1801,'Unit details'!$V$3212:$V$3212,$A1801&amp;" — "&amp;$B1801,'Unit details'!$H$3212:$H$3212,"Current",'Unit details'!$E$3212:$E$3212,"Nearby")</x:f>
        <x:v>0</x:v>
      </x:c>
      <x:c r="I1801" s="14" t="n">
        <x:f>COUNTIFS('Unit details'!$B$3212:$B$3212,$A1801,'Unit details'!$V$3212:$V$3212,$A1801&amp;" — "&amp;$B1801,'Unit details'!$H$3212:$H$3212,"Current")</x:f>
        <x:v>1</x:v>
      </x:c>
      <x:c r="J1801" s="14" t="n">
        <x:f>SUMIFS('Unit details'!$Y$3212:$Y$3212,'Unit details'!$B$3212:$B$3212,$A1801,'Unit details'!$V$3212:$V$3212,$A1801&amp;" — "&amp;$B1801,'Unit details'!$H$3212:$H$3212,"Future")</x:f>
        <x:v>0</x:v>
      </x:c>
      <x:c r="K1801" s="14" t="n">
        <x:f>COUNTIFS('Unit details'!$B$3212:$B$3212,$A1801,'Unit details'!$V$3212:$V$3212,$A1801&amp;" — "&amp;$B1801,'Unit details'!$H$3212:$H$3212,"Uncertain")</x:f>
        <x:v>0</x:v>
      </x:c>
      <x:c r="L1801" s="15" t="str">
        <x:v>Minimum identified named-estate inventory from advertised property evidence; not a comprehensive stock census. Standalone railway arches and roads are excluded; no vacancy ratio inferred.</x:v>
      </x:c>
      <x:c r="M1801" s="15" t="str">
        <x:v>https://www.rightmove.co.uk/properties/760904088620241#/?channel=COM_LET</x:v>
      </x:c>
      <x:c r="N1801" s="15" t="str"/>
    </x:row>
    <x:row r="1802" ht="42" customHeight="1">
      <x:c r="A1802" s="15" t="str">
        <x:v>London</x:v>
      </x:c>
      <x:c r="B1802" s="15" t="str">
        <x:v>St Margarets Business Centre</x:v>
      </x:c>
      <x:c r="C1802" s="15" t="str">
        <x:v>Twickenham</x:v>
      </x:c>
      <x:c r="D1802" s="14"/>
      <x:c r="E1802" s="30" t="str">
        <x:v>Town</x:v>
      </x:c>
      <x:c r="F1802" s="30" t="str">
        <x:v>Estate / grouped industrial area</x:v>
      </x:c>
      <x:c r="G1802" s="14" t="n">
        <x:f>COUNTIFS('Unit details'!$B$3213:$B$3213,$A1802,'Unit details'!$V$3213:$V$3213,$A1802&amp;" — "&amp;$B1802,'Unit details'!$H$3213:$H$3213,"Current",'Unit details'!$E$3213:$E$3213,"Town")</x:f>
        <x:v>1</x:v>
      </x:c>
      <x:c r="H1802" s="14" t="n">
        <x:f>COUNTIFS('Unit details'!$B$3213:$B$3213,$A1802,'Unit details'!$V$3213:$V$3213,$A1802&amp;" — "&amp;$B1802,'Unit details'!$H$3213:$H$3213,"Current",'Unit details'!$E$3213:$E$3213,"Nearby")</x:f>
        <x:v>0</x:v>
      </x:c>
      <x:c r="I1802" s="14" t="n">
        <x:f>COUNTIFS('Unit details'!$B$3213:$B$3213,$A1802,'Unit details'!$V$3213:$V$3213,$A1802&amp;" — "&amp;$B1802,'Unit details'!$H$3213:$H$3213,"Current")</x:f>
        <x:v>1</x:v>
      </x:c>
      <x:c r="J1802" s="14" t="n">
        <x:f>SUMIFS('Unit details'!$Y$3213:$Y$3213,'Unit details'!$B$3213:$B$3213,$A1802,'Unit details'!$V$3213:$V$3213,$A1802&amp;" — "&amp;$B1802,'Unit details'!$H$3213:$H$3213,"Future")</x:f>
        <x:v>0</x:v>
      </x:c>
      <x:c r="K1802" s="14" t="n">
        <x:f>COUNTIFS('Unit details'!$B$3213:$B$3213,$A1802,'Unit details'!$V$3213:$V$3213,$A1802&amp;" — "&amp;$B1802,'Unit details'!$H$3213:$H$3213,"Uncertain")</x:f>
        <x:v>0</x:v>
      </x:c>
      <x:c r="L1802" s="15" t="str">
        <x:v>Minimum identified named-estate inventory from advertised property evidence; not a comprehensive stock census. Standalone railway arches and roads are excluded; no vacancy ratio inferred.</x:v>
      </x:c>
      <x:c r="M1802" s="15" t="str">
        <x:v>https://www.rightmove.co.uk/properties/153446450#/?channel=COM_LET</x:v>
      </x:c>
      <x:c r="N1802" s="15" t="str"/>
    </x:row>
    <x:row r="1803" ht="42" customHeight="1">
      <x:c r="A1803" s="15" t="str">
        <x:v>London</x:v>
      </x:c>
      <x:c r="B1803" s="15" t="str">
        <x:v>St Marks Industrial Estate</x:v>
      </x:c>
      <x:c r="C1803" s="15" t="str">
        <x:v>North Woolwich</x:v>
      </x:c>
      <x:c r="D1803" s="14"/>
      <x:c r="E1803" s="30" t="str">
        <x:v>Town</x:v>
      </x:c>
      <x:c r="F1803" s="30" t="str">
        <x:v>Estate / grouped industrial area</x:v>
      </x:c>
      <x:c r="G1803" s="14" t="n">
        <x:f>COUNTIFS('Unit details'!$B$3214:$B$3214,$A1803,'Unit details'!$V$3214:$V$3214,$A1803&amp;" — "&amp;$B1803,'Unit details'!$H$3214:$H$3214,"Current",'Unit details'!$E$3214:$E$3214,"Town")</x:f>
        <x:v>1</x:v>
      </x:c>
      <x:c r="H1803" s="14" t="n">
        <x:f>COUNTIFS('Unit details'!$B$3214:$B$3214,$A1803,'Unit details'!$V$3214:$V$3214,$A1803&amp;" — "&amp;$B1803,'Unit details'!$H$3214:$H$3214,"Current",'Unit details'!$E$3214:$E$3214,"Nearby")</x:f>
        <x:v>0</x:v>
      </x:c>
      <x:c r="I1803" s="14" t="n">
        <x:f>COUNTIFS('Unit details'!$B$3214:$B$3214,$A1803,'Unit details'!$V$3214:$V$3214,$A1803&amp;" — "&amp;$B1803,'Unit details'!$H$3214:$H$3214,"Current")</x:f>
        <x:v>1</x:v>
      </x:c>
      <x:c r="J1803" s="14" t="n">
        <x:f>SUMIFS('Unit details'!$Y$3214:$Y$3214,'Unit details'!$B$3214:$B$3214,$A1803,'Unit details'!$V$3214:$V$3214,$A1803&amp;" — "&amp;$B1803,'Unit details'!$H$3214:$H$3214,"Future")</x:f>
        <x:v>0</x:v>
      </x:c>
      <x:c r="K1803" s="14" t="n">
        <x:f>COUNTIFS('Unit details'!$B$3214:$B$3214,$A1803,'Unit details'!$V$3214:$V$3214,$A1803&amp;" — "&amp;$B1803,'Unit details'!$H$3214:$H$3214,"Uncertain")</x:f>
        <x:v>0</x:v>
      </x:c>
      <x:c r="L1803" s="15" t="str">
        <x:v>Minimum identified named-estate inventory from advertised property evidence; not a comprehensive stock census. Standalone railway arches and roads are excluded; no vacancy ratio inferred.</x:v>
      </x:c>
      <x:c r="M1803" s="15" t="str">
        <x:v>https://www.zoopla.co.uk/to-rent/commercial/details/74604139/</x:v>
      </x:c>
      <x:c r="N1803" s="15" t="str">
        <x:v>https://www.zoopla.co.uk/to-rent/commercial/details/74600578/</x:v>
      </x:c>
    </x:row>
    <x:row r="1804" ht="42" customHeight="1">
      <x:c r="A1804" s="15" t="str">
        <x:v>London</x:v>
      </x:c>
      <x:c r="B1804" s="15" t="str">
        <x:v>St. Georges Industrial Estate</x:v>
      </x:c>
      <x:c r="C1804" s="15" t="str">
        <x:v>Wood Green</x:v>
      </x:c>
      <x:c r="D1804" s="14"/>
      <x:c r="E1804" s="30" t="str">
        <x:v>Town</x:v>
      </x:c>
      <x:c r="F1804" s="30" t="str">
        <x:v>Estate / grouped industrial area</x:v>
      </x:c>
      <x:c r="G1804" s="14" t="n">
        <x:f>COUNTIFS('Unit details'!$B$3215:$B$3215,$A1804,'Unit details'!$V$3215:$V$3215,$A1804&amp;" — "&amp;$B1804,'Unit details'!$H$3215:$H$3215,"Current",'Unit details'!$E$3215:$E$3215,"Town")</x:f>
        <x:v>1</x:v>
      </x:c>
      <x:c r="H1804" s="14" t="n">
        <x:f>COUNTIFS('Unit details'!$B$3215:$B$3215,$A1804,'Unit details'!$V$3215:$V$3215,$A1804&amp;" — "&amp;$B1804,'Unit details'!$H$3215:$H$3215,"Current",'Unit details'!$E$3215:$E$3215,"Nearby")</x:f>
        <x:v>0</x:v>
      </x:c>
      <x:c r="I1804" s="14" t="n">
        <x:f>COUNTIFS('Unit details'!$B$3215:$B$3215,$A1804,'Unit details'!$V$3215:$V$3215,$A1804&amp;" — "&amp;$B1804,'Unit details'!$H$3215:$H$3215,"Current")</x:f>
        <x:v>1</x:v>
      </x:c>
      <x:c r="J1804" s="14" t="n">
        <x:f>SUMIFS('Unit details'!$Y$3215:$Y$3215,'Unit details'!$B$3215:$B$3215,$A1804,'Unit details'!$V$3215:$V$3215,$A1804&amp;" — "&amp;$B1804,'Unit details'!$H$3215:$H$3215,"Future")</x:f>
        <x:v>0</x:v>
      </x:c>
      <x:c r="K1804" s="14" t="n">
        <x:f>COUNTIFS('Unit details'!$B$3215:$B$3215,$A1804,'Unit details'!$V$3215:$V$3215,$A1804&amp;" — "&amp;$B1804,'Unit details'!$H$3215:$H$3215,"Uncertain")</x:f>
        <x:v>0</x:v>
      </x:c>
      <x:c r="L1804" s="15" t="str">
        <x:v>Minimum identified named-estate inventory from advertised property evidence; not a comprehensive stock census. Standalone railway arches and roads are excluded; no vacancy ratio inferred.</x:v>
      </x:c>
      <x:c r="M1804" s="15" t="str">
        <x:v>https://www.zoopla.co.uk/to-rent/commercial/details/72574070/</x:v>
      </x:c>
      <x:c r="N1804" s="15" t="str">
        <x:v>https://www.rightmove.co.uk/properties/773373664358512#/?channel=COM_LET</x:v>
      </x:c>
    </x:row>
    <x:row r="1805" ht="42" customHeight="1">
      <x:c r="A1805" s="15" t="str">
        <x:v>London</x:v>
      </x:c>
      <x:c r="B1805" s="15" t="str">
        <x:v>Stafford Cross Industrial Estate</x:v>
      </x:c>
      <x:c r="C1805" s="15" t="str">
        <x:v>Croydon</x:v>
      </x:c>
      <x:c r="D1805" s="14"/>
      <x:c r="E1805" s="30" t="str">
        <x:v>Town</x:v>
      </x:c>
      <x:c r="F1805" s="30" t="str">
        <x:v>Estate / grouped industrial area</x:v>
      </x:c>
      <x:c r="G1805" s="14" t="n">
        <x:f>COUNTIFS('Unit details'!$B$3216:$B$3217,$A1805,'Unit details'!$V$3216:$V$3217,$A1805&amp;" — "&amp;$B1805,'Unit details'!$H$3216:$H$3217,"Current",'Unit details'!$E$3216:$E$3217,"Town")</x:f>
        <x:v>2</x:v>
      </x:c>
      <x:c r="H1805" s="14" t="n">
        <x:f>COUNTIFS('Unit details'!$B$3216:$B$3217,$A1805,'Unit details'!$V$3216:$V$3217,$A1805&amp;" — "&amp;$B1805,'Unit details'!$H$3216:$H$3217,"Current",'Unit details'!$E$3216:$E$3217,"Nearby")</x:f>
        <x:v>0</x:v>
      </x:c>
      <x:c r="I1805" s="14" t="n">
        <x:f>COUNTIFS('Unit details'!$B$3216:$B$3217,$A1805,'Unit details'!$V$3216:$V$3217,$A1805&amp;" — "&amp;$B1805,'Unit details'!$H$3216:$H$3217,"Current")</x:f>
        <x:v>2</x:v>
      </x:c>
      <x:c r="J1805" s="14" t="n">
        <x:f>SUMIFS('Unit details'!$Y$3216:$Y$3217,'Unit details'!$B$3216:$B$3217,$A1805,'Unit details'!$V$3216:$V$3217,$A1805&amp;" — "&amp;$B1805,'Unit details'!$H$3216:$H$3217,"Future")</x:f>
        <x:v>0</x:v>
      </x:c>
      <x:c r="K1805" s="14" t="n">
        <x:f>COUNTIFS('Unit details'!$B$3216:$B$3217,$A1805,'Unit details'!$V$3216:$V$3217,$A1805&amp;" — "&amp;$B1805,'Unit details'!$H$3216:$H$3217,"Uncertain")</x:f>
        <x:v>0</x:v>
      </x:c>
      <x:c r="L1805" s="15" t="str">
        <x:v>Minimum identified named-estate inventory from advertised property evidence; not a comprehensive stock census. Standalone railway arches and roads are excluded; no vacancy ratio inferred.</x:v>
      </x:c>
      <x:c r="M1805" s="15" t="str">
        <x:v>https://www.rightmove.co.uk/properties/760904216497761#/?channel=COM_LET</x:v>
      </x:c>
      <x:c r="N1805" s="15" t="str"/>
    </x:row>
    <x:row r="1806" ht="42" customHeight="1">
      <x:c r="A1806" s="15" t="str">
        <x:v>London</x:v>
      </x:c>
      <x:c r="B1806" s="15" t="str">
        <x:v>Standalone premises — Acton</x:v>
      </x:c>
      <x:c r="C1806" s="15" t="str">
        <x:v>Acton</x:v>
      </x:c>
      <x:c r="D1806" s="14"/>
      <x:c r="E1806" s="30" t="str">
        <x:v>Town</x:v>
      </x:c>
      <x:c r="F1806" s="30" t="str">
        <x:v>Standalone / other premises</x:v>
      </x:c>
      <x:c r="G1806" s="14" t="n">
        <x:f>COUNTIFS('Unit details'!$B$3218:$B$3235,$A1806,'Unit details'!$V$3218:$V$3235,$A1806&amp;" — "&amp;$B1806,'Unit details'!$H$3218:$H$3235,"Current",'Unit details'!$E$3218:$E$3235,"Town")</x:f>
        <x:v>16</x:v>
      </x:c>
      <x:c r="H1806" s="14" t="n">
        <x:f>COUNTIFS('Unit details'!$B$3218:$B$3235,$A1806,'Unit details'!$V$3218:$V$3235,$A1806&amp;" — "&amp;$B1806,'Unit details'!$H$3218:$H$3235,"Current",'Unit details'!$E$3218:$E$3235,"Nearby")</x:f>
        <x:v>0</x:v>
      </x:c>
      <x:c r="I1806" s="14" t="n">
        <x:f>COUNTIFS('Unit details'!$B$3218:$B$3235,$A1806,'Unit details'!$V$3218:$V$3235,$A1806&amp;" — "&amp;$B1806,'Unit details'!$H$3218:$H$3235,"Current")</x:f>
        <x:v>16</x:v>
      </x:c>
      <x:c r="J1806" s="14" t="n">
        <x:f>SUMIFS('Unit details'!$Y$3218:$Y$3235,'Unit details'!$B$3218:$B$3235,$A1806,'Unit details'!$V$3218:$V$3235,$A1806&amp;" — "&amp;$B1806,'Unit details'!$H$3218:$H$3235,"Future")</x:f>
        <x:v>0</x:v>
      </x:c>
      <x:c r="K1806" s="14" t="n">
        <x:f>COUNTIFS('Unit details'!$B$3218:$B$3235,$A1806,'Unit details'!$V$3218:$V$3235,$A1806&amp;" — "&amp;$B1806,'Unit details'!$H$3218:$H$3235,"Uncertain")</x:f>
        <x:v>2</x:v>
      </x:c>
      <x:c r="L1806" s="15" t="str">
        <x:v>Identified from marketing. Estate inventory is a minimum of evidenced named areas, not a council stock census.</x:v>
      </x:c>
      <x:c r="M1806" s="15" t="str">
        <x:v>https://www.zoopla.co.uk/to-rent/commercial/details/74481802/</x:v>
      </x:c>
      <x:c r="N1806" s="15" t="str">
        <x:v>https://www.rightmove.co.uk/properties/779580657432080#/?channel=COM_LET</x:v>
      </x:c>
    </x:row>
    <x:row r="1807" ht="42" customHeight="1">
      <x:c r="A1807" s="15" t="str">
        <x:v>London</x:v>
      </x:c>
      <x:c r="B1807" s="15" t="str">
        <x:v>Standalone premises — Alperton</x:v>
      </x:c>
      <x:c r="C1807" s="15" t="str">
        <x:v>Alperton</x:v>
      </x:c>
      <x:c r="D1807" s="14"/>
      <x:c r="E1807" s="30" t="str">
        <x:v>Town</x:v>
      </x:c>
      <x:c r="F1807" s="30" t="str">
        <x:v>Standalone / other premises</x:v>
      </x:c>
      <x:c r="G1807" s="14" t="n">
        <x:f>COUNTIFS('Unit details'!$B$3236:$B$3238,$A1807,'Unit details'!$V$3236:$V$3238,$A1807&amp;" — "&amp;$B1807,'Unit details'!$H$3236:$H$3238,"Current",'Unit details'!$E$3236:$E$3238,"Town")</x:f>
        <x:v>2</x:v>
      </x:c>
      <x:c r="H1807" s="14" t="n">
        <x:f>COUNTIFS('Unit details'!$B$3236:$B$3238,$A1807,'Unit details'!$V$3236:$V$3238,$A1807&amp;" — "&amp;$B1807,'Unit details'!$H$3236:$H$3238,"Current",'Unit details'!$E$3236:$E$3238,"Nearby")</x:f>
        <x:v>0</x:v>
      </x:c>
      <x:c r="I1807" s="14" t="n">
        <x:f>COUNTIFS('Unit details'!$B$3236:$B$3238,$A1807,'Unit details'!$V$3236:$V$3238,$A1807&amp;" — "&amp;$B1807,'Unit details'!$H$3236:$H$3238,"Current")</x:f>
        <x:v>2</x:v>
      </x:c>
      <x:c r="J1807" s="14" t="n">
        <x:f>SUMIFS('Unit details'!$Y$3236:$Y$3238,'Unit details'!$B$3236:$B$3238,$A1807,'Unit details'!$V$3236:$V$3238,$A1807&amp;" — "&amp;$B1807,'Unit details'!$H$3236:$H$3238,"Future")</x:f>
        <x:v>0</x:v>
      </x:c>
      <x:c r="K1807" s="14" t="n">
        <x:f>COUNTIFS('Unit details'!$B$3236:$B$3238,$A1807,'Unit details'!$V$3236:$V$3238,$A1807&amp;" — "&amp;$B1807,'Unit details'!$H$3236:$H$3238,"Uncertain")</x:f>
        <x:v>1</x:v>
      </x:c>
      <x:c r="L1807" s="15" t="str">
        <x:v>Identified from marketing. Estate inventory is a minimum of evidenced named areas, not a council stock census.</x:v>
      </x:c>
      <x:c r="M1807" s="15" t="str">
        <x:v>https://www.zoopla.co.uk/to-rent/commercial/details/58244174/</x:v>
      </x:c>
      <x:c r="N1807" s="15" t="str">
        <x:v>https://www.zoopla.co.uk/to-rent/commercial/details/58242544/</x:v>
      </x:c>
    </x:row>
    <x:row r="1808" ht="42" customHeight="1">
      <x:c r="A1808" s="15" t="str">
        <x:v>London</x:v>
      </x:c>
      <x:c r="B1808" s="15" t="str">
        <x:v>Standalone premises — Angel</x:v>
      </x:c>
      <x:c r="C1808" s="15" t="str">
        <x:v>Angel</x:v>
      </x:c>
      <x:c r="D1808" s="14"/>
      <x:c r="E1808" s="30" t="str">
        <x:v>Town</x:v>
      </x:c>
      <x:c r="F1808" s="30" t="str">
        <x:v>Standalone / other premises</x:v>
      </x:c>
      <x:c r="G1808" s="14" t="n">
        <x:f>COUNTIFS('Unit details'!$B$3239:$B$3239,$A1808,'Unit details'!$V$3239:$V$3239,$A1808&amp;" — "&amp;$B1808,'Unit details'!$H$3239:$H$3239,"Current",'Unit details'!$E$3239:$E$3239,"Town")</x:f>
        <x:v>0</x:v>
      </x:c>
      <x:c r="H1808" s="14" t="n">
        <x:f>COUNTIFS('Unit details'!$B$3239:$B$3239,$A1808,'Unit details'!$V$3239:$V$3239,$A1808&amp;" — "&amp;$B1808,'Unit details'!$H$3239:$H$3239,"Current",'Unit details'!$E$3239:$E$3239,"Nearby")</x:f>
        <x:v>0</x:v>
      </x:c>
      <x:c r="I1808" s="14" t="n">
        <x:f>COUNTIFS('Unit details'!$B$3239:$B$3239,$A1808,'Unit details'!$V$3239:$V$3239,$A1808&amp;" — "&amp;$B1808,'Unit details'!$H$3239:$H$3239,"Current")</x:f>
        <x:v>0</x:v>
      </x:c>
      <x:c r="J1808" s="14" t="n">
        <x:f>SUMIFS('Unit details'!$Y$3239:$Y$3239,'Unit details'!$B$3239:$B$3239,$A1808,'Unit details'!$V$3239:$V$3239,$A1808&amp;" — "&amp;$B1808,'Unit details'!$H$3239:$H$3239,"Future")</x:f>
        <x:v>0</x:v>
      </x:c>
      <x:c r="K1808" s="14" t="n">
        <x:f>COUNTIFS('Unit details'!$B$3239:$B$3239,$A1808,'Unit details'!$V$3239:$V$3239,$A1808&amp;" — "&amp;$B1808,'Unit details'!$H$3239:$H$3239,"Uncertain")</x:f>
        <x:v>1</x:v>
      </x:c>
      <x:c r="L1808" s="15" t="str">
        <x:v>Identified from marketing. Estate inventory is a minimum of evidenced named areas, not a council stock census.</x:v>
      </x:c>
      <x:c r="M1808" s="15" t="str">
        <x:v>https://www.rightmove.co.uk/properties/722867023519857#/?channel=COM_LET</x:v>
      </x:c>
      <x:c r="N1808" s="15" t="str"/>
    </x:row>
    <x:row r="1809" ht="42" customHeight="1">
      <x:c r="A1809" s="15" t="str">
        <x:v>London</x:v>
      </x:c>
      <x:c r="B1809" s="15" t="str">
        <x:v>Standalone premises — Balham</x:v>
      </x:c>
      <x:c r="C1809" s="15" t="str">
        <x:v>Balham</x:v>
      </x:c>
      <x:c r="D1809" s="14"/>
      <x:c r="E1809" s="30" t="str">
        <x:v>Town</x:v>
      </x:c>
      <x:c r="F1809" s="30" t="str">
        <x:v>Standalone / other premises</x:v>
      </x:c>
      <x:c r="G1809" s="14" t="n">
        <x:f>COUNTIFS('Unit details'!$B$3240:$B$3240,$A1809,'Unit details'!$V$3240:$V$3240,$A1809&amp;" — "&amp;$B1809,'Unit details'!$H$3240:$H$3240,"Current",'Unit details'!$E$3240:$E$3240,"Town")</x:f>
        <x:v>0</x:v>
      </x:c>
      <x:c r="H1809" s="14" t="n">
        <x:f>COUNTIFS('Unit details'!$B$3240:$B$3240,$A1809,'Unit details'!$V$3240:$V$3240,$A1809&amp;" — "&amp;$B1809,'Unit details'!$H$3240:$H$3240,"Current",'Unit details'!$E$3240:$E$3240,"Nearby")</x:f>
        <x:v>0</x:v>
      </x:c>
      <x:c r="I1809" s="14" t="n">
        <x:f>COUNTIFS('Unit details'!$B$3240:$B$3240,$A1809,'Unit details'!$V$3240:$V$3240,$A1809&amp;" — "&amp;$B1809,'Unit details'!$H$3240:$H$3240,"Current")</x:f>
        <x:v>0</x:v>
      </x:c>
      <x:c r="J1809" s="14" t="n">
        <x:f>SUMIFS('Unit details'!$Y$3240:$Y$3240,'Unit details'!$B$3240:$B$3240,$A1809,'Unit details'!$V$3240:$V$3240,$A1809&amp;" — "&amp;$B1809,'Unit details'!$H$3240:$H$3240,"Future")</x:f>
        <x:v>0</x:v>
      </x:c>
      <x:c r="K1809" s="14" t="n">
        <x:f>COUNTIFS('Unit details'!$B$3240:$B$3240,$A1809,'Unit details'!$V$3240:$V$3240,$A1809&amp;" — "&amp;$B1809,'Unit details'!$H$3240:$H$3240,"Uncertain")</x:f>
        <x:v>1</x:v>
      </x:c>
      <x:c r="L1809" s="15" t="str">
        <x:v>Identified from marketing. Estate inventory is a minimum of evidenced named areas, not a council stock census.</x:v>
      </x:c>
      <x:c r="M1809" s="15" t="str">
        <x:v>https://www.zoopla.co.uk/to-rent/commercial/details/73193378/</x:v>
      </x:c>
      <x:c r="N1809" s="15" t="str"/>
    </x:row>
    <x:row r="1810" ht="42" customHeight="1">
      <x:c r="A1810" s="15" t="str">
        <x:v>London</x:v>
      </x:c>
      <x:c r="B1810" s="15" t="str">
        <x:v>Standalone premises — Barking</x:v>
      </x:c>
      <x:c r="C1810" s="15" t="str">
        <x:v>Barking</x:v>
      </x:c>
      <x:c r="D1810" s="14"/>
      <x:c r="E1810" s="30" t="str">
        <x:v>Town</x:v>
      </x:c>
      <x:c r="F1810" s="30" t="str">
        <x:v>Standalone / other premises</x:v>
      </x:c>
      <x:c r="G1810" s="14" t="n">
        <x:f>COUNTIFS('Unit details'!$B$3241:$B$3286,$A1810,'Unit details'!$V$3241:$V$3286,$A1810&amp;" — "&amp;$B1810,'Unit details'!$H$3241:$H$3286,"Current",'Unit details'!$E$3241:$E$3286,"Town")</x:f>
        <x:v>46</x:v>
      </x:c>
      <x:c r="H1810" s="14" t="n">
        <x:f>COUNTIFS('Unit details'!$B$3241:$B$3286,$A1810,'Unit details'!$V$3241:$V$3286,$A1810&amp;" — "&amp;$B1810,'Unit details'!$H$3241:$H$3286,"Current",'Unit details'!$E$3241:$E$3286,"Nearby")</x:f>
        <x:v>0</x:v>
      </x:c>
      <x:c r="I1810" s="14" t="n">
        <x:f>COUNTIFS('Unit details'!$B$3241:$B$3286,$A1810,'Unit details'!$V$3241:$V$3286,$A1810&amp;" — "&amp;$B1810,'Unit details'!$H$3241:$H$3286,"Current")</x:f>
        <x:v>46</x:v>
      </x:c>
      <x:c r="J1810" s="14" t="n">
        <x:f>SUMIFS('Unit details'!$Y$3241:$Y$3286,'Unit details'!$B$3241:$B$3286,$A1810,'Unit details'!$V$3241:$V$3286,$A1810&amp;" — "&amp;$B1810,'Unit details'!$H$3241:$H$3286,"Future")</x:f>
        <x:v>0</x:v>
      </x:c>
      <x:c r="K1810" s="14" t="n">
        <x:f>COUNTIFS('Unit details'!$B$3241:$B$3286,$A1810,'Unit details'!$V$3241:$V$3286,$A1810&amp;" — "&amp;$B1810,'Unit details'!$H$3241:$H$3286,"Uncertain")</x:f>
        <x:v>0</x:v>
      </x:c>
      <x:c r="L1810" s="15" t="str">
        <x:v>Identified from marketing. Estate inventory is a minimum of evidenced named areas, not a council stock census.</x:v>
      </x:c>
      <x:c r="M1810" s="15" t="str">
        <x:v>https://www.zoopla.co.uk/to-rent/commercial/details/73131275/</x:v>
      </x:c>
      <x:c r="N1810" s="15" t="str"/>
    </x:row>
    <x:row r="1811" ht="42" customHeight="1">
      <x:c r="A1811" s="15" t="str">
        <x:v>London</x:v>
      </x:c>
      <x:c r="B1811" s="15" t="str">
        <x:v>Standalone premises — Battersea</x:v>
      </x:c>
      <x:c r="C1811" s="15" t="str">
        <x:v>Battersea</x:v>
      </x:c>
      <x:c r="D1811" s="14"/>
      <x:c r="E1811" s="30" t="str">
        <x:v>Town</x:v>
      </x:c>
      <x:c r="F1811" s="30" t="str">
        <x:v>Standalone / other premises</x:v>
      </x:c>
      <x:c r="G1811" s="14" t="n">
        <x:f>COUNTIFS('Unit details'!$B$3287:$B$3302,$A1811,'Unit details'!$V$3287:$V$3302,$A1811&amp;" — "&amp;$B1811,'Unit details'!$H$3287:$H$3302,"Current",'Unit details'!$E$3287:$E$3302,"Town")</x:f>
        <x:v>14</x:v>
      </x:c>
      <x:c r="H1811" s="14" t="n">
        <x:f>COUNTIFS('Unit details'!$B$3287:$B$3302,$A1811,'Unit details'!$V$3287:$V$3302,$A1811&amp;" — "&amp;$B1811,'Unit details'!$H$3287:$H$3302,"Current",'Unit details'!$E$3287:$E$3302,"Nearby")</x:f>
        <x:v>0</x:v>
      </x:c>
      <x:c r="I1811" s="14" t="n">
        <x:f>COUNTIFS('Unit details'!$B$3287:$B$3302,$A1811,'Unit details'!$V$3287:$V$3302,$A1811&amp;" — "&amp;$B1811,'Unit details'!$H$3287:$H$3302,"Current")</x:f>
        <x:v>14</x:v>
      </x:c>
      <x:c r="J1811" s="14" t="n">
        <x:f>SUMIFS('Unit details'!$Y$3287:$Y$3302,'Unit details'!$B$3287:$B$3302,$A1811,'Unit details'!$V$3287:$V$3302,$A1811&amp;" — "&amp;$B1811,'Unit details'!$H$3287:$H$3302,"Future")</x:f>
        <x:v>0</x:v>
      </x:c>
      <x:c r="K1811" s="14" t="n">
        <x:f>COUNTIFS('Unit details'!$B$3287:$B$3302,$A1811,'Unit details'!$V$3287:$V$3302,$A1811&amp;" — "&amp;$B1811,'Unit details'!$H$3287:$H$3302,"Uncertain")</x:f>
        <x:v>2</x:v>
      </x:c>
      <x:c r="L1811" s="15" t="str">
        <x:v>Identified from marketing. Estate inventory is a minimum of evidenced named areas, not a council stock census.</x:v>
      </x:c>
      <x:c r="M1811" s="15" t="str">
        <x:v>https://www.rightmove.co.uk/properties/153510593#/?channel=COM_LET</x:v>
      </x:c>
      <x:c r="N1811" s="15" t="str"/>
    </x:row>
    <x:row r="1812" ht="42" customHeight="1">
      <x:c r="A1812" s="15" t="str">
        <x:v>London</x:v>
      </x:c>
      <x:c r="B1812" s="15" t="str">
        <x:v>Standalone premises — Belvedere</x:v>
      </x:c>
      <x:c r="C1812" s="15" t="str">
        <x:v>Belvedere</x:v>
      </x:c>
      <x:c r="D1812" s="14"/>
      <x:c r="E1812" s="30" t="str">
        <x:v>Town</x:v>
      </x:c>
      <x:c r="F1812" s="30" t="str">
        <x:v>Standalone / other premises</x:v>
      </x:c>
      <x:c r="G1812" s="14" t="n">
        <x:f>COUNTIFS('Unit details'!$B$3303:$B$3304,$A1812,'Unit details'!$V$3303:$V$3304,$A1812&amp;" — "&amp;$B1812,'Unit details'!$H$3303:$H$3304,"Current",'Unit details'!$E$3303:$E$3304,"Town")</x:f>
        <x:v>2</x:v>
      </x:c>
      <x:c r="H1812" s="14" t="n">
        <x:f>COUNTIFS('Unit details'!$B$3303:$B$3304,$A1812,'Unit details'!$V$3303:$V$3304,$A1812&amp;" — "&amp;$B1812,'Unit details'!$H$3303:$H$3304,"Current",'Unit details'!$E$3303:$E$3304,"Nearby")</x:f>
        <x:v>0</x:v>
      </x:c>
      <x:c r="I1812" s="14" t="n">
        <x:f>COUNTIFS('Unit details'!$B$3303:$B$3304,$A1812,'Unit details'!$V$3303:$V$3304,$A1812&amp;" — "&amp;$B1812,'Unit details'!$H$3303:$H$3304,"Current")</x:f>
        <x:v>2</x:v>
      </x:c>
      <x:c r="J1812" s="14" t="n">
        <x:f>SUMIFS('Unit details'!$Y$3303:$Y$3304,'Unit details'!$B$3303:$B$3304,$A1812,'Unit details'!$V$3303:$V$3304,$A1812&amp;" — "&amp;$B1812,'Unit details'!$H$3303:$H$3304,"Future")</x:f>
        <x:v>0</x:v>
      </x:c>
      <x:c r="K1812" s="14" t="n">
        <x:f>COUNTIFS('Unit details'!$B$3303:$B$3304,$A1812,'Unit details'!$V$3303:$V$3304,$A1812&amp;" — "&amp;$B1812,'Unit details'!$H$3303:$H$3304,"Uncertain")</x:f>
        <x:v>0</x:v>
      </x:c>
      <x:c r="L1812" s="15" t="str">
        <x:v>Identified from marketing. Estate inventory is a minimum of evidenced named areas, not a council stock census.</x:v>
      </x:c>
      <x:c r="M1812" s="15" t="str">
        <x:v>https://www.zoopla.co.uk/to-rent/commercial/details/74428311/</x:v>
      </x:c>
      <x:c r="N1812" s="15" t="str"/>
    </x:row>
    <x:row r="1813" ht="42" customHeight="1">
      <x:c r="A1813" s="15" t="str">
        <x:v>London</x:v>
      </x:c>
      <x:c r="B1813" s="15" t="str">
        <x:v>Standalone premises — Bermondsey</x:v>
      </x:c>
      <x:c r="C1813" s="15" t="str">
        <x:v>Bermondsey</x:v>
      </x:c>
      <x:c r="D1813" s="14"/>
      <x:c r="E1813" s="30" t="str">
        <x:v>Town</x:v>
      </x:c>
      <x:c r="F1813" s="30" t="str">
        <x:v>Standalone / other premises</x:v>
      </x:c>
      <x:c r="G1813" s="14" t="n">
        <x:f>COUNTIFS('Unit details'!$B$3305:$B$3309,$A1813,'Unit details'!$V$3305:$V$3309,$A1813&amp;" — "&amp;$B1813,'Unit details'!$H$3305:$H$3309,"Current",'Unit details'!$E$3305:$E$3309,"Town")</x:f>
        <x:v>5</x:v>
      </x:c>
      <x:c r="H1813" s="14" t="n">
        <x:f>COUNTIFS('Unit details'!$B$3305:$B$3309,$A1813,'Unit details'!$V$3305:$V$3309,$A1813&amp;" — "&amp;$B1813,'Unit details'!$H$3305:$H$3309,"Current",'Unit details'!$E$3305:$E$3309,"Nearby")</x:f>
        <x:v>0</x:v>
      </x:c>
      <x:c r="I1813" s="14" t="n">
        <x:f>COUNTIFS('Unit details'!$B$3305:$B$3309,$A1813,'Unit details'!$V$3305:$V$3309,$A1813&amp;" — "&amp;$B1813,'Unit details'!$H$3305:$H$3309,"Current")</x:f>
        <x:v>5</x:v>
      </x:c>
      <x:c r="J1813" s="14" t="n">
        <x:f>SUMIFS('Unit details'!$Y$3305:$Y$3309,'Unit details'!$B$3305:$B$3309,$A1813,'Unit details'!$V$3305:$V$3309,$A1813&amp;" — "&amp;$B1813,'Unit details'!$H$3305:$H$3309,"Future")</x:f>
        <x:v>0</x:v>
      </x:c>
      <x:c r="K1813" s="14" t="n">
        <x:f>COUNTIFS('Unit details'!$B$3305:$B$3309,$A1813,'Unit details'!$V$3305:$V$3309,$A1813&amp;" — "&amp;$B1813,'Unit details'!$H$3305:$H$3309,"Uncertain")</x:f>
        <x:v>0</x:v>
      </x:c>
      <x:c r="L1813" s="15" t="str">
        <x:v>Identified from marketing. Estate inventory is a minimum of evidenced named areas, not a council stock census.</x:v>
      </x:c>
      <x:c r="M1813" s="15" t="str">
        <x:v>https://www.zoopla.co.uk/to-rent/commercial/details/74623661/</x:v>
      </x:c>
      <x:c r="N1813" s="15" t="str">
        <x:v>https://www.rightmove.co.uk/properties/782507377755088#/?channel=COM_LET</x:v>
      </x:c>
    </x:row>
    <x:row r="1814" ht="42" customHeight="1">
      <x:c r="A1814" s="15" t="str">
        <x:v>London</x:v>
      </x:c>
      <x:c r="B1814" s="15" t="str">
        <x:v>Standalone premises — Bethnal Green</x:v>
      </x:c>
      <x:c r="C1814" s="15" t="str">
        <x:v>Bethnal Green</x:v>
      </x:c>
      <x:c r="D1814" s="14"/>
      <x:c r="E1814" s="30" t="str">
        <x:v>Town</x:v>
      </x:c>
      <x:c r="F1814" s="30" t="str">
        <x:v>Standalone / other premises</x:v>
      </x:c>
      <x:c r="G1814" s="14" t="n">
        <x:f>COUNTIFS('Unit details'!$B$3310:$B$3319,$A1814,'Unit details'!$V$3310:$V$3319,$A1814&amp;" — "&amp;$B1814,'Unit details'!$H$3310:$H$3319,"Current",'Unit details'!$E$3310:$E$3319,"Town")</x:f>
        <x:v>10</x:v>
      </x:c>
      <x:c r="H1814" s="14" t="n">
        <x:f>COUNTIFS('Unit details'!$B$3310:$B$3319,$A1814,'Unit details'!$V$3310:$V$3319,$A1814&amp;" — "&amp;$B1814,'Unit details'!$H$3310:$H$3319,"Current",'Unit details'!$E$3310:$E$3319,"Nearby")</x:f>
        <x:v>0</x:v>
      </x:c>
      <x:c r="I1814" s="14" t="n">
        <x:f>COUNTIFS('Unit details'!$B$3310:$B$3319,$A1814,'Unit details'!$V$3310:$V$3319,$A1814&amp;" — "&amp;$B1814,'Unit details'!$H$3310:$H$3319,"Current")</x:f>
        <x:v>10</x:v>
      </x:c>
      <x:c r="J1814" s="14" t="n">
        <x:f>SUMIFS('Unit details'!$Y$3310:$Y$3319,'Unit details'!$B$3310:$B$3319,$A1814,'Unit details'!$V$3310:$V$3319,$A1814&amp;" — "&amp;$B1814,'Unit details'!$H$3310:$H$3319,"Future")</x:f>
        <x:v>0</x:v>
      </x:c>
      <x:c r="K1814" s="14" t="n">
        <x:f>COUNTIFS('Unit details'!$B$3310:$B$3319,$A1814,'Unit details'!$V$3310:$V$3319,$A1814&amp;" — "&amp;$B1814,'Unit details'!$H$3310:$H$3319,"Uncertain")</x:f>
        <x:v>0</x:v>
      </x:c>
      <x:c r="L1814" s="15" t="str">
        <x:v>Identified from marketing. Estate inventory is a minimum of evidenced named areas, not a council stock census.</x:v>
      </x:c>
      <x:c r="M1814" s="15" t="str">
        <x:v>https://www.zoopla.co.uk/to-rent/commercial/details/74563855/</x:v>
      </x:c>
      <x:c r="N1814" s="15" t="str">
        <x:v>https://www.rightmove.co.uk/properties/781201709765969#/?channel=COM_LET</x:v>
      </x:c>
    </x:row>
    <x:row r="1815" ht="42" customHeight="1">
      <x:c r="A1815" s="15" t="str">
        <x:v>London</x:v>
      </x:c>
      <x:c r="B1815" s="15" t="str">
        <x:v>Standalone premises — Bexleyheath</x:v>
      </x:c>
      <x:c r="C1815" s="15" t="str">
        <x:v>Bexleyheath</x:v>
      </x:c>
      <x:c r="D1815" s="14"/>
      <x:c r="E1815" s="30" t="str">
        <x:v>Town</x:v>
      </x:c>
      <x:c r="F1815" s="30" t="str">
        <x:v>Standalone / other premises</x:v>
      </x:c>
      <x:c r="G1815" s="14" t="n">
        <x:f>COUNTIFS('Unit details'!$B$3320:$B$3321,$A1815,'Unit details'!$V$3320:$V$3321,$A1815&amp;" — "&amp;$B1815,'Unit details'!$H$3320:$H$3321,"Current",'Unit details'!$E$3320:$E$3321,"Town")</x:f>
        <x:v>2</x:v>
      </x:c>
      <x:c r="H1815" s="14" t="n">
        <x:f>COUNTIFS('Unit details'!$B$3320:$B$3321,$A1815,'Unit details'!$V$3320:$V$3321,$A1815&amp;" — "&amp;$B1815,'Unit details'!$H$3320:$H$3321,"Current",'Unit details'!$E$3320:$E$3321,"Nearby")</x:f>
        <x:v>0</x:v>
      </x:c>
      <x:c r="I1815" s="14" t="n">
        <x:f>COUNTIFS('Unit details'!$B$3320:$B$3321,$A1815,'Unit details'!$V$3320:$V$3321,$A1815&amp;" — "&amp;$B1815,'Unit details'!$H$3320:$H$3321,"Current")</x:f>
        <x:v>2</x:v>
      </x:c>
      <x:c r="J1815" s="14" t="n">
        <x:f>SUMIFS('Unit details'!$Y$3320:$Y$3321,'Unit details'!$B$3320:$B$3321,$A1815,'Unit details'!$V$3320:$V$3321,$A1815&amp;" — "&amp;$B1815,'Unit details'!$H$3320:$H$3321,"Future")</x:f>
        <x:v>0</x:v>
      </x:c>
      <x:c r="K1815" s="14" t="n">
        <x:f>COUNTIFS('Unit details'!$B$3320:$B$3321,$A1815,'Unit details'!$V$3320:$V$3321,$A1815&amp;" — "&amp;$B1815,'Unit details'!$H$3320:$H$3321,"Uncertain")</x:f>
        <x:v>0</x:v>
      </x:c>
      <x:c r="L1815" s="15" t="str">
        <x:v>Identified from marketing. Estate inventory is a minimum of evidenced named areas, not a council stock census.</x:v>
      </x:c>
      <x:c r="M1815" s="15" t="str">
        <x:v>https://www.zoopla.co.uk/to-rent/commercial/details/73355119/</x:v>
      </x:c>
      <x:c r="N1815" s="15" t="str"/>
    </x:row>
    <x:row r="1816" ht="42" customHeight="1">
      <x:c r="A1816" s="15" t="str">
        <x:v>London</x:v>
      </x:c>
      <x:c r="B1816" s="15" t="str">
        <x:v>Standalone premises — Bow</x:v>
      </x:c>
      <x:c r="C1816" s="15" t="str">
        <x:v>Bow</x:v>
      </x:c>
      <x:c r="D1816" s="14"/>
      <x:c r="E1816" s="30" t="str">
        <x:v>Town</x:v>
      </x:c>
      <x:c r="F1816" s="30" t="str">
        <x:v>Standalone / other premises</x:v>
      </x:c>
      <x:c r="G1816" s="14" t="n">
        <x:f>COUNTIFS('Unit details'!$B$3322:$B$3327,$A1816,'Unit details'!$V$3322:$V$3327,$A1816&amp;" — "&amp;$B1816,'Unit details'!$H$3322:$H$3327,"Current",'Unit details'!$E$3322:$E$3327,"Town")</x:f>
        <x:v>5</x:v>
      </x:c>
      <x:c r="H1816" s="14" t="n">
        <x:f>COUNTIFS('Unit details'!$B$3322:$B$3327,$A1816,'Unit details'!$V$3322:$V$3327,$A1816&amp;" — "&amp;$B1816,'Unit details'!$H$3322:$H$3327,"Current",'Unit details'!$E$3322:$E$3327,"Nearby")</x:f>
        <x:v>0</x:v>
      </x:c>
      <x:c r="I1816" s="14" t="n">
        <x:f>COUNTIFS('Unit details'!$B$3322:$B$3327,$A1816,'Unit details'!$V$3322:$V$3327,$A1816&amp;" — "&amp;$B1816,'Unit details'!$H$3322:$H$3327,"Current")</x:f>
        <x:v>5</x:v>
      </x:c>
      <x:c r="J1816" s="14" t="n">
        <x:f>SUMIFS('Unit details'!$Y$3322:$Y$3327,'Unit details'!$B$3322:$B$3327,$A1816,'Unit details'!$V$3322:$V$3327,$A1816&amp;" — "&amp;$B1816,'Unit details'!$H$3322:$H$3327,"Future")</x:f>
        <x:v>0</x:v>
      </x:c>
      <x:c r="K1816" s="14" t="n">
        <x:f>COUNTIFS('Unit details'!$B$3322:$B$3327,$A1816,'Unit details'!$V$3322:$V$3327,$A1816&amp;" — "&amp;$B1816,'Unit details'!$H$3322:$H$3327,"Uncertain")</x:f>
        <x:v>1</x:v>
      </x:c>
      <x:c r="L1816" s="15" t="str">
        <x:v>Identified from marketing. Estate inventory is a minimum of evidenced named areas, not a council stock census.</x:v>
      </x:c>
      <x:c r="M1816" s="15" t="str">
        <x:v>https://www.zoopla.co.uk/to-rent/commercial/details/74394851/</x:v>
      </x:c>
      <x:c r="N1816" s="15" t="str"/>
    </x:row>
    <x:row r="1817" ht="42" customHeight="1">
      <x:c r="A1817" s="15" t="str">
        <x:v>London</x:v>
      </x:c>
      <x:c r="B1817" s="15" t="str">
        <x:v>Standalone premises — Brentford</x:v>
      </x:c>
      <x:c r="C1817" s="15" t="str">
        <x:v>Brentford</x:v>
      </x:c>
      <x:c r="D1817" s="14"/>
      <x:c r="E1817" s="30" t="str">
        <x:v>Town</x:v>
      </x:c>
      <x:c r="F1817" s="30" t="str">
        <x:v>Standalone / other premises</x:v>
      </x:c>
      <x:c r="G1817" s="14" t="n">
        <x:f>COUNTIFS('Unit details'!$B$3328:$B$3335,$A1817,'Unit details'!$V$3328:$V$3335,$A1817&amp;" — "&amp;$B1817,'Unit details'!$H$3328:$H$3335,"Current",'Unit details'!$E$3328:$E$3335,"Town")</x:f>
        <x:v>5</x:v>
      </x:c>
      <x:c r="H1817" s="14" t="n">
        <x:f>COUNTIFS('Unit details'!$B$3328:$B$3335,$A1817,'Unit details'!$V$3328:$V$3335,$A1817&amp;" — "&amp;$B1817,'Unit details'!$H$3328:$H$3335,"Current",'Unit details'!$E$3328:$E$3335,"Nearby")</x:f>
        <x:v>0</x:v>
      </x:c>
      <x:c r="I1817" s="14" t="n">
        <x:f>COUNTIFS('Unit details'!$B$3328:$B$3335,$A1817,'Unit details'!$V$3328:$V$3335,$A1817&amp;" — "&amp;$B1817,'Unit details'!$H$3328:$H$3335,"Current")</x:f>
        <x:v>5</x:v>
      </x:c>
      <x:c r="J1817" s="14" t="n">
        <x:f>SUMIFS('Unit details'!$Y$3328:$Y$3335,'Unit details'!$B$3328:$B$3335,$A1817,'Unit details'!$V$3328:$V$3335,$A1817&amp;" — "&amp;$B1817,'Unit details'!$H$3328:$H$3335,"Future")</x:f>
        <x:v>0</x:v>
      </x:c>
      <x:c r="K1817" s="14" t="n">
        <x:f>COUNTIFS('Unit details'!$B$3328:$B$3335,$A1817,'Unit details'!$V$3328:$V$3335,$A1817&amp;" — "&amp;$B1817,'Unit details'!$H$3328:$H$3335,"Uncertain")</x:f>
        <x:v>3</x:v>
      </x:c>
      <x:c r="L1817" s="15" t="str">
        <x:v>Identified from marketing. Estate inventory is a minimum of evidenced named areas, not a council stock census.</x:v>
      </x:c>
      <x:c r="M1817" s="15" t="str">
        <x:v>https://www.zoopla.co.uk/to-rent/commercial/details/73308077/</x:v>
      </x:c>
      <x:c r="N1817" s="15" t="str">
        <x:v>https://www.rightmove.co.uk/properties/88718553#/?channel=COM_LET</x:v>
      </x:c>
    </x:row>
    <x:row r="1818" ht="49" customHeight="1">
      <x:c r="A1818" s="15" t="str">
        <x:v>London</x:v>
      </x:c>
      <x:c r="B1818" s="15" t="str">
        <x:v>Standalone premises — Brixton</x:v>
      </x:c>
      <x:c r="C1818" s="15" t="str">
        <x:v>Brixton</x:v>
      </x:c>
      <x:c r="D1818" s="14"/>
      <x:c r="E1818" s="30" t="str">
        <x:v>Town</x:v>
      </x:c>
      <x:c r="F1818" s="30" t="str">
        <x:v>Standalone / other premises</x:v>
      </x:c>
      <x:c r="G1818" s="14" t="n">
        <x:f>COUNTIFS('Unit details'!$B$3336:$B$3338,$A1818,'Unit details'!$V$3336:$V$3338,$A1818&amp;" — "&amp;$B1818,'Unit details'!$H$3336:$H$3338,"Current",'Unit details'!$E$3336:$E$3338,"Town")</x:f>
        <x:v>3</x:v>
      </x:c>
      <x:c r="H1818" s="14" t="n">
        <x:f>COUNTIFS('Unit details'!$B$3336:$B$3338,$A1818,'Unit details'!$V$3336:$V$3338,$A1818&amp;" — "&amp;$B1818,'Unit details'!$H$3336:$H$3338,"Current",'Unit details'!$E$3336:$E$3338,"Nearby")</x:f>
        <x:v>0</x:v>
      </x:c>
      <x:c r="I1818" s="14" t="n">
        <x:f>COUNTIFS('Unit details'!$B$3336:$B$3338,$A1818,'Unit details'!$V$3336:$V$3338,$A1818&amp;" — "&amp;$B1818,'Unit details'!$H$3336:$H$3338,"Current")</x:f>
        <x:v>3</x:v>
      </x:c>
      <x:c r="J1818" s="14" t="n">
        <x:f>SUMIFS('Unit details'!$Y$3336:$Y$3338,'Unit details'!$B$3336:$B$3338,$A1818,'Unit details'!$V$3336:$V$3338,$A1818&amp;" — "&amp;$B1818,'Unit details'!$H$3336:$H$3338,"Future")</x:f>
        <x:v>0</x:v>
      </x:c>
      <x:c r="K1818" s="14" t="n">
        <x:f>COUNTIFS('Unit details'!$B$3336:$B$3338,$A1818,'Unit details'!$V$3336:$V$3338,$A1818&amp;" — "&amp;$B1818,'Unit details'!$H$3336:$H$3338,"Uncertain")</x:f>
        <x:v>0</x:v>
      </x:c>
      <x:c r="L1818" s="15" t="str">
        <x:v>Identified from marketing. Estate inventory is a minimum of evidenced named areas, not a council stock census.</x:v>
      </x:c>
      <x:c r="M1818" s="15" t="str">
        <x:v>https://www.zoopla.co.uk/to-rent/commercial/details/74041887/</x:v>
      </x:c>
      <x:c r="N1818" s="15" t="str">
        <x:v>https://www.zoopla.co.uk/to-rent/commercial/details/74041886/
https://www.rightmove.co.uk/properties/770201524813313#/?channel=COM_LET</x:v>
      </x:c>
    </x:row>
    <x:row r="1819" ht="42" customHeight="1">
      <x:c r="A1819" s="15" t="str">
        <x:v>London</x:v>
      </x:c>
      <x:c r="B1819" s="15" t="str">
        <x:v>Standalone premises — Bromley</x:v>
      </x:c>
      <x:c r="C1819" s="15" t="str">
        <x:v>Bromley</x:v>
      </x:c>
      <x:c r="D1819" s="14"/>
      <x:c r="E1819" s="30" t="str">
        <x:v>Town</x:v>
      </x:c>
      <x:c r="F1819" s="30" t="str">
        <x:v>Standalone / other premises</x:v>
      </x:c>
      <x:c r="G1819" s="14" t="n">
        <x:f>COUNTIFS('Unit details'!$B$3339:$B$3339,$A1819,'Unit details'!$V$3339:$V$3339,$A1819&amp;" — "&amp;$B1819,'Unit details'!$H$3339:$H$3339,"Current",'Unit details'!$E$3339:$E$3339,"Town")</x:f>
        <x:v>1</x:v>
      </x:c>
      <x:c r="H1819" s="14" t="n">
        <x:f>COUNTIFS('Unit details'!$B$3339:$B$3339,$A1819,'Unit details'!$V$3339:$V$3339,$A1819&amp;" — "&amp;$B1819,'Unit details'!$H$3339:$H$3339,"Current",'Unit details'!$E$3339:$E$3339,"Nearby")</x:f>
        <x:v>0</x:v>
      </x:c>
      <x:c r="I1819" s="14" t="n">
        <x:f>COUNTIFS('Unit details'!$B$3339:$B$3339,$A1819,'Unit details'!$V$3339:$V$3339,$A1819&amp;" — "&amp;$B1819,'Unit details'!$H$3339:$H$3339,"Current")</x:f>
        <x:v>1</x:v>
      </x:c>
      <x:c r="J1819" s="14" t="n">
        <x:f>SUMIFS('Unit details'!$Y$3339:$Y$3339,'Unit details'!$B$3339:$B$3339,$A1819,'Unit details'!$V$3339:$V$3339,$A1819&amp;" — "&amp;$B1819,'Unit details'!$H$3339:$H$3339,"Future")</x:f>
        <x:v>0</x:v>
      </x:c>
      <x:c r="K1819" s="14" t="n">
        <x:f>COUNTIFS('Unit details'!$B$3339:$B$3339,$A1819,'Unit details'!$V$3339:$V$3339,$A1819&amp;" — "&amp;$B1819,'Unit details'!$H$3339:$H$3339,"Uncertain")</x:f>
        <x:v>0</x:v>
      </x:c>
      <x:c r="L1819" s="15" t="str">
        <x:v>Identified from marketing. Estate inventory is a minimum of evidenced named areas, not a council stock census.</x:v>
      </x:c>
      <x:c r="M1819" s="15" t="str">
        <x:v>https://www.zoopla.co.uk/to-rent/commercial/details/72574188/</x:v>
      </x:c>
      <x:c r="N1819" s="15" t="str"/>
    </x:row>
    <x:row r="1820" ht="42" customHeight="1">
      <x:c r="A1820" s="15" t="str">
        <x:v>London</x:v>
      </x:c>
      <x:c r="B1820" s="15" t="str">
        <x:v>Standalone premises — Camberwell</x:v>
      </x:c>
      <x:c r="C1820" s="15" t="str">
        <x:v>Camberwell</x:v>
      </x:c>
      <x:c r="D1820" s="14"/>
      <x:c r="E1820" s="30" t="str">
        <x:v>Town</x:v>
      </x:c>
      <x:c r="F1820" s="30" t="str">
        <x:v>Standalone / other premises</x:v>
      </x:c>
      <x:c r="G1820" s="14" t="n">
        <x:f>COUNTIFS('Unit details'!$B$3340:$B$3347,$A1820,'Unit details'!$V$3340:$V$3347,$A1820&amp;" — "&amp;$B1820,'Unit details'!$H$3340:$H$3347,"Current",'Unit details'!$E$3340:$E$3347,"Town")</x:f>
        <x:v>8</x:v>
      </x:c>
      <x:c r="H1820" s="14" t="n">
        <x:f>COUNTIFS('Unit details'!$B$3340:$B$3347,$A1820,'Unit details'!$V$3340:$V$3347,$A1820&amp;" — "&amp;$B1820,'Unit details'!$H$3340:$H$3347,"Current",'Unit details'!$E$3340:$E$3347,"Nearby")</x:f>
        <x:v>0</x:v>
      </x:c>
      <x:c r="I1820" s="14" t="n">
        <x:f>COUNTIFS('Unit details'!$B$3340:$B$3347,$A1820,'Unit details'!$V$3340:$V$3347,$A1820&amp;" — "&amp;$B1820,'Unit details'!$H$3340:$H$3347,"Current")</x:f>
        <x:v>8</x:v>
      </x:c>
      <x:c r="J1820" s="14" t="n">
        <x:f>SUMIFS('Unit details'!$Y$3340:$Y$3347,'Unit details'!$B$3340:$B$3347,$A1820,'Unit details'!$V$3340:$V$3347,$A1820&amp;" — "&amp;$B1820,'Unit details'!$H$3340:$H$3347,"Future")</x:f>
        <x:v>0</x:v>
      </x:c>
      <x:c r="K1820" s="14" t="n">
        <x:f>COUNTIFS('Unit details'!$B$3340:$B$3347,$A1820,'Unit details'!$V$3340:$V$3347,$A1820&amp;" — "&amp;$B1820,'Unit details'!$H$3340:$H$3347,"Uncertain")</x:f>
        <x:v>0</x:v>
      </x:c>
      <x:c r="L1820" s="15" t="str">
        <x:v>Identified from marketing. Estate inventory is a minimum of evidenced named areas, not a council stock census.</x:v>
      </x:c>
      <x:c r="M1820" s="15" t="str">
        <x:v>https://www.zoopla.co.uk/to-rent/commercial/details/68324785/</x:v>
      </x:c>
      <x:c r="N1820" s="15" t="str">
        <x:v>https://www.rightmove.co.uk/properties/760579244066737#/?channel=COM_LET</x:v>
      </x:c>
    </x:row>
    <x:row r="1821" ht="42" customHeight="1">
      <x:c r="A1821" s="15" t="str">
        <x:v>London</x:v>
      </x:c>
      <x:c r="B1821" s="15" t="str">
        <x:v>Standalone premises — Camden</x:v>
      </x:c>
      <x:c r="C1821" s="15" t="str">
        <x:v>Camden</x:v>
      </x:c>
      <x:c r="D1821" s="14"/>
      <x:c r="E1821" s="30" t="str">
        <x:v>Town</x:v>
      </x:c>
      <x:c r="F1821" s="30" t="str">
        <x:v>Standalone / other premises</x:v>
      </x:c>
      <x:c r="G1821" s="14" t="n">
        <x:f>COUNTIFS('Unit details'!$B$3348:$B$3348,$A1821,'Unit details'!$V$3348:$V$3348,$A1821&amp;" — "&amp;$B1821,'Unit details'!$H$3348:$H$3348,"Current",'Unit details'!$E$3348:$E$3348,"Town")</x:f>
        <x:v>1</x:v>
      </x:c>
      <x:c r="H1821" s="14" t="n">
        <x:f>COUNTIFS('Unit details'!$B$3348:$B$3348,$A1821,'Unit details'!$V$3348:$V$3348,$A1821&amp;" — "&amp;$B1821,'Unit details'!$H$3348:$H$3348,"Current",'Unit details'!$E$3348:$E$3348,"Nearby")</x:f>
        <x:v>0</x:v>
      </x:c>
      <x:c r="I1821" s="14" t="n">
        <x:f>COUNTIFS('Unit details'!$B$3348:$B$3348,$A1821,'Unit details'!$V$3348:$V$3348,$A1821&amp;" — "&amp;$B1821,'Unit details'!$H$3348:$H$3348,"Current")</x:f>
        <x:v>1</x:v>
      </x:c>
      <x:c r="J1821" s="14" t="n">
        <x:f>SUMIFS('Unit details'!$Y$3348:$Y$3348,'Unit details'!$B$3348:$B$3348,$A1821,'Unit details'!$V$3348:$V$3348,$A1821&amp;" — "&amp;$B1821,'Unit details'!$H$3348:$H$3348,"Future")</x:f>
        <x:v>0</x:v>
      </x:c>
      <x:c r="K1821" s="14" t="n">
        <x:f>COUNTIFS('Unit details'!$B$3348:$B$3348,$A1821,'Unit details'!$V$3348:$V$3348,$A1821&amp;" — "&amp;$B1821,'Unit details'!$H$3348:$H$3348,"Uncertain")</x:f>
        <x:v>0</x:v>
      </x:c>
      <x:c r="L1821" s="15" t="str">
        <x:v>Identified from marketing. Estate inventory is a minimum of evidenced named areas, not a council stock census.</x:v>
      </x:c>
      <x:c r="M1821" s="15" t="str">
        <x:v>https://www.zoopla.co.uk/to-rent/commercial/details/72334862/</x:v>
      </x:c>
      <x:c r="N1821" s="15" t="str"/>
    </x:row>
    <x:row r="1822" ht="42" customHeight="1">
      <x:c r="A1822" s="15" t="str">
        <x:v>London</x:v>
      </x:c>
      <x:c r="B1822" s="15" t="str">
        <x:v>Standalone premises — Carshalton</x:v>
      </x:c>
      <x:c r="C1822" s="15" t="str">
        <x:v>Carshalton</x:v>
      </x:c>
      <x:c r="D1822" s="14"/>
      <x:c r="E1822" s="30" t="str">
        <x:v>Town</x:v>
      </x:c>
      <x:c r="F1822" s="30" t="str">
        <x:v>Standalone / other premises</x:v>
      </x:c>
      <x:c r="G1822" s="14" t="n">
        <x:f>COUNTIFS('Unit details'!$B$3349:$B$3349,$A1822,'Unit details'!$V$3349:$V$3349,$A1822&amp;" — "&amp;$B1822,'Unit details'!$H$3349:$H$3349,"Current",'Unit details'!$E$3349:$E$3349,"Town")</x:f>
        <x:v>0</x:v>
      </x:c>
      <x:c r="H1822" s="14" t="n">
        <x:f>COUNTIFS('Unit details'!$B$3349:$B$3349,$A1822,'Unit details'!$V$3349:$V$3349,$A1822&amp;" — "&amp;$B1822,'Unit details'!$H$3349:$H$3349,"Current",'Unit details'!$E$3349:$E$3349,"Nearby")</x:f>
        <x:v>0</x:v>
      </x:c>
      <x:c r="I1822" s="14" t="n">
        <x:f>COUNTIFS('Unit details'!$B$3349:$B$3349,$A1822,'Unit details'!$V$3349:$V$3349,$A1822&amp;" — "&amp;$B1822,'Unit details'!$H$3349:$H$3349,"Current")</x:f>
        <x:v>0</x:v>
      </x:c>
      <x:c r="J1822" s="14" t="n">
        <x:f>SUMIFS('Unit details'!$Y$3349:$Y$3349,'Unit details'!$B$3349:$B$3349,$A1822,'Unit details'!$V$3349:$V$3349,$A1822&amp;" — "&amp;$B1822,'Unit details'!$H$3349:$H$3349,"Future")</x:f>
        <x:v>0</x:v>
      </x:c>
      <x:c r="K1822" s="14" t="n">
        <x:f>COUNTIFS('Unit details'!$B$3349:$B$3349,$A1822,'Unit details'!$V$3349:$V$3349,$A1822&amp;" — "&amp;$B1822,'Unit details'!$H$3349:$H$3349,"Uncertain")</x:f>
        <x:v>1</x:v>
      </x:c>
      <x:c r="L1822" s="15" t="str">
        <x:v>Identified from marketing. Estate inventory is a minimum of evidenced named areas, not a council stock census.</x:v>
      </x:c>
      <x:c r="M1822" s="15" t="str">
        <x:v>https://www.zoopla.co.uk/to-rent/commercial/details/73084345/</x:v>
      </x:c>
      <x:c r="N1822" s="15" t="str">
        <x:v>https://www.rightmove.co.uk/properties/758717816021665#/?channel=COM_LET</x:v>
      </x:c>
    </x:row>
    <x:row r="1823" ht="42" customHeight="1">
      <x:c r="A1823" s="15" t="str">
        <x:v>London</x:v>
      </x:c>
      <x:c r="B1823" s="15" t="str">
        <x:v>Standalone premises — Charlton</x:v>
      </x:c>
      <x:c r="C1823" s="15" t="str">
        <x:v>Charlton</x:v>
      </x:c>
      <x:c r="D1823" s="14"/>
      <x:c r="E1823" s="30" t="str">
        <x:v>Town</x:v>
      </x:c>
      <x:c r="F1823" s="30" t="str">
        <x:v>Standalone / other premises</x:v>
      </x:c>
      <x:c r="G1823" s="14" t="n">
        <x:f>COUNTIFS('Unit details'!$B$3350:$B$3354,$A1823,'Unit details'!$V$3350:$V$3354,$A1823&amp;" — "&amp;$B1823,'Unit details'!$H$3350:$H$3354,"Current",'Unit details'!$E$3350:$E$3354,"Town")</x:f>
        <x:v>5</x:v>
      </x:c>
      <x:c r="H1823" s="14" t="n">
        <x:f>COUNTIFS('Unit details'!$B$3350:$B$3354,$A1823,'Unit details'!$V$3350:$V$3354,$A1823&amp;" — "&amp;$B1823,'Unit details'!$H$3350:$H$3354,"Current",'Unit details'!$E$3350:$E$3354,"Nearby")</x:f>
        <x:v>0</x:v>
      </x:c>
      <x:c r="I1823" s="14" t="n">
        <x:f>COUNTIFS('Unit details'!$B$3350:$B$3354,$A1823,'Unit details'!$V$3350:$V$3354,$A1823&amp;" — "&amp;$B1823,'Unit details'!$H$3350:$H$3354,"Current")</x:f>
        <x:v>5</x:v>
      </x:c>
      <x:c r="J1823" s="14" t="n">
        <x:f>SUMIFS('Unit details'!$Y$3350:$Y$3354,'Unit details'!$B$3350:$B$3354,$A1823,'Unit details'!$V$3350:$V$3354,$A1823&amp;" — "&amp;$B1823,'Unit details'!$H$3350:$H$3354,"Future")</x:f>
        <x:v>0</x:v>
      </x:c>
      <x:c r="K1823" s="14" t="n">
        <x:f>COUNTIFS('Unit details'!$B$3350:$B$3354,$A1823,'Unit details'!$V$3350:$V$3354,$A1823&amp;" — "&amp;$B1823,'Unit details'!$H$3350:$H$3354,"Uncertain")</x:f>
        <x:v>0</x:v>
      </x:c>
      <x:c r="L1823" s="15" t="str">
        <x:v>Identified from marketing. Estate inventory is a minimum of evidenced named areas, not a council stock census.</x:v>
      </x:c>
      <x:c r="M1823" s="15" t="str">
        <x:v>https://www.zoopla.co.uk/to-rent/commercial/details/73177306/</x:v>
      </x:c>
      <x:c r="N1823" s="15" t="str">
        <x:v>https://www.rightmove.co.uk/properties/88349940#/?channel=COM_LET</x:v>
      </x:c>
    </x:row>
    <x:row r="1824" ht="42" customHeight="1">
      <x:c r="A1824" s="15" t="str">
        <x:v>London</x:v>
      </x:c>
      <x:c r="B1824" s="15" t="str">
        <x:v>Standalone premises — Chessington</x:v>
      </x:c>
      <x:c r="C1824" s="15" t="str">
        <x:v>Chessington</x:v>
      </x:c>
      <x:c r="D1824" s="14"/>
      <x:c r="E1824" s="30" t="str">
        <x:v>Town</x:v>
      </x:c>
      <x:c r="F1824" s="30" t="str">
        <x:v>Standalone / other premises</x:v>
      </x:c>
      <x:c r="G1824" s="14" t="n">
        <x:f>COUNTIFS('Unit details'!$B$3355:$B$3356,$A1824,'Unit details'!$V$3355:$V$3356,$A1824&amp;" — "&amp;$B1824,'Unit details'!$H$3355:$H$3356,"Current",'Unit details'!$E$3355:$E$3356,"Town")</x:f>
        <x:v>2</x:v>
      </x:c>
      <x:c r="H1824" s="14" t="n">
        <x:f>COUNTIFS('Unit details'!$B$3355:$B$3356,$A1824,'Unit details'!$V$3355:$V$3356,$A1824&amp;" — "&amp;$B1824,'Unit details'!$H$3355:$H$3356,"Current",'Unit details'!$E$3355:$E$3356,"Nearby")</x:f>
        <x:v>0</x:v>
      </x:c>
      <x:c r="I1824" s="14" t="n">
        <x:f>COUNTIFS('Unit details'!$B$3355:$B$3356,$A1824,'Unit details'!$V$3355:$V$3356,$A1824&amp;" — "&amp;$B1824,'Unit details'!$H$3355:$H$3356,"Current")</x:f>
        <x:v>2</x:v>
      </x:c>
      <x:c r="J1824" s="14" t="n">
        <x:f>SUMIFS('Unit details'!$Y$3355:$Y$3356,'Unit details'!$B$3355:$B$3356,$A1824,'Unit details'!$V$3355:$V$3356,$A1824&amp;" — "&amp;$B1824,'Unit details'!$H$3355:$H$3356,"Future")</x:f>
        <x:v>0</x:v>
      </x:c>
      <x:c r="K1824" s="14" t="n">
        <x:f>COUNTIFS('Unit details'!$B$3355:$B$3356,$A1824,'Unit details'!$V$3355:$V$3356,$A1824&amp;" — "&amp;$B1824,'Unit details'!$H$3355:$H$3356,"Uncertain")</x:f>
        <x:v>0</x:v>
      </x:c>
      <x:c r="L1824" s="15" t="str">
        <x:v>Identified from marketing. Estate inventory is a minimum of evidenced named areas, not a council stock census.</x:v>
      </x:c>
      <x:c r="M1824" s="15" t="str">
        <x:v>https://www.zoopla.co.uk/to-rent/commercial/details/68349126/</x:v>
      </x:c>
      <x:c r="N1824" s="15" t="str"/>
    </x:row>
    <x:row r="1825" ht="42" customHeight="1">
      <x:c r="A1825" s="15" t="str">
        <x:v>London</x:v>
      </x:c>
      <x:c r="B1825" s="15" t="str">
        <x:v>Standalone premises — Chingford</x:v>
      </x:c>
      <x:c r="C1825" s="15" t="str">
        <x:v>Chingford</x:v>
      </x:c>
      <x:c r="D1825" s="14"/>
      <x:c r="E1825" s="30" t="str">
        <x:v>Town</x:v>
      </x:c>
      <x:c r="F1825" s="30" t="str">
        <x:v>Standalone / other premises</x:v>
      </x:c>
      <x:c r="G1825" s="14" t="n">
        <x:f>COUNTIFS('Unit details'!$B$3357:$B$3357,$A1825,'Unit details'!$V$3357:$V$3357,$A1825&amp;" — "&amp;$B1825,'Unit details'!$H$3357:$H$3357,"Current",'Unit details'!$E$3357:$E$3357,"Town")</x:f>
        <x:v>1</x:v>
      </x:c>
      <x:c r="H1825" s="14" t="n">
        <x:f>COUNTIFS('Unit details'!$B$3357:$B$3357,$A1825,'Unit details'!$V$3357:$V$3357,$A1825&amp;" — "&amp;$B1825,'Unit details'!$H$3357:$H$3357,"Current",'Unit details'!$E$3357:$E$3357,"Nearby")</x:f>
        <x:v>0</x:v>
      </x:c>
      <x:c r="I1825" s="14" t="n">
        <x:f>COUNTIFS('Unit details'!$B$3357:$B$3357,$A1825,'Unit details'!$V$3357:$V$3357,$A1825&amp;" — "&amp;$B1825,'Unit details'!$H$3357:$H$3357,"Current")</x:f>
        <x:v>1</x:v>
      </x:c>
      <x:c r="J1825" s="14" t="n">
        <x:f>SUMIFS('Unit details'!$Y$3357:$Y$3357,'Unit details'!$B$3357:$B$3357,$A1825,'Unit details'!$V$3357:$V$3357,$A1825&amp;" — "&amp;$B1825,'Unit details'!$H$3357:$H$3357,"Future")</x:f>
        <x:v>0</x:v>
      </x:c>
      <x:c r="K1825" s="14" t="n">
        <x:f>COUNTIFS('Unit details'!$B$3357:$B$3357,$A1825,'Unit details'!$V$3357:$V$3357,$A1825&amp;" — "&amp;$B1825,'Unit details'!$H$3357:$H$3357,"Uncertain")</x:f>
        <x:v>0</x:v>
      </x:c>
      <x:c r="L1825" s="15" t="str">
        <x:v>Identified from marketing. Estate inventory is a minimum of evidenced named areas, not a council stock census.</x:v>
      </x:c>
      <x:c r="M1825" s="15" t="str">
        <x:v>https://www.zoopla.co.uk/to-rent/commercial/details/74441248/</x:v>
      </x:c>
      <x:c r="N1825" s="15" t="str">
        <x:v>https://www.rightmove.co.uk/properties/94016220#/?channel=COM_LET</x:v>
      </x:c>
    </x:row>
    <x:row r="1826" ht="42" customHeight="1">
      <x:c r="A1826" s="15" t="str">
        <x:v>London</x:v>
      </x:c>
      <x:c r="B1826" s="15" t="str">
        <x:v>Standalone premises — Chiswick</x:v>
      </x:c>
      <x:c r="C1826" s="15" t="str">
        <x:v>Chiswick</x:v>
      </x:c>
      <x:c r="D1826" s="14"/>
      <x:c r="E1826" s="30" t="str">
        <x:v>Town</x:v>
      </x:c>
      <x:c r="F1826" s="30" t="str">
        <x:v>Standalone / other premises</x:v>
      </x:c>
      <x:c r="G1826" s="14" t="n">
        <x:f>COUNTIFS('Unit details'!$B$3358:$B$3358,$A1826,'Unit details'!$V$3358:$V$3358,$A1826&amp;" — "&amp;$B1826,'Unit details'!$H$3358:$H$3358,"Current",'Unit details'!$E$3358:$E$3358,"Town")</x:f>
        <x:v>0</x:v>
      </x:c>
      <x:c r="H1826" s="14" t="n">
        <x:f>COUNTIFS('Unit details'!$B$3358:$B$3358,$A1826,'Unit details'!$V$3358:$V$3358,$A1826&amp;" — "&amp;$B1826,'Unit details'!$H$3358:$H$3358,"Current",'Unit details'!$E$3358:$E$3358,"Nearby")</x:f>
        <x:v>0</x:v>
      </x:c>
      <x:c r="I1826" s="14" t="n">
        <x:f>COUNTIFS('Unit details'!$B$3358:$B$3358,$A1826,'Unit details'!$V$3358:$V$3358,$A1826&amp;" — "&amp;$B1826,'Unit details'!$H$3358:$H$3358,"Current")</x:f>
        <x:v>0</x:v>
      </x:c>
      <x:c r="J1826" s="14" t="n">
        <x:f>SUMIFS('Unit details'!$Y$3358:$Y$3358,'Unit details'!$B$3358:$B$3358,$A1826,'Unit details'!$V$3358:$V$3358,$A1826&amp;" — "&amp;$B1826,'Unit details'!$H$3358:$H$3358,"Future")</x:f>
        <x:v>0</x:v>
      </x:c>
      <x:c r="K1826" s="14" t="n">
        <x:f>COUNTIFS('Unit details'!$B$3358:$B$3358,$A1826,'Unit details'!$V$3358:$V$3358,$A1826&amp;" — "&amp;$B1826,'Unit details'!$H$3358:$H$3358,"Uncertain")</x:f>
        <x:v>1</x:v>
      </x:c>
      <x:c r="L1826" s="15" t="str">
        <x:v>Identified from marketing. Estate inventory is a minimum of evidenced named areas, not a council stock census.</x:v>
      </x:c>
      <x:c r="M1826" s="15" t="str">
        <x:v>https://www.zoopla.co.uk/to-rent/commercial/details/62580669/</x:v>
      </x:c>
      <x:c r="N1826" s="15" t="str"/>
    </x:row>
    <x:row r="1827" ht="49" customHeight="1">
      <x:c r="A1827" s="15" t="str">
        <x:v>London</x:v>
      </x:c>
      <x:c r="B1827" s="15" t="str">
        <x:v>Standalone premises — Clapham</x:v>
      </x:c>
      <x:c r="C1827" s="15" t="str">
        <x:v>Clapham</x:v>
      </x:c>
      <x:c r="D1827" s="14"/>
      <x:c r="E1827" s="30" t="str">
        <x:v>Town</x:v>
      </x:c>
      <x:c r="F1827" s="30" t="str">
        <x:v>Standalone / other premises</x:v>
      </x:c>
      <x:c r="G1827" s="14" t="n">
        <x:f>COUNTIFS('Unit details'!$B$3359:$B$3359,$A1827,'Unit details'!$V$3359:$V$3359,$A1827&amp;" — "&amp;$B1827,'Unit details'!$H$3359:$H$3359,"Current",'Unit details'!$E$3359:$E$3359,"Town")</x:f>
        <x:v>1</x:v>
      </x:c>
      <x:c r="H1827" s="14" t="n">
        <x:f>COUNTIFS('Unit details'!$B$3359:$B$3359,$A1827,'Unit details'!$V$3359:$V$3359,$A1827&amp;" — "&amp;$B1827,'Unit details'!$H$3359:$H$3359,"Current",'Unit details'!$E$3359:$E$3359,"Nearby")</x:f>
        <x:v>0</x:v>
      </x:c>
      <x:c r="I1827" s="14" t="n">
        <x:f>COUNTIFS('Unit details'!$B$3359:$B$3359,$A1827,'Unit details'!$V$3359:$V$3359,$A1827&amp;" — "&amp;$B1827,'Unit details'!$H$3359:$H$3359,"Current")</x:f>
        <x:v>1</x:v>
      </x:c>
      <x:c r="J1827" s="14" t="n">
        <x:f>SUMIFS('Unit details'!$Y$3359:$Y$3359,'Unit details'!$B$3359:$B$3359,$A1827,'Unit details'!$V$3359:$V$3359,$A1827&amp;" — "&amp;$B1827,'Unit details'!$H$3359:$H$3359,"Future")</x:f>
        <x:v>0</x:v>
      </x:c>
      <x:c r="K1827" s="14" t="n">
        <x:f>COUNTIFS('Unit details'!$B$3359:$B$3359,$A1827,'Unit details'!$V$3359:$V$3359,$A1827&amp;" — "&amp;$B1827,'Unit details'!$H$3359:$H$3359,"Uncertain")</x:f>
        <x:v>0</x:v>
      </x:c>
      <x:c r="L1827" s="15" t="str">
        <x:v>Identified from marketing. Estate inventory is a minimum of evidenced named areas, not a council stock census.</x:v>
      </x:c>
      <x:c r="M1827" s="15" t="str">
        <x:v>https://www.zoopla.co.uk/to-rent/commercial/details/74573657/</x:v>
      </x:c>
      <x:c r="N1827" s="15" t="str">
        <x:v>https://www.zoopla.co.uk/to-rent/commercial/details/74573658/
https://www.rightmove.co.uk/properties/781377495334497#/?channel=COM_LET</x:v>
      </x:c>
    </x:row>
    <x:row r="1828" ht="42" customHeight="1">
      <x:c r="A1828" s="15" t="str">
        <x:v>London</x:v>
      </x:c>
      <x:c r="B1828" s="15" t="str">
        <x:v>Standalone premises — Colindale</x:v>
      </x:c>
      <x:c r="C1828" s="15" t="str">
        <x:v>Colindale</x:v>
      </x:c>
      <x:c r="D1828" s="14"/>
      <x:c r="E1828" s="30" t="str">
        <x:v>Town</x:v>
      </x:c>
      <x:c r="F1828" s="30" t="str">
        <x:v>Standalone / other premises</x:v>
      </x:c>
      <x:c r="G1828" s="14" t="n">
        <x:f>COUNTIFS('Unit details'!$B$3360:$B$3361,$A1828,'Unit details'!$V$3360:$V$3361,$A1828&amp;" — "&amp;$B1828,'Unit details'!$H$3360:$H$3361,"Current",'Unit details'!$E$3360:$E$3361,"Town")</x:f>
        <x:v>2</x:v>
      </x:c>
      <x:c r="H1828" s="14" t="n">
        <x:f>COUNTIFS('Unit details'!$B$3360:$B$3361,$A1828,'Unit details'!$V$3360:$V$3361,$A1828&amp;" — "&amp;$B1828,'Unit details'!$H$3360:$H$3361,"Current",'Unit details'!$E$3360:$E$3361,"Nearby")</x:f>
        <x:v>0</x:v>
      </x:c>
      <x:c r="I1828" s="14" t="n">
        <x:f>COUNTIFS('Unit details'!$B$3360:$B$3361,$A1828,'Unit details'!$V$3360:$V$3361,$A1828&amp;" — "&amp;$B1828,'Unit details'!$H$3360:$H$3361,"Current")</x:f>
        <x:v>2</x:v>
      </x:c>
      <x:c r="J1828" s="14" t="n">
        <x:f>SUMIFS('Unit details'!$Y$3360:$Y$3361,'Unit details'!$B$3360:$B$3361,$A1828,'Unit details'!$V$3360:$V$3361,$A1828&amp;" — "&amp;$B1828,'Unit details'!$H$3360:$H$3361,"Future")</x:f>
        <x:v>0</x:v>
      </x:c>
      <x:c r="K1828" s="14" t="n">
        <x:f>COUNTIFS('Unit details'!$B$3360:$B$3361,$A1828,'Unit details'!$V$3360:$V$3361,$A1828&amp;" — "&amp;$B1828,'Unit details'!$H$3360:$H$3361,"Uncertain")</x:f>
        <x:v>0</x:v>
      </x:c>
      <x:c r="L1828" s="15" t="str">
        <x:v>Identified from marketing. Estate inventory is a minimum of evidenced named areas, not a council stock census.</x:v>
      </x:c>
      <x:c r="M1828" s="15" t="str">
        <x:v>https://www.zoopla.co.uk/to-rent/commercial/details/73299384/</x:v>
      </x:c>
      <x:c r="N1828" s="15" t="str">
        <x:v>https://www.rightmove.co.uk/properties/754570865742672#/?channel=COM_LET</x:v>
      </x:c>
    </x:row>
    <x:row r="1829" ht="42" customHeight="1">
      <x:c r="A1829" s="15" t="str">
        <x:v>London</x:v>
      </x:c>
      <x:c r="B1829" s="15" t="str">
        <x:v>Standalone premises — Crayford</x:v>
      </x:c>
      <x:c r="C1829" s="15" t="str">
        <x:v>Crayford</x:v>
      </x:c>
      <x:c r="D1829" s="14"/>
      <x:c r="E1829" s="30" t="str">
        <x:v>Town</x:v>
      </x:c>
      <x:c r="F1829" s="30" t="str">
        <x:v>Standalone / other premises</x:v>
      </x:c>
      <x:c r="G1829" s="14" t="n">
        <x:f>COUNTIFS('Unit details'!$B$3362:$B$3362,$A1829,'Unit details'!$V$3362:$V$3362,$A1829&amp;" — "&amp;$B1829,'Unit details'!$H$3362:$H$3362,"Current",'Unit details'!$E$3362:$E$3362,"Town")</x:f>
        <x:v>1</x:v>
      </x:c>
      <x:c r="H1829" s="14" t="n">
        <x:f>COUNTIFS('Unit details'!$B$3362:$B$3362,$A1829,'Unit details'!$V$3362:$V$3362,$A1829&amp;" — "&amp;$B1829,'Unit details'!$H$3362:$H$3362,"Current",'Unit details'!$E$3362:$E$3362,"Nearby")</x:f>
        <x:v>0</x:v>
      </x:c>
      <x:c r="I1829" s="14" t="n">
        <x:f>COUNTIFS('Unit details'!$B$3362:$B$3362,$A1829,'Unit details'!$V$3362:$V$3362,$A1829&amp;" — "&amp;$B1829,'Unit details'!$H$3362:$H$3362,"Current")</x:f>
        <x:v>1</x:v>
      </x:c>
      <x:c r="J1829" s="14" t="n">
        <x:f>SUMIFS('Unit details'!$Y$3362:$Y$3362,'Unit details'!$B$3362:$B$3362,$A1829,'Unit details'!$V$3362:$V$3362,$A1829&amp;" — "&amp;$B1829,'Unit details'!$H$3362:$H$3362,"Future")</x:f>
        <x:v>0</x:v>
      </x:c>
      <x:c r="K1829" s="14" t="n">
        <x:f>COUNTIFS('Unit details'!$B$3362:$B$3362,$A1829,'Unit details'!$V$3362:$V$3362,$A1829&amp;" — "&amp;$B1829,'Unit details'!$H$3362:$H$3362,"Uncertain")</x:f>
        <x:v>0</x:v>
      </x:c>
      <x:c r="L1829" s="15" t="str">
        <x:v>Identified from marketing. Estate inventory is a minimum of evidenced named areas, not a council stock census.</x:v>
      </x:c>
      <x:c r="M1829" s="15" t="str">
        <x:v>https://www.zoopla.co.uk/to-rent/commercial/details/74465826/</x:v>
      </x:c>
      <x:c r="N1829" s="15" t="str"/>
    </x:row>
    <x:row r="1830" ht="42" customHeight="1">
      <x:c r="A1830" s="15" t="str">
        <x:v>London</x:v>
      </x:c>
      <x:c r="B1830" s="15" t="str">
        <x:v>Standalone premises — Croydon</x:v>
      </x:c>
      <x:c r="C1830" s="15" t="str">
        <x:v>Croydon</x:v>
      </x:c>
      <x:c r="D1830" s="14"/>
      <x:c r="E1830" s="30" t="str">
        <x:v>Town</x:v>
      </x:c>
      <x:c r="F1830" s="30" t="str">
        <x:v>Standalone / other premises</x:v>
      </x:c>
      <x:c r="G1830" s="14" t="n">
        <x:f>COUNTIFS('Unit details'!$B$3363:$B$3379,$A1830,'Unit details'!$V$3363:$V$3379,$A1830&amp;" — "&amp;$B1830,'Unit details'!$H$3363:$H$3379,"Current",'Unit details'!$E$3363:$E$3379,"Town")</x:f>
        <x:v>16</x:v>
      </x:c>
      <x:c r="H1830" s="14" t="n">
        <x:f>COUNTIFS('Unit details'!$B$3363:$B$3379,$A1830,'Unit details'!$V$3363:$V$3379,$A1830&amp;" — "&amp;$B1830,'Unit details'!$H$3363:$H$3379,"Current",'Unit details'!$E$3363:$E$3379,"Nearby")</x:f>
        <x:v>0</x:v>
      </x:c>
      <x:c r="I1830" s="14" t="n">
        <x:f>COUNTIFS('Unit details'!$B$3363:$B$3379,$A1830,'Unit details'!$V$3363:$V$3379,$A1830&amp;" — "&amp;$B1830,'Unit details'!$H$3363:$H$3379,"Current")</x:f>
        <x:v>16</x:v>
      </x:c>
      <x:c r="J1830" s="14" t="n">
        <x:f>SUMIFS('Unit details'!$Y$3363:$Y$3379,'Unit details'!$B$3363:$B$3379,$A1830,'Unit details'!$V$3363:$V$3379,$A1830&amp;" — "&amp;$B1830,'Unit details'!$H$3363:$H$3379,"Future")</x:f>
        <x:v>0</x:v>
      </x:c>
      <x:c r="K1830" s="14" t="n">
        <x:f>COUNTIFS('Unit details'!$B$3363:$B$3379,$A1830,'Unit details'!$V$3363:$V$3379,$A1830&amp;" — "&amp;$B1830,'Unit details'!$H$3363:$H$3379,"Uncertain")</x:f>
        <x:v>1</x:v>
      </x:c>
      <x:c r="L1830" s="15" t="str">
        <x:v>Identified from marketing. Estate inventory is a minimum of evidenced named areas, not a council stock census.</x:v>
      </x:c>
      <x:c r="M1830" s="15" t="str">
        <x:v>https://www.zoopla.co.uk/to-rent/commercial/details/74529562/</x:v>
      </x:c>
      <x:c r="N1830" s="15" t="str"/>
    </x:row>
    <x:row r="1831" ht="42" customHeight="1">
      <x:c r="A1831" s="15" t="str">
        <x:v>London</x:v>
      </x:c>
      <x:c r="B1831" s="15" t="str">
        <x:v>Standalone premises — Dalston</x:v>
      </x:c>
      <x:c r="C1831" s="15" t="str">
        <x:v>Dalston</x:v>
      </x:c>
      <x:c r="D1831" s="14"/>
      <x:c r="E1831" s="30" t="str">
        <x:v>Town</x:v>
      </x:c>
      <x:c r="F1831" s="30" t="str">
        <x:v>Standalone / other premises</x:v>
      </x:c>
      <x:c r="G1831" s="14" t="n">
        <x:f>COUNTIFS('Unit details'!$B$3380:$B$3380,$A1831,'Unit details'!$V$3380:$V$3380,$A1831&amp;" — "&amp;$B1831,'Unit details'!$H$3380:$H$3380,"Current",'Unit details'!$E$3380:$E$3380,"Town")</x:f>
        <x:v>1</x:v>
      </x:c>
      <x:c r="H1831" s="14" t="n">
        <x:f>COUNTIFS('Unit details'!$B$3380:$B$3380,$A1831,'Unit details'!$V$3380:$V$3380,$A1831&amp;" — "&amp;$B1831,'Unit details'!$H$3380:$H$3380,"Current",'Unit details'!$E$3380:$E$3380,"Nearby")</x:f>
        <x:v>0</x:v>
      </x:c>
      <x:c r="I1831" s="14" t="n">
        <x:f>COUNTIFS('Unit details'!$B$3380:$B$3380,$A1831,'Unit details'!$V$3380:$V$3380,$A1831&amp;" — "&amp;$B1831,'Unit details'!$H$3380:$H$3380,"Current")</x:f>
        <x:v>1</x:v>
      </x:c>
      <x:c r="J1831" s="14" t="n">
        <x:f>SUMIFS('Unit details'!$Y$3380:$Y$3380,'Unit details'!$B$3380:$B$3380,$A1831,'Unit details'!$V$3380:$V$3380,$A1831&amp;" — "&amp;$B1831,'Unit details'!$H$3380:$H$3380,"Future")</x:f>
        <x:v>0</x:v>
      </x:c>
      <x:c r="K1831" s="14" t="n">
        <x:f>COUNTIFS('Unit details'!$B$3380:$B$3380,$A1831,'Unit details'!$V$3380:$V$3380,$A1831&amp;" — "&amp;$B1831,'Unit details'!$H$3380:$H$3380,"Uncertain")</x:f>
        <x:v>0</x:v>
      </x:c>
      <x:c r="L1831" s="15" t="str">
        <x:v>Identified from marketing. Estate inventory is a minimum of evidenced named areas, not a council stock census.</x:v>
      </x:c>
      <x:c r="M1831" s="15" t="str">
        <x:v>https://www.zoopla.co.uk/to-rent/commercial/details/74429272/</x:v>
      </x:c>
      <x:c r="N1831" s="15" t="str">
        <x:v>https://www.rightmove.co.uk/properties/778486980036353#/?channel=COM_LET</x:v>
      </x:c>
    </x:row>
    <x:row r="1832" ht="42" customHeight="1">
      <x:c r="A1832" s="15" t="str">
        <x:v>London</x:v>
      </x:c>
      <x:c r="B1832" s="15" t="str">
        <x:v>Standalone premises — Deptford</x:v>
      </x:c>
      <x:c r="C1832" s="15" t="str">
        <x:v>Deptford</x:v>
      </x:c>
      <x:c r="D1832" s="14"/>
      <x:c r="E1832" s="30" t="str">
        <x:v>Town</x:v>
      </x:c>
      <x:c r="F1832" s="30" t="str">
        <x:v>Standalone / other premises</x:v>
      </x:c>
      <x:c r="G1832" s="14" t="n">
        <x:f>COUNTIFS('Unit details'!$B$3381:$B$3386,$A1832,'Unit details'!$V$3381:$V$3386,$A1832&amp;" — "&amp;$B1832,'Unit details'!$H$3381:$H$3386,"Current",'Unit details'!$E$3381:$E$3386,"Town")</x:f>
        <x:v>4</x:v>
      </x:c>
      <x:c r="H1832" s="14" t="n">
        <x:f>COUNTIFS('Unit details'!$B$3381:$B$3386,$A1832,'Unit details'!$V$3381:$V$3386,$A1832&amp;" — "&amp;$B1832,'Unit details'!$H$3381:$H$3386,"Current",'Unit details'!$E$3381:$E$3386,"Nearby")</x:f>
        <x:v>0</x:v>
      </x:c>
      <x:c r="I1832" s="14" t="n">
        <x:f>COUNTIFS('Unit details'!$B$3381:$B$3386,$A1832,'Unit details'!$V$3381:$V$3386,$A1832&amp;" — "&amp;$B1832,'Unit details'!$H$3381:$H$3386,"Current")</x:f>
        <x:v>4</x:v>
      </x:c>
      <x:c r="J1832" s="14" t="n">
        <x:f>SUMIFS('Unit details'!$Y$3381:$Y$3386,'Unit details'!$B$3381:$B$3386,$A1832,'Unit details'!$V$3381:$V$3386,$A1832&amp;" — "&amp;$B1832,'Unit details'!$H$3381:$H$3386,"Future")</x:f>
        <x:v>0</x:v>
      </x:c>
      <x:c r="K1832" s="14" t="n">
        <x:f>COUNTIFS('Unit details'!$B$3381:$B$3386,$A1832,'Unit details'!$V$3381:$V$3386,$A1832&amp;" — "&amp;$B1832,'Unit details'!$H$3381:$H$3386,"Uncertain")</x:f>
        <x:v>2</x:v>
      </x:c>
      <x:c r="L1832" s="15" t="str">
        <x:v>Identified from marketing. Estate inventory is a minimum of evidenced named areas, not a council stock census.</x:v>
      </x:c>
      <x:c r="M1832" s="15" t="str">
        <x:v>https://www.zoopla.co.uk/to-rent/commercial/details/71853300/</x:v>
      </x:c>
      <x:c r="N1832" s="15" t="str">
        <x:v>https://www.rightmove.co.uk/properties/770134514410944#/?channel=COM_LET</x:v>
      </x:c>
    </x:row>
    <x:row r="1833" ht="42" customHeight="1">
      <x:c r="A1833" s="15" t="str">
        <x:v>London</x:v>
      </x:c>
      <x:c r="B1833" s="15" t="str">
        <x:v>Standalone premises — Ealing</x:v>
      </x:c>
      <x:c r="C1833" s="15" t="str">
        <x:v>Ealing</x:v>
      </x:c>
      <x:c r="D1833" s="14"/>
      <x:c r="E1833" s="30" t="str">
        <x:v>Town</x:v>
      </x:c>
      <x:c r="F1833" s="30" t="str">
        <x:v>Standalone / other premises</x:v>
      </x:c>
      <x:c r="G1833" s="14" t="n">
        <x:f>COUNTIFS('Unit details'!$B$3387:$B$3389,$A1833,'Unit details'!$V$3387:$V$3389,$A1833&amp;" — "&amp;$B1833,'Unit details'!$H$3387:$H$3389,"Current",'Unit details'!$E$3387:$E$3389,"Town")</x:f>
        <x:v>0</x:v>
      </x:c>
      <x:c r="H1833" s="14" t="n">
        <x:f>COUNTIFS('Unit details'!$B$3387:$B$3389,$A1833,'Unit details'!$V$3387:$V$3389,$A1833&amp;" — "&amp;$B1833,'Unit details'!$H$3387:$H$3389,"Current",'Unit details'!$E$3387:$E$3389,"Nearby")</x:f>
        <x:v>0</x:v>
      </x:c>
      <x:c r="I1833" s="14" t="n">
        <x:f>COUNTIFS('Unit details'!$B$3387:$B$3389,$A1833,'Unit details'!$V$3387:$V$3389,$A1833&amp;" — "&amp;$B1833,'Unit details'!$H$3387:$H$3389,"Current")</x:f>
        <x:v>0</x:v>
      </x:c>
      <x:c r="J1833" s="14" t="n">
        <x:f>SUMIFS('Unit details'!$Y$3387:$Y$3389,'Unit details'!$B$3387:$B$3389,$A1833,'Unit details'!$V$3387:$V$3389,$A1833&amp;" — "&amp;$B1833,'Unit details'!$H$3387:$H$3389,"Future")</x:f>
        <x:v>0</x:v>
      </x:c>
      <x:c r="K1833" s="14" t="n">
        <x:f>COUNTIFS('Unit details'!$B$3387:$B$3389,$A1833,'Unit details'!$V$3387:$V$3389,$A1833&amp;" — "&amp;$B1833,'Unit details'!$H$3387:$H$3389,"Uncertain")</x:f>
        <x:v>3</x:v>
      </x:c>
      <x:c r="L1833" s="15" t="str">
        <x:v>Identified from marketing. Estate inventory is a minimum of evidenced named areas, not a council stock census.</x:v>
      </x:c>
      <x:c r="M1833" s="15" t="str">
        <x:v>https://www.zoopla.co.uk/to-rent/commercial/details/74000742/</x:v>
      </x:c>
      <x:c r="N1833" s="15" t="str">
        <x:v>https://www.rightmove.co.uk/properties/773399404624785#/?channel=COM_LET</x:v>
      </x:c>
    </x:row>
    <x:row r="1834" ht="42" customHeight="1">
      <x:c r="A1834" s="15" t="str">
        <x:v>London</x:v>
      </x:c>
      <x:c r="B1834" s="15" t="str">
        <x:v>Standalone premises — Earlsfield</x:v>
      </x:c>
      <x:c r="C1834" s="15" t="str">
        <x:v>Earlsfield</x:v>
      </x:c>
      <x:c r="D1834" s="14"/>
      <x:c r="E1834" s="30" t="str">
        <x:v>Town</x:v>
      </x:c>
      <x:c r="F1834" s="30" t="str">
        <x:v>Standalone / other premises</x:v>
      </x:c>
      <x:c r="G1834" s="14" t="n">
        <x:f>COUNTIFS('Unit details'!$B$3390:$B$3392,$A1834,'Unit details'!$V$3390:$V$3392,$A1834&amp;" — "&amp;$B1834,'Unit details'!$H$3390:$H$3392,"Current",'Unit details'!$E$3390:$E$3392,"Town")</x:f>
        <x:v>3</x:v>
      </x:c>
      <x:c r="H1834" s="14" t="n">
        <x:f>COUNTIFS('Unit details'!$B$3390:$B$3392,$A1834,'Unit details'!$V$3390:$V$3392,$A1834&amp;" — "&amp;$B1834,'Unit details'!$H$3390:$H$3392,"Current",'Unit details'!$E$3390:$E$3392,"Nearby")</x:f>
        <x:v>0</x:v>
      </x:c>
      <x:c r="I1834" s="14" t="n">
        <x:f>COUNTIFS('Unit details'!$B$3390:$B$3392,$A1834,'Unit details'!$V$3390:$V$3392,$A1834&amp;" — "&amp;$B1834,'Unit details'!$H$3390:$H$3392,"Current")</x:f>
        <x:v>3</x:v>
      </x:c>
      <x:c r="J1834" s="14" t="n">
        <x:f>SUMIFS('Unit details'!$Y$3390:$Y$3392,'Unit details'!$B$3390:$B$3392,$A1834,'Unit details'!$V$3390:$V$3392,$A1834&amp;" — "&amp;$B1834,'Unit details'!$H$3390:$H$3392,"Future")</x:f>
        <x:v>0</x:v>
      </x:c>
      <x:c r="K1834" s="14" t="n">
        <x:f>COUNTIFS('Unit details'!$B$3390:$B$3392,$A1834,'Unit details'!$V$3390:$V$3392,$A1834&amp;" — "&amp;$B1834,'Unit details'!$H$3390:$H$3392,"Uncertain")</x:f>
        <x:v>0</x:v>
      </x:c>
      <x:c r="L1834" s="15" t="str">
        <x:v>Identified from marketing. Estate inventory is a minimum of evidenced named areas, not a council stock census.</x:v>
      </x:c>
      <x:c r="M1834" s="15" t="str">
        <x:v>https://www.rightmove.co.uk/properties/773385842421808#/?channel=COM_LET</x:v>
      </x:c>
      <x:c r="N1834" s="15" t="str"/>
    </x:row>
    <x:row r="1835" ht="42" customHeight="1">
      <x:c r="A1835" s="15" t="str">
        <x:v>London</x:v>
      </x:c>
      <x:c r="B1835" s="15" t="str">
        <x:v>Standalone premises — Edmonton</x:v>
      </x:c>
      <x:c r="C1835" s="15" t="str">
        <x:v>Edmonton</x:v>
      </x:c>
      <x:c r="D1835" s="14"/>
      <x:c r="E1835" s="30" t="str">
        <x:v>Town</x:v>
      </x:c>
      <x:c r="F1835" s="30" t="str">
        <x:v>Standalone / other premises</x:v>
      </x:c>
      <x:c r="G1835" s="14" t="n">
        <x:f>COUNTIFS('Unit details'!$B$3393:$B$3399,$A1835,'Unit details'!$V$3393:$V$3399,$A1835&amp;" — "&amp;$B1835,'Unit details'!$H$3393:$H$3399,"Current",'Unit details'!$E$3393:$E$3399,"Town")</x:f>
        <x:v>7</x:v>
      </x:c>
      <x:c r="H1835" s="14" t="n">
        <x:f>COUNTIFS('Unit details'!$B$3393:$B$3399,$A1835,'Unit details'!$V$3393:$V$3399,$A1835&amp;" — "&amp;$B1835,'Unit details'!$H$3393:$H$3399,"Current",'Unit details'!$E$3393:$E$3399,"Nearby")</x:f>
        <x:v>0</x:v>
      </x:c>
      <x:c r="I1835" s="14" t="n">
        <x:f>COUNTIFS('Unit details'!$B$3393:$B$3399,$A1835,'Unit details'!$V$3393:$V$3399,$A1835&amp;" — "&amp;$B1835,'Unit details'!$H$3393:$H$3399,"Current")</x:f>
        <x:v>7</x:v>
      </x:c>
      <x:c r="J1835" s="14" t="n">
        <x:f>SUMIFS('Unit details'!$Y$3393:$Y$3399,'Unit details'!$B$3393:$B$3399,$A1835,'Unit details'!$V$3393:$V$3399,$A1835&amp;" — "&amp;$B1835,'Unit details'!$H$3393:$H$3399,"Future")</x:f>
        <x:v>0</x:v>
      </x:c>
      <x:c r="K1835" s="14" t="n">
        <x:f>COUNTIFS('Unit details'!$B$3393:$B$3399,$A1835,'Unit details'!$V$3393:$V$3399,$A1835&amp;" — "&amp;$B1835,'Unit details'!$H$3393:$H$3399,"Uncertain")</x:f>
        <x:v>0</x:v>
      </x:c>
      <x:c r="L1835" s="15" t="str">
        <x:v>Identified from marketing. Estate inventory is a minimum of evidenced named areas, not a council stock census.</x:v>
      </x:c>
      <x:c r="M1835" s="15" t="str">
        <x:v>https://www.zoopla.co.uk/to-rent/commercial/details/73980065/</x:v>
      </x:c>
      <x:c r="N1835" s="15" t="str"/>
    </x:row>
    <x:row r="1836" ht="42" customHeight="1">
      <x:c r="A1836" s="15" t="str">
        <x:v>London</x:v>
      </x:c>
      <x:c r="B1836" s="15" t="str">
        <x:v>Standalone premises — Enfield</x:v>
      </x:c>
      <x:c r="C1836" s="15" t="str">
        <x:v>Enfield</x:v>
      </x:c>
      <x:c r="D1836" s="14"/>
      <x:c r="E1836" s="30" t="str">
        <x:v>Town</x:v>
      </x:c>
      <x:c r="F1836" s="30" t="str">
        <x:v>Standalone / other premises</x:v>
      </x:c>
      <x:c r="G1836" s="14" t="n">
        <x:f>COUNTIFS('Unit details'!$B$3400:$B$3413,$A1836,'Unit details'!$V$3400:$V$3413,$A1836&amp;" — "&amp;$B1836,'Unit details'!$H$3400:$H$3413,"Current",'Unit details'!$E$3400:$E$3413,"Town")</x:f>
        <x:v>9</x:v>
      </x:c>
      <x:c r="H1836" s="14" t="n">
        <x:f>COUNTIFS('Unit details'!$B$3400:$B$3413,$A1836,'Unit details'!$V$3400:$V$3413,$A1836&amp;" — "&amp;$B1836,'Unit details'!$H$3400:$H$3413,"Current",'Unit details'!$E$3400:$E$3413,"Nearby")</x:f>
        <x:v>0</x:v>
      </x:c>
      <x:c r="I1836" s="14" t="n">
        <x:f>COUNTIFS('Unit details'!$B$3400:$B$3413,$A1836,'Unit details'!$V$3400:$V$3413,$A1836&amp;" — "&amp;$B1836,'Unit details'!$H$3400:$H$3413,"Current")</x:f>
        <x:v>9</x:v>
      </x:c>
      <x:c r="J1836" s="14" t="n">
        <x:f>SUMIFS('Unit details'!$Y$3400:$Y$3413,'Unit details'!$B$3400:$B$3413,$A1836,'Unit details'!$V$3400:$V$3413,$A1836&amp;" — "&amp;$B1836,'Unit details'!$H$3400:$H$3413,"Future")</x:f>
        <x:v>0</x:v>
      </x:c>
      <x:c r="K1836" s="14" t="n">
        <x:f>COUNTIFS('Unit details'!$B$3400:$B$3413,$A1836,'Unit details'!$V$3400:$V$3413,$A1836&amp;" — "&amp;$B1836,'Unit details'!$H$3400:$H$3413,"Uncertain")</x:f>
        <x:v>5</x:v>
      </x:c>
      <x:c r="L1836" s="15" t="str">
        <x:v>Identified from marketing. Estate inventory is a minimum of evidenced named areas, not a council stock census.</x:v>
      </x:c>
      <x:c r="M1836" s="15" t="str">
        <x:v>https://www.zoopla.co.uk/to-rent/commercial/details/73338212/</x:v>
      </x:c>
      <x:c r="N1836" s="15" t="str"/>
    </x:row>
    <x:row r="1837" ht="42" customHeight="1">
      <x:c r="A1837" s="15" t="str">
        <x:v>London</x:v>
      </x:c>
      <x:c r="B1837" s="15" t="str">
        <x:v>Standalone premises — Erith</x:v>
      </x:c>
      <x:c r="C1837" s="15" t="str">
        <x:v>Erith</x:v>
      </x:c>
      <x:c r="D1837" s="14"/>
      <x:c r="E1837" s="30" t="str">
        <x:v>Town</x:v>
      </x:c>
      <x:c r="F1837" s="30" t="str">
        <x:v>Standalone / other premises</x:v>
      </x:c>
      <x:c r="G1837" s="14" t="n">
        <x:f>COUNTIFS('Unit details'!$B$3414:$B$3414,$A1837,'Unit details'!$V$3414:$V$3414,$A1837&amp;" — "&amp;$B1837,'Unit details'!$H$3414:$H$3414,"Current",'Unit details'!$E$3414:$E$3414,"Town")</x:f>
        <x:v>1</x:v>
      </x:c>
      <x:c r="H1837" s="14" t="n">
        <x:f>COUNTIFS('Unit details'!$B$3414:$B$3414,$A1837,'Unit details'!$V$3414:$V$3414,$A1837&amp;" — "&amp;$B1837,'Unit details'!$H$3414:$H$3414,"Current",'Unit details'!$E$3414:$E$3414,"Nearby")</x:f>
        <x:v>0</x:v>
      </x:c>
      <x:c r="I1837" s="14" t="n">
        <x:f>COUNTIFS('Unit details'!$B$3414:$B$3414,$A1837,'Unit details'!$V$3414:$V$3414,$A1837&amp;" — "&amp;$B1837,'Unit details'!$H$3414:$H$3414,"Current")</x:f>
        <x:v>1</x:v>
      </x:c>
      <x:c r="J1837" s="14" t="n">
        <x:f>SUMIFS('Unit details'!$Y$3414:$Y$3414,'Unit details'!$B$3414:$B$3414,$A1837,'Unit details'!$V$3414:$V$3414,$A1837&amp;" — "&amp;$B1837,'Unit details'!$H$3414:$H$3414,"Future")</x:f>
        <x:v>0</x:v>
      </x:c>
      <x:c r="K1837" s="14" t="n">
        <x:f>COUNTIFS('Unit details'!$B$3414:$B$3414,$A1837,'Unit details'!$V$3414:$V$3414,$A1837&amp;" — "&amp;$B1837,'Unit details'!$H$3414:$H$3414,"Uncertain")</x:f>
        <x:v>0</x:v>
      </x:c>
      <x:c r="L1837" s="15" t="str">
        <x:v>Identified from marketing. Estate inventory is a minimum of evidenced named areas, not a council stock census.</x:v>
      </x:c>
      <x:c r="M1837" s="15" t="str">
        <x:v>https://www.zoopla.co.uk/to-rent/commercial/details/74612986/</x:v>
      </x:c>
      <x:c r="N1837" s="15" t="str"/>
    </x:row>
    <x:row r="1838" ht="42" customHeight="1">
      <x:c r="A1838" s="15" t="str">
        <x:v>London</x:v>
      </x:c>
      <x:c r="B1838" s="15" t="str">
        <x:v>Standalone premises — Feltham</x:v>
      </x:c>
      <x:c r="C1838" s="15" t="str">
        <x:v>Feltham</x:v>
      </x:c>
      <x:c r="D1838" s="14"/>
      <x:c r="E1838" s="30" t="str">
        <x:v>Town</x:v>
      </x:c>
      <x:c r="F1838" s="30" t="str">
        <x:v>Standalone / other premises</x:v>
      </x:c>
      <x:c r="G1838" s="14" t="n">
        <x:f>COUNTIFS('Unit details'!$B$3415:$B$3418,$A1838,'Unit details'!$V$3415:$V$3418,$A1838&amp;" — "&amp;$B1838,'Unit details'!$H$3415:$H$3418,"Current",'Unit details'!$E$3415:$E$3418,"Town")</x:f>
        <x:v>1</x:v>
      </x:c>
      <x:c r="H1838" s="14" t="n">
        <x:f>COUNTIFS('Unit details'!$B$3415:$B$3418,$A1838,'Unit details'!$V$3415:$V$3418,$A1838&amp;" — "&amp;$B1838,'Unit details'!$H$3415:$H$3418,"Current",'Unit details'!$E$3415:$E$3418,"Nearby")</x:f>
        <x:v>0</x:v>
      </x:c>
      <x:c r="I1838" s="14" t="n">
        <x:f>COUNTIFS('Unit details'!$B$3415:$B$3418,$A1838,'Unit details'!$V$3415:$V$3418,$A1838&amp;" — "&amp;$B1838,'Unit details'!$H$3415:$H$3418,"Current")</x:f>
        <x:v>1</x:v>
      </x:c>
      <x:c r="J1838" s="14" t="n">
        <x:f>SUMIFS('Unit details'!$Y$3415:$Y$3418,'Unit details'!$B$3415:$B$3418,$A1838,'Unit details'!$V$3415:$V$3418,$A1838&amp;" — "&amp;$B1838,'Unit details'!$H$3415:$H$3418,"Future")</x:f>
        <x:v>0</x:v>
      </x:c>
      <x:c r="K1838" s="14" t="n">
        <x:f>COUNTIFS('Unit details'!$B$3415:$B$3418,$A1838,'Unit details'!$V$3415:$V$3418,$A1838&amp;" — "&amp;$B1838,'Unit details'!$H$3415:$H$3418,"Uncertain")</x:f>
        <x:v>3</x:v>
      </x:c>
      <x:c r="L1838" s="15" t="str">
        <x:v>Identified from marketing. Estate inventory is a minimum of evidenced named areas, not a council stock census.</x:v>
      </x:c>
      <x:c r="M1838" s="15" t="str">
        <x:v>https://www.zoopla.co.uk/to-rent/commercial/details/73834956/</x:v>
      </x:c>
      <x:c r="N1838" s="15" t="str"/>
    </x:row>
    <x:row r="1839" ht="42" customHeight="1">
      <x:c r="A1839" s="15" t="str">
        <x:v>London</x:v>
      </x:c>
      <x:c r="B1839" s="15" t="str">
        <x:v>Standalone premises — Finchley</x:v>
      </x:c>
      <x:c r="C1839" s="15" t="str">
        <x:v>Finchley</x:v>
      </x:c>
      <x:c r="D1839" s="14"/>
      <x:c r="E1839" s="30" t="str">
        <x:v>Town</x:v>
      </x:c>
      <x:c r="F1839" s="30" t="str">
        <x:v>Standalone / other premises</x:v>
      </x:c>
      <x:c r="G1839" s="14" t="n">
        <x:f>COUNTIFS('Unit details'!$B$3419:$B$3419,$A1839,'Unit details'!$V$3419:$V$3419,$A1839&amp;" — "&amp;$B1839,'Unit details'!$H$3419:$H$3419,"Current",'Unit details'!$E$3419:$E$3419,"Town")</x:f>
        <x:v>0</x:v>
      </x:c>
      <x:c r="H1839" s="14" t="n">
        <x:f>COUNTIFS('Unit details'!$B$3419:$B$3419,$A1839,'Unit details'!$V$3419:$V$3419,$A1839&amp;" — "&amp;$B1839,'Unit details'!$H$3419:$H$3419,"Current",'Unit details'!$E$3419:$E$3419,"Nearby")</x:f>
        <x:v>0</x:v>
      </x:c>
      <x:c r="I1839" s="14" t="n">
        <x:f>COUNTIFS('Unit details'!$B$3419:$B$3419,$A1839,'Unit details'!$V$3419:$V$3419,$A1839&amp;" — "&amp;$B1839,'Unit details'!$H$3419:$H$3419,"Current")</x:f>
        <x:v>0</x:v>
      </x:c>
      <x:c r="J1839" s="14" t="n">
        <x:f>SUMIFS('Unit details'!$Y$3419:$Y$3419,'Unit details'!$B$3419:$B$3419,$A1839,'Unit details'!$V$3419:$V$3419,$A1839&amp;" — "&amp;$B1839,'Unit details'!$H$3419:$H$3419,"Future")</x:f>
        <x:v>0</x:v>
      </x:c>
      <x:c r="K1839" s="14" t="n">
        <x:f>COUNTIFS('Unit details'!$B$3419:$B$3419,$A1839,'Unit details'!$V$3419:$V$3419,$A1839&amp;" — "&amp;$B1839,'Unit details'!$H$3419:$H$3419,"Uncertain")</x:f>
        <x:v>1</x:v>
      </x:c>
      <x:c r="L1839" s="15" t="str">
        <x:v>Identified from marketing. Estate inventory is a minimum of evidenced named areas, not a council stock census.</x:v>
      </x:c>
      <x:c r="M1839" s="15" t="str">
        <x:v>https://www.zoopla.co.uk/to-rent/commercial/details/66445439/</x:v>
      </x:c>
      <x:c r="N1839" s="15" t="str"/>
    </x:row>
    <x:row r="1840" ht="42" customHeight="1">
      <x:c r="A1840" s="15" t="str">
        <x:v>London</x:v>
      </x:c>
      <x:c r="B1840" s="15" t="str">
        <x:v>Standalone premises — Finsbury</x:v>
      </x:c>
      <x:c r="C1840" s="15" t="str">
        <x:v>Finsbury</x:v>
      </x:c>
      <x:c r="D1840" s="14"/>
      <x:c r="E1840" s="30" t="str">
        <x:v>Town</x:v>
      </x:c>
      <x:c r="F1840" s="30" t="str">
        <x:v>Standalone / other premises</x:v>
      </x:c>
      <x:c r="G1840" s="14" t="n">
        <x:f>COUNTIFS('Unit details'!$B$3420:$B$3420,$A1840,'Unit details'!$V$3420:$V$3420,$A1840&amp;" — "&amp;$B1840,'Unit details'!$H$3420:$H$3420,"Current",'Unit details'!$E$3420:$E$3420,"Town")</x:f>
        <x:v>1</x:v>
      </x:c>
      <x:c r="H1840" s="14" t="n">
        <x:f>COUNTIFS('Unit details'!$B$3420:$B$3420,$A1840,'Unit details'!$V$3420:$V$3420,$A1840&amp;" — "&amp;$B1840,'Unit details'!$H$3420:$H$3420,"Current",'Unit details'!$E$3420:$E$3420,"Nearby")</x:f>
        <x:v>0</x:v>
      </x:c>
      <x:c r="I1840" s="14" t="n">
        <x:f>COUNTIFS('Unit details'!$B$3420:$B$3420,$A1840,'Unit details'!$V$3420:$V$3420,$A1840&amp;" — "&amp;$B1840,'Unit details'!$H$3420:$H$3420,"Current")</x:f>
        <x:v>1</x:v>
      </x:c>
      <x:c r="J1840" s="14" t="n">
        <x:f>SUMIFS('Unit details'!$Y$3420:$Y$3420,'Unit details'!$B$3420:$B$3420,$A1840,'Unit details'!$V$3420:$V$3420,$A1840&amp;" — "&amp;$B1840,'Unit details'!$H$3420:$H$3420,"Future")</x:f>
        <x:v>0</x:v>
      </x:c>
      <x:c r="K1840" s="14" t="n">
        <x:f>COUNTIFS('Unit details'!$B$3420:$B$3420,$A1840,'Unit details'!$V$3420:$V$3420,$A1840&amp;" — "&amp;$B1840,'Unit details'!$H$3420:$H$3420,"Uncertain")</x:f>
        <x:v>0</x:v>
      </x:c>
      <x:c r="L1840" s="15" t="str">
        <x:v>Identified from marketing. Estate inventory is a minimum of evidenced named areas, not a council stock census.</x:v>
      </x:c>
      <x:c r="M1840" s="15" t="str">
        <x:v>https://www.rightmove.co.uk/properties/170268725#/?channel=COM_LET</x:v>
      </x:c>
      <x:c r="N1840" s="15" t="str"/>
    </x:row>
    <x:row r="1841" ht="42" customHeight="1">
      <x:c r="A1841" s="15" t="str">
        <x:v>London</x:v>
      </x:c>
      <x:c r="B1841" s="15" t="str">
        <x:v>Standalone premises — Forest Gate</x:v>
      </x:c>
      <x:c r="C1841" s="15" t="str">
        <x:v>Forest Gate</x:v>
      </x:c>
      <x:c r="D1841" s="14"/>
      <x:c r="E1841" s="30" t="str">
        <x:v>Town</x:v>
      </x:c>
      <x:c r="F1841" s="30" t="str">
        <x:v>Standalone / other premises</x:v>
      </x:c>
      <x:c r="G1841" s="14" t="n">
        <x:f>COUNTIFS('Unit details'!$B$3421:$B$3422,$A1841,'Unit details'!$V$3421:$V$3422,$A1841&amp;" — "&amp;$B1841,'Unit details'!$H$3421:$H$3422,"Current",'Unit details'!$E$3421:$E$3422,"Town")</x:f>
        <x:v>2</x:v>
      </x:c>
      <x:c r="H1841" s="14" t="n">
        <x:f>COUNTIFS('Unit details'!$B$3421:$B$3422,$A1841,'Unit details'!$V$3421:$V$3422,$A1841&amp;" — "&amp;$B1841,'Unit details'!$H$3421:$H$3422,"Current",'Unit details'!$E$3421:$E$3422,"Nearby")</x:f>
        <x:v>0</x:v>
      </x:c>
      <x:c r="I1841" s="14" t="n">
        <x:f>COUNTIFS('Unit details'!$B$3421:$B$3422,$A1841,'Unit details'!$V$3421:$V$3422,$A1841&amp;" — "&amp;$B1841,'Unit details'!$H$3421:$H$3422,"Current")</x:f>
        <x:v>2</x:v>
      </x:c>
      <x:c r="J1841" s="14" t="n">
        <x:f>SUMIFS('Unit details'!$Y$3421:$Y$3422,'Unit details'!$B$3421:$B$3422,$A1841,'Unit details'!$V$3421:$V$3422,$A1841&amp;" — "&amp;$B1841,'Unit details'!$H$3421:$H$3422,"Future")</x:f>
        <x:v>0</x:v>
      </x:c>
      <x:c r="K1841" s="14" t="n">
        <x:f>COUNTIFS('Unit details'!$B$3421:$B$3422,$A1841,'Unit details'!$V$3421:$V$3422,$A1841&amp;" — "&amp;$B1841,'Unit details'!$H$3421:$H$3422,"Uncertain")</x:f>
        <x:v>0</x:v>
      </x:c>
      <x:c r="L1841" s="15" t="str">
        <x:v>Identified from marketing. Estate inventory is a minimum of evidenced named areas, not a council stock census.</x:v>
      </x:c>
      <x:c r="M1841" s="15" t="str">
        <x:v>https://www.zoopla.co.uk/to-rent/commercial/details/74095644/</x:v>
      </x:c>
      <x:c r="N1841" s="15" t="str"/>
    </x:row>
    <x:row r="1842" ht="42" customHeight="1">
      <x:c r="A1842" s="15" t="str">
        <x:v>London</x:v>
      </x:c>
      <x:c r="B1842" s="15" t="str">
        <x:v>Standalone premises — Forest Hill</x:v>
      </x:c>
      <x:c r="C1842" s="15" t="str">
        <x:v>Forest Hill</x:v>
      </x:c>
      <x:c r="D1842" s="14"/>
      <x:c r="E1842" s="30" t="str">
        <x:v>Town</x:v>
      </x:c>
      <x:c r="F1842" s="30" t="str">
        <x:v>Standalone / other premises</x:v>
      </x:c>
      <x:c r="G1842" s="14" t="n">
        <x:f>COUNTIFS('Unit details'!$B$3423:$B$3423,$A1842,'Unit details'!$V$3423:$V$3423,$A1842&amp;" — "&amp;$B1842,'Unit details'!$H$3423:$H$3423,"Current",'Unit details'!$E$3423:$E$3423,"Town")</x:f>
        <x:v>1</x:v>
      </x:c>
      <x:c r="H1842" s="14" t="n">
        <x:f>COUNTIFS('Unit details'!$B$3423:$B$3423,$A1842,'Unit details'!$V$3423:$V$3423,$A1842&amp;" — "&amp;$B1842,'Unit details'!$H$3423:$H$3423,"Current",'Unit details'!$E$3423:$E$3423,"Nearby")</x:f>
        <x:v>0</x:v>
      </x:c>
      <x:c r="I1842" s="14" t="n">
        <x:f>COUNTIFS('Unit details'!$B$3423:$B$3423,$A1842,'Unit details'!$V$3423:$V$3423,$A1842&amp;" — "&amp;$B1842,'Unit details'!$H$3423:$H$3423,"Current")</x:f>
        <x:v>1</x:v>
      </x:c>
      <x:c r="J1842" s="14" t="n">
        <x:f>SUMIFS('Unit details'!$Y$3423:$Y$3423,'Unit details'!$B$3423:$B$3423,$A1842,'Unit details'!$V$3423:$V$3423,$A1842&amp;" — "&amp;$B1842,'Unit details'!$H$3423:$H$3423,"Future")</x:f>
        <x:v>0</x:v>
      </x:c>
      <x:c r="K1842" s="14" t="n">
        <x:f>COUNTIFS('Unit details'!$B$3423:$B$3423,$A1842,'Unit details'!$V$3423:$V$3423,$A1842&amp;" — "&amp;$B1842,'Unit details'!$H$3423:$H$3423,"Uncertain")</x:f>
        <x:v>0</x:v>
      </x:c>
      <x:c r="L1842" s="15" t="str">
        <x:v>Identified from marketing. Estate inventory is a minimum of evidenced named areas, not a council stock census.</x:v>
      </x:c>
      <x:c r="M1842" s="15" t="str">
        <x:v>https://www.rightmove.co.uk/properties/745869270494225#/?channel=COM_LET</x:v>
      </x:c>
      <x:c r="N1842" s="15" t="str"/>
    </x:row>
    <x:row r="1843" ht="42" customHeight="1">
      <x:c r="A1843" s="15" t="str">
        <x:v>London</x:v>
      </x:c>
      <x:c r="B1843" s="15" t="str">
        <x:v>Standalone premises — Fulham</x:v>
      </x:c>
      <x:c r="C1843" s="15" t="str">
        <x:v>Fulham</x:v>
      </x:c>
      <x:c r="D1843" s="14"/>
      <x:c r="E1843" s="30" t="str">
        <x:v>Town</x:v>
      </x:c>
      <x:c r="F1843" s="30" t="str">
        <x:v>Standalone / other premises</x:v>
      </x:c>
      <x:c r="G1843" s="14" t="n">
        <x:f>COUNTIFS('Unit details'!$B$3424:$B$3427,$A1843,'Unit details'!$V$3424:$V$3427,$A1843&amp;" — "&amp;$B1843,'Unit details'!$H$3424:$H$3427,"Current",'Unit details'!$E$3424:$E$3427,"Town")</x:f>
        <x:v>4</x:v>
      </x:c>
      <x:c r="H1843" s="14" t="n">
        <x:f>COUNTIFS('Unit details'!$B$3424:$B$3427,$A1843,'Unit details'!$V$3424:$V$3427,$A1843&amp;" — "&amp;$B1843,'Unit details'!$H$3424:$H$3427,"Current",'Unit details'!$E$3424:$E$3427,"Nearby")</x:f>
        <x:v>0</x:v>
      </x:c>
      <x:c r="I1843" s="14" t="n">
        <x:f>COUNTIFS('Unit details'!$B$3424:$B$3427,$A1843,'Unit details'!$V$3424:$V$3427,$A1843&amp;" — "&amp;$B1843,'Unit details'!$H$3424:$H$3427,"Current")</x:f>
        <x:v>4</x:v>
      </x:c>
      <x:c r="J1843" s="14" t="n">
        <x:f>SUMIFS('Unit details'!$Y$3424:$Y$3427,'Unit details'!$B$3424:$B$3427,$A1843,'Unit details'!$V$3424:$V$3427,$A1843&amp;" — "&amp;$B1843,'Unit details'!$H$3424:$H$3427,"Future")</x:f>
        <x:v>0</x:v>
      </x:c>
      <x:c r="K1843" s="14" t="n">
        <x:f>COUNTIFS('Unit details'!$B$3424:$B$3427,$A1843,'Unit details'!$V$3424:$V$3427,$A1843&amp;" — "&amp;$B1843,'Unit details'!$H$3424:$H$3427,"Uncertain")</x:f>
        <x:v>0</x:v>
      </x:c>
      <x:c r="L1843" s="15" t="str">
        <x:v>Identified from marketing. Estate inventory is a minimum of evidenced named areas, not a council stock census.</x:v>
      </x:c>
      <x:c r="M1843" s="15" t="str">
        <x:v>https://www.zoopla.co.uk/to-rent/commercial/details/74053099/</x:v>
      </x:c>
      <x:c r="N1843" s="15" t="str"/>
    </x:row>
    <x:row r="1844" ht="42" customHeight="1">
      <x:c r="A1844" s="15" t="str">
        <x:v>London</x:v>
      </x:c>
      <x:c r="B1844" s="15" t="str">
        <x:v>Standalone premises — Greenford</x:v>
      </x:c>
      <x:c r="C1844" s="15" t="str">
        <x:v>Greenford</x:v>
      </x:c>
      <x:c r="D1844" s="14"/>
      <x:c r="E1844" s="30" t="str">
        <x:v>Town</x:v>
      </x:c>
      <x:c r="F1844" s="30" t="str">
        <x:v>Standalone / other premises</x:v>
      </x:c>
      <x:c r="G1844" s="14" t="n">
        <x:f>COUNTIFS('Unit details'!$B$3428:$B$3431,$A1844,'Unit details'!$V$3428:$V$3431,$A1844&amp;" — "&amp;$B1844,'Unit details'!$H$3428:$H$3431,"Current",'Unit details'!$E$3428:$E$3431,"Town")</x:f>
        <x:v>4</x:v>
      </x:c>
      <x:c r="H1844" s="14" t="n">
        <x:f>COUNTIFS('Unit details'!$B$3428:$B$3431,$A1844,'Unit details'!$V$3428:$V$3431,$A1844&amp;" — "&amp;$B1844,'Unit details'!$H$3428:$H$3431,"Current",'Unit details'!$E$3428:$E$3431,"Nearby")</x:f>
        <x:v>0</x:v>
      </x:c>
      <x:c r="I1844" s="14" t="n">
        <x:f>COUNTIFS('Unit details'!$B$3428:$B$3431,$A1844,'Unit details'!$V$3428:$V$3431,$A1844&amp;" — "&amp;$B1844,'Unit details'!$H$3428:$H$3431,"Current")</x:f>
        <x:v>4</x:v>
      </x:c>
      <x:c r="J1844" s="14" t="n">
        <x:f>SUMIFS('Unit details'!$Y$3428:$Y$3431,'Unit details'!$B$3428:$B$3431,$A1844,'Unit details'!$V$3428:$V$3431,$A1844&amp;" — "&amp;$B1844,'Unit details'!$H$3428:$H$3431,"Future")</x:f>
        <x:v>0</x:v>
      </x:c>
      <x:c r="K1844" s="14" t="n">
        <x:f>COUNTIFS('Unit details'!$B$3428:$B$3431,$A1844,'Unit details'!$V$3428:$V$3431,$A1844&amp;" — "&amp;$B1844,'Unit details'!$H$3428:$H$3431,"Uncertain")</x:f>
        <x:v>0</x:v>
      </x:c>
      <x:c r="L1844" s="15" t="str">
        <x:v>Identified from marketing. Estate inventory is a minimum of evidenced named areas, not a council stock census.</x:v>
      </x:c>
      <x:c r="M1844" s="15" t="str">
        <x:v>https://www.zoopla.co.uk/to-rent/commercial/details/73652003/</x:v>
      </x:c>
      <x:c r="N1844" s="15" t="str"/>
    </x:row>
    <x:row r="1845" ht="42" customHeight="1">
      <x:c r="A1845" s="15" t="str">
        <x:v>London</x:v>
      </x:c>
      <x:c r="B1845" s="15" t="str">
        <x:v>Standalone premises — Greenwich</x:v>
      </x:c>
      <x:c r="C1845" s="15" t="str">
        <x:v>Greenwich</x:v>
      </x:c>
      <x:c r="D1845" s="14"/>
      <x:c r="E1845" s="30" t="str">
        <x:v>Town</x:v>
      </x:c>
      <x:c r="F1845" s="30" t="str">
        <x:v>Standalone / other premises</x:v>
      </x:c>
      <x:c r="G1845" s="14" t="n">
        <x:f>COUNTIFS('Unit details'!$B$3432:$B$3437,$A1845,'Unit details'!$V$3432:$V$3437,$A1845&amp;" — "&amp;$B1845,'Unit details'!$H$3432:$H$3437,"Current",'Unit details'!$E$3432:$E$3437,"Town")</x:f>
        <x:v>5</x:v>
      </x:c>
      <x:c r="H1845" s="14" t="n">
        <x:f>COUNTIFS('Unit details'!$B$3432:$B$3437,$A1845,'Unit details'!$V$3432:$V$3437,$A1845&amp;" — "&amp;$B1845,'Unit details'!$H$3432:$H$3437,"Current",'Unit details'!$E$3432:$E$3437,"Nearby")</x:f>
        <x:v>0</x:v>
      </x:c>
      <x:c r="I1845" s="14" t="n">
        <x:f>COUNTIFS('Unit details'!$B$3432:$B$3437,$A1845,'Unit details'!$V$3432:$V$3437,$A1845&amp;" — "&amp;$B1845,'Unit details'!$H$3432:$H$3437,"Current")</x:f>
        <x:v>5</x:v>
      </x:c>
      <x:c r="J1845" s="14" t="n">
        <x:f>SUMIFS('Unit details'!$Y$3432:$Y$3437,'Unit details'!$B$3432:$B$3437,$A1845,'Unit details'!$V$3432:$V$3437,$A1845&amp;" — "&amp;$B1845,'Unit details'!$H$3432:$H$3437,"Future")</x:f>
        <x:v>0</x:v>
      </x:c>
      <x:c r="K1845" s="14" t="n">
        <x:f>COUNTIFS('Unit details'!$B$3432:$B$3437,$A1845,'Unit details'!$V$3432:$V$3437,$A1845&amp;" — "&amp;$B1845,'Unit details'!$H$3432:$H$3437,"Uncertain")</x:f>
        <x:v>1</x:v>
      </x:c>
      <x:c r="L1845" s="15" t="str">
        <x:v>Identified from marketing. Estate inventory is a minimum of evidenced named areas, not a council stock census.</x:v>
      </x:c>
      <x:c r="M1845" s="15" t="str">
        <x:v>https://www.rightmove.co.uk/properties/760581001540337#/?channel=COM_LET</x:v>
      </x:c>
      <x:c r="N1845" s="15" t="str"/>
    </x:row>
    <x:row r="1846" ht="42" customHeight="1">
      <x:c r="A1846" s="15" t="str">
        <x:v>London</x:v>
      </x:c>
      <x:c r="B1846" s="15" t="str">
        <x:v>Standalone premises — Hackney</x:v>
      </x:c>
      <x:c r="C1846" s="15" t="str">
        <x:v>Hackney</x:v>
      </x:c>
      <x:c r="D1846" s="14"/>
      <x:c r="E1846" s="30" t="str">
        <x:v>Town</x:v>
      </x:c>
      <x:c r="F1846" s="30" t="str">
        <x:v>Standalone / other premises</x:v>
      </x:c>
      <x:c r="G1846" s="14" t="n">
        <x:f>COUNTIFS('Unit details'!$B$3438:$B$3444,$A1846,'Unit details'!$V$3438:$V$3444,$A1846&amp;" — "&amp;$B1846,'Unit details'!$H$3438:$H$3444,"Current",'Unit details'!$E$3438:$E$3444,"Town")</x:f>
        <x:v>6</x:v>
      </x:c>
      <x:c r="H1846" s="14" t="n">
        <x:f>COUNTIFS('Unit details'!$B$3438:$B$3444,$A1846,'Unit details'!$V$3438:$V$3444,$A1846&amp;" — "&amp;$B1846,'Unit details'!$H$3438:$H$3444,"Current",'Unit details'!$E$3438:$E$3444,"Nearby")</x:f>
        <x:v>0</x:v>
      </x:c>
      <x:c r="I1846" s="14" t="n">
        <x:f>COUNTIFS('Unit details'!$B$3438:$B$3444,$A1846,'Unit details'!$V$3438:$V$3444,$A1846&amp;" — "&amp;$B1846,'Unit details'!$H$3438:$H$3444,"Current")</x:f>
        <x:v>6</x:v>
      </x:c>
      <x:c r="J1846" s="14" t="n">
        <x:f>SUMIFS('Unit details'!$Y$3438:$Y$3444,'Unit details'!$B$3438:$B$3444,$A1846,'Unit details'!$V$3438:$V$3444,$A1846&amp;" — "&amp;$B1846,'Unit details'!$H$3438:$H$3444,"Future")</x:f>
        <x:v>0</x:v>
      </x:c>
      <x:c r="K1846" s="14" t="n">
        <x:f>COUNTIFS('Unit details'!$B$3438:$B$3444,$A1846,'Unit details'!$V$3438:$V$3444,$A1846&amp;" — "&amp;$B1846,'Unit details'!$H$3438:$H$3444,"Uncertain")</x:f>
        <x:v>1</x:v>
      </x:c>
      <x:c r="L1846" s="15" t="str">
        <x:v>Identified from marketing. Estate inventory is a minimum of evidenced named areas, not a council stock census.</x:v>
      </x:c>
      <x:c r="M1846" s="15" t="str">
        <x:v>https://www.zoopla.co.uk/to-rent/commercial/details/74052047/</x:v>
      </x:c>
      <x:c r="N1846" s="15" t="str">
        <x:v>https://www.rightmove.co.uk/properties/770706026072945#/?channel=COM_LET</x:v>
      </x:c>
    </x:row>
    <x:row r="1847" ht="42" customHeight="1">
      <x:c r="A1847" s="15" t="str">
        <x:v>London</x:v>
      </x:c>
      <x:c r="B1847" s="15" t="str">
        <x:v>Standalone premises — Hainault</x:v>
      </x:c>
      <x:c r="C1847" s="15" t="str">
        <x:v>Hainault</x:v>
      </x:c>
      <x:c r="D1847" s="14"/>
      <x:c r="E1847" s="30" t="str">
        <x:v>Town</x:v>
      </x:c>
      <x:c r="F1847" s="30" t="str">
        <x:v>Standalone / other premises</x:v>
      </x:c>
      <x:c r="G1847" s="14" t="n">
        <x:f>COUNTIFS('Unit details'!$B$3445:$B$3445,$A1847,'Unit details'!$V$3445:$V$3445,$A1847&amp;" — "&amp;$B1847,'Unit details'!$H$3445:$H$3445,"Current",'Unit details'!$E$3445:$E$3445,"Town")</x:f>
        <x:v>1</x:v>
      </x:c>
      <x:c r="H1847" s="14" t="n">
        <x:f>COUNTIFS('Unit details'!$B$3445:$B$3445,$A1847,'Unit details'!$V$3445:$V$3445,$A1847&amp;" — "&amp;$B1847,'Unit details'!$H$3445:$H$3445,"Current",'Unit details'!$E$3445:$E$3445,"Nearby")</x:f>
        <x:v>0</x:v>
      </x:c>
      <x:c r="I1847" s="14" t="n">
        <x:f>COUNTIFS('Unit details'!$B$3445:$B$3445,$A1847,'Unit details'!$V$3445:$V$3445,$A1847&amp;" — "&amp;$B1847,'Unit details'!$H$3445:$H$3445,"Current")</x:f>
        <x:v>1</x:v>
      </x:c>
      <x:c r="J1847" s="14" t="n">
        <x:f>SUMIFS('Unit details'!$Y$3445:$Y$3445,'Unit details'!$B$3445:$B$3445,$A1847,'Unit details'!$V$3445:$V$3445,$A1847&amp;" — "&amp;$B1847,'Unit details'!$H$3445:$H$3445,"Future")</x:f>
        <x:v>0</x:v>
      </x:c>
      <x:c r="K1847" s="14" t="n">
        <x:f>COUNTIFS('Unit details'!$B$3445:$B$3445,$A1847,'Unit details'!$V$3445:$V$3445,$A1847&amp;" — "&amp;$B1847,'Unit details'!$H$3445:$H$3445,"Uncertain")</x:f>
        <x:v>0</x:v>
      </x:c>
      <x:c r="L1847" s="15" t="str">
        <x:v>Identified from marketing. Estate inventory is a minimum of evidenced named areas, not a council stock census.</x:v>
      </x:c>
      <x:c r="M1847" s="15" t="str">
        <x:v>https://www.zoopla.co.uk/to-rent/commercial/details/73353831/</x:v>
      </x:c>
      <x:c r="N1847" s="15" t="str">
        <x:v>https://www.rightmove.co.uk/properties/778347274259200#/?channel=COM_LET</x:v>
      </x:c>
    </x:row>
    <x:row r="1848" ht="42" customHeight="1">
      <x:c r="A1848" s="15" t="str">
        <x:v>London</x:v>
      </x:c>
      <x:c r="B1848" s="15" t="str">
        <x:v>Standalone premises — Hampton</x:v>
      </x:c>
      <x:c r="C1848" s="15" t="str">
        <x:v>Hampton</x:v>
      </x:c>
      <x:c r="D1848" s="14"/>
      <x:c r="E1848" s="30" t="str">
        <x:v>Town</x:v>
      </x:c>
      <x:c r="F1848" s="30" t="str">
        <x:v>Standalone / other premises</x:v>
      </x:c>
      <x:c r="G1848" s="14" t="n">
        <x:f>COUNTIFS('Unit details'!$B$3446:$B$3450,$A1848,'Unit details'!$V$3446:$V$3450,$A1848&amp;" — "&amp;$B1848,'Unit details'!$H$3446:$H$3450,"Current",'Unit details'!$E$3446:$E$3450,"Town")</x:f>
        <x:v>5</x:v>
      </x:c>
      <x:c r="H1848" s="14" t="n">
        <x:f>COUNTIFS('Unit details'!$B$3446:$B$3450,$A1848,'Unit details'!$V$3446:$V$3450,$A1848&amp;" — "&amp;$B1848,'Unit details'!$H$3446:$H$3450,"Current",'Unit details'!$E$3446:$E$3450,"Nearby")</x:f>
        <x:v>0</x:v>
      </x:c>
      <x:c r="I1848" s="14" t="n">
        <x:f>COUNTIFS('Unit details'!$B$3446:$B$3450,$A1848,'Unit details'!$V$3446:$V$3450,$A1848&amp;" — "&amp;$B1848,'Unit details'!$H$3446:$H$3450,"Current")</x:f>
        <x:v>5</x:v>
      </x:c>
      <x:c r="J1848" s="14" t="n">
        <x:f>SUMIFS('Unit details'!$Y$3446:$Y$3450,'Unit details'!$B$3446:$B$3450,$A1848,'Unit details'!$V$3446:$V$3450,$A1848&amp;" — "&amp;$B1848,'Unit details'!$H$3446:$H$3450,"Future")</x:f>
        <x:v>0</x:v>
      </x:c>
      <x:c r="K1848" s="14" t="n">
        <x:f>COUNTIFS('Unit details'!$B$3446:$B$3450,$A1848,'Unit details'!$V$3446:$V$3450,$A1848&amp;" — "&amp;$B1848,'Unit details'!$H$3446:$H$3450,"Uncertain")</x:f>
        <x:v>0</x:v>
      </x:c>
      <x:c r="L1848" s="15" t="str">
        <x:v>Identified from marketing. Estate inventory is a minimum of evidenced named areas, not a council stock census.</x:v>
      </x:c>
      <x:c r="M1848" s="15" t="str">
        <x:v>https://www.zoopla.co.uk/to-rent/commercial/details/72574155/</x:v>
      </x:c>
      <x:c r="N1848" s="15" t="str"/>
    </x:row>
    <x:row r="1849" ht="42" customHeight="1">
      <x:c r="A1849" s="15" t="str">
        <x:v>London</x:v>
      </x:c>
      <x:c r="B1849" s="15" t="str">
        <x:v>Standalone premises — Hanwell</x:v>
      </x:c>
      <x:c r="C1849" s="15" t="str">
        <x:v>Hanwell</x:v>
      </x:c>
      <x:c r="D1849" s="14"/>
      <x:c r="E1849" s="30" t="str">
        <x:v>Town</x:v>
      </x:c>
      <x:c r="F1849" s="30" t="str">
        <x:v>Standalone / other premises</x:v>
      </x:c>
      <x:c r="G1849" s="14" t="n">
        <x:f>COUNTIFS('Unit details'!$B$3451:$B$3452,$A1849,'Unit details'!$V$3451:$V$3452,$A1849&amp;" — "&amp;$B1849,'Unit details'!$H$3451:$H$3452,"Current",'Unit details'!$E$3451:$E$3452,"Town")</x:f>
        <x:v>1</x:v>
      </x:c>
      <x:c r="H1849" s="14" t="n">
        <x:f>COUNTIFS('Unit details'!$B$3451:$B$3452,$A1849,'Unit details'!$V$3451:$V$3452,$A1849&amp;" — "&amp;$B1849,'Unit details'!$H$3451:$H$3452,"Current",'Unit details'!$E$3451:$E$3452,"Nearby")</x:f>
        <x:v>0</x:v>
      </x:c>
      <x:c r="I1849" s="14" t="n">
        <x:f>COUNTIFS('Unit details'!$B$3451:$B$3452,$A1849,'Unit details'!$V$3451:$V$3452,$A1849&amp;" — "&amp;$B1849,'Unit details'!$H$3451:$H$3452,"Current")</x:f>
        <x:v>1</x:v>
      </x:c>
      <x:c r="J1849" s="14" t="n">
        <x:f>SUMIFS('Unit details'!$Y$3451:$Y$3452,'Unit details'!$B$3451:$B$3452,$A1849,'Unit details'!$V$3451:$V$3452,$A1849&amp;" — "&amp;$B1849,'Unit details'!$H$3451:$H$3452,"Future")</x:f>
        <x:v>0</x:v>
      </x:c>
      <x:c r="K1849" s="14" t="n">
        <x:f>COUNTIFS('Unit details'!$B$3451:$B$3452,$A1849,'Unit details'!$V$3451:$V$3452,$A1849&amp;" — "&amp;$B1849,'Unit details'!$H$3451:$H$3452,"Uncertain")</x:f>
        <x:v>1</x:v>
      </x:c>
      <x:c r="L1849" s="15" t="str">
        <x:v>Identified from marketing. Estate inventory is a minimum of evidenced named areas, not a council stock census.</x:v>
      </x:c>
      <x:c r="M1849" s="15" t="str">
        <x:v>https://www.zoopla.co.uk/to-rent/commercial/details/74072154/</x:v>
      </x:c>
      <x:c r="N1849" s="15" t="str"/>
    </x:row>
    <x:row r="1850" ht="42" customHeight="1">
      <x:c r="A1850" s="15" t="str">
        <x:v>London</x:v>
      </x:c>
      <x:c r="B1850" s="15" t="str">
        <x:v>Standalone premises — Harrow</x:v>
      </x:c>
      <x:c r="C1850" s="15" t="str">
        <x:v>Harrow</x:v>
      </x:c>
      <x:c r="D1850" s="14"/>
      <x:c r="E1850" s="30" t="str">
        <x:v>Town</x:v>
      </x:c>
      <x:c r="F1850" s="30" t="str">
        <x:v>Standalone / other premises</x:v>
      </x:c>
      <x:c r="G1850" s="14" t="n">
        <x:f>COUNTIFS('Unit details'!$B$3453:$B$3474,$A1850,'Unit details'!$V$3453:$V$3474,$A1850&amp;" — "&amp;$B1850,'Unit details'!$H$3453:$H$3474,"Current",'Unit details'!$E$3453:$E$3474,"Town")</x:f>
        <x:v>22</x:v>
      </x:c>
      <x:c r="H1850" s="14" t="n">
        <x:f>COUNTIFS('Unit details'!$B$3453:$B$3474,$A1850,'Unit details'!$V$3453:$V$3474,$A1850&amp;" — "&amp;$B1850,'Unit details'!$H$3453:$H$3474,"Current",'Unit details'!$E$3453:$E$3474,"Nearby")</x:f>
        <x:v>0</x:v>
      </x:c>
      <x:c r="I1850" s="14" t="n">
        <x:f>COUNTIFS('Unit details'!$B$3453:$B$3474,$A1850,'Unit details'!$V$3453:$V$3474,$A1850&amp;" — "&amp;$B1850,'Unit details'!$H$3453:$H$3474,"Current")</x:f>
        <x:v>22</x:v>
      </x:c>
      <x:c r="J1850" s="14" t="n">
        <x:f>SUMIFS('Unit details'!$Y$3453:$Y$3474,'Unit details'!$B$3453:$B$3474,$A1850,'Unit details'!$V$3453:$V$3474,$A1850&amp;" — "&amp;$B1850,'Unit details'!$H$3453:$H$3474,"Future")</x:f>
        <x:v>0</x:v>
      </x:c>
      <x:c r="K1850" s="14" t="n">
        <x:f>COUNTIFS('Unit details'!$B$3453:$B$3474,$A1850,'Unit details'!$V$3453:$V$3474,$A1850&amp;" — "&amp;$B1850,'Unit details'!$H$3453:$H$3474,"Uncertain")</x:f>
        <x:v>0</x:v>
      </x:c>
      <x:c r="L1850" s="15" t="str">
        <x:v>Identified from marketing. Estate inventory is a minimum of evidenced named areas, not a council stock census.</x:v>
      </x:c>
      <x:c r="M1850" s="15" t="str">
        <x:v>https://www.zoopla.co.uk/to-rent/commercial/details/74556706/</x:v>
      </x:c>
      <x:c r="N1850" s="15" t="str"/>
    </x:row>
    <x:row r="1851" ht="42" customHeight="1">
      <x:c r="A1851" s="15" t="str">
        <x:v>London</x:v>
      </x:c>
      <x:c r="B1851" s="15" t="str">
        <x:v>Standalone premises — Hayes</x:v>
      </x:c>
      <x:c r="C1851" s="15" t="str">
        <x:v>Hayes</x:v>
      </x:c>
      <x:c r="D1851" s="14"/>
      <x:c r="E1851" s="30" t="str">
        <x:v>Town</x:v>
      </x:c>
      <x:c r="F1851" s="30" t="str">
        <x:v>Standalone / other premises</x:v>
      </x:c>
      <x:c r="G1851" s="14" t="n">
        <x:f>COUNTIFS('Unit details'!$B$3475:$B$3481,$A1851,'Unit details'!$V$3475:$V$3481,$A1851&amp;" — "&amp;$B1851,'Unit details'!$H$3475:$H$3481,"Current",'Unit details'!$E$3475:$E$3481,"Town")</x:f>
        <x:v>4</x:v>
      </x:c>
      <x:c r="H1851" s="14" t="n">
        <x:f>COUNTIFS('Unit details'!$B$3475:$B$3481,$A1851,'Unit details'!$V$3475:$V$3481,$A1851&amp;" — "&amp;$B1851,'Unit details'!$H$3475:$H$3481,"Current",'Unit details'!$E$3475:$E$3481,"Nearby")</x:f>
        <x:v>0</x:v>
      </x:c>
      <x:c r="I1851" s="14" t="n">
        <x:f>COUNTIFS('Unit details'!$B$3475:$B$3481,$A1851,'Unit details'!$V$3475:$V$3481,$A1851&amp;" — "&amp;$B1851,'Unit details'!$H$3475:$H$3481,"Current")</x:f>
        <x:v>4</x:v>
      </x:c>
      <x:c r="J1851" s="14" t="n">
        <x:f>SUMIFS('Unit details'!$Y$3475:$Y$3481,'Unit details'!$B$3475:$B$3481,$A1851,'Unit details'!$V$3475:$V$3481,$A1851&amp;" — "&amp;$B1851,'Unit details'!$H$3475:$H$3481,"Future")</x:f>
        <x:v>0</x:v>
      </x:c>
      <x:c r="K1851" s="14" t="n">
        <x:f>COUNTIFS('Unit details'!$B$3475:$B$3481,$A1851,'Unit details'!$V$3475:$V$3481,$A1851&amp;" — "&amp;$B1851,'Unit details'!$H$3475:$H$3481,"Uncertain")</x:f>
        <x:v>3</x:v>
      </x:c>
      <x:c r="L1851" s="15" t="str">
        <x:v>Identified from marketing. Estate inventory is a minimum of evidenced named areas, not a council stock census.</x:v>
      </x:c>
      <x:c r="M1851" s="15" t="str">
        <x:v>https://www.zoopla.co.uk/to-rent/commercial/details/74040409/</x:v>
      </x:c>
      <x:c r="N1851" s="15" t="str">
        <x:v>https://www.zoopla.co.uk/to-rent/commercial/details/73834112/</x:v>
      </x:c>
    </x:row>
    <x:row r="1852" ht="42" customHeight="1">
      <x:c r="A1852" s="15" t="str">
        <x:v>London</x:v>
      </x:c>
      <x:c r="B1852" s="15" t="str">
        <x:v>Standalone premises — Heathrow</x:v>
      </x:c>
      <x:c r="C1852" s="15" t="str">
        <x:v>Heathrow</x:v>
      </x:c>
      <x:c r="D1852" s="14"/>
      <x:c r="E1852" s="30" t="str">
        <x:v>Town</x:v>
      </x:c>
      <x:c r="F1852" s="30" t="str">
        <x:v>Standalone / other premises</x:v>
      </x:c>
      <x:c r="G1852" s="14" t="n">
        <x:f>COUNTIFS('Unit details'!$B$3482:$B$3483,$A1852,'Unit details'!$V$3482:$V$3483,$A1852&amp;" — "&amp;$B1852,'Unit details'!$H$3482:$H$3483,"Current",'Unit details'!$E$3482:$E$3483,"Town")</x:f>
        <x:v>2</x:v>
      </x:c>
      <x:c r="H1852" s="14" t="n">
        <x:f>COUNTIFS('Unit details'!$B$3482:$B$3483,$A1852,'Unit details'!$V$3482:$V$3483,$A1852&amp;" — "&amp;$B1852,'Unit details'!$H$3482:$H$3483,"Current",'Unit details'!$E$3482:$E$3483,"Nearby")</x:f>
        <x:v>0</x:v>
      </x:c>
      <x:c r="I1852" s="14" t="n">
        <x:f>COUNTIFS('Unit details'!$B$3482:$B$3483,$A1852,'Unit details'!$V$3482:$V$3483,$A1852&amp;" — "&amp;$B1852,'Unit details'!$H$3482:$H$3483,"Current")</x:f>
        <x:v>2</x:v>
      </x:c>
      <x:c r="J1852" s="14" t="n">
        <x:f>SUMIFS('Unit details'!$Y$3482:$Y$3483,'Unit details'!$B$3482:$B$3483,$A1852,'Unit details'!$V$3482:$V$3483,$A1852&amp;" — "&amp;$B1852,'Unit details'!$H$3482:$H$3483,"Future")</x:f>
        <x:v>0</x:v>
      </x:c>
      <x:c r="K1852" s="14" t="n">
        <x:f>COUNTIFS('Unit details'!$B$3482:$B$3483,$A1852,'Unit details'!$V$3482:$V$3483,$A1852&amp;" — "&amp;$B1852,'Unit details'!$H$3482:$H$3483,"Uncertain")</x:f>
        <x:v>0</x:v>
      </x:c>
      <x:c r="L1852" s="15" t="str">
        <x:v>Identified from marketing. Estate inventory is a minimum of evidenced named areas, not a council stock census.</x:v>
      </x:c>
      <x:c r="M1852" s="15" t="str">
        <x:v>https://www.zoopla.co.uk/to-rent/commercial/details/73613828/</x:v>
      </x:c>
      <x:c r="N1852" s="15" t="str"/>
    </x:row>
    <x:row r="1853" ht="42" customHeight="1">
      <x:c r="A1853" s="15" t="str">
        <x:v>London</x:v>
      </x:c>
      <x:c r="B1853" s="15" t="str">
        <x:v>Standalone premises — Hendon</x:v>
      </x:c>
      <x:c r="C1853" s="15" t="str">
        <x:v>Hendon</x:v>
      </x:c>
      <x:c r="D1853" s="14"/>
      <x:c r="E1853" s="30" t="str">
        <x:v>Town</x:v>
      </x:c>
      <x:c r="F1853" s="30" t="str">
        <x:v>Standalone / other premises</x:v>
      </x:c>
      <x:c r="G1853" s="14" t="n">
        <x:f>COUNTIFS('Unit details'!$B$3484:$B$3486,$A1853,'Unit details'!$V$3484:$V$3486,$A1853&amp;" — "&amp;$B1853,'Unit details'!$H$3484:$H$3486,"Current",'Unit details'!$E$3484:$E$3486,"Town")</x:f>
        <x:v>3</x:v>
      </x:c>
      <x:c r="H1853" s="14" t="n">
        <x:f>COUNTIFS('Unit details'!$B$3484:$B$3486,$A1853,'Unit details'!$V$3484:$V$3486,$A1853&amp;" — "&amp;$B1853,'Unit details'!$H$3484:$H$3486,"Current",'Unit details'!$E$3484:$E$3486,"Nearby")</x:f>
        <x:v>0</x:v>
      </x:c>
      <x:c r="I1853" s="14" t="n">
        <x:f>COUNTIFS('Unit details'!$B$3484:$B$3486,$A1853,'Unit details'!$V$3484:$V$3486,$A1853&amp;" — "&amp;$B1853,'Unit details'!$H$3484:$H$3486,"Current")</x:f>
        <x:v>3</x:v>
      </x:c>
      <x:c r="J1853" s="14" t="n">
        <x:f>SUMIFS('Unit details'!$Y$3484:$Y$3486,'Unit details'!$B$3484:$B$3486,$A1853,'Unit details'!$V$3484:$V$3486,$A1853&amp;" — "&amp;$B1853,'Unit details'!$H$3484:$H$3486,"Future")</x:f>
        <x:v>0</x:v>
      </x:c>
      <x:c r="K1853" s="14" t="n">
        <x:f>COUNTIFS('Unit details'!$B$3484:$B$3486,$A1853,'Unit details'!$V$3484:$V$3486,$A1853&amp;" — "&amp;$B1853,'Unit details'!$H$3484:$H$3486,"Uncertain")</x:f>
        <x:v>0</x:v>
      </x:c>
      <x:c r="L1853" s="15" t="str">
        <x:v>Identified from marketing. Estate inventory is a minimum of evidenced named areas, not a council stock census.</x:v>
      </x:c>
      <x:c r="M1853" s="15" t="str">
        <x:v>https://www.zoopla.co.uk/to-rent/commercial/details/72393304/</x:v>
      </x:c>
      <x:c r="N1853" s="15" t="str"/>
    </x:row>
    <x:row r="1854" ht="42" customHeight="1">
      <x:c r="A1854" s="15" t="str">
        <x:v>London</x:v>
      </x:c>
      <x:c r="B1854" s="15" t="str">
        <x:v>Standalone premises — Holloway</x:v>
      </x:c>
      <x:c r="C1854" s="15" t="str">
        <x:v>Holloway</x:v>
      </x:c>
      <x:c r="D1854" s="14"/>
      <x:c r="E1854" s="30" t="str">
        <x:v>Town</x:v>
      </x:c>
      <x:c r="F1854" s="30" t="str">
        <x:v>Standalone / other premises</x:v>
      </x:c>
      <x:c r="G1854" s="14" t="n">
        <x:f>COUNTIFS('Unit details'!$B$3487:$B$3487,$A1854,'Unit details'!$V$3487:$V$3487,$A1854&amp;" — "&amp;$B1854,'Unit details'!$H$3487:$H$3487,"Current",'Unit details'!$E$3487:$E$3487,"Town")</x:f>
        <x:v>1</x:v>
      </x:c>
      <x:c r="H1854" s="14" t="n">
        <x:f>COUNTIFS('Unit details'!$B$3487:$B$3487,$A1854,'Unit details'!$V$3487:$V$3487,$A1854&amp;" — "&amp;$B1854,'Unit details'!$H$3487:$H$3487,"Current",'Unit details'!$E$3487:$E$3487,"Nearby")</x:f>
        <x:v>0</x:v>
      </x:c>
      <x:c r="I1854" s="14" t="n">
        <x:f>COUNTIFS('Unit details'!$B$3487:$B$3487,$A1854,'Unit details'!$V$3487:$V$3487,$A1854&amp;" — "&amp;$B1854,'Unit details'!$H$3487:$H$3487,"Current")</x:f>
        <x:v>1</x:v>
      </x:c>
      <x:c r="J1854" s="14" t="n">
        <x:f>SUMIFS('Unit details'!$Y$3487:$Y$3487,'Unit details'!$B$3487:$B$3487,$A1854,'Unit details'!$V$3487:$V$3487,$A1854&amp;" — "&amp;$B1854,'Unit details'!$H$3487:$H$3487,"Future")</x:f>
        <x:v>0</x:v>
      </x:c>
      <x:c r="K1854" s="14" t="n">
        <x:f>COUNTIFS('Unit details'!$B$3487:$B$3487,$A1854,'Unit details'!$V$3487:$V$3487,$A1854&amp;" — "&amp;$B1854,'Unit details'!$H$3487:$H$3487,"Uncertain")</x:f>
        <x:v>0</x:v>
      </x:c>
      <x:c r="L1854" s="15" t="str">
        <x:v>Identified from marketing. Estate inventory is a minimum of evidenced named areas, not a council stock census.</x:v>
      </x:c>
      <x:c r="M1854" s="15" t="str">
        <x:v>https://www.rightmove.co.uk/properties/774595102271985#/?channel=COM_LET</x:v>
      </x:c>
      <x:c r="N1854" s="15" t="str"/>
    </x:row>
    <x:row r="1855" ht="42" customHeight="1">
      <x:c r="A1855" s="15" t="str">
        <x:v>London</x:v>
      </x:c>
      <x:c r="B1855" s="15" t="str">
        <x:v>Standalone premises — Hornchurch</x:v>
      </x:c>
      <x:c r="C1855" s="15" t="str">
        <x:v>Hornchurch</x:v>
      </x:c>
      <x:c r="D1855" s="14"/>
      <x:c r="E1855" s="30" t="str">
        <x:v>Town</x:v>
      </x:c>
      <x:c r="F1855" s="30" t="str">
        <x:v>Standalone / other premises</x:v>
      </x:c>
      <x:c r="G1855" s="14" t="n">
        <x:f>COUNTIFS('Unit details'!$B$3488:$B$3488,$A1855,'Unit details'!$V$3488:$V$3488,$A1855&amp;" — "&amp;$B1855,'Unit details'!$H$3488:$H$3488,"Current",'Unit details'!$E$3488:$E$3488,"Town")</x:f>
        <x:v>1</x:v>
      </x:c>
      <x:c r="H1855" s="14" t="n">
        <x:f>COUNTIFS('Unit details'!$B$3488:$B$3488,$A1855,'Unit details'!$V$3488:$V$3488,$A1855&amp;" — "&amp;$B1855,'Unit details'!$H$3488:$H$3488,"Current",'Unit details'!$E$3488:$E$3488,"Nearby")</x:f>
        <x:v>0</x:v>
      </x:c>
      <x:c r="I1855" s="14" t="n">
        <x:f>COUNTIFS('Unit details'!$B$3488:$B$3488,$A1855,'Unit details'!$V$3488:$V$3488,$A1855&amp;" — "&amp;$B1855,'Unit details'!$H$3488:$H$3488,"Current")</x:f>
        <x:v>1</x:v>
      </x:c>
      <x:c r="J1855" s="14" t="n">
        <x:f>SUMIFS('Unit details'!$Y$3488:$Y$3488,'Unit details'!$B$3488:$B$3488,$A1855,'Unit details'!$V$3488:$V$3488,$A1855&amp;" — "&amp;$B1855,'Unit details'!$H$3488:$H$3488,"Future")</x:f>
        <x:v>0</x:v>
      </x:c>
      <x:c r="K1855" s="14" t="n">
        <x:f>COUNTIFS('Unit details'!$B$3488:$B$3488,$A1855,'Unit details'!$V$3488:$V$3488,$A1855&amp;" — "&amp;$B1855,'Unit details'!$H$3488:$H$3488,"Uncertain")</x:f>
        <x:v>0</x:v>
      </x:c>
      <x:c r="L1855" s="15" t="str">
        <x:v>Identified from marketing. Estate inventory is a minimum of evidenced named areas, not a council stock census.</x:v>
      </x:c>
      <x:c r="M1855" s="15" t="str">
        <x:v>https://www.zoopla.co.uk/to-rent/commercial/details/73322323/</x:v>
      </x:c>
      <x:c r="N1855" s="15" t="str"/>
    </x:row>
    <x:row r="1856" ht="42" customHeight="1">
      <x:c r="A1856" s="15" t="str">
        <x:v>London</x:v>
      </x:c>
      <x:c r="B1856" s="15" t="str">
        <x:v>Standalone premises — Hounslow</x:v>
      </x:c>
      <x:c r="C1856" s="15" t="str">
        <x:v>Hounslow</x:v>
      </x:c>
      <x:c r="D1856" s="14"/>
      <x:c r="E1856" s="30" t="str">
        <x:v>Town</x:v>
      </x:c>
      <x:c r="F1856" s="30" t="str">
        <x:v>Standalone / other premises</x:v>
      </x:c>
      <x:c r="G1856" s="14" t="n">
        <x:f>COUNTIFS('Unit details'!$B$3489:$B$3489,$A1856,'Unit details'!$V$3489:$V$3489,$A1856&amp;" — "&amp;$B1856,'Unit details'!$H$3489:$H$3489,"Current",'Unit details'!$E$3489:$E$3489,"Town")</x:f>
        <x:v>1</x:v>
      </x:c>
      <x:c r="H1856" s="14" t="n">
        <x:f>COUNTIFS('Unit details'!$B$3489:$B$3489,$A1856,'Unit details'!$V$3489:$V$3489,$A1856&amp;" — "&amp;$B1856,'Unit details'!$H$3489:$H$3489,"Current",'Unit details'!$E$3489:$E$3489,"Nearby")</x:f>
        <x:v>0</x:v>
      </x:c>
      <x:c r="I1856" s="14" t="n">
        <x:f>COUNTIFS('Unit details'!$B$3489:$B$3489,$A1856,'Unit details'!$V$3489:$V$3489,$A1856&amp;" — "&amp;$B1856,'Unit details'!$H$3489:$H$3489,"Current")</x:f>
        <x:v>1</x:v>
      </x:c>
      <x:c r="J1856" s="14" t="n">
        <x:f>SUMIFS('Unit details'!$Y$3489:$Y$3489,'Unit details'!$B$3489:$B$3489,$A1856,'Unit details'!$V$3489:$V$3489,$A1856&amp;" — "&amp;$B1856,'Unit details'!$H$3489:$H$3489,"Future")</x:f>
        <x:v>0</x:v>
      </x:c>
      <x:c r="K1856" s="14" t="n">
        <x:f>COUNTIFS('Unit details'!$B$3489:$B$3489,$A1856,'Unit details'!$V$3489:$V$3489,$A1856&amp;" — "&amp;$B1856,'Unit details'!$H$3489:$H$3489,"Uncertain")</x:f>
        <x:v>0</x:v>
      </x:c>
      <x:c r="L1856" s="15" t="str">
        <x:v>Identified from marketing. Estate inventory is a minimum of evidenced named areas, not a council stock census.</x:v>
      </x:c>
      <x:c r="M1856" s="15" t="str">
        <x:v>https://www.zoopla.co.uk/to-rent/commercial/details/74543833/</x:v>
      </x:c>
      <x:c r="N1856" s="15" t="str"/>
    </x:row>
    <x:row r="1857" ht="42" customHeight="1">
      <x:c r="A1857" s="15" t="str">
        <x:v>London</x:v>
      </x:c>
      <x:c r="B1857" s="15" t="str">
        <x:v>Standalone premises — Ilford</x:v>
      </x:c>
      <x:c r="C1857" s="15" t="str">
        <x:v>Ilford</x:v>
      </x:c>
      <x:c r="D1857" s="14"/>
      <x:c r="E1857" s="30" t="str">
        <x:v>Town</x:v>
      </x:c>
      <x:c r="F1857" s="30" t="str">
        <x:v>Standalone / other premises</x:v>
      </x:c>
      <x:c r="G1857" s="14" t="n">
        <x:f>COUNTIFS('Unit details'!$B$3490:$B$3492,$A1857,'Unit details'!$V$3490:$V$3492,$A1857&amp;" — "&amp;$B1857,'Unit details'!$H$3490:$H$3492,"Current",'Unit details'!$E$3490:$E$3492,"Town")</x:f>
        <x:v>3</x:v>
      </x:c>
      <x:c r="H1857" s="14" t="n">
        <x:f>COUNTIFS('Unit details'!$B$3490:$B$3492,$A1857,'Unit details'!$V$3490:$V$3492,$A1857&amp;" — "&amp;$B1857,'Unit details'!$H$3490:$H$3492,"Current",'Unit details'!$E$3490:$E$3492,"Nearby")</x:f>
        <x:v>0</x:v>
      </x:c>
      <x:c r="I1857" s="14" t="n">
        <x:f>COUNTIFS('Unit details'!$B$3490:$B$3492,$A1857,'Unit details'!$V$3490:$V$3492,$A1857&amp;" — "&amp;$B1857,'Unit details'!$H$3490:$H$3492,"Current")</x:f>
        <x:v>3</x:v>
      </x:c>
      <x:c r="J1857" s="14" t="n">
        <x:f>SUMIFS('Unit details'!$Y$3490:$Y$3492,'Unit details'!$B$3490:$B$3492,$A1857,'Unit details'!$V$3490:$V$3492,$A1857&amp;" — "&amp;$B1857,'Unit details'!$H$3490:$H$3492,"Future")</x:f>
        <x:v>0</x:v>
      </x:c>
      <x:c r="K1857" s="14" t="n">
        <x:f>COUNTIFS('Unit details'!$B$3490:$B$3492,$A1857,'Unit details'!$V$3490:$V$3492,$A1857&amp;" — "&amp;$B1857,'Unit details'!$H$3490:$H$3492,"Uncertain")</x:f>
        <x:v>0</x:v>
      </x:c>
      <x:c r="L1857" s="15" t="str">
        <x:v>Identified from marketing. Estate inventory is a minimum of evidenced named areas, not a council stock census.</x:v>
      </x:c>
      <x:c r="M1857" s="15" t="str">
        <x:v>https://www.zoopla.co.uk/to-rent/commercial/details/74447768/</x:v>
      </x:c>
      <x:c r="N1857" s="15" t="str"/>
    </x:row>
    <x:row r="1858" ht="42" customHeight="1">
      <x:c r="A1858" s="15" t="str">
        <x:v>London</x:v>
      </x:c>
      <x:c r="B1858" s="15" t="str">
        <x:v>Standalone premises — Isleworth</x:v>
      </x:c>
      <x:c r="C1858" s="15" t="str">
        <x:v>Isleworth</x:v>
      </x:c>
      <x:c r="D1858" s="14"/>
      <x:c r="E1858" s="30" t="str">
        <x:v>Town</x:v>
      </x:c>
      <x:c r="F1858" s="30" t="str">
        <x:v>Standalone / other premises</x:v>
      </x:c>
      <x:c r="G1858" s="14" t="n">
        <x:f>COUNTIFS('Unit details'!$B$3493:$B$3495,$A1858,'Unit details'!$V$3493:$V$3495,$A1858&amp;" — "&amp;$B1858,'Unit details'!$H$3493:$H$3495,"Current",'Unit details'!$E$3493:$E$3495,"Town")</x:f>
        <x:v>2</x:v>
      </x:c>
      <x:c r="H1858" s="14" t="n">
        <x:f>COUNTIFS('Unit details'!$B$3493:$B$3495,$A1858,'Unit details'!$V$3493:$V$3495,$A1858&amp;" — "&amp;$B1858,'Unit details'!$H$3493:$H$3495,"Current",'Unit details'!$E$3493:$E$3495,"Nearby")</x:f>
        <x:v>0</x:v>
      </x:c>
      <x:c r="I1858" s="14" t="n">
        <x:f>COUNTIFS('Unit details'!$B$3493:$B$3495,$A1858,'Unit details'!$V$3493:$V$3495,$A1858&amp;" — "&amp;$B1858,'Unit details'!$H$3493:$H$3495,"Current")</x:f>
        <x:v>2</x:v>
      </x:c>
      <x:c r="J1858" s="14" t="n">
        <x:f>SUMIFS('Unit details'!$Y$3493:$Y$3495,'Unit details'!$B$3493:$B$3495,$A1858,'Unit details'!$V$3493:$V$3495,$A1858&amp;" — "&amp;$B1858,'Unit details'!$H$3493:$H$3495,"Future")</x:f>
        <x:v>0</x:v>
      </x:c>
      <x:c r="K1858" s="14" t="n">
        <x:f>COUNTIFS('Unit details'!$B$3493:$B$3495,$A1858,'Unit details'!$V$3493:$V$3495,$A1858&amp;" — "&amp;$B1858,'Unit details'!$H$3493:$H$3495,"Uncertain")</x:f>
        <x:v>1</x:v>
      </x:c>
      <x:c r="L1858" s="15" t="str">
        <x:v>Identified from marketing. Estate inventory is a minimum of evidenced named areas, not a council stock census.</x:v>
      </x:c>
      <x:c r="M1858" s="15" t="str">
        <x:v>https://www.zoopla.co.uk/to-rent/commercial/details/74630860/</x:v>
      </x:c>
      <x:c r="N1858" s="15" t="str">
        <x:v>https://www.zoopla.co.uk/to-rent/commercial/details/74475326/</x:v>
      </x:c>
    </x:row>
    <x:row r="1859" ht="42" customHeight="1">
      <x:c r="A1859" s="15" t="str">
        <x:v>London</x:v>
      </x:c>
      <x:c r="B1859" s="15" t="str">
        <x:v>Standalone premises — Islington</x:v>
      </x:c>
      <x:c r="C1859" s="15" t="str">
        <x:v>Islington</x:v>
      </x:c>
      <x:c r="D1859" s="14"/>
      <x:c r="E1859" s="30" t="str">
        <x:v>Town</x:v>
      </x:c>
      <x:c r="F1859" s="30" t="str">
        <x:v>Standalone / other premises</x:v>
      </x:c>
      <x:c r="G1859" s="14" t="n">
        <x:f>COUNTIFS('Unit details'!$B$3496:$B$3496,$A1859,'Unit details'!$V$3496:$V$3496,$A1859&amp;" — "&amp;$B1859,'Unit details'!$H$3496:$H$3496,"Current",'Unit details'!$E$3496:$E$3496,"Town")</x:f>
        <x:v>1</x:v>
      </x:c>
      <x:c r="H1859" s="14" t="n">
        <x:f>COUNTIFS('Unit details'!$B$3496:$B$3496,$A1859,'Unit details'!$V$3496:$V$3496,$A1859&amp;" — "&amp;$B1859,'Unit details'!$H$3496:$H$3496,"Current",'Unit details'!$E$3496:$E$3496,"Nearby")</x:f>
        <x:v>0</x:v>
      </x:c>
      <x:c r="I1859" s="14" t="n">
        <x:f>COUNTIFS('Unit details'!$B$3496:$B$3496,$A1859,'Unit details'!$V$3496:$V$3496,$A1859&amp;" — "&amp;$B1859,'Unit details'!$H$3496:$H$3496,"Current")</x:f>
        <x:v>1</x:v>
      </x:c>
      <x:c r="J1859" s="14" t="n">
        <x:f>SUMIFS('Unit details'!$Y$3496:$Y$3496,'Unit details'!$B$3496:$B$3496,$A1859,'Unit details'!$V$3496:$V$3496,$A1859&amp;" — "&amp;$B1859,'Unit details'!$H$3496:$H$3496,"Future")</x:f>
        <x:v>0</x:v>
      </x:c>
      <x:c r="K1859" s="14" t="n">
        <x:f>COUNTIFS('Unit details'!$B$3496:$B$3496,$A1859,'Unit details'!$V$3496:$V$3496,$A1859&amp;" — "&amp;$B1859,'Unit details'!$H$3496:$H$3496,"Uncertain")</x:f>
        <x:v>0</x:v>
      </x:c>
      <x:c r="L1859" s="15" t="str">
        <x:v>Identified from marketing. Estate inventory is a minimum of evidenced named areas, not a council stock census.</x:v>
      </x:c>
      <x:c r="M1859" s="15" t="str">
        <x:v>https://www.zoopla.co.uk/to-rent/commercial/details/50186677/</x:v>
      </x:c>
      <x:c r="N1859" s="15" t="str">
        <x:v>https://www.rightmove.co.uk/properties/95103783#/?channel=COM_LET</x:v>
      </x:c>
    </x:row>
    <x:row r="1860" ht="42" customHeight="1">
      <x:c r="A1860" s="15" t="str">
        <x:v>London</x:v>
      </x:c>
      <x:c r="B1860" s="15" t="str">
        <x:v>Standalone premises — Kentish Town</x:v>
      </x:c>
      <x:c r="C1860" s="15" t="str">
        <x:v>Kentish Town</x:v>
      </x:c>
      <x:c r="D1860" s="14"/>
      <x:c r="E1860" s="30" t="str">
        <x:v>Town</x:v>
      </x:c>
      <x:c r="F1860" s="30" t="str">
        <x:v>Standalone / other premises</x:v>
      </x:c>
      <x:c r="G1860" s="14" t="n">
        <x:f>COUNTIFS('Unit details'!$B$3497:$B$3497,$A1860,'Unit details'!$V$3497:$V$3497,$A1860&amp;" — "&amp;$B1860,'Unit details'!$H$3497:$H$3497,"Current",'Unit details'!$E$3497:$E$3497,"Town")</x:f>
        <x:v>1</x:v>
      </x:c>
      <x:c r="H1860" s="14" t="n">
        <x:f>COUNTIFS('Unit details'!$B$3497:$B$3497,$A1860,'Unit details'!$V$3497:$V$3497,$A1860&amp;" — "&amp;$B1860,'Unit details'!$H$3497:$H$3497,"Current",'Unit details'!$E$3497:$E$3497,"Nearby")</x:f>
        <x:v>0</x:v>
      </x:c>
      <x:c r="I1860" s="14" t="n">
        <x:f>COUNTIFS('Unit details'!$B$3497:$B$3497,$A1860,'Unit details'!$V$3497:$V$3497,$A1860&amp;" — "&amp;$B1860,'Unit details'!$H$3497:$H$3497,"Current")</x:f>
        <x:v>1</x:v>
      </x:c>
      <x:c r="J1860" s="14" t="n">
        <x:f>SUMIFS('Unit details'!$Y$3497:$Y$3497,'Unit details'!$B$3497:$B$3497,$A1860,'Unit details'!$V$3497:$V$3497,$A1860&amp;" — "&amp;$B1860,'Unit details'!$H$3497:$H$3497,"Future")</x:f>
        <x:v>0</x:v>
      </x:c>
      <x:c r="K1860" s="14" t="n">
        <x:f>COUNTIFS('Unit details'!$B$3497:$B$3497,$A1860,'Unit details'!$V$3497:$V$3497,$A1860&amp;" — "&amp;$B1860,'Unit details'!$H$3497:$H$3497,"Uncertain")</x:f>
        <x:v>0</x:v>
      </x:c>
      <x:c r="L1860" s="15" t="str">
        <x:v>Identified from marketing. Estate inventory is a minimum of evidenced named areas, not a council stock census.</x:v>
      </x:c>
      <x:c r="M1860" s="15" t="str">
        <x:v>https://www.zoopla.co.uk/to-rent/commercial/details/72335325/</x:v>
      </x:c>
      <x:c r="N1860" s="15" t="str"/>
    </x:row>
    <x:row r="1861" ht="49" customHeight="1">
      <x:c r="A1861" s="15" t="str">
        <x:v>London</x:v>
      </x:c>
      <x:c r="B1861" s="15" t="str">
        <x:v>Standalone premises — Lea Bridge</x:v>
      </x:c>
      <x:c r="C1861" s="15" t="str">
        <x:v>Lea Bridge</x:v>
      </x:c>
      <x:c r="D1861" s="14"/>
      <x:c r="E1861" s="30" t="str">
        <x:v>Town</x:v>
      </x:c>
      <x:c r="F1861" s="30" t="str">
        <x:v>Standalone / other premises</x:v>
      </x:c>
      <x:c r="G1861" s="14" t="n">
        <x:f>COUNTIFS('Unit details'!$B$3498:$B$3498,$A1861,'Unit details'!$V$3498:$V$3498,$A1861&amp;" — "&amp;$B1861,'Unit details'!$H$3498:$H$3498,"Current",'Unit details'!$E$3498:$E$3498,"Town")</x:f>
        <x:v>1</x:v>
      </x:c>
      <x:c r="H1861" s="14" t="n">
        <x:f>COUNTIFS('Unit details'!$B$3498:$B$3498,$A1861,'Unit details'!$V$3498:$V$3498,$A1861&amp;" — "&amp;$B1861,'Unit details'!$H$3498:$H$3498,"Current",'Unit details'!$E$3498:$E$3498,"Nearby")</x:f>
        <x:v>0</x:v>
      </x:c>
      <x:c r="I1861" s="14" t="n">
        <x:f>COUNTIFS('Unit details'!$B$3498:$B$3498,$A1861,'Unit details'!$V$3498:$V$3498,$A1861&amp;" — "&amp;$B1861,'Unit details'!$H$3498:$H$3498,"Current")</x:f>
        <x:v>1</x:v>
      </x:c>
      <x:c r="J1861" s="14" t="n">
        <x:f>SUMIFS('Unit details'!$Y$3498:$Y$3498,'Unit details'!$B$3498:$B$3498,$A1861,'Unit details'!$V$3498:$V$3498,$A1861&amp;" — "&amp;$B1861,'Unit details'!$H$3498:$H$3498,"Future")</x:f>
        <x:v>0</x:v>
      </x:c>
      <x:c r="K1861" s="14" t="n">
        <x:f>COUNTIFS('Unit details'!$B$3498:$B$3498,$A1861,'Unit details'!$V$3498:$V$3498,$A1861&amp;" — "&amp;$B1861,'Unit details'!$H$3498:$H$3498,"Uncertain")</x:f>
        <x:v>0</x:v>
      </x:c>
      <x:c r="L1861" s="15" t="str">
        <x:v>Identified from marketing. Estate inventory is a minimum of evidenced named areas, not a council stock census.</x:v>
      </x:c>
      <x:c r="M1861" s="15" t="str">
        <x:v>https://www.zoopla.co.uk/to-rent/commercial/details/73809350/</x:v>
      </x:c>
      <x:c r="N1861" s="15" t="str">
        <x:v>https://www.zoopla.co.uk/to-rent/commercial/details/73809354/
https://www.rightmove.co.uk/properties/749875829073409#/?channel=COM_LET</x:v>
      </x:c>
    </x:row>
    <x:row r="1862" ht="42" customHeight="1">
      <x:c r="A1862" s="15" t="str">
        <x:v>London</x:v>
      </x:c>
      <x:c r="B1862" s="15" t="str">
        <x:v>Standalone premises — Leyton</x:v>
      </x:c>
      <x:c r="C1862" s="15" t="str">
        <x:v>Leyton</x:v>
      </x:c>
      <x:c r="D1862" s="14"/>
      <x:c r="E1862" s="30" t="str">
        <x:v>Town</x:v>
      </x:c>
      <x:c r="F1862" s="30" t="str">
        <x:v>Standalone / other premises</x:v>
      </x:c>
      <x:c r="G1862" s="14" t="n">
        <x:f>COUNTIFS('Unit details'!$B$3499:$B$3511,$A1862,'Unit details'!$V$3499:$V$3511,$A1862&amp;" — "&amp;$B1862,'Unit details'!$H$3499:$H$3511,"Current",'Unit details'!$E$3499:$E$3511,"Town")</x:f>
        <x:v>11</x:v>
      </x:c>
      <x:c r="H1862" s="14" t="n">
        <x:f>COUNTIFS('Unit details'!$B$3499:$B$3511,$A1862,'Unit details'!$V$3499:$V$3511,$A1862&amp;" — "&amp;$B1862,'Unit details'!$H$3499:$H$3511,"Current",'Unit details'!$E$3499:$E$3511,"Nearby")</x:f>
        <x:v>0</x:v>
      </x:c>
      <x:c r="I1862" s="14" t="n">
        <x:f>COUNTIFS('Unit details'!$B$3499:$B$3511,$A1862,'Unit details'!$V$3499:$V$3511,$A1862&amp;" — "&amp;$B1862,'Unit details'!$H$3499:$H$3511,"Current")</x:f>
        <x:v>11</x:v>
      </x:c>
      <x:c r="J1862" s="14" t="n">
        <x:f>SUMIFS('Unit details'!$Y$3499:$Y$3511,'Unit details'!$B$3499:$B$3511,$A1862,'Unit details'!$V$3499:$V$3511,$A1862&amp;" — "&amp;$B1862,'Unit details'!$H$3499:$H$3511,"Future")</x:f>
        <x:v>1</x:v>
      </x:c>
      <x:c r="K1862" s="14" t="n">
        <x:f>COUNTIFS('Unit details'!$B$3499:$B$3511,$A1862,'Unit details'!$V$3499:$V$3511,$A1862&amp;" — "&amp;$B1862,'Unit details'!$H$3499:$H$3511,"Uncertain")</x:f>
        <x:v>1</x:v>
      </x:c>
      <x:c r="L1862" s="15" t="str">
        <x:v>Identified from marketing. Estate inventory is a minimum of evidenced named areas, not a council stock census.</x:v>
      </x:c>
      <x:c r="M1862" s="15" t="str">
        <x:v>https://www.zoopla.co.uk/to-rent/commercial/details/64702046/</x:v>
      </x:c>
      <x:c r="N1862" s="15" t="str">
        <x:v>https://www.rightmove.co.uk/properties/774599592199872#/?channel=COM_LET</x:v>
      </x:c>
    </x:row>
    <x:row r="1863" ht="42" customHeight="1">
      <x:c r="A1863" s="15" t="str">
        <x:v>London</x:v>
      </x:c>
      <x:c r="B1863" s="15" t="str">
        <x:v>Standalone premises — Leytonstone</x:v>
      </x:c>
      <x:c r="C1863" s="15" t="str">
        <x:v>Leytonstone</x:v>
      </x:c>
      <x:c r="D1863" s="14"/>
      <x:c r="E1863" s="30" t="str">
        <x:v>Town</x:v>
      </x:c>
      <x:c r="F1863" s="30" t="str">
        <x:v>Standalone / other premises</x:v>
      </x:c>
      <x:c r="G1863" s="14" t="n">
        <x:f>COUNTIFS('Unit details'!$B$3512:$B$3513,$A1863,'Unit details'!$V$3512:$V$3513,$A1863&amp;" — "&amp;$B1863,'Unit details'!$H$3512:$H$3513,"Current",'Unit details'!$E$3512:$E$3513,"Town")</x:f>
        <x:v>2</x:v>
      </x:c>
      <x:c r="H1863" s="14" t="n">
        <x:f>COUNTIFS('Unit details'!$B$3512:$B$3513,$A1863,'Unit details'!$V$3512:$V$3513,$A1863&amp;" — "&amp;$B1863,'Unit details'!$H$3512:$H$3513,"Current",'Unit details'!$E$3512:$E$3513,"Nearby")</x:f>
        <x:v>0</x:v>
      </x:c>
      <x:c r="I1863" s="14" t="n">
        <x:f>COUNTIFS('Unit details'!$B$3512:$B$3513,$A1863,'Unit details'!$V$3512:$V$3513,$A1863&amp;" — "&amp;$B1863,'Unit details'!$H$3512:$H$3513,"Current")</x:f>
        <x:v>2</x:v>
      </x:c>
      <x:c r="J1863" s="14" t="n">
        <x:f>SUMIFS('Unit details'!$Y$3512:$Y$3513,'Unit details'!$B$3512:$B$3513,$A1863,'Unit details'!$V$3512:$V$3513,$A1863&amp;" — "&amp;$B1863,'Unit details'!$H$3512:$H$3513,"Future")</x:f>
        <x:v>0</x:v>
      </x:c>
      <x:c r="K1863" s="14" t="n">
        <x:f>COUNTIFS('Unit details'!$B$3512:$B$3513,$A1863,'Unit details'!$V$3512:$V$3513,$A1863&amp;" — "&amp;$B1863,'Unit details'!$H$3512:$H$3513,"Uncertain")</x:f>
        <x:v>0</x:v>
      </x:c>
      <x:c r="L1863" s="15" t="str">
        <x:v>Identified from marketing. Estate inventory is a minimum of evidenced named areas, not a council stock census.</x:v>
      </x:c>
      <x:c r="M1863" s="15" t="str">
        <x:v>https://www.zoopla.co.uk/to-rent/commercial/details/74394889/</x:v>
      </x:c>
      <x:c r="N1863" s="15" t="str">
        <x:v>https://www.rightmove.co.uk/properties/777656002658913#/?channel=COM_LET</x:v>
      </x:c>
    </x:row>
    <x:row r="1864" ht="49" customHeight="1">
      <x:c r="A1864" s="15" t="str">
        <x:v>London</x:v>
      </x:c>
      <x:c r="B1864" s="15" t="str">
        <x:v>Standalone premises — Limehouse</x:v>
      </x:c>
      <x:c r="C1864" s="15" t="str">
        <x:v>Limehouse</x:v>
      </x:c>
      <x:c r="D1864" s="14"/>
      <x:c r="E1864" s="30" t="str">
        <x:v>Town</x:v>
      </x:c>
      <x:c r="F1864" s="30" t="str">
        <x:v>Standalone / other premises</x:v>
      </x:c>
      <x:c r="G1864" s="14" t="n">
        <x:f>COUNTIFS('Unit details'!$B$3514:$B$3514,$A1864,'Unit details'!$V$3514:$V$3514,$A1864&amp;" — "&amp;$B1864,'Unit details'!$H$3514:$H$3514,"Current",'Unit details'!$E$3514:$E$3514,"Town")</x:f>
        <x:v>1</x:v>
      </x:c>
      <x:c r="H1864" s="14" t="n">
        <x:f>COUNTIFS('Unit details'!$B$3514:$B$3514,$A1864,'Unit details'!$V$3514:$V$3514,$A1864&amp;" — "&amp;$B1864,'Unit details'!$H$3514:$H$3514,"Current",'Unit details'!$E$3514:$E$3514,"Nearby")</x:f>
        <x:v>0</x:v>
      </x:c>
      <x:c r="I1864" s="14" t="n">
        <x:f>COUNTIFS('Unit details'!$B$3514:$B$3514,$A1864,'Unit details'!$V$3514:$V$3514,$A1864&amp;" — "&amp;$B1864,'Unit details'!$H$3514:$H$3514,"Current")</x:f>
        <x:v>1</x:v>
      </x:c>
      <x:c r="J1864" s="14" t="n">
        <x:f>SUMIFS('Unit details'!$Y$3514:$Y$3514,'Unit details'!$B$3514:$B$3514,$A1864,'Unit details'!$V$3514:$V$3514,$A1864&amp;" — "&amp;$B1864,'Unit details'!$H$3514:$H$3514,"Future")</x:f>
        <x:v>0</x:v>
      </x:c>
      <x:c r="K1864" s="14" t="n">
        <x:f>COUNTIFS('Unit details'!$B$3514:$B$3514,$A1864,'Unit details'!$V$3514:$V$3514,$A1864&amp;" — "&amp;$B1864,'Unit details'!$H$3514:$H$3514,"Uncertain")</x:f>
        <x:v>0</x:v>
      </x:c>
      <x:c r="L1864" s="15" t="str">
        <x:v>Identified from marketing. Estate inventory is a minimum of evidenced named areas, not a council stock census.</x:v>
      </x:c>
      <x:c r="M1864" s="15" t="str">
        <x:v>https://www.zoopla.co.uk/to-rent/commercial/details/73774009/</x:v>
      </x:c>
      <x:c r="N1864" s="15" t="str">
        <x:v>https://www.zoopla.co.uk/to-rent/commercial/details/73774010/
https://www.rightmove.co.uk/properties/764568952042753#/?channel=COM_LET</x:v>
      </x:c>
    </x:row>
    <x:row r="1865" ht="42" customHeight="1">
      <x:c r="A1865" s="15" t="str">
        <x:v>London</x:v>
      </x:c>
      <x:c r="B1865" s="15" t="str">
        <x:v>Standalone premises — London (B7)</x:v>
      </x:c>
      <x:c r="C1865" s="15" t="str">
        <x:v>London (B7)</x:v>
      </x:c>
      <x:c r="D1865" s="14"/>
      <x:c r="E1865" s="30" t="str">
        <x:v>Town</x:v>
      </x:c>
      <x:c r="F1865" s="30" t="str">
        <x:v>Standalone / other premises</x:v>
      </x:c>
      <x:c r="G1865" s="14" t="n">
        <x:f>COUNTIFS('Unit details'!$B$3515:$B$3515,$A1865,'Unit details'!$V$3515:$V$3515,$A1865&amp;" — "&amp;$B1865,'Unit details'!$H$3515:$H$3515,"Current",'Unit details'!$E$3515:$E$3515,"Town")</x:f>
        <x:v>1</x:v>
      </x:c>
      <x:c r="H1865" s="14" t="n">
        <x:f>COUNTIFS('Unit details'!$B$3515:$B$3515,$A1865,'Unit details'!$V$3515:$V$3515,$A1865&amp;" — "&amp;$B1865,'Unit details'!$H$3515:$H$3515,"Current",'Unit details'!$E$3515:$E$3515,"Nearby")</x:f>
        <x:v>0</x:v>
      </x:c>
      <x:c r="I1865" s="14" t="n">
        <x:f>COUNTIFS('Unit details'!$B$3515:$B$3515,$A1865,'Unit details'!$V$3515:$V$3515,$A1865&amp;" — "&amp;$B1865,'Unit details'!$H$3515:$H$3515,"Current")</x:f>
        <x:v>1</x:v>
      </x:c>
      <x:c r="J1865" s="14" t="n">
        <x:f>SUMIFS('Unit details'!$Y$3515:$Y$3515,'Unit details'!$B$3515:$B$3515,$A1865,'Unit details'!$V$3515:$V$3515,$A1865&amp;" — "&amp;$B1865,'Unit details'!$H$3515:$H$3515,"Future")</x:f>
        <x:v>0</x:v>
      </x:c>
      <x:c r="K1865" s="14" t="n">
        <x:f>COUNTIFS('Unit details'!$B$3515:$B$3515,$A1865,'Unit details'!$V$3515:$V$3515,$A1865&amp;" — "&amp;$B1865,'Unit details'!$H$3515:$H$3515,"Uncertain")</x:f>
        <x:v>0</x:v>
      </x:c>
      <x:c r="L1865" s="15" t="str">
        <x:v>Identified from marketing. Estate inventory is a minimum of evidenced named areas, not a council stock census.</x:v>
      </x:c>
      <x:c r="M1865" s="15" t="str">
        <x:v>https://www.zoopla.co.uk/to-rent/commercial/details/74430912/</x:v>
      </x:c>
      <x:c r="N1865" s="15" t="str">
        <x:v>https://www.rightmove.co.uk/properties/778497876836721#/?channel=COM_LET</x:v>
      </x:c>
    </x:row>
    <x:row r="1866" ht="42" customHeight="1">
      <x:c r="A1866" s="15" t="str">
        <x:v>London</x:v>
      </x:c>
      <x:c r="B1866" s="15" t="str">
        <x:v>Standalone premises — London (BR6)</x:v>
      </x:c>
      <x:c r="C1866" s="15" t="str">
        <x:v>London (BR6)</x:v>
      </x:c>
      <x:c r="D1866" s="14"/>
      <x:c r="E1866" s="30" t="str">
        <x:v>Town</x:v>
      </x:c>
      <x:c r="F1866" s="30" t="str">
        <x:v>Standalone / other premises</x:v>
      </x:c>
      <x:c r="G1866" s="14" t="n">
        <x:f>COUNTIFS('Unit details'!$B$3516:$B$3519,$A1866,'Unit details'!$V$3516:$V$3519,$A1866&amp;" — "&amp;$B1866,'Unit details'!$H$3516:$H$3519,"Current",'Unit details'!$E$3516:$E$3519,"Town")</x:f>
        <x:v>4</x:v>
      </x:c>
      <x:c r="H1866" s="14" t="n">
        <x:f>COUNTIFS('Unit details'!$B$3516:$B$3519,$A1866,'Unit details'!$V$3516:$V$3519,$A1866&amp;" — "&amp;$B1866,'Unit details'!$H$3516:$H$3519,"Current",'Unit details'!$E$3516:$E$3519,"Nearby")</x:f>
        <x:v>0</x:v>
      </x:c>
      <x:c r="I1866" s="14" t="n">
        <x:f>COUNTIFS('Unit details'!$B$3516:$B$3519,$A1866,'Unit details'!$V$3516:$V$3519,$A1866&amp;" — "&amp;$B1866,'Unit details'!$H$3516:$H$3519,"Current")</x:f>
        <x:v>4</x:v>
      </x:c>
      <x:c r="J1866" s="14" t="n">
        <x:f>SUMIFS('Unit details'!$Y$3516:$Y$3519,'Unit details'!$B$3516:$B$3519,$A1866,'Unit details'!$V$3516:$V$3519,$A1866&amp;" — "&amp;$B1866,'Unit details'!$H$3516:$H$3519,"Future")</x:f>
        <x:v>0</x:v>
      </x:c>
      <x:c r="K1866" s="14" t="n">
        <x:f>COUNTIFS('Unit details'!$B$3516:$B$3519,$A1866,'Unit details'!$V$3516:$V$3519,$A1866&amp;" — "&amp;$B1866,'Unit details'!$H$3516:$H$3519,"Uncertain")</x:f>
        <x:v>0</x:v>
      </x:c>
      <x:c r="L1866" s="15" t="str">
        <x:v>Identified from marketing. Estate inventory is a minimum of evidenced named areas, not a council stock census.</x:v>
      </x:c>
      <x:c r="M1866" s="15" t="str">
        <x:v>https://www.zoopla.co.uk/to-rent/commercial/details/68844221/</x:v>
      </x:c>
      <x:c r="N1866" s="15" t="str"/>
    </x:row>
    <x:row r="1867" ht="42" customHeight="1">
      <x:c r="A1867" s="15" t="str">
        <x:v>London</x:v>
      </x:c>
      <x:c r="B1867" s="15" t="str">
        <x:v>Standalone premises — London (E1)</x:v>
      </x:c>
      <x:c r="C1867" s="15" t="str">
        <x:v>London (E1)</x:v>
      </x:c>
      <x:c r="D1867" s="14"/>
      <x:c r="E1867" s="30" t="str">
        <x:v>Town</x:v>
      </x:c>
      <x:c r="F1867" s="30" t="str">
        <x:v>Standalone / other premises</x:v>
      </x:c>
      <x:c r="G1867" s="14" t="n">
        <x:f>COUNTIFS('Unit details'!$B$3520:$B$3524,$A1867,'Unit details'!$V$3520:$V$3524,$A1867&amp;" — "&amp;$B1867,'Unit details'!$H$3520:$H$3524,"Current",'Unit details'!$E$3520:$E$3524,"Town")</x:f>
        <x:v>5</x:v>
      </x:c>
      <x:c r="H1867" s="14" t="n">
        <x:f>COUNTIFS('Unit details'!$B$3520:$B$3524,$A1867,'Unit details'!$V$3520:$V$3524,$A1867&amp;" — "&amp;$B1867,'Unit details'!$H$3520:$H$3524,"Current",'Unit details'!$E$3520:$E$3524,"Nearby")</x:f>
        <x:v>0</x:v>
      </x:c>
      <x:c r="I1867" s="14" t="n">
        <x:f>COUNTIFS('Unit details'!$B$3520:$B$3524,$A1867,'Unit details'!$V$3520:$V$3524,$A1867&amp;" — "&amp;$B1867,'Unit details'!$H$3520:$H$3524,"Current")</x:f>
        <x:v>5</x:v>
      </x:c>
      <x:c r="J1867" s="14" t="n">
        <x:f>SUMIFS('Unit details'!$Y$3520:$Y$3524,'Unit details'!$B$3520:$B$3524,$A1867,'Unit details'!$V$3520:$V$3524,$A1867&amp;" — "&amp;$B1867,'Unit details'!$H$3520:$H$3524,"Future")</x:f>
        <x:v>0</x:v>
      </x:c>
      <x:c r="K1867" s="14" t="n">
        <x:f>COUNTIFS('Unit details'!$B$3520:$B$3524,$A1867,'Unit details'!$V$3520:$V$3524,$A1867&amp;" — "&amp;$B1867,'Unit details'!$H$3520:$H$3524,"Uncertain")</x:f>
        <x:v>0</x:v>
      </x:c>
      <x:c r="L1867" s="15" t="str">
        <x:v>Identified from marketing. Estate inventory is a minimum of evidenced named areas, not a council stock census.</x:v>
      </x:c>
      <x:c r="M1867" s="15" t="str">
        <x:v>https://www.rightmove.co.uk/properties/714417828976817#/?channel=COM_LET</x:v>
      </x:c>
      <x:c r="N1867" s="15" t="str"/>
    </x:row>
    <x:row r="1868" ht="42" customHeight="1">
      <x:c r="A1868" s="15" t="str">
        <x:v>London</x:v>
      </x:c>
      <x:c r="B1868" s="15" t="str">
        <x:v>Standalone premises — London (E10)</x:v>
      </x:c>
      <x:c r="C1868" s="15" t="str">
        <x:v>London (E10)</x:v>
      </x:c>
      <x:c r="D1868" s="14"/>
      <x:c r="E1868" s="30" t="str">
        <x:v>Town</x:v>
      </x:c>
      <x:c r="F1868" s="30" t="str">
        <x:v>Standalone / other premises</x:v>
      </x:c>
      <x:c r="G1868" s="14" t="n">
        <x:f>COUNTIFS('Unit details'!$B$3525:$B$3528,$A1868,'Unit details'!$V$3525:$V$3528,$A1868&amp;" — "&amp;$B1868,'Unit details'!$H$3525:$H$3528,"Current",'Unit details'!$E$3525:$E$3528,"Town")</x:f>
        <x:v>3</x:v>
      </x:c>
      <x:c r="H1868" s="14" t="n">
        <x:f>COUNTIFS('Unit details'!$B$3525:$B$3528,$A1868,'Unit details'!$V$3525:$V$3528,$A1868&amp;" — "&amp;$B1868,'Unit details'!$H$3525:$H$3528,"Current",'Unit details'!$E$3525:$E$3528,"Nearby")</x:f>
        <x:v>0</x:v>
      </x:c>
      <x:c r="I1868" s="14" t="n">
        <x:f>COUNTIFS('Unit details'!$B$3525:$B$3528,$A1868,'Unit details'!$V$3525:$V$3528,$A1868&amp;" — "&amp;$B1868,'Unit details'!$H$3525:$H$3528,"Current")</x:f>
        <x:v>3</x:v>
      </x:c>
      <x:c r="J1868" s="14" t="n">
        <x:f>SUMIFS('Unit details'!$Y$3525:$Y$3528,'Unit details'!$B$3525:$B$3528,$A1868,'Unit details'!$V$3525:$V$3528,$A1868&amp;" — "&amp;$B1868,'Unit details'!$H$3525:$H$3528,"Future")</x:f>
        <x:v>0</x:v>
      </x:c>
      <x:c r="K1868" s="14" t="n">
        <x:f>COUNTIFS('Unit details'!$B$3525:$B$3528,$A1868,'Unit details'!$V$3525:$V$3528,$A1868&amp;" — "&amp;$B1868,'Unit details'!$H$3525:$H$3528,"Uncertain")</x:f>
        <x:v>1</x:v>
      </x:c>
      <x:c r="L1868" s="15" t="str">
        <x:v>Identified from marketing. Estate inventory is a minimum of evidenced named areas, not a council stock census.</x:v>
      </x:c>
      <x:c r="M1868" s="15" t="str">
        <x:v>https://www.rightmove.co.uk/properties/755869541880960#/?channel=COM_LET</x:v>
      </x:c>
      <x:c r="N1868" s="15" t="str"/>
    </x:row>
    <x:row r="1869" ht="42" customHeight="1">
      <x:c r="A1869" s="15" t="str">
        <x:v>London</x:v>
      </x:c>
      <x:c r="B1869" s="15" t="str">
        <x:v>Standalone premises — London (E14)</x:v>
      </x:c>
      <x:c r="C1869" s="15" t="str">
        <x:v>London (E14)</x:v>
      </x:c>
      <x:c r="D1869" s="14"/>
      <x:c r="E1869" s="30" t="str">
        <x:v>Town</x:v>
      </x:c>
      <x:c r="F1869" s="30" t="str">
        <x:v>Standalone / other premises</x:v>
      </x:c>
      <x:c r="G1869" s="14" t="n">
        <x:f>COUNTIFS('Unit details'!$B$3529:$B$3532,$A1869,'Unit details'!$V$3529:$V$3532,$A1869&amp;" — "&amp;$B1869,'Unit details'!$H$3529:$H$3532,"Current",'Unit details'!$E$3529:$E$3532,"Town")</x:f>
        <x:v>4</x:v>
      </x:c>
      <x:c r="H1869" s="14" t="n">
        <x:f>COUNTIFS('Unit details'!$B$3529:$B$3532,$A1869,'Unit details'!$V$3529:$V$3532,$A1869&amp;" — "&amp;$B1869,'Unit details'!$H$3529:$H$3532,"Current",'Unit details'!$E$3529:$E$3532,"Nearby")</x:f>
        <x:v>0</x:v>
      </x:c>
      <x:c r="I1869" s="14" t="n">
        <x:f>COUNTIFS('Unit details'!$B$3529:$B$3532,$A1869,'Unit details'!$V$3529:$V$3532,$A1869&amp;" — "&amp;$B1869,'Unit details'!$H$3529:$H$3532,"Current")</x:f>
        <x:v>4</x:v>
      </x:c>
      <x:c r="J1869" s="14" t="n">
        <x:f>SUMIFS('Unit details'!$Y$3529:$Y$3532,'Unit details'!$B$3529:$B$3532,$A1869,'Unit details'!$V$3529:$V$3532,$A1869&amp;" — "&amp;$B1869,'Unit details'!$H$3529:$H$3532,"Future")</x:f>
        <x:v>0</x:v>
      </x:c>
      <x:c r="K1869" s="14" t="n">
        <x:f>COUNTIFS('Unit details'!$B$3529:$B$3532,$A1869,'Unit details'!$V$3529:$V$3532,$A1869&amp;" — "&amp;$B1869,'Unit details'!$H$3529:$H$3532,"Uncertain")</x:f>
        <x:v>0</x:v>
      </x:c>
      <x:c r="L1869" s="15" t="str">
        <x:v>Identified from marketing. Estate inventory is a minimum of evidenced named areas, not a council stock census.</x:v>
      </x:c>
      <x:c r="M1869" s="15" t="str">
        <x:v>https://www.zoopla.co.uk/to-rent/commercial/details/65895551/</x:v>
      </x:c>
      <x:c r="N1869" s="15" t="str"/>
    </x:row>
    <x:row r="1870" ht="42" customHeight="1">
      <x:c r="A1870" s="15" t="str">
        <x:v>London</x:v>
      </x:c>
      <x:c r="B1870" s="15" t="str">
        <x:v>Standalone premises — London (E15)</x:v>
      </x:c>
      <x:c r="C1870" s="15" t="str">
        <x:v>London (E15)</x:v>
      </x:c>
      <x:c r="D1870" s="14"/>
      <x:c r="E1870" s="30" t="str">
        <x:v>Town</x:v>
      </x:c>
      <x:c r="F1870" s="30" t="str">
        <x:v>Standalone / other premises</x:v>
      </x:c>
      <x:c r="G1870" s="14" t="n">
        <x:f>COUNTIFS('Unit details'!$B$3533:$B$3534,$A1870,'Unit details'!$V$3533:$V$3534,$A1870&amp;" — "&amp;$B1870,'Unit details'!$H$3533:$H$3534,"Current",'Unit details'!$E$3533:$E$3534,"Town")</x:f>
        <x:v>2</x:v>
      </x:c>
      <x:c r="H1870" s="14" t="n">
        <x:f>COUNTIFS('Unit details'!$B$3533:$B$3534,$A1870,'Unit details'!$V$3533:$V$3534,$A1870&amp;" — "&amp;$B1870,'Unit details'!$H$3533:$H$3534,"Current",'Unit details'!$E$3533:$E$3534,"Nearby")</x:f>
        <x:v>0</x:v>
      </x:c>
      <x:c r="I1870" s="14" t="n">
        <x:f>COUNTIFS('Unit details'!$B$3533:$B$3534,$A1870,'Unit details'!$V$3533:$V$3534,$A1870&amp;" — "&amp;$B1870,'Unit details'!$H$3533:$H$3534,"Current")</x:f>
        <x:v>2</x:v>
      </x:c>
      <x:c r="J1870" s="14" t="n">
        <x:f>SUMIFS('Unit details'!$Y$3533:$Y$3534,'Unit details'!$B$3533:$B$3534,$A1870,'Unit details'!$V$3533:$V$3534,$A1870&amp;" — "&amp;$B1870,'Unit details'!$H$3533:$H$3534,"Future")</x:f>
        <x:v>0</x:v>
      </x:c>
      <x:c r="K1870" s="14" t="n">
        <x:f>COUNTIFS('Unit details'!$B$3533:$B$3534,$A1870,'Unit details'!$V$3533:$V$3534,$A1870&amp;" — "&amp;$B1870,'Unit details'!$H$3533:$H$3534,"Uncertain")</x:f>
        <x:v>0</x:v>
      </x:c>
      <x:c r="L1870" s="15" t="str">
        <x:v>Identified from marketing. Estate inventory is a minimum of evidenced named areas, not a council stock census.</x:v>
      </x:c>
      <x:c r="M1870" s="15" t="str">
        <x:v>https://www.zoopla.co.uk/to-rent/commercial/details/70737945/</x:v>
      </x:c>
      <x:c r="N1870" s="15" t="str"/>
    </x:row>
    <x:row r="1871" ht="42" customHeight="1">
      <x:c r="A1871" s="15" t="str">
        <x:v>London</x:v>
      </x:c>
      <x:c r="B1871" s="15" t="str">
        <x:v>Standalone premises — London (E16)</x:v>
      </x:c>
      <x:c r="C1871" s="15" t="str">
        <x:v>London (E16)</x:v>
      </x:c>
      <x:c r="D1871" s="14"/>
      <x:c r="E1871" s="30" t="str">
        <x:v>Town</x:v>
      </x:c>
      <x:c r="F1871" s="30" t="str">
        <x:v>Standalone / other premises</x:v>
      </x:c>
      <x:c r="G1871" s="14" t="n">
        <x:f>COUNTIFS('Unit details'!$B$3535:$B$3541,$A1871,'Unit details'!$V$3535:$V$3541,$A1871&amp;" — "&amp;$B1871,'Unit details'!$H$3535:$H$3541,"Current",'Unit details'!$E$3535:$E$3541,"Town")</x:f>
        <x:v>6</x:v>
      </x:c>
      <x:c r="H1871" s="14" t="n">
        <x:f>COUNTIFS('Unit details'!$B$3535:$B$3541,$A1871,'Unit details'!$V$3535:$V$3541,$A1871&amp;" — "&amp;$B1871,'Unit details'!$H$3535:$H$3541,"Current",'Unit details'!$E$3535:$E$3541,"Nearby")</x:f>
        <x:v>0</x:v>
      </x:c>
      <x:c r="I1871" s="14" t="n">
        <x:f>COUNTIFS('Unit details'!$B$3535:$B$3541,$A1871,'Unit details'!$V$3535:$V$3541,$A1871&amp;" — "&amp;$B1871,'Unit details'!$H$3535:$H$3541,"Current")</x:f>
        <x:v>6</x:v>
      </x:c>
      <x:c r="J1871" s="14" t="n">
        <x:f>SUMIFS('Unit details'!$Y$3535:$Y$3541,'Unit details'!$B$3535:$B$3541,$A1871,'Unit details'!$V$3535:$V$3541,$A1871&amp;" — "&amp;$B1871,'Unit details'!$H$3535:$H$3541,"Future")</x:f>
        <x:v>0</x:v>
      </x:c>
      <x:c r="K1871" s="14" t="n">
        <x:f>COUNTIFS('Unit details'!$B$3535:$B$3541,$A1871,'Unit details'!$V$3535:$V$3541,$A1871&amp;" — "&amp;$B1871,'Unit details'!$H$3535:$H$3541,"Uncertain")</x:f>
        <x:v>1</x:v>
      </x:c>
      <x:c r="L1871" s="15" t="str">
        <x:v>Identified from marketing. Estate inventory is a minimum of evidenced named areas, not a council stock census.</x:v>
      </x:c>
      <x:c r="M1871" s="15" t="str">
        <x:v>https://www.zoopla.co.uk/to-rent/commercial/details/71490095/</x:v>
      </x:c>
      <x:c r="N1871" s="15" t="str">
        <x:v>https://www.rightmove.co.uk/properties/760719163960369#/?channel=COM_LET</x:v>
      </x:c>
    </x:row>
    <x:row r="1872" ht="42" customHeight="1">
      <x:c r="A1872" s="15" t="str">
        <x:v>London</x:v>
      </x:c>
      <x:c r="B1872" s="15" t="str">
        <x:v>Standalone premises — London (E17)</x:v>
      </x:c>
      <x:c r="C1872" s="15" t="str">
        <x:v>London (E17)</x:v>
      </x:c>
      <x:c r="D1872" s="14"/>
      <x:c r="E1872" s="30" t="str">
        <x:v>Town</x:v>
      </x:c>
      <x:c r="F1872" s="30" t="str">
        <x:v>Standalone / other premises</x:v>
      </x:c>
      <x:c r="G1872" s="14" t="n">
        <x:f>COUNTIFS('Unit details'!$B$3542:$B$3543,$A1872,'Unit details'!$V$3542:$V$3543,$A1872&amp;" — "&amp;$B1872,'Unit details'!$H$3542:$H$3543,"Current",'Unit details'!$E$3542:$E$3543,"Town")</x:f>
        <x:v>2</x:v>
      </x:c>
      <x:c r="H1872" s="14" t="n">
        <x:f>COUNTIFS('Unit details'!$B$3542:$B$3543,$A1872,'Unit details'!$V$3542:$V$3543,$A1872&amp;" — "&amp;$B1872,'Unit details'!$H$3542:$H$3543,"Current",'Unit details'!$E$3542:$E$3543,"Nearby")</x:f>
        <x:v>0</x:v>
      </x:c>
      <x:c r="I1872" s="14" t="n">
        <x:f>COUNTIFS('Unit details'!$B$3542:$B$3543,$A1872,'Unit details'!$V$3542:$V$3543,$A1872&amp;" — "&amp;$B1872,'Unit details'!$H$3542:$H$3543,"Current")</x:f>
        <x:v>2</x:v>
      </x:c>
      <x:c r="J1872" s="14" t="n">
        <x:f>SUMIFS('Unit details'!$Y$3542:$Y$3543,'Unit details'!$B$3542:$B$3543,$A1872,'Unit details'!$V$3542:$V$3543,$A1872&amp;" — "&amp;$B1872,'Unit details'!$H$3542:$H$3543,"Future")</x:f>
        <x:v>0</x:v>
      </x:c>
      <x:c r="K1872" s="14" t="n">
        <x:f>COUNTIFS('Unit details'!$B$3542:$B$3543,$A1872,'Unit details'!$V$3542:$V$3543,$A1872&amp;" — "&amp;$B1872,'Unit details'!$H$3542:$H$3543,"Uncertain")</x:f>
        <x:v>0</x:v>
      </x:c>
      <x:c r="L1872" s="15" t="str">
        <x:v>Identified from marketing. Estate inventory is a minimum of evidenced named areas, not a council stock census.</x:v>
      </x:c>
      <x:c r="M1872" s="15" t="str">
        <x:v>https://www.zoopla.co.uk/to-rent/commercial/details/71230532/</x:v>
      </x:c>
      <x:c r="N1872" s="15" t="str"/>
    </x:row>
    <x:row r="1873" ht="42" customHeight="1">
      <x:c r="A1873" s="15" t="str">
        <x:v>London</x:v>
      </x:c>
      <x:c r="B1873" s="15" t="str">
        <x:v>Standalone premises — London (E18)</x:v>
      </x:c>
      <x:c r="C1873" s="15" t="str">
        <x:v>London (E18)</x:v>
      </x:c>
      <x:c r="D1873" s="14"/>
      <x:c r="E1873" s="30" t="str">
        <x:v>Town</x:v>
      </x:c>
      <x:c r="F1873" s="30" t="str">
        <x:v>Standalone / other premises</x:v>
      </x:c>
      <x:c r="G1873" s="14" t="n">
        <x:f>COUNTIFS('Unit details'!$B$3544:$B$3544,$A1873,'Unit details'!$V$3544:$V$3544,$A1873&amp;" — "&amp;$B1873,'Unit details'!$H$3544:$H$3544,"Current",'Unit details'!$E$3544:$E$3544,"Town")</x:f>
        <x:v>1</x:v>
      </x:c>
      <x:c r="H1873" s="14" t="n">
        <x:f>COUNTIFS('Unit details'!$B$3544:$B$3544,$A1873,'Unit details'!$V$3544:$V$3544,$A1873&amp;" — "&amp;$B1873,'Unit details'!$H$3544:$H$3544,"Current",'Unit details'!$E$3544:$E$3544,"Nearby")</x:f>
        <x:v>0</x:v>
      </x:c>
      <x:c r="I1873" s="14" t="n">
        <x:f>COUNTIFS('Unit details'!$B$3544:$B$3544,$A1873,'Unit details'!$V$3544:$V$3544,$A1873&amp;" — "&amp;$B1873,'Unit details'!$H$3544:$H$3544,"Current")</x:f>
        <x:v>1</x:v>
      </x:c>
      <x:c r="J1873" s="14" t="n">
        <x:f>SUMIFS('Unit details'!$Y$3544:$Y$3544,'Unit details'!$B$3544:$B$3544,$A1873,'Unit details'!$V$3544:$V$3544,$A1873&amp;" — "&amp;$B1873,'Unit details'!$H$3544:$H$3544,"Future")</x:f>
        <x:v>0</x:v>
      </x:c>
      <x:c r="K1873" s="14" t="n">
        <x:f>COUNTIFS('Unit details'!$B$3544:$B$3544,$A1873,'Unit details'!$V$3544:$V$3544,$A1873&amp;" — "&amp;$B1873,'Unit details'!$H$3544:$H$3544,"Uncertain")</x:f>
        <x:v>0</x:v>
      </x:c>
      <x:c r="L1873" s="15" t="str">
        <x:v>Identified from marketing. Estate inventory is a minimum of evidenced named areas, not a council stock census.</x:v>
      </x:c>
      <x:c r="M1873" s="15" t="str">
        <x:v>https://www.zoopla.co.uk/to-rent/commercial/details/72626113/</x:v>
      </x:c>
      <x:c r="N1873" s="15" t="str">
        <x:v>https://www.rightmove.co.uk/properties/759317045789392#/?channel=COM_LET</x:v>
      </x:c>
    </x:row>
    <x:row r="1874" ht="42" customHeight="1">
      <x:c r="A1874" s="15" t="str">
        <x:v>London</x:v>
      </x:c>
      <x:c r="B1874" s="15" t="str">
        <x:v>Standalone premises — London (E2)</x:v>
      </x:c>
      <x:c r="C1874" s="15" t="str">
        <x:v>London (E2)</x:v>
      </x:c>
      <x:c r="D1874" s="14"/>
      <x:c r="E1874" s="30" t="str">
        <x:v>Town</x:v>
      </x:c>
      <x:c r="F1874" s="30" t="str">
        <x:v>Standalone / other premises</x:v>
      </x:c>
      <x:c r="G1874" s="14" t="n">
        <x:f>COUNTIFS('Unit details'!$B$3545:$B$3547,$A1874,'Unit details'!$V$3545:$V$3547,$A1874&amp;" — "&amp;$B1874,'Unit details'!$H$3545:$H$3547,"Current",'Unit details'!$E$3545:$E$3547,"Town")</x:f>
        <x:v>3</x:v>
      </x:c>
      <x:c r="H1874" s="14" t="n">
        <x:f>COUNTIFS('Unit details'!$B$3545:$B$3547,$A1874,'Unit details'!$V$3545:$V$3547,$A1874&amp;" — "&amp;$B1874,'Unit details'!$H$3545:$H$3547,"Current",'Unit details'!$E$3545:$E$3547,"Nearby")</x:f>
        <x:v>0</x:v>
      </x:c>
      <x:c r="I1874" s="14" t="n">
        <x:f>COUNTIFS('Unit details'!$B$3545:$B$3547,$A1874,'Unit details'!$V$3545:$V$3547,$A1874&amp;" — "&amp;$B1874,'Unit details'!$H$3545:$H$3547,"Current")</x:f>
        <x:v>3</x:v>
      </x:c>
      <x:c r="J1874" s="14" t="n">
        <x:f>SUMIFS('Unit details'!$Y$3545:$Y$3547,'Unit details'!$B$3545:$B$3547,$A1874,'Unit details'!$V$3545:$V$3547,$A1874&amp;" — "&amp;$B1874,'Unit details'!$H$3545:$H$3547,"Future")</x:f>
        <x:v>0</x:v>
      </x:c>
      <x:c r="K1874" s="14" t="n">
        <x:f>COUNTIFS('Unit details'!$B$3545:$B$3547,$A1874,'Unit details'!$V$3545:$V$3547,$A1874&amp;" — "&amp;$B1874,'Unit details'!$H$3545:$H$3547,"Uncertain")</x:f>
        <x:v>0</x:v>
      </x:c>
      <x:c r="L1874" s="15" t="str">
        <x:v>Identified from marketing. Estate inventory is a minimum of evidenced named areas, not a council stock census.</x:v>
      </x:c>
      <x:c r="M1874" s="15" t="str">
        <x:v>https://www.zoopla.co.uk/to-rent/commercial/details/74429384/</x:v>
      </x:c>
      <x:c r="N1874" s="15" t="str"/>
    </x:row>
    <x:row r="1875" ht="42" customHeight="1">
      <x:c r="A1875" s="15" t="str">
        <x:v>London</x:v>
      </x:c>
      <x:c r="B1875" s="15" t="str">
        <x:v>Standalone premises — London (E3)</x:v>
      </x:c>
      <x:c r="C1875" s="15" t="str">
        <x:v>London (E3)</x:v>
      </x:c>
      <x:c r="D1875" s="14"/>
      <x:c r="E1875" s="30" t="str">
        <x:v>Town</x:v>
      </x:c>
      <x:c r="F1875" s="30" t="str">
        <x:v>Standalone / other premises</x:v>
      </x:c>
      <x:c r="G1875" s="14" t="n">
        <x:f>COUNTIFS('Unit details'!$B$3548:$B$3548,$A1875,'Unit details'!$V$3548:$V$3548,$A1875&amp;" — "&amp;$B1875,'Unit details'!$H$3548:$H$3548,"Current",'Unit details'!$E$3548:$E$3548,"Town")</x:f>
        <x:v>1</x:v>
      </x:c>
      <x:c r="H1875" s="14" t="n">
        <x:f>COUNTIFS('Unit details'!$B$3548:$B$3548,$A1875,'Unit details'!$V$3548:$V$3548,$A1875&amp;" — "&amp;$B1875,'Unit details'!$H$3548:$H$3548,"Current",'Unit details'!$E$3548:$E$3548,"Nearby")</x:f>
        <x:v>0</x:v>
      </x:c>
      <x:c r="I1875" s="14" t="n">
        <x:f>COUNTIFS('Unit details'!$B$3548:$B$3548,$A1875,'Unit details'!$V$3548:$V$3548,$A1875&amp;" — "&amp;$B1875,'Unit details'!$H$3548:$H$3548,"Current")</x:f>
        <x:v>1</x:v>
      </x:c>
      <x:c r="J1875" s="14" t="n">
        <x:f>SUMIFS('Unit details'!$Y$3548:$Y$3548,'Unit details'!$B$3548:$B$3548,$A1875,'Unit details'!$V$3548:$V$3548,$A1875&amp;" — "&amp;$B1875,'Unit details'!$H$3548:$H$3548,"Future")</x:f>
        <x:v>0</x:v>
      </x:c>
      <x:c r="K1875" s="14" t="n">
        <x:f>COUNTIFS('Unit details'!$B$3548:$B$3548,$A1875,'Unit details'!$V$3548:$V$3548,$A1875&amp;" — "&amp;$B1875,'Unit details'!$H$3548:$H$3548,"Uncertain")</x:f>
        <x:v>0</x:v>
      </x:c>
      <x:c r="L1875" s="15" t="str">
        <x:v>Identified from marketing. Estate inventory is a minimum of evidenced named areas, not a council stock census.</x:v>
      </x:c>
      <x:c r="M1875" s="15" t="str">
        <x:v>https://www.zoopla.co.uk/to-rent/commercial/details/74041803/</x:v>
      </x:c>
      <x:c r="N1875" s="15" t="str">
        <x:v>https://www.rightmove.co.uk/properties/770200583073649#/?channel=COM_LET</x:v>
      </x:c>
    </x:row>
    <x:row r="1876" ht="42" customHeight="1">
      <x:c r="A1876" s="15" t="str">
        <x:v>London</x:v>
      </x:c>
      <x:c r="B1876" s="15" t="str">
        <x:v>Standalone premises — London (E4)</x:v>
      </x:c>
      <x:c r="C1876" s="15" t="str">
        <x:v>London (E4)</x:v>
      </x:c>
      <x:c r="D1876" s="14"/>
      <x:c r="E1876" s="30" t="str">
        <x:v>Town</x:v>
      </x:c>
      <x:c r="F1876" s="30" t="str">
        <x:v>Standalone / other premises</x:v>
      </x:c>
      <x:c r="G1876" s="14" t="n">
        <x:f>COUNTIFS('Unit details'!$B$3549:$B$3549,$A1876,'Unit details'!$V$3549:$V$3549,$A1876&amp;" — "&amp;$B1876,'Unit details'!$H$3549:$H$3549,"Current",'Unit details'!$E$3549:$E$3549,"Town")</x:f>
        <x:v>1</x:v>
      </x:c>
      <x:c r="H1876" s="14" t="n">
        <x:f>COUNTIFS('Unit details'!$B$3549:$B$3549,$A1876,'Unit details'!$V$3549:$V$3549,$A1876&amp;" — "&amp;$B1876,'Unit details'!$H$3549:$H$3549,"Current",'Unit details'!$E$3549:$E$3549,"Nearby")</x:f>
        <x:v>0</x:v>
      </x:c>
      <x:c r="I1876" s="14" t="n">
        <x:f>COUNTIFS('Unit details'!$B$3549:$B$3549,$A1876,'Unit details'!$V$3549:$V$3549,$A1876&amp;" — "&amp;$B1876,'Unit details'!$H$3549:$H$3549,"Current")</x:f>
        <x:v>1</x:v>
      </x:c>
      <x:c r="J1876" s="14" t="n">
        <x:f>SUMIFS('Unit details'!$Y$3549:$Y$3549,'Unit details'!$B$3549:$B$3549,$A1876,'Unit details'!$V$3549:$V$3549,$A1876&amp;" — "&amp;$B1876,'Unit details'!$H$3549:$H$3549,"Future")</x:f>
        <x:v>0</x:v>
      </x:c>
      <x:c r="K1876" s="14" t="n">
        <x:f>COUNTIFS('Unit details'!$B$3549:$B$3549,$A1876,'Unit details'!$V$3549:$V$3549,$A1876&amp;" — "&amp;$B1876,'Unit details'!$H$3549:$H$3549,"Uncertain")</x:f>
        <x:v>0</x:v>
      </x:c>
      <x:c r="L1876" s="15" t="str">
        <x:v>Identified from marketing. Estate inventory is a minimum of evidenced named areas, not a council stock census.</x:v>
      </x:c>
      <x:c r="M1876" s="15" t="str">
        <x:v>https://www.rightmove.co.uk/properties/760571975400241#/?channel=COM_LET</x:v>
      </x:c>
      <x:c r="N1876" s="15" t="str"/>
    </x:row>
    <x:row r="1877" ht="42" customHeight="1">
      <x:c r="A1877" s="15" t="str">
        <x:v>London</x:v>
      </x:c>
      <x:c r="B1877" s="15" t="str">
        <x:v>Standalone premises — London (E5)</x:v>
      </x:c>
      <x:c r="C1877" s="15" t="str">
        <x:v>London (E5)</x:v>
      </x:c>
      <x:c r="D1877" s="14"/>
      <x:c r="E1877" s="30" t="str">
        <x:v>Town</x:v>
      </x:c>
      <x:c r="F1877" s="30" t="str">
        <x:v>Standalone / other premises</x:v>
      </x:c>
      <x:c r="G1877" s="14" t="n">
        <x:f>COUNTIFS('Unit details'!$B$3550:$B$3550,$A1877,'Unit details'!$V$3550:$V$3550,$A1877&amp;" — "&amp;$B1877,'Unit details'!$H$3550:$H$3550,"Current",'Unit details'!$E$3550:$E$3550,"Town")</x:f>
        <x:v>1</x:v>
      </x:c>
      <x:c r="H1877" s="14" t="n">
        <x:f>COUNTIFS('Unit details'!$B$3550:$B$3550,$A1877,'Unit details'!$V$3550:$V$3550,$A1877&amp;" — "&amp;$B1877,'Unit details'!$H$3550:$H$3550,"Current",'Unit details'!$E$3550:$E$3550,"Nearby")</x:f>
        <x:v>0</x:v>
      </x:c>
      <x:c r="I1877" s="14" t="n">
        <x:f>COUNTIFS('Unit details'!$B$3550:$B$3550,$A1877,'Unit details'!$V$3550:$V$3550,$A1877&amp;" — "&amp;$B1877,'Unit details'!$H$3550:$H$3550,"Current")</x:f>
        <x:v>1</x:v>
      </x:c>
      <x:c r="J1877" s="14" t="n">
        <x:f>SUMIFS('Unit details'!$Y$3550:$Y$3550,'Unit details'!$B$3550:$B$3550,$A1877,'Unit details'!$V$3550:$V$3550,$A1877&amp;" — "&amp;$B1877,'Unit details'!$H$3550:$H$3550,"Future")</x:f>
        <x:v>0</x:v>
      </x:c>
      <x:c r="K1877" s="14" t="n">
        <x:f>COUNTIFS('Unit details'!$B$3550:$B$3550,$A1877,'Unit details'!$V$3550:$V$3550,$A1877&amp;" — "&amp;$B1877,'Unit details'!$H$3550:$H$3550,"Uncertain")</x:f>
        <x:v>0</x:v>
      </x:c>
      <x:c r="L1877" s="15" t="str">
        <x:v>Identified from marketing. Estate inventory is a minimum of evidenced named areas, not a council stock census.</x:v>
      </x:c>
      <x:c r="M1877" s="15" t="str">
        <x:v>https://www.rightmove.co.uk/properties/170411924#/?channel=COM_LET</x:v>
      </x:c>
      <x:c r="N1877" s="15" t="str"/>
    </x:row>
    <x:row r="1878" ht="49" customHeight="1">
      <x:c r="A1878" s="15" t="str">
        <x:v>London</x:v>
      </x:c>
      <x:c r="B1878" s="15" t="str">
        <x:v>Standalone premises — London (E7)</x:v>
      </x:c>
      <x:c r="C1878" s="15" t="str">
        <x:v>London (E7)</x:v>
      </x:c>
      <x:c r="D1878" s="14"/>
      <x:c r="E1878" s="30" t="str">
        <x:v>Town</x:v>
      </x:c>
      <x:c r="F1878" s="30" t="str">
        <x:v>Standalone / other premises</x:v>
      </x:c>
      <x:c r="G1878" s="14" t="n">
        <x:f>COUNTIFS('Unit details'!$B$3551:$B$3551,$A1878,'Unit details'!$V$3551:$V$3551,$A1878&amp;" — "&amp;$B1878,'Unit details'!$H$3551:$H$3551,"Current",'Unit details'!$E$3551:$E$3551,"Town")</x:f>
        <x:v>1</x:v>
      </x:c>
      <x:c r="H1878" s="14" t="n">
        <x:f>COUNTIFS('Unit details'!$B$3551:$B$3551,$A1878,'Unit details'!$V$3551:$V$3551,$A1878&amp;" — "&amp;$B1878,'Unit details'!$H$3551:$H$3551,"Current",'Unit details'!$E$3551:$E$3551,"Nearby")</x:f>
        <x:v>0</x:v>
      </x:c>
      <x:c r="I1878" s="14" t="n">
        <x:f>COUNTIFS('Unit details'!$B$3551:$B$3551,$A1878,'Unit details'!$V$3551:$V$3551,$A1878&amp;" — "&amp;$B1878,'Unit details'!$H$3551:$H$3551,"Current")</x:f>
        <x:v>1</x:v>
      </x:c>
      <x:c r="J1878" s="14" t="n">
        <x:f>SUMIFS('Unit details'!$Y$3551:$Y$3551,'Unit details'!$B$3551:$B$3551,$A1878,'Unit details'!$V$3551:$V$3551,$A1878&amp;" — "&amp;$B1878,'Unit details'!$H$3551:$H$3551,"Future")</x:f>
        <x:v>0</x:v>
      </x:c>
      <x:c r="K1878" s="14" t="n">
        <x:f>COUNTIFS('Unit details'!$B$3551:$B$3551,$A1878,'Unit details'!$V$3551:$V$3551,$A1878&amp;" — "&amp;$B1878,'Unit details'!$H$3551:$H$3551,"Uncertain")</x:f>
        <x:v>0</x:v>
      </x:c>
      <x:c r="L1878" s="15" t="str">
        <x:v>Identified from marketing. Estate inventory is a minimum of evidenced named areas, not a council stock census.</x:v>
      </x:c>
      <x:c r="M1878" s="15" t="str">
        <x:v>https://www.zoopla.co.uk/to-rent/commercial/details/73657899/</x:v>
      </x:c>
      <x:c r="N1878" s="15" t="str">
        <x:v>https://www.zoopla.co.uk/to-rent/commercial/details/73657883/
https://www.rightmove.co.uk/properties/761307769550592#/?channel=COM_LET</x:v>
      </x:c>
    </x:row>
    <x:row r="1879" ht="42" customHeight="1">
      <x:c r="A1879" s="15" t="str">
        <x:v>London</x:v>
      </x:c>
      <x:c r="B1879" s="15" t="str">
        <x:v>Standalone premises — London (E8)</x:v>
      </x:c>
      <x:c r="C1879" s="15" t="str">
        <x:v>London (E8)</x:v>
      </x:c>
      <x:c r="D1879" s="14"/>
      <x:c r="E1879" s="30" t="str">
        <x:v>Town</x:v>
      </x:c>
      <x:c r="F1879" s="30" t="str">
        <x:v>Standalone / other premises</x:v>
      </x:c>
      <x:c r="G1879" s="14" t="n">
        <x:f>COUNTIFS('Unit details'!$B$3552:$B$3552,$A1879,'Unit details'!$V$3552:$V$3552,$A1879&amp;" — "&amp;$B1879,'Unit details'!$H$3552:$H$3552,"Current",'Unit details'!$E$3552:$E$3552,"Town")</x:f>
        <x:v>1</x:v>
      </x:c>
      <x:c r="H1879" s="14" t="n">
        <x:f>COUNTIFS('Unit details'!$B$3552:$B$3552,$A1879,'Unit details'!$V$3552:$V$3552,$A1879&amp;" — "&amp;$B1879,'Unit details'!$H$3552:$H$3552,"Current",'Unit details'!$E$3552:$E$3552,"Nearby")</x:f>
        <x:v>0</x:v>
      </x:c>
      <x:c r="I1879" s="14" t="n">
        <x:f>COUNTIFS('Unit details'!$B$3552:$B$3552,$A1879,'Unit details'!$V$3552:$V$3552,$A1879&amp;" — "&amp;$B1879,'Unit details'!$H$3552:$H$3552,"Current")</x:f>
        <x:v>1</x:v>
      </x:c>
      <x:c r="J1879" s="14" t="n">
        <x:f>SUMIFS('Unit details'!$Y$3552:$Y$3552,'Unit details'!$B$3552:$B$3552,$A1879,'Unit details'!$V$3552:$V$3552,$A1879&amp;" — "&amp;$B1879,'Unit details'!$H$3552:$H$3552,"Future")</x:f>
        <x:v>0</x:v>
      </x:c>
      <x:c r="K1879" s="14" t="n">
        <x:f>COUNTIFS('Unit details'!$B$3552:$B$3552,$A1879,'Unit details'!$V$3552:$V$3552,$A1879&amp;" — "&amp;$B1879,'Unit details'!$H$3552:$H$3552,"Uncertain")</x:f>
        <x:v>0</x:v>
      </x:c>
      <x:c r="L1879" s="15" t="str">
        <x:v>Identified from marketing. Estate inventory is a minimum of evidenced named areas, not a council stock census.</x:v>
      </x:c>
      <x:c r="M1879" s="15" t="str">
        <x:v>https://www.zoopla.co.uk/to-rent/commercial/details/74326196/</x:v>
      </x:c>
      <x:c r="N1879" s="15" t="str"/>
    </x:row>
    <x:row r="1880" ht="42" customHeight="1">
      <x:c r="A1880" s="15" t="str">
        <x:v>London</x:v>
      </x:c>
      <x:c r="B1880" s="15" t="str">
        <x:v>Standalone premises — London (E9)</x:v>
      </x:c>
      <x:c r="C1880" s="15" t="str">
        <x:v>London (E9)</x:v>
      </x:c>
      <x:c r="D1880" s="14"/>
      <x:c r="E1880" s="30" t="str">
        <x:v>Town</x:v>
      </x:c>
      <x:c r="F1880" s="30" t="str">
        <x:v>Standalone / other premises</x:v>
      </x:c>
      <x:c r="G1880" s="14" t="n">
        <x:f>COUNTIFS('Unit details'!$B$3553:$B$3555,$A1880,'Unit details'!$V$3553:$V$3555,$A1880&amp;" — "&amp;$B1880,'Unit details'!$H$3553:$H$3555,"Current",'Unit details'!$E$3553:$E$3555,"Town")</x:f>
        <x:v>3</x:v>
      </x:c>
      <x:c r="H1880" s="14" t="n">
        <x:f>COUNTIFS('Unit details'!$B$3553:$B$3555,$A1880,'Unit details'!$V$3553:$V$3555,$A1880&amp;" — "&amp;$B1880,'Unit details'!$H$3553:$H$3555,"Current",'Unit details'!$E$3553:$E$3555,"Nearby")</x:f>
        <x:v>0</x:v>
      </x:c>
      <x:c r="I1880" s="14" t="n">
        <x:f>COUNTIFS('Unit details'!$B$3553:$B$3555,$A1880,'Unit details'!$V$3553:$V$3555,$A1880&amp;" — "&amp;$B1880,'Unit details'!$H$3553:$H$3555,"Current")</x:f>
        <x:v>3</x:v>
      </x:c>
      <x:c r="J1880" s="14" t="n">
        <x:f>SUMIFS('Unit details'!$Y$3553:$Y$3555,'Unit details'!$B$3553:$B$3555,$A1880,'Unit details'!$V$3553:$V$3555,$A1880&amp;" — "&amp;$B1880,'Unit details'!$H$3553:$H$3555,"Future")</x:f>
        <x:v>0</x:v>
      </x:c>
      <x:c r="K1880" s="14" t="n">
        <x:f>COUNTIFS('Unit details'!$B$3553:$B$3555,$A1880,'Unit details'!$V$3553:$V$3555,$A1880&amp;" — "&amp;$B1880,'Unit details'!$H$3553:$H$3555,"Uncertain")</x:f>
        <x:v>0</x:v>
      </x:c>
      <x:c r="L1880" s="15" t="str">
        <x:v>Identified from marketing. Estate inventory is a minimum of evidenced named areas, not a council stock census.</x:v>
      </x:c>
      <x:c r="M1880" s="15" t="str">
        <x:v>https://www.rightmove.co.uk/properties/773366303358640#/?channel=COM_LET</x:v>
      </x:c>
      <x:c r="N1880" s="15" t="str"/>
    </x:row>
    <x:row r="1881" ht="42" customHeight="1">
      <x:c r="A1881" s="15" t="str">
        <x:v>London</x:v>
      </x:c>
      <x:c r="B1881" s="15" t="str">
        <x:v>Standalone premises — London (EC1R)</x:v>
      </x:c>
      <x:c r="C1881" s="15" t="str">
        <x:v>London (EC1R)</x:v>
      </x:c>
      <x:c r="D1881" s="14"/>
      <x:c r="E1881" s="30" t="str">
        <x:v>Town</x:v>
      </x:c>
      <x:c r="F1881" s="30" t="str">
        <x:v>Standalone / other premises</x:v>
      </x:c>
      <x:c r="G1881" s="14" t="n">
        <x:f>COUNTIFS('Unit details'!$B$3556:$B$3556,$A1881,'Unit details'!$V$3556:$V$3556,$A1881&amp;" — "&amp;$B1881,'Unit details'!$H$3556:$H$3556,"Current",'Unit details'!$E$3556:$E$3556,"Town")</x:f>
        <x:v>1</x:v>
      </x:c>
      <x:c r="H1881" s="14" t="n">
        <x:f>COUNTIFS('Unit details'!$B$3556:$B$3556,$A1881,'Unit details'!$V$3556:$V$3556,$A1881&amp;" — "&amp;$B1881,'Unit details'!$H$3556:$H$3556,"Current",'Unit details'!$E$3556:$E$3556,"Nearby")</x:f>
        <x:v>0</x:v>
      </x:c>
      <x:c r="I1881" s="14" t="n">
        <x:f>COUNTIFS('Unit details'!$B$3556:$B$3556,$A1881,'Unit details'!$V$3556:$V$3556,$A1881&amp;" — "&amp;$B1881,'Unit details'!$H$3556:$H$3556,"Current")</x:f>
        <x:v>1</x:v>
      </x:c>
      <x:c r="J1881" s="14" t="n">
        <x:f>SUMIFS('Unit details'!$Y$3556:$Y$3556,'Unit details'!$B$3556:$B$3556,$A1881,'Unit details'!$V$3556:$V$3556,$A1881&amp;" — "&amp;$B1881,'Unit details'!$H$3556:$H$3556,"Future")</x:f>
        <x:v>0</x:v>
      </x:c>
      <x:c r="K1881" s="14" t="n">
        <x:f>COUNTIFS('Unit details'!$B$3556:$B$3556,$A1881,'Unit details'!$V$3556:$V$3556,$A1881&amp;" — "&amp;$B1881,'Unit details'!$H$3556:$H$3556,"Uncertain")</x:f>
        <x:v>0</x:v>
      </x:c>
      <x:c r="L1881" s="15" t="str">
        <x:v>Identified from marketing. Estate inventory is a minimum of evidenced named areas, not a council stock census.</x:v>
      </x:c>
      <x:c r="M1881" s="15" t="str">
        <x:v>https://www.zoopla.co.uk/to-rent/commercial/details/49299056/</x:v>
      </x:c>
      <x:c r="N1881" s="15" t="str"/>
    </x:row>
    <x:row r="1882" ht="42" customHeight="1">
      <x:c r="A1882" s="15" t="str">
        <x:v>London</x:v>
      </x:c>
      <x:c r="B1882" s="15" t="str">
        <x:v>Standalone premises — London (EC1V)</x:v>
      </x:c>
      <x:c r="C1882" s="15" t="str">
        <x:v>London (EC1V)</x:v>
      </x:c>
      <x:c r="D1882" s="14"/>
      <x:c r="E1882" s="30" t="str">
        <x:v>Town</x:v>
      </x:c>
      <x:c r="F1882" s="30" t="str">
        <x:v>Standalone / other premises</x:v>
      </x:c>
      <x:c r="G1882" s="14" t="n">
        <x:f>COUNTIFS('Unit details'!$B$3557:$B$3557,$A1882,'Unit details'!$V$3557:$V$3557,$A1882&amp;" — "&amp;$B1882,'Unit details'!$H$3557:$H$3557,"Current",'Unit details'!$E$3557:$E$3557,"Town")</x:f>
        <x:v>1</x:v>
      </x:c>
      <x:c r="H1882" s="14" t="n">
        <x:f>COUNTIFS('Unit details'!$B$3557:$B$3557,$A1882,'Unit details'!$V$3557:$V$3557,$A1882&amp;" — "&amp;$B1882,'Unit details'!$H$3557:$H$3557,"Current",'Unit details'!$E$3557:$E$3557,"Nearby")</x:f>
        <x:v>0</x:v>
      </x:c>
      <x:c r="I1882" s="14" t="n">
        <x:f>COUNTIFS('Unit details'!$B$3557:$B$3557,$A1882,'Unit details'!$V$3557:$V$3557,$A1882&amp;" — "&amp;$B1882,'Unit details'!$H$3557:$H$3557,"Current")</x:f>
        <x:v>1</x:v>
      </x:c>
      <x:c r="J1882" s="14" t="n">
        <x:f>SUMIFS('Unit details'!$Y$3557:$Y$3557,'Unit details'!$B$3557:$B$3557,$A1882,'Unit details'!$V$3557:$V$3557,$A1882&amp;" — "&amp;$B1882,'Unit details'!$H$3557:$H$3557,"Future")</x:f>
        <x:v>0</x:v>
      </x:c>
      <x:c r="K1882" s="14" t="n">
        <x:f>COUNTIFS('Unit details'!$B$3557:$B$3557,$A1882,'Unit details'!$V$3557:$V$3557,$A1882&amp;" — "&amp;$B1882,'Unit details'!$H$3557:$H$3557,"Uncertain")</x:f>
        <x:v>0</x:v>
      </x:c>
      <x:c r="L1882" s="15" t="str">
        <x:v>Identified from marketing. Estate inventory is a minimum of evidenced named areas, not a council stock census.</x:v>
      </x:c>
      <x:c r="M1882" s="15" t="str">
        <x:v>https://www.zoopla.co.uk/to-rent/commercial/details/72899164/</x:v>
      </x:c>
      <x:c r="N1882" s="15" t="str"/>
    </x:row>
    <x:row r="1883" ht="42" customHeight="1">
      <x:c r="A1883" s="15" t="str">
        <x:v>London</x:v>
      </x:c>
      <x:c r="B1883" s="15" t="str">
        <x:v>Standalone premises — London (EC1Y)</x:v>
      </x:c>
      <x:c r="C1883" s="15" t="str">
        <x:v>London (EC1Y)</x:v>
      </x:c>
      <x:c r="D1883" s="14"/>
      <x:c r="E1883" s="30" t="str">
        <x:v>Town</x:v>
      </x:c>
      <x:c r="F1883" s="30" t="str">
        <x:v>Standalone / other premises</x:v>
      </x:c>
      <x:c r="G1883" s="14" t="n">
        <x:f>COUNTIFS('Unit details'!$B$3558:$B$3558,$A1883,'Unit details'!$V$3558:$V$3558,$A1883&amp;" — "&amp;$B1883,'Unit details'!$H$3558:$H$3558,"Current",'Unit details'!$E$3558:$E$3558,"Town")</x:f>
        <x:v>1</x:v>
      </x:c>
      <x:c r="H1883" s="14" t="n">
        <x:f>COUNTIFS('Unit details'!$B$3558:$B$3558,$A1883,'Unit details'!$V$3558:$V$3558,$A1883&amp;" — "&amp;$B1883,'Unit details'!$H$3558:$H$3558,"Current",'Unit details'!$E$3558:$E$3558,"Nearby")</x:f>
        <x:v>0</x:v>
      </x:c>
      <x:c r="I1883" s="14" t="n">
        <x:f>COUNTIFS('Unit details'!$B$3558:$B$3558,$A1883,'Unit details'!$V$3558:$V$3558,$A1883&amp;" — "&amp;$B1883,'Unit details'!$H$3558:$H$3558,"Current")</x:f>
        <x:v>1</x:v>
      </x:c>
      <x:c r="J1883" s="14" t="n">
        <x:f>SUMIFS('Unit details'!$Y$3558:$Y$3558,'Unit details'!$B$3558:$B$3558,$A1883,'Unit details'!$V$3558:$V$3558,$A1883&amp;" — "&amp;$B1883,'Unit details'!$H$3558:$H$3558,"Future")</x:f>
        <x:v>0</x:v>
      </x:c>
      <x:c r="K1883" s="14" t="n">
        <x:f>COUNTIFS('Unit details'!$B$3558:$B$3558,$A1883,'Unit details'!$V$3558:$V$3558,$A1883&amp;" — "&amp;$B1883,'Unit details'!$H$3558:$H$3558,"Uncertain")</x:f>
        <x:v>0</x:v>
      </x:c>
      <x:c r="L1883" s="15" t="str">
        <x:v>Identified from marketing. Estate inventory is a minimum of evidenced named areas, not a council stock census.</x:v>
      </x:c>
      <x:c r="M1883" s="15" t="str">
        <x:v>https://www.zoopla.co.uk/to-rent/commercial/details/73409657/</x:v>
      </x:c>
      <x:c r="N1883" s="15" t="str">
        <x:v>https://www.rightmove.co.uk/properties/774656739690256#/?channel=COM_LET</x:v>
      </x:c>
    </x:row>
    <x:row r="1884" ht="42" customHeight="1">
      <x:c r="A1884" s="15" t="str">
        <x:v>London</x:v>
      </x:c>
      <x:c r="B1884" s="15" t="str">
        <x:v>Standalone premises — London (HA3)</x:v>
      </x:c>
      <x:c r="C1884" s="15" t="str">
        <x:v>London (HA3)</x:v>
      </x:c>
      <x:c r="D1884" s="14"/>
      <x:c r="E1884" s="30" t="str">
        <x:v>Town</x:v>
      </x:c>
      <x:c r="F1884" s="30" t="str">
        <x:v>Standalone / other premises</x:v>
      </x:c>
      <x:c r="G1884" s="14" t="n">
        <x:f>COUNTIFS('Unit details'!$B$3559:$B$3559,$A1884,'Unit details'!$V$3559:$V$3559,$A1884&amp;" — "&amp;$B1884,'Unit details'!$H$3559:$H$3559,"Current",'Unit details'!$E$3559:$E$3559,"Town")</x:f>
        <x:v>1</x:v>
      </x:c>
      <x:c r="H1884" s="14" t="n">
        <x:f>COUNTIFS('Unit details'!$B$3559:$B$3559,$A1884,'Unit details'!$V$3559:$V$3559,$A1884&amp;" — "&amp;$B1884,'Unit details'!$H$3559:$H$3559,"Current",'Unit details'!$E$3559:$E$3559,"Nearby")</x:f>
        <x:v>0</x:v>
      </x:c>
      <x:c r="I1884" s="14" t="n">
        <x:f>COUNTIFS('Unit details'!$B$3559:$B$3559,$A1884,'Unit details'!$V$3559:$V$3559,$A1884&amp;" — "&amp;$B1884,'Unit details'!$H$3559:$H$3559,"Current")</x:f>
        <x:v>1</x:v>
      </x:c>
      <x:c r="J1884" s="14" t="n">
        <x:f>SUMIFS('Unit details'!$Y$3559:$Y$3559,'Unit details'!$B$3559:$B$3559,$A1884,'Unit details'!$V$3559:$V$3559,$A1884&amp;" — "&amp;$B1884,'Unit details'!$H$3559:$H$3559,"Future")</x:f>
        <x:v>0</x:v>
      </x:c>
      <x:c r="K1884" s="14" t="n">
        <x:f>COUNTIFS('Unit details'!$B$3559:$B$3559,$A1884,'Unit details'!$V$3559:$V$3559,$A1884&amp;" — "&amp;$B1884,'Unit details'!$H$3559:$H$3559,"Uncertain")</x:f>
        <x:v>0</x:v>
      </x:c>
      <x:c r="L1884" s="15" t="str">
        <x:v>Identified from marketing. Estate inventory is a minimum of evidenced named areas, not a council stock census.</x:v>
      </x:c>
      <x:c r="M1884" s="15" t="str">
        <x:v>https://www.zoopla.co.uk/to-rent/commercial/details/73446676/</x:v>
      </x:c>
      <x:c r="N1884" s="15" t="str"/>
    </x:row>
    <x:row r="1885" ht="42" customHeight="1">
      <x:c r="A1885" s="15" t="str">
        <x:v>London</x:v>
      </x:c>
      <x:c r="B1885" s="15" t="str">
        <x:v>Standalone premises — London (HA8)</x:v>
      </x:c>
      <x:c r="C1885" s="15" t="str">
        <x:v>London (HA8)</x:v>
      </x:c>
      <x:c r="D1885" s="14"/>
      <x:c r="E1885" s="30" t="str">
        <x:v>Town</x:v>
      </x:c>
      <x:c r="F1885" s="30" t="str">
        <x:v>Standalone / other premises</x:v>
      </x:c>
      <x:c r="G1885" s="14" t="n">
        <x:f>COUNTIFS('Unit details'!$B$3560:$B$3560,$A1885,'Unit details'!$V$3560:$V$3560,$A1885&amp;" — "&amp;$B1885,'Unit details'!$H$3560:$H$3560,"Current",'Unit details'!$E$3560:$E$3560,"Town")</x:f>
        <x:v>1</x:v>
      </x:c>
      <x:c r="H1885" s="14" t="n">
        <x:f>COUNTIFS('Unit details'!$B$3560:$B$3560,$A1885,'Unit details'!$V$3560:$V$3560,$A1885&amp;" — "&amp;$B1885,'Unit details'!$H$3560:$H$3560,"Current",'Unit details'!$E$3560:$E$3560,"Nearby")</x:f>
        <x:v>0</x:v>
      </x:c>
      <x:c r="I1885" s="14" t="n">
        <x:f>COUNTIFS('Unit details'!$B$3560:$B$3560,$A1885,'Unit details'!$V$3560:$V$3560,$A1885&amp;" — "&amp;$B1885,'Unit details'!$H$3560:$H$3560,"Current")</x:f>
        <x:v>1</x:v>
      </x:c>
      <x:c r="J1885" s="14" t="n">
        <x:f>SUMIFS('Unit details'!$Y$3560:$Y$3560,'Unit details'!$B$3560:$B$3560,$A1885,'Unit details'!$V$3560:$V$3560,$A1885&amp;" — "&amp;$B1885,'Unit details'!$H$3560:$H$3560,"Future")</x:f>
        <x:v>0</x:v>
      </x:c>
      <x:c r="K1885" s="14" t="n">
        <x:f>COUNTIFS('Unit details'!$B$3560:$B$3560,$A1885,'Unit details'!$V$3560:$V$3560,$A1885&amp;" — "&amp;$B1885,'Unit details'!$H$3560:$H$3560,"Uncertain")</x:f>
        <x:v>0</x:v>
      </x:c>
      <x:c r="L1885" s="15" t="str">
        <x:v>Identified from marketing. Estate inventory is a minimum of evidenced named areas, not a council stock census.</x:v>
      </x:c>
      <x:c r="M1885" s="15" t="str">
        <x:v>https://www.zoopla.co.uk/to-rent/commercial/details/74580874/</x:v>
      </x:c>
      <x:c r="N1885" s="15" t="str"/>
    </x:row>
    <x:row r="1886" ht="42" customHeight="1">
      <x:c r="A1886" s="15" t="str">
        <x:v>London</x:v>
      </x:c>
      <x:c r="B1886" s="15" t="str">
        <x:v>Standalone premises — London (IG11)</x:v>
      </x:c>
      <x:c r="C1886" s="15" t="str">
        <x:v>London (IG11)</x:v>
      </x:c>
      <x:c r="D1886" s="14"/>
      <x:c r="E1886" s="30" t="str">
        <x:v>Town</x:v>
      </x:c>
      <x:c r="F1886" s="30" t="str">
        <x:v>Standalone / other premises</x:v>
      </x:c>
      <x:c r="G1886" s="14" t="n">
        <x:f>COUNTIFS('Unit details'!$B$3561:$B$3561,$A1886,'Unit details'!$V$3561:$V$3561,$A1886&amp;" — "&amp;$B1886,'Unit details'!$H$3561:$H$3561,"Current",'Unit details'!$E$3561:$E$3561,"Town")</x:f>
        <x:v>1</x:v>
      </x:c>
      <x:c r="H1886" s="14" t="n">
        <x:f>COUNTIFS('Unit details'!$B$3561:$B$3561,$A1886,'Unit details'!$V$3561:$V$3561,$A1886&amp;" — "&amp;$B1886,'Unit details'!$H$3561:$H$3561,"Current",'Unit details'!$E$3561:$E$3561,"Nearby")</x:f>
        <x:v>0</x:v>
      </x:c>
      <x:c r="I1886" s="14" t="n">
        <x:f>COUNTIFS('Unit details'!$B$3561:$B$3561,$A1886,'Unit details'!$V$3561:$V$3561,$A1886&amp;" — "&amp;$B1886,'Unit details'!$H$3561:$H$3561,"Current")</x:f>
        <x:v>1</x:v>
      </x:c>
      <x:c r="J1886" s="14" t="n">
        <x:f>SUMIFS('Unit details'!$Y$3561:$Y$3561,'Unit details'!$B$3561:$B$3561,$A1886,'Unit details'!$V$3561:$V$3561,$A1886&amp;" — "&amp;$B1886,'Unit details'!$H$3561:$H$3561,"Future")</x:f>
        <x:v>0</x:v>
      </x:c>
      <x:c r="K1886" s="14" t="n">
        <x:f>COUNTIFS('Unit details'!$B$3561:$B$3561,$A1886,'Unit details'!$V$3561:$V$3561,$A1886&amp;" — "&amp;$B1886,'Unit details'!$H$3561:$H$3561,"Uncertain")</x:f>
        <x:v>0</x:v>
      </x:c>
      <x:c r="L1886" s="15" t="str">
        <x:v>Identified from marketing. Estate inventory is a minimum of evidenced named areas, not a council stock census.</x:v>
      </x:c>
      <x:c r="M1886" s="15" t="str">
        <x:v>https://www.zoopla.co.uk/to-rent/commercial/details/73632033/</x:v>
      </x:c>
      <x:c r="N1886" s="15" t="str"/>
    </x:row>
    <x:row r="1887" ht="42" customHeight="1">
      <x:c r="A1887" s="15" t="str">
        <x:v>London</x:v>
      </x:c>
      <x:c r="B1887" s="15" t="str">
        <x:v>Standalone premises — London (locality unspecified)</x:v>
      </x:c>
      <x:c r="C1887" s="15" t="str">
        <x:v>London (locality unspecified)</x:v>
      </x:c>
      <x:c r="D1887" s="14"/>
      <x:c r="E1887" s="30" t="str">
        <x:v>Town</x:v>
      </x:c>
      <x:c r="F1887" s="30" t="str">
        <x:v>Standalone / other premises</x:v>
      </x:c>
      <x:c r="G1887" s="14" t="n">
        <x:f>COUNTIFS('Unit details'!$B$3562:$B$3566,$A1887,'Unit details'!$V$3562:$V$3566,$A1887&amp;" — "&amp;$B1887,'Unit details'!$H$3562:$H$3566,"Current",'Unit details'!$E$3562:$E$3566,"Town")</x:f>
        <x:v>5</x:v>
      </x:c>
      <x:c r="H1887" s="14" t="n">
        <x:f>COUNTIFS('Unit details'!$B$3562:$B$3566,$A1887,'Unit details'!$V$3562:$V$3566,$A1887&amp;" — "&amp;$B1887,'Unit details'!$H$3562:$H$3566,"Current",'Unit details'!$E$3562:$E$3566,"Nearby")</x:f>
        <x:v>0</x:v>
      </x:c>
      <x:c r="I1887" s="14" t="n">
        <x:f>COUNTIFS('Unit details'!$B$3562:$B$3566,$A1887,'Unit details'!$V$3562:$V$3566,$A1887&amp;" — "&amp;$B1887,'Unit details'!$H$3562:$H$3566,"Current")</x:f>
        <x:v>5</x:v>
      </x:c>
      <x:c r="J1887" s="14" t="n">
        <x:f>SUMIFS('Unit details'!$Y$3562:$Y$3566,'Unit details'!$B$3562:$B$3566,$A1887,'Unit details'!$V$3562:$V$3566,$A1887&amp;" — "&amp;$B1887,'Unit details'!$H$3562:$H$3566,"Future")</x:f>
        <x:v>0</x:v>
      </x:c>
      <x:c r="K1887" s="14" t="n">
        <x:f>COUNTIFS('Unit details'!$B$3562:$B$3566,$A1887,'Unit details'!$V$3562:$V$3566,$A1887&amp;" — "&amp;$B1887,'Unit details'!$H$3562:$H$3566,"Uncertain")</x:f>
        <x:v>0</x:v>
      </x:c>
      <x:c r="L1887" s="15" t="str">
        <x:v>Identified from marketing. Estate inventory is a minimum of evidenced named areas, not a council stock census.</x:v>
      </x:c>
      <x:c r="M1887" s="15" t="str">
        <x:v>https://www.rightmove.co.uk/properties/92320065#/?channel=COM_LET</x:v>
      </x:c>
      <x:c r="N1887" s="15" t="str"/>
    </x:row>
    <x:row r="1888" ht="42" customHeight="1">
      <x:c r="A1888" s="15" t="str">
        <x:v>London</x:v>
      </x:c>
      <x:c r="B1888" s="15" t="str">
        <x:v>Standalone premises — London (N1)</x:v>
      </x:c>
      <x:c r="C1888" s="15" t="str">
        <x:v>London (N1)</x:v>
      </x:c>
      <x:c r="D1888" s="14"/>
      <x:c r="E1888" s="30" t="str">
        <x:v>Town</x:v>
      </x:c>
      <x:c r="F1888" s="30" t="str">
        <x:v>Standalone / other premises</x:v>
      </x:c>
      <x:c r="G1888" s="14" t="n">
        <x:f>COUNTIFS('Unit details'!$B$3567:$B$3570,$A1888,'Unit details'!$V$3567:$V$3570,$A1888&amp;" — "&amp;$B1888,'Unit details'!$H$3567:$H$3570,"Current",'Unit details'!$E$3567:$E$3570,"Town")</x:f>
        <x:v>3</x:v>
      </x:c>
      <x:c r="H1888" s="14" t="n">
        <x:f>COUNTIFS('Unit details'!$B$3567:$B$3570,$A1888,'Unit details'!$V$3567:$V$3570,$A1888&amp;" — "&amp;$B1888,'Unit details'!$H$3567:$H$3570,"Current",'Unit details'!$E$3567:$E$3570,"Nearby")</x:f>
        <x:v>0</x:v>
      </x:c>
      <x:c r="I1888" s="14" t="n">
        <x:f>COUNTIFS('Unit details'!$B$3567:$B$3570,$A1888,'Unit details'!$V$3567:$V$3570,$A1888&amp;" — "&amp;$B1888,'Unit details'!$H$3567:$H$3570,"Current")</x:f>
        <x:v>3</x:v>
      </x:c>
      <x:c r="J1888" s="14" t="n">
        <x:f>SUMIFS('Unit details'!$Y$3567:$Y$3570,'Unit details'!$B$3567:$B$3570,$A1888,'Unit details'!$V$3567:$V$3570,$A1888&amp;" — "&amp;$B1888,'Unit details'!$H$3567:$H$3570,"Future")</x:f>
        <x:v>0</x:v>
      </x:c>
      <x:c r="K1888" s="14" t="n">
        <x:f>COUNTIFS('Unit details'!$B$3567:$B$3570,$A1888,'Unit details'!$V$3567:$V$3570,$A1888&amp;" — "&amp;$B1888,'Unit details'!$H$3567:$H$3570,"Uncertain")</x:f>
        <x:v>1</x:v>
      </x:c>
      <x:c r="L1888" s="15" t="str">
        <x:v>Identified from marketing. Estate inventory is a minimum of evidenced named areas, not a council stock census.</x:v>
      </x:c>
      <x:c r="M1888" s="15" t="str">
        <x:v>https://www.rightmove.co.uk/properties/775256992718224#/?channel=COM_LET</x:v>
      </x:c>
      <x:c r="N1888" s="15" t="str"/>
    </x:row>
    <x:row r="1889" ht="42" customHeight="1">
      <x:c r="A1889" s="15" t="str">
        <x:v>London</x:v>
      </x:c>
      <x:c r="B1889" s="15" t="str">
        <x:v>Standalone premises — London (N10)</x:v>
      </x:c>
      <x:c r="C1889" s="15" t="str">
        <x:v>London (N10)</x:v>
      </x:c>
      <x:c r="D1889" s="14"/>
      <x:c r="E1889" s="30" t="str">
        <x:v>Town</x:v>
      </x:c>
      <x:c r="F1889" s="30" t="str">
        <x:v>Standalone / other premises</x:v>
      </x:c>
      <x:c r="G1889" s="14" t="n">
        <x:f>COUNTIFS('Unit details'!$B$3571:$B$3571,$A1889,'Unit details'!$V$3571:$V$3571,$A1889&amp;" — "&amp;$B1889,'Unit details'!$H$3571:$H$3571,"Current",'Unit details'!$E$3571:$E$3571,"Town")</x:f>
        <x:v>1</x:v>
      </x:c>
      <x:c r="H1889" s="14" t="n">
        <x:f>COUNTIFS('Unit details'!$B$3571:$B$3571,$A1889,'Unit details'!$V$3571:$V$3571,$A1889&amp;" — "&amp;$B1889,'Unit details'!$H$3571:$H$3571,"Current",'Unit details'!$E$3571:$E$3571,"Nearby")</x:f>
        <x:v>0</x:v>
      </x:c>
      <x:c r="I1889" s="14" t="n">
        <x:f>COUNTIFS('Unit details'!$B$3571:$B$3571,$A1889,'Unit details'!$V$3571:$V$3571,$A1889&amp;" — "&amp;$B1889,'Unit details'!$H$3571:$H$3571,"Current")</x:f>
        <x:v>1</x:v>
      </x:c>
      <x:c r="J1889" s="14" t="n">
        <x:f>SUMIFS('Unit details'!$Y$3571:$Y$3571,'Unit details'!$B$3571:$B$3571,$A1889,'Unit details'!$V$3571:$V$3571,$A1889&amp;" — "&amp;$B1889,'Unit details'!$H$3571:$H$3571,"Future")</x:f>
        <x:v>0</x:v>
      </x:c>
      <x:c r="K1889" s="14" t="n">
        <x:f>COUNTIFS('Unit details'!$B$3571:$B$3571,$A1889,'Unit details'!$V$3571:$V$3571,$A1889&amp;" — "&amp;$B1889,'Unit details'!$H$3571:$H$3571,"Uncertain")</x:f>
        <x:v>0</x:v>
      </x:c>
      <x:c r="L1889" s="15" t="str">
        <x:v>Identified from marketing. Estate inventory is a minimum of evidenced named areas, not a council stock census.</x:v>
      </x:c>
      <x:c r="M1889" s="15" t="str">
        <x:v>https://www.zoopla.co.uk/to-rent/commercial/details/73860376/</x:v>
      </x:c>
      <x:c r="N1889" s="15" t="str"/>
    </x:row>
    <x:row r="1890" ht="42" customHeight="1">
      <x:c r="A1890" s="15" t="str">
        <x:v>London</x:v>
      </x:c>
      <x:c r="B1890" s="15" t="str">
        <x:v>Standalone premises — London (N11)</x:v>
      </x:c>
      <x:c r="C1890" s="15" t="str">
        <x:v>London (N11)</x:v>
      </x:c>
      <x:c r="D1890" s="14"/>
      <x:c r="E1890" s="30" t="str">
        <x:v>Town</x:v>
      </x:c>
      <x:c r="F1890" s="30" t="str">
        <x:v>Standalone / other premises</x:v>
      </x:c>
      <x:c r="G1890" s="14" t="n">
        <x:f>COUNTIFS('Unit details'!$B$3572:$B$3572,$A1890,'Unit details'!$V$3572:$V$3572,$A1890&amp;" — "&amp;$B1890,'Unit details'!$H$3572:$H$3572,"Current",'Unit details'!$E$3572:$E$3572,"Town")</x:f>
        <x:v>1</x:v>
      </x:c>
      <x:c r="H1890" s="14" t="n">
        <x:f>COUNTIFS('Unit details'!$B$3572:$B$3572,$A1890,'Unit details'!$V$3572:$V$3572,$A1890&amp;" — "&amp;$B1890,'Unit details'!$H$3572:$H$3572,"Current",'Unit details'!$E$3572:$E$3572,"Nearby")</x:f>
        <x:v>0</x:v>
      </x:c>
      <x:c r="I1890" s="14" t="n">
        <x:f>COUNTIFS('Unit details'!$B$3572:$B$3572,$A1890,'Unit details'!$V$3572:$V$3572,$A1890&amp;" — "&amp;$B1890,'Unit details'!$H$3572:$H$3572,"Current")</x:f>
        <x:v>1</x:v>
      </x:c>
      <x:c r="J1890" s="14" t="n">
        <x:f>SUMIFS('Unit details'!$Y$3572:$Y$3572,'Unit details'!$B$3572:$B$3572,$A1890,'Unit details'!$V$3572:$V$3572,$A1890&amp;" — "&amp;$B1890,'Unit details'!$H$3572:$H$3572,"Future")</x:f>
        <x:v>0</x:v>
      </x:c>
      <x:c r="K1890" s="14" t="n">
        <x:f>COUNTIFS('Unit details'!$B$3572:$B$3572,$A1890,'Unit details'!$V$3572:$V$3572,$A1890&amp;" — "&amp;$B1890,'Unit details'!$H$3572:$H$3572,"Uncertain")</x:f>
        <x:v>0</x:v>
      </x:c>
      <x:c r="L1890" s="15" t="str">
        <x:v>Identified from marketing. Estate inventory is a minimum of evidenced named areas, not a council stock census.</x:v>
      </x:c>
      <x:c r="M1890" s="15" t="str">
        <x:v>https://www.rightmove.co.uk/properties/163519907#/?channel=COM_LET</x:v>
      </x:c>
      <x:c r="N1890" s="15" t="str"/>
    </x:row>
    <x:row r="1891" ht="42" customHeight="1">
      <x:c r="A1891" s="15" t="str">
        <x:v>London</x:v>
      </x:c>
      <x:c r="B1891" s="15" t="str">
        <x:v>Standalone premises — London (N12)</x:v>
      </x:c>
      <x:c r="C1891" s="15" t="str">
        <x:v>London (N12)</x:v>
      </x:c>
      <x:c r="D1891" s="14"/>
      <x:c r="E1891" s="30" t="str">
        <x:v>Town</x:v>
      </x:c>
      <x:c r="F1891" s="30" t="str">
        <x:v>Standalone / other premises</x:v>
      </x:c>
      <x:c r="G1891" s="14" t="n">
        <x:f>COUNTIFS('Unit details'!$B$3573:$B$3573,$A1891,'Unit details'!$V$3573:$V$3573,$A1891&amp;" — "&amp;$B1891,'Unit details'!$H$3573:$H$3573,"Current",'Unit details'!$E$3573:$E$3573,"Town")</x:f>
        <x:v>1</x:v>
      </x:c>
      <x:c r="H1891" s="14" t="n">
        <x:f>COUNTIFS('Unit details'!$B$3573:$B$3573,$A1891,'Unit details'!$V$3573:$V$3573,$A1891&amp;" — "&amp;$B1891,'Unit details'!$H$3573:$H$3573,"Current",'Unit details'!$E$3573:$E$3573,"Nearby")</x:f>
        <x:v>0</x:v>
      </x:c>
      <x:c r="I1891" s="14" t="n">
        <x:f>COUNTIFS('Unit details'!$B$3573:$B$3573,$A1891,'Unit details'!$V$3573:$V$3573,$A1891&amp;" — "&amp;$B1891,'Unit details'!$H$3573:$H$3573,"Current")</x:f>
        <x:v>1</x:v>
      </x:c>
      <x:c r="J1891" s="14" t="n">
        <x:f>SUMIFS('Unit details'!$Y$3573:$Y$3573,'Unit details'!$B$3573:$B$3573,$A1891,'Unit details'!$V$3573:$V$3573,$A1891&amp;" — "&amp;$B1891,'Unit details'!$H$3573:$H$3573,"Future")</x:f>
        <x:v>0</x:v>
      </x:c>
      <x:c r="K1891" s="14" t="n">
        <x:f>COUNTIFS('Unit details'!$B$3573:$B$3573,$A1891,'Unit details'!$V$3573:$V$3573,$A1891&amp;" — "&amp;$B1891,'Unit details'!$H$3573:$H$3573,"Uncertain")</x:f>
        <x:v>0</x:v>
      </x:c>
      <x:c r="L1891" s="15" t="str">
        <x:v>Identified from marketing. Estate inventory is a minimum of evidenced named areas, not a council stock census.</x:v>
      </x:c>
      <x:c r="M1891" s="15" t="str">
        <x:v>https://www.zoopla.co.uk/to-rent/commercial/details/70810726/</x:v>
      </x:c>
      <x:c r="N1891" s="15" t="str">
        <x:v>https://www.rightmove.co.uk/properties/774624839749665#/?channel=COM_LET</x:v>
      </x:c>
    </x:row>
    <x:row r="1892" ht="42" customHeight="1">
      <x:c r="A1892" s="15" t="str">
        <x:v>London</x:v>
      </x:c>
      <x:c r="B1892" s="15" t="str">
        <x:v>Standalone premises — London (N15)</x:v>
      </x:c>
      <x:c r="C1892" s="15" t="str">
        <x:v>London (N15)</x:v>
      </x:c>
      <x:c r="D1892" s="14"/>
      <x:c r="E1892" s="30" t="str">
        <x:v>Town</x:v>
      </x:c>
      <x:c r="F1892" s="30" t="str">
        <x:v>Standalone / other premises</x:v>
      </x:c>
      <x:c r="G1892" s="14" t="n">
        <x:f>COUNTIFS('Unit details'!$B$3574:$B$3578,$A1892,'Unit details'!$V$3574:$V$3578,$A1892&amp;" — "&amp;$B1892,'Unit details'!$H$3574:$H$3578,"Current",'Unit details'!$E$3574:$E$3578,"Town")</x:f>
        <x:v>4</x:v>
      </x:c>
      <x:c r="H1892" s="14" t="n">
        <x:f>COUNTIFS('Unit details'!$B$3574:$B$3578,$A1892,'Unit details'!$V$3574:$V$3578,$A1892&amp;" — "&amp;$B1892,'Unit details'!$H$3574:$H$3578,"Current",'Unit details'!$E$3574:$E$3578,"Nearby")</x:f>
        <x:v>0</x:v>
      </x:c>
      <x:c r="I1892" s="14" t="n">
        <x:f>COUNTIFS('Unit details'!$B$3574:$B$3578,$A1892,'Unit details'!$V$3574:$V$3578,$A1892&amp;" — "&amp;$B1892,'Unit details'!$H$3574:$H$3578,"Current")</x:f>
        <x:v>4</x:v>
      </x:c>
      <x:c r="J1892" s="14" t="n">
        <x:f>SUMIFS('Unit details'!$Y$3574:$Y$3578,'Unit details'!$B$3574:$B$3578,$A1892,'Unit details'!$V$3574:$V$3578,$A1892&amp;" — "&amp;$B1892,'Unit details'!$H$3574:$H$3578,"Future")</x:f>
        <x:v>0</x:v>
      </x:c>
      <x:c r="K1892" s="14" t="n">
        <x:f>COUNTIFS('Unit details'!$B$3574:$B$3578,$A1892,'Unit details'!$V$3574:$V$3578,$A1892&amp;" — "&amp;$B1892,'Unit details'!$H$3574:$H$3578,"Uncertain")</x:f>
        <x:v>1</x:v>
      </x:c>
      <x:c r="L1892" s="15" t="str">
        <x:v>Identified from marketing. Estate inventory is a minimum of evidenced named areas, not a council stock census.</x:v>
      </x:c>
      <x:c r="M1892" s="15" t="str">
        <x:v>https://www.zoopla.co.uk/to-rent/commercial/details/73672924/</x:v>
      </x:c>
      <x:c r="N1892" s="15" t="str"/>
    </x:row>
    <x:row r="1893" ht="42" customHeight="1">
      <x:c r="A1893" s="15" t="str">
        <x:v>London</x:v>
      </x:c>
      <x:c r="B1893" s="15" t="str">
        <x:v>Standalone premises — London (N16)</x:v>
      </x:c>
      <x:c r="C1893" s="15" t="str">
        <x:v>London (N16)</x:v>
      </x:c>
      <x:c r="D1893" s="14"/>
      <x:c r="E1893" s="30" t="str">
        <x:v>Town</x:v>
      </x:c>
      <x:c r="F1893" s="30" t="str">
        <x:v>Standalone / other premises</x:v>
      </x:c>
      <x:c r="G1893" s="14" t="n">
        <x:f>COUNTIFS('Unit details'!$B$3579:$B$3583,$A1893,'Unit details'!$V$3579:$V$3583,$A1893&amp;" — "&amp;$B1893,'Unit details'!$H$3579:$H$3583,"Current",'Unit details'!$E$3579:$E$3583,"Town")</x:f>
        <x:v>5</x:v>
      </x:c>
      <x:c r="H1893" s="14" t="n">
        <x:f>COUNTIFS('Unit details'!$B$3579:$B$3583,$A1893,'Unit details'!$V$3579:$V$3583,$A1893&amp;" — "&amp;$B1893,'Unit details'!$H$3579:$H$3583,"Current",'Unit details'!$E$3579:$E$3583,"Nearby")</x:f>
        <x:v>0</x:v>
      </x:c>
      <x:c r="I1893" s="14" t="n">
        <x:f>COUNTIFS('Unit details'!$B$3579:$B$3583,$A1893,'Unit details'!$V$3579:$V$3583,$A1893&amp;" — "&amp;$B1893,'Unit details'!$H$3579:$H$3583,"Current")</x:f>
        <x:v>5</x:v>
      </x:c>
      <x:c r="J1893" s="14" t="n">
        <x:f>SUMIFS('Unit details'!$Y$3579:$Y$3583,'Unit details'!$B$3579:$B$3583,$A1893,'Unit details'!$V$3579:$V$3583,$A1893&amp;" — "&amp;$B1893,'Unit details'!$H$3579:$H$3583,"Future")</x:f>
        <x:v>0</x:v>
      </x:c>
      <x:c r="K1893" s="14" t="n">
        <x:f>COUNTIFS('Unit details'!$B$3579:$B$3583,$A1893,'Unit details'!$V$3579:$V$3583,$A1893&amp;" — "&amp;$B1893,'Unit details'!$H$3579:$H$3583,"Uncertain")</x:f>
        <x:v>0</x:v>
      </x:c>
      <x:c r="L1893" s="15" t="str">
        <x:v>Identified from marketing. Estate inventory is a minimum of evidenced named areas, not a council stock census.</x:v>
      </x:c>
      <x:c r="M1893" s="15" t="str">
        <x:v>https://www.zoopla.co.uk/to-rent/commercial/details/68398205/</x:v>
      </x:c>
      <x:c r="N1893" s="15" t="str"/>
    </x:row>
    <x:row r="1894" ht="42" customHeight="1">
      <x:c r="A1894" s="15" t="str">
        <x:v>London</x:v>
      </x:c>
      <x:c r="B1894" s="15" t="str">
        <x:v>Standalone premises — London (N17)</x:v>
      </x:c>
      <x:c r="C1894" s="15" t="str">
        <x:v>London (N17)</x:v>
      </x:c>
      <x:c r="D1894" s="14"/>
      <x:c r="E1894" s="30" t="str">
        <x:v>Town</x:v>
      </x:c>
      <x:c r="F1894" s="30" t="str">
        <x:v>Standalone / other premises</x:v>
      </x:c>
      <x:c r="G1894" s="14" t="n">
        <x:f>COUNTIFS('Unit details'!$B$3584:$B$3587,$A1894,'Unit details'!$V$3584:$V$3587,$A1894&amp;" — "&amp;$B1894,'Unit details'!$H$3584:$H$3587,"Current",'Unit details'!$E$3584:$E$3587,"Town")</x:f>
        <x:v>3</x:v>
      </x:c>
      <x:c r="H1894" s="14" t="n">
        <x:f>COUNTIFS('Unit details'!$B$3584:$B$3587,$A1894,'Unit details'!$V$3584:$V$3587,$A1894&amp;" — "&amp;$B1894,'Unit details'!$H$3584:$H$3587,"Current",'Unit details'!$E$3584:$E$3587,"Nearby")</x:f>
        <x:v>0</x:v>
      </x:c>
      <x:c r="I1894" s="14" t="n">
        <x:f>COUNTIFS('Unit details'!$B$3584:$B$3587,$A1894,'Unit details'!$V$3584:$V$3587,$A1894&amp;" — "&amp;$B1894,'Unit details'!$H$3584:$H$3587,"Current")</x:f>
        <x:v>3</x:v>
      </x:c>
      <x:c r="J1894" s="14" t="n">
        <x:f>SUMIFS('Unit details'!$Y$3584:$Y$3587,'Unit details'!$B$3584:$B$3587,$A1894,'Unit details'!$V$3584:$V$3587,$A1894&amp;" — "&amp;$B1894,'Unit details'!$H$3584:$H$3587,"Future")</x:f>
        <x:v>0</x:v>
      </x:c>
      <x:c r="K1894" s="14" t="n">
        <x:f>COUNTIFS('Unit details'!$B$3584:$B$3587,$A1894,'Unit details'!$V$3584:$V$3587,$A1894&amp;" — "&amp;$B1894,'Unit details'!$H$3584:$H$3587,"Uncertain")</x:f>
        <x:v>1</x:v>
      </x:c>
      <x:c r="L1894" s="15" t="str">
        <x:v>Identified from marketing. Estate inventory is a minimum of evidenced named areas, not a council stock census.</x:v>
      </x:c>
      <x:c r="M1894" s="15" t="str">
        <x:v>https://www.zoopla.co.uk/to-rent/commercial/details/73512214/</x:v>
      </x:c>
      <x:c r="N1894" s="15" t="str">
        <x:v>https://www.rightmove.co.uk/properties/767599495950192#/?channel=COM_LET</x:v>
      </x:c>
    </x:row>
    <x:row r="1895" ht="42" customHeight="1">
      <x:c r="A1895" s="15" t="str">
        <x:v>London</x:v>
      </x:c>
      <x:c r="B1895" s="15" t="str">
        <x:v>Standalone premises — London (N18)</x:v>
      </x:c>
      <x:c r="C1895" s="15" t="str">
        <x:v>London (N18)</x:v>
      </x:c>
      <x:c r="D1895" s="14"/>
      <x:c r="E1895" s="30" t="str">
        <x:v>Town</x:v>
      </x:c>
      <x:c r="F1895" s="30" t="str">
        <x:v>Standalone / other premises</x:v>
      </x:c>
      <x:c r="G1895" s="14" t="n">
        <x:f>COUNTIFS('Unit details'!$B$3588:$B$3588,$A1895,'Unit details'!$V$3588:$V$3588,$A1895&amp;" — "&amp;$B1895,'Unit details'!$H$3588:$H$3588,"Current",'Unit details'!$E$3588:$E$3588,"Town")</x:f>
        <x:v>1</x:v>
      </x:c>
      <x:c r="H1895" s="14" t="n">
        <x:f>COUNTIFS('Unit details'!$B$3588:$B$3588,$A1895,'Unit details'!$V$3588:$V$3588,$A1895&amp;" — "&amp;$B1895,'Unit details'!$H$3588:$H$3588,"Current",'Unit details'!$E$3588:$E$3588,"Nearby")</x:f>
        <x:v>0</x:v>
      </x:c>
      <x:c r="I1895" s="14" t="n">
        <x:f>COUNTIFS('Unit details'!$B$3588:$B$3588,$A1895,'Unit details'!$V$3588:$V$3588,$A1895&amp;" — "&amp;$B1895,'Unit details'!$H$3588:$H$3588,"Current")</x:f>
        <x:v>1</x:v>
      </x:c>
      <x:c r="J1895" s="14" t="n">
        <x:f>SUMIFS('Unit details'!$Y$3588:$Y$3588,'Unit details'!$B$3588:$B$3588,$A1895,'Unit details'!$V$3588:$V$3588,$A1895&amp;" — "&amp;$B1895,'Unit details'!$H$3588:$H$3588,"Future")</x:f>
        <x:v>0</x:v>
      </x:c>
      <x:c r="K1895" s="14" t="n">
        <x:f>COUNTIFS('Unit details'!$B$3588:$B$3588,$A1895,'Unit details'!$V$3588:$V$3588,$A1895&amp;" — "&amp;$B1895,'Unit details'!$H$3588:$H$3588,"Uncertain")</x:f>
        <x:v>0</x:v>
      </x:c>
      <x:c r="L1895" s="15" t="str">
        <x:v>Identified from marketing. Estate inventory is a minimum of evidenced named areas, not a council stock census.</x:v>
      </x:c>
      <x:c r="M1895" s="15" t="str">
        <x:v>https://www.zoopla.co.uk/to-rent/commercial/details/73594759/</x:v>
      </x:c>
      <x:c r="N1895" s="15" t="str">
        <x:v>https://www.rightmove.co.uk/properties/760920698012001#/?channel=COM_LET</x:v>
      </x:c>
    </x:row>
    <x:row r="1896" ht="42" customHeight="1">
      <x:c r="A1896" s="15" t="str">
        <x:v>London</x:v>
      </x:c>
      <x:c r="B1896" s="15" t="str">
        <x:v>Standalone premises — London (N22)</x:v>
      </x:c>
      <x:c r="C1896" s="15" t="str">
        <x:v>London (N22)</x:v>
      </x:c>
      <x:c r="D1896" s="14"/>
      <x:c r="E1896" s="30" t="str">
        <x:v>Town</x:v>
      </x:c>
      <x:c r="F1896" s="30" t="str">
        <x:v>Standalone / other premises</x:v>
      </x:c>
      <x:c r="G1896" s="14" t="n">
        <x:f>COUNTIFS('Unit details'!$B$3589:$B$3592,$A1896,'Unit details'!$V$3589:$V$3592,$A1896&amp;" — "&amp;$B1896,'Unit details'!$H$3589:$H$3592,"Current",'Unit details'!$E$3589:$E$3592,"Town")</x:f>
        <x:v>4</x:v>
      </x:c>
      <x:c r="H1896" s="14" t="n">
        <x:f>COUNTIFS('Unit details'!$B$3589:$B$3592,$A1896,'Unit details'!$V$3589:$V$3592,$A1896&amp;" — "&amp;$B1896,'Unit details'!$H$3589:$H$3592,"Current",'Unit details'!$E$3589:$E$3592,"Nearby")</x:f>
        <x:v>0</x:v>
      </x:c>
      <x:c r="I1896" s="14" t="n">
        <x:f>COUNTIFS('Unit details'!$B$3589:$B$3592,$A1896,'Unit details'!$V$3589:$V$3592,$A1896&amp;" — "&amp;$B1896,'Unit details'!$H$3589:$H$3592,"Current")</x:f>
        <x:v>4</x:v>
      </x:c>
      <x:c r="J1896" s="14" t="n">
        <x:f>SUMIFS('Unit details'!$Y$3589:$Y$3592,'Unit details'!$B$3589:$B$3592,$A1896,'Unit details'!$V$3589:$V$3592,$A1896&amp;" — "&amp;$B1896,'Unit details'!$H$3589:$H$3592,"Future")</x:f>
        <x:v>0</x:v>
      </x:c>
      <x:c r="K1896" s="14" t="n">
        <x:f>COUNTIFS('Unit details'!$B$3589:$B$3592,$A1896,'Unit details'!$V$3589:$V$3592,$A1896&amp;" — "&amp;$B1896,'Unit details'!$H$3589:$H$3592,"Uncertain")</x:f>
        <x:v>0</x:v>
      </x:c>
      <x:c r="L1896" s="15" t="str">
        <x:v>Identified from marketing. Estate inventory is a minimum of evidenced named areas, not a council stock census.</x:v>
      </x:c>
      <x:c r="M1896" s="15" t="str">
        <x:v>https://www.zoopla.co.uk/to-rent/commercial/details/68351131/</x:v>
      </x:c>
      <x:c r="N1896" s="15" t="str"/>
    </x:row>
    <x:row r="1897" ht="42" customHeight="1">
      <x:c r="A1897" s="15" t="str">
        <x:v>London</x:v>
      </x:c>
      <x:c r="B1897" s="15" t="str">
        <x:v>Standalone premises — London (N3)</x:v>
      </x:c>
      <x:c r="C1897" s="15" t="str">
        <x:v>London (N3)</x:v>
      </x:c>
      <x:c r="D1897" s="14"/>
      <x:c r="E1897" s="30" t="str">
        <x:v>Town</x:v>
      </x:c>
      <x:c r="F1897" s="30" t="str">
        <x:v>Standalone / other premises</x:v>
      </x:c>
      <x:c r="G1897" s="14" t="n">
        <x:f>COUNTIFS('Unit details'!$B$3593:$B$3593,$A1897,'Unit details'!$V$3593:$V$3593,$A1897&amp;" — "&amp;$B1897,'Unit details'!$H$3593:$H$3593,"Current",'Unit details'!$E$3593:$E$3593,"Town")</x:f>
        <x:v>1</x:v>
      </x:c>
      <x:c r="H1897" s="14" t="n">
        <x:f>COUNTIFS('Unit details'!$B$3593:$B$3593,$A1897,'Unit details'!$V$3593:$V$3593,$A1897&amp;" — "&amp;$B1897,'Unit details'!$H$3593:$H$3593,"Current",'Unit details'!$E$3593:$E$3593,"Nearby")</x:f>
        <x:v>0</x:v>
      </x:c>
      <x:c r="I1897" s="14" t="n">
        <x:f>COUNTIFS('Unit details'!$B$3593:$B$3593,$A1897,'Unit details'!$V$3593:$V$3593,$A1897&amp;" — "&amp;$B1897,'Unit details'!$H$3593:$H$3593,"Current")</x:f>
        <x:v>1</x:v>
      </x:c>
      <x:c r="J1897" s="14" t="n">
        <x:f>SUMIFS('Unit details'!$Y$3593:$Y$3593,'Unit details'!$B$3593:$B$3593,$A1897,'Unit details'!$V$3593:$V$3593,$A1897&amp;" — "&amp;$B1897,'Unit details'!$H$3593:$H$3593,"Future")</x:f>
        <x:v>0</x:v>
      </x:c>
      <x:c r="K1897" s="14" t="n">
        <x:f>COUNTIFS('Unit details'!$B$3593:$B$3593,$A1897,'Unit details'!$V$3593:$V$3593,$A1897&amp;" — "&amp;$B1897,'Unit details'!$H$3593:$H$3593,"Uncertain")</x:f>
        <x:v>0</x:v>
      </x:c>
      <x:c r="L1897" s="15" t="str">
        <x:v>Identified from marketing. Estate inventory is a minimum of evidenced named areas, not a council stock census.</x:v>
      </x:c>
      <x:c r="M1897" s="15" t="str">
        <x:v>https://www.zoopla.co.uk/to-rent/commercial/details/72802069/</x:v>
      </x:c>
      <x:c r="N1897" s="15" t="str"/>
    </x:row>
    <x:row r="1898" ht="42" customHeight="1">
      <x:c r="A1898" s="15" t="str">
        <x:v>London</x:v>
      </x:c>
      <x:c r="B1898" s="15" t="str">
        <x:v>Standalone premises — London (N4)</x:v>
      </x:c>
      <x:c r="C1898" s="15" t="str">
        <x:v>London (N4)</x:v>
      </x:c>
      <x:c r="D1898" s="14"/>
      <x:c r="E1898" s="30" t="str">
        <x:v>Town</x:v>
      </x:c>
      <x:c r="F1898" s="30" t="str">
        <x:v>Standalone / other premises</x:v>
      </x:c>
      <x:c r="G1898" s="14" t="n">
        <x:f>COUNTIFS('Unit details'!$B$3594:$B$3598,$A1898,'Unit details'!$V$3594:$V$3598,$A1898&amp;" — "&amp;$B1898,'Unit details'!$H$3594:$H$3598,"Current",'Unit details'!$E$3594:$E$3598,"Town")</x:f>
        <x:v>4</x:v>
      </x:c>
      <x:c r="H1898" s="14" t="n">
        <x:f>COUNTIFS('Unit details'!$B$3594:$B$3598,$A1898,'Unit details'!$V$3594:$V$3598,$A1898&amp;" — "&amp;$B1898,'Unit details'!$H$3594:$H$3598,"Current",'Unit details'!$E$3594:$E$3598,"Nearby")</x:f>
        <x:v>0</x:v>
      </x:c>
      <x:c r="I1898" s="14" t="n">
        <x:f>COUNTIFS('Unit details'!$B$3594:$B$3598,$A1898,'Unit details'!$V$3594:$V$3598,$A1898&amp;" — "&amp;$B1898,'Unit details'!$H$3594:$H$3598,"Current")</x:f>
        <x:v>4</x:v>
      </x:c>
      <x:c r="J1898" s="14" t="n">
        <x:f>SUMIFS('Unit details'!$Y$3594:$Y$3598,'Unit details'!$B$3594:$B$3598,$A1898,'Unit details'!$V$3594:$V$3598,$A1898&amp;" — "&amp;$B1898,'Unit details'!$H$3594:$H$3598,"Future")</x:f>
        <x:v>0</x:v>
      </x:c>
      <x:c r="K1898" s="14" t="n">
        <x:f>COUNTIFS('Unit details'!$B$3594:$B$3598,$A1898,'Unit details'!$V$3594:$V$3598,$A1898&amp;" — "&amp;$B1898,'Unit details'!$H$3594:$H$3598,"Uncertain")</x:f>
        <x:v>1</x:v>
      </x:c>
      <x:c r="L1898" s="15" t="str">
        <x:v>Identified from marketing. Estate inventory is a minimum of evidenced named areas, not a council stock census.</x:v>
      </x:c>
      <x:c r="M1898" s="15" t="str">
        <x:v>https://www.zoopla.co.uk/to-rent/commercial/details/72535444/</x:v>
      </x:c>
      <x:c r="N1898" s="15" t="str">
        <x:v>https://www.rightmove.co.uk/properties/767583643575248#/?channel=COM_LET</x:v>
      </x:c>
    </x:row>
    <x:row r="1899" ht="42" customHeight="1">
      <x:c r="A1899" s="15" t="str">
        <x:v>London</x:v>
      </x:c>
      <x:c r="B1899" s="15" t="str">
        <x:v>Standalone premises — London (N7)</x:v>
      </x:c>
      <x:c r="C1899" s="15" t="str">
        <x:v>London (N7)</x:v>
      </x:c>
      <x:c r="D1899" s="14"/>
      <x:c r="E1899" s="30" t="str">
        <x:v>Town</x:v>
      </x:c>
      <x:c r="F1899" s="30" t="str">
        <x:v>Standalone / other premises</x:v>
      </x:c>
      <x:c r="G1899" s="14" t="n">
        <x:f>COUNTIFS('Unit details'!$B$3599:$B$3602,$A1899,'Unit details'!$V$3599:$V$3602,$A1899&amp;" — "&amp;$B1899,'Unit details'!$H$3599:$H$3602,"Current",'Unit details'!$E$3599:$E$3602,"Town")</x:f>
        <x:v>3</x:v>
      </x:c>
      <x:c r="H1899" s="14" t="n">
        <x:f>COUNTIFS('Unit details'!$B$3599:$B$3602,$A1899,'Unit details'!$V$3599:$V$3602,$A1899&amp;" — "&amp;$B1899,'Unit details'!$H$3599:$H$3602,"Current",'Unit details'!$E$3599:$E$3602,"Nearby")</x:f>
        <x:v>0</x:v>
      </x:c>
      <x:c r="I1899" s="14" t="n">
        <x:f>COUNTIFS('Unit details'!$B$3599:$B$3602,$A1899,'Unit details'!$V$3599:$V$3602,$A1899&amp;" — "&amp;$B1899,'Unit details'!$H$3599:$H$3602,"Current")</x:f>
        <x:v>3</x:v>
      </x:c>
      <x:c r="J1899" s="14" t="n">
        <x:f>SUMIFS('Unit details'!$Y$3599:$Y$3602,'Unit details'!$B$3599:$B$3602,$A1899,'Unit details'!$V$3599:$V$3602,$A1899&amp;" — "&amp;$B1899,'Unit details'!$H$3599:$H$3602,"Future")</x:f>
        <x:v>0</x:v>
      </x:c>
      <x:c r="K1899" s="14" t="n">
        <x:f>COUNTIFS('Unit details'!$B$3599:$B$3602,$A1899,'Unit details'!$V$3599:$V$3602,$A1899&amp;" — "&amp;$B1899,'Unit details'!$H$3599:$H$3602,"Uncertain")</x:f>
        <x:v>1</x:v>
      </x:c>
      <x:c r="L1899" s="15" t="str">
        <x:v>Identified from marketing. Estate inventory is a minimum of evidenced named areas, not a council stock census.</x:v>
      </x:c>
      <x:c r="M1899" s="15" t="str">
        <x:v>https://www.zoopla.co.uk/to-rent/commercial/details/74496036/</x:v>
      </x:c>
      <x:c r="N1899" s="15" t="str">
        <x:v>https://www.rightmove.co.uk/properties/779771710093392#/?channel=COM_LET</x:v>
      </x:c>
    </x:row>
    <x:row r="1900" ht="42" customHeight="1">
      <x:c r="A1900" s="15" t="str">
        <x:v>London</x:v>
      </x:c>
      <x:c r="B1900" s="15" t="str">
        <x:v>Standalone premises — London (NW10)</x:v>
      </x:c>
      <x:c r="C1900" s="15" t="str">
        <x:v>London (NW10)</x:v>
      </x:c>
      <x:c r="D1900" s="14"/>
      <x:c r="E1900" s="30" t="str">
        <x:v>Town</x:v>
      </x:c>
      <x:c r="F1900" s="30" t="str">
        <x:v>Standalone / other premises</x:v>
      </x:c>
      <x:c r="G1900" s="14" t="n">
        <x:f>COUNTIFS('Unit details'!$B$3603:$B$3611,$A1900,'Unit details'!$V$3603:$V$3611,$A1900&amp;" — "&amp;$B1900,'Unit details'!$H$3603:$H$3611,"Current",'Unit details'!$E$3603:$E$3611,"Town")</x:f>
        <x:v>6</x:v>
      </x:c>
      <x:c r="H1900" s="14" t="n">
        <x:f>COUNTIFS('Unit details'!$B$3603:$B$3611,$A1900,'Unit details'!$V$3603:$V$3611,$A1900&amp;" — "&amp;$B1900,'Unit details'!$H$3603:$H$3611,"Current",'Unit details'!$E$3603:$E$3611,"Nearby")</x:f>
        <x:v>0</x:v>
      </x:c>
      <x:c r="I1900" s="14" t="n">
        <x:f>COUNTIFS('Unit details'!$B$3603:$B$3611,$A1900,'Unit details'!$V$3603:$V$3611,$A1900&amp;" — "&amp;$B1900,'Unit details'!$H$3603:$H$3611,"Current")</x:f>
        <x:v>6</x:v>
      </x:c>
      <x:c r="J1900" s="14" t="n">
        <x:f>SUMIFS('Unit details'!$Y$3603:$Y$3611,'Unit details'!$B$3603:$B$3611,$A1900,'Unit details'!$V$3603:$V$3611,$A1900&amp;" — "&amp;$B1900,'Unit details'!$H$3603:$H$3611,"Future")</x:f>
        <x:v>0</x:v>
      </x:c>
      <x:c r="K1900" s="14" t="n">
        <x:f>COUNTIFS('Unit details'!$B$3603:$B$3611,$A1900,'Unit details'!$V$3603:$V$3611,$A1900&amp;" — "&amp;$B1900,'Unit details'!$H$3603:$H$3611,"Uncertain")</x:f>
        <x:v>3</x:v>
      </x:c>
      <x:c r="L1900" s="15" t="str">
        <x:v>Identified from marketing. Estate inventory is a minimum of evidenced named areas, not a council stock census.</x:v>
      </x:c>
      <x:c r="M1900" s="15" t="str">
        <x:v>https://www.zoopla.co.uk/to-rent/commercial/details/71344166/</x:v>
      </x:c>
      <x:c r="N1900" s="15" t="str"/>
    </x:row>
    <x:row r="1901" ht="42" customHeight="1">
      <x:c r="A1901" s="15" t="str">
        <x:v>London</x:v>
      </x:c>
      <x:c r="B1901" s="15" t="str">
        <x:v>Standalone premises — London (NW2)</x:v>
      </x:c>
      <x:c r="C1901" s="15" t="str">
        <x:v>London (NW2)</x:v>
      </x:c>
      <x:c r="D1901" s="14"/>
      <x:c r="E1901" s="30" t="str">
        <x:v>Town</x:v>
      </x:c>
      <x:c r="F1901" s="30" t="str">
        <x:v>Standalone / other premises</x:v>
      </x:c>
      <x:c r="G1901" s="14" t="n">
        <x:f>COUNTIFS('Unit details'!$B$3612:$B$3616,$A1901,'Unit details'!$V$3612:$V$3616,$A1901&amp;" — "&amp;$B1901,'Unit details'!$H$3612:$H$3616,"Current",'Unit details'!$E$3612:$E$3616,"Town")</x:f>
        <x:v>4</x:v>
      </x:c>
      <x:c r="H1901" s="14" t="n">
        <x:f>COUNTIFS('Unit details'!$B$3612:$B$3616,$A1901,'Unit details'!$V$3612:$V$3616,$A1901&amp;" — "&amp;$B1901,'Unit details'!$H$3612:$H$3616,"Current",'Unit details'!$E$3612:$E$3616,"Nearby")</x:f>
        <x:v>0</x:v>
      </x:c>
      <x:c r="I1901" s="14" t="n">
        <x:f>COUNTIFS('Unit details'!$B$3612:$B$3616,$A1901,'Unit details'!$V$3612:$V$3616,$A1901&amp;" — "&amp;$B1901,'Unit details'!$H$3612:$H$3616,"Current")</x:f>
        <x:v>4</x:v>
      </x:c>
      <x:c r="J1901" s="14" t="n">
        <x:f>SUMIFS('Unit details'!$Y$3612:$Y$3616,'Unit details'!$B$3612:$B$3616,$A1901,'Unit details'!$V$3612:$V$3616,$A1901&amp;" — "&amp;$B1901,'Unit details'!$H$3612:$H$3616,"Future")</x:f>
        <x:v>0</x:v>
      </x:c>
      <x:c r="K1901" s="14" t="n">
        <x:f>COUNTIFS('Unit details'!$B$3612:$B$3616,$A1901,'Unit details'!$V$3612:$V$3616,$A1901&amp;" — "&amp;$B1901,'Unit details'!$H$3612:$H$3616,"Uncertain")</x:f>
        <x:v>1</x:v>
      </x:c>
      <x:c r="L1901" s="15" t="str">
        <x:v>Identified from marketing. Estate inventory is a minimum of evidenced named areas, not a council stock census.</x:v>
      </x:c>
      <x:c r="M1901" s="15" t="str">
        <x:v>https://www.zoopla.co.uk/to-rent/commercial/details/62380296/</x:v>
      </x:c>
      <x:c r="N1901" s="15" t="str"/>
    </x:row>
    <x:row r="1902" ht="42" customHeight="1">
      <x:c r="A1902" s="15" t="str">
        <x:v>London</x:v>
      </x:c>
      <x:c r="B1902" s="15" t="str">
        <x:v>Standalone premises — London (NW3)</x:v>
      </x:c>
      <x:c r="C1902" s="15" t="str">
        <x:v>London (NW3)</x:v>
      </x:c>
      <x:c r="D1902" s="14"/>
      <x:c r="E1902" s="30" t="str">
        <x:v>Town</x:v>
      </x:c>
      <x:c r="F1902" s="30" t="str">
        <x:v>Standalone / other premises</x:v>
      </x:c>
      <x:c r="G1902" s="14" t="n">
        <x:f>COUNTIFS('Unit details'!$B$3617:$B$3617,$A1902,'Unit details'!$V$3617:$V$3617,$A1902&amp;" — "&amp;$B1902,'Unit details'!$H$3617:$H$3617,"Current",'Unit details'!$E$3617:$E$3617,"Town")</x:f>
        <x:v>1</x:v>
      </x:c>
      <x:c r="H1902" s="14" t="n">
        <x:f>COUNTIFS('Unit details'!$B$3617:$B$3617,$A1902,'Unit details'!$V$3617:$V$3617,$A1902&amp;" — "&amp;$B1902,'Unit details'!$H$3617:$H$3617,"Current",'Unit details'!$E$3617:$E$3617,"Nearby")</x:f>
        <x:v>0</x:v>
      </x:c>
      <x:c r="I1902" s="14" t="n">
        <x:f>COUNTIFS('Unit details'!$B$3617:$B$3617,$A1902,'Unit details'!$V$3617:$V$3617,$A1902&amp;" — "&amp;$B1902,'Unit details'!$H$3617:$H$3617,"Current")</x:f>
        <x:v>1</x:v>
      </x:c>
      <x:c r="J1902" s="14" t="n">
        <x:f>SUMIFS('Unit details'!$Y$3617:$Y$3617,'Unit details'!$B$3617:$B$3617,$A1902,'Unit details'!$V$3617:$V$3617,$A1902&amp;" — "&amp;$B1902,'Unit details'!$H$3617:$H$3617,"Future")</x:f>
        <x:v>0</x:v>
      </x:c>
      <x:c r="K1902" s="14" t="n">
        <x:f>COUNTIFS('Unit details'!$B$3617:$B$3617,$A1902,'Unit details'!$V$3617:$V$3617,$A1902&amp;" — "&amp;$B1902,'Unit details'!$H$3617:$H$3617,"Uncertain")</x:f>
        <x:v>0</x:v>
      </x:c>
      <x:c r="L1902" s="15" t="str">
        <x:v>Identified from marketing. Estate inventory is a minimum of evidenced named areas, not a council stock census.</x:v>
      </x:c>
      <x:c r="M1902" s="15" t="str">
        <x:v>https://www.rightmove.co.uk/properties/88727094#/?channel=COM_LET</x:v>
      </x:c>
      <x:c r="N1902" s="15" t="str"/>
    </x:row>
    <x:row r="1903" ht="42" customHeight="1">
      <x:c r="A1903" s="15" t="str">
        <x:v>London</x:v>
      </x:c>
      <x:c r="B1903" s="15" t="str">
        <x:v>Standalone premises — London (NW5)</x:v>
      </x:c>
      <x:c r="C1903" s="15" t="str">
        <x:v>London (NW5)</x:v>
      </x:c>
      <x:c r="D1903" s="14"/>
      <x:c r="E1903" s="30" t="str">
        <x:v>Town</x:v>
      </x:c>
      <x:c r="F1903" s="30" t="str">
        <x:v>Standalone / other premises</x:v>
      </x:c>
      <x:c r="G1903" s="14" t="n">
        <x:f>COUNTIFS('Unit details'!$B$3618:$B$3619,$A1903,'Unit details'!$V$3618:$V$3619,$A1903&amp;" — "&amp;$B1903,'Unit details'!$H$3618:$H$3619,"Current",'Unit details'!$E$3618:$E$3619,"Town")</x:f>
        <x:v>2</x:v>
      </x:c>
      <x:c r="H1903" s="14" t="n">
        <x:f>COUNTIFS('Unit details'!$B$3618:$B$3619,$A1903,'Unit details'!$V$3618:$V$3619,$A1903&amp;" — "&amp;$B1903,'Unit details'!$H$3618:$H$3619,"Current",'Unit details'!$E$3618:$E$3619,"Nearby")</x:f>
        <x:v>0</x:v>
      </x:c>
      <x:c r="I1903" s="14" t="n">
        <x:f>COUNTIFS('Unit details'!$B$3618:$B$3619,$A1903,'Unit details'!$V$3618:$V$3619,$A1903&amp;" — "&amp;$B1903,'Unit details'!$H$3618:$H$3619,"Current")</x:f>
        <x:v>2</x:v>
      </x:c>
      <x:c r="J1903" s="14" t="n">
        <x:f>SUMIFS('Unit details'!$Y$3618:$Y$3619,'Unit details'!$B$3618:$B$3619,$A1903,'Unit details'!$V$3618:$V$3619,$A1903&amp;" — "&amp;$B1903,'Unit details'!$H$3618:$H$3619,"Future")</x:f>
        <x:v>0</x:v>
      </x:c>
      <x:c r="K1903" s="14" t="n">
        <x:f>COUNTIFS('Unit details'!$B$3618:$B$3619,$A1903,'Unit details'!$V$3618:$V$3619,$A1903&amp;" — "&amp;$B1903,'Unit details'!$H$3618:$H$3619,"Uncertain")</x:f>
        <x:v>0</x:v>
      </x:c>
      <x:c r="L1903" s="15" t="str">
        <x:v>Identified from marketing. Estate inventory is a minimum of evidenced named areas, not a council stock census.</x:v>
      </x:c>
      <x:c r="M1903" s="15" t="str">
        <x:v>https://www.zoopla.co.uk/to-rent/commercial/details/74513950/</x:v>
      </x:c>
      <x:c r="N1903" s="15" t="str"/>
    </x:row>
    <x:row r="1904" ht="42" customHeight="1">
      <x:c r="A1904" s="15" t="str">
        <x:v>London</x:v>
      </x:c>
      <x:c r="B1904" s="15" t="str">
        <x:v>Standalone premises — London (NW7)</x:v>
      </x:c>
      <x:c r="C1904" s="15" t="str">
        <x:v>London (NW7)</x:v>
      </x:c>
      <x:c r="D1904" s="14"/>
      <x:c r="E1904" s="30" t="str">
        <x:v>Town</x:v>
      </x:c>
      <x:c r="F1904" s="30" t="str">
        <x:v>Standalone / other premises</x:v>
      </x:c>
      <x:c r="G1904" s="14" t="n">
        <x:f>COUNTIFS('Unit details'!$B$3620:$B$3621,$A1904,'Unit details'!$V$3620:$V$3621,$A1904&amp;" — "&amp;$B1904,'Unit details'!$H$3620:$H$3621,"Current",'Unit details'!$E$3620:$E$3621,"Town")</x:f>
        <x:v>2</x:v>
      </x:c>
      <x:c r="H1904" s="14" t="n">
        <x:f>COUNTIFS('Unit details'!$B$3620:$B$3621,$A1904,'Unit details'!$V$3620:$V$3621,$A1904&amp;" — "&amp;$B1904,'Unit details'!$H$3620:$H$3621,"Current",'Unit details'!$E$3620:$E$3621,"Nearby")</x:f>
        <x:v>0</x:v>
      </x:c>
      <x:c r="I1904" s="14" t="n">
        <x:f>COUNTIFS('Unit details'!$B$3620:$B$3621,$A1904,'Unit details'!$V$3620:$V$3621,$A1904&amp;" — "&amp;$B1904,'Unit details'!$H$3620:$H$3621,"Current")</x:f>
        <x:v>2</x:v>
      </x:c>
      <x:c r="J1904" s="14" t="n">
        <x:f>SUMIFS('Unit details'!$Y$3620:$Y$3621,'Unit details'!$B$3620:$B$3621,$A1904,'Unit details'!$V$3620:$V$3621,$A1904&amp;" — "&amp;$B1904,'Unit details'!$H$3620:$H$3621,"Future")</x:f>
        <x:v>0</x:v>
      </x:c>
      <x:c r="K1904" s="14" t="n">
        <x:f>COUNTIFS('Unit details'!$B$3620:$B$3621,$A1904,'Unit details'!$V$3620:$V$3621,$A1904&amp;" — "&amp;$B1904,'Unit details'!$H$3620:$H$3621,"Uncertain")</x:f>
        <x:v>0</x:v>
      </x:c>
      <x:c r="L1904" s="15" t="str">
        <x:v>Identified from marketing. Estate inventory is a minimum of evidenced named areas, not a council stock census.</x:v>
      </x:c>
      <x:c r="M1904" s="15" t="str">
        <x:v>https://www.zoopla.co.uk/to-rent/commercial/details/68975842/</x:v>
      </x:c>
      <x:c r="N1904" s="15" t="str">
        <x:v>https://www.rightmove.co.uk/properties/773347737175216#/?channel=COM_LET</x:v>
      </x:c>
    </x:row>
    <x:row r="1905" ht="42" customHeight="1">
      <x:c r="A1905" s="15" t="str">
        <x:v>London</x:v>
      </x:c>
      <x:c r="B1905" s="15" t="str">
        <x:v>Standalone premises — London (NW9)</x:v>
      </x:c>
      <x:c r="C1905" s="15" t="str">
        <x:v>London (NW9)</x:v>
      </x:c>
      <x:c r="D1905" s="14"/>
      <x:c r="E1905" s="30" t="str">
        <x:v>Town</x:v>
      </x:c>
      <x:c r="F1905" s="30" t="str">
        <x:v>Standalone / other premises</x:v>
      </x:c>
      <x:c r="G1905" s="14" t="n">
        <x:f>COUNTIFS('Unit details'!$B$3622:$B$3623,$A1905,'Unit details'!$V$3622:$V$3623,$A1905&amp;" — "&amp;$B1905,'Unit details'!$H$3622:$H$3623,"Current",'Unit details'!$E$3622:$E$3623,"Town")</x:f>
        <x:v>2</x:v>
      </x:c>
      <x:c r="H1905" s="14" t="n">
        <x:f>COUNTIFS('Unit details'!$B$3622:$B$3623,$A1905,'Unit details'!$V$3622:$V$3623,$A1905&amp;" — "&amp;$B1905,'Unit details'!$H$3622:$H$3623,"Current",'Unit details'!$E$3622:$E$3623,"Nearby")</x:f>
        <x:v>0</x:v>
      </x:c>
      <x:c r="I1905" s="14" t="n">
        <x:f>COUNTIFS('Unit details'!$B$3622:$B$3623,$A1905,'Unit details'!$V$3622:$V$3623,$A1905&amp;" — "&amp;$B1905,'Unit details'!$H$3622:$H$3623,"Current")</x:f>
        <x:v>2</x:v>
      </x:c>
      <x:c r="J1905" s="14" t="n">
        <x:f>SUMIFS('Unit details'!$Y$3622:$Y$3623,'Unit details'!$B$3622:$B$3623,$A1905,'Unit details'!$V$3622:$V$3623,$A1905&amp;" — "&amp;$B1905,'Unit details'!$H$3622:$H$3623,"Future")</x:f>
        <x:v>0</x:v>
      </x:c>
      <x:c r="K1905" s="14" t="n">
        <x:f>COUNTIFS('Unit details'!$B$3622:$B$3623,$A1905,'Unit details'!$V$3622:$V$3623,$A1905&amp;" — "&amp;$B1905,'Unit details'!$H$3622:$H$3623,"Uncertain")</x:f>
        <x:v>0</x:v>
      </x:c>
      <x:c r="L1905" s="15" t="str">
        <x:v>Identified from marketing. Estate inventory is a minimum of evidenced named areas, not a council stock census.</x:v>
      </x:c>
      <x:c r="M1905" s="15" t="str">
        <x:v>https://www.zoopla.co.uk/to-rent/commercial/details/73592715/</x:v>
      </x:c>
      <x:c r="N1905" s="15" t="str">
        <x:v>https://www.rightmove.co.uk/properties/760903551747073#/?channel=COM_LET</x:v>
      </x:c>
    </x:row>
    <x:row r="1906" ht="42" customHeight="1">
      <x:c r="A1906" s="15" t="str">
        <x:v>London</x:v>
      </x:c>
      <x:c r="B1906" s="15" t="str">
        <x:v>Standalone premises — London (SE1)</x:v>
      </x:c>
      <x:c r="C1906" s="15" t="str">
        <x:v>London (SE1)</x:v>
      </x:c>
      <x:c r="D1906" s="14"/>
      <x:c r="E1906" s="30" t="str">
        <x:v>Town</x:v>
      </x:c>
      <x:c r="F1906" s="30" t="str">
        <x:v>Standalone / other premises</x:v>
      </x:c>
      <x:c r="G1906" s="14" t="n">
        <x:f>COUNTIFS('Unit details'!$B$3624:$B$3625,$A1906,'Unit details'!$V$3624:$V$3625,$A1906&amp;" — "&amp;$B1906,'Unit details'!$H$3624:$H$3625,"Current",'Unit details'!$E$3624:$E$3625,"Town")</x:f>
        <x:v>2</x:v>
      </x:c>
      <x:c r="H1906" s="14" t="n">
        <x:f>COUNTIFS('Unit details'!$B$3624:$B$3625,$A1906,'Unit details'!$V$3624:$V$3625,$A1906&amp;" — "&amp;$B1906,'Unit details'!$H$3624:$H$3625,"Current",'Unit details'!$E$3624:$E$3625,"Nearby")</x:f>
        <x:v>0</x:v>
      </x:c>
      <x:c r="I1906" s="14" t="n">
        <x:f>COUNTIFS('Unit details'!$B$3624:$B$3625,$A1906,'Unit details'!$V$3624:$V$3625,$A1906&amp;" — "&amp;$B1906,'Unit details'!$H$3624:$H$3625,"Current")</x:f>
        <x:v>2</x:v>
      </x:c>
      <x:c r="J1906" s="14" t="n">
        <x:f>SUMIFS('Unit details'!$Y$3624:$Y$3625,'Unit details'!$B$3624:$B$3625,$A1906,'Unit details'!$V$3624:$V$3625,$A1906&amp;" — "&amp;$B1906,'Unit details'!$H$3624:$H$3625,"Future")</x:f>
        <x:v>0</x:v>
      </x:c>
      <x:c r="K1906" s="14" t="n">
        <x:f>COUNTIFS('Unit details'!$B$3624:$B$3625,$A1906,'Unit details'!$V$3624:$V$3625,$A1906&amp;" — "&amp;$B1906,'Unit details'!$H$3624:$H$3625,"Uncertain")</x:f>
        <x:v>0</x:v>
      </x:c>
      <x:c r="L1906" s="15" t="str">
        <x:v>Identified from marketing. Estate inventory is a minimum of evidenced named areas, not a council stock census.</x:v>
      </x:c>
      <x:c r="M1906" s="15" t="str">
        <x:v>https://www.zoopla.co.uk/to-rent/commercial/details/62030392/</x:v>
      </x:c>
      <x:c r="N1906" s="15" t="str"/>
    </x:row>
    <x:row r="1907" ht="42" customHeight="1">
      <x:c r="A1907" s="15" t="str">
        <x:v>London</x:v>
      </x:c>
      <x:c r="B1907" s="15" t="str">
        <x:v>Standalone premises — London (SE11)</x:v>
      </x:c>
      <x:c r="C1907" s="15" t="str">
        <x:v>London (SE11)</x:v>
      </x:c>
      <x:c r="D1907" s="14"/>
      <x:c r="E1907" s="30" t="str">
        <x:v>Town</x:v>
      </x:c>
      <x:c r="F1907" s="30" t="str">
        <x:v>Standalone / other premises</x:v>
      </x:c>
      <x:c r="G1907" s="14" t="n">
        <x:f>COUNTIFS('Unit details'!$B$3626:$B$3627,$A1907,'Unit details'!$V$3626:$V$3627,$A1907&amp;" — "&amp;$B1907,'Unit details'!$H$3626:$H$3627,"Current",'Unit details'!$E$3626:$E$3627,"Town")</x:f>
        <x:v>2</x:v>
      </x:c>
      <x:c r="H1907" s="14" t="n">
        <x:f>COUNTIFS('Unit details'!$B$3626:$B$3627,$A1907,'Unit details'!$V$3626:$V$3627,$A1907&amp;" — "&amp;$B1907,'Unit details'!$H$3626:$H$3627,"Current",'Unit details'!$E$3626:$E$3627,"Nearby")</x:f>
        <x:v>0</x:v>
      </x:c>
      <x:c r="I1907" s="14" t="n">
        <x:f>COUNTIFS('Unit details'!$B$3626:$B$3627,$A1907,'Unit details'!$V$3626:$V$3627,$A1907&amp;" — "&amp;$B1907,'Unit details'!$H$3626:$H$3627,"Current")</x:f>
        <x:v>2</x:v>
      </x:c>
      <x:c r="J1907" s="14" t="n">
        <x:f>SUMIFS('Unit details'!$Y$3626:$Y$3627,'Unit details'!$B$3626:$B$3627,$A1907,'Unit details'!$V$3626:$V$3627,$A1907&amp;" — "&amp;$B1907,'Unit details'!$H$3626:$H$3627,"Future")</x:f>
        <x:v>0</x:v>
      </x:c>
      <x:c r="K1907" s="14" t="n">
        <x:f>COUNTIFS('Unit details'!$B$3626:$B$3627,$A1907,'Unit details'!$V$3626:$V$3627,$A1907&amp;" — "&amp;$B1907,'Unit details'!$H$3626:$H$3627,"Uncertain")</x:f>
        <x:v>0</x:v>
      </x:c>
      <x:c r="L1907" s="15" t="str">
        <x:v>Identified from marketing. Estate inventory is a minimum of evidenced named areas, not a council stock census.</x:v>
      </x:c>
      <x:c r="M1907" s="15" t="str">
        <x:v>https://www.rightmove.co.uk/properties/700049351288928#/?channel=COM_LET</x:v>
      </x:c>
      <x:c r="N1907" s="15" t="str"/>
    </x:row>
    <x:row r="1908" ht="42" customHeight="1">
      <x:c r="A1908" s="15" t="str">
        <x:v>London</x:v>
      </x:c>
      <x:c r="B1908" s="15" t="str">
        <x:v>Standalone premises — London (SE14)</x:v>
      </x:c>
      <x:c r="C1908" s="15" t="str">
        <x:v>London (SE14)</x:v>
      </x:c>
      <x:c r="D1908" s="14"/>
      <x:c r="E1908" s="30" t="str">
        <x:v>Town</x:v>
      </x:c>
      <x:c r="F1908" s="30" t="str">
        <x:v>Standalone / other premises</x:v>
      </x:c>
      <x:c r="G1908" s="14" t="n">
        <x:f>COUNTIFS('Unit details'!$B$3628:$B$3629,$A1908,'Unit details'!$V$3628:$V$3629,$A1908&amp;" — "&amp;$B1908,'Unit details'!$H$3628:$H$3629,"Current",'Unit details'!$E$3628:$E$3629,"Town")</x:f>
        <x:v>2</x:v>
      </x:c>
      <x:c r="H1908" s="14" t="n">
        <x:f>COUNTIFS('Unit details'!$B$3628:$B$3629,$A1908,'Unit details'!$V$3628:$V$3629,$A1908&amp;" — "&amp;$B1908,'Unit details'!$H$3628:$H$3629,"Current",'Unit details'!$E$3628:$E$3629,"Nearby")</x:f>
        <x:v>0</x:v>
      </x:c>
      <x:c r="I1908" s="14" t="n">
        <x:f>COUNTIFS('Unit details'!$B$3628:$B$3629,$A1908,'Unit details'!$V$3628:$V$3629,$A1908&amp;" — "&amp;$B1908,'Unit details'!$H$3628:$H$3629,"Current")</x:f>
        <x:v>2</x:v>
      </x:c>
      <x:c r="J1908" s="14" t="n">
        <x:f>SUMIFS('Unit details'!$Y$3628:$Y$3629,'Unit details'!$B$3628:$B$3629,$A1908,'Unit details'!$V$3628:$V$3629,$A1908&amp;" — "&amp;$B1908,'Unit details'!$H$3628:$H$3629,"Future")</x:f>
        <x:v>0</x:v>
      </x:c>
      <x:c r="K1908" s="14" t="n">
        <x:f>COUNTIFS('Unit details'!$B$3628:$B$3629,$A1908,'Unit details'!$V$3628:$V$3629,$A1908&amp;" — "&amp;$B1908,'Unit details'!$H$3628:$H$3629,"Uncertain")</x:f>
        <x:v>0</x:v>
      </x:c>
      <x:c r="L1908" s="15" t="str">
        <x:v>Identified from marketing. Estate inventory is a minimum of evidenced named areas, not a council stock census.</x:v>
      </x:c>
      <x:c r="M1908" s="15" t="str">
        <x:v>https://www.zoopla.co.uk/to-rent/commercial/details/68664336/</x:v>
      </x:c>
      <x:c r="N1908" s="15" t="str">
        <x:v>https://www.rightmove.co.uk/properties/174023966#/?channel=COM_LET</x:v>
      </x:c>
    </x:row>
    <x:row r="1909" ht="42" customHeight="1">
      <x:c r="A1909" s="15" t="str">
        <x:v>London</x:v>
      </x:c>
      <x:c r="B1909" s="15" t="str">
        <x:v>Standalone premises — London (SE15)</x:v>
      </x:c>
      <x:c r="C1909" s="15" t="str">
        <x:v>London (SE15)</x:v>
      </x:c>
      <x:c r="D1909" s="14"/>
      <x:c r="E1909" s="30" t="str">
        <x:v>Town</x:v>
      </x:c>
      <x:c r="F1909" s="30" t="str">
        <x:v>Standalone / other premises</x:v>
      </x:c>
      <x:c r="G1909" s="14" t="n">
        <x:f>COUNTIFS('Unit details'!$B$3630:$B$3632,$A1909,'Unit details'!$V$3630:$V$3632,$A1909&amp;" — "&amp;$B1909,'Unit details'!$H$3630:$H$3632,"Current",'Unit details'!$E$3630:$E$3632,"Town")</x:f>
        <x:v>3</x:v>
      </x:c>
      <x:c r="H1909" s="14" t="n">
        <x:f>COUNTIFS('Unit details'!$B$3630:$B$3632,$A1909,'Unit details'!$V$3630:$V$3632,$A1909&amp;" — "&amp;$B1909,'Unit details'!$H$3630:$H$3632,"Current",'Unit details'!$E$3630:$E$3632,"Nearby")</x:f>
        <x:v>0</x:v>
      </x:c>
      <x:c r="I1909" s="14" t="n">
        <x:f>COUNTIFS('Unit details'!$B$3630:$B$3632,$A1909,'Unit details'!$V$3630:$V$3632,$A1909&amp;" — "&amp;$B1909,'Unit details'!$H$3630:$H$3632,"Current")</x:f>
        <x:v>3</x:v>
      </x:c>
      <x:c r="J1909" s="14" t="n">
        <x:f>SUMIFS('Unit details'!$Y$3630:$Y$3632,'Unit details'!$B$3630:$B$3632,$A1909,'Unit details'!$V$3630:$V$3632,$A1909&amp;" — "&amp;$B1909,'Unit details'!$H$3630:$H$3632,"Future")</x:f>
        <x:v>0</x:v>
      </x:c>
      <x:c r="K1909" s="14" t="n">
        <x:f>COUNTIFS('Unit details'!$B$3630:$B$3632,$A1909,'Unit details'!$V$3630:$V$3632,$A1909&amp;" — "&amp;$B1909,'Unit details'!$H$3630:$H$3632,"Uncertain")</x:f>
        <x:v>0</x:v>
      </x:c>
      <x:c r="L1909" s="15" t="str">
        <x:v>Identified from marketing. Estate inventory is a minimum of evidenced named areas, not a council stock census.</x:v>
      </x:c>
      <x:c r="M1909" s="15" t="str">
        <x:v>https://www.zoopla.co.uk/to-rent/commercial/details/64228013/</x:v>
      </x:c>
      <x:c r="N1909" s="15" t="str"/>
    </x:row>
    <x:row r="1910" ht="42" customHeight="1">
      <x:c r="A1910" s="15" t="str">
        <x:v>London</x:v>
      </x:c>
      <x:c r="B1910" s="15" t="str">
        <x:v>Standalone premises — London (SE16)</x:v>
      </x:c>
      <x:c r="C1910" s="15" t="str">
        <x:v>London (SE16)</x:v>
      </x:c>
      <x:c r="D1910" s="14"/>
      <x:c r="E1910" s="30" t="str">
        <x:v>Town</x:v>
      </x:c>
      <x:c r="F1910" s="30" t="str">
        <x:v>Standalone / other premises</x:v>
      </x:c>
      <x:c r="G1910" s="14" t="n">
        <x:f>COUNTIFS('Unit details'!$B$3633:$B$3637,$A1910,'Unit details'!$V$3633:$V$3637,$A1910&amp;" — "&amp;$B1910,'Unit details'!$H$3633:$H$3637,"Current",'Unit details'!$E$3633:$E$3637,"Town")</x:f>
        <x:v>5</x:v>
      </x:c>
      <x:c r="H1910" s="14" t="n">
        <x:f>COUNTIFS('Unit details'!$B$3633:$B$3637,$A1910,'Unit details'!$V$3633:$V$3637,$A1910&amp;" — "&amp;$B1910,'Unit details'!$H$3633:$H$3637,"Current",'Unit details'!$E$3633:$E$3637,"Nearby")</x:f>
        <x:v>0</x:v>
      </x:c>
      <x:c r="I1910" s="14" t="n">
        <x:f>COUNTIFS('Unit details'!$B$3633:$B$3637,$A1910,'Unit details'!$V$3633:$V$3637,$A1910&amp;" — "&amp;$B1910,'Unit details'!$H$3633:$H$3637,"Current")</x:f>
        <x:v>5</x:v>
      </x:c>
      <x:c r="J1910" s="14" t="n">
        <x:f>SUMIFS('Unit details'!$Y$3633:$Y$3637,'Unit details'!$B$3633:$B$3637,$A1910,'Unit details'!$V$3633:$V$3637,$A1910&amp;" — "&amp;$B1910,'Unit details'!$H$3633:$H$3637,"Future")</x:f>
        <x:v>0</x:v>
      </x:c>
      <x:c r="K1910" s="14" t="n">
        <x:f>COUNTIFS('Unit details'!$B$3633:$B$3637,$A1910,'Unit details'!$V$3633:$V$3637,$A1910&amp;" — "&amp;$B1910,'Unit details'!$H$3633:$H$3637,"Uncertain")</x:f>
        <x:v>0</x:v>
      </x:c>
      <x:c r="L1910" s="15" t="str">
        <x:v>Identified from marketing. Estate inventory is a minimum of evidenced named areas, not a council stock census.</x:v>
      </x:c>
      <x:c r="M1910" s="15" t="str">
        <x:v>https://www.rightmove.co.uk/properties/773392570086160#/?channel=COM_LET</x:v>
      </x:c>
      <x:c r="N1910" s="15" t="str"/>
    </x:row>
    <x:row r="1911" ht="42" customHeight="1">
      <x:c r="A1911" s="15" t="str">
        <x:v>London</x:v>
      </x:c>
      <x:c r="B1911" s="15" t="str">
        <x:v>Standalone premises — London (SE18)</x:v>
      </x:c>
      <x:c r="C1911" s="15" t="str">
        <x:v>London (SE18)</x:v>
      </x:c>
      <x:c r="D1911" s="14"/>
      <x:c r="E1911" s="30" t="str">
        <x:v>Town</x:v>
      </x:c>
      <x:c r="F1911" s="30" t="str">
        <x:v>Standalone / other premises</x:v>
      </x:c>
      <x:c r="G1911" s="14" t="n">
        <x:f>COUNTIFS('Unit details'!$B$3638:$B$3638,$A1911,'Unit details'!$V$3638:$V$3638,$A1911&amp;" — "&amp;$B1911,'Unit details'!$H$3638:$H$3638,"Current",'Unit details'!$E$3638:$E$3638,"Town")</x:f>
        <x:v>1</x:v>
      </x:c>
      <x:c r="H1911" s="14" t="n">
        <x:f>COUNTIFS('Unit details'!$B$3638:$B$3638,$A1911,'Unit details'!$V$3638:$V$3638,$A1911&amp;" — "&amp;$B1911,'Unit details'!$H$3638:$H$3638,"Current",'Unit details'!$E$3638:$E$3638,"Nearby")</x:f>
        <x:v>0</x:v>
      </x:c>
      <x:c r="I1911" s="14" t="n">
        <x:f>COUNTIFS('Unit details'!$B$3638:$B$3638,$A1911,'Unit details'!$V$3638:$V$3638,$A1911&amp;" — "&amp;$B1911,'Unit details'!$H$3638:$H$3638,"Current")</x:f>
        <x:v>1</x:v>
      </x:c>
      <x:c r="J1911" s="14" t="n">
        <x:f>SUMIFS('Unit details'!$Y$3638:$Y$3638,'Unit details'!$B$3638:$B$3638,$A1911,'Unit details'!$V$3638:$V$3638,$A1911&amp;" — "&amp;$B1911,'Unit details'!$H$3638:$H$3638,"Future")</x:f>
        <x:v>0</x:v>
      </x:c>
      <x:c r="K1911" s="14" t="n">
        <x:f>COUNTIFS('Unit details'!$B$3638:$B$3638,$A1911,'Unit details'!$V$3638:$V$3638,$A1911&amp;" — "&amp;$B1911,'Unit details'!$H$3638:$H$3638,"Uncertain")</x:f>
        <x:v>0</x:v>
      </x:c>
      <x:c r="L1911" s="15" t="str">
        <x:v>Identified from marketing. Estate inventory is a minimum of evidenced named areas, not a council stock census.</x:v>
      </x:c>
      <x:c r="M1911" s="15" t="str">
        <x:v>https://www.zoopla.co.uk/to-rent/commercial/details/65036240/</x:v>
      </x:c>
      <x:c r="N1911" s="15" t="str">
        <x:v>https://www.rightmove.co.uk/properties/760937756428352#/?channel=COM_LET</x:v>
      </x:c>
    </x:row>
    <x:row r="1912" ht="42" customHeight="1">
      <x:c r="A1912" s="15" t="str">
        <x:v>London</x:v>
      </x:c>
      <x:c r="B1912" s="15" t="str">
        <x:v>Standalone premises — London (SE24)</x:v>
      </x:c>
      <x:c r="C1912" s="15" t="str">
        <x:v>London (SE24)</x:v>
      </x:c>
      <x:c r="D1912" s="14"/>
      <x:c r="E1912" s="30" t="str">
        <x:v>Town</x:v>
      </x:c>
      <x:c r="F1912" s="30" t="str">
        <x:v>Standalone / other premises</x:v>
      </x:c>
      <x:c r="G1912" s="14" t="n">
        <x:f>COUNTIFS('Unit details'!$B$3639:$B$3645,$A1912,'Unit details'!$V$3639:$V$3645,$A1912&amp;" — "&amp;$B1912,'Unit details'!$H$3639:$H$3645,"Current",'Unit details'!$E$3639:$E$3645,"Town")</x:f>
        <x:v>7</x:v>
      </x:c>
      <x:c r="H1912" s="14" t="n">
        <x:f>COUNTIFS('Unit details'!$B$3639:$B$3645,$A1912,'Unit details'!$V$3639:$V$3645,$A1912&amp;" — "&amp;$B1912,'Unit details'!$H$3639:$H$3645,"Current",'Unit details'!$E$3639:$E$3645,"Nearby")</x:f>
        <x:v>0</x:v>
      </x:c>
      <x:c r="I1912" s="14" t="n">
        <x:f>COUNTIFS('Unit details'!$B$3639:$B$3645,$A1912,'Unit details'!$V$3639:$V$3645,$A1912&amp;" — "&amp;$B1912,'Unit details'!$H$3639:$H$3645,"Current")</x:f>
        <x:v>7</x:v>
      </x:c>
      <x:c r="J1912" s="14" t="n">
        <x:f>SUMIFS('Unit details'!$Y$3639:$Y$3645,'Unit details'!$B$3639:$B$3645,$A1912,'Unit details'!$V$3639:$V$3645,$A1912&amp;" — "&amp;$B1912,'Unit details'!$H$3639:$H$3645,"Future")</x:f>
        <x:v>0</x:v>
      </x:c>
      <x:c r="K1912" s="14" t="n">
        <x:f>COUNTIFS('Unit details'!$B$3639:$B$3645,$A1912,'Unit details'!$V$3639:$V$3645,$A1912&amp;" — "&amp;$B1912,'Unit details'!$H$3639:$H$3645,"Uncertain")</x:f>
        <x:v>0</x:v>
      </x:c>
      <x:c r="L1912" s="15" t="str">
        <x:v>Identified from marketing. Estate inventory is a minimum of evidenced named areas, not a council stock census.</x:v>
      </x:c>
      <x:c r="M1912" s="15" t="str">
        <x:v>https://www.zoopla.co.uk/to-rent/commercial/details/70680983/</x:v>
      </x:c>
      <x:c r="N1912" s="15" t="str"/>
    </x:row>
    <x:row r="1913" ht="42" customHeight="1">
      <x:c r="A1913" s="15" t="str">
        <x:v>London</x:v>
      </x:c>
      <x:c r="B1913" s="15" t="str">
        <x:v>Standalone premises — London (SE26)</x:v>
      </x:c>
      <x:c r="C1913" s="15" t="str">
        <x:v>London (SE26)</x:v>
      </x:c>
      <x:c r="D1913" s="14"/>
      <x:c r="E1913" s="30" t="str">
        <x:v>Town</x:v>
      </x:c>
      <x:c r="F1913" s="30" t="str">
        <x:v>Standalone / other premises</x:v>
      </x:c>
      <x:c r="G1913" s="14" t="n">
        <x:f>COUNTIFS('Unit details'!$B$3646:$B$3646,$A1913,'Unit details'!$V$3646:$V$3646,$A1913&amp;" — "&amp;$B1913,'Unit details'!$H$3646:$H$3646,"Current",'Unit details'!$E$3646:$E$3646,"Town")</x:f>
        <x:v>1</x:v>
      </x:c>
      <x:c r="H1913" s="14" t="n">
        <x:f>COUNTIFS('Unit details'!$B$3646:$B$3646,$A1913,'Unit details'!$V$3646:$V$3646,$A1913&amp;" — "&amp;$B1913,'Unit details'!$H$3646:$H$3646,"Current",'Unit details'!$E$3646:$E$3646,"Nearby")</x:f>
        <x:v>0</x:v>
      </x:c>
      <x:c r="I1913" s="14" t="n">
        <x:f>COUNTIFS('Unit details'!$B$3646:$B$3646,$A1913,'Unit details'!$V$3646:$V$3646,$A1913&amp;" — "&amp;$B1913,'Unit details'!$H$3646:$H$3646,"Current")</x:f>
        <x:v>1</x:v>
      </x:c>
      <x:c r="J1913" s="14" t="n">
        <x:f>SUMIFS('Unit details'!$Y$3646:$Y$3646,'Unit details'!$B$3646:$B$3646,$A1913,'Unit details'!$V$3646:$V$3646,$A1913&amp;" — "&amp;$B1913,'Unit details'!$H$3646:$H$3646,"Future")</x:f>
        <x:v>0</x:v>
      </x:c>
      <x:c r="K1913" s="14" t="n">
        <x:f>COUNTIFS('Unit details'!$B$3646:$B$3646,$A1913,'Unit details'!$V$3646:$V$3646,$A1913&amp;" — "&amp;$B1913,'Unit details'!$H$3646:$H$3646,"Uncertain")</x:f>
        <x:v>0</x:v>
      </x:c>
      <x:c r="L1913" s="15" t="str">
        <x:v>Identified from marketing. Estate inventory is a minimum of evidenced named areas, not a council stock census.</x:v>
      </x:c>
      <x:c r="M1913" s="15" t="str">
        <x:v>https://www.zoopla.co.uk/to-rent/commercial/details/74579123/</x:v>
      </x:c>
      <x:c r="N1913" s="15" t="str">
        <x:v>https://www.rightmove.co.uk/properties/780323640606560#/?channel=COM_LET</x:v>
      </x:c>
    </x:row>
    <x:row r="1914" ht="42" customHeight="1">
      <x:c r="A1914" s="15" t="str">
        <x:v>London</x:v>
      </x:c>
      <x:c r="B1914" s="15" t="str">
        <x:v>Standalone premises — London (SE27)</x:v>
      </x:c>
      <x:c r="C1914" s="15" t="str">
        <x:v>London (SE27)</x:v>
      </x:c>
      <x:c r="D1914" s="14"/>
      <x:c r="E1914" s="30" t="str">
        <x:v>Town</x:v>
      </x:c>
      <x:c r="F1914" s="30" t="str">
        <x:v>Standalone / other premises</x:v>
      </x:c>
      <x:c r="G1914" s="14" t="n">
        <x:f>COUNTIFS('Unit details'!$B$3647:$B$3648,$A1914,'Unit details'!$V$3647:$V$3648,$A1914&amp;" — "&amp;$B1914,'Unit details'!$H$3647:$H$3648,"Current",'Unit details'!$E$3647:$E$3648,"Town")</x:f>
        <x:v>2</x:v>
      </x:c>
      <x:c r="H1914" s="14" t="n">
        <x:f>COUNTIFS('Unit details'!$B$3647:$B$3648,$A1914,'Unit details'!$V$3647:$V$3648,$A1914&amp;" — "&amp;$B1914,'Unit details'!$H$3647:$H$3648,"Current",'Unit details'!$E$3647:$E$3648,"Nearby")</x:f>
        <x:v>0</x:v>
      </x:c>
      <x:c r="I1914" s="14" t="n">
        <x:f>COUNTIFS('Unit details'!$B$3647:$B$3648,$A1914,'Unit details'!$V$3647:$V$3648,$A1914&amp;" — "&amp;$B1914,'Unit details'!$H$3647:$H$3648,"Current")</x:f>
        <x:v>2</x:v>
      </x:c>
      <x:c r="J1914" s="14" t="n">
        <x:f>SUMIFS('Unit details'!$Y$3647:$Y$3648,'Unit details'!$B$3647:$B$3648,$A1914,'Unit details'!$V$3647:$V$3648,$A1914&amp;" — "&amp;$B1914,'Unit details'!$H$3647:$H$3648,"Future")</x:f>
        <x:v>0</x:v>
      </x:c>
      <x:c r="K1914" s="14" t="n">
        <x:f>COUNTIFS('Unit details'!$B$3647:$B$3648,$A1914,'Unit details'!$V$3647:$V$3648,$A1914&amp;" — "&amp;$B1914,'Unit details'!$H$3647:$H$3648,"Uncertain")</x:f>
        <x:v>0</x:v>
      </x:c>
      <x:c r="L1914" s="15" t="str">
        <x:v>Identified from marketing. Estate inventory is a minimum of evidenced named areas, not a council stock census.</x:v>
      </x:c>
      <x:c r="M1914" s="15" t="str">
        <x:v>https://www.rightmove.co.uk/properties/779615482786353#/?channel=COM_LET</x:v>
      </x:c>
      <x:c r="N1914" s="15" t="str"/>
    </x:row>
    <x:row r="1915" ht="42" customHeight="1">
      <x:c r="A1915" s="15" t="str">
        <x:v>London</x:v>
      </x:c>
      <x:c r="B1915" s="15" t="str">
        <x:v>Standalone premises — London (SE5)</x:v>
      </x:c>
      <x:c r="C1915" s="15" t="str">
        <x:v>London (SE5)</x:v>
      </x:c>
      <x:c r="D1915" s="14"/>
      <x:c r="E1915" s="30" t="str">
        <x:v>Town</x:v>
      </x:c>
      <x:c r="F1915" s="30" t="str">
        <x:v>Standalone / other premises</x:v>
      </x:c>
      <x:c r="G1915" s="14" t="n">
        <x:f>COUNTIFS('Unit details'!$B$3649:$B$3653,$A1915,'Unit details'!$V$3649:$V$3653,$A1915&amp;" — "&amp;$B1915,'Unit details'!$H$3649:$H$3653,"Current",'Unit details'!$E$3649:$E$3653,"Town")</x:f>
        <x:v>5</x:v>
      </x:c>
      <x:c r="H1915" s="14" t="n">
        <x:f>COUNTIFS('Unit details'!$B$3649:$B$3653,$A1915,'Unit details'!$V$3649:$V$3653,$A1915&amp;" — "&amp;$B1915,'Unit details'!$H$3649:$H$3653,"Current",'Unit details'!$E$3649:$E$3653,"Nearby")</x:f>
        <x:v>0</x:v>
      </x:c>
      <x:c r="I1915" s="14" t="n">
        <x:f>COUNTIFS('Unit details'!$B$3649:$B$3653,$A1915,'Unit details'!$V$3649:$V$3653,$A1915&amp;" — "&amp;$B1915,'Unit details'!$H$3649:$H$3653,"Current")</x:f>
        <x:v>5</x:v>
      </x:c>
      <x:c r="J1915" s="14" t="n">
        <x:f>SUMIFS('Unit details'!$Y$3649:$Y$3653,'Unit details'!$B$3649:$B$3653,$A1915,'Unit details'!$V$3649:$V$3653,$A1915&amp;" — "&amp;$B1915,'Unit details'!$H$3649:$H$3653,"Future")</x:f>
        <x:v>0</x:v>
      </x:c>
      <x:c r="K1915" s="14" t="n">
        <x:f>COUNTIFS('Unit details'!$B$3649:$B$3653,$A1915,'Unit details'!$V$3649:$V$3653,$A1915&amp;" — "&amp;$B1915,'Unit details'!$H$3649:$H$3653,"Uncertain")</x:f>
        <x:v>0</x:v>
      </x:c>
      <x:c r="L1915" s="15" t="str">
        <x:v>Identified from marketing. Estate inventory is a minimum of evidenced named areas, not a council stock census.</x:v>
      </x:c>
      <x:c r="M1915" s="15" t="str">
        <x:v>https://www.zoopla.co.uk/to-rent/commercial/details/71339418/</x:v>
      </x:c>
      <x:c r="N1915" s="15" t="str"/>
    </x:row>
    <x:row r="1916" ht="42" customHeight="1">
      <x:c r="A1916" s="15" t="str">
        <x:v>London</x:v>
      </x:c>
      <x:c r="B1916" s="15" t="str">
        <x:v>Standalone premises — London (SE7)</x:v>
      </x:c>
      <x:c r="C1916" s="15" t="str">
        <x:v>London (SE7)</x:v>
      </x:c>
      <x:c r="D1916" s="14"/>
      <x:c r="E1916" s="30" t="str">
        <x:v>Town</x:v>
      </x:c>
      <x:c r="F1916" s="30" t="str">
        <x:v>Standalone / other premises</x:v>
      </x:c>
      <x:c r="G1916" s="14" t="n">
        <x:f>COUNTIFS('Unit details'!$B$3654:$B$3654,$A1916,'Unit details'!$V$3654:$V$3654,$A1916&amp;" — "&amp;$B1916,'Unit details'!$H$3654:$H$3654,"Current",'Unit details'!$E$3654:$E$3654,"Town")</x:f>
        <x:v>1</x:v>
      </x:c>
      <x:c r="H1916" s="14" t="n">
        <x:f>COUNTIFS('Unit details'!$B$3654:$B$3654,$A1916,'Unit details'!$V$3654:$V$3654,$A1916&amp;" — "&amp;$B1916,'Unit details'!$H$3654:$H$3654,"Current",'Unit details'!$E$3654:$E$3654,"Nearby")</x:f>
        <x:v>0</x:v>
      </x:c>
      <x:c r="I1916" s="14" t="n">
        <x:f>COUNTIFS('Unit details'!$B$3654:$B$3654,$A1916,'Unit details'!$V$3654:$V$3654,$A1916&amp;" — "&amp;$B1916,'Unit details'!$H$3654:$H$3654,"Current")</x:f>
        <x:v>1</x:v>
      </x:c>
      <x:c r="J1916" s="14" t="n">
        <x:f>SUMIFS('Unit details'!$Y$3654:$Y$3654,'Unit details'!$B$3654:$B$3654,$A1916,'Unit details'!$V$3654:$V$3654,$A1916&amp;" — "&amp;$B1916,'Unit details'!$H$3654:$H$3654,"Future")</x:f>
        <x:v>0</x:v>
      </x:c>
      <x:c r="K1916" s="14" t="n">
        <x:f>COUNTIFS('Unit details'!$B$3654:$B$3654,$A1916,'Unit details'!$V$3654:$V$3654,$A1916&amp;" — "&amp;$B1916,'Unit details'!$H$3654:$H$3654,"Uncertain")</x:f>
        <x:v>0</x:v>
      </x:c>
      <x:c r="L1916" s="15" t="str">
        <x:v>Identified from marketing. Estate inventory is a minimum of evidenced named areas, not a council stock census.</x:v>
      </x:c>
      <x:c r="M1916" s="15" t="str">
        <x:v>https://www.rightmove.co.uk/properties/760575372803392#/?channel=COM_LET</x:v>
      </x:c>
      <x:c r="N1916" s="15" t="str"/>
    </x:row>
    <x:row r="1917" ht="42" customHeight="1">
      <x:c r="A1917" s="15" t="str">
        <x:v>London</x:v>
      </x:c>
      <x:c r="B1917" s="15" t="str">
        <x:v>Standalone premises — London (SE8)</x:v>
      </x:c>
      <x:c r="C1917" s="15" t="str">
        <x:v>London (SE8)</x:v>
      </x:c>
      <x:c r="D1917" s="14"/>
      <x:c r="E1917" s="30" t="str">
        <x:v>Town</x:v>
      </x:c>
      <x:c r="F1917" s="30" t="str">
        <x:v>Standalone / other premises</x:v>
      </x:c>
      <x:c r="G1917" s="14" t="n">
        <x:f>COUNTIFS('Unit details'!$B$3655:$B$3655,$A1917,'Unit details'!$V$3655:$V$3655,$A1917&amp;" — "&amp;$B1917,'Unit details'!$H$3655:$H$3655,"Current",'Unit details'!$E$3655:$E$3655,"Town")</x:f>
        <x:v>1</x:v>
      </x:c>
      <x:c r="H1917" s="14" t="n">
        <x:f>COUNTIFS('Unit details'!$B$3655:$B$3655,$A1917,'Unit details'!$V$3655:$V$3655,$A1917&amp;" — "&amp;$B1917,'Unit details'!$H$3655:$H$3655,"Current",'Unit details'!$E$3655:$E$3655,"Nearby")</x:f>
        <x:v>0</x:v>
      </x:c>
      <x:c r="I1917" s="14" t="n">
        <x:f>COUNTIFS('Unit details'!$B$3655:$B$3655,$A1917,'Unit details'!$V$3655:$V$3655,$A1917&amp;" — "&amp;$B1917,'Unit details'!$H$3655:$H$3655,"Current")</x:f>
        <x:v>1</x:v>
      </x:c>
      <x:c r="J1917" s="14" t="n">
        <x:f>SUMIFS('Unit details'!$Y$3655:$Y$3655,'Unit details'!$B$3655:$B$3655,$A1917,'Unit details'!$V$3655:$V$3655,$A1917&amp;" — "&amp;$B1917,'Unit details'!$H$3655:$H$3655,"Future")</x:f>
        <x:v>0</x:v>
      </x:c>
      <x:c r="K1917" s="14" t="n">
        <x:f>COUNTIFS('Unit details'!$B$3655:$B$3655,$A1917,'Unit details'!$V$3655:$V$3655,$A1917&amp;" — "&amp;$B1917,'Unit details'!$H$3655:$H$3655,"Uncertain")</x:f>
        <x:v>0</x:v>
      </x:c>
      <x:c r="L1917" s="15" t="str">
        <x:v>Identified from marketing. Estate inventory is a minimum of evidenced named areas, not a council stock census.</x:v>
      </x:c>
      <x:c r="M1917" s="15" t="str">
        <x:v>https://www.zoopla.co.uk/to-rent/commercial/details/54608275/</x:v>
      </x:c>
      <x:c r="N1917" s="15" t="str"/>
    </x:row>
    <x:row r="1918" ht="42" customHeight="1">
      <x:c r="A1918" s="15" t="str">
        <x:v>London</x:v>
      </x:c>
      <x:c r="B1918" s="15" t="str">
        <x:v>Standalone premises — London (SW11)</x:v>
      </x:c>
      <x:c r="C1918" s="15" t="str">
        <x:v>London (SW11)</x:v>
      </x:c>
      <x:c r="D1918" s="14"/>
      <x:c r="E1918" s="30" t="str">
        <x:v>Town</x:v>
      </x:c>
      <x:c r="F1918" s="30" t="str">
        <x:v>Standalone / other premises</x:v>
      </x:c>
      <x:c r="G1918" s="14" t="n">
        <x:f>COUNTIFS('Unit details'!$B$3656:$B$3656,$A1918,'Unit details'!$V$3656:$V$3656,$A1918&amp;" — "&amp;$B1918,'Unit details'!$H$3656:$H$3656,"Current",'Unit details'!$E$3656:$E$3656,"Town")</x:f>
        <x:v>1</x:v>
      </x:c>
      <x:c r="H1918" s="14" t="n">
        <x:f>COUNTIFS('Unit details'!$B$3656:$B$3656,$A1918,'Unit details'!$V$3656:$V$3656,$A1918&amp;" — "&amp;$B1918,'Unit details'!$H$3656:$H$3656,"Current",'Unit details'!$E$3656:$E$3656,"Nearby")</x:f>
        <x:v>0</x:v>
      </x:c>
      <x:c r="I1918" s="14" t="n">
        <x:f>COUNTIFS('Unit details'!$B$3656:$B$3656,$A1918,'Unit details'!$V$3656:$V$3656,$A1918&amp;" — "&amp;$B1918,'Unit details'!$H$3656:$H$3656,"Current")</x:f>
        <x:v>1</x:v>
      </x:c>
      <x:c r="J1918" s="14" t="n">
        <x:f>SUMIFS('Unit details'!$Y$3656:$Y$3656,'Unit details'!$B$3656:$B$3656,$A1918,'Unit details'!$V$3656:$V$3656,$A1918&amp;" — "&amp;$B1918,'Unit details'!$H$3656:$H$3656,"Future")</x:f>
        <x:v>0</x:v>
      </x:c>
      <x:c r="K1918" s="14" t="n">
        <x:f>COUNTIFS('Unit details'!$B$3656:$B$3656,$A1918,'Unit details'!$V$3656:$V$3656,$A1918&amp;" — "&amp;$B1918,'Unit details'!$H$3656:$H$3656,"Uncertain")</x:f>
        <x:v>0</x:v>
      </x:c>
      <x:c r="L1918" s="15" t="str">
        <x:v>Identified from marketing. Estate inventory is a minimum of evidenced named areas, not a council stock census.</x:v>
      </x:c>
      <x:c r="M1918" s="15" t="str">
        <x:v>https://www.zoopla.co.uk/to-rent/commercial/details/68472315/</x:v>
      </x:c>
      <x:c r="N1918" s="15" t="str"/>
    </x:row>
    <x:row r="1919" ht="42" customHeight="1">
      <x:c r="A1919" s="15" t="str">
        <x:v>London</x:v>
      </x:c>
      <x:c r="B1919" s="15" t="str">
        <x:v>Standalone premises — London (SW14)</x:v>
      </x:c>
      <x:c r="C1919" s="15" t="str">
        <x:v>London (SW14)</x:v>
      </x:c>
      <x:c r="D1919" s="14"/>
      <x:c r="E1919" s="30" t="str">
        <x:v>Town</x:v>
      </x:c>
      <x:c r="F1919" s="30" t="str">
        <x:v>Standalone / other premises</x:v>
      </x:c>
      <x:c r="G1919" s="14" t="n">
        <x:f>COUNTIFS('Unit details'!$B$3657:$B$3657,$A1919,'Unit details'!$V$3657:$V$3657,$A1919&amp;" — "&amp;$B1919,'Unit details'!$H$3657:$H$3657,"Current",'Unit details'!$E$3657:$E$3657,"Town")</x:f>
        <x:v>1</x:v>
      </x:c>
      <x:c r="H1919" s="14" t="n">
        <x:f>COUNTIFS('Unit details'!$B$3657:$B$3657,$A1919,'Unit details'!$V$3657:$V$3657,$A1919&amp;" — "&amp;$B1919,'Unit details'!$H$3657:$H$3657,"Current",'Unit details'!$E$3657:$E$3657,"Nearby")</x:f>
        <x:v>0</x:v>
      </x:c>
      <x:c r="I1919" s="14" t="n">
        <x:f>COUNTIFS('Unit details'!$B$3657:$B$3657,$A1919,'Unit details'!$V$3657:$V$3657,$A1919&amp;" — "&amp;$B1919,'Unit details'!$H$3657:$H$3657,"Current")</x:f>
        <x:v>1</x:v>
      </x:c>
      <x:c r="J1919" s="14" t="n">
        <x:f>SUMIFS('Unit details'!$Y$3657:$Y$3657,'Unit details'!$B$3657:$B$3657,$A1919,'Unit details'!$V$3657:$V$3657,$A1919&amp;" — "&amp;$B1919,'Unit details'!$H$3657:$H$3657,"Future")</x:f>
        <x:v>0</x:v>
      </x:c>
      <x:c r="K1919" s="14" t="n">
        <x:f>COUNTIFS('Unit details'!$B$3657:$B$3657,$A1919,'Unit details'!$V$3657:$V$3657,$A1919&amp;" — "&amp;$B1919,'Unit details'!$H$3657:$H$3657,"Uncertain")</x:f>
        <x:v>0</x:v>
      </x:c>
      <x:c r="L1919" s="15" t="str">
        <x:v>Identified from marketing. Estate inventory is a minimum of evidenced named areas, not a council stock census.</x:v>
      </x:c>
      <x:c r="M1919" s="15" t="str">
        <x:v>https://www.zoopla.co.uk/to-rent/commercial/details/71897496/</x:v>
      </x:c>
      <x:c r="N1919" s="15" t="str"/>
    </x:row>
    <x:row r="1920" ht="42" customHeight="1">
      <x:c r="A1920" s="15" t="str">
        <x:v>London</x:v>
      </x:c>
      <x:c r="B1920" s="15" t="str">
        <x:v>Standalone premises — London (SW19)</x:v>
      </x:c>
      <x:c r="C1920" s="15" t="str">
        <x:v>London (SW19)</x:v>
      </x:c>
      <x:c r="D1920" s="14"/>
      <x:c r="E1920" s="30" t="str">
        <x:v>Town</x:v>
      </x:c>
      <x:c r="F1920" s="30" t="str">
        <x:v>Standalone / other premises</x:v>
      </x:c>
      <x:c r="G1920" s="14" t="n">
        <x:f>COUNTIFS('Unit details'!$B$3658:$B$3660,$A1920,'Unit details'!$V$3658:$V$3660,$A1920&amp;" — "&amp;$B1920,'Unit details'!$H$3658:$H$3660,"Current",'Unit details'!$E$3658:$E$3660,"Town")</x:f>
        <x:v>3</x:v>
      </x:c>
      <x:c r="H1920" s="14" t="n">
        <x:f>COUNTIFS('Unit details'!$B$3658:$B$3660,$A1920,'Unit details'!$V$3658:$V$3660,$A1920&amp;" — "&amp;$B1920,'Unit details'!$H$3658:$H$3660,"Current",'Unit details'!$E$3658:$E$3660,"Nearby")</x:f>
        <x:v>0</x:v>
      </x:c>
      <x:c r="I1920" s="14" t="n">
        <x:f>COUNTIFS('Unit details'!$B$3658:$B$3660,$A1920,'Unit details'!$V$3658:$V$3660,$A1920&amp;" — "&amp;$B1920,'Unit details'!$H$3658:$H$3660,"Current")</x:f>
        <x:v>3</x:v>
      </x:c>
      <x:c r="J1920" s="14" t="n">
        <x:f>SUMIFS('Unit details'!$Y$3658:$Y$3660,'Unit details'!$B$3658:$B$3660,$A1920,'Unit details'!$V$3658:$V$3660,$A1920&amp;" — "&amp;$B1920,'Unit details'!$H$3658:$H$3660,"Future")</x:f>
        <x:v>0</x:v>
      </x:c>
      <x:c r="K1920" s="14" t="n">
        <x:f>COUNTIFS('Unit details'!$B$3658:$B$3660,$A1920,'Unit details'!$V$3658:$V$3660,$A1920&amp;" — "&amp;$B1920,'Unit details'!$H$3658:$H$3660,"Uncertain")</x:f>
        <x:v>0</x:v>
      </x:c>
      <x:c r="L1920" s="15" t="str">
        <x:v>Identified from marketing. Estate inventory is a minimum of evidenced named areas, not a council stock census.</x:v>
      </x:c>
      <x:c r="M1920" s="15" t="str">
        <x:v>https://www.zoopla.co.uk/to-rent/commercial/details/73901556/</x:v>
      </x:c>
      <x:c r="N1920" s="15" t="str"/>
    </x:row>
    <x:row r="1921" ht="42" customHeight="1">
      <x:c r="A1921" s="15" t="str">
        <x:v>London</x:v>
      </x:c>
      <x:c r="B1921" s="15" t="str">
        <x:v>Standalone premises — London (SW2)</x:v>
      </x:c>
      <x:c r="C1921" s="15" t="str">
        <x:v>London (SW2)</x:v>
      </x:c>
      <x:c r="D1921" s="14"/>
      <x:c r="E1921" s="30" t="str">
        <x:v>Town</x:v>
      </x:c>
      <x:c r="F1921" s="30" t="str">
        <x:v>Standalone / other premises</x:v>
      </x:c>
      <x:c r="G1921" s="14" t="n">
        <x:f>COUNTIFS('Unit details'!$B$3661:$B$3661,$A1921,'Unit details'!$V$3661:$V$3661,$A1921&amp;" — "&amp;$B1921,'Unit details'!$H$3661:$H$3661,"Current",'Unit details'!$E$3661:$E$3661,"Town")</x:f>
        <x:v>1</x:v>
      </x:c>
      <x:c r="H1921" s="14" t="n">
        <x:f>COUNTIFS('Unit details'!$B$3661:$B$3661,$A1921,'Unit details'!$V$3661:$V$3661,$A1921&amp;" — "&amp;$B1921,'Unit details'!$H$3661:$H$3661,"Current",'Unit details'!$E$3661:$E$3661,"Nearby")</x:f>
        <x:v>0</x:v>
      </x:c>
      <x:c r="I1921" s="14" t="n">
        <x:f>COUNTIFS('Unit details'!$B$3661:$B$3661,$A1921,'Unit details'!$V$3661:$V$3661,$A1921&amp;" — "&amp;$B1921,'Unit details'!$H$3661:$H$3661,"Current")</x:f>
        <x:v>1</x:v>
      </x:c>
      <x:c r="J1921" s="14" t="n">
        <x:f>SUMIFS('Unit details'!$Y$3661:$Y$3661,'Unit details'!$B$3661:$B$3661,$A1921,'Unit details'!$V$3661:$V$3661,$A1921&amp;" — "&amp;$B1921,'Unit details'!$H$3661:$H$3661,"Future")</x:f>
        <x:v>0</x:v>
      </x:c>
      <x:c r="K1921" s="14" t="n">
        <x:f>COUNTIFS('Unit details'!$B$3661:$B$3661,$A1921,'Unit details'!$V$3661:$V$3661,$A1921&amp;" — "&amp;$B1921,'Unit details'!$H$3661:$H$3661,"Uncertain")</x:f>
        <x:v>0</x:v>
      </x:c>
      <x:c r="L1921" s="15" t="str">
        <x:v>Identified from marketing. Estate inventory is a minimum of evidenced named areas, not a council stock census.</x:v>
      </x:c>
      <x:c r="M1921" s="15" t="str">
        <x:v>https://www.zoopla.co.uk/to-rent/commercial/details/70070245/</x:v>
      </x:c>
      <x:c r="N1921" s="15" t="str">
        <x:v>https://www.rightmove.co.uk/properties/760580233929104#/?channel=COM_LET</x:v>
      </x:c>
    </x:row>
    <x:row r="1922" ht="42" customHeight="1">
      <x:c r="A1922" s="15" t="str">
        <x:v>London</x:v>
      </x:c>
      <x:c r="B1922" s="15" t="str">
        <x:v>Standalone premises — London (SW20)</x:v>
      </x:c>
      <x:c r="C1922" s="15" t="str">
        <x:v>London (SW20)</x:v>
      </x:c>
      <x:c r="D1922" s="14"/>
      <x:c r="E1922" s="30" t="str">
        <x:v>Town</x:v>
      </x:c>
      <x:c r="F1922" s="30" t="str">
        <x:v>Standalone / other premises</x:v>
      </x:c>
      <x:c r="G1922" s="14" t="n">
        <x:f>COUNTIFS('Unit details'!$B$3662:$B$3662,$A1922,'Unit details'!$V$3662:$V$3662,$A1922&amp;" — "&amp;$B1922,'Unit details'!$H$3662:$H$3662,"Current",'Unit details'!$E$3662:$E$3662,"Town")</x:f>
        <x:v>1</x:v>
      </x:c>
      <x:c r="H1922" s="14" t="n">
        <x:f>COUNTIFS('Unit details'!$B$3662:$B$3662,$A1922,'Unit details'!$V$3662:$V$3662,$A1922&amp;" — "&amp;$B1922,'Unit details'!$H$3662:$H$3662,"Current",'Unit details'!$E$3662:$E$3662,"Nearby")</x:f>
        <x:v>0</x:v>
      </x:c>
      <x:c r="I1922" s="14" t="n">
        <x:f>COUNTIFS('Unit details'!$B$3662:$B$3662,$A1922,'Unit details'!$V$3662:$V$3662,$A1922&amp;" — "&amp;$B1922,'Unit details'!$H$3662:$H$3662,"Current")</x:f>
        <x:v>1</x:v>
      </x:c>
      <x:c r="J1922" s="14" t="n">
        <x:f>SUMIFS('Unit details'!$Y$3662:$Y$3662,'Unit details'!$B$3662:$B$3662,$A1922,'Unit details'!$V$3662:$V$3662,$A1922&amp;" — "&amp;$B1922,'Unit details'!$H$3662:$H$3662,"Future")</x:f>
        <x:v>0</x:v>
      </x:c>
      <x:c r="K1922" s="14" t="n">
        <x:f>COUNTIFS('Unit details'!$B$3662:$B$3662,$A1922,'Unit details'!$V$3662:$V$3662,$A1922&amp;" — "&amp;$B1922,'Unit details'!$H$3662:$H$3662,"Uncertain")</x:f>
        <x:v>0</x:v>
      </x:c>
      <x:c r="L1922" s="15" t="str">
        <x:v>Identified from marketing. Estate inventory is a minimum of evidenced named areas, not a council stock census.</x:v>
      </x:c>
      <x:c r="M1922" s="15" t="str">
        <x:v>https://www.rightmove.co.uk/properties/760906626174145#/?channel=COM_LET</x:v>
      </x:c>
      <x:c r="N1922" s="15" t="str"/>
    </x:row>
    <x:row r="1923" ht="42" customHeight="1">
      <x:c r="A1923" s="15" t="str">
        <x:v>London</x:v>
      </x:c>
      <x:c r="B1923" s="15" t="str">
        <x:v>Standalone premises — London (SW8)</x:v>
      </x:c>
      <x:c r="C1923" s="15" t="str">
        <x:v>London (SW8)</x:v>
      </x:c>
      <x:c r="D1923" s="14"/>
      <x:c r="E1923" s="30" t="str">
        <x:v>Town</x:v>
      </x:c>
      <x:c r="F1923" s="30" t="str">
        <x:v>Standalone / other premises</x:v>
      </x:c>
      <x:c r="G1923" s="14" t="n">
        <x:f>COUNTIFS('Unit details'!$B$3663:$B$3664,$A1923,'Unit details'!$V$3663:$V$3664,$A1923&amp;" — "&amp;$B1923,'Unit details'!$H$3663:$H$3664,"Current",'Unit details'!$E$3663:$E$3664,"Town")</x:f>
        <x:v>2</x:v>
      </x:c>
      <x:c r="H1923" s="14" t="n">
        <x:f>COUNTIFS('Unit details'!$B$3663:$B$3664,$A1923,'Unit details'!$V$3663:$V$3664,$A1923&amp;" — "&amp;$B1923,'Unit details'!$H$3663:$H$3664,"Current",'Unit details'!$E$3663:$E$3664,"Nearby")</x:f>
        <x:v>0</x:v>
      </x:c>
      <x:c r="I1923" s="14" t="n">
        <x:f>COUNTIFS('Unit details'!$B$3663:$B$3664,$A1923,'Unit details'!$V$3663:$V$3664,$A1923&amp;" — "&amp;$B1923,'Unit details'!$H$3663:$H$3664,"Current")</x:f>
        <x:v>2</x:v>
      </x:c>
      <x:c r="J1923" s="14" t="n">
        <x:f>SUMIFS('Unit details'!$Y$3663:$Y$3664,'Unit details'!$B$3663:$B$3664,$A1923,'Unit details'!$V$3663:$V$3664,$A1923&amp;" — "&amp;$B1923,'Unit details'!$H$3663:$H$3664,"Future")</x:f>
        <x:v>0</x:v>
      </x:c>
      <x:c r="K1923" s="14" t="n">
        <x:f>COUNTIFS('Unit details'!$B$3663:$B$3664,$A1923,'Unit details'!$V$3663:$V$3664,$A1923&amp;" — "&amp;$B1923,'Unit details'!$H$3663:$H$3664,"Uncertain")</x:f>
        <x:v>0</x:v>
      </x:c>
      <x:c r="L1923" s="15" t="str">
        <x:v>Identified from marketing. Estate inventory is a minimum of evidenced named areas, not a council stock census.</x:v>
      </x:c>
      <x:c r="M1923" s="15" t="str">
        <x:v>https://www.rightmove.co.uk/properties/773404861478769#/?channel=COM_LET</x:v>
      </x:c>
      <x:c r="N1923" s="15" t="str"/>
    </x:row>
    <x:row r="1924" ht="42" customHeight="1">
      <x:c r="A1924" s="15" t="str">
        <x:v>London</x:v>
      </x:c>
      <x:c r="B1924" s="15" t="str">
        <x:v>Standalone premises — London (SW9)</x:v>
      </x:c>
      <x:c r="C1924" s="15" t="str">
        <x:v>London (SW9)</x:v>
      </x:c>
      <x:c r="D1924" s="14"/>
      <x:c r="E1924" s="30" t="str">
        <x:v>Town</x:v>
      </x:c>
      <x:c r="F1924" s="30" t="str">
        <x:v>Standalone / other premises</x:v>
      </x:c>
      <x:c r="G1924" s="14" t="n">
        <x:f>COUNTIFS('Unit details'!$B$3665:$B$3665,$A1924,'Unit details'!$V$3665:$V$3665,$A1924&amp;" — "&amp;$B1924,'Unit details'!$H$3665:$H$3665,"Current",'Unit details'!$E$3665:$E$3665,"Town")</x:f>
        <x:v>1</x:v>
      </x:c>
      <x:c r="H1924" s="14" t="n">
        <x:f>COUNTIFS('Unit details'!$B$3665:$B$3665,$A1924,'Unit details'!$V$3665:$V$3665,$A1924&amp;" — "&amp;$B1924,'Unit details'!$H$3665:$H$3665,"Current",'Unit details'!$E$3665:$E$3665,"Nearby")</x:f>
        <x:v>0</x:v>
      </x:c>
      <x:c r="I1924" s="14" t="n">
        <x:f>COUNTIFS('Unit details'!$B$3665:$B$3665,$A1924,'Unit details'!$V$3665:$V$3665,$A1924&amp;" — "&amp;$B1924,'Unit details'!$H$3665:$H$3665,"Current")</x:f>
        <x:v>1</x:v>
      </x:c>
      <x:c r="J1924" s="14" t="n">
        <x:f>SUMIFS('Unit details'!$Y$3665:$Y$3665,'Unit details'!$B$3665:$B$3665,$A1924,'Unit details'!$V$3665:$V$3665,$A1924&amp;" — "&amp;$B1924,'Unit details'!$H$3665:$H$3665,"Future")</x:f>
        <x:v>0</x:v>
      </x:c>
      <x:c r="K1924" s="14" t="n">
        <x:f>COUNTIFS('Unit details'!$B$3665:$B$3665,$A1924,'Unit details'!$V$3665:$V$3665,$A1924&amp;" — "&amp;$B1924,'Unit details'!$H$3665:$H$3665,"Uncertain")</x:f>
        <x:v>0</x:v>
      </x:c>
      <x:c r="L1924" s="15" t="str">
        <x:v>Identified from marketing. Estate inventory is a minimum of evidenced named areas, not a council stock census.</x:v>
      </x:c>
      <x:c r="M1924" s="15" t="str">
        <x:v>https://www.zoopla.co.uk/to-rent/commercial/details/71577712/</x:v>
      </x:c>
      <x:c r="N1924" s="15" t="str">
        <x:v>https://www.rightmove.co.uk/properties/168250805#/?channel=COM_LET</x:v>
      </x:c>
    </x:row>
    <x:row r="1925" ht="42" customHeight="1">
      <x:c r="A1925" s="15" t="str">
        <x:v>London</x:v>
      </x:c>
      <x:c r="B1925" s="15" t="str">
        <x:v>Standalone premises — London (TW5)</x:v>
      </x:c>
      <x:c r="C1925" s="15" t="str">
        <x:v>London (TW5)</x:v>
      </x:c>
      <x:c r="D1925" s="14"/>
      <x:c r="E1925" s="30" t="str">
        <x:v>Town</x:v>
      </x:c>
      <x:c r="F1925" s="30" t="str">
        <x:v>Standalone / other premises</x:v>
      </x:c>
      <x:c r="G1925" s="14" t="n">
        <x:f>COUNTIFS('Unit details'!$B$3666:$B$3666,$A1925,'Unit details'!$V$3666:$V$3666,$A1925&amp;" — "&amp;$B1925,'Unit details'!$H$3666:$H$3666,"Current",'Unit details'!$E$3666:$E$3666,"Town")</x:f>
        <x:v>1</x:v>
      </x:c>
      <x:c r="H1925" s="14" t="n">
        <x:f>COUNTIFS('Unit details'!$B$3666:$B$3666,$A1925,'Unit details'!$V$3666:$V$3666,$A1925&amp;" — "&amp;$B1925,'Unit details'!$H$3666:$H$3666,"Current",'Unit details'!$E$3666:$E$3666,"Nearby")</x:f>
        <x:v>0</x:v>
      </x:c>
      <x:c r="I1925" s="14" t="n">
        <x:f>COUNTIFS('Unit details'!$B$3666:$B$3666,$A1925,'Unit details'!$V$3666:$V$3666,$A1925&amp;" — "&amp;$B1925,'Unit details'!$H$3666:$H$3666,"Current")</x:f>
        <x:v>1</x:v>
      </x:c>
      <x:c r="J1925" s="14" t="n">
        <x:f>SUMIFS('Unit details'!$Y$3666:$Y$3666,'Unit details'!$B$3666:$B$3666,$A1925,'Unit details'!$V$3666:$V$3666,$A1925&amp;" — "&amp;$B1925,'Unit details'!$H$3666:$H$3666,"Future")</x:f>
        <x:v>0</x:v>
      </x:c>
      <x:c r="K1925" s="14" t="n">
        <x:f>COUNTIFS('Unit details'!$B$3666:$B$3666,$A1925,'Unit details'!$V$3666:$V$3666,$A1925&amp;" — "&amp;$B1925,'Unit details'!$H$3666:$H$3666,"Uncertain")</x:f>
        <x:v>0</x:v>
      </x:c>
      <x:c r="L1925" s="15" t="str">
        <x:v>Identified from marketing. Estate inventory is a minimum of evidenced named areas, not a council stock census.</x:v>
      </x:c>
      <x:c r="M1925" s="15" t="str">
        <x:v>https://www.zoopla.co.uk/to-rent/commercial/details/74444516/</x:v>
      </x:c>
      <x:c r="N1925" s="15" t="str"/>
    </x:row>
    <x:row r="1926" ht="42" customHeight="1">
      <x:c r="A1926" s="15" t="str">
        <x:v>London</x:v>
      </x:c>
      <x:c r="B1926" s="15" t="str">
        <x:v>Standalone premises — London (W12)</x:v>
      </x:c>
      <x:c r="C1926" s="15" t="str">
        <x:v>London (W12)</x:v>
      </x:c>
      <x:c r="D1926" s="14"/>
      <x:c r="E1926" s="30" t="str">
        <x:v>Town</x:v>
      </x:c>
      <x:c r="F1926" s="30" t="str">
        <x:v>Standalone / other premises</x:v>
      </x:c>
      <x:c r="G1926" s="14" t="n">
        <x:f>COUNTIFS('Unit details'!$B$3667:$B$3667,$A1926,'Unit details'!$V$3667:$V$3667,$A1926&amp;" — "&amp;$B1926,'Unit details'!$H$3667:$H$3667,"Current",'Unit details'!$E$3667:$E$3667,"Town")</x:f>
        <x:v>1</x:v>
      </x:c>
      <x:c r="H1926" s="14" t="n">
        <x:f>COUNTIFS('Unit details'!$B$3667:$B$3667,$A1926,'Unit details'!$V$3667:$V$3667,$A1926&amp;" — "&amp;$B1926,'Unit details'!$H$3667:$H$3667,"Current",'Unit details'!$E$3667:$E$3667,"Nearby")</x:f>
        <x:v>0</x:v>
      </x:c>
      <x:c r="I1926" s="14" t="n">
        <x:f>COUNTIFS('Unit details'!$B$3667:$B$3667,$A1926,'Unit details'!$V$3667:$V$3667,$A1926&amp;" — "&amp;$B1926,'Unit details'!$H$3667:$H$3667,"Current")</x:f>
        <x:v>1</x:v>
      </x:c>
      <x:c r="J1926" s="14" t="n">
        <x:f>SUMIFS('Unit details'!$Y$3667:$Y$3667,'Unit details'!$B$3667:$B$3667,$A1926,'Unit details'!$V$3667:$V$3667,$A1926&amp;" — "&amp;$B1926,'Unit details'!$H$3667:$H$3667,"Future")</x:f>
        <x:v>0</x:v>
      </x:c>
      <x:c r="K1926" s="14" t="n">
        <x:f>COUNTIFS('Unit details'!$B$3667:$B$3667,$A1926,'Unit details'!$V$3667:$V$3667,$A1926&amp;" — "&amp;$B1926,'Unit details'!$H$3667:$H$3667,"Uncertain")</x:f>
        <x:v>0</x:v>
      </x:c>
      <x:c r="L1926" s="15" t="str">
        <x:v>Identified from marketing. Estate inventory is a minimum of evidenced named areas, not a council stock census.</x:v>
      </x:c>
      <x:c r="M1926" s="15" t="str">
        <x:v>https://www.zoopla.co.uk/to-rent/commercial/details/71741425/</x:v>
      </x:c>
      <x:c r="N1926" s="15" t="str"/>
    </x:row>
    <x:row r="1927" ht="42" customHeight="1">
      <x:c r="A1927" s="15" t="str">
        <x:v>London</x:v>
      </x:c>
      <x:c r="B1927" s="15" t="str">
        <x:v>Standalone premises — London (W1G)</x:v>
      </x:c>
      <x:c r="C1927" s="15" t="str">
        <x:v>London (W1G)</x:v>
      </x:c>
      <x:c r="D1927" s="14"/>
      <x:c r="E1927" s="30" t="str">
        <x:v>Town</x:v>
      </x:c>
      <x:c r="F1927" s="30" t="str">
        <x:v>Standalone / other premises</x:v>
      </x:c>
      <x:c r="G1927" s="14" t="n">
        <x:f>COUNTIFS('Unit details'!$B$3668:$B$3668,$A1927,'Unit details'!$V$3668:$V$3668,$A1927&amp;" — "&amp;$B1927,'Unit details'!$H$3668:$H$3668,"Current",'Unit details'!$E$3668:$E$3668,"Town")</x:f>
        <x:v>1</x:v>
      </x:c>
      <x:c r="H1927" s="14" t="n">
        <x:f>COUNTIFS('Unit details'!$B$3668:$B$3668,$A1927,'Unit details'!$V$3668:$V$3668,$A1927&amp;" — "&amp;$B1927,'Unit details'!$H$3668:$H$3668,"Current",'Unit details'!$E$3668:$E$3668,"Nearby")</x:f>
        <x:v>0</x:v>
      </x:c>
      <x:c r="I1927" s="14" t="n">
        <x:f>COUNTIFS('Unit details'!$B$3668:$B$3668,$A1927,'Unit details'!$V$3668:$V$3668,$A1927&amp;" — "&amp;$B1927,'Unit details'!$H$3668:$H$3668,"Current")</x:f>
        <x:v>1</x:v>
      </x:c>
      <x:c r="J1927" s="14" t="n">
        <x:f>SUMIFS('Unit details'!$Y$3668:$Y$3668,'Unit details'!$B$3668:$B$3668,$A1927,'Unit details'!$V$3668:$V$3668,$A1927&amp;" — "&amp;$B1927,'Unit details'!$H$3668:$H$3668,"Future")</x:f>
        <x:v>0</x:v>
      </x:c>
      <x:c r="K1927" s="14" t="n">
        <x:f>COUNTIFS('Unit details'!$B$3668:$B$3668,$A1927,'Unit details'!$V$3668:$V$3668,$A1927&amp;" — "&amp;$B1927,'Unit details'!$H$3668:$H$3668,"Uncertain")</x:f>
        <x:v>0</x:v>
      </x:c>
      <x:c r="L1927" s="15" t="str">
        <x:v>Identified from marketing. Estate inventory is a minimum of evidenced named areas, not a council stock census.</x:v>
      </x:c>
      <x:c r="M1927" s="15" t="str">
        <x:v>https://www.zoopla.co.uk/to-rent/commercial/details/66717821/</x:v>
      </x:c>
      <x:c r="N1927" s="15" t="str">
        <x:v>https://www.rightmove.co.uk/properties/773336131632240#/?channel=COM_LET</x:v>
      </x:c>
    </x:row>
    <x:row r="1928" ht="42" customHeight="1">
      <x:c r="A1928" s="15" t="str">
        <x:v>London</x:v>
      </x:c>
      <x:c r="B1928" s="15" t="str">
        <x:v>Standalone premises — London (W3)</x:v>
      </x:c>
      <x:c r="C1928" s="15" t="str">
        <x:v>London (W3)</x:v>
      </x:c>
      <x:c r="D1928" s="14"/>
      <x:c r="E1928" s="30" t="str">
        <x:v>Town</x:v>
      </x:c>
      <x:c r="F1928" s="30" t="str">
        <x:v>Standalone / other premises</x:v>
      </x:c>
      <x:c r="G1928" s="14" t="n">
        <x:f>COUNTIFS('Unit details'!$B$3669:$B$3671,$A1928,'Unit details'!$V$3669:$V$3671,$A1928&amp;" — "&amp;$B1928,'Unit details'!$H$3669:$H$3671,"Current",'Unit details'!$E$3669:$E$3671,"Town")</x:f>
        <x:v>2</x:v>
      </x:c>
      <x:c r="H1928" s="14" t="n">
        <x:f>COUNTIFS('Unit details'!$B$3669:$B$3671,$A1928,'Unit details'!$V$3669:$V$3671,$A1928&amp;" — "&amp;$B1928,'Unit details'!$H$3669:$H$3671,"Current",'Unit details'!$E$3669:$E$3671,"Nearby")</x:f>
        <x:v>0</x:v>
      </x:c>
      <x:c r="I1928" s="14" t="n">
        <x:f>COUNTIFS('Unit details'!$B$3669:$B$3671,$A1928,'Unit details'!$V$3669:$V$3671,$A1928&amp;" — "&amp;$B1928,'Unit details'!$H$3669:$H$3671,"Current")</x:f>
        <x:v>2</x:v>
      </x:c>
      <x:c r="J1928" s="14" t="n">
        <x:f>SUMIFS('Unit details'!$Y$3669:$Y$3671,'Unit details'!$B$3669:$B$3671,$A1928,'Unit details'!$V$3669:$V$3671,$A1928&amp;" — "&amp;$B1928,'Unit details'!$H$3669:$H$3671,"Future")</x:f>
        <x:v>0</x:v>
      </x:c>
      <x:c r="K1928" s="14" t="n">
        <x:f>COUNTIFS('Unit details'!$B$3669:$B$3671,$A1928,'Unit details'!$V$3669:$V$3671,$A1928&amp;" — "&amp;$B1928,'Unit details'!$H$3669:$H$3671,"Uncertain")</x:f>
        <x:v>1</x:v>
      </x:c>
      <x:c r="L1928" s="15" t="str">
        <x:v>Identified from marketing. Estate inventory is a minimum of evidenced named areas, not a council stock census.</x:v>
      </x:c>
      <x:c r="M1928" s="15" t="str">
        <x:v>https://www.rightmove.co.uk/properties/721779400677888#/?channel=COM_LET</x:v>
      </x:c>
      <x:c r="N1928" s="15" t="str"/>
    </x:row>
    <x:row r="1929" ht="42" customHeight="1">
      <x:c r="A1929" s="15" t="str">
        <x:v>London</x:v>
      </x:c>
      <x:c r="B1929" s="15" t="str">
        <x:v>Standalone premises — London (W5)</x:v>
      </x:c>
      <x:c r="C1929" s="15" t="str">
        <x:v>London (W5)</x:v>
      </x:c>
      <x:c r="D1929" s="14"/>
      <x:c r="E1929" s="30" t="str">
        <x:v>Town</x:v>
      </x:c>
      <x:c r="F1929" s="30" t="str">
        <x:v>Standalone / other premises</x:v>
      </x:c>
      <x:c r="G1929" s="14" t="n">
        <x:f>COUNTIFS('Unit details'!$B$3672:$B$3676,$A1929,'Unit details'!$V$3672:$V$3676,$A1929&amp;" — "&amp;$B1929,'Unit details'!$H$3672:$H$3676,"Current",'Unit details'!$E$3672:$E$3676,"Town")</x:f>
        <x:v>5</x:v>
      </x:c>
      <x:c r="H1929" s="14" t="n">
        <x:f>COUNTIFS('Unit details'!$B$3672:$B$3676,$A1929,'Unit details'!$V$3672:$V$3676,$A1929&amp;" — "&amp;$B1929,'Unit details'!$H$3672:$H$3676,"Current",'Unit details'!$E$3672:$E$3676,"Nearby")</x:f>
        <x:v>0</x:v>
      </x:c>
      <x:c r="I1929" s="14" t="n">
        <x:f>COUNTIFS('Unit details'!$B$3672:$B$3676,$A1929,'Unit details'!$V$3672:$V$3676,$A1929&amp;" — "&amp;$B1929,'Unit details'!$H$3672:$H$3676,"Current")</x:f>
        <x:v>5</x:v>
      </x:c>
      <x:c r="J1929" s="14" t="n">
        <x:f>SUMIFS('Unit details'!$Y$3672:$Y$3676,'Unit details'!$B$3672:$B$3676,$A1929,'Unit details'!$V$3672:$V$3676,$A1929&amp;" — "&amp;$B1929,'Unit details'!$H$3672:$H$3676,"Future")</x:f>
        <x:v>0</x:v>
      </x:c>
      <x:c r="K1929" s="14" t="n">
        <x:f>COUNTIFS('Unit details'!$B$3672:$B$3676,$A1929,'Unit details'!$V$3672:$V$3676,$A1929&amp;" — "&amp;$B1929,'Unit details'!$H$3672:$H$3676,"Uncertain")</x:f>
        <x:v>0</x:v>
      </x:c>
      <x:c r="L1929" s="15" t="str">
        <x:v>Identified from marketing. Estate inventory is a minimum of evidenced named areas, not a council stock census.</x:v>
      </x:c>
      <x:c r="M1929" s="15" t="str">
        <x:v>https://www.zoopla.co.uk/to-rent/commercial/details/72526514/</x:v>
      </x:c>
      <x:c r="N1929" s="15" t="str"/>
    </x:row>
    <x:row r="1930" ht="42" customHeight="1">
      <x:c r="A1930" s="15" t="str">
        <x:v>London</x:v>
      </x:c>
      <x:c r="B1930" s="15" t="str">
        <x:v>Standalone premises — London (W7)</x:v>
      </x:c>
      <x:c r="C1930" s="15" t="str">
        <x:v>London (W7)</x:v>
      </x:c>
      <x:c r="D1930" s="14"/>
      <x:c r="E1930" s="30" t="str">
        <x:v>Town</x:v>
      </x:c>
      <x:c r="F1930" s="30" t="str">
        <x:v>Standalone / other premises</x:v>
      </x:c>
      <x:c r="G1930" s="14" t="n">
        <x:f>COUNTIFS('Unit details'!$B$3677:$B$3677,$A1930,'Unit details'!$V$3677:$V$3677,$A1930&amp;" — "&amp;$B1930,'Unit details'!$H$3677:$H$3677,"Current",'Unit details'!$E$3677:$E$3677,"Town")</x:f>
        <x:v>1</x:v>
      </x:c>
      <x:c r="H1930" s="14" t="n">
        <x:f>COUNTIFS('Unit details'!$B$3677:$B$3677,$A1930,'Unit details'!$V$3677:$V$3677,$A1930&amp;" — "&amp;$B1930,'Unit details'!$H$3677:$H$3677,"Current",'Unit details'!$E$3677:$E$3677,"Nearby")</x:f>
        <x:v>0</x:v>
      </x:c>
      <x:c r="I1930" s="14" t="n">
        <x:f>COUNTIFS('Unit details'!$B$3677:$B$3677,$A1930,'Unit details'!$V$3677:$V$3677,$A1930&amp;" — "&amp;$B1930,'Unit details'!$H$3677:$H$3677,"Current")</x:f>
        <x:v>1</x:v>
      </x:c>
      <x:c r="J1930" s="14" t="n">
        <x:f>SUMIFS('Unit details'!$Y$3677:$Y$3677,'Unit details'!$B$3677:$B$3677,$A1930,'Unit details'!$V$3677:$V$3677,$A1930&amp;" — "&amp;$B1930,'Unit details'!$H$3677:$H$3677,"Future")</x:f>
        <x:v>0</x:v>
      </x:c>
      <x:c r="K1930" s="14" t="n">
        <x:f>COUNTIFS('Unit details'!$B$3677:$B$3677,$A1930,'Unit details'!$V$3677:$V$3677,$A1930&amp;" — "&amp;$B1930,'Unit details'!$H$3677:$H$3677,"Uncertain")</x:f>
        <x:v>0</x:v>
      </x:c>
      <x:c r="L1930" s="15" t="str">
        <x:v>Identified from marketing. Estate inventory is a minimum of evidenced named areas, not a council stock census.</x:v>
      </x:c>
      <x:c r="M1930" s="15" t="str">
        <x:v>https://www.zoopla.co.uk/to-rent/commercial/details/64171048/</x:v>
      </x:c>
      <x:c r="N1930" s="15" t="str">
        <x:v>https://www.rightmove.co.uk/properties/773332314635393#/?channel=COM_LET</x:v>
      </x:c>
    </x:row>
    <x:row r="1931" ht="42" customHeight="1">
      <x:c r="A1931" s="15" t="str">
        <x:v>London</x:v>
      </x:c>
      <x:c r="B1931" s="15" t="str">
        <x:v>Standalone premises — London (W9)</x:v>
      </x:c>
      <x:c r="C1931" s="15" t="str">
        <x:v>London (W9)</x:v>
      </x:c>
      <x:c r="D1931" s="14"/>
      <x:c r="E1931" s="30" t="str">
        <x:v>Town</x:v>
      </x:c>
      <x:c r="F1931" s="30" t="str">
        <x:v>Standalone / other premises</x:v>
      </x:c>
      <x:c r="G1931" s="14" t="n">
        <x:f>COUNTIFS('Unit details'!$B$3678:$B$3678,$A1931,'Unit details'!$V$3678:$V$3678,$A1931&amp;" — "&amp;$B1931,'Unit details'!$H$3678:$H$3678,"Current",'Unit details'!$E$3678:$E$3678,"Town")</x:f>
        <x:v>1</x:v>
      </x:c>
      <x:c r="H1931" s="14" t="n">
        <x:f>COUNTIFS('Unit details'!$B$3678:$B$3678,$A1931,'Unit details'!$V$3678:$V$3678,$A1931&amp;" — "&amp;$B1931,'Unit details'!$H$3678:$H$3678,"Current",'Unit details'!$E$3678:$E$3678,"Nearby")</x:f>
        <x:v>0</x:v>
      </x:c>
      <x:c r="I1931" s="14" t="n">
        <x:f>COUNTIFS('Unit details'!$B$3678:$B$3678,$A1931,'Unit details'!$V$3678:$V$3678,$A1931&amp;" — "&amp;$B1931,'Unit details'!$H$3678:$H$3678,"Current")</x:f>
        <x:v>1</x:v>
      </x:c>
      <x:c r="J1931" s="14" t="n">
        <x:f>SUMIFS('Unit details'!$Y$3678:$Y$3678,'Unit details'!$B$3678:$B$3678,$A1931,'Unit details'!$V$3678:$V$3678,$A1931&amp;" — "&amp;$B1931,'Unit details'!$H$3678:$H$3678,"Future")</x:f>
        <x:v>0</x:v>
      </x:c>
      <x:c r="K1931" s="14" t="n">
        <x:f>COUNTIFS('Unit details'!$B$3678:$B$3678,$A1931,'Unit details'!$V$3678:$V$3678,$A1931&amp;" — "&amp;$B1931,'Unit details'!$H$3678:$H$3678,"Uncertain")</x:f>
        <x:v>0</x:v>
      </x:c>
      <x:c r="L1931" s="15" t="str">
        <x:v>Identified from marketing. Estate inventory is a minimum of evidenced named areas, not a council stock census.</x:v>
      </x:c>
      <x:c r="M1931" s="15" t="str">
        <x:v>https://www.rightmove.co.uk/properties/95038287#/?channel=COM_LET</x:v>
      </x:c>
      <x:c r="N1931" s="15" t="str"/>
    </x:row>
    <x:row r="1932" ht="42" customHeight="1">
      <x:c r="A1932" s="15" t="str">
        <x:v>London</x:v>
      </x:c>
      <x:c r="B1932" s="15" t="str">
        <x:v>Standalone premises — London (WC1X)</x:v>
      </x:c>
      <x:c r="C1932" s="15" t="str">
        <x:v>London (WC1X)</x:v>
      </x:c>
      <x:c r="D1932" s="14"/>
      <x:c r="E1932" s="30" t="str">
        <x:v>Town</x:v>
      </x:c>
      <x:c r="F1932" s="30" t="str">
        <x:v>Standalone / other premises</x:v>
      </x:c>
      <x:c r="G1932" s="14" t="n">
        <x:f>COUNTIFS('Unit details'!$B$3679:$B$3679,$A1932,'Unit details'!$V$3679:$V$3679,$A1932&amp;" — "&amp;$B1932,'Unit details'!$H$3679:$H$3679,"Current",'Unit details'!$E$3679:$E$3679,"Town")</x:f>
        <x:v>0</x:v>
      </x:c>
      <x:c r="H1932" s="14" t="n">
        <x:f>COUNTIFS('Unit details'!$B$3679:$B$3679,$A1932,'Unit details'!$V$3679:$V$3679,$A1932&amp;" — "&amp;$B1932,'Unit details'!$H$3679:$H$3679,"Current",'Unit details'!$E$3679:$E$3679,"Nearby")</x:f>
        <x:v>0</x:v>
      </x:c>
      <x:c r="I1932" s="14" t="n">
        <x:f>COUNTIFS('Unit details'!$B$3679:$B$3679,$A1932,'Unit details'!$V$3679:$V$3679,$A1932&amp;" — "&amp;$B1932,'Unit details'!$H$3679:$H$3679,"Current")</x:f>
        <x:v>0</x:v>
      </x:c>
      <x:c r="J1932" s="14" t="n">
        <x:f>SUMIFS('Unit details'!$Y$3679:$Y$3679,'Unit details'!$B$3679:$B$3679,$A1932,'Unit details'!$V$3679:$V$3679,$A1932&amp;" — "&amp;$B1932,'Unit details'!$H$3679:$H$3679,"Future")</x:f>
        <x:v>0</x:v>
      </x:c>
      <x:c r="K1932" s="14" t="n">
        <x:f>COUNTIFS('Unit details'!$B$3679:$B$3679,$A1932,'Unit details'!$V$3679:$V$3679,$A1932&amp;" — "&amp;$B1932,'Unit details'!$H$3679:$H$3679,"Uncertain")</x:f>
        <x:v>1</x:v>
      </x:c>
      <x:c r="L1932" s="15" t="str">
        <x:v>Identified from marketing. Estate inventory is a minimum of evidenced named areas, not a council stock census.</x:v>
      </x:c>
      <x:c r="M1932" s="15" t="str">
        <x:v>https://www.zoopla.co.uk/to-rent/commercial/details/73951913/</x:v>
      </x:c>
      <x:c r="N1932" s="15" t="str">
        <x:v>https://www.rightmove.co.uk/properties/773402267318865#/?channel=COM_LET</x:v>
      </x:c>
    </x:row>
    <x:row r="1933" ht="42" customHeight="1">
      <x:c r="A1933" s="15" t="str">
        <x:v>London</x:v>
      </x:c>
      <x:c r="B1933" s="15" t="str">
        <x:v>Standalone premises — London Fields</x:v>
      </x:c>
      <x:c r="C1933" s="15" t="str">
        <x:v>London Fields</x:v>
      </x:c>
      <x:c r="D1933" s="14"/>
      <x:c r="E1933" s="30" t="str">
        <x:v>Town</x:v>
      </x:c>
      <x:c r="F1933" s="30" t="str">
        <x:v>Standalone / other premises</x:v>
      </x:c>
      <x:c r="G1933" s="14" t="n">
        <x:f>COUNTIFS('Unit details'!$B$3680:$B$3682,$A1933,'Unit details'!$V$3680:$V$3682,$A1933&amp;" — "&amp;$B1933,'Unit details'!$H$3680:$H$3682,"Current",'Unit details'!$E$3680:$E$3682,"Town")</x:f>
        <x:v>2</x:v>
      </x:c>
      <x:c r="H1933" s="14" t="n">
        <x:f>COUNTIFS('Unit details'!$B$3680:$B$3682,$A1933,'Unit details'!$V$3680:$V$3682,$A1933&amp;" — "&amp;$B1933,'Unit details'!$H$3680:$H$3682,"Current",'Unit details'!$E$3680:$E$3682,"Nearby")</x:f>
        <x:v>0</x:v>
      </x:c>
      <x:c r="I1933" s="14" t="n">
        <x:f>COUNTIFS('Unit details'!$B$3680:$B$3682,$A1933,'Unit details'!$V$3680:$V$3682,$A1933&amp;" — "&amp;$B1933,'Unit details'!$H$3680:$H$3682,"Current")</x:f>
        <x:v>2</x:v>
      </x:c>
      <x:c r="J1933" s="14" t="n">
        <x:f>SUMIFS('Unit details'!$Y$3680:$Y$3682,'Unit details'!$B$3680:$B$3682,$A1933,'Unit details'!$V$3680:$V$3682,$A1933&amp;" — "&amp;$B1933,'Unit details'!$H$3680:$H$3682,"Future")</x:f>
        <x:v>0</x:v>
      </x:c>
      <x:c r="K1933" s="14" t="n">
        <x:f>COUNTIFS('Unit details'!$B$3680:$B$3682,$A1933,'Unit details'!$V$3680:$V$3682,$A1933&amp;" — "&amp;$B1933,'Unit details'!$H$3680:$H$3682,"Uncertain")</x:f>
        <x:v>1</x:v>
      </x:c>
      <x:c r="L1933" s="15" t="str">
        <x:v>Identified from marketing. Estate inventory is a minimum of evidenced named areas, not a council stock census.</x:v>
      </x:c>
      <x:c r="M1933" s="15" t="str">
        <x:v>https://www.zoopla.co.uk/to-rent/commercial/details/73481502/</x:v>
      </x:c>
      <x:c r="N1933" s="15" t="str"/>
    </x:row>
    <x:row r="1934" ht="42" customHeight="1">
      <x:c r="A1934" s="15" t="str">
        <x:v>London</x:v>
      </x:c>
      <x:c r="B1934" s="15" t="str">
        <x:v>Standalone premises — Mitcham</x:v>
      </x:c>
      <x:c r="C1934" s="15" t="str">
        <x:v>Mitcham</x:v>
      </x:c>
      <x:c r="D1934" s="14"/>
      <x:c r="E1934" s="30" t="str">
        <x:v>Town</x:v>
      </x:c>
      <x:c r="F1934" s="30" t="str">
        <x:v>Standalone / other premises</x:v>
      </x:c>
      <x:c r="G1934" s="14" t="n">
        <x:f>COUNTIFS('Unit details'!$B$3683:$B$3685,$A1934,'Unit details'!$V$3683:$V$3685,$A1934&amp;" — "&amp;$B1934,'Unit details'!$H$3683:$H$3685,"Current",'Unit details'!$E$3683:$E$3685,"Town")</x:f>
        <x:v>3</x:v>
      </x:c>
      <x:c r="H1934" s="14" t="n">
        <x:f>COUNTIFS('Unit details'!$B$3683:$B$3685,$A1934,'Unit details'!$V$3683:$V$3685,$A1934&amp;" — "&amp;$B1934,'Unit details'!$H$3683:$H$3685,"Current",'Unit details'!$E$3683:$E$3685,"Nearby")</x:f>
        <x:v>0</x:v>
      </x:c>
      <x:c r="I1934" s="14" t="n">
        <x:f>COUNTIFS('Unit details'!$B$3683:$B$3685,$A1934,'Unit details'!$V$3683:$V$3685,$A1934&amp;" — "&amp;$B1934,'Unit details'!$H$3683:$H$3685,"Current")</x:f>
        <x:v>3</x:v>
      </x:c>
      <x:c r="J1934" s="14" t="n">
        <x:f>SUMIFS('Unit details'!$Y$3683:$Y$3685,'Unit details'!$B$3683:$B$3685,$A1934,'Unit details'!$V$3683:$V$3685,$A1934&amp;" — "&amp;$B1934,'Unit details'!$H$3683:$H$3685,"Future")</x:f>
        <x:v>0</x:v>
      </x:c>
      <x:c r="K1934" s="14" t="n">
        <x:f>COUNTIFS('Unit details'!$B$3683:$B$3685,$A1934,'Unit details'!$V$3683:$V$3685,$A1934&amp;" — "&amp;$B1934,'Unit details'!$H$3683:$H$3685,"Uncertain")</x:f>
        <x:v>0</x:v>
      </x:c>
      <x:c r="L1934" s="15" t="str">
        <x:v>Identified from marketing. Estate inventory is a minimum of evidenced named areas, not a council stock census.</x:v>
      </x:c>
      <x:c r="M1934" s="15" t="str">
        <x:v>https://www.zoopla.co.uk/to-rent/commercial/details/74367913/</x:v>
      </x:c>
      <x:c r="N1934" s="15" t="str"/>
    </x:row>
    <x:row r="1935" ht="42" customHeight="1">
      <x:c r="A1935" s="15" t="str">
        <x:v>London</x:v>
      </x:c>
      <x:c r="B1935" s="15" t="str">
        <x:v>Standalone premises — Muswell Hill</x:v>
      </x:c>
      <x:c r="C1935" s="15" t="str">
        <x:v>Muswell Hill</x:v>
      </x:c>
      <x:c r="D1935" s="14"/>
      <x:c r="E1935" s="30" t="str">
        <x:v>Town</x:v>
      </x:c>
      <x:c r="F1935" s="30" t="str">
        <x:v>Standalone / other premises</x:v>
      </x:c>
      <x:c r="G1935" s="14" t="n">
        <x:f>COUNTIFS('Unit details'!$B$3686:$B$3686,$A1935,'Unit details'!$V$3686:$V$3686,$A1935&amp;" — "&amp;$B1935,'Unit details'!$H$3686:$H$3686,"Current",'Unit details'!$E$3686:$E$3686,"Town")</x:f>
        <x:v>1</x:v>
      </x:c>
      <x:c r="H1935" s="14" t="n">
        <x:f>COUNTIFS('Unit details'!$B$3686:$B$3686,$A1935,'Unit details'!$V$3686:$V$3686,$A1935&amp;" — "&amp;$B1935,'Unit details'!$H$3686:$H$3686,"Current",'Unit details'!$E$3686:$E$3686,"Nearby")</x:f>
        <x:v>0</x:v>
      </x:c>
      <x:c r="I1935" s="14" t="n">
        <x:f>COUNTIFS('Unit details'!$B$3686:$B$3686,$A1935,'Unit details'!$V$3686:$V$3686,$A1935&amp;" — "&amp;$B1935,'Unit details'!$H$3686:$H$3686,"Current")</x:f>
        <x:v>1</x:v>
      </x:c>
      <x:c r="J1935" s="14" t="n">
        <x:f>SUMIFS('Unit details'!$Y$3686:$Y$3686,'Unit details'!$B$3686:$B$3686,$A1935,'Unit details'!$V$3686:$V$3686,$A1935&amp;" — "&amp;$B1935,'Unit details'!$H$3686:$H$3686,"Future")</x:f>
        <x:v>0</x:v>
      </x:c>
      <x:c r="K1935" s="14" t="n">
        <x:f>COUNTIFS('Unit details'!$B$3686:$B$3686,$A1935,'Unit details'!$V$3686:$V$3686,$A1935&amp;" — "&amp;$B1935,'Unit details'!$H$3686:$H$3686,"Uncertain")</x:f>
        <x:v>0</x:v>
      </x:c>
      <x:c r="L1935" s="15" t="str">
        <x:v>Identified from marketing. Estate inventory is a minimum of evidenced named areas, not a council stock census.</x:v>
      </x:c>
      <x:c r="M1935" s="15" t="str">
        <x:v>https://www.zoopla.co.uk/to-rent/commercial/details/74329980/</x:v>
      </x:c>
      <x:c r="N1935" s="15" t="str"/>
    </x:row>
    <x:row r="1936" ht="42" customHeight="1">
      <x:c r="A1936" s="15" t="str">
        <x:v>London</x:v>
      </x:c>
      <x:c r="B1936" s="15" t="str">
        <x:v>Standalone premises — New Cross</x:v>
      </x:c>
      <x:c r="C1936" s="15" t="str">
        <x:v>New Cross</x:v>
      </x:c>
      <x:c r="D1936" s="14"/>
      <x:c r="E1936" s="30" t="str">
        <x:v>Town</x:v>
      </x:c>
      <x:c r="F1936" s="30" t="str">
        <x:v>Standalone / other premises</x:v>
      </x:c>
      <x:c r="G1936" s="14" t="n">
        <x:f>COUNTIFS('Unit details'!$B$3687:$B$3687,$A1936,'Unit details'!$V$3687:$V$3687,$A1936&amp;" — "&amp;$B1936,'Unit details'!$H$3687:$H$3687,"Current",'Unit details'!$E$3687:$E$3687,"Town")</x:f>
        <x:v>1</x:v>
      </x:c>
      <x:c r="H1936" s="14" t="n">
        <x:f>COUNTIFS('Unit details'!$B$3687:$B$3687,$A1936,'Unit details'!$V$3687:$V$3687,$A1936&amp;" — "&amp;$B1936,'Unit details'!$H$3687:$H$3687,"Current",'Unit details'!$E$3687:$E$3687,"Nearby")</x:f>
        <x:v>0</x:v>
      </x:c>
      <x:c r="I1936" s="14" t="n">
        <x:f>COUNTIFS('Unit details'!$B$3687:$B$3687,$A1936,'Unit details'!$V$3687:$V$3687,$A1936&amp;" — "&amp;$B1936,'Unit details'!$H$3687:$H$3687,"Current")</x:f>
        <x:v>1</x:v>
      </x:c>
      <x:c r="J1936" s="14" t="n">
        <x:f>SUMIFS('Unit details'!$Y$3687:$Y$3687,'Unit details'!$B$3687:$B$3687,$A1936,'Unit details'!$V$3687:$V$3687,$A1936&amp;" — "&amp;$B1936,'Unit details'!$H$3687:$H$3687,"Future")</x:f>
        <x:v>0</x:v>
      </x:c>
      <x:c r="K1936" s="14" t="n">
        <x:f>COUNTIFS('Unit details'!$B$3687:$B$3687,$A1936,'Unit details'!$V$3687:$V$3687,$A1936&amp;" — "&amp;$B1936,'Unit details'!$H$3687:$H$3687,"Uncertain")</x:f>
        <x:v>0</x:v>
      </x:c>
      <x:c r="L1936" s="15" t="str">
        <x:v>Identified from marketing. Estate inventory is a minimum of evidenced named areas, not a council stock census.</x:v>
      </x:c>
      <x:c r="M1936" s="15" t="str">
        <x:v>https://www.zoopla.co.uk/to-rent/commercial/details/74164439/</x:v>
      </x:c>
      <x:c r="N1936" s="15" t="str">
        <x:v>https://www.rightmove.co.uk/properties/770201023592097#/?channel=COM_LET</x:v>
      </x:c>
    </x:row>
    <x:row r="1937" ht="42" customHeight="1">
      <x:c r="A1937" s="15" t="str">
        <x:v>London</x:v>
      </x:c>
      <x:c r="B1937" s="15" t="str">
        <x:v>Standalone premises — North Finchley</x:v>
      </x:c>
      <x:c r="C1937" s="15" t="str">
        <x:v>North Finchley</x:v>
      </x:c>
      <x:c r="D1937" s="14"/>
      <x:c r="E1937" s="30" t="str">
        <x:v>Town</x:v>
      </x:c>
      <x:c r="F1937" s="30" t="str">
        <x:v>Standalone / other premises</x:v>
      </x:c>
      <x:c r="G1937" s="14" t="n">
        <x:f>COUNTIFS('Unit details'!$B$3688:$B$3688,$A1937,'Unit details'!$V$3688:$V$3688,$A1937&amp;" — "&amp;$B1937,'Unit details'!$H$3688:$H$3688,"Current",'Unit details'!$E$3688:$E$3688,"Town")</x:f>
        <x:v>1</x:v>
      </x:c>
      <x:c r="H1937" s="14" t="n">
        <x:f>COUNTIFS('Unit details'!$B$3688:$B$3688,$A1937,'Unit details'!$V$3688:$V$3688,$A1937&amp;" — "&amp;$B1937,'Unit details'!$H$3688:$H$3688,"Current",'Unit details'!$E$3688:$E$3688,"Nearby")</x:f>
        <x:v>0</x:v>
      </x:c>
      <x:c r="I1937" s="14" t="n">
        <x:f>COUNTIFS('Unit details'!$B$3688:$B$3688,$A1937,'Unit details'!$V$3688:$V$3688,$A1937&amp;" — "&amp;$B1937,'Unit details'!$H$3688:$H$3688,"Current")</x:f>
        <x:v>1</x:v>
      </x:c>
      <x:c r="J1937" s="14" t="n">
        <x:f>SUMIFS('Unit details'!$Y$3688:$Y$3688,'Unit details'!$B$3688:$B$3688,$A1937,'Unit details'!$V$3688:$V$3688,$A1937&amp;" — "&amp;$B1937,'Unit details'!$H$3688:$H$3688,"Future")</x:f>
        <x:v>0</x:v>
      </x:c>
      <x:c r="K1937" s="14" t="n">
        <x:f>COUNTIFS('Unit details'!$B$3688:$B$3688,$A1937,'Unit details'!$V$3688:$V$3688,$A1937&amp;" — "&amp;$B1937,'Unit details'!$H$3688:$H$3688,"Uncertain")</x:f>
        <x:v>0</x:v>
      </x:c>
      <x:c r="L1937" s="15" t="str">
        <x:v>Identified from marketing. Estate inventory is a minimum of evidenced named areas, not a council stock census.</x:v>
      </x:c>
      <x:c r="M1937" s="15" t="str">
        <x:v>https://www.zoopla.co.uk/to-rent/commercial/details/71961302/</x:v>
      </x:c>
      <x:c r="N1937" s="15" t="str"/>
    </x:row>
    <x:row r="1938" ht="42" customHeight="1">
      <x:c r="A1938" s="15" t="str">
        <x:v>London</x:v>
      </x:c>
      <x:c r="B1938" s="15" t="str">
        <x:v>Standalone premises — Northolt</x:v>
      </x:c>
      <x:c r="C1938" s="15" t="str">
        <x:v>Northolt</x:v>
      </x:c>
      <x:c r="D1938" s="14"/>
      <x:c r="E1938" s="30" t="str">
        <x:v>Town</x:v>
      </x:c>
      <x:c r="F1938" s="30" t="str">
        <x:v>Standalone / other premises</x:v>
      </x:c>
      <x:c r="G1938" s="14" t="n">
        <x:f>COUNTIFS('Unit details'!$B$3689:$B$3690,$A1938,'Unit details'!$V$3689:$V$3690,$A1938&amp;" — "&amp;$B1938,'Unit details'!$H$3689:$H$3690,"Current",'Unit details'!$E$3689:$E$3690,"Town")</x:f>
        <x:v>2</x:v>
      </x:c>
      <x:c r="H1938" s="14" t="n">
        <x:f>COUNTIFS('Unit details'!$B$3689:$B$3690,$A1938,'Unit details'!$V$3689:$V$3690,$A1938&amp;" — "&amp;$B1938,'Unit details'!$H$3689:$H$3690,"Current",'Unit details'!$E$3689:$E$3690,"Nearby")</x:f>
        <x:v>0</x:v>
      </x:c>
      <x:c r="I1938" s="14" t="n">
        <x:f>COUNTIFS('Unit details'!$B$3689:$B$3690,$A1938,'Unit details'!$V$3689:$V$3690,$A1938&amp;" — "&amp;$B1938,'Unit details'!$H$3689:$H$3690,"Current")</x:f>
        <x:v>2</x:v>
      </x:c>
      <x:c r="J1938" s="14" t="n">
        <x:f>SUMIFS('Unit details'!$Y$3689:$Y$3690,'Unit details'!$B$3689:$B$3690,$A1938,'Unit details'!$V$3689:$V$3690,$A1938&amp;" — "&amp;$B1938,'Unit details'!$H$3689:$H$3690,"Future")</x:f>
        <x:v>0</x:v>
      </x:c>
      <x:c r="K1938" s="14" t="n">
        <x:f>COUNTIFS('Unit details'!$B$3689:$B$3690,$A1938,'Unit details'!$V$3689:$V$3690,$A1938&amp;" — "&amp;$B1938,'Unit details'!$H$3689:$H$3690,"Uncertain")</x:f>
        <x:v>0</x:v>
      </x:c>
      <x:c r="L1938" s="15" t="str">
        <x:v>Identified from marketing. Estate inventory is a minimum of evidenced named areas, not a council stock census.</x:v>
      </x:c>
      <x:c r="M1938" s="15" t="str">
        <x:v>https://www.zoopla.co.uk/to-rent/commercial/details/73598507/</x:v>
      </x:c>
      <x:c r="N1938" s="15" t="str"/>
    </x:row>
    <x:row r="1939" ht="42" customHeight="1">
      <x:c r="A1939" s="15" t="str">
        <x:v>London</x:v>
      </x:c>
      <x:c r="B1939" s="15" t="str">
        <x:v>Standalone premises — Orpington</x:v>
      </x:c>
      <x:c r="C1939" s="15" t="str">
        <x:v>Orpington</x:v>
      </x:c>
      <x:c r="D1939" s="14"/>
      <x:c r="E1939" s="30" t="str">
        <x:v>Town</x:v>
      </x:c>
      <x:c r="F1939" s="30" t="str">
        <x:v>Standalone / other premises</x:v>
      </x:c>
      <x:c r="G1939" s="14" t="n">
        <x:f>COUNTIFS('Unit details'!$B$3691:$B$3691,$A1939,'Unit details'!$V$3691:$V$3691,$A1939&amp;" — "&amp;$B1939,'Unit details'!$H$3691:$H$3691,"Current",'Unit details'!$E$3691:$E$3691,"Town")</x:f>
        <x:v>1</x:v>
      </x:c>
      <x:c r="H1939" s="14" t="n">
        <x:f>COUNTIFS('Unit details'!$B$3691:$B$3691,$A1939,'Unit details'!$V$3691:$V$3691,$A1939&amp;" — "&amp;$B1939,'Unit details'!$H$3691:$H$3691,"Current",'Unit details'!$E$3691:$E$3691,"Nearby")</x:f>
        <x:v>0</x:v>
      </x:c>
      <x:c r="I1939" s="14" t="n">
        <x:f>COUNTIFS('Unit details'!$B$3691:$B$3691,$A1939,'Unit details'!$V$3691:$V$3691,$A1939&amp;" — "&amp;$B1939,'Unit details'!$H$3691:$H$3691,"Current")</x:f>
        <x:v>1</x:v>
      </x:c>
      <x:c r="J1939" s="14" t="n">
        <x:f>SUMIFS('Unit details'!$Y$3691:$Y$3691,'Unit details'!$B$3691:$B$3691,$A1939,'Unit details'!$V$3691:$V$3691,$A1939&amp;" — "&amp;$B1939,'Unit details'!$H$3691:$H$3691,"Future")</x:f>
        <x:v>0</x:v>
      </x:c>
      <x:c r="K1939" s="14" t="n">
        <x:f>COUNTIFS('Unit details'!$B$3691:$B$3691,$A1939,'Unit details'!$V$3691:$V$3691,$A1939&amp;" — "&amp;$B1939,'Unit details'!$H$3691:$H$3691,"Uncertain")</x:f>
        <x:v>0</x:v>
      </x:c>
      <x:c r="L1939" s="15" t="str">
        <x:v>Identified from marketing. Estate inventory is a minimum of evidenced named areas, not a council stock census.</x:v>
      </x:c>
      <x:c r="M1939" s="15" t="str">
        <x:v>https://www.zoopla.co.uk/to-rent/commercial/details/73603152/</x:v>
      </x:c>
      <x:c r="N1939" s="15" t="str">
        <x:v>https://www.zoopla.co.uk/to-rent/commercial/details/39949352/</x:v>
      </x:c>
    </x:row>
    <x:row r="1940" ht="42" customHeight="1">
      <x:c r="A1940" s="15" t="str">
        <x:v>London</x:v>
      </x:c>
      <x:c r="B1940" s="15" t="str">
        <x:v>Standalone premises — Park Royal</x:v>
      </x:c>
      <x:c r="C1940" s="15" t="str">
        <x:v>Park Royal</x:v>
      </x:c>
      <x:c r="D1940" s="14"/>
      <x:c r="E1940" s="30" t="str">
        <x:v>Town</x:v>
      </x:c>
      <x:c r="F1940" s="30" t="str">
        <x:v>Standalone / other premises</x:v>
      </x:c>
      <x:c r="G1940" s="14" t="n">
        <x:f>COUNTIFS('Unit details'!$B$3692:$B$3727,$A1940,'Unit details'!$V$3692:$V$3727,$A1940&amp;" — "&amp;$B1940,'Unit details'!$H$3692:$H$3727,"Current",'Unit details'!$E$3692:$E$3727,"Town")</x:f>
        <x:v>26</x:v>
      </x:c>
      <x:c r="H1940" s="14" t="n">
        <x:f>COUNTIFS('Unit details'!$B$3692:$B$3727,$A1940,'Unit details'!$V$3692:$V$3727,$A1940&amp;" — "&amp;$B1940,'Unit details'!$H$3692:$H$3727,"Current",'Unit details'!$E$3692:$E$3727,"Nearby")</x:f>
        <x:v>0</x:v>
      </x:c>
      <x:c r="I1940" s="14" t="n">
        <x:f>COUNTIFS('Unit details'!$B$3692:$B$3727,$A1940,'Unit details'!$V$3692:$V$3727,$A1940&amp;" — "&amp;$B1940,'Unit details'!$H$3692:$H$3727,"Current")</x:f>
        <x:v>26</x:v>
      </x:c>
      <x:c r="J1940" s="14" t="n">
        <x:f>SUMIFS('Unit details'!$Y$3692:$Y$3727,'Unit details'!$B$3692:$B$3727,$A1940,'Unit details'!$V$3692:$V$3727,$A1940&amp;" — "&amp;$B1940,'Unit details'!$H$3692:$H$3727,"Future")</x:f>
        <x:v>1</x:v>
      </x:c>
      <x:c r="K1940" s="14" t="n">
        <x:f>COUNTIFS('Unit details'!$B$3692:$B$3727,$A1940,'Unit details'!$V$3692:$V$3727,$A1940&amp;" — "&amp;$B1940,'Unit details'!$H$3692:$H$3727,"Uncertain")</x:f>
        <x:v>9</x:v>
      </x:c>
      <x:c r="L1940" s="15" t="str">
        <x:v>Identified from marketing. Estate inventory is a minimum of evidenced named areas, not a council stock census.</x:v>
      </x:c>
      <x:c r="M1940" s="15" t="str">
        <x:v>https://www.zoopla.co.uk/to-rent/commercial/details/66902918/</x:v>
      </x:c>
      <x:c r="N1940" s="15" t="str">
        <x:v>https://www.rightmove.co.uk/properties/780827840005649#/?channel=COM_LET</x:v>
      </x:c>
    </x:row>
    <x:row r="1941" ht="49" customHeight="1">
      <x:c r="A1941" s="15" t="str">
        <x:v>London</x:v>
      </x:c>
      <x:c r="B1941" s="15" t="str">
        <x:v>Standalone premises — Peckham</x:v>
      </x:c>
      <x:c r="C1941" s="15" t="str">
        <x:v>Peckham</x:v>
      </x:c>
      <x:c r="D1941" s="14"/>
      <x:c r="E1941" s="30" t="str">
        <x:v>Town</x:v>
      </x:c>
      <x:c r="F1941" s="30" t="str">
        <x:v>Standalone / other premises</x:v>
      </x:c>
      <x:c r="G1941" s="14" t="n">
        <x:f>COUNTIFS('Unit details'!$B$3728:$B$3728,$A1941,'Unit details'!$V$3728:$V$3728,$A1941&amp;" — "&amp;$B1941,'Unit details'!$H$3728:$H$3728,"Current",'Unit details'!$E$3728:$E$3728,"Town")</x:f>
        <x:v>1</x:v>
      </x:c>
      <x:c r="H1941" s="14" t="n">
        <x:f>COUNTIFS('Unit details'!$B$3728:$B$3728,$A1941,'Unit details'!$V$3728:$V$3728,$A1941&amp;" — "&amp;$B1941,'Unit details'!$H$3728:$H$3728,"Current",'Unit details'!$E$3728:$E$3728,"Nearby")</x:f>
        <x:v>0</x:v>
      </x:c>
      <x:c r="I1941" s="14" t="n">
        <x:f>COUNTIFS('Unit details'!$B$3728:$B$3728,$A1941,'Unit details'!$V$3728:$V$3728,$A1941&amp;" — "&amp;$B1941,'Unit details'!$H$3728:$H$3728,"Current")</x:f>
        <x:v>1</x:v>
      </x:c>
      <x:c r="J1941" s="14" t="n">
        <x:f>SUMIFS('Unit details'!$Y$3728:$Y$3728,'Unit details'!$B$3728:$B$3728,$A1941,'Unit details'!$V$3728:$V$3728,$A1941&amp;" — "&amp;$B1941,'Unit details'!$H$3728:$H$3728,"Future")</x:f>
        <x:v>0</x:v>
      </x:c>
      <x:c r="K1941" s="14" t="n">
        <x:f>COUNTIFS('Unit details'!$B$3728:$B$3728,$A1941,'Unit details'!$V$3728:$V$3728,$A1941&amp;" — "&amp;$B1941,'Unit details'!$H$3728:$H$3728,"Uncertain")</x:f>
        <x:v>0</x:v>
      </x:c>
      <x:c r="L1941" s="15" t="str">
        <x:v>Identified from marketing. Estate inventory is a minimum of evidenced named areas, not a council stock census.</x:v>
      </x:c>
      <x:c r="M1941" s="15" t="str">
        <x:v>https://www.zoopla.co.uk/to-rent/commercial/details/73646759/</x:v>
      </x:c>
      <x:c r="N1941" s="15" t="str">
        <x:v>https://www.zoopla.co.uk/to-rent/commercial/details/73646757/
https://www.rightmove.co.uk/properties/783558046882448#/?channel=COM_LET</x:v>
      </x:c>
    </x:row>
    <x:row r="1942" ht="42" customHeight="1">
      <x:c r="A1942" s="15" t="str">
        <x:v>London</x:v>
      </x:c>
      <x:c r="B1942" s="15" t="str">
        <x:v>Standalone premises — Richmond</x:v>
      </x:c>
      <x:c r="C1942" s="15" t="str">
        <x:v>Richmond</x:v>
      </x:c>
      <x:c r="D1942" s="14"/>
      <x:c r="E1942" s="30" t="str">
        <x:v>Town</x:v>
      </x:c>
      <x:c r="F1942" s="30" t="str">
        <x:v>Standalone / other premises</x:v>
      </x:c>
      <x:c r="G1942" s="14" t="n">
        <x:f>COUNTIFS('Unit details'!$B$3729:$B$3729,$A1942,'Unit details'!$V$3729:$V$3729,$A1942&amp;" — "&amp;$B1942,'Unit details'!$H$3729:$H$3729,"Current",'Unit details'!$E$3729:$E$3729,"Town")</x:f>
        <x:v>1</x:v>
      </x:c>
      <x:c r="H1942" s="14" t="n">
        <x:f>COUNTIFS('Unit details'!$B$3729:$B$3729,$A1942,'Unit details'!$V$3729:$V$3729,$A1942&amp;" — "&amp;$B1942,'Unit details'!$H$3729:$H$3729,"Current",'Unit details'!$E$3729:$E$3729,"Nearby")</x:f>
        <x:v>0</x:v>
      </x:c>
      <x:c r="I1942" s="14" t="n">
        <x:f>COUNTIFS('Unit details'!$B$3729:$B$3729,$A1942,'Unit details'!$V$3729:$V$3729,$A1942&amp;" — "&amp;$B1942,'Unit details'!$H$3729:$H$3729,"Current")</x:f>
        <x:v>1</x:v>
      </x:c>
      <x:c r="J1942" s="14" t="n">
        <x:f>SUMIFS('Unit details'!$Y$3729:$Y$3729,'Unit details'!$B$3729:$B$3729,$A1942,'Unit details'!$V$3729:$V$3729,$A1942&amp;" — "&amp;$B1942,'Unit details'!$H$3729:$H$3729,"Future")</x:f>
        <x:v>0</x:v>
      </x:c>
      <x:c r="K1942" s="14" t="n">
        <x:f>COUNTIFS('Unit details'!$B$3729:$B$3729,$A1942,'Unit details'!$V$3729:$V$3729,$A1942&amp;" — "&amp;$B1942,'Unit details'!$H$3729:$H$3729,"Uncertain")</x:f>
        <x:v>0</x:v>
      </x:c>
      <x:c r="L1942" s="15" t="str">
        <x:v>Identified from marketing. Estate inventory is a minimum of evidenced named areas, not a council stock census.</x:v>
      </x:c>
      <x:c r="M1942" s="15" t="str">
        <x:v>https://www.zoopla.co.uk/to-rent/commercial/details/60605358/</x:v>
      </x:c>
      <x:c r="N1942" s="15" t="str"/>
    </x:row>
    <x:row r="1943" ht="42" customHeight="1">
      <x:c r="A1943" s="15" t="str">
        <x:v>London</x:v>
      </x:c>
      <x:c r="B1943" s="15" t="str">
        <x:v>Standalone premises — Romford</x:v>
      </x:c>
      <x:c r="C1943" s="15" t="str">
        <x:v>Romford</x:v>
      </x:c>
      <x:c r="D1943" s="14"/>
      <x:c r="E1943" s="30" t="str">
        <x:v>Town</x:v>
      </x:c>
      <x:c r="F1943" s="30" t="str">
        <x:v>Standalone / other premises</x:v>
      </x:c>
      <x:c r="G1943" s="14" t="n">
        <x:f>COUNTIFS('Unit details'!$B$3730:$B$3730,$A1943,'Unit details'!$V$3730:$V$3730,$A1943&amp;" — "&amp;$B1943,'Unit details'!$H$3730:$H$3730,"Current",'Unit details'!$E$3730:$E$3730,"Town")</x:f>
        <x:v>1</x:v>
      </x:c>
      <x:c r="H1943" s="14" t="n">
        <x:f>COUNTIFS('Unit details'!$B$3730:$B$3730,$A1943,'Unit details'!$V$3730:$V$3730,$A1943&amp;" — "&amp;$B1943,'Unit details'!$H$3730:$H$3730,"Current",'Unit details'!$E$3730:$E$3730,"Nearby")</x:f>
        <x:v>0</x:v>
      </x:c>
      <x:c r="I1943" s="14" t="n">
        <x:f>COUNTIFS('Unit details'!$B$3730:$B$3730,$A1943,'Unit details'!$V$3730:$V$3730,$A1943&amp;" — "&amp;$B1943,'Unit details'!$H$3730:$H$3730,"Current")</x:f>
        <x:v>1</x:v>
      </x:c>
      <x:c r="J1943" s="14" t="n">
        <x:f>SUMIFS('Unit details'!$Y$3730:$Y$3730,'Unit details'!$B$3730:$B$3730,$A1943,'Unit details'!$V$3730:$V$3730,$A1943&amp;" — "&amp;$B1943,'Unit details'!$H$3730:$H$3730,"Future")</x:f>
        <x:v>0</x:v>
      </x:c>
      <x:c r="K1943" s="14" t="n">
        <x:f>COUNTIFS('Unit details'!$B$3730:$B$3730,$A1943,'Unit details'!$V$3730:$V$3730,$A1943&amp;" — "&amp;$B1943,'Unit details'!$H$3730:$H$3730,"Uncertain")</x:f>
        <x:v>0</x:v>
      </x:c>
      <x:c r="L1943" s="15" t="str">
        <x:v>Identified from marketing. Estate inventory is a minimum of evidenced named areas, not a council stock census.</x:v>
      </x:c>
      <x:c r="M1943" s="15" t="str">
        <x:v>https://www.zoopla.co.uk/to-rent/commercial/details/73489804/</x:v>
      </x:c>
      <x:c r="N1943" s="15" t="str"/>
    </x:row>
    <x:row r="1944" ht="42" customHeight="1">
      <x:c r="A1944" s="15" t="str">
        <x:v>London</x:v>
      </x:c>
      <x:c r="B1944" s="15" t="str">
        <x:v>Standalone premises — Ruislip</x:v>
      </x:c>
      <x:c r="C1944" s="15" t="str">
        <x:v>Ruislip</x:v>
      </x:c>
      <x:c r="D1944" s="14"/>
      <x:c r="E1944" s="30" t="str">
        <x:v>Town</x:v>
      </x:c>
      <x:c r="F1944" s="30" t="str">
        <x:v>Standalone / other premises</x:v>
      </x:c>
      <x:c r="G1944" s="14" t="n">
        <x:f>COUNTIFS('Unit details'!$B$3731:$B$3731,$A1944,'Unit details'!$V$3731:$V$3731,$A1944&amp;" — "&amp;$B1944,'Unit details'!$H$3731:$H$3731,"Current",'Unit details'!$E$3731:$E$3731,"Town")</x:f>
        <x:v>1</x:v>
      </x:c>
      <x:c r="H1944" s="14" t="n">
        <x:f>COUNTIFS('Unit details'!$B$3731:$B$3731,$A1944,'Unit details'!$V$3731:$V$3731,$A1944&amp;" — "&amp;$B1944,'Unit details'!$H$3731:$H$3731,"Current",'Unit details'!$E$3731:$E$3731,"Nearby")</x:f>
        <x:v>0</x:v>
      </x:c>
      <x:c r="I1944" s="14" t="n">
        <x:f>COUNTIFS('Unit details'!$B$3731:$B$3731,$A1944,'Unit details'!$V$3731:$V$3731,$A1944&amp;" — "&amp;$B1944,'Unit details'!$H$3731:$H$3731,"Current")</x:f>
        <x:v>1</x:v>
      </x:c>
      <x:c r="J1944" s="14" t="n">
        <x:f>SUMIFS('Unit details'!$Y$3731:$Y$3731,'Unit details'!$B$3731:$B$3731,$A1944,'Unit details'!$V$3731:$V$3731,$A1944&amp;" — "&amp;$B1944,'Unit details'!$H$3731:$H$3731,"Future")</x:f>
        <x:v>0</x:v>
      </x:c>
      <x:c r="K1944" s="14" t="n">
        <x:f>COUNTIFS('Unit details'!$B$3731:$B$3731,$A1944,'Unit details'!$V$3731:$V$3731,$A1944&amp;" — "&amp;$B1944,'Unit details'!$H$3731:$H$3731,"Uncertain")</x:f>
        <x:v>0</x:v>
      </x:c>
      <x:c r="L1944" s="15" t="str">
        <x:v>Identified from marketing. Estate inventory is a minimum of evidenced named areas, not a council stock census.</x:v>
      </x:c>
      <x:c r="M1944" s="15" t="str">
        <x:v>https://www.zoopla.co.uk/to-rent/commercial/details/70114740/</x:v>
      </x:c>
      <x:c r="N1944" s="15" t="str"/>
    </x:row>
    <x:row r="1945" ht="49" customHeight="1">
      <x:c r="A1945" s="15" t="str">
        <x:v>London</x:v>
      </x:c>
      <x:c r="B1945" s="15" t="str">
        <x:v>Standalone premises — Shadwell</x:v>
      </x:c>
      <x:c r="C1945" s="15" t="str">
        <x:v>Shadwell</x:v>
      </x:c>
      <x:c r="D1945" s="14"/>
      <x:c r="E1945" s="30" t="str">
        <x:v>Town</x:v>
      </x:c>
      <x:c r="F1945" s="30" t="str">
        <x:v>Standalone / other premises</x:v>
      </x:c>
      <x:c r="G1945" s="14" t="n">
        <x:f>COUNTIFS('Unit details'!$B$3732:$B$3736,$A1945,'Unit details'!$V$3732:$V$3736,$A1945&amp;" — "&amp;$B1945,'Unit details'!$H$3732:$H$3736,"Current",'Unit details'!$E$3732:$E$3736,"Town")</x:f>
        <x:v>5</x:v>
      </x:c>
      <x:c r="H1945" s="14" t="n">
        <x:f>COUNTIFS('Unit details'!$B$3732:$B$3736,$A1945,'Unit details'!$V$3732:$V$3736,$A1945&amp;" — "&amp;$B1945,'Unit details'!$H$3732:$H$3736,"Current",'Unit details'!$E$3732:$E$3736,"Nearby")</x:f>
        <x:v>0</x:v>
      </x:c>
      <x:c r="I1945" s="14" t="n">
        <x:f>COUNTIFS('Unit details'!$B$3732:$B$3736,$A1945,'Unit details'!$V$3732:$V$3736,$A1945&amp;" — "&amp;$B1945,'Unit details'!$H$3732:$H$3736,"Current")</x:f>
        <x:v>5</x:v>
      </x:c>
      <x:c r="J1945" s="14" t="n">
        <x:f>SUMIFS('Unit details'!$Y$3732:$Y$3736,'Unit details'!$B$3732:$B$3736,$A1945,'Unit details'!$V$3732:$V$3736,$A1945&amp;" — "&amp;$B1945,'Unit details'!$H$3732:$H$3736,"Future")</x:f>
        <x:v>0</x:v>
      </x:c>
      <x:c r="K1945" s="14" t="n">
        <x:f>COUNTIFS('Unit details'!$B$3732:$B$3736,$A1945,'Unit details'!$V$3732:$V$3736,$A1945&amp;" — "&amp;$B1945,'Unit details'!$H$3732:$H$3736,"Uncertain")</x:f>
        <x:v>0</x:v>
      </x:c>
      <x:c r="L1945" s="15" t="str">
        <x:v>Identified from marketing. Estate inventory is a minimum of evidenced named areas, not a council stock census.</x:v>
      </x:c>
      <x:c r="M1945" s="15" t="str">
        <x:v>https://www.zoopla.co.uk/to-rent/commercial/details/72992147/</x:v>
      </x:c>
      <x:c r="N1945" s="15" t="str">
        <x:v>https://www.zoopla.co.uk/to-rent/commercial/details/72992148/
https://www.rightmove.co.uk/properties/748107376257697#/?channel=COM_LET</x:v>
      </x:c>
    </x:row>
    <x:row r="1946" ht="42" customHeight="1">
      <x:c r="A1946" s="15" t="str">
        <x:v>London</x:v>
      </x:c>
      <x:c r="B1946" s="15" t="str">
        <x:v>Standalone premises — South Croydon</x:v>
      </x:c>
      <x:c r="C1946" s="15" t="str">
        <x:v>South Croydon</x:v>
      </x:c>
      <x:c r="D1946" s="14"/>
      <x:c r="E1946" s="30" t="str">
        <x:v>Town</x:v>
      </x:c>
      <x:c r="F1946" s="30" t="str">
        <x:v>Standalone / other premises</x:v>
      </x:c>
      <x:c r="G1946" s="14" t="n">
        <x:f>COUNTIFS('Unit details'!$B$3737:$B$3737,$A1946,'Unit details'!$V$3737:$V$3737,$A1946&amp;" — "&amp;$B1946,'Unit details'!$H$3737:$H$3737,"Current",'Unit details'!$E$3737:$E$3737,"Town")</x:f>
        <x:v>1</x:v>
      </x:c>
      <x:c r="H1946" s="14" t="n">
        <x:f>COUNTIFS('Unit details'!$B$3737:$B$3737,$A1946,'Unit details'!$V$3737:$V$3737,$A1946&amp;" — "&amp;$B1946,'Unit details'!$H$3737:$H$3737,"Current",'Unit details'!$E$3737:$E$3737,"Nearby")</x:f>
        <x:v>0</x:v>
      </x:c>
      <x:c r="I1946" s="14" t="n">
        <x:f>COUNTIFS('Unit details'!$B$3737:$B$3737,$A1946,'Unit details'!$V$3737:$V$3737,$A1946&amp;" — "&amp;$B1946,'Unit details'!$H$3737:$H$3737,"Current")</x:f>
        <x:v>1</x:v>
      </x:c>
      <x:c r="J1946" s="14" t="n">
        <x:f>SUMIFS('Unit details'!$Y$3737:$Y$3737,'Unit details'!$B$3737:$B$3737,$A1946,'Unit details'!$V$3737:$V$3737,$A1946&amp;" — "&amp;$B1946,'Unit details'!$H$3737:$H$3737,"Future")</x:f>
        <x:v>0</x:v>
      </x:c>
      <x:c r="K1946" s="14" t="n">
        <x:f>COUNTIFS('Unit details'!$B$3737:$B$3737,$A1946,'Unit details'!$V$3737:$V$3737,$A1946&amp;" — "&amp;$B1946,'Unit details'!$H$3737:$H$3737,"Uncertain")</x:f>
        <x:v>0</x:v>
      </x:c>
      <x:c r="L1946" s="15" t="str">
        <x:v>Identified from marketing. Estate inventory is a minimum of evidenced named areas, not a council stock census.</x:v>
      </x:c>
      <x:c r="M1946" s="15" t="str">
        <x:v>https://www.zoopla.co.uk/to-rent/commercial/details/72883064/</x:v>
      </x:c>
      <x:c r="N1946" s="15" t="str"/>
    </x:row>
    <x:row r="1947" ht="42" customHeight="1">
      <x:c r="A1947" s="15" t="str">
        <x:v>London</x:v>
      </x:c>
      <x:c r="B1947" s="15" t="str">
        <x:v>Standalone premises — Southall</x:v>
      </x:c>
      <x:c r="C1947" s="15" t="str">
        <x:v>Southall</x:v>
      </x:c>
      <x:c r="D1947" s="14"/>
      <x:c r="E1947" s="30" t="str">
        <x:v>Town</x:v>
      </x:c>
      <x:c r="F1947" s="30" t="str">
        <x:v>Standalone / other premises</x:v>
      </x:c>
      <x:c r="G1947" s="14" t="n">
        <x:f>COUNTIFS('Unit details'!$B$3738:$B$3738,$A1947,'Unit details'!$V$3738:$V$3738,$A1947&amp;" — "&amp;$B1947,'Unit details'!$H$3738:$H$3738,"Current",'Unit details'!$E$3738:$E$3738,"Town")</x:f>
        <x:v>1</x:v>
      </x:c>
      <x:c r="H1947" s="14" t="n">
        <x:f>COUNTIFS('Unit details'!$B$3738:$B$3738,$A1947,'Unit details'!$V$3738:$V$3738,$A1947&amp;" — "&amp;$B1947,'Unit details'!$H$3738:$H$3738,"Current",'Unit details'!$E$3738:$E$3738,"Nearby")</x:f>
        <x:v>0</x:v>
      </x:c>
      <x:c r="I1947" s="14" t="n">
        <x:f>COUNTIFS('Unit details'!$B$3738:$B$3738,$A1947,'Unit details'!$V$3738:$V$3738,$A1947&amp;" — "&amp;$B1947,'Unit details'!$H$3738:$H$3738,"Current")</x:f>
        <x:v>1</x:v>
      </x:c>
      <x:c r="J1947" s="14" t="n">
        <x:f>SUMIFS('Unit details'!$Y$3738:$Y$3738,'Unit details'!$B$3738:$B$3738,$A1947,'Unit details'!$V$3738:$V$3738,$A1947&amp;" — "&amp;$B1947,'Unit details'!$H$3738:$H$3738,"Future")</x:f>
        <x:v>0</x:v>
      </x:c>
      <x:c r="K1947" s="14" t="n">
        <x:f>COUNTIFS('Unit details'!$B$3738:$B$3738,$A1947,'Unit details'!$V$3738:$V$3738,$A1947&amp;" — "&amp;$B1947,'Unit details'!$H$3738:$H$3738,"Uncertain")</x:f>
        <x:v>0</x:v>
      </x:c>
      <x:c r="L1947" s="15" t="str">
        <x:v>Identified from marketing. Estate inventory is a minimum of evidenced named areas, not a council stock census.</x:v>
      </x:c>
      <x:c r="M1947" s="15" t="str">
        <x:v>https://www.zoopla.co.uk/to-rent/commercial/details/68794064/</x:v>
      </x:c>
      <x:c r="N1947" s="15" t="str"/>
    </x:row>
    <x:row r="1948" ht="42" customHeight="1">
      <x:c r="A1948" s="15" t="str">
        <x:v>London</x:v>
      </x:c>
      <x:c r="B1948" s="15" t="str">
        <x:v>Standalone premises — Southwark</x:v>
      </x:c>
      <x:c r="C1948" s="15" t="str">
        <x:v>Southwark</x:v>
      </x:c>
      <x:c r="D1948" s="14"/>
      <x:c r="E1948" s="30" t="str">
        <x:v>Town</x:v>
      </x:c>
      <x:c r="F1948" s="30" t="str">
        <x:v>Standalone / other premises</x:v>
      </x:c>
      <x:c r="G1948" s="14" t="n">
        <x:f>COUNTIFS('Unit details'!$B$3739:$B$3742,$A1948,'Unit details'!$V$3739:$V$3742,$A1948&amp;" — "&amp;$B1948,'Unit details'!$H$3739:$H$3742,"Current",'Unit details'!$E$3739:$E$3742,"Town")</x:f>
        <x:v>4</x:v>
      </x:c>
      <x:c r="H1948" s="14" t="n">
        <x:f>COUNTIFS('Unit details'!$B$3739:$B$3742,$A1948,'Unit details'!$V$3739:$V$3742,$A1948&amp;" — "&amp;$B1948,'Unit details'!$H$3739:$H$3742,"Current",'Unit details'!$E$3739:$E$3742,"Nearby")</x:f>
        <x:v>0</x:v>
      </x:c>
      <x:c r="I1948" s="14" t="n">
        <x:f>COUNTIFS('Unit details'!$B$3739:$B$3742,$A1948,'Unit details'!$V$3739:$V$3742,$A1948&amp;" — "&amp;$B1948,'Unit details'!$H$3739:$H$3742,"Current")</x:f>
        <x:v>4</x:v>
      </x:c>
      <x:c r="J1948" s="14" t="n">
        <x:f>SUMIFS('Unit details'!$Y$3739:$Y$3742,'Unit details'!$B$3739:$B$3742,$A1948,'Unit details'!$V$3739:$V$3742,$A1948&amp;" — "&amp;$B1948,'Unit details'!$H$3739:$H$3742,"Future")</x:f>
        <x:v>0</x:v>
      </x:c>
      <x:c r="K1948" s="14" t="n">
        <x:f>COUNTIFS('Unit details'!$B$3739:$B$3742,$A1948,'Unit details'!$V$3739:$V$3742,$A1948&amp;" — "&amp;$B1948,'Unit details'!$H$3739:$H$3742,"Uncertain")</x:f>
        <x:v>0</x:v>
      </x:c>
      <x:c r="L1948" s="15" t="str">
        <x:v>Identified from marketing. Estate inventory is a minimum of evidenced named areas, not a council stock census.</x:v>
      </x:c>
      <x:c r="M1948" s="15" t="str">
        <x:v>https://www.zoopla.co.uk/to-rent/commercial/details/72535647/</x:v>
      </x:c>
      <x:c r="N1948" s="15" t="str">
        <x:v>https://www.rightmove.co.uk/properties/172670453#/?channel=COM_LET</x:v>
      </x:c>
    </x:row>
    <x:row r="1949" ht="42" customHeight="1">
      <x:c r="A1949" s="15" t="str">
        <x:v>London</x:v>
      </x:c>
      <x:c r="B1949" s="15" t="str">
        <x:v>Standalone premises — Surbiton</x:v>
      </x:c>
      <x:c r="C1949" s="15" t="str">
        <x:v>Surbiton</x:v>
      </x:c>
      <x:c r="D1949" s="14"/>
      <x:c r="E1949" s="30" t="str">
        <x:v>Town</x:v>
      </x:c>
      <x:c r="F1949" s="30" t="str">
        <x:v>Standalone / other premises</x:v>
      </x:c>
      <x:c r="G1949" s="14" t="n">
        <x:f>COUNTIFS('Unit details'!$B$3743:$B$3743,$A1949,'Unit details'!$V$3743:$V$3743,$A1949&amp;" — "&amp;$B1949,'Unit details'!$H$3743:$H$3743,"Current",'Unit details'!$E$3743:$E$3743,"Town")</x:f>
        <x:v>1</x:v>
      </x:c>
      <x:c r="H1949" s="14" t="n">
        <x:f>COUNTIFS('Unit details'!$B$3743:$B$3743,$A1949,'Unit details'!$V$3743:$V$3743,$A1949&amp;" — "&amp;$B1949,'Unit details'!$H$3743:$H$3743,"Current",'Unit details'!$E$3743:$E$3743,"Nearby")</x:f>
        <x:v>0</x:v>
      </x:c>
      <x:c r="I1949" s="14" t="n">
        <x:f>COUNTIFS('Unit details'!$B$3743:$B$3743,$A1949,'Unit details'!$V$3743:$V$3743,$A1949&amp;" — "&amp;$B1949,'Unit details'!$H$3743:$H$3743,"Current")</x:f>
        <x:v>1</x:v>
      </x:c>
      <x:c r="J1949" s="14" t="n">
        <x:f>SUMIFS('Unit details'!$Y$3743:$Y$3743,'Unit details'!$B$3743:$B$3743,$A1949,'Unit details'!$V$3743:$V$3743,$A1949&amp;" — "&amp;$B1949,'Unit details'!$H$3743:$H$3743,"Future")</x:f>
        <x:v>0</x:v>
      </x:c>
      <x:c r="K1949" s="14" t="n">
        <x:f>COUNTIFS('Unit details'!$B$3743:$B$3743,$A1949,'Unit details'!$V$3743:$V$3743,$A1949&amp;" — "&amp;$B1949,'Unit details'!$H$3743:$H$3743,"Uncertain")</x:f>
        <x:v>0</x:v>
      </x:c>
      <x:c r="L1949" s="15" t="str">
        <x:v>Identified from marketing. Estate inventory is a minimum of evidenced named areas, not a council stock census.</x:v>
      </x:c>
      <x:c r="M1949" s="15" t="str">
        <x:v>https://www.zoopla.co.uk/to-rent/commercial/details/71830770/</x:v>
      </x:c>
      <x:c r="N1949" s="15" t="str"/>
    </x:row>
    <x:row r="1950" ht="42" customHeight="1">
      <x:c r="A1950" s="15" t="str">
        <x:v>London</x:v>
      </x:c>
      <x:c r="B1950" s="15" t="str">
        <x:v>Standalone premises — Sutton</x:v>
      </x:c>
      <x:c r="C1950" s="15" t="str">
        <x:v>Sutton</x:v>
      </x:c>
      <x:c r="D1950" s="14"/>
      <x:c r="E1950" s="30" t="str">
        <x:v>Town</x:v>
      </x:c>
      <x:c r="F1950" s="30" t="str">
        <x:v>Standalone / other premises</x:v>
      </x:c>
      <x:c r="G1950" s="14" t="n">
        <x:f>COUNTIFS('Unit details'!$B$3744:$B$3748,$A1950,'Unit details'!$V$3744:$V$3748,$A1950&amp;" — "&amp;$B1950,'Unit details'!$H$3744:$H$3748,"Current",'Unit details'!$E$3744:$E$3748,"Town")</x:f>
        <x:v>5</x:v>
      </x:c>
      <x:c r="H1950" s="14" t="n">
        <x:f>COUNTIFS('Unit details'!$B$3744:$B$3748,$A1950,'Unit details'!$V$3744:$V$3748,$A1950&amp;" — "&amp;$B1950,'Unit details'!$H$3744:$H$3748,"Current",'Unit details'!$E$3744:$E$3748,"Nearby")</x:f>
        <x:v>0</x:v>
      </x:c>
      <x:c r="I1950" s="14" t="n">
        <x:f>COUNTIFS('Unit details'!$B$3744:$B$3748,$A1950,'Unit details'!$V$3744:$V$3748,$A1950&amp;" — "&amp;$B1950,'Unit details'!$H$3744:$H$3748,"Current")</x:f>
        <x:v>5</x:v>
      </x:c>
      <x:c r="J1950" s="14" t="n">
        <x:f>SUMIFS('Unit details'!$Y$3744:$Y$3748,'Unit details'!$B$3744:$B$3748,$A1950,'Unit details'!$V$3744:$V$3748,$A1950&amp;" — "&amp;$B1950,'Unit details'!$H$3744:$H$3748,"Future")</x:f>
        <x:v>0</x:v>
      </x:c>
      <x:c r="K1950" s="14" t="n">
        <x:f>COUNTIFS('Unit details'!$B$3744:$B$3748,$A1950,'Unit details'!$V$3744:$V$3748,$A1950&amp;" — "&amp;$B1950,'Unit details'!$H$3744:$H$3748,"Uncertain")</x:f>
        <x:v>0</x:v>
      </x:c>
      <x:c r="L1950" s="15" t="str">
        <x:v>Identified from marketing. Estate inventory is a minimum of evidenced named areas, not a council stock census.</x:v>
      </x:c>
      <x:c r="M1950" s="15" t="str">
        <x:v>https://www.rightmove.co.uk/properties/773278963123841#/?channel=COM_LET</x:v>
      </x:c>
      <x:c r="N1950" s="15" t="str"/>
    </x:row>
    <x:row r="1951" ht="42" customHeight="1">
      <x:c r="A1951" s="15" t="str">
        <x:v>London</x:v>
      </x:c>
      <x:c r="B1951" s="15" t="str">
        <x:v>Standalone premises — Teddington</x:v>
      </x:c>
      <x:c r="C1951" s="15" t="str">
        <x:v>Teddington</x:v>
      </x:c>
      <x:c r="D1951" s="14"/>
      <x:c r="E1951" s="30" t="str">
        <x:v>Town</x:v>
      </x:c>
      <x:c r="F1951" s="30" t="str">
        <x:v>Standalone / other premises</x:v>
      </x:c>
      <x:c r="G1951" s="14" t="n">
        <x:f>COUNTIFS('Unit details'!$B$3749:$B$3750,$A1951,'Unit details'!$V$3749:$V$3750,$A1951&amp;" — "&amp;$B1951,'Unit details'!$H$3749:$H$3750,"Current",'Unit details'!$E$3749:$E$3750,"Town")</x:f>
        <x:v>2</x:v>
      </x:c>
      <x:c r="H1951" s="14" t="n">
        <x:f>COUNTIFS('Unit details'!$B$3749:$B$3750,$A1951,'Unit details'!$V$3749:$V$3750,$A1951&amp;" — "&amp;$B1951,'Unit details'!$H$3749:$H$3750,"Current",'Unit details'!$E$3749:$E$3750,"Nearby")</x:f>
        <x:v>0</x:v>
      </x:c>
      <x:c r="I1951" s="14" t="n">
        <x:f>COUNTIFS('Unit details'!$B$3749:$B$3750,$A1951,'Unit details'!$V$3749:$V$3750,$A1951&amp;" — "&amp;$B1951,'Unit details'!$H$3749:$H$3750,"Current")</x:f>
        <x:v>2</x:v>
      </x:c>
      <x:c r="J1951" s="14" t="n">
        <x:f>SUMIFS('Unit details'!$Y$3749:$Y$3750,'Unit details'!$B$3749:$B$3750,$A1951,'Unit details'!$V$3749:$V$3750,$A1951&amp;" — "&amp;$B1951,'Unit details'!$H$3749:$H$3750,"Future")</x:f>
        <x:v>0</x:v>
      </x:c>
      <x:c r="K1951" s="14" t="n">
        <x:f>COUNTIFS('Unit details'!$B$3749:$B$3750,$A1951,'Unit details'!$V$3749:$V$3750,$A1951&amp;" — "&amp;$B1951,'Unit details'!$H$3749:$H$3750,"Uncertain")</x:f>
        <x:v>0</x:v>
      </x:c>
      <x:c r="L1951" s="15" t="str">
        <x:v>Identified from marketing. Estate inventory is a minimum of evidenced named areas, not a council stock census.</x:v>
      </x:c>
      <x:c r="M1951" s="15" t="str">
        <x:v>https://www.zoopla.co.uk/to-rent/commercial/details/72574017/</x:v>
      </x:c>
      <x:c r="N1951" s="15" t="str">
        <x:v>https://www.rightmove.co.uk/properties/773373794365025#/?channel=COM_LET</x:v>
      </x:c>
    </x:row>
    <x:row r="1952" ht="42" customHeight="1">
      <x:c r="A1952" s="15" t="str">
        <x:v>London</x:v>
      </x:c>
      <x:c r="B1952" s="15" t="str">
        <x:v>Standalone premises — Thamesmead</x:v>
      </x:c>
      <x:c r="C1952" s="15" t="str">
        <x:v>Thamesmead</x:v>
      </x:c>
      <x:c r="D1952" s="14"/>
      <x:c r="E1952" s="30" t="str">
        <x:v>Town</x:v>
      </x:c>
      <x:c r="F1952" s="30" t="str">
        <x:v>Standalone / other premises</x:v>
      </x:c>
      <x:c r="G1952" s="14" t="n">
        <x:f>COUNTIFS('Unit details'!$B$3751:$B$3752,$A1952,'Unit details'!$V$3751:$V$3752,$A1952&amp;" — "&amp;$B1952,'Unit details'!$H$3751:$H$3752,"Current",'Unit details'!$E$3751:$E$3752,"Town")</x:f>
        <x:v>1</x:v>
      </x:c>
      <x:c r="H1952" s="14" t="n">
        <x:f>COUNTIFS('Unit details'!$B$3751:$B$3752,$A1952,'Unit details'!$V$3751:$V$3752,$A1952&amp;" — "&amp;$B1952,'Unit details'!$H$3751:$H$3752,"Current",'Unit details'!$E$3751:$E$3752,"Nearby")</x:f>
        <x:v>0</x:v>
      </x:c>
      <x:c r="I1952" s="14" t="n">
        <x:f>COUNTIFS('Unit details'!$B$3751:$B$3752,$A1952,'Unit details'!$V$3751:$V$3752,$A1952&amp;" — "&amp;$B1952,'Unit details'!$H$3751:$H$3752,"Current")</x:f>
        <x:v>1</x:v>
      </x:c>
      <x:c r="J1952" s="14" t="n">
        <x:f>SUMIFS('Unit details'!$Y$3751:$Y$3752,'Unit details'!$B$3751:$B$3752,$A1952,'Unit details'!$V$3751:$V$3752,$A1952&amp;" — "&amp;$B1952,'Unit details'!$H$3751:$H$3752,"Future")</x:f>
        <x:v>0</x:v>
      </x:c>
      <x:c r="K1952" s="14" t="n">
        <x:f>COUNTIFS('Unit details'!$B$3751:$B$3752,$A1952,'Unit details'!$V$3751:$V$3752,$A1952&amp;" — "&amp;$B1952,'Unit details'!$H$3751:$H$3752,"Uncertain")</x:f>
        <x:v>1</x:v>
      </x:c>
      <x:c r="L1952" s="15" t="str">
        <x:v>Identified from marketing. Estate inventory is a minimum of evidenced named areas, not a council stock census.</x:v>
      </x:c>
      <x:c r="M1952" s="15" t="str">
        <x:v>https://www.rightmove.co.uk/properties/774721881400145#/?channel=COM_LET</x:v>
      </x:c>
      <x:c r="N1952" s="15" t="str"/>
    </x:row>
    <x:row r="1953" ht="42" customHeight="1">
      <x:c r="A1953" s="15" t="str">
        <x:v>London</x:v>
      </x:c>
      <x:c r="B1953" s="15" t="str">
        <x:v>Standalone premises — Tolworth</x:v>
      </x:c>
      <x:c r="C1953" s="15" t="str">
        <x:v>Tolworth</x:v>
      </x:c>
      <x:c r="D1953" s="14"/>
      <x:c r="E1953" s="30" t="str">
        <x:v>Town</x:v>
      </x:c>
      <x:c r="F1953" s="30" t="str">
        <x:v>Standalone / other premises</x:v>
      </x:c>
      <x:c r="G1953" s="14" t="n">
        <x:f>COUNTIFS('Unit details'!$B$3753:$B$3757,$A1953,'Unit details'!$V$3753:$V$3757,$A1953&amp;" — "&amp;$B1953,'Unit details'!$H$3753:$H$3757,"Current",'Unit details'!$E$3753:$E$3757,"Town")</x:f>
        <x:v>5</x:v>
      </x:c>
      <x:c r="H1953" s="14" t="n">
        <x:f>COUNTIFS('Unit details'!$B$3753:$B$3757,$A1953,'Unit details'!$V$3753:$V$3757,$A1953&amp;" — "&amp;$B1953,'Unit details'!$H$3753:$H$3757,"Current",'Unit details'!$E$3753:$E$3757,"Nearby")</x:f>
        <x:v>0</x:v>
      </x:c>
      <x:c r="I1953" s="14" t="n">
        <x:f>COUNTIFS('Unit details'!$B$3753:$B$3757,$A1953,'Unit details'!$V$3753:$V$3757,$A1953&amp;" — "&amp;$B1953,'Unit details'!$H$3753:$H$3757,"Current")</x:f>
        <x:v>5</x:v>
      </x:c>
      <x:c r="J1953" s="14" t="n">
        <x:f>SUMIFS('Unit details'!$Y$3753:$Y$3757,'Unit details'!$B$3753:$B$3757,$A1953,'Unit details'!$V$3753:$V$3757,$A1953&amp;" — "&amp;$B1953,'Unit details'!$H$3753:$H$3757,"Future")</x:f>
        <x:v>0</x:v>
      </x:c>
      <x:c r="K1953" s="14" t="n">
        <x:f>COUNTIFS('Unit details'!$B$3753:$B$3757,$A1953,'Unit details'!$V$3753:$V$3757,$A1953&amp;" — "&amp;$B1953,'Unit details'!$H$3753:$H$3757,"Uncertain")</x:f>
        <x:v>0</x:v>
      </x:c>
      <x:c r="L1953" s="15" t="str">
        <x:v>Identified from marketing. Estate inventory is a minimum of evidenced named areas, not a council stock census.</x:v>
      </x:c>
      <x:c r="M1953" s="15" t="str">
        <x:v>https://www.zoopla.co.uk/to-rent/commercial/details/72478795/</x:v>
      </x:c>
      <x:c r="N1953" s="15" t="str"/>
    </x:row>
    <x:row r="1954" ht="42" customHeight="1">
      <x:c r="A1954" s="15" t="str">
        <x:v>London</x:v>
      </x:c>
      <x:c r="B1954" s="15" t="str">
        <x:v>Standalone premises — Tottenham</x:v>
      </x:c>
      <x:c r="C1954" s="15" t="str">
        <x:v>Tottenham</x:v>
      </x:c>
      <x:c r="D1954" s="14"/>
      <x:c r="E1954" s="30" t="str">
        <x:v>Town</x:v>
      </x:c>
      <x:c r="F1954" s="30" t="str">
        <x:v>Standalone / other premises</x:v>
      </x:c>
      <x:c r="G1954" s="14" t="n">
        <x:f>COUNTIFS('Unit details'!$B$3758:$B$3778,$A1954,'Unit details'!$V$3758:$V$3778,$A1954&amp;" — "&amp;$B1954,'Unit details'!$H$3758:$H$3778,"Current",'Unit details'!$E$3758:$E$3778,"Town")</x:f>
        <x:v>21</x:v>
      </x:c>
      <x:c r="H1954" s="14" t="n">
        <x:f>COUNTIFS('Unit details'!$B$3758:$B$3778,$A1954,'Unit details'!$V$3758:$V$3778,$A1954&amp;" — "&amp;$B1954,'Unit details'!$H$3758:$H$3778,"Current",'Unit details'!$E$3758:$E$3778,"Nearby")</x:f>
        <x:v>0</x:v>
      </x:c>
      <x:c r="I1954" s="14" t="n">
        <x:f>COUNTIFS('Unit details'!$B$3758:$B$3778,$A1954,'Unit details'!$V$3758:$V$3778,$A1954&amp;" — "&amp;$B1954,'Unit details'!$H$3758:$H$3778,"Current")</x:f>
        <x:v>21</x:v>
      </x:c>
      <x:c r="J1954" s="14" t="n">
        <x:f>SUMIFS('Unit details'!$Y$3758:$Y$3778,'Unit details'!$B$3758:$B$3778,$A1954,'Unit details'!$V$3758:$V$3778,$A1954&amp;" — "&amp;$B1954,'Unit details'!$H$3758:$H$3778,"Future")</x:f>
        <x:v>0</x:v>
      </x:c>
      <x:c r="K1954" s="14" t="n">
        <x:f>COUNTIFS('Unit details'!$B$3758:$B$3778,$A1954,'Unit details'!$V$3758:$V$3778,$A1954&amp;" — "&amp;$B1954,'Unit details'!$H$3758:$H$3778,"Uncertain")</x:f>
        <x:v>0</x:v>
      </x:c>
      <x:c r="L1954" s="15" t="str">
        <x:v>Identified from marketing. Estate inventory is a minimum of evidenced named areas, not a council stock census.</x:v>
      </x:c>
      <x:c r="M1954" s="15" t="str">
        <x:v>https://www.zoopla.co.uk/to-rent/commercial/details/73680526/</x:v>
      </x:c>
      <x:c r="N1954" s="15" t="str"/>
    </x:row>
    <x:row r="1955" ht="49" customHeight="1">
      <x:c r="A1955" s="15" t="str">
        <x:v>London</x:v>
      </x:c>
      <x:c r="B1955" s="15" t="str">
        <x:v>Standalone premises — Twickenham</x:v>
      </x:c>
      <x:c r="C1955" s="15" t="str">
        <x:v>Twickenham</x:v>
      </x:c>
      <x:c r="D1955" s="14"/>
      <x:c r="E1955" s="30" t="str">
        <x:v>Town</x:v>
      </x:c>
      <x:c r="F1955" s="30" t="str">
        <x:v>Standalone / other premises</x:v>
      </x:c>
      <x:c r="G1955" s="14" t="n">
        <x:f>COUNTIFS('Unit details'!$B$3779:$B$3779,$A1955,'Unit details'!$V$3779:$V$3779,$A1955&amp;" — "&amp;$B1955,'Unit details'!$H$3779:$H$3779,"Current",'Unit details'!$E$3779:$E$3779,"Town")</x:f>
        <x:v>1</x:v>
      </x:c>
      <x:c r="H1955" s="14" t="n">
        <x:f>COUNTIFS('Unit details'!$B$3779:$B$3779,$A1955,'Unit details'!$V$3779:$V$3779,$A1955&amp;" — "&amp;$B1955,'Unit details'!$H$3779:$H$3779,"Current",'Unit details'!$E$3779:$E$3779,"Nearby")</x:f>
        <x:v>0</x:v>
      </x:c>
      <x:c r="I1955" s="14" t="n">
        <x:f>COUNTIFS('Unit details'!$B$3779:$B$3779,$A1955,'Unit details'!$V$3779:$V$3779,$A1955&amp;" — "&amp;$B1955,'Unit details'!$H$3779:$H$3779,"Current")</x:f>
        <x:v>1</x:v>
      </x:c>
      <x:c r="J1955" s="14" t="n">
        <x:f>SUMIFS('Unit details'!$Y$3779:$Y$3779,'Unit details'!$B$3779:$B$3779,$A1955,'Unit details'!$V$3779:$V$3779,$A1955&amp;" — "&amp;$B1955,'Unit details'!$H$3779:$H$3779,"Future")</x:f>
        <x:v>0</x:v>
      </x:c>
      <x:c r="K1955" s="14" t="n">
        <x:f>COUNTIFS('Unit details'!$B$3779:$B$3779,$A1955,'Unit details'!$V$3779:$V$3779,$A1955&amp;" — "&amp;$B1955,'Unit details'!$H$3779:$H$3779,"Uncertain")</x:f>
        <x:v>0</x:v>
      </x:c>
      <x:c r="L1955" s="15" t="str">
        <x:v>Identified from marketing. Estate inventory is a minimum of evidenced named areas, not a council stock census.</x:v>
      </x:c>
      <x:c r="M1955" s="15" t="str">
        <x:v>https://www.zoopla.co.uk/to-rent/commercial/details/74394996/</x:v>
      </x:c>
      <x:c r="N1955" s="15" t="str">
        <x:v>https://www.zoopla.co.uk/to-rent/commercial/details/74394997/
https://www.rightmove.co.uk/properties/777658680650336#/?channel=COM_LET</x:v>
      </x:c>
    </x:row>
    <x:row r="1956" ht="42" customHeight="1">
      <x:c r="A1956" s="15" t="str">
        <x:v>London</x:v>
      </x:c>
      <x:c r="B1956" s="15" t="str">
        <x:v>Standalone premises — Upminster</x:v>
      </x:c>
      <x:c r="C1956" s="15" t="str">
        <x:v>Upminster</x:v>
      </x:c>
      <x:c r="D1956" s="14"/>
      <x:c r="E1956" s="30" t="str">
        <x:v>Town</x:v>
      </x:c>
      <x:c r="F1956" s="30" t="str">
        <x:v>Standalone / other premises</x:v>
      </x:c>
      <x:c r="G1956" s="14" t="n">
        <x:f>COUNTIFS('Unit details'!$B$3780:$B$3782,$A1956,'Unit details'!$V$3780:$V$3782,$A1956&amp;" — "&amp;$B1956,'Unit details'!$H$3780:$H$3782,"Current",'Unit details'!$E$3780:$E$3782,"Town")</x:f>
        <x:v>3</x:v>
      </x:c>
      <x:c r="H1956" s="14" t="n">
        <x:f>COUNTIFS('Unit details'!$B$3780:$B$3782,$A1956,'Unit details'!$V$3780:$V$3782,$A1956&amp;" — "&amp;$B1956,'Unit details'!$H$3780:$H$3782,"Current",'Unit details'!$E$3780:$E$3782,"Nearby")</x:f>
        <x:v>0</x:v>
      </x:c>
      <x:c r="I1956" s="14" t="n">
        <x:f>COUNTIFS('Unit details'!$B$3780:$B$3782,$A1956,'Unit details'!$V$3780:$V$3782,$A1956&amp;" — "&amp;$B1956,'Unit details'!$H$3780:$H$3782,"Current")</x:f>
        <x:v>3</x:v>
      </x:c>
      <x:c r="J1956" s="14" t="n">
        <x:f>SUMIFS('Unit details'!$Y$3780:$Y$3782,'Unit details'!$B$3780:$B$3782,$A1956,'Unit details'!$V$3780:$V$3782,$A1956&amp;" — "&amp;$B1956,'Unit details'!$H$3780:$H$3782,"Future")</x:f>
        <x:v>0</x:v>
      </x:c>
      <x:c r="K1956" s="14" t="n">
        <x:f>COUNTIFS('Unit details'!$B$3780:$B$3782,$A1956,'Unit details'!$V$3780:$V$3782,$A1956&amp;" — "&amp;$B1956,'Unit details'!$H$3780:$H$3782,"Uncertain")</x:f>
        <x:v>0</x:v>
      </x:c>
      <x:c r="L1956" s="15" t="str">
        <x:v>Identified from marketing. Estate inventory is a minimum of evidenced named areas, not a council stock census.</x:v>
      </x:c>
      <x:c r="M1956" s="15" t="str">
        <x:v>https://www.zoopla.co.uk/to-rent/commercial/details/69484250/</x:v>
      </x:c>
      <x:c r="N1956" s="15" t="str"/>
    </x:row>
    <x:row r="1957" ht="42" customHeight="1">
      <x:c r="A1957" s="15" t="str">
        <x:v>London</x:v>
      </x:c>
      <x:c r="B1957" s="15" t="str">
        <x:v>Standalone premises — Uxbridge</x:v>
      </x:c>
      <x:c r="C1957" s="15" t="str">
        <x:v>Uxbridge</x:v>
      </x:c>
      <x:c r="D1957" s="14"/>
      <x:c r="E1957" s="30" t="str">
        <x:v>Town</x:v>
      </x:c>
      <x:c r="F1957" s="30" t="str">
        <x:v>Standalone / other premises</x:v>
      </x:c>
      <x:c r="G1957" s="14" t="n">
        <x:f>COUNTIFS('Unit details'!$B$3783:$B$3784,$A1957,'Unit details'!$V$3783:$V$3784,$A1957&amp;" — "&amp;$B1957,'Unit details'!$H$3783:$H$3784,"Current",'Unit details'!$E$3783:$E$3784,"Town")</x:f>
        <x:v>2</x:v>
      </x:c>
      <x:c r="H1957" s="14" t="n">
        <x:f>COUNTIFS('Unit details'!$B$3783:$B$3784,$A1957,'Unit details'!$V$3783:$V$3784,$A1957&amp;" — "&amp;$B1957,'Unit details'!$H$3783:$H$3784,"Current",'Unit details'!$E$3783:$E$3784,"Nearby")</x:f>
        <x:v>0</x:v>
      </x:c>
      <x:c r="I1957" s="14" t="n">
        <x:f>COUNTIFS('Unit details'!$B$3783:$B$3784,$A1957,'Unit details'!$V$3783:$V$3784,$A1957&amp;" — "&amp;$B1957,'Unit details'!$H$3783:$H$3784,"Current")</x:f>
        <x:v>2</x:v>
      </x:c>
      <x:c r="J1957" s="14" t="n">
        <x:f>SUMIFS('Unit details'!$Y$3783:$Y$3784,'Unit details'!$B$3783:$B$3784,$A1957,'Unit details'!$V$3783:$V$3784,$A1957&amp;" — "&amp;$B1957,'Unit details'!$H$3783:$H$3784,"Future")</x:f>
        <x:v>0</x:v>
      </x:c>
      <x:c r="K1957" s="14" t="n">
        <x:f>COUNTIFS('Unit details'!$B$3783:$B$3784,$A1957,'Unit details'!$V$3783:$V$3784,$A1957&amp;" — "&amp;$B1957,'Unit details'!$H$3783:$H$3784,"Uncertain")</x:f>
        <x:v>0</x:v>
      </x:c>
      <x:c r="L1957" s="15" t="str">
        <x:v>Identified from marketing. Estate inventory is a minimum of evidenced named areas, not a council stock census.</x:v>
      </x:c>
      <x:c r="M1957" s="15" t="str">
        <x:v>https://www.zoopla.co.uk/to-rent/commercial/details/71343687/</x:v>
      </x:c>
      <x:c r="N1957" s="15" t="str"/>
    </x:row>
    <x:row r="1958" ht="42" customHeight="1">
      <x:c r="A1958" s="15" t="str">
        <x:v>London</x:v>
      </x:c>
      <x:c r="B1958" s="15" t="str">
        <x:v>Standalone premises — Vauxhall</x:v>
      </x:c>
      <x:c r="C1958" s="15" t="str">
        <x:v>Vauxhall</x:v>
      </x:c>
      <x:c r="D1958" s="14"/>
      <x:c r="E1958" s="30" t="str">
        <x:v>Town</x:v>
      </x:c>
      <x:c r="F1958" s="30" t="str">
        <x:v>Standalone / other premises</x:v>
      </x:c>
      <x:c r="G1958" s="14" t="n">
        <x:f>COUNTIFS('Unit details'!$B$3785:$B$3793,$A1958,'Unit details'!$V$3785:$V$3793,$A1958&amp;" — "&amp;$B1958,'Unit details'!$H$3785:$H$3793,"Current",'Unit details'!$E$3785:$E$3793,"Town")</x:f>
        <x:v>9</x:v>
      </x:c>
      <x:c r="H1958" s="14" t="n">
        <x:f>COUNTIFS('Unit details'!$B$3785:$B$3793,$A1958,'Unit details'!$V$3785:$V$3793,$A1958&amp;" — "&amp;$B1958,'Unit details'!$H$3785:$H$3793,"Current",'Unit details'!$E$3785:$E$3793,"Nearby")</x:f>
        <x:v>0</x:v>
      </x:c>
      <x:c r="I1958" s="14" t="n">
        <x:f>COUNTIFS('Unit details'!$B$3785:$B$3793,$A1958,'Unit details'!$V$3785:$V$3793,$A1958&amp;" — "&amp;$B1958,'Unit details'!$H$3785:$H$3793,"Current")</x:f>
        <x:v>9</x:v>
      </x:c>
      <x:c r="J1958" s="14" t="n">
        <x:f>SUMIFS('Unit details'!$Y$3785:$Y$3793,'Unit details'!$B$3785:$B$3793,$A1958,'Unit details'!$V$3785:$V$3793,$A1958&amp;" — "&amp;$B1958,'Unit details'!$H$3785:$H$3793,"Future")</x:f>
        <x:v>0</x:v>
      </x:c>
      <x:c r="K1958" s="14" t="n">
        <x:f>COUNTIFS('Unit details'!$B$3785:$B$3793,$A1958,'Unit details'!$V$3785:$V$3793,$A1958&amp;" — "&amp;$B1958,'Unit details'!$H$3785:$H$3793,"Uncertain")</x:f>
        <x:v>0</x:v>
      </x:c>
      <x:c r="L1958" s="15" t="str">
        <x:v>Identified from marketing. Estate inventory is a minimum of evidenced named areas, not a council stock census.</x:v>
      </x:c>
      <x:c r="M1958" s="15" t="str">
        <x:v>https://www.rightmove.co.uk/properties/700049967849681#/?channel=COM_LET</x:v>
      </x:c>
      <x:c r="N1958" s="15" t="str"/>
    </x:row>
    <x:row r="1959" ht="42" customHeight="1">
      <x:c r="A1959" s="15" t="str">
        <x:v>London</x:v>
      </x:c>
      <x:c r="B1959" s="15" t="str">
        <x:v>Standalone premises — Wallington</x:v>
      </x:c>
      <x:c r="C1959" s="15" t="str">
        <x:v>Wallington</x:v>
      </x:c>
      <x:c r="D1959" s="14"/>
      <x:c r="E1959" s="30" t="str">
        <x:v>Town</x:v>
      </x:c>
      <x:c r="F1959" s="30" t="str">
        <x:v>Standalone / other premises</x:v>
      </x:c>
      <x:c r="G1959" s="14" t="n">
        <x:f>COUNTIFS('Unit details'!$B$3794:$B$3794,$A1959,'Unit details'!$V$3794:$V$3794,$A1959&amp;" — "&amp;$B1959,'Unit details'!$H$3794:$H$3794,"Current",'Unit details'!$E$3794:$E$3794,"Town")</x:f>
        <x:v>0</x:v>
      </x:c>
      <x:c r="H1959" s="14" t="n">
        <x:f>COUNTIFS('Unit details'!$B$3794:$B$3794,$A1959,'Unit details'!$V$3794:$V$3794,$A1959&amp;" — "&amp;$B1959,'Unit details'!$H$3794:$H$3794,"Current",'Unit details'!$E$3794:$E$3794,"Nearby")</x:f>
        <x:v>0</x:v>
      </x:c>
      <x:c r="I1959" s="14" t="n">
        <x:f>COUNTIFS('Unit details'!$B$3794:$B$3794,$A1959,'Unit details'!$V$3794:$V$3794,$A1959&amp;" — "&amp;$B1959,'Unit details'!$H$3794:$H$3794,"Current")</x:f>
        <x:v>0</x:v>
      </x:c>
      <x:c r="J1959" s="14" t="n">
        <x:f>SUMIFS('Unit details'!$Y$3794:$Y$3794,'Unit details'!$B$3794:$B$3794,$A1959,'Unit details'!$V$3794:$V$3794,$A1959&amp;" — "&amp;$B1959,'Unit details'!$H$3794:$H$3794,"Future")</x:f>
        <x:v>0</x:v>
      </x:c>
      <x:c r="K1959" s="14" t="n">
        <x:f>COUNTIFS('Unit details'!$B$3794:$B$3794,$A1959,'Unit details'!$V$3794:$V$3794,$A1959&amp;" — "&amp;$B1959,'Unit details'!$H$3794:$H$3794,"Uncertain")</x:f>
        <x:v>1</x:v>
      </x:c>
      <x:c r="L1959" s="15" t="str">
        <x:v>Identified from marketing. Estate inventory is a minimum of evidenced named areas, not a council stock census.</x:v>
      </x:c>
      <x:c r="M1959" s="15" t="str">
        <x:v>https://www.zoopla.co.uk/to-rent/commercial/details/68285372/</x:v>
      </x:c>
      <x:c r="N1959" s="15" t="str"/>
    </x:row>
    <x:row r="1960" ht="49" customHeight="1">
      <x:c r="A1960" s="15" t="str">
        <x:v>London</x:v>
      </x:c>
      <x:c r="B1960" s="15" t="str">
        <x:v>Standalone premises — Walthamstow</x:v>
      </x:c>
      <x:c r="C1960" s="15" t="str">
        <x:v>Walthamstow</x:v>
      </x:c>
      <x:c r="D1960" s="14"/>
      <x:c r="E1960" s="30" t="str">
        <x:v>Town</x:v>
      </x:c>
      <x:c r="F1960" s="30" t="str">
        <x:v>Standalone / other premises</x:v>
      </x:c>
      <x:c r="G1960" s="14" t="n">
        <x:f>COUNTIFS('Unit details'!$B$3795:$B$3802,$A1960,'Unit details'!$V$3795:$V$3802,$A1960&amp;" — "&amp;$B1960,'Unit details'!$H$3795:$H$3802,"Current",'Unit details'!$E$3795:$E$3802,"Town")</x:f>
        <x:v>7</x:v>
      </x:c>
      <x:c r="H1960" s="14" t="n">
        <x:f>COUNTIFS('Unit details'!$B$3795:$B$3802,$A1960,'Unit details'!$V$3795:$V$3802,$A1960&amp;" — "&amp;$B1960,'Unit details'!$H$3795:$H$3802,"Current",'Unit details'!$E$3795:$E$3802,"Nearby")</x:f>
        <x:v>0</x:v>
      </x:c>
      <x:c r="I1960" s="14" t="n">
        <x:f>COUNTIFS('Unit details'!$B$3795:$B$3802,$A1960,'Unit details'!$V$3795:$V$3802,$A1960&amp;" — "&amp;$B1960,'Unit details'!$H$3795:$H$3802,"Current")</x:f>
        <x:v>7</x:v>
      </x:c>
      <x:c r="J1960" s="14" t="n">
        <x:f>SUMIFS('Unit details'!$Y$3795:$Y$3802,'Unit details'!$B$3795:$B$3802,$A1960,'Unit details'!$V$3795:$V$3802,$A1960&amp;" — "&amp;$B1960,'Unit details'!$H$3795:$H$3802,"Future")</x:f>
        <x:v>0</x:v>
      </x:c>
      <x:c r="K1960" s="14" t="n">
        <x:f>COUNTIFS('Unit details'!$B$3795:$B$3802,$A1960,'Unit details'!$V$3795:$V$3802,$A1960&amp;" — "&amp;$B1960,'Unit details'!$H$3795:$H$3802,"Uncertain")</x:f>
        <x:v>1</x:v>
      </x:c>
      <x:c r="L1960" s="15" t="str">
        <x:v>Identified from marketing. Estate inventory is a minimum of evidenced named areas, not a council stock census.</x:v>
      </x:c>
      <x:c r="M1960" s="15" t="str">
        <x:v>https://www.zoopla.co.uk/to-rent/commercial/details/69455416/</x:v>
      </x:c>
      <x:c r="N1960" s="15" t="str">
        <x:v>https://www.zoopla.co.uk/to-rent/commercial/details/68923492/
https://www.rightmove.co.uk/properties/722866503671696#/?channel=COM_LET</x:v>
      </x:c>
    </x:row>
    <x:row r="1961" ht="62" customHeight="1">
      <x:c r="A1961" s="15" t="str">
        <x:v>London</x:v>
      </x:c>
      <x:c r="B1961" s="15" t="str">
        <x:v>Standalone premises — Wandsworth</x:v>
      </x:c>
      <x:c r="C1961" s="15" t="str">
        <x:v>Wandsworth</x:v>
      </x:c>
      <x:c r="D1961" s="14"/>
      <x:c r="E1961" s="30" t="str">
        <x:v>Town</x:v>
      </x:c>
      <x:c r="F1961" s="30" t="str">
        <x:v>Standalone / other premises</x:v>
      </x:c>
      <x:c r="G1961" s="14" t="n">
        <x:f>COUNTIFS('Unit details'!$B$3803:$B$3808,$A1961,'Unit details'!$V$3803:$V$3808,$A1961&amp;" — "&amp;$B1961,'Unit details'!$H$3803:$H$3808,"Current",'Unit details'!$E$3803:$E$3808,"Town")</x:f>
        <x:v>6</x:v>
      </x:c>
      <x:c r="H1961" s="14" t="n">
        <x:f>COUNTIFS('Unit details'!$B$3803:$B$3808,$A1961,'Unit details'!$V$3803:$V$3808,$A1961&amp;" — "&amp;$B1961,'Unit details'!$H$3803:$H$3808,"Current",'Unit details'!$E$3803:$E$3808,"Nearby")</x:f>
        <x:v>0</x:v>
      </x:c>
      <x:c r="I1961" s="14" t="n">
        <x:f>COUNTIFS('Unit details'!$B$3803:$B$3808,$A1961,'Unit details'!$V$3803:$V$3808,$A1961&amp;" — "&amp;$B1961,'Unit details'!$H$3803:$H$3808,"Current")</x:f>
        <x:v>6</x:v>
      </x:c>
      <x:c r="J1961" s="14" t="n">
        <x:f>SUMIFS('Unit details'!$Y$3803:$Y$3808,'Unit details'!$B$3803:$B$3808,$A1961,'Unit details'!$V$3803:$V$3808,$A1961&amp;" — "&amp;$B1961,'Unit details'!$H$3803:$H$3808,"Future")</x:f>
        <x:v>0</x:v>
      </x:c>
      <x:c r="K1961" s="14" t="n">
        <x:f>COUNTIFS('Unit details'!$B$3803:$B$3808,$A1961,'Unit details'!$V$3803:$V$3808,$A1961&amp;" — "&amp;$B1961,'Unit details'!$H$3803:$H$3808,"Uncertain")</x:f>
        <x:v>0</x:v>
      </x:c>
      <x:c r="L1961" s="15" t="str">
        <x:v>Identified from marketing. Estate inventory is a minimum of evidenced named areas, not a council stock census.</x:v>
      </x:c>
      <x:c r="M1961" s="15" t="str">
        <x:v>https://www.zoopla.co.uk/to-rent/commercial/details/72715067/</x:v>
      </x:c>
      <x:c r="N1961" s="15" t="str">
        <x:v>https://www.rightmove.co.uk/properties/773386798643761#/?channel=COM_LET
https://www.rightmove.co.uk/properties/773777202374576#/?channel=COM_LET</x:v>
      </x:c>
    </x:row>
    <x:row r="1962" ht="49" customHeight="1">
      <x:c r="A1962" s="15" t="str">
        <x:v>London</x:v>
      </x:c>
      <x:c r="B1962" s="15" t="str">
        <x:v>Standalone premises — Waterloo</x:v>
      </x:c>
      <x:c r="C1962" s="15" t="str">
        <x:v>Waterloo</x:v>
      </x:c>
      <x:c r="D1962" s="14"/>
      <x:c r="E1962" s="30" t="str">
        <x:v>Town</x:v>
      </x:c>
      <x:c r="F1962" s="30" t="str">
        <x:v>Standalone / other premises</x:v>
      </x:c>
      <x:c r="G1962" s="14" t="n">
        <x:f>COUNTIFS('Unit details'!$B$3809:$B$3813,$A1962,'Unit details'!$V$3809:$V$3813,$A1962&amp;" — "&amp;$B1962,'Unit details'!$H$3809:$H$3813,"Current",'Unit details'!$E$3809:$E$3813,"Town")</x:f>
        <x:v>5</x:v>
      </x:c>
      <x:c r="H1962" s="14" t="n">
        <x:f>COUNTIFS('Unit details'!$B$3809:$B$3813,$A1962,'Unit details'!$V$3809:$V$3813,$A1962&amp;" — "&amp;$B1962,'Unit details'!$H$3809:$H$3813,"Current",'Unit details'!$E$3809:$E$3813,"Nearby")</x:f>
        <x:v>0</x:v>
      </x:c>
      <x:c r="I1962" s="14" t="n">
        <x:f>COUNTIFS('Unit details'!$B$3809:$B$3813,$A1962,'Unit details'!$V$3809:$V$3813,$A1962&amp;" — "&amp;$B1962,'Unit details'!$H$3809:$H$3813,"Current")</x:f>
        <x:v>5</x:v>
      </x:c>
      <x:c r="J1962" s="14" t="n">
        <x:f>SUMIFS('Unit details'!$Y$3809:$Y$3813,'Unit details'!$B$3809:$B$3813,$A1962,'Unit details'!$V$3809:$V$3813,$A1962&amp;" — "&amp;$B1962,'Unit details'!$H$3809:$H$3813,"Future")</x:f>
        <x:v>0</x:v>
      </x:c>
      <x:c r="K1962" s="14" t="n">
        <x:f>COUNTIFS('Unit details'!$B$3809:$B$3813,$A1962,'Unit details'!$V$3809:$V$3813,$A1962&amp;" — "&amp;$B1962,'Unit details'!$H$3809:$H$3813,"Uncertain")</x:f>
        <x:v>0</x:v>
      </x:c>
      <x:c r="L1962" s="15" t="str">
        <x:v>Identified from marketing. Estate inventory is a minimum of evidenced named areas, not a council stock census.</x:v>
      </x:c>
      <x:c r="M1962" s="15" t="str">
        <x:v>https://www.zoopla.co.uk/to-rent/commercial/details/72487649/</x:v>
      </x:c>
      <x:c r="N1962" s="15" t="str">
        <x:v>https://www.zoopla.co.uk/to-rent/commercial/details/72487650/
https://www.rightmove.co.uk/properties/783554236208768#/?channel=COM_LET</x:v>
      </x:c>
    </x:row>
    <x:row r="1963" ht="42" customHeight="1">
      <x:c r="A1963" s="15" t="str">
        <x:v>London</x:v>
      </x:c>
      <x:c r="B1963" s="15" t="str">
        <x:v>Standalone premises — Wembley</x:v>
      </x:c>
      <x:c r="C1963" s="15" t="str">
        <x:v>Wembley</x:v>
      </x:c>
      <x:c r="D1963" s="14"/>
      <x:c r="E1963" s="30" t="str">
        <x:v>Town</x:v>
      </x:c>
      <x:c r="F1963" s="30" t="str">
        <x:v>Standalone / other premises</x:v>
      </x:c>
      <x:c r="G1963" s="14" t="n">
        <x:f>COUNTIFS('Unit details'!$B$3814:$B$3823,$A1963,'Unit details'!$V$3814:$V$3823,$A1963&amp;" — "&amp;$B1963,'Unit details'!$H$3814:$H$3823,"Current",'Unit details'!$E$3814:$E$3823,"Town")</x:f>
        <x:v>8</x:v>
      </x:c>
      <x:c r="H1963" s="14" t="n">
        <x:f>COUNTIFS('Unit details'!$B$3814:$B$3823,$A1963,'Unit details'!$V$3814:$V$3823,$A1963&amp;" — "&amp;$B1963,'Unit details'!$H$3814:$H$3823,"Current",'Unit details'!$E$3814:$E$3823,"Nearby")</x:f>
        <x:v>0</x:v>
      </x:c>
      <x:c r="I1963" s="14" t="n">
        <x:f>COUNTIFS('Unit details'!$B$3814:$B$3823,$A1963,'Unit details'!$V$3814:$V$3823,$A1963&amp;" — "&amp;$B1963,'Unit details'!$H$3814:$H$3823,"Current")</x:f>
        <x:v>8</x:v>
      </x:c>
      <x:c r="J1963" s="14" t="n">
        <x:f>SUMIFS('Unit details'!$Y$3814:$Y$3823,'Unit details'!$B$3814:$B$3823,$A1963,'Unit details'!$V$3814:$V$3823,$A1963&amp;" — "&amp;$B1963,'Unit details'!$H$3814:$H$3823,"Future")</x:f>
        <x:v>0</x:v>
      </x:c>
      <x:c r="K1963" s="14" t="n">
        <x:f>COUNTIFS('Unit details'!$B$3814:$B$3823,$A1963,'Unit details'!$V$3814:$V$3823,$A1963&amp;" — "&amp;$B1963,'Unit details'!$H$3814:$H$3823,"Uncertain")</x:f>
        <x:v>2</x:v>
      </x:c>
      <x:c r="L1963" s="15" t="str">
        <x:v>Identified from marketing. Estate inventory is a minimum of evidenced named areas, not a council stock census.</x:v>
      </x:c>
      <x:c r="M1963" s="15" t="str">
        <x:v>https://www.zoopla.co.uk/to-rent/commercial/details/51433621/</x:v>
      </x:c>
      <x:c r="N1963" s="15" t="str"/>
    </x:row>
    <x:row r="1964" ht="42" customHeight="1">
      <x:c r="A1964" s="15" t="str">
        <x:v>London</x:v>
      </x:c>
      <x:c r="B1964" s="15" t="str">
        <x:v>Standalone premises — West Drayton</x:v>
      </x:c>
      <x:c r="C1964" s="15" t="str">
        <x:v>West Drayton</x:v>
      </x:c>
      <x:c r="D1964" s="14"/>
      <x:c r="E1964" s="30" t="str">
        <x:v>Town</x:v>
      </x:c>
      <x:c r="F1964" s="30" t="str">
        <x:v>Standalone / other premises</x:v>
      </x:c>
      <x:c r="G1964" s="14" t="n">
        <x:f>COUNTIFS('Unit details'!$B$3824:$B$3827,$A1964,'Unit details'!$V$3824:$V$3827,$A1964&amp;" — "&amp;$B1964,'Unit details'!$H$3824:$H$3827,"Current",'Unit details'!$E$3824:$E$3827,"Town")</x:f>
        <x:v>4</x:v>
      </x:c>
      <x:c r="H1964" s="14" t="n">
        <x:f>COUNTIFS('Unit details'!$B$3824:$B$3827,$A1964,'Unit details'!$V$3824:$V$3827,$A1964&amp;" — "&amp;$B1964,'Unit details'!$H$3824:$H$3827,"Current",'Unit details'!$E$3824:$E$3827,"Nearby")</x:f>
        <x:v>0</x:v>
      </x:c>
      <x:c r="I1964" s="14" t="n">
        <x:f>COUNTIFS('Unit details'!$B$3824:$B$3827,$A1964,'Unit details'!$V$3824:$V$3827,$A1964&amp;" — "&amp;$B1964,'Unit details'!$H$3824:$H$3827,"Current")</x:f>
        <x:v>4</x:v>
      </x:c>
      <x:c r="J1964" s="14" t="n">
        <x:f>SUMIFS('Unit details'!$Y$3824:$Y$3827,'Unit details'!$B$3824:$B$3827,$A1964,'Unit details'!$V$3824:$V$3827,$A1964&amp;" — "&amp;$B1964,'Unit details'!$H$3824:$H$3827,"Future")</x:f>
        <x:v>0</x:v>
      </x:c>
      <x:c r="K1964" s="14" t="n">
        <x:f>COUNTIFS('Unit details'!$B$3824:$B$3827,$A1964,'Unit details'!$V$3824:$V$3827,$A1964&amp;" — "&amp;$B1964,'Unit details'!$H$3824:$H$3827,"Uncertain")</x:f>
        <x:v>0</x:v>
      </x:c>
      <x:c r="L1964" s="15" t="str">
        <x:v>Identified from marketing. Estate inventory is a minimum of evidenced named areas, not a council stock census.</x:v>
      </x:c>
      <x:c r="M1964" s="15" t="str">
        <x:v>https://www.zoopla.co.uk/to-rent/commercial/details/71888428/</x:v>
      </x:c>
      <x:c r="N1964" s="15" t="str"/>
    </x:row>
    <x:row r="1965" ht="42" customHeight="1">
      <x:c r="A1965" s="15" t="str">
        <x:v>London</x:v>
      </x:c>
      <x:c r="B1965" s="15" t="str">
        <x:v>Standalone premises — Westminster</x:v>
      </x:c>
      <x:c r="C1965" s="15" t="str">
        <x:v>Westminster</x:v>
      </x:c>
      <x:c r="D1965" s="14"/>
      <x:c r="E1965" s="30" t="str">
        <x:v>Town</x:v>
      </x:c>
      <x:c r="F1965" s="30" t="str">
        <x:v>Standalone / other premises</x:v>
      </x:c>
      <x:c r="G1965" s="14" t="n">
        <x:f>COUNTIFS('Unit details'!$B$3828:$B$3828,$A1965,'Unit details'!$V$3828:$V$3828,$A1965&amp;" — "&amp;$B1965,'Unit details'!$H$3828:$H$3828,"Current",'Unit details'!$E$3828:$E$3828,"Town")</x:f>
        <x:v>1</x:v>
      </x:c>
      <x:c r="H1965" s="14" t="n">
        <x:f>COUNTIFS('Unit details'!$B$3828:$B$3828,$A1965,'Unit details'!$V$3828:$V$3828,$A1965&amp;" — "&amp;$B1965,'Unit details'!$H$3828:$H$3828,"Current",'Unit details'!$E$3828:$E$3828,"Nearby")</x:f>
        <x:v>0</x:v>
      </x:c>
      <x:c r="I1965" s="14" t="n">
        <x:f>COUNTIFS('Unit details'!$B$3828:$B$3828,$A1965,'Unit details'!$V$3828:$V$3828,$A1965&amp;" — "&amp;$B1965,'Unit details'!$H$3828:$H$3828,"Current")</x:f>
        <x:v>1</x:v>
      </x:c>
      <x:c r="J1965" s="14" t="n">
        <x:f>SUMIFS('Unit details'!$Y$3828:$Y$3828,'Unit details'!$B$3828:$B$3828,$A1965,'Unit details'!$V$3828:$V$3828,$A1965&amp;" — "&amp;$B1965,'Unit details'!$H$3828:$H$3828,"Future")</x:f>
        <x:v>0</x:v>
      </x:c>
      <x:c r="K1965" s="14" t="n">
        <x:f>COUNTIFS('Unit details'!$B$3828:$B$3828,$A1965,'Unit details'!$V$3828:$V$3828,$A1965&amp;" — "&amp;$B1965,'Unit details'!$H$3828:$H$3828,"Uncertain")</x:f>
        <x:v>0</x:v>
      </x:c>
      <x:c r="L1965" s="15" t="str">
        <x:v>Identified from marketing. Estate inventory is a minimum of evidenced named areas, not a council stock census.</x:v>
      </x:c>
      <x:c r="M1965" s="15" t="str">
        <x:v>https://www.zoopla.co.uk/to-rent/commercial/details/72722199/</x:v>
      </x:c>
      <x:c r="N1965" s="15" t="str"/>
    </x:row>
    <x:row r="1966" ht="42" customHeight="1">
      <x:c r="A1966" s="15" t="str">
        <x:v>London</x:v>
      </x:c>
      <x:c r="B1966" s="15" t="str">
        <x:v>Standalone premises — White City</x:v>
      </x:c>
      <x:c r="C1966" s="15" t="str">
        <x:v>White City</x:v>
      </x:c>
      <x:c r="D1966" s="14"/>
      <x:c r="E1966" s="30" t="str">
        <x:v>Town</x:v>
      </x:c>
      <x:c r="F1966" s="30" t="str">
        <x:v>Standalone / other premises</x:v>
      </x:c>
      <x:c r="G1966" s="14" t="n">
        <x:f>COUNTIFS('Unit details'!$B$3829:$B$3829,$A1966,'Unit details'!$V$3829:$V$3829,$A1966&amp;" — "&amp;$B1966,'Unit details'!$H$3829:$H$3829,"Current",'Unit details'!$E$3829:$E$3829,"Town")</x:f>
        <x:v>1</x:v>
      </x:c>
      <x:c r="H1966" s="14" t="n">
        <x:f>COUNTIFS('Unit details'!$B$3829:$B$3829,$A1966,'Unit details'!$V$3829:$V$3829,$A1966&amp;" — "&amp;$B1966,'Unit details'!$H$3829:$H$3829,"Current",'Unit details'!$E$3829:$E$3829,"Nearby")</x:f>
        <x:v>0</x:v>
      </x:c>
      <x:c r="I1966" s="14" t="n">
        <x:f>COUNTIFS('Unit details'!$B$3829:$B$3829,$A1966,'Unit details'!$V$3829:$V$3829,$A1966&amp;" — "&amp;$B1966,'Unit details'!$H$3829:$H$3829,"Current")</x:f>
        <x:v>1</x:v>
      </x:c>
      <x:c r="J1966" s="14" t="n">
        <x:f>SUMIFS('Unit details'!$Y$3829:$Y$3829,'Unit details'!$B$3829:$B$3829,$A1966,'Unit details'!$V$3829:$V$3829,$A1966&amp;" — "&amp;$B1966,'Unit details'!$H$3829:$H$3829,"Future")</x:f>
        <x:v>0</x:v>
      </x:c>
      <x:c r="K1966" s="14" t="n">
        <x:f>COUNTIFS('Unit details'!$B$3829:$B$3829,$A1966,'Unit details'!$V$3829:$V$3829,$A1966&amp;" — "&amp;$B1966,'Unit details'!$H$3829:$H$3829,"Uncertain")</x:f>
        <x:v>0</x:v>
      </x:c>
      <x:c r="L1966" s="15" t="str">
        <x:v>Identified from marketing. Estate inventory is a minimum of evidenced named areas, not a council stock census.</x:v>
      </x:c>
      <x:c r="M1966" s="15" t="str">
        <x:v>https://www.zoopla.co.uk/to-rent/commercial/details/74602920/</x:v>
      </x:c>
      <x:c r="N1966" s="15" t="str"/>
    </x:row>
    <x:row r="1967" ht="42" customHeight="1">
      <x:c r="A1967" s="15" t="str">
        <x:v>London</x:v>
      </x:c>
      <x:c r="B1967" s="15" t="str">
        <x:v>Standalone premises — Wimbledon</x:v>
      </x:c>
      <x:c r="C1967" s="15" t="str">
        <x:v>Wimbledon</x:v>
      </x:c>
      <x:c r="D1967" s="14"/>
      <x:c r="E1967" s="30" t="str">
        <x:v>Town</x:v>
      </x:c>
      <x:c r="F1967" s="30" t="str">
        <x:v>Standalone / other premises</x:v>
      </x:c>
      <x:c r="G1967" s="14" t="n">
        <x:f>COUNTIFS('Unit details'!$B$3830:$B$3830,$A1967,'Unit details'!$V$3830:$V$3830,$A1967&amp;" — "&amp;$B1967,'Unit details'!$H$3830:$H$3830,"Current",'Unit details'!$E$3830:$E$3830,"Town")</x:f>
        <x:v>1</x:v>
      </x:c>
      <x:c r="H1967" s="14" t="n">
        <x:f>COUNTIFS('Unit details'!$B$3830:$B$3830,$A1967,'Unit details'!$V$3830:$V$3830,$A1967&amp;" — "&amp;$B1967,'Unit details'!$H$3830:$H$3830,"Current",'Unit details'!$E$3830:$E$3830,"Nearby")</x:f>
        <x:v>0</x:v>
      </x:c>
      <x:c r="I1967" s="14" t="n">
        <x:f>COUNTIFS('Unit details'!$B$3830:$B$3830,$A1967,'Unit details'!$V$3830:$V$3830,$A1967&amp;" — "&amp;$B1967,'Unit details'!$H$3830:$H$3830,"Current")</x:f>
        <x:v>1</x:v>
      </x:c>
      <x:c r="J1967" s="14" t="n">
        <x:f>SUMIFS('Unit details'!$Y$3830:$Y$3830,'Unit details'!$B$3830:$B$3830,$A1967,'Unit details'!$V$3830:$V$3830,$A1967&amp;" — "&amp;$B1967,'Unit details'!$H$3830:$H$3830,"Future")</x:f>
        <x:v>0</x:v>
      </x:c>
      <x:c r="K1967" s="14" t="n">
        <x:f>COUNTIFS('Unit details'!$B$3830:$B$3830,$A1967,'Unit details'!$V$3830:$V$3830,$A1967&amp;" — "&amp;$B1967,'Unit details'!$H$3830:$H$3830,"Uncertain")</x:f>
        <x:v>0</x:v>
      </x:c>
      <x:c r="L1967" s="15" t="str">
        <x:v>Identified from marketing. Estate inventory is a minimum of evidenced named areas, not a council stock census.</x:v>
      </x:c>
      <x:c r="M1967" s="15" t="str">
        <x:v>https://www.zoopla.co.uk/to-rent/commercial/details/72958249/</x:v>
      </x:c>
      <x:c r="N1967" s="15" t="str"/>
    </x:row>
    <x:row r="1968" ht="42" customHeight="1">
      <x:c r="A1968" s="15" t="str">
        <x:v>London</x:v>
      </x:c>
      <x:c r="B1968" s="15" t="str">
        <x:v>Standalone premises — Wood Green</x:v>
      </x:c>
      <x:c r="C1968" s="15" t="str">
        <x:v>Wood Green</x:v>
      </x:c>
      <x:c r="D1968" s="14"/>
      <x:c r="E1968" s="30" t="str">
        <x:v>Town</x:v>
      </x:c>
      <x:c r="F1968" s="30" t="str">
        <x:v>Standalone / other premises</x:v>
      </x:c>
      <x:c r="G1968" s="14" t="n">
        <x:f>COUNTIFS('Unit details'!$B$3831:$B$3832,$A1968,'Unit details'!$V$3831:$V$3832,$A1968&amp;" — "&amp;$B1968,'Unit details'!$H$3831:$H$3832,"Current",'Unit details'!$E$3831:$E$3832,"Town")</x:f>
        <x:v>2</x:v>
      </x:c>
      <x:c r="H1968" s="14" t="n">
        <x:f>COUNTIFS('Unit details'!$B$3831:$B$3832,$A1968,'Unit details'!$V$3831:$V$3832,$A1968&amp;" — "&amp;$B1968,'Unit details'!$H$3831:$H$3832,"Current",'Unit details'!$E$3831:$E$3832,"Nearby")</x:f>
        <x:v>0</x:v>
      </x:c>
      <x:c r="I1968" s="14" t="n">
        <x:f>COUNTIFS('Unit details'!$B$3831:$B$3832,$A1968,'Unit details'!$V$3831:$V$3832,$A1968&amp;" — "&amp;$B1968,'Unit details'!$H$3831:$H$3832,"Current")</x:f>
        <x:v>2</x:v>
      </x:c>
      <x:c r="J1968" s="14" t="n">
        <x:f>SUMIFS('Unit details'!$Y$3831:$Y$3832,'Unit details'!$B$3831:$B$3832,$A1968,'Unit details'!$V$3831:$V$3832,$A1968&amp;" — "&amp;$B1968,'Unit details'!$H$3831:$H$3832,"Future")</x:f>
        <x:v>0</x:v>
      </x:c>
      <x:c r="K1968" s="14" t="n">
        <x:f>COUNTIFS('Unit details'!$B$3831:$B$3832,$A1968,'Unit details'!$V$3831:$V$3832,$A1968&amp;" — "&amp;$B1968,'Unit details'!$H$3831:$H$3832,"Uncertain")</x:f>
        <x:v>0</x:v>
      </x:c>
      <x:c r="L1968" s="15" t="str">
        <x:v>Identified from marketing. Estate inventory is a minimum of evidenced named areas, not a council stock census.</x:v>
      </x:c>
      <x:c r="M1968" s="15" t="str">
        <x:v>https://www.zoopla.co.uk/to-rent/commercial/details/72382247/</x:v>
      </x:c>
      <x:c r="N1968" s="15" t="str"/>
    </x:row>
    <x:row r="1969" ht="42" customHeight="1">
      <x:c r="A1969" s="15" t="str">
        <x:v>London</x:v>
      </x:c>
      <x:c r="B1969" s="15" t="str">
        <x:v>Standalone premises — Woolwich</x:v>
      </x:c>
      <x:c r="C1969" s="15" t="str">
        <x:v>Woolwich</x:v>
      </x:c>
      <x:c r="D1969" s="14"/>
      <x:c r="E1969" s="30" t="str">
        <x:v>Town</x:v>
      </x:c>
      <x:c r="F1969" s="30" t="str">
        <x:v>Standalone / other premises</x:v>
      </x:c>
      <x:c r="G1969" s="14" t="n">
        <x:f>COUNTIFS('Unit details'!$B$3833:$B$3842,$A1969,'Unit details'!$V$3833:$V$3842,$A1969&amp;" — "&amp;$B1969,'Unit details'!$H$3833:$H$3842,"Current",'Unit details'!$E$3833:$E$3842,"Town")</x:f>
        <x:v>7</x:v>
      </x:c>
      <x:c r="H1969" s="14" t="n">
        <x:f>COUNTIFS('Unit details'!$B$3833:$B$3842,$A1969,'Unit details'!$V$3833:$V$3842,$A1969&amp;" — "&amp;$B1969,'Unit details'!$H$3833:$H$3842,"Current",'Unit details'!$E$3833:$E$3842,"Nearby")</x:f>
        <x:v>0</x:v>
      </x:c>
      <x:c r="I1969" s="14" t="n">
        <x:f>COUNTIFS('Unit details'!$B$3833:$B$3842,$A1969,'Unit details'!$V$3833:$V$3842,$A1969&amp;" — "&amp;$B1969,'Unit details'!$H$3833:$H$3842,"Current")</x:f>
        <x:v>7</x:v>
      </x:c>
      <x:c r="J1969" s="14" t="n">
        <x:f>SUMIFS('Unit details'!$Y$3833:$Y$3842,'Unit details'!$B$3833:$B$3842,$A1969,'Unit details'!$V$3833:$V$3842,$A1969&amp;" — "&amp;$B1969,'Unit details'!$H$3833:$H$3842,"Future")</x:f>
        <x:v>0</x:v>
      </x:c>
      <x:c r="K1969" s="14" t="n">
        <x:f>COUNTIFS('Unit details'!$B$3833:$B$3842,$A1969,'Unit details'!$V$3833:$V$3842,$A1969&amp;" — "&amp;$B1969,'Unit details'!$H$3833:$H$3842,"Uncertain")</x:f>
        <x:v>3</x:v>
      </x:c>
      <x:c r="L1969" s="15" t="str">
        <x:v>Identified from marketing. Estate inventory is a minimum of evidenced named areas, not a council stock census.</x:v>
      </x:c>
      <x:c r="M1969" s="15" t="str">
        <x:v>https://www.rightmove.co.uk/properties/760574645020480#/?channel=COM_LET</x:v>
      </x:c>
      <x:c r="N1969" s="15" t="str"/>
    </x:row>
    <x:row r="1970" ht="42" customHeight="1">
      <x:c r="A1970" s="15" t="str">
        <x:v>London</x:v>
      </x:c>
      <x:c r="B1970" s="15" t="str">
        <x:v>Standard Industrial Estate</x:v>
      </x:c>
      <x:c r="C1970" s="15" t="str">
        <x:v>Silvertown</x:v>
      </x:c>
      <x:c r="D1970" s="14"/>
      <x:c r="E1970" s="30" t="str">
        <x:v>Town</x:v>
      </x:c>
      <x:c r="F1970" s="30" t="str">
        <x:v>Estate / grouped industrial area</x:v>
      </x:c>
      <x:c r="G1970" s="14" t="n">
        <x:f>COUNTIFS('Unit details'!$B$3843:$B$3845,$A1970,'Unit details'!$V$3843:$V$3845,$A1970&amp;" — "&amp;$B1970,'Unit details'!$H$3843:$H$3845,"Current",'Unit details'!$E$3843:$E$3845,"Town")</x:f>
        <x:v>3</x:v>
      </x:c>
      <x:c r="H1970" s="14" t="n">
        <x:f>COUNTIFS('Unit details'!$B$3843:$B$3845,$A1970,'Unit details'!$V$3843:$V$3845,$A1970&amp;" — "&amp;$B1970,'Unit details'!$H$3843:$H$3845,"Current",'Unit details'!$E$3843:$E$3845,"Nearby")</x:f>
        <x:v>0</x:v>
      </x:c>
      <x:c r="I1970" s="14" t="n">
        <x:f>COUNTIFS('Unit details'!$B$3843:$B$3845,$A1970,'Unit details'!$V$3843:$V$3845,$A1970&amp;" — "&amp;$B1970,'Unit details'!$H$3843:$H$3845,"Current")</x:f>
        <x:v>3</x:v>
      </x:c>
      <x:c r="J1970" s="14" t="n">
        <x:f>SUMIFS('Unit details'!$Y$3843:$Y$3845,'Unit details'!$B$3843:$B$3845,$A1970,'Unit details'!$V$3843:$V$3845,$A1970&amp;" — "&amp;$B1970,'Unit details'!$H$3843:$H$3845,"Future")</x:f>
        <x:v>0</x:v>
      </x:c>
      <x:c r="K1970" s="14" t="n">
        <x:f>COUNTIFS('Unit details'!$B$3843:$B$3845,$A1970,'Unit details'!$V$3843:$V$3845,$A1970&amp;" — "&amp;$B1970,'Unit details'!$H$3843:$H$3845,"Uncertain")</x:f>
        <x:v>0</x:v>
      </x:c>
      <x:c r="L1970" s="15" t="str">
        <x:v>Minimum identified named-estate inventory from advertised property evidence; not a comprehensive stock census. Standalone railway arches and roads are excluded; no vacancy ratio inferred.</x:v>
      </x:c>
      <x:c r="M1970" s="15" t="str">
        <x:v>https://www.zoopla.co.uk/to-rent/commercial/details/71023267/</x:v>
      </x:c>
      <x:c r="N1970" s="15" t="str">
        <x:v>https://www.rightmove.co.uk/properties/773361043521376#/?channel=COM_LET</x:v>
      </x:c>
    </x:row>
    <x:row r="1971" ht="42" customHeight="1">
      <x:c r="A1971" s="15" t="str">
        <x:v>London</x:v>
      </x:c>
      <x:c r="B1971" s="15" t="str">
        <x:v>Staples Corner Business Park</x:v>
      </x:c>
      <x:c r="C1971" s="15" t="str">
        <x:v>London (NW2)</x:v>
      </x:c>
      <x:c r="D1971" s="14"/>
      <x:c r="E1971" s="30" t="str">
        <x:v>Town</x:v>
      </x:c>
      <x:c r="F1971" s="30" t="str">
        <x:v>Estate / grouped industrial area</x:v>
      </x:c>
      <x:c r="G1971" s="14" t="n">
        <x:f>COUNTIFS('Unit details'!$B$3846:$B$3846,$A1971,'Unit details'!$V$3846:$V$3846,$A1971&amp;" — "&amp;$B1971,'Unit details'!$H$3846:$H$3846,"Current",'Unit details'!$E$3846:$E$3846,"Town")</x:f>
        <x:v>1</x:v>
      </x:c>
      <x:c r="H1971" s="14" t="n">
        <x:f>COUNTIFS('Unit details'!$B$3846:$B$3846,$A1971,'Unit details'!$V$3846:$V$3846,$A1971&amp;" — "&amp;$B1971,'Unit details'!$H$3846:$H$3846,"Current",'Unit details'!$E$3846:$E$3846,"Nearby")</x:f>
        <x:v>0</x:v>
      </x:c>
      <x:c r="I1971" s="14" t="n">
        <x:f>COUNTIFS('Unit details'!$B$3846:$B$3846,$A1971,'Unit details'!$V$3846:$V$3846,$A1971&amp;" — "&amp;$B1971,'Unit details'!$H$3846:$H$3846,"Current")</x:f>
        <x:v>1</x:v>
      </x:c>
      <x:c r="J1971" s="14" t="n">
        <x:f>SUMIFS('Unit details'!$Y$3846:$Y$3846,'Unit details'!$B$3846:$B$3846,$A1971,'Unit details'!$V$3846:$V$3846,$A1971&amp;" — "&amp;$B1971,'Unit details'!$H$3846:$H$3846,"Future")</x:f>
        <x:v>0</x:v>
      </x:c>
      <x:c r="K1971" s="14" t="n">
        <x:f>COUNTIFS('Unit details'!$B$3846:$B$3846,$A1971,'Unit details'!$V$3846:$V$3846,$A1971&amp;" — "&amp;$B1971,'Unit details'!$H$3846:$H$3846,"Uncertain")</x:f>
        <x:v>0</x:v>
      </x:c>
      <x:c r="L1971" s="15" t="str">
        <x:v>Minimum identified named-estate inventory from advertised property evidence; not a comprehensive stock census. Standalone railway arches and roads are excluded; no vacancy ratio inferred.</x:v>
      </x:c>
      <x:c r="M1971" s="15" t="str">
        <x:v>https://www.zoopla.co.uk/to-rent/commercial/details/74443409/</x:v>
      </x:c>
      <x:c r="N1971" s="15" t="str">
        <x:v>https://www.zoopla.co.uk/to-rent/commercial/details/67411613/</x:v>
      </x:c>
    </x:row>
    <x:row r="1972" ht="42" customHeight="1">
      <x:c r="A1972" s="15" t="str">
        <x:v>London</x:v>
      </x:c>
      <x:c r="B1972" s="15" t="str">
        <x:v>Sterling Industrial Estate</x:v>
      </x:c>
      <x:c r="C1972" s="15" t="str">
        <x:v>Dagenham</x:v>
      </x:c>
      <x:c r="D1972" s="14"/>
      <x:c r="E1972" s="30" t="str">
        <x:v>Town</x:v>
      </x:c>
      <x:c r="F1972" s="30" t="str">
        <x:v>Estate / grouped industrial area</x:v>
      </x:c>
      <x:c r="G1972" s="14" t="n">
        <x:f>COUNTIFS('Unit details'!$B$3847:$B$3847,$A1972,'Unit details'!$V$3847:$V$3847,$A1972&amp;" — "&amp;$B1972,'Unit details'!$H$3847:$H$3847,"Current",'Unit details'!$E$3847:$E$3847,"Town")</x:f>
        <x:v>1</x:v>
      </x:c>
      <x:c r="H1972" s="14" t="n">
        <x:f>COUNTIFS('Unit details'!$B$3847:$B$3847,$A1972,'Unit details'!$V$3847:$V$3847,$A1972&amp;" — "&amp;$B1972,'Unit details'!$H$3847:$H$3847,"Current",'Unit details'!$E$3847:$E$3847,"Nearby")</x:f>
        <x:v>0</x:v>
      </x:c>
      <x:c r="I1972" s="14" t="n">
        <x:f>COUNTIFS('Unit details'!$B$3847:$B$3847,$A1972,'Unit details'!$V$3847:$V$3847,$A1972&amp;" — "&amp;$B1972,'Unit details'!$H$3847:$H$3847,"Current")</x:f>
        <x:v>1</x:v>
      </x:c>
      <x:c r="J1972" s="14" t="n">
        <x:f>SUMIFS('Unit details'!$Y$3847:$Y$3847,'Unit details'!$B$3847:$B$3847,$A1972,'Unit details'!$V$3847:$V$3847,$A1972&amp;" — "&amp;$B1972,'Unit details'!$H$3847:$H$3847,"Future")</x:f>
        <x:v>0</x:v>
      </x:c>
      <x:c r="K1972" s="14" t="n">
        <x:f>COUNTIFS('Unit details'!$B$3847:$B$3847,$A1972,'Unit details'!$V$3847:$V$3847,$A1972&amp;" — "&amp;$B1972,'Unit details'!$H$3847:$H$3847,"Uncertain")</x:f>
        <x:v>0</x:v>
      </x:c>
      <x:c r="L1972" s="15" t="str">
        <x:v>Minimum identified named-estate inventory from advertised property evidence; not a comprehensive stock census. Standalone railway arches and roads are excluded; no vacancy ratio inferred.</x:v>
      </x:c>
      <x:c r="M1972" s="15" t="str">
        <x:v>https://www.zoopla.co.uk/to-rent/commercial/details/71490105/</x:v>
      </x:c>
      <x:c r="N1972" s="15" t="str"/>
    </x:row>
    <x:row r="1973" ht="42" customHeight="1">
      <x:c r="A1973" s="15" t="str">
        <x:v>London</x:v>
      </x:c>
      <x:c r="B1973" s="15" t="str">
        <x:v>Stirling Way Industrial Estate</x:v>
      </x:c>
      <x:c r="C1973" s="15" t="str">
        <x:v>Croydon</x:v>
      </x:c>
      <x:c r="D1973" s="14"/>
      <x:c r="E1973" s="30" t="str">
        <x:v>Town</x:v>
      </x:c>
      <x:c r="F1973" s="30" t="str">
        <x:v>Estate / grouped industrial area</x:v>
      </x:c>
      <x:c r="G1973" s="14" t="n">
        <x:f>COUNTIFS('Unit details'!$B$3848:$B$3848,$A1973,'Unit details'!$V$3848:$V$3848,$A1973&amp;" — "&amp;$B1973,'Unit details'!$H$3848:$H$3848,"Current",'Unit details'!$E$3848:$E$3848,"Town")</x:f>
        <x:v>0</x:v>
      </x:c>
      <x:c r="H1973" s="14" t="n">
        <x:f>COUNTIFS('Unit details'!$B$3848:$B$3848,$A1973,'Unit details'!$V$3848:$V$3848,$A1973&amp;" — "&amp;$B1973,'Unit details'!$H$3848:$H$3848,"Current",'Unit details'!$E$3848:$E$3848,"Nearby")</x:f>
        <x:v>0</x:v>
      </x:c>
      <x:c r="I1973" s="14" t="n">
        <x:f>COUNTIFS('Unit details'!$B$3848:$B$3848,$A1973,'Unit details'!$V$3848:$V$3848,$A1973&amp;" — "&amp;$B1973,'Unit details'!$H$3848:$H$3848,"Current")</x:f>
        <x:v>0</x:v>
      </x:c>
      <x:c r="J1973" s="14" t="n">
        <x:f>SUMIFS('Unit details'!$Y$3848:$Y$3848,'Unit details'!$B$3848:$B$3848,$A1973,'Unit details'!$V$3848:$V$3848,$A1973&amp;" — "&amp;$B1973,'Unit details'!$H$3848:$H$3848,"Future")</x:f>
        <x:v>0</x:v>
      </x:c>
      <x:c r="K1973" s="14" t="n">
        <x:f>COUNTIFS('Unit details'!$B$3848:$B$3848,$A1973,'Unit details'!$V$3848:$V$3848,$A1973&amp;" — "&amp;$B1973,'Unit details'!$H$3848:$H$3848,"Uncertain")</x:f>
        <x:v>1</x:v>
      </x:c>
      <x:c r="L1973" s="15" t="str">
        <x:v>Minimum identified named-estate inventory from advertised property evidence; not a comprehensive stock census. Standalone railway arches and roads are excluded; no vacancy ratio inferred.</x:v>
      </x:c>
      <x:c r="M1973" s="15" t="str">
        <x:v>https://www.zoopla.co.uk/to-rent/commercial/details/74159241/</x:v>
      </x:c>
      <x:c r="N1973" s="15" t="str">
        <x:v>https://www.rightmove.co.uk/properties/773221851550560#/?channel=COM_LET</x:v>
      </x:c>
    </x:row>
    <x:row r="1974" ht="42" customHeight="1">
      <x:c r="A1974" s="15" t="str">
        <x:v>London</x:v>
      </x:c>
      <x:c r="B1974" s="15" t="str">
        <x:v>Stone Trading Estate</x:v>
      </x:c>
      <x:c r="C1974" s="15" t="str">
        <x:v>London (SE24)</x:v>
      </x:c>
      <x:c r="D1974" s="14"/>
      <x:c r="E1974" s="30" t="str">
        <x:v>Town</x:v>
      </x:c>
      <x:c r="F1974" s="30" t="str">
        <x:v>Estate / grouped industrial area</x:v>
      </x:c>
      <x:c r="G1974" s="14" t="n">
        <x:f>COUNTIFS('Unit details'!$B$3849:$B$3851,$A1974,'Unit details'!$V$3849:$V$3851,$A1974&amp;" — "&amp;$B1974,'Unit details'!$H$3849:$H$3851,"Current",'Unit details'!$E$3849:$E$3851,"Town")</x:f>
        <x:v>3</x:v>
      </x:c>
      <x:c r="H1974" s="14" t="n">
        <x:f>COUNTIFS('Unit details'!$B$3849:$B$3851,$A1974,'Unit details'!$V$3849:$V$3851,$A1974&amp;" — "&amp;$B1974,'Unit details'!$H$3849:$H$3851,"Current",'Unit details'!$E$3849:$E$3851,"Nearby")</x:f>
        <x:v>0</x:v>
      </x:c>
      <x:c r="I1974" s="14" t="n">
        <x:f>COUNTIFS('Unit details'!$B$3849:$B$3851,$A1974,'Unit details'!$V$3849:$V$3851,$A1974&amp;" — "&amp;$B1974,'Unit details'!$H$3849:$H$3851,"Current")</x:f>
        <x:v>3</x:v>
      </x:c>
      <x:c r="J1974" s="14" t="n">
        <x:f>SUMIFS('Unit details'!$Y$3849:$Y$3851,'Unit details'!$B$3849:$B$3851,$A1974,'Unit details'!$V$3849:$V$3851,$A1974&amp;" — "&amp;$B1974,'Unit details'!$H$3849:$H$3851,"Future")</x:f>
        <x:v>0</x:v>
      </x:c>
      <x:c r="K1974" s="14" t="n">
        <x:f>COUNTIFS('Unit details'!$B$3849:$B$3851,$A1974,'Unit details'!$V$3849:$V$3851,$A1974&amp;" — "&amp;$B1974,'Unit details'!$H$3849:$H$3851,"Uncertain")</x:f>
        <x:v>0</x:v>
      </x:c>
      <x:c r="L1974" s="15" t="str">
        <x:v>Minimum identified named-estate inventory from advertised property evidence; not a comprehensive stock census. Standalone railway arches and roads are excluded; no vacancy ratio inferred.</x:v>
      </x:c>
      <x:c r="M1974" s="15" t="str">
        <x:v>https://www.zoopla.co.uk/to-rent/commercial/details/65837628/</x:v>
      </x:c>
      <x:c r="N1974" s="15" t="str">
        <x:v>https://www.rightmove.co.uk/properties/745683682934929#/?channel=COM_LET</x:v>
      </x:c>
    </x:row>
    <x:row r="1975" ht="42" customHeight="1">
      <x:c r="A1975" s="15" t="str">
        <x:v>London</x:v>
      </x:c>
      <x:c r="B1975" s="15" t="str">
        <x:v>Sutton Business Park</x:v>
      </x:c>
      <x:c r="C1975" s="15" t="str">
        <x:v>Sutton</x:v>
      </x:c>
      <x:c r="D1975" s="14"/>
      <x:c r="E1975" s="30" t="str">
        <x:v>Town</x:v>
      </x:c>
      <x:c r="F1975" s="30" t="str">
        <x:v>Estate / grouped industrial area</x:v>
      </x:c>
      <x:c r="G1975" s="14" t="n">
        <x:f>COUNTIFS('Unit details'!$B$3852:$B$3855,$A1975,'Unit details'!$V$3852:$V$3855,$A1975&amp;" — "&amp;$B1975,'Unit details'!$H$3852:$H$3855,"Current",'Unit details'!$E$3852:$E$3855,"Town")</x:f>
        <x:v>4</x:v>
      </x:c>
      <x:c r="H1975" s="14" t="n">
        <x:f>COUNTIFS('Unit details'!$B$3852:$B$3855,$A1975,'Unit details'!$V$3852:$V$3855,$A1975&amp;" — "&amp;$B1975,'Unit details'!$H$3852:$H$3855,"Current",'Unit details'!$E$3852:$E$3855,"Nearby")</x:f>
        <x:v>0</x:v>
      </x:c>
      <x:c r="I1975" s="14" t="n">
        <x:f>COUNTIFS('Unit details'!$B$3852:$B$3855,$A1975,'Unit details'!$V$3852:$V$3855,$A1975&amp;" — "&amp;$B1975,'Unit details'!$H$3852:$H$3855,"Current")</x:f>
        <x:v>4</x:v>
      </x:c>
      <x:c r="J1975" s="14" t="n">
        <x:f>SUMIFS('Unit details'!$Y$3852:$Y$3855,'Unit details'!$B$3852:$B$3855,$A1975,'Unit details'!$V$3852:$V$3855,$A1975&amp;" — "&amp;$B1975,'Unit details'!$H$3852:$H$3855,"Future")</x:f>
        <x:v>0</x:v>
      </x:c>
      <x:c r="K1975" s="14" t="n">
        <x:f>COUNTIFS('Unit details'!$B$3852:$B$3855,$A1975,'Unit details'!$V$3852:$V$3855,$A1975&amp;" — "&amp;$B1975,'Unit details'!$H$3852:$H$3855,"Uncertain")</x:f>
        <x:v>0</x:v>
      </x:c>
      <x:c r="L1975" s="15" t="str">
        <x:v>Minimum identified named-estate inventory from advertised property evidence; not a comprehensive stock census. Standalone railway arches and roads are excluded; no vacancy ratio inferred.</x:v>
      </x:c>
      <x:c r="M1975" s="15" t="str">
        <x:v>https://www.zoopla.co.uk/to-rent/commercial/details/74110814/</x:v>
      </x:c>
      <x:c r="N1975" s="15" t="str">
        <x:v>https://www.rightmove.co.uk/properties/772159241449328#/?channel=COM_LET</x:v>
      </x:c>
    </x:row>
    <x:row r="1976" ht="42" customHeight="1">
      <x:c r="A1976" s="15" t="str">
        <x:v>London</x:v>
      </x:c>
      <x:c r="B1976" s="15" t="str">
        <x:v>Swan Industrial Estate</x:v>
      </x:c>
      <x:c r="C1976" s="15" t="str">
        <x:v>Wimbledon</x:v>
      </x:c>
      <x:c r="D1976" s="14"/>
      <x:c r="E1976" s="30" t="str">
        <x:v>Town</x:v>
      </x:c>
      <x:c r="F1976" s="30" t="str">
        <x:v>Estate / grouped industrial area</x:v>
      </x:c>
      <x:c r="G1976" s="14" t="n">
        <x:f>COUNTIFS('Unit details'!$B$3856:$B$3857,$A1976,'Unit details'!$V$3856:$V$3857,$A1976&amp;" — "&amp;$B1976,'Unit details'!$H$3856:$H$3857,"Current",'Unit details'!$E$3856:$E$3857,"Town")</x:f>
        <x:v>2</x:v>
      </x:c>
      <x:c r="H1976" s="14" t="n">
        <x:f>COUNTIFS('Unit details'!$B$3856:$B$3857,$A1976,'Unit details'!$V$3856:$V$3857,$A1976&amp;" — "&amp;$B1976,'Unit details'!$H$3856:$H$3857,"Current",'Unit details'!$E$3856:$E$3857,"Nearby")</x:f>
        <x:v>0</x:v>
      </x:c>
      <x:c r="I1976" s="14" t="n">
        <x:f>COUNTIFS('Unit details'!$B$3856:$B$3857,$A1976,'Unit details'!$V$3856:$V$3857,$A1976&amp;" — "&amp;$B1976,'Unit details'!$H$3856:$H$3857,"Current")</x:f>
        <x:v>2</x:v>
      </x:c>
      <x:c r="J1976" s="14" t="n">
        <x:f>SUMIFS('Unit details'!$Y$3856:$Y$3857,'Unit details'!$B$3856:$B$3857,$A1976,'Unit details'!$V$3856:$V$3857,$A1976&amp;" — "&amp;$B1976,'Unit details'!$H$3856:$H$3857,"Future")</x:f>
        <x:v>0</x:v>
      </x:c>
      <x:c r="K1976" s="14" t="n">
        <x:f>COUNTIFS('Unit details'!$B$3856:$B$3857,$A1976,'Unit details'!$V$3856:$V$3857,$A1976&amp;" — "&amp;$B1976,'Unit details'!$H$3856:$H$3857,"Uncertain")</x:f>
        <x:v>0</x:v>
      </x:c>
      <x:c r="L1976" s="15" t="str">
        <x:v>Minimum identified named-estate inventory from advertised property evidence; not a comprehensive stock census. Standalone railway arches and roads are excluded; no vacancy ratio inferred.</x:v>
      </x:c>
      <x:c r="M1976" s="15" t="str">
        <x:v>https://www.zoopla.co.uk/to-rent/commercial/details/72380513/</x:v>
      </x:c>
      <x:c r="N1976" s="15" t="str"/>
    </x:row>
    <x:row r="1977" ht="42" customHeight="1">
      <x:c r="A1977" s="15" t="str">
        <x:v>London</x:v>
      </x:c>
      <x:c r="B1977" s="15" t="str">
        <x:v>Sydenham Industrial Estate</x:v>
      </x:c>
      <x:c r="C1977" s="15" t="str">
        <x:v>London (SE26)</x:v>
      </x:c>
      <x:c r="D1977" s="14"/>
      <x:c r="E1977" s="30" t="str">
        <x:v>Town</x:v>
      </x:c>
      <x:c r="F1977" s="30" t="str">
        <x:v>Estate / grouped industrial area</x:v>
      </x:c>
      <x:c r="G1977" s="14" t="n">
        <x:f>COUNTIFS('Unit details'!$B$3858:$B$3858,$A1977,'Unit details'!$V$3858:$V$3858,$A1977&amp;" — "&amp;$B1977,'Unit details'!$H$3858:$H$3858,"Current",'Unit details'!$E$3858:$E$3858,"Town")</x:f>
        <x:v>1</x:v>
      </x:c>
      <x:c r="H1977" s="14" t="n">
        <x:f>COUNTIFS('Unit details'!$B$3858:$B$3858,$A1977,'Unit details'!$V$3858:$V$3858,$A1977&amp;" — "&amp;$B1977,'Unit details'!$H$3858:$H$3858,"Current",'Unit details'!$E$3858:$E$3858,"Nearby")</x:f>
        <x:v>0</x:v>
      </x:c>
      <x:c r="I1977" s="14" t="n">
        <x:f>COUNTIFS('Unit details'!$B$3858:$B$3858,$A1977,'Unit details'!$V$3858:$V$3858,$A1977&amp;" — "&amp;$B1977,'Unit details'!$H$3858:$H$3858,"Current")</x:f>
        <x:v>1</x:v>
      </x:c>
      <x:c r="J1977" s="14" t="n">
        <x:f>SUMIFS('Unit details'!$Y$3858:$Y$3858,'Unit details'!$B$3858:$B$3858,$A1977,'Unit details'!$V$3858:$V$3858,$A1977&amp;" — "&amp;$B1977,'Unit details'!$H$3858:$H$3858,"Future")</x:f>
        <x:v>0</x:v>
      </x:c>
      <x:c r="K1977" s="14" t="n">
        <x:f>COUNTIFS('Unit details'!$B$3858:$B$3858,$A1977,'Unit details'!$V$3858:$V$3858,$A1977&amp;" — "&amp;$B1977,'Unit details'!$H$3858:$H$3858,"Uncertain")</x:f>
        <x:v>0</x:v>
      </x:c>
      <x:c r="L1977" s="15" t="str">
        <x:v>Minimum identified named-estate inventory from advertised property evidence; not a comprehensive stock census. Standalone railway arches and roads are excluded; no vacancy ratio inferred.</x:v>
      </x:c>
      <x:c r="M1977" s="15" t="str">
        <x:v>https://www.rightmove.co.uk/properties/760906517253264#/?channel=COM_LET</x:v>
      </x:c>
      <x:c r="N1977" s="15" t="str"/>
    </x:row>
    <x:row r="1978" ht="42" customHeight="1">
      <x:c r="A1978" s="15" t="str">
        <x:v>London</x:v>
      </x:c>
      <x:c r="B1978" s="15" t="str">
        <x:v>Tait Road Industrial Estate</x:v>
      </x:c>
      <x:c r="C1978" s="15" t="str">
        <x:v>London (CR0)</x:v>
      </x:c>
      <x:c r="D1978" s="14"/>
      <x:c r="E1978" s="30" t="str">
        <x:v>Town</x:v>
      </x:c>
      <x:c r="F1978" s="30" t="str">
        <x:v>Estate / grouped industrial area</x:v>
      </x:c>
      <x:c r="G1978" s="14" t="n">
        <x:f>COUNTIFS('Unit details'!$B$3859:$B$3859,$A1978,'Unit details'!$V$3859:$V$3859,$A1978&amp;" — "&amp;$B1978,'Unit details'!$H$3859:$H$3859,"Current",'Unit details'!$E$3859:$E$3859,"Town")</x:f>
        <x:v>1</x:v>
      </x:c>
      <x:c r="H1978" s="14" t="n">
        <x:f>COUNTIFS('Unit details'!$B$3859:$B$3859,$A1978,'Unit details'!$V$3859:$V$3859,$A1978&amp;" — "&amp;$B1978,'Unit details'!$H$3859:$H$3859,"Current",'Unit details'!$E$3859:$E$3859,"Nearby")</x:f>
        <x:v>0</x:v>
      </x:c>
      <x:c r="I1978" s="14" t="n">
        <x:f>COUNTIFS('Unit details'!$B$3859:$B$3859,$A1978,'Unit details'!$V$3859:$V$3859,$A1978&amp;" — "&amp;$B1978,'Unit details'!$H$3859:$H$3859,"Current")</x:f>
        <x:v>1</x:v>
      </x:c>
      <x:c r="J1978" s="14" t="n">
        <x:f>SUMIFS('Unit details'!$Y$3859:$Y$3859,'Unit details'!$B$3859:$B$3859,$A1978,'Unit details'!$V$3859:$V$3859,$A1978&amp;" — "&amp;$B1978,'Unit details'!$H$3859:$H$3859,"Future")</x:f>
        <x:v>0</x:v>
      </x:c>
      <x:c r="K1978" s="14" t="n">
        <x:f>COUNTIFS('Unit details'!$B$3859:$B$3859,$A1978,'Unit details'!$V$3859:$V$3859,$A1978&amp;" — "&amp;$B1978,'Unit details'!$H$3859:$H$3859,"Uncertain")</x:f>
        <x:v>0</x:v>
      </x:c>
      <x:c r="L1978" s="15" t="str">
        <x:v>Minimum identified named-estate inventory from advertised property evidence; not a comprehensive stock census. Standalone railway arches and roads are excluded; no vacancy ratio inferred.</x:v>
      </x:c>
      <x:c r="M1978" s="15" t="str">
        <x:v>https://www.zoopla.co.uk/to-rent/commercial/details/73494377/</x:v>
      </x:c>
      <x:c r="N1978" s="15" t="str"/>
    </x:row>
    <x:row r="1979" ht="42" customHeight="1">
      <x:c r="A1979" s="15" t="str">
        <x:v>London</x:v>
      </x:c>
      <x:c r="B1979" s="15" t="str">
        <x:v>Texcel Business Park</x:v>
      </x:c>
      <x:c r="C1979" s="15" t="str">
        <x:v>Crayford</x:v>
      </x:c>
      <x:c r="D1979" s="14"/>
      <x:c r="E1979" s="30" t="str">
        <x:v>Town</x:v>
      </x:c>
      <x:c r="F1979" s="30" t="str">
        <x:v>Estate / grouped industrial area</x:v>
      </x:c>
      <x:c r="G1979" s="14" t="n">
        <x:f>COUNTIFS('Unit details'!$B$3860:$B$3860,$A1979,'Unit details'!$V$3860:$V$3860,$A1979&amp;" — "&amp;$B1979,'Unit details'!$H$3860:$H$3860,"Current",'Unit details'!$E$3860:$E$3860,"Town")</x:f>
        <x:v>1</x:v>
      </x:c>
      <x:c r="H1979" s="14" t="n">
        <x:f>COUNTIFS('Unit details'!$B$3860:$B$3860,$A1979,'Unit details'!$V$3860:$V$3860,$A1979&amp;" — "&amp;$B1979,'Unit details'!$H$3860:$H$3860,"Current",'Unit details'!$E$3860:$E$3860,"Nearby")</x:f>
        <x:v>0</x:v>
      </x:c>
      <x:c r="I1979" s="14" t="n">
        <x:f>COUNTIFS('Unit details'!$B$3860:$B$3860,$A1979,'Unit details'!$V$3860:$V$3860,$A1979&amp;" — "&amp;$B1979,'Unit details'!$H$3860:$H$3860,"Current")</x:f>
        <x:v>1</x:v>
      </x:c>
      <x:c r="J1979" s="14" t="n">
        <x:f>SUMIFS('Unit details'!$Y$3860:$Y$3860,'Unit details'!$B$3860:$B$3860,$A1979,'Unit details'!$V$3860:$V$3860,$A1979&amp;" — "&amp;$B1979,'Unit details'!$H$3860:$H$3860,"Future")</x:f>
        <x:v>0</x:v>
      </x:c>
      <x:c r="K1979" s="14" t="n">
        <x:f>COUNTIFS('Unit details'!$B$3860:$B$3860,$A1979,'Unit details'!$V$3860:$V$3860,$A1979&amp;" — "&amp;$B1979,'Unit details'!$H$3860:$H$3860,"Uncertain")</x:f>
        <x:v>0</x:v>
      </x:c>
      <x:c r="L1979" s="15" t="str">
        <x:v>Minimum identified named-estate inventory from advertised property evidence; not a comprehensive stock census. Standalone railway arches and roads are excluded; no vacancy ratio inferred.</x:v>
      </x:c>
      <x:c r="M1979" s="15" t="str">
        <x:v>https://www.zoopla.co.uk/to-rent/commercial/details/59732569/</x:v>
      </x:c>
      <x:c r="N1979" s="15" t="str"/>
    </x:row>
    <x:row r="1980" ht="42" customHeight="1">
      <x:c r="A1980" s="15" t="str">
        <x:v>London</x:v>
      </x:c>
      <x:c r="B1980" s="15" t="str">
        <x:v>Thistlebrook Industrial Estate</x:v>
      </x:c>
      <x:c r="C1980" s="15" t="str">
        <x:v>London (SE2)</x:v>
      </x:c>
      <x:c r="D1980" s="14"/>
      <x:c r="E1980" s="30" t="str">
        <x:v>Town</x:v>
      </x:c>
      <x:c r="F1980" s="30" t="str">
        <x:v>Estate / grouped industrial area</x:v>
      </x:c>
      <x:c r="G1980" s="14" t="n">
        <x:f>COUNTIFS('Unit details'!$B$3861:$B$3861,$A1980,'Unit details'!$V$3861:$V$3861,$A1980&amp;" — "&amp;$B1980,'Unit details'!$H$3861:$H$3861,"Current",'Unit details'!$E$3861:$E$3861,"Town")</x:f>
        <x:v>1</x:v>
      </x:c>
      <x:c r="H1980" s="14" t="n">
        <x:f>COUNTIFS('Unit details'!$B$3861:$B$3861,$A1980,'Unit details'!$V$3861:$V$3861,$A1980&amp;" — "&amp;$B1980,'Unit details'!$H$3861:$H$3861,"Current",'Unit details'!$E$3861:$E$3861,"Nearby")</x:f>
        <x:v>0</x:v>
      </x:c>
      <x:c r="I1980" s="14" t="n">
        <x:f>COUNTIFS('Unit details'!$B$3861:$B$3861,$A1980,'Unit details'!$V$3861:$V$3861,$A1980&amp;" — "&amp;$B1980,'Unit details'!$H$3861:$H$3861,"Current")</x:f>
        <x:v>1</x:v>
      </x:c>
      <x:c r="J1980" s="14" t="n">
        <x:f>SUMIFS('Unit details'!$Y$3861:$Y$3861,'Unit details'!$B$3861:$B$3861,$A1980,'Unit details'!$V$3861:$V$3861,$A1980&amp;" — "&amp;$B1980,'Unit details'!$H$3861:$H$3861,"Future")</x:f>
        <x:v>0</x:v>
      </x:c>
      <x:c r="K1980" s="14" t="n">
        <x:f>COUNTIFS('Unit details'!$B$3861:$B$3861,$A1980,'Unit details'!$V$3861:$V$3861,$A1980&amp;" — "&amp;$B1980,'Unit details'!$H$3861:$H$3861,"Uncertain")</x:f>
        <x:v>0</x:v>
      </x:c>
      <x:c r="L1980" s="15" t="str">
        <x:v>Minimum identified named-estate inventory from advertised property evidence; not a comprehensive stock census. Standalone railway arches and roads are excluded; no vacancy ratio inferred.</x:v>
      </x:c>
      <x:c r="M1980" s="15" t="str">
        <x:v>https://www.rightmove.co.uk/properties/760574863116833#/?channel=COM_LET</x:v>
      </x:c>
      <x:c r="N1980" s="15" t="str"/>
    </x:row>
    <x:row r="1981" ht="42" customHeight="1">
      <x:c r="A1981" s="15" t="str">
        <x:v>London</x:v>
      </x:c>
      <x:c r="B1981" s="15" t="str">
        <x:v>Thomas Road Industrial Estate</x:v>
      </x:c>
      <x:c r="C1981" s="15" t="str">
        <x:v>Poplar</x:v>
      </x:c>
      <x:c r="D1981" s="14"/>
      <x:c r="E1981" s="30" t="str">
        <x:v>Town</x:v>
      </x:c>
      <x:c r="F1981" s="30" t="str">
        <x:v>Estate / grouped industrial area</x:v>
      </x:c>
      <x:c r="G1981" s="14" t="n">
        <x:f>COUNTIFS('Unit details'!$B$3862:$B$3862,$A1981,'Unit details'!$V$3862:$V$3862,$A1981&amp;" — "&amp;$B1981,'Unit details'!$H$3862:$H$3862,"Current",'Unit details'!$E$3862:$E$3862,"Town")</x:f>
        <x:v>0</x:v>
      </x:c>
      <x:c r="H1981" s="14" t="n">
        <x:f>COUNTIFS('Unit details'!$B$3862:$B$3862,$A1981,'Unit details'!$V$3862:$V$3862,$A1981&amp;" — "&amp;$B1981,'Unit details'!$H$3862:$H$3862,"Current",'Unit details'!$E$3862:$E$3862,"Nearby")</x:f>
        <x:v>0</x:v>
      </x:c>
      <x:c r="I1981" s="14" t="n">
        <x:f>COUNTIFS('Unit details'!$B$3862:$B$3862,$A1981,'Unit details'!$V$3862:$V$3862,$A1981&amp;" — "&amp;$B1981,'Unit details'!$H$3862:$H$3862,"Current")</x:f>
        <x:v>0</x:v>
      </x:c>
      <x:c r="J1981" s="14" t="n">
        <x:f>SUMIFS('Unit details'!$Y$3862:$Y$3862,'Unit details'!$B$3862:$B$3862,$A1981,'Unit details'!$V$3862:$V$3862,$A1981&amp;" — "&amp;$B1981,'Unit details'!$H$3862:$H$3862,"Future")</x:f>
        <x:v>0</x:v>
      </x:c>
      <x:c r="K1981" s="14" t="n">
        <x:f>COUNTIFS('Unit details'!$B$3862:$B$3862,$A1981,'Unit details'!$V$3862:$V$3862,$A1981&amp;" — "&amp;$B1981,'Unit details'!$H$3862:$H$3862,"Uncertain")</x:f>
        <x:v>1</x:v>
      </x:c>
      <x:c r="L1981" s="15" t="str">
        <x:v>Minimum identified named-estate inventory from advertised property evidence; not a comprehensive stock census. Standalone railway arches and roads are excluded; no vacancy ratio inferred.</x:v>
      </x:c>
      <x:c r="M1981" s="15" t="str">
        <x:v>https://www.zoopla.co.uk/to-rent/commercial/details/70919517/</x:v>
      </x:c>
      <x:c r="N1981" s="15" t="str">
        <x:v>https://www.zoopla.co.uk/to-rent/commercial/details/70895463/</x:v>
      </x:c>
    </x:row>
    <x:row r="1982" ht="42" customHeight="1">
      <x:c r="A1982" s="15" t="str">
        <x:v>London</x:v>
      </x:c>
      <x:c r="B1982" s="15" t="str">
        <x:v>Thornton Road Industrial Estate</x:v>
      </x:c>
      <x:c r="C1982" s="15" t="str">
        <x:v>Croydon</x:v>
      </x:c>
      <x:c r="D1982" s="14"/>
      <x:c r="E1982" s="30" t="str">
        <x:v>Town</x:v>
      </x:c>
      <x:c r="F1982" s="30" t="str">
        <x:v>Estate / grouped industrial area</x:v>
      </x:c>
      <x:c r="G1982" s="14" t="n">
        <x:f>COUNTIFS('Unit details'!$B$3863:$B$3863,$A1982,'Unit details'!$V$3863:$V$3863,$A1982&amp;" — "&amp;$B1982,'Unit details'!$H$3863:$H$3863,"Current",'Unit details'!$E$3863:$E$3863,"Town")</x:f>
        <x:v>1</x:v>
      </x:c>
      <x:c r="H1982" s="14" t="n">
        <x:f>COUNTIFS('Unit details'!$B$3863:$B$3863,$A1982,'Unit details'!$V$3863:$V$3863,$A1982&amp;" — "&amp;$B1982,'Unit details'!$H$3863:$H$3863,"Current",'Unit details'!$E$3863:$E$3863,"Nearby")</x:f>
        <x:v>0</x:v>
      </x:c>
      <x:c r="I1982" s="14" t="n">
        <x:f>COUNTIFS('Unit details'!$B$3863:$B$3863,$A1982,'Unit details'!$V$3863:$V$3863,$A1982&amp;" — "&amp;$B1982,'Unit details'!$H$3863:$H$3863,"Current")</x:f>
        <x:v>1</x:v>
      </x:c>
      <x:c r="J1982" s="14" t="n">
        <x:f>SUMIFS('Unit details'!$Y$3863:$Y$3863,'Unit details'!$B$3863:$B$3863,$A1982,'Unit details'!$V$3863:$V$3863,$A1982&amp;" — "&amp;$B1982,'Unit details'!$H$3863:$H$3863,"Future")</x:f>
        <x:v>0</x:v>
      </x:c>
      <x:c r="K1982" s="14" t="n">
        <x:f>COUNTIFS('Unit details'!$B$3863:$B$3863,$A1982,'Unit details'!$V$3863:$V$3863,$A1982&amp;" — "&amp;$B1982,'Unit details'!$H$3863:$H$3863,"Uncertain")</x:f>
        <x:v>0</x:v>
      </x:c>
      <x:c r="L1982" s="15" t="str">
        <x:v>Minimum identified named-estate inventory from advertised property evidence; not a comprehensive stock census. Standalone railway arches and roads are excluded; no vacancy ratio inferred.</x:v>
      </x:c>
      <x:c r="M1982" s="15" t="str">
        <x:v>https://www.rightmove.co.uk/properties/773337771603440#/?channel=COM_LET</x:v>
      </x:c>
      <x:c r="N1982" s="15" t="str">
        <x:v>https://www.rightmove.co.uk/properties/760906131306256#/?channel=COM_LET</x:v>
      </x:c>
    </x:row>
    <x:row r="1983" ht="42" customHeight="1">
      <x:c r="A1983" s="15" t="str">
        <x:v>London</x:v>
      </x:c>
      <x:c r="B1983" s="15" t="str">
        <x:v>Titan Business Estate</x:v>
      </x:c>
      <x:c r="C1983" s="15" t="str">
        <x:v>Deptford</x:v>
      </x:c>
      <x:c r="D1983" s="14"/>
      <x:c r="E1983" s="30" t="str">
        <x:v>Town</x:v>
      </x:c>
      <x:c r="F1983" s="30" t="str">
        <x:v>Estate / grouped industrial area</x:v>
      </x:c>
      <x:c r="G1983" s="14" t="n">
        <x:f>COUNTIFS('Unit details'!$B$3864:$B$3869,$A1983,'Unit details'!$V$3864:$V$3869,$A1983&amp;" — "&amp;$B1983,'Unit details'!$H$3864:$H$3869,"Current",'Unit details'!$E$3864:$E$3869,"Town")</x:f>
        <x:v>6</x:v>
      </x:c>
      <x:c r="H1983" s="14" t="n">
        <x:f>COUNTIFS('Unit details'!$B$3864:$B$3869,$A1983,'Unit details'!$V$3864:$V$3869,$A1983&amp;" — "&amp;$B1983,'Unit details'!$H$3864:$H$3869,"Current",'Unit details'!$E$3864:$E$3869,"Nearby")</x:f>
        <x:v>0</x:v>
      </x:c>
      <x:c r="I1983" s="14" t="n">
        <x:f>COUNTIFS('Unit details'!$B$3864:$B$3869,$A1983,'Unit details'!$V$3864:$V$3869,$A1983&amp;" — "&amp;$B1983,'Unit details'!$H$3864:$H$3869,"Current")</x:f>
        <x:v>6</x:v>
      </x:c>
      <x:c r="J1983" s="14" t="n">
        <x:f>SUMIFS('Unit details'!$Y$3864:$Y$3869,'Unit details'!$B$3864:$B$3869,$A1983,'Unit details'!$V$3864:$V$3869,$A1983&amp;" — "&amp;$B1983,'Unit details'!$H$3864:$H$3869,"Future")</x:f>
        <x:v>0</x:v>
      </x:c>
      <x:c r="K1983" s="14" t="n">
        <x:f>COUNTIFS('Unit details'!$B$3864:$B$3869,$A1983,'Unit details'!$V$3864:$V$3869,$A1983&amp;" — "&amp;$B1983,'Unit details'!$H$3864:$H$3869,"Uncertain")</x:f>
        <x:v>0</x:v>
      </x:c>
      <x:c r="L1983" s="15" t="str">
        <x:v>Minimum identified named-estate inventory from advertised property evidence; not a comprehensive stock census. Standalone railway arches and roads are excluded; no vacancy ratio inferred.</x:v>
      </x:c>
      <x:c r="M1983" s="15" t="str">
        <x:v>https://www.zoopla.co.uk/to-rent/commercial/details/74563972/</x:v>
      </x:c>
      <x:c r="N1983" s="15" t="str">
        <x:v>https://www.zoopla.co.uk/to-rent/commercial/details/74563974/</x:v>
      </x:c>
    </x:row>
    <x:row r="1984" ht="42" customHeight="1">
      <x:c r="A1984" s="15" t="str">
        <x:v>London</x:v>
      </x:c>
      <x:c r="B1984" s="15" t="str">
        <x:v>Townsend Industrial Estate</x:v>
      </x:c>
      <x:c r="C1984" s="15" t="str">
        <x:v>Park Royal</x:v>
      </x:c>
      <x:c r="D1984" s="14"/>
      <x:c r="E1984" s="30" t="str">
        <x:v>Town</x:v>
      </x:c>
      <x:c r="F1984" s="30" t="str">
        <x:v>Estate / grouped industrial area</x:v>
      </x:c>
      <x:c r="G1984" s="14" t="n">
        <x:f>COUNTIFS('Unit details'!$B$3870:$B$3870,$A1984,'Unit details'!$V$3870:$V$3870,$A1984&amp;" — "&amp;$B1984,'Unit details'!$H$3870:$H$3870,"Current",'Unit details'!$E$3870:$E$3870,"Town")</x:f>
        <x:v>1</x:v>
      </x:c>
      <x:c r="H1984" s="14" t="n">
        <x:f>COUNTIFS('Unit details'!$B$3870:$B$3870,$A1984,'Unit details'!$V$3870:$V$3870,$A1984&amp;" — "&amp;$B1984,'Unit details'!$H$3870:$H$3870,"Current",'Unit details'!$E$3870:$E$3870,"Nearby")</x:f>
        <x:v>0</x:v>
      </x:c>
      <x:c r="I1984" s="14" t="n">
        <x:f>COUNTIFS('Unit details'!$B$3870:$B$3870,$A1984,'Unit details'!$V$3870:$V$3870,$A1984&amp;" — "&amp;$B1984,'Unit details'!$H$3870:$H$3870,"Current")</x:f>
        <x:v>1</x:v>
      </x:c>
      <x:c r="J1984" s="14" t="n">
        <x:f>SUMIFS('Unit details'!$Y$3870:$Y$3870,'Unit details'!$B$3870:$B$3870,$A1984,'Unit details'!$V$3870:$V$3870,$A1984&amp;" — "&amp;$B1984,'Unit details'!$H$3870:$H$3870,"Future")</x:f>
        <x:v>0</x:v>
      </x:c>
      <x:c r="K1984" s="14" t="n">
        <x:f>COUNTIFS('Unit details'!$B$3870:$B$3870,$A1984,'Unit details'!$V$3870:$V$3870,$A1984&amp;" — "&amp;$B1984,'Unit details'!$H$3870:$H$3870,"Uncertain")</x:f>
        <x:v>0</x:v>
      </x:c>
      <x:c r="L1984" s="15" t="str">
        <x:v>Minimum identified named-estate inventory from advertised property evidence; not a comprehensive stock census. Standalone railway arches and roads are excluded; no vacancy ratio inferred.</x:v>
      </x:c>
      <x:c r="M1984" s="15" t="str">
        <x:v>https://www.zoopla.co.uk/to-rent/commercial/details/73062913/</x:v>
      </x:c>
      <x:c r="N1984" s="15" t="str">
        <x:v>https://www.zoopla.co.uk/to-rent/commercial/details/69297086/</x:v>
      </x:c>
    </x:row>
    <x:row r="1985" ht="42" customHeight="1">
      <x:c r="A1985" s="15" t="str">
        <x:v>London</x:v>
      </x:c>
      <x:c r="B1985" s="15" t="str">
        <x:v>Triangle Industrial Estate</x:v>
      </x:c>
      <x:c r="C1985" s="15" t="str">
        <x:v>London (NW10)</x:v>
      </x:c>
      <x:c r="D1985" s="14"/>
      <x:c r="E1985" s="30" t="str">
        <x:v>Town</x:v>
      </x:c>
      <x:c r="F1985" s="30" t="str">
        <x:v>Estate / grouped industrial area</x:v>
      </x:c>
      <x:c r="G1985" s="14" t="n">
        <x:f>COUNTIFS('Unit details'!$B$3871:$B$3871,$A1985,'Unit details'!$V$3871:$V$3871,$A1985&amp;" — "&amp;$B1985,'Unit details'!$H$3871:$H$3871,"Current",'Unit details'!$E$3871:$E$3871,"Town")</x:f>
        <x:v>1</x:v>
      </x:c>
      <x:c r="H1985" s="14" t="n">
        <x:f>COUNTIFS('Unit details'!$B$3871:$B$3871,$A1985,'Unit details'!$V$3871:$V$3871,$A1985&amp;" — "&amp;$B1985,'Unit details'!$H$3871:$H$3871,"Current",'Unit details'!$E$3871:$E$3871,"Nearby")</x:f>
        <x:v>0</x:v>
      </x:c>
      <x:c r="I1985" s="14" t="n">
        <x:f>COUNTIFS('Unit details'!$B$3871:$B$3871,$A1985,'Unit details'!$V$3871:$V$3871,$A1985&amp;" — "&amp;$B1985,'Unit details'!$H$3871:$H$3871,"Current")</x:f>
        <x:v>1</x:v>
      </x:c>
      <x:c r="J1985" s="14" t="n">
        <x:f>SUMIFS('Unit details'!$Y$3871:$Y$3871,'Unit details'!$B$3871:$B$3871,$A1985,'Unit details'!$V$3871:$V$3871,$A1985&amp;" — "&amp;$B1985,'Unit details'!$H$3871:$H$3871,"Future")</x:f>
        <x:v>0</x:v>
      </x:c>
      <x:c r="K1985" s="14" t="n">
        <x:f>COUNTIFS('Unit details'!$B$3871:$B$3871,$A1985,'Unit details'!$V$3871:$V$3871,$A1985&amp;" — "&amp;$B1985,'Unit details'!$H$3871:$H$3871,"Uncertain")</x:f>
        <x:v>0</x:v>
      </x:c>
      <x:c r="L1985" s="15" t="str">
        <x:v>Minimum identified named-estate inventory from advertised property evidence; not a comprehensive stock census. Standalone railway arches and roads are excluded; no vacancy ratio inferred.</x:v>
      </x:c>
      <x:c r="M1985" s="15" t="str">
        <x:v>https://www.zoopla.co.uk/to-rent/commercial/details/73345953/</x:v>
      </x:c>
      <x:c r="N1985" s="15" t="str">
        <x:v>https://www.rightmove.co.uk/properties/762037265884017#/?channel=COM_LET</x:v>
      </x:c>
    </x:row>
    <x:row r="1986" ht="42" customHeight="1">
      <x:c r="A1986" s="15" t="str">
        <x:v>London</x:v>
      </x:c>
      <x:c r="B1986" s="15" t="str">
        <x:v>Unit 3.3 SEGRO Park</x:v>
      </x:c>
      <x:c r="C1986" s="15" t="str">
        <x:v>Croydon</x:v>
      </x:c>
      <x:c r="D1986" s="14"/>
      <x:c r="E1986" s="30" t="str">
        <x:v>Town</x:v>
      </x:c>
      <x:c r="F1986" s="30" t="str">
        <x:v>Estate / grouped industrial area</x:v>
      </x:c>
      <x:c r="G1986" s="14" t="n">
        <x:f>COUNTIFS('Unit details'!$B$3872:$B$3872,$A1986,'Unit details'!$V$3872:$V$3872,$A1986&amp;" — "&amp;$B1986,'Unit details'!$H$3872:$H$3872,"Current",'Unit details'!$E$3872:$E$3872,"Town")</x:f>
        <x:v>1</x:v>
      </x:c>
      <x:c r="H1986" s="14" t="n">
        <x:f>COUNTIFS('Unit details'!$B$3872:$B$3872,$A1986,'Unit details'!$V$3872:$V$3872,$A1986&amp;" — "&amp;$B1986,'Unit details'!$H$3872:$H$3872,"Current",'Unit details'!$E$3872:$E$3872,"Nearby")</x:f>
        <x:v>0</x:v>
      </x:c>
      <x:c r="I1986" s="14" t="n">
        <x:f>COUNTIFS('Unit details'!$B$3872:$B$3872,$A1986,'Unit details'!$V$3872:$V$3872,$A1986&amp;" — "&amp;$B1986,'Unit details'!$H$3872:$H$3872,"Current")</x:f>
        <x:v>1</x:v>
      </x:c>
      <x:c r="J1986" s="14" t="n">
        <x:f>SUMIFS('Unit details'!$Y$3872:$Y$3872,'Unit details'!$B$3872:$B$3872,$A1986,'Unit details'!$V$3872:$V$3872,$A1986&amp;" — "&amp;$B1986,'Unit details'!$H$3872:$H$3872,"Future")</x:f>
        <x:v>0</x:v>
      </x:c>
      <x:c r="K1986" s="14" t="n">
        <x:f>COUNTIFS('Unit details'!$B$3872:$B$3872,$A1986,'Unit details'!$V$3872:$V$3872,$A1986&amp;" — "&amp;$B1986,'Unit details'!$H$3872:$H$3872,"Uncertain")</x:f>
        <x:v>0</x:v>
      </x:c>
      <x:c r="L1986" s="15" t="str">
        <x:v>Minimum identified named-estate inventory from advertised property evidence; not a comprehensive stock census. Standalone railway arches and roads are excluded; no vacancy ratio inferred.</x:v>
      </x:c>
      <x:c r="M1986" s="15" t="str">
        <x:v>https://www.rightmove.co.uk/properties/760906605260560#/?channel=COM_LET</x:v>
      </x:c>
      <x:c r="N1986" s="15" t="str">
        <x:v>https://www.rightmove.co.uk/properties/747860860181440#/?channel=COM_LET</x:v>
      </x:c>
    </x:row>
    <x:row r="1987" ht="42" customHeight="1">
      <x:c r="A1987" s="15" t="str">
        <x:v>London</x:v>
      </x:c>
      <x:c r="B1987" s="15" t="str">
        <x:v>Unit D1Au Bounds Green Industrial Estate</x:v>
      </x:c>
      <x:c r="C1987" s="15" t="str">
        <x:v>London (N11)</x:v>
      </x:c>
      <x:c r="D1987" s="14"/>
      <x:c r="E1987" s="30" t="str">
        <x:v>Town</x:v>
      </x:c>
      <x:c r="F1987" s="30" t="str">
        <x:v>Estate / grouped industrial area</x:v>
      </x:c>
      <x:c r="G1987" s="14" t="n">
        <x:f>COUNTIFS('Unit details'!$B$3873:$B$3873,$A1987,'Unit details'!$V$3873:$V$3873,$A1987&amp;" — "&amp;$B1987,'Unit details'!$H$3873:$H$3873,"Current",'Unit details'!$E$3873:$E$3873,"Town")</x:f>
        <x:v>1</x:v>
      </x:c>
      <x:c r="H1987" s="14" t="n">
        <x:f>COUNTIFS('Unit details'!$B$3873:$B$3873,$A1987,'Unit details'!$V$3873:$V$3873,$A1987&amp;" — "&amp;$B1987,'Unit details'!$H$3873:$H$3873,"Current",'Unit details'!$E$3873:$E$3873,"Nearby")</x:f>
        <x:v>0</x:v>
      </x:c>
      <x:c r="I1987" s="14" t="n">
        <x:f>COUNTIFS('Unit details'!$B$3873:$B$3873,$A1987,'Unit details'!$V$3873:$V$3873,$A1987&amp;" — "&amp;$B1987,'Unit details'!$H$3873:$H$3873,"Current")</x:f>
        <x:v>1</x:v>
      </x:c>
      <x:c r="J1987" s="14" t="n">
        <x:f>SUMIFS('Unit details'!$Y$3873:$Y$3873,'Unit details'!$B$3873:$B$3873,$A1987,'Unit details'!$V$3873:$V$3873,$A1987&amp;" — "&amp;$B1987,'Unit details'!$H$3873:$H$3873,"Future")</x:f>
        <x:v>0</x:v>
      </x:c>
      <x:c r="K1987" s="14" t="n">
        <x:f>COUNTIFS('Unit details'!$B$3873:$B$3873,$A1987,'Unit details'!$V$3873:$V$3873,$A1987&amp;" — "&amp;$B1987,'Unit details'!$H$3873:$H$3873,"Uncertain")</x:f>
        <x:v>0</x:v>
      </x:c>
      <x:c r="L1987" s="15" t="str">
        <x:v>Minimum identified named-estate inventory from advertised property evidence; not a comprehensive stock census. Standalone railway arches and roads are excluded; no vacancy ratio inferred.</x:v>
      </x:c>
      <x:c r="M1987" s="15" t="str">
        <x:v>https://www.zoopla.co.uk/to-rent/commercial/details/70246464/</x:v>
      </x:c>
      <x:c r="N1987" s="15" t="str">
        <x:v>https://www.rightmove.co.uk/properties/745683670437696#/?channel=COM_LET</x:v>
      </x:c>
    </x:row>
    <x:row r="1988" ht="42" customHeight="1">
      <x:c r="A1988" s="15" t="str">
        <x:v>London</x:v>
      </x:c>
      <x:c r="B1988" s="15" t="str">
        <x:v>Unit National Works Trading Estate</x:v>
      </x:c>
      <x:c r="C1988" s="15" t="str">
        <x:v>Hounslow</x:v>
      </x:c>
      <x:c r="D1988" s="14"/>
      <x:c r="E1988" s="30" t="str">
        <x:v>Town</x:v>
      </x:c>
      <x:c r="F1988" s="30" t="str">
        <x:v>Estate / grouped industrial area</x:v>
      </x:c>
      <x:c r="G1988" s="14" t="n">
        <x:f>COUNTIFS('Unit details'!$B$3874:$B$3874,$A1988,'Unit details'!$V$3874:$V$3874,$A1988&amp;" — "&amp;$B1988,'Unit details'!$H$3874:$H$3874,"Current",'Unit details'!$E$3874:$E$3874,"Town")</x:f>
        <x:v>0</x:v>
      </x:c>
      <x:c r="H1988" s="14" t="n">
        <x:f>COUNTIFS('Unit details'!$B$3874:$B$3874,$A1988,'Unit details'!$V$3874:$V$3874,$A1988&amp;" — "&amp;$B1988,'Unit details'!$H$3874:$H$3874,"Current",'Unit details'!$E$3874:$E$3874,"Nearby")</x:f>
        <x:v>0</x:v>
      </x:c>
      <x:c r="I1988" s="14" t="n">
        <x:f>COUNTIFS('Unit details'!$B$3874:$B$3874,$A1988,'Unit details'!$V$3874:$V$3874,$A1988&amp;" — "&amp;$B1988,'Unit details'!$H$3874:$H$3874,"Current")</x:f>
        <x:v>0</x:v>
      </x:c>
      <x:c r="J1988" s="14" t="n">
        <x:f>SUMIFS('Unit details'!$Y$3874:$Y$3874,'Unit details'!$B$3874:$B$3874,$A1988,'Unit details'!$V$3874:$V$3874,$A1988&amp;" — "&amp;$B1988,'Unit details'!$H$3874:$H$3874,"Future")</x:f>
        <x:v>0</x:v>
      </x:c>
      <x:c r="K1988" s="14" t="n">
        <x:f>COUNTIFS('Unit details'!$B$3874:$B$3874,$A1988,'Unit details'!$V$3874:$V$3874,$A1988&amp;" — "&amp;$B1988,'Unit details'!$H$3874:$H$3874,"Uncertain")</x:f>
        <x:v>1</x:v>
      </x:c>
      <x:c r="L1988" s="15" t="str">
        <x:v>Minimum identified named-estate inventory from advertised property evidence; not a comprehensive stock census. Standalone railway arches and roads are excluded; no vacancy ratio inferred.</x:v>
      </x:c>
      <x:c r="M1988" s="15" t="str">
        <x:v>https://www.zoopla.co.uk/to-rent/commercial/details/74666751/</x:v>
      </x:c>
      <x:c r="N1988" s="15" t="str"/>
    </x:row>
    <x:row r="1989" ht="42" customHeight="1">
      <x:c r="A1989" s="15" t="str">
        <x:v>London</x:v>
      </x:c>
      <x:c r="B1989" s="15" t="str">
        <x:v>Unit Phoenix Business Centre</x:v>
      </x:c>
      <x:c r="C1989" s="15" t="str">
        <x:v>Harrow</x:v>
      </x:c>
      <x:c r="D1989" s="14"/>
      <x:c r="E1989" s="30" t="str">
        <x:v>Town</x:v>
      </x:c>
      <x:c r="F1989" s="30" t="str">
        <x:v>Estate / grouped industrial area</x:v>
      </x:c>
      <x:c r="G1989" s="14" t="n">
        <x:f>COUNTIFS('Unit details'!$B$3875:$B$3875,$A1989,'Unit details'!$V$3875:$V$3875,$A1989&amp;" — "&amp;$B1989,'Unit details'!$H$3875:$H$3875,"Current",'Unit details'!$E$3875:$E$3875,"Town")</x:f>
        <x:v>1</x:v>
      </x:c>
      <x:c r="H1989" s="14" t="n">
        <x:f>COUNTIFS('Unit details'!$B$3875:$B$3875,$A1989,'Unit details'!$V$3875:$V$3875,$A1989&amp;" — "&amp;$B1989,'Unit details'!$H$3875:$H$3875,"Current",'Unit details'!$E$3875:$E$3875,"Nearby")</x:f>
        <x:v>0</x:v>
      </x:c>
      <x:c r="I1989" s="14" t="n">
        <x:f>COUNTIFS('Unit details'!$B$3875:$B$3875,$A1989,'Unit details'!$V$3875:$V$3875,$A1989&amp;" — "&amp;$B1989,'Unit details'!$H$3875:$H$3875,"Current")</x:f>
        <x:v>1</x:v>
      </x:c>
      <x:c r="J1989" s="14" t="n">
        <x:f>SUMIFS('Unit details'!$Y$3875:$Y$3875,'Unit details'!$B$3875:$B$3875,$A1989,'Unit details'!$V$3875:$V$3875,$A1989&amp;" — "&amp;$B1989,'Unit details'!$H$3875:$H$3875,"Future")</x:f>
        <x:v>0</x:v>
      </x:c>
      <x:c r="K1989" s="14" t="n">
        <x:f>COUNTIFS('Unit details'!$B$3875:$B$3875,$A1989,'Unit details'!$V$3875:$V$3875,$A1989&amp;" — "&amp;$B1989,'Unit details'!$H$3875:$H$3875,"Uncertain")</x:f>
        <x:v>0</x:v>
      </x:c>
      <x:c r="L1989" s="15" t="str">
        <x:v>Minimum identified named-estate inventory from advertised property evidence; not a comprehensive stock census. Standalone railway arches and roads are excluded; no vacancy ratio inferred.</x:v>
      </x:c>
      <x:c r="M1989" s="15" t="str">
        <x:v>https://www.zoopla.co.uk/to-rent/commercial/details/74276564/</x:v>
      </x:c>
      <x:c r="N1989" s="15" t="str">
        <x:v>https://www.zoopla.co.uk/to-rent/commercial/details/73769622/</x:v>
      </x:c>
    </x:row>
    <x:row r="1990" ht="42" customHeight="1">
      <x:c r="A1990" s="15" t="str">
        <x:v>London</x:v>
      </x:c>
      <x:c r="B1990" s="15" t="str">
        <x:v>Uxbridge Trade Park</x:v>
      </x:c>
      <x:c r="C1990" s="15" t="str">
        <x:v>Uxbridge</x:v>
      </x:c>
      <x:c r="D1990" s="14"/>
      <x:c r="E1990" s="30" t="str">
        <x:v>Town</x:v>
      </x:c>
      <x:c r="F1990" s="30" t="str">
        <x:v>Estate / grouped industrial area</x:v>
      </x:c>
      <x:c r="G1990" s="14" t="n">
        <x:f>COUNTIFS('Unit details'!$B$3876:$B$3879,$A1990,'Unit details'!$V$3876:$V$3879,$A1990&amp;" — "&amp;$B1990,'Unit details'!$H$3876:$H$3879,"Current",'Unit details'!$E$3876:$E$3879,"Town")</x:f>
        <x:v>4</x:v>
      </x:c>
      <x:c r="H1990" s="14" t="n">
        <x:f>COUNTIFS('Unit details'!$B$3876:$B$3879,$A1990,'Unit details'!$V$3876:$V$3879,$A1990&amp;" — "&amp;$B1990,'Unit details'!$H$3876:$H$3879,"Current",'Unit details'!$E$3876:$E$3879,"Nearby")</x:f>
        <x:v>0</x:v>
      </x:c>
      <x:c r="I1990" s="14" t="n">
        <x:f>COUNTIFS('Unit details'!$B$3876:$B$3879,$A1990,'Unit details'!$V$3876:$V$3879,$A1990&amp;" — "&amp;$B1990,'Unit details'!$H$3876:$H$3879,"Current")</x:f>
        <x:v>4</x:v>
      </x:c>
      <x:c r="J1990" s="14" t="n">
        <x:f>SUMIFS('Unit details'!$Y$3876:$Y$3879,'Unit details'!$B$3876:$B$3879,$A1990,'Unit details'!$V$3876:$V$3879,$A1990&amp;" — "&amp;$B1990,'Unit details'!$H$3876:$H$3879,"Future")</x:f>
        <x:v>0</x:v>
      </x:c>
      <x:c r="K1990" s="14" t="n">
        <x:f>COUNTIFS('Unit details'!$B$3876:$B$3879,$A1990,'Unit details'!$V$3876:$V$3879,$A1990&amp;" — "&amp;$B1990,'Unit details'!$H$3876:$H$3879,"Uncertain")</x:f>
        <x:v>0</x:v>
      </x:c>
      <x:c r="L1990" s="15" t="str">
        <x:v>Minimum identified named-estate inventory from advertised property evidence; not a comprehensive stock census. Standalone railway arches and roads are excluded; no vacancy ratio inferred.</x:v>
      </x:c>
      <x:c r="M1990" s="15" t="str">
        <x:v>https://www.zoopla.co.uk/to-rent/commercial/details/74038256/</x:v>
      </x:c>
      <x:c r="N1990" s="15" t="str"/>
    </x:row>
    <x:row r="1991" ht="42" customHeight="1">
      <x:c r="A1991" s="15" t="str">
        <x:v>London</x:v>
      </x:c>
      <x:c r="B1991" s="15" t="str">
        <x:v>Uxbridge Trade Park UB8</x:v>
      </x:c>
      <x:c r="C1991" s="15" t="str">
        <x:v>Uxbridge</x:v>
      </x:c>
      <x:c r="D1991" s="14"/>
      <x:c r="E1991" s="30" t="str">
        <x:v>Town</x:v>
      </x:c>
      <x:c r="F1991" s="30" t="str">
        <x:v>Estate / grouped industrial area</x:v>
      </x:c>
      <x:c r="G1991" s="14" t="n">
        <x:f>COUNTIFS('Unit details'!$B$3880:$B$3880,$A1991,'Unit details'!$V$3880:$V$3880,$A1991&amp;" — "&amp;$B1991,'Unit details'!$H$3880:$H$3880,"Current",'Unit details'!$E$3880:$E$3880,"Town")</x:f>
        <x:v>0</x:v>
      </x:c>
      <x:c r="H1991" s="14" t="n">
        <x:f>COUNTIFS('Unit details'!$B$3880:$B$3880,$A1991,'Unit details'!$V$3880:$V$3880,$A1991&amp;" — "&amp;$B1991,'Unit details'!$H$3880:$H$3880,"Current",'Unit details'!$E$3880:$E$3880,"Nearby")</x:f>
        <x:v>0</x:v>
      </x:c>
      <x:c r="I1991" s="14" t="n">
        <x:f>COUNTIFS('Unit details'!$B$3880:$B$3880,$A1991,'Unit details'!$V$3880:$V$3880,$A1991&amp;" — "&amp;$B1991,'Unit details'!$H$3880:$H$3880,"Current")</x:f>
        <x:v>0</x:v>
      </x:c>
      <x:c r="J1991" s="14" t="n">
        <x:f>SUMIFS('Unit details'!$Y$3880:$Y$3880,'Unit details'!$B$3880:$B$3880,$A1991,'Unit details'!$V$3880:$V$3880,$A1991&amp;" — "&amp;$B1991,'Unit details'!$H$3880:$H$3880,"Future")</x:f>
        <x:v>0</x:v>
      </x:c>
      <x:c r="K1991" s="14" t="n">
        <x:f>COUNTIFS('Unit details'!$B$3880:$B$3880,$A1991,'Unit details'!$V$3880:$V$3880,$A1991&amp;" — "&amp;$B1991,'Unit details'!$H$3880:$H$3880,"Uncertain")</x:f>
        <x:v>1</x:v>
      </x:c>
      <x:c r="L1991" s="15" t="str">
        <x:v>Identified from marketing. Estate inventory is a minimum of evidenced named areas, not a council stock census.</x:v>
      </x:c>
      <x:c r="M1991" s="15" t="str">
        <x:v>https://www.zoopla.co.uk/to-rent/commercial/details/66565018/</x:v>
      </x:c>
      <x:c r="N1991" s="15" t="str"/>
    </x:row>
    <x:row r="1992" ht="42" customHeight="1">
      <x:c r="A1992" s="15" t="str">
        <x:v>London</x:v>
      </x:c>
      <x:c r="B1992" s="15" t="str">
        <x:v>Vale Industrial Park</x:v>
      </x:c>
      <x:c r="C1992" s="15" t="str">
        <x:v>Mitcham</x:v>
      </x:c>
      <x:c r="D1992" s="14"/>
      <x:c r="E1992" s="30" t="str">
        <x:v>Town</x:v>
      </x:c>
      <x:c r="F1992" s="30" t="str">
        <x:v>Estate / grouped industrial area</x:v>
      </x:c>
      <x:c r="G1992" s="14" t="n">
        <x:f>COUNTIFS('Unit details'!$B$3881:$B$3881,$A1992,'Unit details'!$V$3881:$V$3881,$A1992&amp;" — "&amp;$B1992,'Unit details'!$H$3881:$H$3881,"Current",'Unit details'!$E$3881:$E$3881,"Town")</x:f>
        <x:v>1</x:v>
      </x:c>
      <x:c r="H1992" s="14" t="n">
        <x:f>COUNTIFS('Unit details'!$B$3881:$B$3881,$A1992,'Unit details'!$V$3881:$V$3881,$A1992&amp;" — "&amp;$B1992,'Unit details'!$H$3881:$H$3881,"Current",'Unit details'!$E$3881:$E$3881,"Nearby")</x:f>
        <x:v>0</x:v>
      </x:c>
      <x:c r="I1992" s="14" t="n">
        <x:f>COUNTIFS('Unit details'!$B$3881:$B$3881,$A1992,'Unit details'!$V$3881:$V$3881,$A1992&amp;" — "&amp;$B1992,'Unit details'!$H$3881:$H$3881,"Current")</x:f>
        <x:v>1</x:v>
      </x:c>
      <x:c r="J1992" s="14" t="n">
        <x:f>SUMIFS('Unit details'!$Y$3881:$Y$3881,'Unit details'!$B$3881:$B$3881,$A1992,'Unit details'!$V$3881:$V$3881,$A1992&amp;" — "&amp;$B1992,'Unit details'!$H$3881:$H$3881,"Future")</x:f>
        <x:v>0</x:v>
      </x:c>
      <x:c r="K1992" s="14" t="n">
        <x:f>COUNTIFS('Unit details'!$B$3881:$B$3881,$A1992,'Unit details'!$V$3881:$V$3881,$A1992&amp;" — "&amp;$B1992,'Unit details'!$H$3881:$H$3881,"Uncertain")</x:f>
        <x:v>0</x:v>
      </x:c>
      <x:c r="L1992" s="15" t="str">
        <x:v>Minimum identified named-estate inventory from advertised property evidence; not a comprehensive stock census. Standalone railway arches and roads are excluded; no vacancy ratio inferred.</x:v>
      </x:c>
      <x:c r="M1992" s="15" t="str">
        <x:v>https://www.zoopla.co.uk/to-rent/commercial/details/74499103/</x:v>
      </x:c>
      <x:c r="N1992" s="15" t="str">
        <x:v>https://www.zoopla.co.uk/to-rent/commercial/details/72403705/</x:v>
      </x:c>
    </x:row>
    <x:row r="1993" ht="42" customHeight="1">
      <x:c r="A1993" s="15" t="str">
        <x:v>London</x:v>
      </x:c>
      <x:c r="B1993" s="15" t="str">
        <x:v>Valley Industrial Park</x:v>
      </x:c>
      <x:c r="C1993" s="15" t="str">
        <x:v>Croydon</x:v>
      </x:c>
      <x:c r="D1993" s="14"/>
      <x:c r="E1993" s="30" t="str">
        <x:v>Town</x:v>
      </x:c>
      <x:c r="F1993" s="30" t="str">
        <x:v>Estate / grouped industrial area</x:v>
      </x:c>
      <x:c r="G1993" s="14" t="n">
        <x:f>COUNTIFS('Unit details'!$B$3882:$B$3883,$A1993,'Unit details'!$V$3882:$V$3883,$A1993&amp;" — "&amp;$B1993,'Unit details'!$H$3882:$H$3883,"Current",'Unit details'!$E$3882:$E$3883,"Town")</x:f>
        <x:v>2</x:v>
      </x:c>
      <x:c r="H1993" s="14" t="n">
        <x:f>COUNTIFS('Unit details'!$B$3882:$B$3883,$A1993,'Unit details'!$V$3882:$V$3883,$A1993&amp;" — "&amp;$B1993,'Unit details'!$H$3882:$H$3883,"Current",'Unit details'!$E$3882:$E$3883,"Nearby")</x:f>
        <x:v>0</x:v>
      </x:c>
      <x:c r="I1993" s="14" t="n">
        <x:f>COUNTIFS('Unit details'!$B$3882:$B$3883,$A1993,'Unit details'!$V$3882:$V$3883,$A1993&amp;" — "&amp;$B1993,'Unit details'!$H$3882:$H$3883,"Current")</x:f>
        <x:v>2</x:v>
      </x:c>
      <x:c r="J1993" s="14" t="n">
        <x:f>SUMIFS('Unit details'!$Y$3882:$Y$3883,'Unit details'!$B$3882:$B$3883,$A1993,'Unit details'!$V$3882:$V$3883,$A1993&amp;" — "&amp;$B1993,'Unit details'!$H$3882:$H$3883,"Future")</x:f>
        <x:v>0</x:v>
      </x:c>
      <x:c r="K1993" s="14" t="n">
        <x:f>COUNTIFS('Unit details'!$B$3882:$B$3883,$A1993,'Unit details'!$V$3882:$V$3883,$A1993&amp;" — "&amp;$B1993,'Unit details'!$H$3882:$H$3883,"Uncertain")</x:f>
        <x:v>0</x:v>
      </x:c>
      <x:c r="L1993" s="15" t="str">
        <x:v>Minimum identified named-estate inventory from advertised property evidence; not a comprehensive stock census. Standalone railway arches and roads are excluded; no vacancy ratio inferred.</x:v>
      </x:c>
      <x:c r="M1993" s="15" t="str">
        <x:v>https://www.rightmove.co.uk/properties/783768244210960#/?channel=COM_LET</x:v>
      </x:c>
      <x:c r="N1993" s="15" t="str"/>
    </x:row>
    <x:row r="1994" ht="42" customHeight="1">
      <x:c r="A1994" s="15" t="str">
        <x:v>London</x:v>
      </x:c>
      <x:c r="B1994" s="15" t="str">
        <x:v>Valmar Trading Estate</x:v>
      </x:c>
      <x:c r="C1994" s="15" t="str">
        <x:v>London (SE5)</x:v>
      </x:c>
      <x:c r="D1994" s="14"/>
      <x:c r="E1994" s="30" t="str">
        <x:v>Town</x:v>
      </x:c>
      <x:c r="F1994" s="30" t="str">
        <x:v>Estate / grouped industrial area</x:v>
      </x:c>
      <x:c r="G1994" s="14" t="n">
        <x:f>COUNTIFS('Unit details'!$B$3884:$B$3884,$A1994,'Unit details'!$V$3884:$V$3884,$A1994&amp;" — "&amp;$B1994,'Unit details'!$H$3884:$H$3884,"Current",'Unit details'!$E$3884:$E$3884,"Town")</x:f>
        <x:v>1</x:v>
      </x:c>
      <x:c r="H1994" s="14" t="n">
        <x:f>COUNTIFS('Unit details'!$B$3884:$B$3884,$A1994,'Unit details'!$V$3884:$V$3884,$A1994&amp;" — "&amp;$B1994,'Unit details'!$H$3884:$H$3884,"Current",'Unit details'!$E$3884:$E$3884,"Nearby")</x:f>
        <x:v>0</x:v>
      </x:c>
      <x:c r="I1994" s="14" t="n">
        <x:f>COUNTIFS('Unit details'!$B$3884:$B$3884,$A1994,'Unit details'!$V$3884:$V$3884,$A1994&amp;" — "&amp;$B1994,'Unit details'!$H$3884:$H$3884,"Current")</x:f>
        <x:v>1</x:v>
      </x:c>
      <x:c r="J1994" s="14" t="n">
        <x:f>SUMIFS('Unit details'!$Y$3884:$Y$3884,'Unit details'!$B$3884:$B$3884,$A1994,'Unit details'!$V$3884:$V$3884,$A1994&amp;" — "&amp;$B1994,'Unit details'!$H$3884:$H$3884,"Future")</x:f>
        <x:v>0</x:v>
      </x:c>
      <x:c r="K1994" s="14" t="n">
        <x:f>COUNTIFS('Unit details'!$B$3884:$B$3884,$A1994,'Unit details'!$V$3884:$V$3884,$A1994&amp;" — "&amp;$B1994,'Unit details'!$H$3884:$H$3884,"Uncertain")</x:f>
        <x:v>0</x:v>
      </x:c>
      <x:c r="L1994" s="15" t="str">
        <x:v>Minimum identified named-estate inventory from advertised property evidence; not a comprehensive stock census. Standalone railway arches and roads are excluded; no vacancy ratio inferred.</x:v>
      </x:c>
      <x:c r="M1994" s="15" t="str">
        <x:v>https://www.zoopla.co.uk/to-rent/commercial/details/68640425/</x:v>
      </x:c>
      <x:c r="N1994" s="15" t="str">
        <x:v>https://www.zoopla.co.uk/to-rent/commercial/details/73613356/</x:v>
      </x:c>
    </x:row>
    <x:row r="1995" ht="42" customHeight="1">
      <x:c r="A1995" s="15" t="str">
        <x:v>London</x:v>
      </x:c>
      <x:c r="B1995" s="15" t="str">
        <x:v>VIP Industrial Park</x:v>
      </x:c>
      <x:c r="C1995" s="15" t="str">
        <x:v>Charlton</x:v>
      </x:c>
      <x:c r="D1995" s="14"/>
      <x:c r="E1995" s="30" t="str">
        <x:v>Town</x:v>
      </x:c>
      <x:c r="F1995" s="30" t="str">
        <x:v>Estate / grouped industrial area</x:v>
      </x:c>
      <x:c r="G1995" s="14" t="n">
        <x:f>COUNTIFS('Unit details'!$B$3885:$B$3885,$A1995,'Unit details'!$V$3885:$V$3885,$A1995&amp;" — "&amp;$B1995,'Unit details'!$H$3885:$H$3885,"Current",'Unit details'!$E$3885:$E$3885,"Town")</x:f>
        <x:v>1</x:v>
      </x:c>
      <x:c r="H1995" s="14" t="n">
        <x:f>COUNTIFS('Unit details'!$B$3885:$B$3885,$A1995,'Unit details'!$V$3885:$V$3885,$A1995&amp;" — "&amp;$B1995,'Unit details'!$H$3885:$H$3885,"Current",'Unit details'!$E$3885:$E$3885,"Nearby")</x:f>
        <x:v>0</x:v>
      </x:c>
      <x:c r="I1995" s="14" t="n">
        <x:f>COUNTIFS('Unit details'!$B$3885:$B$3885,$A1995,'Unit details'!$V$3885:$V$3885,$A1995&amp;" — "&amp;$B1995,'Unit details'!$H$3885:$H$3885,"Current")</x:f>
        <x:v>1</x:v>
      </x:c>
      <x:c r="J1995" s="14" t="n">
        <x:f>SUMIFS('Unit details'!$Y$3885:$Y$3885,'Unit details'!$B$3885:$B$3885,$A1995,'Unit details'!$V$3885:$V$3885,$A1995&amp;" — "&amp;$B1995,'Unit details'!$H$3885:$H$3885,"Future")</x:f>
        <x:v>0</x:v>
      </x:c>
      <x:c r="K1995" s="14" t="n">
        <x:f>COUNTIFS('Unit details'!$B$3885:$B$3885,$A1995,'Unit details'!$V$3885:$V$3885,$A1995&amp;" — "&amp;$B1995,'Unit details'!$H$3885:$H$3885,"Uncertain")</x:f>
        <x:v>0</x:v>
      </x:c>
      <x:c r="L1995" s="15" t="str">
        <x:v>Minimum identified named-estate inventory from advertised property evidence; not a comprehensive stock census. Standalone railway arches and roads are excluded; no vacancy ratio inferred.</x:v>
      </x:c>
      <x:c r="M1995" s="15" t="str">
        <x:v>https://www.rightmove.co.uk/properties/760574892477008#/?channel=COM_LET</x:v>
      </x:c>
      <x:c r="N1995" s="15" t="str"/>
    </x:row>
    <x:row r="1996" ht="42" customHeight="1">
      <x:c r="A1996" s="15" t="str">
        <x:v>London</x:v>
      </x:c>
      <x:c r="B1996" s="15" t="str">
        <x:v>VIP Trading Estate</x:v>
      </x:c>
      <x:c r="C1996" s="15" t="str">
        <x:v>London (SE7)</x:v>
      </x:c>
      <x:c r="D1996" s="14"/>
      <x:c r="E1996" s="30" t="str">
        <x:v>Town</x:v>
      </x:c>
      <x:c r="F1996" s="30" t="str">
        <x:v>Estate / grouped industrial area</x:v>
      </x:c>
      <x:c r="G1996" s="14" t="n">
        <x:f>COUNTIFS('Unit details'!$B$3886:$B$3887,$A1996,'Unit details'!$V$3886:$V$3887,$A1996&amp;" — "&amp;$B1996,'Unit details'!$H$3886:$H$3887,"Current",'Unit details'!$E$3886:$E$3887,"Town")</x:f>
        <x:v>2</x:v>
      </x:c>
      <x:c r="H1996" s="14" t="n">
        <x:f>COUNTIFS('Unit details'!$B$3886:$B$3887,$A1996,'Unit details'!$V$3886:$V$3887,$A1996&amp;" — "&amp;$B1996,'Unit details'!$H$3886:$H$3887,"Current",'Unit details'!$E$3886:$E$3887,"Nearby")</x:f>
        <x:v>0</x:v>
      </x:c>
      <x:c r="I1996" s="14" t="n">
        <x:f>COUNTIFS('Unit details'!$B$3886:$B$3887,$A1996,'Unit details'!$V$3886:$V$3887,$A1996&amp;" — "&amp;$B1996,'Unit details'!$H$3886:$H$3887,"Current")</x:f>
        <x:v>2</x:v>
      </x:c>
      <x:c r="J1996" s="14" t="n">
        <x:f>SUMIFS('Unit details'!$Y$3886:$Y$3887,'Unit details'!$B$3886:$B$3887,$A1996,'Unit details'!$V$3886:$V$3887,$A1996&amp;" — "&amp;$B1996,'Unit details'!$H$3886:$H$3887,"Future")</x:f>
        <x:v>0</x:v>
      </x:c>
      <x:c r="K1996" s="14" t="n">
        <x:f>COUNTIFS('Unit details'!$B$3886:$B$3887,$A1996,'Unit details'!$V$3886:$V$3887,$A1996&amp;" — "&amp;$B1996,'Unit details'!$H$3886:$H$3887,"Uncertain")</x:f>
        <x:v>0</x:v>
      </x:c>
      <x:c r="L1996" s="15" t="str">
        <x:v>Identified from marketing. Estate inventory is a minimum of evidenced named areas, not a council stock census.</x:v>
      </x:c>
      <x:c r="M1996" s="15" t="str">
        <x:v>https://www.rightmove.co.uk/properties/760575320314096#/?channel=COM_LET</x:v>
      </x:c>
      <x:c r="N1996" s="15" t="str"/>
    </x:row>
    <x:row r="1997" ht="42" customHeight="1">
      <x:c r="A1997" s="15" t="str">
        <x:v>London</x:v>
      </x:c>
      <x:c r="B1997" s="15" t="str">
        <x:v>Viridian Park</x:v>
      </x:c>
      <x:c r="C1997" s="15" t="str">
        <x:v>Hounslow</x:v>
      </x:c>
      <x:c r="D1997" s="14"/>
      <x:c r="E1997" s="30" t="str">
        <x:v>Town</x:v>
      </x:c>
      <x:c r="F1997" s="30" t="str">
        <x:v>Estate / grouped industrial area</x:v>
      </x:c>
      <x:c r="G1997" s="14" t="n">
        <x:f>COUNTIFS('Unit details'!$B$3888:$B$3889,$A1997,'Unit details'!$V$3888:$V$3889,$A1997&amp;" — "&amp;$B1997,'Unit details'!$H$3888:$H$3889,"Current",'Unit details'!$E$3888:$E$3889,"Town")</x:f>
        <x:v>0</x:v>
      </x:c>
      <x:c r="H1997" s="14" t="n">
        <x:f>COUNTIFS('Unit details'!$B$3888:$B$3889,$A1997,'Unit details'!$V$3888:$V$3889,$A1997&amp;" — "&amp;$B1997,'Unit details'!$H$3888:$H$3889,"Current",'Unit details'!$E$3888:$E$3889,"Nearby")</x:f>
        <x:v>0</x:v>
      </x:c>
      <x:c r="I1997" s="14" t="n">
        <x:f>COUNTIFS('Unit details'!$B$3888:$B$3889,$A1997,'Unit details'!$V$3888:$V$3889,$A1997&amp;" — "&amp;$B1997,'Unit details'!$H$3888:$H$3889,"Current")</x:f>
        <x:v>0</x:v>
      </x:c>
      <x:c r="J1997" s="14" t="n">
        <x:f>SUMIFS('Unit details'!$Y$3888:$Y$3889,'Unit details'!$B$3888:$B$3889,$A1997,'Unit details'!$V$3888:$V$3889,$A1997&amp;" — "&amp;$B1997,'Unit details'!$H$3888:$H$3889,"Future")</x:f>
        <x:v>0</x:v>
      </x:c>
      <x:c r="K1997" s="14" t="n">
        <x:f>COUNTIFS('Unit details'!$B$3888:$B$3889,$A1997,'Unit details'!$V$3888:$V$3889,$A1997&amp;" — "&amp;$B1997,'Unit details'!$H$3888:$H$3889,"Uncertain")</x:f>
        <x:v>2</x:v>
      </x:c>
      <x:c r="L1997" s="15" t="str">
        <x:v>Minimum identified named-estate inventory from advertised property evidence; not a comprehensive stock census. Standalone railway arches and roads are excluded; no vacancy ratio inferred.</x:v>
      </x:c>
      <x:c r="M1997" s="15" t="str">
        <x:v>https://www.zoopla.co.uk/to-rent/commercial/details/72926981/</x:v>
      </x:c>
      <x:c r="N1997" s="15" t="str">
        <x:v>https://www.zoopla.co.uk/to-rent/commercial/details/72209451/</x:v>
      </x:c>
    </x:row>
    <x:row r="1998" ht="49" customHeight="1">
      <x:c r="A1998" s="15" t="str">
        <x:v>London</x:v>
      </x:c>
      <x:c r="B1998" s="15" t="str">
        <x:v>W.Ave Trade Park</x:v>
      </x:c>
      <x:c r="C1998" s="15" t="str">
        <x:v>Acton</x:v>
      </x:c>
      <x:c r="D1998" s="14"/>
      <x:c r="E1998" s="30" t="str">
        <x:v>Town</x:v>
      </x:c>
      <x:c r="F1998" s="30" t="str">
        <x:v>Estate / grouped industrial area</x:v>
      </x:c>
      <x:c r="G1998" s="14" t="n">
        <x:f>COUNTIFS('Unit details'!$B$3890:$B$3899,$A1998,'Unit details'!$V$3890:$V$3899,$A1998&amp;" — "&amp;$B1998,'Unit details'!$H$3890:$H$3899,"Current",'Unit details'!$E$3890:$E$3899,"Town")</x:f>
        <x:v>3</x:v>
      </x:c>
      <x:c r="H1998" s="14" t="n">
        <x:f>COUNTIFS('Unit details'!$B$3890:$B$3899,$A1998,'Unit details'!$V$3890:$V$3899,$A1998&amp;" — "&amp;$B1998,'Unit details'!$H$3890:$H$3899,"Current",'Unit details'!$E$3890:$E$3899,"Nearby")</x:f>
        <x:v>0</x:v>
      </x:c>
      <x:c r="I1998" s="14" t="n">
        <x:f>COUNTIFS('Unit details'!$B$3890:$B$3899,$A1998,'Unit details'!$V$3890:$V$3899,$A1998&amp;" — "&amp;$B1998,'Unit details'!$H$3890:$H$3899,"Current")</x:f>
        <x:v>3</x:v>
      </x:c>
      <x:c r="J1998" s="14" t="n">
        <x:f>SUMIFS('Unit details'!$Y$3890:$Y$3899,'Unit details'!$B$3890:$B$3899,$A1998,'Unit details'!$V$3890:$V$3899,$A1998&amp;" — "&amp;$B1998,'Unit details'!$H$3890:$H$3899,"Future")</x:f>
        <x:v>0</x:v>
      </x:c>
      <x:c r="K1998" s="14" t="n">
        <x:f>COUNTIFS('Unit details'!$B$3890:$B$3899,$A1998,'Unit details'!$V$3890:$V$3899,$A1998&amp;" — "&amp;$B1998,'Unit details'!$H$3890:$H$3899,"Uncertain")</x:f>
        <x:v>0</x:v>
      </x:c>
      <x:c r="L1998" s="15" t="str">
        <x:v>Minimum identified named-estate inventory from advertised property evidence; not a comprehensive stock census. Standalone railway arches and roads are excluded; no vacancy ratio inferred.</x:v>
      </x:c>
      <x:c r="M1998" s="15" t="str">
        <x:v>https://www.zoopla.co.uk/to-rent/commercial/details/58735646/</x:v>
      </x:c>
      <x:c r="N1998" s="15" t="str">
        <x:v>https://www.zoopla.co.uk/to-rent/commercial/details/58735644/
https://www.rightmove.co.uk/properties/759380386066241#/?channel=COM_LET</x:v>
      </x:c>
    </x:row>
    <x:row r="1999" ht="42" customHeight="1">
      <x:c r="A1999" s="15" t="str">
        <x:v>London</x:v>
      </x:c>
      <x:c r="B1999" s="15" t="str">
        <x:v>Wadsworth Business Centre</x:v>
      </x:c>
      <x:c r="C1999" s="15" t="str">
        <x:v>Perivale</x:v>
      </x:c>
      <x:c r="D1999" s="14"/>
      <x:c r="E1999" s="30" t="str">
        <x:v>Town</x:v>
      </x:c>
      <x:c r="F1999" s="30" t="str">
        <x:v>Estate / grouped industrial area</x:v>
      </x:c>
      <x:c r="G1999" s="14" t="n">
        <x:f>COUNTIFS('Unit details'!$B$3892:$B$3892,$A1999,'Unit details'!$V$3892:$V$3892,$A1999&amp;" — "&amp;$B1999,'Unit details'!$H$3892:$H$3892,"Current",'Unit details'!$E$3892:$E$3892,"Town")</x:f>
        <x:v>1</x:v>
      </x:c>
      <x:c r="H1999" s="14" t="n">
        <x:f>COUNTIFS('Unit details'!$B$3892:$B$3892,$A1999,'Unit details'!$V$3892:$V$3892,$A1999&amp;" — "&amp;$B1999,'Unit details'!$H$3892:$H$3892,"Current",'Unit details'!$E$3892:$E$3892,"Nearby")</x:f>
        <x:v>0</x:v>
      </x:c>
      <x:c r="I1999" s="14" t="n">
        <x:f>COUNTIFS('Unit details'!$B$3892:$B$3892,$A1999,'Unit details'!$V$3892:$V$3892,$A1999&amp;" — "&amp;$B1999,'Unit details'!$H$3892:$H$3892,"Current")</x:f>
        <x:v>1</x:v>
      </x:c>
      <x:c r="J1999" s="14" t="n">
        <x:f>SUMIFS('Unit details'!$Y$3892:$Y$3892,'Unit details'!$B$3892:$B$3892,$A1999,'Unit details'!$V$3892:$V$3892,$A1999&amp;" — "&amp;$B1999,'Unit details'!$H$3892:$H$3892,"Future")</x:f>
        <x:v>0</x:v>
      </x:c>
      <x:c r="K1999" s="14" t="n">
        <x:f>COUNTIFS('Unit details'!$B$3892:$B$3892,$A1999,'Unit details'!$V$3892:$V$3892,$A1999&amp;" — "&amp;$B1999,'Unit details'!$H$3892:$H$3892,"Uncertain")</x:f>
        <x:v>0</x:v>
      </x:c>
      <x:c r="L1999" s="15" t="str">
        <x:v>Minimum identified named-estate inventory from advertised property evidence; not a comprehensive stock census. Standalone railway arches and roads are excluded; no vacancy ratio inferred.</x:v>
      </x:c>
      <x:c r="M1999" s="15" t="str">
        <x:v>https://www.zoopla.co.uk/to-rent/commercial/details/74315891/</x:v>
      </x:c>
      <x:c r="N1999" s="15" t="str"/>
    </x:row>
    <x:row r="2000" ht="42" customHeight="1">
      <x:c r="A2000" s="15" t="str">
        <x:v>London</x:v>
      </x:c>
      <x:c r="B2000" s="15" t="str">
        <x:v>Walthamstow Business Centre</x:v>
      </x:c>
      <x:c r="C2000" s="15" t="str">
        <x:v>Walthamstow</x:v>
      </x:c>
      <x:c r="D2000" s="14"/>
      <x:c r="E2000" s="30" t="str">
        <x:v>Town</x:v>
      </x:c>
      <x:c r="F2000" s="30" t="str">
        <x:v>Estate / grouped industrial area</x:v>
      </x:c>
      <x:c r="G2000" s="14" t="n">
        <x:f>COUNTIFS('Unit details'!$B$3893:$B$3894,$A2000,'Unit details'!$V$3893:$V$3894,$A2000&amp;" — "&amp;$B2000,'Unit details'!$H$3893:$H$3894,"Current",'Unit details'!$E$3893:$E$3894,"Town")</x:f>
        <x:v>2</x:v>
      </x:c>
      <x:c r="H2000" s="14" t="n">
        <x:f>COUNTIFS('Unit details'!$B$3893:$B$3894,$A2000,'Unit details'!$V$3893:$V$3894,$A2000&amp;" — "&amp;$B2000,'Unit details'!$H$3893:$H$3894,"Current",'Unit details'!$E$3893:$E$3894,"Nearby")</x:f>
        <x:v>0</x:v>
      </x:c>
      <x:c r="I2000" s="14" t="n">
        <x:f>COUNTIFS('Unit details'!$B$3893:$B$3894,$A2000,'Unit details'!$V$3893:$V$3894,$A2000&amp;" — "&amp;$B2000,'Unit details'!$H$3893:$H$3894,"Current")</x:f>
        <x:v>2</x:v>
      </x:c>
      <x:c r="J2000" s="14" t="n">
        <x:f>SUMIFS('Unit details'!$Y$3893:$Y$3894,'Unit details'!$B$3893:$B$3894,$A2000,'Unit details'!$V$3893:$V$3894,$A2000&amp;" — "&amp;$B2000,'Unit details'!$H$3893:$H$3894,"Future")</x:f>
        <x:v>0</x:v>
      </x:c>
      <x:c r="K2000" s="14" t="n">
        <x:f>COUNTIFS('Unit details'!$B$3893:$B$3894,$A2000,'Unit details'!$V$3893:$V$3894,$A2000&amp;" — "&amp;$B2000,'Unit details'!$H$3893:$H$3894,"Uncertain")</x:f>
        <x:v>0</x:v>
      </x:c>
      <x:c r="L2000" s="15" t="str">
        <x:v>Minimum identified named-estate inventory from advertised property evidence; not a comprehensive stock census. Standalone railway arches and roads are excluded; no vacancy ratio inferred.</x:v>
      </x:c>
      <x:c r="M2000" s="15" t="str">
        <x:v>https://www.zoopla.co.uk/to-rent/commercial/details/74181932/</x:v>
      </x:c>
      <x:c r="N2000" s="15" t="str">
        <x:v>https://www.rightmove.co.uk/properties/774654950661361#/?channel=COM_LET</x:v>
      </x:c>
    </x:row>
    <x:row r="2001" ht="42" customHeight="1">
      <x:c r="A2001" s="15" t="str">
        <x:v>London</x:v>
      </x:c>
      <x:c r="B2001" s="15" t="str">
        <x:v>Watermill Business Centre</x:v>
      </x:c>
      <x:c r="C2001" s="15" t="str">
        <x:v>Enfield</x:v>
      </x:c>
      <x:c r="D2001" s="14"/>
      <x:c r="E2001" s="30" t="str">
        <x:v>Town</x:v>
      </x:c>
      <x:c r="F2001" s="30" t="str">
        <x:v>Estate / grouped industrial area</x:v>
      </x:c>
      <x:c r="G2001" s="14" t="n">
        <x:f>COUNTIFS('Unit details'!$B$3895:$B$3895,$A2001,'Unit details'!$V$3895:$V$3895,$A2001&amp;" — "&amp;$B2001,'Unit details'!$H$3895:$H$3895,"Current",'Unit details'!$E$3895:$E$3895,"Town")</x:f>
        <x:v>0</x:v>
      </x:c>
      <x:c r="H2001" s="14" t="n">
        <x:f>COUNTIFS('Unit details'!$B$3895:$B$3895,$A2001,'Unit details'!$V$3895:$V$3895,$A2001&amp;" — "&amp;$B2001,'Unit details'!$H$3895:$H$3895,"Current",'Unit details'!$E$3895:$E$3895,"Nearby")</x:f>
        <x:v>0</x:v>
      </x:c>
      <x:c r="I2001" s="14" t="n">
        <x:f>COUNTIFS('Unit details'!$B$3895:$B$3895,$A2001,'Unit details'!$V$3895:$V$3895,$A2001&amp;" — "&amp;$B2001,'Unit details'!$H$3895:$H$3895,"Current")</x:f>
        <x:v>0</x:v>
      </x:c>
      <x:c r="J2001" s="14" t="n">
        <x:f>SUMIFS('Unit details'!$Y$3895:$Y$3895,'Unit details'!$B$3895:$B$3895,$A2001,'Unit details'!$V$3895:$V$3895,$A2001&amp;" — "&amp;$B2001,'Unit details'!$H$3895:$H$3895,"Future")</x:f>
        <x:v>0</x:v>
      </x:c>
      <x:c r="K2001" s="14" t="n">
        <x:f>COUNTIFS('Unit details'!$B$3895:$B$3895,$A2001,'Unit details'!$V$3895:$V$3895,$A2001&amp;" — "&amp;$B2001,'Unit details'!$H$3895:$H$3895,"Uncertain")</x:f>
        <x:v>1</x:v>
      </x:c>
      <x:c r="L2001" s="15" t="str">
        <x:v>Minimum identified named-estate inventory from advertised property evidence; not a comprehensive stock census. Standalone railway arches and roads are excluded; no vacancy ratio inferred.</x:v>
      </x:c>
      <x:c r="M2001" s="15" t="str">
        <x:v>https://www.zoopla.co.uk/to-rent/commercial/details/69424818/</x:v>
      </x:c>
      <x:c r="N2001" s="15" t="str">
        <x:v>https://www.zoopla.co.uk/to-rent/commercial/details/68467811/</x:v>
      </x:c>
    </x:row>
    <x:row r="2002" ht="42" customHeight="1">
      <x:c r="A2002" s="15" t="str">
        <x:v>London</x:v>
      </x:c>
      <x:c r="B2002" s="15" t="str">
        <x:v>Wates Way Industrial Estate</x:v>
      </x:c>
      <x:c r="C2002" s="15" t="str">
        <x:v>Mitcham</x:v>
      </x:c>
      <x:c r="D2002" s="14"/>
      <x:c r="E2002" s="30" t="str">
        <x:v>Town</x:v>
      </x:c>
      <x:c r="F2002" s="30" t="str">
        <x:v>Estate / grouped industrial area</x:v>
      </x:c>
      <x:c r="G2002" s="14" t="n">
        <x:f>COUNTIFS('Unit details'!$B$3896:$B$3898,$A2002,'Unit details'!$V$3896:$V$3898,$A2002&amp;" — "&amp;$B2002,'Unit details'!$H$3896:$H$3898,"Current",'Unit details'!$E$3896:$E$3898,"Town")</x:f>
        <x:v>3</x:v>
      </x:c>
      <x:c r="H2002" s="14" t="n">
        <x:f>COUNTIFS('Unit details'!$B$3896:$B$3898,$A2002,'Unit details'!$V$3896:$V$3898,$A2002&amp;" — "&amp;$B2002,'Unit details'!$H$3896:$H$3898,"Current",'Unit details'!$E$3896:$E$3898,"Nearby")</x:f>
        <x:v>0</x:v>
      </x:c>
      <x:c r="I2002" s="14" t="n">
        <x:f>COUNTIFS('Unit details'!$B$3896:$B$3898,$A2002,'Unit details'!$V$3896:$V$3898,$A2002&amp;" — "&amp;$B2002,'Unit details'!$H$3896:$H$3898,"Current")</x:f>
        <x:v>3</x:v>
      </x:c>
      <x:c r="J2002" s="14" t="n">
        <x:f>SUMIFS('Unit details'!$Y$3896:$Y$3898,'Unit details'!$B$3896:$B$3898,$A2002,'Unit details'!$V$3896:$V$3898,$A2002&amp;" — "&amp;$B2002,'Unit details'!$H$3896:$H$3898,"Future")</x:f>
        <x:v>0</x:v>
      </x:c>
      <x:c r="K2002" s="14" t="n">
        <x:f>COUNTIFS('Unit details'!$B$3896:$B$3898,$A2002,'Unit details'!$V$3896:$V$3898,$A2002&amp;" — "&amp;$B2002,'Unit details'!$H$3896:$H$3898,"Uncertain")</x:f>
        <x:v>0</x:v>
      </x:c>
      <x:c r="L2002" s="15" t="str">
        <x:v>Minimum identified named-estate inventory from advertised property evidence; not a comprehensive stock census. Standalone railway arches and roads are excluded; no vacancy ratio inferred.</x:v>
      </x:c>
      <x:c r="M2002" s="15" t="str">
        <x:v>https://www.zoopla.co.uk/to-rent/commercial/details/65837923/</x:v>
      </x:c>
      <x:c r="N2002" s="15" t="str">
        <x:v>https://www.rightmove.co.uk/properties/779803106633441#/?channel=COM_LET</x:v>
      </x:c>
    </x:row>
    <x:row r="2003" ht="42" customHeight="1">
      <x:c r="A2003" s="15" t="str">
        <x:v>London</x:v>
      </x:c>
      <x:c r="B2003" s="15" t="str">
        <x:v>Waverley Industrial Park</x:v>
      </x:c>
      <x:c r="C2003" s="15" t="str">
        <x:v>Harrow</x:v>
      </x:c>
      <x:c r="D2003" s="14"/>
      <x:c r="E2003" s="30" t="str">
        <x:v>Town</x:v>
      </x:c>
      <x:c r="F2003" s="30" t="str">
        <x:v>Estate / grouped industrial area</x:v>
      </x:c>
      <x:c r="G2003" s="14" t="n">
        <x:f>COUNTIFS('Unit details'!$B$3900:$B$3900,$A2003,'Unit details'!$V$3900:$V$3900,$A2003&amp;" — "&amp;$B2003,'Unit details'!$H$3900:$H$3900,"Current",'Unit details'!$E$3900:$E$3900,"Town")</x:f>
        <x:v>1</x:v>
      </x:c>
      <x:c r="H2003" s="14" t="n">
        <x:f>COUNTIFS('Unit details'!$B$3900:$B$3900,$A2003,'Unit details'!$V$3900:$V$3900,$A2003&amp;" — "&amp;$B2003,'Unit details'!$H$3900:$H$3900,"Current",'Unit details'!$E$3900:$E$3900,"Nearby")</x:f>
        <x:v>0</x:v>
      </x:c>
      <x:c r="I2003" s="14" t="n">
        <x:f>COUNTIFS('Unit details'!$B$3900:$B$3900,$A2003,'Unit details'!$V$3900:$V$3900,$A2003&amp;" — "&amp;$B2003,'Unit details'!$H$3900:$H$3900,"Current")</x:f>
        <x:v>1</x:v>
      </x:c>
      <x:c r="J2003" s="14" t="n">
        <x:f>SUMIFS('Unit details'!$Y$3900:$Y$3900,'Unit details'!$B$3900:$B$3900,$A2003,'Unit details'!$V$3900:$V$3900,$A2003&amp;" — "&amp;$B2003,'Unit details'!$H$3900:$H$3900,"Future")</x:f>
        <x:v>0</x:v>
      </x:c>
      <x:c r="K2003" s="14" t="n">
        <x:f>COUNTIFS('Unit details'!$B$3900:$B$3900,$A2003,'Unit details'!$V$3900:$V$3900,$A2003&amp;" — "&amp;$B2003,'Unit details'!$H$3900:$H$3900,"Uncertain")</x:f>
        <x:v>0</x:v>
      </x:c>
      <x:c r="L2003" s="15" t="str">
        <x:v>Minimum identified named-estate inventory from advertised property evidence; not a comprehensive stock census. Standalone railway arches and roads are excluded; no vacancy ratio inferred.</x:v>
      </x:c>
      <x:c r="M2003" s="15" t="str">
        <x:v>https://www.zoopla.co.uk/to-rent/commercial/details/66166110/</x:v>
      </x:c>
      <x:c r="N2003" s="15" t="str"/>
    </x:row>
    <x:row r="2004" ht="42" customHeight="1">
      <x:c r="A2004" s="15" t="str">
        <x:v>London</x:v>
      </x:c>
      <x:c r="B2004" s="15" t="str">
        <x:v>Wellington Park Industrial Estate</x:v>
      </x:c>
      <x:c r="C2004" s="15" t="str">
        <x:v>Waterloo</x:v>
      </x:c>
      <x:c r="D2004" s="14"/>
      <x:c r="E2004" s="30" t="str">
        <x:v>Town</x:v>
      </x:c>
      <x:c r="F2004" s="30" t="str">
        <x:v>Estate / grouped industrial area</x:v>
      </x:c>
      <x:c r="G2004" s="14" t="n">
        <x:f>COUNTIFS('Unit details'!$B$3901:$B$3901,$A2004,'Unit details'!$V$3901:$V$3901,$A2004&amp;" — "&amp;$B2004,'Unit details'!$H$3901:$H$3901,"Current",'Unit details'!$E$3901:$E$3901,"Town")</x:f>
        <x:v>1</x:v>
      </x:c>
      <x:c r="H2004" s="14" t="n">
        <x:f>COUNTIFS('Unit details'!$B$3901:$B$3901,$A2004,'Unit details'!$V$3901:$V$3901,$A2004&amp;" — "&amp;$B2004,'Unit details'!$H$3901:$H$3901,"Current",'Unit details'!$E$3901:$E$3901,"Nearby")</x:f>
        <x:v>0</x:v>
      </x:c>
      <x:c r="I2004" s="14" t="n">
        <x:f>COUNTIFS('Unit details'!$B$3901:$B$3901,$A2004,'Unit details'!$V$3901:$V$3901,$A2004&amp;" — "&amp;$B2004,'Unit details'!$H$3901:$H$3901,"Current")</x:f>
        <x:v>1</x:v>
      </x:c>
      <x:c r="J2004" s="14" t="n">
        <x:f>SUMIFS('Unit details'!$Y$3901:$Y$3901,'Unit details'!$B$3901:$B$3901,$A2004,'Unit details'!$V$3901:$V$3901,$A2004&amp;" — "&amp;$B2004,'Unit details'!$H$3901:$H$3901,"Future")</x:f>
        <x:v>0</x:v>
      </x:c>
      <x:c r="K2004" s="14" t="n">
        <x:f>COUNTIFS('Unit details'!$B$3901:$B$3901,$A2004,'Unit details'!$V$3901:$V$3901,$A2004&amp;" — "&amp;$B2004,'Unit details'!$H$3901:$H$3901,"Uncertain")</x:f>
        <x:v>0</x:v>
      </x:c>
      <x:c r="L2004" s="15" t="str">
        <x:v>Minimum identified named-estate inventory from advertised property evidence; not a comprehensive stock census. Standalone railway arches and roads are excluded; no vacancy ratio inferred.</x:v>
      </x:c>
      <x:c r="M2004" s="15" t="str">
        <x:v>https://www.zoopla.co.uk/to-rent/commercial/details/72332259/</x:v>
      </x:c>
      <x:c r="N2004" s="15" t="str">
        <x:v>https://www.rightmove.co.uk/properties/773367855149777#/?channel=COM_LET</x:v>
      </x:c>
    </x:row>
    <x:row r="2005" ht="42" customHeight="1">
      <x:c r="A2005" s="15" t="str">
        <x:v>London</x:v>
      </x:c>
      <x:c r="B2005" s="15" t="str">
        <x:v>Wembley Trade Park</x:v>
      </x:c>
      <x:c r="C2005" s="15" t="str">
        <x:v>Wembley</x:v>
      </x:c>
      <x:c r="D2005" s="14"/>
      <x:c r="E2005" s="30" t="str">
        <x:v>Town</x:v>
      </x:c>
      <x:c r="F2005" s="30" t="str">
        <x:v>Estate / grouped industrial area</x:v>
      </x:c>
      <x:c r="G2005" s="14" t="n">
        <x:f>COUNTIFS('Unit details'!$B$3902:$B$3903,$A2005,'Unit details'!$V$3902:$V$3903,$A2005&amp;" — "&amp;$B2005,'Unit details'!$H$3902:$H$3903,"Current",'Unit details'!$E$3902:$E$3903,"Town")</x:f>
        <x:v>2</x:v>
      </x:c>
      <x:c r="H2005" s="14" t="n">
        <x:f>COUNTIFS('Unit details'!$B$3902:$B$3903,$A2005,'Unit details'!$V$3902:$V$3903,$A2005&amp;" — "&amp;$B2005,'Unit details'!$H$3902:$H$3903,"Current",'Unit details'!$E$3902:$E$3903,"Nearby")</x:f>
        <x:v>0</x:v>
      </x:c>
      <x:c r="I2005" s="14" t="n">
        <x:f>COUNTIFS('Unit details'!$B$3902:$B$3903,$A2005,'Unit details'!$V$3902:$V$3903,$A2005&amp;" — "&amp;$B2005,'Unit details'!$H$3902:$H$3903,"Current")</x:f>
        <x:v>2</x:v>
      </x:c>
      <x:c r="J2005" s="14" t="n">
        <x:f>SUMIFS('Unit details'!$Y$3902:$Y$3903,'Unit details'!$B$3902:$B$3903,$A2005,'Unit details'!$V$3902:$V$3903,$A2005&amp;" — "&amp;$B2005,'Unit details'!$H$3902:$H$3903,"Future")</x:f>
        <x:v>0</x:v>
      </x:c>
      <x:c r="K2005" s="14" t="n">
        <x:f>COUNTIFS('Unit details'!$B$3902:$B$3903,$A2005,'Unit details'!$V$3902:$V$3903,$A2005&amp;" — "&amp;$B2005,'Unit details'!$H$3902:$H$3903,"Uncertain")</x:f>
        <x:v>0</x:v>
      </x:c>
      <x:c r="L2005" s="15" t="str">
        <x:v>Minimum identified named-estate inventory from advertised property evidence; not a comprehensive stock census. Standalone railway arches and roads are excluded; no vacancy ratio inferred.</x:v>
      </x:c>
      <x:c r="M2005" s="15" t="str">
        <x:v>https://www.zoopla.co.uk/to-rent/commercial/details/71923401/</x:v>
      </x:c>
      <x:c r="N2005" s="15" t="str">
        <x:v>https://www.rightmove.co.uk/properties/773370778717936#/?channel=COM_LET</x:v>
      </x:c>
    </x:row>
    <x:row r="2006" ht="42" customHeight="1">
      <x:c r="A2006" s="15" t="str">
        <x:v>London</x:v>
      </x:c>
      <x:c r="B2006" s="15" t="str">
        <x:v>Wembley Trading Estate</x:v>
      </x:c>
      <x:c r="C2006" s="15" t="str">
        <x:v>Wembley</x:v>
      </x:c>
      <x:c r="D2006" s="14"/>
      <x:c r="E2006" s="30" t="str">
        <x:v>Town</x:v>
      </x:c>
      <x:c r="F2006" s="30" t="str">
        <x:v>Estate / grouped industrial area</x:v>
      </x:c>
      <x:c r="G2006" s="14" t="n">
        <x:f>COUNTIFS('Unit details'!$B$3904:$B$3904,$A2006,'Unit details'!$V$3904:$V$3904,$A2006&amp;" — "&amp;$B2006,'Unit details'!$H$3904:$H$3904,"Current",'Unit details'!$E$3904:$E$3904,"Town")</x:f>
        <x:v>1</x:v>
      </x:c>
      <x:c r="H2006" s="14" t="n">
        <x:f>COUNTIFS('Unit details'!$B$3904:$B$3904,$A2006,'Unit details'!$V$3904:$V$3904,$A2006&amp;" — "&amp;$B2006,'Unit details'!$H$3904:$H$3904,"Current",'Unit details'!$E$3904:$E$3904,"Nearby")</x:f>
        <x:v>0</x:v>
      </x:c>
      <x:c r="I2006" s="14" t="n">
        <x:f>COUNTIFS('Unit details'!$B$3904:$B$3904,$A2006,'Unit details'!$V$3904:$V$3904,$A2006&amp;" — "&amp;$B2006,'Unit details'!$H$3904:$H$3904,"Current")</x:f>
        <x:v>1</x:v>
      </x:c>
      <x:c r="J2006" s="14" t="n">
        <x:f>SUMIFS('Unit details'!$Y$3904:$Y$3904,'Unit details'!$B$3904:$B$3904,$A2006,'Unit details'!$V$3904:$V$3904,$A2006&amp;" — "&amp;$B2006,'Unit details'!$H$3904:$H$3904,"Future")</x:f>
        <x:v>0</x:v>
      </x:c>
      <x:c r="K2006" s="14" t="n">
        <x:f>COUNTIFS('Unit details'!$B$3904:$B$3904,$A2006,'Unit details'!$V$3904:$V$3904,$A2006&amp;" — "&amp;$B2006,'Unit details'!$H$3904:$H$3904,"Uncertain")</x:f>
        <x:v>0</x:v>
      </x:c>
      <x:c r="L2006" s="15" t="str">
        <x:v>Minimum identified named-estate inventory from advertised property evidence; not a comprehensive stock census. Standalone railway arches and roads are excluded; no vacancy ratio inferred.</x:v>
      </x:c>
      <x:c r="M2006" s="15" t="str">
        <x:v>https://www.rightmove.co.uk/properties/156714851#/?channel=COM_LET</x:v>
      </x:c>
      <x:c r="N2006" s="15" t="str"/>
    </x:row>
    <x:row r="2007" ht="42" customHeight="1">
      <x:c r="A2007" s="15" t="str">
        <x:v>London</x:v>
      </x:c>
      <x:c r="B2007" s="15" t="str">
        <x:v>West Cross Industrial Park</x:v>
      </x:c>
      <x:c r="C2007" s="15" t="str">
        <x:v>Brentford</x:v>
      </x:c>
      <x:c r="D2007" s="14"/>
      <x:c r="E2007" s="30" t="str">
        <x:v>Town</x:v>
      </x:c>
      <x:c r="F2007" s="30" t="str">
        <x:v>Estate / grouped industrial area</x:v>
      </x:c>
      <x:c r="G2007" s="14" t="n">
        <x:f>COUNTIFS('Unit details'!$B$3905:$B$3907,$A2007,'Unit details'!$V$3905:$V$3907,$A2007&amp;" — "&amp;$B2007,'Unit details'!$H$3905:$H$3907,"Current",'Unit details'!$E$3905:$E$3907,"Town")</x:f>
        <x:v>1</x:v>
      </x:c>
      <x:c r="H2007" s="14" t="n">
        <x:f>COUNTIFS('Unit details'!$B$3905:$B$3907,$A2007,'Unit details'!$V$3905:$V$3907,$A2007&amp;" — "&amp;$B2007,'Unit details'!$H$3905:$H$3907,"Current",'Unit details'!$E$3905:$E$3907,"Nearby")</x:f>
        <x:v>0</x:v>
      </x:c>
      <x:c r="I2007" s="14" t="n">
        <x:f>COUNTIFS('Unit details'!$B$3905:$B$3907,$A2007,'Unit details'!$V$3905:$V$3907,$A2007&amp;" — "&amp;$B2007,'Unit details'!$H$3905:$H$3907,"Current")</x:f>
        <x:v>1</x:v>
      </x:c>
      <x:c r="J2007" s="14" t="n">
        <x:f>SUMIFS('Unit details'!$Y$3905:$Y$3907,'Unit details'!$B$3905:$B$3907,$A2007,'Unit details'!$V$3905:$V$3907,$A2007&amp;" — "&amp;$B2007,'Unit details'!$H$3905:$H$3907,"Future")</x:f>
        <x:v>0</x:v>
      </x:c>
      <x:c r="K2007" s="14" t="n">
        <x:f>COUNTIFS('Unit details'!$B$3905:$B$3907,$A2007,'Unit details'!$V$3905:$V$3907,$A2007&amp;" — "&amp;$B2007,'Unit details'!$H$3905:$H$3907,"Uncertain")</x:f>
        <x:v>2</x:v>
      </x:c>
      <x:c r="L2007" s="15" t="str">
        <x:v>Minimum identified named-estate inventory from advertised property evidence; not a comprehensive stock census. Standalone railway arches and roads are excluded; no vacancy ratio inferred.</x:v>
      </x:c>
      <x:c r="M2007" s="15" t="str">
        <x:v>https://www.rightmove.co.uk/properties/148621094#/?channel=COM_LET</x:v>
      </x:c>
      <x:c r="N2007" s="15" t="str"/>
    </x:row>
    <x:row r="2008" ht="42" customHeight="1">
      <x:c r="A2008" s="15" t="str">
        <x:v>London</x:v>
      </x:c>
      <x:c r="B2008" s="15" t="str">
        <x:v>Western Avenue Business Park</x:v>
      </x:c>
      <x:c r="C2008" s="15" t="str">
        <x:v>Park Royal</x:v>
      </x:c>
      <x:c r="D2008" s="14"/>
      <x:c r="E2008" s="30" t="str">
        <x:v>Town</x:v>
      </x:c>
      <x:c r="F2008" s="30" t="str">
        <x:v>Estate / grouped industrial area</x:v>
      </x:c>
      <x:c r="G2008" s="14" t="n">
        <x:f>COUNTIFS('Unit details'!$B$3908:$B$3909,$A2008,'Unit details'!$V$3908:$V$3909,$A2008&amp;" — "&amp;$B2008,'Unit details'!$H$3908:$H$3909,"Current",'Unit details'!$E$3908:$E$3909,"Town")</x:f>
        <x:v>2</x:v>
      </x:c>
      <x:c r="H2008" s="14" t="n">
        <x:f>COUNTIFS('Unit details'!$B$3908:$B$3909,$A2008,'Unit details'!$V$3908:$V$3909,$A2008&amp;" — "&amp;$B2008,'Unit details'!$H$3908:$H$3909,"Current",'Unit details'!$E$3908:$E$3909,"Nearby")</x:f>
        <x:v>0</x:v>
      </x:c>
      <x:c r="I2008" s="14" t="n">
        <x:f>COUNTIFS('Unit details'!$B$3908:$B$3909,$A2008,'Unit details'!$V$3908:$V$3909,$A2008&amp;" — "&amp;$B2008,'Unit details'!$H$3908:$H$3909,"Current")</x:f>
        <x:v>2</x:v>
      </x:c>
      <x:c r="J2008" s="14" t="n">
        <x:f>SUMIFS('Unit details'!$Y$3908:$Y$3909,'Unit details'!$B$3908:$B$3909,$A2008,'Unit details'!$V$3908:$V$3909,$A2008&amp;" — "&amp;$B2008,'Unit details'!$H$3908:$H$3909,"Future")</x:f>
        <x:v>0</x:v>
      </x:c>
      <x:c r="K2008" s="14" t="n">
        <x:f>COUNTIFS('Unit details'!$B$3908:$B$3909,$A2008,'Unit details'!$V$3908:$V$3909,$A2008&amp;" — "&amp;$B2008,'Unit details'!$H$3908:$H$3909,"Uncertain")</x:f>
        <x:v>0</x:v>
      </x:c>
      <x:c r="L2008" s="15" t="str">
        <x:v>Minimum identified named-estate inventory from advertised property evidence; not a comprehensive stock census. Standalone railway arches and roads are excluded; no vacancy ratio inferred.</x:v>
      </x:c>
      <x:c r="M2008" s="15" t="str">
        <x:v>https://www.zoopla.co.uk/to-rent/commercial/details/69122608/</x:v>
      </x:c>
      <x:c r="N2008" s="15" t="str">
        <x:v>https://www.rightmove.co.uk/properties/156584762#/?channel=COM_LET</x:v>
      </x:c>
    </x:row>
    <x:row r="2009" ht="42" customHeight="1">
      <x:c r="A2009" s="15" t="str">
        <x:v>London</x:v>
      </x:c>
      <x:c r="B2009" s="15" t="str">
        <x:v>Westminster Industrial Estate</x:v>
      </x:c>
      <x:c r="C2009" s="15" t="str">
        <x:v>Woolwich</x:v>
      </x:c>
      <x:c r="D2009" s="14"/>
      <x:c r="E2009" s="30" t="str">
        <x:v>Town</x:v>
      </x:c>
      <x:c r="F2009" s="30" t="str">
        <x:v>Estate / grouped industrial area</x:v>
      </x:c>
      <x:c r="G2009" s="14" t="n">
        <x:f>COUNTIFS('Unit details'!$B$3910:$B$3911,$A2009,'Unit details'!$V$3910:$V$3911,$A2009&amp;" — "&amp;$B2009,'Unit details'!$H$3910:$H$3911,"Current",'Unit details'!$E$3910:$E$3911,"Town")</x:f>
        <x:v>2</x:v>
      </x:c>
      <x:c r="H2009" s="14" t="n">
        <x:f>COUNTIFS('Unit details'!$B$3910:$B$3911,$A2009,'Unit details'!$V$3910:$V$3911,$A2009&amp;" — "&amp;$B2009,'Unit details'!$H$3910:$H$3911,"Current",'Unit details'!$E$3910:$E$3911,"Nearby")</x:f>
        <x:v>0</x:v>
      </x:c>
      <x:c r="I2009" s="14" t="n">
        <x:f>COUNTIFS('Unit details'!$B$3910:$B$3911,$A2009,'Unit details'!$V$3910:$V$3911,$A2009&amp;" — "&amp;$B2009,'Unit details'!$H$3910:$H$3911,"Current")</x:f>
        <x:v>2</x:v>
      </x:c>
      <x:c r="J2009" s="14" t="n">
        <x:f>SUMIFS('Unit details'!$Y$3910:$Y$3911,'Unit details'!$B$3910:$B$3911,$A2009,'Unit details'!$V$3910:$V$3911,$A2009&amp;" — "&amp;$B2009,'Unit details'!$H$3910:$H$3911,"Future")</x:f>
        <x:v>0</x:v>
      </x:c>
      <x:c r="K2009" s="14" t="n">
        <x:f>COUNTIFS('Unit details'!$B$3910:$B$3911,$A2009,'Unit details'!$V$3910:$V$3911,$A2009&amp;" — "&amp;$B2009,'Unit details'!$H$3910:$H$3911,"Uncertain")</x:f>
        <x:v>0</x:v>
      </x:c>
      <x:c r="L2009" s="15" t="str">
        <x:v>Minimum identified named-estate inventory from advertised property evidence; not a comprehensive stock census. Standalone railway arches and roads are excluded; no vacancy ratio inferred.</x:v>
      </x:c>
      <x:c r="M2009" s="15" t="str">
        <x:v>https://www.rightmove.co.uk/properties/760931095922000#/?channel=COM_LET</x:v>
      </x:c>
      <x:c r="N2009" s="15" t="str">
        <x:v>https://www.rightmove.co.uk/properties/760575196623361#/?channel=COM_LET</x:v>
      </x:c>
    </x:row>
    <x:row r="2010" ht="42" customHeight="1">
      <x:c r="A2010" s="15" t="str">
        <x:v>London</x:v>
      </x:c>
      <x:c r="B2010" s="15" t="str">
        <x:v>Westpoint Trading Estate</x:v>
      </x:c>
      <x:c r="C2010" s="15" t="str">
        <x:v>Acton</x:v>
      </x:c>
      <x:c r="D2010" s="14"/>
      <x:c r="E2010" s="30" t="str">
        <x:v>Town</x:v>
      </x:c>
      <x:c r="F2010" s="30" t="str">
        <x:v>Estate / grouped industrial area</x:v>
      </x:c>
      <x:c r="G2010" s="14" t="n">
        <x:f>COUNTIFS('Unit details'!$B$3912:$B$3914,$A2010,'Unit details'!$V$3912:$V$3914,$A2010&amp;" — "&amp;$B2010,'Unit details'!$H$3912:$H$3914,"Current",'Unit details'!$E$3912:$E$3914,"Town")</x:f>
        <x:v>3</x:v>
      </x:c>
      <x:c r="H2010" s="14" t="n">
        <x:f>COUNTIFS('Unit details'!$B$3912:$B$3914,$A2010,'Unit details'!$V$3912:$V$3914,$A2010&amp;" — "&amp;$B2010,'Unit details'!$H$3912:$H$3914,"Current",'Unit details'!$E$3912:$E$3914,"Nearby")</x:f>
        <x:v>0</x:v>
      </x:c>
      <x:c r="I2010" s="14" t="n">
        <x:f>COUNTIFS('Unit details'!$B$3912:$B$3914,$A2010,'Unit details'!$V$3912:$V$3914,$A2010&amp;" — "&amp;$B2010,'Unit details'!$H$3912:$H$3914,"Current")</x:f>
        <x:v>3</x:v>
      </x:c>
      <x:c r="J2010" s="14" t="n">
        <x:f>SUMIFS('Unit details'!$Y$3912:$Y$3914,'Unit details'!$B$3912:$B$3914,$A2010,'Unit details'!$V$3912:$V$3914,$A2010&amp;" — "&amp;$B2010,'Unit details'!$H$3912:$H$3914,"Future")</x:f>
        <x:v>0</x:v>
      </x:c>
      <x:c r="K2010" s="14" t="n">
        <x:f>COUNTIFS('Unit details'!$B$3912:$B$3914,$A2010,'Unit details'!$V$3912:$V$3914,$A2010&amp;" — "&amp;$B2010,'Unit details'!$H$3912:$H$3914,"Uncertain")</x:f>
        <x:v>0</x:v>
      </x:c>
      <x:c r="L2010" s="15" t="str">
        <x:v>Minimum identified named-estate inventory from advertised property evidence; not a comprehensive stock census. Standalone railway arches and roads are excluded; no vacancy ratio inferred.</x:v>
      </x:c>
      <x:c r="M2010" s="15" t="str">
        <x:v>https://www.zoopla.co.uk/to-rent/commercial/details/73062842/</x:v>
      </x:c>
      <x:c r="N2010" s="15" t="str">
        <x:v>https://www.zoopla.co.uk/to-rent/commercial/details/67291338/</x:v>
      </x:c>
    </x:row>
    <x:row r="2011" ht="42" customHeight="1">
      <x:c r="A2011" s="15" t="str">
        <x:v>London</x:v>
      </x:c>
      <x:c r="B2011" s="15" t="str">
        <x:v>Westwood Park Trading Estate</x:v>
      </x:c>
      <x:c r="C2011" s="15" t="str">
        <x:v>London (W3)</x:v>
      </x:c>
      <x:c r="D2011" s="14"/>
      <x:c r="E2011" s="30" t="str">
        <x:v>Town</x:v>
      </x:c>
      <x:c r="F2011" s="30" t="str">
        <x:v>Estate / grouped industrial area</x:v>
      </x:c>
      <x:c r="G2011" s="14" t="n">
        <x:f>COUNTIFS('Unit details'!$B$3915:$B$3916,$A2011,'Unit details'!$V$3915:$V$3916,$A2011&amp;" — "&amp;$B2011,'Unit details'!$H$3915:$H$3916,"Current",'Unit details'!$E$3915:$E$3916,"Town")</x:f>
        <x:v>2</x:v>
      </x:c>
      <x:c r="H2011" s="14" t="n">
        <x:f>COUNTIFS('Unit details'!$B$3915:$B$3916,$A2011,'Unit details'!$V$3915:$V$3916,$A2011&amp;" — "&amp;$B2011,'Unit details'!$H$3915:$H$3916,"Current",'Unit details'!$E$3915:$E$3916,"Nearby")</x:f>
        <x:v>0</x:v>
      </x:c>
      <x:c r="I2011" s="14" t="n">
        <x:f>COUNTIFS('Unit details'!$B$3915:$B$3916,$A2011,'Unit details'!$V$3915:$V$3916,$A2011&amp;" — "&amp;$B2011,'Unit details'!$H$3915:$H$3916,"Current")</x:f>
        <x:v>2</x:v>
      </x:c>
      <x:c r="J2011" s="14" t="n">
        <x:f>SUMIFS('Unit details'!$Y$3915:$Y$3916,'Unit details'!$B$3915:$B$3916,$A2011,'Unit details'!$V$3915:$V$3916,$A2011&amp;" — "&amp;$B2011,'Unit details'!$H$3915:$H$3916,"Future")</x:f>
        <x:v>0</x:v>
      </x:c>
      <x:c r="K2011" s="14" t="n">
        <x:f>COUNTIFS('Unit details'!$B$3915:$B$3916,$A2011,'Unit details'!$V$3915:$V$3916,$A2011&amp;" — "&amp;$B2011,'Unit details'!$H$3915:$H$3916,"Uncertain")</x:f>
        <x:v>0</x:v>
      </x:c>
      <x:c r="L2011" s="15" t="str">
        <x:v>Minimum identified named-estate inventory from advertised property evidence; not a comprehensive stock census. Standalone railway arches and roads are excluded; no vacancy ratio inferred.</x:v>
      </x:c>
      <x:c r="M2011" s="15" t="str">
        <x:v>https://www.zoopla.co.uk/to-rent/commercial/details/72217008/</x:v>
      </x:c>
      <x:c r="N2011" s="15" t="str"/>
    </x:row>
    <x:row r="2012" ht="42" customHeight="1">
      <x:c r="A2012" s="15" t="str">
        <x:v>London</x:v>
      </x:c>
      <x:c r="B2012" s="15" t="str">
        <x:v>Wharfside Industrial Estate</x:v>
      </x:c>
      <x:c r="C2012" s="15" t="str">
        <x:v>Alperton</x:v>
      </x:c>
      <x:c r="D2012" s="14"/>
      <x:c r="E2012" s="30" t="str">
        <x:v>Town</x:v>
      </x:c>
      <x:c r="F2012" s="30" t="str">
        <x:v>Estate / grouped industrial area</x:v>
      </x:c>
      <x:c r="G2012" s="14" t="n">
        <x:f>COUNTIFS('Unit details'!$B$3917:$B$3917,$A2012,'Unit details'!$V$3917:$V$3917,$A2012&amp;" — "&amp;$B2012,'Unit details'!$H$3917:$H$3917,"Current",'Unit details'!$E$3917:$E$3917,"Town")</x:f>
        <x:v>0</x:v>
      </x:c>
      <x:c r="H2012" s="14" t="n">
        <x:f>COUNTIFS('Unit details'!$B$3917:$B$3917,$A2012,'Unit details'!$V$3917:$V$3917,$A2012&amp;" — "&amp;$B2012,'Unit details'!$H$3917:$H$3917,"Current",'Unit details'!$E$3917:$E$3917,"Nearby")</x:f>
        <x:v>0</x:v>
      </x:c>
      <x:c r="I2012" s="14" t="n">
        <x:f>COUNTIFS('Unit details'!$B$3917:$B$3917,$A2012,'Unit details'!$V$3917:$V$3917,$A2012&amp;" — "&amp;$B2012,'Unit details'!$H$3917:$H$3917,"Current")</x:f>
        <x:v>0</x:v>
      </x:c>
      <x:c r="J2012" s="14" t="n">
        <x:f>SUMIFS('Unit details'!$Y$3917:$Y$3917,'Unit details'!$B$3917:$B$3917,$A2012,'Unit details'!$V$3917:$V$3917,$A2012&amp;" — "&amp;$B2012,'Unit details'!$H$3917:$H$3917,"Future")</x:f>
        <x:v>0</x:v>
      </x:c>
      <x:c r="K2012" s="14" t="n">
        <x:f>COUNTIFS('Unit details'!$B$3917:$B$3917,$A2012,'Unit details'!$V$3917:$V$3917,$A2012&amp;" — "&amp;$B2012,'Unit details'!$H$3917:$H$3917,"Uncertain")</x:f>
        <x:v>1</x:v>
      </x:c>
      <x:c r="L2012" s="15" t="str">
        <x:v>Minimum identified named-estate inventory from advertised property evidence; not a comprehensive stock census. Standalone railway arches and roads are excluded; no vacancy ratio inferred.</x:v>
      </x:c>
      <x:c r="M2012" s="15" t="str">
        <x:v>https://www.zoopla.co.uk/to-rent/commercial/details/71714851/</x:v>
      </x:c>
      <x:c r="N2012" s="15" t="str"/>
    </x:row>
    <x:row r="2013" ht="42" customHeight="1">
      <x:c r="A2013" s="15" t="str">
        <x:v>London</x:v>
      </x:c>
      <x:c r="B2013" s="15" t="str">
        <x:v>Willow Business Centre</x:v>
      </x:c>
      <x:c r="C2013" s="15" t="str">
        <x:v>Mitcham</x:v>
      </x:c>
      <x:c r="D2013" s="14"/>
      <x:c r="E2013" s="30" t="str">
        <x:v>Town</x:v>
      </x:c>
      <x:c r="F2013" s="30" t="str">
        <x:v>Estate / grouped industrial area</x:v>
      </x:c>
      <x:c r="G2013" s="14" t="n">
        <x:f>COUNTIFS('Unit details'!$B$3918:$B$3919,$A2013,'Unit details'!$V$3918:$V$3919,$A2013&amp;" — "&amp;$B2013,'Unit details'!$H$3918:$H$3919,"Current",'Unit details'!$E$3918:$E$3919,"Town")</x:f>
        <x:v>1</x:v>
      </x:c>
      <x:c r="H2013" s="14" t="n">
        <x:f>COUNTIFS('Unit details'!$B$3918:$B$3919,$A2013,'Unit details'!$V$3918:$V$3919,$A2013&amp;" — "&amp;$B2013,'Unit details'!$H$3918:$H$3919,"Current",'Unit details'!$E$3918:$E$3919,"Nearby")</x:f>
        <x:v>0</x:v>
      </x:c>
      <x:c r="I2013" s="14" t="n">
        <x:f>COUNTIFS('Unit details'!$B$3918:$B$3919,$A2013,'Unit details'!$V$3918:$V$3919,$A2013&amp;" — "&amp;$B2013,'Unit details'!$H$3918:$H$3919,"Current")</x:f>
        <x:v>1</x:v>
      </x:c>
      <x:c r="J2013" s="14" t="n">
        <x:f>SUMIFS('Unit details'!$Y$3918:$Y$3919,'Unit details'!$B$3918:$B$3919,$A2013,'Unit details'!$V$3918:$V$3919,$A2013&amp;" — "&amp;$B2013,'Unit details'!$H$3918:$H$3919,"Future")</x:f>
        <x:v>0</x:v>
      </x:c>
      <x:c r="K2013" s="14" t="n">
        <x:f>COUNTIFS('Unit details'!$B$3918:$B$3919,$A2013,'Unit details'!$V$3918:$V$3919,$A2013&amp;" — "&amp;$B2013,'Unit details'!$H$3918:$H$3919,"Uncertain")</x:f>
        <x:v>1</x:v>
      </x:c>
      <x:c r="L2013" s="15" t="str">
        <x:v>Minimum identified named-estate inventory from advertised property evidence; not a comprehensive stock census. Standalone railway arches and roads are excluded; no vacancy ratio inferred.</x:v>
      </x:c>
      <x:c r="M2013" s="15" t="str">
        <x:v>https://www.zoopla.co.uk/to-rent/commercial/details/72994776/</x:v>
      </x:c>
      <x:c r="N2013" s="15" t="str"/>
    </x:row>
    <x:row r="2014" ht="42" customHeight="1">
      <x:c r="A2014" s="15" t="str">
        <x:v>London</x:v>
      </x:c>
      <x:c r="B2014" s="15" t="str">
        <x:v>Willow Lane Industrial Estate</x:v>
      </x:c>
      <x:c r="C2014" s="15" t="str">
        <x:v>Mitcham</x:v>
      </x:c>
      <x:c r="D2014" s="14"/>
      <x:c r="E2014" s="30" t="str">
        <x:v>Town</x:v>
      </x:c>
      <x:c r="F2014" s="30" t="str">
        <x:v>Estate / grouped industrial area</x:v>
      </x:c>
      <x:c r="G2014" s="14" t="n">
        <x:f>COUNTIFS('Unit details'!$B$3920:$B$3920,$A2014,'Unit details'!$V$3920:$V$3920,$A2014&amp;" — "&amp;$B2014,'Unit details'!$H$3920:$H$3920,"Current",'Unit details'!$E$3920:$E$3920,"Town")</x:f>
        <x:v>1</x:v>
      </x:c>
      <x:c r="H2014" s="14" t="n">
        <x:f>COUNTIFS('Unit details'!$B$3920:$B$3920,$A2014,'Unit details'!$V$3920:$V$3920,$A2014&amp;" — "&amp;$B2014,'Unit details'!$H$3920:$H$3920,"Current",'Unit details'!$E$3920:$E$3920,"Nearby")</x:f>
        <x:v>0</x:v>
      </x:c>
      <x:c r="I2014" s="14" t="n">
        <x:f>COUNTIFS('Unit details'!$B$3920:$B$3920,$A2014,'Unit details'!$V$3920:$V$3920,$A2014&amp;" — "&amp;$B2014,'Unit details'!$H$3920:$H$3920,"Current")</x:f>
        <x:v>1</x:v>
      </x:c>
      <x:c r="J2014" s="14" t="n">
        <x:f>SUMIFS('Unit details'!$Y$3920:$Y$3920,'Unit details'!$B$3920:$B$3920,$A2014,'Unit details'!$V$3920:$V$3920,$A2014&amp;" — "&amp;$B2014,'Unit details'!$H$3920:$H$3920,"Future")</x:f>
        <x:v>0</x:v>
      </x:c>
      <x:c r="K2014" s="14" t="n">
        <x:f>COUNTIFS('Unit details'!$B$3920:$B$3920,$A2014,'Unit details'!$V$3920:$V$3920,$A2014&amp;" — "&amp;$B2014,'Unit details'!$H$3920:$H$3920,"Uncertain")</x:f>
        <x:v>0</x:v>
      </x:c>
      <x:c r="L2014" s="15" t="str">
        <x:v>Identified from marketing. Estate inventory is a minimum of evidenced named areas, not a council stock census.</x:v>
      </x:c>
      <x:c r="M2014" s="15" t="str">
        <x:v>https://www.rightmove.co.uk/properties/760904537370880#/?channel=COM_LET</x:v>
      </x:c>
      <x:c r="N2014" s="15" t="str"/>
    </x:row>
    <x:row r="2015" ht="42" customHeight="1">
      <x:c r="A2015" s="15" t="str">
        <x:v>London</x:v>
      </x:c>
      <x:c r="B2015" s="15" t="str">
        <x:v>Windsor Park Industrial Estate</x:v>
      </x:c>
      <x:c r="C2015" s="15" t="str">
        <x:v>Wimbledon</x:v>
      </x:c>
      <x:c r="D2015" s="14"/>
      <x:c r="E2015" s="30" t="str">
        <x:v>Town</x:v>
      </x:c>
      <x:c r="F2015" s="30" t="str">
        <x:v>Estate / grouped industrial area</x:v>
      </x:c>
      <x:c r="G2015" s="14" t="n">
        <x:f>COUNTIFS('Unit details'!$B$3921:$B$3924,$A2015,'Unit details'!$V$3921:$V$3924,$A2015&amp;" — "&amp;$B2015,'Unit details'!$H$3921:$H$3924,"Current",'Unit details'!$E$3921:$E$3924,"Town")</x:f>
        <x:v>4</x:v>
      </x:c>
      <x:c r="H2015" s="14" t="n">
        <x:f>COUNTIFS('Unit details'!$B$3921:$B$3924,$A2015,'Unit details'!$V$3921:$V$3924,$A2015&amp;" — "&amp;$B2015,'Unit details'!$H$3921:$H$3924,"Current",'Unit details'!$E$3921:$E$3924,"Nearby")</x:f>
        <x:v>0</x:v>
      </x:c>
      <x:c r="I2015" s="14" t="n">
        <x:f>COUNTIFS('Unit details'!$B$3921:$B$3924,$A2015,'Unit details'!$V$3921:$V$3924,$A2015&amp;" — "&amp;$B2015,'Unit details'!$H$3921:$H$3924,"Current")</x:f>
        <x:v>4</x:v>
      </x:c>
      <x:c r="J2015" s="14" t="n">
        <x:f>SUMIFS('Unit details'!$Y$3921:$Y$3924,'Unit details'!$B$3921:$B$3924,$A2015,'Unit details'!$V$3921:$V$3924,$A2015&amp;" — "&amp;$B2015,'Unit details'!$H$3921:$H$3924,"Future")</x:f>
        <x:v>0</x:v>
      </x:c>
      <x:c r="K2015" s="14" t="n">
        <x:f>COUNTIFS('Unit details'!$B$3921:$B$3924,$A2015,'Unit details'!$V$3921:$V$3924,$A2015&amp;" — "&amp;$B2015,'Unit details'!$H$3921:$H$3924,"Uncertain")</x:f>
        <x:v>0</x:v>
      </x:c>
      <x:c r="L2015" s="15" t="str">
        <x:v>Minimum identified named-estate inventory from advertised property evidence; not a comprehensive stock census. Standalone railway arches and roads are excluded; no vacancy ratio inferred.</x:v>
      </x:c>
      <x:c r="M2015" s="15" t="str">
        <x:v>https://www.zoopla.co.uk/to-rent/commercial/details/65841752/</x:v>
      </x:c>
      <x:c r="N2015" s="15" t="str">
        <x:v>https://www.rightmove.co.uk/properties/745869299846577#/?channel=COM_LET</x:v>
      </x:c>
    </x:row>
    <x:row r="2016" ht="42" customHeight="1">
      <x:c r="A2016" s="15" t="str">
        <x:v>London</x:v>
      </x:c>
      <x:c r="B2016" s="15" t="str">
        <x:v>Woolwich Dockyard Industrial Estate</x:v>
      </x:c>
      <x:c r="C2016" s="15" t="str">
        <x:v>Woolwich</x:v>
      </x:c>
      <x:c r="D2016" s="14"/>
      <x:c r="E2016" s="30" t="str">
        <x:v>Town</x:v>
      </x:c>
      <x:c r="F2016" s="30" t="str">
        <x:v>Estate / grouped industrial area</x:v>
      </x:c>
      <x:c r="G2016" s="14" t="n">
        <x:f>COUNTIFS('Unit details'!$B$3925:$B$3925,$A2016,'Unit details'!$V$3925:$V$3925,$A2016&amp;" — "&amp;$B2016,'Unit details'!$H$3925:$H$3925,"Current",'Unit details'!$E$3925:$E$3925,"Town")</x:f>
        <x:v>1</x:v>
      </x:c>
      <x:c r="H2016" s="14" t="n">
        <x:f>COUNTIFS('Unit details'!$B$3925:$B$3925,$A2016,'Unit details'!$V$3925:$V$3925,$A2016&amp;" — "&amp;$B2016,'Unit details'!$H$3925:$H$3925,"Current",'Unit details'!$E$3925:$E$3925,"Nearby")</x:f>
        <x:v>0</x:v>
      </x:c>
      <x:c r="I2016" s="14" t="n">
        <x:f>COUNTIFS('Unit details'!$B$3925:$B$3925,$A2016,'Unit details'!$V$3925:$V$3925,$A2016&amp;" — "&amp;$B2016,'Unit details'!$H$3925:$H$3925,"Current")</x:f>
        <x:v>1</x:v>
      </x:c>
      <x:c r="J2016" s="14" t="n">
        <x:f>SUMIFS('Unit details'!$Y$3925:$Y$3925,'Unit details'!$B$3925:$B$3925,$A2016,'Unit details'!$V$3925:$V$3925,$A2016&amp;" — "&amp;$B2016,'Unit details'!$H$3925:$H$3925,"Future")</x:f>
        <x:v>0</x:v>
      </x:c>
      <x:c r="K2016" s="14" t="n">
        <x:f>COUNTIFS('Unit details'!$B$3925:$B$3925,$A2016,'Unit details'!$V$3925:$V$3925,$A2016&amp;" — "&amp;$B2016,'Unit details'!$H$3925:$H$3925,"Uncertain")</x:f>
        <x:v>0</x:v>
      </x:c>
      <x:c r="L2016" s="15" t="str">
        <x:v>Minimum identified named-estate inventory from advertised property evidence; not a comprehensive stock census. Standalone railway arches and roads are excluded; no vacancy ratio inferred.</x:v>
      </x:c>
      <x:c r="M2016" s="15" t="str">
        <x:v>https://www.rightmove.co.uk/properties/760575471312496#/?channel=COM_LET</x:v>
      </x:c>
      <x:c r="N2016" s="15" t="str"/>
    </x:row>
    <x:row r="2017" ht="42" customHeight="1">
      <x:c r="A2017" s="15" t="str">
        <x:v>London</x:v>
      </x:c>
      <x:c r="B2017" s="15" t="str">
        <x:v>Zennor Trade Park</x:v>
      </x:c>
      <x:c r="C2017" s="15" t="str">
        <x:v>Balham</x:v>
      </x:c>
      <x:c r="D2017" s="14"/>
      <x:c r="E2017" s="30" t="str">
        <x:v>Town</x:v>
      </x:c>
      <x:c r="F2017" s="30" t="str">
        <x:v>Estate / grouped industrial area</x:v>
      </x:c>
      <x:c r="G2017" s="14" t="n">
        <x:f>COUNTIFS('Unit details'!$B$3926:$B$3927,$A2017,'Unit details'!$V$3926:$V$3927,$A2017&amp;" — "&amp;$B2017,'Unit details'!$H$3926:$H$3927,"Current",'Unit details'!$E$3926:$E$3927,"Town")</x:f>
        <x:v>0</x:v>
      </x:c>
      <x:c r="H2017" s="14" t="n">
        <x:f>COUNTIFS('Unit details'!$B$3926:$B$3927,$A2017,'Unit details'!$V$3926:$V$3927,$A2017&amp;" — "&amp;$B2017,'Unit details'!$H$3926:$H$3927,"Current",'Unit details'!$E$3926:$E$3927,"Nearby")</x:f>
        <x:v>0</x:v>
      </x:c>
      <x:c r="I2017" s="14" t="n">
        <x:f>COUNTIFS('Unit details'!$B$3926:$B$3927,$A2017,'Unit details'!$V$3926:$V$3927,$A2017&amp;" — "&amp;$B2017,'Unit details'!$H$3926:$H$3927,"Current")</x:f>
        <x:v>0</x:v>
      </x:c>
      <x:c r="J2017" s="14" t="n">
        <x:f>SUMIFS('Unit details'!$Y$3926:$Y$3927,'Unit details'!$B$3926:$B$3927,$A2017,'Unit details'!$V$3926:$V$3927,$A2017&amp;" — "&amp;$B2017,'Unit details'!$H$3926:$H$3927,"Future")</x:f>
        <x:v>0</x:v>
      </x:c>
      <x:c r="K2017" s="14" t="n">
        <x:f>COUNTIFS('Unit details'!$B$3926:$B$3927,$A2017,'Unit details'!$V$3926:$V$3927,$A2017&amp;" — "&amp;$B2017,'Unit details'!$H$3926:$H$3927,"Uncertain")</x:f>
        <x:v>2</x:v>
      </x:c>
      <x:c r="L2017" s="15" t="str">
        <x:v>Minimum identified named-estate inventory from advertised property evidence; not a comprehensive stock census. Standalone railway arches and roads are excluded; no vacancy ratio inferred.</x:v>
      </x:c>
      <x:c r="M2017" s="15" t="str">
        <x:v>https://www.zoopla.co.uk/to-rent/commercial/details/73635609/</x:v>
      </x:c>
      <x:c r="N2017" s="15" t="str"/>
    </x:row>
    <x:row r="2018" ht="42" customHeight="1">
      <x:c r="A2018" s="15" t="str">
        <x:v>Addlestone</x:v>
      </x:c>
      <x:c r="B2018" s="15" t="str">
        <x:v>Service Road</x:v>
      </x:c>
      <x:c r="C2018" s="15" t="str">
        <x:v>Addlestone</x:v>
      </x:c>
      <x:c r="D2018" s="14" t="n">
        <x:v>13745</x:v>
      </x:c>
      <x:c r="E2018" s="30" t="str">
        <x:v>Context</x:v>
      </x:c>
      <x:c r="F2018" s="30" t="str">
        <x:v>Standalone / other premises</x:v>
      </x:c>
      <x:c r="G2018" s="14" t="n">
        <x:f>COUNTIFS('Unit details'!$B$3928:$B$3928,$A2018,'Unit details'!$V$3928:$V$3928,$A2018&amp;" — "&amp;$B2018,'Unit details'!$H$3928:$H$3928,"Current",'Unit details'!$E$3928:$E$3928,"Town")</x:f>
        <x:v>0</x:v>
      </x:c>
      <x:c r="H2018" s="14" t="n">
        <x:f>COUNTIFS('Unit details'!$B$3928:$B$3928,$A2018,'Unit details'!$V$3928:$V$3928,$A2018&amp;" — "&amp;$B2018,'Unit details'!$H$3928:$H$3928,"Current",'Unit details'!$E$3928:$E$3928,"Nearby")</x:f>
        <x:v>0</x:v>
      </x:c>
      <x:c r="I2018" s="14" t="n">
        <x:f>COUNTIFS('Unit details'!$B$3928:$B$3928,$A2018,'Unit details'!$V$3928:$V$3928,$A2018&amp;" — "&amp;$B2018,'Unit details'!$H$3928:$H$3928,"Current")</x:f>
        <x:v>1</x:v>
      </x:c>
      <x:c r="J2018" s="14" t="n">
        <x:f>SUMIFS('Unit details'!$Y$3928:$Y$3928,'Unit details'!$B$3928:$B$3928,$A2018,'Unit details'!$V$3928:$V$3928,$A2018&amp;" — "&amp;$B2018,'Unit details'!$H$3928:$H$3928,"Future")</x:f>
        <x:v>0</x:v>
      </x:c>
      <x:c r="K2018" s="14" t="n">
        <x:f>COUNTIFS('Unit details'!$B$3928:$B$3928,$A2018,'Unit details'!$V$3928:$V$3928,$A2018&amp;" — "&amp;$B2018,'Unit details'!$H$3928:$H$3928,"Uncertain")</x:f>
        <x:v>0</x:v>
      </x:c>
      <x:c r="L2018" s="15" t="str">
        <x:v>Minimum inventory evidenced by marketed premises; estate units and occupied stock not exhaustively counted.</x:v>
      </x:c>
      <x:c r="M2018" s="15" t="str">
        <x:v>https://www.zoopla.co.uk/to-rent/commercial/details/66412538/</x:v>
      </x:c>
      <x:c r="N2018" s="15" t="str"/>
    </x:row>
    <x:row r="2019" ht="42" customHeight="1">
      <x:c r="A2019" s="15" t="str">
        <x:v>Ashburnham</x:v>
      </x:c>
      <x:c r="B2019" s="15" t="str">
        <x:v>Standalone premises — Ashburnham</x:v>
      </x:c>
      <x:c r="C2019" s="15" t="str">
        <x:v>Ashburnham</x:v>
      </x:c>
      <x:c r="D2019" s="14"/>
      <x:c r="E2019" s="30" t="str">
        <x:v>Context</x:v>
      </x:c>
      <x:c r="F2019" s="30" t="str">
        <x:v>Standalone / other premises</x:v>
      </x:c>
      <x:c r="G2019" s="14" t="n">
        <x:f>COUNTIFS('Unit details'!$B$3929:$B$3929,$A2019,'Unit details'!$V$3929:$V$3929,$A2019&amp;" — "&amp;$B2019,'Unit details'!$H$3929:$H$3929,"Current",'Unit details'!$E$3929:$E$3929,"Town")</x:f>
        <x:v>0</x:v>
      </x:c>
      <x:c r="H2019" s="14" t="n">
        <x:f>COUNTIFS('Unit details'!$B$3929:$B$3929,$A2019,'Unit details'!$V$3929:$V$3929,$A2019&amp;" — "&amp;$B2019,'Unit details'!$H$3929:$H$3929,"Current",'Unit details'!$E$3929:$E$3929,"Nearby")</x:f>
        <x:v>0</x:v>
      </x:c>
      <x:c r="I2019" s="14" t="n">
        <x:f>COUNTIFS('Unit details'!$B$3929:$B$3929,$A2019,'Unit details'!$V$3929:$V$3929,$A2019&amp;" — "&amp;$B2019,'Unit details'!$H$3929:$H$3929,"Current")</x:f>
        <x:v>1</x:v>
      </x:c>
      <x:c r="J2019" s="14" t="n">
        <x:f>SUMIFS('Unit details'!$Y$3929:$Y$3929,'Unit details'!$B$3929:$B$3929,$A2019,'Unit details'!$V$3929:$V$3929,$A2019&amp;" — "&amp;$B2019,'Unit details'!$H$3929:$H$3929,"Future")</x:f>
        <x:v>0</x:v>
      </x:c>
      <x:c r="K2019" s="14" t="n">
        <x:f>COUNTIFS('Unit details'!$B$3929:$B$3929,$A2019,'Unit details'!$V$3929:$V$3929,$A2019&amp;" — "&amp;$B2019,'Unit details'!$H$3929:$H$3929,"Uncertain")</x:f>
        <x:v>0</x:v>
      </x:c>
      <x:c r="L2019" s="15" t="str">
        <x:v>Identified from marketing. Estate inventory is a minimum of evidenced named areas, not a council stock census.</x:v>
      </x:c>
      <x:c r="M2019" s="15" t="str">
        <x:v>https://www.rightmove.co.uk/properties/109597748#/?channel=COM_LET</x:v>
      </x:c>
      <x:c r="N2019" s="15" t="str"/>
    </x:row>
    <x:row r="2020" ht="42" customHeight="1">
      <x:c r="A2020" s="15" t="str">
        <x:v>Ashurst</x:v>
      </x:c>
      <x:c r="B2020" s="15" t="str">
        <x:v>Standalone premises — Ashurst</x:v>
      </x:c>
      <x:c r="C2020" s="15" t="str">
        <x:v>Ashurst</x:v>
      </x:c>
      <x:c r="D2020" s="14" t="n">
        <x:v>2370</x:v>
      </x:c>
      <x:c r="E2020" s="30" t="str">
        <x:v>Context</x:v>
      </x:c>
      <x:c r="F2020" s="30" t="str">
        <x:v>Standalone / other premises</x:v>
      </x:c>
      <x:c r="G2020" s="14" t="n">
        <x:f>COUNTIFS('Unit details'!$B$3930:$B$3930,$A2020,'Unit details'!$V$3930:$V$3930,$A2020&amp;" — "&amp;$B2020,'Unit details'!$H$3930:$H$3930,"Current",'Unit details'!$E$3930:$E$3930,"Town")</x:f>
        <x:v>0</x:v>
      </x:c>
      <x:c r="H2020" s="14" t="n">
        <x:f>COUNTIFS('Unit details'!$B$3930:$B$3930,$A2020,'Unit details'!$V$3930:$V$3930,$A2020&amp;" — "&amp;$B2020,'Unit details'!$H$3930:$H$3930,"Current",'Unit details'!$E$3930:$E$3930,"Nearby")</x:f>
        <x:v>0</x:v>
      </x:c>
      <x:c r="I2020" s="14" t="n">
        <x:f>COUNTIFS('Unit details'!$B$3930:$B$3930,$A2020,'Unit details'!$V$3930:$V$3930,$A2020&amp;" — "&amp;$B2020,'Unit details'!$H$3930:$H$3930,"Current")</x:f>
        <x:v>1</x:v>
      </x:c>
      <x:c r="J2020" s="14" t="n">
        <x:f>SUMIFS('Unit details'!$Y$3930:$Y$3930,'Unit details'!$B$3930:$B$3930,$A2020,'Unit details'!$V$3930:$V$3930,$A2020&amp;" — "&amp;$B2020,'Unit details'!$H$3930:$H$3930,"Future")</x:f>
        <x:v>0</x:v>
      </x:c>
      <x:c r="K2020" s="14" t="n">
        <x:f>COUNTIFS('Unit details'!$B$3930:$B$3930,$A2020,'Unit details'!$V$3930:$V$3930,$A2020&amp;" — "&amp;$B2020,'Unit details'!$H$3930:$H$3930,"Uncertain")</x:f>
        <x:v>0</x:v>
      </x:c>
      <x:c r="L2020" s="15" t="str">
        <x:v>Identified from marketing. Estate inventory is a minimum of evidenced named areas, not a council stock census.</x:v>
      </x:c>
      <x:c r="M2020" s="15" t="str">
        <x:v>https://www.zoopla.co.uk/to-rent/commercial/details/73821426/</x:v>
      </x:c>
      <x:c r="N2020" s="15" t="str"/>
    </x:row>
    <x:row r="2021" ht="42" customHeight="1">
      <x:c r="A2021" s="15" t="str">
        <x:v>Berwick</x:v>
      </x:c>
      <x:c r="B2021" s="15" t="str">
        <x:v>Standalone premises — Berwick</x:v>
      </x:c>
      <x:c r="C2021" s="15" t="str">
        <x:v>Berwick</x:v>
      </x:c>
      <x:c r="D2021" s="14"/>
      <x:c r="E2021" s="30" t="str">
        <x:v>Context</x:v>
      </x:c>
      <x:c r="F2021" s="30" t="str">
        <x:v>Standalone / other premises</x:v>
      </x:c>
      <x:c r="G2021" s="14" t="n">
        <x:f>COUNTIFS('Unit details'!$B$3931:$B$3931,$A2021,'Unit details'!$V$3931:$V$3931,$A2021&amp;" — "&amp;$B2021,'Unit details'!$H$3931:$H$3931,"Current",'Unit details'!$E$3931:$E$3931,"Town")</x:f>
        <x:v>0</x:v>
      </x:c>
      <x:c r="H2021" s="14" t="n">
        <x:f>COUNTIFS('Unit details'!$B$3931:$B$3931,$A2021,'Unit details'!$V$3931:$V$3931,$A2021&amp;" — "&amp;$B2021,'Unit details'!$H$3931:$H$3931,"Current",'Unit details'!$E$3931:$E$3931,"Nearby")</x:f>
        <x:v>0</x:v>
      </x:c>
      <x:c r="I2021" s="14" t="n">
        <x:f>COUNTIFS('Unit details'!$B$3931:$B$3931,$A2021,'Unit details'!$V$3931:$V$3931,$A2021&amp;" — "&amp;$B2021,'Unit details'!$H$3931:$H$3931,"Current")</x:f>
        <x:v>1</x:v>
      </x:c>
      <x:c r="J2021" s="14" t="n">
        <x:f>SUMIFS('Unit details'!$Y$3931:$Y$3931,'Unit details'!$B$3931:$B$3931,$A2021,'Unit details'!$V$3931:$V$3931,$A2021&amp;" — "&amp;$B2021,'Unit details'!$H$3931:$H$3931,"Future")</x:f>
        <x:v>0</x:v>
      </x:c>
      <x:c r="K2021" s="14" t="n">
        <x:f>COUNTIFS('Unit details'!$B$3931:$B$3931,$A2021,'Unit details'!$V$3931:$V$3931,$A2021&amp;" — "&amp;$B2021,'Unit details'!$H$3931:$H$3931,"Uncertain")</x:f>
        <x:v>0</x:v>
      </x:c>
      <x:c r="L2021" s="15" t="str">
        <x:v>Identified from marketing. Estate inventory is a minimum of evidenced named areas, not a council stock census.</x:v>
      </x:c>
      <x:c r="M2021" s="15" t="str">
        <x:v>https://www.zoopla.co.uk/to-rent/commercial/details/74418591/</x:v>
      </x:c>
      <x:c r="N2021" s="15" t="str"/>
    </x:row>
    <x:row r="2022" ht="42" customHeight="1">
      <x:c r="A2022" s="15" t="str">
        <x:v>Billingshurst</x:v>
      </x:c>
      <x:c r="B2022" s="15" t="str">
        <x:v>Billingshurst Trade Park</x:v>
      </x:c>
      <x:c r="C2022" s="15" t="str">
        <x:v>Billingshurst</x:v>
      </x:c>
      <x:c r="D2022" s="14" t="n">
        <x:v>9120</x:v>
      </x:c>
      <x:c r="E2022" s="30" t="str">
        <x:v>Context</x:v>
      </x:c>
      <x:c r="F2022" s="30" t="str">
        <x:v>Estate / grouped industrial area</x:v>
      </x:c>
      <x:c r="G2022" s="14" t="n">
        <x:f>COUNTIFS('Unit details'!$B$3932:$B$3932,$A2022,'Unit details'!$V$3932:$V$3932,$A2022&amp;" — "&amp;$B2022,'Unit details'!$H$3932:$H$3932,"Current",'Unit details'!$E$3932:$E$3932,"Town")</x:f>
        <x:v>0</x:v>
      </x:c>
      <x:c r="H2022" s="14" t="n">
        <x:f>COUNTIFS('Unit details'!$B$3932:$B$3932,$A2022,'Unit details'!$V$3932:$V$3932,$A2022&amp;" — "&amp;$B2022,'Unit details'!$H$3932:$H$3932,"Current",'Unit details'!$E$3932:$E$3932,"Nearby")</x:f>
        <x:v>0</x:v>
      </x:c>
      <x:c r="I2022" s="14" t="n">
        <x:f>COUNTIFS('Unit details'!$B$3932:$B$3932,$A2022,'Unit details'!$V$3932:$V$3932,$A2022&amp;" — "&amp;$B2022,'Unit details'!$H$3932:$H$3932,"Current")</x:f>
        <x:v>0</x:v>
      </x:c>
      <x:c r="J2022" s="14" t="n">
        <x:f>SUMIFS('Unit details'!$Y$3932:$Y$3932,'Unit details'!$B$3932:$B$3932,$A2022,'Unit details'!$V$3932:$V$3932,$A2022&amp;" — "&amp;$B2022,'Unit details'!$H$3932:$H$3932,"Future")</x:f>
        <x:v>0</x:v>
      </x:c>
      <x:c r="K2022" s="14" t="n">
        <x:f>COUNTIFS('Unit details'!$B$3932:$B$3932,$A2022,'Unit details'!$V$3932:$V$3932,$A2022&amp;" — "&amp;$B2022,'Unit details'!$H$3932:$H$3932,"Uncertain")</x:f>
        <x:v>1</x:v>
      </x:c>
      <x:c r="L2022" s="15" t="str">
        <x:v>Sourced minimum identified estates; nested Lancing schemes grouped under Lancing Business Park. Not an exhaustive council register.</x:v>
      </x:c>
      <x:c r="M2022" s="15" t="str">
        <x:v>https://www.rightmove.co.uk/properties/760902981380640#/?channel=COM_LET</x:v>
      </x:c>
      <x:c r="N2022" s="15" t="str"/>
    </x:row>
    <x:row r="2023" ht="42" customHeight="1">
      <x:c r="A2023" s="15" t="str">
        <x:v>Billingshurst</x:v>
      </x:c>
      <x:c r="B2023" s="15" t="str">
        <x:v>Focal Point</x:v>
      </x:c>
      <x:c r="C2023" s="15" t="str">
        <x:v>Billingshurst</x:v>
      </x:c>
      <x:c r="D2023" s="14" t="n">
        <x:v>9120</x:v>
      </x:c>
      <x:c r="E2023" s="30" t="str">
        <x:v>Context</x:v>
      </x:c>
      <x:c r="F2023" s="30" t="str">
        <x:v>Estate / grouped industrial area</x:v>
      </x:c>
      <x:c r="G2023" s="14" t="n">
        <x:f>COUNTIFS('Unit details'!$B$3933:$B$3936,$A2023,'Unit details'!$V$3933:$V$3936,$A2023&amp;" — "&amp;$B2023,'Unit details'!$H$3933:$H$3936,"Current",'Unit details'!$E$3933:$E$3936,"Town")</x:f>
        <x:v>0</x:v>
      </x:c>
      <x:c r="H2023" s="14" t="n">
        <x:f>COUNTIFS('Unit details'!$B$3933:$B$3936,$A2023,'Unit details'!$V$3933:$V$3936,$A2023&amp;" — "&amp;$B2023,'Unit details'!$H$3933:$H$3936,"Current",'Unit details'!$E$3933:$E$3936,"Nearby")</x:f>
        <x:v>0</x:v>
      </x:c>
      <x:c r="I2023" s="14" t="n">
        <x:f>COUNTIFS('Unit details'!$B$3933:$B$3936,$A2023,'Unit details'!$V$3933:$V$3936,$A2023&amp;" — "&amp;$B2023,'Unit details'!$H$3933:$H$3936,"Current")</x:f>
        <x:v>4</x:v>
      </x:c>
      <x:c r="J2023" s="14" t="n">
        <x:f>SUMIFS('Unit details'!$Y$3933:$Y$3936,'Unit details'!$B$3933:$B$3936,$A2023,'Unit details'!$V$3933:$V$3936,$A2023&amp;" — "&amp;$B2023,'Unit details'!$H$3933:$H$3936,"Future")</x:f>
        <x:v>0</x:v>
      </x:c>
      <x:c r="K2023" s="14" t="n">
        <x:f>COUNTIFS('Unit details'!$B$3933:$B$3936,$A2023,'Unit details'!$V$3933:$V$3936,$A2023&amp;" — "&amp;$B2023,'Unit details'!$H$3933:$H$3936,"Uncertain")</x:f>
        <x:v>0</x:v>
      </x:c>
      <x:c r="L2023" s="15" t="str">
        <x:v>Sourced minimum identified estates; nested Lancing schemes grouped under Lancing Business Park. Not an exhaustive council register. Further unit-specific sources are in Unit details.</x:v>
      </x:c>
      <x:c r="M2023" s="15" t="str">
        <x:v>https://www.zoopla.co.uk/to-rent/commercial/details/74457291/</x:v>
      </x:c>
      <x:c r="N2023" s="15" t="str">
        <x:v>https://www.zoopla.co.uk/to-rent/commercial/details/74456435/
https://www.zoopla.co.uk/to-rent/commercial/details/74454047/</x:v>
      </x:c>
    </x:row>
    <x:row r="2024" ht="42" customHeight="1">
      <x:c r="A2024" s="15" t="str">
        <x:v>Billingshurst</x:v>
      </x:c>
      <x:c r="B2024" s="15" t="str">
        <x:v>Standalone premises — Billingshurst</x:v>
      </x:c>
      <x:c r="C2024" s="15" t="str">
        <x:v>Billingshurst</x:v>
      </x:c>
      <x:c r="D2024" s="14" t="n">
        <x:v>9120</x:v>
      </x:c>
      <x:c r="E2024" s="30" t="str">
        <x:v>Context</x:v>
      </x:c>
      <x:c r="F2024" s="30" t="str">
        <x:v>Standalone / other premises</x:v>
      </x:c>
      <x:c r="G2024" s="14" t="n">
        <x:f>COUNTIFS('Unit details'!$B$3937:$B$3937,$A2024,'Unit details'!$V$3937:$V$3937,$A2024&amp;" — "&amp;$B2024,'Unit details'!$H$3937:$H$3937,"Current",'Unit details'!$E$3937:$E$3937,"Town")</x:f>
        <x:v>0</x:v>
      </x:c>
      <x:c r="H2024" s="14" t="n">
        <x:f>COUNTIFS('Unit details'!$B$3937:$B$3937,$A2024,'Unit details'!$V$3937:$V$3937,$A2024&amp;" — "&amp;$B2024,'Unit details'!$H$3937:$H$3937,"Current",'Unit details'!$E$3937:$E$3937,"Nearby")</x:f>
        <x:v>0</x:v>
      </x:c>
      <x:c r="I2024" s="14" t="n">
        <x:f>COUNTIFS('Unit details'!$B$3937:$B$3937,$A2024,'Unit details'!$V$3937:$V$3937,$A2024&amp;" — "&amp;$B2024,'Unit details'!$H$3937:$H$3937,"Current")</x:f>
        <x:v>1</x:v>
      </x:c>
      <x:c r="J2024" s="14" t="n">
        <x:f>SUMIFS('Unit details'!$Y$3937:$Y$3937,'Unit details'!$B$3937:$B$3937,$A2024,'Unit details'!$V$3937:$V$3937,$A2024&amp;" — "&amp;$B2024,'Unit details'!$H$3937:$H$3937,"Future")</x:f>
        <x:v>0</x:v>
      </x:c>
      <x:c r="K2024" s="14" t="n">
        <x:f>COUNTIFS('Unit details'!$B$3937:$B$3937,$A2024,'Unit details'!$V$3937:$V$3937,$A2024&amp;" — "&amp;$B2024,'Unit details'!$H$3937:$H$3937,"Uncertain")</x:f>
        <x:v>0</x:v>
      </x:c>
      <x:c r="L2024" s="15" t="str">
        <x:v>Identified from marketing. Estate inventory is a minimum of evidenced named areas, not a council stock census.</x:v>
      </x:c>
      <x:c r="M2024" s="15" t="str">
        <x:v>https://www.rightmove.co.uk/properties/779939501196257#/?channel=COM_LET</x:v>
      </x:c>
      <x:c r="N2024" s="15" t="str"/>
    </x:row>
    <x:row r="2025" ht="42" customHeight="1">
      <x:c r="A2025" s="15" t="str">
        <x:v>Brooks Green</x:v>
      </x:c>
      <x:c r="B2025" s="15" t="str">
        <x:v>Orchard Farm Business Park</x:v>
      </x:c>
      <x:c r="C2025" s="15" t="str">
        <x:v>Brooks Green</x:v>
      </x:c>
      <x:c r="D2025" s="14" t="n">
        <x:v>350</x:v>
      </x:c>
      <x:c r="E2025" s="30" t="str">
        <x:v>Context</x:v>
      </x:c>
      <x:c r="F2025" s="30" t="str">
        <x:v>Estate / grouped industrial area</x:v>
      </x:c>
      <x:c r="G2025" s="14" t="n">
        <x:f>COUNTIFS('Unit details'!$B$3938:$B$3938,$A2025,'Unit details'!$V$3938:$V$3938,$A2025&amp;" — "&amp;$B2025,'Unit details'!$H$3938:$H$3938,"Current",'Unit details'!$E$3938:$E$3938,"Town")</x:f>
        <x:v>0</x:v>
      </x:c>
      <x:c r="H2025" s="14" t="n">
        <x:f>COUNTIFS('Unit details'!$B$3938:$B$3938,$A2025,'Unit details'!$V$3938:$V$3938,$A2025&amp;" — "&amp;$B2025,'Unit details'!$H$3938:$H$3938,"Current",'Unit details'!$E$3938:$E$3938,"Nearby")</x:f>
        <x:v>0</x:v>
      </x:c>
      <x:c r="I2025" s="14" t="n">
        <x:f>COUNTIFS('Unit details'!$B$3938:$B$3938,$A2025,'Unit details'!$V$3938:$V$3938,$A2025&amp;" — "&amp;$B2025,'Unit details'!$H$3938:$H$3938,"Current")</x:f>
        <x:v>1</x:v>
      </x:c>
      <x:c r="J2025" s="14" t="n">
        <x:f>SUMIFS('Unit details'!$Y$3938:$Y$3938,'Unit details'!$B$3938:$B$3938,$A2025,'Unit details'!$V$3938:$V$3938,$A2025&amp;" — "&amp;$B2025,'Unit details'!$H$3938:$H$3938,"Future")</x:f>
        <x:v>0</x:v>
      </x:c>
      <x:c r="K2025" s="14" t="n">
        <x:f>COUNTIFS('Unit details'!$B$3938:$B$3938,$A2025,'Unit details'!$V$3938:$V$3938,$A2025&amp;" — "&amp;$B2025,'Unit details'!$H$3938:$H$3938,"Uncertain")</x:f>
        <x:v>0</x:v>
      </x:c>
      <x:c r="L2025" s="15" t="str">
        <x:v>Sourced minimum identified estates; nested Lancing schemes grouped under Lancing Business Park. Not an exhaustive council register.</x:v>
      </x:c>
      <x:c r="M2025" s="15" t="str">
        <x:v>https://www.zoopla.co.uk/to-rent/commercial/details/73013531/</x:v>
      </x:c>
      <x:c r="N2025" s="15" t="str"/>
    </x:row>
    <x:row r="2026" ht="42" customHeight="1">
      <x:c r="A2026" s="15" t="str">
        <x:v>Brooks Green</x:v>
      </x:c>
      <x:c r="B2026" s="15" t="str">
        <x:v>Standalone premises — Brooks Green</x:v>
      </x:c>
      <x:c r="C2026" s="15" t="str">
        <x:v>Brooks Green</x:v>
      </x:c>
      <x:c r="D2026" s="14" t="n">
        <x:v>350</x:v>
      </x:c>
      <x:c r="E2026" s="30" t="str">
        <x:v>Context</x:v>
      </x:c>
      <x:c r="F2026" s="30" t="str">
        <x:v>Standalone / other premises</x:v>
      </x:c>
      <x:c r="G2026" s="14" t="n">
        <x:f>COUNTIFS('Unit details'!$B$3939:$B$3939,$A2026,'Unit details'!$V$3939:$V$3939,$A2026&amp;" — "&amp;$B2026,'Unit details'!$H$3939:$H$3939,"Current",'Unit details'!$E$3939:$E$3939,"Town")</x:f>
        <x:v>0</x:v>
      </x:c>
      <x:c r="H2026" s="14" t="n">
        <x:f>COUNTIFS('Unit details'!$B$3939:$B$3939,$A2026,'Unit details'!$V$3939:$V$3939,$A2026&amp;" — "&amp;$B2026,'Unit details'!$H$3939:$H$3939,"Current",'Unit details'!$E$3939:$E$3939,"Nearby")</x:f>
        <x:v>0</x:v>
      </x:c>
      <x:c r="I2026" s="14" t="n">
        <x:f>COUNTIFS('Unit details'!$B$3939:$B$3939,$A2026,'Unit details'!$V$3939:$V$3939,$A2026&amp;" — "&amp;$B2026,'Unit details'!$H$3939:$H$3939,"Current")</x:f>
        <x:v>0</x:v>
      </x:c>
      <x:c r="J2026" s="14" t="n">
        <x:f>SUMIFS('Unit details'!$Y$3939:$Y$3939,'Unit details'!$B$3939:$B$3939,$A2026,'Unit details'!$V$3939:$V$3939,$A2026&amp;" — "&amp;$B2026,'Unit details'!$H$3939:$H$3939,"Future")</x:f>
        <x:v>0</x:v>
      </x:c>
      <x:c r="K2026" s="14" t="n">
        <x:f>COUNTIFS('Unit details'!$B$3939:$B$3939,$A2026,'Unit details'!$V$3939:$V$3939,$A2026&amp;" — "&amp;$B2026,'Unit details'!$H$3939:$H$3939,"Uncertain")</x:f>
        <x:v>1</x:v>
      </x:c>
      <x:c r="L2026" s="15" t="str">
        <x:v>Identified from marketing. Estate inventory is a minimum of evidenced named areas, not a council stock census.</x:v>
      </x:c>
      <x:c r="M2026" s="15" t="str">
        <x:v>https://www.zoopla.co.uk/to-rent/commercial/details/68777737/</x:v>
      </x:c>
      <x:c r="N2026" s="15" t="str"/>
    </x:row>
    <x:row r="2027" ht="42" customHeight="1">
      <x:c r="A2027" s="15" t="str">
        <x:v>Catsfield</x:v>
      </x:c>
      <x:c r="B2027" s="15" t="str">
        <x:v>Standalone premises — Catsfield</x:v>
      </x:c>
      <x:c r="C2027" s="15" t="str">
        <x:v>Catsfield</x:v>
      </x:c>
      <x:c r="D2027" s="14" t="n">
        <x:v>285</x:v>
      </x:c>
      <x:c r="E2027" s="30" t="str">
        <x:v>Context</x:v>
      </x:c>
      <x:c r="F2027" s="30" t="str">
        <x:v>Standalone / other premises</x:v>
      </x:c>
      <x:c r="G2027" s="14" t="n">
        <x:f>COUNTIFS('Unit details'!$B$3940:$B$3940,$A2027,'Unit details'!$V$3940:$V$3940,$A2027&amp;" — "&amp;$B2027,'Unit details'!$H$3940:$H$3940,"Current",'Unit details'!$E$3940:$E$3940,"Town")</x:f>
        <x:v>0</x:v>
      </x:c>
      <x:c r="H2027" s="14" t="n">
        <x:f>COUNTIFS('Unit details'!$B$3940:$B$3940,$A2027,'Unit details'!$V$3940:$V$3940,$A2027&amp;" — "&amp;$B2027,'Unit details'!$H$3940:$H$3940,"Current",'Unit details'!$E$3940:$E$3940,"Nearby")</x:f>
        <x:v>0</x:v>
      </x:c>
      <x:c r="I2027" s="14" t="n">
        <x:f>COUNTIFS('Unit details'!$B$3940:$B$3940,$A2027,'Unit details'!$V$3940:$V$3940,$A2027&amp;" — "&amp;$B2027,'Unit details'!$H$3940:$H$3940,"Current")</x:f>
        <x:v>1</x:v>
      </x:c>
      <x:c r="J2027" s="14" t="n">
        <x:f>SUMIFS('Unit details'!$Y$3940:$Y$3940,'Unit details'!$B$3940:$B$3940,$A2027,'Unit details'!$V$3940:$V$3940,$A2027&amp;" — "&amp;$B2027,'Unit details'!$H$3940:$H$3940,"Future")</x:f>
        <x:v>0</x:v>
      </x:c>
      <x:c r="K2027" s="14" t="n">
        <x:f>COUNTIFS('Unit details'!$B$3940:$B$3940,$A2027,'Unit details'!$V$3940:$V$3940,$A2027&amp;" — "&amp;$B2027,'Unit details'!$H$3940:$H$3940,"Uncertain")</x:f>
        <x:v>0</x:v>
      </x:c>
      <x:c r="L2027" s="15" t="str">
        <x:v>Identified from marketing. Estate inventory is a minimum of evidenced named areas, not a council stock census.</x:v>
      </x:c>
      <x:c r="M2027" s="15" t="str">
        <x:v>https://www.zoopla.co.uk/to-rent/commercial/details/73345290/</x:v>
      </x:c>
      <x:c r="N2027" s="15" t="str"/>
    </x:row>
    <x:row r="2028" ht="42" customHeight="1">
      <x:c r="A2028" s="15" t="str">
        <x:v>Chertsey</x:v>
      </x:c>
      <x:c r="B2028" s="15" t="str">
        <x:v>Ashley Business Centre / Hanworth Lane</x:v>
      </x:c>
      <x:c r="C2028" s="15" t="str">
        <x:v>Chertsey</x:v>
      </x:c>
      <x:c r="D2028" s="14" t="n">
        <x:v>14560</x:v>
      </x:c>
      <x:c r="E2028" s="30" t="str">
        <x:v>Context</x:v>
      </x:c>
      <x:c r="F2028" s="30" t="str">
        <x:v>Estate / grouped industrial area</x:v>
      </x:c>
      <x:c r="G2028" s="14" t="n">
        <x:f>COUNTIFS('Unit details'!$B$3941:$B$3941,$A2028,'Unit details'!$V$3941:$V$3941,$A2028&amp;" — "&amp;$B2028,'Unit details'!$H$3941:$H$3941,"Current",'Unit details'!$E$3941:$E$3941,"Town")</x:f>
        <x:v>0</x:v>
      </x:c>
      <x:c r="H2028" s="14" t="n">
        <x:f>COUNTIFS('Unit details'!$B$3941:$B$3941,$A2028,'Unit details'!$V$3941:$V$3941,$A2028&amp;" — "&amp;$B2028,'Unit details'!$H$3941:$H$3941,"Current",'Unit details'!$E$3941:$E$3941,"Nearby")</x:f>
        <x:v>0</x:v>
      </x:c>
      <x:c r="I2028" s="14" t="n">
        <x:f>COUNTIFS('Unit details'!$B$3941:$B$3941,$A2028,'Unit details'!$V$3941:$V$3941,$A2028&amp;" — "&amp;$B2028,'Unit details'!$H$3941:$H$3941,"Current")</x:f>
        <x:v>1</x:v>
      </x:c>
      <x:c r="J2028" s="14" t="n">
        <x:f>SUMIFS('Unit details'!$Y$3941:$Y$3941,'Unit details'!$B$3941:$B$3941,$A2028,'Unit details'!$V$3941:$V$3941,$A2028&amp;" — "&amp;$B2028,'Unit details'!$H$3941:$H$3941,"Future")</x:f>
        <x:v>0</x:v>
      </x:c>
      <x:c r="K2028" s="14" t="n">
        <x:f>COUNTIFS('Unit details'!$B$3941:$B$3941,$A2028,'Unit details'!$V$3941:$V$3941,$A2028&amp;" — "&amp;$B2028,'Unit details'!$H$3941:$H$3941,"Uncertain")</x:f>
        <x:v>0</x:v>
      </x:c>
      <x:c r="L2028" s="15" t="str">
        <x:v>Identified from marketing. Estate inventory is a minimum of evidenced named areas, not a council stock census.</x:v>
      </x:c>
      <x:c r="M2028" s="15" t="str">
        <x:v>https://www.rightmove.co.uk/properties/773343200949057#/?channel=COM_LET</x:v>
      </x:c>
      <x:c r="N2028" s="15" t="str"/>
    </x:row>
    <x:row r="2029" ht="42" customHeight="1">
      <x:c r="A2029" s="15" t="str">
        <x:v>Chertsey</x:v>
      </x:c>
      <x:c r="B2029" s="15" t="str">
        <x:v>Chertsey Business Park</x:v>
      </x:c>
      <x:c r="C2029" s="15" t="str">
        <x:v>Chertsey</x:v>
      </x:c>
      <x:c r="D2029" s="14" t="n">
        <x:v>14560</x:v>
      </x:c>
      <x:c r="E2029" s="30" t="str">
        <x:v>Context</x:v>
      </x:c>
      <x:c r="F2029" s="30" t="str">
        <x:v>Estate / grouped industrial area</x:v>
      </x:c>
      <x:c r="G2029" s="14" t="n">
        <x:f>COUNTIFS('Unit details'!$B$3942:$B$3943,$A2029,'Unit details'!$V$3942:$V$3943,$A2029&amp;" — "&amp;$B2029,'Unit details'!$H$3942:$H$3943,"Current",'Unit details'!$E$3942:$E$3943,"Town")</x:f>
        <x:v>0</x:v>
      </x:c>
      <x:c r="H2029" s="14" t="n">
        <x:f>COUNTIFS('Unit details'!$B$3942:$B$3943,$A2029,'Unit details'!$V$3942:$V$3943,$A2029&amp;" — "&amp;$B2029,'Unit details'!$H$3942:$H$3943,"Current",'Unit details'!$E$3942:$E$3943,"Nearby")</x:f>
        <x:v>0</x:v>
      </x:c>
      <x:c r="I2029" s="14" t="n">
        <x:f>COUNTIFS('Unit details'!$B$3942:$B$3943,$A2029,'Unit details'!$V$3942:$V$3943,$A2029&amp;" — "&amp;$B2029,'Unit details'!$H$3942:$H$3943,"Current")</x:f>
        <x:v>2</x:v>
      </x:c>
      <x:c r="J2029" s="14" t="n">
        <x:f>SUMIFS('Unit details'!$Y$3942:$Y$3943,'Unit details'!$B$3942:$B$3943,$A2029,'Unit details'!$V$3942:$V$3943,$A2029&amp;" — "&amp;$B2029,'Unit details'!$H$3942:$H$3943,"Future")</x:f>
        <x:v>0</x:v>
      </x:c>
      <x:c r="K2029" s="14" t="n">
        <x:f>COUNTIFS('Unit details'!$B$3942:$B$3943,$A2029,'Unit details'!$V$3942:$V$3943,$A2029&amp;" — "&amp;$B2029,'Unit details'!$H$3942:$H$3943,"Uncertain")</x:f>
        <x:v>0</x:v>
      </x:c>
      <x:c r="L2029" s="15" t="str">
        <x:v>Minimum inventory evidenced by marketed premises; estate units and occupied stock not exhaustively counted.</x:v>
      </x:c>
      <x:c r="M2029" s="15" t="str">
        <x:v>https://www.zoopla.co.uk/to-rent/commercial/details/73468369/</x:v>
      </x:c>
      <x:c r="N2029" s="15" t="str"/>
    </x:row>
    <x:row r="2030" ht="42" customHeight="1">
      <x:c r="A2030" s="15" t="str">
        <x:v>Chertsey</x:v>
      </x:c>
      <x:c r="B2030" s="15" t="str">
        <x:v>Chertsey Industrial Park / Fordwater Trading Estate</x:v>
      </x:c>
      <x:c r="C2030" s="15" t="str">
        <x:v>Chertsey</x:v>
      </x:c>
      <x:c r="D2030" s="14" t="n">
        <x:v>14560</x:v>
      </x:c>
      <x:c r="E2030" s="30" t="str">
        <x:v>Context</x:v>
      </x:c>
      <x:c r="F2030" s="30" t="str">
        <x:v>Estate / grouped industrial area</x:v>
      </x:c>
      <x:c r="G2030" s="14" t="n">
        <x:f>COUNTIFS('Unit details'!$B$3944:$B$3944,$A2030,'Unit details'!$V$3944:$V$3944,$A2030&amp;" — "&amp;$B2030,'Unit details'!$H$3944:$H$3944,"Current",'Unit details'!$E$3944:$E$3944,"Town")</x:f>
        <x:v>0</x:v>
      </x:c>
      <x:c r="H2030" s="14" t="n">
        <x:f>COUNTIFS('Unit details'!$B$3944:$B$3944,$A2030,'Unit details'!$V$3944:$V$3944,$A2030&amp;" — "&amp;$B2030,'Unit details'!$H$3944:$H$3944,"Current",'Unit details'!$E$3944:$E$3944,"Nearby")</x:f>
        <x:v>0</x:v>
      </x:c>
      <x:c r="I2030" s="14" t="n">
        <x:f>COUNTIFS('Unit details'!$B$3944:$B$3944,$A2030,'Unit details'!$V$3944:$V$3944,$A2030&amp;" — "&amp;$B2030,'Unit details'!$H$3944:$H$3944,"Current")</x:f>
        <x:v>1</x:v>
      </x:c>
      <x:c r="J2030" s="14" t="n">
        <x:f>SUMIFS('Unit details'!$Y$3944:$Y$3944,'Unit details'!$B$3944:$B$3944,$A2030,'Unit details'!$V$3944:$V$3944,$A2030&amp;" — "&amp;$B2030,'Unit details'!$H$3944:$H$3944,"Future")</x:f>
        <x:v>0</x:v>
      </x:c>
      <x:c r="K2030" s="14" t="n">
        <x:f>COUNTIFS('Unit details'!$B$3944:$B$3944,$A2030,'Unit details'!$V$3944:$V$3944,$A2030&amp;" — "&amp;$B2030,'Unit details'!$H$3944:$H$3944,"Uncertain")</x:f>
        <x:v>0</x:v>
      </x:c>
      <x:c r="L2030" s="15" t="str">
        <x:v>Identified from marketing. Estate inventory is a minimum of evidenced named areas, not a council stock census.</x:v>
      </x:c>
      <x:c r="M2030" s="15" t="str">
        <x:v>https://www.rightmove.co.uk/properties/90596118#/?channel=COM_LET</x:v>
      </x:c>
      <x:c r="N2030" s="15" t="str"/>
    </x:row>
    <x:row r="2031" ht="42" customHeight="1">
      <x:c r="A2031" s="15" t="str">
        <x:v>Chertsey</x:v>
      </x:c>
      <x:c r="B2031" s="15" t="str">
        <x:v>Fordwater Trading Estate</x:v>
      </x:c>
      <x:c r="C2031" s="15" t="str">
        <x:v>Chertsey</x:v>
      </x:c>
      <x:c r="D2031" s="14" t="n">
        <x:v>14560</x:v>
      </x:c>
      <x:c r="E2031" s="30" t="str">
        <x:v>Context</x:v>
      </x:c>
      <x:c r="F2031" s="30" t="str">
        <x:v>Estate / grouped industrial area</x:v>
      </x:c>
      <x:c r="G2031" s="14" t="n">
        <x:f>COUNTIFS('Unit details'!$B$4039:$B$4039,$A2031,'Unit details'!$V$4039:$V$4039,$A2031&amp;" — "&amp;$B2031,'Unit details'!$H$4039:$H$4039,"Current",'Unit details'!$E$4039:$E$4039,"Town")</x:f>
        <x:v>0</x:v>
      </x:c>
      <x:c r="H2031" s="14" t="n">
        <x:f>COUNTIFS('Unit details'!$B$4039:$B$4039,$A2031,'Unit details'!$V$4039:$V$4039,$A2031&amp;" — "&amp;$B2031,'Unit details'!$H$4039:$H$4039,"Current",'Unit details'!$E$4039:$E$4039,"Nearby")</x:f>
        <x:v>0</x:v>
      </x:c>
      <x:c r="I2031" s="14" t="n">
        <x:f>COUNTIFS('Unit details'!$B$4039:$B$4039,$A2031,'Unit details'!$V$4039:$V$4039,$A2031&amp;" — "&amp;$B2031,'Unit details'!$H$4039:$H$4039,"Current")</x:f>
        <x:v>0</x:v>
      </x:c>
      <x:c r="J2031" s="14" t="n">
        <x:f>SUMIFS('Unit details'!$Y$4039:$Y$4039,'Unit details'!$B$4039:$B$4039,$A2031,'Unit details'!$V$4039:$V$4039,$A2031&amp;" — "&amp;$B2031,'Unit details'!$H$4039:$H$4039,"Future")</x:f>
        <x:v>0</x:v>
      </x:c>
      <x:c r="K2031" s="14" t="n">
        <x:f>COUNTIFS('Unit details'!$B$4039:$B$4039,$A2031,'Unit details'!$V$4039:$V$4039,$A2031&amp;" — "&amp;$B2031,'Unit details'!$H$4039:$H$4039,"Uncertain")</x:f>
        <x:v>0</x:v>
      </x:c>
      <x:c r="L2031" s="15" t="str">
        <x:v>Minimum inventory evidenced by marketed premises; estate units and occupied stock not exhaustively counted.</x:v>
      </x:c>
      <x:c r="M2031" s="15" t="str">
        <x:v>https://www.rightmove.co.uk/properties/90596118#/?channel=COM_LET</x:v>
      </x:c>
      <x:c r="N2031" s="15" t="str"/>
    </x:row>
    <x:row r="2032" ht="42" customHeight="1">
      <x:c r="A2032" s="15" t="str">
        <x:v>Chertsey</x:v>
      </x:c>
      <x:c r="B2032" s="15" t="str">
        <x:v>Gogmore Lane</x:v>
      </x:c>
      <x:c r="C2032" s="15" t="str">
        <x:v>Chertsey</x:v>
      </x:c>
      <x:c r="D2032" s="14" t="n">
        <x:v>14560</x:v>
      </x:c>
      <x:c r="E2032" s="30" t="str">
        <x:v>Context</x:v>
      </x:c>
      <x:c r="F2032" s="30" t="str">
        <x:v>Standalone / other premises</x:v>
      </x:c>
      <x:c r="G2032" s="14" t="n">
        <x:f>COUNTIFS('Unit details'!$B$3945:$B$3945,$A2032,'Unit details'!$V$3945:$V$3945,$A2032&amp;" — "&amp;$B2032,'Unit details'!$H$3945:$H$3945,"Current",'Unit details'!$E$3945:$E$3945,"Town")</x:f>
        <x:v>0</x:v>
      </x:c>
      <x:c r="H2032" s="14" t="n">
        <x:f>COUNTIFS('Unit details'!$B$3945:$B$3945,$A2032,'Unit details'!$V$3945:$V$3945,$A2032&amp;" — "&amp;$B2032,'Unit details'!$H$3945:$H$3945,"Current",'Unit details'!$E$3945:$E$3945,"Nearby")</x:f>
        <x:v>0</x:v>
      </x:c>
      <x:c r="I2032" s="14" t="n">
        <x:f>COUNTIFS('Unit details'!$B$3945:$B$3945,$A2032,'Unit details'!$V$3945:$V$3945,$A2032&amp;" — "&amp;$B2032,'Unit details'!$H$3945:$H$3945,"Current")</x:f>
        <x:v>1</x:v>
      </x:c>
      <x:c r="J2032" s="14" t="n">
        <x:f>SUMIFS('Unit details'!$Y$3945:$Y$3945,'Unit details'!$B$3945:$B$3945,$A2032,'Unit details'!$V$3945:$V$3945,$A2032&amp;" — "&amp;$B2032,'Unit details'!$H$3945:$H$3945,"Future")</x:f>
        <x:v>0</x:v>
      </x:c>
      <x:c r="K2032" s="14" t="n">
        <x:f>COUNTIFS('Unit details'!$B$3945:$B$3945,$A2032,'Unit details'!$V$3945:$V$3945,$A2032&amp;" — "&amp;$B2032,'Unit details'!$H$3945:$H$3945,"Uncertain")</x:f>
        <x:v>0</x:v>
      </x:c>
      <x:c r="L2032" s="15" t="str">
        <x:v>Minimum inventory evidenced by marketed premises; estate units and occupied stock not exhaustively counted.</x:v>
      </x:c>
      <x:c r="M2032" s="15" t="str">
        <x:v>https://www.zoopla.co.uk/to-rent/commercial/details/73122814/</x:v>
      </x:c>
      <x:c r="N2032" s="15" t="str"/>
    </x:row>
    <x:row r="2033" ht="42" customHeight="1">
      <x:c r="A2033" s="15" t="str">
        <x:v>Chertsey</x:v>
      </x:c>
      <x:c r="B2033" s="15" t="str">
        <x:v>Hanworth Lane</x:v>
      </x:c>
      <x:c r="C2033" s="15" t="str">
        <x:v>Chertsey</x:v>
      </x:c>
      <x:c r="D2033" s="14" t="n">
        <x:v>14560</x:v>
      </x:c>
      <x:c r="E2033" s="30" t="str">
        <x:v>Context</x:v>
      </x:c>
      <x:c r="F2033" s="30" t="str">
        <x:v>Estate / grouped industrial area</x:v>
      </x:c>
      <x:c r="G2033" s="14" t="n">
        <x:f>COUNTIFS('Unit details'!$B$4039:$B$4039,$A2033,'Unit details'!$V$4039:$V$4039,$A2033&amp;" — "&amp;$B2033,'Unit details'!$H$4039:$H$4039,"Current",'Unit details'!$E$4039:$E$4039,"Town")</x:f>
        <x:v>0</x:v>
      </x:c>
      <x:c r="H2033" s="14" t="n">
        <x:f>COUNTIFS('Unit details'!$B$4039:$B$4039,$A2033,'Unit details'!$V$4039:$V$4039,$A2033&amp;" — "&amp;$B2033,'Unit details'!$H$4039:$H$4039,"Current",'Unit details'!$E$4039:$E$4039,"Nearby")</x:f>
        <x:v>0</x:v>
      </x:c>
      <x:c r="I2033" s="14" t="n">
        <x:f>COUNTIFS('Unit details'!$B$4039:$B$4039,$A2033,'Unit details'!$V$4039:$V$4039,$A2033&amp;" — "&amp;$B2033,'Unit details'!$H$4039:$H$4039,"Current")</x:f>
        <x:v>0</x:v>
      </x:c>
      <x:c r="J2033" s="14" t="n">
        <x:f>SUMIFS('Unit details'!$Y$4039:$Y$4039,'Unit details'!$B$4039:$B$4039,$A2033,'Unit details'!$V$4039:$V$4039,$A2033&amp;" — "&amp;$B2033,'Unit details'!$H$4039:$H$4039,"Future")</x:f>
        <x:v>0</x:v>
      </x:c>
      <x:c r="K2033" s="14" t="n">
        <x:f>COUNTIFS('Unit details'!$B$4039:$B$4039,$A2033,'Unit details'!$V$4039:$V$4039,$A2033&amp;" — "&amp;$B2033,'Unit details'!$H$4039:$H$4039,"Uncertain")</x:f>
        <x:v>0</x:v>
      </x:c>
      <x:c r="L2033" s="15" t="str">
        <x:v>Minimum inventory evidenced by marketed premises; estate units and occupied stock not exhaustively counted.</x:v>
      </x:c>
      <x:c r="M2033" s="15" t="str">
        <x:v>https://www.rightmove.co.uk/properties/773343200949057#/?channel=COM_LET</x:v>
      </x:c>
      <x:c r="N2033" s="15" t="str"/>
    </x:row>
    <x:row r="2034" ht="42" customHeight="1">
      <x:c r="A2034" s="15" t="str">
        <x:v>Codmore Hill</x:v>
      </x:c>
      <x:c r="B2034" s="15" t="str">
        <x:v>Standalone premises — Codmore Hill</x:v>
      </x:c>
      <x:c r="C2034" s="15" t="str">
        <x:v>Codmore Hill</x:v>
      </x:c>
      <x:c r="D2034" s="14" t="n">
        <x:v>1290</x:v>
      </x:c>
      <x:c r="E2034" s="30" t="str">
        <x:v>Context</x:v>
      </x:c>
      <x:c r="F2034" s="30" t="str">
        <x:v>Standalone / other premises</x:v>
      </x:c>
      <x:c r="G2034" s="14" t="n">
        <x:f>COUNTIFS('Unit details'!$B$3946:$B$3946,$A2034,'Unit details'!$V$3946:$V$3946,$A2034&amp;" — "&amp;$B2034,'Unit details'!$H$3946:$H$3946,"Current",'Unit details'!$E$3946:$E$3946,"Town")</x:f>
        <x:v>0</x:v>
      </x:c>
      <x:c r="H2034" s="14" t="n">
        <x:f>COUNTIFS('Unit details'!$B$3946:$B$3946,$A2034,'Unit details'!$V$3946:$V$3946,$A2034&amp;" — "&amp;$B2034,'Unit details'!$H$3946:$H$3946,"Current",'Unit details'!$E$3946:$E$3946,"Nearby")</x:f>
        <x:v>0</x:v>
      </x:c>
      <x:c r="I2034" s="14" t="n">
        <x:f>COUNTIFS('Unit details'!$B$3946:$B$3946,$A2034,'Unit details'!$V$3946:$V$3946,$A2034&amp;" — "&amp;$B2034,'Unit details'!$H$3946:$H$3946,"Current")</x:f>
        <x:v>1</x:v>
      </x:c>
      <x:c r="J2034" s="14" t="n">
        <x:f>SUMIFS('Unit details'!$Y$3946:$Y$3946,'Unit details'!$B$3946:$B$3946,$A2034,'Unit details'!$V$3946:$V$3946,$A2034&amp;" — "&amp;$B2034,'Unit details'!$H$3946:$H$3946,"Future")</x:f>
        <x:v>0</x:v>
      </x:c>
      <x:c r="K2034" s="14" t="n">
        <x:f>COUNTIFS('Unit details'!$B$3946:$B$3946,$A2034,'Unit details'!$V$3946:$V$3946,$A2034&amp;" — "&amp;$B2034,'Unit details'!$H$3946:$H$3946,"Uncertain")</x:f>
        <x:v>0</x:v>
      </x:c>
      <x:c r="L2034" s="15" t="str">
        <x:v>Identified from marketing. Estate inventory is a minimum of evidenced named areas, not a council stock census.</x:v>
      </x:c>
      <x:c r="M2034" s="15" t="str">
        <x:v>https://www.zoopla.co.uk/to-rent/commercial/details/69595236/</x:v>
      </x:c>
      <x:c r="N2034" s="15" t="str"/>
    </x:row>
    <x:row r="2035" ht="42" customHeight="1">
      <x:c r="A2035" s="15" t="str">
        <x:v>Coneyhurst</x:v>
      </x:c>
      <x:c r="B2035" s="15" t="str">
        <x:v>Standalone premises — Coneyhurst</x:v>
      </x:c>
      <x:c r="C2035" s="15" t="str">
        <x:v>Coneyhurst</x:v>
      </x:c>
      <x:c r="D2035" s="14"/>
      <x:c r="E2035" s="30" t="str">
        <x:v>Context</x:v>
      </x:c>
      <x:c r="F2035" s="30" t="str">
        <x:v>Standalone / other premises</x:v>
      </x:c>
      <x:c r="G2035" s="14" t="n">
        <x:f>COUNTIFS('Unit details'!$B$3947:$B$3947,$A2035,'Unit details'!$V$3947:$V$3947,$A2035&amp;" — "&amp;$B2035,'Unit details'!$H$3947:$H$3947,"Current",'Unit details'!$E$3947:$E$3947,"Town")</x:f>
        <x:v>0</x:v>
      </x:c>
      <x:c r="H2035" s="14" t="n">
        <x:f>COUNTIFS('Unit details'!$B$3947:$B$3947,$A2035,'Unit details'!$V$3947:$V$3947,$A2035&amp;" — "&amp;$B2035,'Unit details'!$H$3947:$H$3947,"Current",'Unit details'!$E$3947:$E$3947,"Nearby")</x:f>
        <x:v>0</x:v>
      </x:c>
      <x:c r="I2035" s="14" t="n">
        <x:f>COUNTIFS('Unit details'!$B$3947:$B$3947,$A2035,'Unit details'!$V$3947:$V$3947,$A2035&amp;" — "&amp;$B2035,'Unit details'!$H$3947:$H$3947,"Current")</x:f>
        <x:v>1</x:v>
      </x:c>
      <x:c r="J2035" s="14" t="n">
        <x:f>SUMIFS('Unit details'!$Y$3947:$Y$3947,'Unit details'!$B$3947:$B$3947,$A2035,'Unit details'!$V$3947:$V$3947,$A2035&amp;" — "&amp;$B2035,'Unit details'!$H$3947:$H$3947,"Future")</x:f>
        <x:v>0</x:v>
      </x:c>
      <x:c r="K2035" s="14" t="n">
        <x:f>COUNTIFS('Unit details'!$B$3947:$B$3947,$A2035,'Unit details'!$V$3947:$V$3947,$A2035&amp;" — "&amp;$B2035,'Unit details'!$H$3947:$H$3947,"Uncertain")</x:f>
        <x:v>0</x:v>
      </x:c>
      <x:c r="L2035" s="15" t="str">
        <x:v>Identified from marketing. Estate inventory is a minimum of evidenced named areas, not a council stock census.</x:v>
      </x:c>
      <x:c r="M2035" s="15" t="str">
        <x:v>https://www.zoopla.co.uk/to-rent/commercial/details/56036881/</x:v>
      </x:c>
      <x:c r="N2035" s="15" t="str"/>
    </x:row>
    <x:row r="2036" ht="42" customHeight="1">
      <x:c r="A2036" s="15" t="str">
        <x:v>Coolham</x:v>
      </x:c>
      <x:c r="B2036" s="15" t="str">
        <x:v>Thornhill Court</x:v>
      </x:c>
      <x:c r="C2036" s="15" t="str">
        <x:v>Coolham</x:v>
      </x:c>
      <x:c r="D2036" s="14"/>
      <x:c r="E2036" s="30" t="str">
        <x:v>Context</x:v>
      </x:c>
      <x:c r="F2036" s="30" t="str">
        <x:v>Estate / grouped industrial area</x:v>
      </x:c>
      <x:c r="G2036" s="14" t="n">
        <x:f>COUNTIFS('Unit details'!$B$3948:$B$3951,$A2036,'Unit details'!$V$3948:$V$3951,$A2036&amp;" — "&amp;$B2036,'Unit details'!$H$3948:$H$3951,"Current",'Unit details'!$E$3948:$E$3951,"Town")</x:f>
        <x:v>0</x:v>
      </x:c>
      <x:c r="H2036" s="14" t="n">
        <x:f>COUNTIFS('Unit details'!$B$3948:$B$3951,$A2036,'Unit details'!$V$3948:$V$3951,$A2036&amp;" — "&amp;$B2036,'Unit details'!$H$3948:$H$3951,"Current",'Unit details'!$E$3948:$E$3951,"Nearby")</x:f>
        <x:v>0</x:v>
      </x:c>
      <x:c r="I2036" s="14" t="n">
        <x:f>COUNTIFS('Unit details'!$B$3948:$B$3951,$A2036,'Unit details'!$V$3948:$V$3951,$A2036&amp;" — "&amp;$B2036,'Unit details'!$H$3948:$H$3951,"Current")</x:f>
        <x:v>4</x:v>
      </x:c>
      <x:c r="J2036" s="14" t="n">
        <x:f>SUMIFS('Unit details'!$Y$3948:$Y$3951,'Unit details'!$B$3948:$B$3951,$A2036,'Unit details'!$V$3948:$V$3951,$A2036&amp;" — "&amp;$B2036,'Unit details'!$H$3948:$H$3951,"Future")</x:f>
        <x:v>0</x:v>
      </x:c>
      <x:c r="K2036" s="14" t="n">
        <x:f>COUNTIFS('Unit details'!$B$3948:$B$3951,$A2036,'Unit details'!$V$3948:$V$3951,$A2036&amp;" — "&amp;$B2036,'Unit details'!$H$3948:$H$3951,"Uncertain")</x:f>
        <x:v>0</x:v>
      </x:c>
      <x:c r="L2036" s="15" t="str">
        <x:v>Sourced minimum identified estates; nested Lancing schemes grouped under Lancing Business Park. Not an exhaustive council register. Further unit-specific sources are in Unit details.</x:v>
      </x:c>
      <x:c r="M2036" s="15" t="str">
        <x:v>https://www.zoopla.co.uk/to-rent/commercial/details/73875716/</x:v>
      </x:c>
      <x:c r="N2036" s="15" t="str">
        <x:v>https://www.zoopla.co.uk/to-rent/commercial/details/73874960/
https://www.zoopla.co.uk/to-rent/commercial/details/73875717/</x:v>
      </x:c>
    </x:row>
    <x:row r="2037" ht="42" customHeight="1">
      <x:c r="A2037" s="15" t="str">
        <x:v>Cranleigh</x:v>
      </x:c>
      <x:c r="B2037" s="15" t="str">
        <x:v>Dunsfold Park</x:v>
      </x:c>
      <x:c r="C2037" s="15" t="str">
        <x:v>Dunsfold</x:v>
      </x:c>
      <x:c r="D2037" s="14"/>
      <x:c r="E2037" s="30" t="str">
        <x:v>Context</x:v>
      </x:c>
      <x:c r="F2037" s="30" t="str">
        <x:v>Estate / grouped industrial area</x:v>
      </x:c>
      <x:c r="G2037" s="14" t="n">
        <x:f>COUNTIFS('Unit details'!$B$3952:$B$3955,$A2037,'Unit details'!$V$3952:$V$3955,$A2037&amp;" — "&amp;$B2037,'Unit details'!$H$3952:$H$3955,"Current",'Unit details'!$E$3952:$E$3955,"Town")</x:f>
        <x:v>0</x:v>
      </x:c>
      <x:c r="H2037" s="14" t="n">
        <x:f>COUNTIFS('Unit details'!$B$3952:$B$3955,$A2037,'Unit details'!$V$3952:$V$3955,$A2037&amp;" — "&amp;$B2037,'Unit details'!$H$3952:$H$3955,"Current",'Unit details'!$E$3952:$E$3955,"Nearby")</x:f>
        <x:v>0</x:v>
      </x:c>
      <x:c r="I2037" s="14" t="n">
        <x:f>COUNTIFS('Unit details'!$B$3952:$B$3955,$A2037,'Unit details'!$V$3952:$V$3955,$A2037&amp;" — "&amp;$B2037,'Unit details'!$H$3952:$H$3955,"Current")</x:f>
        <x:v>4</x:v>
      </x:c>
      <x:c r="J2037" s="14" t="n">
        <x:f>SUMIFS('Unit details'!$Y$3952:$Y$3955,'Unit details'!$B$3952:$B$3955,$A2037,'Unit details'!$V$3952:$V$3955,$A2037&amp;" — "&amp;$B2037,'Unit details'!$H$3952:$H$3955,"Future")</x:f>
        <x:v>0</x:v>
      </x:c>
      <x:c r="K2037" s="14" t="n">
        <x:f>COUNTIFS('Unit details'!$B$3952:$B$3955,$A2037,'Unit details'!$V$3952:$V$3955,$A2037&amp;" — "&amp;$B2037,'Unit details'!$H$3952:$H$3955,"Uncertain")</x:f>
        <x:v>0</x:v>
      </x:c>
      <x:c r="L2037" s="15" t="str">
        <x:v>Minimum inventory evidenced by marketed premises; estate units and occupied stock not exhaustively counted.</x:v>
      </x:c>
      <x:c r="M2037" s="15" t="str">
        <x:v>https://www.zoopla.co.uk/to-rent/commercial/details/73177280/</x:v>
      </x:c>
      <x:c r="N2037" s="15" t="str"/>
    </x:row>
    <x:row r="2038" ht="42" customHeight="1">
      <x:c r="A2038" s="15" t="str">
        <x:v>Cranleigh</x:v>
      </x:c>
      <x:c r="B2038" s="15" t="str">
        <x:v>Littlemead Industrial Estate</x:v>
      </x:c>
      <x:c r="C2038" s="15" t="str">
        <x:v>Cranleigh</x:v>
      </x:c>
      <x:c r="D2038" s="14" t="n">
        <x:v>10425</x:v>
      </x:c>
      <x:c r="E2038" s="30" t="str">
        <x:v>Context</x:v>
      </x:c>
      <x:c r="F2038" s="30" t="str">
        <x:v>Estate / grouped industrial area</x:v>
      </x:c>
      <x:c r="G2038" s="14" t="n">
        <x:f>COUNTIFS('Unit details'!$B$3956:$B$3956,$A2038,'Unit details'!$V$3956:$V$3956,$A2038&amp;" — "&amp;$B2038,'Unit details'!$H$3956:$H$3956,"Current",'Unit details'!$E$3956:$E$3956,"Town")</x:f>
        <x:v>0</x:v>
      </x:c>
      <x:c r="H2038" s="14" t="n">
        <x:f>COUNTIFS('Unit details'!$B$3956:$B$3956,$A2038,'Unit details'!$V$3956:$V$3956,$A2038&amp;" — "&amp;$B2038,'Unit details'!$H$3956:$H$3956,"Current",'Unit details'!$E$3956:$E$3956,"Nearby")</x:f>
        <x:v>0</x:v>
      </x:c>
      <x:c r="I2038" s="14" t="n">
        <x:f>COUNTIFS('Unit details'!$B$3956:$B$3956,$A2038,'Unit details'!$V$3956:$V$3956,$A2038&amp;" — "&amp;$B2038,'Unit details'!$H$3956:$H$3956,"Current")</x:f>
        <x:v>1</x:v>
      </x:c>
      <x:c r="J2038" s="14" t="n">
        <x:f>SUMIFS('Unit details'!$Y$3956:$Y$3956,'Unit details'!$B$3956:$B$3956,$A2038,'Unit details'!$V$3956:$V$3956,$A2038&amp;" — "&amp;$B2038,'Unit details'!$H$3956:$H$3956,"Future")</x:f>
        <x:v>0</x:v>
      </x:c>
      <x:c r="K2038" s="14" t="n">
        <x:f>COUNTIFS('Unit details'!$B$3956:$B$3956,$A2038,'Unit details'!$V$3956:$V$3956,$A2038&amp;" — "&amp;$B2038,'Unit details'!$H$3956:$H$3956,"Uncertain")</x:f>
        <x:v>0</x:v>
      </x:c>
      <x:c r="L2038" s="15" t="str">
        <x:v>Minimum inventory evidenced by marketed premises; estate units and occupied stock not exhaustively counted.</x:v>
      </x:c>
      <x:c r="M2038" s="15" t="str">
        <x:v>https://www.zoopla.co.uk/to-rent/commercial/details/67651635/</x:v>
      </x:c>
      <x:c r="N2038" s="15" t="str"/>
    </x:row>
    <x:row r="2039" ht="42" customHeight="1">
      <x:c r="A2039" s="15" t="str">
        <x:v>Dorking</x:v>
      </x:c>
      <x:c r="B2039" s="15" t="str">
        <x:v>Burleys Corner</x:v>
      </x:c>
      <x:c r="C2039" s="15" t="str">
        <x:v>South Holmwood</x:v>
      </x:c>
      <x:c r="D2039" s="14"/>
      <x:c r="E2039" s="30" t="str">
        <x:v>Context</x:v>
      </x:c>
      <x:c r="F2039" s="30" t="str">
        <x:v>Standalone / other premises</x:v>
      </x:c>
      <x:c r="G2039" s="14" t="n">
        <x:f>COUNTIFS('Unit details'!$B$3957:$B$3957,$A2039,'Unit details'!$V$3957:$V$3957,$A2039&amp;" — "&amp;$B2039,'Unit details'!$H$3957:$H$3957,"Current",'Unit details'!$E$3957:$E$3957,"Town")</x:f>
        <x:v>0</x:v>
      </x:c>
      <x:c r="H2039" s="14" t="n">
        <x:f>COUNTIFS('Unit details'!$B$3957:$B$3957,$A2039,'Unit details'!$V$3957:$V$3957,$A2039&amp;" — "&amp;$B2039,'Unit details'!$H$3957:$H$3957,"Current",'Unit details'!$E$3957:$E$3957,"Nearby")</x:f>
        <x:v>0</x:v>
      </x:c>
      <x:c r="I2039" s="14" t="n">
        <x:f>COUNTIFS('Unit details'!$B$3957:$B$3957,$A2039,'Unit details'!$V$3957:$V$3957,$A2039&amp;" — "&amp;$B2039,'Unit details'!$H$3957:$H$3957,"Current")</x:f>
        <x:v>1</x:v>
      </x:c>
      <x:c r="J2039" s="14" t="n">
        <x:f>SUMIFS('Unit details'!$Y$3957:$Y$3957,'Unit details'!$B$3957:$B$3957,$A2039,'Unit details'!$V$3957:$V$3957,$A2039&amp;" — "&amp;$B2039,'Unit details'!$H$3957:$H$3957,"Future")</x:f>
        <x:v>0</x:v>
      </x:c>
      <x:c r="K2039" s="14" t="n">
        <x:f>COUNTIFS('Unit details'!$B$3957:$B$3957,$A2039,'Unit details'!$V$3957:$V$3957,$A2039&amp;" — "&amp;$B2039,'Unit details'!$H$3957:$H$3957,"Uncertain")</x:f>
        <x:v>0</x:v>
      </x:c>
      <x:c r="L2039" s="15" t="str">
        <x:v>Minimum inventory evidenced by marketed premises; estate units and occupied stock not exhaustively counted.</x:v>
      </x:c>
      <x:c r="M2039" s="15" t="str">
        <x:v>https://www.zoopla.co.uk/to-rent/commercial/details/72633552/</x:v>
      </x:c>
      <x:c r="N2039" s="15" t="str"/>
    </x:row>
    <x:row r="2040" ht="42" customHeight="1">
      <x:c r="A2040" s="15" t="str">
        <x:v>Dorking</x:v>
      </x:c>
      <x:c r="B2040" s="15" t="str">
        <x:v>Eastwood Farm</x:v>
      </x:c>
      <x:c r="C2040" s="15" t="str">
        <x:v>Newdigate</x:v>
      </x:c>
      <x:c r="D2040" s="14" t="n">
        <x:v>765</x:v>
      </x:c>
      <x:c r="E2040" s="30" t="str">
        <x:v>Context</x:v>
      </x:c>
      <x:c r="F2040" s="30" t="str">
        <x:v>Standalone / other premises</x:v>
      </x:c>
      <x:c r="G2040" s="14" t="n">
        <x:f>COUNTIFS('Unit details'!$B$4039:$B$4039,$A2040,'Unit details'!$V$4039:$V$4039,$A2040&amp;" — "&amp;$B2040,'Unit details'!$H$4039:$H$4039,"Current",'Unit details'!$E$4039:$E$4039,"Town")</x:f>
        <x:v>0</x:v>
      </x:c>
      <x:c r="H2040" s="14" t="n">
        <x:f>COUNTIFS('Unit details'!$B$4039:$B$4039,$A2040,'Unit details'!$V$4039:$V$4039,$A2040&amp;" — "&amp;$B2040,'Unit details'!$H$4039:$H$4039,"Current",'Unit details'!$E$4039:$E$4039,"Nearby")</x:f>
        <x:v>0</x:v>
      </x:c>
      <x:c r="I2040" s="14" t="n">
        <x:f>COUNTIFS('Unit details'!$B$4039:$B$4039,$A2040,'Unit details'!$V$4039:$V$4039,$A2040&amp;" — "&amp;$B2040,'Unit details'!$H$4039:$H$4039,"Current")</x:f>
        <x:v>0</x:v>
      </x:c>
      <x:c r="J2040" s="14" t="n">
        <x:f>SUMIFS('Unit details'!$Y$4039:$Y$4039,'Unit details'!$B$4039:$B$4039,$A2040,'Unit details'!$V$4039:$V$4039,$A2040&amp;" — "&amp;$B2040,'Unit details'!$H$4039:$H$4039,"Future")</x:f>
        <x:v>0</x:v>
      </x:c>
      <x:c r="K2040" s="14" t="n">
        <x:f>COUNTIFS('Unit details'!$B$4039:$B$4039,$A2040,'Unit details'!$V$4039:$V$4039,$A2040&amp;" — "&amp;$B2040,'Unit details'!$H$4039:$H$4039,"Uncertain")</x:f>
        <x:v>0</x:v>
      </x:c>
      <x:c r="L2040" s="15" t="str">
        <x:v>Minimum inventory evidenced by marketed premises; estate units and occupied stock not exhaustively counted.</x:v>
      </x:c>
      <x:c r="M2040" s="15" t="str">
        <x:v>https://www.zoopla.co.uk/to-rent/commercial/details/74387262/</x:v>
      </x:c>
      <x:c r="N2040" s="15" t="str"/>
    </x:row>
    <x:row r="2041" ht="42" customHeight="1">
      <x:c r="A2041" s="15" t="str">
        <x:v>Dorking</x:v>
      </x:c>
      <x:c r="B2041" s="15" t="str">
        <x:v>Great House Barn</x:v>
      </x:c>
      <x:c r="C2041" s="15" t="str">
        <x:v>Ockley</x:v>
      </x:c>
      <x:c r="D2041" s="14" t="n">
        <x:v>290</x:v>
      </x:c>
      <x:c r="E2041" s="30" t="str">
        <x:v>Context</x:v>
      </x:c>
      <x:c r="F2041" s="30" t="str">
        <x:v>Standalone / other premises</x:v>
      </x:c>
      <x:c r="G2041" s="14" t="n">
        <x:f>COUNTIFS('Unit details'!$B$3958:$B$3958,$A2041,'Unit details'!$V$3958:$V$3958,$A2041&amp;" — "&amp;$B2041,'Unit details'!$H$3958:$H$3958,"Current",'Unit details'!$E$3958:$E$3958,"Town")</x:f>
        <x:v>0</x:v>
      </x:c>
      <x:c r="H2041" s="14" t="n">
        <x:f>COUNTIFS('Unit details'!$B$3958:$B$3958,$A2041,'Unit details'!$V$3958:$V$3958,$A2041&amp;" — "&amp;$B2041,'Unit details'!$H$3958:$H$3958,"Current",'Unit details'!$E$3958:$E$3958,"Nearby")</x:f>
        <x:v>0</x:v>
      </x:c>
      <x:c r="I2041" s="14" t="n">
        <x:f>COUNTIFS('Unit details'!$B$3958:$B$3958,$A2041,'Unit details'!$V$3958:$V$3958,$A2041&amp;" — "&amp;$B2041,'Unit details'!$H$3958:$H$3958,"Current")</x:f>
        <x:v>1</x:v>
      </x:c>
      <x:c r="J2041" s="14" t="n">
        <x:f>SUMIFS('Unit details'!$Y$3958:$Y$3958,'Unit details'!$B$3958:$B$3958,$A2041,'Unit details'!$V$3958:$V$3958,$A2041&amp;" — "&amp;$B2041,'Unit details'!$H$3958:$H$3958,"Future")</x:f>
        <x:v>0</x:v>
      </x:c>
      <x:c r="K2041" s="14" t="n">
        <x:f>COUNTIFS('Unit details'!$B$3958:$B$3958,$A2041,'Unit details'!$V$3958:$V$3958,$A2041&amp;" — "&amp;$B2041,'Unit details'!$H$3958:$H$3958,"Uncertain")</x:f>
        <x:v>0</x:v>
      </x:c>
      <x:c r="L2041" s="15" t="str">
        <x:v>Minimum inventory evidenced by marketed premises; estate units and occupied stock not exhaustively counted.</x:v>
      </x:c>
      <x:c r="M2041" s="15" t="str">
        <x:v>https://www.zoopla.co.uk/to-rent/commercial/details/71939991/</x:v>
      </x:c>
      <x:c r="N2041" s="15" t="str"/>
    </x:row>
    <x:row r="2042" ht="42" customHeight="1">
      <x:c r="A2042" s="15" t="str">
        <x:v>Dorking</x:v>
      </x:c>
      <x:c r="B2042" s="15" t="str">
        <x:v>Old Char Wharf</x:v>
      </x:c>
      <x:c r="C2042" s="15" t="str">
        <x:v>Dorking</x:v>
      </x:c>
      <x:c r="D2042" s="14" t="n">
        <x:v>17465</x:v>
      </x:c>
      <x:c r="E2042" s="30" t="str">
        <x:v>Context</x:v>
      </x:c>
      <x:c r="F2042" s="30" t="str">
        <x:v>Standalone / other premises</x:v>
      </x:c>
      <x:c r="G2042" s="14" t="n">
        <x:f>COUNTIFS('Unit details'!$B$3959:$B$3960,$A2042,'Unit details'!$V$3959:$V$3960,$A2042&amp;" — "&amp;$B2042,'Unit details'!$H$3959:$H$3960,"Current",'Unit details'!$E$3959:$E$3960,"Town")</x:f>
        <x:v>0</x:v>
      </x:c>
      <x:c r="H2042" s="14" t="n">
        <x:f>COUNTIFS('Unit details'!$B$3959:$B$3960,$A2042,'Unit details'!$V$3959:$V$3960,$A2042&amp;" — "&amp;$B2042,'Unit details'!$H$3959:$H$3960,"Current",'Unit details'!$E$3959:$E$3960,"Nearby")</x:f>
        <x:v>0</x:v>
      </x:c>
      <x:c r="I2042" s="14" t="n">
        <x:f>COUNTIFS('Unit details'!$B$3959:$B$3960,$A2042,'Unit details'!$V$3959:$V$3960,$A2042&amp;" — "&amp;$B2042,'Unit details'!$H$3959:$H$3960,"Current")</x:f>
        <x:v>2</x:v>
      </x:c>
      <x:c r="J2042" s="14" t="n">
        <x:f>SUMIFS('Unit details'!$Y$3959:$Y$3960,'Unit details'!$B$3959:$B$3960,$A2042,'Unit details'!$V$3959:$V$3960,$A2042&amp;" — "&amp;$B2042,'Unit details'!$H$3959:$H$3960,"Future")</x:f>
        <x:v>0</x:v>
      </x:c>
      <x:c r="K2042" s="14" t="n">
        <x:f>COUNTIFS('Unit details'!$B$3959:$B$3960,$A2042,'Unit details'!$V$3959:$V$3960,$A2042&amp;" — "&amp;$B2042,'Unit details'!$H$3959:$H$3960,"Uncertain")</x:f>
        <x:v>0</x:v>
      </x:c>
      <x:c r="L2042" s="15" t="str">
        <x:v>Minimum inventory evidenced by marketed premises; estate units and occupied stock not exhaustively counted.</x:v>
      </x:c>
      <x:c r="M2042" s="15" t="str">
        <x:v>https://www.zoopla.co.uk/to-rent/commercial/details/74357172/</x:v>
      </x:c>
      <x:c r="N2042" s="15" t="str"/>
    </x:row>
    <x:row r="2043" ht="42" customHeight="1">
      <x:c r="A2043" s="15" t="str">
        <x:v>Dorking</x:v>
      </x:c>
      <x:c r="B2043" s="15" t="str">
        <x:v>Old Water Yard</x:v>
      </x:c>
      <x:c r="C2043" s="15" t="str">
        <x:v>Dorking</x:v>
      </x:c>
      <x:c r="D2043" s="14" t="n">
        <x:v>17465</x:v>
      </x:c>
      <x:c r="E2043" s="30" t="str">
        <x:v>Context</x:v>
      </x:c>
      <x:c r="F2043" s="30" t="str">
        <x:v>Standalone / other premises</x:v>
      </x:c>
      <x:c r="G2043" s="14" t="n">
        <x:f>COUNTIFS('Unit details'!$B$3961:$B$3961,$A2043,'Unit details'!$V$3961:$V$3961,$A2043&amp;" — "&amp;$B2043,'Unit details'!$H$3961:$H$3961,"Current",'Unit details'!$E$3961:$E$3961,"Town")</x:f>
        <x:v>0</x:v>
      </x:c>
      <x:c r="H2043" s="14" t="n">
        <x:f>COUNTIFS('Unit details'!$B$3961:$B$3961,$A2043,'Unit details'!$V$3961:$V$3961,$A2043&amp;" — "&amp;$B2043,'Unit details'!$H$3961:$H$3961,"Current",'Unit details'!$E$3961:$E$3961,"Nearby")</x:f>
        <x:v>0</x:v>
      </x:c>
      <x:c r="I2043" s="14" t="n">
        <x:f>COUNTIFS('Unit details'!$B$3961:$B$3961,$A2043,'Unit details'!$V$3961:$V$3961,$A2043&amp;" — "&amp;$B2043,'Unit details'!$H$3961:$H$3961,"Current")</x:f>
        <x:v>1</x:v>
      </x:c>
      <x:c r="J2043" s="14" t="n">
        <x:f>SUMIFS('Unit details'!$Y$3961:$Y$3961,'Unit details'!$B$3961:$B$3961,$A2043,'Unit details'!$V$3961:$V$3961,$A2043&amp;" — "&amp;$B2043,'Unit details'!$H$3961:$H$3961,"Future")</x:f>
        <x:v>0</x:v>
      </x:c>
      <x:c r="K2043" s="14" t="n">
        <x:f>COUNTIFS('Unit details'!$B$3961:$B$3961,$A2043,'Unit details'!$V$3961:$V$3961,$A2043&amp;" — "&amp;$B2043,'Unit details'!$H$3961:$H$3961,"Uncertain")</x:f>
        <x:v>0</x:v>
      </x:c>
      <x:c r="L2043" s="15" t="str">
        <x:v>Minimum inventory evidenced by marketed premises; estate units and occupied stock not exhaustively counted.</x:v>
      </x:c>
      <x:c r="M2043" s="15" t="str">
        <x:v>https://www.zoopla.co.uk/to-rent/commercial/details/72217837/</x:v>
      </x:c>
      <x:c r="N2043" s="15" t="str"/>
    </x:row>
    <x:row r="2044" ht="42" customHeight="1">
      <x:c r="A2044" s="15" t="str">
        <x:v>Dorking</x:v>
      </x:c>
      <x:c r="B2044" s="15" t="str">
        <x:v>Redlands Farm</x:v>
      </x:c>
      <x:c r="C2044" s="15" t="str">
        <x:v>Mid Holmwood</x:v>
      </x:c>
      <x:c r="D2044" s="14"/>
      <x:c r="E2044" s="30" t="str">
        <x:v>Context</x:v>
      </x:c>
      <x:c r="F2044" s="30" t="str">
        <x:v>Standalone / other premises</x:v>
      </x:c>
      <x:c r="G2044" s="14" t="n">
        <x:f>COUNTIFS('Unit details'!$B$3962:$B$3962,$A2044,'Unit details'!$V$3962:$V$3962,$A2044&amp;" — "&amp;$B2044,'Unit details'!$H$3962:$H$3962,"Current",'Unit details'!$E$3962:$E$3962,"Town")</x:f>
        <x:v>0</x:v>
      </x:c>
      <x:c r="H2044" s="14" t="n">
        <x:f>COUNTIFS('Unit details'!$B$3962:$B$3962,$A2044,'Unit details'!$V$3962:$V$3962,$A2044&amp;" — "&amp;$B2044,'Unit details'!$H$3962:$H$3962,"Current",'Unit details'!$E$3962:$E$3962,"Nearby")</x:f>
        <x:v>0</x:v>
      </x:c>
      <x:c r="I2044" s="14" t="n">
        <x:f>COUNTIFS('Unit details'!$B$3962:$B$3962,$A2044,'Unit details'!$V$3962:$V$3962,$A2044&amp;" — "&amp;$B2044,'Unit details'!$H$3962:$H$3962,"Current")</x:f>
        <x:v>1</x:v>
      </x:c>
      <x:c r="J2044" s="14" t="n">
        <x:f>SUMIFS('Unit details'!$Y$3962:$Y$3962,'Unit details'!$B$3962:$B$3962,$A2044,'Unit details'!$V$3962:$V$3962,$A2044&amp;" — "&amp;$B2044,'Unit details'!$H$3962:$H$3962,"Future")</x:f>
        <x:v>0</x:v>
      </x:c>
      <x:c r="K2044" s="14" t="n">
        <x:f>COUNTIFS('Unit details'!$B$3962:$B$3962,$A2044,'Unit details'!$V$3962:$V$3962,$A2044&amp;" — "&amp;$B2044,'Unit details'!$H$3962:$H$3962,"Uncertain")</x:f>
        <x:v>0</x:v>
      </x:c>
      <x:c r="L2044" s="15" t="str">
        <x:v>Minimum inventory evidenced by marketed premises; estate units and occupied stock not exhaustively counted.</x:v>
      </x:c>
      <x:c r="M2044" s="15" t="str">
        <x:v>https://www.zoopla.co.uk/to-rent/commercial/details/71936449/</x:v>
      </x:c>
      <x:c r="N2044" s="15" t="str"/>
    </x:row>
    <x:row r="2045" ht="42" customHeight="1">
      <x:c r="A2045" s="15" t="str">
        <x:v>Dorking</x:v>
      </x:c>
      <x:c r="B2045" s="15" t="str">
        <x:v>Rusper Road</x:v>
      </x:c>
      <x:c r="C2045" s="15" t="str">
        <x:v>Capel</x:v>
      </x:c>
      <x:c r="D2045" s="14" t="n">
        <x:v>860</x:v>
      </x:c>
      <x:c r="E2045" s="30" t="str">
        <x:v>Context</x:v>
      </x:c>
      <x:c r="F2045" s="30" t="str">
        <x:v>Standalone / other premises</x:v>
      </x:c>
      <x:c r="G2045" s="14" t="n">
        <x:f>COUNTIFS('Unit details'!$B$3963:$B$3963,$A2045,'Unit details'!$V$3963:$V$3963,$A2045&amp;" — "&amp;$B2045,'Unit details'!$H$3963:$H$3963,"Current",'Unit details'!$E$3963:$E$3963,"Town")</x:f>
        <x:v>0</x:v>
      </x:c>
      <x:c r="H2045" s="14" t="n">
        <x:f>COUNTIFS('Unit details'!$B$3963:$B$3963,$A2045,'Unit details'!$V$3963:$V$3963,$A2045&amp;" — "&amp;$B2045,'Unit details'!$H$3963:$H$3963,"Current",'Unit details'!$E$3963:$E$3963,"Nearby")</x:f>
        <x:v>0</x:v>
      </x:c>
      <x:c r="I2045" s="14" t="n">
        <x:f>COUNTIFS('Unit details'!$B$3963:$B$3963,$A2045,'Unit details'!$V$3963:$V$3963,$A2045&amp;" — "&amp;$B2045,'Unit details'!$H$3963:$H$3963,"Current")</x:f>
        <x:v>1</x:v>
      </x:c>
      <x:c r="J2045" s="14" t="n">
        <x:f>SUMIFS('Unit details'!$Y$3963:$Y$3963,'Unit details'!$B$3963:$B$3963,$A2045,'Unit details'!$V$3963:$V$3963,$A2045&amp;" — "&amp;$B2045,'Unit details'!$H$3963:$H$3963,"Future")</x:f>
        <x:v>0</x:v>
      </x:c>
      <x:c r="K2045" s="14" t="n">
        <x:f>COUNTIFS('Unit details'!$B$3963:$B$3963,$A2045,'Unit details'!$V$3963:$V$3963,$A2045&amp;" — "&amp;$B2045,'Unit details'!$H$3963:$H$3963,"Uncertain")</x:f>
        <x:v>0</x:v>
      </x:c>
      <x:c r="L2045" s="15" t="str">
        <x:v>Minimum inventory evidenced by marketed premises; estate units and occupied stock not exhaustively counted.</x:v>
      </x:c>
      <x:c r="M2045" s="15" t="str">
        <x:v>https://www.zoopla.co.uk/to-rent/commercial/details/62591322/</x:v>
      </x:c>
      <x:c r="N2045" s="15" t="str"/>
    </x:row>
    <x:row r="2046" ht="42" customHeight="1">
      <x:c r="A2046" s="15" t="str">
        <x:v>Dorking</x:v>
      </x:c>
      <x:c r="B2046" s="15" t="str">
        <x:v>Tillingbourne Court</x:v>
      </x:c>
      <x:c r="C2046" s="15" t="str">
        <x:v>Dorking</x:v>
      </x:c>
      <x:c r="D2046" s="14" t="n">
        <x:v>17465</x:v>
      </x:c>
      <x:c r="E2046" s="30" t="str">
        <x:v>Context</x:v>
      </x:c>
      <x:c r="F2046" s="30" t="str">
        <x:v>Estate / grouped industrial area</x:v>
      </x:c>
      <x:c r="G2046" s="14" t="n">
        <x:f>COUNTIFS('Unit details'!$B$3964:$B$3964,$A2046,'Unit details'!$V$3964:$V$3964,$A2046&amp;" — "&amp;$B2046,'Unit details'!$H$3964:$H$3964,"Current",'Unit details'!$E$3964:$E$3964,"Town")</x:f>
        <x:v>0</x:v>
      </x:c>
      <x:c r="H2046" s="14" t="n">
        <x:f>COUNTIFS('Unit details'!$B$3964:$B$3964,$A2046,'Unit details'!$V$3964:$V$3964,$A2046&amp;" — "&amp;$B2046,'Unit details'!$H$3964:$H$3964,"Current",'Unit details'!$E$3964:$E$3964,"Nearby")</x:f>
        <x:v>0</x:v>
      </x:c>
      <x:c r="I2046" s="14" t="n">
        <x:f>COUNTIFS('Unit details'!$B$3964:$B$3964,$A2046,'Unit details'!$V$3964:$V$3964,$A2046&amp;" — "&amp;$B2046,'Unit details'!$H$3964:$H$3964,"Current")</x:f>
        <x:v>1</x:v>
      </x:c>
      <x:c r="J2046" s="14" t="n">
        <x:f>SUMIFS('Unit details'!$Y$3964:$Y$3964,'Unit details'!$B$3964:$B$3964,$A2046,'Unit details'!$V$3964:$V$3964,$A2046&amp;" — "&amp;$B2046,'Unit details'!$H$3964:$H$3964,"Future")</x:f>
        <x:v>0</x:v>
      </x:c>
      <x:c r="K2046" s="14" t="n">
        <x:f>COUNTIFS('Unit details'!$B$3964:$B$3964,$A2046,'Unit details'!$V$3964:$V$3964,$A2046&amp;" — "&amp;$B2046,'Unit details'!$H$3964:$H$3964,"Uncertain")</x:f>
        <x:v>0</x:v>
      </x:c>
      <x:c r="L2046" s="15" t="str">
        <x:v>Minimum inventory evidenced by marketed premises; estate units and occupied stock not exhaustively counted.</x:v>
      </x:c>
      <x:c r="M2046" s="15" t="str">
        <x:v>https://www.zoopla.co.uk/to-rent/commercial/details/74606140/</x:v>
      </x:c>
      <x:c r="N2046" s="15" t="str"/>
    </x:row>
    <x:row r="2047" ht="42" customHeight="1">
      <x:c r="A2047" s="15" t="str">
        <x:v>Earnley</x:v>
      </x:c>
      <x:c r="B2047" s="15" t="str">
        <x:v>Standalone premises — Earnley</x:v>
      </x:c>
      <x:c r="C2047" s="15" t="str">
        <x:v>Earnley</x:v>
      </x:c>
      <x:c r="D2047" s="14"/>
      <x:c r="E2047" s="30" t="str">
        <x:v>Context</x:v>
      </x:c>
      <x:c r="F2047" s="30" t="str">
        <x:v>Standalone / other premises</x:v>
      </x:c>
      <x:c r="G2047" s="14" t="n">
        <x:f>COUNTIFS('Unit details'!$B$3965:$B$3965,$A2047,'Unit details'!$V$3965:$V$3965,$A2047&amp;" — "&amp;$B2047,'Unit details'!$H$3965:$H$3965,"Current",'Unit details'!$E$3965:$E$3965,"Town")</x:f>
        <x:v>0</x:v>
      </x:c>
      <x:c r="H2047" s="14" t="n">
        <x:f>COUNTIFS('Unit details'!$B$3965:$B$3965,$A2047,'Unit details'!$V$3965:$V$3965,$A2047&amp;" — "&amp;$B2047,'Unit details'!$H$3965:$H$3965,"Current",'Unit details'!$E$3965:$E$3965,"Nearby")</x:f>
        <x:v>0</x:v>
      </x:c>
      <x:c r="I2047" s="14" t="n">
        <x:f>COUNTIFS('Unit details'!$B$3965:$B$3965,$A2047,'Unit details'!$V$3965:$V$3965,$A2047&amp;" — "&amp;$B2047,'Unit details'!$H$3965:$H$3965,"Current")</x:f>
        <x:v>1</x:v>
      </x:c>
      <x:c r="J2047" s="14" t="n">
        <x:f>SUMIFS('Unit details'!$Y$3965:$Y$3965,'Unit details'!$B$3965:$B$3965,$A2047,'Unit details'!$V$3965:$V$3965,$A2047&amp;" — "&amp;$B2047,'Unit details'!$H$3965:$H$3965,"Future")</x:f>
        <x:v>0</x:v>
      </x:c>
      <x:c r="K2047" s="14" t="n">
        <x:f>COUNTIFS('Unit details'!$B$3965:$B$3965,$A2047,'Unit details'!$V$3965:$V$3965,$A2047&amp;" — "&amp;$B2047,'Unit details'!$H$3965:$H$3965,"Uncertain")</x:f>
        <x:v>0</x:v>
      </x:c>
      <x:c r="L2047" s="15" t="str">
        <x:v>Identified from marketing. Estate inventory is a minimum of evidenced named areas, not a council stock census.</x:v>
      </x:c>
      <x:c r="M2047" s="15" t="str">
        <x:v>https://www.rightmove.co.uk/properties/154487339#/?channel=COM_LET</x:v>
      </x:c>
      <x:c r="N2047" s="15" t="str"/>
    </x:row>
    <x:row r="2048" ht="42" customHeight="1">
      <x:c r="A2048" s="15" t="str">
        <x:v>Firle</x:v>
      </x:c>
      <x:c r="B2048" s="15" t="str">
        <x:v>Heighton Farm Business Park</x:v>
      </x:c>
      <x:c r="C2048" s="15" t="str">
        <x:v>Firle</x:v>
      </x:c>
      <x:c r="D2048" s="14"/>
      <x:c r="E2048" s="30" t="str">
        <x:v>Context</x:v>
      </x:c>
      <x:c r="F2048" s="30" t="str">
        <x:v>Estate / grouped industrial area</x:v>
      </x:c>
      <x:c r="G2048" s="14" t="n">
        <x:f>COUNTIFS('Unit details'!$B$3966:$B$3966,$A2048,'Unit details'!$V$3966:$V$3966,$A2048&amp;" — "&amp;$B2048,'Unit details'!$H$3966:$H$3966,"Current",'Unit details'!$E$3966:$E$3966,"Town")</x:f>
        <x:v>0</x:v>
      </x:c>
      <x:c r="H2048" s="14" t="n">
        <x:f>COUNTIFS('Unit details'!$B$3966:$B$3966,$A2048,'Unit details'!$V$3966:$V$3966,$A2048&amp;" — "&amp;$B2048,'Unit details'!$H$3966:$H$3966,"Current",'Unit details'!$E$3966:$E$3966,"Nearby")</x:f>
        <x:v>0</x:v>
      </x:c>
      <x:c r="I2048" s="14" t="n">
        <x:f>COUNTIFS('Unit details'!$B$3966:$B$3966,$A2048,'Unit details'!$V$3966:$V$3966,$A2048&amp;" — "&amp;$B2048,'Unit details'!$H$3966:$H$3966,"Current")</x:f>
        <x:v>0</x:v>
      </x:c>
      <x:c r="J2048" s="14" t="n">
        <x:f>SUMIFS('Unit details'!$Y$3966:$Y$3966,'Unit details'!$B$3966:$B$3966,$A2048,'Unit details'!$V$3966:$V$3966,$A2048&amp;" — "&amp;$B2048,'Unit details'!$H$3966:$H$3966,"Future")</x:f>
        <x:v>0</x:v>
      </x:c>
      <x:c r="K2048" s="14" t="n">
        <x:f>COUNTIFS('Unit details'!$B$3966:$B$3966,$A2048,'Unit details'!$V$3966:$V$3966,$A2048&amp;" — "&amp;$B2048,'Unit details'!$H$3966:$H$3966,"Uncertain")</x:f>
        <x:v>1</x:v>
      </x:c>
      <x:c r="L2048" s="15" t="str">
        <x:v>Sourced minimum identified estates; nested Lancing schemes grouped under Lancing Business Park. Not an exhaustive council register.</x:v>
      </x:c>
      <x:c r="M2048" s="15" t="str">
        <x:v>https://www.zoopla.co.uk/to-rent/commercial/details/73947648/</x:v>
      </x:c>
      <x:c r="N2048" s="15" t="str"/>
    </x:row>
    <x:row r="2049" ht="42" customHeight="1">
      <x:c r="A2049" s="15" t="str">
        <x:v>Flimwell</x:v>
      </x:c>
      <x:c r="B2049" s="15" t="str">
        <x:v>Woodland Enterprise Centre</x:v>
      </x:c>
      <x:c r="C2049" s="15" t="str">
        <x:v>Flimwell</x:v>
      </x:c>
      <x:c r="D2049" s="14" t="n">
        <x:v>800</x:v>
      </x:c>
      <x:c r="E2049" s="30" t="str">
        <x:v>Context</x:v>
      </x:c>
      <x:c r="F2049" s="30" t="str">
        <x:v>Estate / grouped industrial area</x:v>
      </x:c>
      <x:c r="G2049" s="14" t="n">
        <x:f>COUNTIFS('Unit details'!$B$3967:$B$3967,$A2049,'Unit details'!$V$3967:$V$3967,$A2049&amp;" — "&amp;$B2049,'Unit details'!$H$3967:$H$3967,"Current",'Unit details'!$E$3967:$E$3967,"Town")</x:f>
        <x:v>0</x:v>
      </x:c>
      <x:c r="H2049" s="14" t="n">
        <x:f>COUNTIFS('Unit details'!$B$3967:$B$3967,$A2049,'Unit details'!$V$3967:$V$3967,$A2049&amp;" — "&amp;$B2049,'Unit details'!$H$3967:$H$3967,"Current",'Unit details'!$E$3967:$E$3967,"Nearby")</x:f>
        <x:v>0</x:v>
      </x:c>
      <x:c r="I2049" s="14" t="n">
        <x:f>COUNTIFS('Unit details'!$B$3967:$B$3967,$A2049,'Unit details'!$V$3967:$V$3967,$A2049&amp;" — "&amp;$B2049,'Unit details'!$H$3967:$H$3967,"Current")</x:f>
        <x:v>1</x:v>
      </x:c>
      <x:c r="J2049" s="14" t="n">
        <x:f>SUMIFS('Unit details'!$Y$3967:$Y$3967,'Unit details'!$B$3967:$B$3967,$A2049,'Unit details'!$V$3967:$V$3967,$A2049&amp;" — "&amp;$B2049,'Unit details'!$H$3967:$H$3967,"Future")</x:f>
        <x:v>0</x:v>
      </x:c>
      <x:c r="K2049" s="14" t="n">
        <x:f>COUNTIFS('Unit details'!$B$3967:$B$3967,$A2049,'Unit details'!$V$3967:$V$3967,$A2049&amp;" — "&amp;$B2049,'Unit details'!$H$3967:$H$3967,"Uncertain")</x:f>
        <x:v>0</x:v>
      </x:c>
      <x:c r="L2049" s="15" t="str">
        <x:v>Sourced minimum identified estates; nested Lancing schemes grouped under Lancing Business Park. Not an exhaustive council register.</x:v>
      </x:c>
      <x:c r="M2049" s="15" t="str">
        <x:v>https://www.zoopla.co.uk/to-rent/commercial/details/74241514/</x:v>
      </x:c>
      <x:c r="N2049" s="15" t="str"/>
    </x:row>
    <x:row r="2050" ht="42" customHeight="1">
      <x:c r="A2050" s="15" t="str">
        <x:v>Glynde</x:v>
      </x:c>
      <x:c r="B2050" s="15" t="str">
        <x:v>Standalone premises — Glynde</x:v>
      </x:c>
      <x:c r="C2050" s="15" t="str">
        <x:v>Glynde</x:v>
      </x:c>
      <x:c r="D2050" s="14"/>
      <x:c r="E2050" s="30" t="str">
        <x:v>Context</x:v>
      </x:c>
      <x:c r="F2050" s="30" t="str">
        <x:v>Standalone / other premises</x:v>
      </x:c>
      <x:c r="G2050" s="14" t="n">
        <x:f>COUNTIFS('Unit details'!$B$3968:$B$3969,$A2050,'Unit details'!$V$3968:$V$3969,$A2050&amp;" — "&amp;$B2050,'Unit details'!$H$3968:$H$3969,"Current",'Unit details'!$E$3968:$E$3969,"Town")</x:f>
        <x:v>0</x:v>
      </x:c>
      <x:c r="H2050" s="14" t="n">
        <x:f>COUNTIFS('Unit details'!$B$3968:$B$3969,$A2050,'Unit details'!$V$3968:$V$3969,$A2050&amp;" — "&amp;$B2050,'Unit details'!$H$3968:$H$3969,"Current",'Unit details'!$E$3968:$E$3969,"Nearby")</x:f>
        <x:v>0</x:v>
      </x:c>
      <x:c r="I2050" s="14" t="n">
        <x:f>COUNTIFS('Unit details'!$B$3968:$B$3969,$A2050,'Unit details'!$V$3968:$V$3969,$A2050&amp;" — "&amp;$B2050,'Unit details'!$H$3968:$H$3969,"Current")</x:f>
        <x:v>2</x:v>
      </x:c>
      <x:c r="J2050" s="14" t="n">
        <x:f>SUMIFS('Unit details'!$Y$3968:$Y$3969,'Unit details'!$B$3968:$B$3969,$A2050,'Unit details'!$V$3968:$V$3969,$A2050&amp;" — "&amp;$B2050,'Unit details'!$H$3968:$H$3969,"Future")</x:f>
        <x:v>0</x:v>
      </x:c>
      <x:c r="K2050" s="14" t="n">
        <x:f>COUNTIFS('Unit details'!$B$3968:$B$3969,$A2050,'Unit details'!$V$3968:$V$3969,$A2050&amp;" — "&amp;$B2050,'Unit details'!$H$3968:$H$3969,"Uncertain")</x:f>
        <x:v>0</x:v>
      </x:c>
      <x:c r="L2050" s="15" t="str">
        <x:v>Identified from marketing. Estate inventory is a minimum of evidenced named areas, not a council stock census.</x:v>
      </x:c>
      <x:c r="M2050" s="15" t="str">
        <x:v>https://www.zoopla.co.uk/to-rent/commercial/details/74296505/</x:v>
      </x:c>
      <x:c r="N2050" s="15" t="str"/>
    </x:row>
    <x:row r="2051" ht="42" customHeight="1">
      <x:c r="A2051" s="15" t="str">
        <x:v>Godalming</x:v>
      </x:c>
      <x:c r="B2051" s="15" t="str">
        <x:v>Coopers Place</x:v>
      </x:c>
      <x:c r="C2051" s="15" t="str">
        <x:v>Wormley</x:v>
      </x:c>
      <x:c r="D2051" s="14"/>
      <x:c r="E2051" s="30" t="str">
        <x:v>Context</x:v>
      </x:c>
      <x:c r="F2051" s="30" t="str">
        <x:v>Estate / grouped industrial area</x:v>
      </x:c>
      <x:c r="G2051" s="14" t="n">
        <x:f>COUNTIFS('Unit details'!$B$3970:$B$3970,$A2051,'Unit details'!$V$3970:$V$3970,$A2051&amp;" — "&amp;$B2051,'Unit details'!$H$3970:$H$3970,"Current",'Unit details'!$E$3970:$E$3970,"Town")</x:f>
        <x:v>0</x:v>
      </x:c>
      <x:c r="H2051" s="14" t="n">
        <x:f>COUNTIFS('Unit details'!$B$3970:$B$3970,$A2051,'Unit details'!$V$3970:$V$3970,$A2051&amp;" — "&amp;$B2051,'Unit details'!$H$3970:$H$3970,"Current",'Unit details'!$E$3970:$E$3970,"Nearby")</x:f>
        <x:v>0</x:v>
      </x:c>
      <x:c r="I2051" s="14" t="n">
        <x:f>COUNTIFS('Unit details'!$B$3970:$B$3970,$A2051,'Unit details'!$V$3970:$V$3970,$A2051&amp;" — "&amp;$B2051,'Unit details'!$H$3970:$H$3970,"Current")</x:f>
        <x:v>1</x:v>
      </x:c>
      <x:c r="J2051" s="14" t="n">
        <x:f>SUMIFS('Unit details'!$Y$3970:$Y$3970,'Unit details'!$B$3970:$B$3970,$A2051,'Unit details'!$V$3970:$V$3970,$A2051&amp;" — "&amp;$B2051,'Unit details'!$H$3970:$H$3970,"Future")</x:f>
        <x:v>0</x:v>
      </x:c>
      <x:c r="K2051" s="14" t="n">
        <x:f>COUNTIFS('Unit details'!$B$3970:$B$3970,$A2051,'Unit details'!$V$3970:$V$3970,$A2051&amp;" — "&amp;$B2051,'Unit details'!$H$3970:$H$3970,"Uncertain")</x:f>
        <x:v>0</x:v>
      </x:c>
      <x:c r="L2051" s="15" t="str">
        <x:v>Minimum inventory evidenced by marketed premises; estate units and occupied stock not exhaustively counted.</x:v>
      </x:c>
      <x:c r="M2051" s="15" t="str">
        <x:v>https://www.zoopla.co.uk/to-rent/commercial/details/73925365/</x:v>
      </x:c>
      <x:c r="N2051" s="15" t="str"/>
    </x:row>
    <x:row r="2052" ht="42" customHeight="1">
      <x:c r="A2052" s="15" t="str">
        <x:v>Godalming</x:v>
      </x:c>
      <x:c r="B2052" s="15" t="str">
        <x:v>Corium House</x:v>
      </x:c>
      <x:c r="C2052" s="15" t="str">
        <x:v>Godalming</x:v>
      </x:c>
      <x:c r="D2052" s="14" t="n">
        <x:v>10450</x:v>
      </x:c>
      <x:c r="E2052" s="30" t="str">
        <x:v>Context</x:v>
      </x:c>
      <x:c r="F2052" s="30" t="str">
        <x:v>Estate / grouped industrial area</x:v>
      </x:c>
      <x:c r="G2052" s="14" t="n">
        <x:f>COUNTIFS('Unit details'!$B$3971:$B$3971,$A2052,'Unit details'!$V$3971:$V$3971,$A2052&amp;" — "&amp;$B2052,'Unit details'!$H$3971:$H$3971,"Current",'Unit details'!$E$3971:$E$3971,"Town")</x:f>
        <x:v>0</x:v>
      </x:c>
      <x:c r="H2052" s="14" t="n">
        <x:f>COUNTIFS('Unit details'!$B$3971:$B$3971,$A2052,'Unit details'!$V$3971:$V$3971,$A2052&amp;" — "&amp;$B2052,'Unit details'!$H$3971:$H$3971,"Current",'Unit details'!$E$3971:$E$3971,"Nearby")</x:f>
        <x:v>0</x:v>
      </x:c>
      <x:c r="I2052" s="14" t="n">
        <x:f>COUNTIFS('Unit details'!$B$3971:$B$3971,$A2052,'Unit details'!$V$3971:$V$3971,$A2052&amp;" — "&amp;$B2052,'Unit details'!$H$3971:$H$3971,"Current")</x:f>
        <x:v>0</x:v>
      </x:c>
      <x:c r="J2052" s="14" t="n">
        <x:f>SUMIFS('Unit details'!$Y$3971:$Y$3971,'Unit details'!$B$3971:$B$3971,$A2052,'Unit details'!$V$3971:$V$3971,$A2052&amp;" — "&amp;$B2052,'Unit details'!$H$3971:$H$3971,"Future")</x:f>
        <x:v>0</x:v>
      </x:c>
      <x:c r="K2052" s="14" t="n">
        <x:f>COUNTIFS('Unit details'!$B$3971:$B$3971,$A2052,'Unit details'!$V$3971:$V$3971,$A2052&amp;" — "&amp;$B2052,'Unit details'!$H$3971:$H$3971,"Uncertain")</x:f>
        <x:v>1</x:v>
      </x:c>
      <x:c r="L2052" s="15" t="str">
        <x:v>Minimum inventory evidenced by marketed premises; estate units and occupied stock not exhaustively counted.</x:v>
      </x:c>
      <x:c r="M2052" s="15" t="str">
        <x:v>https://www.zoopla.co.uk/to-rent/commercial/details/72685866/</x:v>
      </x:c>
      <x:c r="N2052" s="15" t="str"/>
    </x:row>
    <x:row r="2053" ht="42" customHeight="1">
      <x:c r="A2053" s="15" t="str">
        <x:v>Godalming</x:v>
      </x:c>
      <x:c r="B2053" s="15" t="str">
        <x:v>Godalming Road</x:v>
      </x:c>
      <x:c r="C2053" s="15" t="str">
        <x:v>Loxhill</x:v>
      </x:c>
      <x:c r="D2053" s="14"/>
      <x:c r="E2053" s="30" t="str">
        <x:v>Context</x:v>
      </x:c>
      <x:c r="F2053" s="30" t="str">
        <x:v>Standalone / other premises</x:v>
      </x:c>
      <x:c r="G2053" s="14" t="n">
        <x:f>COUNTIFS('Unit details'!$B$3972:$B$3972,$A2053,'Unit details'!$V$3972:$V$3972,$A2053&amp;" — "&amp;$B2053,'Unit details'!$H$3972:$H$3972,"Current",'Unit details'!$E$3972:$E$3972,"Town")</x:f>
        <x:v>0</x:v>
      </x:c>
      <x:c r="H2053" s="14" t="n">
        <x:f>COUNTIFS('Unit details'!$B$3972:$B$3972,$A2053,'Unit details'!$V$3972:$V$3972,$A2053&amp;" — "&amp;$B2053,'Unit details'!$H$3972:$H$3972,"Current",'Unit details'!$E$3972:$E$3972,"Nearby")</x:f>
        <x:v>0</x:v>
      </x:c>
      <x:c r="I2053" s="14" t="n">
        <x:f>COUNTIFS('Unit details'!$B$3972:$B$3972,$A2053,'Unit details'!$V$3972:$V$3972,$A2053&amp;" — "&amp;$B2053,'Unit details'!$H$3972:$H$3972,"Current")</x:f>
        <x:v>0</x:v>
      </x:c>
      <x:c r="J2053" s="14" t="n">
        <x:f>SUMIFS('Unit details'!$Y$3972:$Y$3972,'Unit details'!$B$3972:$B$3972,$A2053,'Unit details'!$V$3972:$V$3972,$A2053&amp;" — "&amp;$B2053,'Unit details'!$H$3972:$H$3972,"Future")</x:f>
        <x:v>0</x:v>
      </x:c>
      <x:c r="K2053" s="14" t="n">
        <x:f>COUNTIFS('Unit details'!$B$3972:$B$3972,$A2053,'Unit details'!$V$3972:$V$3972,$A2053&amp;" — "&amp;$B2053,'Unit details'!$H$3972:$H$3972,"Uncertain")</x:f>
        <x:v>1</x:v>
      </x:c>
      <x:c r="L2053" s="15" t="str">
        <x:v>Minimum inventory evidenced by marketed premises; estate units and occupied stock not exhaustively counted.</x:v>
      </x:c>
      <x:c r="M2053" s="15" t="str">
        <x:v>https://www.zoopla.co.uk/to-rent/commercial/details/61327393/</x:v>
      </x:c>
      <x:c r="N2053" s="15" t="str"/>
    </x:row>
    <x:row r="2054" ht="42" customHeight="1">
      <x:c r="A2054" s="15" t="str">
        <x:v>Godalming</x:v>
      </x:c>
      <x:c r="B2054" s="15" t="str">
        <x:v>Miltons Yard</x:v>
      </x:c>
      <x:c r="C2054" s="15" t="str">
        <x:v>Witley</x:v>
      </x:c>
      <x:c r="D2054" s="14"/>
      <x:c r="E2054" s="30" t="str">
        <x:v>Context</x:v>
      </x:c>
      <x:c r="F2054" s="30" t="str">
        <x:v>Standalone / other premises</x:v>
      </x:c>
      <x:c r="G2054" s="14" t="n">
        <x:f>COUNTIFS('Unit details'!$B$3973:$B$3973,$A2054,'Unit details'!$V$3973:$V$3973,$A2054&amp;" — "&amp;$B2054,'Unit details'!$H$3973:$H$3973,"Current",'Unit details'!$E$3973:$E$3973,"Town")</x:f>
        <x:v>0</x:v>
      </x:c>
      <x:c r="H2054" s="14" t="n">
        <x:f>COUNTIFS('Unit details'!$B$3973:$B$3973,$A2054,'Unit details'!$V$3973:$V$3973,$A2054&amp;" — "&amp;$B2054,'Unit details'!$H$3973:$H$3973,"Current",'Unit details'!$E$3973:$E$3973,"Nearby")</x:f>
        <x:v>0</x:v>
      </x:c>
      <x:c r="I2054" s="14" t="n">
        <x:f>COUNTIFS('Unit details'!$B$3973:$B$3973,$A2054,'Unit details'!$V$3973:$V$3973,$A2054&amp;" — "&amp;$B2054,'Unit details'!$H$3973:$H$3973,"Current")</x:f>
        <x:v>1</x:v>
      </x:c>
      <x:c r="J2054" s="14" t="n">
        <x:f>SUMIFS('Unit details'!$Y$3973:$Y$3973,'Unit details'!$B$3973:$B$3973,$A2054,'Unit details'!$V$3973:$V$3973,$A2054&amp;" — "&amp;$B2054,'Unit details'!$H$3973:$H$3973,"Future")</x:f>
        <x:v>0</x:v>
      </x:c>
      <x:c r="K2054" s="14" t="n">
        <x:f>COUNTIFS('Unit details'!$B$3973:$B$3973,$A2054,'Unit details'!$V$3973:$V$3973,$A2054&amp;" — "&amp;$B2054,'Unit details'!$H$3973:$H$3973,"Uncertain")</x:f>
        <x:v>0</x:v>
      </x:c>
      <x:c r="L2054" s="15" t="str">
        <x:v>Minimum inventory evidenced by marketed premises; estate units and occupied stock not exhaustively counted.</x:v>
      </x:c>
      <x:c r="M2054" s="15" t="str">
        <x:v>https://www.rightmove.co.uk/properties/773957037410865#/?channel=COM_LET</x:v>
      </x:c>
      <x:c r="N2054" s="15" t="str"/>
    </x:row>
    <x:row r="2055" ht="42" customHeight="1">
      <x:c r="A2055" s="15" t="str">
        <x:v>Hartfield</x:v>
      </x:c>
      <x:c r="B2055" s="15" t="str">
        <x:v>Standalone premises — Hartfield</x:v>
      </x:c>
      <x:c r="C2055" s="15" t="str">
        <x:v>Hartfield</x:v>
      </x:c>
      <x:c r="D2055" s="14" t="n">
        <x:v>695</x:v>
      </x:c>
      <x:c r="E2055" s="30" t="str">
        <x:v>Context</x:v>
      </x:c>
      <x:c r="F2055" s="30" t="str">
        <x:v>Standalone / other premises</x:v>
      </x:c>
      <x:c r="G2055" s="14" t="n">
        <x:f>COUNTIFS('Unit details'!$B$3974:$B$3974,$A2055,'Unit details'!$V$3974:$V$3974,$A2055&amp;" — "&amp;$B2055,'Unit details'!$H$3974:$H$3974,"Current",'Unit details'!$E$3974:$E$3974,"Town")</x:f>
        <x:v>0</x:v>
      </x:c>
      <x:c r="H2055" s="14" t="n">
        <x:f>COUNTIFS('Unit details'!$B$3974:$B$3974,$A2055,'Unit details'!$V$3974:$V$3974,$A2055&amp;" — "&amp;$B2055,'Unit details'!$H$3974:$H$3974,"Current",'Unit details'!$E$3974:$E$3974,"Nearby")</x:f>
        <x:v>0</x:v>
      </x:c>
      <x:c r="I2055" s="14" t="n">
        <x:f>COUNTIFS('Unit details'!$B$3974:$B$3974,$A2055,'Unit details'!$V$3974:$V$3974,$A2055&amp;" — "&amp;$B2055,'Unit details'!$H$3974:$H$3974,"Current")</x:f>
        <x:v>1</x:v>
      </x:c>
      <x:c r="J2055" s="14" t="n">
        <x:f>SUMIFS('Unit details'!$Y$3974:$Y$3974,'Unit details'!$B$3974:$B$3974,$A2055,'Unit details'!$V$3974:$V$3974,$A2055&amp;" — "&amp;$B2055,'Unit details'!$H$3974:$H$3974,"Future")</x:f>
        <x:v>0</x:v>
      </x:c>
      <x:c r="K2055" s="14" t="n">
        <x:f>COUNTIFS('Unit details'!$B$3974:$B$3974,$A2055,'Unit details'!$V$3974:$V$3974,$A2055&amp;" — "&amp;$B2055,'Unit details'!$H$3974:$H$3974,"Uncertain")</x:f>
        <x:v>0</x:v>
      </x:c>
      <x:c r="L2055" s="15" t="str">
        <x:v>Identified from marketing. Estate inventory is a minimum of evidenced named areas, not a council stock census.</x:v>
      </x:c>
      <x:c r="M2055" s="15" t="str">
        <x:v>https://www.rightmove.co.uk/properties/772138032948145#/?channel=COM_LET</x:v>
      </x:c>
      <x:c r="N2055" s="15" t="str"/>
    </x:row>
    <x:row r="2056" ht="42" customHeight="1">
      <x:c r="A2056" s="15" t="str">
        <x:v>Heathfield</x:v>
      </x:c>
      <x:c r="B2056" s="15" t="str">
        <x:v>Standalone premises — Heathfield</x:v>
      </x:c>
      <x:c r="C2056" s="15" t="str">
        <x:v>Heathfield</x:v>
      </x:c>
      <x:c r="D2056" s="14"/>
      <x:c r="E2056" s="30" t="str">
        <x:v>Context</x:v>
      </x:c>
      <x:c r="F2056" s="30" t="str">
        <x:v>Standalone / other premises</x:v>
      </x:c>
      <x:c r="G2056" s="14" t="n">
        <x:f>COUNTIFS('Unit details'!$B$3975:$B$3975,$A2056,'Unit details'!$V$3975:$V$3975,$A2056&amp;" — "&amp;$B2056,'Unit details'!$H$3975:$H$3975,"Current",'Unit details'!$E$3975:$E$3975,"Town")</x:f>
        <x:v>0</x:v>
      </x:c>
      <x:c r="H2056" s="14" t="n">
        <x:f>COUNTIFS('Unit details'!$B$3975:$B$3975,$A2056,'Unit details'!$V$3975:$V$3975,$A2056&amp;" — "&amp;$B2056,'Unit details'!$H$3975:$H$3975,"Current",'Unit details'!$E$3975:$E$3975,"Nearby")</x:f>
        <x:v>0</x:v>
      </x:c>
      <x:c r="I2056" s="14" t="n">
        <x:f>COUNTIFS('Unit details'!$B$3975:$B$3975,$A2056,'Unit details'!$V$3975:$V$3975,$A2056&amp;" — "&amp;$B2056,'Unit details'!$H$3975:$H$3975,"Current")</x:f>
        <x:v>1</x:v>
      </x:c>
      <x:c r="J2056" s="14" t="n">
        <x:f>SUMIFS('Unit details'!$Y$3975:$Y$3975,'Unit details'!$B$3975:$B$3975,$A2056,'Unit details'!$V$3975:$V$3975,$A2056&amp;" — "&amp;$B2056,'Unit details'!$H$3975:$H$3975,"Future")</x:f>
        <x:v>0</x:v>
      </x:c>
      <x:c r="K2056" s="14" t="n">
        <x:f>COUNTIFS('Unit details'!$B$3975:$B$3975,$A2056,'Unit details'!$V$3975:$V$3975,$A2056&amp;" — "&amp;$B2056,'Unit details'!$H$3975:$H$3975,"Uncertain")</x:f>
        <x:v>0</x:v>
      </x:c>
      <x:c r="L2056" s="15" t="str">
        <x:v>Identified from marketing. Estate inventory is a minimum of evidenced named areas, not a council stock census.</x:v>
      </x:c>
      <x:c r="M2056" s="15" t="str">
        <x:v>https://www.zoopla.co.uk/to-rent/commercial/details/69205051/</x:v>
      </x:c>
      <x:c r="N2056" s="15" t="str"/>
    </x:row>
    <x:row r="2057" ht="42" customHeight="1">
      <x:c r="A2057" s="15" t="str">
        <x:v>Henfield</x:v>
      </x:c>
      <x:c r="B2057" s="15" t="str">
        <x:v>Henfield Business Park</x:v>
      </x:c>
      <x:c r="C2057" s="15" t="str">
        <x:v>Henfield</x:v>
      </x:c>
      <x:c r="D2057" s="14" t="n">
        <x:v>5635</x:v>
      </x:c>
      <x:c r="E2057" s="30" t="str">
        <x:v>Context</x:v>
      </x:c>
      <x:c r="F2057" s="30" t="str">
        <x:v>Estate / grouped industrial area</x:v>
      </x:c>
      <x:c r="G2057" s="14" t="n">
        <x:f>COUNTIFS('Unit details'!$B$3976:$B$3976,$A2057,'Unit details'!$V$3976:$V$3976,$A2057&amp;" — "&amp;$B2057,'Unit details'!$H$3976:$H$3976,"Current",'Unit details'!$E$3976:$E$3976,"Town")</x:f>
        <x:v>0</x:v>
      </x:c>
      <x:c r="H2057" s="14" t="n">
        <x:f>COUNTIFS('Unit details'!$B$3976:$B$3976,$A2057,'Unit details'!$V$3976:$V$3976,$A2057&amp;" — "&amp;$B2057,'Unit details'!$H$3976:$H$3976,"Current",'Unit details'!$E$3976:$E$3976,"Nearby")</x:f>
        <x:v>0</x:v>
      </x:c>
      <x:c r="I2057" s="14" t="n">
        <x:f>COUNTIFS('Unit details'!$B$3976:$B$3976,$A2057,'Unit details'!$V$3976:$V$3976,$A2057&amp;" — "&amp;$B2057,'Unit details'!$H$3976:$H$3976,"Current")</x:f>
        <x:v>1</x:v>
      </x:c>
      <x:c r="J2057" s="14" t="n">
        <x:f>SUMIFS('Unit details'!$Y$3976:$Y$3976,'Unit details'!$B$3976:$B$3976,$A2057,'Unit details'!$V$3976:$V$3976,$A2057&amp;" — "&amp;$B2057,'Unit details'!$H$3976:$H$3976,"Future")</x:f>
        <x:v>0</x:v>
      </x:c>
      <x:c r="K2057" s="14" t="n">
        <x:f>COUNTIFS('Unit details'!$B$3976:$B$3976,$A2057,'Unit details'!$V$3976:$V$3976,$A2057&amp;" — "&amp;$B2057,'Unit details'!$H$3976:$H$3976,"Uncertain")</x:f>
        <x:v>0</x:v>
      </x:c>
      <x:c r="L2057" s="15" t="str">
        <x:v>Sourced minimum identified estates; nested Lancing schemes grouped under Lancing Business Park. Not an exhaustive council register.</x:v>
      </x:c>
      <x:c r="M2057" s="15" t="str">
        <x:v>https://www.zoopla.co.uk/to-rent/commercial/details/69120309/</x:v>
      </x:c>
      <x:c r="N2057" s="15" t="str"/>
    </x:row>
    <x:row r="2058" ht="42" customHeight="1">
      <x:c r="A2058" s="15" t="str">
        <x:v>Henfield</x:v>
      </x:c>
      <x:c r="B2058" s="15" t="str">
        <x:v>Southdown Enterprise Park</x:v>
      </x:c>
      <x:c r="C2058" s="15" t="str">
        <x:v>Henfield</x:v>
      </x:c>
      <x:c r="D2058" s="14" t="n">
        <x:v>5635</x:v>
      </x:c>
      <x:c r="E2058" s="30" t="str">
        <x:v>Context</x:v>
      </x:c>
      <x:c r="F2058" s="30" t="str">
        <x:v>Estate / grouped industrial area</x:v>
      </x:c>
      <x:c r="G2058" s="14" t="n">
        <x:f>COUNTIFS('Unit details'!$B$3977:$B$3977,$A2058,'Unit details'!$V$3977:$V$3977,$A2058&amp;" — "&amp;$B2058,'Unit details'!$H$3977:$H$3977,"Current",'Unit details'!$E$3977:$E$3977,"Town")</x:f>
        <x:v>0</x:v>
      </x:c>
      <x:c r="H2058" s="14" t="n">
        <x:f>COUNTIFS('Unit details'!$B$3977:$B$3977,$A2058,'Unit details'!$V$3977:$V$3977,$A2058&amp;" — "&amp;$B2058,'Unit details'!$H$3977:$H$3977,"Current",'Unit details'!$E$3977:$E$3977,"Nearby")</x:f>
        <x:v>0</x:v>
      </x:c>
      <x:c r="I2058" s="14" t="n">
        <x:f>COUNTIFS('Unit details'!$B$3977:$B$3977,$A2058,'Unit details'!$V$3977:$V$3977,$A2058&amp;" — "&amp;$B2058,'Unit details'!$H$3977:$H$3977,"Current")</x:f>
        <x:v>1</x:v>
      </x:c>
      <x:c r="J2058" s="14" t="n">
        <x:f>SUMIFS('Unit details'!$Y$3977:$Y$3977,'Unit details'!$B$3977:$B$3977,$A2058,'Unit details'!$V$3977:$V$3977,$A2058&amp;" — "&amp;$B2058,'Unit details'!$H$3977:$H$3977,"Future")</x:f>
        <x:v>0</x:v>
      </x:c>
      <x:c r="K2058" s="14" t="n">
        <x:f>COUNTIFS('Unit details'!$B$3977:$B$3977,$A2058,'Unit details'!$V$3977:$V$3977,$A2058&amp;" — "&amp;$B2058,'Unit details'!$H$3977:$H$3977,"Uncertain")</x:f>
        <x:v>0</x:v>
      </x:c>
      <x:c r="L2058" s="15" t="str">
        <x:v>Sourced minimum identified estates; nested Lancing schemes grouped under Lancing Business Park. Not an exhaustive council register.</x:v>
      </x:c>
      <x:c r="M2058" s="15" t="str">
        <x:v>https://www.zoopla.co.uk/to-rent/commercial/details/72816864/</x:v>
      </x:c>
      <x:c r="N2058" s="15" t="str">
        <x:v>https://www.rightmove.co.uk/properties/773381964706272#/?channel=COM_LET</x:v>
      </x:c>
    </x:row>
    <x:row r="2059" ht="42" customHeight="1">
      <x:c r="A2059" s="15" t="str">
        <x:v>Henfield</x:v>
      </x:c>
      <x:c r="B2059" s="15" t="str">
        <x:v>Standalone premises — Henfield</x:v>
      </x:c>
      <x:c r="C2059" s="15" t="str">
        <x:v>Henfield</x:v>
      </x:c>
      <x:c r="D2059" s="14" t="n">
        <x:v>5635</x:v>
      </x:c>
      <x:c r="E2059" s="30" t="str">
        <x:v>Context</x:v>
      </x:c>
      <x:c r="F2059" s="30" t="str">
        <x:v>Standalone / other premises</x:v>
      </x:c>
      <x:c r="G2059" s="14" t="n">
        <x:f>COUNTIFS('Unit details'!$B$3978:$B$3980,$A2059,'Unit details'!$V$3978:$V$3980,$A2059&amp;" — "&amp;$B2059,'Unit details'!$H$3978:$H$3980,"Current",'Unit details'!$E$3978:$E$3980,"Town")</x:f>
        <x:v>0</x:v>
      </x:c>
      <x:c r="H2059" s="14" t="n">
        <x:f>COUNTIFS('Unit details'!$B$3978:$B$3980,$A2059,'Unit details'!$V$3978:$V$3980,$A2059&amp;" — "&amp;$B2059,'Unit details'!$H$3978:$H$3980,"Current",'Unit details'!$E$3978:$E$3980,"Nearby")</x:f>
        <x:v>0</x:v>
      </x:c>
      <x:c r="I2059" s="14" t="n">
        <x:f>COUNTIFS('Unit details'!$B$3978:$B$3980,$A2059,'Unit details'!$V$3978:$V$3980,$A2059&amp;" — "&amp;$B2059,'Unit details'!$H$3978:$H$3980,"Current")</x:f>
        <x:v>3</x:v>
      </x:c>
      <x:c r="J2059" s="14" t="n">
        <x:f>SUMIFS('Unit details'!$Y$3978:$Y$3980,'Unit details'!$B$3978:$B$3980,$A2059,'Unit details'!$V$3978:$V$3980,$A2059&amp;" — "&amp;$B2059,'Unit details'!$H$3978:$H$3980,"Future")</x:f>
        <x:v>0</x:v>
      </x:c>
      <x:c r="K2059" s="14" t="n">
        <x:f>COUNTIFS('Unit details'!$B$3978:$B$3980,$A2059,'Unit details'!$V$3978:$V$3980,$A2059&amp;" — "&amp;$B2059,'Unit details'!$H$3978:$H$3980,"Uncertain")</x:f>
        <x:v>0</x:v>
      </x:c>
      <x:c r="L2059" s="15" t="str">
        <x:v>Identified from marketing. Estate inventory is a minimum of evidenced named areas, not a council stock census.</x:v>
      </x:c>
      <x:c r="M2059" s="15" t="str">
        <x:v>https://www.zoopla.co.uk/to-rent/commercial/details/74612848/</x:v>
      </x:c>
      <x:c r="N2059" s="15" t="str"/>
    </x:row>
    <x:row r="2060" ht="42" customHeight="1">
      <x:c r="A2060" s="15" t="str">
        <x:v>Hurst Green</x:v>
      </x:c>
      <x:c r="B2060" s="15" t="str">
        <x:v>Standalone premises — Hurst Green</x:v>
      </x:c>
      <x:c r="C2060" s="15" t="str">
        <x:v>Hurst Green</x:v>
      </x:c>
      <x:c r="D2060" s="14"/>
      <x:c r="E2060" s="30" t="str">
        <x:v>Context</x:v>
      </x:c>
      <x:c r="F2060" s="30" t="str">
        <x:v>Standalone / other premises</x:v>
      </x:c>
      <x:c r="G2060" s="14" t="n">
        <x:f>COUNTIFS('Unit details'!$B$3981:$B$3981,$A2060,'Unit details'!$V$3981:$V$3981,$A2060&amp;" — "&amp;$B2060,'Unit details'!$H$3981:$H$3981,"Current",'Unit details'!$E$3981:$E$3981,"Town")</x:f>
        <x:v>0</x:v>
      </x:c>
      <x:c r="H2060" s="14" t="n">
        <x:f>COUNTIFS('Unit details'!$B$3981:$B$3981,$A2060,'Unit details'!$V$3981:$V$3981,$A2060&amp;" — "&amp;$B2060,'Unit details'!$H$3981:$H$3981,"Current",'Unit details'!$E$3981:$E$3981,"Nearby")</x:f>
        <x:v>0</x:v>
      </x:c>
      <x:c r="I2060" s="14" t="n">
        <x:f>COUNTIFS('Unit details'!$B$3981:$B$3981,$A2060,'Unit details'!$V$3981:$V$3981,$A2060&amp;" — "&amp;$B2060,'Unit details'!$H$3981:$H$3981,"Current")</x:f>
        <x:v>1</x:v>
      </x:c>
      <x:c r="J2060" s="14" t="n">
        <x:f>SUMIFS('Unit details'!$Y$3981:$Y$3981,'Unit details'!$B$3981:$B$3981,$A2060,'Unit details'!$V$3981:$V$3981,$A2060&amp;" — "&amp;$B2060,'Unit details'!$H$3981:$H$3981,"Future")</x:f>
        <x:v>0</x:v>
      </x:c>
      <x:c r="K2060" s="14" t="n">
        <x:f>COUNTIFS('Unit details'!$B$3981:$B$3981,$A2060,'Unit details'!$V$3981:$V$3981,$A2060&amp;" — "&amp;$B2060,'Unit details'!$H$3981:$H$3981,"Uncertain")</x:f>
        <x:v>0</x:v>
      </x:c>
      <x:c r="L2060" s="15" t="str">
        <x:v>Identified from marketing. Estate inventory is a minimum of evidenced named areas, not a council stock census.</x:v>
      </x:c>
      <x:c r="M2060" s="15" t="str">
        <x:v>https://www.rightmove.co.uk/properties/760903008702608#/?channel=COM_LET</x:v>
      </x:c>
      <x:c r="N2060" s="15" t="str"/>
    </x:row>
    <x:row r="2061" ht="42" customHeight="1">
      <x:c r="A2061" s="15" t="str">
        <x:v>Iford</x:v>
      </x:c>
      <x:c r="B2061" s="15" t="str">
        <x:v>Standalone premises — Iford</x:v>
      </x:c>
      <x:c r="C2061" s="15" t="str">
        <x:v>Iford</x:v>
      </x:c>
      <x:c r="D2061" s="14"/>
      <x:c r="E2061" s="30" t="str">
        <x:v>Context</x:v>
      </x:c>
      <x:c r="F2061" s="30" t="str">
        <x:v>Standalone / other premises</x:v>
      </x:c>
      <x:c r="G2061" s="14" t="n">
        <x:f>COUNTIFS('Unit details'!$B$3982:$B$3982,$A2061,'Unit details'!$V$3982:$V$3982,$A2061&amp;" — "&amp;$B2061,'Unit details'!$H$3982:$H$3982,"Current",'Unit details'!$E$3982:$E$3982,"Town")</x:f>
        <x:v>0</x:v>
      </x:c>
      <x:c r="H2061" s="14" t="n">
        <x:f>COUNTIFS('Unit details'!$B$3982:$B$3982,$A2061,'Unit details'!$V$3982:$V$3982,$A2061&amp;" — "&amp;$B2061,'Unit details'!$H$3982:$H$3982,"Current",'Unit details'!$E$3982:$E$3982,"Nearby")</x:f>
        <x:v>0</x:v>
      </x:c>
      <x:c r="I2061" s="14" t="n">
        <x:f>COUNTIFS('Unit details'!$B$3982:$B$3982,$A2061,'Unit details'!$V$3982:$V$3982,$A2061&amp;" — "&amp;$B2061,'Unit details'!$H$3982:$H$3982,"Current")</x:f>
        <x:v>1</x:v>
      </x:c>
      <x:c r="J2061" s="14" t="n">
        <x:f>SUMIFS('Unit details'!$Y$3982:$Y$3982,'Unit details'!$B$3982:$B$3982,$A2061,'Unit details'!$V$3982:$V$3982,$A2061&amp;" — "&amp;$B2061,'Unit details'!$H$3982:$H$3982,"Future")</x:f>
        <x:v>0</x:v>
      </x:c>
      <x:c r="K2061" s="14" t="n">
        <x:f>COUNTIFS('Unit details'!$B$3982:$B$3982,$A2061,'Unit details'!$V$3982:$V$3982,$A2061&amp;" — "&amp;$B2061,'Unit details'!$H$3982:$H$3982,"Uncertain")</x:f>
        <x:v>0</x:v>
      </x:c>
      <x:c r="L2061" s="15" t="str">
        <x:v>Identified from marketing. Estate inventory is a minimum of evidenced named areas, not a council stock census.</x:v>
      </x:c>
      <x:c r="M2061" s="15" t="str">
        <x:v>https://www.zoopla.co.uk/to-rent/commercial/details/73382475/</x:v>
      </x:c>
      <x:c r="N2061" s="15" t="str"/>
    </x:row>
    <x:row r="2062" ht="42" customHeight="1">
      <x:c r="A2062" s="15" t="str">
        <x:v>Leatherhead</x:v>
      </x:c>
      <x:c r="B2062" s="15" t="str">
        <x:v>Crouch Industrial Estate</x:v>
      </x:c>
      <x:c r="C2062" s="15" t="str">
        <x:v>Leatherhead</x:v>
      </x:c>
      <x:c r="D2062" s="14" t="n">
        <x:v>11485</x:v>
      </x:c>
      <x:c r="E2062" s="30" t="str">
        <x:v>Context</x:v>
      </x:c>
      <x:c r="F2062" s="30" t="str">
        <x:v>Estate / grouped industrial area</x:v>
      </x:c>
      <x:c r="G2062" s="14" t="n">
        <x:f>COUNTIFS('Unit details'!$B$3983:$B$3983,$A2062,'Unit details'!$V$3983:$V$3983,$A2062&amp;" — "&amp;$B2062,'Unit details'!$H$3983:$H$3983,"Current",'Unit details'!$E$3983:$E$3983,"Town")</x:f>
        <x:v>0</x:v>
      </x:c>
      <x:c r="H2062" s="14" t="n">
        <x:f>COUNTIFS('Unit details'!$B$3983:$B$3983,$A2062,'Unit details'!$V$3983:$V$3983,$A2062&amp;" — "&amp;$B2062,'Unit details'!$H$3983:$H$3983,"Current",'Unit details'!$E$3983:$E$3983,"Nearby")</x:f>
        <x:v>0</x:v>
      </x:c>
      <x:c r="I2062" s="14" t="n">
        <x:f>COUNTIFS('Unit details'!$B$3983:$B$3983,$A2062,'Unit details'!$V$3983:$V$3983,$A2062&amp;" — "&amp;$B2062,'Unit details'!$H$3983:$H$3983,"Current")</x:f>
        <x:v>0</x:v>
      </x:c>
      <x:c r="J2062" s="14" t="n">
        <x:f>SUMIFS('Unit details'!$Y$3983:$Y$3983,'Unit details'!$B$3983:$B$3983,$A2062,'Unit details'!$V$3983:$V$3983,$A2062&amp;" — "&amp;$B2062,'Unit details'!$H$3983:$H$3983,"Future")</x:f>
        <x:v>0</x:v>
      </x:c>
      <x:c r="K2062" s="14" t="n">
        <x:f>COUNTIFS('Unit details'!$B$3983:$B$3983,$A2062,'Unit details'!$V$3983:$V$3983,$A2062&amp;" — "&amp;$B2062,'Unit details'!$H$3983:$H$3983,"Uncertain")</x:f>
        <x:v>1</x:v>
      </x:c>
      <x:c r="L2062" s="15" t="str">
        <x:v>Minimum inventory evidenced by marketed premises; estate units and occupied stock not exhaustively counted.</x:v>
      </x:c>
      <x:c r="M2062" s="15" t="str">
        <x:v>https://www.rightmove.co.uk/properties/774001805313537#/?channel=COM_LET</x:v>
      </x:c>
      <x:c r="N2062" s="15" t="str"/>
    </x:row>
    <x:row r="2063" ht="42" customHeight="1">
      <x:c r="A2063" s="15" t="str">
        <x:v>Leatherhead</x:v>
      </x:c>
      <x:c r="B2063" s="15" t="str">
        <x:v>Imperial Park</x:v>
      </x:c>
      <x:c r="C2063" s="15" t="str">
        <x:v>Leatherhead</x:v>
      </x:c>
      <x:c r="D2063" s="14" t="n">
        <x:v>11485</x:v>
      </x:c>
      <x:c r="E2063" s="30" t="str">
        <x:v>Context</x:v>
      </x:c>
      <x:c r="F2063" s="30" t="str">
        <x:v>Estate / grouped industrial area</x:v>
      </x:c>
      <x:c r="G2063" s="14" t="n">
        <x:f>COUNTIFS('Unit details'!$B$3984:$B$3984,$A2063,'Unit details'!$V$3984:$V$3984,$A2063&amp;" — "&amp;$B2063,'Unit details'!$H$3984:$H$3984,"Current",'Unit details'!$E$3984:$E$3984,"Town")</x:f>
        <x:v>0</x:v>
      </x:c>
      <x:c r="H2063" s="14" t="n">
        <x:f>COUNTIFS('Unit details'!$B$3984:$B$3984,$A2063,'Unit details'!$V$3984:$V$3984,$A2063&amp;" — "&amp;$B2063,'Unit details'!$H$3984:$H$3984,"Current",'Unit details'!$E$3984:$E$3984,"Nearby")</x:f>
        <x:v>0</x:v>
      </x:c>
      <x:c r="I2063" s="14" t="n">
        <x:f>COUNTIFS('Unit details'!$B$3984:$B$3984,$A2063,'Unit details'!$V$3984:$V$3984,$A2063&amp;" — "&amp;$B2063,'Unit details'!$H$3984:$H$3984,"Current")</x:f>
        <x:v>1</x:v>
      </x:c>
      <x:c r="J2063" s="14" t="n">
        <x:f>SUMIFS('Unit details'!$Y$3984:$Y$3984,'Unit details'!$B$3984:$B$3984,$A2063,'Unit details'!$V$3984:$V$3984,$A2063&amp;" — "&amp;$B2063,'Unit details'!$H$3984:$H$3984,"Future")</x:f>
        <x:v>0</x:v>
      </x:c>
      <x:c r="K2063" s="14" t="n">
        <x:f>COUNTIFS('Unit details'!$B$3984:$B$3984,$A2063,'Unit details'!$V$3984:$V$3984,$A2063&amp;" — "&amp;$B2063,'Unit details'!$H$3984:$H$3984,"Uncertain")</x:f>
        <x:v>0</x:v>
      </x:c>
      <x:c r="L2063" s="15" t="str">
        <x:v>Minimum inventory evidenced by marketed premises; estate units and occupied stock not exhaustively counted.</x:v>
      </x:c>
      <x:c r="M2063" s="15" t="str">
        <x:v>https://www.zoopla.co.uk/to-rent/commercial/details/72258012/</x:v>
      </x:c>
      <x:c r="N2063" s="15" t="str"/>
    </x:row>
    <x:row r="2064" ht="42" customHeight="1">
      <x:c r="A2064" s="15" t="str">
        <x:v>Leatherhead</x:v>
      </x:c>
      <x:c r="B2064" s="15" t="str">
        <x:v>Mole Business Park</x:v>
      </x:c>
      <x:c r="C2064" s="15" t="str">
        <x:v>Leatherhead</x:v>
      </x:c>
      <x:c r="D2064" s="14" t="n">
        <x:v>11485</x:v>
      </x:c>
      <x:c r="E2064" s="30" t="str">
        <x:v>Context</x:v>
      </x:c>
      <x:c r="F2064" s="30" t="str">
        <x:v>Estate / grouped industrial area</x:v>
      </x:c>
      <x:c r="G2064" s="14" t="n">
        <x:f>COUNTIFS('Unit details'!$B$3985:$B$3985,$A2064,'Unit details'!$V$3985:$V$3985,$A2064&amp;" — "&amp;$B2064,'Unit details'!$H$3985:$H$3985,"Current",'Unit details'!$E$3985:$E$3985,"Town")</x:f>
        <x:v>0</x:v>
      </x:c>
      <x:c r="H2064" s="14" t="n">
        <x:f>COUNTIFS('Unit details'!$B$3985:$B$3985,$A2064,'Unit details'!$V$3985:$V$3985,$A2064&amp;" — "&amp;$B2064,'Unit details'!$H$3985:$H$3985,"Current",'Unit details'!$E$3985:$E$3985,"Nearby")</x:f>
        <x:v>0</x:v>
      </x:c>
      <x:c r="I2064" s="14" t="n">
        <x:f>COUNTIFS('Unit details'!$B$3985:$B$3985,$A2064,'Unit details'!$V$3985:$V$3985,$A2064&amp;" — "&amp;$B2064,'Unit details'!$H$3985:$H$3985,"Current")</x:f>
        <x:v>0</x:v>
      </x:c>
      <x:c r="J2064" s="14" t="n">
        <x:f>SUMIFS('Unit details'!$Y$3985:$Y$3985,'Unit details'!$B$3985:$B$3985,$A2064,'Unit details'!$V$3985:$V$3985,$A2064&amp;" — "&amp;$B2064,'Unit details'!$H$3985:$H$3985,"Future")</x:f>
        <x:v>0</x:v>
      </x:c>
      <x:c r="K2064" s="14" t="n">
        <x:f>COUNTIFS('Unit details'!$B$3985:$B$3985,$A2064,'Unit details'!$V$3985:$V$3985,$A2064&amp;" — "&amp;$B2064,'Unit details'!$H$3985:$H$3985,"Uncertain")</x:f>
        <x:v>1</x:v>
      </x:c>
      <x:c r="L2064" s="15" t="str">
        <x:v>Minimum inventory evidenced by marketed premises; estate units and occupied stock not exhaustively counted.</x:v>
      </x:c>
      <x:c r="M2064" s="15" t="str">
        <x:v>https://www.rightmove.co.uk/properties/773366571677232#/?channel=COM_LET</x:v>
      </x:c>
      <x:c r="N2064" s="15" t="str"/>
    </x:row>
    <x:row r="2065" ht="49" customHeight="1">
      <x:c r="A2065" s="15" t="str">
        <x:v>Lewes</x:v>
      </x:c>
      <x:c r="B2065" s="15" t="str">
        <x:v>Atelier Court</x:v>
      </x:c>
      <x:c r="C2065" s="15" t="str">
        <x:v>Lewes</x:v>
      </x:c>
      <x:c r="D2065" s="14" t="n">
        <x:v>16060</x:v>
      </x:c>
      <x:c r="E2065" s="30" t="str">
        <x:v>Context</x:v>
      </x:c>
      <x:c r="F2065" s="30" t="str">
        <x:v>Estate / grouped industrial area</x:v>
      </x:c>
      <x:c r="G2065" s="14" t="n">
        <x:f>COUNTIFS('Unit details'!$B$3986:$B$3986,$A2065,'Unit details'!$V$3986:$V$3986,$A2065&amp;" — "&amp;$B2065,'Unit details'!$H$3986:$H$3986,"Current",'Unit details'!$E$3986:$E$3986,"Town")</x:f>
        <x:v>0</x:v>
      </x:c>
      <x:c r="H2065" s="14" t="n">
        <x:f>COUNTIFS('Unit details'!$B$3986:$B$3986,$A2065,'Unit details'!$V$3986:$V$3986,$A2065&amp;" — "&amp;$B2065,'Unit details'!$H$3986:$H$3986,"Current",'Unit details'!$E$3986:$E$3986,"Nearby")</x:f>
        <x:v>0</x:v>
      </x:c>
      <x:c r="I2065" s="14" t="n">
        <x:f>COUNTIFS('Unit details'!$B$3986:$B$3986,$A2065,'Unit details'!$V$3986:$V$3986,$A2065&amp;" — "&amp;$B2065,'Unit details'!$H$3986:$H$3986,"Current")</x:f>
        <x:v>0</x:v>
      </x:c>
      <x:c r="J2065" s="14" t="n">
        <x:f>SUMIFS('Unit details'!$Y$3986:$Y$3986,'Unit details'!$B$3986:$B$3986,$A2065,'Unit details'!$V$3986:$V$3986,$A2065&amp;" — "&amp;$B2065,'Unit details'!$H$3986:$H$3986,"Future")</x:f>
        <x:v>0</x:v>
      </x:c>
      <x:c r="K2065" s="14" t="n">
        <x:f>COUNTIFS('Unit details'!$B$3986:$B$3986,$A2065,'Unit details'!$V$3986:$V$3986,$A2065&amp;" — "&amp;$B2065,'Unit details'!$H$3986:$H$3986,"Uncertain")</x:f>
        <x:v>1</x:v>
      </x:c>
      <x:c r="L2065" s="15" t="str">
        <x:v>Sourced minimum identified estates; nested Lancing schemes grouped under Lancing Business Park. Not an exhaustive council register.</x:v>
      </x:c>
      <x:c r="M2065" s="15" t="str">
        <x:v>https://oakleyproperty.com/commercial-properties/brooks-road-19291?section=commercial&amp;isLet=1&amp;isUnavailableLet=0&amp;typeCommercial=industrialWarehouse</x:v>
      </x:c>
      <x:c r="N2065" s="15" t="str"/>
    </x:row>
    <x:row r="2066" ht="49" customHeight="1">
      <x:c r="A2066" s="15" t="str">
        <x:v>Lewes</x:v>
      </x:c>
      <x:c r="B2066" s="15" t="str">
        <x:v>Cliffe Industrial Estate</x:v>
      </x:c>
      <x:c r="C2066" s="15" t="str">
        <x:v>Lewes</x:v>
      </x:c>
      <x:c r="D2066" s="14" t="n">
        <x:v>16060</x:v>
      </x:c>
      <x:c r="E2066" s="30" t="str">
        <x:v>Context</x:v>
      </x:c>
      <x:c r="F2066" s="30" t="str">
        <x:v>Estate / grouped industrial area</x:v>
      </x:c>
      <x:c r="G2066" s="14" t="n">
        <x:f>COUNTIFS('Unit details'!$B$3987:$B$3987,$A2066,'Unit details'!$V$3987:$V$3987,$A2066&amp;" — "&amp;$B2066,'Unit details'!$H$3987:$H$3987,"Current",'Unit details'!$E$3987:$E$3987,"Town")</x:f>
        <x:v>0</x:v>
      </x:c>
      <x:c r="H2066" s="14" t="n">
        <x:f>COUNTIFS('Unit details'!$B$3987:$B$3987,$A2066,'Unit details'!$V$3987:$V$3987,$A2066&amp;" — "&amp;$B2066,'Unit details'!$H$3987:$H$3987,"Current",'Unit details'!$E$3987:$E$3987,"Nearby")</x:f>
        <x:v>0</x:v>
      </x:c>
      <x:c r="I2066" s="14" t="n">
        <x:f>COUNTIFS('Unit details'!$B$3987:$B$3987,$A2066,'Unit details'!$V$3987:$V$3987,$A2066&amp;" — "&amp;$B2066,'Unit details'!$H$3987:$H$3987,"Current")</x:f>
        <x:v>1</x:v>
      </x:c>
      <x:c r="J2066" s="14" t="n">
        <x:f>SUMIFS('Unit details'!$Y$3987:$Y$3987,'Unit details'!$B$3987:$B$3987,$A2066,'Unit details'!$V$3987:$V$3987,$A2066&amp;" — "&amp;$B2066,'Unit details'!$H$3987:$H$3987,"Future")</x:f>
        <x:v>0</x:v>
      </x:c>
      <x:c r="K2066" s="14" t="n">
        <x:f>COUNTIFS('Unit details'!$B$3987:$B$3987,$A2066,'Unit details'!$V$3987:$V$3987,$A2066&amp;" — "&amp;$B2066,'Unit details'!$H$3987:$H$3987,"Uncertain")</x:f>
        <x:v>0</x:v>
      </x:c>
      <x:c r="L2066" s="15" t="str">
        <x:v>Sourced minimum identified estates; nested Lancing schemes grouped under Lancing Business Park. Not an exhaustive council register.</x:v>
      </x:c>
      <x:c r="M2066" s="15" t="str">
        <x:v>https://www.rightmove.co.uk/properties/760550257240624#/?channel=COM_LET</x:v>
      </x:c>
      <x:c r="N2066" s="15" t="str">
        <x:v>https://www.flude.com/property/details/1646/Unit-6-Cliffe-Industrial-Estate-South-Street-Lewes-East-Sussex-BN8-6JL-Occupiers-B2-General-Industrial-</x:v>
      </x:c>
    </x:row>
    <x:row r="2067" ht="49" customHeight="1">
      <x:c r="A2067" s="15" t="str">
        <x:v>Lewes</x:v>
      </x:c>
      <x:c r="B2067" s="15" t="str">
        <x:v>Malling Industrial Estate</x:v>
      </x:c>
      <x:c r="C2067" s="15" t="str">
        <x:v>Lewes</x:v>
      </x:c>
      <x:c r="D2067" s="14" t="n">
        <x:v>16060</x:v>
      </x:c>
      <x:c r="E2067" s="30" t="str">
        <x:v>Context</x:v>
      </x:c>
      <x:c r="F2067" s="30" t="str">
        <x:v>Estate / grouped industrial area</x:v>
      </x:c>
      <x:c r="G2067" s="14" t="n">
        <x:f>COUNTIFS('Unit details'!$B$3988:$B$3988,$A2067,'Unit details'!$V$3988:$V$3988,$A2067&amp;" — "&amp;$B2067,'Unit details'!$H$3988:$H$3988,"Current",'Unit details'!$E$3988:$E$3988,"Town")</x:f>
        <x:v>0</x:v>
      </x:c>
      <x:c r="H2067" s="14" t="n">
        <x:f>COUNTIFS('Unit details'!$B$3988:$B$3988,$A2067,'Unit details'!$V$3988:$V$3988,$A2067&amp;" — "&amp;$B2067,'Unit details'!$H$3988:$H$3988,"Current",'Unit details'!$E$3988:$E$3988,"Nearby")</x:f>
        <x:v>0</x:v>
      </x:c>
      <x:c r="I2067" s="14" t="n">
        <x:f>COUNTIFS('Unit details'!$B$3988:$B$3988,$A2067,'Unit details'!$V$3988:$V$3988,$A2067&amp;" — "&amp;$B2067,'Unit details'!$H$3988:$H$3988,"Current")</x:f>
        <x:v>1</x:v>
      </x:c>
      <x:c r="J2067" s="14" t="n">
        <x:f>SUMIFS('Unit details'!$Y$3988:$Y$3988,'Unit details'!$B$3988:$B$3988,$A2067,'Unit details'!$V$3988:$V$3988,$A2067&amp;" — "&amp;$B2067,'Unit details'!$H$3988:$H$3988,"Future")</x:f>
        <x:v>0</x:v>
      </x:c>
      <x:c r="K2067" s="14" t="n">
        <x:f>COUNTIFS('Unit details'!$B$3988:$B$3988,$A2067,'Unit details'!$V$3988:$V$3988,$A2067&amp;" — "&amp;$B2067,'Unit details'!$H$3988:$H$3988,"Uncertain")</x:f>
        <x:v>0</x:v>
      </x:c>
      <x:c r="L2067" s="15" t="str">
        <x:v>Sourced minimum identified estates; nested Lancing schemes grouped under Lancing Business Park. Not an exhaustive council register.</x:v>
      </x:c>
      <x:c r="M2067" s="15" t="str">
        <x:v>https://www.rightmove.co.uk/properties/760897797112017#/?channel=COM_LET</x:v>
      </x:c>
      <x:c r="N2067" s="15" t="str">
        <x:v>https://www.flude.com/property/details/10539/Unit-5-Malling-Industrial-Estate-Brooks-Road-Lewes-BN7-2BY-Occupiers-B2-General-Industrial-</x:v>
      </x:c>
    </x:row>
    <x:row r="2068" ht="75" customHeight="1">
      <x:c r="A2068" s="15" t="str">
        <x:v>Littlehampton</x:v>
      </x:c>
      <x:c r="B2068" s="15" t="str">
        <x:v>Lineside Industrial Estate</x:v>
      </x:c>
      <x:c r="C2068" s="15" t="str">
        <x:v>Littlehampton</x:v>
      </x:c>
      <x:c r="D2068" s="14" t="n">
        <x:v>19065</x:v>
      </x:c>
      <x:c r="E2068" s="30" t="str">
        <x:v>Context</x:v>
      </x:c>
      <x:c r="F2068" s="30" t="str">
        <x:v>Estate / grouped industrial area</x:v>
      </x:c>
      <x:c r="G2068" s="14" t="n">
        <x:f>COUNTIFS('Unit details'!$B$3989:$B$3989,$A2068,'Unit details'!$V$3989:$V$3989,$A2068&amp;" — "&amp;$B2068,'Unit details'!$H$3989:$H$3989,"Current",'Unit details'!$E$3989:$E$3989,"Town")</x:f>
        <x:v>0</x:v>
      </x:c>
      <x:c r="H2068" s="14" t="n">
        <x:f>COUNTIFS('Unit details'!$B$3989:$B$3989,$A2068,'Unit details'!$V$3989:$V$3989,$A2068&amp;" — "&amp;$B2068,'Unit details'!$H$3989:$H$3989,"Current",'Unit details'!$E$3989:$E$3989,"Nearby")</x:f>
        <x:v>0</x:v>
      </x:c>
      <x:c r="I2068" s="14" t="n">
        <x:f>COUNTIFS('Unit details'!$B$3989:$B$3989,$A2068,'Unit details'!$V$3989:$V$3989,$A2068&amp;" — "&amp;$B2068,'Unit details'!$H$3989:$H$3989,"Current")</x:f>
        <x:v>1</x:v>
      </x:c>
      <x:c r="J2068" s="14" t="n">
        <x:f>SUMIFS('Unit details'!$Y$3989:$Y$3989,'Unit details'!$B$3989:$B$3989,$A2068,'Unit details'!$V$3989:$V$3989,$A2068&amp;" — "&amp;$B2068,'Unit details'!$H$3989:$H$3989,"Future")</x:f>
        <x:v>0</x:v>
      </x:c>
      <x:c r="K2068" s="14" t="n">
        <x:f>COUNTIFS('Unit details'!$B$3989:$B$3989,$A2068,'Unit details'!$V$3989:$V$3989,$A2068&amp;" — "&amp;$B2068,'Unit details'!$H$3989:$H$3989,"Uncertain")</x:f>
        <x:v>0</x:v>
      </x:c>
      <x:c r="L2068" s="15" t="str">
        <x:v>Sourced minimum identified estates; nested Lancing schemes grouped under Lancing Business Park. Not an exhaustive council register.</x:v>
      </x:c>
      <x:c r="M2068" s="15" t="str">
        <x:v>https://www.rightmove.co.uk/properties/774531633990848#/?channel=COM_LET</x:v>
      </x:c>
      <x:c r="N2068" s="15" t="str">
        <x:v>https://www.rightmove.co.uk/properties/773783961626752#/?channel=COM_LET
https://www.flude.com/property/details/10694/6E-Lineside-Industrial-Estate-Arndale-Road-Wick-Littlehampton-West-Sussex-BN17-7HJ-Occupiers-B1-c-Light-Industry-</x:v>
      </x:c>
    </x:row>
    <x:row r="2069" ht="42" customHeight="1">
      <x:c r="A2069" s="15" t="str">
        <x:v>Littlehampton</x:v>
      </x:c>
      <x:c r="B2069" s="15" t="str">
        <x:v>Minster Court</x:v>
      </x:c>
      <x:c r="C2069" s="15" t="str">
        <x:v>Littlehampton</x:v>
      </x:c>
      <x:c r="D2069" s="14" t="n">
        <x:v>19065</x:v>
      </x:c>
      <x:c r="E2069" s="30" t="str">
        <x:v>Context</x:v>
      </x:c>
      <x:c r="F2069" s="30" t="str">
        <x:v>Estate / grouped industrial area</x:v>
      </x:c>
      <x:c r="G2069" s="14" t="n">
        <x:f>COUNTIFS('Unit details'!$B$3990:$B$3990,$A2069,'Unit details'!$V$3990:$V$3990,$A2069&amp;" — "&amp;$B2069,'Unit details'!$H$3990:$H$3990,"Current",'Unit details'!$E$3990:$E$3990,"Town")</x:f>
        <x:v>0</x:v>
      </x:c>
      <x:c r="H2069" s="14" t="n">
        <x:f>COUNTIFS('Unit details'!$B$3990:$B$3990,$A2069,'Unit details'!$V$3990:$V$3990,$A2069&amp;" — "&amp;$B2069,'Unit details'!$H$3990:$H$3990,"Current",'Unit details'!$E$3990:$E$3990,"Nearby")</x:f>
        <x:v>0</x:v>
      </x:c>
      <x:c r="I2069" s="14" t="n">
        <x:f>COUNTIFS('Unit details'!$B$3990:$B$3990,$A2069,'Unit details'!$V$3990:$V$3990,$A2069&amp;" — "&amp;$B2069,'Unit details'!$H$3990:$H$3990,"Current")</x:f>
        <x:v>1</x:v>
      </x:c>
      <x:c r="J2069" s="14" t="n">
        <x:f>SUMIFS('Unit details'!$Y$3990:$Y$3990,'Unit details'!$B$3990:$B$3990,$A2069,'Unit details'!$V$3990:$V$3990,$A2069&amp;" — "&amp;$B2069,'Unit details'!$H$3990:$H$3990,"Future")</x:f>
        <x:v>0</x:v>
      </x:c>
      <x:c r="K2069" s="14" t="n">
        <x:f>COUNTIFS('Unit details'!$B$3990:$B$3990,$A2069,'Unit details'!$V$3990:$V$3990,$A2069&amp;" — "&amp;$B2069,'Unit details'!$H$3990:$H$3990,"Uncertain")</x:f>
        <x:v>0</x:v>
      </x:c>
      <x:c r="L2069" s="15" t="str">
        <x:v>Sourced minimum identified estates; nested Lancing schemes grouped under Lancing Business Park. Not an exhaustive council register.</x:v>
      </x:c>
      <x:c r="M2069" s="15" t="str">
        <x:v>https://www.rightmove.co.uk/properties/760926557624929#/?channel=COM_LET</x:v>
      </x:c>
      <x:c r="N2069" s="15" t="str"/>
    </x:row>
    <x:row r="2070" ht="42" customHeight="1">
      <x:c r="A2070" s="15" t="str">
        <x:v>Littlehampton</x:v>
      </x:c>
      <x:c r="B2070" s="15" t="str">
        <x:v>Modern Moulds Business Centre</x:v>
      </x:c>
      <x:c r="C2070" s="15" t="str">
        <x:v>Littlehampton</x:v>
      </x:c>
      <x:c r="D2070" s="14" t="n">
        <x:v>19065</x:v>
      </x:c>
      <x:c r="E2070" s="30" t="str">
        <x:v>Context</x:v>
      </x:c>
      <x:c r="F2070" s="30" t="str">
        <x:v>Estate / grouped industrial area</x:v>
      </x:c>
      <x:c r="G2070" s="14" t="n">
        <x:f>COUNTIFS('Unit details'!$B$3991:$B$3991,$A2070,'Unit details'!$V$3991:$V$3991,$A2070&amp;" — "&amp;$B2070,'Unit details'!$H$3991:$H$3991,"Current",'Unit details'!$E$3991:$E$3991,"Town")</x:f>
        <x:v>0</x:v>
      </x:c>
      <x:c r="H2070" s="14" t="n">
        <x:f>COUNTIFS('Unit details'!$B$3991:$B$3991,$A2070,'Unit details'!$V$3991:$V$3991,$A2070&amp;" — "&amp;$B2070,'Unit details'!$H$3991:$H$3991,"Current",'Unit details'!$E$3991:$E$3991,"Nearby")</x:f>
        <x:v>0</x:v>
      </x:c>
      <x:c r="I2070" s="14" t="n">
        <x:f>COUNTIFS('Unit details'!$B$3991:$B$3991,$A2070,'Unit details'!$V$3991:$V$3991,$A2070&amp;" — "&amp;$B2070,'Unit details'!$H$3991:$H$3991,"Current")</x:f>
        <x:v>1</x:v>
      </x:c>
      <x:c r="J2070" s="14" t="n">
        <x:f>SUMIFS('Unit details'!$Y$3991:$Y$3991,'Unit details'!$B$3991:$B$3991,$A2070,'Unit details'!$V$3991:$V$3991,$A2070&amp;" — "&amp;$B2070,'Unit details'!$H$3991:$H$3991,"Future")</x:f>
        <x:v>0</x:v>
      </x:c>
      <x:c r="K2070" s="14" t="n">
        <x:f>COUNTIFS('Unit details'!$B$3991:$B$3991,$A2070,'Unit details'!$V$3991:$V$3991,$A2070&amp;" — "&amp;$B2070,'Unit details'!$H$3991:$H$3991,"Uncertain")</x:f>
        <x:v>0</x:v>
      </x:c>
      <x:c r="L2070" s="15" t="str">
        <x:v>Sourced minimum identified estates; nested Lancing schemes grouped under Lancing Business Park. Not an exhaustive council register.</x:v>
      </x:c>
      <x:c r="M2070" s="15" t="str">
        <x:v>https://www.rightmove.co.uk/properties/783752094188273#/?channel=COM_LET</x:v>
      </x:c>
      <x:c r="N2070" s="15" t="str"/>
    </x:row>
    <x:row r="2071" ht="42" customHeight="1">
      <x:c r="A2071" s="15" t="str">
        <x:v>Littlehampton</x:v>
      </x:c>
      <x:c r="B2071" s="15" t="str">
        <x:v>Riverside Industrial Estate</x:v>
      </x:c>
      <x:c r="C2071" s="15" t="str">
        <x:v>Littlehampton</x:v>
      </x:c>
      <x:c r="D2071" s="14" t="n">
        <x:v>19065</x:v>
      </x:c>
      <x:c r="E2071" s="30" t="str">
        <x:v>Context</x:v>
      </x:c>
      <x:c r="F2071" s="30" t="str">
        <x:v>Estate / grouped industrial area</x:v>
      </x:c>
      <x:c r="G2071" s="14" t="n">
        <x:f>COUNTIFS('Unit details'!$B$3992:$B$3992,$A2071,'Unit details'!$V$3992:$V$3992,$A2071&amp;" — "&amp;$B2071,'Unit details'!$H$3992:$H$3992,"Current",'Unit details'!$E$3992:$E$3992,"Town")</x:f>
        <x:v>0</x:v>
      </x:c>
      <x:c r="H2071" s="14" t="n">
        <x:f>COUNTIFS('Unit details'!$B$3992:$B$3992,$A2071,'Unit details'!$V$3992:$V$3992,$A2071&amp;" — "&amp;$B2071,'Unit details'!$H$3992:$H$3992,"Current",'Unit details'!$E$3992:$E$3992,"Nearby")</x:f>
        <x:v>0</x:v>
      </x:c>
      <x:c r="I2071" s="14" t="n">
        <x:f>COUNTIFS('Unit details'!$B$3992:$B$3992,$A2071,'Unit details'!$V$3992:$V$3992,$A2071&amp;" — "&amp;$B2071,'Unit details'!$H$3992:$H$3992,"Current")</x:f>
        <x:v>0</x:v>
      </x:c>
      <x:c r="J2071" s="14" t="n">
        <x:f>SUMIFS('Unit details'!$Y$3992:$Y$3992,'Unit details'!$B$3992:$B$3992,$A2071,'Unit details'!$V$3992:$V$3992,$A2071&amp;" — "&amp;$B2071,'Unit details'!$H$3992:$H$3992,"Future")</x:f>
        <x:v>0</x:v>
      </x:c>
      <x:c r="K2071" s="14" t="n">
        <x:f>COUNTIFS('Unit details'!$B$3992:$B$3992,$A2071,'Unit details'!$V$3992:$V$3992,$A2071&amp;" — "&amp;$B2071,'Unit details'!$H$3992:$H$3992,"Uncertain")</x:f>
        <x:v>1</x:v>
      </x:c>
      <x:c r="L2071" s="15" t="str">
        <x:v>Sourced minimum identified estates; nested Lancing schemes grouped under Lancing Business Park. Not an exhaustive council register.</x:v>
      </x:c>
      <x:c r="M2071" s="15" t="str">
        <x:v>https://www.zoopla.co.uk/to-rent/commercial/details/74372250/</x:v>
      </x:c>
      <x:c r="N2071" s="15" t="str">
        <x:v>https://www.rightmove.co.uk/properties/93742890#/?channel=COM_LET</x:v>
      </x:c>
    </x:row>
    <x:row r="2072" ht="42" customHeight="1">
      <x:c r="A2072" s="15" t="str">
        <x:v>Midhurst</x:v>
      </x:c>
      <x:c r="B2072" s="15" t="str">
        <x:v>Standalone premises — Midhurst</x:v>
      </x:c>
      <x:c r="C2072" s="15" t="str">
        <x:v>Midhurst</x:v>
      </x:c>
      <x:c r="D2072" s="14" t="n">
        <x:v>5370</x:v>
      </x:c>
      <x:c r="E2072" s="30" t="str">
        <x:v>Context</x:v>
      </x:c>
      <x:c r="F2072" s="30" t="str">
        <x:v>Standalone / other premises</x:v>
      </x:c>
      <x:c r="G2072" s="14" t="n">
        <x:f>COUNTIFS('Unit details'!$B$3993:$B$3993,$A2072,'Unit details'!$V$3993:$V$3993,$A2072&amp;" — "&amp;$B2072,'Unit details'!$H$3993:$H$3993,"Current",'Unit details'!$E$3993:$E$3993,"Town")</x:f>
        <x:v>0</x:v>
      </x:c>
      <x:c r="H2072" s="14" t="n">
        <x:f>COUNTIFS('Unit details'!$B$3993:$B$3993,$A2072,'Unit details'!$V$3993:$V$3993,$A2072&amp;" — "&amp;$B2072,'Unit details'!$H$3993:$H$3993,"Current",'Unit details'!$E$3993:$E$3993,"Nearby")</x:f>
        <x:v>0</x:v>
      </x:c>
      <x:c r="I2072" s="14" t="n">
        <x:f>COUNTIFS('Unit details'!$B$3993:$B$3993,$A2072,'Unit details'!$V$3993:$V$3993,$A2072&amp;" — "&amp;$B2072,'Unit details'!$H$3993:$H$3993,"Current")</x:f>
        <x:v>1</x:v>
      </x:c>
      <x:c r="J2072" s="14" t="n">
        <x:f>SUMIFS('Unit details'!$Y$3993:$Y$3993,'Unit details'!$B$3993:$B$3993,$A2072,'Unit details'!$V$3993:$V$3993,$A2072&amp;" — "&amp;$B2072,'Unit details'!$H$3993:$H$3993,"Future")</x:f>
        <x:v>0</x:v>
      </x:c>
      <x:c r="K2072" s="14" t="n">
        <x:f>COUNTIFS('Unit details'!$B$3993:$B$3993,$A2072,'Unit details'!$V$3993:$V$3993,$A2072&amp;" — "&amp;$B2072,'Unit details'!$H$3993:$H$3993,"Uncertain")</x:f>
        <x:v>0</x:v>
      </x:c>
      <x:c r="L2072" s="15" t="str">
        <x:v>Identified from marketing. Estate inventory is a minimum of evidenced named areas, not a council stock census.</x:v>
      </x:c>
      <x:c r="M2072" s="15" t="str">
        <x:v>https://www.rightmove.co.uk/properties/93341076#/?channel=COM_LET</x:v>
      </x:c>
      <x:c r="N2072" s="15" t="str"/>
    </x:row>
    <x:row r="2073" ht="42" customHeight="1">
      <x:c r="A2073" s="15" t="str">
        <x:v>Midhurst</x:v>
      </x:c>
      <x:c r="B2073" s="15" t="str">
        <x:v>Wyndham Business Park</x:v>
      </x:c>
      <x:c r="C2073" s="15" t="str">
        <x:v>Midhurst</x:v>
      </x:c>
      <x:c r="D2073" s="14" t="n">
        <x:v>5370</x:v>
      </x:c>
      <x:c r="E2073" s="30" t="str">
        <x:v>Context</x:v>
      </x:c>
      <x:c r="F2073" s="30" t="str">
        <x:v>Estate / grouped industrial area</x:v>
      </x:c>
      <x:c r="G2073" s="14" t="n">
        <x:f>COUNTIFS('Unit details'!$B$3994:$B$3994,$A2073,'Unit details'!$V$3994:$V$3994,$A2073&amp;" — "&amp;$B2073,'Unit details'!$H$3994:$H$3994,"Current",'Unit details'!$E$3994:$E$3994,"Town")</x:f>
        <x:v>0</x:v>
      </x:c>
      <x:c r="H2073" s="14" t="n">
        <x:f>COUNTIFS('Unit details'!$B$3994:$B$3994,$A2073,'Unit details'!$V$3994:$V$3994,$A2073&amp;" — "&amp;$B2073,'Unit details'!$H$3994:$H$3994,"Current",'Unit details'!$E$3994:$E$3994,"Nearby")</x:f>
        <x:v>0</x:v>
      </x:c>
      <x:c r="I2073" s="14" t="n">
        <x:f>COUNTIFS('Unit details'!$B$3994:$B$3994,$A2073,'Unit details'!$V$3994:$V$3994,$A2073&amp;" — "&amp;$B2073,'Unit details'!$H$3994:$H$3994,"Current")</x:f>
        <x:v>1</x:v>
      </x:c>
      <x:c r="J2073" s="14" t="n">
        <x:f>SUMIFS('Unit details'!$Y$3994:$Y$3994,'Unit details'!$B$3994:$B$3994,$A2073,'Unit details'!$V$3994:$V$3994,$A2073&amp;" — "&amp;$B2073,'Unit details'!$H$3994:$H$3994,"Future")</x:f>
        <x:v>0</x:v>
      </x:c>
      <x:c r="K2073" s="14" t="n">
        <x:f>COUNTIFS('Unit details'!$B$3994:$B$3994,$A2073,'Unit details'!$V$3994:$V$3994,$A2073&amp;" — "&amp;$B2073,'Unit details'!$H$3994:$H$3994,"Uncertain")</x:f>
        <x:v>0</x:v>
      </x:c>
      <x:c r="L2073" s="15" t="str">
        <x:v>Sourced minimum identified estates; nested Lancing schemes grouped under Lancing Business Park. Not an exhaustive council register.</x:v>
      </x:c>
      <x:c r="M2073" s="15" t="str">
        <x:v>https://www.rightmove.co.uk/properties/773395478756753#/?channel=COM_LET</x:v>
      </x:c>
      <x:c r="N2073" s="15" t="str"/>
    </x:row>
    <x:row r="2074" ht="49" customHeight="1">
      <x:c r="A2074" s="15" t="str">
        <x:v>Newhaven</x:v>
      </x:c>
      <x:c r="B2074" s="15" t="str">
        <x:v>Euro Business Park</x:v>
      </x:c>
      <x:c r="C2074" s="15" t="str">
        <x:v>Newhaven</x:v>
      </x:c>
      <x:c r="D2074" s="14" t="n">
        <x:v>12850</x:v>
      </x:c>
      <x:c r="E2074" s="30" t="str">
        <x:v>Context</x:v>
      </x:c>
      <x:c r="F2074" s="30" t="str">
        <x:v>Estate / grouped industrial area</x:v>
      </x:c>
      <x:c r="G2074" s="14" t="n">
        <x:f>COUNTIFS('Unit details'!$B$3995:$B$3995,$A2074,'Unit details'!$V$3995:$V$3995,$A2074&amp;" — "&amp;$B2074,'Unit details'!$H$3995:$H$3995,"Current",'Unit details'!$E$3995:$E$3995,"Town")</x:f>
        <x:v>0</x:v>
      </x:c>
      <x:c r="H2074" s="14" t="n">
        <x:f>COUNTIFS('Unit details'!$B$3995:$B$3995,$A2074,'Unit details'!$V$3995:$V$3995,$A2074&amp;" — "&amp;$B2074,'Unit details'!$H$3995:$H$3995,"Current",'Unit details'!$E$3995:$E$3995,"Nearby")</x:f>
        <x:v>0</x:v>
      </x:c>
      <x:c r="I2074" s="14" t="n">
        <x:f>COUNTIFS('Unit details'!$B$3995:$B$3995,$A2074,'Unit details'!$V$3995:$V$3995,$A2074&amp;" — "&amp;$B2074,'Unit details'!$H$3995:$H$3995,"Current")</x:f>
        <x:v>1</x:v>
      </x:c>
      <x:c r="J2074" s="14" t="n">
        <x:f>SUMIFS('Unit details'!$Y$3995:$Y$3995,'Unit details'!$B$3995:$B$3995,$A2074,'Unit details'!$V$3995:$V$3995,$A2074&amp;" — "&amp;$B2074,'Unit details'!$H$3995:$H$3995,"Future")</x:f>
        <x:v>0</x:v>
      </x:c>
      <x:c r="K2074" s="14" t="n">
        <x:f>COUNTIFS('Unit details'!$B$3995:$B$3995,$A2074,'Unit details'!$V$3995:$V$3995,$A2074&amp;" — "&amp;$B2074,'Unit details'!$H$3995:$H$3995,"Uncertain")</x:f>
        <x:v>0</x:v>
      </x:c>
      <x:c r="L2074" s="15" t="str">
        <x:v>Sourced minimum identified estates; nested Lancing schemes grouped under Lancing Business Park. Not an exhaustive council register.</x:v>
      </x:c>
      <x:c r="M2074" s="15" t="str">
        <x:v>https://www.rightmove.co.uk/properties/775265731550657#/?channel=COM_LET</x:v>
      </x:c>
      <x:c r="N2074" s="15" t="str">
        <x:v>https://www.flude.com/property/details/11102/Unit-21-Euro-Business-Park-New-Road-Newhaven-East-Sussex-BN9-0DQ-Occupiers-B1-c-Light-Industry-</x:v>
      </x:c>
    </x:row>
    <x:row r="2075" ht="42" customHeight="1">
      <x:c r="A2075" s="15" t="str">
        <x:v>Newhaven</x:v>
      </x:c>
      <x:c r="B2075" s="15" t="str">
        <x:v>Standalone premises — Newhaven</x:v>
      </x:c>
      <x:c r="C2075" s="15" t="str">
        <x:v>Newhaven</x:v>
      </x:c>
      <x:c r="D2075" s="14" t="n">
        <x:v>12850</x:v>
      </x:c>
      <x:c r="E2075" s="30" t="str">
        <x:v>Context</x:v>
      </x:c>
      <x:c r="F2075" s="30" t="str">
        <x:v>Standalone / other premises</x:v>
      </x:c>
      <x:c r="G2075" s="14" t="n">
        <x:f>COUNTIFS('Unit details'!$B$3996:$B$3998,$A2075,'Unit details'!$V$3996:$V$3998,$A2075&amp;" — "&amp;$B2075,'Unit details'!$H$3996:$H$3998,"Current",'Unit details'!$E$3996:$E$3998,"Town")</x:f>
        <x:v>0</x:v>
      </x:c>
      <x:c r="H2075" s="14" t="n">
        <x:f>COUNTIFS('Unit details'!$B$3996:$B$3998,$A2075,'Unit details'!$V$3996:$V$3998,$A2075&amp;" — "&amp;$B2075,'Unit details'!$H$3996:$H$3998,"Current",'Unit details'!$E$3996:$E$3998,"Nearby")</x:f>
        <x:v>0</x:v>
      </x:c>
      <x:c r="I2075" s="14" t="n">
        <x:f>COUNTIFS('Unit details'!$B$3996:$B$3998,$A2075,'Unit details'!$V$3996:$V$3998,$A2075&amp;" — "&amp;$B2075,'Unit details'!$H$3996:$H$3998,"Current")</x:f>
        <x:v>3</x:v>
      </x:c>
      <x:c r="J2075" s="14" t="n">
        <x:f>SUMIFS('Unit details'!$Y$3996:$Y$3998,'Unit details'!$B$3996:$B$3998,$A2075,'Unit details'!$V$3996:$V$3998,$A2075&amp;" — "&amp;$B2075,'Unit details'!$H$3996:$H$3998,"Future")</x:f>
        <x:v>0</x:v>
      </x:c>
      <x:c r="K2075" s="14" t="n">
        <x:f>COUNTIFS('Unit details'!$B$3996:$B$3998,$A2075,'Unit details'!$V$3996:$V$3998,$A2075&amp;" — "&amp;$B2075,'Unit details'!$H$3996:$H$3998,"Uncertain")</x:f>
        <x:v>0</x:v>
      </x:c>
      <x:c r="L2075" s="15" t="str">
        <x:v>Identified from marketing. Estate inventory is a minimum of evidenced named areas, not a council stock census.</x:v>
      </x:c>
      <x:c r="M2075" s="15" t="str">
        <x:v>https://www.rightmove.co.uk/properties/94280778#/?channel=COM_LET</x:v>
      </x:c>
      <x:c r="N2075" s="15" t="str"/>
    </x:row>
    <x:row r="2076" ht="42" customHeight="1">
      <x:c r="A2076" s="15" t="str">
        <x:v>Palehouse Common</x:v>
      </x:c>
      <x:c r="B2076" s="15" t="str">
        <x:v>Enlightened Business Park</x:v>
      </x:c>
      <x:c r="C2076" s="15" t="str">
        <x:v>Palehouse Common</x:v>
      </x:c>
      <x:c r="D2076" s="14"/>
      <x:c r="E2076" s="30" t="str">
        <x:v>Context</x:v>
      </x:c>
      <x:c r="F2076" s="30" t="str">
        <x:v>Estate / grouped industrial area</x:v>
      </x:c>
      <x:c r="G2076" s="14" t="n">
        <x:f>COUNTIFS('Unit details'!$B$3999:$B$3999,$A2076,'Unit details'!$V$3999:$V$3999,$A2076&amp;" — "&amp;$B2076,'Unit details'!$H$3999:$H$3999,"Current",'Unit details'!$E$3999:$E$3999,"Town")</x:f>
        <x:v>0</x:v>
      </x:c>
      <x:c r="H2076" s="14" t="n">
        <x:f>COUNTIFS('Unit details'!$B$3999:$B$3999,$A2076,'Unit details'!$V$3999:$V$3999,$A2076&amp;" — "&amp;$B2076,'Unit details'!$H$3999:$H$3999,"Current",'Unit details'!$E$3999:$E$3999,"Nearby")</x:f>
        <x:v>0</x:v>
      </x:c>
      <x:c r="I2076" s="14" t="n">
        <x:f>COUNTIFS('Unit details'!$B$3999:$B$3999,$A2076,'Unit details'!$V$3999:$V$3999,$A2076&amp;" — "&amp;$B2076,'Unit details'!$H$3999:$H$3999,"Current")</x:f>
        <x:v>0</x:v>
      </x:c>
      <x:c r="J2076" s="14" t="n">
        <x:f>SUMIFS('Unit details'!$Y$3999:$Y$3999,'Unit details'!$B$3999:$B$3999,$A2076,'Unit details'!$V$3999:$V$3999,$A2076&amp;" — "&amp;$B2076,'Unit details'!$H$3999:$H$3999,"Future")</x:f>
        <x:v>0</x:v>
      </x:c>
      <x:c r="K2076" s="14" t="n">
        <x:f>COUNTIFS('Unit details'!$B$3999:$B$3999,$A2076,'Unit details'!$V$3999:$V$3999,$A2076&amp;" — "&amp;$B2076,'Unit details'!$H$3999:$H$3999,"Uncertain")</x:f>
        <x:v>1</x:v>
      </x:c>
      <x:c r="L2076" s="15" t="str">
        <x:v>Sourced minimum identified estates; nested Lancing schemes grouped under Lancing Business Park. Not an exhaustive council register.</x:v>
      </x:c>
      <x:c r="M2076" s="15" t="str">
        <x:v>https://www.rightmove.co.uk/properties/762347829017281#/?channel=COM_LET</x:v>
      </x:c>
      <x:c r="N2076" s="15" t="str"/>
    </x:row>
    <x:row r="2077" ht="42" customHeight="1">
      <x:c r="A2077" s="15" t="str">
        <x:v>Palehouse Common</x:v>
      </x:c>
      <x:c r="B2077" s="15" t="str">
        <x:v>Standalone premises — Palehouse Common</x:v>
      </x:c>
      <x:c r="C2077" s="15" t="str">
        <x:v>Palehouse Common</x:v>
      </x:c>
      <x:c r="D2077" s="14"/>
      <x:c r="E2077" s="30" t="str">
        <x:v>Context</x:v>
      </x:c>
      <x:c r="F2077" s="30" t="str">
        <x:v>Standalone / other premises</x:v>
      </x:c>
      <x:c r="G2077" s="14" t="n">
        <x:f>COUNTIFS('Unit details'!$B$4000:$B$4001,$A2077,'Unit details'!$V$4000:$V$4001,$A2077&amp;" — "&amp;$B2077,'Unit details'!$H$4000:$H$4001,"Current",'Unit details'!$E$4000:$E$4001,"Town")</x:f>
        <x:v>0</x:v>
      </x:c>
      <x:c r="H2077" s="14" t="n">
        <x:f>COUNTIFS('Unit details'!$B$4000:$B$4001,$A2077,'Unit details'!$V$4000:$V$4001,$A2077&amp;" — "&amp;$B2077,'Unit details'!$H$4000:$H$4001,"Current",'Unit details'!$E$4000:$E$4001,"Nearby")</x:f>
        <x:v>0</x:v>
      </x:c>
      <x:c r="I2077" s="14" t="n">
        <x:f>COUNTIFS('Unit details'!$B$4000:$B$4001,$A2077,'Unit details'!$V$4000:$V$4001,$A2077&amp;" — "&amp;$B2077,'Unit details'!$H$4000:$H$4001,"Current")</x:f>
        <x:v>2</x:v>
      </x:c>
      <x:c r="J2077" s="14" t="n">
        <x:f>SUMIFS('Unit details'!$Y$4000:$Y$4001,'Unit details'!$B$4000:$B$4001,$A2077,'Unit details'!$V$4000:$V$4001,$A2077&amp;" — "&amp;$B2077,'Unit details'!$H$4000:$H$4001,"Future")</x:f>
        <x:v>0</x:v>
      </x:c>
      <x:c r="K2077" s="14" t="n">
        <x:f>COUNTIFS('Unit details'!$B$4000:$B$4001,$A2077,'Unit details'!$V$4000:$V$4001,$A2077&amp;" — "&amp;$B2077,'Unit details'!$H$4000:$H$4001,"Uncertain")</x:f>
        <x:v>0</x:v>
      </x:c>
      <x:c r="L2077" s="15" t="str">
        <x:v>Identified from marketing. Estate inventory is a minimum of evidenced named areas, not a council stock census.</x:v>
      </x:c>
      <x:c r="M2077" s="15" t="str">
        <x:v>https://www.zoopla.co.uk/to-rent/commercial/details/72658750/</x:v>
      </x:c>
      <x:c r="N2077" s="15" t="str"/>
    </x:row>
    <x:row r="2078" ht="42" customHeight="1">
      <x:c r="A2078" s="15" t="str">
        <x:v>Partridge Green</x:v>
      </x:c>
      <x:c r="B2078" s="15" t="str">
        <x:v>Standalone premises — Partridge Green</x:v>
      </x:c>
      <x:c r="C2078" s="15" t="str">
        <x:v>Partridge Green</x:v>
      </x:c>
      <x:c r="D2078" s="14" t="n">
        <x:v>1915</x:v>
      </x:c>
      <x:c r="E2078" s="30" t="str">
        <x:v>Context</x:v>
      </x:c>
      <x:c r="F2078" s="30" t="str">
        <x:v>Standalone / other premises</x:v>
      </x:c>
      <x:c r="G2078" s="14" t="n">
        <x:f>COUNTIFS('Unit details'!$B$4002:$B$4002,$A2078,'Unit details'!$V$4002:$V$4002,$A2078&amp;" — "&amp;$B2078,'Unit details'!$H$4002:$H$4002,"Current",'Unit details'!$E$4002:$E$4002,"Town")</x:f>
        <x:v>0</x:v>
      </x:c>
      <x:c r="H2078" s="14" t="n">
        <x:f>COUNTIFS('Unit details'!$B$4002:$B$4002,$A2078,'Unit details'!$V$4002:$V$4002,$A2078&amp;" — "&amp;$B2078,'Unit details'!$H$4002:$H$4002,"Current",'Unit details'!$E$4002:$E$4002,"Nearby")</x:f>
        <x:v>0</x:v>
      </x:c>
      <x:c r="I2078" s="14" t="n">
        <x:f>COUNTIFS('Unit details'!$B$4002:$B$4002,$A2078,'Unit details'!$V$4002:$V$4002,$A2078&amp;" — "&amp;$B2078,'Unit details'!$H$4002:$H$4002,"Current")</x:f>
        <x:v>1</x:v>
      </x:c>
      <x:c r="J2078" s="14" t="n">
        <x:f>SUMIFS('Unit details'!$Y$4002:$Y$4002,'Unit details'!$B$4002:$B$4002,$A2078,'Unit details'!$V$4002:$V$4002,$A2078&amp;" — "&amp;$B2078,'Unit details'!$H$4002:$H$4002,"Future")</x:f>
        <x:v>0</x:v>
      </x:c>
      <x:c r="K2078" s="14" t="n">
        <x:f>COUNTIFS('Unit details'!$B$4002:$B$4002,$A2078,'Unit details'!$V$4002:$V$4002,$A2078&amp;" — "&amp;$B2078,'Unit details'!$H$4002:$H$4002,"Uncertain")</x:f>
        <x:v>0</x:v>
      </x:c>
      <x:c r="L2078" s="15" t="str">
        <x:v>Identified from marketing. Estate inventory is a minimum of evidenced named areas, not a council stock census.</x:v>
      </x:c>
      <x:c r="M2078" s="15" t="str">
        <x:v>https://www.zoopla.co.uk/to-rent/commercial/details/55254774/</x:v>
      </x:c>
      <x:c r="N2078" s="15" t="str"/>
    </x:row>
    <x:row r="2079" ht="42" customHeight="1">
      <x:c r="A2079" s="15" t="str">
        <x:v>Partridge Green</x:v>
      </x:c>
      <x:c r="B2079" s="15" t="str">
        <x:v>Star Road Industrial Estate</x:v>
      </x:c>
      <x:c r="C2079" s="15" t="str">
        <x:v>Partridge Green</x:v>
      </x:c>
      <x:c r="D2079" s="14" t="n">
        <x:v>1915</x:v>
      </x:c>
      <x:c r="E2079" s="30" t="str">
        <x:v>Context</x:v>
      </x:c>
      <x:c r="F2079" s="30" t="str">
        <x:v>Estate / grouped industrial area</x:v>
      </x:c>
      <x:c r="G2079" s="14" t="n">
        <x:f>COUNTIFS('Unit details'!$B$4003:$B$4003,$A2079,'Unit details'!$V$4003:$V$4003,$A2079&amp;" — "&amp;$B2079,'Unit details'!$H$4003:$H$4003,"Current",'Unit details'!$E$4003:$E$4003,"Town")</x:f>
        <x:v>0</x:v>
      </x:c>
      <x:c r="H2079" s="14" t="n">
        <x:f>COUNTIFS('Unit details'!$B$4003:$B$4003,$A2079,'Unit details'!$V$4003:$V$4003,$A2079&amp;" — "&amp;$B2079,'Unit details'!$H$4003:$H$4003,"Current",'Unit details'!$E$4003:$E$4003,"Nearby")</x:f>
        <x:v>0</x:v>
      </x:c>
      <x:c r="I2079" s="14" t="n">
        <x:f>COUNTIFS('Unit details'!$B$4003:$B$4003,$A2079,'Unit details'!$V$4003:$V$4003,$A2079&amp;" — "&amp;$B2079,'Unit details'!$H$4003:$H$4003,"Current")</x:f>
        <x:v>1</x:v>
      </x:c>
      <x:c r="J2079" s="14" t="n">
        <x:f>SUMIFS('Unit details'!$Y$4003:$Y$4003,'Unit details'!$B$4003:$B$4003,$A2079,'Unit details'!$V$4003:$V$4003,$A2079&amp;" — "&amp;$B2079,'Unit details'!$H$4003:$H$4003,"Future")</x:f>
        <x:v>0</x:v>
      </x:c>
      <x:c r="K2079" s="14" t="n">
        <x:f>COUNTIFS('Unit details'!$B$4003:$B$4003,$A2079,'Unit details'!$V$4003:$V$4003,$A2079&amp;" — "&amp;$B2079,'Unit details'!$H$4003:$H$4003,"Uncertain")</x:f>
        <x:v>0</x:v>
      </x:c>
      <x:c r="L2079" s="15" t="str">
        <x:v>Sourced minimum identified estates; nested Lancing schemes grouped under Lancing Business Park. Not an exhaustive council register.</x:v>
      </x:c>
      <x:c r="M2079" s="15" t="str">
        <x:v>https://www.zoopla.co.uk/to-rent/commercial/details/73827078/</x:v>
      </x:c>
      <x:c r="N2079" s="15" t="str">
        <x:v>https://www.rightmove.co.uk/properties/778473019494913#/?channel=COM_LET</x:v>
      </x:c>
    </x:row>
    <x:row r="2080" ht="75" customHeight="1">
      <x:c r="A2080" s="15" t="str">
        <x:v>Peacehaven</x:v>
      </x:c>
      <x:c r="B2080" s="15" t="str">
        <x:v>Meridian Industrial Estate</x:v>
      </x:c>
      <x:c r="C2080" s="15" t="str">
        <x:v>Peacehaven</x:v>
      </x:c>
      <x:c r="D2080" s="14" t="n">
        <x:v>15700</x:v>
      </x:c>
      <x:c r="E2080" s="30" t="str">
        <x:v>Context</x:v>
      </x:c>
      <x:c r="F2080" s="30" t="str">
        <x:v>Estate / grouped industrial area</x:v>
      </x:c>
      <x:c r="G2080" s="14" t="n">
        <x:f>COUNTIFS('Unit details'!$B$4004:$B$4005,$A2080,'Unit details'!$V$4004:$V$4005,$A2080&amp;" — "&amp;$B2080,'Unit details'!$H$4004:$H$4005,"Current",'Unit details'!$E$4004:$E$4005,"Town")</x:f>
        <x:v>0</x:v>
      </x:c>
      <x:c r="H2080" s="14" t="n">
        <x:f>COUNTIFS('Unit details'!$B$4004:$B$4005,$A2080,'Unit details'!$V$4004:$V$4005,$A2080&amp;" — "&amp;$B2080,'Unit details'!$H$4004:$H$4005,"Current",'Unit details'!$E$4004:$E$4005,"Nearby")</x:f>
        <x:v>0</x:v>
      </x:c>
      <x:c r="I2080" s="14" t="n">
        <x:f>COUNTIFS('Unit details'!$B$4004:$B$4005,$A2080,'Unit details'!$V$4004:$V$4005,$A2080&amp;" — "&amp;$B2080,'Unit details'!$H$4004:$H$4005,"Current")</x:f>
        <x:v>2</x:v>
      </x:c>
      <x:c r="J2080" s="14" t="n">
        <x:f>SUMIFS('Unit details'!$Y$4004:$Y$4005,'Unit details'!$B$4004:$B$4005,$A2080,'Unit details'!$V$4004:$V$4005,$A2080&amp;" — "&amp;$B2080,'Unit details'!$H$4004:$H$4005,"Future")</x:f>
        <x:v>0</x:v>
      </x:c>
      <x:c r="K2080" s="14" t="n">
        <x:f>COUNTIFS('Unit details'!$B$4004:$B$4005,$A2080,'Unit details'!$V$4004:$V$4005,$A2080&amp;" — "&amp;$B2080,'Unit details'!$H$4004:$H$4005,"Uncertain")</x:f>
        <x:v>0</x:v>
      </x:c>
      <x:c r="L2080" s="15" t="str">
        <x:v>Sourced minimum identified estates; nested Lancing schemes grouped under Lancing Business Park. Not an exhaustive council register.</x:v>
      </x:c>
      <x:c r="M2080" s="15" t="str">
        <x:v>https://www.rightmove.co.uk/properties/776176354892256#/?channel=COM_LET</x:v>
      </x:c>
      <x:c r="N2080" s="15" t="str">
        <x:v>https://www.flude.com/property/details/10815/Unit-A3-Meridian-Industrial-Estate-Newton-Road-Peacehaven-BN10-8JQ-Occupiers-B2-General-Industrial-
https://www.rightmove.co.uk/properties/760902494728608#/?channel=COM_LET</x:v>
      </x:c>
    </x:row>
    <x:row r="2081" ht="42" customHeight="1">
      <x:c r="A2081" s="15" t="str">
        <x:v>Peacehaven</x:v>
      </x:c>
      <x:c r="B2081" s="15" t="str">
        <x:v>Standalone premises — Peacehaven</x:v>
      </x:c>
      <x:c r="C2081" s="15" t="str">
        <x:v>Peacehaven</x:v>
      </x:c>
      <x:c r="D2081" s="14" t="n">
        <x:v>15700</x:v>
      </x:c>
      <x:c r="E2081" s="30" t="str">
        <x:v>Context</x:v>
      </x:c>
      <x:c r="F2081" s="30" t="str">
        <x:v>Standalone / other premises</x:v>
      </x:c>
      <x:c r="G2081" s="14" t="n">
        <x:f>COUNTIFS('Unit details'!$B$4006:$B$4006,$A2081,'Unit details'!$V$4006:$V$4006,$A2081&amp;" — "&amp;$B2081,'Unit details'!$H$4006:$H$4006,"Current",'Unit details'!$E$4006:$E$4006,"Town")</x:f>
        <x:v>0</x:v>
      </x:c>
      <x:c r="H2081" s="14" t="n">
        <x:f>COUNTIFS('Unit details'!$B$4006:$B$4006,$A2081,'Unit details'!$V$4006:$V$4006,$A2081&amp;" — "&amp;$B2081,'Unit details'!$H$4006:$H$4006,"Current",'Unit details'!$E$4006:$E$4006,"Nearby")</x:f>
        <x:v>0</x:v>
      </x:c>
      <x:c r="I2081" s="14" t="n">
        <x:f>COUNTIFS('Unit details'!$B$4006:$B$4006,$A2081,'Unit details'!$V$4006:$V$4006,$A2081&amp;" — "&amp;$B2081,'Unit details'!$H$4006:$H$4006,"Current")</x:f>
        <x:v>1</x:v>
      </x:c>
      <x:c r="J2081" s="14" t="n">
        <x:f>SUMIFS('Unit details'!$Y$4006:$Y$4006,'Unit details'!$B$4006:$B$4006,$A2081,'Unit details'!$V$4006:$V$4006,$A2081&amp;" — "&amp;$B2081,'Unit details'!$H$4006:$H$4006,"Future")</x:f>
        <x:v>0</x:v>
      </x:c>
      <x:c r="K2081" s="14" t="n">
        <x:f>COUNTIFS('Unit details'!$B$4006:$B$4006,$A2081,'Unit details'!$V$4006:$V$4006,$A2081&amp;" — "&amp;$B2081,'Unit details'!$H$4006:$H$4006,"Uncertain")</x:f>
        <x:v>0</x:v>
      </x:c>
      <x:c r="L2081" s="15" t="str">
        <x:v>Identified from marketing. Estate inventory is a minimum of evidenced named areas, not a council stock census.</x:v>
      </x:c>
      <x:c r="M2081" s="15" t="str">
        <x:v>https://www.zoopla.co.uk/to-rent/commercial/details/74052496/</x:v>
      </x:c>
      <x:c r="N2081" s="15" t="str"/>
    </x:row>
    <x:row r="2082" ht="42" customHeight="1">
      <x:c r="A2082" s="15" t="str">
        <x:v>Peasmarsh</x:v>
      </x:c>
      <x:c r="B2082" s="15" t="str">
        <x:v>Standalone premises — Peasmarsh</x:v>
      </x:c>
      <x:c r="C2082" s="15" t="str">
        <x:v>Peasmarsh</x:v>
      </x:c>
      <x:c r="D2082" s="14"/>
      <x:c r="E2082" s="30" t="str">
        <x:v>Context</x:v>
      </x:c>
      <x:c r="F2082" s="30" t="str">
        <x:v>Standalone / other premises</x:v>
      </x:c>
      <x:c r="G2082" s="14" t="n">
        <x:f>COUNTIFS('Unit details'!$B$4007:$B$4007,$A2082,'Unit details'!$V$4007:$V$4007,$A2082&amp;" — "&amp;$B2082,'Unit details'!$H$4007:$H$4007,"Current",'Unit details'!$E$4007:$E$4007,"Town")</x:f>
        <x:v>0</x:v>
      </x:c>
      <x:c r="H2082" s="14" t="n">
        <x:f>COUNTIFS('Unit details'!$B$4007:$B$4007,$A2082,'Unit details'!$V$4007:$V$4007,$A2082&amp;" — "&amp;$B2082,'Unit details'!$H$4007:$H$4007,"Current",'Unit details'!$E$4007:$E$4007,"Nearby")</x:f>
        <x:v>0</x:v>
      </x:c>
      <x:c r="I2082" s="14" t="n">
        <x:f>COUNTIFS('Unit details'!$B$4007:$B$4007,$A2082,'Unit details'!$V$4007:$V$4007,$A2082&amp;" — "&amp;$B2082,'Unit details'!$H$4007:$H$4007,"Current")</x:f>
        <x:v>1</x:v>
      </x:c>
      <x:c r="J2082" s="14" t="n">
        <x:f>SUMIFS('Unit details'!$Y$4007:$Y$4007,'Unit details'!$B$4007:$B$4007,$A2082,'Unit details'!$V$4007:$V$4007,$A2082&amp;" — "&amp;$B2082,'Unit details'!$H$4007:$H$4007,"Future")</x:f>
        <x:v>0</x:v>
      </x:c>
      <x:c r="K2082" s="14" t="n">
        <x:f>COUNTIFS('Unit details'!$B$4007:$B$4007,$A2082,'Unit details'!$V$4007:$V$4007,$A2082&amp;" — "&amp;$B2082,'Unit details'!$H$4007:$H$4007,"Uncertain")</x:f>
        <x:v>0</x:v>
      </x:c>
      <x:c r="L2082" s="15" t="str">
        <x:v>Identified from marketing. Estate inventory is a minimum of evidenced named areas, not a council stock census.</x:v>
      </x:c>
      <x:c r="M2082" s="15" t="str">
        <x:v>https://www.zoopla.co.uk/to-rent/commercial/details/73102074/</x:v>
      </x:c>
      <x:c r="N2082" s="15" t="str"/>
    </x:row>
    <x:row r="2083" ht="42" customHeight="1">
      <x:c r="A2083" s="15" t="str">
        <x:v>Petworth</x:v>
      </x:c>
      <x:c r="B2083" s="15" t="str">
        <x:v>Standalone premises — Petworth</x:v>
      </x:c>
      <x:c r="C2083" s="15" t="str">
        <x:v>Petworth</x:v>
      </x:c>
      <x:c r="D2083" s="14" t="n">
        <x:v>2590</x:v>
      </x:c>
      <x:c r="E2083" s="30" t="str">
        <x:v>Context</x:v>
      </x:c>
      <x:c r="F2083" s="30" t="str">
        <x:v>Standalone / other premises</x:v>
      </x:c>
      <x:c r="G2083" s="14" t="n">
        <x:f>COUNTIFS('Unit details'!$B$4008:$B$4008,$A2083,'Unit details'!$V$4008:$V$4008,$A2083&amp;" — "&amp;$B2083,'Unit details'!$H$4008:$H$4008,"Current",'Unit details'!$E$4008:$E$4008,"Town")</x:f>
        <x:v>0</x:v>
      </x:c>
      <x:c r="H2083" s="14" t="n">
        <x:f>COUNTIFS('Unit details'!$B$4008:$B$4008,$A2083,'Unit details'!$V$4008:$V$4008,$A2083&amp;" — "&amp;$B2083,'Unit details'!$H$4008:$H$4008,"Current",'Unit details'!$E$4008:$E$4008,"Nearby")</x:f>
        <x:v>0</x:v>
      </x:c>
      <x:c r="I2083" s="14" t="n">
        <x:f>COUNTIFS('Unit details'!$B$4008:$B$4008,$A2083,'Unit details'!$V$4008:$V$4008,$A2083&amp;" — "&amp;$B2083,'Unit details'!$H$4008:$H$4008,"Current")</x:f>
        <x:v>1</x:v>
      </x:c>
      <x:c r="J2083" s="14" t="n">
        <x:f>SUMIFS('Unit details'!$Y$4008:$Y$4008,'Unit details'!$B$4008:$B$4008,$A2083,'Unit details'!$V$4008:$V$4008,$A2083&amp;" — "&amp;$B2083,'Unit details'!$H$4008:$H$4008,"Future")</x:f>
        <x:v>0</x:v>
      </x:c>
      <x:c r="K2083" s="14" t="n">
        <x:f>COUNTIFS('Unit details'!$B$4008:$B$4008,$A2083,'Unit details'!$V$4008:$V$4008,$A2083&amp;" — "&amp;$B2083,'Unit details'!$H$4008:$H$4008,"Uncertain")</x:f>
        <x:v>0</x:v>
      </x:c>
      <x:c r="L2083" s="15" t="str">
        <x:v>Identified from marketing. Estate inventory is a minimum of evidenced named areas, not a council stock census.</x:v>
      </x:c>
      <x:c r="M2083" s="15" t="str">
        <x:v>https://www.zoopla.co.uk/to-rent/commercial/details/73258349/</x:v>
      </x:c>
      <x:c r="N2083" s="15" t="str">
        <x:v>https://www.rightmove.co.uk/properties/753523472670625#/?channel=COM_LET</x:v>
      </x:c>
    </x:row>
    <x:row r="2084" ht="42" customHeight="1">
      <x:c r="A2084" s="15" t="str">
        <x:v>Plumpton</x:v>
      </x:c>
      <x:c r="B2084" s="15" t="str">
        <x:v>Standalone premises — Plumpton</x:v>
      </x:c>
      <x:c r="C2084" s="15" t="str">
        <x:v>Plumpton</x:v>
      </x:c>
      <x:c r="D2084" s="14" t="n">
        <x:v>355</x:v>
      </x:c>
      <x:c r="E2084" s="30" t="str">
        <x:v>Context</x:v>
      </x:c>
      <x:c r="F2084" s="30" t="str">
        <x:v>Standalone / other premises</x:v>
      </x:c>
      <x:c r="G2084" s="14" t="n">
        <x:f>COUNTIFS('Unit details'!$B$4009:$B$4009,$A2084,'Unit details'!$V$4009:$V$4009,$A2084&amp;" — "&amp;$B2084,'Unit details'!$H$4009:$H$4009,"Current",'Unit details'!$E$4009:$E$4009,"Town")</x:f>
        <x:v>0</x:v>
      </x:c>
      <x:c r="H2084" s="14" t="n">
        <x:f>COUNTIFS('Unit details'!$B$4009:$B$4009,$A2084,'Unit details'!$V$4009:$V$4009,$A2084&amp;" — "&amp;$B2084,'Unit details'!$H$4009:$H$4009,"Current",'Unit details'!$E$4009:$E$4009,"Nearby")</x:f>
        <x:v>0</x:v>
      </x:c>
      <x:c r="I2084" s="14" t="n">
        <x:f>COUNTIFS('Unit details'!$B$4009:$B$4009,$A2084,'Unit details'!$V$4009:$V$4009,$A2084&amp;" — "&amp;$B2084,'Unit details'!$H$4009:$H$4009,"Current")</x:f>
        <x:v>1</x:v>
      </x:c>
      <x:c r="J2084" s="14" t="n">
        <x:f>SUMIFS('Unit details'!$Y$4009:$Y$4009,'Unit details'!$B$4009:$B$4009,$A2084,'Unit details'!$V$4009:$V$4009,$A2084&amp;" — "&amp;$B2084,'Unit details'!$H$4009:$H$4009,"Future")</x:f>
        <x:v>0</x:v>
      </x:c>
      <x:c r="K2084" s="14" t="n">
        <x:f>COUNTIFS('Unit details'!$B$4009:$B$4009,$A2084,'Unit details'!$V$4009:$V$4009,$A2084&amp;" — "&amp;$B2084,'Unit details'!$H$4009:$H$4009,"Uncertain")</x:f>
        <x:v>0</x:v>
      </x:c>
      <x:c r="L2084" s="15" t="str">
        <x:v>Identified from marketing. Estate inventory is a minimum of evidenced named areas, not a council stock census.</x:v>
      </x:c>
      <x:c r="M2084" s="15" t="str">
        <x:v>https://www.zoopla.co.uk/to-rent/commercial/details/66672662/</x:v>
      </x:c>
      <x:c r="N2084" s="15" t="str"/>
    </x:row>
    <x:row r="2085" ht="42" customHeight="1">
      <x:c r="A2085" s="15" t="str">
        <x:v>Poling</x:v>
      </x:c>
      <x:c r="B2085" s="15" t="str">
        <x:v>Standalone premises — Poling</x:v>
      </x:c>
      <x:c r="C2085" s="15" t="str">
        <x:v>Poling</x:v>
      </x:c>
      <x:c r="D2085" s="14"/>
      <x:c r="E2085" s="30" t="str">
        <x:v>Context</x:v>
      </x:c>
      <x:c r="F2085" s="30" t="str">
        <x:v>Standalone / other premises</x:v>
      </x:c>
      <x:c r="G2085" s="14" t="n">
        <x:f>COUNTIFS('Unit details'!$B$4010:$B$4010,$A2085,'Unit details'!$V$4010:$V$4010,$A2085&amp;" — "&amp;$B2085,'Unit details'!$H$4010:$H$4010,"Current",'Unit details'!$E$4010:$E$4010,"Town")</x:f>
        <x:v>0</x:v>
      </x:c>
      <x:c r="H2085" s="14" t="n">
        <x:f>COUNTIFS('Unit details'!$B$4010:$B$4010,$A2085,'Unit details'!$V$4010:$V$4010,$A2085&amp;" — "&amp;$B2085,'Unit details'!$H$4010:$H$4010,"Current",'Unit details'!$E$4010:$E$4010,"Nearby")</x:f>
        <x:v>0</x:v>
      </x:c>
      <x:c r="I2085" s="14" t="n">
        <x:f>COUNTIFS('Unit details'!$B$4010:$B$4010,$A2085,'Unit details'!$V$4010:$V$4010,$A2085&amp;" — "&amp;$B2085,'Unit details'!$H$4010:$H$4010,"Current")</x:f>
        <x:v>1</x:v>
      </x:c>
      <x:c r="J2085" s="14" t="n">
        <x:f>SUMIFS('Unit details'!$Y$4010:$Y$4010,'Unit details'!$B$4010:$B$4010,$A2085,'Unit details'!$V$4010:$V$4010,$A2085&amp;" — "&amp;$B2085,'Unit details'!$H$4010:$H$4010,"Future")</x:f>
        <x:v>0</x:v>
      </x:c>
      <x:c r="K2085" s="14" t="n">
        <x:f>COUNTIFS('Unit details'!$B$4010:$B$4010,$A2085,'Unit details'!$V$4010:$V$4010,$A2085&amp;" — "&amp;$B2085,'Unit details'!$H$4010:$H$4010,"Uncertain")</x:f>
        <x:v>0</x:v>
      </x:c>
      <x:c r="L2085" s="15" t="str">
        <x:v>Identified from marketing. Estate inventory is a minimum of evidenced named areas, not a council stock census.</x:v>
      </x:c>
      <x:c r="M2085" s="15" t="str">
        <x:v>https://www.zoopla.co.uk/to-rent/commercial/details/69821353/</x:v>
      </x:c>
      <x:c r="N2085" s="15" t="str"/>
    </x:row>
    <x:row r="2086" ht="42" customHeight="1">
      <x:c r="A2086" s="15" t="str">
        <x:v>Pulborough</x:v>
      </x:c>
      <x:c r="B2086" s="15" t="str">
        <x:v>Standalone premises — Pulborough</x:v>
      </x:c>
      <x:c r="C2086" s="15" t="str">
        <x:v>Pulborough</x:v>
      </x:c>
      <x:c r="D2086" s="14" t="n">
        <x:v>3650</x:v>
      </x:c>
      <x:c r="E2086" s="30" t="str">
        <x:v>Context</x:v>
      </x:c>
      <x:c r="F2086" s="30" t="str">
        <x:v>Standalone / other premises</x:v>
      </x:c>
      <x:c r="G2086" s="14" t="n">
        <x:f>COUNTIFS('Unit details'!$B$4011:$B$4011,$A2086,'Unit details'!$V$4011:$V$4011,$A2086&amp;" — "&amp;$B2086,'Unit details'!$H$4011:$H$4011,"Current",'Unit details'!$E$4011:$E$4011,"Town")</x:f>
        <x:v>0</x:v>
      </x:c>
      <x:c r="H2086" s="14" t="n">
        <x:f>COUNTIFS('Unit details'!$B$4011:$B$4011,$A2086,'Unit details'!$V$4011:$V$4011,$A2086&amp;" — "&amp;$B2086,'Unit details'!$H$4011:$H$4011,"Current",'Unit details'!$E$4011:$E$4011,"Nearby")</x:f>
        <x:v>0</x:v>
      </x:c>
      <x:c r="I2086" s="14" t="n">
        <x:f>COUNTIFS('Unit details'!$B$4011:$B$4011,$A2086,'Unit details'!$V$4011:$V$4011,$A2086&amp;" — "&amp;$B2086,'Unit details'!$H$4011:$H$4011,"Current")</x:f>
        <x:v>1</x:v>
      </x:c>
      <x:c r="J2086" s="14" t="n">
        <x:f>SUMIFS('Unit details'!$Y$4011:$Y$4011,'Unit details'!$B$4011:$B$4011,$A2086,'Unit details'!$V$4011:$V$4011,$A2086&amp;" — "&amp;$B2086,'Unit details'!$H$4011:$H$4011,"Future")</x:f>
        <x:v>0</x:v>
      </x:c>
      <x:c r="K2086" s="14" t="n">
        <x:f>COUNTIFS('Unit details'!$B$4011:$B$4011,$A2086,'Unit details'!$V$4011:$V$4011,$A2086&amp;" — "&amp;$B2086,'Unit details'!$H$4011:$H$4011,"Uncertain")</x:f>
        <x:v>0</x:v>
      </x:c>
      <x:c r="L2086" s="15" t="str">
        <x:v>Identified from marketing. Estate inventory is a minimum of evidenced named areas, not a council stock census.</x:v>
      </x:c>
      <x:c r="M2086" s="15" t="str">
        <x:v>https://www.zoopla.co.uk/to-rent/commercial/details/72964210/</x:v>
      </x:c>
      <x:c r="N2086" s="15" t="str"/>
    </x:row>
    <x:row r="2087" ht="42" customHeight="1">
      <x:c r="A2087" s="15" t="str">
        <x:v>Ringmer</x:v>
      </x:c>
      <x:c r="B2087" s="15" t="str">
        <x:v>Standalone premises — Ringmer</x:v>
      </x:c>
      <x:c r="C2087" s="15" t="str">
        <x:v>Ringmer</x:v>
      </x:c>
      <x:c r="D2087" s="14" t="n">
        <x:v>3220</x:v>
      </x:c>
      <x:c r="E2087" s="30" t="str">
        <x:v>Context</x:v>
      </x:c>
      <x:c r="F2087" s="30" t="str">
        <x:v>Standalone / other premises</x:v>
      </x:c>
      <x:c r="G2087" s="14" t="n">
        <x:f>COUNTIFS('Unit details'!$B$4012:$B$4012,$A2087,'Unit details'!$V$4012:$V$4012,$A2087&amp;" — "&amp;$B2087,'Unit details'!$H$4012:$H$4012,"Current",'Unit details'!$E$4012:$E$4012,"Town")</x:f>
        <x:v>0</x:v>
      </x:c>
      <x:c r="H2087" s="14" t="n">
        <x:f>COUNTIFS('Unit details'!$B$4012:$B$4012,$A2087,'Unit details'!$V$4012:$V$4012,$A2087&amp;" — "&amp;$B2087,'Unit details'!$H$4012:$H$4012,"Current",'Unit details'!$E$4012:$E$4012,"Nearby")</x:f>
        <x:v>0</x:v>
      </x:c>
      <x:c r="I2087" s="14" t="n">
        <x:f>COUNTIFS('Unit details'!$B$4012:$B$4012,$A2087,'Unit details'!$V$4012:$V$4012,$A2087&amp;" — "&amp;$B2087,'Unit details'!$H$4012:$H$4012,"Current")</x:f>
        <x:v>1</x:v>
      </x:c>
      <x:c r="J2087" s="14" t="n">
        <x:f>SUMIFS('Unit details'!$Y$4012:$Y$4012,'Unit details'!$B$4012:$B$4012,$A2087,'Unit details'!$V$4012:$V$4012,$A2087&amp;" — "&amp;$B2087,'Unit details'!$H$4012:$H$4012,"Future")</x:f>
        <x:v>0</x:v>
      </x:c>
      <x:c r="K2087" s="14" t="n">
        <x:f>COUNTIFS('Unit details'!$B$4012:$B$4012,$A2087,'Unit details'!$V$4012:$V$4012,$A2087&amp;" — "&amp;$B2087,'Unit details'!$H$4012:$H$4012,"Uncertain")</x:f>
        <x:v>0</x:v>
      </x:c>
      <x:c r="L2087" s="15" t="str">
        <x:v>Identified from marketing. Estate inventory is a minimum of evidenced named areas, not a council stock census.</x:v>
      </x:c>
      <x:c r="M2087" s="15" t="str">
        <x:v>https://www.rightmove.co.uk/properties/760551381387105#/?channel=COM_LET</x:v>
      </x:c>
      <x:c r="N2087" s="15" t="str">
        <x:v>https://www.flude.com/property/details/7225/Ashdown-Barn-Broyle-Place-Farm-Ringmer-BN8-5PW-Occupiers-B1-c-Light-Industry-</x:v>
      </x:c>
    </x:row>
    <x:row r="2088" ht="42" customHeight="1">
      <x:c r="A2088" s="15" t="str">
        <x:v>Rye</x:v>
      </x:c>
      <x:c r="B2088" s="15" t="str">
        <x:v>Standalone premises — Rye</x:v>
      </x:c>
      <x:c r="C2088" s="15" t="str">
        <x:v>Rye</x:v>
      </x:c>
      <x:c r="D2088" s="14" t="n">
        <x:v>4885</x:v>
      </x:c>
      <x:c r="E2088" s="30" t="str">
        <x:v>Context</x:v>
      </x:c>
      <x:c r="F2088" s="30" t="str">
        <x:v>Standalone / other premises</x:v>
      </x:c>
      <x:c r="G2088" s="14" t="n">
        <x:f>COUNTIFS('Unit details'!$B$4013:$B$4013,$A2088,'Unit details'!$V$4013:$V$4013,$A2088&amp;" — "&amp;$B2088,'Unit details'!$H$4013:$H$4013,"Current",'Unit details'!$E$4013:$E$4013,"Town")</x:f>
        <x:v>0</x:v>
      </x:c>
      <x:c r="H2088" s="14" t="n">
        <x:f>COUNTIFS('Unit details'!$B$4013:$B$4013,$A2088,'Unit details'!$V$4013:$V$4013,$A2088&amp;" — "&amp;$B2088,'Unit details'!$H$4013:$H$4013,"Current",'Unit details'!$E$4013:$E$4013,"Nearby")</x:f>
        <x:v>0</x:v>
      </x:c>
      <x:c r="I2088" s="14" t="n">
        <x:f>COUNTIFS('Unit details'!$B$4013:$B$4013,$A2088,'Unit details'!$V$4013:$V$4013,$A2088&amp;" — "&amp;$B2088,'Unit details'!$H$4013:$H$4013,"Current")</x:f>
        <x:v>1</x:v>
      </x:c>
      <x:c r="J2088" s="14" t="n">
        <x:f>SUMIFS('Unit details'!$Y$4013:$Y$4013,'Unit details'!$B$4013:$B$4013,$A2088,'Unit details'!$V$4013:$V$4013,$A2088&amp;" — "&amp;$B2088,'Unit details'!$H$4013:$H$4013,"Future")</x:f>
        <x:v>0</x:v>
      </x:c>
      <x:c r="K2088" s="14" t="n">
        <x:f>COUNTIFS('Unit details'!$B$4013:$B$4013,$A2088,'Unit details'!$V$4013:$V$4013,$A2088&amp;" — "&amp;$B2088,'Unit details'!$H$4013:$H$4013,"Uncertain")</x:f>
        <x:v>0</x:v>
      </x:c>
      <x:c r="L2088" s="15" t="str">
        <x:v>Identified from marketing. Estate inventory is a minimum of evidenced named areas, not a council stock census.</x:v>
      </x:c>
      <x:c r="M2088" s="15" t="str">
        <x:v>https://www.zoopla.co.uk/to-rent/commercial/details/71254835/</x:v>
      </x:c>
      <x:c r="N2088" s="15" t="str">
        <x:v>https://www.rightmove.co.uk/properties/166727579#/?channel=COM_LET</x:v>
      </x:c>
    </x:row>
    <x:row r="2089" ht="42" customHeight="1">
      <x:c r="A2089" s="15" t="str">
        <x:v>Selsey</x:v>
      </x:c>
      <x:c r="B2089" s="15" t="str">
        <x:v>Standalone premises — Selsey</x:v>
      </x:c>
      <x:c r="C2089" s="15" t="str">
        <x:v>Selsey</x:v>
      </x:c>
      <x:c r="D2089" s="14" t="n">
        <x:v>10735</x:v>
      </x:c>
      <x:c r="E2089" s="30" t="str">
        <x:v>Context</x:v>
      </x:c>
      <x:c r="F2089" s="30" t="str">
        <x:v>Standalone / other premises</x:v>
      </x:c>
      <x:c r="G2089" s="14" t="n">
        <x:f>COUNTIFS('Unit details'!$B$4014:$B$4015,$A2089,'Unit details'!$V$4014:$V$4015,$A2089&amp;" — "&amp;$B2089,'Unit details'!$H$4014:$H$4015,"Current",'Unit details'!$E$4014:$E$4015,"Town")</x:f>
        <x:v>0</x:v>
      </x:c>
      <x:c r="H2089" s="14" t="n">
        <x:f>COUNTIFS('Unit details'!$B$4014:$B$4015,$A2089,'Unit details'!$V$4014:$V$4015,$A2089&amp;" — "&amp;$B2089,'Unit details'!$H$4014:$H$4015,"Current",'Unit details'!$E$4014:$E$4015,"Nearby")</x:f>
        <x:v>0</x:v>
      </x:c>
      <x:c r="I2089" s="14" t="n">
        <x:f>COUNTIFS('Unit details'!$B$4014:$B$4015,$A2089,'Unit details'!$V$4014:$V$4015,$A2089&amp;" — "&amp;$B2089,'Unit details'!$H$4014:$H$4015,"Current")</x:f>
        <x:v>2</x:v>
      </x:c>
      <x:c r="J2089" s="14" t="n">
        <x:f>SUMIFS('Unit details'!$Y$4014:$Y$4015,'Unit details'!$B$4014:$B$4015,$A2089,'Unit details'!$V$4014:$V$4015,$A2089&amp;" — "&amp;$B2089,'Unit details'!$H$4014:$H$4015,"Future")</x:f>
        <x:v>0</x:v>
      </x:c>
      <x:c r="K2089" s="14" t="n">
        <x:f>COUNTIFS('Unit details'!$B$4014:$B$4015,$A2089,'Unit details'!$V$4014:$V$4015,$A2089&amp;" — "&amp;$B2089,'Unit details'!$H$4014:$H$4015,"Uncertain")</x:f>
        <x:v>0</x:v>
      </x:c>
      <x:c r="L2089" s="15" t="str">
        <x:v>Identified from marketing. Estate inventory is a minimum of evidenced named areas, not a council stock census.</x:v>
      </x:c>
      <x:c r="M2089" s="15" t="str">
        <x:v>https://www.zoopla.co.uk/to-rent/commercial/details/72356169/</x:v>
      </x:c>
      <x:c r="N2089" s="15" t="str"/>
    </x:row>
    <x:row r="2090" ht="42" customHeight="1">
      <x:c r="A2090" s="15" t="str">
        <x:v>Sheffield Park</x:v>
      </x:c>
      <x:c r="B2090" s="15" t="str">
        <x:v>Bluebell Business Estate</x:v>
      </x:c>
      <x:c r="C2090" s="15" t="str">
        <x:v>Sheffield Park</x:v>
      </x:c>
      <x:c r="D2090" s="14"/>
      <x:c r="E2090" s="30" t="str">
        <x:v>Context</x:v>
      </x:c>
      <x:c r="F2090" s="30" t="str">
        <x:v>Estate / grouped industrial area</x:v>
      </x:c>
      <x:c r="G2090" s="14" t="n">
        <x:f>COUNTIFS('Unit details'!$B$4016:$B$4016,$A2090,'Unit details'!$V$4016:$V$4016,$A2090&amp;" — "&amp;$B2090,'Unit details'!$H$4016:$H$4016,"Current",'Unit details'!$E$4016:$E$4016,"Town")</x:f>
        <x:v>0</x:v>
      </x:c>
      <x:c r="H2090" s="14" t="n">
        <x:f>COUNTIFS('Unit details'!$B$4016:$B$4016,$A2090,'Unit details'!$V$4016:$V$4016,$A2090&amp;" — "&amp;$B2090,'Unit details'!$H$4016:$H$4016,"Current",'Unit details'!$E$4016:$E$4016,"Nearby")</x:f>
        <x:v>0</x:v>
      </x:c>
      <x:c r="I2090" s="14" t="n">
        <x:f>COUNTIFS('Unit details'!$B$4016:$B$4016,$A2090,'Unit details'!$V$4016:$V$4016,$A2090&amp;" — "&amp;$B2090,'Unit details'!$H$4016:$H$4016,"Current")</x:f>
        <x:v>1</x:v>
      </x:c>
      <x:c r="J2090" s="14" t="n">
        <x:f>SUMIFS('Unit details'!$Y$4016:$Y$4016,'Unit details'!$B$4016:$B$4016,$A2090,'Unit details'!$V$4016:$V$4016,$A2090&amp;" — "&amp;$B2090,'Unit details'!$H$4016:$H$4016,"Future")</x:f>
        <x:v>0</x:v>
      </x:c>
      <x:c r="K2090" s="14" t="n">
        <x:f>COUNTIFS('Unit details'!$B$4016:$B$4016,$A2090,'Unit details'!$V$4016:$V$4016,$A2090&amp;" — "&amp;$B2090,'Unit details'!$H$4016:$H$4016,"Uncertain")</x:f>
        <x:v>0</x:v>
      </x:c>
      <x:c r="L2090" s="15" t="str">
        <x:v>Sourced minimum identified estates; nested Lancing schemes grouped under Lancing Business Park. Not an exhaustive council register.</x:v>
      </x:c>
      <x:c r="M2090" s="15" t="str">
        <x:v>https://www.zoopla.co.uk/to-rent/commercial/details/73271783/</x:v>
      </x:c>
      <x:c r="N2090" s="15" t="str"/>
    </x:row>
    <x:row r="2091" ht="49" customHeight="1">
      <x:c r="A2091" s="15" t="str">
        <x:v>Sheffield Park</x:v>
      </x:c>
      <x:c r="B2091" s="15" t="str">
        <x:v>Sheffield Park Business Estate</x:v>
      </x:c>
      <x:c r="C2091" s="15" t="str">
        <x:v>Sheffield Park</x:v>
      </x:c>
      <x:c r="D2091" s="14"/>
      <x:c r="E2091" s="30" t="str">
        <x:v>Context</x:v>
      </x:c>
      <x:c r="F2091" s="30" t="str">
        <x:v>Estate / grouped industrial area</x:v>
      </x:c>
      <x:c r="G2091" s="14" t="n">
        <x:f>COUNTIFS('Unit details'!$B$4017:$B$4018,$A2091,'Unit details'!$V$4017:$V$4018,$A2091&amp;" — "&amp;$B2091,'Unit details'!$H$4017:$H$4018,"Current",'Unit details'!$E$4017:$E$4018,"Town")</x:f>
        <x:v>0</x:v>
      </x:c>
      <x:c r="H2091" s="14" t="n">
        <x:f>COUNTIFS('Unit details'!$B$4017:$B$4018,$A2091,'Unit details'!$V$4017:$V$4018,$A2091&amp;" — "&amp;$B2091,'Unit details'!$H$4017:$H$4018,"Current",'Unit details'!$E$4017:$E$4018,"Nearby")</x:f>
        <x:v>0</x:v>
      </x:c>
      <x:c r="I2091" s="14" t="n">
        <x:f>COUNTIFS('Unit details'!$B$4017:$B$4018,$A2091,'Unit details'!$V$4017:$V$4018,$A2091&amp;" — "&amp;$B2091,'Unit details'!$H$4017:$H$4018,"Current")</x:f>
        <x:v>2</x:v>
      </x:c>
      <x:c r="J2091" s="14" t="n">
        <x:f>SUMIFS('Unit details'!$Y$4017:$Y$4018,'Unit details'!$B$4017:$B$4018,$A2091,'Unit details'!$V$4017:$V$4018,$A2091&amp;" — "&amp;$B2091,'Unit details'!$H$4017:$H$4018,"Future")</x:f>
        <x:v>0</x:v>
      </x:c>
      <x:c r="K2091" s="14" t="n">
        <x:f>COUNTIFS('Unit details'!$B$4017:$B$4018,$A2091,'Unit details'!$V$4017:$V$4018,$A2091&amp;" — "&amp;$B2091,'Unit details'!$H$4017:$H$4018,"Uncertain")</x:f>
        <x:v>0</x:v>
      </x:c>
      <x:c r="L2091" s="15" t="str">
        <x:v>Sourced minimum identified estates; nested Lancing schemes grouped under Lancing Business Park. Not an exhaustive council register.</x:v>
      </x:c>
      <x:c r="M2091" s="15" t="str">
        <x:v>https://www.zoopla.co.uk/to-rent/commercial/details/70208648/</x:v>
      </x:c>
      <x:c r="N2091" s="15" t="str">
        <x:v>https://www.zoopla.co.uk/to-rent/commercial/details/67980790/
https://www.rightmove.co.uk/properties/760902909972416#/?channel=COM_LET</x:v>
      </x:c>
    </x:row>
    <x:row r="2092" ht="42" customHeight="1">
      <x:c r="A2092" s="15" t="str">
        <x:v>Shepperton</x:v>
      </x:c>
      <x:c r="B2092" s="15" t="str">
        <x:v>Shepperton Business Park</x:v>
      </x:c>
      <x:c r="C2092" s="15" t="str">
        <x:v>Shepperton</x:v>
      </x:c>
      <x:c r="D2092" s="14" t="n">
        <x:v>5915</x:v>
      </x:c>
      <x:c r="E2092" s="30" t="str">
        <x:v>Context</x:v>
      </x:c>
      <x:c r="F2092" s="30" t="str">
        <x:v>Estate / grouped industrial area</x:v>
      </x:c>
      <x:c r="G2092" s="14" t="n">
        <x:f>COUNTIFS('Unit details'!$B$4019:$B$4020,$A2092,'Unit details'!$V$4019:$V$4020,$A2092&amp;" — "&amp;$B2092,'Unit details'!$H$4019:$H$4020,"Current",'Unit details'!$E$4019:$E$4020,"Town")</x:f>
        <x:v>0</x:v>
      </x:c>
      <x:c r="H2092" s="14" t="n">
        <x:f>COUNTIFS('Unit details'!$B$4019:$B$4020,$A2092,'Unit details'!$V$4019:$V$4020,$A2092&amp;" — "&amp;$B2092,'Unit details'!$H$4019:$H$4020,"Current",'Unit details'!$E$4019:$E$4020,"Nearby")</x:f>
        <x:v>0</x:v>
      </x:c>
      <x:c r="I2092" s="14" t="n">
        <x:f>COUNTIFS('Unit details'!$B$4019:$B$4020,$A2092,'Unit details'!$V$4019:$V$4020,$A2092&amp;" — "&amp;$B2092,'Unit details'!$H$4019:$H$4020,"Current")</x:f>
        <x:v>2</x:v>
      </x:c>
      <x:c r="J2092" s="14" t="n">
        <x:f>SUMIFS('Unit details'!$Y$4019:$Y$4020,'Unit details'!$B$4019:$B$4020,$A2092,'Unit details'!$V$4019:$V$4020,$A2092&amp;" — "&amp;$B2092,'Unit details'!$H$4019:$H$4020,"Future")</x:f>
        <x:v>0</x:v>
      </x:c>
      <x:c r="K2092" s="14" t="n">
        <x:f>COUNTIFS('Unit details'!$B$4019:$B$4020,$A2092,'Unit details'!$V$4019:$V$4020,$A2092&amp;" — "&amp;$B2092,'Unit details'!$H$4019:$H$4020,"Uncertain")</x:f>
        <x:v>0</x:v>
      </x:c>
      <x:c r="L2092" s="15" t="str">
        <x:v>Minimum inventory evidenced by marketed premises; estate units and occupied stock not exhaustively counted.</x:v>
      </x:c>
      <x:c r="M2092" s="15" t="str">
        <x:v>https://www.zoopla.co.uk/to-rent/commercial/details/74654529/</x:v>
      </x:c>
      <x:c r="N2092" s="15" t="str"/>
    </x:row>
    <x:row r="2093" ht="42" customHeight="1">
      <x:c r="A2093" s="15" t="str">
        <x:v>Shortgate</x:v>
      </x:c>
      <x:c r="B2093" s="15" t="str">
        <x:v>Shortgate Industrial Park</x:v>
      </x:c>
      <x:c r="C2093" s="15" t="str">
        <x:v>Shortgate</x:v>
      </x:c>
      <x:c r="D2093" s="14"/>
      <x:c r="E2093" s="30" t="str">
        <x:v>Context</x:v>
      </x:c>
      <x:c r="F2093" s="30" t="str">
        <x:v>Estate / grouped industrial area</x:v>
      </x:c>
      <x:c r="G2093" s="14" t="n">
        <x:f>COUNTIFS('Unit details'!$B$4021:$B$4021,$A2093,'Unit details'!$V$4021:$V$4021,$A2093&amp;" — "&amp;$B2093,'Unit details'!$H$4021:$H$4021,"Current",'Unit details'!$E$4021:$E$4021,"Town")</x:f>
        <x:v>0</x:v>
      </x:c>
      <x:c r="H2093" s="14" t="n">
        <x:f>COUNTIFS('Unit details'!$B$4021:$B$4021,$A2093,'Unit details'!$V$4021:$V$4021,$A2093&amp;" — "&amp;$B2093,'Unit details'!$H$4021:$H$4021,"Current",'Unit details'!$E$4021:$E$4021,"Nearby")</x:f>
        <x:v>0</x:v>
      </x:c>
      <x:c r="I2093" s="14" t="n">
        <x:f>COUNTIFS('Unit details'!$B$4021:$B$4021,$A2093,'Unit details'!$V$4021:$V$4021,$A2093&amp;" — "&amp;$B2093,'Unit details'!$H$4021:$H$4021,"Current")</x:f>
        <x:v>1</x:v>
      </x:c>
      <x:c r="J2093" s="14" t="n">
        <x:f>SUMIFS('Unit details'!$Y$4021:$Y$4021,'Unit details'!$B$4021:$B$4021,$A2093,'Unit details'!$V$4021:$V$4021,$A2093&amp;" — "&amp;$B2093,'Unit details'!$H$4021:$H$4021,"Future")</x:f>
        <x:v>0</x:v>
      </x:c>
      <x:c r="K2093" s="14" t="n">
        <x:f>COUNTIFS('Unit details'!$B$4021:$B$4021,$A2093,'Unit details'!$V$4021:$V$4021,$A2093&amp;" — "&amp;$B2093,'Unit details'!$H$4021:$H$4021,"Uncertain")</x:f>
        <x:v>0</x:v>
      </x:c>
      <x:c r="L2093" s="15" t="str">
        <x:v>Sourced minimum identified estates; nested Lancing schemes grouped under Lancing Business Park. Not an exhaustive council register.</x:v>
      </x:c>
      <x:c r="M2093" s="15" t="str">
        <x:v>https://www.zoopla.co.uk/to-rent/commercial/details/73708661/</x:v>
      </x:c>
      <x:c r="N2093" s="15" t="str"/>
    </x:row>
    <x:row r="2094" ht="42" customHeight="1">
      <x:c r="A2094" s="15" t="str">
        <x:v>South Heighton</x:v>
      </x:c>
      <x:c r="B2094" s="15" t="str">
        <x:v>Standalone premises — South Heighton</x:v>
      </x:c>
      <x:c r="C2094" s="15" t="str">
        <x:v>South Heighton</x:v>
      </x:c>
      <x:c r="D2094" s="14"/>
      <x:c r="E2094" s="30" t="str">
        <x:v>Context</x:v>
      </x:c>
      <x:c r="F2094" s="30" t="str">
        <x:v>Standalone / other premises</x:v>
      </x:c>
      <x:c r="G2094" s="14" t="n">
        <x:f>COUNTIFS('Unit details'!$B$4022:$B$4024,$A2094,'Unit details'!$V$4022:$V$4024,$A2094&amp;" — "&amp;$B2094,'Unit details'!$H$4022:$H$4024,"Current",'Unit details'!$E$4022:$E$4024,"Town")</x:f>
        <x:v>0</x:v>
      </x:c>
      <x:c r="H2094" s="14" t="n">
        <x:f>COUNTIFS('Unit details'!$B$4022:$B$4024,$A2094,'Unit details'!$V$4022:$V$4024,$A2094&amp;" — "&amp;$B2094,'Unit details'!$H$4022:$H$4024,"Current",'Unit details'!$E$4022:$E$4024,"Nearby")</x:f>
        <x:v>0</x:v>
      </x:c>
      <x:c r="I2094" s="14" t="n">
        <x:f>COUNTIFS('Unit details'!$B$4022:$B$4024,$A2094,'Unit details'!$V$4022:$V$4024,$A2094&amp;" — "&amp;$B2094,'Unit details'!$H$4022:$H$4024,"Current")</x:f>
        <x:v>1</x:v>
      </x:c>
      <x:c r="J2094" s="14" t="n">
        <x:f>SUMIFS('Unit details'!$Y$4022:$Y$4024,'Unit details'!$B$4022:$B$4024,$A2094,'Unit details'!$V$4022:$V$4024,$A2094&amp;" — "&amp;$B2094,'Unit details'!$H$4022:$H$4024,"Future")</x:f>
        <x:v>0</x:v>
      </x:c>
      <x:c r="K2094" s="14" t="n">
        <x:f>COUNTIFS('Unit details'!$B$4022:$B$4024,$A2094,'Unit details'!$V$4022:$V$4024,$A2094&amp;" — "&amp;$B2094,'Unit details'!$H$4022:$H$4024,"Uncertain")</x:f>
        <x:v>2</x:v>
      </x:c>
      <x:c r="L2094" s="15" t="str">
        <x:v>Identified from marketing. Estate inventory is a minimum of evidenced named areas, not a council stock census.</x:v>
      </x:c>
      <x:c r="M2094" s="15" t="str">
        <x:v>https://www.zoopla.co.uk/to-rent/commercial/details/73301932/</x:v>
      </x:c>
      <x:c r="N2094" s="15" t="str"/>
    </x:row>
    <x:row r="2095" ht="42" customHeight="1">
      <x:c r="A2095" s="15" t="str">
        <x:v>Sussex — host unresolved</x:v>
      </x:c>
      <x:c r="B2095" s="15" t="str">
        <x:v>Standalone premises — Sussex — host unresolved</x:v>
      </x:c>
      <x:c r="C2095" s="15" t="str">
        <x:v>Sussex — host unresolved</x:v>
      </x:c>
      <x:c r="D2095" s="14"/>
      <x:c r="E2095" s="30" t="str">
        <x:v>Context</x:v>
      </x:c>
      <x:c r="F2095" s="30" t="str">
        <x:v>Standalone / other premises</x:v>
      </x:c>
      <x:c r="G2095" s="14" t="n">
        <x:f>COUNTIFS('Unit details'!$B$4025:$B$4025,$A2095,'Unit details'!$V$4025:$V$4025,$A2095&amp;" — "&amp;$B2095,'Unit details'!$H$4025:$H$4025,"Current",'Unit details'!$E$4025:$E$4025,"Town")</x:f>
        <x:v>0</x:v>
      </x:c>
      <x:c r="H2095" s="14" t="n">
        <x:f>COUNTIFS('Unit details'!$B$4025:$B$4025,$A2095,'Unit details'!$V$4025:$V$4025,$A2095&amp;" — "&amp;$B2095,'Unit details'!$H$4025:$H$4025,"Current",'Unit details'!$E$4025:$E$4025,"Nearby")</x:f>
        <x:v>0</x:v>
      </x:c>
      <x:c r="I2095" s="14" t="n">
        <x:f>COUNTIFS('Unit details'!$B$4025:$B$4025,$A2095,'Unit details'!$V$4025:$V$4025,$A2095&amp;" — "&amp;$B2095,'Unit details'!$H$4025:$H$4025,"Current")</x:f>
        <x:v>0</x:v>
      </x:c>
      <x:c r="J2095" s="14" t="n">
        <x:f>SUMIFS('Unit details'!$Y$4025:$Y$4025,'Unit details'!$B$4025:$B$4025,$A2095,'Unit details'!$V$4025:$V$4025,$A2095&amp;" — "&amp;$B2095,'Unit details'!$H$4025:$H$4025,"Future")</x:f>
        <x:v>0</x:v>
      </x:c>
      <x:c r="K2095" s="14" t="n">
        <x:f>COUNTIFS('Unit details'!$B$4025:$B$4025,$A2095,'Unit details'!$V$4025:$V$4025,$A2095&amp;" — "&amp;$B2095,'Unit details'!$H$4025:$H$4025,"Uncertain")</x:f>
        <x:v>1</x:v>
      </x:c>
      <x:c r="L2095" s="15" t="str">
        <x:v>Identified from marketing. Estate inventory is a minimum of evidenced named areas, not a council stock census.</x:v>
      </x:c>
      <x:c r="M2095" s="15" t="str">
        <x:v>https://www.zoopla.co.uk/to-rent/commercial/details/72920785/</x:v>
      </x:c>
      <x:c r="N2095" s="15" t="str"/>
    </x:row>
    <x:row r="2096" ht="42" customHeight="1">
      <x:c r="A2096" s="15" t="str">
        <x:v>Uckfield</x:v>
      </x:c>
      <x:c r="B2096" s="15" t="str">
        <x:v>Standalone premises — Uckfield</x:v>
      </x:c>
      <x:c r="C2096" s="15" t="str">
        <x:v>Uckfield</x:v>
      </x:c>
      <x:c r="D2096" s="14" t="n">
        <x:v>15035</x:v>
      </x:c>
      <x:c r="E2096" s="30" t="str">
        <x:v>Context</x:v>
      </x:c>
      <x:c r="F2096" s="30" t="str">
        <x:v>Standalone / other premises</x:v>
      </x:c>
      <x:c r="G2096" s="14" t="n">
        <x:f>COUNTIFS('Unit details'!$B$4026:$B$4026,$A2096,'Unit details'!$V$4026:$V$4026,$A2096&amp;" — "&amp;$B2096,'Unit details'!$H$4026:$H$4026,"Current",'Unit details'!$E$4026:$E$4026,"Town")</x:f>
        <x:v>0</x:v>
      </x:c>
      <x:c r="H2096" s="14" t="n">
        <x:f>COUNTIFS('Unit details'!$B$4026:$B$4026,$A2096,'Unit details'!$V$4026:$V$4026,$A2096&amp;" — "&amp;$B2096,'Unit details'!$H$4026:$H$4026,"Current",'Unit details'!$E$4026:$E$4026,"Nearby")</x:f>
        <x:v>0</x:v>
      </x:c>
      <x:c r="I2096" s="14" t="n">
        <x:f>COUNTIFS('Unit details'!$B$4026:$B$4026,$A2096,'Unit details'!$V$4026:$V$4026,$A2096&amp;" — "&amp;$B2096,'Unit details'!$H$4026:$H$4026,"Current")</x:f>
        <x:v>1</x:v>
      </x:c>
      <x:c r="J2096" s="14" t="n">
        <x:f>SUMIFS('Unit details'!$Y$4026:$Y$4026,'Unit details'!$B$4026:$B$4026,$A2096,'Unit details'!$V$4026:$V$4026,$A2096&amp;" — "&amp;$B2096,'Unit details'!$H$4026:$H$4026,"Future")</x:f>
        <x:v>0</x:v>
      </x:c>
      <x:c r="K2096" s="14" t="n">
        <x:f>COUNTIFS('Unit details'!$B$4026:$B$4026,$A2096,'Unit details'!$V$4026:$V$4026,$A2096&amp;" — "&amp;$B2096,'Unit details'!$H$4026:$H$4026,"Uncertain")</x:f>
        <x:v>0</x:v>
      </x:c>
      <x:c r="L2096" s="15" t="str">
        <x:v>Identified from marketing. Estate inventory is a minimum of evidenced named areas, not a council stock census.</x:v>
      </x:c>
      <x:c r="M2096" s="15" t="str">
        <x:v>https://www.zoopla.co.uk/to-rent/commercial/details/73365930/</x:v>
      </x:c>
      <x:c r="N2096" s="15" t="str"/>
    </x:row>
    <x:row r="2097" ht="42" customHeight="1">
      <x:c r="A2097" s="15" t="str">
        <x:v>West Harting</x:v>
      </x:c>
      <x:c r="B2097" s="15" t="str">
        <x:v>Standalone premises — West Harting</x:v>
      </x:c>
      <x:c r="C2097" s="15" t="str">
        <x:v>West Harting</x:v>
      </x:c>
      <x:c r="D2097" s="14"/>
      <x:c r="E2097" s="30" t="str">
        <x:v>Context</x:v>
      </x:c>
      <x:c r="F2097" s="30" t="str">
        <x:v>Standalone / other premises</x:v>
      </x:c>
      <x:c r="G2097" s="14" t="n">
        <x:f>COUNTIFS('Unit details'!$B$4027:$B$4029,$A2097,'Unit details'!$V$4027:$V$4029,$A2097&amp;" — "&amp;$B2097,'Unit details'!$H$4027:$H$4029,"Current",'Unit details'!$E$4027:$E$4029,"Town")</x:f>
        <x:v>0</x:v>
      </x:c>
      <x:c r="H2097" s="14" t="n">
        <x:f>COUNTIFS('Unit details'!$B$4027:$B$4029,$A2097,'Unit details'!$V$4027:$V$4029,$A2097&amp;" — "&amp;$B2097,'Unit details'!$H$4027:$H$4029,"Current",'Unit details'!$E$4027:$E$4029,"Nearby")</x:f>
        <x:v>0</x:v>
      </x:c>
      <x:c r="I2097" s="14" t="n">
        <x:f>COUNTIFS('Unit details'!$B$4027:$B$4029,$A2097,'Unit details'!$V$4027:$V$4029,$A2097&amp;" — "&amp;$B2097,'Unit details'!$H$4027:$H$4029,"Current")</x:f>
        <x:v>0</x:v>
      </x:c>
      <x:c r="J2097" s="14" t="n">
        <x:f>SUMIFS('Unit details'!$Y$4027:$Y$4029,'Unit details'!$B$4027:$B$4029,$A2097,'Unit details'!$V$4027:$V$4029,$A2097&amp;" — "&amp;$B2097,'Unit details'!$H$4027:$H$4029,"Future")</x:f>
        <x:v>0</x:v>
      </x:c>
      <x:c r="K2097" s="14" t="n">
        <x:f>COUNTIFS('Unit details'!$B$4027:$B$4029,$A2097,'Unit details'!$V$4027:$V$4029,$A2097&amp;" — "&amp;$B2097,'Unit details'!$H$4027:$H$4029,"Uncertain")</x:f>
        <x:v>3</x:v>
      </x:c>
      <x:c r="L2097" s="15" t="str">
        <x:v>Identified from marketing. Estate inventory is a minimum of evidenced named areas, not a council stock census.</x:v>
      </x:c>
      <x:c r="M2097" s="15" t="str">
        <x:v>https://www.rightmove.co.uk/properties/774697302862720#/?channel=COM_LET</x:v>
      </x:c>
      <x:c r="N2097" s="15" t="str"/>
    </x:row>
    <x:row r="2098" ht="42" customHeight="1">
      <x:c r="A2098" s="15" t="str">
        <x:v>Weybridge</x:v>
      </x:c>
      <x:c r="B2098" s="15" t="str">
        <x:v>Brooklands Business Park</x:v>
      </x:c>
      <x:c r="C2098" s="15" t="str">
        <x:v>Weybridge</x:v>
      </x:c>
      <x:c r="D2098" s="14" t="n">
        <x:v>15915</x:v>
      </x:c>
      <x:c r="E2098" s="30" t="str">
        <x:v>Context</x:v>
      </x:c>
      <x:c r="F2098" s="30" t="str">
        <x:v>Estate / grouped industrial area</x:v>
      </x:c>
      <x:c r="G2098" s="14" t="n">
        <x:f>COUNTIFS('Unit details'!$B$4030:$B$4030,$A2098,'Unit details'!$V$4030:$V$4030,$A2098&amp;" — "&amp;$B2098,'Unit details'!$H$4030:$H$4030,"Current",'Unit details'!$E$4030:$E$4030,"Town")</x:f>
        <x:v>0</x:v>
      </x:c>
      <x:c r="H2098" s="14" t="n">
        <x:f>COUNTIFS('Unit details'!$B$4030:$B$4030,$A2098,'Unit details'!$V$4030:$V$4030,$A2098&amp;" — "&amp;$B2098,'Unit details'!$H$4030:$H$4030,"Current",'Unit details'!$E$4030:$E$4030,"Nearby")</x:f>
        <x:v>0</x:v>
      </x:c>
      <x:c r="I2098" s="14" t="n">
        <x:f>COUNTIFS('Unit details'!$B$4030:$B$4030,$A2098,'Unit details'!$V$4030:$V$4030,$A2098&amp;" — "&amp;$B2098,'Unit details'!$H$4030:$H$4030,"Current")</x:f>
        <x:v>0</x:v>
      </x:c>
      <x:c r="J2098" s="14" t="n">
        <x:f>SUMIFS('Unit details'!$Y$4030:$Y$4030,'Unit details'!$B$4030:$B$4030,$A2098,'Unit details'!$V$4030:$V$4030,$A2098&amp;" — "&amp;$B2098,'Unit details'!$H$4030:$H$4030,"Future")</x:f>
        <x:v>0</x:v>
      </x:c>
      <x:c r="K2098" s="14" t="n">
        <x:f>COUNTIFS('Unit details'!$B$4030:$B$4030,$A2098,'Unit details'!$V$4030:$V$4030,$A2098&amp;" — "&amp;$B2098,'Unit details'!$H$4030:$H$4030,"Uncertain")</x:f>
        <x:v>1</x:v>
      </x:c>
      <x:c r="L2098" s="15" t="str">
        <x:v>Minimum inventory evidenced by marketed premises; estate units and occupied stock not exhaustively counted.</x:v>
      </x:c>
      <x:c r="M2098" s="15" t="str">
        <x:v>https://www.zoopla.co.uk/to-rent/commercial/details/74039536/</x:v>
      </x:c>
      <x:c r="N2098" s="15" t="str"/>
    </x:row>
    <x:row r="2099" ht="42" customHeight="1">
      <x:c r="A2099" s="15" t="str">
        <x:v>Weybridge</x:v>
      </x:c>
      <x:c r="B2099" s="15" t="str">
        <x:v>Campbell Centre / Brooklands Business Park</x:v>
      </x:c>
      <x:c r="C2099" s="15" t="str">
        <x:v>Weybridge</x:v>
      </x:c>
      <x:c r="D2099" s="14" t="n">
        <x:v>15915</x:v>
      </x:c>
      <x:c r="E2099" s="30" t="str">
        <x:v>Context</x:v>
      </x:c>
      <x:c r="F2099" s="30" t="str">
        <x:v>Estate / grouped industrial area</x:v>
      </x:c>
      <x:c r="G2099" s="14" t="n">
        <x:f>COUNTIFS('Unit details'!$B$4031:$B$4031,$A2099,'Unit details'!$V$4031:$V$4031,$A2099&amp;" — "&amp;$B2099,'Unit details'!$H$4031:$H$4031,"Current",'Unit details'!$E$4031:$E$4031,"Town")</x:f>
        <x:v>0</x:v>
      </x:c>
      <x:c r="H2099" s="14" t="n">
        <x:f>COUNTIFS('Unit details'!$B$4031:$B$4031,$A2099,'Unit details'!$V$4031:$V$4031,$A2099&amp;" — "&amp;$B2099,'Unit details'!$H$4031:$H$4031,"Current",'Unit details'!$E$4031:$E$4031,"Nearby")</x:f>
        <x:v>0</x:v>
      </x:c>
      <x:c r="I2099" s="14" t="n">
        <x:f>COUNTIFS('Unit details'!$B$4031:$B$4031,$A2099,'Unit details'!$V$4031:$V$4031,$A2099&amp;" — "&amp;$B2099,'Unit details'!$H$4031:$H$4031,"Current")</x:f>
        <x:v>1</x:v>
      </x:c>
      <x:c r="J2099" s="14" t="n">
        <x:f>SUMIFS('Unit details'!$Y$4031:$Y$4031,'Unit details'!$B$4031:$B$4031,$A2099,'Unit details'!$V$4031:$V$4031,$A2099&amp;" — "&amp;$B2099,'Unit details'!$H$4031:$H$4031,"Future")</x:f>
        <x:v>0</x:v>
      </x:c>
      <x:c r="K2099" s="14" t="n">
        <x:f>COUNTIFS('Unit details'!$B$4031:$B$4031,$A2099,'Unit details'!$V$4031:$V$4031,$A2099&amp;" — "&amp;$B2099,'Unit details'!$H$4031:$H$4031,"Uncertain")</x:f>
        <x:v>0</x:v>
      </x:c>
      <x:c r="L2099" s="15" t="str">
        <x:v>Identified from marketing. Estate inventory is a minimum of evidenced named areas, not a council stock census.</x:v>
      </x:c>
      <x:c r="M2099" s="15" t="str">
        <x:v>https://www.zoopla.co.uk/to-rent/commercial/details/71343565/</x:v>
      </x:c>
      <x:c r="N2099" s="15" t="str"/>
    </x:row>
    <x:row r="2100" ht="42" customHeight="1">
      <x:c r="A2100" s="15" t="str">
        <x:v>Weybridge</x:v>
      </x:c>
      <x:c r="B2100" s="15" t="str">
        <x:v>Trade City / Brooklands Business Park</x:v>
      </x:c>
      <x:c r="C2100" s="15" t="str">
        <x:v>Weybridge</x:v>
      </x:c>
      <x:c r="D2100" s="14" t="n">
        <x:v>15915</x:v>
      </x:c>
      <x:c r="E2100" s="30" t="str">
        <x:v>Context</x:v>
      </x:c>
      <x:c r="F2100" s="30" t="str">
        <x:v>Estate / grouped industrial area</x:v>
      </x:c>
      <x:c r="G2100" s="14" t="n">
        <x:f>COUNTIFS('Unit details'!$B$4032:$B$4033,$A2100,'Unit details'!$V$4032:$V$4033,$A2100&amp;" — "&amp;$B2100,'Unit details'!$H$4032:$H$4033,"Current",'Unit details'!$E$4032:$E$4033,"Town")</x:f>
        <x:v>0</x:v>
      </x:c>
      <x:c r="H2100" s="14" t="n">
        <x:f>COUNTIFS('Unit details'!$B$4032:$B$4033,$A2100,'Unit details'!$V$4032:$V$4033,$A2100&amp;" — "&amp;$B2100,'Unit details'!$H$4032:$H$4033,"Current",'Unit details'!$E$4032:$E$4033,"Nearby")</x:f>
        <x:v>0</x:v>
      </x:c>
      <x:c r="I2100" s="14" t="n">
        <x:f>COUNTIFS('Unit details'!$B$4032:$B$4033,$A2100,'Unit details'!$V$4032:$V$4033,$A2100&amp;" — "&amp;$B2100,'Unit details'!$H$4032:$H$4033,"Current")</x:f>
        <x:v>2</x:v>
      </x:c>
      <x:c r="J2100" s="14" t="n">
        <x:f>SUMIFS('Unit details'!$Y$4032:$Y$4033,'Unit details'!$B$4032:$B$4033,$A2100,'Unit details'!$V$4032:$V$4033,$A2100&amp;" — "&amp;$B2100,'Unit details'!$H$4032:$H$4033,"Future")</x:f>
        <x:v>0</x:v>
      </x:c>
      <x:c r="K2100" s="14" t="n">
        <x:f>COUNTIFS('Unit details'!$B$4032:$B$4033,$A2100,'Unit details'!$V$4032:$V$4033,$A2100&amp;" — "&amp;$B2100,'Unit details'!$H$4032:$H$4033,"Uncertain")</x:f>
        <x:v>0</x:v>
      </x:c>
      <x:c r="L2100" s="15" t="str">
        <x:v>Identified from marketing. Estate inventory is a minimum of evidenced named areas, not a council stock census.</x:v>
      </x:c>
      <x:c r="M2100" s="15" t="str">
        <x:v>https://www.rightmove.co.uk/properties/744423938408928#/?channel=COM_LET</x:v>
      </x:c>
      <x:c r="N2100" s="15" t="str"/>
    </x:row>
    <x:row r="2101" ht="42" customHeight="1">
      <x:c r="A2101" s="15" t="str">
        <x:v>Weybridge</x:v>
      </x:c>
      <x:c r="B2101" s="15" t="str">
        <x:v>Waterside Trading Estate</x:v>
      </x:c>
      <x:c r="C2101" s="15" t="str">
        <x:v>Weybridge</x:v>
      </x:c>
      <x:c r="D2101" s="14" t="n">
        <x:v>15915</x:v>
      </x:c>
      <x:c r="E2101" s="30" t="str">
        <x:v>Context</x:v>
      </x:c>
      <x:c r="F2101" s="30" t="str">
        <x:v>Estate / grouped industrial area</x:v>
      </x:c>
      <x:c r="G2101" s="14" t="n">
        <x:f>COUNTIFS('Unit details'!$B$4034:$B$4034,$A2101,'Unit details'!$V$4034:$V$4034,$A2101&amp;" — "&amp;$B2101,'Unit details'!$H$4034:$H$4034,"Current",'Unit details'!$E$4034:$E$4034,"Town")</x:f>
        <x:v>0</x:v>
      </x:c>
      <x:c r="H2101" s="14" t="n">
        <x:f>COUNTIFS('Unit details'!$B$4034:$B$4034,$A2101,'Unit details'!$V$4034:$V$4034,$A2101&amp;" — "&amp;$B2101,'Unit details'!$H$4034:$H$4034,"Current",'Unit details'!$E$4034:$E$4034,"Nearby")</x:f>
        <x:v>0</x:v>
      </x:c>
      <x:c r="I2101" s="14" t="n">
        <x:f>COUNTIFS('Unit details'!$B$4034:$B$4034,$A2101,'Unit details'!$V$4034:$V$4034,$A2101&amp;" — "&amp;$B2101,'Unit details'!$H$4034:$H$4034,"Current")</x:f>
        <x:v>1</x:v>
      </x:c>
      <x:c r="J2101" s="14" t="n">
        <x:f>SUMIFS('Unit details'!$Y$4034:$Y$4034,'Unit details'!$B$4034:$B$4034,$A2101,'Unit details'!$V$4034:$V$4034,$A2101&amp;" — "&amp;$B2101,'Unit details'!$H$4034:$H$4034,"Future")</x:f>
        <x:v>0</x:v>
      </x:c>
      <x:c r="K2101" s="14" t="n">
        <x:f>COUNTIFS('Unit details'!$B$4034:$B$4034,$A2101,'Unit details'!$V$4034:$V$4034,$A2101&amp;" — "&amp;$B2101,'Unit details'!$H$4034:$H$4034,"Uncertain")</x:f>
        <x:v>0</x:v>
      </x:c>
      <x:c r="L2101" s="15" t="str">
        <x:v>Minimum inventory evidenced by marketed premises; estate units and occupied stock not exhaustively counted.</x:v>
      </x:c>
      <x:c r="M2101" s="15" t="str">
        <x:v>https://www.zoopla.co.uk/to-rent/commercial/details/74428161/</x:v>
      </x:c>
      <x:c r="N2101" s="15" t="str"/>
    </x:row>
    <x:row r="2102" ht="42" customHeight="1">
      <x:c r="A2102" s="15" t="str">
        <x:v>Wisborough Green</x:v>
      </x:c>
      <x:c r="B2102" s="15" t="str">
        <x:v>Standalone premises — Wisborough Green</x:v>
      </x:c>
      <x:c r="C2102" s="15" t="str">
        <x:v>Wisborough Green</x:v>
      </x:c>
      <x:c r="D2102" s="14" t="n">
        <x:v>895</x:v>
      </x:c>
      <x:c r="E2102" s="30" t="str">
        <x:v>Context</x:v>
      </x:c>
      <x:c r="F2102" s="30" t="str">
        <x:v>Standalone / other premises</x:v>
      </x:c>
      <x:c r="G2102" s="14" t="n">
        <x:f>COUNTIFS('Unit details'!$B$4035:$B$4036,$A2102,'Unit details'!$V$4035:$V$4036,$A2102&amp;" — "&amp;$B2102,'Unit details'!$H$4035:$H$4036,"Current",'Unit details'!$E$4035:$E$4036,"Town")</x:f>
        <x:v>0</x:v>
      </x:c>
      <x:c r="H2102" s="14" t="n">
        <x:f>COUNTIFS('Unit details'!$B$4035:$B$4036,$A2102,'Unit details'!$V$4035:$V$4036,$A2102&amp;" — "&amp;$B2102,'Unit details'!$H$4035:$H$4036,"Current",'Unit details'!$E$4035:$E$4036,"Nearby")</x:f>
        <x:v>0</x:v>
      </x:c>
      <x:c r="I2102" s="14" t="n">
        <x:f>COUNTIFS('Unit details'!$B$4035:$B$4036,$A2102,'Unit details'!$V$4035:$V$4036,$A2102&amp;" — "&amp;$B2102,'Unit details'!$H$4035:$H$4036,"Current")</x:f>
        <x:v>2</x:v>
      </x:c>
      <x:c r="J2102" s="14" t="n">
        <x:f>SUMIFS('Unit details'!$Y$4035:$Y$4036,'Unit details'!$B$4035:$B$4036,$A2102,'Unit details'!$V$4035:$V$4036,$A2102&amp;" — "&amp;$B2102,'Unit details'!$H$4035:$H$4036,"Future")</x:f>
        <x:v>0</x:v>
      </x:c>
      <x:c r="K2102" s="14" t="n">
        <x:f>COUNTIFS('Unit details'!$B$4035:$B$4036,$A2102,'Unit details'!$V$4035:$V$4036,$A2102&amp;" — "&amp;$B2102,'Unit details'!$H$4035:$H$4036,"Uncertain")</x:f>
        <x:v>0</x:v>
      </x:c>
      <x:c r="L2102" s="15" t="str">
        <x:v>Identified from marketing. Estate inventory is a minimum of evidenced named areas, not a council stock census.</x:v>
      </x:c>
      <x:c r="M2102" s="15" t="str">
        <x:v>https://www.zoopla.co.uk/to-rent/commercial/details/74080374/</x:v>
      </x:c>
      <x:c r="N2102" s="15" t="str">
        <x:v>https://www.rightmove.co.uk/properties/92034039#/?channel=COM_LET</x:v>
      </x:c>
    </x:row>
    <x:row r="2103" ht="42" customHeight="1">
      <x:c r="A2103" s="15" t="str">
        <x:v>Withyham</x:v>
      </x:c>
      <x:c r="B2103" s="15" t="str">
        <x:v>Standalone premises — Withyham</x:v>
      </x:c>
      <x:c r="C2103" s="15" t="str">
        <x:v>Withyham</x:v>
      </x:c>
      <x:c r="D2103" s="14"/>
      <x:c r="E2103" s="30" t="str">
        <x:v>Context</x:v>
      </x:c>
      <x:c r="F2103" s="30" t="str">
        <x:v>Standalone / other premises</x:v>
      </x:c>
      <x:c r="G2103" s="14" t="n">
        <x:f>COUNTIFS('Unit details'!$B$4037:$B$4037,$A2103,'Unit details'!$V$4037:$V$4037,$A2103&amp;" — "&amp;$B2103,'Unit details'!$H$4037:$H$4037,"Current",'Unit details'!$E$4037:$E$4037,"Town")</x:f>
        <x:v>0</x:v>
      </x:c>
      <x:c r="H2103" s="14" t="n">
        <x:f>COUNTIFS('Unit details'!$B$4037:$B$4037,$A2103,'Unit details'!$V$4037:$V$4037,$A2103&amp;" — "&amp;$B2103,'Unit details'!$H$4037:$H$4037,"Current",'Unit details'!$E$4037:$E$4037,"Nearby")</x:f>
        <x:v>0</x:v>
      </x:c>
      <x:c r="I2103" s="14" t="n">
        <x:f>COUNTIFS('Unit details'!$B$4037:$B$4037,$A2103,'Unit details'!$V$4037:$V$4037,$A2103&amp;" — "&amp;$B2103,'Unit details'!$H$4037:$H$4037,"Current")</x:f>
        <x:v>1</x:v>
      </x:c>
      <x:c r="J2103" s="14" t="n">
        <x:f>SUMIFS('Unit details'!$Y$4037:$Y$4037,'Unit details'!$B$4037:$B$4037,$A2103,'Unit details'!$V$4037:$V$4037,$A2103&amp;" — "&amp;$B2103,'Unit details'!$H$4037:$H$4037,"Future")</x:f>
        <x:v>0</x:v>
      </x:c>
      <x:c r="K2103" s="14" t="n">
        <x:f>COUNTIFS('Unit details'!$B$4037:$B$4037,$A2103,'Unit details'!$V$4037:$V$4037,$A2103&amp;" — "&amp;$B2103,'Unit details'!$H$4037:$H$4037,"Uncertain")</x:f>
        <x:v>0</x:v>
      </x:c>
      <x:c r="L2103" s="15" t="str">
        <x:v>Identified from marketing. Estate inventory is a minimum of evidenced named areas, not a council stock census.</x:v>
      </x:c>
      <x:c r="M2103" s="15" t="str">
        <x:v>https://www.rightmove.co.uk/properties/748447146439024#/?channel=COM_LET</x:v>
      </x:c>
      <x:c r="N2103" s="15" t="str"/>
    </x:row>
    <x:row r="2104" ht="42" customHeight="1">
      <x:c r="A2104" s="15" t="str">
        <x:v>Woodmancote</x:v>
      </x:c>
      <x:c r="B2104" s="15" t="str">
        <x:v>Standalone premises — Woodmancote</x:v>
      </x:c>
      <x:c r="C2104" s="15" t="str">
        <x:v>Woodmancote</x:v>
      </x:c>
      <x:c r="D2104" s="14"/>
      <x:c r="E2104" s="30" t="str">
        <x:v>Context</x:v>
      </x:c>
      <x:c r="F2104" s="30" t="str">
        <x:v>Standalone / other premises</x:v>
      </x:c>
      <x:c r="G2104" s="14" t="n">
        <x:f>COUNTIFS('Unit details'!$B$4038:$B$4038,$A2104,'Unit details'!$V$4038:$V$4038,$A2104&amp;" — "&amp;$B2104,'Unit details'!$H$4038:$H$4038,"Current",'Unit details'!$E$4038:$E$4038,"Town")</x:f>
        <x:v>0</x:v>
      </x:c>
      <x:c r="H2104" s="14" t="n">
        <x:f>COUNTIFS('Unit details'!$B$4038:$B$4038,$A2104,'Unit details'!$V$4038:$V$4038,$A2104&amp;" — "&amp;$B2104,'Unit details'!$H$4038:$H$4038,"Current",'Unit details'!$E$4038:$E$4038,"Nearby")</x:f>
        <x:v>0</x:v>
      </x:c>
      <x:c r="I2104" s="14" t="n">
        <x:f>COUNTIFS('Unit details'!$B$4038:$B$4038,$A2104,'Unit details'!$V$4038:$V$4038,$A2104&amp;" — "&amp;$B2104,'Unit details'!$H$4038:$H$4038,"Current")</x:f>
        <x:v>1</x:v>
      </x:c>
      <x:c r="J2104" s="14" t="n">
        <x:f>SUMIFS('Unit details'!$Y$4038:$Y$4038,'Unit details'!$B$4038:$B$4038,$A2104,'Unit details'!$V$4038:$V$4038,$A2104&amp;" — "&amp;$B2104,'Unit details'!$H$4038:$H$4038,"Future")</x:f>
        <x:v>0</x:v>
      </x:c>
      <x:c r="K2104" s="14" t="n">
        <x:f>COUNTIFS('Unit details'!$B$4038:$B$4038,$A2104,'Unit details'!$V$4038:$V$4038,$A2104&amp;" — "&amp;$B2104,'Unit details'!$H$4038:$H$4038,"Uncertain")</x:f>
        <x:v>0</x:v>
      </x:c>
      <x:c r="L2104" s="15" t="str">
        <x:v>Identified from marketing. Estate inventory is a minimum of evidenced named areas, not a council stock census.</x:v>
      </x:c>
      <x:c r="M2104" s="15" t="str">
        <x:v>https://www.rightmove.co.uk/properties/162891542#/?channel=COM_LET</x:v>
      </x:c>
      <x:c r="N2104" s="15" t="str"/>
    </x:row>
  </x:sheetData>
  <x:pageMargins left="0.7" right="0.7" top="0.75" bottom="0.75" header="0.3" footer="0.3"/>
  <x:tableParts count="1">
    <x:tablePart xmlns:r="http://schemas.openxmlformats.org/officeDocument/2006/relationships" r:id="R75e76c9d9f524c30"/>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8" hidden="0" customWidth="1"/>
    <x:col min="2" max="2" width="14" hidden="0" customWidth="1"/>
    <x:col min="3" max="3" width="21" hidden="0" customWidth="1"/>
    <x:col min="4" max="4" width="14" hidden="0" customWidth="1"/>
    <x:col min="5" max="5" width="12" hidden="0" customWidth="1"/>
    <x:col min="6" max="6" width="36" hidden="0" customWidth="1"/>
    <x:col min="7" max="7" width="48" hidden="0" customWidth="1"/>
    <x:col min="8" max="8" width="14" hidden="0" customWidth="1"/>
    <x:col min="9" max="9" width="12" hidden="0" customWidth="1"/>
    <x:col min="10" max="10" width="18" hidden="0" customWidth="1"/>
    <x:col min="11" max="11" width="16" hidden="0" customWidth="1"/>
    <x:col min="12" max="12" width="18" hidden="0" customWidth="1"/>
    <x:col min="13" max="13" width="18" hidden="0" customWidth="1"/>
    <x:col min="14" max="14" width="16" hidden="0" customWidth="1"/>
    <x:col min="15" max="15" width="43" hidden="0" customWidth="1"/>
    <x:col min="16" max="16" width="49" hidden="0" customWidth="1"/>
    <x:col min="17" max="17" width="60" hidden="0" customWidth="1"/>
    <x:col min="18" max="18" width="95" hidden="0" customWidth="1"/>
    <x:col min="19" max="19" width="55" hidden="0" customWidth="1"/>
    <x:col min="20" max="20" width="55" hidden="0" customWidth="1"/>
    <x:col min="21" max="21" width="55" hidden="0" customWidth="1"/>
    <x:col min="22" max="22" width="65" hidden="0" customWidth="1"/>
    <x:col min="23" max="23" width="38" hidden="0" customWidth="1"/>
    <x:col min="24" max="24" width="23" hidden="0" customWidth="1"/>
    <x:col min="25" max="25" width="15" hidden="0" customWidth="1"/>
    <x:col min="26" max="26" width="35" hidden="0" customWidth="1"/>
  </x:cols>
  <x:sheetData>
    <x:row r="1" ht="24" customHeight="1">
      <x:c r="A1" s="2"/>
      <x:c r="B1" s="2"/>
      <x:c r="C1" s="2"/>
      <x:c r="D1" s="2"/>
      <x:c r="E1" s="2"/>
      <x:c r="F1" s="2"/>
      <x:c r="G1" s="2"/>
      <x:c r="H1" s="2"/>
      <x:c r="I1" s="2"/>
      <x:c r="J1" s="2"/>
      <x:c r="K1" s="2"/>
      <x:c r="L1" s="2"/>
      <x:c r="M1" s="2"/>
      <x:c r="N1" s="2"/>
      <x:c r="O1" s="2"/>
      <x:c r="P1" s="2"/>
      <x:c r="Q1" s="2"/>
      <x:c r="R1" s="2"/>
      <x:c r="S1" s="2"/>
      <x:c r="T1" s="2"/>
      <x:c r="U1" s="2"/>
      <x:c r="V1" s="2"/>
      <x:c r="W1" s="2"/>
      <x:c r="X1" s="2"/>
      <x:c r="Y1" s="2"/>
      <x:c r="Z1" s="2"/>
    </x:row>
    <x:row r="2" ht="24" customHeight="1">
      <x:c r="A2" s="7" t="str">
        <x:v>Industrial units advertised to let — 4 November 2026</x:v>
      </x:c>
      <x:c r="B2" s="2"/>
      <x:c r="C2" s="2"/>
      <x:c r="D2" s="2"/>
      <x:c r="E2" s="2"/>
      <x:c r="F2" s="2"/>
      <x:c r="G2" s="2"/>
      <x:c r="H2" s="2"/>
      <x:c r="I2" s="2"/>
      <x:c r="J2" s="2"/>
      <x:c r="K2" s="2"/>
      <x:c r="L2" s="2"/>
      <x:c r="M2" s="2"/>
      <x:c r="N2" s="2"/>
      <x:c r="O2" s="2"/>
      <x:c r="P2" s="2"/>
      <x:c r="Q2" s="2"/>
      <x:c r="R2" s="2"/>
      <x:c r="S2" s="2"/>
      <x:c r="T2" s="2"/>
      <x:c r="U2" s="2"/>
      <x:c r="V2" s="2"/>
      <x:c r="W2" s="2"/>
      <x:c r="X2" s="2"/>
      <x:c r="Y2" s="2"/>
      <x:c r="Z2" s="2"/>
    </x:row>
    <x:row r="3" ht="8" customHeight="1">
      <x:c r="A3" s="8"/>
      <x:c r="B3" s="8"/>
      <x:c r="C3" s="8"/>
      <x:c r="D3" s="8"/>
      <x:c r="E3" s="8"/>
      <x:c r="F3" s="8"/>
      <x:c r="G3" s="8"/>
      <x:c r="H3" s="8"/>
      <x:c r="I3" s="8"/>
      <x:c r="J3" s="8"/>
      <x:c r="K3" s="8"/>
      <x:c r="L3" s="8"/>
      <x:c r="M3" s="8"/>
      <x:c r="N3" s="2"/>
      <x:c r="O3" s="2"/>
      <x:c r="P3" s="2"/>
      <x:c r="Q3" s="2"/>
      <x:c r="R3" s="2"/>
      <x:c r="S3" s="2"/>
      <x:c r="T3" s="2"/>
      <x:c r="U3" s="2"/>
      <x:c r="V3" s="2"/>
      <x:c r="W3" s="2"/>
      <x:c r="X3" s="2"/>
      <x:c r="Y3" s="2"/>
      <x:c r="Z3" s="2"/>
    </x:row>
    <x:row r="4" ht="24" customHeight="1">
      <x:c r="A4" s="19" t="str">
        <x:v>Use filters; keep the current market and estate order for summary calculations. Scotland populations: Census 2022. SW / SE: Census 2021; London region shown once in Town summary. Context rows excluded.</x:v>
      </x:c>
      <x:c r="B4" s="2"/>
      <x:c r="C4" s="2"/>
      <x:c r="D4" s="2"/>
      <x:c r="E4" s="2"/>
      <x:c r="F4" s="2"/>
      <x:c r="G4" s="2"/>
      <x:c r="H4" s="2"/>
      <x:c r="I4" s="2"/>
      <x:c r="J4" s="2"/>
      <x:c r="K4" s="2"/>
      <x:c r="L4" s="2"/>
      <x:c r="M4" s="2"/>
      <x:c r="N4" s="2"/>
      <x:c r="O4" s="2"/>
      <x:c r="P4" s="2"/>
      <x:c r="Q4" s="2"/>
      <x:c r="R4" s="2"/>
      <x:c r="S4" s="2"/>
      <x:c r="T4" s="2"/>
      <x:c r="U4" s="2"/>
      <x:c r="V4" s="2"/>
      <x:c r="W4" s="2"/>
      <x:c r="X4" s="2"/>
      <x:c r="Y4" s="2"/>
      <x:c r="Z4" s="2"/>
    </x:row>
    <x:row r="5" ht="42" customHeight="1">
      <x:c r="A5" s="6" t="str">
        <x:v>ID</x:v>
      </x:c>
      <x:c r="B5" s="6" t="str">
        <x:v>Search town</x:v>
      </x:c>
      <x:c r="C5" s="6" t="str">
        <x:v>Actual host town</x:v>
      </x:c>
      <x:c r="D5" s="6" t="str">
        <x:v>Host population (Census)</x:v>
      </x:c>
      <x:c r="E5" s="6" t="str">
        <x:v>Area group</x:v>
      </x:c>
      <x:c r="F5" s="6" t="str">
        <x:v>Estate / marketed scheme</x:v>
      </x:c>
      <x:c r="G5" s="6" t="str">
        <x:v>Unit / address</x:v>
      </x:c>
      <x:c r="H5" s="6" t="str">
        <x:v>Availability</x:v>
      </x:c>
      <x:c r="I5" s="6" t="str">
        <x:v>Size sq ft</x:v>
      </x:c>
      <x:c r="J5" s="6" t="str">
        <x:v>Size band sq ft</x:v>
      </x:c>
      <x:c r="K5" s="6" t="str">
        <x:v>Asking rent £/year</x:v>
      </x:c>
      <x:c r="L5" s="6" t="str">
        <x:v>Calculated £/sq ft/year</x:v>
      </x:c>
      <x:c r="M5" s="6" t="str">
        <x:v>Quoted £/sq ft/year</x:v>
      </x:c>
      <x:c r="N5" s="6" t="str">
        <x:v>Comparable rent?</x:v>
      </x:c>
      <x:c r="O5" s="6" t="str">
        <x:v>Height / eaves</x:v>
      </x:c>
      <x:c r="P5" s="6" t="str">
        <x:v>Roller / loading doors</x:v>
      </x:c>
      <x:c r="Q5" s="6" t="str">
        <x:v>Brief description</x:v>
      </x:c>
      <x:c r="R5" s="6" t="str">
        <x:v>Status / rent notes</x:v>
      </x:c>
      <x:c r="S5" s="6" t="str">
        <x:v>Source 1</x:v>
      </x:c>
      <x:c r="T5" s="6" t="str">
        <x:v>Source 2</x:v>
      </x:c>
      <x:c r="U5" s="6" t="str">
        <x:v>Additional sources</x:v>
      </x:c>
      <x:c r="V5" s="6" t="str">
        <x:v>Grouped estate key</x:v>
      </x:c>
      <x:c r="W5" s="6" t="str">
        <x:v>Size qualification / range</x:v>
      </x:c>
      <x:c r="X5" s="6" t="str">
        <x:v>Eligible rate for statistics (0 excluded)</x:v>
      </x:c>
      <x:c r="Y5" s="6" t="str">
        <x:v>Units represented</x:v>
      </x:c>
      <x:c r="Z5" s="6" t="str">
        <x:v>Use / specification category</x:v>
      </x:c>
    </x:row>
    <x:row r="6" ht="47" customHeight="1">
      <x:c r="A6" s="13" t="str">
        <x:v>S001</x:v>
      </x:c>
      <x:c r="B6" s="13" t="str">
        <x:v>Inverness</x:v>
      </x:c>
      <x:c r="C6" s="13" t="str">
        <x:v>Inverness</x:v>
      </x:c>
      <x:c r="D6" s="14" t="n">
        <x:v>48248</x:v>
      </x:c>
      <x:c r="E6" s="13" t="str">
        <x:v>Town</x:v>
      </x:c>
      <x:c r="F6" s="15" t="str">
        <x:v>Carse Industrial Estate</x:v>
      </x:c>
      <x:c r="G6" s="15" t="str">
        <x:v>Unit 3, Carsegate Road North, Carse Industrial Estate, IV3 8DU</x:v>
      </x:c>
      <x:c r="H6" s="13" t="str">
        <x:v>Current</x:v>
      </x:c>
      <x:c r="I6" s="14" t="n">
        <x:v>1535</x:v>
      </x:c>
      <x:c r="J6" s="13" t="str">
        <x:f>IF(I6&lt;=1000,"1–1,000",IF(I6&lt;=2500,"1,001–2,500",IF(I6&lt;=5000,"2,501–5,000",IF(I6&lt;=10000,"5,001–10,000","10,001–15,000"))))</x:f>
        <x:v>1,001–2,500</x:v>
      </x:c>
      <x:c r="K6" s="16" t="n">
        <x:v>16800</x:v>
      </x:c>
      <x:c r="L6" s="17" t="n">
        <x:f>IF(AND(ISNUMBER(I6),I6&gt;0,ISNUMBER(K6),K6&gt;0),K6/I6,"n.a.")</x:f>
        <x:v>10.944625407166123</x:v>
      </x:c>
      <x:c r="M6" s="17" t="n">
        <x:v>10.94</x:v>
      </x:c>
      <x:c r="N6" s="13" t="str">
        <x:v>Yes</x:v>
      </x:c>
      <x:c r="O6" s="15" t="str">
        <x:v>Not stated in inspected detail</x:v>
      </x:c>
      <x:c r="P6" s="15" t="str">
        <x:v>Roller shutter 3.18 m×3.18 m; door dimensions are not eaves or clear height.</x:v>
      </x:c>
      <x:c r="Q6" s="15" t="str">
        <x:v>Multi-let building: ground-floor workshop 971 sqft plus first-floor office/storage 564 sqft; WC and two parking spaces. Minimum 3 years, shorter terms potentially available.</x:v>
      </x:c>
      <x:c r="R6" s="15" t="str">
        <x:v>Zoopla says Available immediately; present in both filtered searches. Annual asking rent from inspected listing; VAT/service charge/business rates may be additional.</x:v>
      </x:c>
      <x:c r="S6" s="15" t="str">
        <x:v>https://www.rightmove.co.uk/properties/782170916962273#/?channel=COM_LET</x:v>
      </x:c>
      <x:c r="T6" s="15" t="str">
        <x:v>https://www.zoopla.co.uk/to-rent/commercial/details/74607306/</x:v>
      </x:c>
      <x:c r="U6" s="15" t="str"/>
      <x:c r="V6" s="15" t="str">
        <x:v>Inverness — Carse / Carsegate Industrial Estate</x:v>
      </x:c>
      <x:c r="W6" s="15" t="str">
        <x:v>Individual unit ≤15,000 sq ft</x:v>
      </x:c>
      <x:c r="X6" s="2" t="n">
        <x:f>IF(N6="Yes",L6,0)</x:f>
        <x:v>10.944625407166123</x:v>
      </x:c>
      <x:c r="Y6" s="2" t="n">
        <x:v>1</x:v>
      </x:c>
      <x:c r="Z6" s="2" t="str">
        <x:v>Industrial / workshop / warehouse</x:v>
      </x:c>
    </x:row>
    <x:row r="7" ht="47" customHeight="1">
      <x:c r="A7" s="13" t="str">
        <x:v>S002</x:v>
      </x:c>
      <x:c r="B7" s="13" t="str">
        <x:v>Inverness</x:v>
      </x:c>
      <x:c r="C7" s="13" t="str">
        <x:v>Inverness</x:v>
      </x:c>
      <x:c r="D7" s="14" t="n">
        <x:v>48248</x:v>
      </x:c>
      <x:c r="E7" s="13" t="str">
        <x:v>Town</x:v>
      </x:c>
      <x:c r="F7" s="15" t="str">
        <x:v>Longman Industrial Estate</x:v>
      </x:c>
      <x:c r="G7" s="15" t="str">
        <x:v>14 Seafield Road</x:v>
      </x:c>
      <x:c r="H7" s="13" t="str">
        <x:v>Current</x:v>
      </x:c>
      <x:c r="I7" s="14" t="n">
        <x:v>3668</x:v>
      </x:c>
      <x:c r="J7" s="13" t="str">
        <x:f>IF(I7&lt;=1000,"1–1,000",IF(I7&lt;=2500,"1,001–2,500",IF(I7&lt;=5000,"2,501–5,000",IF(I7&lt;=10000,"5,001–10,000","10,001–15,000"))))</x:f>
        <x:v>2,501–5,000</x:v>
      </x:c>
      <x:c r="K7" s="16" t="n">
        <x:v>49500</x:v>
      </x:c>
      <x:c r="L7" s="17" t="n">
        <x:f>IF(AND(ISNUMBER(I7),I7&gt;0,ISNUMBER(K7),K7&gt;0),K7/I7,"n.a.")</x:f>
        <x:v>13.495092693565976</x:v>
      </x:c>
      <x:c r="M7" s="17"/>
      <x:c r="N7" s="13" t="str">
        <x:v>Yes</x:v>
      </x:c>
      <x:c r="O7" s="15" t="str">
        <x:v>Not stated</x:v>
      </x:c>
      <x:c r="P7" s="15" t="str">
        <x:v>Two vehicle roller shutter doors; dimensions unstated</x:v>
      </x:c>
      <x:c r="Q7" s="15" t="str">
        <x:v>14 Seafield Road; industrial/workshop or warehouse with ancillary space as described in source.</x:v>
      </x:c>
      <x:c r="R7" s="15" t="str">
        <x:v>TO LET / Available on live public page Whole building shown at 3,668 sq ft; possible subdivision from 1,488 sq ft. Count once as whole opportunity; do not infer independently available split counts or split rent. Annual figure £49,500 expressly stated.</x:v>
      </x:c>
      <x:c r="S7" s="15" t="str">
        <x:v>https://www.shepherd.co.uk/property/details/10127/14-seafield-road-longman-industrial-estate-inverness-highland-industrial-and-trade-counter</x:v>
      </x:c>
      <x:c r="T7" s="15" t="str"/>
      <x:c r="U7" s="15" t="str"/>
      <x:c r="V7" s="15" t="str">
        <x:v>Inverness — Longman Industrial Estate</x:v>
      </x:c>
      <x:c r="W7" s="15" t="str">
        <x:v>Individual unit ≤15,000 sq ft</x:v>
      </x:c>
      <x:c r="X7" s="2" t="n">
        <x:f>IF(N7="Yes",L7,0)</x:f>
        <x:v>13.495092693565976</x:v>
      </x:c>
      <x:c r="Y7" s="2" t="n">
        <x:v>1</x:v>
      </x:c>
      <x:c r="Z7" s="2" t="str">
        <x:v>Industrial / workshop / warehouse</x:v>
      </x:c>
    </x:row>
    <x:row r="8" ht="60" customHeight="1">
      <x:c r="A8" s="13" t="str">
        <x:v>S003</x:v>
      </x:c>
      <x:c r="B8" s="13" t="str">
        <x:v>Inverness</x:v>
      </x:c>
      <x:c r="C8" s="13" t="str">
        <x:v>Inverness</x:v>
      </x:c>
      <x:c r="D8" s="14" t="n">
        <x:v>48248</x:v>
      </x:c>
      <x:c r="E8" s="13" t="str">
        <x:v>Town</x:v>
      </x:c>
      <x:c r="F8" s="15" t="str">
        <x:v>Longman Industrial Estate</x:v>
      </x:c>
      <x:c r="G8" s="15" t="str">
        <x:v>32 Seafield Road, IV1 1SG</x:v>
      </x:c>
      <x:c r="H8" s="13" t="str">
        <x:v>Current</x:v>
      </x:c>
      <x:c r="I8" s="14" t="n">
        <x:v>6269</x:v>
      </x:c>
      <x:c r="J8" s="13" t="str">
        <x:f>IF(I8&lt;=1000,"1–1,000",IF(I8&lt;=2500,"1,001–2,500",IF(I8&lt;=5000,"2,501–5,000",IF(I8&lt;=10000,"5,001–10,000","10,001–15,000"))))</x:f>
        <x:v>5,001–10,000</x:v>
      </x:c>
      <x:c r="K8" s="16"/>
      <x:c r="L8" s="17" t="str">
        <x:f>IF(AND(ISNUMBER(I8),I8&gt;0,ISNUMBER(K8),K8&gt;0),K8/I8,"n.a.")</x:f>
        <x:v>n.a.</x:v>
      </x:c>
      <x:c r="M8" s="17"/>
      <x:c r="N8" s="13" t="str">
        <x:v>No</x:v>
      </x:c>
      <x:c r="O8" s="15" t="str">
        <x:v>Circa 4 m eaves</x:v>
      </x:c>
      <x:c r="P8" s="15" t="str">
        <x:v>Three rear vehicle-access roller shutters to secure yard.</x:v>
      </x:c>
      <x:c r="Q8" s="15" t="str">
        <x:v>Detached two-bay showroom/trade-counter/industrial building with parking and rear secure yard; also marketed May Sell subject to long groundlease. Both rental and sale options, so retained as to-let.</x:v>
      </x:c>
      <x:c r="R8" s="15" t="str">
        <x:v>Currently marketed to let; no let or under-offer marker observed. Availability has not been confirmed with agent. Occupational asking rent POA. The£12,000 pa stated is GROUND LEASE RENT, not the occupational asking rent; excluded from rent comparison. QuotedGIA6,269 sqft, plus separately described storage mezzanine 551 sqft. If additional, total 6,820 sqft; either way same 5,001–10,000 band.</x:v>
      </x:c>
      <x:c r="S8" s="15" t="str">
        <x:v>https://www.rightmove.co.uk/properties/779062035954385#/?channel=COM_LET</x:v>
      </x:c>
      <x:c r="T8" s="15" t="str"/>
      <x:c r="U8" s="15" t="str"/>
      <x:c r="V8" s="15" t="str">
        <x:v>Inverness — Longman Industrial Estate</x:v>
      </x:c>
      <x:c r="W8" s="15" t="str">
        <x:v>Individual unit ≤15,000 sq ft</x:v>
      </x:c>
      <x:c r="X8" s="2" t="n">
        <x:f>IF(N8="Yes",L8,0)</x:f>
        <x:v>0</x:v>
      </x:c>
      <x:c r="Y8" s="2" t="n">
        <x:v>1</x:v>
      </x:c>
      <x:c r="Z8" s="2" t="str">
        <x:v>Industrial / workshop / warehouse</x:v>
      </x:c>
    </x:row>
    <x:row r="9" ht="60" customHeight="1">
      <x:c r="A9" s="13" t="str">
        <x:v>S004</x:v>
      </x:c>
      <x:c r="B9" s="13" t="str">
        <x:v>Inverness</x:v>
      </x:c>
      <x:c r="C9" s="13" t="str">
        <x:v>Inverness</x:v>
      </x:c>
      <x:c r="D9" s="14" t="n">
        <x:v>48248</x:v>
      </x:c>
      <x:c r="E9" s="13" t="str">
        <x:v>Town</x:v>
      </x:c>
      <x:c r="F9" s="15" t="str">
        <x:v>Longman Industrial Estate</x:v>
      </x:c>
      <x:c r="G9" s="15" t="str">
        <x:v>Unit 2,29 Harbour Road, IV1 1UA</x:v>
      </x:c>
      <x:c r="H9" s="13" t="str">
        <x:v>Future</x:v>
      </x:c>
      <x:c r="I9" s="14" t="n">
        <x:v>1000</x:v>
      </x:c>
      <x:c r="J9" s="13" t="str">
        <x:f>IF(I9&lt;=1000,"1–1,000",IF(I9&lt;=2500,"1,001–2,500",IF(I9&lt;=5000,"2,501–5,000",IF(I9&lt;=10000,"5,001–10,000","10,001–15,000"))))</x:f>
        <x:v>1–1,000</x:v>
      </x:c>
      <x:c r="K9" s="16"/>
      <x:c r="L9" s="17" t="str">
        <x:f>IF(AND(ISNUMBER(I9),I9&gt;0,ISNUMBER(K9),K9&gt;0),K9/I9,"n.a.")</x:f>
        <x:v>n.a.</x:v>
      </x:c>
      <x:c r="M9" s="17"/>
      <x:c r="N9" s="13" t="str">
        <x:v>No</x:v>
      </x:c>
      <x:c r="O9" s="15" t="str">
        <x:v>Not stated in inspected detail</x:v>
      </x:c>
      <x:c r="P9" s="15" t="str">
        <x:v>Not stated in inspected detail</x:v>
      </x:c>
      <x:c r="Q9" s="15" t="str">
        <x:v>Sustainable commercial development with air-source heat pumps and solar panels; current brochure envisages completion/occupationQ4 2026.</x:v>
      </x:c>
      <x:c r="R9" s="15" t="str">
        <x:v>Brochure page 2 explicitly Available; completion/occupation envisagedQ4 2026. Currently marketed, but completion/current physical readiness unconfirmed. Zoopla genericAvailable immediately conflicts with brochure and is not relied upon. POA in current brochure availability schedule. Shared scheme advert on both portals; brochure page 2 read visually in cloudbrowser resolves Unit 1UnderOffer and Units 2/3Available. OnlyUnits 2/3 counted.</x:v>
      </x:c>
      <x:c r="S9" s="15" t="str">
        <x:v>https://www.rightmove.co.uk/properties/760585141279680#/?channel=COM_LET</x:v>
      </x:c>
      <x:c r="T9" s="15" t="str">
        <x:v>https://www.zoopla.co.uk/to-rent/commercial/details/72110701/</x:v>
      </x:c>
      <x:c r="U9" s="15" t="str">
        <x:v>https://lc.zoocdn.com/31e107aa5655920a3045fd1406a040da321ef96e.pdf</x:v>
      </x:c>
      <x:c r="V9" s="15" t="str">
        <x:v>Inverness — Longman Industrial Estate</x:v>
      </x:c>
      <x:c r="W9" s="15" t="str">
        <x:v>Individual unit ≤15,000 sq ft</x:v>
      </x:c>
      <x:c r="X9" s="2" t="n">
        <x:f>IF(N9="Yes",L9,0)</x:f>
        <x:v>0</x:v>
      </x:c>
      <x:c r="Y9" s="2" t="n">
        <x:v>1</x:v>
      </x:c>
      <x:c r="Z9" s="2" t="str">
        <x:v>Industrial / workshop / warehouse</x:v>
      </x:c>
    </x:row>
    <x:row r="10" ht="60" customHeight="1">
      <x:c r="A10" s="13" t="str">
        <x:v>S005</x:v>
      </x:c>
      <x:c r="B10" s="13" t="str">
        <x:v>Inverness</x:v>
      </x:c>
      <x:c r="C10" s="13" t="str">
        <x:v>Inverness</x:v>
      </x:c>
      <x:c r="D10" s="14" t="n">
        <x:v>48248</x:v>
      </x:c>
      <x:c r="E10" s="13" t="str">
        <x:v>Town</x:v>
      </x:c>
      <x:c r="F10" s="15" t="str">
        <x:v>Longman Industrial Estate</x:v>
      </x:c>
      <x:c r="G10" s="15" t="str">
        <x:v>Unit 3,29 Harbour Road, IV1 1UA</x:v>
      </x:c>
      <x:c r="H10" s="13" t="str">
        <x:v>Future</x:v>
      </x:c>
      <x:c r="I10" s="14" t="n">
        <x:v>1500</x:v>
      </x:c>
      <x:c r="J10" s="13" t="str">
        <x:f>IF(I10&lt;=1000,"1–1,000",IF(I10&lt;=2500,"1,001–2,500",IF(I10&lt;=5000,"2,501–5,000",IF(I10&lt;=10000,"5,001–10,000","10,001–15,000"))))</x:f>
        <x:v>1,001–2,500</x:v>
      </x:c>
      <x:c r="K10" s="16"/>
      <x:c r="L10" s="17" t="str">
        <x:f>IF(AND(ISNUMBER(I10),I10&gt;0,ISNUMBER(K10),K10&gt;0),K10/I10,"n.a.")</x:f>
        <x:v>n.a.</x:v>
      </x:c>
      <x:c r="M10" s="17"/>
      <x:c r="N10" s="13" t="str">
        <x:v>No</x:v>
      </x:c>
      <x:c r="O10" s="15" t="str">
        <x:v>Not stated in inspected detail</x:v>
      </x:c>
      <x:c r="P10" s="15" t="str">
        <x:v>Not stated in inspected detail</x:v>
      </x:c>
      <x:c r="Q10" s="15" t="str">
        <x:v>Sustainable commercial development with air-source heat pumps and solar panels; current brochure envisages completion/occupationQ4 2026.</x:v>
      </x:c>
      <x:c r="R10" s="15" t="str">
        <x:v>Brochure page 2 explicitly Available; completion/occupation envisagedQ4 2026. Currently marketed, but completion/current physical readiness unconfirmed. Zoopla genericAvailable immediately conflicts with brochure and is not relied upon. POA in current brochure availability schedule. Shared scheme advert on both portals; brochure page 2 read visually in cloudbrowser resolves Unit 1UnderOffer and Units 2/3Available. OnlyUnits 2/3 counted.</x:v>
      </x:c>
      <x:c r="S10" s="15" t="str">
        <x:v>https://www.rightmove.co.uk/properties/760585141279680#/?channel=COM_LET</x:v>
      </x:c>
      <x:c r="T10" s="15" t="str">
        <x:v>https://www.zoopla.co.uk/to-rent/commercial/details/72110701/</x:v>
      </x:c>
      <x:c r="U10" s="15" t="str">
        <x:v>https://lc.zoocdn.com/31e107aa5655920a3045fd1406a040da321ef96e.pdf</x:v>
      </x:c>
      <x:c r="V10" s="15" t="str">
        <x:v>Inverness — Longman Industrial Estate</x:v>
      </x:c>
      <x:c r="W10" s="15" t="str">
        <x:v>Individual unit ≤15,000 sq ft</x:v>
      </x:c>
      <x:c r="X10" s="2" t="n">
        <x:f>IF(N10="Yes",L10,0)</x:f>
        <x:v>0</x:v>
      </x:c>
      <x:c r="Y10" s="2" t="n">
        <x:v>1</x:v>
      </x:c>
      <x:c r="Z10" s="2" t="str">
        <x:v>Industrial / workshop / warehouse</x:v>
      </x:c>
    </x:row>
    <x:row r="11" ht="46" customHeight="1">
      <x:c r="A11" s="13" t="str">
        <x:v>S006</x:v>
      </x:c>
      <x:c r="B11" s="13" t="str">
        <x:v>Inverness</x:v>
      </x:c>
      <x:c r="C11" s="13" t="str">
        <x:v>Inverness</x:v>
      </x:c>
      <x:c r="D11" s="14" t="n">
        <x:v>48248</x:v>
      </x:c>
      <x:c r="E11" s="13" t="str">
        <x:v>Town</x:v>
      </x:c>
      <x:c r="F11" s="15" t="str">
        <x:v>Longman Industrial Estate</x:v>
      </x:c>
      <x:c r="G11" s="15" t="str">
        <x:v>Unit 3,5–9 Burnett Road, IV1 1SU</x:v>
      </x:c>
      <x:c r="H11" s="13" t="str">
        <x:v>Current</x:v>
      </x:c>
      <x:c r="I11" s="14" t="n">
        <x:v>2566</x:v>
      </x:c>
      <x:c r="J11" s="13" t="str">
        <x:f>IF(I11&lt;=1000,"1–1,000",IF(I11&lt;=2500,"1,001–2,500",IF(I11&lt;=5000,"2,501–5,000",IF(I11&lt;=10000,"5,001–10,000","10,001–15,000"))))</x:f>
        <x:v>2,501–5,000</x:v>
      </x:c>
      <x:c r="K11" s="16" t="n">
        <x:v>25000</x:v>
      </x:c>
      <x:c r="L11" s="17" t="n">
        <x:f>IF(AND(ISNUMBER(I11),I11&gt;0,ISNUMBER(K11),K11&gt;0),K11/I11,"n.a.")</x:f>
        <x:v>9.742790335151987</x:v>
      </x:c>
      <x:c r="M11" s="17"/>
      <x:c r="N11" s="13" t="str">
        <x:v>Yes</x:v>
      </x:c>
      <x:c r="O11" s="15" t="str">
        <x:v>Not stated in inspected detail</x:v>
      </x:c>
      <x:c r="P11" s="15" t="str">
        <x:v>Not stated in inspected detail</x:v>
      </x:c>
      <x:c r="Q11" s="15" t="str">
        <x:v>Single-storey end-terrace warehouse/workshop of concrete-block construction; new FRI lease.</x:v>
      </x:c>
      <x:c r="R11" s="15" t="str">
        <x:v>Zoopla says Available immediately; present in both filtered searches. Header says Non quoting/POA, but inspected description explicitly£25,000 pa+VAT. Calculated£9.74/sqft; no quoted psf.</x:v>
      </x:c>
      <x:c r="S11" s="15" t="str">
        <x:v>https://www.rightmove.co.uk/properties/760584881271296#/?channel=COM_LET</x:v>
      </x:c>
      <x:c r="T11" s="15" t="str">
        <x:v>https://www.zoopla.co.uk/to-rent/commercial/details/72337545/</x:v>
      </x:c>
      <x:c r="U11" s="15" t="str"/>
      <x:c r="V11" s="15" t="str">
        <x:v>Inverness — Longman Industrial Estate</x:v>
      </x:c>
      <x:c r="W11" s="15" t="str">
        <x:v>Individual unit ≤15,000 sq ft</x:v>
      </x:c>
      <x:c r="X11" s="2" t="n">
        <x:f>IF(N11="Yes",L11,0)</x:f>
        <x:v>9.742790335151987</x:v>
      </x:c>
      <x:c r="Y11" s="2" t="n">
        <x:v>1</x:v>
      </x:c>
      <x:c r="Z11" s="2" t="str">
        <x:v>Industrial / workshop / warehouse</x:v>
      </x:c>
    </x:row>
    <x:row r="12" ht="46" customHeight="1">
      <x:c r="A12" s="13" t="str">
        <x:v>S007</x:v>
      </x:c>
      <x:c r="B12" s="13" t="str">
        <x:v>Inverness</x:v>
      </x:c>
      <x:c r="C12" s="13" t="str">
        <x:v>Inverness</x:v>
      </x:c>
      <x:c r="D12" s="14" t="n">
        <x:v>48248</x:v>
      </x:c>
      <x:c r="E12" s="13" t="str">
        <x:v>Town</x:v>
      </x:c>
      <x:c r="F12" s="15" t="str">
        <x:v>Longman Industrial Estate</x:v>
      </x:c>
      <x:c r="G12" s="15" t="str">
        <x:v>Unit 4,23 Lotland Street, IV1 1ST</x:v>
      </x:c>
      <x:c r="H12" s="13" t="str">
        <x:v>Current</x:v>
      </x:c>
      <x:c r="I12" s="14" t="n">
        <x:v>1225</x:v>
      </x:c>
      <x:c r="J12" s="13" t="str">
        <x:f>IF(I12&lt;=1000,"1–1,000",IF(I12&lt;=2500,"1,001–2,500",IF(I12&lt;=5000,"2,501–5,000",IF(I12&lt;=10000,"5,001–10,000","10,001–15,000"))))</x:f>
        <x:v>1,001–2,500</x:v>
      </x:c>
      <x:c r="K12" s="16" t="n">
        <x:v>15500</x:v>
      </x:c>
      <x:c r="L12" s="17" t="n">
        <x:f>IF(AND(ISNUMBER(I12),I12&gt;0,ISNUMBER(K12),K12&gt;0),K12/I12,"n.a.")</x:f>
        <x:v>12.653061224489797</x:v>
      </x:c>
      <x:c r="M12" s="17" t="n">
        <x:v>12.65</x:v>
      </x:c>
      <x:c r="N12" s="13" t="str">
        <x:v>Yes</x:v>
      </x:c>
      <x:c r="O12" s="15" t="str">
        <x:v>Not stated in inspected detail</x:v>
      </x:c>
      <x:c r="P12" s="15" t="str">
        <x:v>Roller door and pedestrian access; dimensions not stated.</x:v>
      </x:c>
      <x:c r="Q12" s="15" t="str">
        <x:v>Modern car-garage/workshop within larger complex with shared areas; new FRI lease.</x:v>
      </x:c>
      <x:c r="R12" s="15" t="str">
        <x:v>Zoopla says Available immediately; present in both filtered searches. Annual asking rent from inspected listing; VAT/service charge/business rates may be additional.</x:v>
      </x:c>
      <x:c r="S12" s="15" t="str">
        <x:v>https://www.rightmove.co.uk/properties/761138885711569#/?channel=COM_LET</x:v>
      </x:c>
      <x:c r="T12" s="15" t="str">
        <x:v>https://www.zoopla.co.uk/to-rent/commercial/details/73612265/</x:v>
      </x:c>
      <x:c r="U12" s="15" t="str"/>
      <x:c r="V12" s="15" t="str">
        <x:v>Inverness — Longman Industrial Estate</x:v>
      </x:c>
      <x:c r="W12" s="15" t="str">
        <x:v>Individual unit ≤15,000 sq ft</x:v>
      </x:c>
      <x:c r="X12" s="2" t="n">
        <x:f>IF(N12="Yes",L12,0)</x:f>
        <x:v>12.653061224489797</x:v>
      </x:c>
      <x:c r="Y12" s="2" t="n">
        <x:v>1</x:v>
      </x:c>
      <x:c r="Z12" s="2" t="str">
        <x:v>Industrial / workshop / warehouse</x:v>
      </x:c>
    </x:row>
    <x:row r="13" ht="46" customHeight="1">
      <x:c r="A13" s="13" t="str">
        <x:v>S008</x:v>
      </x:c>
      <x:c r="B13" s="13" t="str">
        <x:v>Inverness</x:v>
      </x:c>
      <x:c r="C13" s="13" t="str">
        <x:v>Inverness</x:v>
      </x:c>
      <x:c r="D13" s="14" t="n">
        <x:v>48248</x:v>
      </x:c>
      <x:c r="E13" s="13" t="str">
        <x:v>Town</x:v>
      </x:c>
      <x:c r="F13" s="15" t="str">
        <x:v>Longman Industrial Estate (Seafield Trading Estate)</x:v>
      </x:c>
      <x:c r="G13" s="15" t="str">
        <x:v>Unit 4,51 Seafield Road, IV1 1SG</x:v>
      </x:c>
      <x:c r="H13" s="13" t="str">
        <x:v>Current</x:v>
      </x:c>
      <x:c r="I13" s="14" t="n">
        <x:v>4021</x:v>
      </x:c>
      <x:c r="J13" s="13" t="str">
        <x:f>IF(I13&lt;=1000,"1–1,000",IF(I13&lt;=2500,"1,001–2,500",IF(I13&lt;=5000,"2,501–5,000",IF(I13&lt;=10000,"5,001–10,000","10,001–15,000"))))</x:f>
        <x:v>2,501–5,000</x:v>
      </x:c>
      <x:c r="K13" s="16" t="n">
        <x:v>50500</x:v>
      </x:c>
      <x:c r="L13" s="17" t="n">
        <x:f>IF(AND(ISNUMBER(I13),I13&gt;0,ISNUMBER(K13),K13&gt;0),K13/I13,"n.a.")</x:f>
        <x:v>12.55906490922656</x:v>
      </x:c>
      <x:c r="M13" s="17" t="n">
        <x:v>12.56</x:v>
      </x:c>
      <x:c r="N13" s="13" t="str">
        <x:v>Yes</x:v>
      </x:c>
      <x:c r="O13" s="15" t="str">
        <x:v>Eaves height 5 m expressly stated in Zoopla features.</x:v>
      </x:c>
      <x:c r="P13" s="15" t="str">
        <x:v>Roller shutter and separate pedestrian access; dimensions not stated.</x:v>
      </x:c>
      <x:c r="Q13" s="15" t="str">
        <x:v>Mid-terrace steel-portal industrial/trade-counter unit with direct A9 access.</x:v>
      </x:c>
      <x:c r="R13" s="15" t="str">
        <x:v>Zoopla says Available immediately; present in both filtered searches. Annual asking rent from inspected listing; VAT/service charge/business rates may be additional.</x:v>
      </x:c>
      <x:c r="S13" s="15" t="str">
        <x:v>https://www.rightmove.co.uk/properties/777762265297553#/?channel=COM_LET</x:v>
      </x:c>
      <x:c r="T13" s="15" t="str">
        <x:v>https://www.zoopla.co.uk/to-rent/commercial/details/74398577/</x:v>
      </x:c>
      <x:c r="U13" s="15" t="str"/>
      <x:c r="V13" s="15" t="str">
        <x:v>Inverness — Longman Industrial Estate</x:v>
      </x:c>
      <x:c r="W13" s="15" t="str">
        <x:v>Individual unit ≤15,000 sq ft</x:v>
      </x:c>
      <x:c r="X13" s="2" t="n">
        <x:f>IF(N13="Yes",L13,0)</x:f>
        <x:v>12.55906490922656</x:v>
      </x:c>
      <x:c r="Y13" s="2" t="n">
        <x:v>1</x:v>
      </x:c>
      <x:c r="Z13" s="2" t="str">
        <x:v>Industrial / workshop / warehouse</x:v>
      </x:c>
    </x:row>
    <x:row r="14" ht="73" customHeight="1">
      <x:c r="A14" s="13" t="str">
        <x:v>S009</x:v>
      </x:c>
      <x:c r="B14" s="13" t="str">
        <x:v>Aberdeen</x:v>
      </x:c>
      <x:c r="C14" s="13" t="str">
        <x:v>Dyce</x:v>
      </x:c>
      <x:c r="D14" s="14" t="n">
        <x:v>7001</x:v>
      </x:c>
      <x:c r="E14" s="13" t="str">
        <x:v>Nearby</x:v>
      </x:c>
      <x:c r="F14" s="15" t="str">
        <x:v>Kirkhill Industrial Estate</x:v>
      </x:c>
      <x:c r="G14" s="15" t="str">
        <x:v>39 Howe Moss Drive AB21</x:v>
      </x:c>
      <x:c r="H14" s="13" t="str">
        <x:v>Current</x:v>
      </x:c>
      <x:c r="I14" s="14" t="n">
        <x:v>1987</x:v>
      </x:c>
      <x:c r="J14" s="13" t="str">
        <x:f>IF(I14&lt;=1000,"1–1,000",IF(I14&lt;=2500,"1,001–2,500",IF(I14&lt;=5000,"2,501–5,000",IF(I14&lt;=10000,"5,001–10,000","10,001–15,000"))))</x:f>
        <x:v>1,001–2,500</x:v>
      </x:c>
      <x:c r="K14" s="16" t="n">
        <x:v>34500</x:v>
      </x:c>
      <x:c r="L14" s="17" t="n">
        <x:f>IF(AND(ISNUMBER(I14),I14&gt;0,ISNUMBER(K14),K14&gt;0),K14/I14,"n.a.")</x:f>
        <x:v>17.362858580775036</x:v>
      </x:c>
      <x:c r="M14" s="17"/>
      <x:c r="N14" s="13" t="str">
        <x:v>No</x:v>
      </x:c>
      <x:c r="O14" s="15" t="str">
        <x:v>Not stated in inspected listing</x:v>
      </x:c>
      <x:c r="P14" s="15" t="str">
        <x:v>Roller shutter</x:v>
      </x:c>
      <x:c r="Q14" s="15" t="str">
        <x:v>Detached warehouse with refurbished offices and large secure hardstanding yard.</x:v>
      </x:c>
      <x:c r="R14" s="15" t="str">
        <x:v>Marketed to let; no let/under-offer label observed Advert says Quoting Rent £34500 without explicit frequency; annual basis inferred from commercial convention. Confirm before valuation. £34500 quote does not expressly state annual frequency in captured text. Actively marketed existing or individually identified premises; no future release date, under-offer or let label observed in captured listing. Current means marketed availability, not agent-confirmed immediate vacant possession.</x:v>
      </x:c>
      <x:c r="S14" s="15" t="str">
        <x:v>https://www.rightmove.co.uk/properties/89503866#/?channel=COM_LET</x:v>
      </x:c>
      <x:c r="T14" s="15" t="str"/>
      <x:c r="U14" s="15" t="str"/>
      <x:c r="V14" s="15" t="str">
        <x:v>Aberdeen — Kirkhill Industrial Estate</x:v>
      </x:c>
      <x:c r="W14" s="15" t="str">
        <x:v>Individual unit ≤15,000 sq ft</x:v>
      </x:c>
      <x:c r="X14" s="2" t="n">
        <x:f>IF(N14="Yes",L14,0)</x:f>
        <x:v>0</x:v>
      </x:c>
      <x:c r="Y14" s="2" t="n">
        <x:v>1</x:v>
      </x:c>
      <x:c r="Z14" s="2" t="str">
        <x:v>Industrial / workshop / warehouse</x:v>
      </x:c>
    </x:row>
    <x:row r="15" ht="60" customHeight="1">
      <x:c r="A15" s="13" t="str">
        <x:v>S010</x:v>
      </x:c>
      <x:c r="B15" s="13" t="str">
        <x:v>Aberdeen</x:v>
      </x:c>
      <x:c r="C15" s="13" t="str">
        <x:v>Dyce</x:v>
      </x:c>
      <x:c r="D15" s="14" t="n">
        <x:v>7001</x:v>
      </x:c>
      <x:c r="E15" s="13" t="str">
        <x:v>Nearby</x:v>
      </x:c>
      <x:c r="F15" s="15" t="str">
        <x:v>Kirkhill Industrial Estate</x:v>
      </x:c>
      <x:c r="G15" s="15" t="str">
        <x:v>Unit 1, Airport Commerce Park, Howe Moss Drive AB21 0GF</x:v>
      </x:c>
      <x:c r="H15" s="13" t="str">
        <x:v>Current</x:v>
      </x:c>
      <x:c r="I15" s="14" t="n">
        <x:v>1009</x:v>
      </x:c>
      <x:c r="J15" s="13" t="str">
        <x:f>IF(I15&lt;=1000,"1–1,000",IF(I15&lt;=2500,"1,001–2,500",IF(I15&lt;=5000,"2,501–5,000",IF(I15&lt;=10000,"5,001–10,000","10,001–15,000"))))</x:f>
        <x:v>1,001–2,500</x:v>
      </x:c>
      <x:c r="K15" s="16"/>
      <x:c r="L15" s="17" t="str">
        <x:f>IF(AND(ISNUMBER(I15),I15&gt;0,ISNUMBER(K15),K15&gt;0),K15/I15,"n.a.")</x:f>
        <x:v>n.a.</x:v>
      </x:c>
      <x:c r="M15" s="17"/>
      <x:c r="N15" s="13" t="str">
        <x:v>No</x:v>
      </x:c>
      <x:c r="O15" s="15" t="str">
        <x:v>5.5 m eaves</x:v>
      </x:c>
      <x:c r="P15" s="15" t="str">
        <x:v>New roller shutter door proposed; wording TBC</x:v>
      </x:c>
      <x:c r="Q15" s="15" t="str">
        <x:v>Refurbished steel-frame industrial unit, minimal offices, LED and dedicated parking.</x:v>
      </x:c>
      <x:c r="R15"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15" s="15" t="str">
        <x:v>https://www.rightmove.co.uk/properties/741700830650449#/?channel=COM_LET</x:v>
      </x:c>
      <x:c r="T15" s="15" t="str"/>
      <x:c r="U15" s="15" t="str"/>
      <x:c r="V15" s="15" t="str">
        <x:v>Aberdeen — Kirkhill Industrial Estate</x:v>
      </x:c>
      <x:c r="W15" s="15" t="str">
        <x:v>Individual unit ≤15,000 sq ft</x:v>
      </x:c>
      <x:c r="X15" s="2" t="n">
        <x:f>IF(N15="Yes",L15,0)</x:f>
        <x:v>0</x:v>
      </x:c>
      <x:c r="Y15" s="2" t="n">
        <x:v>1</x:v>
      </x:c>
      <x:c r="Z15" s="2" t="str">
        <x:v>Industrial / workshop / warehouse</x:v>
      </x:c>
    </x:row>
    <x:row r="16" ht="47" customHeight="1">
      <x:c r="A16" s="13" t="str">
        <x:v>S011</x:v>
      </x:c>
      <x:c r="B16" s="13" t="str">
        <x:v>Aberdeen</x:v>
      </x:c>
      <x:c r="C16" s="13" t="str">
        <x:v>Dyce</x:v>
      </x:c>
      <x:c r="D16" s="14" t="n">
        <x:v>7001</x:v>
      </x:c>
      <x:c r="E16" s="13" t="str">
        <x:v>Nearby</x:v>
      </x:c>
      <x:c r="F16" s="15" t="str">
        <x:v>Kirkhill Industrial Estate</x:v>
      </x:c>
      <x:c r="G16" s="15" t="str">
        <x:v>Unit 3 NCA Campus, Howe Moss Drive AB21 0GL</x:v>
      </x:c>
      <x:c r="H16" s="13" t="str">
        <x:v>Current</x:v>
      </x:c>
      <x:c r="I16" s="14" t="n">
        <x:v>2336</x:v>
      </x:c>
      <x:c r="J16" s="13" t="str">
        <x:f>IF(I16&lt;=1000,"1–1,000",IF(I16&lt;=2500,"1,001–2,500",IF(I16&lt;=5000,"2,501–5,000",IF(I16&lt;=10000,"5,001–10,000","10,001–15,000"))))</x:f>
        <x:v>1,001–2,500</x:v>
      </x:c>
      <x:c r="K16" s="16"/>
      <x:c r="L16" s="17" t="str">
        <x:f>IF(AND(ISNUMBER(I16),I16&gt;0,ISNUMBER(K16),K16&gt;0),K16/I16,"n.a.")</x:f>
        <x:v>n.a.</x:v>
      </x:c>
      <x:c r="M16" s="17"/>
      <x:c r="N16" s="13" t="str">
        <x:v>No</x:v>
      </x:c>
      <x:c r="O16" s="15" t="str">
        <x:v>Not stated in inspected listing</x:v>
      </x:c>
      <x:c r="P16" s="15" t="str">
        <x:v>Electric roller shutter</x:v>
      </x:c>
      <x:c r="Q16" s="15" t="str">
        <x:v>Terraced industrial unit with office, yard and parking available.</x:v>
      </x:c>
      <x:c r="R16"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16" s="15" t="str">
        <x:v>https://www.rightmove.co.uk/properties/760768937779520#/?channel=COM_LET</x:v>
      </x:c>
      <x:c r="T16" s="15" t="str"/>
      <x:c r="U16" s="15" t="str"/>
      <x:c r="V16" s="15" t="str">
        <x:v>Aberdeen — Kirkhill Industrial Estate</x:v>
      </x:c>
      <x:c r="W16" s="15" t="str">
        <x:v>Individual unit ≤15,000 sq ft</x:v>
      </x:c>
      <x:c r="X16" s="2" t="n">
        <x:f>IF(N16="Yes",L16,0)</x:f>
        <x:v>0</x:v>
      </x:c>
      <x:c r="Y16" s="2" t="n">
        <x:v>1</x:v>
      </x:c>
      <x:c r="Z16" s="2" t="str">
        <x:v>Industrial / workshop / warehouse</x:v>
      </x:c>
    </x:row>
    <x:row r="17" ht="60" customHeight="1">
      <x:c r="A17" s="13" t="str">
        <x:v>S012</x:v>
      </x:c>
      <x:c r="B17" s="13" t="str">
        <x:v>Aberdeen</x:v>
      </x:c>
      <x:c r="C17" s="13" t="str">
        <x:v>Dyce</x:v>
      </x:c>
      <x:c r="D17" s="14" t="n">
        <x:v>7001</x:v>
      </x:c>
      <x:c r="E17" s="13" t="str">
        <x:v>Nearby</x:v>
      </x:c>
      <x:c r="F17" s="15" t="str">
        <x:v>Kirkhill Industrial Estate</x:v>
      </x:c>
      <x:c r="G17" s="15" t="str">
        <x:v>Unit 4, Airport Commerce Park, Howe Moss Drive AB21 0GF</x:v>
      </x:c>
      <x:c r="H17" s="13" t="str">
        <x:v>Current</x:v>
      </x:c>
      <x:c r="I17" s="14" t="n">
        <x:v>1528</x:v>
      </x:c>
      <x:c r="J17" s="13" t="str">
        <x:f>IF(I17&lt;=1000,"1–1,000",IF(I17&lt;=2500,"1,001–2,500",IF(I17&lt;=5000,"2,501–5,000",IF(I17&lt;=10000,"5,001–10,000","10,001–15,000"))))</x:f>
        <x:v>1,001–2,500</x:v>
      </x:c>
      <x:c r="K17" s="16"/>
      <x:c r="L17" s="17" t="str">
        <x:f>IF(AND(ISNUMBER(I17),I17&gt;0,ISNUMBER(K17),K17&gt;0),K17/I17,"n.a.")</x:f>
        <x:v>n.a.</x:v>
      </x:c>
      <x:c r="M17" s="17"/>
      <x:c r="N17" s="13" t="str">
        <x:v>No</x:v>
      </x:c>
      <x:c r="O17" s="15" t="str">
        <x:v>5.5 m eaves</x:v>
      </x:c>
      <x:c r="P17" s="15" t="str">
        <x:v>New roller shutter door proposed; wording TBC</x:v>
      </x:c>
      <x:c r="Q17" s="15" t="str">
        <x:v>Refurbished steel-frame industrial unit, minimal offices, LED and dedicated parking.</x:v>
      </x:c>
      <x:c r="R17"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17" s="15" t="str">
        <x:v>https://www.rightmove.co.uk/properties/741700830650449#/?channel=COM_LET</x:v>
      </x:c>
      <x:c r="T17" s="15" t="str"/>
      <x:c r="U17" s="15" t="str"/>
      <x:c r="V17" s="15" t="str">
        <x:v>Aberdeen — Kirkhill Industrial Estate</x:v>
      </x:c>
      <x:c r="W17" s="15" t="str">
        <x:v>Individual unit ≤15,000 sq ft</x:v>
      </x:c>
      <x:c r="X17" s="2" t="n">
        <x:f>IF(N17="Yes",L17,0)</x:f>
        <x:v>0</x:v>
      </x:c>
      <x:c r="Y17" s="2" t="n">
        <x:v>1</x:v>
      </x:c>
      <x:c r="Z17" s="2" t="str">
        <x:v>Industrial / workshop / warehouse</x:v>
      </x:c>
    </x:row>
    <x:row r="18" ht="60" customHeight="1">
      <x:c r="A18" s="13" t="str">
        <x:v>S013</x:v>
      </x:c>
      <x:c r="B18" s="13" t="str">
        <x:v>Aberdeen</x:v>
      </x:c>
      <x:c r="C18" s="13" t="str">
        <x:v>Dyce</x:v>
      </x:c>
      <x:c r="D18" s="14" t="n">
        <x:v>7001</x:v>
      </x:c>
      <x:c r="E18" s="13" t="str">
        <x:v>Nearby</x:v>
      </x:c>
      <x:c r="F18" s="15" t="str">
        <x:v>Kirkhill Industrial Estate</x:v>
      </x:c>
      <x:c r="G18" s="15" t="str">
        <x:v>Unit 6, Airport Commerce Park, Howe Moss Drive AB21 0GF</x:v>
      </x:c>
      <x:c r="H18" s="13" t="str">
        <x:v>Current</x:v>
      </x:c>
      <x:c r="I18" s="14" t="n">
        <x:v>2187</x:v>
      </x:c>
      <x:c r="J18" s="13" t="str">
        <x:f>IF(I18&lt;=1000,"1–1,000",IF(I18&lt;=2500,"1,001–2,500",IF(I18&lt;=5000,"2,501–5,000",IF(I18&lt;=10000,"5,001–10,000","10,001–15,000"))))</x:f>
        <x:v>1,001–2,500</x:v>
      </x:c>
      <x:c r="K18" s="16"/>
      <x:c r="L18" s="17" t="str">
        <x:f>IF(AND(ISNUMBER(I18),I18&gt;0,ISNUMBER(K18),K18&gt;0),K18/I18,"n.a.")</x:f>
        <x:v>n.a.</x:v>
      </x:c>
      <x:c r="M18" s="17"/>
      <x:c r="N18" s="13" t="str">
        <x:v>No</x:v>
      </x:c>
      <x:c r="O18" s="15" t="str">
        <x:v>5.5 m eaves</x:v>
      </x:c>
      <x:c r="P18" s="15" t="str">
        <x:v>New roller shutter door proposed; wording TBC</x:v>
      </x:c>
      <x:c r="Q18" s="15" t="str">
        <x:v>Refurbished steel-frame industrial unit, minimal offices, LED and dedicated parking.</x:v>
      </x:c>
      <x:c r="R18"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18" s="15" t="str">
        <x:v>https://www.rightmove.co.uk/properties/741700830650449#/?channel=COM_LET</x:v>
      </x:c>
      <x:c r="T18" s="15" t="str"/>
      <x:c r="U18" s="15" t="str"/>
      <x:c r="V18" s="15" t="str">
        <x:v>Aberdeen — Kirkhill Industrial Estate</x:v>
      </x:c>
      <x:c r="W18" s="15" t="str">
        <x:v>Individual unit ≤15,000 sq ft</x:v>
      </x:c>
      <x:c r="X18" s="2" t="n">
        <x:f>IF(N18="Yes",L18,0)</x:f>
        <x:v>0</x:v>
      </x:c>
      <x:c r="Y18" s="2" t="n">
        <x:v>1</x:v>
      </x:c>
      <x:c r="Z18" s="2" t="str">
        <x:v>Industrial / workshop / warehouse</x:v>
      </x:c>
    </x:row>
    <x:row r="19" ht="47" customHeight="1">
      <x:c r="A19" s="13" t="str">
        <x:v>S014</x:v>
      </x:c>
      <x:c r="B19" s="13" t="str">
        <x:v>Aberdeen</x:v>
      </x:c>
      <x:c r="C19" s="13" t="str">
        <x:v>Dyce</x:v>
      </x:c>
      <x:c r="D19" s="14" t="n">
        <x:v>7001</x:v>
      </x:c>
      <x:c r="E19" s="13" t="str">
        <x:v>Nearby</x:v>
      </x:c>
      <x:c r="F19" s="15" t="str">
        <x:v>ABZ Business Park</x:v>
      </x:c>
      <x:c r="G19" s="15" t="str">
        <x:v>Unit 7 ABZ Business Park, International Avenue AB21 0BH</x:v>
      </x:c>
      <x:c r="H19" s="13" t="str">
        <x:v>Current</x:v>
      </x:c>
      <x:c r="I19" s="14" t="n">
        <x:v>2691</x:v>
      </x:c>
      <x:c r="J19" s="13" t="str">
        <x:f>IF(I19&lt;=1000,"1–1,000",IF(I19&lt;=2500,"1,001–2,500",IF(I19&lt;=5000,"2,501–5,000",IF(I19&lt;=10000,"5,001–10,000","10,001–15,000"))))</x:f>
        <x:v>2,501–5,000</x:v>
      </x:c>
      <x:c r="K19" s="16"/>
      <x:c r="L19" s="17" t="str">
        <x:f>IF(AND(ISNUMBER(I19),I19&gt;0,ISNUMBER(K19),K19&gt;0),K19/I19,"n.a.")</x:f>
        <x:v>n.a.</x:v>
      </x:c>
      <x:c r="M19" s="17"/>
      <x:c r="N19" s="13" t="str">
        <x:v>No</x:v>
      </x:c>
      <x:c r="O19" s="15" t="str">
        <x:v>Not stated in inspected listing</x:v>
      </x:c>
      <x:c r="P19" s="15" t="str">
        <x:v>Not stated in inspected listing</x:v>
      </x:c>
      <x:c r="Q19" s="15" t="str">
        <x:v>Last remaining new-build high-specification business unit.</x:v>
      </x:c>
      <x:c r="R19"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19" s="15" t="str">
        <x:v>https://www.rightmove.co.uk/properties/760768883235825#/?channel=COM_LET</x:v>
      </x:c>
      <x:c r="T19" s="15" t="str"/>
      <x:c r="U19" s="15" t="str"/>
      <x:c r="V19" s="15" t="str">
        <x:v>Aberdeen — Kirkhill Industrial Estate</x:v>
      </x:c>
      <x:c r="W19" s="15" t="str">
        <x:v>Individual unit ≤15,000 sq ft</x:v>
      </x:c>
      <x:c r="X19" s="2" t="n">
        <x:f>IF(N19="Yes",L19,0)</x:f>
        <x:v>0</x:v>
      </x:c>
      <x:c r="Y19" s="2" t="n">
        <x:v>1</x:v>
      </x:c>
      <x:c r="Z19" s="2" t="str">
        <x:v>Industrial / workshop / warehouse</x:v>
      </x:c>
    </x:row>
    <x:row r="20" ht="60" customHeight="1">
      <x:c r="A20" s="13" t="str">
        <x:v>S015</x:v>
      </x:c>
      <x:c r="B20" s="13" t="str">
        <x:v>Aberdeen</x:v>
      </x:c>
      <x:c r="C20" s="13" t="str">
        <x:v>Dyce</x:v>
      </x:c>
      <x:c r="D20" s="14" t="n">
        <x:v>7001</x:v>
      </x:c>
      <x:c r="E20" s="13" t="str">
        <x:v>Nearby</x:v>
      </x:c>
      <x:c r="F20" s="15" t="str">
        <x:v>Kirkhill Industrial Estate</x:v>
      </x:c>
      <x:c r="G20" s="15" t="str">
        <x:v>Unit 7, Airport Commerce Park, Howe Moss Drive AB21 0GF</x:v>
      </x:c>
      <x:c r="H20" s="13" t="str">
        <x:v>Current</x:v>
      </x:c>
      <x:c r="I20" s="14" t="n">
        <x:v>1947</x:v>
      </x:c>
      <x:c r="J20" s="13" t="str">
        <x:f>IF(I20&lt;=1000,"1–1,000",IF(I20&lt;=2500,"1,001–2,500",IF(I20&lt;=5000,"2,501–5,000",IF(I20&lt;=10000,"5,001–10,000","10,001–15,000"))))</x:f>
        <x:v>1,001–2,500</x:v>
      </x:c>
      <x:c r="K20" s="16"/>
      <x:c r="L20" s="17" t="str">
        <x:f>IF(AND(ISNUMBER(I20),I20&gt;0,ISNUMBER(K20),K20&gt;0),K20/I20,"n.a.")</x:f>
        <x:v>n.a.</x:v>
      </x:c>
      <x:c r="M20" s="17"/>
      <x:c r="N20" s="13" t="str">
        <x:v>No</x:v>
      </x:c>
      <x:c r="O20" s="15" t="str">
        <x:v>5.5 m eaves</x:v>
      </x:c>
      <x:c r="P20" s="15" t="str">
        <x:v>New roller shutter door proposed; wording TBC</x:v>
      </x:c>
      <x:c r="Q20" s="15" t="str">
        <x:v>Refurbished steel-frame industrial unit, minimal offices, LED and dedicated parking.</x:v>
      </x:c>
      <x:c r="R20"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20" s="15" t="str">
        <x:v>https://www.rightmove.co.uk/properties/741700830650449#/?channel=COM_LET</x:v>
      </x:c>
      <x:c r="T20" s="15" t="str"/>
      <x:c r="U20" s="15" t="str"/>
      <x:c r="V20" s="15" t="str">
        <x:v>Aberdeen — Kirkhill Industrial Estate</x:v>
      </x:c>
      <x:c r="W20" s="15" t="str">
        <x:v>Individual unit ≤15,000 sq ft</x:v>
      </x:c>
      <x:c r="X20" s="2" t="n">
        <x:f>IF(N20="Yes",L20,0)</x:f>
        <x:v>0</x:v>
      </x:c>
      <x:c r="Y20" s="2" t="n">
        <x:v>1</x:v>
      </x:c>
      <x:c r="Z20" s="2" t="str">
        <x:v>Industrial / workshop / warehouse</x:v>
      </x:c>
    </x:row>
    <x:row r="21" ht="60" customHeight="1">
      <x:c r="A21" s="13" t="str">
        <x:v>S016</x:v>
      </x:c>
      <x:c r="B21" s="13" t="str">
        <x:v>Aberdeen</x:v>
      </x:c>
      <x:c r="C21" s="13" t="str">
        <x:v>Dyce</x:v>
      </x:c>
      <x:c r="D21" s="14" t="n">
        <x:v>7001</x:v>
      </x:c>
      <x:c r="E21" s="13" t="str">
        <x:v>Nearby</x:v>
      </x:c>
      <x:c r="F21" s="15" t="str">
        <x:v>Kirkhill Industrial Estate</x:v>
      </x:c>
      <x:c r="G21" s="15" t="str">
        <x:v>Unit 8, Airport Commerce Park, Howe Moss Drive AB21 0GF</x:v>
      </x:c>
      <x:c r="H21" s="13" t="str">
        <x:v>Current</x:v>
      </x:c>
      <x:c r="I21" s="14" t="n">
        <x:v>1965</x:v>
      </x:c>
      <x:c r="J21" s="13" t="str">
        <x:f>IF(I21&lt;=1000,"1–1,000",IF(I21&lt;=2500,"1,001–2,500",IF(I21&lt;=5000,"2,501–5,000",IF(I21&lt;=10000,"5,001–10,000","10,001–15,000"))))</x:f>
        <x:v>1,001–2,500</x:v>
      </x:c>
      <x:c r="K21" s="16"/>
      <x:c r="L21" s="17" t="str">
        <x:f>IF(AND(ISNUMBER(I21),I21&gt;0,ISNUMBER(K21),K21&gt;0),K21/I21,"n.a.")</x:f>
        <x:v>n.a.</x:v>
      </x:c>
      <x:c r="M21" s="17"/>
      <x:c r="N21" s="13" t="str">
        <x:v>No</x:v>
      </x:c>
      <x:c r="O21" s="15" t="str">
        <x:v>5.5 m eaves</x:v>
      </x:c>
      <x:c r="P21" s="15" t="str">
        <x:v>New roller shutter door proposed; wording TBC</x:v>
      </x:c>
      <x:c r="Q21" s="15" t="str">
        <x:v>Refurbished steel-frame industrial unit, minimal offices, LED and dedicated parking.</x:v>
      </x:c>
      <x:c r="R21"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21" s="15" t="str">
        <x:v>https://www.rightmove.co.uk/properties/741700830650449#/?channel=COM_LET</x:v>
      </x:c>
      <x:c r="T21" s="15" t="str"/>
      <x:c r="U21" s="15" t="str"/>
      <x:c r="V21" s="15" t="str">
        <x:v>Aberdeen — Kirkhill Industrial Estate</x:v>
      </x:c>
      <x:c r="W21" s="15" t="str">
        <x:v>Individual unit ≤15,000 sq ft</x:v>
      </x:c>
      <x:c r="X21" s="2" t="n">
        <x:f>IF(N21="Yes",L21,0)</x:f>
        <x:v>0</x:v>
      </x:c>
      <x:c r="Y21" s="2" t="n">
        <x:v>1</x:v>
      </x:c>
      <x:c r="Z21" s="2" t="str">
        <x:v>Industrial / workshop / warehouse</x:v>
      </x:c>
    </x:row>
    <x:row r="22" ht="60" customHeight="1">
      <x:c r="A22" s="13" t="str">
        <x:v>S017</x:v>
      </x:c>
      <x:c r="B22" s="13" t="str">
        <x:v>Aberdeen</x:v>
      </x:c>
      <x:c r="C22" s="13" t="str">
        <x:v>Dyce</x:v>
      </x:c>
      <x:c r="D22" s="14" t="n">
        <x:v>7001</x:v>
      </x:c>
      <x:c r="E22" s="13" t="str">
        <x:v>Nearby</x:v>
      </x:c>
      <x:c r="F22" s="15" t="str">
        <x:v>Kirkhill Industrial Estate</x:v>
      </x:c>
      <x:c r="G22" s="15" t="str">
        <x:v>Unit 9, Airport Commerce Park, Howe Moss Drive AB21 0GF</x:v>
      </x:c>
      <x:c r="H22" s="13" t="str">
        <x:v>Current</x:v>
      </x:c>
      <x:c r="I22" s="14" t="n">
        <x:v>2189</x:v>
      </x:c>
      <x:c r="J22" s="13" t="str">
        <x:f>IF(I22&lt;=1000,"1–1,000",IF(I22&lt;=2500,"1,001–2,500",IF(I22&lt;=5000,"2,501–5,000",IF(I22&lt;=10000,"5,001–10,000","10,001–15,000"))))</x:f>
        <x:v>1,001–2,500</x:v>
      </x:c>
      <x:c r="K22" s="16"/>
      <x:c r="L22" s="17" t="str">
        <x:f>IF(AND(ISNUMBER(I22),I22&gt;0,ISNUMBER(K22),K22&gt;0),K22/I22,"n.a.")</x:f>
        <x:v>n.a.</x:v>
      </x:c>
      <x:c r="M22" s="17"/>
      <x:c r="N22" s="13" t="str">
        <x:v>No</x:v>
      </x:c>
      <x:c r="O22" s="15" t="str">
        <x:v>5.5 m eaves</x:v>
      </x:c>
      <x:c r="P22" s="15" t="str">
        <x:v>New roller shutter door proposed; wording TBC</x:v>
      </x:c>
      <x:c r="Q22" s="15" t="str">
        <x:v>Refurbished steel-frame industrial unit, minimal offices, LED and dedicated parking.</x:v>
      </x:c>
      <x:c r="R22" s="15" t="str">
        <x:v>Marketed to let; no let/under-offer label observed Area taken from explicit unit table, which conflicts with broad headline range and aggregate. POA No advertised rent (POA). Actively marketed existing or individually identified premises; no future release date, under-offer or let label observed in captured listing. Current means marketed availability, not agent-confirmed immediate vacant possession.</x:v>
      </x:c>
      <x:c r="S22" s="15" t="str">
        <x:v>https://www.rightmove.co.uk/properties/741700830650449#/?channel=COM_LET</x:v>
      </x:c>
      <x:c r="T22" s="15" t="str"/>
      <x:c r="U22" s="15" t="str"/>
      <x:c r="V22" s="15" t="str">
        <x:v>Aberdeen — Kirkhill Industrial Estate</x:v>
      </x:c>
      <x:c r="W22" s="15" t="str">
        <x:v>Individual unit ≤15,000 sq ft</x:v>
      </x:c>
      <x:c r="X22" s="2" t="n">
        <x:f>IF(N22="Yes",L22,0)</x:f>
        <x:v>0</x:v>
      </x:c>
      <x:c r="Y22" s="2" t="n">
        <x:v>1</x:v>
      </x:c>
      <x:c r="Z22" s="2" t="str">
        <x:v>Industrial / workshop / warehouse</x:v>
      </x:c>
    </x:row>
    <x:row r="23" ht="47" customHeight="1">
      <x:c r="A23" s="13" t="str">
        <x:v>S018</x:v>
      </x:c>
      <x:c r="B23" s="13" t="str">
        <x:v>Aberdeen</x:v>
      </x:c>
      <x:c r="C23" s="13" t="str">
        <x:v>Dyce</x:v>
      </x:c>
      <x:c r="D23" s="14" t="n">
        <x:v>7001</x:v>
      </x:c>
      <x:c r="E23" s="13" t="str">
        <x:v>Nearby</x:v>
      </x:c>
      <x:c r="F23" s="15" t="str">
        <x:v>Raiths Industrial Estate</x:v>
      </x:c>
      <x:c r="G23" s="15" t="str">
        <x:v>Unit A Raiths Industrial Estate, Kirkton Drive AB21 0BG</x:v>
      </x:c>
      <x:c r="H23" s="13" t="str">
        <x:v>Current</x:v>
      </x:c>
      <x:c r="I23" s="14" t="n">
        <x:v>13599</x:v>
      </x:c>
      <x:c r="J23" s="13" t="str">
        <x:f>IF(I23&lt;=1000,"1–1,000",IF(I23&lt;=2500,"1,001–2,500",IF(I23&lt;=5000,"2,501–5,000",IF(I23&lt;=10000,"5,001–10,000","10,001–15,000"))))</x:f>
        <x:v>10,001–15,000</x:v>
      </x:c>
      <x:c r="K23" s="16"/>
      <x:c r="L23" s="17" t="str">
        <x:f>IF(AND(ISNUMBER(I23),I23&gt;0,ISNUMBER(K23),K23&gt;0),K23/I23,"n.a.")</x:f>
        <x:v>n.a.</x:v>
      </x:c>
      <x:c r="M23" s="17"/>
      <x:c r="N23" s="13" t="str">
        <x:v>No</x:v>
      </x:c>
      <x:c r="O23" s="15" t="str">
        <x:v>Not stated in inspected listing</x:v>
      </x:c>
      <x:c r="P23" s="15" t="str">
        <x:v>Not stated in inspected listing</x:v>
      </x:c>
      <x:c r="Q23" s="15" t="str">
        <x:v>Detached industrial unit with offices, secure concrete yard and 27 parking spaces.</x:v>
      </x:c>
      <x:c r="R23"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23" s="15" t="str">
        <x:v>https://www.rightmove.co.uk/properties/760770814704097#/?channel=COM_LET</x:v>
      </x:c>
      <x:c r="T23" s="15" t="str"/>
      <x:c r="U23" s="15" t="str"/>
      <x:c r="V23" s="15" t="str">
        <x:v>Aberdeen — Kirkhill Industrial Estate</x:v>
      </x:c>
      <x:c r="W23" s="15" t="str">
        <x:v>Individual unit ≤15,000 sq ft</x:v>
      </x:c>
      <x:c r="X23" s="2" t="n">
        <x:f>IF(N23="Yes",L23,0)</x:f>
        <x:v>0</x:v>
      </x:c>
      <x:c r="Y23" s="2" t="n">
        <x:v>1</x:v>
      </x:c>
      <x:c r="Z23" s="2" t="str">
        <x:v>Industrial / workshop / warehouse</x:v>
      </x:c>
    </x:row>
    <x:row r="24" ht="60" customHeight="1">
      <x:c r="A24" s="13" t="str">
        <x:v>S019</x:v>
      </x:c>
      <x:c r="B24" s="13" t="str">
        <x:v>Aberdeen</x:v>
      </x:c>
      <x:c r="C24" s="13" t="str">
        <x:v>Dyce</x:v>
      </x:c>
      <x:c r="D24" s="14" t="n">
        <x:v>7001</x:v>
      </x:c>
      <x:c r="E24" s="13" t="str">
        <x:v>Nearby</x:v>
      </x:c>
      <x:c r="F24" s="15" t="str">
        <x:v>Kirkhill Industrial Estate</x:v>
      </x:c>
      <x:c r="G24" s="15" t="str">
        <x:v>Unit A3 Airport Industrial Park, Howe Moss Drive AB21 0GL</x:v>
      </x:c>
      <x:c r="H24" s="13" t="str">
        <x:v>Current</x:v>
      </x:c>
      <x:c r="I24" s="14" t="n">
        <x:v>9170</x:v>
      </x:c>
      <x:c r="J24" s="13" t="str">
        <x:f>IF(I24&lt;=1000,"1–1,000",IF(I24&lt;=2500,"1,001–2,500",IF(I24&lt;=5000,"2,501–5,000",IF(I24&lt;=10000,"5,001–10,000","10,001–15,000"))))</x:f>
        <x:v>5,001–10,000</x:v>
      </x:c>
      <x:c r="K24" s="16" t="n">
        <x:v>70000</x:v>
      </x:c>
      <x:c r="L24" s="17" t="n">
        <x:f>IF(AND(ISNUMBER(I24),I24&gt;0,ISNUMBER(K24),K24&gt;0),K24/I24,"n.a.")</x:f>
        <x:v>7.633587786259542</x:v>
      </x:c>
      <x:c r="M24" s="17" t="n">
        <x:v>7.63</x:v>
      </x:c>
      <x:c r="N24" s="13" t="str">
        <x:v>Yes</x:v>
      </x:c>
      <x:c r="O24" s="15" t="str">
        <x:v>Not stated in inspected listing</x:v>
      </x:c>
      <x:c r="P24" s="15" t="str">
        <x:v>Not stated in inspected listing</x:v>
      </x:c>
      <x:c r="Q24" s="15" t="str">
        <x:v>End-terraced industrial unit with supplementary offices.</x:v>
      </x:c>
      <x:c r="R24"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24" s="15" t="str">
        <x:v>https://www.rightmove.co.uk/properties/760768805583153#/?channel=COM_LET</x:v>
      </x:c>
      <x:c r="T24" s="15" t="str"/>
      <x:c r="U24" s="15" t="str"/>
      <x:c r="V24" s="15" t="str">
        <x:v>Aberdeen — Kirkhill Industrial Estate</x:v>
      </x:c>
      <x:c r="W24" s="15" t="str">
        <x:v>Individual unit ≤15,000 sq ft</x:v>
      </x:c>
      <x:c r="X24" s="2" t="n">
        <x:f>IF(N24="Yes",L24,0)</x:f>
        <x:v>7.633587786259542</x:v>
      </x:c>
      <x:c r="Y24" s="2" t="n">
        <x:v>1</x:v>
      </x:c>
      <x:c r="Z24" s="2" t="str">
        <x:v>Industrial / workshop / warehouse</x:v>
      </x:c>
    </x:row>
    <x:row r="25" ht="73" customHeight="1">
      <x:c r="A25" s="13" t="str">
        <x:v>S020</x:v>
      </x:c>
      <x:c r="B25" s="13" t="str">
        <x:v>Aberdeen</x:v>
      </x:c>
      <x:c r="C25" s="13" t="str">
        <x:v>Dyce</x:v>
      </x:c>
      <x:c r="D25" s="14" t="n">
        <x:v>7001</x:v>
      </x:c>
      <x:c r="E25" s="13" t="str">
        <x:v>Nearby</x:v>
      </x:c>
      <x:c r="F25" s="15" t="str">
        <x:v>Kirkhill Industrial Estate</x:v>
      </x:c>
      <x:c r="G25" s="15" t="str">
        <x:v>Unit B1 Lombard Centre, Kirkhill Place AB21 0GU</x:v>
      </x:c>
      <x:c r="H25" s="13" t="str">
        <x:v>Current</x:v>
      </x:c>
      <x:c r="I25" s="14" t="n">
        <x:v>6190</x:v>
      </x:c>
      <x:c r="J25" s="13" t="str">
        <x:f>IF(I25&lt;=1000,"1–1,000",IF(I25&lt;=2500,"1,001–2,500",IF(I25&lt;=5000,"2,501–5,000",IF(I25&lt;=10000,"5,001–10,000","10,001–15,000"))))</x:f>
        <x:v>5,001–10,000</x:v>
      </x:c>
      <x:c r="K25" s="16" t="n">
        <x:v>57396</x:v>
      </x:c>
      <x:c r="L25" s="17" t="n">
        <x:f>IF(AND(ISNUMBER(I25),I25&gt;0,ISNUMBER(K25),K25&gt;0),K25/I25,"n.a.")</x:f>
        <x:v>9.272374798061389</x:v>
      </x:c>
      <x:c r="M25" s="17" t="n">
        <x:v>9.27</x:v>
      </x:c>
      <x:c r="N25" s="13" t="str">
        <x:v>No</x:v>
      </x:c>
      <x:c r="O25" s="15" t="str">
        <x:v>Not stated in inspected listing</x:v>
      </x:c>
      <x:c r="P25" s="15" t="str">
        <x:v>Not stated in inspected listing</x:v>
      </x:c>
      <x:c r="Q25" s="15" t="str">
        <x:v>Refurbished industrial unit with offices and circulation space.</x:v>
      </x:c>
      <x:c r="R25" s="15" t="str">
        <x:v>Marketed to let; no let/under-offer label observed Duplicate advert 70687845 quotes from £4200 pcm; selected modern Ryden advert £4783 pcm. Rent discrepancy flagged. Annualised displayed pcm; rounding may differ from agent annual quote Agent adverts conflict: £4200 pcm versus £4783 pcm. Actively marketed existing or individually identified premises; no future release date, under-offer or let label observed in captured listing. Current means marketed availability, not agent-confirmed immediate vacant possession.</x:v>
      </x:c>
      <x:c r="S25" s="15" t="str">
        <x:v>https://www.rightmove.co.uk/properties/760769453661776#/?channel=COM_LET</x:v>
      </x:c>
      <x:c r="T25" s="15" t="str"/>
      <x:c r="U25" s="15" t="str"/>
      <x:c r="V25" s="15" t="str">
        <x:v>Aberdeen — Kirkhill Industrial Estate</x:v>
      </x:c>
      <x:c r="W25" s="15" t="str">
        <x:v>Individual unit ≤15,000 sq ft</x:v>
      </x:c>
      <x:c r="X25" s="2" t="n">
        <x:f>IF(N25="Yes",L25,0)</x:f>
        <x:v>0</x:v>
      </x:c>
      <x:c r="Y25" s="2" t="n">
        <x:v>1</x:v>
      </x:c>
      <x:c r="Z25" s="2" t="str">
        <x:v>Industrial / workshop / warehouse</x:v>
      </x:c>
    </x:row>
    <x:row r="26" ht="73" customHeight="1">
      <x:c r="A26" s="13" t="str">
        <x:v>S021</x:v>
      </x:c>
      <x:c r="B26" s="13" t="str">
        <x:v>Aberdeen</x:v>
      </x:c>
      <x:c r="C26" s="13" t="str">
        <x:v>Dyce</x:v>
      </x:c>
      <x:c r="D26" s="14" t="n">
        <x:v>7001</x:v>
      </x:c>
      <x:c r="E26" s="13" t="str">
        <x:v>Nearby</x:v>
      </x:c>
      <x:c r="F26" s="15" t="str">
        <x:v>Kirkhill Industrial Estate</x:v>
      </x:c>
      <x:c r="G26" s="15" t="str">
        <x:v>Units 7&amp;8 Airside Business Park, Dyce Drive</x:v>
      </x:c>
      <x:c r="H26" s="13" t="str">
        <x:v>Current</x:v>
      </x:c>
      <x:c r="I26" s="14" t="n">
        <x:v>824</x:v>
      </x:c>
      <x:c r="J26" s="13" t="str">
        <x:f>IF(I26&lt;=1000,"1–1,000",IF(I26&lt;=2500,"1,001–2,500",IF(I26&lt;=5000,"2,501–5,000",IF(I26&lt;=10000,"5,001–10,000","10,001–15,000"))))</x:f>
        <x:v>1–1,000</x:v>
      </x:c>
      <x:c r="K26" s="16" t="n">
        <x:v>9996</x:v>
      </x:c>
      <x:c r="L26" s="17" t="n">
        <x:f>IF(AND(ISNUMBER(I26),I26&gt;0,ISNUMBER(K26),K26&gt;0),K26/I26,"n.a.")</x:f>
        <x:v>12.131067961165048</x:v>
      </x:c>
      <x:c r="M26" s="17" t="n">
        <x:v>12.14</x:v>
      </x:c>
      <x:c r="N26" s="13" t="str">
        <x:v>Yes</x:v>
      </x:c>
      <x:c r="O26" s="15" t="str">
        <x:v>Not stated in inspected listing</x:v>
      </x:c>
      <x:c r="P26" s="15" t="str">
        <x:v>Not stated in inspected listing</x:v>
      </x:c>
      <x:c r="Q26" s="15" t="str">
        <x:v>One combined mid-terrace workshop with front office and shared parking.</x:v>
      </x:c>
      <x:c r="R26"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26" s="15" t="str">
        <x:v>https://www.rightmove.co.uk/properties/760768597887361#/?channel=COM_LET</x:v>
      </x:c>
      <x:c r="T26" s="15" t="str"/>
      <x:c r="U26" s="15" t="str"/>
      <x:c r="V26" s="15" t="str">
        <x:v>Aberdeen — Kirkhill Industrial Estate</x:v>
      </x:c>
      <x:c r="W26" s="15" t="str">
        <x:v>Individual unit ≤15,000 sq ft</x:v>
      </x:c>
      <x:c r="X26" s="2" t="n">
        <x:f>IF(N26="Yes",L26,0)</x:f>
        <x:v>12.131067961165048</x:v>
      </x:c>
      <x:c r="Y26" s="2" t="n">
        <x:v>1</x:v>
      </x:c>
      <x:c r="Z26" s="2" t="str">
        <x:v>Industrial / workshop / warehouse</x:v>
      </x:c>
    </x:row>
    <x:row r="27" ht="73" customHeight="1">
      <x:c r="A27" s="13" t="str">
        <x:v>S022</x:v>
      </x:c>
      <x:c r="B27" s="13" t="str">
        <x:v>Aberdeen</x:v>
      </x:c>
      <x:c r="C27" s="13" t="str">
        <x:v>Dyce</x:v>
      </x:c>
      <x:c r="D27" s="14" t="n">
        <x:v>7001</x:v>
      </x:c>
      <x:c r="E27" s="13" t="str">
        <x:v>Nearby</x:v>
      </x:c>
      <x:c r="F27" s="15" t="str">
        <x:v>Kirkhill Industrial Estate</x:v>
      </x:c>
      <x:c r="G27" s="15" t="str">
        <x:v>Workshop and offices, Howe Moss Drive AB21 0GL</x:v>
      </x:c>
      <x:c r="H27" s="13" t="str">
        <x:v>Current</x:v>
      </x:c>
      <x:c r="I27" s="14" t="n">
        <x:v>5915</x:v>
      </x:c>
      <x:c r="J27" s="13" t="str">
        <x:f>IF(I27&lt;=1000,"1–1,000",IF(I27&lt;=2500,"1,001–2,500",IF(I27&lt;=5000,"2,501–5,000",IF(I27&lt;=10000,"5,001–10,000","10,001–15,000"))))</x:f>
        <x:v>5,001–10,000</x:v>
      </x:c>
      <x:c r="K27" s="16" t="n">
        <x:v>54996</x:v>
      </x:c>
      <x:c r="L27" s="17" t="n">
        <x:f>IF(AND(ISNUMBER(I27),I27&gt;0,ISNUMBER(K27),K27&gt;0),K27/I27,"n.a.")</x:f>
        <x:v>9.297717666948436</x:v>
      </x:c>
      <x:c r="M27" s="17" t="n">
        <x:v>9.3</x:v>
      </x:c>
      <x:c r="N27" s="13" t="str">
        <x:v>Yes</x:v>
      </x:c>
      <x:c r="O27" s="15" t="str">
        <x:v>Approx 5.75 m eaves</x:v>
      </x:c>
      <x:c r="P27" s="15" t="str">
        <x:v>3 front plus 3 rear roller shutters</x:v>
      </x:c>
      <x:c r="Q27" s="15" t="str">
        <x:v>Workshops, two-storey offices, 5-tonne crane and secure 11968 sqft yard.</x:v>
      </x:c>
      <x:c r="R27"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27" s="15" t="str">
        <x:v>https://www.rightmove.co.uk/properties/770718713972513#/?channel=COM_LET</x:v>
      </x:c>
      <x:c r="T27" s="15" t="str"/>
      <x:c r="U27" s="15" t="str"/>
      <x:c r="V27" s="15" t="str">
        <x:v>Aberdeen — Kirkhill Industrial Estate</x:v>
      </x:c>
      <x:c r="W27" s="15" t="str">
        <x:v>Individual unit ≤15,000 sq ft</x:v>
      </x:c>
      <x:c r="X27" s="2" t="n">
        <x:f>IF(N27="Yes",L27,0)</x:f>
        <x:v>9.297717666948436</x:v>
      </x:c>
      <x:c r="Y27" s="2" t="n">
        <x:v>1</x:v>
      </x:c>
      <x:c r="Z27" s="2" t="str">
        <x:v>Industrial / workshop / warehouse</x:v>
      </x:c>
    </x:row>
    <x:row r="28" ht="60" customHeight="1">
      <x:c r="A28" s="13" t="str">
        <x:v>S023</x:v>
      </x:c>
      <x:c r="B28" s="13" t="str">
        <x:v>Aberdeen</x:v>
      </x:c>
      <x:c r="C28" s="13" t="str">
        <x:v>Dyce</x:v>
      </x:c>
      <x:c r="D28" s="14" t="n">
        <x:v>7001</x:v>
      </x:c>
      <x:c r="E28" s="13" t="str">
        <x:v>Nearby</x:v>
      </x:c>
      <x:c r="F28" s="15" t="str">
        <x:v>Kirkhill Industrial Estate</x:v>
      </x:c>
      <x:c r="G28" s="15" t="str">
        <x:v>Workshop, Robert Leonard Centre AB21</x:v>
      </x:c>
      <x:c r="H28" s="13" t="str">
        <x:v>Current</x:v>
      </x:c>
      <x:c r="I28" s="14" t="n">
        <x:v>1044</x:v>
      </x:c>
      <x:c r="J28" s="13" t="str">
        <x:f>IF(I28&lt;=1000,"1–1,000",IF(I28&lt;=2500,"1,001–2,500",IF(I28&lt;=5000,"2,501–5,000",IF(I28&lt;=10000,"5,001–10,000","10,001–15,000"))))</x:f>
        <x:v>1,001–2,500</x:v>
      </x:c>
      <x:c r="K28" s="16" t="n">
        <x:v>15000</x:v>
      </x:c>
      <x:c r="L28" s="17" t="n">
        <x:f>IF(AND(ISNUMBER(I28),I28&gt;0,ISNUMBER(K28),K28&gt;0),K28/I28,"n.a.")</x:f>
        <x:v>14.367816091954023</x:v>
      </x:c>
      <x:c r="M28" s="17" t="n">
        <x:v>14.37</x:v>
      </x:c>
      <x:c r="N28" s="13" t="str">
        <x:v>Yes</x:v>
      </x:c>
      <x:c r="O28" s="15" t="str">
        <x:v>Not stated in inspected listing</x:v>
      </x:c>
      <x:c r="P28" s="15" t="str">
        <x:v>Manual roller shutter</x:v>
      </x:c>
      <x:c r="Q28" s="15" t="str">
        <x:v>Mono-pitch workshop and offices, three-phase and parking; unit number not stated.</x:v>
      </x:c>
      <x:c r="R28"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28" s="15" t="str">
        <x:v>https://www.zoopla.co.uk/to-rent/commercial/details/72338029/</x:v>
      </x:c>
      <x:c r="T28" s="15" t="str"/>
      <x:c r="U28" s="15" t="str"/>
      <x:c r="V28" s="15" t="str">
        <x:v>Aberdeen — Kirkhill Industrial Estate</x:v>
      </x:c>
      <x:c r="W28" s="15" t="str">
        <x:v>Individual unit ≤15,000 sq ft</x:v>
      </x:c>
      <x:c r="X28" s="2" t="n">
        <x:f>IF(N28="Yes",L28,0)</x:f>
        <x:v>14.367816091954023</x:v>
      </x:c>
      <x:c r="Y28" s="2" t="n">
        <x:v>1</x:v>
      </x:c>
      <x:c r="Z28" s="2" t="str">
        <x:v>Industrial / workshop / warehouse</x:v>
      </x:c>
    </x:row>
    <x:row r="29" ht="73" customHeight="1">
      <x:c r="A29" s="13" t="str">
        <x:v>S024</x:v>
      </x:c>
      <x:c r="B29" s="13" t="str">
        <x:v>Aberdeen</x:v>
      </x:c>
      <x:c r="C29" s="13" t="str">
        <x:v>Dyce</x:v>
      </x:c>
      <x:c r="D29" s="14" t="n">
        <x:v>7001</x:v>
      </x:c>
      <x:c r="E29" s="13" t="str">
        <x:v>Nearby</x:v>
      </x:c>
      <x:c r="F29" s="15" t="str">
        <x:v>Pitmedden Industrial Estate</x:v>
      </x:c>
      <x:c r="G29" s="15" t="str">
        <x:v>Unit 1 Pitmedden Road AB21 0DT</x:v>
      </x:c>
      <x:c r="H29" s="13" t="str">
        <x:v>Current</x:v>
      </x:c>
      <x:c r="I29" s="14" t="n">
        <x:v>5499</x:v>
      </x:c>
      <x:c r="J29" s="13" t="str">
        <x:f>IF(I29&lt;=1000,"1–1,000",IF(I29&lt;=2500,"1,001–2,500",IF(I29&lt;=5000,"2,501–5,000",IF(I29&lt;=10000,"5,001–10,000","10,001–15,000"))))</x:f>
        <x:v>5,001–10,000</x:v>
      </x:c>
      <x:c r="K29" s="16" t="n">
        <x:v>42504</x:v>
      </x:c>
      <x:c r="L29" s="17" t="n">
        <x:f>IF(AND(ISNUMBER(I29),I29&gt;0,ISNUMBER(K29),K29&gt;0),K29/I29,"n.a.")</x:f>
        <x:v>7.729405346426623</x:v>
      </x:c>
      <x:c r="M29" s="17" t="n">
        <x:v>7.73</x:v>
      </x:c>
      <x:c r="N29" s="13" t="str">
        <x:v>Yes</x:v>
      </x:c>
      <x:c r="O29" s="15" t="str">
        <x:v>Approx 5 m eaves</x:v>
      </x:c>
      <x:c r="P29" s="15" t="str">
        <x:v>Not stated in inspected listing</x:v>
      </x:c>
      <x:c r="Q29" s="15" t="str">
        <x:v>Detached warehouse, offices, mezzanine, secure yard and 10 parking spaces.</x:v>
      </x:c>
      <x:c r="R29"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29" s="15" t="str">
        <x:v>https://www.rightmove.co.uk/properties/773957555338896#/?channel=COM_LET</x:v>
      </x:c>
      <x:c r="T29" s="15" t="str"/>
      <x:c r="U29" s="15" t="str"/>
      <x:c r="V29" s="15" t="str">
        <x:v>Aberdeen — Pitmedden Road / Ashley Base industrial area</x:v>
      </x:c>
      <x:c r="W29" s="15" t="str">
        <x:v>Individual unit ≤15,000 sq ft</x:v>
      </x:c>
      <x:c r="X29" s="2" t="n">
        <x:f>IF(N29="Yes",L29,0)</x:f>
        <x:v>7.729405346426623</x:v>
      </x:c>
      <x:c r="Y29" s="2" t="n">
        <x:v>1</x:v>
      </x:c>
      <x:c r="Z29" s="2" t="str">
        <x:v>Industrial / workshop / warehouse</x:v>
      </x:c>
    </x:row>
    <x:row r="30" ht="73" customHeight="1">
      <x:c r="A30" s="13" t="str">
        <x:v>S025</x:v>
      </x:c>
      <x:c r="B30" s="13" t="str">
        <x:v>Aberdeen</x:v>
      </x:c>
      <x:c r="C30" s="13" t="str">
        <x:v>Dyce</x:v>
      </x:c>
      <x:c r="D30" s="14" t="n">
        <x:v>7001</x:v>
      </x:c>
      <x:c r="E30" s="13" t="str">
        <x:v>Nearby</x:v>
      </x:c>
      <x:c r="F30" s="15" t="str">
        <x:v>Pitmedden Industrial Estate</x:v>
      </x:c>
      <x:c r="G30" s="15" t="str">
        <x:v>Unit 12 Ashley Base, Pitmedden Road AB21 0DP</x:v>
      </x:c>
      <x:c r="H30" s="13" t="str">
        <x:v>Current</x:v>
      </x:c>
      <x:c r="I30" s="14" t="n">
        <x:v>5354</x:v>
      </x:c>
      <x:c r="J30" s="13" t="str">
        <x:f>IF(I30&lt;=1000,"1–1,000",IF(I30&lt;=2500,"1,001–2,500",IF(I30&lt;=5000,"2,501–5,000",IF(I30&lt;=10000,"5,001–10,000","10,001–15,000"))))</x:f>
        <x:v>5,001–10,000</x:v>
      </x:c>
      <x:c r="K30" s="16" t="n">
        <x:v>45996</x:v>
      </x:c>
      <x:c r="L30" s="17" t="n">
        <x:f>IF(AND(ISNUMBER(I30),I30&gt;0,ISNUMBER(K30),K30&gt;0),K30/I30,"n.a.")</x:f>
        <x:v>8.590960029884199</x:v>
      </x:c>
      <x:c r="M30" s="17" t="n">
        <x:v>8.59</x:v>
      </x:c>
      <x:c r="N30" s="13" t="str">
        <x:v>Yes</x:v>
      </x:c>
      <x:c r="O30" s="15" t="str">
        <x:v>Not stated in inspected listing</x:v>
      </x:c>
      <x:c r="P30" s="15" t="str">
        <x:v>Not stated in inspected listing</x:v>
      </x:c>
      <x:c r="Q30" s="15" t="str">
        <x:v>Refurbished industrial unit close to airport and AWPR.</x:v>
      </x:c>
      <x:c r="R30"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30" s="15" t="str">
        <x:v>https://www.rightmove.co.uk/properties/760768390404976#/?channel=COM_LET</x:v>
      </x:c>
      <x:c r="T30" s="15" t="str"/>
      <x:c r="U30" s="15" t="str"/>
      <x:c r="V30" s="15" t="str">
        <x:v>Aberdeen — Pitmedden Road / Ashley Base industrial area</x:v>
      </x:c>
      <x:c r="W30" s="15" t="str">
        <x:v>Individual unit ≤15,000 sq ft</x:v>
      </x:c>
      <x:c r="X30" s="2" t="n">
        <x:f>IF(N30="Yes",L30,0)</x:f>
        <x:v>8.590960029884199</x:v>
      </x:c>
      <x:c r="Y30" s="2" t="n">
        <x:v>1</x:v>
      </x:c>
      <x:c r="Z30" s="2" t="str">
        <x:v>Industrial / workshop / warehouse</x:v>
      </x:c>
    </x:row>
    <x:row r="31" ht="73" customHeight="1">
      <x:c r="A31" s="13" t="str">
        <x:v>S026</x:v>
      </x:c>
      <x:c r="B31" s="13" t="str">
        <x:v>Aberdeen</x:v>
      </x:c>
      <x:c r="C31" s="13" t="str">
        <x:v>Dyce</x:v>
      </x:c>
      <x:c r="D31" s="14" t="n">
        <x:v>7001</x:v>
      </x:c>
      <x:c r="E31" s="13" t="str">
        <x:v>Nearby</x:v>
      </x:c>
      <x:c r="F31" s="15" t="str">
        <x:v>Pitmedden Industrial Estate</x:v>
      </x:c>
      <x:c r="G31" s="15" t="str">
        <x:v>Unit 13 Ashley Group Base, Pitmedden Road AB21 0DP</x:v>
      </x:c>
      <x:c r="H31" s="13" t="str">
        <x:v>Current</x:v>
      </x:c>
      <x:c r="I31" s="14" t="n">
        <x:v>4657</x:v>
      </x:c>
      <x:c r="J31" s="13" t="str">
        <x:f>IF(I31&lt;=1000,"1–1,000",IF(I31&lt;=2500,"1,001–2,500",IF(I31&lt;=5000,"2,501–5,000",IF(I31&lt;=10000,"5,001–10,000","10,001–15,000"))))</x:f>
        <x:v>2,501–5,000</x:v>
      </x:c>
      <x:c r="K31" s="16" t="n">
        <x:v>39000</x:v>
      </x:c>
      <x:c r="L31" s="17" t="n">
        <x:f>IF(AND(ISNUMBER(I31),I31&gt;0,ISNUMBER(K31),K31&gt;0),K31/I31,"n.a.")</x:f>
        <x:v>8.374490015031135</x:v>
      </x:c>
      <x:c r="M31" s="17" t="n">
        <x:v>8.37</x:v>
      </x:c>
      <x:c r="N31" s="13" t="str">
        <x:v>Yes</x:v>
      </x:c>
      <x:c r="O31" s="15" t="str">
        <x:v>Not stated in inspected listing</x:v>
      </x:c>
      <x:c r="P31" s="15" t="str">
        <x:v>Not stated in inspected listing</x:v>
      </x:c>
      <x:c r="Q31" s="15" t="str">
        <x:v>Refurbished industrial unit close to airport and AWPR.</x:v>
      </x:c>
      <x:c r="R31"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31" s="15" t="str">
        <x:v>https://www.rightmove.co.uk/properties/760769610813232#/?channel=COM_LET</x:v>
      </x:c>
      <x:c r="T31" s="15" t="str"/>
      <x:c r="U31" s="15" t="str"/>
      <x:c r="V31" s="15" t="str">
        <x:v>Aberdeen — Pitmedden Road / Ashley Base industrial area</x:v>
      </x:c>
      <x:c r="W31" s="15" t="str">
        <x:v>Individual unit ≤15,000 sq ft</x:v>
      </x:c>
      <x:c r="X31" s="2" t="n">
        <x:f>IF(N31="Yes",L31,0)</x:f>
        <x:v>8.374490015031135</x:v>
      </x:c>
      <x:c r="Y31" s="2" t="n">
        <x:v>1</x:v>
      </x:c>
      <x:c r="Z31" s="2" t="str">
        <x:v>Industrial / workshop / warehouse</x:v>
      </x:c>
    </x:row>
    <x:row r="32" ht="73" customHeight="1">
      <x:c r="A32" s="13" t="str">
        <x:v>S027</x:v>
      </x:c>
      <x:c r="B32" s="13" t="str">
        <x:v>Aberdeen</x:v>
      </x:c>
      <x:c r="C32" s="13" t="str">
        <x:v>Dyce</x:v>
      </x:c>
      <x:c r="D32" s="14" t="n">
        <x:v>7001</x:v>
      </x:c>
      <x:c r="E32" s="13" t="str">
        <x:v>Nearby</x:v>
      </x:c>
      <x:c r="F32" s="15" t="str">
        <x:v>Pitmedden Industrial Estate</x:v>
      </x:c>
      <x:c r="G32" s="15" t="str">
        <x:v>Unit 5 Ashley Group Base, Pitmedden Road AB21 0DP</x:v>
      </x:c>
      <x:c r="H32" s="13" t="str">
        <x:v>Current</x:v>
      </x:c>
      <x:c r="I32" s="14" t="n">
        <x:v>12739</x:v>
      </x:c>
      <x:c r="J32" s="13" t="str">
        <x:f>IF(I32&lt;=1000,"1–1,000",IF(I32&lt;=2500,"1,001–2,500",IF(I32&lt;=5000,"2,501–5,000",IF(I32&lt;=10000,"5,001–10,000","10,001–15,000"))))</x:f>
        <x:v>10,001–15,000</x:v>
      </x:c>
      <x:c r="K32" s="16" t="n">
        <x:v>125004</x:v>
      </x:c>
      <x:c r="L32" s="17" t="n">
        <x:f>IF(AND(ISNUMBER(I32),I32&gt;0,ISNUMBER(K32),K32&gt;0),K32/I32,"n.a.")</x:f>
        <x:v>9.81270115393673</x:v>
      </x:c>
      <x:c r="M32" s="17" t="n">
        <x:v>9.81</x:v>
      </x:c>
      <x:c r="N32" s="13" t="str">
        <x:v>Yes</x:v>
      </x:c>
      <x:c r="O32" s="15" t="str">
        <x:v>Not stated in inspected listing</x:v>
      </x:c>
      <x:c r="P32" s="15" t="str">
        <x:v>Not stated in inspected listing</x:v>
      </x:c>
      <x:c r="Q32" s="15" t="str">
        <x:v>End-terrace industrial unit with ancillary office and secure yard.</x:v>
      </x:c>
      <x:c r="R32"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32" s="15" t="str">
        <x:v>https://www.rightmove.co.uk/properties/780876760324944#/?channel=COM_LET</x:v>
      </x:c>
      <x:c r="T32" s="15" t="str"/>
      <x:c r="U32" s="15" t="str"/>
      <x:c r="V32" s="15" t="str">
        <x:v>Aberdeen — Pitmedden Road / Ashley Base industrial area</x:v>
      </x:c>
      <x:c r="W32" s="15" t="str">
        <x:v>Individual unit ≤15,000 sq ft</x:v>
      </x:c>
      <x:c r="X32" s="2" t="n">
        <x:f>IF(N32="Yes",L32,0)</x:f>
        <x:v>9.81270115393673</x:v>
      </x:c>
      <x:c r="Y32" s="2" t="n">
        <x:v>1</x:v>
      </x:c>
      <x:c r="Z32" s="2" t="str">
        <x:v>Industrial / workshop / warehouse</x:v>
      </x:c>
    </x:row>
    <x:row r="33" ht="60" customHeight="1">
      <x:c r="A33" s="13" t="str">
        <x:v>S028</x:v>
      </x:c>
      <x:c r="B33" s="13" t="str">
        <x:v>Aberdeen</x:v>
      </x:c>
      <x:c r="C33" s="13" t="str">
        <x:v>Dyce</x:v>
      </x:c>
      <x:c r="D33" s="14" t="n">
        <x:v>7001</x:v>
      </x:c>
      <x:c r="E33" s="13" t="str">
        <x:v>Nearby</x:v>
      </x:c>
      <x:c r="F33" s="15" t="str">
        <x:v>Wellheads Crescent Trading Estate</x:v>
      </x:c>
      <x:c r="G33" s="15" t="str">
        <x:v>Unit 11, Wellheads Crescent Trading Estate AB21 7GA</x:v>
      </x:c>
      <x:c r="H33" s="13" t="str">
        <x:v>Current</x:v>
      </x:c>
      <x:c r="I33" s="14" t="n">
        <x:v>2433</x:v>
      </x:c>
      <x:c r="J33" s="13" t="str">
        <x:f>IF(I33&lt;=1000,"1–1,000",IF(I33&lt;=2500,"1,001–2,500",IF(I33&lt;=5000,"2,501–5,000",IF(I33&lt;=10000,"5,001–10,000","10,001–15,000"))))</x:f>
        <x:v>1,001–2,500</x:v>
      </x:c>
      <x:c r="K33" s="16"/>
      <x:c r="L33" s="17" t="str">
        <x:f>IF(AND(ISNUMBER(I33),I33&gt;0,ISNUMBER(K33),K33&gt;0),K33/I33,"n.a.")</x:f>
        <x:v>n.a.</x:v>
      </x:c>
      <x:c r="M33" s="17"/>
      <x:c r="N33" s="13" t="str">
        <x:v>No</x:v>
      </x:c>
      <x:c r="O33" s="15" t="str">
        <x:v>Not stated in inspected listing</x:v>
      </x:c>
      <x:c r="P33" s="15" t="str">
        <x:v>Roller shutters</x:v>
      </x:c>
      <x:c r="Q33" s="15" t="str">
        <x:v>Mid-terrace steel-frame industrial unit, offices/welfare, exclusive parking and shared forecourt.</x:v>
      </x:c>
      <x:c r="R33" s="15" t="str">
        <x:v>Marketed to let; no let/under-offer label observed Unit 5/6 counted as one offered combined demise; duplicate separate agent advert omitted. POA No advertised rent (POA). Actively marketed existing or individually identified premises; no future release date, under-offer or let label observed in captured listing. Current means marketed availability, not agent-confirmed immediate vacant possession.</x:v>
      </x:c>
      <x:c r="S33" s="15" t="str">
        <x:v>https://www.rightmove.co.uk/properties/723050713178592#/?channel=COM_LET</x:v>
      </x:c>
      <x:c r="T33" s="15" t="str"/>
      <x:c r="U33" s="15" t="str"/>
      <x:c r="V33" s="15" t="str">
        <x:v>Aberdeen — Wellheads Industrial Estate</x:v>
      </x:c>
      <x:c r="W33" s="15" t="str">
        <x:v>Individual unit ≤15,000 sq ft</x:v>
      </x:c>
      <x:c r="X33" s="2" t="n">
        <x:f>IF(N33="Yes",L33,0)</x:f>
        <x:v>0</x:v>
      </x:c>
      <x:c r="Y33" s="2" t="n">
        <x:v>1</x:v>
      </x:c>
      <x:c r="Z33" s="2" t="str">
        <x:v>Industrial / workshop / warehouse</x:v>
      </x:c>
    </x:row>
    <x:row r="34" ht="60" customHeight="1">
      <x:c r="A34" s="13" t="str">
        <x:v>S029</x:v>
      </x:c>
      <x:c r="B34" s="13" t="str">
        <x:v>Aberdeen</x:v>
      </x:c>
      <x:c r="C34" s="13" t="str">
        <x:v>Dyce</x:v>
      </x:c>
      <x:c r="D34" s="14" t="n">
        <x:v>7001</x:v>
      </x:c>
      <x:c r="E34" s="13" t="str">
        <x:v>Nearby</x:v>
      </x:c>
      <x:c r="F34" s="15" t="str">
        <x:v>Wellheads Crescent Trading Estate</x:v>
      </x:c>
      <x:c r="G34" s="15" t="str">
        <x:v>Unit 4, Wellheads Crescent Trading Estate AB21 7GA</x:v>
      </x:c>
      <x:c r="H34" s="13" t="str">
        <x:v>Current</x:v>
      </x:c>
      <x:c r="I34" s="14" t="n">
        <x:v>3427</x:v>
      </x:c>
      <x:c r="J34" s="13" t="str">
        <x:f>IF(I34&lt;=1000,"1–1,000",IF(I34&lt;=2500,"1,001–2,500",IF(I34&lt;=5000,"2,501–5,000",IF(I34&lt;=10000,"5,001–10,000","10,001–15,000"))))</x:f>
        <x:v>2,501–5,000</x:v>
      </x:c>
      <x:c r="K34" s="16"/>
      <x:c r="L34" s="17" t="str">
        <x:f>IF(AND(ISNUMBER(I34),I34&gt;0,ISNUMBER(K34),K34&gt;0),K34/I34,"n.a.")</x:f>
        <x:v>n.a.</x:v>
      </x:c>
      <x:c r="M34" s="17"/>
      <x:c r="N34" s="13" t="str">
        <x:v>No</x:v>
      </x:c>
      <x:c r="O34" s="15" t="str">
        <x:v>Not stated in inspected listing</x:v>
      </x:c>
      <x:c r="P34" s="15" t="str">
        <x:v>Roller shutters</x:v>
      </x:c>
      <x:c r="Q34" s="15" t="str">
        <x:v>Mid-terrace steel-frame industrial unit, offices/welfare, exclusive parking and shared forecourt.</x:v>
      </x:c>
      <x:c r="R34" s="15" t="str">
        <x:v>Marketed to let; no let/under-offer label observed Unit 5/6 counted as one offered combined demise; duplicate separate agent advert omitted. POA No advertised rent (POA). Actively marketed existing or individually identified premises; no future release date, under-offer or let label observed in captured listing. Current means marketed availability, not agent-confirmed immediate vacant possession.</x:v>
      </x:c>
      <x:c r="S34" s="15" t="str">
        <x:v>https://www.rightmove.co.uk/properties/723050713178592#/?channel=COM_LET</x:v>
      </x:c>
      <x:c r="T34" s="15" t="str"/>
      <x:c r="U34" s="15" t="str"/>
      <x:c r="V34" s="15" t="str">
        <x:v>Aberdeen — Wellheads Industrial Estate</x:v>
      </x:c>
      <x:c r="W34" s="15" t="str">
        <x:v>Individual unit ≤15,000 sq ft</x:v>
      </x:c>
      <x:c r="X34" s="2" t="n">
        <x:f>IF(N34="Yes",L34,0)</x:f>
        <x:v>0</x:v>
      </x:c>
      <x:c r="Y34" s="2" t="n">
        <x:v>1</x:v>
      </x:c>
      <x:c r="Z34" s="2" t="str">
        <x:v>Industrial / workshop / warehouse</x:v>
      </x:c>
    </x:row>
    <x:row r="35" ht="47" customHeight="1">
      <x:c r="A35" s="13" t="str">
        <x:v>S030</x:v>
      </x:c>
      <x:c r="B35" s="13" t="str">
        <x:v>Aberdeen</x:v>
      </x:c>
      <x:c r="C35" s="13" t="str">
        <x:v>Dyce</x:v>
      </x:c>
      <x:c r="D35" s="14" t="n">
        <x:v>7001</x:v>
      </x:c>
      <x:c r="E35" s="13" t="str">
        <x:v>Nearby</x:v>
      </x:c>
      <x:c r="F35" s="15" t="str">
        <x:v>Wellheads Crescent Trading Estate</x:v>
      </x:c>
      <x:c r="G35" s="15" t="str">
        <x:v>Unit 5/6, Wellheads Crescent Trading Estate AB21 7GA</x:v>
      </x:c>
      <x:c r="H35" s="13" t="str">
        <x:v>Uncertain</x:v>
      </x:c>
      <x:c r="I35" s="14" t="n">
        <x:v>6987</x:v>
      </x:c>
      <x:c r="J35" s="13" t="str">
        <x:f>IF(I35&lt;=1000,"1–1,000",IF(I35&lt;=2500,"1,001–2,500",IF(I35&lt;=5000,"2,501–5,000",IF(I35&lt;=10000,"5,001–10,000","10,001–15,000"))))</x:f>
        <x:v>5,001–10,000</x:v>
      </x:c>
      <x:c r="K35" s="16"/>
      <x:c r="L35" s="17" t="str">
        <x:f>IF(AND(ISNUMBER(I35),I35&gt;0,ISNUMBER(K35),K35&gt;0),K35/I35,"n.a.")</x:f>
        <x:v>n.a.</x:v>
      </x:c>
      <x:c r="M35" s="17"/>
      <x:c r="N35" s="13" t="str">
        <x:v>No</x:v>
      </x:c>
      <x:c r="O35" s="15" t="str">
        <x:v>Not stated in inspected listing</x:v>
      </x:c>
      <x:c r="P35" s="15" t="str">
        <x:v>Roller shutters</x:v>
      </x:c>
      <x:c r="Q35" s="15" t="str">
        <x:v>Mid-terrace steel-frame industrial unit, offices/welfare, exclusive parking and shared forecourt.</x:v>
      </x:c>
      <x:c r="R35" s="15" t="str">
        <x:v>Marketed to let; no let/under-offer label observed Unit 5/6 counted as one offered combined demise; duplicate separate agent advert omitted. POA No advertised rent (POA). One agent states due to be refurbished; other schedule offers the combined demise without a completion date. Readiness unresolved.</x:v>
      </x:c>
      <x:c r="S35" s="15" t="str">
        <x:v>https://www.rightmove.co.uk/properties/723050713178592#/?channel=COM_LET</x:v>
      </x:c>
      <x:c r="T35" s="15" t="str"/>
      <x:c r="U35" s="15" t="str"/>
      <x:c r="V35" s="15" t="str">
        <x:v>Aberdeen — Wellheads Industrial Estate</x:v>
      </x:c>
      <x:c r="W35" s="15" t="str">
        <x:v>Individual unit ≤15,000 sq ft</x:v>
      </x:c>
      <x:c r="X35" s="2" t="n">
        <x:f>IF(N35="Yes",L35,0)</x:f>
        <x:v>0</x:v>
      </x:c>
      <x:c r="Y35" s="2" t="n">
        <x:v>1</x:v>
      </x:c>
      <x:c r="Z35" s="2" t="str">
        <x:v>Industrial / workshop / warehouse</x:v>
      </x:c>
    </x:row>
    <x:row r="36" ht="60" customHeight="1">
      <x:c r="A36" s="13" t="str">
        <x:v>S031</x:v>
      </x:c>
      <x:c r="B36" s="13" t="str">
        <x:v>Aberdeen</x:v>
      </x:c>
      <x:c r="C36" s="13" t="str">
        <x:v>Dyce</x:v>
      </x:c>
      <x:c r="D36" s="14" t="n">
        <x:v>7001</x:v>
      </x:c>
      <x:c r="E36" s="13" t="str">
        <x:v>Nearby</x:v>
      </x:c>
      <x:c r="F36" s="15" t="str">
        <x:v>Wellheads Industrial Estate</x:v>
      </x:c>
      <x:c r="G36" s="15" t="str">
        <x:v>Unit D15, Wellheads Crescent AB21 7GA</x:v>
      </x:c>
      <x:c r="H36" s="13" t="str">
        <x:v>Current</x:v>
      </x:c>
      <x:c r="I36" s="14" t="n">
        <x:v>3731</x:v>
      </x:c>
      <x:c r="J36" s="13" t="str">
        <x:f>IF(I36&lt;=1000,"1–1,000",IF(I36&lt;=2500,"1,001–2,500",IF(I36&lt;=5000,"2,501–5,000",IF(I36&lt;=10000,"5,001–10,000","10,001–15,000"))))</x:f>
        <x:v>2,501–5,000</x:v>
      </x:c>
      <x:c r="K36" s="16"/>
      <x:c r="L36" s="17" t="str">
        <x:f>IF(AND(ISNUMBER(I36),I36&gt;0,ISNUMBER(K36),K36&gt;0),K36/I36,"n.a.")</x:f>
        <x:v>n.a.</x:v>
      </x:c>
      <x:c r="M36" s="17"/>
      <x:c r="N36" s="13" t="str">
        <x:v>No</x:v>
      </x:c>
      <x:c r="O36" s="15" t="str">
        <x:v>5.7 m clear eaves</x:v>
      </x:c>
      <x:c r="P36" s="15" t="str">
        <x:v>Electric roller shutters</x:v>
      </x:c>
      <x:c r="Q36" s="15" t="str">
        <x:v>Steel-frame unit, concrete floor, three-phase power, refurbished offices and dedicated parking.</x:v>
      </x:c>
      <x:c r="R36"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36" s="15" t="str">
        <x:v>https://www.rightmove.co.uk/properties/748087719532161#/?channel=COM_LET</x:v>
      </x:c>
      <x:c r="T36" s="15" t="str"/>
      <x:c r="U36" s="15" t="str"/>
      <x:c r="V36" s="15" t="str">
        <x:v>Aberdeen — Wellheads Industrial Estate</x:v>
      </x:c>
      <x:c r="W36" s="15" t="str">
        <x:v>Individual unit ≤15,000 sq ft</x:v>
      </x:c>
      <x:c r="X36" s="2" t="n">
        <x:f>IF(N36="Yes",L36,0)</x:f>
        <x:v>0</x:v>
      </x:c>
      <x:c r="Y36" s="2" t="n">
        <x:v>1</x:v>
      </x:c>
      <x:c r="Z36" s="2" t="str">
        <x:v>Industrial / workshop / warehouse</x:v>
      </x:c>
    </x:row>
    <x:row r="37" ht="60" customHeight="1">
      <x:c r="A37" s="13" t="str">
        <x:v>S032</x:v>
      </x:c>
      <x:c r="B37" s="13" t="str">
        <x:v>Aberdeen</x:v>
      </x:c>
      <x:c r="C37" s="13" t="str">
        <x:v>Dyce</x:v>
      </x:c>
      <x:c r="D37" s="14" t="n">
        <x:v>7001</x:v>
      </x:c>
      <x:c r="E37" s="13" t="str">
        <x:v>Nearby</x:v>
      </x:c>
      <x:c r="F37" s="15" t="str">
        <x:v>Wellheads Industrial Estate</x:v>
      </x:c>
      <x:c r="G37" s="15" t="str">
        <x:v>Unit D16, Wellheads Crescent AB21 7GA</x:v>
      </x:c>
      <x:c r="H37" s="13" t="str">
        <x:v>Current</x:v>
      </x:c>
      <x:c r="I37" s="14" t="n">
        <x:v>3565</x:v>
      </x:c>
      <x:c r="J37" s="13" t="str">
        <x:f>IF(I37&lt;=1000,"1–1,000",IF(I37&lt;=2500,"1,001–2,500",IF(I37&lt;=5000,"2,501–5,000",IF(I37&lt;=10000,"5,001–10,000","10,001–15,000"))))</x:f>
        <x:v>2,501–5,000</x:v>
      </x:c>
      <x:c r="K37" s="16"/>
      <x:c r="L37" s="17" t="str">
        <x:f>IF(AND(ISNUMBER(I37),I37&gt;0,ISNUMBER(K37),K37&gt;0),K37/I37,"n.a.")</x:f>
        <x:v>n.a.</x:v>
      </x:c>
      <x:c r="M37" s="17"/>
      <x:c r="N37" s="13" t="str">
        <x:v>No</x:v>
      </x:c>
      <x:c r="O37" s="15" t="str">
        <x:v>5.7 m clear eaves</x:v>
      </x:c>
      <x:c r="P37" s="15" t="str">
        <x:v>Electric roller shutters</x:v>
      </x:c>
      <x:c r="Q37" s="15" t="str">
        <x:v>Steel-frame unit, concrete floor, three-phase power, refurbished offices and dedicated parking.</x:v>
      </x:c>
      <x:c r="R37"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37" s="15" t="str">
        <x:v>https://www.rightmove.co.uk/properties/748087719532161#/?channel=COM_LET</x:v>
      </x:c>
      <x:c r="T37" s="15" t="str"/>
      <x:c r="U37" s="15" t="str"/>
      <x:c r="V37" s="15" t="str">
        <x:v>Aberdeen — Wellheads Industrial Estate</x:v>
      </x:c>
      <x:c r="W37" s="15" t="str">
        <x:v>Individual unit ≤15,000 sq ft</x:v>
      </x:c>
      <x:c r="X37" s="2" t="n">
        <x:f>IF(N37="Yes",L37,0)</x:f>
        <x:v>0</x:v>
      </x:c>
      <x:c r="Y37" s="2" t="n">
        <x:v>1</x:v>
      </x:c>
      <x:c r="Z37" s="2" t="str">
        <x:v>Industrial / workshop / warehouse</x:v>
      </x:c>
    </x:row>
    <x:row r="38" ht="60" customHeight="1">
      <x:c r="A38" s="13" t="str">
        <x:v>S033</x:v>
      </x:c>
      <x:c r="B38" s="13" t="str">
        <x:v>Aberdeen</x:v>
      </x:c>
      <x:c r="C38" s="13" t="str">
        <x:v>Dyce</x:v>
      </x:c>
      <x:c r="D38" s="14" t="n">
        <x:v>7001</x:v>
      </x:c>
      <x:c r="E38" s="13" t="str">
        <x:v>Nearby</x:v>
      </x:c>
      <x:c r="F38" s="15" t="str">
        <x:v>Wellheads Industrial Estate</x:v>
      </x:c>
      <x:c r="G38" s="15" t="str">
        <x:v>Unit D17, Wellheads Crescent AB21 7GA</x:v>
      </x:c>
      <x:c r="H38" s="13" t="str">
        <x:v>Current</x:v>
      </x:c>
      <x:c r="I38" s="14" t="n">
        <x:v>3590</x:v>
      </x:c>
      <x:c r="J38" s="13" t="str">
        <x:f>IF(I38&lt;=1000,"1–1,000",IF(I38&lt;=2500,"1,001–2,500",IF(I38&lt;=5000,"2,501–5,000",IF(I38&lt;=10000,"5,001–10,000","10,001–15,000"))))</x:f>
        <x:v>2,501–5,000</x:v>
      </x:c>
      <x:c r="K38" s="16"/>
      <x:c r="L38" s="17" t="str">
        <x:f>IF(AND(ISNUMBER(I38),I38&gt;0,ISNUMBER(K38),K38&gt;0),K38/I38,"n.a.")</x:f>
        <x:v>n.a.</x:v>
      </x:c>
      <x:c r="M38" s="17"/>
      <x:c r="N38" s="13" t="str">
        <x:v>No</x:v>
      </x:c>
      <x:c r="O38" s="15" t="str">
        <x:v>5.7 m clear eaves</x:v>
      </x:c>
      <x:c r="P38" s="15" t="str">
        <x:v>Electric roller shutters</x:v>
      </x:c>
      <x:c r="Q38" s="15" t="str">
        <x:v>Steel-frame unit, concrete floor, three-phase power, refurbished offices and dedicated parking.</x:v>
      </x:c>
      <x:c r="R38"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38" s="15" t="str">
        <x:v>https://www.rightmove.co.uk/properties/748087719532161#/?channel=COM_LET</x:v>
      </x:c>
      <x:c r="T38" s="15" t="str"/>
      <x:c r="U38" s="15" t="str"/>
      <x:c r="V38" s="15" t="str">
        <x:v>Aberdeen — Wellheads Industrial Estate</x:v>
      </x:c>
      <x:c r="W38" s="15" t="str">
        <x:v>Individual unit ≤15,000 sq ft</x:v>
      </x:c>
      <x:c r="X38" s="2" t="n">
        <x:f>IF(N38="Yes",L38,0)</x:f>
        <x:v>0</x:v>
      </x:c>
      <x:c r="Y38" s="2" t="n">
        <x:v>1</x:v>
      </x:c>
      <x:c r="Z38" s="2" t="str">
        <x:v>Industrial / workshop / warehouse</x:v>
      </x:c>
    </x:row>
    <x:row r="39" ht="60" customHeight="1">
      <x:c r="A39" s="13" t="str">
        <x:v>S034</x:v>
      </x:c>
      <x:c r="B39" s="13" t="str">
        <x:v>Aberdeen</x:v>
      </x:c>
      <x:c r="C39" s="13" t="str">
        <x:v>Dyce</x:v>
      </x:c>
      <x:c r="D39" s="14" t="n">
        <x:v>7001</x:v>
      </x:c>
      <x:c r="E39" s="13" t="str">
        <x:v>Nearby</x:v>
      </x:c>
      <x:c r="F39" s="15" t="str">
        <x:v>Wellheads Industrial Estate</x:v>
      </x:c>
      <x:c r="G39" s="15" t="str">
        <x:v>Unit D18, Wellheads Crescent AB21 7GA</x:v>
      </x:c>
      <x:c r="H39" s="13" t="str">
        <x:v>Current</x:v>
      </x:c>
      <x:c r="I39" s="14" t="n">
        <x:v>3581</x:v>
      </x:c>
      <x:c r="J39" s="13" t="str">
        <x:f>IF(I39&lt;=1000,"1–1,000",IF(I39&lt;=2500,"1,001–2,500",IF(I39&lt;=5000,"2,501–5,000",IF(I39&lt;=10000,"5,001–10,000","10,001–15,000"))))</x:f>
        <x:v>2,501–5,000</x:v>
      </x:c>
      <x:c r="K39" s="16"/>
      <x:c r="L39" s="17" t="str">
        <x:f>IF(AND(ISNUMBER(I39),I39&gt;0,ISNUMBER(K39),K39&gt;0),K39/I39,"n.a.")</x:f>
        <x:v>n.a.</x:v>
      </x:c>
      <x:c r="M39" s="17"/>
      <x:c r="N39" s="13" t="str">
        <x:v>No</x:v>
      </x:c>
      <x:c r="O39" s="15" t="str">
        <x:v>5.7 m clear eaves</x:v>
      </x:c>
      <x:c r="P39" s="15" t="str">
        <x:v>Electric roller shutters</x:v>
      </x:c>
      <x:c r="Q39" s="15" t="str">
        <x:v>Steel-frame unit, concrete floor, three-phase power, refurbished offices and dedicated parking.</x:v>
      </x:c>
      <x:c r="R39"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39" s="15" t="str">
        <x:v>https://www.rightmove.co.uk/properties/748087719532161#/?channel=COM_LET</x:v>
      </x:c>
      <x:c r="T39" s="15" t="str"/>
      <x:c r="U39" s="15" t="str"/>
      <x:c r="V39" s="15" t="str">
        <x:v>Aberdeen — Wellheads Industrial Estate</x:v>
      </x:c>
      <x:c r="W39" s="15" t="str">
        <x:v>Individual unit ≤15,000 sq ft</x:v>
      </x:c>
      <x:c r="X39" s="2" t="n">
        <x:f>IF(N39="Yes",L39,0)</x:f>
        <x:v>0</x:v>
      </x:c>
      <x:c r="Y39" s="2" t="n">
        <x:v>1</x:v>
      </x:c>
      <x:c r="Z39" s="2" t="str">
        <x:v>Industrial / workshop / warehouse</x:v>
      </x:c>
    </x:row>
    <x:row r="40" ht="60" customHeight="1">
      <x:c r="A40" s="13" t="str">
        <x:v>S035</x:v>
      </x:c>
      <x:c r="B40" s="13" t="str">
        <x:v>Aberdeen</x:v>
      </x:c>
      <x:c r="C40" s="13" t="str">
        <x:v>Dyce</x:v>
      </x:c>
      <x:c r="D40" s="14" t="n">
        <x:v>7001</x:v>
      </x:c>
      <x:c r="E40" s="13" t="str">
        <x:v>Nearby</x:v>
      </x:c>
      <x:c r="F40" s="15" t="str">
        <x:v>Wellheads Industrial Estate</x:v>
      </x:c>
      <x:c r="G40" s="15" t="str">
        <x:v>Unit D19, Wellheads Crescent AB21 7GA</x:v>
      </x:c>
      <x:c r="H40" s="13" t="str">
        <x:v>Current</x:v>
      </x:c>
      <x:c r="I40" s="14" t="n">
        <x:v>3599</x:v>
      </x:c>
      <x:c r="J40" s="13" t="str">
        <x:f>IF(I40&lt;=1000,"1–1,000",IF(I40&lt;=2500,"1,001–2,500",IF(I40&lt;=5000,"2,501–5,000",IF(I40&lt;=10000,"5,001–10,000","10,001–15,000"))))</x:f>
        <x:v>2,501–5,000</x:v>
      </x:c>
      <x:c r="K40" s="16"/>
      <x:c r="L40" s="17" t="str">
        <x:f>IF(AND(ISNUMBER(I40),I40&gt;0,ISNUMBER(K40),K40&gt;0),K40/I40,"n.a.")</x:f>
        <x:v>n.a.</x:v>
      </x:c>
      <x:c r="M40" s="17"/>
      <x:c r="N40" s="13" t="str">
        <x:v>No</x:v>
      </x:c>
      <x:c r="O40" s="15" t="str">
        <x:v>5.7 m clear eaves</x:v>
      </x:c>
      <x:c r="P40" s="15" t="str">
        <x:v>Electric roller shutters</x:v>
      </x:c>
      <x:c r="Q40" s="15" t="str">
        <x:v>Steel-frame unit, concrete floor, three-phase power, refurbished offices and dedicated parking.</x:v>
      </x:c>
      <x:c r="R40"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0" s="15" t="str">
        <x:v>https://www.rightmove.co.uk/properties/748087719532161#/?channel=COM_LET</x:v>
      </x:c>
      <x:c r="T40" s="15" t="str"/>
      <x:c r="U40" s="15" t="str"/>
      <x:c r="V40" s="15" t="str">
        <x:v>Aberdeen — Wellheads Industrial Estate</x:v>
      </x:c>
      <x:c r="W40" s="15" t="str">
        <x:v>Individual unit ≤15,000 sq ft</x:v>
      </x:c>
      <x:c r="X40" s="2" t="n">
        <x:f>IF(N40="Yes",L40,0)</x:f>
        <x:v>0</x:v>
      </x:c>
      <x:c r="Y40" s="2" t="n">
        <x:v>1</x:v>
      </x:c>
      <x:c r="Z40" s="2" t="str">
        <x:v>Industrial / workshop / warehouse</x:v>
      </x:c>
    </x:row>
    <x:row r="41" ht="60" customHeight="1">
      <x:c r="A41" s="13" t="str">
        <x:v>S036</x:v>
      </x:c>
      <x:c r="B41" s="13" t="str">
        <x:v>Aberdeen</x:v>
      </x:c>
      <x:c r="C41" s="13" t="str">
        <x:v>Dyce</x:v>
      </x:c>
      <x:c r="D41" s="14" t="n">
        <x:v>7001</x:v>
      </x:c>
      <x:c r="E41" s="13" t="str">
        <x:v>Nearby</x:v>
      </x:c>
      <x:c r="F41" s="15" t="str">
        <x:v>Wellheads Industrial Estate</x:v>
      </x:c>
      <x:c r="G41" s="15" t="str">
        <x:v>Unit D20, Wellheads Crescent AB21 7GA</x:v>
      </x:c>
      <x:c r="H41" s="13" t="str">
        <x:v>Current</x:v>
      </x:c>
      <x:c r="I41" s="14" t="n">
        <x:v>3603</x:v>
      </x:c>
      <x:c r="J41" s="13" t="str">
        <x:f>IF(I41&lt;=1000,"1–1,000",IF(I41&lt;=2500,"1,001–2,500",IF(I41&lt;=5000,"2,501–5,000",IF(I41&lt;=10000,"5,001–10,000","10,001–15,000"))))</x:f>
        <x:v>2,501–5,000</x:v>
      </x:c>
      <x:c r="K41" s="16"/>
      <x:c r="L41" s="17" t="str">
        <x:f>IF(AND(ISNUMBER(I41),I41&gt;0,ISNUMBER(K41),K41&gt;0),K41/I41,"n.a.")</x:f>
        <x:v>n.a.</x:v>
      </x:c>
      <x:c r="M41" s="17"/>
      <x:c r="N41" s="13" t="str">
        <x:v>No</x:v>
      </x:c>
      <x:c r="O41" s="15" t="str">
        <x:v>5.7 m clear eaves</x:v>
      </x:c>
      <x:c r="P41" s="15" t="str">
        <x:v>Electric roller shutters</x:v>
      </x:c>
      <x:c r="Q41" s="15" t="str">
        <x:v>Steel-frame unit, concrete floor, three-phase power, refurbished offices and dedicated parking.</x:v>
      </x:c>
      <x:c r="R41"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1" s="15" t="str">
        <x:v>https://www.rightmove.co.uk/properties/748087719532161#/?channel=COM_LET</x:v>
      </x:c>
      <x:c r="T41" s="15" t="str"/>
      <x:c r="U41" s="15" t="str"/>
      <x:c r="V41" s="15" t="str">
        <x:v>Aberdeen — Wellheads Industrial Estate</x:v>
      </x:c>
      <x:c r="W41" s="15" t="str">
        <x:v>Individual unit ≤15,000 sq ft</x:v>
      </x:c>
      <x:c r="X41" s="2" t="n">
        <x:f>IF(N41="Yes",L41,0)</x:f>
        <x:v>0</x:v>
      </x:c>
      <x:c r="Y41" s="2" t="n">
        <x:v>1</x:v>
      </x:c>
      <x:c r="Z41" s="2" t="str">
        <x:v>Industrial / workshop / warehouse</x:v>
      </x:c>
    </x:row>
    <x:row r="42" ht="60" customHeight="1">
      <x:c r="A42" s="13" t="str">
        <x:v>S037</x:v>
      </x:c>
      <x:c r="B42" s="13" t="str">
        <x:v>Aberdeen</x:v>
      </x:c>
      <x:c r="C42" s="13" t="str">
        <x:v>Dyce</x:v>
      </x:c>
      <x:c r="D42" s="14" t="n">
        <x:v>7001</x:v>
      </x:c>
      <x:c r="E42" s="13" t="str">
        <x:v>Nearby</x:v>
      </x:c>
      <x:c r="F42" s="15" t="str">
        <x:v>Wellheads Industrial Estate</x:v>
      </x:c>
      <x:c r="G42" s="15" t="str">
        <x:v>Unit E23, Wellheads Crescent AB21 7GA</x:v>
      </x:c>
      <x:c r="H42" s="13" t="str">
        <x:v>Current</x:v>
      </x:c>
      <x:c r="I42" s="14" t="n">
        <x:v>4554</x:v>
      </x:c>
      <x:c r="J42" s="13" t="str">
        <x:f>IF(I42&lt;=1000,"1–1,000",IF(I42&lt;=2500,"1,001–2,500",IF(I42&lt;=5000,"2,501–5,000",IF(I42&lt;=10000,"5,001–10,000","10,001–15,000"))))</x:f>
        <x:v>2,501–5,000</x:v>
      </x:c>
      <x:c r="K42" s="16"/>
      <x:c r="L42" s="17" t="str">
        <x:f>IF(AND(ISNUMBER(I42),I42&gt;0,ISNUMBER(K42),K42&gt;0),K42/I42,"n.a.")</x:f>
        <x:v>n.a.</x:v>
      </x:c>
      <x:c r="M42" s="17"/>
      <x:c r="N42" s="13" t="str">
        <x:v>No</x:v>
      </x:c>
      <x:c r="O42" s="15" t="str">
        <x:v>5.7 m clear eaves</x:v>
      </x:c>
      <x:c r="P42" s="15" t="str">
        <x:v>Electric roller shutters</x:v>
      </x:c>
      <x:c r="Q42" s="15" t="str">
        <x:v>Steel-frame unit, concrete floor, three-phase power, refurbished offices and dedicated parking.</x:v>
      </x:c>
      <x:c r="R42"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2" s="15" t="str">
        <x:v>https://www.rightmove.co.uk/properties/723050602163040#/?channel=COM_LET</x:v>
      </x:c>
      <x:c r="T42" s="15" t="str"/>
      <x:c r="U42" s="15" t="str"/>
      <x:c r="V42" s="15" t="str">
        <x:v>Aberdeen — Wellheads Industrial Estate</x:v>
      </x:c>
      <x:c r="W42" s="15" t="str">
        <x:v>Individual unit ≤15,000 sq ft</x:v>
      </x:c>
      <x:c r="X42" s="2" t="n">
        <x:f>IF(N42="Yes",L42,0)</x:f>
        <x:v>0</x:v>
      </x:c>
      <x:c r="Y42" s="2" t="n">
        <x:v>1</x:v>
      </x:c>
      <x:c r="Z42" s="2" t="str">
        <x:v>Industrial / workshop / warehouse</x:v>
      </x:c>
    </x:row>
    <x:row r="43" ht="60" customHeight="1">
      <x:c r="A43" s="13" t="str">
        <x:v>S038</x:v>
      </x:c>
      <x:c r="B43" s="13" t="str">
        <x:v>Aberdeen</x:v>
      </x:c>
      <x:c r="C43" s="13" t="str">
        <x:v>Dyce</x:v>
      </x:c>
      <x:c r="D43" s="14" t="n">
        <x:v>7001</x:v>
      </x:c>
      <x:c r="E43" s="13" t="str">
        <x:v>Nearby</x:v>
      </x:c>
      <x:c r="F43" s="15" t="str">
        <x:v>Wellheads Industrial Estate</x:v>
      </x:c>
      <x:c r="G43" s="15" t="str">
        <x:v>Unit E25, Wellheads Crescent AB21 7GA</x:v>
      </x:c>
      <x:c r="H43" s="13" t="str">
        <x:v>Current</x:v>
      </x:c>
      <x:c r="I43" s="14" t="n">
        <x:v>4553</x:v>
      </x:c>
      <x:c r="J43" s="13" t="str">
        <x:f>IF(I43&lt;=1000,"1–1,000",IF(I43&lt;=2500,"1,001–2,500",IF(I43&lt;=5000,"2,501–5,000",IF(I43&lt;=10000,"5,001–10,000","10,001–15,000"))))</x:f>
        <x:v>2,501–5,000</x:v>
      </x:c>
      <x:c r="K43" s="16"/>
      <x:c r="L43" s="17" t="str">
        <x:f>IF(AND(ISNUMBER(I43),I43&gt;0,ISNUMBER(K43),K43&gt;0),K43/I43,"n.a.")</x:f>
        <x:v>n.a.</x:v>
      </x:c>
      <x:c r="M43" s="17"/>
      <x:c r="N43" s="13" t="str">
        <x:v>No</x:v>
      </x:c>
      <x:c r="O43" s="15" t="str">
        <x:v>5.7 m clear eaves</x:v>
      </x:c>
      <x:c r="P43" s="15" t="str">
        <x:v>Electric roller shutters</x:v>
      </x:c>
      <x:c r="Q43" s="15" t="str">
        <x:v>Steel-frame unit, concrete floor, three-phase power, refurbished offices and dedicated parking.</x:v>
      </x:c>
      <x:c r="R43"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3" s="15" t="str">
        <x:v>https://www.rightmove.co.uk/properties/723050602163040#/?channel=COM_LET</x:v>
      </x:c>
      <x:c r="T43" s="15" t="str"/>
      <x:c r="U43" s="15" t="str"/>
      <x:c r="V43" s="15" t="str">
        <x:v>Aberdeen — Wellheads Industrial Estate</x:v>
      </x:c>
      <x:c r="W43" s="15" t="str">
        <x:v>Individual unit ≤15,000 sq ft</x:v>
      </x:c>
      <x:c r="X43" s="2" t="n">
        <x:f>IF(N43="Yes",L43,0)</x:f>
        <x:v>0</x:v>
      </x:c>
      <x:c r="Y43" s="2" t="n">
        <x:v>1</x:v>
      </x:c>
      <x:c r="Z43" s="2" t="str">
        <x:v>Industrial / workshop / warehouse</x:v>
      </x:c>
    </x:row>
    <x:row r="44" ht="60" customHeight="1">
      <x:c r="A44" s="13" t="str">
        <x:v>S039</x:v>
      </x:c>
      <x:c r="B44" s="13" t="str">
        <x:v>Aberdeen</x:v>
      </x:c>
      <x:c r="C44" s="13" t="str">
        <x:v>Dyce</x:v>
      </x:c>
      <x:c r="D44" s="14" t="n">
        <x:v>7001</x:v>
      </x:c>
      <x:c r="E44" s="13" t="str">
        <x:v>Nearby</x:v>
      </x:c>
      <x:c r="F44" s="15" t="str">
        <x:v>Wellheads Industrial Estate</x:v>
      </x:c>
      <x:c r="G44" s="15" t="str">
        <x:v>Unit E26, Wellheads Crescent AB21 7GA</x:v>
      </x:c>
      <x:c r="H44" s="13" t="str">
        <x:v>Current</x:v>
      </x:c>
      <x:c r="I44" s="14" t="n">
        <x:v>4822</x:v>
      </x:c>
      <x:c r="J44" s="13" t="str">
        <x:f>IF(I44&lt;=1000,"1–1,000",IF(I44&lt;=2500,"1,001–2,500",IF(I44&lt;=5000,"2,501–5,000",IF(I44&lt;=10000,"5,001–10,000","10,001–15,000"))))</x:f>
        <x:v>2,501–5,000</x:v>
      </x:c>
      <x:c r="K44" s="16"/>
      <x:c r="L44" s="17" t="str">
        <x:f>IF(AND(ISNUMBER(I44),I44&gt;0,ISNUMBER(K44),K44&gt;0),K44/I44,"n.a.")</x:f>
        <x:v>n.a.</x:v>
      </x:c>
      <x:c r="M44" s="17"/>
      <x:c r="N44" s="13" t="str">
        <x:v>No</x:v>
      </x:c>
      <x:c r="O44" s="15" t="str">
        <x:v>5.7 m clear eaves</x:v>
      </x:c>
      <x:c r="P44" s="15" t="str">
        <x:v>Electric roller shutters</x:v>
      </x:c>
      <x:c r="Q44" s="15" t="str">
        <x:v>Steel-frame unit, concrete floor, three-phase power, refurbished offices and dedicated parking.</x:v>
      </x:c>
      <x:c r="R44"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4" s="15" t="str">
        <x:v>https://www.rightmove.co.uk/properties/723050602163040#/?channel=COM_LET</x:v>
      </x:c>
      <x:c r="T44" s="15" t="str"/>
      <x:c r="U44" s="15" t="str"/>
      <x:c r="V44" s="15" t="str">
        <x:v>Aberdeen — Wellheads Industrial Estate</x:v>
      </x:c>
      <x:c r="W44" s="15" t="str">
        <x:v>Individual unit ≤15,000 sq ft</x:v>
      </x:c>
      <x:c r="X44" s="2" t="n">
        <x:f>IF(N44="Yes",L44,0)</x:f>
        <x:v>0</x:v>
      </x:c>
      <x:c r="Y44" s="2" t="n">
        <x:v>1</x:v>
      </x:c>
      <x:c r="Z44" s="2" t="str">
        <x:v>Industrial / workshop / warehouse</x:v>
      </x:c>
    </x:row>
    <x:row r="45" ht="60" customHeight="1">
      <x:c r="A45" s="13" t="str">
        <x:v>S040</x:v>
      </x:c>
      <x:c r="B45" s="13" t="str">
        <x:v>Aberdeen</x:v>
      </x:c>
      <x:c r="C45" s="13" t="str">
        <x:v>Dyce</x:v>
      </x:c>
      <x:c r="D45" s="14" t="n">
        <x:v>7001</x:v>
      </x:c>
      <x:c r="E45" s="13" t="str">
        <x:v>Nearby</x:v>
      </x:c>
      <x:c r="F45" s="15" t="str">
        <x:v>Wellheads Industrial Estate</x:v>
      </x:c>
      <x:c r="G45" s="15" t="str">
        <x:v>Unit E27, Wellheads Crescent AB21 7GA</x:v>
      </x:c>
      <x:c r="H45" s="13" t="str">
        <x:v>Current</x:v>
      </x:c>
      <x:c r="I45" s="14" t="n">
        <x:v>4573</x:v>
      </x:c>
      <x:c r="J45" s="13" t="str">
        <x:f>IF(I45&lt;=1000,"1–1,000",IF(I45&lt;=2500,"1,001–2,500",IF(I45&lt;=5000,"2,501–5,000",IF(I45&lt;=10000,"5,001–10,000","10,001–15,000"))))</x:f>
        <x:v>2,501–5,000</x:v>
      </x:c>
      <x:c r="K45" s="16"/>
      <x:c r="L45" s="17" t="str">
        <x:f>IF(AND(ISNUMBER(I45),I45&gt;0,ISNUMBER(K45),K45&gt;0),K45/I45,"n.a.")</x:f>
        <x:v>n.a.</x:v>
      </x:c>
      <x:c r="M45" s="17"/>
      <x:c r="N45" s="13" t="str">
        <x:v>No</x:v>
      </x:c>
      <x:c r="O45" s="15" t="str">
        <x:v>5.7 m clear eaves</x:v>
      </x:c>
      <x:c r="P45" s="15" t="str">
        <x:v>Electric roller shutters</x:v>
      </x:c>
      <x:c r="Q45" s="15" t="str">
        <x:v>Steel-frame unit, concrete floor, three-phase power, refurbished offices and dedicated parking.</x:v>
      </x:c>
      <x:c r="R45" s="15" t="str">
        <x:v>Marketed to let; no let/under-offer label observed Explicit individual unit schedule; combined options and individual duplicate adverts not recounted. POA No advertised rent (POA). Actively marketed existing or individually identified premises; no future release date, under-offer or let label observed in captured listing. Current means marketed availability, not agent-confirmed immediate vacant possession.</x:v>
      </x:c>
      <x:c r="S45" s="15" t="str">
        <x:v>https://www.rightmove.co.uk/properties/723050602163040#/?channel=COM_LET</x:v>
      </x:c>
      <x:c r="T45" s="15" t="str"/>
      <x:c r="U45" s="15" t="str"/>
      <x:c r="V45" s="15" t="str">
        <x:v>Aberdeen — Wellheads Industrial Estate</x:v>
      </x:c>
      <x:c r="W45" s="15" t="str">
        <x:v>Individual unit ≤15,000 sq ft</x:v>
      </x:c>
      <x:c r="X45" s="2" t="n">
        <x:f>IF(N45="Yes",L45,0)</x:f>
        <x:v>0</x:v>
      </x:c>
      <x:c r="Y45" s="2" t="n">
        <x:v>1</x:v>
      </x:c>
      <x:c r="Z45" s="2" t="str">
        <x:v>Industrial / workshop / warehouse</x:v>
      </x:c>
    </x:row>
    <x:row r="46" ht="60" customHeight="1">
      <x:c r="A46" s="13" t="str">
        <x:v>S041</x:v>
      </x:c>
      <x:c r="B46" s="13" t="str">
        <x:v>Aberdeen</x:v>
      </x:c>
      <x:c r="C46" s="13" t="str">
        <x:v>Dyce</x:v>
      </x:c>
      <x:c r="D46" s="14" t="n">
        <x:v>7001</x:v>
      </x:c>
      <x:c r="E46" s="13" t="str">
        <x:v>Nearby</x:v>
      </x:c>
      <x:c r="F46" s="15" t="str">
        <x:v>Wellheads Industrial Estate</x:v>
      </x:c>
      <x:c r="G46" s="15" t="str">
        <x:v>Unit F32, Wellheads Crescent AB21 7GA</x:v>
      </x:c>
      <x:c r="H46" s="13" t="str">
        <x:v>Uncertain</x:v>
      </x:c>
      <x:c r="I46" s="14" t="n">
        <x:v>6273</x:v>
      </x:c>
      <x:c r="J46" s="13" t="str">
        <x:f>IF(I46&lt;=1000,"1–1,000",IF(I46&lt;=2500,"1,001–2,500",IF(I46&lt;=5000,"2,501–5,000",IF(I46&lt;=10000,"5,001–10,000","10,001–15,000"))))</x:f>
        <x:v>5,001–10,000</x:v>
      </x:c>
      <x:c r="K46" s="16"/>
      <x:c r="L46" s="17" t="str">
        <x:f>IF(AND(ISNUMBER(I46),I46&gt;0,ISNUMBER(K46),K46&gt;0),K46/I46,"n.a.")</x:f>
        <x:v>n.a.</x:v>
      </x:c>
      <x:c r="M46" s="17"/>
      <x:c r="N46" s="13" t="str">
        <x:v>No</x:v>
      </x:c>
      <x:c r="O46" s="15" t="str">
        <x:v>5.7 m clear eaves</x:v>
      </x:c>
      <x:c r="P46" s="15" t="str">
        <x:v>Electric roller shutters</x:v>
      </x:c>
      <x:c r="Q46" s="15" t="str">
        <x:v>Steel-frame unit, concrete floor, three-phase power, refurbished offices and dedicated parking.</x:v>
      </x:c>
      <x:c r="R46" s="15" t="str">
        <x:v>Marketed to let; no let/under-offer label observed F block described inconsistently as to be refurbished and ready for occupation; currently marketed existing units. POA No advertised rent (POA). Estate schedule says shortly to be refurbished/imminent occupation while its description also says ready for immediate occupation. Completion status is contradictory.</x:v>
      </x:c>
      <x:c r="S46" s="15" t="str">
        <x:v>https://www.rightmove.co.uk/properties/723050606358321#/?channel=COM_LET</x:v>
      </x:c>
      <x:c r="T46" s="15" t="str"/>
      <x:c r="U46" s="15" t="str"/>
      <x:c r="V46" s="15" t="str">
        <x:v>Aberdeen — Wellheads Industrial Estate</x:v>
      </x:c>
      <x:c r="W46" s="15" t="str">
        <x:v>Individual unit ≤15,000 sq ft</x:v>
      </x:c>
      <x:c r="X46" s="2" t="n">
        <x:f>IF(N46="Yes",L46,0)</x:f>
        <x:v>0</x:v>
      </x:c>
      <x:c r="Y46" s="2" t="n">
        <x:v>1</x:v>
      </x:c>
      <x:c r="Z46" s="2" t="str">
        <x:v>Industrial / workshop / warehouse</x:v>
      </x:c>
    </x:row>
    <x:row r="47" ht="60" customHeight="1">
      <x:c r="A47" s="13" t="str">
        <x:v>S042</x:v>
      </x:c>
      <x:c r="B47" s="13" t="str">
        <x:v>Aberdeen</x:v>
      </x:c>
      <x:c r="C47" s="13" t="str">
        <x:v>Dyce</x:v>
      </x:c>
      <x:c r="D47" s="14" t="n">
        <x:v>7001</x:v>
      </x:c>
      <x:c r="E47" s="13" t="str">
        <x:v>Nearby</x:v>
      </x:c>
      <x:c r="F47" s="15" t="str">
        <x:v>Wellheads Industrial Estate</x:v>
      </x:c>
      <x:c r="G47" s="15" t="str">
        <x:v>Unit F33, Wellheads Crescent AB21 7GA</x:v>
      </x:c>
      <x:c r="H47" s="13" t="str">
        <x:v>Uncertain</x:v>
      </x:c>
      <x:c r="I47" s="14" t="n">
        <x:v>6559</x:v>
      </x:c>
      <x:c r="J47" s="13" t="str">
        <x:f>IF(I47&lt;=1000,"1–1,000",IF(I47&lt;=2500,"1,001–2,500",IF(I47&lt;=5000,"2,501–5,000",IF(I47&lt;=10000,"5,001–10,000","10,001–15,000"))))</x:f>
        <x:v>5,001–10,000</x:v>
      </x:c>
      <x:c r="K47" s="16"/>
      <x:c r="L47" s="17" t="str">
        <x:f>IF(AND(ISNUMBER(I47),I47&gt;0,ISNUMBER(K47),K47&gt;0),K47/I47,"n.a.")</x:f>
        <x:v>n.a.</x:v>
      </x:c>
      <x:c r="M47" s="17"/>
      <x:c r="N47" s="13" t="str">
        <x:v>No</x:v>
      </x:c>
      <x:c r="O47" s="15" t="str">
        <x:v>5.7 m clear eaves</x:v>
      </x:c>
      <x:c r="P47" s="15" t="str">
        <x:v>Electric roller shutters</x:v>
      </x:c>
      <x:c r="Q47" s="15" t="str">
        <x:v>Steel-frame unit, concrete floor, three-phase power, refurbished offices and dedicated parking.</x:v>
      </x:c>
      <x:c r="R47" s="15" t="str">
        <x:v>Marketed to let; no let/under-offer label observed F block described inconsistently as to be refurbished and ready for occupation; currently marketed existing units. POA No advertised rent (POA). Estate schedule says shortly to be refurbished/imminent occupation while its description also says ready for immediate occupation. Completion status is contradictory.</x:v>
      </x:c>
      <x:c r="S47" s="15" t="str">
        <x:v>https://www.rightmove.co.uk/properties/723050606358321#/?channel=COM_LET</x:v>
      </x:c>
      <x:c r="T47" s="15" t="str"/>
      <x:c r="U47" s="15" t="str"/>
      <x:c r="V47" s="15" t="str">
        <x:v>Aberdeen — Wellheads Industrial Estate</x:v>
      </x:c>
      <x:c r="W47" s="15" t="str">
        <x:v>Individual unit ≤15,000 sq ft</x:v>
      </x:c>
      <x:c r="X47" s="2" t="n">
        <x:f>IF(N47="Yes",L47,0)</x:f>
        <x:v>0</x:v>
      </x:c>
      <x:c r="Y47" s="2" t="n">
        <x:v>1</x:v>
      </x:c>
      <x:c r="Z47" s="2" t="str">
        <x:v>Industrial / workshop / warehouse</x:v>
      </x:c>
    </x:row>
    <x:row r="48" ht="60" customHeight="1">
      <x:c r="A48" s="13" t="str">
        <x:v>S043</x:v>
      </x:c>
      <x:c r="B48" s="13" t="str">
        <x:v>Aberdeen</x:v>
      </x:c>
      <x:c r="C48" s="13" t="str">
        <x:v>Dyce</x:v>
      </x:c>
      <x:c r="D48" s="14" t="n">
        <x:v>7001</x:v>
      </x:c>
      <x:c r="E48" s="13" t="str">
        <x:v>Nearby</x:v>
      </x:c>
      <x:c r="F48" s="15" t="str">
        <x:v>Wellheads Industrial Estate</x:v>
      </x:c>
      <x:c r="G48" s="15" t="str">
        <x:v>Unit F34, Wellheads Crescent AB21 7GA</x:v>
      </x:c>
      <x:c r="H48" s="13" t="str">
        <x:v>Uncertain</x:v>
      </x:c>
      <x:c r="I48" s="14" t="n">
        <x:v>7171</x:v>
      </x:c>
      <x:c r="J48" s="13" t="str">
        <x:f>IF(I48&lt;=1000,"1–1,000",IF(I48&lt;=2500,"1,001–2,500",IF(I48&lt;=5000,"2,501–5,000",IF(I48&lt;=10000,"5,001–10,000","10,001–15,000"))))</x:f>
        <x:v>5,001–10,000</x:v>
      </x:c>
      <x:c r="K48" s="16"/>
      <x:c r="L48" s="17" t="str">
        <x:f>IF(AND(ISNUMBER(I48),I48&gt;0,ISNUMBER(K48),K48&gt;0),K48/I48,"n.a.")</x:f>
        <x:v>n.a.</x:v>
      </x:c>
      <x:c r="M48" s="17"/>
      <x:c r="N48" s="13" t="str">
        <x:v>No</x:v>
      </x:c>
      <x:c r="O48" s="15" t="str">
        <x:v>5.7 m clear eaves</x:v>
      </x:c>
      <x:c r="P48" s="15" t="str">
        <x:v>Electric roller shutters</x:v>
      </x:c>
      <x:c r="Q48" s="15" t="str">
        <x:v>Steel-frame unit, concrete floor, three-phase power, refurbished offices and dedicated parking.</x:v>
      </x:c>
      <x:c r="R48" s="15" t="str">
        <x:v>Marketed to let; no let/under-offer label observed F block described inconsistently as to be refurbished and ready for occupation; currently marketed existing units. POA No advertised rent (POA). Estate schedule says shortly to be refurbished/imminent occupation while its description also says ready for immediate occupation. Completion status is contradictory.</x:v>
      </x:c>
      <x:c r="S48" s="15" t="str">
        <x:v>https://www.rightmove.co.uk/properties/723050606358321#/?channel=COM_LET</x:v>
      </x:c>
      <x:c r="T48" s="15" t="str"/>
      <x:c r="U48" s="15" t="str"/>
      <x:c r="V48" s="15" t="str">
        <x:v>Aberdeen — Wellheads Industrial Estate</x:v>
      </x:c>
      <x:c r="W48" s="15" t="str">
        <x:v>Individual unit ≤15,000 sq ft</x:v>
      </x:c>
      <x:c r="X48" s="2" t="n">
        <x:f>IF(N48="Yes",L48,0)</x:f>
        <x:v>0</x:v>
      </x:c>
      <x:c r="Y48" s="2" t="n">
        <x:v>1</x:v>
      </x:c>
      <x:c r="Z48" s="2" t="str">
        <x:v>Industrial / workshop / warehouse</x:v>
      </x:c>
    </x:row>
    <x:row r="49" ht="73" customHeight="1">
      <x:c r="A49" s="13" t="str">
        <x:v>S044</x:v>
      </x:c>
      <x:c r="B49" s="13" t="str">
        <x:v>Aberdeen</x:v>
      </x:c>
      <x:c r="C49" s="13" t="str">
        <x:v>Aberdeen</x:v>
      </x:c>
      <x:c r="D49" s="14" t="n">
        <x:v>192956</x:v>
      </x:c>
      <x:c r="E49" s="13" t="str">
        <x:v>Town</x:v>
      </x:c>
      <x:c r="F49" s="15" t="str">
        <x:v>Altens Industrial Estate</x:v>
      </x:c>
      <x:c r="G49" s="15" t="str">
        <x:v>Block 1 Unit 7 Souterhead Industrial Estate</x:v>
      </x:c>
      <x:c r="H49" s="13" t="str">
        <x:v>Current</x:v>
      </x:c>
      <x:c r="I49" s="14" t="n">
        <x:v>1568</x:v>
      </x:c>
      <x:c r="J49" s="13" t="str">
        <x:f>IF(I49&lt;=1000,"1–1,000",IF(I49&lt;=2500,"1,001–2,500",IF(I49&lt;=5000,"2,501–5,000",IF(I49&lt;=10000,"5,001–10,000","10,001–15,000"))))</x:f>
        <x:v>1,001–2,500</x:v>
      </x:c>
      <x:c r="K49" s="16" t="n">
        <x:v>17196</x:v>
      </x:c>
      <x:c r="L49" s="17" t="n">
        <x:f>IF(AND(ISNUMBER(I49),I49&gt;0,ISNUMBER(K49),K49&gt;0),K49/I49,"n.a.")</x:f>
        <x:v>10.966836734693878</x:v>
      </x:c>
      <x:c r="M49" s="17" t="n">
        <x:v>10.97</x:v>
      </x:c>
      <x:c r="N49" s="13" t="str">
        <x:v>No</x:v>
      </x:c>
      <x:c r="O49" s="15" t="str">
        <x:v>Not stated in inspected listing</x:v>
      </x:c>
      <x:c r="P49" s="15" t="str">
        <x:v>Not stated in inspected listing</x:v>
      </x:c>
      <x:c r="Q49" s="15" t="str">
        <x:v>Modern industrial unit with office; other portal offers lower rent.</x:v>
      </x:c>
      <x:c r="R49" s="15" t="str">
        <x:v>Marketed to let; no let/under-offer label observed Zoopla landlord advert 70876704 shows £1417 pcm rather than Ryden £1433 pcm; one unit counted. Annualised displayed pcm; rounding may differ from agent annual quote Landlord and agent rents conflict: £1417 pcm versus £1433 pcm. Actively marketed existing or individually identified premises; no future release date, under-offer or let label observed in captured listing. Current means marketed availability, not agent-confirmed immediate vacant possession.</x:v>
      </x:c>
      <x:c r="S49" s="15" t="str">
        <x:v>https://www.rightmove.co.uk/properties/760768564466705#/?channel=COM_LET</x:v>
      </x:c>
      <x:c r="T49" s="15" t="str"/>
      <x:c r="U49" s="15" t="str"/>
      <x:c r="V49" s="15" t="str">
        <x:v>Aberdeen — Altens Industrial Estate</x:v>
      </x:c>
      <x:c r="W49" s="15" t="str">
        <x:v>Individual unit ≤15,000 sq ft</x:v>
      </x:c>
      <x:c r="X49" s="2" t="n">
        <x:f>IF(N49="Yes",L49,0)</x:f>
        <x:v>0</x:v>
      </x:c>
      <x:c r="Y49" s="2" t="n">
        <x:v>1</x:v>
      </x:c>
      <x:c r="Z49" s="2" t="str">
        <x:v>Industrial / workshop / warehouse</x:v>
      </x:c>
    </x:row>
    <x:row r="50" ht="73" customHeight="1">
      <x:c r="A50" s="13" t="str">
        <x:v>S045</x:v>
      </x:c>
      <x:c r="B50" s="13" t="str">
        <x:v>Aberdeen</x:v>
      </x:c>
      <x:c r="C50" s="13" t="str">
        <x:v>Aberdeen</x:v>
      </x:c>
      <x:c r="D50" s="14" t="n">
        <x:v>192956</x:v>
      </x:c>
      <x:c r="E50" s="13" t="str">
        <x:v>Town</x:v>
      </x:c>
      <x:c r="F50" s="15" t="str">
        <x:v>Altens Industrial Estate</x:v>
      </x:c>
      <x:c r="G50" s="15" t="str">
        <x:v>Block 2 Unit 2 Souterhead Industrial Estate AB12 3LF</x:v>
      </x:c>
      <x:c r="H50" s="13" t="str">
        <x:v>Current</x:v>
      </x:c>
      <x:c r="I50" s="14" t="n">
        <x:v>1172</x:v>
      </x:c>
      <x:c r="J50" s="13" t="str">
        <x:f>IF(I50&lt;=1000,"1–1,000",IF(I50&lt;=2500,"1,001–2,500",IF(I50&lt;=5000,"2,501–5,000",IF(I50&lt;=10000,"5,001–10,000","10,001–15,000"))))</x:f>
        <x:v>1,001–2,500</x:v>
      </x:c>
      <x:c r="K50" s="16" t="n">
        <x:v>12396</x:v>
      </x:c>
      <x:c r="L50" s="17" t="n">
        <x:f>IF(AND(ISNUMBER(I50),I50&gt;0,ISNUMBER(K50),K50&gt;0),K50/I50,"n.a.")</x:f>
        <x:v>10.57679180887372</x:v>
      </x:c>
      <x:c r="M50" s="17" t="n">
        <x:v>10.58</x:v>
      </x:c>
      <x:c r="N50" s="13" t="str">
        <x:v>Yes</x:v>
      </x:c>
      <x:c r="O50" s="15" t="str">
        <x:v>Not stated in inspected listing</x:v>
      </x:c>
      <x:c r="P50" s="15" t="str">
        <x:v>Not stated in inspected listing</x:v>
      </x:c>
      <x:c r="Q50" s="15" t="str">
        <x:v>Workshop/light industrial/storage/trade counter with office, CCTV and parking.</x:v>
      </x:c>
      <x:c r="R50"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50" s="15" t="str">
        <x:v>https://www.rightmove.co.uk/properties/760768732143073#/?channel=COM_LET</x:v>
      </x:c>
      <x:c r="T50" s="15" t="str"/>
      <x:c r="U50" s="15" t="str"/>
      <x:c r="V50" s="15" t="str">
        <x:v>Aberdeen — Altens Industrial Estate</x:v>
      </x:c>
      <x:c r="W50" s="15" t="str">
        <x:v>Individual unit ≤15,000 sq ft</x:v>
      </x:c>
      <x:c r="X50" s="2" t="n">
        <x:f>IF(N50="Yes",L50,0)</x:f>
        <x:v>10.57679180887372</x:v>
      </x:c>
      <x:c r="Y50" s="2" t="n">
        <x:v>1</x:v>
      </x:c>
      <x:c r="Z50" s="2" t="str">
        <x:v>Industrial / workshop / warehouse</x:v>
      </x:c>
    </x:row>
    <x:row r="51" ht="73" customHeight="1">
      <x:c r="A51" s="13" t="str">
        <x:v>S046</x:v>
      </x:c>
      <x:c r="B51" s="13" t="str">
        <x:v>Aberdeen</x:v>
      </x:c>
      <x:c r="C51" s="13" t="str">
        <x:v>Aberdeen</x:v>
      </x:c>
      <x:c r="D51" s="14" t="n">
        <x:v>192956</x:v>
      </x:c>
      <x:c r="E51" s="13" t="str">
        <x:v>Town</x:v>
      </x:c>
      <x:c r="F51" s="15" t="str">
        <x:v>Altens Industrial Estate</x:v>
      </x:c>
      <x:c r="G51" s="15" t="str">
        <x:v>Industrial unit, Hareness Circle AB12</x:v>
      </x:c>
      <x:c r="H51" s="13" t="str">
        <x:v>Current</x:v>
      </x:c>
      <x:c r="I51" s="14" t="n">
        <x:v>6259</x:v>
      </x:c>
      <x:c r="J51" s="13" t="str">
        <x:f>IF(I51&lt;=1000,"1–1,000",IF(I51&lt;=2500,"1,001–2,500",IF(I51&lt;=5000,"2,501–5,000",IF(I51&lt;=10000,"5,001–10,000","10,001–15,000"))))</x:f>
        <x:v>5,001–10,000</x:v>
      </x:c>
      <x:c r="K51" s="16" t="n">
        <x:v>54516</x:v>
      </x:c>
      <x:c r="L51" s="17" t="n">
        <x:f>IF(AND(ISNUMBER(I51),I51&gt;0,ISNUMBER(K51),K51&gt;0),K51/I51,"n.a.")</x:f>
        <x:v>8.710017574692444</x:v>
      </x:c>
      <x:c r="M51" s="17" t="n">
        <x:v>8.71</x:v>
      </x:c>
      <x:c r="N51" s="13" t="str">
        <x:v>Yes</x:v>
      </x:c>
      <x:c r="O51" s="15" t="str">
        <x:v>Not stated in inspected listing</x:v>
      </x:c>
      <x:c r="P51" s="15" t="str">
        <x:v>Not stated in inspected listing</x:v>
      </x:c>
      <x:c r="Q51" s="15" t="str">
        <x:v>Mid-terrace office/warehouse with exclusive service yard and parking; unit number not stated.</x:v>
      </x:c>
      <x:c r="R51"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51" s="15" t="str">
        <x:v>https://www.rightmove.co.uk/properties/754399918509344#/?channel=COM_LET</x:v>
      </x:c>
      <x:c r="T51" s="15" t="str"/>
      <x:c r="U51" s="15" t="str"/>
      <x:c r="V51" s="15" t="str">
        <x:v>Aberdeen — Altens Industrial Estate</x:v>
      </x:c>
      <x:c r="W51" s="15" t="str">
        <x:v>Individual unit ≤15,000 sq ft</x:v>
      </x:c>
      <x:c r="X51" s="2" t="n">
        <x:f>IF(N51="Yes",L51,0)</x:f>
        <x:v>8.710017574692444</x:v>
      </x:c>
      <x:c r="Y51" s="2" t="n">
        <x:v>1</x:v>
      </x:c>
      <x:c r="Z51" s="2" t="str">
        <x:v>Industrial / workshop / warehouse</x:v>
      </x:c>
    </x:row>
    <x:row r="52" ht="47" customHeight="1">
      <x:c r="A52" s="13" t="str">
        <x:v>S047</x:v>
      </x:c>
      <x:c r="B52" s="13" t="str">
        <x:v>Aberdeen</x:v>
      </x:c>
      <x:c r="C52" s="13" t="str">
        <x:v>Aberdeen</x:v>
      </x:c>
      <x:c r="D52" s="14" t="n">
        <x:v>192956</x:v>
      </x:c>
      <x:c r="E52" s="13" t="str">
        <x:v>Town</x:v>
      </x:c>
      <x:c r="F52" s="15" t="str">
        <x:v>Altens Industrial Estate</x:v>
      </x:c>
      <x:c r="G52" s="15" t="str">
        <x:v>Unit 1 Commerce Centre, Souterhead Road AB12 3LF</x:v>
      </x:c>
      <x:c r="H52" s="13" t="str">
        <x:v>Current</x:v>
      </x:c>
      <x:c r="I52" s="14" t="n">
        <x:v>7004</x:v>
      </x:c>
      <x:c r="J52" s="13" t="str">
        <x:f>IF(I52&lt;=1000,"1–1,000",IF(I52&lt;=2500,"1,001–2,500",IF(I52&lt;=5000,"2,501–5,000",IF(I52&lt;=10000,"5,001–10,000","10,001–15,000"))))</x:f>
        <x:v>5,001–10,000</x:v>
      </x:c>
      <x:c r="K52" s="16"/>
      <x:c r="L52" s="17" t="str">
        <x:f>IF(AND(ISNUMBER(I52),I52&gt;0,ISNUMBER(K52),K52&gt;0),K52/I52,"n.a.")</x:f>
        <x:v>n.a.</x:v>
      </x:c>
      <x:c r="M52" s="17"/>
      <x:c r="N52" s="13" t="str">
        <x:v>No</x:v>
      </x:c>
      <x:c r="O52" s="15" t="str">
        <x:v>Not stated in inspected listing</x:v>
      </x:c>
      <x:c r="P52" s="15" t="str">
        <x:v>Roller shutter 6 m high</x:v>
      </x:c>
      <x:c r="Q52" s="15" t="str">
        <x:v>Detached steel-frame industrial building with two-storey offices and yard.</x:v>
      </x:c>
      <x:c r="R52"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52" s="15" t="str">
        <x:v>https://www.rightmove.co.uk/properties/760574368189361#/?channel=COM_LET</x:v>
      </x:c>
      <x:c r="T52" s="15" t="str"/>
      <x:c r="U52" s="15" t="str"/>
      <x:c r="V52" s="15" t="str">
        <x:v>Aberdeen — Altens Industrial Estate</x:v>
      </x:c>
      <x:c r="W52" s="15" t="str">
        <x:v>Individual unit ≤15,000 sq ft</x:v>
      </x:c>
      <x:c r="X52" s="2" t="n">
        <x:f>IF(N52="Yes",L52,0)</x:f>
        <x:v>0</x:v>
      </x:c>
      <x:c r="Y52" s="2" t="n">
        <x:v>1</x:v>
      </x:c>
      <x:c r="Z52" s="2" t="str">
        <x:v>Industrial / workshop / warehouse</x:v>
      </x:c>
    </x:row>
    <x:row r="53" ht="47" customHeight="1">
      <x:c r="A53" s="13" t="str">
        <x:v>S048</x:v>
      </x:c>
      <x:c r="B53" s="13" t="str">
        <x:v>Aberdeen</x:v>
      </x:c>
      <x:c r="C53" s="13" t="str">
        <x:v>Aberdeen</x:v>
      </x:c>
      <x:c r="D53" s="14" t="n">
        <x:v>192956</x:v>
      </x:c>
      <x:c r="E53" s="13" t="str">
        <x:v>Town</x:v>
      </x:c>
      <x:c r="F53" s="15" t="str">
        <x:v>Altens Industrial Estate</x:v>
      </x:c>
      <x:c r="G53" s="15" t="str">
        <x:v>Unit 10 Braehead Centre, Blackness Avenue AB12 3PG</x:v>
      </x:c>
      <x:c r="H53" s="13" t="str">
        <x:v>Current</x:v>
      </x:c>
      <x:c r="I53" s="14" t="n">
        <x:v>1195</x:v>
      </x:c>
      <x:c r="J53" s="13" t="str">
        <x:f>IF(I53&lt;=1000,"1–1,000",IF(I53&lt;=2500,"1,001–2,500",IF(I53&lt;=5000,"2,501–5,000",IF(I53&lt;=10000,"5,001–10,000","10,001–15,000"))))</x:f>
        <x:v>1,001–2,500</x:v>
      </x:c>
      <x:c r="K53" s="16"/>
      <x:c r="L53" s="17" t="str">
        <x:f>IF(AND(ISNUMBER(I53),I53&gt;0,ISNUMBER(K53),K53&gt;0),K53/I53,"n.a.")</x:f>
        <x:v>n.a.</x:v>
      </x:c>
      <x:c r="M53" s="17"/>
      <x:c r="N53" s="13" t="str">
        <x:v>No</x:v>
      </x:c>
      <x:c r="O53" s="15" t="str">
        <x:v>5 m eaves</x:v>
      </x:c>
      <x:c r="P53" s="15" t="str">
        <x:v>Manual up-and-over steel door 4 m wide x 4 m high</x:v>
      </x:c>
      <x:c r="Q53" s="15" t="str">
        <x:v>Modern workshop, office and toilet.</x:v>
      </x:c>
      <x:c r="R53"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53" s="15" t="str">
        <x:v>https://www.rightmove.co.uk/properties/760574858820080#/?channel=COM_LET</x:v>
      </x:c>
      <x:c r="T53" s="15" t="str"/>
      <x:c r="U53" s="15" t="str"/>
      <x:c r="V53" s="15" t="str">
        <x:v>Aberdeen — Altens Industrial Estate</x:v>
      </x:c>
      <x:c r="W53" s="15" t="str">
        <x:v>Individual unit ≤15,000 sq ft</x:v>
      </x:c>
      <x:c r="X53" s="2" t="n">
        <x:f>IF(N53="Yes",L53,0)</x:f>
        <x:v>0</x:v>
      </x:c>
      <x:c r="Y53" s="2" t="n">
        <x:v>1</x:v>
      </x:c>
      <x:c r="Z53" s="2" t="str">
        <x:v>Industrial / workshop / warehouse</x:v>
      </x:c>
    </x:row>
    <x:row r="54" ht="73" customHeight="1">
      <x:c r="A54" s="13" t="str">
        <x:v>S049</x:v>
      </x:c>
      <x:c r="B54" s="13" t="str">
        <x:v>Aberdeen</x:v>
      </x:c>
      <x:c r="C54" s="13" t="str">
        <x:v>Aberdeen</x:v>
      </x:c>
      <x:c r="D54" s="14" t="n">
        <x:v>192956</x:v>
      </x:c>
      <x:c r="E54" s="13" t="str">
        <x:v>Town</x:v>
      </x:c>
      <x:c r="F54" s="15" t="str">
        <x:v>Altens Industrial Estate</x:v>
      </x:c>
      <x:c r="G54" s="15" t="str">
        <x:v>Unit 10, Hareness Park, Hareness Circle AB12 3LY</x:v>
      </x:c>
      <x:c r="H54" s="13" t="str">
        <x:v>Current</x:v>
      </x:c>
      <x:c r="I54" s="14" t="n">
        <x:v>6775</x:v>
      </x:c>
      <x:c r="J54" s="13" t="str">
        <x:f>IF(I54&lt;=1000,"1–1,000",IF(I54&lt;=2500,"1,001–2,500",IF(I54&lt;=5000,"2,501–5,000",IF(I54&lt;=10000,"5,001–10,000","10,001–15,000"))))</x:f>
        <x:v>5,001–10,000</x:v>
      </x:c>
      <x:c r="K54" s="16"/>
      <x:c r="L54" s="17" t="str">
        <x:f>IF(AND(ISNUMBER(I54),I54&gt;0,ISNUMBER(K54),K54&gt;0),K54/I54,"n.a.")</x:f>
        <x:v>n.a.</x:v>
      </x:c>
      <x:c r="M54" s="17"/>
      <x:c r="N54" s="13" t="str">
        <x:v>No</x:v>
      </x:c>
      <x:c r="O54" s="15" t="str">
        <x:v>7 m clear internal eaves</x:v>
      </x:c>
      <x:c r="P54" s="15" t="str">
        <x:v>Large electric roller shutters</x:v>
      </x:c>
      <x:c r="Q54" s="15" t="str">
        <x:v>Refurbished industrial unit, offices/welfare, secure concrete yard and exclusive parking.</x:v>
      </x:c>
      <x:c r="R54" s="15" t="str">
        <x:v>Marketed to let; no let/under-offer label observed Current explicit table lists 2,6,10; broader agent title additionally mentions 1,11,12 without sizes. Extra units withheld from confirmed count. POA No advertised rent (POA). Actively marketed existing or individually identified premises; no future release date, under-offer or let label observed in captured listing. Current means marketed availability, not agent-confirmed immediate vacant possession.</x:v>
      </x:c>
      <x:c r="S54" s="15" t="str">
        <x:v>https://www.rightmove.co.uk/properties/723048309844321#/?channel=COM_LET</x:v>
      </x:c>
      <x:c r="T54" s="15" t="str"/>
      <x:c r="U54" s="15" t="str"/>
      <x:c r="V54" s="15" t="str">
        <x:v>Aberdeen — Altens Industrial Estate</x:v>
      </x:c>
      <x:c r="W54" s="15" t="str">
        <x:v>Individual unit ≤15,000 sq ft</x:v>
      </x:c>
      <x:c r="X54" s="2" t="n">
        <x:f>IF(N54="Yes",L54,0)</x:f>
        <x:v>0</x:v>
      </x:c>
      <x:c r="Y54" s="2" t="n">
        <x:v>1</x:v>
      </x:c>
      <x:c r="Z54" s="2" t="str">
        <x:v>Industrial / workshop / warehouse</x:v>
      </x:c>
    </x:row>
    <x:row r="55" ht="47" customHeight="1">
      <x:c r="A55" s="13" t="str">
        <x:v>S050</x:v>
      </x:c>
      <x:c r="B55" s="13" t="str">
        <x:v>Aberdeen</x:v>
      </x:c>
      <x:c r="C55" s="13" t="str">
        <x:v>Aberdeen</x:v>
      </x:c>
      <x:c r="D55" s="14" t="n">
        <x:v>192956</x:v>
      </x:c>
      <x:c r="E55" s="13" t="str">
        <x:v>Town</x:v>
      </x:c>
      <x:c r="F55" s="15" t="str">
        <x:v>Altens Industrial Estate</x:v>
      </x:c>
      <x:c r="G55" s="15" t="str">
        <x:v>Unit 12B Peterseat Park, Peterseat Drive AB12 3HT</x:v>
      </x:c>
      <x:c r="H55" s="13" t="str">
        <x:v>Current</x:v>
      </x:c>
      <x:c r="I55" s="14" t="n">
        <x:v>8918</x:v>
      </x:c>
      <x:c r="J55" s="13" t="str">
        <x:f>IF(I55&lt;=1000,"1–1,000",IF(I55&lt;=2500,"1,001–2,500",IF(I55&lt;=5000,"2,501–5,000",IF(I55&lt;=10000,"5,001–10,000","10,001–15,000"))))</x:f>
        <x:v>5,001–10,000</x:v>
      </x:c>
      <x:c r="K55" s="16"/>
      <x:c r="L55" s="17" t="str">
        <x:f>IF(AND(ISNUMBER(I55),I55&gt;0,ISNUMBER(K55),K55&gt;0),K55/I55,"n.a.")</x:f>
        <x:v>n.a.</x:v>
      </x:c>
      <x:c r="M55" s="17"/>
      <x:c r="N55" s="13" t="str">
        <x:v>No</x:v>
      </x:c>
      <x:c r="O55" s="15" t="str">
        <x:v>7 m eaves</x:v>
      </x:c>
      <x:c r="P55" s="15" t="str">
        <x:v>2 electric roller shutters</x:v>
      </x:c>
      <x:c r="Q55" s="15" t="str">
        <x:v>Detached office/industrial facility; 10-tonne crane and secure concrete yard.</x:v>
      </x:c>
      <x:c r="R55"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55" s="15" t="str">
        <x:v>https://www.rightmove.co.uk/properties/744807111239792#/?channel=COM_LET</x:v>
      </x:c>
      <x:c r="T55" s="15" t="str"/>
      <x:c r="U55" s="15" t="str"/>
      <x:c r="V55" s="15" t="str">
        <x:v>Aberdeen — Altens Industrial Estate</x:v>
      </x:c>
      <x:c r="W55" s="15" t="str">
        <x:v>Individual unit ≤15,000 sq ft</x:v>
      </x:c>
      <x:c r="X55" s="2" t="n">
        <x:f>IF(N55="Yes",L55,0)</x:f>
        <x:v>0</x:v>
      </x:c>
      <x:c r="Y55" s="2" t="n">
        <x:v>1</x:v>
      </x:c>
      <x:c r="Z55" s="2" t="str">
        <x:v>Industrial / workshop / warehouse</x:v>
      </x:c>
    </x:row>
    <x:row r="56" ht="47" customHeight="1">
      <x:c r="A56" s="13" t="str">
        <x:v>S051</x:v>
      </x:c>
      <x:c r="B56" s="13" t="str">
        <x:v>Aberdeen</x:v>
      </x:c>
      <x:c r="C56" s="13" t="str">
        <x:v>Aberdeen</x:v>
      </x:c>
      <x:c r="D56" s="14" t="n">
        <x:v>192956</x:v>
      </x:c>
      <x:c r="E56" s="13" t="str">
        <x:v>Town</x:v>
      </x:c>
      <x:c r="F56" s="15" t="str">
        <x:v>Altens Industrial Estate</x:v>
      </x:c>
      <x:c r="G56" s="15" t="str">
        <x:v>Unit 2 Altens Trade Park, Souterhead Road AB12 3ZS</x:v>
      </x:c>
      <x:c r="H56" s="13" t="str">
        <x:v>Current</x:v>
      </x:c>
      <x:c r="I56" s="14" t="n">
        <x:v>3852</x:v>
      </x:c>
      <x:c r="J56" s="13" t="str">
        <x:f>IF(I56&lt;=1000,"1–1,000",IF(I56&lt;=2500,"1,001–2,500",IF(I56&lt;=5000,"2,501–5,000",IF(I56&lt;=10000,"5,001–10,000","10,001–15,000"))))</x:f>
        <x:v>2,501–5,000</x:v>
      </x:c>
      <x:c r="K56" s="16"/>
      <x:c r="L56" s="17" t="str">
        <x:f>IF(AND(ISNUMBER(I56),I56&gt;0,ISNUMBER(K56),K56&gt;0),K56/I56,"n.a.")</x:f>
        <x:v>n.a.</x:v>
      </x:c>
      <x:c r="M56" s="17"/>
      <x:c r="N56" s="13" t="str">
        <x:v>No</x:v>
      </x:c>
      <x:c r="O56" s="15" t="str">
        <x:v>Not stated in inspected listing</x:v>
      </x:c>
      <x:c r="P56" s="15" t="str">
        <x:v>Not stated in inspected listing</x:v>
      </x:c>
      <x:c r="Q56" s="15" t="str">
        <x:v>Industrial unit; minimal detail on portal.</x:v>
      </x:c>
      <x:c r="R56"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56" s="15" t="str">
        <x:v>https://www.rightmove.co.uk/properties/760768952462832#/?channel=COM_LET</x:v>
      </x:c>
      <x:c r="T56" s="15" t="str"/>
      <x:c r="U56" s="15" t="str"/>
      <x:c r="V56" s="15" t="str">
        <x:v>Aberdeen — Altens Industrial Estate</x:v>
      </x:c>
      <x:c r="W56" s="15" t="str">
        <x:v>Individual unit ≤15,000 sq ft</x:v>
      </x:c>
      <x:c r="X56" s="2" t="n">
        <x:f>IF(N56="Yes",L56,0)</x:f>
        <x:v>0</x:v>
      </x:c>
      <x:c r="Y56" s="2" t="n">
        <x:v>1</x:v>
      </x:c>
      <x:c r="Z56" s="2" t="str">
        <x:v>Industrial / workshop / warehouse</x:v>
      </x:c>
    </x:row>
    <x:row r="57" ht="73" customHeight="1">
      <x:c r="A57" s="13" t="str">
        <x:v>S052</x:v>
      </x:c>
      <x:c r="B57" s="13" t="str">
        <x:v>Aberdeen</x:v>
      </x:c>
      <x:c r="C57" s="13" t="str">
        <x:v>Aberdeen</x:v>
      </x:c>
      <x:c r="D57" s="14" t="n">
        <x:v>192956</x:v>
      </x:c>
      <x:c r="E57" s="13" t="str">
        <x:v>Town</x:v>
      </x:c>
      <x:c r="F57" s="15" t="str">
        <x:v>Altens Industrial Estate</x:v>
      </x:c>
      <x:c r="G57" s="15" t="str">
        <x:v>Unit 2 Commerce Centre, Souterhead Road AB12 3LF</x:v>
      </x:c>
      <x:c r="H57" s="13" t="str">
        <x:v>Current</x:v>
      </x:c>
      <x:c r="I57" s="14" t="n">
        <x:v>7239</x:v>
      </x:c>
      <x:c r="J57" s="13" t="str">
        <x:f>IF(I57&lt;=1000,"1–1,000",IF(I57&lt;=2500,"1,001–2,500",IF(I57&lt;=5000,"2,501–5,000",IF(I57&lt;=10000,"5,001–10,000","10,001–15,000"))))</x:f>
        <x:v>5,001–10,000</x:v>
      </x:c>
      <x:c r="K57" s="16"/>
      <x:c r="L57" s="17" t="str">
        <x:f>IF(AND(ISNUMBER(I57),I57&gt;0,ISNUMBER(K57),K57&gt;0),K57/I57,"n.a.")</x:f>
        <x:v>n.a.</x:v>
      </x:c>
      <x:c r="M57" s="17"/>
      <x:c r="N57" s="13" t="str">
        <x:v>No</x:v>
      </x:c>
      <x:c r="O57" s="15" t="str">
        <x:v>Not stated in inspected listing</x:v>
      </x:c>
      <x:c r="P57" s="15" t="str">
        <x:v>6 m roller shutter stated</x:v>
      </x:c>
      <x:c r="Q57" s="15" t="str">
        <x:v>Industrial building with two-storey offices and yard; headline area differs from copied description.</x:v>
      </x:c>
      <x:c r="R57" s="15" t="str">
        <x:v>Marketed to let; no let/under-offer label observed Headline 7239 sqft; key features repeat Unit 1 figure 7004 sqft. Combined Unit 1&amp;2 advert says 13204, which does not reconcile. Count two separately marketed units, both below 15000; exact area needs confirmation. POA No advertised rent (POA). Actively marketed existing or individually identified premises; no future release date, under-offer or let label observed in captured listing. Current means marketed availability, not agent-confirmed immediate vacant possession.</x:v>
      </x:c>
      <x:c r="S57" s="15" t="str">
        <x:v>https://www.rightmove.co.uk/properties/760573386781505#/?channel=COM_LET</x:v>
      </x:c>
      <x:c r="T57" s="15" t="str"/>
      <x:c r="U57" s="15" t="str"/>
      <x:c r="V57" s="15" t="str">
        <x:v>Aberdeen — Altens Industrial Estate</x:v>
      </x:c>
      <x:c r="W57" s="15" t="str">
        <x:v>Individual unit ≤15,000 sq ft</x:v>
      </x:c>
      <x:c r="X57" s="2" t="n">
        <x:f>IF(N57="Yes",L57,0)</x:f>
        <x:v>0</x:v>
      </x:c>
      <x:c r="Y57" s="2" t="n">
        <x:v>1</x:v>
      </x:c>
      <x:c r="Z57" s="2" t="str">
        <x:v>Industrial / workshop / warehouse</x:v>
      </x:c>
    </x:row>
    <x:row r="58" ht="73" customHeight="1">
      <x:c r="A58" s="13" t="str">
        <x:v>S053</x:v>
      </x:c>
      <x:c r="B58" s="13" t="str">
        <x:v>Aberdeen</x:v>
      </x:c>
      <x:c r="C58" s="13" t="str">
        <x:v>Aberdeen</x:v>
      </x:c>
      <x:c r="D58" s="14" t="n">
        <x:v>192956</x:v>
      </x:c>
      <x:c r="E58" s="13" t="str">
        <x:v>Town</x:v>
      </x:c>
      <x:c r="F58" s="15" t="str">
        <x:v>Altens Industrial Estate</x:v>
      </x:c>
      <x:c r="G58" s="15" t="str">
        <x:v>Unit 2, Hareness Park, Hareness Circle AB12 3LY</x:v>
      </x:c>
      <x:c r="H58" s="13" t="str">
        <x:v>Current</x:v>
      </x:c>
      <x:c r="I58" s="14" t="n">
        <x:v>5683</x:v>
      </x:c>
      <x:c r="J58" s="13" t="str">
        <x:f>IF(I58&lt;=1000,"1–1,000",IF(I58&lt;=2500,"1,001–2,500",IF(I58&lt;=5000,"2,501–5,000",IF(I58&lt;=10000,"5,001–10,000","10,001–15,000"))))</x:f>
        <x:v>5,001–10,000</x:v>
      </x:c>
      <x:c r="K58" s="16"/>
      <x:c r="L58" s="17" t="str">
        <x:f>IF(AND(ISNUMBER(I58),I58&gt;0,ISNUMBER(K58),K58&gt;0),K58/I58,"n.a.")</x:f>
        <x:v>n.a.</x:v>
      </x:c>
      <x:c r="M58" s="17"/>
      <x:c r="N58" s="13" t="str">
        <x:v>No</x:v>
      </x:c>
      <x:c r="O58" s="15" t="str">
        <x:v>7 m clear internal eaves</x:v>
      </x:c>
      <x:c r="P58" s="15" t="str">
        <x:v>Large electric roller shutters</x:v>
      </x:c>
      <x:c r="Q58" s="15" t="str">
        <x:v>Refurbished industrial unit, offices/welfare, secure concrete yard and exclusive parking.</x:v>
      </x:c>
      <x:c r="R58" s="15" t="str">
        <x:v>Marketed to let; no let/under-offer label observed Current explicit table lists 2,6,10; broader agent title additionally mentions 1,11,12 without sizes. Extra units withheld from confirmed count. POA No advertised rent (POA). Actively marketed existing or individually identified premises; no future release date, under-offer or let label observed in captured listing. Current means marketed availability, not agent-confirmed immediate vacant possession.</x:v>
      </x:c>
      <x:c r="S58" s="15" t="str">
        <x:v>https://www.rightmove.co.uk/properties/723048309844321#/?channel=COM_LET</x:v>
      </x:c>
      <x:c r="T58" s="15" t="str"/>
      <x:c r="U58" s="15" t="str"/>
      <x:c r="V58" s="15" t="str">
        <x:v>Aberdeen — Altens Industrial Estate</x:v>
      </x:c>
      <x:c r="W58" s="15" t="str">
        <x:v>Individual unit ≤15,000 sq ft</x:v>
      </x:c>
      <x:c r="X58" s="2" t="n">
        <x:f>IF(N58="Yes",L58,0)</x:f>
        <x:v>0</x:v>
      </x:c>
      <x:c r="Y58" s="2" t="n">
        <x:v>1</x:v>
      </x:c>
      <x:c r="Z58" s="2" t="str">
        <x:v>Industrial / workshop / warehouse</x:v>
      </x:c>
    </x:row>
    <x:row r="59" ht="73" customHeight="1">
      <x:c r="A59" s="13" t="str">
        <x:v>S054</x:v>
      </x:c>
      <x:c r="B59" s="13" t="str">
        <x:v>Aberdeen</x:v>
      </x:c>
      <x:c r="C59" s="13" t="str">
        <x:v>Aberdeen</x:v>
      </x:c>
      <x:c r="D59" s="14" t="n">
        <x:v>192956</x:v>
      </x:c>
      <x:c r="E59" s="13" t="str">
        <x:v>Town</x:v>
      </x:c>
      <x:c r="F59" s="15" t="str">
        <x:v>Altens Industrial Estate</x:v>
      </x:c>
      <x:c r="G59" s="15" t="str">
        <x:v>Unit 3 Altens Lorry Park, Hareness Road AB12</x:v>
      </x:c>
      <x:c r="H59" s="13" t="str">
        <x:v>Current</x:v>
      </x:c>
      <x:c r="I59" s="14" t="n">
        <x:v>1598</x:v>
      </x:c>
      <x:c r="J59" s="13" t="str">
        <x:f>IF(I59&lt;=1000,"1–1,000",IF(I59&lt;=2500,"1,001–2,500",IF(I59&lt;=5000,"2,501–5,000",IF(I59&lt;=10000,"5,001–10,000","10,001–15,000"))))</x:f>
        <x:v>1,001–2,500</x:v>
      </x:c>
      <x:c r="K59" s="16" t="n">
        <x:v>24275</x:v>
      </x:c>
      <x:c r="L59" s="17" t="n">
        <x:f>IF(AND(ISNUMBER(I59),I59&gt;0,ISNUMBER(K59),K59&gt;0),K59/I59,"n.a.")</x:f>
        <x:v>15.190863579474343</x:v>
      </x:c>
      <x:c r="M59" s="17"/>
      <x:c r="N59" s="13" t="str">
        <x:v>No</x:v>
      </x:c>
      <x:c r="O59" s="15" t="str">
        <x:v>5.5 m eaves</x:v>
      </x:c>
      <x:c r="P59" s="15" t="str">
        <x:v>Electric roller shutter</x:v>
      </x:c>
      <x:c r="Q59" s="15" t="str">
        <x:v>End-terrace warehouse, office/welfare, three-phase, adjacent storage yard and CCTV.</x:v>
      </x:c>
      <x:c r="R59" s="15" t="str">
        <x:v>Marketed to let; no let/under-offer label observed Advert says Quoting Rent £24275 without explicit frequency; annual basis inferred from commercial convention. Confirm before valuation. £24275 quote does not expressly state annual frequency in captured text. Actively marketed existing or individually identified premises; no future release date, under-offer or let label observed in captured listing. Current means marketed availability, not agent-confirmed immediate vacant possession.</x:v>
      </x:c>
      <x:c r="S59" s="15" t="str">
        <x:v>https://www.rightmove.co.uk/properties/94476879#/?channel=COM_LET</x:v>
      </x:c>
      <x:c r="T59" s="15" t="str"/>
      <x:c r="U59" s="15" t="str"/>
      <x:c r="V59" s="15" t="str">
        <x:v>Aberdeen — Altens Industrial Estate</x:v>
      </x:c>
      <x:c r="W59" s="15" t="str">
        <x:v>Individual unit ≤15,000 sq ft</x:v>
      </x:c>
      <x:c r="X59" s="2" t="n">
        <x:f>IF(N59="Yes",L59,0)</x:f>
        <x:v>0</x:v>
      </x:c>
      <x:c r="Y59" s="2" t="n">
        <x:v>1</x:v>
      </x:c>
      <x:c r="Z59" s="2" t="str">
        <x:v>Industrial / workshop / warehouse</x:v>
      </x:c>
    </x:row>
    <x:row r="60" ht="47" customHeight="1">
      <x:c r="A60" s="13" t="str">
        <x:v>S055</x:v>
      </x:c>
      <x:c r="B60" s="13" t="str">
        <x:v>Aberdeen</x:v>
      </x:c>
      <x:c r="C60" s="13" t="str">
        <x:v>Aberdeen</x:v>
      </x:c>
      <x:c r="D60" s="14" t="n">
        <x:v>192956</x:v>
      </x:c>
      <x:c r="E60" s="13" t="str">
        <x:v>Town</x:v>
      </x:c>
      <x:c r="F60" s="15" t="str">
        <x:v>Altens Industrial Estate</x:v>
      </x:c>
      <x:c r="G60" s="15" t="str">
        <x:v>Unit 3 Braehead Centre, Blackness Avenue AB12 3PG</x:v>
      </x:c>
      <x:c r="H60" s="13" t="str">
        <x:v>Current</x:v>
      </x:c>
      <x:c r="I60" s="14" t="n">
        <x:v>1243</x:v>
      </x:c>
      <x:c r="J60" s="13" t="str">
        <x:f>IF(I60&lt;=1000,"1–1,000",IF(I60&lt;=2500,"1,001–2,500",IF(I60&lt;=5000,"2,501–5,000",IF(I60&lt;=10000,"5,001–10,000","10,001–15,000"))))</x:f>
        <x:v>1,001–2,500</x:v>
      </x:c>
      <x:c r="K60" s="16"/>
      <x:c r="L60" s="17" t="str">
        <x:f>IF(AND(ISNUMBER(I60),I60&gt;0,ISNUMBER(K60),K60&gt;0),K60/I60,"n.a.")</x:f>
        <x:v>n.a.</x:v>
      </x:c>
      <x:c r="M60" s="17"/>
      <x:c r="N60" s="13" t="str">
        <x:v>No</x:v>
      </x:c>
      <x:c r="O60" s="15" t="str">
        <x:v>Approx 5 m eaves</x:v>
      </x:c>
      <x:c r="P60" s="15" t="str">
        <x:v>Up-and-over steel door approx 4 m wide x 4 m high</x:v>
      </x:c>
      <x:c r="Q60" s="15" t="str">
        <x:v>Modern warehouse and office with kitchenette and WC; immediately available.</x:v>
      </x:c>
      <x:c r="R60"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0" s="15" t="str">
        <x:v>https://www.rightmove.co.uk/properties/760574244355441#/?channel=COM_LET</x:v>
      </x:c>
      <x:c r="T60" s="15" t="str"/>
      <x:c r="U60" s="15" t="str"/>
      <x:c r="V60" s="15" t="str">
        <x:v>Aberdeen — Altens Industrial Estate</x:v>
      </x:c>
      <x:c r="W60" s="15" t="str">
        <x:v>Individual unit ≤15,000 sq ft</x:v>
      </x:c>
      <x:c r="X60" s="2" t="n">
        <x:f>IF(N60="Yes",L60,0)</x:f>
        <x:v>0</x:v>
      </x:c>
      <x:c r="Y60" s="2" t="n">
        <x:v>1</x:v>
      </x:c>
      <x:c r="Z60" s="2" t="str">
        <x:v>Industrial / workshop / warehouse</x:v>
      </x:c>
    </x:row>
    <x:row r="61" ht="73" customHeight="1">
      <x:c r="A61" s="13" t="str">
        <x:v>S056</x:v>
      </x:c>
      <x:c r="B61" s="13" t="str">
        <x:v>Aberdeen</x:v>
      </x:c>
      <x:c r="C61" s="13" t="str">
        <x:v>Aberdeen</x:v>
      </x:c>
      <x:c r="D61" s="14" t="n">
        <x:v>192956</x:v>
      </x:c>
      <x:c r="E61" s="13" t="str">
        <x:v>Town</x:v>
      </x:c>
      <x:c r="F61" s="15" t="str">
        <x:v>Altens Industrial Estate</x:v>
      </x:c>
      <x:c r="G61" s="15" t="str">
        <x:v>Unit 6, Hareness Park, Hareness Circle AB12 3LY</x:v>
      </x:c>
      <x:c r="H61" s="13" t="str">
        <x:v>Current</x:v>
      </x:c>
      <x:c r="I61" s="14" t="n">
        <x:v>5706</x:v>
      </x:c>
      <x:c r="J61" s="13" t="str">
        <x:f>IF(I61&lt;=1000,"1–1,000",IF(I61&lt;=2500,"1,001–2,500",IF(I61&lt;=5000,"2,501–5,000",IF(I61&lt;=10000,"5,001–10,000","10,001–15,000"))))</x:f>
        <x:v>5,001–10,000</x:v>
      </x:c>
      <x:c r="K61" s="16"/>
      <x:c r="L61" s="17" t="str">
        <x:f>IF(AND(ISNUMBER(I61),I61&gt;0,ISNUMBER(K61),K61&gt;0),K61/I61,"n.a.")</x:f>
        <x:v>n.a.</x:v>
      </x:c>
      <x:c r="M61" s="17"/>
      <x:c r="N61" s="13" t="str">
        <x:v>No</x:v>
      </x:c>
      <x:c r="O61" s="15" t="str">
        <x:v>7 m clear internal eaves</x:v>
      </x:c>
      <x:c r="P61" s="15" t="str">
        <x:v>Large electric roller shutters</x:v>
      </x:c>
      <x:c r="Q61" s="15" t="str">
        <x:v>Refurbished industrial unit, offices/welfare, secure concrete yard and exclusive parking.</x:v>
      </x:c>
      <x:c r="R61" s="15" t="str">
        <x:v>Marketed to let; no let/under-offer label observed Current explicit table lists 2,6,10; broader agent title additionally mentions 1,11,12 without sizes. Extra units withheld from confirmed count. POA No advertised rent (POA). Actively marketed existing or individually identified premises; no future release date, under-offer or let label observed in captured listing. Current means marketed availability, not agent-confirmed immediate vacant possession.</x:v>
      </x:c>
      <x:c r="S61" s="15" t="str">
        <x:v>https://www.rightmove.co.uk/properties/723048309844321#/?channel=COM_LET</x:v>
      </x:c>
      <x:c r="T61" s="15" t="str"/>
      <x:c r="U61" s="15" t="str"/>
      <x:c r="V61" s="15" t="str">
        <x:v>Aberdeen — Altens Industrial Estate</x:v>
      </x:c>
      <x:c r="W61" s="15" t="str">
        <x:v>Individual unit ≤15,000 sq ft</x:v>
      </x:c>
      <x:c r="X61" s="2" t="n">
        <x:f>IF(N61="Yes",L61,0)</x:f>
        <x:v>0</x:v>
      </x:c>
      <x:c r="Y61" s="2" t="n">
        <x:v>1</x:v>
      </x:c>
      <x:c r="Z61" s="2" t="str">
        <x:v>Industrial / workshop / warehouse</x:v>
      </x:c>
    </x:row>
    <x:row r="62" ht="47" customHeight="1">
      <x:c r="A62" s="13" t="str">
        <x:v>S057</x:v>
      </x:c>
      <x:c r="B62" s="13" t="str">
        <x:v>Aberdeen</x:v>
      </x:c>
      <x:c r="C62" s="13" t="str">
        <x:v>Aberdeen</x:v>
      </x:c>
      <x:c r="D62" s="14" t="n">
        <x:v>192956</x:v>
      </x:c>
      <x:c r="E62" s="13" t="str">
        <x:v>Town</x:v>
      </x:c>
      <x:c r="F62" s="15" t="str">
        <x:v>Altens Industrial Estate</x:v>
      </x:c>
      <x:c r="G62" s="15" t="str">
        <x:v>Unit 8 Minto Commercial Park, Minto Place AB12 3SN</x:v>
      </x:c>
      <x:c r="H62" s="13" t="str">
        <x:v>Current</x:v>
      </x:c>
      <x:c r="I62" s="14" t="n">
        <x:v>14720</x:v>
      </x:c>
      <x:c r="J62" s="13" t="str">
        <x:f>IF(I62&lt;=1000,"1–1,000",IF(I62&lt;=2500,"1,001–2,500",IF(I62&lt;=5000,"2,501–5,000",IF(I62&lt;=10000,"5,001–10,000","10,001–15,000"))))</x:f>
        <x:v>10,001–15,000</x:v>
      </x:c>
      <x:c r="K62" s="16"/>
      <x:c r="L62" s="17" t="str">
        <x:f>IF(AND(ISNUMBER(I62),I62&gt;0,ISNUMBER(K62),K62&gt;0),K62/I62,"n.a.")</x:f>
        <x:v>n.a.</x:v>
      </x:c>
      <x:c r="M62" s="17"/>
      <x:c r="N62" s="13" t="str">
        <x:v>No</x:v>
      </x:c>
      <x:c r="O62" s="15" t="str">
        <x:v>Not stated in inspected listing</x:v>
      </x:c>
      <x:c r="P62" s="15" t="str">
        <x:v>Not stated in inspected listing</x:v>
      </x:c>
      <x:c r="Q62" s="15" t="str">
        <x:v>Refurbished industrial unit with dual-access concrete yard.</x:v>
      </x:c>
      <x:c r="R62"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2" s="15" t="str">
        <x:v>https://www.rightmove.co.uk/properties/760768205874017#/?channel=COM_LET</x:v>
      </x:c>
      <x:c r="T62" s="15" t="str"/>
      <x:c r="U62" s="15" t="str"/>
      <x:c r="V62" s="15" t="str">
        <x:v>Aberdeen — Altens Industrial Estate</x:v>
      </x:c>
      <x:c r="W62" s="15" t="str">
        <x:v>Individual unit ≤15,000 sq ft</x:v>
      </x:c>
      <x:c r="X62" s="2" t="n">
        <x:f>IF(N62="Yes",L62,0)</x:f>
        <x:v>0</x:v>
      </x:c>
      <x:c r="Y62" s="2" t="n">
        <x:v>1</x:v>
      </x:c>
      <x:c r="Z62" s="2" t="str">
        <x:v>Industrial / workshop / warehouse</x:v>
      </x:c>
    </x:row>
    <x:row r="63" ht="47" customHeight="1">
      <x:c r="A63" s="13" t="str">
        <x:v>S058</x:v>
      </x:c>
      <x:c r="B63" s="13" t="str">
        <x:v>Aberdeen</x:v>
      </x:c>
      <x:c r="C63" s="13" t="str">
        <x:v>Aberdeen</x:v>
      </x:c>
      <x:c r="D63" s="14" t="n">
        <x:v>192956</x:v>
      </x:c>
      <x:c r="E63" s="13" t="str">
        <x:v>Town</x:v>
      </x:c>
      <x:c r="F63" s="15" t="str">
        <x:v>Altens Industrial Estate</x:v>
      </x:c>
      <x:c r="G63" s="15" t="str">
        <x:v>Unit A3/4 Blackness Trading Estate AB12</x:v>
      </x:c>
      <x:c r="H63" s="13" t="str">
        <x:v>Current</x:v>
      </x:c>
      <x:c r="I63" s="14" t="n">
        <x:v>9935</x:v>
      </x:c>
      <x:c r="J63" s="13" t="str">
        <x:f>IF(I63&lt;=1000,"1–1,000",IF(I63&lt;=2500,"1,001–2,500",IF(I63&lt;=5000,"2,501–5,000",IF(I63&lt;=10000,"5,001–10,000","10,001–15,000"))))</x:f>
        <x:v>5,001–10,000</x:v>
      </x:c>
      <x:c r="K63" s="16"/>
      <x:c r="L63" s="17" t="str">
        <x:f>IF(AND(ISNUMBER(I63),I63&gt;0,ISNUMBER(K63),K63&gt;0),K63/I63,"n.a.")</x:f>
        <x:v>n.a.</x:v>
      </x:c>
      <x:c r="M63" s="17"/>
      <x:c r="N63" s="13" t="str">
        <x:v>No</x:v>
      </x:c>
      <x:c r="O63" s="15" t="str">
        <x:v>6 m eaves</x:v>
      </x:c>
      <x:c r="P63" s="15" t="str">
        <x:v>Steel roller shutters</x:v>
      </x:c>
      <x:c r="Q63" s="15" t="str">
        <x:v>End-terraced double unit; warehouse, offices, welfare and forecourt.</x:v>
      </x:c>
      <x:c r="R63"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3" s="15" t="str">
        <x:v>https://www.rightmove.co.uk/properties/148609829#/?channel=COM_LET</x:v>
      </x:c>
      <x:c r="T63" s="15" t="str"/>
      <x:c r="U63" s="15" t="str"/>
      <x:c r="V63" s="15" t="str">
        <x:v>Aberdeen — Altens Industrial Estate</x:v>
      </x:c>
      <x:c r="W63" s="15" t="str">
        <x:v>Individual unit ≤15,000 sq ft</x:v>
      </x:c>
      <x:c r="X63" s="2" t="n">
        <x:f>IF(N63="Yes",L63,0)</x:f>
        <x:v>0</x:v>
      </x:c>
      <x:c r="Y63" s="2" t="n">
        <x:v>1</x:v>
      </x:c>
      <x:c r="Z63" s="2" t="str">
        <x:v>Industrial / workshop / warehouse</x:v>
      </x:c>
    </x:row>
    <x:row r="64" ht="47" customHeight="1">
      <x:c r="A64" s="13" t="str">
        <x:v>S059</x:v>
      </x:c>
      <x:c r="B64" s="13" t="str">
        <x:v>Aberdeen</x:v>
      </x:c>
      <x:c r="C64" s="13" t="str">
        <x:v>Aberdeen</x:v>
      </x:c>
      <x:c r="D64" s="14" t="n">
        <x:v>192956</x:v>
      </x:c>
      <x:c r="E64" s="13" t="str">
        <x:v>Town</x:v>
      </x:c>
      <x:c r="F64" s="15" t="str">
        <x:v>Altens Industrial Estate</x:v>
      </x:c>
      <x:c r="G64" s="15" t="str">
        <x:v>Unit B2 Blackness Trading Centre AB12</x:v>
      </x:c>
      <x:c r="H64" s="13" t="str">
        <x:v>Current</x:v>
      </x:c>
      <x:c r="I64" s="14" t="n">
        <x:v>6547</x:v>
      </x:c>
      <x:c r="J64" s="13" t="str">
        <x:f>IF(I64&lt;=1000,"1–1,000",IF(I64&lt;=2500,"1,001–2,500",IF(I64&lt;=5000,"2,501–5,000",IF(I64&lt;=10000,"5,001–10,000","10,001–15,000"))))</x:f>
        <x:v>5,001–10,000</x:v>
      </x:c>
      <x:c r="K64" s="16"/>
      <x:c r="L64" s="17" t="str">
        <x:f>IF(AND(ISNUMBER(I64),I64&gt;0,ISNUMBER(K64),K64&gt;0),K64/I64,"n.a.")</x:f>
        <x:v>n.a.</x:v>
      </x:c>
      <x:c r="M64" s="17"/>
      <x:c r="N64" s="13" t="str">
        <x:v>No</x:v>
      </x:c>
      <x:c r="O64" s="15" t="str">
        <x:v>6 m eaves</x:v>
      </x:c>
      <x:c r="P64" s="15" t="str">
        <x:v>Steel roller shutters</x:v>
      </x:c>
      <x:c r="Q64" s="15" t="str">
        <x:v>Warehouse with offices, welfare and forecourt; three-phase power.</x:v>
      </x:c>
      <x:c r="R64"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4" s="15" t="str">
        <x:v>https://www.rightmove.co.uk/properties/148610165#/?channel=COM_LET</x:v>
      </x:c>
      <x:c r="T64" s="15" t="str"/>
      <x:c r="U64" s="15" t="str"/>
      <x:c r="V64" s="15" t="str">
        <x:v>Aberdeen — Altens Industrial Estate</x:v>
      </x:c>
      <x:c r="W64" s="15" t="str">
        <x:v>Individual unit ≤15,000 sq ft</x:v>
      </x:c>
      <x:c r="X64" s="2" t="n">
        <x:f>IF(N64="Yes",L64,0)</x:f>
        <x:v>0</x:v>
      </x:c>
      <x:c r="Y64" s="2" t="n">
        <x:v>1</x:v>
      </x:c>
      <x:c r="Z64" s="2" t="str">
        <x:v>Industrial / workshop / warehouse</x:v>
      </x:c>
    </x:row>
    <x:row r="65" ht="47" customHeight="1">
      <x:c r="A65" s="13" t="str">
        <x:v>S060</x:v>
      </x:c>
      <x:c r="B65" s="13" t="str">
        <x:v>Aberdeen</x:v>
      </x:c>
      <x:c r="C65" s="13" t="str">
        <x:v>Aberdeen</x:v>
      </x:c>
      <x:c r="D65" s="14" t="n">
        <x:v>192956</x:v>
      </x:c>
      <x:c r="E65" s="13" t="str">
        <x:v>Town</x:v>
      </x:c>
      <x:c r="F65" s="15" t="str">
        <x:v>Altens Industrial Estate</x:v>
      </x:c>
      <x:c r="G65" s="15" t="str">
        <x:v>Units 1&amp;2 Altens Lorry Park AB12 3LE</x:v>
      </x:c>
      <x:c r="H65" s="13" t="str">
        <x:v>Current</x:v>
      </x:c>
      <x:c r="I65" s="14" t="n">
        <x:v>10848</x:v>
      </x:c>
      <x:c r="J65" s="13" t="str">
        <x:f>IF(I65&lt;=1000,"1–1,000",IF(I65&lt;=2500,"1,001–2,500",IF(I65&lt;=5000,"2,501–5,000",IF(I65&lt;=10000,"5,001–10,000","10,001–15,000"))))</x:f>
        <x:v>10,001–15,000</x:v>
      </x:c>
      <x:c r="K65" s="16"/>
      <x:c r="L65" s="17" t="str">
        <x:f>IF(AND(ISNUMBER(I65),I65&gt;0,ISNUMBER(K65),K65&gt;0),K65/I65,"n.a.")</x:f>
        <x:v>n.a.</x:v>
      </x:c>
      <x:c r="M65" s="17"/>
      <x:c r="N65" s="13" t="str">
        <x:v>No</x:v>
      </x:c>
      <x:c r="O65" s="15" t="str">
        <x:v>5.5 m eaves</x:v>
      </x:c>
      <x:c r="P65" s="15" t="str">
        <x:v>3 roller shutters</x:v>
      </x:c>
      <x:c r="Q65" s="15" t="str">
        <x:v>One combined facility: workshops 3277 sqft, canopy 6459 sqft, offices 1112 sqft; separate 27125 sqft yard.</x:v>
      </x:c>
      <x:c r="R65"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5" s="15" t="str">
        <x:v>https://www.rightmove.co.uk/properties/751849355947792#/?channel=COM_LET</x:v>
      </x:c>
      <x:c r="T65" s="15" t="str"/>
      <x:c r="U65" s="15" t="str"/>
      <x:c r="V65" s="15" t="str">
        <x:v>Aberdeen — Altens Industrial Estate</x:v>
      </x:c>
      <x:c r="W65" s="15" t="str">
        <x:v>Individual unit ≤15,000 sq ft</x:v>
      </x:c>
      <x:c r="X65" s="2" t="n">
        <x:f>IF(N65="Yes",L65,0)</x:f>
        <x:v>0</x:v>
      </x:c>
      <x:c r="Y65" s="2" t="n">
        <x:v>1</x:v>
      </x:c>
      <x:c r="Z65" s="2" t="str">
        <x:v>Industrial / workshop / warehouse</x:v>
      </x:c>
    </x:row>
    <x:row r="66" ht="47" customHeight="1">
      <x:c r="A66" s="13" t="str">
        <x:v>S061</x:v>
      </x:c>
      <x:c r="B66" s="13" t="str">
        <x:v>Aberdeen</x:v>
      </x:c>
      <x:c r="C66" s="13" t="str">
        <x:v>Aberdeen</x:v>
      </x:c>
      <x:c r="D66" s="14" t="n">
        <x:v>192956</x:v>
      </x:c>
      <x:c r="E66" s="13" t="str">
        <x:v>Town</x:v>
      </x:c>
      <x:c r="F66" s="15" t="str">
        <x:v>Altens Industrial Estate</x:v>
      </x:c>
      <x:c r="G66" s="15" t="str">
        <x:v>Units A&amp;B Block One, Hareness Circle AB12 3LY</x:v>
      </x:c>
      <x:c r="H66" s="13" t="str">
        <x:v>Current</x:v>
      </x:c>
      <x:c r="I66" s="14" t="n">
        <x:v>10028</x:v>
      </x:c>
      <x:c r="J66" s="13" t="str">
        <x:f>IF(I66&lt;=1000,"1–1,000",IF(I66&lt;=2500,"1,001–2,500",IF(I66&lt;=5000,"2,501–5,000",IF(I66&lt;=10000,"5,001–10,000","10,001–15,000"))))</x:f>
        <x:v>10,001–15,000</x:v>
      </x:c>
      <x:c r="K66" s="16"/>
      <x:c r="L66" s="17" t="str">
        <x:f>IF(AND(ISNUMBER(I66),I66&gt;0,ISNUMBER(K66),K66&gt;0),K66/I66,"n.a.")</x:f>
        <x:v>n.a.</x:v>
      </x:c>
      <x:c r="M66" s="17"/>
      <x:c r="N66" s="13" t="str">
        <x:v>No</x:v>
      </x:c>
      <x:c r="O66" s="15" t="str">
        <x:v>5.5 m eaves</x:v>
      </x:c>
      <x:c r="P66" s="15" t="str">
        <x:v>Electric roller shutters, 5 m high x 4 m wide</x:v>
      </x:c>
      <x:c r="Q66" s="15" t="str">
        <x:v>Refurbished combined demise; LED, three-phase, offices and forecourt.</x:v>
      </x:c>
      <x:c r="R66"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6" s="15" t="str">
        <x:v>https://www.rightmove.co.uk/properties/760574764626737#/?channel=COM_LET</x:v>
      </x:c>
      <x:c r="T66" s="15" t="str"/>
      <x:c r="U66" s="15" t="str"/>
      <x:c r="V66" s="15" t="str">
        <x:v>Aberdeen — Altens Industrial Estate</x:v>
      </x:c>
      <x:c r="W66" s="15" t="str">
        <x:v>Individual unit ≤15,000 sq ft</x:v>
      </x:c>
      <x:c r="X66" s="2" t="n">
        <x:f>IF(N66="Yes",L66,0)</x:f>
        <x:v>0</x:v>
      </x:c>
      <x:c r="Y66" s="2" t="n">
        <x:v>1</x:v>
      </x:c>
      <x:c r="Z66" s="2" t="str">
        <x:v>Industrial / workshop / warehouse</x:v>
      </x:c>
    </x:row>
    <x:row r="67" ht="47" customHeight="1">
      <x:c r="A67" s="13" t="str">
        <x:v>S062</x:v>
      </x:c>
      <x:c r="B67" s="13" t="str">
        <x:v>Aberdeen</x:v>
      </x:c>
      <x:c r="C67" s="13" t="str">
        <x:v>Aberdeen</x:v>
      </x:c>
      <x:c r="D67" s="14" t="n">
        <x:v>192956</x:v>
      </x:c>
      <x:c r="E67" s="13" t="str">
        <x:v>Town</x:v>
      </x:c>
      <x:c r="F67" s="15" t="str">
        <x:v>Altens Industrial Estate</x:v>
      </x:c>
      <x:c r="G67" s="15" t="str">
        <x:v>Units C&amp;D Block One, Hareness Circle AB12 3LY</x:v>
      </x:c>
      <x:c r="H67" s="13" t="str">
        <x:v>Current</x:v>
      </x:c>
      <x:c r="I67" s="14" t="n">
        <x:v>10012</x:v>
      </x:c>
      <x:c r="J67" s="13" t="str">
        <x:f>IF(I67&lt;=1000,"1–1,000",IF(I67&lt;=2500,"1,001–2,500",IF(I67&lt;=5000,"2,501–5,000",IF(I67&lt;=10000,"5,001–10,000","10,001–15,000"))))</x:f>
        <x:v>10,001–15,000</x:v>
      </x:c>
      <x:c r="K67" s="16"/>
      <x:c r="L67" s="17" t="str">
        <x:f>IF(AND(ISNUMBER(I67),I67&gt;0,ISNUMBER(K67),K67&gt;0),K67/I67,"n.a.")</x:f>
        <x:v>n.a.</x:v>
      </x:c>
      <x:c r="M67" s="17"/>
      <x:c r="N67" s="13" t="str">
        <x:v>No</x:v>
      </x:c>
      <x:c r="O67" s="15" t="str">
        <x:v>5.5 m eaves</x:v>
      </x:c>
      <x:c r="P67" s="15" t="str">
        <x:v>Electric roller shutters, 5 m high x 4 m wide</x:v>
      </x:c>
      <x:c r="Q67" s="15" t="str">
        <x:v>Refurbished combined demise; LED, three-phase, offices and forecourt.</x:v>
      </x:c>
      <x:c r="R67"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7" s="15" t="str">
        <x:v>https://www.rightmove.co.uk/properties/760574779313584#/?channel=COM_LET</x:v>
      </x:c>
      <x:c r="T67" s="15" t="str"/>
      <x:c r="U67" s="15" t="str"/>
      <x:c r="V67" s="15" t="str">
        <x:v>Aberdeen — Altens Industrial Estate</x:v>
      </x:c>
      <x:c r="W67" s="15" t="str">
        <x:v>Individual unit ≤15,000 sq ft</x:v>
      </x:c>
      <x:c r="X67" s="2" t="n">
        <x:f>IF(N67="Yes",L67,0)</x:f>
        <x:v>0</x:v>
      </x:c>
      <x:c r="Y67" s="2" t="n">
        <x:v>1</x:v>
      </x:c>
      <x:c r="Z67" s="2" t="str">
        <x:v>Industrial / workshop / warehouse</x:v>
      </x:c>
    </x:row>
    <x:row r="68" ht="47" customHeight="1">
      <x:c r="A68" s="13" t="str">
        <x:v>S063</x:v>
      </x:c>
      <x:c r="B68" s="13" t="str">
        <x:v>Aberdeen</x:v>
      </x:c>
      <x:c r="C68" s="13" t="str">
        <x:v>Aberdeen</x:v>
      </x:c>
      <x:c r="D68" s="14" t="n">
        <x:v>192956</x:v>
      </x:c>
      <x:c r="E68" s="13" t="str">
        <x:v>Town</x:v>
      </x:c>
      <x:c r="F68" s="15" t="str">
        <x:v>Bridge of Don Industrial Estate</x:v>
      </x:c>
      <x:c r="G68" s="15" t="str">
        <x:v>3 Silverburn Crescent AB23</x:v>
      </x:c>
      <x:c r="H68" s="13" t="str">
        <x:v>Current</x:v>
      </x:c>
      <x:c r="I68" s="14" t="n">
        <x:v>5920</x:v>
      </x:c>
      <x:c r="J68" s="13" t="str">
        <x:f>IF(I68&lt;=1000,"1–1,000",IF(I68&lt;=2500,"1,001–2,500",IF(I68&lt;=5000,"2,501–5,000",IF(I68&lt;=10000,"5,001–10,000","10,001–15,000"))))</x:f>
        <x:v>5,001–10,000</x:v>
      </x:c>
      <x:c r="K68" s="16"/>
      <x:c r="L68" s="17" t="str">
        <x:f>IF(AND(ISNUMBER(I68),I68&gt;0,ISNUMBER(K68),K68&gt;0),K68/I68,"n.a.")</x:f>
        <x:v>n.a.</x:v>
      </x:c>
      <x:c r="M68" s="17"/>
      <x:c r="N68" s="13" t="str">
        <x:v>No</x:v>
      </x:c>
      <x:c r="O68" s="15" t="str">
        <x:v>Not stated in inspected listing</x:v>
      </x:c>
      <x:c r="P68" s="15" t="str">
        <x:v>Not stated in inspected listing</x:v>
      </x:c>
      <x:c r="Q68" s="15" t="str">
        <x:v>Office/workshop fitted as laboratory, secure 0.6-acre site; warehouse conversion possible.</x:v>
      </x:c>
      <x:c r="R68"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68" s="15" t="str">
        <x:v>https://www.rightmove.co.uk/properties/754399924919520#/?channel=COM_LET</x:v>
      </x:c>
      <x:c r="T68" s="15" t="str"/>
      <x:c r="U68" s="15" t="str"/>
      <x:c r="V68" s="15" t="str">
        <x:v>Aberdeen — Bridge of Don industrial area</x:v>
      </x:c>
      <x:c r="W68" s="15" t="str">
        <x:v>Individual unit ≤15,000 sq ft</x:v>
      </x:c>
      <x:c r="X68" s="2" t="n">
        <x:f>IF(N68="Yes",L68,0)</x:f>
        <x:v>0</x:v>
      </x:c>
      <x:c r="Y68" s="2" t="n">
        <x:v>1</x:v>
      </x:c>
      <x:c r="Z68" s="2" t="str">
        <x:v>Industrial / workshop / warehouse</x:v>
      </x:c>
    </x:row>
    <x:row r="69" ht="73" customHeight="1">
      <x:c r="A69" s="13" t="str">
        <x:v>S064</x:v>
      </x:c>
      <x:c r="B69" s="13" t="str">
        <x:v>Aberdeen</x:v>
      </x:c>
      <x:c r="C69" s="13" t="str">
        <x:v>Aberdeen</x:v>
      </x:c>
      <x:c r="D69" s="14" t="n">
        <x:v>192956</x:v>
      </x:c>
      <x:c r="E69" s="13" t="str">
        <x:v>Town</x:v>
      </x:c>
      <x:c r="F69" s="15" t="str">
        <x:v>Murcar Industrial Estate</x:v>
      </x:c>
      <x:c r="G69" s="15" t="str">
        <x:v>Site 2 Plot 4, Denmore Road AB23 8JW</x:v>
      </x:c>
      <x:c r="H69" s="13" t="str">
        <x:v>Current</x:v>
      </x:c>
      <x:c r="I69" s="14" t="n">
        <x:v>11478</x:v>
      </x:c>
      <x:c r="J69" s="13" t="str">
        <x:f>IF(I69&lt;=1000,"1–1,000",IF(I69&lt;=2500,"1,001–2,500",IF(I69&lt;=5000,"2,501–5,000",IF(I69&lt;=10000,"5,001–10,000","10,001–15,000"))))</x:f>
        <x:v>10,001–15,000</x:v>
      </x:c>
      <x:c r="K69" s="16" t="n">
        <x:v>60000</x:v>
      </x:c>
      <x:c r="L69" s="17" t="n">
        <x:f>IF(AND(ISNUMBER(I69),I69&gt;0,ISNUMBER(K69),K69&gt;0),K69/I69,"n.a.")</x:f>
        <x:v>5.2273915316257185</x:v>
      </x:c>
      <x:c r="M69" s="17" t="n">
        <x:v>5.23</x:v>
      </x:c>
      <x:c r="N69" s="13" t="str">
        <x:v>Yes</x:v>
      </x:c>
      <x:c r="O69" s="15" t="str">
        <x:v>Not stated in inspected listing</x:v>
      </x:c>
      <x:c r="P69" s="15" t="str">
        <x:v>Electric roller shutter</x:v>
      </x:c>
      <x:c r="Q69" s="15" t="str">
        <x:v>Detached warehouse/workshop, offices, secure yard; test tank and mezzanine.</x:v>
      </x:c>
      <x:c r="R69"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69" s="15" t="str">
        <x:v>https://www.rightmove.co.uk/properties/765637272749856#/?channel=COM_LET</x:v>
      </x:c>
      <x:c r="T69" s="15" t="str"/>
      <x:c r="U69" s="15" t="str"/>
      <x:c r="V69" s="15" t="str">
        <x:v>Aberdeen — Bridge of Don industrial area</x:v>
      </x:c>
      <x:c r="W69" s="15" t="str">
        <x:v>Individual unit ≤15,000 sq ft</x:v>
      </x:c>
      <x:c r="X69" s="2" t="n">
        <x:f>IF(N69="Yes",L69,0)</x:f>
        <x:v>5.2273915316257185</x:v>
      </x:c>
      <x:c r="Y69" s="2" t="n">
        <x:v>1</x:v>
      </x:c>
      <x:c r="Z69" s="2" t="str">
        <x:v>Industrial / workshop / warehouse</x:v>
      </x:c>
    </x:row>
    <x:row r="70" ht="86" customHeight="1">
      <x:c r="A70" s="13" t="str">
        <x:v>S065</x:v>
      </x:c>
      <x:c r="B70" s="13" t="str">
        <x:v>Aberdeen</x:v>
      </x:c>
      <x:c r="C70" s="13" t="str">
        <x:v>Aberdeen</x:v>
      </x:c>
      <x:c r="D70" s="14" t="n">
        <x:v>192956</x:v>
      </x:c>
      <x:c r="E70" s="13" t="str">
        <x:v>Town</x:v>
      </x:c>
      <x:c r="F70" s="15" t="str">
        <x:v>Murcar Industrial Estate</x:v>
      </x:c>
      <x:c r="G70" s="15" t="str">
        <x:v>Unit 1 Murcar Industrial Estate, Denmore Road AB23</x:v>
      </x:c>
      <x:c r="H70" s="13" t="str">
        <x:v>Uncertain</x:v>
      </x:c>
      <x:c r="I70" s="14" t="n">
        <x:v>5221</x:v>
      </x:c>
      <x:c r="J70" s="13" t="str">
        <x:f>IF(I70&lt;=1000,"1–1,000",IF(I70&lt;=2500,"1,001–2,500",IF(I70&lt;=5000,"2,501–5,000",IF(I70&lt;=10000,"5,001–10,000","10,001–15,000"))))</x:f>
        <x:v>5,001–10,000</x:v>
      </x:c>
      <x:c r="K70" s="16" t="n">
        <x:v>46728</x:v>
      </x:c>
      <x:c r="L70" s="17" t="n">
        <x:f>IF(AND(ISNUMBER(I70),I70&gt;0,ISNUMBER(K70),K70&gt;0),K70/I70,"n.a.")</x:f>
        <x:v>8.950009576709443</x:v>
      </x:c>
      <x:c r="M70" s="17" t="n">
        <x:v>8.95</x:v>
      </x:c>
      <x:c r="N70" s="13" t="str">
        <x:v>No</x:v>
      </x:c>
      <x:c r="O70" s="15" t="str">
        <x:v>Not stated in inspected listing</x:v>
      </x:c>
      <x:c r="P70" s="15" t="str">
        <x:v>Roller shutter</x:v>
      </x:c>
      <x:c r="Q70" s="15" t="str">
        <x:v>Industrial/trade counter unit under refurbishment; listing says available immediately and Q3/Q4 2026.</x:v>
      </x:c>
      <x:c r="R70" s="15" t="str">
        <x:v>Marketed to let; no let/under-offer label observed Other agent lists 5113–5566 sqft. Selected landlord Indurent 5221 sqft; one unit counted. Refurbishment timing Q3/Q4 2026 conflicts with available immediately badge. Explicit annual asking rent Landlord area 5221 sqft conflicts with other agent 5113–5566 sqft; derived £psf cannot be treated as a consistent comparable until area/readiness confirmed. Landlord advert simultaneously says available immediately and refurbishment ready Q3/Q4 2026. On 4 November 2026 the Q4 completion window is still open; actual readiness is unresolved.</x:v>
      </x:c>
      <x:c r="S70" s="15" t="str">
        <x:v>https://www.zoopla.co.uk/to-rent/commercial/details/72932079/</x:v>
      </x:c>
      <x:c r="T70" s="15" t="str"/>
      <x:c r="U70" s="15" t="str"/>
      <x:c r="V70" s="15" t="str">
        <x:v>Aberdeen — Bridge of Don industrial area</x:v>
      </x:c>
      <x:c r="W70" s="15" t="str">
        <x:v>Individual unit ≤15,000 sq ft</x:v>
      </x:c>
      <x:c r="X70" s="2" t="n">
        <x:f>IF(N70="Yes",L70,0)</x:f>
        <x:v>0</x:v>
      </x:c>
      <x:c r="Y70" s="2" t="n">
        <x:v>1</x:v>
      </x:c>
      <x:c r="Z70" s="2" t="str">
        <x:v>Industrial / workshop / warehouse</x:v>
      </x:c>
    </x:row>
    <x:row r="71" ht="47" customHeight="1">
      <x:c r="A71" s="13" t="str">
        <x:v>S066</x:v>
      </x:c>
      <x:c r="B71" s="13" t="str">
        <x:v>Aberdeen</x:v>
      </x:c>
      <x:c r="C71" s="13" t="str">
        <x:v>Aberdeen</x:v>
      </x:c>
      <x:c r="D71" s="14" t="n">
        <x:v>192956</x:v>
      </x:c>
      <x:c r="E71" s="13" t="str">
        <x:v>Town</x:v>
      </x:c>
      <x:c r="F71" s="15" t="str">
        <x:v>Murcar Commercial Park</x:v>
      </x:c>
      <x:c r="G71" s="15" t="str">
        <x:v>Unit 22, Murcar Commercial Park, Denmore Road, Bridge of Don</x:v>
      </x:c>
      <x:c r="H71" s="13" t="str">
        <x:v>Current</x:v>
      </x:c>
      <x:c r="I71" s="14" t="n">
        <x:v>1213</x:v>
      </x:c>
      <x:c r="J71" s="13" t="str">
        <x:f>IF(I71&lt;=1000,"1–1,000",IF(I71&lt;=2500,"1,001–2,500",IF(I71&lt;=5000,"2,501–5,000",IF(I71&lt;=10000,"5,001–10,000","10,001–15,000"))))</x:f>
        <x:v>1,001–2,500</x:v>
      </x:c>
      <x:c r="K71" s="16" t="n">
        <x:v>16000</x:v>
      </x:c>
      <x:c r="L71" s="17" t="n">
        <x:f>IF(AND(ISNUMBER(I71),I71&gt;0,ISNUMBER(K71),K71&gt;0),K71/I71,"n.a.")</x:f>
        <x:v>13.190436933223413</x:v>
      </x:c>
      <x:c r="M71" s="17"/>
      <x:c r="N71" s="13" t="str">
        <x:v>Yes</x:v>
      </x:c>
      <x:c r="O71" s="15" t="str">
        <x:v>Not stated</x:v>
      </x:c>
      <x:c r="P71" s="15" t="str">
        <x:v>Up-and-over loading door; not described as roller shutter</x:v>
      </x:c>
      <x:c r="Q71" s="15" t="str">
        <x:v>Unit 22, Murcar Commercial Park, Denmore Road, Bridge of Don; industrial/workshop or warehouse with ancillary space as described in source.</x:v>
      </x:c>
      <x:c r="R71" s="15" t="str">
        <x:v>TO LET / Available on live public page GIA 112.66 sqm / 1,213 sq ft. Office and warehouse. Height/door dimensions unstated.</x:v>
      </x:c>
      <x:c r="S71" s="15" t="str">
        <x:v>https://www.shepherd.co.uk/property/details/10180/unit-22-murcar-commercial-park-denmore-road-bridge-of-don-aberdeen-aberdeenshire-industrial-and-trade-counter</x:v>
      </x:c>
      <x:c r="T71" s="15" t="str"/>
      <x:c r="U71" s="15" t="str"/>
      <x:c r="V71" s="15" t="str">
        <x:v>Aberdeen — Bridge of Don industrial area</x:v>
      </x:c>
      <x:c r="W71" s="15" t="str">
        <x:v>Individual unit ≤15,000 sq ft</x:v>
      </x:c>
      <x:c r="X71" s="2" t="n">
        <x:f>IF(N71="Yes",L71,0)</x:f>
        <x:v>13.190436933223413</x:v>
      </x:c>
      <x:c r="Y71" s="2" t="n">
        <x:v>1</x:v>
      </x:c>
      <x:c r="Z71" s="2" t="str">
        <x:v>Industrial / workshop / warehouse</x:v>
      </x:c>
    </x:row>
    <x:row r="72" ht="47" customHeight="1">
      <x:c r="A72" s="13" t="str">
        <x:v>S067</x:v>
      </x:c>
      <x:c r="B72" s="13" t="str">
        <x:v>Aberdeen</x:v>
      </x:c>
      <x:c r="C72" s="13" t="str">
        <x:v>Aberdeen</x:v>
      </x:c>
      <x:c r="D72" s="14" t="n">
        <x:v>192956</x:v>
      </x:c>
      <x:c r="E72" s="13" t="str">
        <x:v>Town</x:v>
      </x:c>
      <x:c r="F72" s="15" t="str">
        <x:v>Murcar Commercial Park</x:v>
      </x:c>
      <x:c r="G72" s="15" t="str">
        <x:v>Unit 29, Murcar Commercial Park, Denmore Road, Bridge of Don</x:v>
      </x:c>
      <x:c r="H72" s="13" t="str">
        <x:v>Current</x:v>
      </x:c>
      <x:c r="I72" s="14" t="n">
        <x:v>1201</x:v>
      </x:c>
      <x:c r="J72" s="13" t="str">
        <x:f>IF(I72&lt;=1000,"1–1,000",IF(I72&lt;=2500,"1,001–2,500",IF(I72&lt;=5000,"2,501–5,000",IF(I72&lt;=10000,"5,001–10,000","10,001–15,000"))))</x:f>
        <x:v>1,001–2,500</x:v>
      </x:c>
      <x:c r="K72" s="16" t="n">
        <x:v>17500</x:v>
      </x:c>
      <x:c r="L72" s="17" t="n">
        <x:f>IF(AND(ISNUMBER(I72),I72&gt;0,ISNUMBER(K72),K72&gt;0),K72/I72,"n.a.")</x:f>
        <x:v>14.571190674437968</x:v>
      </x:c>
      <x:c r="M72" s="17"/>
      <x:c r="N72" s="13" t="str">
        <x:v>No</x:v>
      </x:c>
      <x:c r="O72" s="15" t="str">
        <x:v>Not stated</x:v>
      </x:c>
      <x:c r="P72" s="15" t="str">
        <x:v>Up-and-over loading door</x:v>
      </x:c>
      <x:c r="Q72" s="15" t="str">
        <x:v>Unit 29, Murcar Commercial Park, Denmore Road, Bridge of Don; industrial/workshop or warehouse with ancillary space as described in source.</x:v>
      </x:c>
      <x:c r="R72" s="15" t="str">
        <x:v>TO LET / Available on live public page AREA CONFLICT: headline 1,201 sq ft; key features 151.69 sqm / 1,663 sq ft (those metric/imperial figures also differ). Mezzanine installed. All advertised areas under 15,000; floor area and £/sq ft omitted pending confirmation.</x:v>
      </x:c>
      <x:c r="S72" s="15" t="str">
        <x:v>https://www.shepherd.co.uk/property/details/9015/unit-29-murcar-commercial-park-denmore-road-bridge-of-don-aberdeen-industrial-and-trade-counter</x:v>
      </x:c>
      <x:c r="T72" s="15" t="str"/>
      <x:c r="U72" s="15" t="str"/>
      <x:c r="V72" s="15" t="str">
        <x:v>Aberdeen — Bridge of Don industrial area</x:v>
      </x:c>
      <x:c r="W72" s="15" t="str">
        <x:v>Individual unit ≤15,000 sq ft</x:v>
      </x:c>
      <x:c r="X72" s="2" t="n">
        <x:f>IF(N72="Yes",L72,0)</x:f>
        <x:v>0</x:v>
      </x:c>
      <x:c r="Y72" s="2" t="n">
        <x:v>1</x:v>
      </x:c>
      <x:c r="Z72" s="2" t="str">
        <x:v>Industrial / workshop / warehouse</x:v>
      </x:c>
    </x:row>
    <x:row r="73" ht="47" customHeight="1">
      <x:c r="A73" s="13" t="str">
        <x:v>S068</x:v>
      </x:c>
      <x:c r="B73" s="13" t="str">
        <x:v>Aberdeen</x:v>
      </x:c>
      <x:c r="C73" s="13" t="str">
        <x:v>Aberdeen</x:v>
      </x:c>
      <x:c r="D73" s="14" t="n">
        <x:v>192956</x:v>
      </x:c>
      <x:c r="E73" s="13" t="str">
        <x:v>Town</x:v>
      </x:c>
      <x:c r="F73" s="15" t="str">
        <x:v>Murcar Commercial Park</x:v>
      </x:c>
      <x:c r="G73" s="15" t="str">
        <x:v>Unit 4, Murcar Commercial Park, Denmore Road, Bridge of Don</x:v>
      </x:c>
      <x:c r="H73" s="13" t="str">
        <x:v>Current</x:v>
      </x:c>
      <x:c r="I73" s="14" t="n">
        <x:v>1639</x:v>
      </x:c>
      <x:c r="J73" s="13" t="str">
        <x:f>IF(I73&lt;=1000,"1–1,000",IF(I73&lt;=2500,"1,001–2,500",IF(I73&lt;=5000,"2,501–5,000",IF(I73&lt;=10000,"5,001–10,000","10,001–15,000"))))</x:f>
        <x:v>1,001–2,500</x:v>
      </x:c>
      <x:c r="K73" s="16"/>
      <x:c r="L73" s="17" t="str">
        <x:f>IF(AND(ISNUMBER(I73),I73&gt;0,ISNUMBER(K73),K73&gt;0),K73/I73,"n.a.")</x:f>
        <x:v>n.a.</x:v>
      </x:c>
      <x:c r="M73" s="17"/>
      <x:c r="N73" s="13" t="str">
        <x:v>No</x:v>
      </x:c>
      <x:c r="O73" s="15" t="str">
        <x:v>Not stated</x:v>
      </x:c>
      <x:c r="P73" s="15" t="str">
        <x:v>Up-and-over loading door</x:v>
      </x:c>
      <x:c r="Q73" s="15" t="str">
        <x:v>Unit 4, Murcar Commercial Park, Denmore Road, Bridge of Don; industrial/workshop or warehouse with ancillary space as described in source.</x:v>
      </x:c>
      <x:c r="R73" s="15" t="str">
        <x:v>TO LET / Available on live public page RENT/AREA CONFLICT: headline 1,639 sq ft and £17,500 pa; accommodation table totals 1,638 sq ft and £17,630 pa (674 warehouse + 482 office + 482 mezzanine). £/sq ft omitted pending confirmation.</x:v>
      </x:c>
      <x:c r="S73" s="15" t="str">
        <x:v>https://www.shepherd.co.uk/property/details/9069/unit-4-murcar-commercial-park-denmore-road-bridge-of-don-aberdeen-industrial-and-trade-counter</x:v>
      </x:c>
      <x:c r="T73" s="15" t="str"/>
      <x:c r="U73" s="15" t="str"/>
      <x:c r="V73" s="15" t="str">
        <x:v>Aberdeen — Bridge of Don industrial area</x:v>
      </x:c>
      <x:c r="W73" s="15" t="str">
        <x:v>Individual unit ≤15,000 sq ft</x:v>
      </x:c>
      <x:c r="X73" s="2" t="n">
        <x:f>IF(N73="Yes",L73,0)</x:f>
        <x:v>0</x:v>
      </x:c>
      <x:c r="Y73" s="2" t="n">
        <x:v>1</x:v>
      </x:c>
      <x:c r="Z73" s="2" t="str">
        <x:v>Industrial / workshop / warehouse</x:v>
      </x:c>
    </x:row>
    <x:row r="74" ht="47" customHeight="1">
      <x:c r="A74" s="13" t="str">
        <x:v>S069</x:v>
      </x:c>
      <x:c r="B74" s="13" t="str">
        <x:v>Aberdeen</x:v>
      </x:c>
      <x:c r="C74" s="13" t="str">
        <x:v>Aberdeen</x:v>
      </x:c>
      <x:c r="D74" s="14" t="n">
        <x:v>192956</x:v>
      </x:c>
      <x:c r="E74" s="13" t="str">
        <x:v>Town</x:v>
      </x:c>
      <x:c r="F74" s="15" t="str">
        <x:v>Energy Development Centre</x:v>
      </x:c>
      <x:c r="G74" s="15" t="str">
        <x:v>Unit 7 Energy Development Centre, Claymore Drive AB23</x:v>
      </x:c>
      <x:c r="H74" s="13" t="str">
        <x:v>Current</x:v>
      </x:c>
      <x:c r="I74" s="14" t="n">
        <x:v>1549</x:v>
      </x:c>
      <x:c r="J74" s="13" t="str">
        <x:f>IF(I74&lt;=1000,"1–1,000",IF(I74&lt;=2500,"1,001–2,500",IF(I74&lt;=5000,"2,501–5,000",IF(I74&lt;=10000,"5,001–10,000","10,001–15,000"))))</x:f>
        <x:v>1,001–2,500</x:v>
      </x:c>
      <x:c r="K74" s="16"/>
      <x:c r="L74" s="17" t="str">
        <x:f>IF(AND(ISNUMBER(I74),I74&gt;0,ISNUMBER(K74),K74&gt;0),K74/I74,"n.a.")</x:f>
        <x:v>n.a.</x:v>
      </x:c>
      <x:c r="M74" s="17"/>
      <x:c r="N74" s="13" t="str">
        <x:v>No</x:v>
      </x:c>
      <x:c r="O74" s="15" t="str">
        <x:v>Not stated in inspected listing</x:v>
      </x:c>
      <x:c r="P74" s="15" t="str">
        <x:v>Electric roller shutters</x:v>
      </x:c>
      <x:c r="Q74" s="15" t="str">
        <x:v>Hybrid workshop/office, two floors, parking and showers.</x:v>
      </x:c>
      <x:c r="R74"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74" s="15" t="str">
        <x:v>https://www.rightmove.co.uk/properties/94625073#/?channel=COM_LET</x:v>
      </x:c>
      <x:c r="T74" s="15" t="str"/>
      <x:c r="U74" s="15" t="str"/>
      <x:c r="V74" s="15" t="str">
        <x:v>Aberdeen — Bridge of Don industrial area</x:v>
      </x:c>
      <x:c r="W74" s="15" t="str">
        <x:v>Individual unit ≤15,000 sq ft</x:v>
      </x:c>
      <x:c r="X74" s="2" t="n">
        <x:f>IF(N74="Yes",L74,0)</x:f>
        <x:v>0</x:v>
      </x:c>
      <x:c r="Y74" s="2" t="n">
        <x:v>1</x:v>
      </x:c>
      <x:c r="Z74" s="2" t="str">
        <x:v>Industrial / workshop / warehouse</x:v>
      </x:c>
    </x:row>
    <x:row r="75" ht="47" customHeight="1">
      <x:c r="A75" s="13" t="str">
        <x:v>S070</x:v>
      </x:c>
      <x:c r="B75" s="13" t="str">
        <x:v>Aberdeen</x:v>
      </x:c>
      <x:c r="C75" s="13" t="str">
        <x:v>Aberdeen</x:v>
      </x:c>
      <x:c r="D75" s="14" t="n">
        <x:v>192956</x:v>
      </x:c>
      <x:c r="E75" s="13" t="str">
        <x:v>Town</x:v>
      </x:c>
      <x:c r="F75" s="15" t="str">
        <x:v>Denmore Industrial Estate</x:v>
      </x:c>
      <x:c r="G75" s="15" t="str">
        <x:v>Warehouse and offices, Denmore Road AB23</x:v>
      </x:c>
      <x:c r="H75" s="13" t="str">
        <x:v>Uncertain</x:v>
      </x:c>
      <x:c r="I75" s="14" t="n">
        <x:v>12394</x:v>
      </x:c>
      <x:c r="J75" s="13" t="str">
        <x:f>IF(I75&lt;=1000,"1–1,000",IF(I75&lt;=2500,"1,001–2,500",IF(I75&lt;=5000,"2,501–5,000",IF(I75&lt;=10000,"5,001–10,000","10,001–15,000"))))</x:f>
        <x:v>10,001–15,000</x:v>
      </x:c>
      <x:c r="K75" s="16"/>
      <x:c r="L75" s="17" t="str">
        <x:f>IF(AND(ISNUMBER(I75),I75&gt;0,ISNUMBER(K75),K75&gt;0),K75/I75,"n.a.")</x:f>
        <x:v>n.a.</x:v>
      </x:c>
      <x:c r="M75" s="17"/>
      <x:c r="N75" s="13" t="str">
        <x:v>No</x:v>
      </x:c>
      <x:c r="O75" s="15" t="str">
        <x:v>Not stated in inspected listing</x:v>
      </x:c>
      <x:c r="P75" s="15" t="str">
        <x:v>2 electric roller shutters</x:v>
      </x:c>
      <x:c r="Q75" s="15" t="str">
        <x:v>Detached warehouse and two-storey offices, secure 9285 sqft yard and 20 parking spaces.</x:v>
      </x:c>
      <x:c r="R75" s="15" t="str">
        <x:v>Marketed to let; no let/under-offer label observed POA No advertised rent (POA). Active marketing is evident, but exact demise identity is incomplete and independence from other Denmore Road supply is not conclusively resolved.</x:v>
      </x:c>
      <x:c r="S75" s="15" t="str">
        <x:v>https://www.rightmove.co.uk/properties/754399926906224#/?channel=COM_LET</x:v>
      </x:c>
      <x:c r="T75" s="15" t="str"/>
      <x:c r="U75" s="15" t="str"/>
      <x:c r="V75" s="15" t="str">
        <x:v>Aberdeen — Bridge of Don industrial area</x:v>
      </x:c>
      <x:c r="W75" s="15" t="str">
        <x:v>Individual unit ≤15,000 sq ft</x:v>
      </x:c>
      <x:c r="X75" s="2" t="n">
        <x:f>IF(N75="Yes",L75,0)</x:f>
        <x:v>0</x:v>
      </x:c>
      <x:c r="Y75" s="2" t="n">
        <x:v>1</x:v>
      </x:c>
      <x:c r="Z75" s="2" t="str">
        <x:v>Industrial / workshop / warehouse</x:v>
      </x:c>
    </x:row>
    <x:row r="76" ht="86" customHeight="1">
      <x:c r="A76" s="13" t="str">
        <x:v>S071</x:v>
      </x:c>
      <x:c r="B76" s="13" t="str">
        <x:v>Aberdeen</x:v>
      </x:c>
      <x:c r="C76" s="13" t="str">
        <x:v>Aberdeen</x:v>
      </x:c>
      <x:c r="D76" s="14" t="n">
        <x:v>192956</x:v>
      </x:c>
      <x:c r="E76" s="13" t="str">
        <x:v>Town</x:v>
      </x:c>
      <x:c r="F76" s="15" t="str">
        <x:v>Cotton Street industrial area</x:v>
      </x:c>
      <x:c r="G76" s="15" t="str">
        <x:v>28 Cotton Street AB11 5EE</x:v>
      </x:c>
      <x:c r="H76" s="13" t="str">
        <x:v>Current</x:v>
      </x:c>
      <x:c r="I76" s="14" t="n">
        <x:v>9798</x:v>
      </x:c>
      <x:c r="J76" s="13" t="str">
        <x:f>IF(I76&lt;=1000,"1–1,000",IF(I76&lt;=2500,"1,001–2,500",IF(I76&lt;=5000,"2,501–5,000",IF(I76&lt;=10000,"5,001–10,000","10,001–15,000"))))</x:f>
        <x:v>5,001–10,000</x:v>
      </x:c>
      <x:c r="K76" s="16" t="n">
        <x:v>60000</x:v>
      </x:c>
      <x:c r="L76" s="17" t="n">
        <x:f>IF(AND(ISNUMBER(I76),I76&gt;0,ISNUMBER(K76),K76&gt;0),K76/I76,"n.a.")</x:f>
        <x:v>6.12369871402327</x:v>
      </x:c>
      <x:c r="M76" s="17" t="n">
        <x:v>4.59</x:v>
      </x:c>
      <x:c r="N76" s="13" t="str">
        <x:v>No</x:v>
      </x:c>
      <x:c r="O76" s="15" t="str">
        <x:v>6–9 m eaves</x:v>
      </x:c>
      <x:c r="P76" s="15" t="str">
        <x:v>2 electric roller shutters, approx widths 7.6 m and 5.4 m</x:v>
      </x:c>
      <x:c r="Q76" s="15" t="str">
        <x:v>Vehicle repair workshop/storage with inspection pit; two internally divided areas offered as one property.</x:v>
      </x:c>
      <x:c r="R76" s="15" t="str">
        <x:v>Marketed to let; no let/under-offer label observed Headline £3750 pcm (£45000 pa) and £4.59 psf conflict with description £60000 pa ex VAT. Annual-rent field follows explicit description; do not use as settled market-rate evidence. Quoted psf is the conflicting headline figure. Explicit annual asking rent Headline £45000 pa and body £60000 pa conflict; quoted £4.59 psf follows the lower headline. Actively marketed existing or individually identified premises; no future release date, under-offer or let label observed in captured listing. Current means marketed availability, not agent-confirmed immediate vacant possession.</x:v>
      </x:c>
      <x:c r="S76" s="15" t="str">
        <x:v>https://www.rightmove.co.uk/properties/754399928980720#/?channel=COM_LET</x:v>
      </x:c>
      <x:c r="T76" s="15" t="str"/>
      <x:c r="U76" s="15" t="str"/>
      <x:c r="V76" s="15" t="str">
        <x:v>Aberdeen — Cotton Street industrial area</x:v>
      </x:c>
      <x:c r="W76" s="15" t="str">
        <x:v>Individual unit ≤15,000 sq ft</x:v>
      </x:c>
      <x:c r="X76" s="2" t="n">
        <x:f>IF(N76="Yes",L76,0)</x:f>
        <x:v>0</x:v>
      </x:c>
      <x:c r="Y76" s="2" t="n">
        <x:v>1</x:v>
      </x:c>
      <x:c r="Z76" s="2" t="str">
        <x:v>Industrial / workshop / warehouse</x:v>
      </x:c>
    </x:row>
    <x:row r="77" ht="86" customHeight="1">
      <x:c r="A77" s="13" t="str">
        <x:v>S072</x:v>
      </x:c>
      <x:c r="B77" s="13" t="str">
        <x:v>Aberdeen</x:v>
      </x:c>
      <x:c r="C77" s="13" t="str">
        <x:v>Aberdeen</x:v>
      </x:c>
      <x:c r="D77" s="14" t="n">
        <x:v>192956</x:v>
      </x:c>
      <x:c r="E77" s="13" t="str">
        <x:v>Town</x:v>
      </x:c>
      <x:c r="F77" s="15" t="str">
        <x:v>Crombie Road industrial units</x:v>
      </x:c>
      <x:c r="G77" s="15" t="str">
        <x:v>Unit 3, Crombie Road AB11 9QQ</x:v>
      </x:c>
      <x:c r="H77" s="13" t="str">
        <x:v>Current</x:v>
      </x:c>
      <x:c r="I77" s="14" t="n">
        <x:v>6151</x:v>
      </x:c>
      <x:c r="J77" s="13" t="str">
        <x:f>IF(I77&lt;=1000,"1–1,000",IF(I77&lt;=2500,"1,001–2,500",IF(I77&lt;=5000,"2,501–5,000",IF(I77&lt;=10000,"5,001–10,000","10,001–15,000"))))</x:f>
        <x:v>5,001–10,000</x:v>
      </x:c>
      <x:c r="K77" s="16" t="n">
        <x:v>58500</x:v>
      </x:c>
      <x:c r="L77" s="17" t="n">
        <x:f>IF(AND(ISNUMBER(I77),I77&gt;0,ISNUMBER(K77),K77&gt;0),K77/I77,"n.a.")</x:f>
        <x:v>9.510648675012193</x:v>
      </x:c>
      <x:c r="M77" s="17"/>
      <x:c r="N77" s="13" t="str">
        <x:v>Yes</x:v>
      </x:c>
      <x:c r="O77" s="15" t="str">
        <x:v>Not stated in inspected listing</x:v>
      </x:c>
      <x:c r="P77" s="15" t="str">
        <x:v>Not stated in inspected listing</x:v>
      </x:c>
      <x:c r="Q77" s="15" t="str">
        <x:v>Refurbished industrial unit; flexible terms, near city centre and port.</x:v>
      </x:c>
      <x:c r="R77" s="15" t="str">
        <x:v>Marketed to let; no let/under-offer label observed Explicit current unit schedule; units 2 and 7 marked let and excluded. Unit 1 not scheduled, not counted.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77" s="15" t="str">
        <x:v>https://www.rightmove.co.uk/properties/760769407467201#/?channel=COM_LET</x:v>
      </x:c>
      <x:c r="T77" s="15" t="str"/>
      <x:c r="U77" s="15" t="str"/>
      <x:c r="V77" s="15" t="str">
        <x:v>Aberdeen — Crombie Road industrial units</x:v>
      </x:c>
      <x:c r="W77" s="15" t="str">
        <x:v>Individual unit ≤15,000 sq ft</x:v>
      </x:c>
      <x:c r="X77" s="2" t="n">
        <x:f>IF(N77="Yes",L77,0)</x:f>
        <x:v>9.510648675012193</x:v>
      </x:c>
      <x:c r="Y77" s="2" t="n">
        <x:v>1</x:v>
      </x:c>
      <x:c r="Z77" s="2" t="str">
        <x:v>Industrial / workshop / warehouse</x:v>
      </x:c>
    </x:row>
    <x:row r="78" ht="86" customHeight="1">
      <x:c r="A78" s="13" t="str">
        <x:v>S073</x:v>
      </x:c>
      <x:c r="B78" s="13" t="str">
        <x:v>Aberdeen</x:v>
      </x:c>
      <x:c r="C78" s="13" t="str">
        <x:v>Aberdeen</x:v>
      </x:c>
      <x:c r="D78" s="14" t="n">
        <x:v>192956</x:v>
      </x:c>
      <x:c r="E78" s="13" t="str">
        <x:v>Town</x:v>
      </x:c>
      <x:c r="F78" s="15" t="str">
        <x:v>Crombie Road industrial units</x:v>
      </x:c>
      <x:c r="G78" s="15" t="str">
        <x:v>Unit 4, Crombie Road AB11 9QQ</x:v>
      </x:c>
      <x:c r="H78" s="13" t="str">
        <x:v>Current</x:v>
      </x:c>
      <x:c r="I78" s="14" t="n">
        <x:v>6257</x:v>
      </x:c>
      <x:c r="J78" s="13" t="str">
        <x:f>IF(I78&lt;=1000,"1–1,000",IF(I78&lt;=2500,"1,001–2,500",IF(I78&lt;=5000,"2,501–5,000",IF(I78&lt;=10000,"5,001–10,000","10,001–15,000"))))</x:f>
        <x:v>5,001–10,000</x:v>
      </x:c>
      <x:c r="K78" s="16" t="n">
        <x:v>59496</x:v>
      </x:c>
      <x:c r="L78" s="17" t="n">
        <x:f>IF(AND(ISNUMBER(I78),I78&gt;0,ISNUMBER(K78),K78&gt;0),K78/I78,"n.a.")</x:f>
        <x:v>9.508710244526132</x:v>
      </x:c>
      <x:c r="M78" s="17"/>
      <x:c r="N78" s="13" t="str">
        <x:v>Yes</x:v>
      </x:c>
      <x:c r="O78" s="15" t="str">
        <x:v>Not stated in inspected listing</x:v>
      </x:c>
      <x:c r="P78" s="15" t="str">
        <x:v>Not stated in inspected listing</x:v>
      </x:c>
      <x:c r="Q78" s="15" t="str">
        <x:v>Refurbished industrial unit; flexible terms, near city centre and port.</x:v>
      </x:c>
      <x:c r="R78" s="15" t="str">
        <x:v>Marketed to let; no let/under-offer label observed Explicit current unit schedule; units 2 and 7 marked let and excluded. Unit 1 not scheduled, not counted.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78" s="15" t="str">
        <x:v>https://www.rightmove.co.uk/properties/760769407467201#/?channel=COM_LET</x:v>
      </x:c>
      <x:c r="T78" s="15" t="str"/>
      <x:c r="U78" s="15" t="str"/>
      <x:c r="V78" s="15" t="str">
        <x:v>Aberdeen — Crombie Road industrial units</x:v>
      </x:c>
      <x:c r="W78" s="15" t="str">
        <x:v>Individual unit ≤15,000 sq ft</x:v>
      </x:c>
      <x:c r="X78" s="2" t="n">
        <x:f>IF(N78="Yes",L78,0)</x:f>
        <x:v>9.508710244526132</x:v>
      </x:c>
      <x:c r="Y78" s="2" t="n">
        <x:v>1</x:v>
      </x:c>
      <x:c r="Z78" s="2" t="str">
        <x:v>Industrial / workshop / warehouse</x:v>
      </x:c>
    </x:row>
    <x:row r="79" ht="86" customHeight="1">
      <x:c r="A79" s="13" t="str">
        <x:v>S074</x:v>
      </x:c>
      <x:c r="B79" s="13" t="str">
        <x:v>Aberdeen</x:v>
      </x:c>
      <x:c r="C79" s="13" t="str">
        <x:v>Aberdeen</x:v>
      </x:c>
      <x:c r="D79" s="14" t="n">
        <x:v>192956</x:v>
      </x:c>
      <x:c r="E79" s="13" t="str">
        <x:v>Town</x:v>
      </x:c>
      <x:c r="F79" s="15" t="str">
        <x:v>Crombie Road industrial units</x:v>
      </x:c>
      <x:c r="G79" s="15" t="str">
        <x:v>Unit 5, Crombie Road AB11 9QQ</x:v>
      </x:c>
      <x:c r="H79" s="13" t="str">
        <x:v>Current</x:v>
      </x:c>
      <x:c r="I79" s="14" t="n">
        <x:v>5598</x:v>
      </x:c>
      <x:c r="J79" s="13" t="str">
        <x:f>IF(I79&lt;=1000,"1–1,000",IF(I79&lt;=2500,"1,001–2,500",IF(I79&lt;=5000,"2,501–5,000",IF(I79&lt;=10000,"5,001–10,000","10,001–15,000"))))</x:f>
        <x:v>5,001–10,000</x:v>
      </x:c>
      <x:c r="K79" s="16" t="n">
        <x:v>53256</x:v>
      </x:c>
      <x:c r="L79" s="17" t="n">
        <x:f>IF(AND(ISNUMBER(I79),I79&gt;0,ISNUMBER(K79),K79&gt;0),K79/I79,"n.a.")</x:f>
        <x:v>9.513397642015006</x:v>
      </x:c>
      <x:c r="M79" s="17"/>
      <x:c r="N79" s="13" t="str">
        <x:v>Yes</x:v>
      </x:c>
      <x:c r="O79" s="15" t="str">
        <x:v>Not stated in inspected listing</x:v>
      </x:c>
      <x:c r="P79" s="15" t="str">
        <x:v>Not stated in inspected listing</x:v>
      </x:c>
      <x:c r="Q79" s="15" t="str">
        <x:v>Refurbished industrial unit; flexible terms, near city centre and port.</x:v>
      </x:c>
      <x:c r="R79" s="15" t="str">
        <x:v>Marketed to let; no let/under-offer label observed Explicit current unit schedule; units 2 and 7 marked let and excluded. Unit 1 not scheduled, not counted.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79" s="15" t="str">
        <x:v>https://www.rightmove.co.uk/properties/760769407467201#/?channel=COM_LET</x:v>
      </x:c>
      <x:c r="T79" s="15" t="str"/>
      <x:c r="U79" s="15" t="str"/>
      <x:c r="V79" s="15" t="str">
        <x:v>Aberdeen — Crombie Road industrial units</x:v>
      </x:c>
      <x:c r="W79" s="15" t="str">
        <x:v>Individual unit ≤15,000 sq ft</x:v>
      </x:c>
      <x:c r="X79" s="2" t="n">
        <x:f>IF(N79="Yes",L79,0)</x:f>
        <x:v>9.513397642015006</x:v>
      </x:c>
      <x:c r="Y79" s="2" t="n">
        <x:v>1</x:v>
      </x:c>
      <x:c r="Z79" s="2" t="str">
        <x:v>Industrial / workshop / warehouse</x:v>
      </x:c>
    </x:row>
    <x:row r="80" ht="60" customHeight="1">
      <x:c r="A80" s="13" t="str">
        <x:v>S075</x:v>
      </x:c>
      <x:c r="B80" s="13" t="str">
        <x:v>Aberdeen</x:v>
      </x:c>
      <x:c r="C80" s="13" t="str">
        <x:v>Aberdeen</x:v>
      </x:c>
      <x:c r="D80" s="14" t="n">
        <x:v>192956</x:v>
      </x:c>
      <x:c r="E80" s="13" t="str">
        <x:v>Town</x:v>
      </x:c>
      <x:c r="F80" s="15" t="str">
        <x:v>Crombie Road industrial units</x:v>
      </x:c>
      <x:c r="G80" s="15" t="str">
        <x:v>Unit 6, 99 Crombie Road AB11 9QP</x:v>
      </x:c>
      <x:c r="H80" s="13" t="str">
        <x:v>Current</x:v>
      </x:c>
      <x:c r="I80" s="14" t="n">
        <x:v>5504</x:v>
      </x:c>
      <x:c r="J80" s="13" t="str">
        <x:f>IF(I80&lt;=1000,"1–1,000",IF(I80&lt;=2500,"1,001–2,500",IF(I80&lt;=5000,"2,501–5,000",IF(I80&lt;=10000,"5,001–10,000","10,001–15,000"))))</x:f>
        <x:v>5,001–10,000</x:v>
      </x:c>
      <x:c r="K80" s="16" t="n">
        <x:v>52250</x:v>
      </x:c>
      <x:c r="L80" s="17" t="n">
        <x:f>IF(AND(ISNUMBER(I80),I80&gt;0,ISNUMBER(K80),K80&gt;0),K80/I80,"n.a.")</x:f>
        <x:v>9.493095930232558</x:v>
      </x:c>
      <x:c r="M80" s="17"/>
      <x:c r="N80" s="13" t="str">
        <x:v>Yes</x:v>
      </x:c>
      <x:c r="O80" s="15" t="str">
        <x:v>5.6 m wall-head</x:v>
      </x:c>
      <x:c r="P80" s="15" t="str">
        <x:v>Electric roller shutter</x:v>
      </x:c>
      <x:c r="Q80" s="15" t="str">
        <x:v>Refurbished September 2023; 4726 sqft workshop plus 778 sqft offices; parking and loading forecourt.</x:v>
      </x:c>
      <x:c r="R80"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0" s="15" t="str">
        <x:v>https://www.rightmove.co.uk/properties/773379934650881#/?channel=COM_LET</x:v>
      </x:c>
      <x:c r="T80" s="15" t="str"/>
      <x:c r="U80" s="15" t="str"/>
      <x:c r="V80" s="15" t="str">
        <x:v>Aberdeen — Crombie Road industrial units</x:v>
      </x:c>
      <x:c r="W80" s="15" t="str">
        <x:v>Individual unit ≤15,000 sq ft</x:v>
      </x:c>
      <x:c r="X80" s="2" t="n">
        <x:f>IF(N80="Yes",L80,0)</x:f>
        <x:v>9.493095930232558</x:v>
      </x:c>
      <x:c r="Y80" s="2" t="n">
        <x:v>1</x:v>
      </x:c>
      <x:c r="Z80" s="2" t="str">
        <x:v>Industrial / workshop / warehouse</x:v>
      </x:c>
    </x:row>
    <x:row r="81" ht="47" customHeight="1">
      <x:c r="A81" s="13" t="str">
        <x:v>S076</x:v>
      </x:c>
      <x:c r="B81" s="13" t="str">
        <x:v>Aberdeen</x:v>
      </x:c>
      <x:c r="C81" s="13" t="str">
        <x:v>Aberdeen</x:v>
      </x:c>
      <x:c r="D81" s="14" t="n">
        <x:v>192956</x:v>
      </x:c>
      <x:c r="E81" s="13" t="str">
        <x:v>Town</x:v>
      </x:c>
      <x:c r="F81" s="15" t="str">
        <x:v>Cults Business Park</x:v>
      </x:c>
      <x:c r="G81" s="15" t="str">
        <x:v>Unit 7 Cults Business Park, Station Road AB15 9PE</x:v>
      </x:c>
      <x:c r="H81" s="13" t="str">
        <x:v>Uncertain</x:v>
      </x:c>
      <x:c r="I81" s="14" t="n">
        <x:v>1163</x:v>
      </x:c>
      <x:c r="J81" s="13" t="str">
        <x:f>IF(I81&lt;=1000,"1–1,000",IF(I81&lt;=2500,"1,001–2,500",IF(I81&lt;=5000,"2,501–5,000",IF(I81&lt;=10000,"5,001–10,000","10,001–15,000"))))</x:f>
        <x:v>1,001–2,500</x:v>
      </x:c>
      <x:c r="K81" s="16"/>
      <x:c r="L81" s="17" t="str">
        <x:f>IF(AND(ISNUMBER(I81),I81&gt;0,ISNUMBER(K81),K81&gt;0),K81/I81,"n.a.")</x:f>
        <x:v>n.a.</x:v>
      </x:c>
      <x:c r="M81" s="17"/>
      <x:c r="N81" s="13" t="str">
        <x:v>No</x:v>
      </x:c>
      <x:c r="O81" s="15" t="str">
        <x:v>Not stated in inspected listing</x:v>
      </x:c>
      <x:c r="P81" s="15" t="str">
        <x:v>Insulated roller shutters</x:v>
      </x:c>
      <x:c r="Q81" s="15" t="str">
        <x:v>Refurbished industrial unit with LED, welfare and shared parking.</x:v>
      </x:c>
      <x:c r="R81" s="15" t="str">
        <x:v>Marketed to let; no let/under-offer label observed POA No advertised rent (POA). Advert says industrial accommodation will be refurbished; no unit-specific readiness date. Broad alternate Cults scheme says fully refurbished but its live table only specifically identifies Units 5&amp;6.</x:v>
      </x:c>
      <x:c r="S81" s="15" t="str">
        <x:v>https://www.rightmove.co.uk/properties/760573982389921#/?channel=COM_LET</x:v>
      </x:c>
      <x:c r="T81" s="15" t="str"/>
      <x:c r="U81" s="15" t="str"/>
      <x:c r="V81" s="15" t="str">
        <x:v>Aberdeen — Cults Business Park</x:v>
      </x:c>
      <x:c r="W81" s="15" t="str">
        <x:v>Individual unit ≤15,000 sq ft</x:v>
      </x:c>
      <x:c r="X81" s="2" t="n">
        <x:f>IF(N81="Yes",L81,0)</x:f>
        <x:v>0</x:v>
      </x:c>
      <x:c r="Y81" s="2" t="n">
        <x:v>1</x:v>
      </x:c>
      <x:c r="Z81" s="2" t="str">
        <x:v>Industrial / workshop / warehouse</x:v>
      </x:c>
    </x:row>
    <x:row r="82" ht="86" customHeight="1">
      <x:c r="A82" s="13" t="str">
        <x:v>S077</x:v>
      </x:c>
      <x:c r="B82" s="13" t="str">
        <x:v>Aberdeen</x:v>
      </x:c>
      <x:c r="C82" s="13" t="str">
        <x:v>Aberdeen</x:v>
      </x:c>
      <x:c r="D82" s="14" t="n">
        <x:v>192956</x:v>
      </x:c>
      <x:c r="E82" s="13" t="str">
        <x:v>Town</x:v>
      </x:c>
      <x:c r="F82" s="15" t="str">
        <x:v>Cults Business Park</x:v>
      </x:c>
      <x:c r="G82" s="15" t="str">
        <x:v>Units 5&amp;6 Cults Business Park, Station Road AB15 9PE</x:v>
      </x:c>
      <x:c r="H82" s="13" t="str">
        <x:v>Current</x:v>
      </x:c>
      <x:c r="I82" s="14" t="n">
        <x:v>2019</x:v>
      </x:c>
      <x:c r="J82" s="13" t="str">
        <x:f>IF(I82&lt;=1000,"1–1,000",IF(I82&lt;=2500,"1,001–2,500",IF(I82&lt;=5000,"2,501–5,000",IF(I82&lt;=10000,"5,001–10,000","10,001–15,000"))))</x:f>
        <x:v>1,001–2,500</x:v>
      </x:c>
      <x:c r="K82" s="16" t="n">
        <x:v>36342</x:v>
      </x:c>
      <x:c r="L82" s="17" t="n">
        <x:f>IF(AND(ISNUMBER(I82),I82&gt;0,ISNUMBER(K82),K82&gt;0),K82/I82,"n.a.")</x:f>
        <x:v>18</x:v>
      </x:c>
      <x:c r="M82" s="17" t="n">
        <x:v>18</x:v>
      </x:c>
      <x:c r="N82" s="13" t="str">
        <x:v>Yes</x:v>
      </x:c>
      <x:c r="O82" s="15" t="str">
        <x:v>Not stated in inspected listing</x:v>
      </x:c>
      <x:c r="P82" s="15" t="str">
        <x:v>Insulated roller shutters</x:v>
      </x:c>
      <x:c r="Q82" s="15" t="str">
        <x:v>Combined industrial/office unit; refurbishment, LED and welfare; shared parking.</x:v>
      </x:c>
      <x:c r="R82" s="15" t="str">
        <x:v>Marketed to let; no let/under-offer label observed Quoted £18 psf pa and £3029 pcm for this exact combined unit in current alternate RM schedule 777443365987265; annual rent is £36342 using quoted £18 x 2019 sqft. Calculated from explicit £18 psf pa x 2019 sqft; alternate schedule shows rounded £3029 pcm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2" s="15" t="str">
        <x:v>https://www.rightmove.co.uk/properties/760573676129440#/?channel=COM_LET</x:v>
      </x:c>
      <x:c r="T82" s="15" t="str">
        <x:v>https://www.rightmove.co.uk/properties/777443365987265#/?channel=COM_LET</x:v>
      </x:c>
      <x:c r="U82" s="15" t="str"/>
      <x:c r="V82" s="15" t="str">
        <x:v>Aberdeen — Cults Business Park</x:v>
      </x:c>
      <x:c r="W82" s="15" t="str">
        <x:v>Individual unit ≤15,000 sq ft</x:v>
      </x:c>
      <x:c r="X82" s="2" t="n">
        <x:f>IF(N82="Yes",L82,0)</x:f>
        <x:v>18</x:v>
      </x:c>
      <x:c r="Y82" s="2" t="n">
        <x:v>1</x:v>
      </x:c>
      <x:c r="Z82" s="2" t="str">
        <x:v>Industrial / workshop / warehouse</x:v>
      </x:c>
    </x:row>
    <x:row r="83" ht="47" customHeight="1">
      <x:c r="A83" s="13" t="str">
        <x:v>S078</x:v>
      </x:c>
      <x:c r="B83" s="13" t="str">
        <x:v>Aberdeen</x:v>
      </x:c>
      <x:c r="C83" s="13" t="str">
        <x:v>Aberdeen</x:v>
      </x:c>
      <x:c r="D83" s="14" t="n">
        <x:v>192956</x:v>
      </x:c>
      <x:c r="E83" s="13" t="str">
        <x:v>Town</x:v>
      </x:c>
      <x:c r="F83" s="15" t="str">
        <x:v>East Tullos Industrial Estate</x:v>
      </x:c>
      <x:c r="G83" s="15" t="str">
        <x:v>40 Greenbank Crescent AB12 3BG</x:v>
      </x:c>
      <x:c r="H83" s="13" t="str">
        <x:v>Current</x:v>
      </x:c>
      <x:c r="I83" s="14" t="n">
        <x:v>6240</x:v>
      </x:c>
      <x:c r="J83" s="13" t="str">
        <x:f>IF(I83&lt;=1000,"1–1,000",IF(I83&lt;=2500,"1,001–2,500",IF(I83&lt;=5000,"2,501–5,000",IF(I83&lt;=10000,"5,001–10,000","10,001–15,000"))))</x:f>
        <x:v>5,001–10,000</x:v>
      </x:c>
      <x:c r="K83" s="16"/>
      <x:c r="L83" s="17" t="str">
        <x:f>IF(AND(ISNUMBER(I83),I83&gt;0,ISNUMBER(K83),K83&gt;0),K83/I83,"n.a.")</x:f>
        <x:v>n.a.</x:v>
      </x:c>
      <x:c r="M83" s="17"/>
      <x:c r="N83" s="13" t="str">
        <x:v>No</x:v>
      </x:c>
      <x:c r="O83" s="15" t="str">
        <x:v>Not stated in inspected listing</x:v>
      </x:c>
      <x:c r="P83" s="15" t="str">
        <x:v>Not stated in inspected listing</x:v>
      </x:c>
      <x:c r="Q83" s="15" t="str">
        <x:v>Modern office/showroom with workshop and parking.</x:v>
      </x:c>
      <x:c r="R83"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83" s="15" t="str">
        <x:v>https://www.rightmove.co.uk/properties/760769350815345#/?channel=COM_LET</x:v>
      </x:c>
      <x:c r="T83" s="15" t="str"/>
      <x:c r="U83" s="15" t="str"/>
      <x:c r="V83" s="15" t="str">
        <x:v>Aberdeen — East and West Tullos industrial areas</x:v>
      </x:c>
      <x:c r="W83" s="15" t="str">
        <x:v>Individual unit ≤15,000 sq ft</x:v>
      </x:c>
      <x:c r="X83" s="2" t="n">
        <x:f>IF(N83="Yes",L83,0)</x:f>
        <x:v>0</x:v>
      </x:c>
      <x:c r="Y83" s="2" t="n">
        <x:v>1</x:v>
      </x:c>
      <x:c r="Z83" s="2" t="str">
        <x:v>Industrial / workshop / warehouse</x:v>
      </x:c>
    </x:row>
    <x:row r="84" ht="60" customHeight="1">
      <x:c r="A84" s="13" t="str">
        <x:v>S079</x:v>
      </x:c>
      <x:c r="B84" s="13" t="str">
        <x:v>Aberdeen</x:v>
      </x:c>
      <x:c r="C84" s="13" t="str">
        <x:v>Aberdeen</x:v>
      </x:c>
      <x:c r="D84" s="14" t="n">
        <x:v>192956</x:v>
      </x:c>
      <x:c r="E84" s="13" t="str">
        <x:v>Town</x:v>
      </x:c>
      <x:c r="F84" s="15" t="str">
        <x:v>West Tullos Industrial Estate</x:v>
      </x:c>
      <x:c r="G84" s="15" t="str">
        <x:v>8 Craigshaw Place AB12</x:v>
      </x:c>
      <x:c r="H84" s="13" t="str">
        <x:v>Current</x:v>
      </x:c>
      <x:c r="I84" s="14" t="n">
        <x:v>6577</x:v>
      </x:c>
      <x:c r="J84" s="13" t="str">
        <x:f>IF(I84&lt;=1000,"1–1,000",IF(I84&lt;=2500,"1,001–2,500",IF(I84&lt;=5000,"2,501–5,000",IF(I84&lt;=10000,"5,001–10,000","10,001–15,000"))))</x:f>
        <x:v>5,001–10,000</x:v>
      </x:c>
      <x:c r="K84" s="16" t="n">
        <x:v>52620</x:v>
      </x:c>
      <x:c r="L84" s="17" t="n">
        <x:f>IF(AND(ISNUMBER(I84),I84&gt;0,ISNUMBER(K84),K84&gt;0),K84/I84,"n.a.")</x:f>
        <x:v>8.000608180021286</x:v>
      </x:c>
      <x:c r="M84" s="17" t="n">
        <x:v>8</x:v>
      </x:c>
      <x:c r="N84" s="13" t="str">
        <x:v>Yes</x:v>
      </x:c>
      <x:c r="O84" s="15" t="str">
        <x:v>Not stated in inspected listing</x:v>
      </x:c>
      <x:c r="P84" s="15" t="str">
        <x:v>1 showroom roller shutter plus 2 lower-ground workshop roller shutters</x:v>
      </x:c>
      <x:c r="Q84" s="15" t="str">
        <x:v>Former motorcycle showroom with lower-ground workshop, mezzanine offices and yard.</x:v>
      </x:c>
      <x:c r="R84"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4" s="15" t="str">
        <x:v>https://www.rightmove.co.uk/properties/90346350#/?channel=COM_LET</x:v>
      </x:c>
      <x:c r="T84" s="15" t="str"/>
      <x:c r="U84" s="15" t="str"/>
      <x:c r="V84" s="15" t="str">
        <x:v>Aberdeen — East and West Tullos industrial areas</x:v>
      </x:c>
      <x:c r="W84" s="15" t="str">
        <x:v>Individual unit ≤15,000 sq ft</x:v>
      </x:c>
      <x:c r="X84" s="2" t="n">
        <x:f>IF(N84="Yes",L84,0)</x:f>
        <x:v>8.000608180021286</x:v>
      </x:c>
      <x:c r="Y84" s="2" t="n">
        <x:v>1</x:v>
      </x:c>
      <x:c r="Z84" s="2" t="str">
        <x:v>Industrial / workshop / warehouse</x:v>
      </x:c>
    </x:row>
    <x:row r="85" ht="73" customHeight="1">
      <x:c r="A85" s="13" t="str">
        <x:v>S080</x:v>
      </x:c>
      <x:c r="B85" s="13" t="str">
        <x:v>Aberdeen</x:v>
      </x:c>
      <x:c r="C85" s="13" t="str">
        <x:v>Aberdeen</x:v>
      </x:c>
      <x:c r="D85" s="14" t="n">
        <x:v>192956</x:v>
      </x:c>
      <x:c r="E85" s="13" t="str">
        <x:v>Town</x:v>
      </x:c>
      <x:c r="F85" s="15" t="str">
        <x:v>East Tullos Industrial Estate</x:v>
      </x:c>
      <x:c r="G85" s="15" t="str">
        <x:v>Unit 3 International Base, Greenwell Road AB12 3AX</x:v>
      </x:c>
      <x:c r="H85" s="13" t="str">
        <x:v>Current</x:v>
      </x:c>
      <x:c r="I85" s="14" t="n">
        <x:v>5791</x:v>
      </x:c>
      <x:c r="J85" s="13" t="str">
        <x:f>IF(I85&lt;=1000,"1–1,000",IF(I85&lt;=2500,"1,001–2,500",IF(I85&lt;=5000,"2,501–5,000",IF(I85&lt;=10000,"5,001–10,000","10,001–15,000"))))</x:f>
        <x:v>5,001–10,000</x:v>
      </x:c>
      <x:c r="K85" s="16" t="n">
        <x:v>35004</x:v>
      </x:c>
      <x:c r="L85" s="17" t="n">
        <x:f>IF(AND(ISNUMBER(I85),I85&gt;0,ISNUMBER(K85),K85&gt;0),K85/I85,"n.a.")</x:f>
        <x:v>6.044551890865136</x:v>
      </x:c>
      <x:c r="M85" s="17" t="n">
        <x:v>6.04</x:v>
      </x:c>
      <x:c r="N85" s="13" t="str">
        <x:v>Yes</x:v>
      </x:c>
      <x:c r="O85" s="15" t="str">
        <x:v>Not stated in inspected listing</x:v>
      </x:c>
      <x:c r="P85" s="15" t="str">
        <x:v>Not stated in inspected listing</x:v>
      </x:c>
      <x:c r="Q85" s="15" t="str">
        <x:v>Terraced industrial unit, two-storey offices and 6749 sqft yard.</x:v>
      </x:c>
      <x:c r="R85"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5" s="15" t="str">
        <x:v>https://www.rightmove.co.uk/properties/760573401421745#/?channel=COM_LET</x:v>
      </x:c>
      <x:c r="T85" s="15" t="str"/>
      <x:c r="U85" s="15" t="str"/>
      <x:c r="V85" s="15" t="str">
        <x:v>Aberdeen — East and West Tullos industrial areas</x:v>
      </x:c>
      <x:c r="W85" s="15" t="str">
        <x:v>Individual unit ≤15,000 sq ft</x:v>
      </x:c>
      <x:c r="X85" s="2" t="n">
        <x:f>IF(N85="Yes",L85,0)</x:f>
        <x:v>6.044551890865136</x:v>
      </x:c>
      <x:c r="Y85" s="2" t="n">
        <x:v>1</x:v>
      </x:c>
      <x:c r="Z85" s="2" t="str">
        <x:v>Industrial / workshop / warehouse</x:v>
      </x:c>
    </x:row>
    <x:row r="86" ht="73" customHeight="1">
      <x:c r="A86" s="13" t="str">
        <x:v>S081</x:v>
      </x:c>
      <x:c r="B86" s="13" t="str">
        <x:v>Aberdeen</x:v>
      </x:c>
      <x:c r="C86" s="13" t="str">
        <x:v>Aberdeen</x:v>
      </x:c>
      <x:c r="D86" s="14" t="n">
        <x:v>192956</x:v>
      </x:c>
      <x:c r="E86" s="13" t="str">
        <x:v>Town</x:v>
      </x:c>
      <x:c r="F86" s="15" t="str">
        <x:v>East Tullos Industrial Estate</x:v>
      </x:c>
      <x:c r="G86" s="15" t="str">
        <x:v>Unit 7 Logman Centre, Greenbank Crescent AB12 3BG</x:v>
      </x:c>
      <x:c r="H86" s="13" t="str">
        <x:v>Current</x:v>
      </x:c>
      <x:c r="I86" s="14" t="n">
        <x:v>2277</x:v>
      </x:c>
      <x:c r="J86" s="13" t="str">
        <x:f>IF(I86&lt;=1000,"1–1,000",IF(I86&lt;=2500,"1,001–2,500",IF(I86&lt;=5000,"2,501–5,000",IF(I86&lt;=10000,"5,001–10,000","10,001–15,000"))))</x:f>
        <x:v>1,001–2,500</x:v>
      </x:c>
      <x:c r="K86" s="16" t="n">
        <x:v>20004</x:v>
      </x:c>
      <x:c r="L86" s="17" t="n">
        <x:f>IF(AND(ISNUMBER(I86),I86&gt;0,ISNUMBER(K86),K86&gt;0),K86/I86,"n.a.")</x:f>
        <x:v>8.78524374176548</x:v>
      </x:c>
      <x:c r="M86" s="17" t="n">
        <x:v>8.78</x:v>
      </x:c>
      <x:c r="N86" s="13" t="str">
        <x:v>Yes</x:v>
      </x:c>
      <x:c r="O86" s="15" t="str">
        <x:v>5 m eaves</x:v>
      </x:c>
      <x:c r="P86" s="15" t="str">
        <x:v>Manual roller shutter</x:v>
      </x:c>
      <x:c r="Q86" s="15" t="str">
        <x:v>Mid-terrace unit, office, tea prep, storage mezzanine, LED and 2 parking spaces.</x:v>
      </x:c>
      <x:c r="R86"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6" s="15" t="str">
        <x:v>https://www.rightmove.co.uk/properties/760574015949776#/?channel=COM_LET</x:v>
      </x:c>
      <x:c r="T86" s="15" t="str"/>
      <x:c r="U86" s="15" t="str"/>
      <x:c r="V86" s="15" t="str">
        <x:v>Aberdeen — East and West Tullos industrial areas</x:v>
      </x:c>
      <x:c r="W86" s="15" t="str">
        <x:v>Individual unit ≤15,000 sq ft</x:v>
      </x:c>
      <x:c r="X86" s="2" t="n">
        <x:f>IF(N86="Yes",L86,0)</x:f>
        <x:v>8.78524374176548</x:v>
      </x:c>
      <x:c r="Y86" s="2" t="n">
        <x:v>1</x:v>
      </x:c>
      <x:c r="Z86" s="2" t="str">
        <x:v>Industrial / workshop / warehouse</x:v>
      </x:c>
    </x:row>
    <x:row r="87" ht="73" customHeight="1">
      <x:c r="A87" s="13" t="str">
        <x:v>S082</x:v>
      </x:c>
      <x:c r="B87" s="13" t="str">
        <x:v>Aberdeen</x:v>
      </x:c>
      <x:c r="C87" s="13" t="str">
        <x:v>Aberdeen</x:v>
      </x:c>
      <x:c r="D87" s="14" t="n">
        <x:v>192956</x:v>
      </x:c>
      <x:c r="E87" s="13" t="str">
        <x:v>Town</x:v>
      </x:c>
      <x:c r="F87" s="15" t="str">
        <x:v>East Tullos Industrial Estate</x:v>
      </x:c>
      <x:c r="G87" s="15" t="str">
        <x:v>Unit 8 Logman Centre, Greenbank Crescent AB12 3BG</x:v>
      </x:c>
      <x:c r="H87" s="13" t="str">
        <x:v>Current</x:v>
      </x:c>
      <x:c r="I87" s="14" t="n">
        <x:v>2343</x:v>
      </x:c>
      <x:c r="J87" s="13" t="str">
        <x:f>IF(I87&lt;=1000,"1–1,000",IF(I87&lt;=2500,"1,001–2,500",IF(I87&lt;=5000,"2,501–5,000",IF(I87&lt;=10000,"5,001–10,000","10,001–15,000"))))</x:f>
        <x:v>1,001–2,500</x:v>
      </x:c>
      <x:c r="K87" s="16" t="n">
        <x:v>20004</x:v>
      </x:c>
      <x:c r="L87" s="17" t="n">
        <x:f>IF(AND(ISNUMBER(I87),I87&gt;0,ISNUMBER(K87),K87&gt;0),K87/I87,"n.a.")</x:f>
        <x:v>8.53777208706786</x:v>
      </x:c>
      <x:c r="M87" s="17" t="n">
        <x:v>8.54</x:v>
      </x:c>
      <x:c r="N87" s="13" t="str">
        <x:v>Yes</x:v>
      </x:c>
      <x:c r="O87" s="15" t="str">
        <x:v>5 m eaves</x:v>
      </x:c>
      <x:c r="P87" s="15" t="str">
        <x:v>Manual roller shutter</x:v>
      </x:c>
      <x:c r="Q87" s="15" t="str">
        <x:v>End-terrace industrial unit, office, tea prep and 2 parking spaces.</x:v>
      </x:c>
      <x:c r="R87"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7" s="15" t="str">
        <x:v>https://www.rightmove.co.uk/properties/777391624972481#/?channel=COM_LET</x:v>
      </x:c>
      <x:c r="T87" s="15" t="str"/>
      <x:c r="U87" s="15" t="str"/>
      <x:c r="V87" s="15" t="str">
        <x:v>Aberdeen — East and West Tullos industrial areas</x:v>
      </x:c>
      <x:c r="W87" s="15" t="str">
        <x:v>Individual unit ≤15,000 sq ft</x:v>
      </x:c>
      <x:c r="X87" s="2" t="n">
        <x:f>IF(N87="Yes",L87,0)</x:f>
        <x:v>8.53777208706786</x:v>
      </x:c>
      <x:c r="Y87" s="2" t="n">
        <x:v>1</x:v>
      </x:c>
      <x:c r="Z87" s="2" t="str">
        <x:v>Industrial / workshop / warehouse</x:v>
      </x:c>
    </x:row>
    <x:row r="88" ht="73" customHeight="1">
      <x:c r="A88" s="13" t="str">
        <x:v>S083</x:v>
      </x:c>
      <x:c r="B88" s="13" t="str">
        <x:v>Aberdeen</x:v>
      </x:c>
      <x:c r="C88" s="13" t="str">
        <x:v>Aberdeen</x:v>
      </x:c>
      <x:c r="D88" s="14" t="n">
        <x:v>192956</x:v>
      </x:c>
      <x:c r="E88" s="13" t="str">
        <x:v>Town</x:v>
      </x:c>
      <x:c r="F88" s="15" t="str">
        <x:v>East Tullos Industrial Estate</x:v>
      </x:c>
      <x:c r="G88" s="15" t="str">
        <x:v>Units 2–3 Greenbank Place AB12 3BT</x:v>
      </x:c>
      <x:c r="H88" s="13" t="str">
        <x:v>Current</x:v>
      </x:c>
      <x:c r="I88" s="14" t="n">
        <x:v>6442</x:v>
      </x:c>
      <x:c r="J88" s="13" t="str">
        <x:f>IF(I88&lt;=1000,"1–1,000",IF(I88&lt;=2500,"1,001–2,500",IF(I88&lt;=5000,"2,501–5,000",IF(I88&lt;=10000,"5,001–10,000","10,001–15,000"))))</x:f>
        <x:v>5,001–10,000</x:v>
      </x:c>
      <x:c r="K88" s="16" t="n">
        <x:v>35004</x:v>
      </x:c>
      <x:c r="L88" s="17" t="n">
        <x:f>IF(AND(ISNUMBER(I88),I88&gt;0,ISNUMBER(K88),K88&gt;0),K88/I88,"n.a.")</x:f>
        <x:v>5.433716237193418</x:v>
      </x:c>
      <x:c r="M88" s="17" t="n">
        <x:v>5.43</x:v>
      </x:c>
      <x:c r="N88" s="13" t="str">
        <x:v>Yes</x:v>
      </x:c>
      <x:c r="O88" s="15" t="str">
        <x:v>5.82 m eaves</x:v>
      </x:c>
      <x:c r="P88" s="15" t="str">
        <x:v>2 vehicle access points; roller type not stated</x:v>
      </x:c>
      <x:c r="Q88" s="15" t="str">
        <x:v>Single-storey warehouse with offices, WC, kitchenette and parking.</x:v>
      </x:c>
      <x:c r="R88"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8" s="15" t="str">
        <x:v>https://www.rightmove.co.uk/properties/760574338826737#/?channel=COM_LET</x:v>
      </x:c>
      <x:c r="T88" s="15" t="str"/>
      <x:c r="U88" s="15" t="str"/>
      <x:c r="V88" s="15" t="str">
        <x:v>Aberdeen — East and West Tullos industrial areas</x:v>
      </x:c>
      <x:c r="W88" s="15" t="str">
        <x:v>Individual unit ≤15,000 sq ft</x:v>
      </x:c>
      <x:c r="X88" s="2" t="n">
        <x:f>IF(N88="Yes",L88,0)</x:f>
        <x:v>5.433716237193418</x:v>
      </x:c>
      <x:c r="Y88" s="2" t="n">
        <x:v>1</x:v>
      </x:c>
      <x:c r="Z88" s="2" t="str">
        <x:v>Industrial / workshop / warehouse</x:v>
      </x:c>
    </x:row>
    <x:row r="89" ht="73" customHeight="1">
      <x:c r="A89" s="13" t="str">
        <x:v>S084</x:v>
      </x:c>
      <x:c r="B89" s="13" t="str">
        <x:v>Aberdeen</x:v>
      </x:c>
      <x:c r="C89" s="13" t="str">
        <x:v>Aberdeen</x:v>
      </x:c>
      <x:c r="D89" s="14" t="n">
        <x:v>192956</x:v>
      </x:c>
      <x:c r="E89" s="13" t="str">
        <x:v>Town</x:v>
      </x:c>
      <x:c r="F89" s="15" t="str">
        <x:v>Great Northern Road standalone premises</x:v>
      </x:c>
      <x:c r="G89" s="15" t="str">
        <x:v>390–406 Great Northern Road AB24 2AX</x:v>
      </x:c>
      <x:c r="H89" s="13" t="str">
        <x:v>Current</x:v>
      </x:c>
      <x:c r="I89" s="14" t="n">
        <x:v>2802</x:v>
      </x:c>
      <x:c r="J89" s="13" t="str">
        <x:f>IF(I89&lt;=1000,"1–1,000",IF(I89&lt;=2500,"1,001–2,500",IF(I89&lt;=5000,"2,501–5,000",IF(I89&lt;=10000,"5,001–10,000","10,001–15,000"))))</x:f>
        <x:v>2,501–5,000</x:v>
      </x:c>
      <x:c r="K89" s="16" t="n">
        <x:v>20004</x:v>
      </x:c>
      <x:c r="L89" s="17" t="n">
        <x:f>IF(AND(ISNUMBER(I89),I89&gt;0,ISNUMBER(K89),K89&gt;0),K89/I89,"n.a.")</x:f>
        <x:v>7.139186295503212</x:v>
      </x:c>
      <x:c r="M89" s="17" t="n">
        <x:v>7.14</x:v>
      </x:c>
      <x:c r="N89" s="13" t="str">
        <x:v>Yes</x:v>
      </x:c>
      <x:c r="O89" s="15" t="str">
        <x:v>Not stated in inspected listing</x:v>
      </x:c>
      <x:c r="P89" s="15" t="str">
        <x:v>Not stated in inspected listing</x:v>
      </x:c>
      <x:c r="Q89" s="15" t="str">
        <x:v>Separately marketed lower-ground warehouse/retail/storage beneath retail development; mixed-use.</x:v>
      </x:c>
      <x:c r="R89"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89" s="15" t="str">
        <x:v>https://www.rightmove.co.uk/properties/760573546002208#/?channel=COM_LET</x:v>
      </x:c>
      <x:c r="T89" s="15" t="str"/>
      <x:c r="U89" s="15" t="str"/>
      <x:c r="V89" s="15" t="str">
        <x:v>Aberdeen — Great Northern Road standalone premises</x:v>
      </x:c>
      <x:c r="W89" s="15" t="str">
        <x:v>Individual unit ≤15,000 sq ft</x:v>
      </x:c>
      <x:c r="X89" s="2" t="n">
        <x:f>IF(N89="Yes",L89,0)</x:f>
        <x:v>7.139186295503212</x:v>
      </x:c>
      <x:c r="Y89" s="2" t="n">
        <x:v>1</x:v>
      </x:c>
      <x:c r="Z89" s="2" t="str">
        <x:v>Industrial / workshop / warehouse</x:v>
      </x:c>
    </x:row>
    <x:row r="90" ht="73" customHeight="1">
      <x:c r="A90" s="13" t="str">
        <x:v>S085</x:v>
      </x:c>
      <x:c r="B90" s="13" t="str">
        <x:v>Aberdeen</x:v>
      </x:c>
      <x:c r="C90" s="13" t="str">
        <x:v>Aberdeen</x:v>
      </x:c>
      <x:c r="D90" s="14" t="n">
        <x:v>192956</x:v>
      </x:c>
      <x:c r="E90" s="13" t="str">
        <x:v>Town</x:v>
      </x:c>
      <x:c r="F90" s="15" t="str">
        <x:v>Great Northern Road standalone premises</x:v>
      </x:c>
      <x:c r="G90" s="15" t="str">
        <x:v>705 Great Northern Road AB24 2DU</x:v>
      </x:c>
      <x:c r="H90" s="13" t="str">
        <x:v>Current</x:v>
      </x:c>
      <x:c r="I90" s="14" t="n">
        <x:v>5319</x:v>
      </x:c>
      <x:c r="J90" s="13" t="str">
        <x:f>IF(I90&lt;=1000,"1–1,000",IF(I90&lt;=2500,"1,001–2,500",IF(I90&lt;=5000,"2,501–5,000",IF(I90&lt;=10000,"5,001–10,000","10,001–15,000"))))</x:f>
        <x:v>5,001–10,000</x:v>
      </x:c>
      <x:c r="K90" s="16" t="n">
        <x:v>24996</x:v>
      </x:c>
      <x:c r="L90" s="17" t="n">
        <x:f>IF(AND(ISNUMBER(I90),I90&gt;0,ISNUMBER(K90),K90&gt;0),K90/I90,"n.a.")</x:f>
        <x:v>4.699379582628314</x:v>
      </x:c>
      <x:c r="M90" s="17" t="n">
        <x:v>4.7</x:v>
      </x:c>
      <x:c r="N90" s="13" t="str">
        <x:v>Yes</x:v>
      </x:c>
      <x:c r="O90" s="15" t="str">
        <x:v>3.4 m head height; roof up to 6 m</x:v>
      </x:c>
      <x:c r="P90" s="15" t="str">
        <x:v>Roller shutter 2.1 m wide x 2.5 m high</x:v>
      </x:c>
      <x:c r="Q90" s="15" t="str">
        <x:v>Detached storage/distribution warehouse and offices; false timber ceiling.</x:v>
      </x:c>
      <x:c r="R90"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0" s="15" t="str">
        <x:v>https://www.rightmove.co.uk/properties/767108334721873#/?channel=COM_LET</x:v>
      </x:c>
      <x:c r="T90" s="15" t="str"/>
      <x:c r="U90" s="15" t="str"/>
      <x:c r="V90" s="15" t="str">
        <x:v>Aberdeen — Great Northern Road standalone premises</x:v>
      </x:c>
      <x:c r="W90" s="15" t="str">
        <x:v>Individual unit ≤15,000 sq ft</x:v>
      </x:c>
      <x:c r="X90" s="2" t="n">
        <x:f>IF(N90="Yes",L90,0)</x:f>
        <x:v>4.699379582628314</x:v>
      </x:c>
      <x:c r="Y90" s="2" t="n">
        <x:v>1</x:v>
      </x:c>
      <x:c r="Z90" s="2" t="str">
        <x:v>Industrial / workshop / warehouse</x:v>
      </x:c>
    </x:row>
    <x:row r="91" ht="60" customHeight="1">
      <x:c r="A91" s="13" t="str">
        <x:v>S086</x:v>
      </x:c>
      <x:c r="B91" s="13" t="str">
        <x:v>Aberdeen</x:v>
      </x:c>
      <x:c r="C91" s="13" t="str">
        <x:v>Aberdeen</x:v>
      </x:c>
      <x:c r="D91" s="14" t="n">
        <x:v>192956</x:v>
      </x:c>
      <x:c r="E91" s="13" t="str">
        <x:v>Town</x:v>
      </x:c>
      <x:c r="F91" s="15" t="str">
        <x:v>Hillview industrial area</x:v>
      </x:c>
      <x:c r="G91" s="15" t="str">
        <x:v>Warehouse, Hillview Road AB12</x:v>
      </x:c>
      <x:c r="H91" s="13" t="str">
        <x:v>Current</x:v>
      </x:c>
      <x:c r="I91" s="14" t="n">
        <x:v>5299</x:v>
      </x:c>
      <x:c r="J91" s="13" t="str">
        <x:f>IF(I91&lt;=1000,"1–1,000",IF(I91&lt;=2500,"1,001–2,500",IF(I91&lt;=5000,"2,501–5,000",IF(I91&lt;=10000,"5,001–10,000","10,001–15,000"))))</x:f>
        <x:v>5,001–10,000</x:v>
      </x:c>
      <x:c r="K91" s="16" t="n">
        <x:v>42500</x:v>
      </x:c>
      <x:c r="L91" s="17" t="n">
        <x:f>IF(AND(ISNUMBER(I91),I91&gt;0,ISNUMBER(K91),K91&gt;0),K91/I91,"n.a.")</x:f>
        <x:v>8.020381204000754</x:v>
      </x:c>
      <x:c r="M91" s="17" t="n">
        <x:v>8.02</x:v>
      </x:c>
      <x:c r="N91" s="13" t="str">
        <x:v>Yes</x:v>
      </x:c>
      <x:c r="O91" s="15" t="str">
        <x:v>Not stated in inspected listing</x:v>
      </x:c>
      <x:c r="P91" s="15" t="str">
        <x:v>2 roller shutters</x:v>
      </x:c>
      <x:c r="Q91" s="15" t="str">
        <x:v>Warehouse, cold stores, offices and first-floor storage; 10 parking spaces and shared yard.</x:v>
      </x:c>
      <x:c r="R91"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1" s="15" t="str">
        <x:v>https://www.rightmove.co.uk/properties/754399918657425#/?channel=COM_LET</x:v>
      </x:c>
      <x:c r="T91" s="15" t="str"/>
      <x:c r="U91" s="15" t="str"/>
      <x:c r="V91" s="15" t="str">
        <x:v>Aberdeen — Hillview industrial area</x:v>
      </x:c>
      <x:c r="W91" s="15" t="str">
        <x:v>Individual unit ≤15,000 sq ft</x:v>
      </x:c>
      <x:c r="X91" s="2" t="n">
        <x:f>IF(N91="Yes",L91,0)</x:f>
        <x:v>8.020381204000754</x:v>
      </x:c>
      <x:c r="Y91" s="2" t="n">
        <x:v>1</x:v>
      </x:c>
      <x:c r="Z91" s="2" t="str">
        <x:v>Industrial / workshop / warehouse</x:v>
      </x:c>
    </x:row>
    <x:row r="92" ht="47" customHeight="1">
      <x:c r="A92" s="13" t="str">
        <x:v>S087</x:v>
      </x:c>
      <x:c r="B92" s="13" t="str">
        <x:v>Aberdeen</x:v>
      </x:c>
      <x:c r="C92" s="13" t="str">
        <x:v>Aberdeen</x:v>
      </x:c>
      <x:c r="D92" s="14" t="n">
        <x:v>192956</x:v>
      </x:c>
      <x:c r="E92" s="13" t="str">
        <x:v>Town</x:v>
      </x:c>
      <x:c r="F92" s="15" t="str">
        <x:v>Leadside Road standalone premises</x:v>
      </x:c>
      <x:c r="G92" s="15" t="str">
        <x:v>67 &amp; 71A Leadside Road AB25 1RX</x:v>
      </x:c>
      <x:c r="H92" s="13" t="str">
        <x:v>Current</x:v>
      </x:c>
      <x:c r="I92" s="14" t="n">
        <x:v>2844</x:v>
      </x:c>
      <x:c r="J92" s="13" t="str">
        <x:f>IF(I92&lt;=1000,"1–1,000",IF(I92&lt;=2500,"1,001–2,500",IF(I92&lt;=5000,"2,501–5,000",IF(I92&lt;=10000,"5,001–10,000","10,001–15,000"))))</x:f>
        <x:v>2,501–5,000</x:v>
      </x:c>
      <x:c r="K92" s="16"/>
      <x:c r="L92" s="17" t="str">
        <x:f>IF(AND(ISNUMBER(I92),I92&gt;0,ISNUMBER(K92),K92&gt;0),K92/I92,"n.a.")</x:f>
        <x:v>n.a.</x:v>
      </x:c>
      <x:c r="M92" s="17"/>
      <x:c r="N92" s="13" t="str">
        <x:v>No</x:v>
      </x:c>
      <x:c r="O92" s="15" t="str">
        <x:v>Variable ceiling heights; no numeric figure</x:v>
      </x:c>
      <x:c r="P92" s="15" t="str">
        <x:v>Not stated in inspected listing</x:v>
      </x:c>
      <x:c r="Q92" s="15" t="str">
        <x:v>Ground-floor builder's workshop/store, rear extension, tea prep, WCs and office.</x:v>
      </x:c>
      <x:c r="R92"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92" s="15" t="str">
        <x:v>https://www.rightmove.co.uk/properties/754399937547568#/?channel=COM_LET</x:v>
      </x:c>
      <x:c r="T92" s="15" t="str"/>
      <x:c r="U92" s="15" t="str"/>
      <x:c r="V92" s="15" t="str">
        <x:v>Aberdeen — Leadside Road standalone premises</x:v>
      </x:c>
      <x:c r="W92" s="15" t="str">
        <x:v>Individual unit ≤15,000 sq ft</x:v>
      </x:c>
      <x:c r="X92" s="2" t="n">
        <x:f>IF(N92="Yes",L92,0)</x:f>
        <x:v>0</x:v>
      </x:c>
      <x:c r="Y92" s="2" t="n">
        <x:v>1</x:v>
      </x:c>
      <x:c r="Z92" s="2" t="str">
        <x:v>Industrial / workshop / warehouse</x:v>
      </x:c>
    </x:row>
    <x:row r="93" ht="60" customHeight="1">
      <x:c r="A93" s="13" t="str">
        <x:v>S088</x:v>
      </x:c>
      <x:c r="B93" s="13" t="str">
        <x:v>Aberdeen</x:v>
      </x:c>
      <x:c r="C93" s="13" t="str">
        <x:v>Aberdeen</x:v>
      </x:c>
      <x:c r="D93" s="14" t="n">
        <x:v>192956</x:v>
      </x:c>
      <x:c r="E93" s="13" t="str">
        <x:v>Town</x:v>
      </x:c>
      <x:c r="F93" s="15" t="str">
        <x:v>Links Street industrial area</x:v>
      </x:c>
      <x:c r="G93" s="15" t="str">
        <x:v>6 Links Street AB11 5EX</x:v>
      </x:c>
      <x:c r="H93" s="13" t="str">
        <x:v>Current</x:v>
      </x:c>
      <x:c r="I93" s="14" t="n">
        <x:v>1100</x:v>
      </x:c>
      <x:c r="J93" s="13" t="str">
        <x:f>IF(I93&lt;=1000,"1–1,000",IF(I93&lt;=2500,"1,001–2,500",IF(I93&lt;=5000,"2,501–5,000",IF(I93&lt;=10000,"5,001–10,000","10,001–15,000"))))</x:f>
        <x:v>1,001–2,500</x:v>
      </x:c>
      <x:c r="K93" s="16" t="n">
        <x:v>14500</x:v>
      </x:c>
      <x:c r="L93" s="17" t="n">
        <x:f>IF(AND(ISNUMBER(I93),I93&gt;0,ISNUMBER(K93),K93&gt;0),K93/I93,"n.a.")</x:f>
        <x:v>13.181818181818182</x:v>
      </x:c>
      <x:c r="M93" s="17"/>
      <x:c r="N93" s="13" t="str">
        <x:v>Yes</x:v>
      </x:c>
      <x:c r="O93" s="15" t="str">
        <x:v>Not stated in inspected listing</x:v>
      </x:c>
      <x:c r="P93" s="15" t="str">
        <x:v>Not stated in inspected listing</x:v>
      </x:c>
      <x:c r="Q93" s="15" t="str">
        <x:v>Modern mid-terrace industrial unit, parking; flexible lease.</x:v>
      </x:c>
      <x:c r="R93" s="15" t="str">
        <x:v>Marketed to let; no let/under-offer label observed Explicit annual asking rent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3" s="15" t="str">
        <x:v>https://www.rightmove.co.uk/properties/773376596216064#/?channel=COM_LET</x:v>
      </x:c>
      <x:c r="T93" s="15" t="str"/>
      <x:c r="U93" s="15" t="str"/>
      <x:c r="V93" s="15" t="str">
        <x:v>Aberdeen — Links Street industrial area</x:v>
      </x:c>
      <x:c r="W93" s="15" t="str">
        <x:v>Individual unit ≤15,000 sq ft</x:v>
      </x:c>
      <x:c r="X93" s="2" t="n">
        <x:f>IF(N93="Yes",L93,0)</x:f>
        <x:v>13.181818181818182</x:v>
      </x:c>
      <x:c r="Y93" s="2" t="n">
        <x:v>1</x:v>
      </x:c>
      <x:c r="Z93" s="2" t="str">
        <x:v>Industrial / workshop / warehouse</x:v>
      </x:c>
    </x:row>
    <x:row r="94" ht="73" customHeight="1">
      <x:c r="A94" s="13" t="str">
        <x:v>S089</x:v>
      </x:c>
      <x:c r="B94" s="13" t="str">
        <x:v>Aberdeen</x:v>
      </x:c>
      <x:c r="C94" s="13" t="str">
        <x:v>Aberdeen</x:v>
      </x:c>
      <x:c r="D94" s="14" t="n">
        <x:v>192956</x:v>
      </x:c>
      <x:c r="E94" s="13" t="str">
        <x:v>Town</x:v>
      </x:c>
      <x:c r="F94" s="15" t="str">
        <x:v>Whitemyres Business Centre</x:v>
      </x:c>
      <x:c r="G94" s="15" t="str">
        <x:v>Unit 11 Whitemyres Business Centre AB16 6HQ</x:v>
      </x:c>
      <x:c r="H94" s="13" t="str">
        <x:v>Current</x:v>
      </x:c>
      <x:c r="I94" s="14" t="n">
        <x:v>1106</x:v>
      </x:c>
      <x:c r="J94" s="13" t="str">
        <x:f>IF(I94&lt;=1000,"1–1,000",IF(I94&lt;=2500,"1,001–2,500",IF(I94&lt;=5000,"2,501–5,000",IF(I94&lt;=10000,"5,001–10,000","10,001–15,000"))))</x:f>
        <x:v>1,001–2,500</x:v>
      </x:c>
      <x:c r="K94" s="16" t="n">
        <x:v>16500</x:v>
      </x:c>
      <x:c r="L94" s="17" t="n">
        <x:f>IF(AND(ISNUMBER(I94),I94&gt;0,ISNUMBER(K94),K94&gt;0),K94/I94,"n.a.")</x:f>
        <x:v>14.91862567811935</x:v>
      </x:c>
      <x:c r="M94" s="17" t="n">
        <x:v>14.92</x:v>
      </x:c>
      <x:c r="N94" s="13" t="str">
        <x:v>Yes</x:v>
      </x:c>
      <x:c r="O94" s="15" t="str">
        <x:v>Not stated in inspected listing</x:v>
      </x:c>
      <x:c r="P94" s="15" t="str">
        <x:v>Manual roller shutter</x:v>
      </x:c>
      <x:c r="Q94" s="15" t="str">
        <x:v>Warehouse, office, WC, LED, rear yard and 2 parking spaces.</x:v>
      </x:c>
      <x:c r="R94"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4" s="15" t="str">
        <x:v>https://www.rightmove.co.uk/properties/777753069267968#/?channel=COM_LET</x:v>
      </x:c>
      <x:c r="T94" s="15" t="str"/>
      <x:c r="U94" s="15" t="str"/>
      <x:c r="V94" s="15" t="str">
        <x:v>Aberdeen — Mastrick Industrial Estate</x:v>
      </x:c>
      <x:c r="W94" s="15" t="str">
        <x:v>Individual unit ≤15,000 sq ft</x:v>
      </x:c>
      <x:c r="X94" s="2" t="n">
        <x:f>IF(N94="Yes",L94,0)</x:f>
        <x:v>14.91862567811935</x:v>
      </x:c>
      <x:c r="Y94" s="2" t="n">
        <x:v>1</x:v>
      </x:c>
      <x:c r="Z94" s="2" t="str">
        <x:v>Industrial / workshop / warehouse</x:v>
      </x:c>
    </x:row>
    <x:row r="95" ht="73" customHeight="1">
      <x:c r="A95" s="13" t="str">
        <x:v>S090</x:v>
      </x:c>
      <x:c r="B95" s="13" t="str">
        <x:v>Aberdeen</x:v>
      </x:c>
      <x:c r="C95" s="13" t="str">
        <x:v>Aberdeen</x:v>
      </x:c>
      <x:c r="D95" s="14" t="n">
        <x:v>192956</x:v>
      </x:c>
      <x:c r="E95" s="13" t="str">
        <x:v>Town</x:v>
      </x:c>
      <x:c r="F95" s="15" t="str">
        <x:v>Whitemyres Business Centre</x:v>
      </x:c>
      <x:c r="G95" s="15" t="str">
        <x:v>Unit 3 Whitemyres Business Centre AB16 6HQ</x:v>
      </x:c>
      <x:c r="H95" s="13" t="str">
        <x:v>Current</x:v>
      </x:c>
      <x:c r="I95" s="14" t="n">
        <x:v>1417</x:v>
      </x:c>
      <x:c r="J95" s="13" t="str">
        <x:f>IF(I95&lt;=1000,"1–1,000",IF(I95&lt;=2500,"1,001–2,500",IF(I95&lt;=5000,"2,501–5,000",IF(I95&lt;=10000,"5,001–10,000","10,001–15,000"))))</x:f>
        <x:v>1,001–2,500</x:v>
      </x:c>
      <x:c r="K95" s="16" t="n">
        <x:v>20004</x:v>
      </x:c>
      <x:c r="L95" s="17" t="n">
        <x:f>IF(AND(ISNUMBER(I95),I95&gt;0,ISNUMBER(K95),K95&gt;0),K95/I95,"n.a.")</x:f>
        <x:v>14.117148906139732</x:v>
      </x:c>
      <x:c r="M95" s="17" t="n">
        <x:v>14.12</x:v>
      </x:c>
      <x:c r="N95" s="13" t="str">
        <x:v>Yes</x:v>
      </x:c>
      <x:c r="O95" s="15" t="str">
        <x:v>Not stated in inspected listing</x:v>
      </x:c>
      <x:c r="P95" s="15" t="str">
        <x:v>Manual roller shutter</x:v>
      </x:c>
      <x:c r="Q95" s="15" t="str">
        <x:v>Warehouse with office and WC, 3 parking spaces.</x:v>
      </x:c>
      <x:c r="R95"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5" s="15" t="str">
        <x:v>https://www.rightmove.co.uk/properties/760574074597153#/?channel=COM_LET</x:v>
      </x:c>
      <x:c r="T95" s="15" t="str"/>
      <x:c r="U95" s="15" t="str"/>
      <x:c r="V95" s="15" t="str">
        <x:v>Aberdeen — Mastrick Industrial Estate</x:v>
      </x:c>
      <x:c r="W95" s="15" t="str">
        <x:v>Individual unit ≤15,000 sq ft</x:v>
      </x:c>
      <x:c r="X95" s="2" t="n">
        <x:f>IF(N95="Yes",L95,0)</x:f>
        <x:v>14.117148906139732</x:v>
      </x:c>
      <x:c r="Y95" s="2" t="n">
        <x:v>1</x:v>
      </x:c>
      <x:c r="Z95" s="2" t="str">
        <x:v>Industrial / workshop / warehouse</x:v>
      </x:c>
    </x:row>
    <x:row r="96" ht="73" customHeight="1">
      <x:c r="A96" s="13" t="str">
        <x:v>S091</x:v>
      </x:c>
      <x:c r="B96" s="13" t="str">
        <x:v>Aberdeen</x:v>
      </x:c>
      <x:c r="C96" s="13" t="str">
        <x:v>Aberdeen</x:v>
      </x:c>
      <x:c r="D96" s="14" t="n">
        <x:v>192956</x:v>
      </x:c>
      <x:c r="E96" s="13" t="str">
        <x:v>Town</x:v>
      </x:c>
      <x:c r="F96" s="15" t="str">
        <x:v>Whitemyres Business Centre</x:v>
      </x:c>
      <x:c r="G96" s="15" t="str">
        <x:v>Unit 6 Whitemyres Business Centre AB16 6HQ</x:v>
      </x:c>
      <x:c r="H96" s="13" t="str">
        <x:v>Current</x:v>
      </x:c>
      <x:c r="I96" s="14" t="n">
        <x:v>746</x:v>
      </x:c>
      <x:c r="J96" s="13" t="str">
        <x:f>IF(I96&lt;=1000,"1–1,000",IF(I96&lt;=2500,"1,001–2,500",IF(I96&lt;=5000,"2,501–5,000",IF(I96&lt;=10000,"5,001–10,000","10,001–15,000"))))</x:f>
        <x:v>1–1,000</x:v>
      </x:c>
      <x:c r="K96" s="16" t="n">
        <x:v>13008</x:v>
      </x:c>
      <x:c r="L96" s="17" t="n">
        <x:f>IF(AND(ISNUMBER(I96),I96&gt;0,ISNUMBER(K96),K96&gt;0),K96/I96,"n.a.")</x:f>
        <x:v>17.43699731903485</x:v>
      </x:c>
      <x:c r="M96" s="17" t="n">
        <x:v>17.44</x:v>
      </x:c>
      <x:c r="N96" s="13" t="str">
        <x:v>Yes</x:v>
      </x:c>
      <x:c r="O96" s="15" t="str">
        <x:v>Not stated in inspected listing</x:v>
      </x:c>
      <x:c r="P96" s="15" t="str">
        <x:v>Manual roller shutter</x:v>
      </x:c>
      <x:c r="Q96" s="15" t="str">
        <x:v>Workshop, office and WC; refurbished LED and 2 parking spaces.</x:v>
      </x:c>
      <x:c r="R96"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6" s="15" t="str">
        <x:v>https://www.rightmove.co.uk/properties/760574598882560#/?channel=COM_LET</x:v>
      </x:c>
      <x:c r="T96" s="15" t="str"/>
      <x:c r="U96" s="15" t="str"/>
      <x:c r="V96" s="15" t="str">
        <x:v>Aberdeen — Mastrick Industrial Estate</x:v>
      </x:c>
      <x:c r="W96" s="15" t="str">
        <x:v>Individual unit ≤15,000 sq ft</x:v>
      </x:c>
      <x:c r="X96" s="2" t="n">
        <x:f>IF(N96="Yes",L96,0)</x:f>
        <x:v>17.43699731903485</x:v>
      </x:c>
      <x:c r="Y96" s="2" t="n">
        <x:v>1</x:v>
      </x:c>
      <x:c r="Z96" s="2" t="str">
        <x:v>Industrial / workshop / warehouse</x:v>
      </x:c>
    </x:row>
    <x:row r="97" ht="47" customHeight="1">
      <x:c r="A97" s="13" t="str">
        <x:v>S092</x:v>
      </x:c>
      <x:c r="B97" s="13" t="str">
        <x:v>Aberdeen</x:v>
      </x:c>
      <x:c r="C97" s="13" t="str">
        <x:v>Aberdeen</x:v>
      </x:c>
      <x:c r="D97" s="14" t="n">
        <x:v>192956</x:v>
      </x:c>
      <x:c r="E97" s="13" t="str">
        <x:v>Town</x:v>
      </x:c>
      <x:c r="F97" s="15" t="str">
        <x:v>Miller Street Trade Centre</x:v>
      </x:c>
      <x:c r="G97" s="15" t="str">
        <x:v>Unit 2 Miller Street Trade Centre AB11</x:v>
      </x:c>
      <x:c r="H97" s="13" t="str">
        <x:v>Uncertain</x:v>
      </x:c>
      <x:c r="I97" s="14" t="n">
        <x:v>10555</x:v>
      </x:c>
      <x:c r="J97" s="13" t="str">
        <x:f>IF(I97&lt;=1000,"1–1,000",IF(I97&lt;=2500,"1,001–2,500",IF(I97&lt;=5000,"2,501–5,000",IF(I97&lt;=10000,"5,001–10,000","10,001–15,000"))))</x:f>
        <x:v>10,001–15,000</x:v>
      </x:c>
      <x:c r="K97" s="16"/>
      <x:c r="L97" s="17" t="str">
        <x:f>IF(AND(ISNUMBER(I97),I97&gt;0,ISNUMBER(K97),K97&gt;0),K97/I97,"n.a.")</x:f>
        <x:v>n.a.</x:v>
      </x:c>
      <x:c r="M97" s="17"/>
      <x:c r="N97" s="13" t="str">
        <x:v>No</x:v>
      </x:c>
      <x:c r="O97" s="15" t="str">
        <x:v>6 m minimum eaves</x:v>
      </x:c>
      <x:c r="P97" s="15" t="str">
        <x:v>Electric roller shutters</x:v>
      </x:c>
      <x:c r="Q97" s="15" t="str">
        <x:v>Warehouse/trade counter with offices; landlord refurbishment proposed.</x:v>
      </x:c>
      <x:c r="R97" s="15" t="str">
        <x:v>Marketed to let; no let/under-offer label observed Joint agent advert says 10055 sqft instead of 10555; same unit treated once. Report area discrepancy, not an additional unit. POA No advertised rent (POA). Existing unit marketed, but landlord refurbishment is still proposed and no possession/completion date is given.</x:v>
      </x:c>
      <x:c r="S97" s="15" t="str">
        <x:v>https://www.rightmove.co.uk/properties/148610327#/?channel=COM_LET</x:v>
      </x:c>
      <x:c r="T97" s="15" t="str"/>
      <x:c r="U97" s="15" t="str"/>
      <x:c r="V97" s="15" t="str">
        <x:v>Aberdeen — Miller Street Trade Centre</x:v>
      </x:c>
      <x:c r="W97" s="15" t="str">
        <x:v>Individual unit ≤15,000 sq ft</x:v>
      </x:c>
      <x:c r="X97" s="2" t="n">
        <x:f>IF(N97="Yes",L97,0)</x:f>
        <x:v>0</x:v>
      </x:c>
      <x:c r="Y97" s="2" t="n">
        <x:v>1</x:v>
      </x:c>
      <x:c r="Z97" s="2" t="str">
        <x:v>Industrial / workshop / warehouse</x:v>
      </x:c>
    </x:row>
    <x:row r="98" ht="46" customHeight="1">
      <x:c r="A98" s="13" t="str">
        <x:v>S093</x:v>
      </x:c>
      <x:c r="B98" s="13" t="str">
        <x:v>Aberdeen</x:v>
      </x:c>
      <x:c r="C98" s="13" t="str">
        <x:v>Aberdeen</x:v>
      </x:c>
      <x:c r="D98" s="14" t="n">
        <x:v>192956</x:v>
      </x:c>
      <x:c r="E98" s="13" t="str">
        <x:v>Town</x:v>
      </x:c>
      <x:c r="F98" s="15" t="str">
        <x:v>Miller Street Trade Centre</x:v>
      </x:c>
      <x:c r="G98" s="15" t="str">
        <x:v>Unit 7 Miller Street Trade Centre AB11</x:v>
      </x:c>
      <x:c r="H98" s="13" t="str">
        <x:v>Uncertain</x:v>
      </x:c>
      <x:c r="I98" s="14" t="n">
        <x:v>3332</x:v>
      </x:c>
      <x:c r="J98" s="13" t="str">
        <x:f>IF(I98&lt;=1000,"1–1,000",IF(I98&lt;=2500,"1,001–2,500",IF(I98&lt;=5000,"2,501–5,000",IF(I98&lt;=10000,"5,001–10,000","10,001–15,000"))))</x:f>
        <x:v>2,501–5,000</x:v>
      </x:c>
      <x:c r="K98" s="16"/>
      <x:c r="L98" s="17" t="str">
        <x:f>IF(AND(ISNUMBER(I98),I98&gt;0,ISNUMBER(K98),K98&gt;0),K98/I98,"n.a.")</x:f>
        <x:v>n.a.</x:v>
      </x:c>
      <x:c r="M98" s="17"/>
      <x:c r="N98" s="13" t="str">
        <x:v>No</x:v>
      </x:c>
      <x:c r="O98" s="15" t="str">
        <x:v>6 m minimum eaves</x:v>
      </x:c>
      <x:c r="P98" s="15" t="str">
        <x:v>Electric roller shutters</x:v>
      </x:c>
      <x:c r="Q98" s="15" t="str">
        <x:v>Industrial/warehouse trade counter; refurbishment proposed.</x:v>
      </x:c>
      <x:c r="R98" s="15" t="str">
        <x:v>Marketed to let; no let/under-offer label observed POA No advertised rent (POA). Existing unit marketed, but refurbishment is still proposed and no possession/completion date is given.</x:v>
      </x:c>
      <x:c r="S98" s="15" t="str">
        <x:v>https://www.rightmove.co.uk/properties/158360822#/?channel=COM_LET</x:v>
      </x:c>
      <x:c r="T98" s="15" t="str"/>
      <x:c r="U98" s="15" t="str"/>
      <x:c r="V98" s="15" t="str">
        <x:v>Aberdeen — Miller Street Trade Centre</x:v>
      </x:c>
      <x:c r="W98" s="15" t="str">
        <x:v>Individual unit ≤15,000 sq ft</x:v>
      </x:c>
      <x:c r="X98" s="2" t="n">
        <x:f>IF(N98="Yes",L98,0)</x:f>
        <x:v>0</x:v>
      </x:c>
      <x:c r="Y98" s="2" t="n">
        <x:v>1</x:v>
      </x:c>
      <x:c r="Z98" s="2" t="str">
        <x:v>Industrial / workshop / warehouse</x:v>
      </x:c>
    </x:row>
    <x:row r="99" ht="73" customHeight="1">
      <x:c r="A99" s="13" t="str">
        <x:v>S094</x:v>
      </x:c>
      <x:c r="B99" s="13" t="str">
        <x:v>Aberdeen</x:v>
      </x:c>
      <x:c r="C99" s="13" t="str">
        <x:v>Aberdeen</x:v>
      </x:c>
      <x:c r="D99" s="14" t="n">
        <x:v>192956</x:v>
      </x:c>
      <x:c r="E99" s="13" t="str">
        <x:v>Town</x:v>
      </x:c>
      <x:c r="F99" s="15" t="str">
        <x:v>Mugiemoss Road industrial area</x:v>
      </x:c>
      <x:c r="G99" s="15" t="str">
        <x:v>Unit 1B Mugiemoss Road AB21 9US</x:v>
      </x:c>
      <x:c r="H99" s="13" t="str">
        <x:v>Current</x:v>
      </x:c>
      <x:c r="I99" s="14" t="n">
        <x:v>3052</x:v>
      </x:c>
      <x:c r="J99" s="13" t="str">
        <x:f>IF(I99&lt;=1000,"1–1,000",IF(I99&lt;=2500,"1,001–2,500",IF(I99&lt;=5000,"2,501–5,000",IF(I99&lt;=10000,"5,001–10,000","10,001–15,000"))))</x:f>
        <x:v>2,501–5,000</x:v>
      </x:c>
      <x:c r="K99" s="16" t="n">
        <x:v>24996</x:v>
      </x:c>
      <x:c r="L99" s="17" t="n">
        <x:f>IF(AND(ISNUMBER(I99),I99&gt;0,ISNUMBER(K99),K99&gt;0),K99/I99,"n.a.")</x:f>
        <x:v>8.190039318479686</x:v>
      </x:c>
      <x:c r="M99" s="17" t="n">
        <x:v>8.19</x:v>
      </x:c>
      <x:c r="N99" s="13" t="str">
        <x:v>Yes</x:v>
      </x:c>
      <x:c r="O99" s="15" t="str">
        <x:v>6.4 m eaves; 2.4 m below mezzanine</x:v>
      </x:c>
      <x:c r="P99" s="15" t="str">
        <x:v>Roller shutter 2.95 m high x 3.85 m wide</x:v>
      </x:c>
      <x:c r="Q99" s="15" t="str">
        <x:v>Refurbished warehouse/trade counter, mezzanine, offices and 6 parking spaces.</x:v>
      </x:c>
      <x:c r="R99"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99" s="15" t="str">
        <x:v>https://www.rightmove.co.uk/properties/767115701809120#/?channel=COM_LET</x:v>
      </x:c>
      <x:c r="T99" s="15" t="str"/>
      <x:c r="U99" s="15" t="str"/>
      <x:c r="V99" s="15" t="str">
        <x:v>Aberdeen — Mugiemoss Road industrial area</x:v>
      </x:c>
      <x:c r="W99" s="15" t="str">
        <x:v>Individual unit ≤15,000 sq ft</x:v>
      </x:c>
      <x:c r="X99" s="2" t="n">
        <x:f>IF(N99="Yes",L99,0)</x:f>
        <x:v>8.190039318479686</x:v>
      </x:c>
      <x:c r="Y99" s="2" t="n">
        <x:v>1</x:v>
      </x:c>
      <x:c r="Z99" s="2" t="str">
        <x:v>Industrial / workshop / warehouse</x:v>
      </x:c>
    </x:row>
    <x:row r="100" ht="47" customHeight="1">
      <x:c r="A100" s="13" t="str">
        <x:v>S095</x:v>
      </x:c>
      <x:c r="B100" s="13" t="str">
        <x:v>Aberdeen</x:v>
      </x:c>
      <x:c r="C100" s="13" t="str">
        <x:v>Aberdeen</x:v>
      </x:c>
      <x:c r="D100" s="14" t="n">
        <x:v>192956</x:v>
      </x:c>
      <x:c r="E100" s="13" t="str">
        <x:v>Town</x:v>
      </x:c>
      <x:c r="F100" s="15" t="str">
        <x:v>Northfield Industrial Estate</x:v>
      </x:c>
      <x:c r="G100" s="15" t="str">
        <x:v>Unit 3 Northfield Industrial Estate, Quarry Road AB16 5UU</x:v>
      </x:c>
      <x:c r="H100" s="13" t="str">
        <x:v>Current</x:v>
      </x:c>
      <x:c r="I100" s="14" t="n">
        <x:v>6807</x:v>
      </x:c>
      <x:c r="J100" s="13" t="str">
        <x:f>IF(I100&lt;=1000,"1–1,000",IF(I100&lt;=2500,"1,001–2,500",IF(I100&lt;=5000,"2,501–5,000",IF(I100&lt;=10000,"5,001–10,000","10,001–15,000"))))</x:f>
        <x:v>5,001–10,000</x:v>
      </x:c>
      <x:c r="K100" s="16"/>
      <x:c r="L100" s="17" t="str">
        <x:f>IF(AND(ISNUMBER(I100),I100&gt;0,ISNUMBER(K100),K100&gt;0),K100/I100,"n.a.")</x:f>
        <x:v>n.a.</x:v>
      </x:c>
      <x:c r="M100" s="17"/>
      <x:c r="N100" s="13" t="str">
        <x:v>No</x:v>
      </x:c>
      <x:c r="O100" s="15" t="str">
        <x:v>Approx 4 m eaves</x:v>
      </x:c>
      <x:c r="P100" s="15" t="str">
        <x:v>Electric metal roller shutter 3.8 m stated; dimension axis unspecified</x:v>
      </x:c>
      <x:c r="Q100" s="15" t="str">
        <x:v>Terraced office/warehouse with secure parking.</x:v>
      </x:c>
      <x:c r="R100"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100" s="15" t="str">
        <x:v>https://www.rightmove.co.uk/properties/760768820338689#/?channel=COM_LET</x:v>
      </x:c>
      <x:c r="T100" s="15" t="str"/>
      <x:c r="U100" s="15" t="str"/>
      <x:c r="V100" s="15" t="str">
        <x:v>Aberdeen — Northfield Industrial Estate</x:v>
      </x:c>
      <x:c r="W100" s="15" t="str">
        <x:v>Individual unit ≤15,000 sq ft</x:v>
      </x:c>
      <x:c r="X100" s="2" t="n">
        <x:f>IF(N100="Yes",L100,0)</x:f>
        <x:v>0</x:v>
      </x:c>
      <x:c r="Y100" s="2" t="n">
        <x:v>1</x:v>
      </x:c>
      <x:c r="Z100" s="2" t="str">
        <x:v>Industrial / workshop / warehouse</x:v>
      </x:c>
    </x:row>
    <x:row r="101" ht="73" customHeight="1">
      <x:c r="A101" s="13" t="str">
        <x:v>S096</x:v>
      </x:c>
      <x:c r="B101" s="13" t="str">
        <x:v>Aberdeen</x:v>
      </x:c>
      <x:c r="C101" s="13" t="str">
        <x:v>Aberdeen</x:v>
      </x:c>
      <x:c r="D101" s="14" t="n">
        <x:v>192956</x:v>
      </x:c>
      <x:c r="E101" s="13" t="str">
        <x:v>Town</x:v>
      </x:c>
      <x:c r="F101" s="15" t="str">
        <x:v>Woodside Road Industrial Estate</x:v>
      </x:c>
      <x:c r="G101" s="15" t="str">
        <x:v>Unit 2 Woodside Road AB23 8EF</x:v>
      </x:c>
      <x:c r="H101" s="13" t="str">
        <x:v>Current</x:v>
      </x:c>
      <x:c r="I101" s="14" t="n">
        <x:v>7142</x:v>
      </x:c>
      <x:c r="J101" s="13" t="str">
        <x:f>IF(I101&lt;=1000,"1–1,000",IF(I101&lt;=2500,"1,001–2,500",IF(I101&lt;=5000,"2,501–5,000",IF(I101&lt;=10000,"5,001–10,000","10,001–15,000"))))</x:f>
        <x:v>5,001–10,000</x:v>
      </x:c>
      <x:c r="K101" s="16" t="n">
        <x:v>69996</x:v>
      </x:c>
      <x:c r="L101" s="17" t="n">
        <x:f>IF(AND(ISNUMBER(I101),I101&gt;0,ISNUMBER(K101),K101&gt;0),K101/I101,"n.a.")</x:f>
        <x:v>9.800616073928872</x:v>
      </x:c>
      <x:c r="M101" s="17" t="n">
        <x:v>9.8</x:v>
      </x:c>
      <x:c r="N101" s="13" t="str">
        <x:v>Yes</x:v>
      </x:c>
      <x:c r="O101" s="15" t="str">
        <x:v>Not stated in inspected listing</x:v>
      </x:c>
      <x:c r="P101" s="15" t="str">
        <x:v>Not stated in inspected listing</x:v>
      </x:c>
      <x:c r="Q101" s="15" t="str">
        <x:v>Detached warehouse, offices, yard and parking.</x:v>
      </x:c>
      <x:c r="R101" s="15" t="str">
        <x:v>Marketed to let; no let/under-offer label observed Annualised displayed pcm; rounding may differ from agent annual quote Consistent priced whole demise in captured source; annualised pcm may contain small display rounding differences. Asking rent only. Actively marketed existing or individually identified premises; no future release date, under-offer or let label observed in captured listing. Current means marketed availability, not agent-confirmed immediate vacant possession.</x:v>
      </x:c>
      <x:c r="S101" s="15" t="str">
        <x:v>https://www.rightmove.co.uk/properties/760769011025409#/?channel=COM_LET</x:v>
      </x:c>
      <x:c r="T101" s="15" t="str"/>
      <x:c r="U101" s="15" t="str"/>
      <x:c r="V101" s="15" t="str">
        <x:v>Aberdeen — Pitmedden Road / Ashley Base industrial area</x:v>
      </x:c>
      <x:c r="W101" s="15" t="str">
        <x:v>Individual unit ≤15,000 sq ft</x:v>
      </x:c>
      <x:c r="X101" s="2" t="n">
        <x:f>IF(N101="Yes",L101,0)</x:f>
        <x:v>9.800616073928872</x:v>
      </x:c>
      <x:c r="Y101" s="2" t="n">
        <x:v>1</x:v>
      </x:c>
      <x:c r="Z101" s="2" t="str">
        <x:v>Industrial / workshop / warehouse</x:v>
      </x:c>
    </x:row>
    <x:row r="102" ht="73" customHeight="1">
      <x:c r="A102" s="13" t="str">
        <x:v>S097</x:v>
      </x:c>
      <x:c r="B102" s="13" t="str">
        <x:v>Aberdeen</x:v>
      </x:c>
      <x:c r="C102" s="13" t="str">
        <x:v>Aberdeen</x:v>
      </x:c>
      <x:c r="D102" s="14" t="n">
        <x:v>192956</x:v>
      </x:c>
      <x:c r="E102" s="13" t="str">
        <x:v>Town</x:v>
      </x:c>
      <x:c r="F102" s="15" t="str">
        <x:v>Woodside Road Industrial Estate</x:v>
      </x:c>
      <x:c r="G102" s="15" t="str">
        <x:v>Unit 3A, Woodside Road AB23 8EF</x:v>
      </x:c>
      <x:c r="H102" s="13" t="str">
        <x:v>Current</x:v>
      </x:c>
      <x:c r="I102" s="14" t="n">
        <x:v>4978</x:v>
      </x:c>
      <x:c r="J102" s="13" t="str">
        <x:f>IF(I102&lt;=1000,"1–1,000",IF(I102&lt;=2500,"1,001–2,500",IF(I102&lt;=5000,"2,501–5,000",IF(I102&lt;=10000,"5,001–10,000","10,001–15,000"))))</x:f>
        <x:v>2,501–5,000</x:v>
      </x:c>
      <x:c r="K102" s="16" t="n">
        <x:v>29868</x:v>
      </x:c>
      <x:c r="L102" s="17" t="n">
        <x:f>IF(AND(ISNUMBER(I102),I102&gt;0,ISNUMBER(K102),K102&gt;0),K102/I102,"n.a.")</x:f>
        <x:v>6</x:v>
      </x:c>
      <x:c r="M102" s="17"/>
      <x:c r="N102" s="13" t="str">
        <x:v>No</x:v>
      </x:c>
      <x:c r="O102" s="15" t="str">
        <x:v>5 m eaves; 7.5 m apex</x:v>
      </x:c>
      <x:c r="P102" s="15" t="str">
        <x:v>Electric roller shutter 4.5 m high x 4 m wide</x:v>
      </x:c>
      <x:c r="Q102" s="15" t="str">
        <x:v>Warehouse with offices, welfare and laydown; 2 x 5-tonne cranes in 3A / 4-tonne gantry in 3B.</x:v>
      </x:c>
      <x:c r="R102" s="15" t="str">
        <x:v>Marketed to let; no let/under-offer label observed Explicit schedule offers units together or separately. Other agent quotes £2501 pcm / £6.03 psf; source discrepancy. Annualised displayed pcm; rounding may differ from agent annual quote Agent adverts conflict: £2489 pcm versus £2501 pcm / £6.03 psf. Actively marketed existing or individually identified premises; no future release date, under-offer or let label observed in captured listing. Current means marketed availability, not agent-confirmed immediate vacant possession.</x:v>
      </x:c>
      <x:c r="S102" s="15" t="str">
        <x:v>https://www.rightmove.co.uk/properties/740623464818944#/?channel=COM_LET</x:v>
      </x:c>
      <x:c r="T102" s="15" t="str"/>
      <x:c r="U102" s="15" t="str"/>
      <x:c r="V102" s="15" t="str">
        <x:v>Aberdeen — Pitmedden Road / Ashley Base industrial area</x:v>
      </x:c>
      <x:c r="W102" s="15" t="str">
        <x:v>Individual unit ≤15,000 sq ft</x:v>
      </x:c>
      <x:c r="X102" s="2" t="n">
        <x:f>IF(N102="Yes",L102,0)</x:f>
        <x:v>0</x:v>
      </x:c>
      <x:c r="Y102" s="2" t="n">
        <x:v>1</x:v>
      </x:c>
      <x:c r="Z102" s="2" t="str">
        <x:v>Industrial / workshop / warehouse</x:v>
      </x:c>
    </x:row>
    <x:row r="103" ht="73" customHeight="1">
      <x:c r="A103" s="13" t="str">
        <x:v>S098</x:v>
      </x:c>
      <x:c r="B103" s="13" t="str">
        <x:v>Aberdeen</x:v>
      </x:c>
      <x:c r="C103" s="13" t="str">
        <x:v>Aberdeen</x:v>
      </x:c>
      <x:c r="D103" s="14" t="n">
        <x:v>192956</x:v>
      </x:c>
      <x:c r="E103" s="13" t="str">
        <x:v>Town</x:v>
      </x:c>
      <x:c r="F103" s="15" t="str">
        <x:v>Woodside Road Industrial Estate</x:v>
      </x:c>
      <x:c r="G103" s="15" t="str">
        <x:v>Unit 3B, Woodside Road AB23 8EF</x:v>
      </x:c>
      <x:c r="H103" s="13" t="str">
        <x:v>Current</x:v>
      </x:c>
      <x:c r="I103" s="14" t="n">
        <x:v>4978</x:v>
      </x:c>
      <x:c r="J103" s="13" t="str">
        <x:f>IF(I103&lt;=1000,"1–1,000",IF(I103&lt;=2500,"1,001–2,500",IF(I103&lt;=5000,"2,501–5,000",IF(I103&lt;=10000,"5,001–10,000","10,001–15,000"))))</x:f>
        <x:v>2,501–5,000</x:v>
      </x:c>
      <x:c r="K103" s="16" t="n">
        <x:v>29868</x:v>
      </x:c>
      <x:c r="L103" s="17" t="n">
        <x:f>IF(AND(ISNUMBER(I103),I103&gt;0,ISNUMBER(K103),K103&gt;0),K103/I103,"n.a.")</x:f>
        <x:v>6</x:v>
      </x:c>
      <x:c r="M103" s="17"/>
      <x:c r="N103" s="13" t="str">
        <x:v>No</x:v>
      </x:c>
      <x:c r="O103" s="15" t="str">
        <x:v>5 m eaves; 7.5 m apex</x:v>
      </x:c>
      <x:c r="P103" s="15" t="str">
        <x:v>Electric roller shutter 4.5 m high x 4 m wide</x:v>
      </x:c>
      <x:c r="Q103" s="15" t="str">
        <x:v>Warehouse with offices, welfare and laydown; 2 x 5-tonne cranes in 3A / 4-tonne gantry in 3B.</x:v>
      </x:c>
      <x:c r="R103" s="15" t="str">
        <x:v>Marketed to let; no let/under-offer label observed Explicit schedule offers units together or separately. Other agent quotes £2501 pcm / £6.03 psf; source discrepancy. Annualised displayed pcm; rounding may differ from agent annual quote Agent adverts conflict: £2489 pcm versus £2501 pcm / £6.03 psf. Actively marketed existing or individually identified premises; no future release date, under-offer or let label observed in captured listing. Current means marketed availability, not agent-confirmed immediate vacant possession.</x:v>
      </x:c>
      <x:c r="S103" s="15" t="str">
        <x:v>https://www.rightmove.co.uk/properties/740623464818944#/?channel=COM_LET</x:v>
      </x:c>
      <x:c r="T103" s="15" t="str"/>
      <x:c r="U103" s="15" t="str"/>
      <x:c r="V103" s="15" t="str">
        <x:v>Aberdeen — Pitmedden Road / Ashley Base industrial area</x:v>
      </x:c>
      <x:c r="W103" s="15" t="str">
        <x:v>Individual unit ≤15,000 sq ft</x:v>
      </x:c>
      <x:c r="X103" s="2" t="n">
        <x:f>IF(N103="Yes",L103,0)</x:f>
        <x:v>0</x:v>
      </x:c>
      <x:c r="Y103" s="2" t="n">
        <x:v>1</x:v>
      </x:c>
      <x:c r="Z103" s="2" t="str">
        <x:v>Industrial / workshop / warehouse</x:v>
      </x:c>
    </x:row>
    <x:row r="104" ht="47" customHeight="1">
      <x:c r="A104" s="13" t="str">
        <x:v>S099</x:v>
      </x:c>
      <x:c r="B104" s="13" t="str">
        <x:v>Aberdeen</x:v>
      </x:c>
      <x:c r="C104" s="13" t="str">
        <x:v>Aberdeen</x:v>
      </x:c>
      <x:c r="D104" s="14" t="n">
        <x:v>192956</x:v>
      </x:c>
      <x:c r="E104" s="13" t="str">
        <x:v>Town</x:v>
      </x:c>
      <x:c r="F104" s="15" t="str">
        <x:v>Skene Square standalone premises</x:v>
      </x:c>
      <x:c r="G104" s="15" t="str">
        <x:v>Unit A Skene Square AB25 2UL</x:v>
      </x:c>
      <x:c r="H104" s="13" t="str">
        <x:v>Current</x:v>
      </x:c>
      <x:c r="I104" s="14" t="n">
        <x:v>6183</x:v>
      </x:c>
      <x:c r="J104" s="13" t="str">
        <x:f>IF(I104&lt;=1000,"1–1,000",IF(I104&lt;=2500,"1,001–2,500",IF(I104&lt;=5000,"2,501–5,000",IF(I104&lt;=10000,"5,001–10,000","10,001–15,000"))))</x:f>
        <x:v>5,001–10,000</x:v>
      </x:c>
      <x:c r="K104" s="16"/>
      <x:c r="L104" s="17" t="str">
        <x:f>IF(AND(ISNUMBER(I104),I104&gt;0,ISNUMBER(K104),K104&gt;0),K104/I104,"n.a.")</x:f>
        <x:v>n.a.</x:v>
      </x:c>
      <x:c r="M104" s="17"/>
      <x:c r="N104" s="13" t="str">
        <x:v>No</x:v>
      </x:c>
      <x:c r="O104" s="15" t="str">
        <x:v>Not stated in inspected listing</x:v>
      </x:c>
      <x:c r="P104" s="15" t="str">
        <x:v>Not stated in inspected listing</x:v>
      </x:c>
      <x:c r="Q104" s="15" t="str">
        <x:v>Trade counter unit with offices and parking.</x:v>
      </x:c>
      <x:c r="R104" s="15" t="str">
        <x:v>Marketed to let; no let/under-offer label observed POA No advertised rent (POA). Actively marketed existing or individually identified premises; no future release date, under-offer or let label observed in captured listing. Current means marketed availability, not agent-confirmed immediate vacant possession.</x:v>
      </x:c>
      <x:c r="S104" s="15" t="str">
        <x:v>https://www.rightmove.co.uk/properties/760768776298833#/?channel=COM_LET</x:v>
      </x:c>
      <x:c r="T104" s="15" t="str"/>
      <x:c r="U104" s="15" t="str"/>
      <x:c r="V104" s="15" t="str">
        <x:v>Aberdeen — Skene Square standalone premises</x:v>
      </x:c>
      <x:c r="W104" s="15" t="str">
        <x:v>Individual unit ≤15,000 sq ft</x:v>
      </x:c>
      <x:c r="X104" s="2" t="n">
        <x:f>IF(N104="Yes",L104,0)</x:f>
        <x:v>0</x:v>
      </x:c>
      <x:c r="Y104" s="2" t="n">
        <x:v>1</x:v>
      </x:c>
      <x:c r="Z104" s="2" t="str">
        <x:v>Industrial / workshop / warehouse</x:v>
      </x:c>
    </x:row>
    <x:row r="105" ht="46" customHeight="1">
      <x:c r="A105" s="13" t="str">
        <x:v>S100</x:v>
      </x:c>
      <x:c r="B105" s="13" t="str">
        <x:v>Dundee</x:v>
      </x:c>
      <x:c r="C105" s="13" t="str">
        <x:v>Invergowrie</x:v>
      </x:c>
      <x:c r="D105" s="14" t="n">
        <x:v>1744</x:v>
      </x:c>
      <x:c r="E105" s="13" t="str">
        <x:v>Nearby</x:v>
      </x:c>
      <x:c r="F105" s="15" t="str">
        <x:v>Hutton science campus</x:v>
      </x:c>
      <x:c r="G105" s="15" t="str">
        <x:v>Industrial premises, James Hutton Institute, Errol Road</x:v>
      </x:c>
      <x:c r="H105" s="13" t="str">
        <x:v>Current</x:v>
      </x:c>
      <x:c r="I105" s="14" t="n">
        <x:v>6000</x:v>
      </x:c>
      <x:c r="J105" s="13" t="str">
        <x:f>IF(I105&lt;=1000,"1–1,000",IF(I105&lt;=2500,"1,001–2,500",IF(I105&lt;=5000,"2,501–5,000",IF(I105&lt;=10000,"5,001–10,000","10,001–15,000"))))</x:f>
        <x:v>5,001–10,000</x:v>
      </x:c>
      <x:c r="K105" s="16"/>
      <x:c r="L105" s="17" t="str">
        <x:f>IF(AND(ISNUMBER(I105),I105&gt;0,ISNUMBER(K105),K105&gt;0),K105/I105,"n.a.")</x:f>
        <x:v>n.a.</x:v>
      </x:c>
      <x:c r="M105" s="17"/>
      <x:c r="N105" s="13" t="str">
        <x:v>No</x:v>
      </x:c>
      <x:c r="O105" s="15" t="str">
        <x:v>Not stated</x:v>
      </x:c>
      <x:c r="P105" s="15" t="str">
        <x:v>Separate vehicle and pedestrian doors; roller type not explicit</x:v>
      </x:c>
      <x:c r="Q105" s="15" t="str">
        <x:v>Portalframe light industrial/storage within sciencecampus; inclusive parking and rentalpackages.</x:v>
      </x:c>
      <x:c r="R105" s="15" t="str">
        <x:v>advertised; no future-only restriction stated Invergowrie 1744 population; not qualifying &gt;20 k town. Dundee neareststation 3.7 mi. ExcludeDundeeproper count. POA / not safely matched to individual unit</x:v>
      </x:c>
      <x:c r="S105" s="15" t="str">
        <x:v>https://www.zoopla.co.uk/to-rent/commercial/details/70285386/</x:v>
      </x:c>
      <x:c r="T105" s="15" t="str">
        <x:v>https://www.rightmove.co.uk/properties/760895488243233#/?channel=COM_LET</x:v>
      </x:c>
      <x:c r="U105" s="15" t="str"/>
      <x:c r="V105" s="15" t="str">
        <x:v>Dundee — Hutton science campus</x:v>
      </x:c>
      <x:c r="W105" s="15" t="str">
        <x:v>Individual unit ≤15,000 sq ft</x:v>
      </x:c>
      <x:c r="X105" s="2" t="n">
        <x:f>IF(N105="Yes",L105,0)</x:f>
        <x:v>0</x:v>
      </x:c>
      <x:c r="Y105" s="2" t="n">
        <x:v>1</x:v>
      </x:c>
      <x:c r="Z105" s="2" t="str">
        <x:v>fringe industrial comparator</x:v>
      </x:c>
    </x:row>
    <x:row r="106" ht="46" customHeight="1">
      <x:c r="A106" s="13" t="str">
        <x:v>S101</x:v>
      </x:c>
      <x:c r="B106" s="13" t="str">
        <x:v>Dundee</x:v>
      </x:c>
      <x:c r="C106" s="13" t="str">
        <x:v>Dundee</x:v>
      </x:c>
      <x:c r="D106" s="14" t="n">
        <x:v>147345</x:v>
      </x:c>
      <x:c r="E106" s="13" t="str">
        <x:v>Town</x:v>
      </x:c>
      <x:c r="F106" s="15" t="str">
        <x:v>119 Clepington Road trade centre</x:v>
      </x:c>
      <x:c r="G106" s="15" t="str">
        <x:v>Unit 1, 119 Clepington Road</x:v>
      </x:c>
      <x:c r="H106" s="13" t="str">
        <x:v>Current</x:v>
      </x:c>
      <x:c r="I106" s="14" t="n">
        <x:v>5757</x:v>
      </x:c>
      <x:c r="J106" s="13" t="str">
        <x:f>IF(I106&lt;=1000,"1–1,000",IF(I106&lt;=2500,"1,001–2,500",IF(I106&lt;=5000,"2,501–5,000",IF(I106&lt;=10000,"5,001–10,000","10,001–15,000"))))</x:f>
        <x:v>5,001–10,000</x:v>
      </x:c>
      <x:c r="K106" s="16" t="n">
        <x:v>40000</x:v>
      </x:c>
      <x:c r="L106" s="17" t="n">
        <x:f>IF(AND(ISNUMBER(I106),I106&gt;0,ISNUMBER(K106),K106&gt;0),K106/I106,"n.a.")</x:f>
        <x:v>6.9480632273753695</x:v>
      </x:c>
      <x:c r="M106" s="17" t="n">
        <x:v>6.95</x:v>
      </x:c>
      <x:c r="N106" s="13" t="str">
        <x:v>Yes</x:v>
      </x:c>
      <x:c r="O106" s="15" t="str">
        <x:v>Not stated</x:v>
      </x:c>
      <x:c r="P106" s="15" t="str">
        <x:v>Rear delivery access; roller door not explicit</x:v>
      </x:c>
      <x:c r="Q106" s="15" t="str">
        <x:v>Modern steelframe tradecounter, block/metalwalls, newroof, frontglazedentrance, privatecustomerparking.</x:v>
      </x:c>
      <x:c r="R106" s="15" t="str">
        <x:v>advertised; no future-only restriction stated explicit annual rent on live detail page</x:v>
      </x:c>
      <x:c r="S106" s="15" t="str">
        <x:v>https://www.zoopla.co.uk/to-rent/commercial/details/67719189/</x:v>
      </x:c>
      <x:c r="T106" s="15" t="str"/>
      <x:c r="U106" s="15" t="str"/>
      <x:c r="V106" s="15" t="str">
        <x:v>Dundee — 119 Clepington Road trade centre</x:v>
      </x:c>
      <x:c r="W106" s="15" t="str">
        <x:v>Individual unit ≤15,000 sq ft</x:v>
      </x:c>
      <x:c r="X106" s="2" t="n">
        <x:f>IF(N106="Yes",L106,0)</x:f>
        <x:v>6.9480632273753695</x:v>
      </x:c>
      <x:c r="Y106" s="2" t="n">
        <x:v>1</x:v>
      </x:c>
      <x:c r="Z106" s="2" t="str">
        <x:v>core industrial/trade</x:v>
      </x:c>
    </x:row>
    <x:row r="107" ht="47" customHeight="1">
      <x:c r="A107" s="13" t="str">
        <x:v>S102</x:v>
      </x:c>
      <x:c r="B107" s="13" t="str">
        <x:v>Dundee</x:v>
      </x:c>
      <x:c r="C107" s="13" t="str">
        <x:v>Dundee</x:v>
      </x:c>
      <x:c r="D107" s="14" t="n">
        <x:v>147345</x:v>
      </x:c>
      <x:c r="E107" s="13" t="str">
        <x:v>Town</x:v>
      </x:c>
      <x:c r="F107" s="15" t="str">
        <x:v>119 Clepington Road trade centre</x:v>
      </x:c>
      <x:c r="G107" s="15" t="str">
        <x:v>Unit 2, 119 Clepington Road</x:v>
      </x:c>
      <x:c r="H107" s="13" t="str">
        <x:v>Future</x:v>
      </x:c>
      <x:c r="I107" s="14" t="n">
        <x:v>5661</x:v>
      </x:c>
      <x:c r="J107" s="13" t="str">
        <x:f>IF(I107&lt;=1000,"1–1,000",IF(I107&lt;=2500,"1,001–2,500",IF(I107&lt;=5000,"2,501–5,000",IF(I107&lt;=10000,"5,001–10,000","10,001–15,000"))))</x:f>
        <x:v>5,001–10,000</x:v>
      </x:c>
      <x:c r="K107" s="16"/>
      <x:c r="L107" s="17" t="str">
        <x:f>IF(AND(ISNUMBER(I107),I107&gt;0,ISNUMBER(K107),K107&gt;0),K107/I107,"n.a.")</x:f>
        <x:v>n.a.</x:v>
      </x:c>
      <x:c r="M107" s="17"/>
      <x:c r="N107" s="13" t="str">
        <x:v>No</x:v>
      </x:c>
      <x:c r="O107" s="15" t="str">
        <x:v>Not stated</x:v>
      </x:c>
      <x:c r="P107" s="15" t="str">
        <x:v>Rear delivery access; roller door not explicit</x:v>
      </x:c>
      <x:c r="Q107" s="15" t="str">
        <x:v>Midterrace steelframe tradecounter with privatecustomerparking; canlet separatelyorcombined; roof/gutterrefurb planned.</x:v>
      </x:c>
      <x:c r="R107" s="15" t="str">
        <x:v>Marketed; landlord refurbishment planned; entry Askagent HeaderPOA; narrative QuotingRent£45000.00 lacks statedfrequency. Preserve quotedamount; do not silently assumeannual or compute unqualifiedpsf. POA / not safely matched to individual unit</x:v>
      </x:c>
      <x:c r="S107" s="15" t="str">
        <x:v>https://www.rightmove.co.uk/properties/148610558#/?channel=COM_LET</x:v>
      </x:c>
      <x:c r="T107" s="15" t="str"/>
      <x:c r="U107" s="15" t="str"/>
      <x:c r="V107" s="15" t="str">
        <x:v>Dundee — 119 Clepington Road trade centre</x:v>
      </x:c>
      <x:c r="W107" s="15" t="str">
        <x:v>Individual unit ≤15,000 sq ft</x:v>
      </x:c>
      <x:c r="X107" s="2" t="n">
        <x:f>IF(N107="Yes",L107,0)</x:f>
        <x:v>0</x:v>
      </x:c>
      <x:c r="Y107" s="2" t="n">
        <x:v>1</x:v>
      </x:c>
      <x:c r="Z107" s="2" t="str">
        <x:v>core industrial/trade refurbishment</x:v>
      </x:c>
    </x:row>
    <x:row r="108" ht="47" customHeight="1">
      <x:c r="A108" s="13" t="str">
        <x:v>S103</x:v>
      </x:c>
      <x:c r="B108" s="13" t="str">
        <x:v>Dundee</x:v>
      </x:c>
      <x:c r="C108" s="13" t="str">
        <x:v>Dundee</x:v>
      </x:c>
      <x:c r="D108" s="14" t="n">
        <x:v>147345</x:v>
      </x:c>
      <x:c r="E108" s="13" t="str">
        <x:v>Town</x:v>
      </x:c>
      <x:c r="F108" s="15" t="str">
        <x:v>119 Clepington Road trade centre</x:v>
      </x:c>
      <x:c r="G108" s="15" t="str">
        <x:v>Unit 3, 119 Clepington Road</x:v>
      </x:c>
      <x:c r="H108" s="13" t="str">
        <x:v>Future</x:v>
      </x:c>
      <x:c r="I108" s="14" t="n">
        <x:v>5630</x:v>
      </x:c>
      <x:c r="J108" s="13" t="str">
        <x:f>IF(I108&lt;=1000,"1–1,000",IF(I108&lt;=2500,"1,001–2,500",IF(I108&lt;=5000,"2,501–5,000",IF(I108&lt;=10000,"5,001–10,000","10,001–15,000"))))</x:f>
        <x:v>5,001–10,000</x:v>
      </x:c>
      <x:c r="K108" s="16"/>
      <x:c r="L108" s="17" t="str">
        <x:f>IF(AND(ISNUMBER(I108),I108&gt;0,ISNUMBER(K108),K108&gt;0),K108/I108,"n.a.")</x:f>
        <x:v>n.a.</x:v>
      </x:c>
      <x:c r="M108" s="17"/>
      <x:c r="N108" s="13" t="str">
        <x:v>No</x:v>
      </x:c>
      <x:c r="O108" s="15" t="str">
        <x:v>Not stated</x:v>
      </x:c>
      <x:c r="P108" s="15" t="str">
        <x:v>Rear delivery access; roller door not explicit</x:v>
      </x:c>
      <x:c r="Q108" s="15" t="str">
        <x:v>Midterrace steelframe tradecounter with privatecustomerparking; canlet separatelyorcombined; roof/gutterrefurb planned.</x:v>
      </x:c>
      <x:c r="R108" s="15" t="str">
        <x:v>Marketed; landlord refurbishment planned; entry Askagent HeaderPOA; narrative QuotingRent£45000.00 lacks statedfrequency. Preserve quotedamount; do not silently assumeannual or compute unqualifiedpsf. POA / not safely matched to individual unit</x:v>
      </x:c>
      <x:c r="S108" s="15" t="str">
        <x:v>https://www.rightmove.co.uk/properties/148618061#/?channel=COM_LET</x:v>
      </x:c>
      <x:c r="T108" s="15" t="str"/>
      <x:c r="U108" s="15" t="str"/>
      <x:c r="V108" s="15" t="str">
        <x:v>Dundee — 119 Clepington Road trade centre</x:v>
      </x:c>
      <x:c r="W108" s="15" t="str">
        <x:v>Individual unit ≤15,000 sq ft</x:v>
      </x:c>
      <x:c r="X108" s="2" t="n">
        <x:f>IF(N108="Yes",L108,0)</x:f>
        <x:v>0</x:v>
      </x:c>
      <x:c r="Y108" s="2" t="n">
        <x:v>1</x:v>
      </x:c>
      <x:c r="Z108" s="2" t="str">
        <x:v>core industrial/trade refurbishment</x:v>
      </x:c>
    </x:row>
    <x:row r="109" ht="46" customHeight="1">
      <x:c r="A109" s="13" t="str">
        <x:v>S104</x:v>
      </x:c>
      <x:c r="B109" s="13" t="str">
        <x:v>Dundee</x:v>
      </x:c>
      <x:c r="C109" s="13" t="str">
        <x:v>Dundee</x:v>
      </x:c>
      <x:c r="D109" s="14" t="n">
        <x:v>147345</x:v>
      </x:c>
      <x:c r="E109" s="13" t="str">
        <x:v>Town</x:v>
      </x:c>
      <x:c r="F109" s="15" t="str">
        <x:v>119 Clepington Road trade centre</x:v>
      </x:c>
      <x:c r="G109" s="15" t="str">
        <x:v>Unit 5, 119 Clepington Road</x:v>
      </x:c>
      <x:c r="H109" s="13" t="str">
        <x:v>Current</x:v>
      </x:c>
      <x:c r="I109" s="14" t="n">
        <x:v>5795</x:v>
      </x:c>
      <x:c r="J109" s="13" t="str">
        <x:f>IF(I109&lt;=1000,"1–1,000",IF(I109&lt;=2500,"1,001–2,500",IF(I109&lt;=5000,"2,501–5,000",IF(I109&lt;=10000,"5,001–10,000","10,001–15,000"))))</x:f>
        <x:v>5,001–10,000</x:v>
      </x:c>
      <x:c r="K109" s="16" t="n">
        <x:v>45000</x:v>
      </x:c>
      <x:c r="L109" s="17" t="n">
        <x:f>IF(AND(ISNUMBER(I109),I109&gt;0,ISNUMBER(K109),K109&gt;0),K109/I109,"n.a.")</x:f>
        <x:v>7.765314926660914</x:v>
      </x:c>
      <x:c r="M109" s="17" t="n">
        <x:v>7.77</x:v>
      </x:c>
      <x:c r="N109" s="13" t="str">
        <x:v>Yes</x:v>
      </x:c>
      <x:c r="O109" s="15" t="str">
        <x:v>Not stated</x:v>
      </x:c>
      <x:c r="P109" s="15" t="str">
        <x:v>Rear delivery access; roller door not explicit</x:v>
      </x:c>
      <x:c r="Q109" s="15" t="str">
        <x:v>Endterrace steelportal tradecounter, renewedroof, frontretail/showroom, rearstorage, privateparking.</x:v>
      </x:c>
      <x:c r="R109" s="15" t="str">
        <x:v>advertised; no future-only restriction stated LiveRightmovepricefrequency toggled to£45000 pa; displayed£7.77 psfpa</x:v>
      </x:c>
      <x:c r="S109" s="15" t="str">
        <x:v>https://www.rightmove.co.uk/properties/760571537111344#/?channel=COM_LET</x:v>
      </x:c>
      <x:c r="T109" s="15" t="str"/>
      <x:c r="U109" s="15" t="str"/>
      <x:c r="V109" s="15" t="str">
        <x:v>Dundee — 119 Clepington Road trade centre</x:v>
      </x:c>
      <x:c r="W109" s="15" t="str">
        <x:v>Individual unit ≤15,000 sq ft</x:v>
      </x:c>
      <x:c r="X109" s="2" t="n">
        <x:f>IF(N109="Yes",L109,0)</x:f>
        <x:v>7.765314926660914</x:v>
      </x:c>
      <x:c r="Y109" s="2" t="n">
        <x:v>1</x:v>
      </x:c>
      <x:c r="Z109" s="2" t="str">
        <x:v>core industrial/trade</x:v>
      </x:c>
    </x:row>
    <x:row r="110" ht="46" customHeight="1">
      <x:c r="A110" s="13" t="str">
        <x:v>S105</x:v>
      </x:c>
      <x:c r="B110" s="13" t="str">
        <x:v>Dundee</x:v>
      </x:c>
      <x:c r="C110" s="13" t="str">
        <x:v>Dundee</x:v>
      </x:c>
      <x:c r="D110" s="14" t="n">
        <x:v>147345</x:v>
      </x:c>
      <x:c r="E110" s="13" t="str">
        <x:v>Town</x:v>
      </x:c>
      <x:c r="F110" s="15" t="str">
        <x:v>Tannadice Street / Fairbairn Street</x:v>
      </x:c>
      <x:c r="G110" s="15" t="str">
        <x:v>Unit 1 Angus Works</x:v>
      </x:c>
      <x:c r="H110" s="13" t="str">
        <x:v>Current</x:v>
      </x:c>
      <x:c r="I110" s="14" t="n">
        <x:v>8309</x:v>
      </x:c>
      <x:c r="J110" s="13" t="str">
        <x:f>IF(I110&lt;=1000,"1–1,000",IF(I110&lt;=2500,"1,001–2,500",IF(I110&lt;=5000,"2,501–5,000",IF(I110&lt;=10000,"5,001–10,000","10,001–15,000"))))</x:f>
        <x:v>5,001–10,000</x:v>
      </x:c>
      <x:c r="K110" s="16" t="n">
        <x:v>25000</x:v>
      </x:c>
      <x:c r="L110" s="17" t="n">
        <x:f>IF(AND(ISNUMBER(I110),I110&gt;0,ISNUMBER(K110),K110&gt;0),K110/I110,"n.a.")</x:f>
        <x:v>3.0087856541100013</x:v>
      </x:c>
      <x:c r="M110" s="17" t="n">
        <x:v>3.01</x:v>
      </x:c>
      <x:c r="N110" s="13" t="str">
        <x:v>Yes</x:v>
      </x:c>
      <x:c r="O110" s="15" t="str">
        <x:v>4 m minimum eaves</x:v>
      </x:c>
      <x:c r="P110" s="15" t="str">
        <x:v>Electric roller shutter with level access</x:v>
      </x:c>
      <x:c r="Q110" s="15" t="str">
        <x:v>Converted mill warehouse, concrete floor, natural and strip lighting, 3 phase, small office, communal toilets.</x:v>
      </x:c>
      <x:c r="R110" s="15" t="str">
        <x:v>advertised; no future-only restriction stated explicit annual rent on live detail page</x:v>
      </x:c>
      <x:c r="S110" s="15" t="str">
        <x:v>https://www.zoopla.co.uk/to-rent/commercial/details/74443552/</x:v>
      </x:c>
      <x:c r="T110" s="15" t="str"/>
      <x:c r="U110" s="15" t="str"/>
      <x:c r="V110" s="15" t="str">
        <x:v>Dundee — Angus Works / Fairbairn Street industrial complex</x:v>
      </x:c>
      <x:c r="W110" s="15" t="str">
        <x:v>Individual unit ≤15,000 sq ft</x:v>
      </x:c>
      <x:c r="X110" s="2" t="n">
        <x:f>IF(N110="Yes",L110,0)</x:f>
        <x:v>3.0087856541100013</x:v>
      </x:c>
      <x:c r="Y110" s="2" t="n">
        <x:v>1</x:v>
      </x:c>
      <x:c r="Z110" s="2" t="str">
        <x:v>core industrial/trade</x:v>
      </x:c>
    </x:row>
    <x:row r="111" ht="46" customHeight="1">
      <x:c r="A111" s="13" t="str">
        <x:v>S106</x:v>
      </x:c>
      <x:c r="B111" s="13" t="str">
        <x:v>Dundee</x:v>
      </x:c>
      <x:c r="C111" s="13" t="str">
        <x:v>Dundee</x:v>
      </x:c>
      <x:c r="D111" s="14" t="n">
        <x:v>147345</x:v>
      </x:c>
      <x:c r="E111" s="13" t="str">
        <x:v>Town</x:v>
      </x:c>
      <x:c r="F111" s="15" t="str">
        <x:v>Tannadice Street / Fairbairn Street</x:v>
      </x:c>
      <x:c r="G111" s="15" t="str">
        <x:v>Unit 2 Angus Works</x:v>
      </x:c>
      <x:c r="H111" s="13" t="str">
        <x:v>Current</x:v>
      </x:c>
      <x:c r="I111" s="14" t="n">
        <x:v>9345</x:v>
      </x:c>
      <x:c r="J111" s="13" t="str">
        <x:f>IF(I111&lt;=1000,"1–1,000",IF(I111&lt;=2500,"1,001–2,500",IF(I111&lt;=5000,"2,501–5,000",IF(I111&lt;=10000,"5,001–10,000","10,001–15,000"))))</x:f>
        <x:v>5,001–10,000</x:v>
      </x:c>
      <x:c r="K111" s="16" t="n">
        <x:v>28000</x:v>
      </x:c>
      <x:c r="L111" s="17" t="n">
        <x:f>IF(AND(ISNUMBER(I111),I111&gt;0,ISNUMBER(K111),K111&gt;0),K111/I111,"n.a.")</x:f>
        <x:v>2.9962546816479403</x:v>
      </x:c>
      <x:c r="M111" s="17" t="n">
        <x:v>3</x:v>
      </x:c>
      <x:c r="N111" s="13" t="str">
        <x:v>Yes</x:v>
      </x:c>
      <x:c r="O111" s="15" t="str">
        <x:v>4 m minimum eaves</x:v>
      </x:c>
      <x:c r="P111" s="15" t="str">
        <x:v>Electric roller shutter with level access</x:v>
      </x:c>
      <x:c r="Q111" s="15" t="str">
        <x:v>Converted mill warehouse, 3 phase, office, storage and WC to rear with separate NorthIslaSt access.</x:v>
      </x:c>
      <x:c r="R111" s="15" t="str">
        <x:v>advertised; no future-only restriction stated explicit annual rent on live detail page</x:v>
      </x:c>
      <x:c r="S111" s="15" t="str">
        <x:v>https://www.zoopla.co.uk/to-rent/commercial/details/74443533/</x:v>
      </x:c>
      <x:c r="T111" s="15" t="str"/>
      <x:c r="U111" s="15" t="str"/>
      <x:c r="V111" s="15" t="str">
        <x:v>Dundee — Angus Works / Fairbairn Street industrial complex</x:v>
      </x:c>
      <x:c r="W111" s="15" t="str">
        <x:v>Individual unit ≤15,000 sq ft</x:v>
      </x:c>
      <x:c r="X111" s="2" t="n">
        <x:f>IF(N111="Yes",L111,0)</x:f>
        <x:v>2.9962546816479403</x:v>
      </x:c>
      <x:c r="Y111" s="2" t="n">
        <x:v>1</x:v>
      </x:c>
      <x:c r="Z111" s="2" t="str">
        <x:v>core industrial/trade</x:v>
      </x:c>
    </x:row>
    <x:row r="112" ht="46" customHeight="1">
      <x:c r="A112" s="13" t="str">
        <x:v>S107</x:v>
      </x:c>
      <x:c r="B112" s="13" t="str">
        <x:v>Dundee</x:v>
      </x:c>
      <x:c r="C112" s="13" t="str">
        <x:v>Dundee</x:v>
      </x:c>
      <x:c r="D112" s="14" t="n">
        <x:v>147345</x:v>
      </x:c>
      <x:c r="E112" s="13" t="str">
        <x:v>Town</x:v>
      </x:c>
      <x:c r="F112" s="15" t="str">
        <x:v>Tannadice Street / Fairbairn Street</x:v>
      </x:c>
      <x:c r="G112" s="15" t="str">
        <x:v>Unit 6 Fairbairn Street</x:v>
      </x:c>
      <x:c r="H112" s="13" t="str">
        <x:v>Current</x:v>
      </x:c>
      <x:c r="I112" s="14" t="n">
        <x:v>2563</x:v>
      </x:c>
      <x:c r="J112" s="13" t="str">
        <x:f>IF(I112&lt;=1000,"1–1,000",IF(I112&lt;=2500,"1,001–2,500",IF(I112&lt;=5000,"2,501–5,000",IF(I112&lt;=10000,"5,001–10,000","10,001–15,000"))))</x:f>
        <x:v>2,501–5,000</x:v>
      </x:c>
      <x:c r="K112" s="16" t="n">
        <x:v>10000</x:v>
      </x:c>
      <x:c r="L112" s="17" t="n">
        <x:f>IF(AND(ISNUMBER(I112),I112&gt;0,ISNUMBER(K112),K112&gt;0),K112/I112,"n.a.")</x:f>
        <x:v>3.9016777214202105</x:v>
      </x:c>
      <x:c r="M112" s="17" t="n">
        <x:v>3.9</x:v>
      </x:c>
      <x:c r="N112" s="13" t="str">
        <x:v>Yes</x:v>
      </x:c>
      <x:c r="O112" s="15" t="str">
        <x:v>4 m minimum eaves</x:v>
      </x:c>
      <x:c r="P112" s="15" t="str">
        <x:v>Electric roller shutter with loading bay</x:v>
      </x:c>
      <x:c r="Q112" s="15" t="str">
        <x:v>Converted mill:2368 sqft warehouse+195 sqft office; 3 phase; communal toilets.</x:v>
      </x:c>
      <x:c r="R112" s="15" t="str">
        <x:v>advertised; no future-only restriction stated Advert available April 2026 and immediately; service charge estimate £4300 pa including electricity/heating, extra to rent. explicit annual rent on live detail page</x:v>
      </x:c>
      <x:c r="S112" s="15" t="str">
        <x:v>https://www.zoopla.co.uk/to-rent/commercial/details/61477265/</x:v>
      </x:c>
      <x:c r="T112" s="15" t="str"/>
      <x:c r="U112" s="15" t="str"/>
      <x:c r="V112" s="15" t="str">
        <x:v>Dundee — Angus Works / Fairbairn Street industrial complex</x:v>
      </x:c>
      <x:c r="W112" s="15" t="str">
        <x:v>Individual unit ≤15,000 sq ft</x:v>
      </x:c>
      <x:c r="X112" s="2" t="n">
        <x:f>IF(N112="Yes",L112,0)</x:f>
        <x:v>3.9016777214202105</x:v>
      </x:c>
      <x:c r="Y112" s="2" t="n">
        <x:v>1</x:v>
      </x:c>
      <x:c r="Z112" s="2" t="str">
        <x:v>core industrial/trade</x:v>
      </x:c>
    </x:row>
    <x:row r="113" ht="47" customHeight="1">
      <x:c r="A113" s="13" t="str">
        <x:v>S108</x:v>
      </x:c>
      <x:c r="B113" s="13" t="str">
        <x:v>Dundee</x:v>
      </x:c>
      <x:c r="C113" s="13" t="str">
        <x:v>Dundee</x:v>
      </x:c>
      <x:c r="D113" s="14" t="n">
        <x:v>147345</x:v>
      </x:c>
      <x:c r="E113" s="13" t="str">
        <x:v>Town</x:v>
      </x:c>
      <x:c r="F113" s="15" t="str">
        <x:v>Baldovie Industrial Estate</x:v>
      </x:c>
      <x:c r="G113" s="15" t="str">
        <x:v>Block 2 Unit 2 Piper Street</x:v>
      </x:c>
      <x:c r="H113" s="13" t="str">
        <x:v>Current</x:v>
      </x:c>
      <x:c r="I113" s="14" t="n">
        <x:v>2423</x:v>
      </x:c>
      <x:c r="J113" s="13" t="str">
        <x:f>IF(I113&lt;=1000,"1–1,000",IF(I113&lt;=2500,"1,001–2,500",IF(I113&lt;=5000,"2,501–5,000",IF(I113&lt;=10000,"5,001–10,000","10,001–15,000"))))</x:f>
        <x:v>1,001–2,500</x:v>
      </x:c>
      <x:c r="K113" s="16" t="n">
        <x:v>16500</x:v>
      </x:c>
      <x:c r="L113" s="17" t="n">
        <x:f>IF(AND(ISNUMBER(I113),I113&gt;0,ISNUMBER(K113),K113&gt;0),K113/I113,"n.a.")</x:f>
        <x:v>6.8097399917457695</x:v>
      </x:c>
      <x:c r="M113" s="17" t="n">
        <x:v>6.81</x:v>
      </x:c>
      <x:c r="N113" s="13" t="str">
        <x:v>No</x:v>
      </x:c>
      <x:c r="O113" s="15" t="str">
        <x:v>3.2 m approximate minimum eaves</x:v>
      </x:c>
      <x:c r="P113" s="15" t="str">
        <x:v>Manual vehicle door; roller type not explicit</x:v>
      </x:c>
      <x:c r="Q113" s="15" t="str">
        <x:v>Steel portal warehouse, 3 phase, office, WC, storage, secure yard.</x:v>
      </x:c>
      <x:c r="R113" s="15" t="str">
        <x:v>advertised; no future-only restriction stated Small area discrepancy: header 2423 sqft versus narrative 2426 sqft; calculation uses advertised header. Rates section calls Unit 1, but listing title and description market Block 2Unit 2. explicit annual rent on live detail page</x:v>
      </x:c>
      <x:c r="S113" s="15" t="str">
        <x:v>https://www.zoopla.co.uk/to-rent/commercial/details/73321965/</x:v>
      </x:c>
      <x:c r="T113" s="15" t="str"/>
      <x:c r="U113" s="15" t="str"/>
      <x:c r="V113" s="15" t="str">
        <x:v>Dundee — Baldovie Industrial Estate</x:v>
      </x:c>
      <x:c r="W113" s="15" t="str">
        <x:v>Individual unit ≤15,000 sq ft</x:v>
      </x:c>
      <x:c r="X113" s="2" t="n">
        <x:f>IF(N113="Yes",L113,0)</x:f>
        <x:v>0</x:v>
      </x:c>
      <x:c r="Y113" s="2" t="n">
        <x:v>1</x:v>
      </x:c>
      <x:c r="Z113" s="2" t="str">
        <x:v>core industrial/trade</x:v>
      </x:c>
    </x:row>
    <x:row r="114" ht="46" customHeight="1">
      <x:c r="A114" s="13" t="str">
        <x:v>S109</x:v>
      </x:c>
      <x:c r="B114" s="13" t="str">
        <x:v>Dundee</x:v>
      </x:c>
      <x:c r="C114" s="13" t="str">
        <x:v>Dundee</x:v>
      </x:c>
      <x:c r="D114" s="14" t="n">
        <x:v>147345</x:v>
      </x:c>
      <x:c r="E114" s="13" t="str">
        <x:v>Town</x:v>
      </x:c>
      <x:c r="F114" s="15" t="str">
        <x:v>Baldovie Industrial Estate</x:v>
      </x:c>
      <x:c r="G114" s="15" t="str">
        <x:v>Block 3 Unit 2 Piper Street</x:v>
      </x:c>
      <x:c r="H114" s="13" t="str">
        <x:v>Current</x:v>
      </x:c>
      <x:c r="I114" s="14" t="n">
        <x:v>4425</x:v>
      </x:c>
      <x:c r="J114" s="13" t="str">
        <x:f>IF(I114&lt;=1000,"1–1,000",IF(I114&lt;=2500,"1,001–2,500",IF(I114&lt;=5000,"2,501–5,000",IF(I114&lt;=10000,"5,001–10,000","10,001–15,000"))))</x:f>
        <x:v>2,501–5,000</x:v>
      </x:c>
      <x:c r="K114" s="16"/>
      <x:c r="L114" s="17" t="str">
        <x:f>IF(AND(ISNUMBER(I114),I114&gt;0,ISNUMBER(K114),K114&gt;0),K114/I114,"n.a.")</x:f>
        <x:v>n.a.</x:v>
      </x:c>
      <x:c r="M114" s="17"/>
      <x:c r="N114" s="13" t="str">
        <x:v>No</x:v>
      </x:c>
      <x:c r="O114" s="15" t="str">
        <x:v>3.2 m approximate minimum eaves</x:v>
      </x:c>
      <x:c r="P114" s="15" t="str">
        <x:v>Roller shutter (key features); manual vehicle door narrative</x:v>
      </x:c>
      <x:c r="Q114" s="15" t="str">
        <x:v>Steel portal warehouse, 3 phase, office, WC, storage, secure yard.</x:v>
      </x:c>
      <x:c r="R114" s="15" t="str">
        <x:v>Available (space status) £1 pcm headline is a placeholder; individual space states Askagent for rent andpsf. Do not treat£12 pa as rent. POA / not safely matched to individual unit</x:v>
      </x:c>
      <x:c r="S114" s="15" t="str">
        <x:v>https://www.rightmove.co.uk/properties/772177247593312#/?channel=COM_LET</x:v>
      </x:c>
      <x:c r="T114" s="15" t="str"/>
      <x:c r="U114" s="15" t="str"/>
      <x:c r="V114" s="15" t="str">
        <x:v>Dundee — Baldovie Industrial Estate</x:v>
      </x:c>
      <x:c r="W114" s="15" t="str">
        <x:v>Individual unit ≤15,000 sq ft</x:v>
      </x:c>
      <x:c r="X114" s="2" t="n">
        <x:f>IF(N114="Yes",L114,0)</x:f>
        <x:v>0</x:v>
      </x:c>
      <x:c r="Y114" s="2" t="n">
        <x:v>1</x:v>
      </x:c>
      <x:c r="Z114" s="2" t="str">
        <x:v>core industrial/trade</x:v>
      </x:c>
    </x:row>
    <x:row r="115" ht="46" customHeight="1">
      <x:c r="A115" s="13" t="str">
        <x:v>S110</x:v>
      </x:c>
      <x:c r="B115" s="13" t="str">
        <x:v>Dundee</x:v>
      </x:c>
      <x:c r="C115" s="13" t="str">
        <x:v>Dundee</x:v>
      </x:c>
      <x:c r="D115" s="14" t="n">
        <x:v>147345</x:v>
      </x:c>
      <x:c r="E115" s="13" t="str">
        <x:v>Town</x:v>
      </x:c>
      <x:c r="F115" s="15" t="str">
        <x:v>Ballingall Industrial Estate</x:v>
      </x:c>
      <x:c r="G115" s="15" t="str">
        <x:v>Unit 3 Brewery Lane</x:v>
      </x:c>
      <x:c r="H115" s="13" t="str">
        <x:v>Current</x:v>
      </x:c>
      <x:c r="I115" s="14" t="n">
        <x:v>1012</x:v>
      </x:c>
      <x:c r="J115" s="13" t="str">
        <x:f>IF(I115&lt;=1000,"1–1,000",IF(I115&lt;=2500,"1,001–2,500",IF(I115&lt;=5000,"2,501–5,000",IF(I115&lt;=10000,"5,001–10,000","10,001–15,000"))))</x:f>
        <x:v>1,001–2,500</x:v>
      </x:c>
      <x:c r="K115" s="16" t="n">
        <x:v>9250</x:v>
      </x:c>
      <x:c r="L115" s="17" t="n">
        <x:f>IF(AND(ISNUMBER(I115),I115&gt;0,ISNUMBER(K115),K115&gt;0),K115/I115,"n.a.")</x:f>
        <x:v>9.140316205533598</x:v>
      </x:c>
      <x:c r="M115" s="17" t="n">
        <x:v>9.14</x:v>
      </x:c>
      <x:c r="N115" s="13" t="str">
        <x:v>Yes</x:v>
      </x:c>
      <x:c r="O115" s="15" t="str">
        <x:v>4.8 m approximate eaves</x:v>
      </x:c>
      <x:c r="P115" s="15" t="str">
        <x:v>Vehicle roller door</x:v>
      </x:c>
      <x:c r="Q115" s="15" t="str">
        <x:v>Steel portal workshop with block infill, metal roof, small office, WC, shared tarmac parking.</x:v>
      </x:c>
      <x:c r="R115" s="15" t="str">
        <x:v>advertised; no future-only restriction stated explicit annual rent on live detail page</x:v>
      </x:c>
      <x:c r="S115" s="15" t="str">
        <x:v>https://www.zoopla.co.uk/to-rent/commercial/details/74375693/</x:v>
      </x:c>
      <x:c r="T115" s="15" t="str">
        <x:v>https://www.rightmove.co.uk/properties/777428696538081#/?channel=COM_LET</x:v>
      </x:c>
      <x:c r="U115" s="15" t="str"/>
      <x:c r="V115" s="15" t="str">
        <x:v>Dundee — Ballingall Industrial Estate</x:v>
      </x:c>
      <x:c r="W115" s="15" t="str">
        <x:v>Individual unit ≤15,000 sq ft</x:v>
      </x:c>
      <x:c r="X115" s="2" t="n">
        <x:f>IF(N115="Yes",L115,0)</x:f>
        <x:v>9.140316205533598</x:v>
      </x:c>
      <x:c r="Y115" s="2" t="n">
        <x:v>1</x:v>
      </x:c>
      <x:c r="Z115" s="2" t="str">
        <x:v>core industrial/trade</x:v>
      </x:c>
    </x:row>
    <x:row r="116" ht="46" customHeight="1">
      <x:c r="A116" s="13" t="str">
        <x:v>S111</x:v>
      </x:c>
      <x:c r="B116" s="13" t="str">
        <x:v>Dundee</x:v>
      </x:c>
      <x:c r="C116" s="13" t="str">
        <x:v>Dundee</x:v>
      </x:c>
      <x:c r="D116" s="14" t="n">
        <x:v>147345</x:v>
      </x:c>
      <x:c r="E116" s="13" t="str">
        <x:v>Town</x:v>
      </x:c>
      <x:c r="F116" s="15" t="str">
        <x:v>Baluniefield Trading Estate</x:v>
      </x:c>
      <x:c r="G116" s="15" t="str">
        <x:v>Unit 9 Baluniefield</x:v>
      </x:c>
      <x:c r="H116" s="13" t="str">
        <x:v>Current</x:v>
      </x:c>
      <x:c r="I116" s="14" t="n">
        <x:v>3882</x:v>
      </x:c>
      <x:c r="J116" s="13" t="str">
        <x:f>IF(I116&lt;=1000,"1–1,000",IF(I116&lt;=2500,"1,001–2,500",IF(I116&lt;=5000,"2,501–5,000",IF(I116&lt;=10000,"5,001–10,000","10,001–15,000"))))</x:f>
        <x:v>2,501–5,000</x:v>
      </x:c>
      <x:c r="K116" s="16" t="n">
        <x:v>26000</x:v>
      </x:c>
      <x:c r="L116" s="17" t="n">
        <x:f>IF(AND(ISNUMBER(I116),I116&gt;0,ISNUMBER(K116),K116&gt;0),K116/I116,"n.a.")</x:f>
        <x:v>6.697578567748583</x:v>
      </x:c>
      <x:c r="M116" s="17" t="n">
        <x:v>6.7</x:v>
      </x:c>
      <x:c r="N116" s="13" t="str">
        <x:v>Yes</x:v>
      </x:c>
      <x:c r="O116" s="15" t="str">
        <x:v>5.5 m eaves</x:v>
      </x:c>
      <x:c r="P116" s="15" t="str">
        <x:v>Large steel vehicle roller door</x:v>
      </x:c>
      <x:c r="Q116" s="15" t="str">
        <x:v>Endterrace concreteframe unit with mezzanine storage, office, kitchenette, WC, sharedsecureyard.</x:v>
      </x:c>
      <x:c r="R116" s="15" t="str">
        <x:v>advertised; no future-only restriction stated explicit annual rent on live detail page</x:v>
      </x:c>
      <x:c r="S116" s="15" t="str">
        <x:v>https://www.zoopla.co.uk/to-rent/commercial/details/57533818/</x:v>
      </x:c>
      <x:c r="T116" s="15" t="str">
        <x:v>https://www.rightmove.co.uk/properties/760570803093328#/?channel=COM_LET</x:v>
      </x:c>
      <x:c r="U116" s="15" t="str"/>
      <x:c r="V116" s="15" t="str">
        <x:v>Dundee — Baluniefield Industrial / Trading Estate</x:v>
      </x:c>
      <x:c r="W116" s="15" t="str">
        <x:v>Individual unit ≤15,000 sq ft</x:v>
      </x:c>
      <x:c r="X116" s="2" t="n">
        <x:f>IF(N116="Yes",L116,0)</x:f>
        <x:v>6.697578567748583</x:v>
      </x:c>
      <x:c r="Y116" s="2" t="n">
        <x:v>1</x:v>
      </x:c>
      <x:c r="Z116" s="2" t="str">
        <x:v>core industrial/trade</x:v>
      </x:c>
    </x:row>
    <x:row r="117" ht="47" customHeight="1">
      <x:c r="A117" s="13" t="str">
        <x:v>S112</x:v>
      </x:c>
      <x:c r="B117" s="13" t="str">
        <x:v>Dundee</x:v>
      </x:c>
      <x:c r="C117" s="13" t="str">
        <x:v>Dundee</x:v>
      </x:c>
      <x:c r="D117" s="14" t="n">
        <x:v>147345</x:v>
      </x:c>
      <x:c r="E117" s="13" t="str">
        <x:v>Town</x:v>
      </x:c>
      <x:c r="F117" s="15" t="str">
        <x:v>Blackness / Lochee Road</x:v>
      </x:c>
      <x:c r="G117" s="15" t="str">
        <x:v>Block B, 50–60 Lochee Road</x:v>
      </x:c>
      <x:c r="H117" s="13" t="str">
        <x:v>Current</x:v>
      </x:c>
      <x:c r="I117" s="14" t="n">
        <x:v>7826</x:v>
      </x:c>
      <x:c r="J117" s="13" t="str">
        <x:f>IF(I117&lt;=1000,"1–1,000",IF(I117&lt;=2500,"1,001–2,500",IF(I117&lt;=5000,"2,501–5,000",IF(I117&lt;=10000,"5,001–10,000","10,001–15,000"))))</x:f>
        <x:v>5,001–10,000</x:v>
      </x:c>
      <x:c r="K117" s="16"/>
      <x:c r="L117" s="17" t="str">
        <x:f>IF(AND(ISNUMBER(I117),I117&gt;0,ISNUMBER(K117),K117&gt;0),K117/I117,"n.a.")</x:f>
        <x:v>n.a.</x:v>
      </x:c>
      <x:c r="M117" s="17"/>
      <x:c r="N117" s="13" t="str">
        <x:v>No</x:v>
      </x:c>
      <x:c r="O117" s="15" t="str">
        <x:v>Not stated</x:v>
      </x:c>
      <x:c r="P117" s="15" t="str">
        <x:v>Not explicitly stated</x:v>
      </x:c>
      <x:c r="Q117" s="15" t="str">
        <x:v>Industrial/storage block within mixed retail/industrial scheme; forecourt loading and parking.</x:v>
      </x:c>
      <x:c r="R117" s="15" t="str">
        <x:v>advertised; no future-only restriction stated Explicitly offered separately. BlockA15543 sqft excludedabove 15 k; hypothetical subdivisions from 2500 sqft not counted. Narrative calls two adjoining storage units but single BlockB schedule countedonecombineddemise. POA / not safely matched to individual unit</x:v>
      </x:c>
      <x:c r="S117" s="15" t="str">
        <x:v>https://www.zoopla.co.uk/to-rent/commercial/details/70318500/</x:v>
      </x:c>
      <x:c r="T117" s="15" t="str"/>
      <x:c r="U117" s="15" t="str"/>
      <x:c r="V117" s="15" t="str">
        <x:v>Dundee — Blackness industrial area</x:v>
      </x:c>
      <x:c r="W117" s="15" t="str">
        <x:v>Individual unit ≤15,000 sq ft</x:v>
      </x:c>
      <x:c r="X117" s="2" t="n">
        <x:f>IF(N117="Yes",L117,0)</x:f>
        <x:v>0</x:v>
      </x:c>
      <x:c r="Y117" s="2" t="n">
        <x:v>1</x:v>
      </x:c>
      <x:c r="Z117" s="2" t="str">
        <x:v>core industrial/trade</x:v>
      </x:c>
    </x:row>
    <x:row r="118" ht="46" customHeight="1">
      <x:c r="A118" s="13" t="str">
        <x:v>S113</x:v>
      </x:c>
      <x:c r="B118" s="13" t="str">
        <x:v>Dundee</x:v>
      </x:c>
      <x:c r="C118" s="13" t="str">
        <x:v>Dundee</x:v>
      </x:c>
      <x:c r="D118" s="14" t="n">
        <x:v>147345</x:v>
      </x:c>
      <x:c r="E118" s="13" t="str">
        <x:v>Town</x:v>
      </x:c>
      <x:c r="F118" s="15" t="str">
        <x:v>Blackness / Mid Wynd</x:v>
      </x:c>
      <x:c r="G118" s="15" t="str">
        <x:v>D10 Trade Park, Units A–K, Hawkhill Court</x:v>
      </x:c>
      <x:c r="H118" s="13" t="str">
        <x:v>Uncertain</x:v>
      </x:c>
      <x:c r="I118" s="14" t="n">
        <x:v>2818</x:v>
      </x:c>
      <x:c r="J118" s="13" t="str">
        <x:f>IF(I118&lt;=1000,"1–1,000",IF(I118&lt;=2500,"1,001–2,500",IF(I118&lt;=5000,"2,501–5,000",IF(I118&lt;=10000,"5,001–10,000","10,001–15,000"))))</x:f>
        <x:v>2,501–5,000</x:v>
      </x:c>
      <x:c r="K118" s="16" t="n">
        <x:v>19726</x:v>
      </x:c>
      <x:c r="L118" s="17" t="n">
        <x:f>IF(AND(ISNUMBER(I118),I118&gt;0,ISNUMBER(K118),K118&gt;0),K118/I118,"n.a.")</x:f>
        <x:v>7</x:v>
      </x:c>
      <x:c r="M118" s="17" t="n">
        <x:v>7</x:v>
      </x:c>
      <x:c r="N118" s="13" t="str">
        <x:v>No</x:v>
      </x:c>
      <x:c r="O118" s="15" t="str">
        <x:v>Not stated</x:v>
      </x:c>
      <x:c r="P118" s="15" t="str">
        <x:v>Not explicitly stated</x:v>
      </x:c>
      <x:c r="Q118" s="15" t="str">
        <x:v>Refurbishedindustrialestate withcommoncourtyard/parking; flexibleterms.</x:v>
      </x:c>
      <x:c r="R118" s="15" t="str">
        <x:v>Units undergoing refurbishment Exact 2818 sqft advertised at£7 psfpa, but no individualletter or currentunitcount. Do notinterpretA–K as 11 vacantunits. explicit annual rent on live detail page</x:v>
      </x:c>
      <x:c r="S118" s="15" t="str">
        <x:v>https://www.zoopla.co.uk/to-rent/commercial/details/56688455/</x:v>
      </x:c>
      <x:c r="T118" s="15" t="str">
        <x:v>https://www.rightmove.co.uk/properties/760570738025888#/?channel=COM_LET</x:v>
      </x:c>
      <x:c r="U118" s="15" t="str"/>
      <x:c r="V118" s="15" t="str">
        <x:v>Dundee — Blackness industrial area</x:v>
      </x:c>
      <x:c r="W118" s="15" t="str">
        <x:v>Individual unit ≤15,000 sq ft</x:v>
      </x:c>
      <x:c r="X118" s="2" t="n">
        <x:f>IF(N118="Yes",L118,0)</x:f>
        <x:v>0</x:v>
      </x:c>
      <x:c r="Y118" s="2" t="n">
        <x:v>1</x:v>
      </x:c>
      <x:c r="Z118" s="2" t="str">
        <x:v>unresolved unit identity</x:v>
      </x:c>
    </x:row>
    <x:row r="119" ht="47" customHeight="1">
      <x:c r="A119" s="13" t="str">
        <x:v>S114</x:v>
      </x:c>
      <x:c r="B119" s="13" t="str">
        <x:v>Dundee</x:v>
      </x:c>
      <x:c r="C119" s="13" t="str">
        <x:v>Dundee</x:v>
      </x:c>
      <x:c r="D119" s="14" t="n">
        <x:v>147345</x:v>
      </x:c>
      <x:c r="E119" s="13" t="str">
        <x:v>Town</x:v>
      </x:c>
      <x:c r="F119" s="15" t="str">
        <x:v>Dryburgh Industrial Estate / Camperdown Estate</x:v>
      </x:c>
      <x:c r="G119" s="15" t="str">
        <x:v>Camperdown Estate,BlockA,Rutherford Road,Dryburgh</x:v>
      </x:c>
      <x:c r="H119" s="13" t="str">
        <x:v>Future</x:v>
      </x:c>
      <x:c r="I119" s="14" t="n">
        <x:v>3175</x:v>
      </x:c>
      <x:c r="J119" s="13" t="str">
        <x:f>IF(I119&lt;=1000,"1–1,000",IF(I119&lt;=2500,"1,001–2,500",IF(I119&lt;=5000,"2,501–5,000",IF(I119&lt;=10000,"5,001–10,000","10,001–15,000"))))</x:f>
        <x:v>2,501–5,000</x:v>
      </x:c>
      <x:c r="K119" s="16" t="n">
        <x:v>38100</x:v>
      </x:c>
      <x:c r="L119" s="17" t="n">
        <x:f>IF(AND(ISNUMBER(I119),I119&gt;0,ISNUMBER(K119),K119&gt;0),K119/I119,"n.a.")</x:f>
        <x:v>12</x:v>
      </x:c>
      <x:c r="M119" s="17" t="n">
        <x:v>12</x:v>
      </x:c>
      <x:c r="N119" s="13" t="str">
        <x:v>No</x:v>
      </x:c>
      <x:c r="O119" s="15" t="str">
        <x:v>3.75 m minimum eaves</x:v>
      </x:c>
      <x:c r="P119" s="15" t="str">
        <x:v>Vehicle and pedestrian doors; roller type notexplicit</x:v>
      </x:c>
      <x:c r="Q119" s="15" t="str">
        <x:v>Industrial / workshop accommodation at Dryburgh Industrial Estate / Camperdown Estate. Height and loading access are recorded separately.</x:v>
      </x:c>
      <x:c r="R119" s="15" t="str">
        <x:v>Occupation late 2026 perallthree detailpages Schemeproposals 26 unitstotal(15+9+2),not 26 confirmedcurrentlyvacantunits. BlockCsearchcardstale late 2025;detailstateslate 2026. Excludefromcurrentcount. 2 proposed units of this size; not current availability.</x:v>
      </x:c>
      <x:c r="S119" s="15" t="str">
        <x:v>https://www.zoopla.co.uk/to-rent/commercial/details/73823803/</x:v>
      </x:c>
      <x:c r="T119" s="15" t="str"/>
      <x:c r="U119" s="15" t="str"/>
      <x:c r="V119" s="15" t="str">
        <x:v>Dundee — Dryburgh Industrial Estate / Camperdown Estate</x:v>
      </x:c>
      <x:c r="W119" s="15" t="str">
        <x:v>Individual unit ≤15,000 sq ft</x:v>
      </x:c>
      <x:c r="X119" s="2" t="n">
        <x:f>IF(N119="Yes",L119,0)</x:f>
        <x:v>0</x:v>
      </x:c>
      <x:c r="Y119" s="2" t="n">
        <x:v>2</x:v>
      </x:c>
      <x:c r="Z119" s="2" t="str">
        <x:v>Industrial / workshop / warehouse</x:v>
      </x:c>
    </x:row>
    <x:row r="120" ht="47" customHeight="1">
      <x:c r="A120" s="13" t="str">
        <x:v>S115</x:v>
      </x:c>
      <x:c r="B120" s="13" t="str">
        <x:v>Dundee</x:v>
      </x:c>
      <x:c r="C120" s="13" t="str">
        <x:v>Dundee</x:v>
      </x:c>
      <x:c r="D120" s="14" t="n">
        <x:v>147345</x:v>
      </x:c>
      <x:c r="E120" s="13" t="str">
        <x:v>Town</x:v>
      </x:c>
      <x:c r="F120" s="15" t="str">
        <x:v>Dryburgh Industrial Estate / Camperdown Estate</x:v>
      </x:c>
      <x:c r="G120" s="15" t="str">
        <x:v>Camperdown Estate,BlockB,Rutherford Road,Dryburgh</x:v>
      </x:c>
      <x:c r="H120" s="13" t="str">
        <x:v>Future</x:v>
      </x:c>
      <x:c r="I120" s="14" t="n">
        <x:v>2150</x:v>
      </x:c>
      <x:c r="J120" s="13" t="str">
        <x:f>IF(I120&lt;=1000,"1–1,000",IF(I120&lt;=2500,"1,001–2,500",IF(I120&lt;=5000,"2,501–5,000",IF(I120&lt;=10000,"5,001–10,000","10,001–15,000"))))</x:f>
        <x:v>1,001–2,500</x:v>
      </x:c>
      <x:c r="K120" s="16" t="n">
        <x:v>25800</x:v>
      </x:c>
      <x:c r="L120" s="17" t="n">
        <x:f>IF(AND(ISNUMBER(I120),I120&gt;0,ISNUMBER(K120),K120&gt;0),K120/I120,"n.a.")</x:f>
        <x:v>12</x:v>
      </x:c>
      <x:c r="M120" s="17" t="n">
        <x:v>12</x:v>
      </x:c>
      <x:c r="N120" s="13" t="str">
        <x:v>No</x:v>
      </x:c>
      <x:c r="O120" s="15" t="str">
        <x:v>3.75 m minimum eaves</x:v>
      </x:c>
      <x:c r="P120" s="15" t="str">
        <x:v>Vehicle and pedestrian doors; roller type notexplicit</x:v>
      </x:c>
      <x:c r="Q120" s="15" t="str">
        <x:v>Industrial / workshop accommodation at Dryburgh Industrial Estate / Camperdown Estate. Height and loading access are recorded separately.</x:v>
      </x:c>
      <x:c r="R120" s="15" t="str">
        <x:v>Occupation late 2026 perallthree detailpages Schemeproposals 26 unitstotal(15+9+2),not 26 confirmedcurrentlyvacantunits. BlockCsearchcardstale late 2025;detailstateslate 2026. Excludefromcurrentcount. 9 proposed units of this size; not current availability.</x:v>
      </x:c>
      <x:c r="S120" s="15" t="str">
        <x:v>https://www.zoopla.co.uk/to-rent/commercial/details/73823795/</x:v>
      </x:c>
      <x:c r="T120" s="15" t="str"/>
      <x:c r="U120" s="15" t="str"/>
      <x:c r="V120" s="15" t="str">
        <x:v>Dundee — Dryburgh Industrial Estate / Camperdown Estate</x:v>
      </x:c>
      <x:c r="W120" s="15" t="str">
        <x:v>Individual unit ≤15,000 sq ft</x:v>
      </x:c>
      <x:c r="X120" s="2" t="n">
        <x:f>IF(N120="Yes",L120,0)</x:f>
        <x:v>0</x:v>
      </x:c>
      <x:c r="Y120" s="2" t="n">
        <x:v>9</x:v>
      </x:c>
      <x:c r="Z120" s="2" t="str">
        <x:v>Industrial / workshop / warehouse</x:v>
      </x:c>
    </x:row>
    <x:row r="121" ht="47" customHeight="1">
      <x:c r="A121" s="13" t="str">
        <x:v>S116</x:v>
      </x:c>
      <x:c r="B121" s="13" t="str">
        <x:v>Dundee</x:v>
      </x:c>
      <x:c r="C121" s="13" t="str">
        <x:v>Dundee</x:v>
      </x:c>
      <x:c r="D121" s="14" t="n">
        <x:v>147345</x:v>
      </x:c>
      <x:c r="E121" s="13" t="str">
        <x:v>Town</x:v>
      </x:c>
      <x:c r="F121" s="15" t="str">
        <x:v>Dryburgh Industrial Estate / Camperdown Estate</x:v>
      </x:c>
      <x:c r="G121" s="15" t="str">
        <x:v>Camperdown Estate,BlockC,Rutherford Road,Dryburgh</x:v>
      </x:c>
      <x:c r="H121" s="13" t="str">
        <x:v>Future</x:v>
      </x:c>
      <x:c r="I121" s="14" t="n">
        <x:v>1050</x:v>
      </x:c>
      <x:c r="J121" s="13" t="str">
        <x:f>IF(I121&lt;=1000,"1–1,000",IF(I121&lt;=2500,"1,001–2,500",IF(I121&lt;=5000,"2,501–5,000",IF(I121&lt;=10000,"5,001–10,000","10,001–15,000"))))</x:f>
        <x:v>1,001–2,500</x:v>
      </x:c>
      <x:c r="K121" s="16" t="n">
        <x:v>12600</x:v>
      </x:c>
      <x:c r="L121" s="17" t="n">
        <x:f>IF(AND(ISNUMBER(I121),I121&gt;0,ISNUMBER(K121),K121&gt;0),K121/I121,"n.a.")</x:f>
        <x:v>12</x:v>
      </x:c>
      <x:c r="M121" s="17" t="n">
        <x:v>12</x:v>
      </x:c>
      <x:c r="N121" s="13" t="str">
        <x:v>No</x:v>
      </x:c>
      <x:c r="O121" s="15" t="str">
        <x:v>3.75 m minimum eaves</x:v>
      </x:c>
      <x:c r="P121" s="15" t="str">
        <x:v>Vehicle and pedestrian doors; roller type notexplicit</x:v>
      </x:c>
      <x:c r="Q121" s="15" t="str">
        <x:v>Industrial / workshop accommodation at Dryburgh Industrial Estate / Camperdown Estate. Height and loading access are recorded separately.</x:v>
      </x:c>
      <x:c r="R121" s="15" t="str">
        <x:v>Occupation late 2026 perallthree detailpages Schemeproposals 26 unitstotal(15+9+2),not 26 confirmedcurrentlyvacantunits. BlockCsearchcardstale late 2025;detailstateslate 2026. Excludefromcurrentcount. 15 proposed units of this size; not current availability.</x:v>
      </x:c>
      <x:c r="S121" s="15" t="str">
        <x:v>https://www.zoopla.co.uk/to-rent/commercial/details/71205494/</x:v>
      </x:c>
      <x:c r="T121" s="15" t="str"/>
      <x:c r="U121" s="15" t="str"/>
      <x:c r="V121" s="15" t="str">
        <x:v>Dundee — Dryburgh Industrial Estate / Camperdown Estate</x:v>
      </x:c>
      <x:c r="W121" s="15" t="str">
        <x:v>Individual unit ≤15,000 sq ft</x:v>
      </x:c>
      <x:c r="X121" s="2" t="n">
        <x:f>IF(N121="Yes",L121,0)</x:f>
        <x:v>0</x:v>
      </x:c>
      <x:c r="Y121" s="2" t="n">
        <x:v>15</x:v>
      </x:c>
      <x:c r="Z121" s="2" t="str">
        <x:v>Industrial / workshop / warehouse</x:v>
      </x:c>
    </x:row>
    <x:row r="122" ht="46" customHeight="1">
      <x:c r="A122" s="13" t="str">
        <x:v>S117</x:v>
      </x:c>
      <x:c r="B122" s="13" t="str">
        <x:v>Dundee</x:v>
      </x:c>
      <x:c r="C122" s="13" t="str">
        <x:v>Dundee</x:v>
      </x:c>
      <x:c r="D122" s="14" t="n">
        <x:v>147345</x:v>
      </x:c>
      <x:c r="E122" s="13" t="str">
        <x:v>Town</x:v>
      </x:c>
      <x:c r="F122" s="15" t="str">
        <x:v>Dryburgh Industrial Estate</x:v>
      </x:c>
      <x:c r="G122" s="15" t="str">
        <x:v>Unit D, 1 Faraday Street</x:v>
      </x:c>
      <x:c r="H122" s="13" t="str">
        <x:v>Current</x:v>
      </x:c>
      <x:c r="I122" s="14" t="n">
        <x:v>6300</x:v>
      </x:c>
      <x:c r="J122" s="13" t="str">
        <x:f>IF(I122&lt;=1000,"1–1,000",IF(I122&lt;=2500,"1,001–2,500",IF(I122&lt;=5000,"2,501–5,000",IF(I122&lt;=10000,"5,001–10,000","10,001–15,000"))))</x:f>
        <x:v>5,001–10,000</x:v>
      </x:c>
      <x:c r="K122" s="16" t="n">
        <x:v>40000</x:v>
      </x:c>
      <x:c r="L122" s="17" t="n">
        <x:f>IF(AND(ISNUMBER(I122),I122&gt;0,ISNUMBER(K122),K122&gt;0),K122/I122,"n.a.")</x:f>
        <x:v>6.349206349206349</x:v>
      </x:c>
      <x:c r="M122" s="17" t="n">
        <x:v>6.35</x:v>
      </x:c>
      <x:c r="N122" s="13" t="str">
        <x:v>No</x:v>
      </x:c>
      <x:c r="O122" s="15" t="str">
        <x:v>5.75 m minimum eaves</x:v>
      </x:c>
      <x:c r="P122" s="15" t="str">
        <x:v>Steel concertina loading door (not roller shutter)</x:v>
      </x:c>
      <x:c r="Q122" s="15" t="str">
        <x:v>Endterrace steelportal warehouse, concretefloor, translucent rooflights, forecourt parking.</x:v>
      </x:c>
      <x:c r="R122" s="15" t="str">
        <x:v>advertised; no future-only restriction stated Area conflict:header 6300 sqft; measured narrative 6262 sqft. £6.35 psf usesheader; £6.39 psf measurednarrative. Keep difference visible. explicit annual rent on live detail page</x:v>
      </x:c>
      <x:c r="S122" s="15" t="str">
        <x:v>https://www.zoopla.co.uk/to-rent/commercial/details/71285626/</x:v>
      </x:c>
      <x:c r="T122" s="15" t="str"/>
      <x:c r="U122" s="15" t="str"/>
      <x:c r="V122" s="15" t="str">
        <x:v>Dundee — Dryburgh Industrial Estate / Camperdown Estate</x:v>
      </x:c>
      <x:c r="W122" s="15" t="str">
        <x:v>Individual unit ≤15,000 sq ft</x:v>
      </x:c>
      <x:c r="X122" s="2" t="n">
        <x:f>IF(N122="Yes",L122,0)</x:f>
        <x:v>0</x:v>
      </x:c>
      <x:c r="Y122" s="2" t="n">
        <x:v>1</x:v>
      </x:c>
      <x:c r="Z122" s="2" t="str">
        <x:v>core industrial/trade</x:v>
      </x:c>
    </x:row>
    <x:row r="123" ht="46" customHeight="1">
      <x:c r="A123" s="13" t="str">
        <x:v>S118</x:v>
      </x:c>
      <x:c r="B123" s="13" t="str">
        <x:v>Dundee</x:v>
      </x:c>
      <x:c r="C123" s="13" t="str">
        <x:v>Dundee</x:v>
      </x:c>
      <x:c r="D123" s="14" t="n">
        <x:v>147345</x:v>
      </x:c>
      <x:c r="E123" s="13" t="str">
        <x:v>Town</x:v>
      </x:c>
      <x:c r="F123" s="15" t="str">
        <x:v>Dryburgh Industrial Estate</x:v>
      </x:c>
      <x:c r="G123" s="15" t="str">
        <x:v>Warehouse Baird Avenue</x:v>
      </x:c>
      <x:c r="H123" s="13" t="str">
        <x:v>Current</x:v>
      </x:c>
      <x:c r="I123" s="14" t="n">
        <x:v>10118</x:v>
      </x:c>
      <x:c r="J123" s="13" t="str">
        <x:f>IF(I123&lt;=1000,"1–1,000",IF(I123&lt;=2500,"1,001–2,500",IF(I123&lt;=5000,"2,501–5,000",IF(I123&lt;=10000,"5,001–10,000","10,001–15,000"))))</x:f>
        <x:v>10,001–15,000</x:v>
      </x:c>
      <x:c r="K123" s="16"/>
      <x:c r="L123" s="17" t="str">
        <x:f>IF(AND(ISNUMBER(I123),I123&gt;0,ISNUMBER(K123),K123&gt;0),K123/I123,"n.a.")</x:f>
        <x:v>n.a.</x:v>
      </x:c>
      <x:c r="M123" s="17"/>
      <x:c r="N123" s="13" t="str">
        <x:v>No</x:v>
      </x:c>
      <x:c r="O123" s="15" t="str">
        <x:v>6.5 m minimum eaves</x:v>
      </x:c>
      <x:c r="P123" s="15" t="str">
        <x:v>2 electrically operated roller shutters</x:v>
      </x:c>
      <x:c r="Q123" s="15" t="str">
        <x:v>Modern standalone steel portal warehouse/small showroom, loadingbay, approximately 15 parking spaces.</x:v>
      </x:c>
      <x:c r="R123" s="15" t="str">
        <x:v>advertised; no future-only restriction stated POA / not safely matched to individual unit</x:v>
      </x:c>
      <x:c r="S123" s="15" t="str">
        <x:v>https://www.zoopla.co.uk/to-rent/commercial/details/70634537/</x:v>
      </x:c>
      <x:c r="T123" s="15" t="str">
        <x:v>https://www.rightmove.co.uk/properties/760895607740497#/?channel=COM_LET</x:v>
      </x:c>
      <x:c r="U123" s="15" t="str"/>
      <x:c r="V123" s="15" t="str">
        <x:v>Dundee — Dryburgh Industrial Estate / Camperdown Estate</x:v>
      </x:c>
      <x:c r="W123" s="15" t="str">
        <x:v>Individual unit ≤15,000 sq ft</x:v>
      </x:c>
      <x:c r="X123" s="2" t="n">
        <x:f>IF(N123="Yes",L123,0)</x:f>
        <x:v>0</x:v>
      </x:c>
      <x:c r="Y123" s="2" t="n">
        <x:v>1</x:v>
      </x:c>
      <x:c r="Z123" s="2" t="str">
        <x:v>core industrial/trade</x:v>
      </x:c>
    </x:row>
    <x:row r="124" ht="46" customHeight="1">
      <x:c r="A124" s="13" t="str">
        <x:v>S119</x:v>
      </x:c>
      <x:c r="B124" s="13" t="str">
        <x:v>Dundee</x:v>
      </x:c>
      <x:c r="C124" s="13" t="str">
        <x:v>Dundee</x:v>
      </x:c>
      <x:c r="D124" s="14" t="n">
        <x:v>147345</x:v>
      </x:c>
      <x:c r="E124" s="13" t="str">
        <x:v>Town</x:v>
      </x:c>
      <x:c r="F124" s="15" t="str">
        <x:v>Dundee Technology Park</x:v>
      </x:c>
      <x:c r="G124" s="15" t="str">
        <x:v>Unit 13 Riverside House</x:v>
      </x:c>
      <x:c r="H124" s="13" t="str">
        <x:v>Current</x:v>
      </x:c>
      <x:c r="I124" s="14" t="n">
        <x:v>240</x:v>
      </x:c>
      <x:c r="J124" s="13" t="str">
        <x:f>IF(I124&lt;=1000,"1–1,000",IF(I124&lt;=2500,"1,001–2,500",IF(I124&lt;=5000,"2,501–5,000",IF(I124&lt;=10000,"5,001–10,000","10,001–15,000"))))</x:f>
        <x:v>1–1,000</x:v>
      </x:c>
      <x:c r="K124" s="16" t="n">
        <x:v>3000</x:v>
      </x:c>
      <x:c r="L124" s="17" t="n">
        <x:f>IF(AND(ISNUMBER(I124),I124&gt;0,ISNUMBER(K124),K124&gt;0),K124/I124,"n.a.")</x:f>
        <x:v>12.5</x:v>
      </x:c>
      <x:c r="M124" s="17" t="n">
        <x:v>12.5</x:v>
      </x:c>
      <x:c r="N124" s="13" t="str">
        <x:v>No</x:v>
      </x:c>
      <x:c r="O124" s="15" t="str">
        <x:v>Not stated</x:v>
      </x:c>
      <x:c r="P124" s="15" t="str">
        <x:v>Automated roller shutter access door</x:v>
      </x:c>
      <x:c r="Q124" s="15" t="str">
        <x:v>Small storage unit in refurbished pavilion; secure communal parking, CCTV.</x:v>
      </x:c>
      <x:c r="R124" s="15" t="str">
        <x:v>advertised; no future-only restriction stated Service charge £1.25 psf extra; about 4 mi west of centre. explicit annual rent on live detail page</x:v>
      </x:c>
      <x:c r="S124" s="15" t="str">
        <x:v>https://www.zoopla.co.uk/to-rent/commercial/details/68207359/</x:v>
      </x:c>
      <x:c r="T124" s="15" t="str"/>
      <x:c r="U124" s="15" t="str"/>
      <x:c r="V124" s="15" t="str">
        <x:v>Dundee — Dundee Technology Park</x:v>
      </x:c>
      <x:c r="W124" s="15" t="str">
        <x:v>Individual unit ≤15,000 sq ft</x:v>
      </x:c>
      <x:c r="X124" s="2" t="n">
        <x:f>IF(N124="Yes",L124,0)</x:f>
        <x:v>0</x:v>
      </x:c>
      <x:c r="Y124" s="2" t="n">
        <x:v>1</x:v>
      </x:c>
      <x:c r="Z124" s="2" t="str">
        <x:v>micro storage</x:v>
      </x:c>
    </x:row>
    <x:row r="125" ht="60" customHeight="1">
      <x:c r="A125" s="13" t="str">
        <x:v>S120</x:v>
      </x:c>
      <x:c r="B125" s="13" t="str">
        <x:v>Dundee</x:v>
      </x:c>
      <x:c r="C125" s="13" t="str">
        <x:v>Dundee</x:v>
      </x:c>
      <x:c r="D125" s="14" t="n">
        <x:v>147345</x:v>
      </x:c>
      <x:c r="E125" s="13" t="str">
        <x:v>Town</x:v>
      </x:c>
      <x:c r="F125" s="15" t="str">
        <x:v>Dundee Technology Park</x:v>
      </x:c>
      <x:c r="G125" s="15" t="str">
        <x:v>Unit 14 Riverside House</x:v>
      </x:c>
      <x:c r="H125" s="13" t="str">
        <x:v>Current</x:v>
      </x:c>
      <x:c r="I125" s="14" t="n">
        <x:v>327</x:v>
      </x:c>
      <x:c r="J125" s="13" t="str">
        <x:f>IF(I125&lt;=1000,"1–1,000",IF(I125&lt;=2500,"1,001–2,500",IF(I125&lt;=5000,"2,501–5,000",IF(I125&lt;=10000,"5,001–10,000","10,001–15,000"))))</x:f>
        <x:v>1–1,000</x:v>
      </x:c>
      <x:c r="K125" s="16" t="n">
        <x:v>3000</x:v>
      </x:c>
      <x:c r="L125" s="17" t="n">
        <x:f>IF(AND(ISNUMBER(I125),I125&gt;0,ISNUMBER(K125),K125&gt;0),K125/I125,"n.a.")</x:f>
        <x:v>9.174311926605505</x:v>
      </x:c>
      <x:c r="M125" s="17" t="n">
        <x:v>9.17</x:v>
      </x:c>
      <x:c r="N125" s="13" t="str">
        <x:v>No</x:v>
      </x:c>
      <x:c r="O125" s="15" t="str">
        <x:v>Not stated</x:v>
      </x:c>
      <x:c r="P125" s="15" t="str">
        <x:v>Automated roller shutter access door</x:v>
      </x:c>
      <x:c r="Q125" s="15" t="str">
        <x:v>Small storage unit in refurbished pavilion; secure communal parking, CCTV.</x:v>
      </x:c>
      <x:c r="R125" s="15" t="str">
        <x:v>advertised; no future-only restriction stated MAJOR PRICE CONFLICT: portal headline £981000 pa / £3000 psf; narrative lease terms explicitly £3000 pa. Use narrative rent provisionally (£9.17 psf) and exclude from benchmark until agent confirms. Service charge £1.25 psf extra. Advert says about 4 mi west of city centre. explicit annual rent on live detail page</x:v>
      </x:c>
      <x:c r="S125" s="15" t="str">
        <x:v>https://www.zoopla.co.uk/to-rent/commercial/details/74467529/</x:v>
      </x:c>
      <x:c r="T125" s="15" t="str"/>
      <x:c r="U125" s="15" t="str"/>
      <x:c r="V125" s="15" t="str">
        <x:v>Dundee — Dundee Technology Park</x:v>
      </x:c>
      <x:c r="W125" s="15" t="str">
        <x:v>Individual unit ≤15,000 sq ft</x:v>
      </x:c>
      <x:c r="X125" s="2" t="n">
        <x:f>IF(N125="Yes",L125,0)</x:f>
        <x:v>0</x:v>
      </x:c>
      <x:c r="Y125" s="2" t="n">
        <x:v>1</x:v>
      </x:c>
      <x:c r="Z125" s="2" t="str">
        <x:v>micro storage</x:v>
      </x:c>
    </x:row>
    <x:row r="126" ht="46" customHeight="1">
      <x:c r="A126" s="13" t="str">
        <x:v>S121</x:v>
      </x:c>
      <x:c r="B126" s="13" t="str">
        <x:v>Dundee</x:v>
      </x:c>
      <x:c r="C126" s="13" t="str">
        <x:v>Dundee</x:v>
      </x:c>
      <x:c r="D126" s="14" t="n">
        <x:v>147345</x:v>
      </x:c>
      <x:c r="E126" s="13" t="str">
        <x:v>Town</x:v>
      </x:c>
      <x:c r="F126" s="15" t="str">
        <x:v>Dundee Technology Park</x:v>
      </x:c>
      <x:c r="G126" s="15" t="str">
        <x:v>Unit 2 Riverside House</x:v>
      </x:c>
      <x:c r="H126" s="13" t="str">
        <x:v>Future</x:v>
      </x:c>
      <x:c r="I126" s="14" t="n">
        <x:v>1344</x:v>
      </x:c>
      <x:c r="J126" s="13" t="str">
        <x:f>IF(I126&lt;=1000,"1–1,000",IF(I126&lt;=2500,"1,001–2,500",IF(I126&lt;=5000,"2,501–5,000",IF(I126&lt;=10000,"5,001–10,000","10,001–15,000"))))</x:f>
        <x:v>1,001–2,500</x:v>
      </x:c>
      <x:c r="K126" s="16" t="n">
        <x:v>10100</x:v>
      </x:c>
      <x:c r="L126" s="17" t="n">
        <x:f>IF(AND(ISNUMBER(I126),I126&gt;0,ISNUMBER(K126),K126&gt;0),K126/I126,"n.a.")</x:f>
        <x:v>7.5148809523809526</x:v>
      </x:c>
      <x:c r="M126" s="17" t="n">
        <x:v>7.51</x:v>
      </x:c>
      <x:c r="N126" s="13" t="str">
        <x:v>No</x:v>
      </x:c>
      <x:c r="O126" s="15" t="str">
        <x:v>Not stated</x:v>
      </x:c>
      <x:c r="P126" s="15" t="str">
        <x:v>Automated roller shutter vehicle access door</x:v>
      </x:c>
      <x:c r="Q126" s="15" t="str">
        <x:v>Refurbished open-plan light industrial unit with kitchenette, WC, 3 phase, secure communal parking.</x:v>
      </x:c>
      <x:c r="R126" s="15" t="str">
        <x:v>Future: December 2026 Not current availability at 4Nov 2026; service charge £1.25 psf extra. explicit annual rent on live detail page</x:v>
      </x:c>
      <x:c r="S126" s="15" t="str">
        <x:v>https://www.zoopla.co.uk/to-rent/commercial/details/73577882/</x:v>
      </x:c>
      <x:c r="T126" s="15" t="str"/>
      <x:c r="U126" s="15" t="str"/>
      <x:c r="V126" s="15" t="str">
        <x:v>Dundee — Dundee Technology Park</x:v>
      </x:c>
      <x:c r="W126" s="15" t="str">
        <x:v>Individual unit ≤15,000 sq ft</x:v>
      </x:c>
      <x:c r="X126" s="2" t="n">
        <x:f>IF(N126="Yes",L126,0)</x:f>
        <x:v>0</x:v>
      </x:c>
      <x:c r="Y126" s="2" t="n">
        <x:v>1</x:v>
      </x:c>
      <x:c r="Z126" s="2" t="str">
        <x:v>future named unit</x:v>
      </x:c>
    </x:row>
    <x:row r="127" ht="46" customHeight="1">
      <x:c r="A127" s="13" t="str">
        <x:v>S122</x:v>
      </x:c>
      <x:c r="B127" s="13" t="str">
        <x:v>Dundee</x:v>
      </x:c>
      <x:c r="C127" s="13" t="str">
        <x:v>Dundee</x:v>
      </x:c>
      <x:c r="D127" s="14" t="n">
        <x:v>147345</x:v>
      </x:c>
      <x:c r="E127" s="13" t="str">
        <x:v>Town</x:v>
      </x:c>
      <x:c r="F127" s="15" t="str">
        <x:v>Dundee Technology Park</x:v>
      </x:c>
      <x:c r="G127" s="15" t="str">
        <x:v>Unit 4 Riverside House</x:v>
      </x:c>
      <x:c r="H127" s="13" t="str">
        <x:v>Current</x:v>
      </x:c>
      <x:c r="I127" s="14" t="n">
        <x:v>1056</x:v>
      </x:c>
      <x:c r="J127" s="13" t="str">
        <x:f>IF(I127&lt;=1000,"1–1,000",IF(I127&lt;=2500,"1,001–2,500",IF(I127&lt;=5000,"2,501–5,000",IF(I127&lt;=10000,"5,001–10,000","10,001–15,000"))))</x:f>
        <x:v>1,001–2,500</x:v>
      </x:c>
      <x:c r="K127" s="16" t="n">
        <x:v>8500</x:v>
      </x:c>
      <x:c r="L127" s="17" t="n">
        <x:f>IF(AND(ISNUMBER(I127),I127&gt;0,ISNUMBER(K127),K127&gt;0),K127/I127,"n.a.")</x:f>
        <x:v>8.049242424242424</x:v>
      </x:c>
      <x:c r="M127" s="17" t="n">
        <x:v>8.05</x:v>
      </x:c>
      <x:c r="N127" s="13" t="str">
        <x:v>Yes</x:v>
      </x:c>
      <x:c r="O127" s="15" t="str">
        <x:v>Not stated</x:v>
      </x:c>
      <x:c r="P127" s="15" t="str">
        <x:v>Automated roller shutter vehicle access door</x:v>
      </x:c>
      <x:c r="Q127" s="15" t="str">
        <x:v>Refurbished open-plan light industrial/Class 4 unit, glazed personnel entrance, kitchenette, WC, 3 phase, secure parking.</x:v>
      </x:c>
      <x:c r="R127" s="15" t="str">
        <x:v>advertised; no future-only restriction stated Service charge £1.25 psf extra; about 4 mi west of centre. explicit annual rent on live detail page</x:v>
      </x:c>
      <x:c r="S127" s="15" t="str">
        <x:v>https://www.zoopla.co.uk/to-rent/commercial/details/74458959/</x:v>
      </x:c>
      <x:c r="T127" s="15" t="str"/>
      <x:c r="U127" s="15" t="str"/>
      <x:c r="V127" s="15" t="str">
        <x:v>Dundee — Dundee Technology Park</x:v>
      </x:c>
      <x:c r="W127" s="15" t="str">
        <x:v>Individual unit ≤15,000 sq ft</x:v>
      </x:c>
      <x:c r="X127" s="2" t="n">
        <x:f>IF(N127="Yes",L127,0)</x:f>
        <x:v>8.049242424242424</x:v>
      </x:c>
      <x:c r="Y127" s="2" t="n">
        <x:v>1</x:v>
      </x:c>
      <x:c r="Z127" s="2" t="str">
        <x:v>core industrial/trade</x:v>
      </x:c>
    </x:row>
    <x:row r="128" ht="46" customHeight="1">
      <x:c r="A128" s="13" t="str">
        <x:v>S123</x:v>
      </x:c>
      <x:c r="B128" s="13" t="str">
        <x:v>Dundee</x:v>
      </x:c>
      <x:c r="C128" s="13" t="str">
        <x:v>Dundee</x:v>
      </x:c>
      <x:c r="D128" s="14" t="n">
        <x:v>147345</x:v>
      </x:c>
      <x:c r="E128" s="13" t="str">
        <x:v>Town</x:v>
      </x:c>
      <x:c r="F128" s="15" t="str">
        <x:v>Dundee Technology Park</x:v>
      </x:c>
      <x:c r="G128" s="15" t="str">
        <x:v>Unit 6 Riverside House</x:v>
      </x:c>
      <x:c r="H128" s="13" t="str">
        <x:v>Current</x:v>
      </x:c>
      <x:c r="I128" s="14" t="n">
        <x:v>1619</x:v>
      </x:c>
      <x:c r="J128" s="13" t="str">
        <x:f>IF(I128&lt;=1000,"1–1,000",IF(I128&lt;=2500,"1,001–2,500",IF(I128&lt;=5000,"2,501–5,000",IF(I128&lt;=10000,"5,001–10,000","10,001–15,000"))))</x:f>
        <x:v>1,001–2,500</x:v>
      </x:c>
      <x:c r="K128" s="16" t="n">
        <x:v>14700</x:v>
      </x:c>
      <x:c r="L128" s="17" t="n">
        <x:f>IF(AND(ISNUMBER(I128),I128&gt;0,ISNUMBER(K128),K128&gt;0),K128/I128,"n.a.")</x:f>
        <x:v>9.079678814082767</x:v>
      </x:c>
      <x:c r="M128" s="17" t="n">
        <x:v>9.08</x:v>
      </x:c>
      <x:c r="N128" s="13" t="str">
        <x:v>Yes</x:v>
      </x:c>
      <x:c r="O128" s="15" t="str">
        <x:v>Not stated</x:v>
      </x:c>
      <x:c r="P128" s="15" t="str">
        <x:v>Automated roller shutter vehicle access door</x:v>
      </x:c>
      <x:c r="Q128" s="15" t="str">
        <x:v>Open-plan light industrial/Class 4 unit with kitchenette, WC, office, 3 phase and secure compound.</x:v>
      </x:c>
      <x:c r="R128" s="15" t="str">
        <x:v>advertised; no future-only restriction stated Service charge £1.25 psf extra; about 4 mi west of centre. explicit annual rent on live detail page</x:v>
      </x:c>
      <x:c r="S128" s="15" t="str">
        <x:v>https://www.zoopla.co.uk/to-rent/commercial/details/68206394/</x:v>
      </x:c>
      <x:c r="T128" s="15" t="str"/>
      <x:c r="U128" s="15" t="str"/>
      <x:c r="V128" s="15" t="str">
        <x:v>Dundee — Dundee Technology Park</x:v>
      </x:c>
      <x:c r="W128" s="15" t="str">
        <x:v>Individual unit ≤15,000 sq ft</x:v>
      </x:c>
      <x:c r="X128" s="2" t="n">
        <x:f>IF(N128="Yes",L128,0)</x:f>
        <x:v>9.079678814082767</x:v>
      </x:c>
      <x:c r="Y128" s="2" t="n">
        <x:v>1</x:v>
      </x:c>
      <x:c r="Z128" s="2" t="str">
        <x:v>core industrial/trade</x:v>
      </x:c>
    </x:row>
    <x:row r="129" ht="46" customHeight="1">
      <x:c r="A129" s="13" t="str">
        <x:v>S124</x:v>
      </x:c>
      <x:c r="B129" s="13" t="str">
        <x:v>Dundee</x:v>
      </x:c>
      <x:c r="C129" s="13" t="str">
        <x:v>Dundee</x:v>
      </x:c>
      <x:c r="D129" s="14" t="n">
        <x:v>147345</x:v>
      </x:c>
      <x:c r="E129" s="13" t="str">
        <x:v>Town</x:v>
      </x:c>
      <x:c r="F129" s="15" t="str">
        <x:v>Dunsinane Estate</x:v>
      </x:c>
      <x:c r="G129" s="15" t="str">
        <x:v>Unit 3 Webster Park</x:v>
      </x:c>
      <x:c r="H129" s="13" t="str">
        <x:v>Current</x:v>
      </x:c>
      <x:c r="I129" s="14" t="n">
        <x:v>1184</x:v>
      </x:c>
      <x:c r="J129" s="13" t="str">
        <x:f>IF(I129&lt;=1000,"1–1,000",IF(I129&lt;=2500,"1,001–2,500",IF(I129&lt;=5000,"2,501–5,000",IF(I129&lt;=10000,"5,001–10,000","10,001–15,000"))))</x:f>
        <x:v>1,001–2,500</x:v>
      </x:c>
      <x:c r="K129" s="16" t="n">
        <x:v>9500</x:v>
      </x:c>
      <x:c r="L129" s="17" t="n">
        <x:f>IF(AND(ISNUMBER(I129),I129&gt;0,ISNUMBER(K129),K129&gt;0),K129/I129,"n.a.")</x:f>
        <x:v>8.02364864864865</x:v>
      </x:c>
      <x:c r="M129" s="17" t="n">
        <x:v>8.02</x:v>
      </x:c>
      <x:c r="N129" s="13" t="str">
        <x:v>Yes</x:v>
      </x:c>
      <x:c r="O129" s="15" t="str">
        <x:v>4 m minimum eaves</x:v>
      </x:c>
      <x:c r="P129" s="15" t="str">
        <x:v>Vehicle and pedestrian doors stated; roller type not explicit</x:v>
      </x:c>
      <x:c r="Q129" s="15" t="str">
        <x:v>Steel portal starter unit; 3 phase, WC; allocated loading/parking; Class 4/5/6.</x:v>
      </x:c>
      <x:c r="R129" s="15" t="str">
        <x:v>advertised; no future-only restriction stated Immediate entry stated. explicit annual rent on live detail page</x:v>
      </x:c>
      <x:c r="S129" s="15" t="str">
        <x:v>https://www.zoopla.co.uk/to-rent/commercial/details/68053144/</x:v>
      </x:c>
      <x:c r="T129" s="15" t="str"/>
      <x:c r="U129" s="15" t="str"/>
      <x:c r="V129" s="15" t="str">
        <x:v>Dundee — Dunsinane Industrial Estate</x:v>
      </x:c>
      <x:c r="W129" s="15" t="str">
        <x:v>Individual unit ≤15,000 sq ft</x:v>
      </x:c>
      <x:c r="X129" s="2" t="n">
        <x:f>IF(N129="Yes",L129,0)</x:f>
        <x:v>8.02364864864865</x:v>
      </x:c>
      <x:c r="Y129" s="2" t="n">
        <x:v>1</x:v>
      </x:c>
      <x:c r="Z129" s="2" t="str">
        <x:v>core industrial/trade</x:v>
      </x:c>
    </x:row>
    <x:row r="130" ht="47" customHeight="1">
      <x:c r="A130" s="13" t="str">
        <x:v>S125</x:v>
      </x:c>
      <x:c r="B130" s="13" t="str">
        <x:v>Dundee</x:v>
      </x:c>
      <x:c r="C130" s="13" t="str">
        <x:v>Dundee</x:v>
      </x:c>
      <x:c r="D130" s="14" t="n">
        <x:v>147345</x:v>
      </x:c>
      <x:c r="E130" s="13" t="str">
        <x:v>Town</x:v>
      </x:c>
      <x:c r="F130" s="15" t="str">
        <x:v>Dundee Business Park / Dunsinane</x:v>
      </x:c>
      <x:c r="G130" s="15" t="str">
        <x:v>Unit 4 Angus Court, Kinnoull Road</x:v>
      </x:c>
      <x:c r="H130" s="13" t="str">
        <x:v>Uncertain</x:v>
      </x:c>
      <x:c r="I130" s="14" t="n">
        <x:v>2000</x:v>
      </x:c>
      <x:c r="J130" s="13" t="str">
        <x:f>IF(I130&lt;=1000,"1–1,000",IF(I130&lt;=2500,"1,001–2,500",IF(I130&lt;=5000,"2,501–5,000",IF(I130&lt;=10000,"5,001–10,000","10,001–15,000"))))</x:f>
        <x:v>1,001–2,500</x:v>
      </x:c>
      <x:c r="K130" s="16"/>
      <x:c r="L130" s="17" t="str">
        <x:f>IF(AND(ISNUMBER(I130),I130&gt;0,ISNUMBER(K130),K130&gt;0),K130/I130,"n.a.")</x:f>
        <x:v>n.a.</x:v>
      </x:c>
      <x:c r="M130" s="17"/>
      <x:c r="N130" s="13" t="str">
        <x:v>No</x:v>
      </x:c>
      <x:c r="O130" s="15" t="str">
        <x:v>6 m minimum eaves</x:v>
      </x:c>
      <x:c r="P130" s="15" t="str">
        <x:v>Partially glazed frontage with pedestrian entrance; roller not stated</x:v>
      </x:c>
      <x:c r="Q130" s="15" t="str">
        <x:v>Modern adaptable commercialspace; goodsservicingyard, parking; potentialshowroom/tradeuses subjectplanning.</x:v>
      </x:c>
      <x:c r="R130" s="15" t="str">
        <x:v>advertised; no future-only restriction stated TitleanddescriptionUnit 4; accommodationscheduleUnit 2. Fullunit 2000 sqft withpossible 2×1000 subdivision. Headerfrom£35000 pa/£35 psfon 1000 sqft denominator; no rent matching whole 2000 confirmed. Exclude cleanindustrialcount andbenchmark. POA / not safely matched to individual unit</x:v>
      </x:c>
      <x:c r="S130" s="15" t="str">
        <x:v>https://www.zoopla.co.uk/to-rent/commercial/details/58938388/</x:v>
      </x:c>
      <x:c r="T130" s="15" t="str"/>
      <x:c r="U130" s="15" t="str"/>
      <x:c r="V130" s="15" t="str">
        <x:v>Dundee — Dunsinane Industrial Estate</x:v>
      </x:c>
      <x:c r="W130" s="15" t="str">
        <x:v>Individual unit ≤15,000 sq ft</x:v>
      </x:c>
      <x:c r="X130" s="2" t="n">
        <x:f>IF(N130="Yes",L130,0)</x:f>
        <x:v>0</x:v>
      </x:c>
      <x:c r="Y130" s="2" t="n">
        <x:v>1</x:v>
      </x:c>
      <x:c r="Z130" s="2" t="str">
        <x:v>borderline commercial / rent ambiguity</x:v>
      </x:c>
    </x:row>
    <x:row r="131" ht="46" customHeight="1">
      <x:c r="A131" s="13" t="str">
        <x:v>S126</x:v>
      </x:c>
      <x:c r="B131" s="13" t="str">
        <x:v>Dundee</x:v>
      </x:c>
      <x:c r="C131" s="13" t="str">
        <x:v>Dundee</x:v>
      </x:c>
      <x:c r="D131" s="14" t="n">
        <x:v>147345</x:v>
      </x:c>
      <x:c r="E131" s="13" t="str">
        <x:v>Town</x:v>
      </x:c>
      <x:c r="F131" s="15" t="str">
        <x:v>Kingsway East</x:v>
      </x:c>
      <x:c r="G131" s="15" t="str">
        <x:v>Kingsway East showroom/workshop</x:v>
      </x:c>
      <x:c r="H131" s="13" t="str">
        <x:v>Current</x:v>
      </x:c>
      <x:c r="I131" s="14" t="n">
        <x:v>6725</x:v>
      </x:c>
      <x:c r="J131" s="13" t="str">
        <x:f>IF(I131&lt;=1000,"1–1,000",IF(I131&lt;=2500,"1,001–2,500",IF(I131&lt;=5000,"2,501–5,000",IF(I131&lt;=10000,"5,001–10,000","10,001–15,000"))))</x:f>
        <x:v>5,001–10,000</x:v>
      </x:c>
      <x:c r="K131" s="16" t="n">
        <x:v>60000</x:v>
      </x:c>
      <x:c r="L131" s="17" t="n">
        <x:f>IF(AND(ISNUMBER(I131),I131&gt;0,ISNUMBER(K131),K131&gt;0),K131/I131,"n.a.")</x:f>
        <x:v>8.921933085501859</x:v>
      </x:c>
      <x:c r="M131" s="17" t="n">
        <x:v>8.92</x:v>
      </x:c>
      <x:c r="N131" s="13" t="str">
        <x:v>No</x:v>
      </x:c>
      <x:c r="O131" s="15" t="str">
        <x:v>Not stated</x:v>
      </x:c>
      <x:c r="P131" s="15" t="str">
        <x:v>Not explicitly stated</x:v>
      </x:c>
      <x:c r="Q131" s="15" t="str">
        <x:v>Existing carshowroom/workshop suitablefortrade/lightindustrial; 0.8 acres.</x:v>
      </x:c>
      <x:c r="R131" s="15" t="str">
        <x:v>advertised; no future-only restriction stated Headline 6725 sqft; componentfigures 5281+1436=6717 sqft slightdiscrepancy. Wholeproperty countedone. Noheightorrollerdetails. explicit annual rent on live detail page</x:v>
      </x:c>
      <x:c r="S131" s="15" t="str">
        <x:v>https://www.zoopla.co.uk/to-rent/commercial/details/66867293/</x:v>
      </x:c>
      <x:c r="T131" s="15" t="str">
        <x:v>https://www.rightmove.co.uk/properties/760895052006288#/?channel=COM_LET</x:v>
      </x:c>
      <x:c r="U131" s="15" t="str"/>
      <x:c r="V131" s="15" t="str">
        <x:v>Dundee — Kingsway East</x:v>
      </x:c>
      <x:c r="W131" s="15" t="str">
        <x:v>Individual unit ≤15,000 sq ft</x:v>
      </x:c>
      <x:c r="X131" s="2" t="n">
        <x:f>IF(N131="Yes",L131,0)</x:f>
        <x:v>0</x:v>
      </x:c>
      <x:c r="Y131" s="2" t="n">
        <x:v>1</x:v>
      </x:c>
      <x:c r="Z131" s="2" t="str">
        <x:v>core industrial/trade</x:v>
      </x:c>
    </x:row>
    <x:row r="132" ht="46" customHeight="1">
      <x:c r="A132" s="13" t="str">
        <x:v>S127</x:v>
      </x:c>
      <x:c r="B132" s="13" t="str">
        <x:v>Dundee</x:v>
      </x:c>
      <x:c r="C132" s="13" t="str">
        <x:v>Dundee</x:v>
      </x:c>
      <x:c r="D132" s="14" t="n">
        <x:v>147345</x:v>
      </x:c>
      <x:c r="E132" s="13" t="str">
        <x:v>Town</x:v>
      </x:c>
      <x:c r="F132" s="15" t="str">
        <x:v>Lochee / Herons Lane</x:v>
      </x:c>
      <x:c r="G132" s="15" t="str">
        <x:v>6 Herons Lane</x:v>
      </x:c>
      <x:c r="H132" s="13" t="str">
        <x:v>Current</x:v>
      </x:c>
      <x:c r="I132" s="14" t="n">
        <x:v>2276</x:v>
      </x:c>
      <x:c r="J132" s="13" t="str">
        <x:f>IF(I132&lt;=1000,"1–1,000",IF(I132&lt;=2500,"1,001–2,500",IF(I132&lt;=5000,"2,501–5,000",IF(I132&lt;=10000,"5,001–10,000","10,001–15,000"))))</x:f>
        <x:v>1,001–2,500</x:v>
      </x:c>
      <x:c r="K132" s="16" t="n">
        <x:v>30000</x:v>
      </x:c>
      <x:c r="L132" s="17" t="n">
        <x:f>IF(AND(ISNUMBER(I132),I132&gt;0,ISNUMBER(K132),K132&gt;0),K132/I132,"n.a.")</x:f>
        <x:v>13.181019332161688</x:v>
      </x:c>
      <x:c r="M132" s="17" t="n">
        <x:v>13.18</x:v>
      </x:c>
      <x:c r="N132" s="13" t="str">
        <x:v>Yes</x:v>
      </x:c>
      <x:c r="O132" s="15" t="str">
        <x:v>4.6 m approximate eaves</x:v>
      </x:c>
      <x:c r="P132" s="15" t="str">
        <x:v>Large vehicle roller door</x:v>
      </x:c>
      <x:c r="Q132" s="15" t="str">
        <x:v>Steel portal unit, LEDs, 0.33 acre secure concrete yard, weighbridge, 3 containers for welfare/office/storage, 2 gates.</x:v>
      </x:c>
      <x:c r="R132" s="15" t="str">
        <x:v>advertised; no future-only restriction stated Rent includes substantial yard, so £13.18 psf building-area calculation is not a like-for-like bare-unit rate. explicit annual rent on live detail page</x:v>
      </x:c>
      <x:c r="S132" s="15" t="str">
        <x:v>https://www.zoopla.co.uk/to-rent/commercial/details/73415083/</x:v>
      </x:c>
      <x:c r="T132" s="15" t="str">
        <x:v>https://www.rightmove.co.uk/properties/760572432526656#/?channel=COM_LET</x:v>
      </x:c>
      <x:c r="U132" s="15" t="str"/>
      <x:c r="V132" s="15" t="str">
        <x:v>Dundee — Lochee / Herons Lane</x:v>
      </x:c>
      <x:c r="W132" s="15" t="str">
        <x:v>Individual unit ≤15,000 sq ft</x:v>
      </x:c>
      <x:c r="X132" s="2" t="n">
        <x:f>IF(N132="Yes",L132,0)</x:f>
        <x:v>13.181019332161688</x:v>
      </x:c>
      <x:c r="Y132" s="2" t="n">
        <x:v>1</x:v>
      </x:c>
      <x:c r="Z132" s="2" t="str">
        <x:v>core industrial/trade</x:v>
      </x:c>
    </x:row>
    <x:row r="133" ht="46" customHeight="1">
      <x:c r="A133" s="13" t="str">
        <x:v>S128</x:v>
      </x:c>
      <x:c r="B133" s="13" t="str">
        <x:v>Dundee</x:v>
      </x:c>
      <x:c r="C133" s="13" t="str">
        <x:v>Dundee</x:v>
      </x:c>
      <x:c r="D133" s="14" t="n">
        <x:v>147345</x:v>
      </x:c>
      <x:c r="E133" s="13" t="str">
        <x:v>Town</x:v>
      </x:c>
      <x:c r="F133" s="15" t="str">
        <x:v>Longtown industrial area</x:v>
      </x:c>
      <x:c r="G133" s="15" t="str">
        <x:v>Unit A Longtown Street</x:v>
      </x:c>
      <x:c r="H133" s="13" t="str">
        <x:v>Current</x:v>
      </x:c>
      <x:c r="I133" s="14" t="n">
        <x:v>4268</x:v>
      </x:c>
      <x:c r="J133" s="13" t="str">
        <x:f>IF(I133&lt;=1000,"1–1,000",IF(I133&lt;=2500,"1,001–2,500",IF(I133&lt;=5000,"2,501–5,000",IF(I133&lt;=10000,"5,001–10,000","10,001–15,000"))))</x:f>
        <x:v>2,501–5,000</x:v>
      </x:c>
      <x:c r="K133" s="16"/>
      <x:c r="L133" s="17" t="str">
        <x:f>IF(AND(ISNUMBER(I133),I133&gt;0,ISNUMBER(K133),K133&gt;0),K133/I133,"n.a.")</x:f>
        <x:v>n.a.</x:v>
      </x:c>
      <x:c r="M133" s="17"/>
      <x:c r="N133" s="13" t="str">
        <x:v>No</x:v>
      </x:c>
      <x:c r="O133" s="15" t="str">
        <x:v>4.5 m eaves</x:v>
      </x:c>
      <x:c r="P133" s="15" t="str">
        <x:v>Vehicle access door; roller type not explicit</x:v>
      </x:c>
      <x:c r="Q133" s="15" t="str">
        <x:v>Detached brick warehouse/storage with pitchedroof and staff facilities.</x:v>
      </x:c>
      <x:c r="R133" s="15" t="str">
        <x:v>advertised; no future-only restriction stated POA / not safely matched to individual unit</x:v>
      </x:c>
      <x:c r="S133" s="15" t="str">
        <x:v>https://www.zoopla.co.uk/to-rent/commercial/details/72901319/</x:v>
      </x:c>
      <x:c r="T133" s="15" t="str">
        <x:v>https://www.rightmove.co.uk/properties/760572281418368#/?channel=COM_LET</x:v>
      </x:c>
      <x:c r="U133" s="15" t="str"/>
      <x:c r="V133" s="15" t="str">
        <x:v>Dundee — Longtown industrial area</x:v>
      </x:c>
      <x:c r="W133" s="15" t="str">
        <x:v>Individual unit ≤15,000 sq ft</x:v>
      </x:c>
      <x:c r="X133" s="2" t="n">
        <x:f>IF(N133="Yes",L133,0)</x:f>
        <x:v>0</x:v>
      </x:c>
      <x:c r="Y133" s="2" t="n">
        <x:v>1</x:v>
      </x:c>
      <x:c r="Z133" s="2" t="str">
        <x:v>core industrial/trade</x:v>
      </x:c>
    </x:row>
    <x:row r="134" ht="46" customHeight="1">
      <x:c r="A134" s="13" t="str">
        <x:v>S129</x:v>
      </x:c>
      <x:c r="B134" s="13" t="str">
        <x:v>Dundee</x:v>
      </x:c>
      <x:c r="C134" s="13" t="str">
        <x:v>Dundee</x:v>
      </x:c>
      <x:c r="D134" s="14" t="n">
        <x:v>147345</x:v>
      </x:c>
      <x:c r="E134" s="13" t="str">
        <x:v>Town</x:v>
      </x:c>
      <x:c r="F134" s="15" t="str">
        <x:v>Mains Loan</x:v>
      </x:c>
      <x:c r="G134" s="15" t="str">
        <x:v>Lock-up garages, Mains Loan (whole)</x:v>
      </x:c>
      <x:c r="H134" s="13" t="str">
        <x:v>Current</x:v>
      </x:c>
      <x:c r="I134" s="14" t="n">
        <x:v>1068</x:v>
      </x:c>
      <x:c r="J134" s="13" t="str">
        <x:f>IF(I134&lt;=1000,"1–1,000",IF(I134&lt;=2500,"1,001–2,500",IF(I134&lt;=5000,"2,501–5,000",IF(I134&lt;=10000,"5,001–10,000","10,001–15,000"))))</x:f>
        <x:v>1,001–2,500</x:v>
      </x:c>
      <x:c r="K134" s="16" t="n">
        <x:v>8100</x:v>
      </x:c>
      <x:c r="L134" s="17" t="n">
        <x:f>IF(AND(ISNUMBER(I134),I134&gt;0,ISNUMBER(K134),K134&gt;0),K134/I134,"n.a.")</x:f>
        <x:v>7.584269662921348</x:v>
      </x:c>
      <x:c r="M134" s="17" t="n">
        <x:v>7.58</x:v>
      </x:c>
      <x:c r="N134" s="13" t="str">
        <x:v>No</x:v>
      </x:c>
      <x:c r="O134" s="15" t="str">
        <x:v>Not stated</x:v>
      </x:c>
      <x:c r="P134" s="15" t="str">
        <x:v>Secure roller shutter and other vehicle garage doors</x:v>
      </x:c>
      <x:c r="Q134" s="15" t="str">
        <x:v>Five interconnected brick/block garages offered as one whole, strip lighting, intruder alarm.</x:v>
      </x:c>
      <x:c r="R134" s="15" t="str">
        <x:v>advertised; no future-only restriction stated Countonecombineddemise, notfiveindustrialunits. explicit annual rent on live detail page</x:v>
      </x:c>
      <x:c r="S134" s="15" t="str">
        <x:v>https://www.zoopla.co.uk/to-rent/commercial/details/73009999/</x:v>
      </x:c>
      <x:c r="T134" s="15" t="str">
        <x:v>https://www.rightmove.co.uk/properties/760572312978513#/?channel=COM_LET</x:v>
      </x:c>
      <x:c r="U134" s="15" t="str"/>
      <x:c r="V134" s="15" t="str">
        <x:v>Dundee — Mains Loan</x:v>
      </x:c>
      <x:c r="W134" s="15" t="str">
        <x:v>Individual unit ≤15,000 sq ft</x:v>
      </x:c>
      <x:c r="X134" s="2" t="n">
        <x:f>IF(N134="Yes",L134,0)</x:f>
        <x:v>0</x:v>
      </x:c>
      <x:c r="Y134" s="2" t="n">
        <x:v>1</x:v>
      </x:c>
      <x:c r="Z134" s="2" t="str">
        <x:v>garage/storage comparator</x:v>
      </x:c>
    </x:row>
    <x:row r="135" ht="60" customHeight="1">
      <x:c r="A135" s="13" t="str">
        <x:v>S130</x:v>
      </x:c>
      <x:c r="B135" s="13" t="str">
        <x:v>Dundee</x:v>
      </x:c>
      <x:c r="C135" s="13" t="str">
        <x:v>Dundee</x:v>
      </x:c>
      <x:c r="D135" s="14" t="n">
        <x:v>147345</x:v>
      </x:c>
      <x:c r="E135" s="13" t="str">
        <x:v>Town</x:v>
      </x:c>
      <x:c r="F135" s="15" t="str">
        <x:v>Stanley Studios / Brown Street</x:v>
      </x:c>
      <x:c r="G135" s="15" t="str">
        <x:v>Unit 1/2 combined, Stanley Studios, 56 Brown Street</x:v>
      </x:c>
      <x:c r="H135" s="13" t="str">
        <x:v>Current</x:v>
      </x:c>
      <x:c r="I135" s="14" t="n">
        <x:v>595</x:v>
      </x:c>
      <x:c r="J135" s="13" t="str">
        <x:f>IF(I135&lt;=1000,"1–1,000",IF(I135&lt;=2500,"1,001–2,500",IF(I135&lt;=5000,"2,501–5,000",IF(I135&lt;=10000,"5,001–10,000","10,001–15,000"))))</x:f>
        <x:v>1–1,000</x:v>
      </x:c>
      <x:c r="K135" s="16"/>
      <x:c r="L135" s="17" t="str">
        <x:f>IF(AND(ISNUMBER(I135),I135&gt;0,ISNUMBER(K135),K135&gt;0),K135/I135,"n.a.")</x:f>
        <x:v>n.a.</x:v>
      </x:c>
      <x:c r="M135" s="17"/>
      <x:c r="N135" s="13" t="str">
        <x:v>No</x:v>
      </x:c>
      <x:c r="O135" s="15" t="str">
        <x:v>Not stated</x:v>
      </x:c>
      <x:c r="P135" s="15" t="str">
        <x:v>Not stated</x:v>
      </x:c>
      <x:c r="Q135" s="15" t="str">
        <x:v>Ground-floor studio/workshop within purpose-built student accommodation; a double unit marketed together.</x:v>
      </x:c>
      <x:c r="R135" s="15" t="str">
        <x:v>To let on live agent page; no under-offer/let marker observed Header 595-897 sq ft is a range; body separately identifies combined Unit 1/2 at 595 sq ft and Unit 3 at 302 sq ft. Offers over £5,000 pa each unit is ambiguous for double Unit 1/2: could mean £5,000 or £10,000, so no matched annual or psf. Count combined 1/2 as one letting configuration. Industrial classification is studio/workshop, not conventional warehouse.</x:v>
      </x:c>
      <x:c r="S135" s="15" t="str">
        <x:v>https://www.shepherd.co.uk/property/details/9431/stanley-studios-56-brown-street-dundee-city-of-dundee-industrial-and-trade-counter</x:v>
      </x:c>
      <x:c r="T135" s="15" t="str"/>
      <x:c r="U135" s="15" t="str"/>
      <x:c r="V135" s="15" t="str">
        <x:v>Dundee — Stanley Studios / Brown Street</x:v>
      </x:c>
      <x:c r="W135" s="15" t="str">
        <x:v>Individual unit ≤15,000 sq ft</x:v>
      </x:c>
      <x:c r="X135" s="2" t="n">
        <x:f>IF(N135="Yes",L135,0)</x:f>
        <x:v>0</x:v>
      </x:c>
      <x:c r="Y135" s="2" t="n">
        <x:v>1</x:v>
      </x:c>
      <x:c r="Z135" s="2" t="str">
        <x:v>Studio / workshop</x:v>
      </x:c>
    </x:row>
    <x:row r="136" ht="47" customHeight="1">
      <x:c r="A136" s="13" t="str">
        <x:v>S131</x:v>
      </x:c>
      <x:c r="B136" s="13" t="str">
        <x:v>Dundee</x:v>
      </x:c>
      <x:c r="C136" s="13" t="str">
        <x:v>Dundee</x:v>
      </x:c>
      <x:c r="D136" s="14" t="n">
        <x:v>147345</x:v>
      </x:c>
      <x:c r="E136" s="13" t="str">
        <x:v>Town</x:v>
      </x:c>
      <x:c r="F136" s="15" t="str">
        <x:v>Stanley Studios / Brown Street</x:v>
      </x:c>
      <x:c r="G136" s="15" t="str">
        <x:v>Unit 3, Stanley Studios, 56 Brown Street</x:v>
      </x:c>
      <x:c r="H136" s="13" t="str">
        <x:v>Current</x:v>
      </x:c>
      <x:c r="I136" s="14" t="n">
        <x:v>302</x:v>
      </x:c>
      <x:c r="J136" s="13" t="str">
        <x:f>IF(I136&lt;=1000,"1–1,000",IF(I136&lt;=2500,"1,001–2,500",IF(I136&lt;=5000,"2,501–5,000",IF(I136&lt;=10000,"5,001–10,000","10,001–15,000"))))</x:f>
        <x:v>1–1,000</x:v>
      </x:c>
      <x:c r="K136" s="16" t="n">
        <x:v>5000</x:v>
      </x:c>
      <x:c r="L136" s="17" t="n">
        <x:f>IF(AND(ISNUMBER(I136),I136&gt;0,ISNUMBER(K136),K136&gt;0),K136/I136,"n.a.")</x:f>
        <x:v>16.556291390728475</x:v>
      </x:c>
      <x:c r="M136" s="17"/>
      <x:c r="N136" s="13" t="str">
        <x:v>No</x:v>
      </x:c>
      <x:c r="O136" s="15" t="str">
        <x:v>Not stated</x:v>
      </x:c>
      <x:c r="P136" s="15" t="str">
        <x:v>Not stated</x:v>
      </x:c>
      <x:c r="Q136" s="15" t="str">
        <x:v>Ground-floor studio/workshop within purpose-built student accommodation.</x:v>
      </x:c>
      <x:c r="R136" s="15" t="str">
        <x:v>To let on live agent page; no under-offer/let marker observed Body expressly gives Unit 3 302 sq ft and offers over £5,000 pa for each unit. Loading/height unknown. Treat as studio/workshop, not conventional warehouse.</x:v>
      </x:c>
      <x:c r="S136" s="15" t="str">
        <x:v>https://www.shepherd.co.uk/property/details/9431/stanley-studios-56-brown-street-dundee-city-of-dundee-industrial-and-trade-counter</x:v>
      </x:c>
      <x:c r="T136" s="15" t="str"/>
      <x:c r="U136" s="15" t="str"/>
      <x:c r="V136" s="15" t="str">
        <x:v>Dundee — Stanley Studios / Brown Street</x:v>
      </x:c>
      <x:c r="W136" s="15" t="str">
        <x:v>Individual unit ≤15,000 sq ft</x:v>
      </x:c>
      <x:c r="X136" s="2" t="n">
        <x:f>IF(N136="Yes",L136,0)</x:f>
        <x:v>0</x:v>
      </x:c>
      <x:c r="Y136" s="2" t="n">
        <x:v>1</x:v>
      </x:c>
      <x:c r="Z136" s="2" t="str">
        <x:v>Studio / workshop</x:v>
      </x:c>
    </x:row>
    <x:row r="137" ht="46" customHeight="1">
      <x:c r="A137" s="13" t="str">
        <x:v>S132</x:v>
      </x:c>
      <x:c r="B137" s="13" t="str">
        <x:v>Dundee</x:v>
      </x:c>
      <x:c r="C137" s="13" t="str">
        <x:v>Dundee</x:v>
      </x:c>
      <x:c r="D137" s="14" t="n">
        <x:v>147345</x:v>
      </x:c>
      <x:c r="E137" s="13" t="str">
        <x:v>Town</x:v>
      </x:c>
      <x:c r="F137" s="15" t="str">
        <x:v>Taygate / Coldside Road</x:v>
      </x:c>
      <x:c r="G137" s="15" t="str">
        <x:v>Unit 1, 5 Taygate Industrial Estate</x:v>
      </x:c>
      <x:c r="H137" s="13" t="str">
        <x:v>Current</x:v>
      </x:c>
      <x:c r="I137" s="14" t="n">
        <x:v>3056</x:v>
      </x:c>
      <x:c r="J137" s="13" t="str">
        <x:f>IF(I137&lt;=1000,"1–1,000",IF(I137&lt;=2500,"1,001–2,500",IF(I137&lt;=5000,"2,501–5,000",IF(I137&lt;=10000,"5,001–10,000","10,001–15,000"))))</x:f>
        <x:v>2,501–5,000</x:v>
      </x:c>
      <x:c r="K137" s="16" t="n">
        <x:v>15500</x:v>
      </x:c>
      <x:c r="L137" s="17" t="n">
        <x:f>IF(AND(ISNUMBER(I137),I137&gt;0,ISNUMBER(K137),K137&gt;0),K137/I137,"n.a.")</x:f>
        <x:v>5.071989528795812</x:v>
      </x:c>
      <x:c r="M137" s="17" t="n">
        <x:v>5.07</x:v>
      </x:c>
      <x:c r="N137" s="13" t="str">
        <x:v>Yes</x:v>
      </x:c>
      <x:c r="O137" s="15" t="str">
        <x:v>6.9 m approximate wallhead (not labelled eaves)</x:v>
      </x:c>
      <x:c r="P137" s="15" t="str">
        <x:v>Electrically operated vehicular access; roller type not explicit</x:v>
      </x:c>
      <x:c r="Q137" s="15" t="str">
        <x:v>Concrete portal unit:2712 sqft groundfloor showroom/office/staff/storage+344 sqft mezzanine; 3 phase; communal secure yard.</x:v>
      </x:c>
      <x:c r="R137" s="15" t="str">
        <x:v>advertised; no future-only restriction stated Estate total 9 units is stock, notavailability count. explicit annual rent on live detail page</x:v>
      </x:c>
      <x:c r="S137" s="15" t="str">
        <x:v>https://www.zoopla.co.uk/to-rent/commercial/details/64445815/</x:v>
      </x:c>
      <x:c r="T137" s="15" t="str"/>
      <x:c r="U137" s="15" t="str"/>
      <x:c r="V137" s="15" t="str">
        <x:v>Dundee — Taygate Trading / Industrial Estate</x:v>
      </x:c>
      <x:c r="W137" s="15" t="str">
        <x:v>Individual unit ≤15,000 sq ft</x:v>
      </x:c>
      <x:c r="X137" s="2" t="n">
        <x:f>IF(N137="Yes",L137,0)</x:f>
        <x:v>5.071989528795812</x:v>
      </x:c>
      <x:c r="Y137" s="2" t="n">
        <x:v>1</x:v>
      </x:c>
      <x:c r="Z137" s="2" t="str">
        <x:v>core industrial/trade</x:v>
      </x:c>
    </x:row>
    <x:row r="138" ht="46" customHeight="1">
      <x:c r="A138" s="13" t="str">
        <x:v>S133</x:v>
      </x:c>
      <x:c r="B138" s="13" t="str">
        <x:v>Dundee</x:v>
      </x:c>
      <x:c r="C138" s="13" t="str">
        <x:v>Dundee</x:v>
      </x:c>
      <x:c r="D138" s="14" t="n">
        <x:v>147345</x:v>
      </x:c>
      <x:c r="E138" s="13" t="str">
        <x:v>Town</x:v>
      </x:c>
      <x:c r="F138" s="15" t="str">
        <x:v>West Pitkerro / Broughty Ferry Trade Park</x:v>
      </x:c>
      <x:c r="G138" s="15" t="str">
        <x:v>Block A Unit 1, Broughty Ferry Trade Park</x:v>
      </x:c>
      <x:c r="H138" s="13" t="str">
        <x:v>Current</x:v>
      </x:c>
      <x:c r="I138" s="14" t="n">
        <x:v>1055</x:v>
      </x:c>
      <x:c r="J138" s="13" t="str">
        <x:f>IF(I138&lt;=1000,"1–1,000",IF(I138&lt;=2500,"1,001–2,500",IF(I138&lt;=5000,"2,501–5,000",IF(I138&lt;=10000,"5,001–10,000","10,001–15,000"))))</x:f>
        <x:v>1,001–2,500</x:v>
      </x:c>
      <x:c r="K138" s="16" t="n">
        <x:v>10550</x:v>
      </x:c>
      <x:c r="L138" s="17" t="n">
        <x:f>IF(AND(ISNUMBER(I138),I138&gt;0,ISNUMBER(K138),K138&gt;0),K138/I138,"n.a.")</x:f>
        <x:v>10</x:v>
      </x:c>
      <x:c r="M138" s="17" t="n">
        <x:v>10</x:v>
      </x:c>
      <x:c r="N138" s="13" t="str">
        <x:v>Yes</x:v>
      </x:c>
      <x:c r="O138" s="15" t="str">
        <x:v>4 m minimum eaves</x:v>
      </x:c>
      <x:c r="P138" s="15" t="str">
        <x:v>Vehicle and pedestrian doors stated; roller type not explicit</x:v>
      </x:c>
      <x:c r="Q138" s="15" t="str">
        <x:v>Modern steel portal trade unit, 3 phase, WC, allocated loading/parking, gates, CCTV, intruder alarm.</x:v>
      </x:c>
      <x:c r="R138" s="15" t="str">
        <x:v>advertised; no future-only restriction stated Advert says ~4 mi northeast of Dundee citycentre. BroughtyFerry postal suburb. explicit annual rent on live detail page</x:v>
      </x:c>
      <x:c r="S138" s="15" t="str">
        <x:v>https://www.zoopla.co.uk/to-rent/commercial/details/73336968/</x:v>
      </x:c>
      <x:c r="T138" s="15" t="str"/>
      <x:c r="U138" s="15" t="str"/>
      <x:c r="V138" s="15" t="str">
        <x:v>Dundee — West Pitkerro Industrial Estate</x:v>
      </x:c>
      <x:c r="W138" s="15" t="str">
        <x:v>Individual unit ≤15,000 sq ft</x:v>
      </x:c>
      <x:c r="X138" s="2" t="n">
        <x:f>IF(N138="Yes",L138,0)</x:f>
        <x:v>10</x:v>
      </x:c>
      <x:c r="Y138" s="2" t="n">
        <x:v>1</x:v>
      </x:c>
      <x:c r="Z138" s="2" t="str">
        <x:v>core industrial/trade</x:v>
      </x:c>
    </x:row>
    <x:row r="139" ht="47" customHeight="1">
      <x:c r="A139" s="13" t="str">
        <x:v>S134</x:v>
      </x:c>
      <x:c r="B139" s="13" t="str">
        <x:v>Dundee</x:v>
      </x:c>
      <x:c r="C139" s="13" t="str">
        <x:v>Dundee</x:v>
      </x:c>
      <x:c r="D139" s="14" t="n">
        <x:v>147345</x:v>
      </x:c>
      <x:c r="E139" s="13" t="str">
        <x:v>Town</x:v>
      </x:c>
      <x:c r="F139" s="15" t="str">
        <x:v>West Pitkerro / Broughty Ferry Trade Park</x:v>
      </x:c>
      <x:c r="G139" s="15" t="str">
        <x:v>Block F Unit 41, Broughty Ferry Trade Park</x:v>
      </x:c>
      <x:c r="H139" s="13" t="str">
        <x:v>Current</x:v>
      </x:c>
      <x:c r="I139" s="14" t="n">
        <x:v>1050</x:v>
      </x:c>
      <x:c r="J139" s="13" t="str">
        <x:f>IF(I139&lt;=1000,"1–1,000",IF(I139&lt;=2500,"1,001–2,500",IF(I139&lt;=5000,"2,501–5,000",IF(I139&lt;=10000,"5,001–10,000","10,001–15,000"))))</x:f>
        <x:v>1,001–2,500</x:v>
      </x:c>
      <x:c r="K139" s="16" t="n">
        <x:v>10550</x:v>
      </x:c>
      <x:c r="L139" s="17" t="n">
        <x:f>IF(AND(ISNUMBER(I139),I139&gt;0,ISNUMBER(K139),K139&gt;0),K139/I139,"n.a.")</x:f>
        <x:v>10.047619047619047</x:v>
      </x:c>
      <x:c r="M139" s="17" t="n">
        <x:v>10.05</x:v>
      </x:c>
      <x:c r="N139" s="13" t="str">
        <x:v>Yes</x:v>
      </x:c>
      <x:c r="O139" s="15" t="str">
        <x:v>4 m minimum eaves</x:v>
      </x:c>
      <x:c r="P139" s="15" t="str">
        <x:v>Vehicle and pedestrian doors stated; roller type not explicit</x:v>
      </x:c>
      <x:c r="Q139" s="15" t="str">
        <x:v>Newly completed phase 3 trade unit, 3 phase, WC, parking, gates, CCTV.</x:v>
      </x:c>
      <x:c r="R139" s="15" t="str">
        <x:v>advertised; no future-only restriction stated Single advert titleUnit 41 explicitly schedulesUnits 41 AND42, each 1050 sqft, available separately/together at£10550 pa perunit. Count 2 demises, not 3 with combined option. About 4 mi northeast of centre. explicit annual rent on live detail page</x:v>
      </x:c>
      <x:c r="S139" s="15" t="str">
        <x:v>https://www.zoopla.co.uk/to-rent/commercial/details/72373175/</x:v>
      </x:c>
      <x:c r="T139" s="15" t="str"/>
      <x:c r="U139" s="15" t="str"/>
      <x:c r="V139" s="15" t="str">
        <x:v>Dundee — West Pitkerro Industrial Estate</x:v>
      </x:c>
      <x:c r="W139" s="15" t="str">
        <x:v>Individual unit ≤15,000 sq ft</x:v>
      </x:c>
      <x:c r="X139" s="2" t="n">
        <x:f>IF(N139="Yes",L139,0)</x:f>
        <x:v>10.047619047619047</x:v>
      </x:c>
      <x:c r="Y139" s="2" t="n">
        <x:v>1</x:v>
      </x:c>
      <x:c r="Z139" s="2" t="str">
        <x:v>core industrial/trade</x:v>
      </x:c>
    </x:row>
    <x:row r="140" ht="47" customHeight="1">
      <x:c r="A140" s="13" t="str">
        <x:v>S135</x:v>
      </x:c>
      <x:c r="B140" s="13" t="str">
        <x:v>Dundee</x:v>
      </x:c>
      <x:c r="C140" s="13" t="str">
        <x:v>Dundee</x:v>
      </x:c>
      <x:c r="D140" s="14" t="n">
        <x:v>147345</x:v>
      </x:c>
      <x:c r="E140" s="13" t="str">
        <x:v>Town</x:v>
      </x:c>
      <x:c r="F140" s="15" t="str">
        <x:v>West Pitkerro / Broughty Ferry Trade Park</x:v>
      </x:c>
      <x:c r="G140" s="15" t="str">
        <x:v>Block F Unit 42, Broughty Ferry Trade Park</x:v>
      </x:c>
      <x:c r="H140" s="13" t="str">
        <x:v>Current</x:v>
      </x:c>
      <x:c r="I140" s="14" t="n">
        <x:v>1050</x:v>
      </x:c>
      <x:c r="J140" s="13" t="str">
        <x:f>IF(I140&lt;=1000,"1–1,000",IF(I140&lt;=2500,"1,001–2,500",IF(I140&lt;=5000,"2,501–5,000",IF(I140&lt;=10000,"5,001–10,000","10,001–15,000"))))</x:f>
        <x:v>1,001–2,500</x:v>
      </x:c>
      <x:c r="K140" s="16" t="n">
        <x:v>10550</x:v>
      </x:c>
      <x:c r="L140" s="17" t="n">
        <x:f>IF(AND(ISNUMBER(I140),I140&gt;0,ISNUMBER(K140),K140&gt;0),K140/I140,"n.a.")</x:f>
        <x:v>10.047619047619047</x:v>
      </x:c>
      <x:c r="M140" s="17" t="n">
        <x:v>10.05</x:v>
      </x:c>
      <x:c r="N140" s="13" t="str">
        <x:v>Yes</x:v>
      </x:c>
      <x:c r="O140" s="15" t="str">
        <x:v>4 m minimum eaves</x:v>
      </x:c>
      <x:c r="P140" s="15" t="str">
        <x:v>Vehicle and pedestrian doors stated; roller type not explicit</x:v>
      </x:c>
      <x:c r="Q140" s="15" t="str">
        <x:v>Newly completed phase 3 trade unit, 3 phase, WC, parking, gates, CCTV.</x:v>
      </x:c>
      <x:c r="R140" s="15" t="str">
        <x:v>advertised; no future-only restriction stated Single advert titleUnit 41 explicitly schedulesUnits 41 AND42, each 1050 sqft, available separately/together at£10550 pa perunit. Count 2 demises, not 3 with combined option. About 4 mi northeast of centre. explicit annual rent on live detail page</x:v>
      </x:c>
      <x:c r="S140" s="15" t="str">
        <x:v>https://www.zoopla.co.uk/to-rent/commercial/details/72373175/</x:v>
      </x:c>
      <x:c r="T140" s="15" t="str"/>
      <x:c r="U140" s="15" t="str"/>
      <x:c r="V140" s="15" t="str">
        <x:v>Dundee — West Pitkerro Industrial Estate</x:v>
      </x:c>
      <x:c r="W140" s="15" t="str">
        <x:v>Individual unit ≤15,000 sq ft</x:v>
      </x:c>
      <x:c r="X140" s="2" t="n">
        <x:f>IF(N140="Yes",L140,0)</x:f>
        <x:v>10.047619047619047</x:v>
      </x:c>
      <x:c r="Y140" s="2" t="n">
        <x:v>1</x:v>
      </x:c>
      <x:c r="Z140" s="2" t="str">
        <x:v>core industrial/trade</x:v>
      </x:c>
    </x:row>
    <x:row r="141" ht="46" customHeight="1">
      <x:c r="A141" s="13" t="str">
        <x:v>S136</x:v>
      </x:c>
      <x:c r="B141" s="13" t="str">
        <x:v>Dundee</x:v>
      </x:c>
      <x:c r="C141" s="13" t="str">
        <x:v>Dundee</x:v>
      </x:c>
      <x:c r="D141" s="14" t="n">
        <x:v>147345</x:v>
      </x:c>
      <x:c r="E141" s="13" t="str">
        <x:v>Town</x:v>
      </x:c>
      <x:c r="F141" s="15" t="str">
        <x:v>West Pitkerro Industrial Estate</x:v>
      </x:c>
      <x:c r="G141" s="15" t="str">
        <x:v>Unit 2, 21 Fowler Road</x:v>
      </x:c>
      <x:c r="H141" s="13" t="str">
        <x:v>Current</x:v>
      </x:c>
      <x:c r="I141" s="14" t="n">
        <x:v>10700</x:v>
      </x:c>
      <x:c r="J141" s="13" t="str">
        <x:f>IF(I141&lt;=1000,"1–1,000",IF(I141&lt;=2500,"1,001–2,500",IF(I141&lt;=5000,"2,501–5,000",IF(I141&lt;=10000,"5,001–10,000","10,001–15,000"))))</x:f>
        <x:v>10,001–15,000</x:v>
      </x:c>
      <x:c r="K141" s="16"/>
      <x:c r="L141" s="17" t="str">
        <x:f>IF(AND(ISNUMBER(I141),I141&gt;0,ISNUMBER(K141),K141&gt;0),K141/I141,"n.a.")</x:f>
        <x:v>n.a.</x:v>
      </x:c>
      <x:c r="M141" s="17"/>
      <x:c r="N141" s="13" t="str">
        <x:v>No</x:v>
      </x:c>
      <x:c r="O141" s="15" t="str">
        <x:v>6 m eaves; 9 m apex</x:v>
      </x:c>
      <x:c r="P141" s="15" t="str">
        <x:v>Electric roller doors</x:v>
      </x:c>
      <x:c r="Q141" s="15" t="str">
        <x:v>Steel portal unit, boxprofilecladding, LEDs, tenantincentives.</x:v>
      </x:c>
      <x:c r="R141" s="15" t="str">
        <x:v>advertised; no future-only restriction stated Scheme quotes from£38752 pa/£4 psf on minimum 9688 sqft, but no unit-specific rent for 10700 sqft; do not assume£42800 pa. POA / not safely matched to individual unit</x:v>
      </x:c>
      <x:c r="S141" s="15" t="str">
        <x:v>https://www.zoopla.co.uk/to-rent/commercial/details/69029793/</x:v>
      </x:c>
      <x:c r="T141" s="15" t="str">
        <x:v>https://www.rightmove.co.uk/properties/760571474200448#/?channel=COM_LET</x:v>
      </x:c>
      <x:c r="U141" s="15" t="str"/>
      <x:c r="V141" s="15" t="str">
        <x:v>Dundee — West Pitkerro Industrial Estate</x:v>
      </x:c>
      <x:c r="W141" s="15" t="str">
        <x:v>Individual unit ≤15,000 sq ft</x:v>
      </x:c>
      <x:c r="X141" s="2" t="n">
        <x:f>IF(N141="Yes",L141,0)</x:f>
        <x:v>0</x:v>
      </x:c>
      <x:c r="Y141" s="2" t="n">
        <x:v>1</x:v>
      </x:c>
      <x:c r="Z141" s="2" t="str">
        <x:v>core industrial/trade</x:v>
      </x:c>
    </x:row>
    <x:row r="142" ht="47" customHeight="1">
      <x:c r="A142" s="13" t="str">
        <x:v>S137</x:v>
      </x:c>
      <x:c r="B142" s="13" t="str">
        <x:v>Dundee</x:v>
      </x:c>
      <x:c r="C142" s="13" t="str">
        <x:v>Dundee</x:v>
      </x:c>
      <x:c r="D142" s="14" t="n">
        <x:v>147345</x:v>
      </x:c>
      <x:c r="E142" s="13" t="str">
        <x:v>Town</x:v>
      </x:c>
      <x:c r="F142" s="15" t="str">
        <x:v>West Pitkerro Industrial Estate</x:v>
      </x:c>
      <x:c r="G142" s="15" t="str">
        <x:v>Unit 4, 21 Fowler Road</x:v>
      </x:c>
      <x:c r="H142" s="13" t="str">
        <x:v>Current</x:v>
      </x:c>
      <x:c r="I142" s="14" t="n">
        <x:v>9688</x:v>
      </x:c>
      <x:c r="J142" s="13" t="str">
        <x:f>IF(I142&lt;=1000,"1–1,000",IF(I142&lt;=2500,"1,001–2,500",IF(I142&lt;=5000,"2,501–5,000",IF(I142&lt;=10000,"5,001–10,000","10,001–15,000"))))</x:f>
        <x:v>5,001–10,000</x:v>
      </x:c>
      <x:c r="K142" s="16" t="n">
        <x:v>38752</x:v>
      </x:c>
      <x:c r="L142" s="17" t="n">
        <x:f>IF(AND(ISNUMBER(I142),I142&gt;0,ISNUMBER(K142),K142&gt;0),K142/I142,"n.a.")</x:f>
        <x:v>4</x:v>
      </x:c>
      <x:c r="M142" s="17" t="n">
        <x:v>4</x:v>
      </x:c>
      <x:c r="N142" s="13" t="str">
        <x:v>Yes</x:v>
      </x:c>
      <x:c r="O142" s="15" t="str">
        <x:v>6 m eaves; 9 m apex</x:v>
      </x:c>
      <x:c r="P142" s="15" t="str">
        <x:v>Electric roller doors</x:v>
      </x:c>
      <x:c r="Q142" s="15" t="str">
        <x:v>Steel portal unit, LEDs, 5 tonne crane, tenantincentives.</x:v>
      </x:c>
      <x:c r="R142" s="15" t="str">
        <x:v>advertised; no future-only restriction stated Pairing inferred from minimum size. Unit 3 16759 sqft excludedabove 15 k; combined 37147 sqftnotextraunit. Confirm rent with agent. Scheme from£38752 pa and£4 psf on its minimum 9688 sqft, matching Unit 4 size; unit/rent pairing inferred</x:v>
      </x:c>
      <x:c r="S142" s="15" t="str">
        <x:v>https://www.zoopla.co.uk/to-rent/commercial/details/69029793/</x:v>
      </x:c>
      <x:c r="T142" s="15" t="str">
        <x:v>https://www.rightmove.co.uk/properties/760571474200448#/?channel=COM_LET</x:v>
      </x:c>
      <x:c r="U142" s="15" t="str"/>
      <x:c r="V142" s="15" t="str">
        <x:v>Dundee — West Pitkerro Industrial Estate</x:v>
      </x:c>
      <x:c r="W142" s="15" t="str">
        <x:v>Individual unit ≤15,000 sq ft</x:v>
      </x:c>
      <x:c r="X142" s="2" t="n">
        <x:f>IF(N142="Yes",L142,0)</x:f>
        <x:v>4</x:v>
      </x:c>
      <x:c r="Y142" s="2" t="n">
        <x:v>1</x:v>
      </x:c>
      <x:c r="Z142" s="2" t="str">
        <x:v>core industrial/trade</x:v>
      </x:c>
    </x:row>
    <x:row r="143" ht="47" customHeight="1">
      <x:c r="A143" s="13" t="str">
        <x:v>S138</x:v>
      </x:c>
      <x:c r="B143" s="13" t="str">
        <x:v>Dundee</x:v>
      </x:c>
      <x:c r="C143" s="13" t="str">
        <x:v>Dundee</x:v>
      </x:c>
      <x:c r="D143" s="14" t="n">
        <x:v>147345</x:v>
      </x:c>
      <x:c r="E143" s="13" t="str">
        <x:v>Town</x:v>
      </x:c>
      <x:c r="F143" s="15" t="str">
        <x:v>Wester Gourdie Industrial Estate</x:v>
      </x:c>
      <x:c r="G143" s="15" t="str">
        <x:v>Block 11 Unit 3 Nobel Road</x:v>
      </x:c>
      <x:c r="H143" s="13" t="str">
        <x:v>Future</x:v>
      </x:c>
      <x:c r="I143" s="14" t="n">
        <x:v>2311</x:v>
      </x:c>
      <x:c r="J143" s="13" t="str">
        <x:f>IF(I143&lt;=1000,"1–1,000",IF(I143&lt;=2500,"1,001–2,500",IF(I143&lt;=5000,"2,501–5,000",IF(I143&lt;=10000,"5,001–10,000","10,001–15,000"))))</x:f>
        <x:v>1,001–2,500</x:v>
      </x:c>
      <x:c r="K143" s="16"/>
      <x:c r="L143" s="17" t="str">
        <x:f>IF(AND(ISNUMBER(I143),I143&gt;0,ISNUMBER(K143),K143&gt;0),K143/I143,"n.a.")</x:f>
        <x:v>n.a.</x:v>
      </x:c>
      <x:c r="M143" s="17"/>
      <x:c r="N143" s="13" t="str">
        <x:v>No</x:v>
      </x:c>
      <x:c r="O143" s="15" t="str">
        <x:v>Not stated</x:v>
      </x:c>
      <x:c r="P143" s="15" t="str">
        <x:v>Electrically operated roller shutter loading doors (post refurbishment specification)</x:v>
      </x:c>
      <x:c r="Q143" s="15" t="str">
        <x:v>Two interconnected terraces on fenced secure site; office, WC, kitchen/teaprep, 3 phase and extensive yard.</x:v>
      </x:c>
      <x:c r="R143"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3" s="15" t="str">
        <x:v>https://www.zoopla.co.uk/to-rent/commercial/details/72828059/</x:v>
      </x:c>
      <x:c r="T143" s="15" t="str">
        <x:v>https://www.rightmove.co.uk/properties/773376929510032#/?channel=COM_LET</x:v>
      </x:c>
      <x:c r="U143" s="15" t="str"/>
      <x:c r="V143" s="15" t="str">
        <x:v>Dundee — Wester Gourdie Industrial Estate</x:v>
      </x:c>
      <x:c r="W143" s="15" t="str">
        <x:v>Individual unit ≤15,000 sq ft</x:v>
      </x:c>
      <x:c r="X143" s="2" t="n">
        <x:f>IF(N143="Yes",L143,0)</x:f>
        <x:v>0</x:v>
      </x:c>
      <x:c r="Y143" s="2" t="n">
        <x:v>1</x:v>
      </x:c>
      <x:c r="Z143" s="2" t="str">
        <x:v>core industrial/trade refurbishment</x:v>
      </x:c>
    </x:row>
    <x:row r="144" ht="47" customHeight="1">
      <x:c r="A144" s="13" t="str">
        <x:v>S139</x:v>
      </x:c>
      <x:c r="B144" s="13" t="str">
        <x:v>Dundee</x:v>
      </x:c>
      <x:c r="C144" s="13" t="str">
        <x:v>Dundee</x:v>
      </x:c>
      <x:c r="D144" s="14" t="n">
        <x:v>147345</x:v>
      </x:c>
      <x:c r="E144" s="13" t="str">
        <x:v>Town</x:v>
      </x:c>
      <x:c r="F144" s="15" t="str">
        <x:v>Wester Gourdie Industrial Estate</x:v>
      </x:c>
      <x:c r="G144" s="15" t="str">
        <x:v>Block 11 Unit 4 Nobel Road</x:v>
      </x:c>
      <x:c r="H144" s="13" t="str">
        <x:v>Future</x:v>
      </x:c>
      <x:c r="I144" s="14" t="n">
        <x:v>2457</x:v>
      </x:c>
      <x:c r="J144" s="13" t="str">
        <x:f>IF(I144&lt;=1000,"1–1,000",IF(I144&lt;=2500,"1,001–2,500",IF(I144&lt;=5000,"2,501–5,000",IF(I144&lt;=10000,"5,001–10,000","10,001–15,000"))))</x:f>
        <x:v>1,001–2,500</x:v>
      </x:c>
      <x:c r="K144" s="16"/>
      <x:c r="L144" s="17" t="str">
        <x:f>IF(AND(ISNUMBER(I144),I144&gt;0,ISNUMBER(K144),K144&gt;0),K144/I144,"n.a.")</x:f>
        <x:v>n.a.</x:v>
      </x:c>
      <x:c r="M144" s="17"/>
      <x:c r="N144" s="13" t="str">
        <x:v>No</x:v>
      </x:c>
      <x:c r="O144" s="15" t="str">
        <x:v>Not stated</x:v>
      </x:c>
      <x:c r="P144" s="15" t="str">
        <x:v>Electrically operated roller shutter loading doors (post refurbishment specification)</x:v>
      </x:c>
      <x:c r="Q144" s="15" t="str">
        <x:v>Two interconnected terraces on fenced secure site; office, WC, kitchen/teaprep, 3 phase and extensive yard.</x:v>
      </x:c>
      <x:c r="R144"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4" s="15" t="str">
        <x:v>https://www.zoopla.co.uk/to-rent/commercial/details/72828059/</x:v>
      </x:c>
      <x:c r="T144" s="15" t="str">
        <x:v>https://www.rightmove.co.uk/properties/773376929510032#/?channel=COM_LET</x:v>
      </x:c>
      <x:c r="U144" s="15" t="str"/>
      <x:c r="V144" s="15" t="str">
        <x:v>Dundee — Wester Gourdie Industrial Estate</x:v>
      </x:c>
      <x:c r="W144" s="15" t="str">
        <x:v>Individual unit ≤15,000 sq ft</x:v>
      </x:c>
      <x:c r="X144" s="2" t="n">
        <x:f>IF(N144="Yes",L144,0)</x:f>
        <x:v>0</x:v>
      </x:c>
      <x:c r="Y144" s="2" t="n">
        <x:v>1</x:v>
      </x:c>
      <x:c r="Z144" s="2" t="str">
        <x:v>core industrial/trade refurbishment</x:v>
      </x:c>
    </x:row>
    <x:row r="145" ht="47" customHeight="1">
      <x:c r="A145" s="13" t="str">
        <x:v>S140</x:v>
      </x:c>
      <x:c r="B145" s="13" t="str">
        <x:v>Dundee</x:v>
      </x:c>
      <x:c r="C145" s="13" t="str">
        <x:v>Dundee</x:v>
      </x:c>
      <x:c r="D145" s="14" t="n">
        <x:v>147345</x:v>
      </x:c>
      <x:c r="E145" s="13" t="str">
        <x:v>Town</x:v>
      </x:c>
      <x:c r="F145" s="15" t="str">
        <x:v>Wester Gourdie Industrial Estate</x:v>
      </x:c>
      <x:c r="G145" s="15" t="str">
        <x:v>Block 11 Units 1–2 Nobel Road</x:v>
      </x:c>
      <x:c r="H145" s="13" t="str">
        <x:v>Future</x:v>
      </x:c>
      <x:c r="I145" s="14" t="n">
        <x:v>4210</x:v>
      </x:c>
      <x:c r="J145" s="13" t="str">
        <x:f>IF(I145&lt;=1000,"1–1,000",IF(I145&lt;=2500,"1,001–2,500",IF(I145&lt;=5000,"2,501–5,000",IF(I145&lt;=10000,"5,001–10,000","10,001–15,000"))))</x:f>
        <x:v>2,501–5,000</x:v>
      </x:c>
      <x:c r="K145" s="16"/>
      <x:c r="L145" s="17" t="str">
        <x:f>IF(AND(ISNUMBER(I145),I145&gt;0,ISNUMBER(K145),K145&gt;0),K145/I145,"n.a.")</x:f>
        <x:v>n.a.</x:v>
      </x:c>
      <x:c r="M145" s="17"/>
      <x:c r="N145" s="13" t="str">
        <x:v>No</x:v>
      </x:c>
      <x:c r="O145" s="15" t="str">
        <x:v>Not stated</x:v>
      </x:c>
      <x:c r="P145" s="15" t="str">
        <x:v>Electrically operated roller shutter loading doors (post refurbishment specification)</x:v>
      </x:c>
      <x:c r="Q145" s="15" t="str">
        <x:v>Two interconnected terraces on fenced secure site; office, WC, kitchen/teaprep, 3 phase and extensive yard.</x:v>
      </x:c>
      <x:c r="R145"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5" s="15" t="str">
        <x:v>https://www.zoopla.co.uk/to-rent/commercial/details/72828059/</x:v>
      </x:c>
      <x:c r="T145" s="15" t="str">
        <x:v>https://www.rightmove.co.uk/properties/773376929510032#/?channel=COM_LET</x:v>
      </x:c>
      <x:c r="U145" s="15" t="str"/>
      <x:c r="V145" s="15" t="str">
        <x:v>Dundee — Wester Gourdie Industrial Estate</x:v>
      </x:c>
      <x:c r="W145" s="15" t="str">
        <x:v>Individual unit ≤15,000 sq ft</x:v>
      </x:c>
      <x:c r="X145" s="2" t="n">
        <x:f>IF(N145="Yes",L145,0)</x:f>
        <x:v>0</x:v>
      </x:c>
      <x:c r="Y145" s="2" t="n">
        <x:v>1</x:v>
      </x:c>
      <x:c r="Z145" s="2" t="str">
        <x:v>core industrial/trade refurbishment</x:v>
      </x:c>
    </x:row>
    <x:row r="146" ht="47" customHeight="1">
      <x:c r="A146" s="13" t="str">
        <x:v>S141</x:v>
      </x:c>
      <x:c r="B146" s="13" t="str">
        <x:v>Dundee</x:v>
      </x:c>
      <x:c r="C146" s="13" t="str">
        <x:v>Dundee</x:v>
      </x:c>
      <x:c r="D146" s="14" t="n">
        <x:v>147345</x:v>
      </x:c>
      <x:c r="E146" s="13" t="str">
        <x:v>Town</x:v>
      </x:c>
      <x:c r="F146" s="15" t="str">
        <x:v>Wester Gourdie Industrial Estate</x:v>
      </x:c>
      <x:c r="G146" s="15" t="str">
        <x:v>Block 12 Unit 3 Nobel Road</x:v>
      </x:c>
      <x:c r="H146" s="13" t="str">
        <x:v>Future</x:v>
      </x:c>
      <x:c r="I146" s="14" t="n">
        <x:v>2347</x:v>
      </x:c>
      <x:c r="J146" s="13" t="str">
        <x:f>IF(I146&lt;=1000,"1–1,000",IF(I146&lt;=2500,"1,001–2,500",IF(I146&lt;=5000,"2,501–5,000",IF(I146&lt;=10000,"5,001–10,000","10,001–15,000"))))</x:f>
        <x:v>1,001–2,500</x:v>
      </x:c>
      <x:c r="K146" s="16"/>
      <x:c r="L146" s="17" t="str">
        <x:f>IF(AND(ISNUMBER(I146),I146&gt;0,ISNUMBER(K146),K146&gt;0),K146/I146,"n.a.")</x:f>
        <x:v>n.a.</x:v>
      </x:c>
      <x:c r="M146" s="17"/>
      <x:c r="N146" s="13" t="str">
        <x:v>No</x:v>
      </x:c>
      <x:c r="O146" s="15" t="str">
        <x:v>Not stated</x:v>
      </x:c>
      <x:c r="P146" s="15" t="str">
        <x:v>Electrically operated roller shutter loading doors (post refurbishment specification)</x:v>
      </x:c>
      <x:c r="Q146" s="15" t="str">
        <x:v>Two interconnected terraces on fenced secure site; office, WC, kitchen/teaprep, 3 phase and extensive yard.</x:v>
      </x:c>
      <x:c r="R146"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6" s="15" t="str">
        <x:v>https://www.zoopla.co.uk/to-rent/commercial/details/72828059/</x:v>
      </x:c>
      <x:c r="T146" s="15" t="str">
        <x:v>https://www.rightmove.co.uk/properties/773376929510032#/?channel=COM_LET</x:v>
      </x:c>
      <x:c r="U146" s="15" t="str"/>
      <x:c r="V146" s="15" t="str">
        <x:v>Dundee — Wester Gourdie Industrial Estate</x:v>
      </x:c>
      <x:c r="W146" s="15" t="str">
        <x:v>Individual unit ≤15,000 sq ft</x:v>
      </x:c>
      <x:c r="X146" s="2" t="n">
        <x:f>IF(N146="Yes",L146,0)</x:f>
        <x:v>0</x:v>
      </x:c>
      <x:c r="Y146" s="2" t="n">
        <x:v>1</x:v>
      </x:c>
      <x:c r="Z146" s="2" t="str">
        <x:v>core industrial/trade refurbishment</x:v>
      </x:c>
    </x:row>
    <x:row r="147" ht="47" customHeight="1">
      <x:c r="A147" s="13" t="str">
        <x:v>S142</x:v>
      </x:c>
      <x:c r="B147" s="13" t="str">
        <x:v>Dundee</x:v>
      </x:c>
      <x:c r="C147" s="13" t="str">
        <x:v>Dundee</x:v>
      </x:c>
      <x:c r="D147" s="14" t="n">
        <x:v>147345</x:v>
      </x:c>
      <x:c r="E147" s="13" t="str">
        <x:v>Town</x:v>
      </x:c>
      <x:c r="F147" s="15" t="str">
        <x:v>Wester Gourdie Industrial Estate</x:v>
      </x:c>
      <x:c r="G147" s="15" t="str">
        <x:v>Block 12 Unit 4 Nobel Road</x:v>
      </x:c>
      <x:c r="H147" s="13" t="str">
        <x:v>Future</x:v>
      </x:c>
      <x:c r="I147" s="14" t="n">
        <x:v>2291</x:v>
      </x:c>
      <x:c r="J147" s="13" t="str">
        <x:f>IF(I147&lt;=1000,"1–1,000",IF(I147&lt;=2500,"1,001–2,500",IF(I147&lt;=5000,"2,501–5,000",IF(I147&lt;=10000,"5,001–10,000","10,001–15,000"))))</x:f>
        <x:v>1,001–2,500</x:v>
      </x:c>
      <x:c r="K147" s="16"/>
      <x:c r="L147" s="17" t="str">
        <x:f>IF(AND(ISNUMBER(I147),I147&gt;0,ISNUMBER(K147),K147&gt;0),K147/I147,"n.a.")</x:f>
        <x:v>n.a.</x:v>
      </x:c>
      <x:c r="M147" s="17"/>
      <x:c r="N147" s="13" t="str">
        <x:v>No</x:v>
      </x:c>
      <x:c r="O147" s="15" t="str">
        <x:v>Not stated</x:v>
      </x:c>
      <x:c r="P147" s="15" t="str">
        <x:v>Electrically operated roller shutter loading doors (post refurbishment specification)</x:v>
      </x:c>
      <x:c r="Q147" s="15" t="str">
        <x:v>Two interconnected terraces on fenced secure site; office, WC, kitchen/teaprep, 3 phase and extensive yard.</x:v>
      </x:c>
      <x:c r="R147"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7" s="15" t="str">
        <x:v>https://www.zoopla.co.uk/to-rent/commercial/details/72828059/</x:v>
      </x:c>
      <x:c r="T147" s="15" t="str">
        <x:v>https://www.rightmove.co.uk/properties/773376929510032#/?channel=COM_LET</x:v>
      </x:c>
      <x:c r="U147" s="15" t="str"/>
      <x:c r="V147" s="15" t="str">
        <x:v>Dundee — Wester Gourdie Industrial Estate</x:v>
      </x:c>
      <x:c r="W147" s="15" t="str">
        <x:v>Individual unit ≤15,000 sq ft</x:v>
      </x:c>
      <x:c r="X147" s="2" t="n">
        <x:f>IF(N147="Yes",L147,0)</x:f>
        <x:v>0</x:v>
      </x:c>
      <x:c r="Y147" s="2" t="n">
        <x:v>1</x:v>
      </x:c>
      <x:c r="Z147" s="2" t="str">
        <x:v>core industrial/trade refurbishment</x:v>
      </x:c>
    </x:row>
    <x:row r="148" ht="47" customHeight="1">
      <x:c r="A148" s="13" t="str">
        <x:v>S143</x:v>
      </x:c>
      <x:c r="B148" s="13" t="str">
        <x:v>Dundee</x:v>
      </x:c>
      <x:c r="C148" s="13" t="str">
        <x:v>Dundee</x:v>
      </x:c>
      <x:c r="D148" s="14" t="n">
        <x:v>147345</x:v>
      </x:c>
      <x:c r="E148" s="13" t="str">
        <x:v>Town</x:v>
      </x:c>
      <x:c r="F148" s="15" t="str">
        <x:v>Wester Gourdie Industrial Estate</x:v>
      </x:c>
      <x:c r="G148" s="15" t="str">
        <x:v>Block 12 Units 1–2 Nobel Road</x:v>
      </x:c>
      <x:c r="H148" s="13" t="str">
        <x:v>Future</x:v>
      </x:c>
      <x:c r="I148" s="14" t="n">
        <x:v>4527</x:v>
      </x:c>
      <x:c r="J148" s="13" t="str">
        <x:f>IF(I148&lt;=1000,"1–1,000",IF(I148&lt;=2500,"1,001–2,500",IF(I148&lt;=5000,"2,501–5,000",IF(I148&lt;=10000,"5,001–10,000","10,001–15,000"))))</x:f>
        <x:v>2,501–5,000</x:v>
      </x:c>
      <x:c r="K148" s="16"/>
      <x:c r="L148" s="17" t="str">
        <x:f>IF(AND(ISNUMBER(I148),I148&gt;0,ISNUMBER(K148),K148&gt;0),K148/I148,"n.a.")</x:f>
        <x:v>n.a.</x:v>
      </x:c>
      <x:c r="M148" s="17"/>
      <x:c r="N148" s="13" t="str">
        <x:v>No</x:v>
      </x:c>
      <x:c r="O148" s="15" t="str">
        <x:v>Not stated</x:v>
      </x:c>
      <x:c r="P148" s="15" t="str">
        <x:v>Electrically operated roller shutter loading doors (post refurbishment specification)</x:v>
      </x:c>
      <x:c r="Q148" s="15" t="str">
        <x:v>Two interconnected terraces on fenced secure site; office, WC, kitchen/teaprep, 3 phase and extensive yard.</x:v>
      </x:c>
      <x:c r="R148" s="15" t="str">
        <x:v>Marketed during extensive refurbishment; completion date not stated Six separately advertised enclosed spaces from liveRightmoveSpaces schedule. Combined pairs 1–2 countone each; outdoor 27878.4 sqft yard excluded. Do not infer immediate occupation from marketing. POA / not safely matched to individual unit</x:v>
      </x:c>
      <x:c r="S148" s="15" t="str">
        <x:v>https://www.zoopla.co.uk/to-rent/commercial/details/72828059/</x:v>
      </x:c>
      <x:c r="T148" s="15" t="str">
        <x:v>https://www.rightmove.co.uk/properties/773376929510032#/?channel=COM_LET</x:v>
      </x:c>
      <x:c r="U148" s="15" t="str"/>
      <x:c r="V148" s="15" t="str">
        <x:v>Dundee — Wester Gourdie Industrial Estate</x:v>
      </x:c>
      <x:c r="W148" s="15" t="str">
        <x:v>Individual unit ≤15,000 sq ft</x:v>
      </x:c>
      <x:c r="X148" s="2" t="n">
        <x:f>IF(N148="Yes",L148,0)</x:f>
        <x:v>0</x:v>
      </x:c>
      <x:c r="Y148" s="2" t="n">
        <x:v>1</x:v>
      </x:c>
      <x:c r="Z148" s="2" t="str">
        <x:v>core industrial/trade refurbishment</x:v>
      </x:c>
    </x:row>
    <x:row r="149" ht="46" customHeight="1">
      <x:c r="A149" s="13" t="str">
        <x:v>S144</x:v>
      </x:c>
      <x:c r="B149" s="13" t="str">
        <x:v>Dundee</x:v>
      </x:c>
      <x:c r="C149" s="13" t="str">
        <x:v>Dundee</x:v>
      </x:c>
      <x:c r="D149" s="14" t="n">
        <x:v>147345</x:v>
      </x:c>
      <x:c r="E149" s="13" t="str">
        <x:v>Town</x:v>
      </x:c>
      <x:c r="F149" s="15" t="str">
        <x:v>Wester Gourdie Industrial Estate</x:v>
      </x:c>
      <x:c r="G149" s="15" t="str">
        <x:v>Unit 8 Nobel Road</x:v>
      </x:c>
      <x:c r="H149" s="13" t="str">
        <x:v>Current</x:v>
      </x:c>
      <x:c r="I149" s="14" t="n">
        <x:v>9902</x:v>
      </x:c>
      <x:c r="J149" s="13" t="str">
        <x:f>IF(I149&lt;=1000,"1–1,000",IF(I149&lt;=2500,"1,001–2,500",IF(I149&lt;=5000,"2,501–5,000",IF(I149&lt;=10000,"5,001–10,000","10,001–15,000"))))</x:f>
        <x:v>5,001–10,000</x:v>
      </x:c>
      <x:c r="K149" s="16"/>
      <x:c r="L149" s="17" t="str">
        <x:f>IF(AND(ISNUMBER(I149),I149&gt;0,ISNUMBER(K149),K149&gt;0),K149/I149,"n.a.")</x:f>
        <x:v>n.a.</x:v>
      </x:c>
      <x:c r="M149" s="17"/>
      <x:c r="N149" s="13" t="str">
        <x:v>No</x:v>
      </x:c>
      <x:c r="O149" s="15" t="str">
        <x:v>6 m eaves</x:v>
      </x:c>
      <x:c r="P149" s="15" t="str">
        <x:v>3 roller shutter doors</x:v>
      </x:c>
      <x:c r="Q149" s="15" t="str">
        <x:v>Refurbishedindustrialunit withsmalloffice; 1.65 acre sitewithlargeyard.</x:v>
      </x:c>
      <x:c r="R149" s="15" t="str">
        <x:v>Portal says availableimmediately; narrative post-completion specification Currentmarketing retained butrefurbcompletionrequiresconfirmation. POA / not safely matched to individual unit</x:v>
      </x:c>
      <x:c r="S149" s="15" t="str">
        <x:v>https://www.zoopla.co.uk/to-rent/commercial/details/56688449/</x:v>
      </x:c>
      <x:c r="T149" s="15" t="str">
        <x:v>https://www.rightmove.co.uk/properties/760570723359664#/?channel=COM_LET</x:v>
      </x:c>
      <x:c r="U149" s="15" t="str"/>
      <x:c r="V149" s="15" t="str">
        <x:v>Dundee — Wester Gourdie Industrial Estate</x:v>
      </x:c>
      <x:c r="W149" s="15" t="str">
        <x:v>Individual unit ≤15,000 sq ft</x:v>
      </x:c>
      <x:c r="X149" s="2" t="n">
        <x:f>IF(N149="Yes",L149,0)</x:f>
        <x:v>0</x:v>
      </x:c>
      <x:c r="Y149" s="2" t="n">
        <x:v>1</x:v>
      </x:c>
      <x:c r="Z149" s="2" t="str">
        <x:v>core industrial/trade</x:v>
      </x:c>
    </x:row>
    <x:row r="150" ht="46" customHeight="1">
      <x:c r="A150" s="13" t="str">
        <x:v>S145</x:v>
      </x:c>
      <x:c r="B150" s="13" t="str">
        <x:v>Edinburgh</x:v>
      </x:c>
      <x:c r="C150" s="13" t="str">
        <x:v>Musselburgh</x:v>
      </x:c>
      <x:c r="D150" s="14" t="n">
        <x:v>21479</x:v>
      </x:c>
      <x:c r="E150" s="13" t="str">
        <x:v>Nearby</x:v>
      </x:c>
      <x:c r="F150" s="15" t="str">
        <x:v>Fisherrow Industrial Estate</x:v>
      </x:c>
      <x:c r="G150" s="15" t="str">
        <x:v>Unit 27, EH21 6RU</x:v>
      </x:c>
      <x:c r="H150" s="13" t="str">
        <x:v>Current</x:v>
      </x:c>
      <x:c r="I150" s="14" t="n">
        <x:v>1000</x:v>
      </x:c>
      <x:c r="J150" s="13" t="str">
        <x:f>IF(I150&lt;=1000,"1–1,000",IF(I150&lt;=2500,"1,001–2,500",IF(I150&lt;=5000,"2,501–5,000",IF(I150&lt;=10000,"5,001–10,000","10,001–15,000"))))</x:f>
        <x:v>1–1,000</x:v>
      </x:c>
      <x:c r="K150" s="16" t="n">
        <x:v>12996</x:v>
      </x:c>
      <x:c r="L150" s="17" t="n">
        <x:f>IF(AND(ISNUMBER(I150),I150&gt;0,ISNUMBER(K150),K150&gt;0),K150/I150,"n.a.")</x:f>
        <x:v>12.996</x:v>
      </x:c>
      <x:c r="M150" s="17" t="n">
        <x:v>13</x:v>
      </x:c>
      <x:c r="N150" s="13" t="str">
        <x:v>Yes</x:v>
      </x:c>
      <x:c r="O150" s="15" t="str">
        <x:v>Not stated</x:v>
      </x:c>
      <x:c r="P150" s="15" t="str">
        <x:v>Vehicle access door plus separate pedestrian access</x:v>
      </x:c>
      <x:c r="Q150" s="15" t="str">
        <x:v>Warehouse unit with parking and gated estate access.</x:v>
      </x:c>
      <x:c r="R150" s="15" t="str">
        <x:v>Available in live marketing; not agent-confirmed Unit 27 explicitly Available in schedule. Detached town, excluded Edinburgh primary total. £1,083 pcm ×12; rounded amount; quoted£13/sqft/year implies£13,000 pa</x:v>
      </x:c>
      <x:c r="S150" s="15" t="str">
        <x:v>https://www.rightmove.co.uk/properties/770913574851856#/?channel=COM_LET</x:v>
      </x:c>
      <x:c r="T150" s="15" t="str"/>
      <x:c r="U150" s="15" t="str"/>
      <x:c r="V150" s="15" t="str">
        <x:v>Edinburgh — Fisherrow Industrial Estate</x:v>
      </x:c>
      <x:c r="W150" s="15" t="str">
        <x:v>Individual unit ≤15,000 sq ft</x:v>
      </x:c>
      <x:c r="X150" s="2" t="n">
        <x:f>IF(N150="Yes",L150,0)</x:f>
        <x:v>12.996</x:v>
      </x:c>
      <x:c r="Y150" s="2" t="n">
        <x:v>1</x:v>
      </x:c>
      <x:c r="Z150" s="2" t="str">
        <x:v>Industrial / workshop / warehouse</x:v>
      </x:c>
    </x:row>
    <x:row r="151" ht="46" customHeight="1">
      <x:c r="A151" s="13" t="str">
        <x:v>S146</x:v>
      </x:c>
      <x:c r="B151" s="13" t="str">
        <x:v>Edinburgh</x:v>
      </x:c>
      <x:c r="C151" s="13" t="str">
        <x:v>Boghall (rural fringe)</x:v>
      </x:c>
      <x:c r="D151" s="14"/>
      <x:c r="E151" s="13" t="str">
        <x:v>Nearby</x:v>
      </x:c>
      <x:c r="F151" s="15" t="str">
        <x:v>South Edinburgh Storage / Boghall Farm</x:v>
      </x:c>
      <x:c r="G151" s="15" t="str">
        <x:v>Unit 1, Biggar Road, EH10 7DX</x:v>
      </x:c>
      <x:c r="H151" s="13" t="str">
        <x:v>Current</x:v>
      </x:c>
      <x:c r="I151" s="14" t="n">
        <x:v>6630</x:v>
      </x:c>
      <x:c r="J151" s="13" t="str">
        <x:f>IF(I151&lt;=1000,"1–1,000",IF(I151&lt;=2500,"1,001–2,500",IF(I151&lt;=5000,"2,501–5,000",IF(I151&lt;=10000,"5,001–10,000","10,001–15,000"))))</x:f>
        <x:v>5,001–10,000</x:v>
      </x:c>
      <x:c r="K151" s="16" t="n">
        <x:v>66300</x:v>
      </x:c>
      <x:c r="L151" s="17" t="n">
        <x:f>IF(AND(ISNUMBER(I151),I151&gt;0,ISNUMBER(K151),K151&gt;0),K151/I151,"n.a.")</x:f>
        <x:v>10</x:v>
      </x:c>
      <x:c r="M151" s="17" t="n">
        <x:v>10</x:v>
      </x:c>
      <x:c r="N151" s="13" t="str">
        <x:v>Yes</x:v>
      </x:c>
      <x:c r="O151" s="15" t="str">
        <x:v>High-bay described; numeric height not stated</x:v>
      </x:c>
      <x:c r="P151" s="15" t="str">
        <x:v>Not stated</x:v>
      </x:c>
      <x:c r="Q151" s="15" t="str">
        <x:v>Refurbished warehouse/workshop with new roof and large yard/parking.</x:v>
      </x:c>
      <x:c r="R151" s="15" t="str">
        <x:v>Available in live marketing; not agent-confirmed Outside urban centre; other 300–1,000 sqft units advertised at scheme level without count. £5,525 pcm ×12; £10/sqft/year</x:v>
      </x:c>
      <x:c r="S151" s="15" t="str">
        <x:v>https://www.rightmove.co.uk/properties/779073505406048#/?channel=COM_LET</x:v>
      </x:c>
      <x:c r="T151" s="15" t="str">
        <x:v>https://www.zoopla.co.uk/to-rent/commercial/details/74470287/</x:v>
      </x:c>
      <x:c r="U151" s="15" t="str"/>
      <x:c r="V151" s="15" t="str">
        <x:v>Edinburgh — South Edinburgh Storage / Boghall Farm</x:v>
      </x:c>
      <x:c r="W151" s="15" t="str">
        <x:v>Individual unit ≤15,000 sq ft</x:v>
      </x:c>
      <x:c r="X151" s="2" t="n">
        <x:f>IF(N151="Yes",L151,0)</x:f>
        <x:v>10</x:v>
      </x:c>
      <x:c r="Y151" s="2" t="n">
        <x:v>1</x:v>
      </x:c>
      <x:c r="Z151" s="2" t="str">
        <x:v>Industrial / workshop / warehouse</x:v>
      </x:c>
    </x:row>
    <x:row r="152" ht="47" customHeight="1">
      <x:c r="A152" s="13" t="str">
        <x:v>S147</x:v>
      </x:c>
      <x:c r="B152" s="13" t="str">
        <x:v>Edinburgh</x:v>
      </x:c>
      <x:c r="C152" s="13" t="str">
        <x:v>Edinburgh</x:v>
      </x:c>
      <x:c r="D152" s="14" t="n">
        <x:v>493736</x:v>
      </x:c>
      <x:c r="E152" s="13" t="str">
        <x:v>Town</x:v>
      </x:c>
      <x:c r="F152" s="15" t="str">
        <x:v>Mandale Park</x:v>
      </x:c>
      <x:c r="G152" s="15" t="str">
        <x:v>Unit 2, Russell Road, EH11 2LS</x:v>
      </x:c>
      <x:c r="H152" s="13" t="str">
        <x:v>Current</x:v>
      </x:c>
      <x:c r="I152" s="14" t="n">
        <x:v>4895</x:v>
      </x:c>
      <x:c r="J152" s="13" t="str">
        <x:f>IF(I152&lt;=1000,"1–1,000",IF(I152&lt;=2500,"1,001–2,500",IF(I152&lt;=5000,"2,501–5,000",IF(I152&lt;=10000,"5,001–10,000","10,001–15,000"))))</x:f>
        <x:v>2,501–5,000</x:v>
      </x:c>
      <x:c r="K152" s="16" t="n">
        <x:v>78900</x:v>
      </x:c>
      <x:c r="L152" s="17" t="n">
        <x:f>IF(AND(ISNUMBER(I152),I152&gt;0,ISNUMBER(K152),K152&gt;0),K152/I152,"n.a.")</x:f>
        <x:v>16.118488253319715</x:v>
      </x:c>
      <x:c r="M152" s="17" t="n">
        <x:v>16.12</x:v>
      </x:c>
      <x:c r="N152" s="13" t="str">
        <x:v>Yes</x:v>
      </x:c>
      <x:c r="O152" s="15" t="str">
        <x:v>Not stated</x:v>
      </x:c>
      <x:c r="P152" s="15" t="str">
        <x:v>Electrically operated up-and-over loading door (scheme specification)</x:v>
      </x:c>
      <x:c r="Q152" s="15" t="str">
        <x:v>Refurbished industrial unit with LED lighting, tea prep, WC and shared yard/parking.</x:v>
      </x:c>
      <x:c r="R152" s="15" t="str">
        <x:v>Available in live marketing; not agent-confirmed Five current units confirmed by landlord description and scheme Available rows. Unit 6 scheme erroneously formats £97,000 as annual £/sqft and £48,985,000 pcm; excluded that erroneous figure. £6,575 pcm × 12; rounded monthly portal figure</x:v>
      </x:c>
      <x:c r="S152" s="15" t="str">
        <x:v>https://www.rightmove.co.uk/properties/773345742916609#/?channel=COM_LET</x:v>
      </x:c>
      <x:c r="T152" s="15" t="str"/>
      <x:c r="U152" s="15" t="str"/>
      <x:c r="V152" s="15" t="str">
        <x:v>Edinburgh — Bonnington / Swanfield / South Fort industrial area</x:v>
      </x:c>
      <x:c r="W152" s="15" t="str">
        <x:v>Individual unit ≤15,000 sq ft</x:v>
      </x:c>
      <x:c r="X152" s="2" t="n">
        <x:f>IF(N152="Yes",L152,0)</x:f>
        <x:v>16.118488253319715</x:v>
      </x:c>
      <x:c r="Y152" s="2" t="n">
        <x:v>1</x:v>
      </x:c>
      <x:c r="Z152" s="2" t="str">
        <x:v>Industrial / workshop / warehouse</x:v>
      </x:c>
    </x:row>
    <x:row r="153" ht="47" customHeight="1">
      <x:c r="A153" s="13" t="str">
        <x:v>S148</x:v>
      </x:c>
      <x:c r="B153" s="13" t="str">
        <x:v>Edinburgh</x:v>
      </x:c>
      <x:c r="C153" s="13" t="str">
        <x:v>Edinburgh</x:v>
      </x:c>
      <x:c r="D153" s="14" t="n">
        <x:v>493736</x:v>
      </x:c>
      <x:c r="E153" s="13" t="str">
        <x:v>Town</x:v>
      </x:c>
      <x:c r="F153" s="15" t="str">
        <x:v>Mandale Park</x:v>
      </x:c>
      <x:c r="G153" s="15" t="str">
        <x:v>Unit 3, Russell Road, EH11 2LS</x:v>
      </x:c>
      <x:c r="H153" s="13" t="str">
        <x:v>Current</x:v>
      </x:c>
      <x:c r="I153" s="14" t="n">
        <x:v>4540</x:v>
      </x:c>
      <x:c r="J153" s="13" t="str">
        <x:f>IF(I153&lt;=1000,"1–1,000",IF(I153&lt;=2500,"1,001–2,500",IF(I153&lt;=5000,"2,501–5,000",IF(I153&lt;=10000,"5,001–10,000","10,001–15,000"))))</x:f>
        <x:v>2,501–5,000</x:v>
      </x:c>
      <x:c r="K153" s="16" t="n">
        <x:v>72500</x:v>
      </x:c>
      <x:c r="L153" s="17" t="n">
        <x:f>IF(AND(ISNUMBER(I153),I153&gt;0,ISNUMBER(K153),K153&gt;0),K153/I153,"n.a.")</x:f>
        <x:v>15.969162995594713</x:v>
      </x:c>
      <x:c r="M153" s="17" t="n">
        <x:v>15.97</x:v>
      </x:c>
      <x:c r="N153" s="13" t="str">
        <x:v>Yes</x:v>
      </x:c>
      <x:c r="O153" s="15" t="str">
        <x:v>Not stated</x:v>
      </x:c>
      <x:c r="P153" s="15" t="str">
        <x:v>Electrically operated up-and-over loading door (scheme specification)</x:v>
      </x:c>
      <x:c r="Q153" s="15" t="str">
        <x:v>Refurbished industrial unit with LED lighting, tea prep, WC and shared yard/parking.</x:v>
      </x:c>
      <x:c r="R153" s="15" t="str">
        <x:v>Available in live marketing; not agent-confirmed Five current units confirmed by landlord description and scheme Available rows. Unit 6 scheme erroneously formats £97,000 as annual £/sqft and £48,985,000 pcm; excluded that erroneous figure. Landlord explicitly quotes £72,500 pa plus VAT</x:v>
      </x:c>
      <x:c r="S153" s="15" t="str">
        <x:v>https://www.rightmove.co.uk/properties/773345742916609#/?channel=COM_LET</x:v>
      </x:c>
      <x:c r="T153" s="15" t="str">
        <x:v>https://www.rightmove.co.uk/properties/754785297587568#/?channel=COM_LET</x:v>
      </x:c>
      <x:c r="U153" s="15" t="str"/>
      <x:c r="V153" s="15" t="str">
        <x:v>Edinburgh — Bonnington / Swanfield / South Fort industrial area</x:v>
      </x:c>
      <x:c r="W153" s="15" t="str">
        <x:v>Individual unit ≤15,000 sq ft</x:v>
      </x:c>
      <x:c r="X153" s="2" t="n">
        <x:f>IF(N153="Yes",L153,0)</x:f>
        <x:v>15.969162995594713</x:v>
      </x:c>
      <x:c r="Y153" s="2" t="n">
        <x:v>1</x:v>
      </x:c>
      <x:c r="Z153" s="2" t="str">
        <x:v>Industrial / workshop / warehouse</x:v>
      </x:c>
    </x:row>
    <x:row r="154" ht="47" customHeight="1">
      <x:c r="A154" s="13" t="str">
        <x:v>S149</x:v>
      </x:c>
      <x:c r="B154" s="13" t="str">
        <x:v>Edinburgh</x:v>
      </x:c>
      <x:c r="C154" s="13" t="str">
        <x:v>Edinburgh</x:v>
      </x:c>
      <x:c r="D154" s="14" t="n">
        <x:v>493736</x:v>
      </x:c>
      <x:c r="E154" s="13" t="str">
        <x:v>Town</x:v>
      </x:c>
      <x:c r="F154" s="15" t="str">
        <x:v>Mandale Park</x:v>
      </x:c>
      <x:c r="G154" s="15" t="str">
        <x:v>Unit 4, Russell Road, EH11 2LS</x:v>
      </x:c>
      <x:c r="H154" s="13" t="str">
        <x:v>Current</x:v>
      </x:c>
      <x:c r="I154" s="14" t="n">
        <x:v>3250</x:v>
      </x:c>
      <x:c r="J154" s="13" t="str">
        <x:f>IF(I154&lt;=1000,"1–1,000",IF(I154&lt;=2500,"1,001–2,500",IF(I154&lt;=5000,"2,501–5,000",IF(I154&lt;=10000,"5,001–10,000","10,001–15,000"))))</x:f>
        <x:v>2,501–5,000</x:v>
      </x:c>
      <x:c r="K154" s="16" t="n">
        <x:v>51996</x:v>
      </x:c>
      <x:c r="L154" s="17" t="n">
        <x:f>IF(AND(ISNUMBER(I154),I154&gt;0,ISNUMBER(K154),K154&gt;0),K154/I154,"n.a.")</x:f>
        <x:v>15.99876923076923</x:v>
      </x:c>
      <x:c r="M154" s="17" t="n">
        <x:v>16</x:v>
      </x:c>
      <x:c r="N154" s="13" t="str">
        <x:v>Yes</x:v>
      </x:c>
      <x:c r="O154" s="15" t="str">
        <x:v>Not stated</x:v>
      </x:c>
      <x:c r="P154" s="15" t="str">
        <x:v>Electrically operated up-and-over loading door (scheme specification)</x:v>
      </x:c>
      <x:c r="Q154" s="15" t="str">
        <x:v>Refurbished industrial unit with LED lighting, tea prep, WC and shared yard/parking.</x:v>
      </x:c>
      <x:c r="R154" s="15" t="str">
        <x:v>Available in live marketing; not agent-confirmed Five current units confirmed by landlord description and scheme Available rows. Unit 6 scheme erroneously formats £97,000 as annual £/sqft and £48,985,000 pcm; excluded that erroneous figure. £4,333 pcm × 12; rounded monthly portal figure; displayed £16/sqft/year implies £52,000 pa</x:v>
      </x:c>
      <x:c r="S154" s="15" t="str">
        <x:v>https://www.rightmove.co.uk/properties/773345742916609#/?channel=COM_LET</x:v>
      </x:c>
      <x:c r="T154" s="15" t="str"/>
      <x:c r="U154" s="15" t="str"/>
      <x:c r="V154" s="15" t="str">
        <x:v>Edinburgh — Bonnington / Swanfield / South Fort industrial area</x:v>
      </x:c>
      <x:c r="W154" s="15" t="str">
        <x:v>Individual unit ≤15,000 sq ft</x:v>
      </x:c>
      <x:c r="X154" s="2" t="n">
        <x:f>IF(N154="Yes",L154,0)</x:f>
        <x:v>15.99876923076923</x:v>
      </x:c>
      <x:c r="Y154" s="2" t="n">
        <x:v>1</x:v>
      </x:c>
      <x:c r="Z154" s="2" t="str">
        <x:v>Industrial / workshop / warehouse</x:v>
      </x:c>
    </x:row>
    <x:row r="155" ht="46" customHeight="1">
      <x:c r="A155" s="13" t="str">
        <x:v>S150</x:v>
      </x:c>
      <x:c r="B155" s="13" t="str">
        <x:v>Edinburgh</x:v>
      </x:c>
      <x:c r="C155" s="13" t="str">
        <x:v>Edinburgh</x:v>
      </x:c>
      <x:c r="D155" s="14" t="n">
        <x:v>493736</x:v>
      </x:c>
      <x:c r="E155" s="13" t="str">
        <x:v>Town</x:v>
      </x:c>
      <x:c r="F155" s="15" t="str">
        <x:v>Bonnington Industrial Estate</x:v>
      </x:c>
      <x:c r="G155" s="15" t="str">
        <x:v>Unit 4C, Elizafield, EH6 5PY</x:v>
      </x:c>
      <x:c r="H155" s="13" t="str">
        <x:v>Current</x:v>
      </x:c>
      <x:c r="I155" s="14" t="n">
        <x:v>3960</x:v>
      </x:c>
      <x:c r="J155" s="13" t="str">
        <x:f>IF(I155&lt;=1000,"1–1,000",IF(I155&lt;=2500,"1,001–2,500",IF(I155&lt;=5000,"2,501–5,000",IF(I155&lt;=10000,"5,001–10,000","10,001–15,000"))))</x:f>
        <x:v>2,501–5,000</x:v>
      </x:c>
      <x:c r="K155" s="16"/>
      <x:c r="L155" s="17" t="str">
        <x:f>IF(AND(ISNUMBER(I155),I155&gt;0,ISNUMBER(K155),K155&gt;0),K155/I155,"n.a.")</x:f>
        <x:v>n.a.</x:v>
      </x:c>
      <x:c r="M155" s="17"/>
      <x:c r="N155" s="13" t="str">
        <x:v>No</x:v>
      </x:c>
      <x:c r="O155" s="15" t="str">
        <x:v>Not stated</x:v>
      </x:c>
      <x:c r="P155" s="15" t="str">
        <x:v>Not stated</x:v>
      </x:c>
      <x:c r="Q155" s="15" t="str">
        <x:v>Industrial/trade unit in established trade location.</x:v>
      </x:c>
      <x:c r="R155" s="15" t="str">
        <x:v>Available in live marketing; not agent-confirmed Advert says shortly undergoing extensive refurbishment; currently marketed but immediate occupation not confirmed. POA / not quoted</x:v>
      </x:c>
      <x:c r="S155" s="15" t="str">
        <x:v>https://www.rightmove.co.uk/properties/760894966108641#/?channel=COM_LET</x:v>
      </x:c>
      <x:c r="T155" s="15" t="str">
        <x:v>https://www.zoopla.co.uk/to-rent/commercial/details/65708893/</x:v>
      </x:c>
      <x:c r="U155" s="15" t="str"/>
      <x:c r="V155" s="15" t="str">
        <x:v>Edinburgh — Bonnington / Swanfield / South Fort industrial area</x:v>
      </x:c>
      <x:c r="W155" s="15" t="str">
        <x:v>Individual unit ≤15,000 sq ft</x:v>
      </x:c>
      <x:c r="X155" s="2" t="n">
        <x:f>IF(N155="Yes",L155,0)</x:f>
        <x:v>0</x:v>
      </x:c>
      <x:c r="Y155" s="2" t="n">
        <x:v>1</x:v>
      </x:c>
      <x:c r="Z155" s="2" t="str">
        <x:v>Industrial / workshop / warehouse</x:v>
      </x:c>
    </x:row>
    <x:row r="156" ht="47" customHeight="1">
      <x:c r="A156" s="13" t="str">
        <x:v>S151</x:v>
      </x:c>
      <x:c r="B156" s="13" t="str">
        <x:v>Edinburgh</x:v>
      </x:c>
      <x:c r="C156" s="13" t="str">
        <x:v>Edinburgh</x:v>
      </x:c>
      <x:c r="D156" s="14" t="n">
        <x:v>493736</x:v>
      </x:c>
      <x:c r="E156" s="13" t="str">
        <x:v>Town</x:v>
      </x:c>
      <x:c r="F156" s="15" t="str">
        <x:v>Mandale Park</x:v>
      </x:c>
      <x:c r="G156" s="15" t="str">
        <x:v>Unit 5, Russell Road, EH11 2LS</x:v>
      </x:c>
      <x:c r="H156" s="13" t="str">
        <x:v>Current</x:v>
      </x:c>
      <x:c r="I156" s="14" t="n">
        <x:v>6545</x:v>
      </x:c>
      <x:c r="J156" s="13" t="str">
        <x:f>IF(I156&lt;=1000,"1–1,000",IF(I156&lt;=2500,"1,001–2,500",IF(I156&lt;=5000,"2,501–5,000",IF(I156&lt;=10000,"5,001–10,000","10,001–15,000"))))</x:f>
        <x:v>5,001–10,000</x:v>
      </x:c>
      <x:c r="K156" s="16" t="n">
        <x:v>105000</x:v>
      </x:c>
      <x:c r="L156" s="17" t="n">
        <x:f>IF(AND(ISNUMBER(I156),I156&gt;0,ISNUMBER(K156),K156&gt;0),K156/I156,"n.a.")</x:f>
        <x:v>16.0427807486631</x:v>
      </x:c>
      <x:c r="M156" s="17" t="n">
        <x:v>16.04</x:v>
      </x:c>
      <x:c r="N156" s="13" t="str">
        <x:v>Yes</x:v>
      </x:c>
      <x:c r="O156" s="15" t="str">
        <x:v>Not stated</x:v>
      </x:c>
      <x:c r="P156" s="15" t="str">
        <x:v>Electrically operated up-and-over loading door (scheme specification)</x:v>
      </x:c>
      <x:c r="Q156" s="15" t="str">
        <x:v>Refurbished industrial unit with LED lighting, tea prep, WC and shared yard/parking.</x:v>
      </x:c>
      <x:c r="R156" s="15" t="str">
        <x:v>Available in live marketing; not agent-confirmed Five current units confirmed by landlord description and scheme Available rows. Unit 6 scheme erroneously formats £97,000 as annual £/sqft and £48,985,000 pcm; excluded that erroneous figure. Landlord explicitly quotes £105,000 pa plus VAT</x:v>
      </x:c>
      <x:c r="S156" s="15" t="str">
        <x:v>https://www.rightmove.co.uk/properties/773345742916609#/?channel=COM_LET</x:v>
      </x:c>
      <x:c r="T156" s="15" t="str">
        <x:v>https://www.rightmove.co.uk/properties/754785301618721#/?channel=COM_LET</x:v>
      </x:c>
      <x:c r="U156" s="15" t="str">
        <x:v>https://www.rightmove.co.uk/properties/773358059336145#/?channel=COM_LET</x:v>
      </x:c>
      <x:c r="V156" s="15" t="str">
        <x:v>Edinburgh — Bonnington / Swanfield / South Fort industrial area</x:v>
      </x:c>
      <x:c r="W156" s="15" t="str">
        <x:v>Individual unit ≤15,000 sq ft</x:v>
      </x:c>
      <x:c r="X156" s="2" t="n">
        <x:f>IF(N156="Yes",L156,0)</x:f>
        <x:v>16.0427807486631</x:v>
      </x:c>
      <x:c r="Y156" s="2" t="n">
        <x:v>1</x:v>
      </x:c>
      <x:c r="Z156" s="2" t="str">
        <x:v>Industrial / workshop / warehouse</x:v>
      </x:c>
    </x:row>
    <x:row r="157" ht="46" customHeight="1">
      <x:c r="A157" s="13" t="str">
        <x:v>S152</x:v>
      </x:c>
      <x:c r="B157" s="13" t="str">
        <x:v>Edinburgh</x:v>
      </x:c>
      <x:c r="C157" s="13" t="str">
        <x:v>Edinburgh</x:v>
      </x:c>
      <x:c r="D157" s="14" t="n">
        <x:v>493736</x:v>
      </x:c>
      <x:c r="E157" s="13" t="str">
        <x:v>Town</x:v>
      </x:c>
      <x:c r="F157" s="15" t="str">
        <x:v>Bonnington Industrial Estate</x:v>
      </x:c>
      <x:c r="G157" s="15" t="str">
        <x:v>Unit 6, Newhaven Road, Elizafield, EH6 5PY</x:v>
      </x:c>
      <x:c r="H157" s="13" t="str">
        <x:v>Current</x:v>
      </x:c>
      <x:c r="I157" s="14" t="n">
        <x:v>4718</x:v>
      </x:c>
      <x:c r="J157" s="13" t="str">
        <x:f>IF(I157&lt;=1000,"1–1,000",IF(I157&lt;=2500,"1,001–2,500",IF(I157&lt;=5000,"2,501–5,000",IF(I157&lt;=10000,"5,001–10,000","10,001–15,000"))))</x:f>
        <x:v>2,501–5,000</x:v>
      </x:c>
      <x:c r="K157" s="16"/>
      <x:c r="L157" s="17" t="str">
        <x:f>IF(AND(ISNUMBER(I157),I157&gt;0,ISNUMBER(K157),K157&gt;0),K157/I157,"n.a.")</x:f>
        <x:v>n.a.</x:v>
      </x:c>
      <x:c r="M157" s="17"/>
      <x:c r="N157" s="13" t="str">
        <x:v>No</x:v>
      </x:c>
      <x:c r="O157" s="15" t="str">
        <x:v>5.66 m floor-to-ceiling warehouse height</x:v>
      </x:c>
      <x:c r="P157" s="15" t="str">
        <x:v>Electric roller shutter 3.67 m wide × 3.74 m high</x:v>
      </x:c>
      <x:c r="Q157" s="15" t="str">
        <x:v>Refurbished industrial unit with kitchenette, WC and high-bay LED lighting.</x:v>
      </x:c>
      <x:c r="R157" s="15" t="str">
        <x:v>Available in live marketing; not agent-confirmed POA / not quoted</x:v>
      </x:c>
      <x:c r="S157" s="15" t="str">
        <x:v>https://www.rightmove.co.uk/properties/763078210229520#/?channel=COM_LET</x:v>
      </x:c>
      <x:c r="T157" s="15" t="str">
        <x:v>https://www.rightmove.co.uk/properties/90379098#/?channel=COM_LET</x:v>
      </x:c>
      <x:c r="U157" s="15" t="str">
        <x:v>https://www.zoopla.co.uk/to-rent/commercial/details/73698979/</x:v>
      </x:c>
      <x:c r="V157" s="15" t="str">
        <x:v>Edinburgh — Bonnington / Swanfield / South Fort industrial area</x:v>
      </x:c>
      <x:c r="W157" s="15" t="str">
        <x:v>Individual unit ≤15,000 sq ft</x:v>
      </x:c>
      <x:c r="X157" s="2" t="n">
        <x:f>IF(N157="Yes",L157,0)</x:f>
        <x:v>0</x:v>
      </x:c>
      <x:c r="Y157" s="2" t="n">
        <x:v>1</x:v>
      </x:c>
      <x:c r="Z157" s="2" t="str">
        <x:v>Industrial / workshop / warehouse</x:v>
      </x:c>
    </x:row>
    <x:row r="158" ht="47" customHeight="1">
      <x:c r="A158" s="13" t="str">
        <x:v>S153</x:v>
      </x:c>
      <x:c r="B158" s="13" t="str">
        <x:v>Edinburgh</x:v>
      </x:c>
      <x:c r="C158" s="13" t="str">
        <x:v>Edinburgh</x:v>
      </x:c>
      <x:c r="D158" s="14" t="n">
        <x:v>493736</x:v>
      </x:c>
      <x:c r="E158" s="13" t="str">
        <x:v>Town</x:v>
      </x:c>
      <x:c r="F158" s="15" t="str">
        <x:v>Mandale Park</x:v>
      </x:c>
      <x:c r="G158" s="15" t="str">
        <x:v>Unit 6, Russell Road, EH11 2LS</x:v>
      </x:c>
      <x:c r="H158" s="13" t="str">
        <x:v>Current</x:v>
      </x:c>
      <x:c r="I158" s="14" t="n">
        <x:v>6060</x:v>
      </x:c>
      <x:c r="J158" s="13" t="str">
        <x:f>IF(I158&lt;=1000,"1–1,000",IF(I158&lt;=2500,"1,001–2,500",IF(I158&lt;=5000,"2,501–5,000",IF(I158&lt;=10000,"5,001–10,000","10,001–15,000"))))</x:f>
        <x:v>5,001–10,000</x:v>
      </x:c>
      <x:c r="K158" s="16" t="n">
        <x:v>97000</x:v>
      </x:c>
      <x:c r="L158" s="17" t="n">
        <x:f>IF(AND(ISNUMBER(I158),I158&gt;0,ISNUMBER(K158),K158&gt;0),K158/I158,"n.a.")</x:f>
        <x:v>16.006600660066006</x:v>
      </x:c>
      <x:c r="M158" s="17" t="n">
        <x:v>16.01</x:v>
      </x:c>
      <x:c r="N158" s="13" t="str">
        <x:v>Yes</x:v>
      </x:c>
      <x:c r="O158" s="15" t="str">
        <x:v>Not stated</x:v>
      </x:c>
      <x:c r="P158" s="15" t="str">
        <x:v>Electrically operated up-and-over loading door (scheme specification)</x:v>
      </x:c>
      <x:c r="Q158" s="15" t="str">
        <x:v>Refurbished industrial unit with LED lighting, tea prep, WC and shared yard/parking.</x:v>
      </x:c>
      <x:c r="R158" s="15" t="str">
        <x:v>Available in live marketing; not agent-confirmed Five current units confirmed by landlord description and scheme Available rows. Unit 6 scheme erroneously formats £97,000 as annual £/sqft and £48,985,000 pcm; excluded that erroneous figure. Landlord explicitly quotes £97,000 pa plus VAT</x:v>
      </x:c>
      <x:c r="S158" s="15" t="str">
        <x:v>https://www.rightmove.co.uk/properties/773345742916609#/?channel=COM_LET</x:v>
      </x:c>
      <x:c r="T158" s="15" t="str">
        <x:v>https://www.rightmove.co.uk/properties/754785299502928#/?channel=COM_LET</x:v>
      </x:c>
      <x:c r="U158" s="15" t="str">
        <x:v>https://www.rightmove.co.uk/properties/773358063647296#/?channel=COM_LET</x:v>
      </x:c>
      <x:c r="V158" s="15" t="str">
        <x:v>Edinburgh — Bonnington / Swanfield / South Fort industrial area</x:v>
      </x:c>
      <x:c r="W158" s="15" t="str">
        <x:v>Individual unit ≤15,000 sq ft</x:v>
      </x:c>
      <x:c r="X158" s="2" t="n">
        <x:f>IF(N158="Yes",L158,0)</x:f>
        <x:v>16.006600660066006</x:v>
      </x:c>
      <x:c r="Y158" s="2" t="n">
        <x:v>1</x:v>
      </x:c>
      <x:c r="Z158" s="2" t="str">
        <x:v>Industrial / workshop / warehouse</x:v>
      </x:c>
    </x:row>
    <x:row r="159" ht="46" customHeight="1">
      <x:c r="A159" s="13" t="str">
        <x:v>S154</x:v>
      </x:c>
      <x:c r="B159" s="13" t="str">
        <x:v>Edinburgh</x:v>
      </x:c>
      <x:c r="C159" s="13" t="str">
        <x:v>Edinburgh</x:v>
      </x:c>
      <x:c r="D159" s="14" t="n">
        <x:v>493736</x:v>
      </x:c>
      <x:c r="E159" s="13" t="str">
        <x:v>Town</x:v>
      </x:c>
      <x:c r="F159" s="15" t="str">
        <x:v>Cannonmills / Dunedin Street industrial area</x:v>
      </x:c>
      <x:c r="G159" s="15" t="str">
        <x:v>26 Dunedin Street</x:v>
      </x:c>
      <x:c r="H159" s="13" t="str">
        <x:v>Current</x:v>
      </x:c>
      <x:c r="I159" s="14" t="n">
        <x:v>4919</x:v>
      </x:c>
      <x:c r="J159" s="13" t="str">
        <x:f>IF(I159&lt;=1000,"1–1,000",IF(I159&lt;=2500,"1,001–2,500",IF(I159&lt;=5000,"2,501–5,000",IF(I159&lt;=10000,"5,001–10,000","10,001–15,000"))))</x:f>
        <x:v>2,501–5,000</x:v>
      </x:c>
      <x:c r="K159" s="16" t="n">
        <x:v>60000</x:v>
      </x:c>
      <x:c r="L159" s="17" t="n">
        <x:f>IF(AND(ISNUMBER(I159),I159&gt;0,ISNUMBER(K159),K159&gt;0),K159/I159,"n.a.")</x:f>
        <x:v>12.197601138442772</x:v>
      </x:c>
      <x:c r="M159" s="17"/>
      <x:c r="N159" s="13" t="str">
        <x:v>Yes</x:v>
      </x:c>
      <x:c r="O159" s="15" t="str">
        <x:v>4.75 m eaves; approximately 8 m apex</x:v>
      </x:c>
      <x:c r="P159" s="15" t="str">
        <x:v>Two electric roller shutters, each 4 m × 4 m</x:v>
      </x:c>
      <x:c r="Q159" s="15" t="str">
        <x:v>26 Dunedin Street; industrial/workshop or warehouse with ancillary space as described in source.</x:v>
      </x:c>
      <x:c r="R159" s="15" t="str">
        <x:v>TO LET / Available on live public page Secure concrete yard approximately 4,000 sq ft; yard excluded from quoted building GIA.</x:v>
      </x:c>
      <x:c r="S159" s="15" t="str">
        <x:v>https://www.shepherd.co.uk/property/details/7332/26-dunedin-street-edinburgh-city-of-edinburgh-industrial-and-trade-counter</x:v>
      </x:c>
      <x:c r="T159" s="15" t="str"/>
      <x:c r="U159" s="15" t="str"/>
      <x:c r="V159" s="15" t="str">
        <x:v>Edinburgh — Cannonmills / Dunedin Street industrial area</x:v>
      </x:c>
      <x:c r="W159" s="15" t="str">
        <x:v>Individual unit ≤15,000 sq ft</x:v>
      </x:c>
      <x:c r="X159" s="2" t="n">
        <x:f>IF(N159="Yes",L159,0)</x:f>
        <x:v>12.197601138442772</x:v>
      </x:c>
      <x:c r="Y159" s="2" t="n">
        <x:v>1</x:v>
      </x:c>
      <x:c r="Z159" s="2" t="str">
        <x:v>Industrial / workshop / warehouse</x:v>
      </x:c>
    </x:row>
    <x:row r="160" ht="46" customHeight="1">
      <x:c r="A160" s="13" t="str">
        <x:v>S155</x:v>
      </x:c>
      <x:c r="B160" s="13" t="str">
        <x:v>Edinburgh</x:v>
      </x:c>
      <x:c r="C160" s="13" t="str">
        <x:v>Edinburgh</x:v>
      </x:c>
      <x:c r="D160" s="14" t="n">
        <x:v>493736</x:v>
      </x:c>
      <x:c r="E160" s="13" t="str">
        <x:v>Town</x:v>
      </x:c>
      <x:c r="F160" s="15" t="str">
        <x:v>Causewayside Industrial Estate</x:v>
      </x:c>
      <x:c r="G160" s="15" t="str">
        <x:v>250 Causewayside, EH9 1UU</x:v>
      </x:c>
      <x:c r="H160" s="13" t="str">
        <x:v>Current</x:v>
      </x:c>
      <x:c r="I160" s="14" t="n">
        <x:v>2475</x:v>
      </x:c>
      <x:c r="J160" s="13" t="str">
        <x:f>IF(I160&lt;=1000,"1–1,000",IF(I160&lt;=2500,"1,001–2,500",IF(I160&lt;=5000,"2,501–5,000",IF(I160&lt;=10000,"5,001–10,000","10,001–15,000"))))</x:f>
        <x:v>1,001–2,500</x:v>
      </x:c>
      <x:c r="K160" s="16" t="n">
        <x:v>49500</x:v>
      </x:c>
      <x:c r="L160" s="17" t="n">
        <x:f>IF(AND(ISNUMBER(I160),I160&gt;0,ISNUMBER(K160),K160&gt;0),K160/I160,"n.a.")</x:f>
        <x:v>20</x:v>
      </x:c>
      <x:c r="M160" s="17"/>
      <x:c r="N160" s="13" t="str">
        <x:v>Yes</x:v>
      </x:c>
      <x:c r="O160" s="15" t="str">
        <x:v>Minimum 4 m eaves</x:v>
      </x:c>
      <x:c r="P160" s="15" t="str">
        <x:v>New electrically operated insulated roller-shutter loading doors; count not stated</x:v>
      </x:c>
      <x:c r="Q160" s="15" t="str">
        <x:v>Refurbished industrial unit, EPC A, new roof/LED lighting and 3-phase power.</x:v>
      </x:c>
      <x:c r="R160" s="15" t="str">
        <x:v>Available in live marketing; not agent-confirmed Landlord description identifies actual unit as 2,475 sqft despite misleading 2,475–9,480 header. £4,125 pcm × 12</x:v>
      </x:c>
      <x:c r="S160" s="15" t="str">
        <x:v>https://www.rightmove.co.uk/properties/756214292671425#/?channel=COM_LET</x:v>
      </x:c>
      <x:c r="T160" s="15" t="str">
        <x:v>https://www.rightmove.co.uk/properties/760895236587233#/?channel=COM_LET</x:v>
      </x:c>
      <x:c r="U160" s="15" t="str">
        <x:v>https://www.zoopla.co.uk/to-rent/commercial/details/69426539/</x:v>
      </x:c>
      <x:c r="V160" s="15" t="str">
        <x:v>Edinburgh — Causewayside industrial units</x:v>
      </x:c>
      <x:c r="W160" s="15" t="str">
        <x:v>Individual unit ≤15,000 sq ft</x:v>
      </x:c>
      <x:c r="X160" s="2" t="n">
        <x:f>IF(N160="Yes",L160,0)</x:f>
        <x:v>20</x:v>
      </x:c>
      <x:c r="Y160" s="2" t="n">
        <x:v>1</x:v>
      </x:c>
      <x:c r="Z160" s="2" t="str">
        <x:v>Industrial / workshop / warehouse</x:v>
      </x:c>
    </x:row>
    <x:row r="161" ht="60" customHeight="1">
      <x:c r="A161" s="13" t="str">
        <x:v>S156</x:v>
      </x:c>
      <x:c r="B161" s="13" t="str">
        <x:v>Edinburgh</x:v>
      </x:c>
      <x:c r="C161" s="13" t="str">
        <x:v>Edinburgh</x:v>
      </x:c>
      <x:c r="D161" s="14" t="n">
        <x:v>493736</x:v>
      </x:c>
      <x:c r="E161" s="13" t="str">
        <x:v>Town</x:v>
      </x:c>
      <x:c r="F161" s="15" t="str">
        <x:v>Causewayside Industrial Estate</x:v>
      </x:c>
      <x:c r="G161" s="15" t="str">
        <x:v>254–256 Causewayside, EH9 1UU</x:v>
      </x:c>
      <x:c r="H161" s="13" t="str">
        <x:v>Current</x:v>
      </x:c>
      <x:c r="I161" s="14" t="n">
        <x:v>9480</x:v>
      </x:c>
      <x:c r="J161" s="13" t="str">
        <x:f>IF(I161&lt;=1000,"1–1,000",IF(I161&lt;=2500,"1,001–2,500",IF(I161&lt;=5000,"2,501–5,000",IF(I161&lt;=10000,"5,001–10,000","10,001–15,000"))))</x:f>
        <x:v>5,001–10,000</x:v>
      </x:c>
      <x:c r="K161" s="16" t="n">
        <x:v>99504</x:v>
      </x:c>
      <x:c r="L161" s="17" t="n">
        <x:f>IF(AND(ISNUMBER(I161),I161&gt;0,ISNUMBER(K161),K161&gt;0),K161/I161,"n.a.")</x:f>
        <x:v>10.49620253164557</x:v>
      </x:c>
      <x:c r="M161" s="17" t="n">
        <x:v>10.5</x:v>
      </x:c>
      <x:c r="N161" s="13" t="str">
        <x:v>Yes</x:v>
      </x:c>
      <x:c r="O161" s="15" t="str">
        <x:v>Minimum 4 m eaves</x:v>
      </x:c>
      <x:c r="P161" s="15" t="str">
        <x:v>Not stated</x:v>
      </x:c>
      <x:c r="Q161" s="15" t="str">
        <x:v>Industrial/storage terrace with offices, kitchen, WC, gas and 3-phase power.</x:v>
      </x:c>
      <x:c r="R161" s="15" t="str">
        <x:v>Available in live marketing; not agent-confirmed Counted as one currently marketed combined unit. Landlord may split into Unit 254 3,746 and Unit 256 5,734 sqft; do not also count those potential subdivisions. Landlord From£4,125 monthly range is not the rent for this whole unit. Ryden £8,292 pcm × 12; rounded figure (quoted £10.50/sqft/year implies £99,540)</x:v>
      </x:c>
      <x:c r="S161" s="15" t="str">
        <x:v>https://www.rightmove.co.uk/properties/760895628724592#/?channel=COM_LET</x:v>
      </x:c>
      <x:c r="T161" s="15" t="str">
        <x:v>https://www.rightmove.co.uk/properties/756214298963200#/?channel=COM_LET</x:v>
      </x:c>
      <x:c r="U161" s="15" t="str">
        <x:v>https://www.zoopla.co.uk/to-rent/commercial/details/70678753/</x:v>
      </x:c>
      <x:c r="V161" s="15" t="str">
        <x:v>Edinburgh — Causewayside industrial units</x:v>
      </x:c>
      <x:c r="W161" s="15" t="str">
        <x:v>Individual unit ≤15,000 sq ft</x:v>
      </x:c>
      <x:c r="X161" s="2" t="n">
        <x:f>IF(N161="Yes",L161,0)</x:f>
        <x:v>10.49620253164557</x:v>
      </x:c>
      <x:c r="Y161" s="2" t="n">
        <x:v>1</x:v>
      </x:c>
      <x:c r="Z161" s="2" t="str">
        <x:v>Industrial / workshop / warehouse</x:v>
      </x:c>
    </x:row>
    <x:row r="162" ht="46" customHeight="1">
      <x:c r="A162" s="13" t="str">
        <x:v>S157</x:v>
      </x:c>
      <x:c r="B162" s="13" t="str">
        <x:v>Edinburgh</x:v>
      </x:c>
      <x:c r="C162" s="13" t="str">
        <x:v>Edinburgh</x:v>
      </x:c>
      <x:c r="D162" s="14" t="n">
        <x:v>493736</x:v>
      </x:c>
      <x:c r="E162" s="13" t="str">
        <x:v>Town</x:v>
      </x:c>
      <x:c r="F162" s="15" t="str">
        <x:v>Hawkhill Avenue Industrial Estate</x:v>
      </x:c>
      <x:c r="G162" s="15" t="str">
        <x:v>20 Hawkhill Avenue, EH7 6BU</x:v>
      </x:c>
      <x:c r="H162" s="13" t="str">
        <x:v>Current</x:v>
      </x:c>
      <x:c r="I162" s="14" t="n">
        <x:v>11982</x:v>
      </x:c>
      <x:c r="J162" s="13" t="str">
        <x:f>IF(I162&lt;=1000,"1–1,000",IF(I162&lt;=2500,"1,001–2,500",IF(I162&lt;=5000,"2,501–5,000",IF(I162&lt;=10000,"5,001–10,000","10,001–15,000"))))</x:f>
        <x:v>10,001–15,000</x:v>
      </x:c>
      <x:c r="K162" s="16" t="n">
        <x:v>135000</x:v>
      </x:c>
      <x:c r="L162" s="17" t="n">
        <x:f>IF(AND(ISNUMBER(I162),I162&gt;0,ISNUMBER(K162),K162&gt;0),K162/I162,"n.a.")</x:f>
        <x:v>11.26690035052579</x:v>
      </x:c>
      <x:c r="M162" s="17" t="n">
        <x:v>11.27</x:v>
      </x:c>
      <x:c r="N162" s="13" t="str">
        <x:v>Yes</x:v>
      </x:c>
      <x:c r="O162" s="15" t="str">
        <x:v>Approximately 6 m eaves</x:v>
      </x:c>
      <x:c r="P162" s="15" t="str">
        <x:v>Vehicular roller shutter on west gable</x:v>
      </x:c>
      <x:c r="Q162" s="15" t="str">
        <x:v>Trade-counter warehouse, offices, mezzanine and secure yard.</x:v>
      </x:c>
      <x:c r="R162" s="15" t="str">
        <x:v>Available in live marketing; not agent-confirmed GIA includes mezzanine. Zoopla legacy joint advert says 11,940 sqft; use detailed G+S11,982. Passing rent; lease expiry 6Jan 2029 with option 10 years. Explicit annual amount</x:v>
      </x:c>
      <x:c r="S162" s="15" t="str">
        <x:v>https://www.rightmove.co.uk/properties/760578313014977#/?channel=COM_LET</x:v>
      </x:c>
      <x:c r="T162" s="15" t="str">
        <x:v>https://www.zoopla.co.uk/to-rent/commercial/details/46332334/</x:v>
      </x:c>
      <x:c r="U162" s="15" t="str"/>
      <x:c r="V162" s="15" t="str">
        <x:v>Edinburgh — Hawkhill Avenue Industrial Estate</x:v>
      </x:c>
      <x:c r="W162" s="15" t="str">
        <x:v>Individual unit ≤15,000 sq ft</x:v>
      </x:c>
      <x:c r="X162" s="2" t="n">
        <x:f>IF(N162="Yes",L162,0)</x:f>
        <x:v>11.26690035052579</x:v>
      </x:c>
      <x:c r="Y162" s="2" t="n">
        <x:v>1</x:v>
      </x:c>
      <x:c r="Z162" s="2" t="str">
        <x:v>Industrial / workshop / warehouse</x:v>
      </x:c>
    </x:row>
    <x:row r="163" ht="46" customHeight="1">
      <x:c r="A163" s="13" t="str">
        <x:v>S158</x:v>
      </x:c>
      <x:c r="B163" s="13" t="str">
        <x:v>Edinburgh</x:v>
      </x:c>
      <x:c r="C163" s="13" t="str">
        <x:v>Edinburgh</x:v>
      </x:c>
      <x:c r="D163" s="14" t="n">
        <x:v>493736</x:v>
      </x:c>
      <x:c r="E163" s="13" t="str">
        <x:v>Town</x:v>
      </x:c>
      <x:c r="F163" s="15" t="str">
        <x:v>Heriot-Watt University Research Park</x:v>
      </x:c>
      <x:c r="G163" s="15" t="str">
        <x:v>George Bruce Building, Riccarton, EH14 4AP</x:v>
      </x:c>
      <x:c r="H163" s="13" t="str">
        <x:v>Current</x:v>
      </x:c>
      <x:c r="I163" s="14" t="n">
        <x:v>12894</x:v>
      </x:c>
      <x:c r="J163" s="13" t="str">
        <x:f>IF(I163&lt;=1000,"1–1,000",IF(I163&lt;=2500,"1,001–2,500",IF(I163&lt;=5000,"2,501–5,000",IF(I163&lt;=10000,"5,001–10,000","10,001–15,000"))))</x:f>
        <x:v>10,001–15,000</x:v>
      </x:c>
      <x:c r="K163" s="16"/>
      <x:c r="L163" s="17" t="str">
        <x:f>IF(AND(ISNUMBER(I163),I163&gt;0,ISNUMBER(K163),K163&gt;0),K163/I163,"n.a.")</x:f>
        <x:v>n.a.</x:v>
      </x:c>
      <x:c r="M163" s="17"/>
      <x:c r="N163" s="13" t="str">
        <x:v>No</x:v>
      </x:c>
      <x:c r="O163" s="15" t="str">
        <x:v>Minimum 12.83 m eaves, rising to 14.58 m</x:v>
      </x:c>
      <x:c r="P163" s="15" t="str">
        <x:v>Not stated</x:v>
      </x:c>
      <x:c r="Q163" s="15" t="str">
        <x:v>Industrial/R&amp;D building with mezzanine, offices, welfare and yard.</x:v>
      </x:c>
      <x:c r="R163" s="15" t="str">
        <x:v>Available in live marketing; not agent-confirmed Specialist R&amp;D facility; differs from a conventional small warehouse. POA / not quoted</x:v>
      </x:c>
      <x:c r="S163" s="15" t="str">
        <x:v>https://www.rightmove.co.uk/properties/760895941284305#/?channel=COM_LET</x:v>
      </x:c>
      <x:c r="T163" s="15" t="str">
        <x:v>https://www.zoopla.co.uk/to-rent/commercial/details/72147308/</x:v>
      </x:c>
      <x:c r="U163" s="15" t="str"/>
      <x:c r="V163" s="15" t="str">
        <x:v>Edinburgh — Heriot-Watt University Research Park</x:v>
      </x:c>
      <x:c r="W163" s="15" t="str">
        <x:v>Individual unit ≤15,000 sq ft</x:v>
      </x:c>
      <x:c r="X163" s="2" t="n">
        <x:f>IF(N163="Yes",L163,0)</x:f>
        <x:v>0</x:v>
      </x:c>
      <x:c r="Y163" s="2" t="n">
        <x:v>1</x:v>
      </x:c>
      <x:c r="Z163" s="2" t="str">
        <x:v>Industrial / workshop / warehouse</x:v>
      </x:c>
    </x:row>
    <x:row r="164" ht="47" customHeight="1">
      <x:c r="A164" s="13" t="str">
        <x:v>S159</x:v>
      </x:c>
      <x:c r="B164" s="13" t="str">
        <x:v>Edinburgh</x:v>
      </x:c>
      <x:c r="C164" s="13" t="str">
        <x:v>Edinburgh</x:v>
      </x:c>
      <x:c r="D164" s="14" t="n">
        <x:v>493736</x:v>
      </x:c>
      <x:c r="E164" s="13" t="str">
        <x:v>Town</x:v>
      </x:c>
      <x:c r="F164" s="15" t="str">
        <x:v>Fort Kinnaird Trade Park</x:v>
      </x:c>
      <x:c r="G164" s="15" t="str">
        <x:v>Unit 1, Oversman Road, EH15 3HR</x:v>
      </x:c>
      <x:c r="H164" s="13" t="str">
        <x:v>Current</x:v>
      </x:c>
      <x:c r="I164" s="14" t="n">
        <x:v>4507</x:v>
      </x:c>
      <x:c r="J164" s="13" t="str">
        <x:f>IF(I164&lt;=1000,"1–1,000",IF(I164&lt;=2500,"1,001–2,500",IF(I164&lt;=5000,"2,501–5,000",IF(I164&lt;=10000,"5,001–10,000","10,001–15,000"))))</x:f>
        <x:v>2,501–5,000</x:v>
      </x:c>
      <x:c r="K164" s="16" t="n">
        <x:v>78876</x:v>
      </x:c>
      <x:c r="L164" s="17" t="n">
        <x:f>IF(AND(ISNUMBER(I164),I164&gt;0,ISNUMBER(K164),K164&gt;0),K164/I164,"n.a.")</x:f>
        <x:v>17.500776569780342</x:v>
      </x:c>
      <x:c r="M164" s="17" t="n">
        <x:v>17.5</x:v>
      </x:c>
      <x:c r="N164" s="13" t="str">
        <x:v>Yes</x:v>
      </x:c>
      <x:c r="O164" s="15" t="str">
        <x:v>Minimum 6.5 m eaves</x:v>
      </x:c>
      <x:c r="P164" s="15" t="str">
        <x:v>Not stated</x:v>
      </x:c>
      <x:c r="Q164" s="15" t="str">
        <x:v>Trade/industrial unit with solar panels and estate EV chargers.</x:v>
      </x:c>
      <x:c r="R164" s="15" t="str">
        <x:v>Available in live marketing; not agent-confirmed Ryden description calls this the last remaining unit; conflicts with Zoopla Unit 5 advert, held separately for confirmation. £6,573 pcm × 12; quoted £17.50/sqft/year implies £78,872.50 pa</x:v>
      </x:c>
      <x:c r="S164" s="15" t="str">
        <x:v>https://www.rightmove.co.uk/properties/760894932555665#/?channel=COM_LET</x:v>
      </x:c>
      <x:c r="T164" s="15" t="str">
        <x:v>https://www.zoopla.co.uk/to-rent/commercial/details/65410063/</x:v>
      </x:c>
      <x:c r="U164" s="15" t="str"/>
      <x:c r="V164" s="15" t="str">
        <x:v>Edinburgh — Newcraighall / Fort Kinnaird trade-industrial area</x:v>
      </x:c>
      <x:c r="W164" s="15" t="str">
        <x:v>Individual unit ≤15,000 sq ft</x:v>
      </x:c>
      <x:c r="X164" s="2" t="n">
        <x:f>IF(N164="Yes",L164,0)</x:f>
        <x:v>17.500776569780342</x:v>
      </x:c>
      <x:c r="Y164" s="2" t="n">
        <x:v>1</x:v>
      </x:c>
      <x:c r="Z164" s="2" t="str">
        <x:v>Industrial / workshop / warehouse</x:v>
      </x:c>
    </x:row>
    <x:row r="165" ht="47" customHeight="1">
      <x:c r="A165" s="13" t="str">
        <x:v>S160</x:v>
      </x:c>
      <x:c r="B165" s="13" t="str">
        <x:v>Edinburgh</x:v>
      </x:c>
      <x:c r="C165" s="13" t="str">
        <x:v>Edinburgh</x:v>
      </x:c>
      <x:c r="D165" s="14" t="n">
        <x:v>493736</x:v>
      </x:c>
      <x:c r="E165" s="13" t="str">
        <x:v>Town</x:v>
      </x:c>
      <x:c r="F165" s="15" t="str">
        <x:v>No named estate — Corslet Place</x:v>
      </x:c>
      <x:c r="G165" s="15" t="str">
        <x:v>Unit 2, 11A Corslet Place, EH14 5LS</x:v>
      </x:c>
      <x:c r="H165" s="13" t="str">
        <x:v>Current</x:v>
      </x:c>
      <x:c r="I165" s="14" t="n">
        <x:v>578</x:v>
      </x:c>
      <x:c r="J165" s="13" t="str">
        <x:f>IF(I165&lt;=1000,"1–1,000",IF(I165&lt;=2500,"1,001–2,500",IF(I165&lt;=5000,"2,501–5,000",IF(I165&lt;=10000,"5,001–10,000","10,001–15,000"))))</x:f>
        <x:v>1–1,000</x:v>
      </x:c>
      <x:c r="K165" s="16" t="n">
        <x:v>6250</x:v>
      </x:c>
      <x:c r="L165" s="17" t="n">
        <x:f>IF(AND(ISNUMBER(I165),I165&gt;0,ISNUMBER(K165),K165&gt;0),K165/I165,"n.a.")</x:f>
        <x:v>10.813148788927336</x:v>
      </x:c>
      <x:c r="M165" s="17"/>
      <x:c r="N165" s="13" t="str">
        <x:v>Yes</x:v>
      </x:c>
      <x:c r="O165" s="15" t="str">
        <x:v>Not stated</x:v>
      </x:c>
      <x:c r="P165" s="15" t="str">
        <x:v>Dedicated electric roller shutter</x:v>
      </x:c>
      <x:c r="Q165" s="15" t="str">
        <x:v>Self-contained workshop/garage with small rear office and WC.</x:v>
      </x:c>
      <x:c r="R165" s="15" t="str">
        <x:v>Available in live marketing; not agent-confirmed Within City of Edinburgh council area but separately labelled locality, about 6 miles from centre. Rental offers£6,250 pa exVAT. Explicit annual amount NRS GIS at EH14 5LS confirms Edinburgh locality; Currie is the neighbourhood label.</x:v>
      </x:c>
      <x:c r="S165" s="15" t="str">
        <x:v>https://www.rightmove.co.uk/properties/777774585911840#/?channel=COM_LET</x:v>
      </x:c>
      <x:c r="T165" s="15" t="str">
        <x:v>https://www.zoopla.co.uk/to-rent/commercial/details/74400229/</x:v>
      </x:c>
      <x:c r="U165" s="15" t="str"/>
      <x:c r="V165" s="15" t="str">
        <x:v>Edinburgh — No named estate — Corslet Place</x:v>
      </x:c>
      <x:c r="W165" s="15" t="str">
        <x:v>Individual unit ≤15,000 sq ft</x:v>
      </x:c>
      <x:c r="X165" s="2" t="n">
        <x:f>IF(N165="Yes",L165,0)</x:f>
        <x:v>10.813148788927336</x:v>
      </x:c>
      <x:c r="Y165" s="2" t="n">
        <x:v>1</x:v>
      </x:c>
      <x:c r="Z165" s="2" t="str">
        <x:v>Industrial / workshop / warehouse</x:v>
      </x:c>
    </x:row>
    <x:row r="166" ht="46" customHeight="1">
      <x:c r="A166" s="13" t="str">
        <x:v>S161</x:v>
      </x:c>
      <x:c r="B166" s="13" t="str">
        <x:v>Edinburgh</x:v>
      </x:c>
      <x:c r="C166" s="13" t="str">
        <x:v>Edinburgh</x:v>
      </x:c>
      <x:c r="D166" s="14" t="n">
        <x:v>493736</x:v>
      </x:c>
      <x:c r="E166" s="13" t="str">
        <x:v>Town</x:v>
      </x:c>
      <x:c r="F166" s="15" t="str">
        <x:v>No named estate — Gorgie Road</x:v>
      </x:c>
      <x:c r="G166" s="15" t="str">
        <x:v>60–64 Gorgie Road, EH11 2NB</x:v>
      </x:c>
      <x:c r="H166" s="13" t="str">
        <x:v>Current</x:v>
      </x:c>
      <x:c r="I166" s="14" t="n">
        <x:v>8631</x:v>
      </x:c>
      <x:c r="J166" s="13" t="str">
        <x:f>IF(I166&lt;=1000,"1–1,000",IF(I166&lt;=2500,"1,001–2,500",IF(I166&lt;=5000,"2,501–5,000",IF(I166&lt;=10000,"5,001–10,000","10,001–15,000"))))</x:f>
        <x:v>5,001–10,000</x:v>
      </x:c>
      <x:c r="K166" s="16"/>
      <x:c r="L166" s="17" t="str">
        <x:f>IF(AND(ISNUMBER(I166),I166&gt;0,ISNUMBER(K166),K166&gt;0),K166/I166,"n.a.")</x:f>
        <x:v>n.a.</x:v>
      </x:c>
      <x:c r="M166" s="17"/>
      <x:c r="N166" s="13" t="str">
        <x:v>No</x:v>
      </x:c>
      <x:c r="O166" s="15" t="str">
        <x:v>Not stated</x:v>
      </x:c>
      <x:c r="P166" s="15" t="str">
        <x:v>Not stated</x:v>
      </x:c>
      <x:c r="Q166" s="15" t="str">
        <x:v>Combined warehouse with double-fronted retail/business frontage.</x:v>
      </x:c>
      <x:c r="R166" s="15" t="str">
        <x:v>Available in live marketing; not agent-confirmed Mixed retail/warehouse offer counted as one combined premises; not wholly industrial floorspace. POA / not quoted</x:v>
      </x:c>
      <x:c r="S166" s="15" t="str">
        <x:v>https://www.rightmove.co.uk/properties/760895551291425#/?channel=COM_LET</x:v>
      </x:c>
      <x:c r="T166" s="15" t="str">
        <x:v>https://www.zoopla.co.uk/to-rent/commercial/details/70372734/</x:v>
      </x:c>
      <x:c r="U166" s="15" t="str"/>
      <x:c r="V166" s="15" t="str">
        <x:v>Edinburgh — No named estate — Gorgie Road</x:v>
      </x:c>
      <x:c r="W166" s="15" t="str">
        <x:v>Individual unit ≤15,000 sq ft</x:v>
      </x:c>
      <x:c r="X166" s="2" t="n">
        <x:f>IF(N166="Yes",L166,0)</x:f>
        <x:v>0</x:v>
      </x:c>
      <x:c r="Y166" s="2" t="n">
        <x:v>1</x:v>
      </x:c>
      <x:c r="Z166" s="2" t="str">
        <x:v>Industrial / workshop / warehouse</x:v>
      </x:c>
    </x:row>
    <x:row r="167" ht="47" customHeight="1">
      <x:c r="A167" s="13" t="str">
        <x:v>S162</x:v>
      </x:c>
      <x:c r="B167" s="13" t="str">
        <x:v>Edinburgh</x:v>
      </x:c>
      <x:c r="C167" s="13" t="str">
        <x:v>Edinburgh</x:v>
      </x:c>
      <x:c r="D167" s="14" t="n">
        <x:v>493736</x:v>
      </x:c>
      <x:c r="E167" s="13" t="str">
        <x:v>Town</x:v>
      </x:c>
      <x:c r="F167" s="15" t="str">
        <x:v>Salamander Street / Seafield industrial area</x:v>
      </x:c>
      <x:c r="G167" s="15" t="str">
        <x:v>79 A &amp; B Salamander Street</x:v>
      </x:c>
      <x:c r="H167" s="13" t="str">
        <x:v>Current</x:v>
      </x:c>
      <x:c r="I167" s="14" t="n">
        <x:v>4907</x:v>
      </x:c>
      <x:c r="J167" s="13" t="str">
        <x:f>IF(I167&lt;=1000,"1–1,000",IF(I167&lt;=2500,"1,001–2,500",IF(I167&lt;=5000,"2,501–5,000",IF(I167&lt;=10000,"5,001–10,000","10,001–15,000"))))</x:f>
        <x:v>2,501–5,000</x:v>
      </x:c>
      <x:c r="K167" s="16" t="n">
        <x:v>55000</x:v>
      </x:c>
      <x:c r="L167" s="17" t="n">
        <x:f>IF(AND(ISNUMBER(I167),I167&gt;0,ISNUMBER(K167),K167&gt;0),K167/I167,"n.a.")</x:f>
        <x:v>11.208477684939881</x:v>
      </x:c>
      <x:c r="M167" s="17"/>
      <x:c r="N167" s="13" t="str">
        <x:v>Yes</x:v>
      </x:c>
      <x:c r="O167" s="15" t="str">
        <x:v>9.1 m industrial eaves</x:v>
      </x:c>
      <x:c r="P167" s="15" t="str">
        <x:v>Electric roller shutter maximum door height 3.6 m; two pedestrian entrances</x:v>
      </x:c>
      <x:c r="Q167" s="15" t="str">
        <x:v>79 A &amp; B Salamander Street; industrial/workshop or warehouse with ancillary space as described in source.</x:v>
      </x:c>
      <x:c r="R167" s="15" t="str">
        <x:v>TO LET / Available on live public page Live browser rent £55,000; indexed detail search still £60,000. Prefer observed live headline but confirm; high office content, secure yard/19 spaces incl two EV.</x:v>
      </x:c>
      <x:c r="S167" s="15" t="str">
        <x:v>https://www.shepherd.co.uk/property/details/10091/79-a-and-b-salamander-street-edinburgh-city-of-edinburgh-industrial-and-trade-counter</x:v>
      </x:c>
      <x:c r="T167" s="15" t="str"/>
      <x:c r="U167" s="15" t="str"/>
      <x:c r="V167" s="15" t="str">
        <x:v>Edinburgh — Salamander Street / Seafield industrial area</x:v>
      </x:c>
      <x:c r="W167" s="15" t="str">
        <x:v>Individual unit ≤15,000 sq ft</x:v>
      </x:c>
      <x:c r="X167" s="2" t="n">
        <x:f>IF(N167="Yes",L167,0)</x:f>
        <x:v>11.208477684939881</x:v>
      </x:c>
      <x:c r="Y167" s="2" t="n">
        <x:v>1</x:v>
      </x:c>
      <x:c r="Z167" s="2" t="str">
        <x:v>Industrial / workshop / warehouse</x:v>
      </x:c>
    </x:row>
    <x:row r="168" ht="46" customHeight="1">
      <x:c r="A168" s="13" t="str">
        <x:v>S163</x:v>
      </x:c>
      <x:c r="B168" s="13" t="str">
        <x:v>Edinburgh</x:v>
      </x:c>
      <x:c r="C168" s="13" t="str">
        <x:v>Edinburgh</x:v>
      </x:c>
      <x:c r="D168" s="14" t="n">
        <x:v>493736</x:v>
      </x:c>
      <x:c r="E168" s="13" t="str">
        <x:v>Town</x:v>
      </x:c>
      <x:c r="F168" s="15" t="str">
        <x:v>Sighthill Industrial Estate</x:v>
      </x:c>
      <x:c r="G168" s="15" t="str">
        <x:v>25/3 Bankhead Terrace, EH11 4DY</x:v>
      </x:c>
      <x:c r="H168" s="13" t="str">
        <x:v>Current</x:v>
      </x:c>
      <x:c r="I168" s="14" t="n">
        <x:v>2023</x:v>
      </x:c>
      <x:c r="J168" s="13" t="str">
        <x:f>IF(I168&lt;=1000,"1–1,000",IF(I168&lt;=2500,"1,001–2,500",IF(I168&lt;=5000,"2,501–5,000",IF(I168&lt;=10000,"5,001–10,000","10,001–15,000"))))</x:f>
        <x:v>1,001–2,500</x:v>
      </x:c>
      <x:c r="K168" s="16" t="n">
        <x:v>24996</x:v>
      </x:c>
      <x:c r="L168" s="17" t="n">
        <x:f>IF(AND(ISNUMBER(I168),I168&gt;0,ISNUMBER(K168),K168&gt;0),K168/I168,"n.a.")</x:f>
        <x:v>12.355907068709836</x:v>
      </x:c>
      <x:c r="M168" s="17" t="n">
        <x:v>12.36</x:v>
      </x:c>
      <x:c r="N168" s="13" t="str">
        <x:v>Yes</x:v>
      </x:c>
      <x:c r="O168" s="15" t="str">
        <x:v>Not stated</x:v>
      </x:c>
      <x:c r="P168" s="15" t="str">
        <x:v>Front roller shutter and pedestrian door; rear fire exit</x:v>
      </x:c>
      <x:c r="Q168" s="15" t="str">
        <x:v>Mid-terrace workshop with office, tea prep, WC and 3 dedicated parking spaces.</x:v>
      </x:c>
      <x:c r="R168" s="15" t="str">
        <x:v>Available in live marketing; not agent-confirmed £2,083 pcm × 12; rounded monthly amount</x:v>
      </x:c>
      <x:c r="S168" s="15" t="str">
        <x:v>https://www.rightmove.co.uk/properties/772005423735969#/?channel=COM_LET</x:v>
      </x:c>
      <x:c r="T168" s="15" t="str">
        <x:v>https://www.zoopla.co.uk/to-rent/commercial/details/74105502/</x:v>
      </x:c>
      <x:c r="U168" s="15" t="str"/>
      <x:c r="V168" s="15" t="str">
        <x:v>Edinburgh — Sighthill / Bankhead industrial area</x:v>
      </x:c>
      <x:c r="W168" s="15" t="str">
        <x:v>Individual unit ≤15,000 sq ft</x:v>
      </x:c>
      <x:c r="X168" s="2" t="n">
        <x:f>IF(N168="Yes",L168,0)</x:f>
        <x:v>12.355907068709836</x:v>
      </x:c>
      <x:c r="Y168" s="2" t="n">
        <x:v>1</x:v>
      </x:c>
      <x:c r="Z168" s="2" t="str">
        <x:v>Industrial / workshop / warehouse</x:v>
      </x:c>
    </x:row>
    <x:row r="169" ht="46" customHeight="1">
      <x:c r="A169" s="13" t="str">
        <x:v>S164</x:v>
      </x:c>
      <x:c r="B169" s="13" t="str">
        <x:v>Edinburgh</x:v>
      </x:c>
      <x:c r="C169" s="13" t="str">
        <x:v>Edinburgh</x:v>
      </x:c>
      <x:c r="D169" s="14" t="n">
        <x:v>493736</x:v>
      </x:c>
      <x:c r="E169" s="13" t="str">
        <x:v>Town</x:v>
      </x:c>
      <x:c r="F169" s="15" t="str">
        <x:v>Sighthill Industrial Estate</x:v>
      </x:c>
      <x:c r="G169" s="15" t="str">
        <x:v>6A Cultins Road, EH11 4DG</x:v>
      </x:c>
      <x:c r="H169" s="13" t="str">
        <x:v>Current</x:v>
      </x:c>
      <x:c r="I169" s="14" t="n">
        <x:v>10289</x:v>
      </x:c>
      <x:c r="J169" s="13" t="str">
        <x:f>IF(I169&lt;=1000,"1–1,000",IF(I169&lt;=2500,"1,001–2,500",IF(I169&lt;=5000,"2,501–5,000",IF(I169&lt;=10000,"5,001–10,000","10,001–15,000"))))</x:f>
        <x:v>10,001–15,000</x:v>
      </x:c>
      <x:c r="K169" s="16"/>
      <x:c r="L169" s="17" t="str">
        <x:f>IF(AND(ISNUMBER(I169),I169&gt;0,ISNUMBER(K169),K169&gt;0),K169/I169,"n.a.")</x:f>
        <x:v>n.a.</x:v>
      </x:c>
      <x:c r="M169" s="17"/>
      <x:c r="N169" s="13" t="str">
        <x:v>No</x:v>
      </x:c>
      <x:c r="O169" s="15" t="str">
        <x:v>Not stated</x:v>
      </x:c>
      <x:c r="P169" s="15" t="str">
        <x:v>Not stated</x:v>
      </x:c>
      <x:c r="Q169" s="15" t="str">
        <x:v>Car showroom and servicing workshop with vehicle ramps, offices and 127 parking spaces on 1.04 acres.</x:v>
      </x:c>
      <x:c r="R169" s="15" t="str">
        <x:v>Available in live marketing; not agent-confirmed Automotive/showroom specialist premises; included as industrial-related with type flag, not a general-purpose warehouse. POA / not quoted</x:v>
      </x:c>
      <x:c r="S169" s="15" t="str">
        <x:v>https://www.rightmove.co.uk/properties/760896134167120#/?channel=COM_LET</x:v>
      </x:c>
      <x:c r="T169" s="15" t="str">
        <x:v>https://www.zoopla.co.uk/to-rent/commercial/details/72896089/</x:v>
      </x:c>
      <x:c r="U169" s="15" t="str"/>
      <x:c r="V169" s="15" t="str">
        <x:v>Edinburgh — Sighthill / Bankhead industrial area</x:v>
      </x:c>
      <x:c r="W169" s="15" t="str">
        <x:v>Individual unit ≤15,000 sq ft</x:v>
      </x:c>
      <x:c r="X169" s="2" t="n">
        <x:f>IF(N169="Yes",L169,0)</x:f>
        <x:v>0</x:v>
      </x:c>
      <x:c r="Y169" s="2" t="n">
        <x:v>1</x:v>
      </x:c>
      <x:c r="Z169" s="2" t="str">
        <x:v>Industrial / workshop / warehouse</x:v>
      </x:c>
    </x:row>
    <x:row r="170" ht="47" customHeight="1">
      <x:c r="A170" s="13" t="str">
        <x:v>S165</x:v>
      </x:c>
      <x:c r="B170" s="13" t="str">
        <x:v>Edinburgh</x:v>
      </x:c>
      <x:c r="C170" s="13" t="str">
        <x:v>Edinburgh</x:v>
      </x:c>
      <x:c r="D170" s="14" t="n">
        <x:v>493736</x:v>
      </x:c>
      <x:c r="E170" s="13" t="str">
        <x:v>Town</x:v>
      </x:c>
      <x:c r="F170" s="15" t="str">
        <x:v>Capital Park (within Sighthill Industrial Estate)</x:v>
      </x:c>
      <x:c r="G170" s="15" t="str">
        <x:v>Unit 3D, Bankhead Avenue, EH11 4AE</x:v>
      </x:c>
      <x:c r="H170" s="13" t="str">
        <x:v>Current</x:v>
      </x:c>
      <x:c r="I170" s="14" t="n">
        <x:v>4657</x:v>
      </x:c>
      <x:c r="J170" s="13" t="str">
        <x:f>IF(I170&lt;=1000,"1–1,000",IF(I170&lt;=2500,"1,001–2,500",IF(I170&lt;=5000,"2,501–5,000",IF(I170&lt;=10000,"5,001–10,000","10,001–15,000"))))</x:f>
        <x:v>2,501–5,000</x:v>
      </x:c>
      <x:c r="K170" s="16"/>
      <x:c r="L170" s="17" t="str">
        <x:f>IF(AND(ISNUMBER(I170),I170&gt;0,ISNUMBER(K170),K170&gt;0),K170/I170,"n.a.")</x:f>
        <x:v>n.a.</x:v>
      </x:c>
      <x:c r="M170" s="17"/>
      <x:c r="N170" s="13" t="str">
        <x:v>No</x:v>
      </x:c>
      <x:c r="O170" s="15" t="str">
        <x:v>8.4 m clear internal height (unit group specification)</x:v>
      </x:c>
      <x:c r="P170" s="15" t="str">
        <x:v>Level-access and dock-loading doors advertised at scheme level; unit-specific allocation not stated</x:v>
      </x:c>
      <x:c r="Q170" s="15" t="str">
        <x:v>Modern warehouse/trade unit; parking, WC and secure site.</x:v>
      </x:c>
      <x:c r="R170" s="15" t="str">
        <x:v>Available in live marketing; not agent-confirmed Counted once from Available rows in estate schedule; joint agent adverts deduplicated. Schedule date available 13 April 2022 is historical, not a new-listing date. POA / not quoted</x:v>
      </x:c>
      <x:c r="S170" s="15" t="str">
        <x:v>https://www.rightmove.co.uk/properties/773327589815185#/?channel=COM_LET</x:v>
      </x:c>
      <x:c r="T170" s="15" t="str">
        <x:v>https://www.rightmove.co.uk/properties/151852625#/?channel=COM_LET</x:v>
      </x:c>
      <x:c r="U170" s="15" t="str"/>
      <x:c r="V170" s="15" t="str">
        <x:v>Edinburgh — Sighthill / Bankhead industrial area</x:v>
      </x:c>
      <x:c r="W170" s="15" t="str">
        <x:v>Individual unit ≤15,000 sq ft</x:v>
      </x:c>
      <x:c r="X170" s="2" t="n">
        <x:f>IF(N170="Yes",L170,0)</x:f>
        <x:v>0</x:v>
      </x:c>
      <x:c r="Y170" s="2" t="n">
        <x:v>1</x:v>
      </x:c>
      <x:c r="Z170" s="2" t="str">
        <x:v>Industrial / workshop / warehouse</x:v>
      </x:c>
    </x:row>
    <x:row r="171" ht="47" customHeight="1">
      <x:c r="A171" s="13" t="str">
        <x:v>S166</x:v>
      </x:c>
      <x:c r="B171" s="13" t="str">
        <x:v>Edinburgh</x:v>
      </x:c>
      <x:c r="C171" s="13" t="str">
        <x:v>Edinburgh</x:v>
      </x:c>
      <x:c r="D171" s="14" t="n">
        <x:v>493736</x:v>
      </x:c>
      <x:c r="E171" s="13" t="str">
        <x:v>Town</x:v>
      </x:c>
      <x:c r="F171" s="15" t="str">
        <x:v>Capital Park (within Sighthill Industrial Estate)</x:v>
      </x:c>
      <x:c r="G171" s="15" t="str">
        <x:v>Unit 3E, Bankhead Avenue, EH11 4AE</x:v>
      </x:c>
      <x:c r="H171" s="13" t="str">
        <x:v>Current</x:v>
      </x:c>
      <x:c r="I171" s="14" t="n">
        <x:v>6308</x:v>
      </x:c>
      <x:c r="J171" s="13" t="str">
        <x:f>IF(I171&lt;=1000,"1–1,000",IF(I171&lt;=2500,"1,001–2,500",IF(I171&lt;=5000,"2,501–5,000",IF(I171&lt;=10000,"5,001–10,000","10,001–15,000"))))</x:f>
        <x:v>5,001–10,000</x:v>
      </x:c>
      <x:c r="K171" s="16"/>
      <x:c r="L171" s="17" t="str">
        <x:f>IF(AND(ISNUMBER(I171),I171&gt;0,ISNUMBER(K171),K171&gt;0),K171/I171,"n.a.")</x:f>
        <x:v>n.a.</x:v>
      </x:c>
      <x:c r="M171" s="17"/>
      <x:c r="N171" s="13" t="str">
        <x:v>No</x:v>
      </x:c>
      <x:c r="O171" s="15" t="str">
        <x:v>8.4 m clear internal height (unit group specification)</x:v>
      </x:c>
      <x:c r="P171" s="15" t="str">
        <x:v>Level-access and dock-loading doors advertised at scheme level; unit-specific allocation not stated</x:v>
      </x:c>
      <x:c r="Q171" s="15" t="str">
        <x:v>Modern warehouse/trade unit; parking, WC and secure site.</x:v>
      </x:c>
      <x:c r="R171" s="15" t="str">
        <x:v>Available in live marketing; not agent-confirmed Counted once from Available rows in estate schedule; joint agent adverts deduplicated. Schedule date available 13 April 2022 is historical, not a new-listing date. POA / not quoted</x:v>
      </x:c>
      <x:c r="S171" s="15" t="str">
        <x:v>https://www.rightmove.co.uk/properties/773327589815185#/?channel=COM_LET</x:v>
      </x:c>
      <x:c r="T171" s="15" t="str">
        <x:v>https://www.rightmove.co.uk/properties/151852616#/?channel=COM_LET</x:v>
      </x:c>
      <x:c r="U171" s="15" t="str">
        <x:v>https://www.rightmove.co.uk/properties/760894775288768#/?channel=COM_LET
https://www.zoopla.co.uk/to-rent/commercial/details/64054619/</x:v>
      </x:c>
      <x:c r="V171" s="15" t="str">
        <x:v>Edinburgh — Sighthill / Bankhead industrial area</x:v>
      </x:c>
      <x:c r="W171" s="15" t="str">
        <x:v>Individual unit ≤15,000 sq ft</x:v>
      </x:c>
      <x:c r="X171" s="2" t="n">
        <x:f>IF(N171="Yes",L171,0)</x:f>
        <x:v>0</x:v>
      </x:c>
      <x:c r="Y171" s="2" t="n">
        <x:v>1</x:v>
      </x:c>
      <x:c r="Z171" s="2" t="str">
        <x:v>Industrial / workshop / warehouse</x:v>
      </x:c>
    </x:row>
    <x:row r="172" ht="60" customHeight="1">
      <x:c r="A172" s="13" t="str">
        <x:v>S167</x:v>
      </x:c>
      <x:c r="B172" s="13" t="str">
        <x:v>Edinburgh</x:v>
      </x:c>
      <x:c r="C172" s="13" t="str">
        <x:v>Edinburgh</x:v>
      </x:c>
      <x:c r="D172" s="14" t="n">
        <x:v>493736</x:v>
      </x:c>
      <x:c r="E172" s="13" t="str">
        <x:v>Town</x:v>
      </x:c>
      <x:c r="F172" s="15" t="str">
        <x:v>Seven Hills Business Park (within Sighthill Industrial Estate)</x:v>
      </x:c>
      <x:c r="G172" s="15" t="str">
        <x:v>Unit 4, Bankhead Crossway South, EH11 4EP</x:v>
      </x:c>
      <x:c r="H172" s="13" t="str">
        <x:v>Current</x:v>
      </x:c>
      <x:c r="I172" s="14"/>
      <x:c r="J172" s="13" t="str">
        <x:f>"10,001–15,000"</x:f>
        <x:v>10,001–15,000</x:v>
      </x:c>
      <x:c r="K172" s="16"/>
      <x:c r="L172" s="17" t="str">
        <x:f>IF(AND(ISNUMBER(I172),I172&gt;0,ISNUMBER(K172),K172&gt;0),K172/I172,"n.a.")</x:f>
        <x:v>n.a.</x:v>
      </x:c>
      <x:c r="M172" s="17"/>
      <x:c r="N172" s="13" t="str">
        <x:v>No</x:v>
      </x:c>
      <x:c r="O172" s="15" t="str">
        <x:v>Minimum 6 m eaves</x:v>
      </x:c>
      <x:c r="P172" s="15" t="str">
        <x:v>Not stated</x:v>
      </x:c>
      <x:c r="Q172" s="15" t="str">
        <x:v>Modern industrial unit with offices and yard/car parking.</x:v>
      </x:c>
      <x:c r="R172" s="15" t="str">
        <x:v>Available in live marketing; not agent-confirmed Two units explicitly available together or separately. Combined total 22,279 sqft and minimum 10,945 sqft imply sizes 10,945 and 11,334 sqft, but the observed page does not assign each size to a unit number. Each qualifies &lt;=15,000; exact unit-size assignment unverified. POA / not quoted</x:v>
      </x:c>
      <x:c r="S172" s="15" t="str">
        <x:v>https://www.rightmove.co.uk/properties/778667291066417#/?channel=COM_LET</x:v>
      </x:c>
      <x:c r="T172" s="15" t="str">
        <x:v>https://www.zoopla.co.uk/to-rent/commercial/details/74442145/</x:v>
      </x:c>
      <x:c r="U172" s="15" t="str"/>
      <x:c r="V172" s="15" t="str">
        <x:v>Edinburgh — Sighthill / Bankhead industrial area</x:v>
      </x:c>
      <x:c r="W172" s="15" t="str">
        <x:v>10,945–11,334; unit allocation unverified</x:v>
      </x:c>
      <x:c r="X172" s="2" t="n">
        <x:f>IF(N172="Yes",L172,0)</x:f>
        <x:v>0</x:v>
      </x:c>
      <x:c r="Y172" s="2" t="n">
        <x:v>1</x:v>
      </x:c>
      <x:c r="Z172" s="2" t="str">
        <x:v>Industrial / workshop / warehouse</x:v>
      </x:c>
    </x:row>
    <x:row r="173" ht="60" customHeight="1">
      <x:c r="A173" s="13" t="str">
        <x:v>S168</x:v>
      </x:c>
      <x:c r="B173" s="13" t="str">
        <x:v>Edinburgh</x:v>
      </x:c>
      <x:c r="C173" s="13" t="str">
        <x:v>Edinburgh</x:v>
      </x:c>
      <x:c r="D173" s="14" t="n">
        <x:v>493736</x:v>
      </x:c>
      <x:c r="E173" s="13" t="str">
        <x:v>Town</x:v>
      </x:c>
      <x:c r="F173" s="15" t="str">
        <x:v>Seven Hills Business Park (within Sighthill Industrial Estate)</x:v>
      </x:c>
      <x:c r="G173" s="15" t="str">
        <x:v>Unit 5, Bankhead Crossway South, EH11 4EP</x:v>
      </x:c>
      <x:c r="H173" s="13" t="str">
        <x:v>Current</x:v>
      </x:c>
      <x:c r="I173" s="14"/>
      <x:c r="J173" s="13" t="str">
        <x:f>"10,001–15,000"</x:f>
        <x:v>10,001–15,000</x:v>
      </x:c>
      <x:c r="K173" s="16"/>
      <x:c r="L173" s="17" t="str">
        <x:f>IF(AND(ISNUMBER(I173),I173&gt;0,ISNUMBER(K173),K173&gt;0),K173/I173,"n.a.")</x:f>
        <x:v>n.a.</x:v>
      </x:c>
      <x:c r="M173" s="17"/>
      <x:c r="N173" s="13" t="str">
        <x:v>No</x:v>
      </x:c>
      <x:c r="O173" s="15" t="str">
        <x:v>Minimum 6 m eaves</x:v>
      </x:c>
      <x:c r="P173" s="15" t="str">
        <x:v>Not stated</x:v>
      </x:c>
      <x:c r="Q173" s="15" t="str">
        <x:v>Modern industrial unit with offices and yard/car parking.</x:v>
      </x:c>
      <x:c r="R173" s="15" t="str">
        <x:v>Available in live marketing; not agent-confirmed Two units explicitly available together or separately. Combined total 22,279 sqft and minimum 10,945 sqft imply sizes 10,945 and 11,334 sqft, but the observed page does not assign each size to a unit number. Each qualifies &lt;=15,000; exact unit-size assignment unverified. POA / not quoted</x:v>
      </x:c>
      <x:c r="S173" s="15" t="str">
        <x:v>https://www.rightmove.co.uk/properties/778667291066417#/?channel=COM_LET</x:v>
      </x:c>
      <x:c r="T173" s="15" t="str">
        <x:v>https://www.zoopla.co.uk/to-rent/commercial/details/74442145/</x:v>
      </x:c>
      <x:c r="U173" s="15" t="str"/>
      <x:c r="V173" s="15" t="str">
        <x:v>Edinburgh — Sighthill / Bankhead industrial area</x:v>
      </x:c>
      <x:c r="W173" s="15" t="str">
        <x:v>10,945–11,334; unit allocation unverified</x:v>
      </x:c>
      <x:c r="X173" s="2" t="n">
        <x:f>IF(N173="Yes",L173,0)</x:f>
        <x:v>0</x:v>
      </x:c>
      <x:c r="Y173" s="2" t="n">
        <x:v>1</x:v>
      </x:c>
      <x:c r="Z173" s="2" t="str">
        <x:v>Industrial / workshop / warehouse</x:v>
      </x:c>
    </x:row>
    <x:row r="174" ht="46" customHeight="1">
      <x:c r="A174" s="13" t="str">
        <x:v>S169</x:v>
      </x:c>
      <x:c r="B174" s="13" t="str">
        <x:v>Edinburgh</x:v>
      </x:c>
      <x:c r="C174" s="13" t="str">
        <x:v>Edinburgh</x:v>
      </x:c>
      <x:c r="D174" s="14" t="n">
        <x:v>493736</x:v>
      </x:c>
      <x:c r="E174" s="13" t="str">
        <x:v>Town</x:v>
      </x:c>
      <x:c r="F174" s="15" t="str">
        <x:v>Sighthill Industrial Estate</x:v>
      </x:c>
      <x:c r="G174" s="15" t="str">
        <x:v>Unit 6, 31 Bankhead Terrace, EH11 4DY</x:v>
      </x:c>
      <x:c r="H174" s="13" t="str">
        <x:v>Current</x:v>
      </x:c>
      <x:c r="I174" s="14" t="n">
        <x:v>2010</x:v>
      </x:c>
      <x:c r="J174" s="13" t="str">
        <x:f>IF(I174&lt;=1000,"1–1,000",IF(I174&lt;=2500,"1,001–2,500",IF(I174&lt;=5000,"2,501–5,000",IF(I174&lt;=10000,"5,001–10,000","10,001–15,000"))))</x:f>
        <x:v>1,001–2,500</x:v>
      </x:c>
      <x:c r="K174" s="16" t="n">
        <x:v>22000</x:v>
      </x:c>
      <x:c r="L174" s="17" t="n">
        <x:f>IF(AND(ISNUMBER(I174),I174&gt;0,ISNUMBER(K174),K174&gt;0),K174/I174,"n.a.")</x:f>
        <x:v>10.945273631840797</x:v>
      </x:c>
      <x:c r="M174" s="17" t="n">
        <x:v>10.95</x:v>
      </x:c>
      <x:c r="N174" s="13" t="str">
        <x:v>Yes</x:v>
      </x:c>
      <x:c r="O174" s="15" t="str">
        <x:v>Not stated</x:v>
      </x:c>
      <x:c r="P174" s="15" t="str">
        <x:v>Electric front roller shutter; pedestrian front and rear fire exit</x:v>
      </x:c>
      <x:c r="Q174" s="15" t="str">
        <x:v>Mid-terrace industrial unit with office, WC, mezzanine storage and 3 parking spaces.</x:v>
      </x:c>
      <x:c r="R174" s="15" t="str">
        <x:v>Available in live marketing; not agent-confirmed Passing rent explicitly stated; confirm lease assignment/new-lease terms. Explicit annual amount</x:v>
      </x:c>
      <x:c r="S174" s="15" t="str">
        <x:v>https://www.rightmove.co.uk/properties/760578656872496#/?channel=COM_LET</x:v>
      </x:c>
      <x:c r="T174" s="15" t="str">
        <x:v>https://www.zoopla.co.uk/to-rent/commercial/details/72612704/</x:v>
      </x:c>
      <x:c r="U174" s="15" t="str"/>
      <x:c r="V174" s="15" t="str">
        <x:v>Edinburgh — Sighthill / Bankhead industrial area</x:v>
      </x:c>
      <x:c r="W174" s="15" t="str">
        <x:v>Individual unit ≤15,000 sq ft</x:v>
      </x:c>
      <x:c r="X174" s="2" t="n">
        <x:f>IF(N174="Yes",L174,0)</x:f>
        <x:v>10.945273631840797</x:v>
      </x:c>
      <x:c r="Y174" s="2" t="n">
        <x:v>1</x:v>
      </x:c>
      <x:c r="Z174" s="2" t="str">
        <x:v>Industrial / workshop / warehouse</x:v>
      </x:c>
    </x:row>
    <x:row r="175" ht="47" customHeight="1">
      <x:c r="A175" s="13" t="str">
        <x:v>S170</x:v>
      </x:c>
      <x:c r="B175" s="13" t="str">
        <x:v>Edinburgh</x:v>
      </x:c>
      <x:c r="C175" s="13" t="str">
        <x:v>Edinburgh</x:v>
      </x:c>
      <x:c r="D175" s="14" t="n">
        <x:v>493736</x:v>
      </x:c>
      <x:c r="E175" s="13" t="str">
        <x:v>Town</x:v>
      </x:c>
      <x:c r="F175" s="15" t="str">
        <x:v>Capital Park (within Sighthill Industrial Estate)</x:v>
      </x:c>
      <x:c r="G175" s="15" t="str">
        <x:v>Unit 79, Bankhead Avenue, EH11 4AE</x:v>
      </x:c>
      <x:c r="H175" s="13" t="str">
        <x:v>Current</x:v>
      </x:c>
      <x:c r="I175" s="14" t="n">
        <x:v>12709</x:v>
      </x:c>
      <x:c r="J175" s="13" t="str">
        <x:f>IF(I175&lt;=1000,"1–1,000",IF(I175&lt;=2500,"1,001–2,500",IF(I175&lt;=5000,"2,501–5,000",IF(I175&lt;=10000,"5,001–10,000","10,001–15,000"))))</x:f>
        <x:v>10,001–15,000</x:v>
      </x:c>
      <x:c r="K175" s="16"/>
      <x:c r="L175" s="17" t="str">
        <x:f>IF(AND(ISNUMBER(I175),I175&gt;0,ISNUMBER(K175),K175&gt;0),K175/I175,"n.a.")</x:f>
        <x:v>n.a.</x:v>
      </x:c>
      <x:c r="M175" s="17"/>
      <x:c r="N175" s="13" t="str">
        <x:v>No</x:v>
      </x:c>
      <x:c r="O175" s="15" t="str">
        <x:v>10 m clear internal height (unit group specification)</x:v>
      </x:c>
      <x:c r="P175" s="15" t="str">
        <x:v>Level-access and dock-loading doors advertised at scheme level; unit-specific allocation not stated</x:v>
      </x:c>
      <x:c r="Q175" s="15" t="str">
        <x:v>Modern warehouse/trade unit; parking, WC and secure site.</x:v>
      </x:c>
      <x:c r="R175" s="15" t="str">
        <x:v>Available in live marketing; not agent-confirmed Counted once from Available rows in estate schedule; joint agent adverts deduplicated. Schedule date available 13 April 2022 is historical, not a new-listing date. POA / not quoted</x:v>
      </x:c>
      <x:c r="S175" s="15" t="str">
        <x:v>https://www.rightmove.co.uk/properties/773327589815185#/?channel=COM_LET</x:v>
      </x:c>
      <x:c r="T175" s="15" t="str">
        <x:v>https://www.rightmove.co.uk/properties/151852568#/?channel=COM_LET</x:v>
      </x:c>
      <x:c r="U175" s="15" t="str">
        <x:v>https://www.rightmove.co.uk/properties/760894802434641#/?channel=COM_LET
https://www.zoopla.co.uk/to-rent/commercial/details/64073888/</x:v>
      </x:c>
      <x:c r="V175" s="15" t="str">
        <x:v>Edinburgh — Sighthill / Bankhead industrial area</x:v>
      </x:c>
      <x:c r="W175" s="15" t="str">
        <x:v>Individual unit ≤15,000 sq ft</x:v>
      </x:c>
      <x:c r="X175" s="2" t="n">
        <x:f>IF(N175="Yes",L175,0)</x:f>
        <x:v>0</x:v>
      </x:c>
      <x:c r="Y175" s="2" t="n">
        <x:v>1</x:v>
      </x:c>
      <x:c r="Z175" s="2" t="str">
        <x:v>Industrial / workshop / warehouse</x:v>
      </x:c>
    </x:row>
    <x:row r="176" ht="47" customHeight="1">
      <x:c r="A176" s="13" t="str">
        <x:v>S171</x:v>
      </x:c>
      <x:c r="B176" s="13" t="str">
        <x:v>Edinburgh</x:v>
      </x:c>
      <x:c r="C176" s="13" t="str">
        <x:v>Edinburgh</x:v>
      </x:c>
      <x:c r="D176" s="14" t="n">
        <x:v>493736</x:v>
      </x:c>
      <x:c r="E176" s="13" t="str">
        <x:v>Town</x:v>
      </x:c>
      <x:c r="F176" s="15" t="str">
        <x:v>Capital Park (within Sighthill Industrial Estate)</x:v>
      </x:c>
      <x:c r="G176" s="15" t="str">
        <x:v>Unit 87, Bankhead Avenue, EH11 4AE</x:v>
      </x:c>
      <x:c r="H176" s="13" t="str">
        <x:v>Current</x:v>
      </x:c>
      <x:c r="I176" s="14" t="n">
        <x:v>5723</x:v>
      </x:c>
      <x:c r="J176" s="13" t="str">
        <x:f>IF(I176&lt;=1000,"1–1,000",IF(I176&lt;=2500,"1,001–2,500",IF(I176&lt;=5000,"2,501–5,000",IF(I176&lt;=10000,"5,001–10,000","10,001–15,000"))))</x:f>
        <x:v>5,001–10,000</x:v>
      </x:c>
      <x:c r="K176" s="16"/>
      <x:c r="L176" s="17" t="str">
        <x:f>IF(AND(ISNUMBER(I176),I176&gt;0,ISNUMBER(K176),K176&gt;0),K176/I176,"n.a.")</x:f>
        <x:v>n.a.</x:v>
      </x:c>
      <x:c r="M176" s="17"/>
      <x:c r="N176" s="13" t="str">
        <x:v>No</x:v>
      </x:c>
      <x:c r="O176" s="15" t="str">
        <x:v>8.4 m clear internal height (unit group specification)</x:v>
      </x:c>
      <x:c r="P176" s="15" t="str">
        <x:v>Level-access and dock-loading doors advertised at scheme level; unit-specific allocation not stated</x:v>
      </x:c>
      <x:c r="Q176" s="15" t="str">
        <x:v>Modern warehouse/trade unit; parking, WC and secure site.</x:v>
      </x:c>
      <x:c r="R176" s="15" t="str">
        <x:v>Available in live marketing; not agent-confirmed Counted once from Available rows in estate schedule; joint agent adverts deduplicated. Schedule date available 13 April 2022 is historical, not a new-listing date. POA / not quoted</x:v>
      </x:c>
      <x:c r="S176" s="15" t="str">
        <x:v>https://www.rightmove.co.uk/properties/773327589815185#/?channel=COM_LET</x:v>
      </x:c>
      <x:c r="T176" s="15" t="str">
        <x:v>https://www.rightmove.co.uk/properties/151852016#/?channel=COM_LET</x:v>
      </x:c>
      <x:c r="U176" s="15" t="str">
        <x:v>https://www.rightmove.co.uk/properties/760894787850944#/?channel=COM_LET
https://www.zoopla.co.uk/to-rent/commercial/details/64072193/</x:v>
      </x:c>
      <x:c r="V176" s="15" t="str">
        <x:v>Edinburgh — Sighthill / Bankhead industrial area</x:v>
      </x:c>
      <x:c r="W176" s="15" t="str">
        <x:v>Individual unit ≤15,000 sq ft</x:v>
      </x:c>
      <x:c r="X176" s="2" t="n">
        <x:f>IF(N176="Yes",L176,0)</x:f>
        <x:v>0</x:v>
      </x:c>
      <x:c r="Y176" s="2" t="n">
        <x:v>1</x:v>
      </x:c>
      <x:c r="Z176" s="2" t="str">
        <x:v>Industrial / workshop / warehouse</x:v>
      </x:c>
    </x:row>
    <x:row r="177" ht="47" customHeight="1">
      <x:c r="A177" s="13" t="str">
        <x:v>S172</x:v>
      </x:c>
      <x:c r="B177" s="13" t="str">
        <x:v>Edinburgh</x:v>
      </x:c>
      <x:c r="C177" s="13" t="str">
        <x:v>Edinburgh</x:v>
      </x:c>
      <x:c r="D177" s="14" t="n">
        <x:v>493736</x:v>
      </x:c>
      <x:c r="E177" s="13" t="str">
        <x:v>Town</x:v>
      </x:c>
      <x:c r="F177" s="15" t="str">
        <x:v>Capital Park (within Sighthill Industrial Estate)</x:v>
      </x:c>
      <x:c r="G177" s="15" t="str">
        <x:v>Unit 89, Bankhead Avenue, EH11 4AE</x:v>
      </x:c>
      <x:c r="H177" s="13" t="str">
        <x:v>Current</x:v>
      </x:c>
      <x:c r="I177" s="14" t="n">
        <x:v>4364</x:v>
      </x:c>
      <x:c r="J177" s="13" t="str">
        <x:f>IF(I177&lt;=1000,"1–1,000",IF(I177&lt;=2500,"1,001–2,500",IF(I177&lt;=5000,"2,501–5,000",IF(I177&lt;=10000,"5,001–10,000","10,001–15,000"))))</x:f>
        <x:v>2,501–5,000</x:v>
      </x:c>
      <x:c r="K177" s="16"/>
      <x:c r="L177" s="17" t="str">
        <x:f>IF(AND(ISNUMBER(I177),I177&gt;0,ISNUMBER(K177),K177&gt;0),K177/I177,"n.a.")</x:f>
        <x:v>n.a.</x:v>
      </x:c>
      <x:c r="M177" s="17"/>
      <x:c r="N177" s="13" t="str">
        <x:v>No</x:v>
      </x:c>
      <x:c r="O177" s="15" t="str">
        <x:v>8.4 m clear internal height (unit group specification)</x:v>
      </x:c>
      <x:c r="P177" s="15" t="str">
        <x:v>Level-access and dock-loading doors advertised at scheme level; unit-specific allocation not stated</x:v>
      </x:c>
      <x:c r="Q177" s="15" t="str">
        <x:v>Modern warehouse/trade unit; parking, WC and secure site.</x:v>
      </x:c>
      <x:c r="R177" s="15" t="str">
        <x:v>Available in live marketing; not agent-confirmed Counted once from Available rows in estate schedule; joint agent adverts deduplicated. Schedule date available 13 April 2022 is historical, not a new-listing date. POA / not quoted</x:v>
      </x:c>
      <x:c r="S177" s="15" t="str">
        <x:v>https://www.rightmove.co.uk/properties/773327589815185#/?channel=COM_LET</x:v>
      </x:c>
      <x:c r="T177" s="15" t="str">
        <x:v>https://www.rightmove.co.uk/properties/151852541#/?channel=COM_LET</x:v>
      </x:c>
      <x:c r="U177" s="15" t="str"/>
      <x:c r="V177" s="15" t="str">
        <x:v>Edinburgh — Sighthill / Bankhead industrial area</x:v>
      </x:c>
      <x:c r="W177" s="15" t="str">
        <x:v>Individual unit ≤15,000 sq ft</x:v>
      </x:c>
      <x:c r="X177" s="2" t="n">
        <x:f>IF(N177="Yes",L177,0)</x:f>
        <x:v>0</x:v>
      </x:c>
      <x:c r="Y177" s="2" t="n">
        <x:v>1</x:v>
      </x:c>
      <x:c r="Z177" s="2" t="str">
        <x:v>Industrial / workshop / warehouse</x:v>
      </x:c>
    </x:row>
    <x:row r="178" ht="46" customHeight="1">
      <x:c r="A178" s="13" t="str">
        <x:v>S173</x:v>
      </x:c>
      <x:c r="B178" s="13" t="str">
        <x:v>Edinburgh</x:v>
      </x:c>
      <x:c r="C178" s="13" t="str">
        <x:v>Edinburgh</x:v>
      </x:c>
      <x:c r="D178" s="14" t="n">
        <x:v>493736</x:v>
      </x:c>
      <x:c r="E178" s="13" t="str">
        <x:v>Town</x:v>
      </x:c>
      <x:c r="F178" s="15" t="str">
        <x:v>Seven Hills Business Park (within Sighthill Industrial Estate)</x:v>
      </x:c>
      <x:c r="G178" s="15" t="str">
        <x:v>Unit 9, Bankhead Crossway South, EH11 4EP</x:v>
      </x:c>
      <x:c r="H178" s="13" t="str">
        <x:v>Current</x:v>
      </x:c>
      <x:c r="I178" s="14" t="n">
        <x:v>6185</x:v>
      </x:c>
      <x:c r="J178" s="13" t="str">
        <x:f>IF(I178&lt;=1000,"1–1,000",IF(I178&lt;=2500,"1,001–2,500",IF(I178&lt;=5000,"2,501–5,000",IF(I178&lt;=10000,"5,001–10,000","10,001–15,000"))))</x:f>
        <x:v>5,001–10,000</x:v>
      </x:c>
      <x:c r="K178" s="16"/>
      <x:c r="L178" s="17" t="str">
        <x:f>IF(AND(ISNUMBER(I178),I178&gt;0,ISNUMBER(K178),K178&gt;0),K178/I178,"n.a.")</x:f>
        <x:v>n.a.</x:v>
      </x:c>
      <x:c r="M178" s="17"/>
      <x:c r="N178" s="13" t="str">
        <x:v>No</x:v>
      </x:c>
      <x:c r="O178" s="15" t="str">
        <x:v>Minimum 6 m eaves</x:v>
      </x:c>
      <x:c r="P178" s="15" t="str">
        <x:v>Not stated</x:v>
      </x:c>
      <x:c r="Q178" s="15" t="str">
        <x:v>Modern industrial premises with attractive offices, yard and parking.</x:v>
      </x:c>
      <x:c r="R178" s="15" t="str">
        <x:v>Available in live marketing; not agent-confirmed POA / not quoted</x:v>
      </x:c>
      <x:c r="S178" s="15" t="str">
        <x:v>https://www.rightmove.co.uk/properties/782647029263264#/?channel=COM_LET</x:v>
      </x:c>
      <x:c r="T178" s="15" t="str">
        <x:v>https://www.zoopla.co.uk/to-rent/commercial/details/74442135/</x:v>
      </x:c>
      <x:c r="U178" s="15" t="str"/>
      <x:c r="V178" s="15" t="str">
        <x:v>Edinburgh — Sighthill / Bankhead industrial area</x:v>
      </x:c>
      <x:c r="W178" s="15" t="str">
        <x:v>Individual unit ≤15,000 sq ft</x:v>
      </x:c>
      <x:c r="X178" s="2" t="n">
        <x:f>IF(N178="Yes",L178,0)</x:f>
        <x:v>0</x:v>
      </x:c>
      <x:c r="Y178" s="2" t="n">
        <x:v>1</x:v>
      </x:c>
      <x:c r="Z178" s="2" t="str">
        <x:v>Industrial / workshop / warehouse</x:v>
      </x:c>
    </x:row>
    <x:row r="179" ht="47" customHeight="1">
      <x:c r="A179" s="13" t="str">
        <x:v>S174</x:v>
      </x:c>
      <x:c r="B179" s="13" t="str">
        <x:v>Edinburgh</x:v>
      </x:c>
      <x:c r="C179" s="13" t="str">
        <x:v>Edinburgh</x:v>
      </x:c>
      <x:c r="D179" s="14" t="n">
        <x:v>493736</x:v>
      </x:c>
      <x:c r="E179" s="13" t="str">
        <x:v>Town</x:v>
      </x:c>
      <x:c r="F179" s="15" t="str">
        <x:v>Capital Park (within Sighthill Industrial Estate)</x:v>
      </x:c>
      <x:c r="G179" s="15" t="str">
        <x:v>Unit 93, Bankhead Avenue, EH11 4AE</x:v>
      </x:c>
      <x:c r="H179" s="13" t="str">
        <x:v>Current</x:v>
      </x:c>
      <x:c r="I179" s="14" t="n">
        <x:v>2770</x:v>
      </x:c>
      <x:c r="J179" s="13" t="str">
        <x:f>IF(I179&lt;=1000,"1–1,000",IF(I179&lt;=2500,"1,001–2,500",IF(I179&lt;=5000,"2,501–5,000",IF(I179&lt;=10000,"5,001–10,000","10,001–15,000"))))</x:f>
        <x:v>2,501–5,000</x:v>
      </x:c>
      <x:c r="K179" s="16"/>
      <x:c r="L179" s="17" t="str">
        <x:f>IF(AND(ISNUMBER(I179),I179&gt;0,ISNUMBER(K179),K179&gt;0),K179/I179,"n.a.")</x:f>
        <x:v>n.a.</x:v>
      </x:c>
      <x:c r="M179" s="17"/>
      <x:c r="N179" s="13" t="str">
        <x:v>No</x:v>
      </x:c>
      <x:c r="O179" s="15" t="str">
        <x:v>8.4 m clear internal height (unit group specification)</x:v>
      </x:c>
      <x:c r="P179" s="15" t="str">
        <x:v>Level-access and dock-loading doors advertised at scheme level; unit-specific allocation not stated</x:v>
      </x:c>
      <x:c r="Q179" s="15" t="str">
        <x:v>Modern warehouse/trade unit; parking, WC and secure site.</x:v>
      </x:c>
      <x:c r="R179" s="15" t="str">
        <x:v>Available in live marketing; not agent-confirmed Counted once from Available rows in estate schedule; joint agent adverts deduplicated. Schedule date available 13 April 2022 is historical, not a new-listing date. POA / not quoted</x:v>
      </x:c>
      <x:c r="S179" s="15" t="str">
        <x:v>https://www.rightmove.co.uk/properties/773327589815185#/?channel=COM_LET</x:v>
      </x:c>
      <x:c r="T179" s="15" t="str">
        <x:v>https://www.rightmove.co.uk/properties/151852058#/?channel=COM_LET</x:v>
      </x:c>
      <x:c r="U179" s="15" t="str">
        <x:v>https://www.rightmove.co.uk/properties/760894781637313#/?channel=COM_LET
https://www.zoopla.co.uk/to-rent/commercial/details/64055056/</x:v>
      </x:c>
      <x:c r="V179" s="15" t="str">
        <x:v>Edinburgh — Sighthill / Bankhead industrial area</x:v>
      </x:c>
      <x:c r="W179" s="15" t="str">
        <x:v>Individual unit ≤15,000 sq ft</x:v>
      </x:c>
      <x:c r="X179" s="2" t="n">
        <x:f>IF(N179="Yes",L179,0)</x:f>
        <x:v>0</x:v>
      </x:c>
      <x:c r="Y179" s="2" t="n">
        <x:v>1</x:v>
      </x:c>
      <x:c r="Z179" s="2" t="str">
        <x:v>Industrial / workshop / warehouse</x:v>
      </x:c>
    </x:row>
    <x:row r="180" ht="47" customHeight="1">
      <x:c r="A180" s="13" t="str">
        <x:v>S175</x:v>
      </x:c>
      <x:c r="B180" s="13" t="str">
        <x:v>Edinburgh</x:v>
      </x:c>
      <x:c r="C180" s="13" t="str">
        <x:v>Edinburgh</x:v>
      </x:c>
      <x:c r="D180" s="14" t="n">
        <x:v>493736</x:v>
      </x:c>
      <x:c r="E180" s="13" t="str">
        <x:v>Town</x:v>
      </x:c>
      <x:c r="F180" s="15" t="str">
        <x:v>Capital Park (within Sighthill Industrial Estate)</x:v>
      </x:c>
      <x:c r="G180" s="15" t="str">
        <x:v>Unit 95, Bankhead Avenue, EH11 4AE</x:v>
      </x:c>
      <x:c r="H180" s="13" t="str">
        <x:v>Current</x:v>
      </x:c>
      <x:c r="I180" s="14" t="n">
        <x:v>2893</x:v>
      </x:c>
      <x:c r="J180" s="13" t="str">
        <x:f>IF(I180&lt;=1000,"1–1,000",IF(I180&lt;=2500,"1,001–2,500",IF(I180&lt;=5000,"2,501–5,000",IF(I180&lt;=10000,"5,001–10,000","10,001–15,000"))))</x:f>
        <x:v>2,501–5,000</x:v>
      </x:c>
      <x:c r="K180" s="16"/>
      <x:c r="L180" s="17" t="str">
        <x:f>IF(AND(ISNUMBER(I180),I180&gt;0,ISNUMBER(K180),K180&gt;0),K180/I180,"n.a.")</x:f>
        <x:v>n.a.</x:v>
      </x:c>
      <x:c r="M180" s="17"/>
      <x:c r="N180" s="13" t="str">
        <x:v>No</x:v>
      </x:c>
      <x:c r="O180" s="15" t="str">
        <x:v>8.4 m clear internal height (unit group specification)</x:v>
      </x:c>
      <x:c r="P180" s="15" t="str">
        <x:v>Level-access and dock-loading doors advertised at scheme level; unit-specific allocation not stated</x:v>
      </x:c>
      <x:c r="Q180" s="15" t="str">
        <x:v>Modern warehouse/trade unit; parking, WC and secure site.</x:v>
      </x:c>
      <x:c r="R180" s="15" t="str">
        <x:v>Available in live marketing; not agent-confirmed Counted once from Available rows in estate schedule; joint agent adverts deduplicated. Schedule date available 13 April 2022 is historical, not a new-listing date. POA / not quoted</x:v>
      </x:c>
      <x:c r="S180" s="15" t="str">
        <x:v>https://www.rightmove.co.uk/properties/773327589815185#/?channel=COM_LET</x:v>
      </x:c>
      <x:c r="T180" s="15" t="str"/>
      <x:c r="U180" s="15" t="str"/>
      <x:c r="V180" s="15" t="str">
        <x:v>Edinburgh — Sighthill / Bankhead industrial area</x:v>
      </x:c>
      <x:c r="W180" s="15" t="str">
        <x:v>Individual unit ≤15,000 sq ft</x:v>
      </x:c>
      <x:c r="X180" s="2" t="n">
        <x:f>IF(N180="Yes",L180,0)</x:f>
        <x:v>0</x:v>
      </x:c>
      <x:c r="Y180" s="2" t="n">
        <x:v>1</x:v>
      </x:c>
      <x:c r="Z180" s="2" t="str">
        <x:v>Industrial / workshop / warehouse</x:v>
      </x:c>
    </x:row>
    <x:row r="181" ht="46" customHeight="1">
      <x:c r="A181" s="13" t="str">
        <x:v>S176</x:v>
      </x:c>
      <x:c r="B181" s="13" t="str">
        <x:v>Edinburgh</x:v>
      </x:c>
      <x:c r="C181" s="13" t="str">
        <x:v>Edinburgh</x:v>
      </x:c>
      <x:c r="D181" s="14" t="n">
        <x:v>493736</x:v>
      </x:c>
      <x:c r="E181" s="13" t="str">
        <x:v>Town</x:v>
      </x:c>
      <x:c r="F181" s="15" t="str">
        <x:v>West Edinburgh Business Park (South Gyle Industrial Estate)</x:v>
      </x:c>
      <x:c r="G181" s="15" t="str">
        <x:v>15 Marnin Way, EH12 9GD</x:v>
      </x:c>
      <x:c r="H181" s="13" t="str">
        <x:v>Current</x:v>
      </x:c>
      <x:c r="I181" s="14" t="n">
        <x:v>3292</x:v>
      </x:c>
      <x:c r="J181" s="13" t="str">
        <x:f>IF(I181&lt;=1000,"1–1,000",IF(I181&lt;=2500,"1,001–2,500",IF(I181&lt;=5000,"2,501–5,000",IF(I181&lt;=10000,"5,001–10,000","10,001–15,000"))))</x:f>
        <x:v>2,501–5,000</x:v>
      </x:c>
      <x:c r="K181" s="16" t="n">
        <x:v>49404</x:v>
      </x:c>
      <x:c r="L181" s="17" t="n">
        <x:f>IF(AND(ISNUMBER(I181),I181&gt;0,ISNUMBER(K181),K181&gt;0),K181/I181,"n.a.")</x:f>
        <x:v>15.007290400972053</x:v>
      </x:c>
      <x:c r="M181" s="17" t="n">
        <x:v>15.01</x:v>
      </x:c>
      <x:c r="N181" s="13" t="str">
        <x:v>Yes</x:v>
      </x:c>
      <x:c r="O181" s="15" t="str">
        <x:v>Minimum 6 m eaves to underside of haunch</x:v>
      </x:c>
      <x:c r="P181" s="15" t="str">
        <x:v>Electrically operated insulated sectional up-and-over door</x:v>
      </x:c>
      <x:c r="Q181" s="15" t="str">
        <x:v>End-terrace industrial/trade unit with office, shared secure yard and parking.</x:v>
      </x:c>
      <x:c r="R181" s="15" t="str">
        <x:v>Available in live marketing; not agent-confirmed Landlord direct asking figure; joint agent POA deduplicated. £4,117 pcm × 12; rounded monthly amount</x:v>
      </x:c>
      <x:c r="S181" s="15" t="str">
        <x:v>https://www.rightmove.co.uk/properties/737935106809120#/?channel=COM_LET</x:v>
      </x:c>
      <x:c r="T181" s="15" t="str">
        <x:v>https://www.rightmove.co.uk/properties/760896044047808#/?channel=COM_LET</x:v>
      </x:c>
      <x:c r="U181" s="15" t="str">
        <x:v>https://www.zoopla.co.uk/to-rent/commercial/details/72525571/</x:v>
      </x:c>
      <x:c r="V181" s="15" t="str">
        <x:v>Edinburgh — South Gyle industrial area</x:v>
      </x:c>
      <x:c r="W181" s="15" t="str">
        <x:v>Individual unit ≤15,000 sq ft</x:v>
      </x:c>
      <x:c r="X181" s="2" t="n">
        <x:f>IF(N181="Yes",L181,0)</x:f>
        <x:v>15.007290400972053</x:v>
      </x:c>
      <x:c r="Y181" s="2" t="n">
        <x:v>1</x:v>
      </x:c>
      <x:c r="Z181" s="2" t="str">
        <x:v>Industrial / workshop / warehouse</x:v>
      </x:c>
    </x:row>
    <x:row r="182" ht="47" customHeight="1">
      <x:c r="A182" s="13" t="str">
        <x:v>S177</x:v>
      </x:c>
      <x:c r="B182" s="13" t="str">
        <x:v>Edinburgh</x:v>
      </x:c>
      <x:c r="C182" s="13" t="str">
        <x:v>Edinburgh</x:v>
      </x:c>
      <x:c r="D182" s="14" t="n">
        <x:v>493736</x:v>
      </x:c>
      <x:c r="E182" s="13" t="str">
        <x:v>Town</x:v>
      </x:c>
      <x:c r="F182" s="15" t="str">
        <x:v>West Edinburgh Business Park (South Gyle Industrial Estate)</x:v>
      </x:c>
      <x:c r="G182" s="15" t="str">
        <x:v>5–7 Marnin Way, EH12 9GD</x:v>
      </x:c>
      <x:c r="H182" s="13" t="str">
        <x:v>Current</x:v>
      </x:c>
      <x:c r="I182" s="14" t="n">
        <x:v>6656</x:v>
      </x:c>
      <x:c r="J182" s="13" t="str">
        <x:f>IF(I182&lt;=1000,"1–1,000",IF(I182&lt;=2500,"1,001–2,500",IF(I182&lt;=5000,"2,501–5,000",IF(I182&lt;=10000,"5,001–10,000","10,001–15,000"))))</x:f>
        <x:v>5,001–10,000</x:v>
      </x:c>
      <x:c r="K182" s="16" t="n">
        <x:v>68220</x:v>
      </x:c>
      <x:c r="L182" s="17" t="n">
        <x:f>IF(AND(ISNUMBER(I182),I182&gt;0,ISNUMBER(K182),K182&gt;0),K182/I182,"n.a.")</x:f>
        <x:v>10.249399038461538</x:v>
      </x:c>
      <x:c r="M182" s="17" t="n">
        <x:v>10.25</x:v>
      </x:c>
      <x:c r="N182" s="13" t="str">
        <x:v>Yes</x:v>
      </x:c>
      <x:c r="O182" s="15" t="str">
        <x:v>Minimum 6 m eaves</x:v>
      </x:c>
      <x:c r="P182" s="15" t="str">
        <x:v>2 electrically operated insulated sectional up-and-over doors</x:v>
      </x:c>
      <x:c r="Q182" s="15" t="str">
        <x:v>Combined trade/industrial unit; secure shared yard and two pedestrian entrances.</x:v>
      </x:c>
      <x:c r="R182" s="15" t="str">
        <x:v>Available in live marketing; not agent-confirmed One combined unit offered on sublease/assignation; lease expires 18Jun 2033 with tenant break 19Jun 2028. Headline is advertised rent; description calls passing rent available on application. £5,685 pcm × 12; headline quotation, with £10.25/sqft/year shown</x:v>
      </x:c>
      <x:c r="S182" s="15" t="str">
        <x:v>https://www.rightmove.co.uk/properties/773342676651249#/?channel=COM_LET</x:v>
      </x:c>
      <x:c r="T182" s="15" t="str"/>
      <x:c r="U182" s="15" t="str"/>
      <x:c r="V182" s="15" t="str">
        <x:v>Edinburgh — South Gyle industrial area</x:v>
      </x:c>
      <x:c r="W182" s="15" t="str">
        <x:v>Individual unit ≤15,000 sq ft</x:v>
      </x:c>
      <x:c r="X182" s="2" t="n">
        <x:f>IF(N182="Yes",L182,0)</x:f>
        <x:v>10.249399038461538</x:v>
      </x:c>
      <x:c r="Y182" s="2" t="n">
        <x:v>1</x:v>
      </x:c>
      <x:c r="Z182" s="2" t="str">
        <x:v>Industrial / workshop / warehouse</x:v>
      </x:c>
    </x:row>
    <x:row r="183" ht="47" customHeight="1">
      <x:c r="A183" s="13" t="str">
        <x:v>S178</x:v>
      </x:c>
      <x:c r="B183" s="13" t="str">
        <x:v>Edinburgh</x:v>
      </x:c>
      <x:c r="C183" s="13" t="str">
        <x:v>Edinburgh</x:v>
      </x:c>
      <x:c r="D183" s="14" t="n">
        <x:v>493736</x:v>
      </x:c>
      <x:c r="E183" s="13" t="str">
        <x:v>Town</x:v>
      </x:c>
      <x:c r="F183" s="15" t="str">
        <x:v>Stenhouse Mill Wynd Industrial Estate</x:v>
      </x:c>
      <x:c r="G183" s="15" t="str">
        <x:v>14–16 Stenhouse Mill Wynd, EH11</x:v>
      </x:c>
      <x:c r="H183" s="13" t="str">
        <x:v>Current</x:v>
      </x:c>
      <x:c r="I183" s="14" t="n">
        <x:v>7510</x:v>
      </x:c>
      <x:c r="J183" s="13" t="str">
        <x:f>IF(I183&lt;=1000,"1–1,000",IF(I183&lt;=2500,"1,001–2,500",IF(I183&lt;=5000,"2,501–5,000",IF(I183&lt;=10000,"5,001–10,000","10,001–15,000"))))</x:f>
        <x:v>5,001–10,000</x:v>
      </x:c>
      <x:c r="K183" s="16" t="n">
        <x:v>77560</x:v>
      </x:c>
      <x:c r="L183" s="17" t="n">
        <x:f>IF(AND(ISNUMBER(I183),I183&gt;0,ISNUMBER(K183),K183&gt;0),K183/I183,"n.a.")</x:f>
        <x:v>10.327563249001331</x:v>
      </x:c>
      <x:c r="M183" s="17"/>
      <x:c r="N183" s="13" t="str">
        <x:v>Yes</x:v>
      </x:c>
      <x:c r="O183" s="15" t="str">
        <x:v>Minimum 6 m eaves;7.5 m apex</x:v>
      </x:c>
      <x:c r="P183" s="15" t="str">
        <x:v>Electric roller shutter</x:v>
      </x:c>
      <x:c r="Q183" s="15" t="str">
        <x:v>End-terrace industrial unit, currently mainly showroom/office with warehouse and mezzanine; front yard/parking.</x:v>
      </x:c>
      <x:c r="R183" s="15" t="str">
        <x:v>Available in live marketing; not agent-confirmed Found on unfiltered city search; omitted by size filter because portal size field blank. Size 7,510 sqft in description. Passing rent. Agent may discuss reverting to open-plan subject to terms. Explicit annual amount</x:v>
      </x:c>
      <x:c r="S183" s="15" t="str">
        <x:v>https://www.zoopla.co.uk/to-rent/commercial/details/70728219/</x:v>
      </x:c>
      <x:c r="T183" s="15" t="str"/>
      <x:c r="U183" s="15" t="str"/>
      <x:c r="V183" s="15" t="str">
        <x:v>Edinburgh — Stenhouse Mill Wynd Industrial Estate</x:v>
      </x:c>
      <x:c r="W183" s="15" t="str">
        <x:v>Individual unit ≤15,000 sq ft</x:v>
      </x:c>
      <x:c r="X183" s="2" t="n">
        <x:f>IF(N183="Yes",L183,0)</x:f>
        <x:v>10.327563249001331</x:v>
      </x:c>
      <x:c r="Y183" s="2" t="n">
        <x:v>1</x:v>
      </x:c>
      <x:c r="Z183" s="2" t="str">
        <x:v>Industrial / workshop / warehouse</x:v>
      </x:c>
    </x:row>
    <x:row r="184" ht="47" customHeight="1">
      <x:c r="A184" s="13" t="str">
        <x:v>S179</x:v>
      </x:c>
      <x:c r="B184" s="13" t="str">
        <x:v>Edinburgh</x:v>
      </x:c>
      <x:c r="C184" s="13" t="str">
        <x:v>Edinburgh</x:v>
      </x:c>
      <x:c r="D184" s="14" t="n">
        <x:v>493736</x:v>
      </x:c>
      <x:c r="E184" s="13" t="str">
        <x:v>Town</x:v>
      </x:c>
      <x:c r="F184" s="15" t="str">
        <x:v>Stewartfield Industrial Estate</x:v>
      </x:c>
      <x:c r="G184" s="15" t="str">
        <x:v>Unit 4, Stewartfield, EH6</x:v>
      </x:c>
      <x:c r="H184" s="13" t="str">
        <x:v>Current</x:v>
      </x:c>
      <x:c r="I184" s="14" t="n">
        <x:v>14762</x:v>
      </x:c>
      <x:c r="J184" s="13" t="str">
        <x:f>IF(I184&lt;=1000,"1–1,000",IF(I184&lt;=2500,"1,001–2,500",IF(I184&lt;=5000,"2,501–5,000",IF(I184&lt;=10000,"5,001–10,000","10,001–15,000"))))</x:f>
        <x:v>10,001–15,000</x:v>
      </x:c>
      <x:c r="K184" s="16"/>
      <x:c r="L184" s="17" t="str">
        <x:f>IF(AND(ISNUMBER(I184),I184&gt;0,ISNUMBER(K184),K184&gt;0),K184/I184,"n.a.")</x:f>
        <x:v>n.a.</x:v>
      </x:c>
      <x:c r="M184" s="17"/>
      <x:c r="N184" s="13" t="str">
        <x:v>No</x:v>
      </x:c>
      <x:c r="O184" s="15" t="str">
        <x:v>Not stated</x:v>
      </x:c>
      <x:c r="P184" s="15" t="str">
        <x:v>2 electric roller shutters</x:v>
      </x:c>
      <x:c r="Q184" s="15" t="str">
        <x:v>Standalone refurbished warehouse, offices, kitchen, mezzanine storage and secure yard.</x:v>
      </x:c>
      <x:c r="R184" s="15" t="str">
        <x:v>Available in live marketing; not agent-confirmed Counted once as existing 14,762 sqft unit; potential subdivision 4,642+10,120 not separately counted. Live Zoopla says available immediately; no recent update date visible. POA / not quoted</x:v>
      </x:c>
      <x:c r="S184" s="15" t="str">
        <x:v>https://www.zoopla.co.uk/to-rent/commercial/details/45570928/</x:v>
      </x:c>
      <x:c r="T184" s="15" t="str"/>
      <x:c r="U184" s="15" t="str"/>
      <x:c r="V184" s="15" t="str">
        <x:v>Edinburgh — Stewartfield Industrial Estate</x:v>
      </x:c>
      <x:c r="W184" s="15" t="str">
        <x:v>Individual unit ≤15,000 sq ft</x:v>
      </x:c>
      <x:c r="X184" s="2" t="n">
        <x:f>IF(N184="Yes",L184,0)</x:f>
        <x:v>0</x:v>
      </x:c>
      <x:c r="Y184" s="2" t="n">
        <x:v>1</x:v>
      </x:c>
      <x:c r="Z184" s="2" t="str">
        <x:v>Industrial / workshop / warehouse</x:v>
      </x:c>
    </x:row>
    <x:row r="185" ht="47" customHeight="1">
      <x:c r="A185" s="13" t="str">
        <x:v>S180</x:v>
      </x:c>
      <x:c r="B185" s="13" t="str">
        <x:v>Edinburgh</x:v>
      </x:c>
      <x:c r="C185" s="13" t="str">
        <x:v>Edinburgh</x:v>
      </x:c>
      <x:c r="D185" s="14" t="n">
        <x:v>493736</x:v>
      </x:c>
      <x:c r="E185" s="13" t="str">
        <x:v>Town</x:v>
      </x:c>
      <x:c r="F185" s="15" t="str">
        <x:v>West Craigs Industrial Estate</x:v>
      </x:c>
      <x:c r="G185" s="15" t="str">
        <x:v>Unit 3, Turnhouse Road, EH12</x:v>
      </x:c>
      <x:c r="H185" s="13" t="str">
        <x:v>Current</x:v>
      </x:c>
      <x:c r="I185" s="14" t="n">
        <x:v>5832</x:v>
      </x:c>
      <x:c r="J185" s="13" t="str">
        <x:f>IF(I185&lt;=1000,"1–1,000",IF(I185&lt;=2500,"1,001–2,500",IF(I185&lt;=5000,"2,501–5,000",IF(I185&lt;=10000,"5,001–10,000","10,001–15,000"))))</x:f>
        <x:v>5,001–10,000</x:v>
      </x:c>
      <x:c r="K185" s="16"/>
      <x:c r="L185" s="17" t="str">
        <x:f>IF(AND(ISNUMBER(I185),I185&gt;0,ISNUMBER(K185),K185&gt;0),K185/I185,"n.a.")</x:f>
        <x:v>n.a.</x:v>
      </x:c>
      <x:c r="M185" s="17"/>
      <x:c r="N185" s="13" t="str">
        <x:v>No</x:v>
      </x:c>
      <x:c r="O185" s="15" t="str">
        <x:v>4.25 m eaves</x:v>
      </x:c>
      <x:c r="P185" s="15" t="str">
        <x:v>Electric roller shutter</x:v>
      </x:c>
      <x:c r="Q185" s="15" t="str">
        <x:v>End-terrace warehouse with two-storey offices and dedicated secure yard.</x:v>
      </x:c>
      <x:c r="R185" s="15" t="str">
        <x:v>Available in live marketing; not agent-confirmed Live Zoopla advert says available immediately. Header 5,832 agrees with components 3,094 industrial+2,738 office; description total 5,382 is an arithmetic/typing error. No recent update date visible. POA / not quoted</x:v>
      </x:c>
      <x:c r="S185" s="15" t="str">
        <x:v>https://www.zoopla.co.uk/to-rent/commercial/details/45570710/</x:v>
      </x:c>
      <x:c r="T185" s="15" t="str"/>
      <x:c r="U185" s="15" t="str"/>
      <x:c r="V185" s="15" t="str">
        <x:v>Edinburgh — Turnhouse / West Craigs industrial area</x:v>
      </x:c>
      <x:c r="W185" s="15" t="str">
        <x:v>Individual unit ≤15,000 sq ft</x:v>
      </x:c>
      <x:c r="X185" s="2" t="n">
        <x:f>IF(N185="Yes",L185,0)</x:f>
        <x:v>0</x:v>
      </x:c>
      <x:c r="Y185" s="2" t="n">
        <x:v>1</x:v>
      </x:c>
      <x:c r="Z185" s="2" t="str">
        <x:v>Industrial / workshop / warehouse</x:v>
      </x:c>
    </x:row>
    <x:row r="186" ht="47" customHeight="1">
      <x:c r="A186" s="13" t="str">
        <x:v>S181</x:v>
      </x:c>
      <x:c r="B186" s="13" t="str">
        <x:v>Edinburgh</x:v>
      </x:c>
      <x:c r="C186" s="13" t="str">
        <x:v>Edinburgh</x:v>
      </x:c>
      <x:c r="D186" s="14" t="n">
        <x:v>493736</x:v>
      </x:c>
      <x:c r="E186" s="13" t="str">
        <x:v>Town</x:v>
      </x:c>
      <x:c r="F186" s="15" t="str">
        <x:v>A1 Industrial Estate</x:v>
      </x:c>
      <x:c r="G186" s="15" t="str">
        <x:v>Unit 1, Sir Harry Lauder Road, EH15 2QA</x:v>
      </x:c>
      <x:c r="H186" s="13" t="str">
        <x:v>Current</x:v>
      </x:c>
      <x:c r="I186" s="14" t="n">
        <x:v>4961</x:v>
      </x:c>
      <x:c r="J186" s="13" t="str">
        <x:f>IF(I186&lt;=1000,"1–1,000",IF(I186&lt;=2500,"1,001–2,500",IF(I186&lt;=5000,"2,501–5,000",IF(I186&lt;=10000,"5,001–10,000","10,001–15,000"))))</x:f>
        <x:v>2,501–5,000</x:v>
      </x:c>
      <x:c r="K186" s="16"/>
      <x:c r="L186" s="17" t="str">
        <x:f>IF(AND(ISNUMBER(I186),I186&gt;0,ISNUMBER(K186),K186&gt;0),K186/I186,"n.a.")</x:f>
        <x:v>n.a.</x:v>
      </x:c>
      <x:c r="M186" s="17"/>
      <x:c r="N186" s="13" t="str">
        <x:v>No</x:v>
      </x:c>
      <x:c r="O186" s="15" t="str">
        <x:v>Approximately 6.5 m eaves / underside of haunch</x:v>
      </x:c>
      <x:c r="P186" s="15" t="str">
        <x:v>4 m × 5 m electrically operated insulated overhead/roller door; Unit 10–11 separate agent describes 2 vehicle access doors</x:v>
      </x:c>
      <x:c r="Q186" s="15" t="str">
        <x:v>Modern steel-frame industrial/trade unit with concrete floor, parking and loading.</x:v>
      </x:c>
      <x:c r="R186" s="15" t="str">
        <x:v>Available in live marketing; not agent-confirmed Units 1 and 2 each have a separate Available row; combined 10,009 sqft is not counted again. Unit 10–11 marketed as one combined standalone building. POA / not quoted</x:v>
      </x:c>
      <x:c r="S186" s="15" t="str">
        <x:v>https://www.rightmove.co.uk/properties/779577172153473#/?channel=COM_LET</x:v>
      </x:c>
      <x:c r="T186" s="15" t="str">
        <x:v>https://www.rightmove.co.uk/properties/779577371243264#/?channel=COM_LET</x:v>
      </x:c>
      <x:c r="U186" s="15" t="str">
        <x:v>https://www.rightmove.co.uk/properties/760895641392016#/?channel=COM_LET
https://www.zoopla.co.uk/to-rent/commercial/details/70707793/</x:v>
      </x:c>
      <x:c r="V186" s="15" t="str">
        <x:v>Edinburgh — West / East Telferton industrial area</x:v>
      </x:c>
      <x:c r="W186" s="15" t="str">
        <x:v>Individual unit ≤15,000 sq ft</x:v>
      </x:c>
      <x:c r="X186" s="2" t="n">
        <x:f>IF(N186="Yes",L186,0)</x:f>
        <x:v>0</x:v>
      </x:c>
      <x:c r="Y186" s="2" t="n">
        <x:v>1</x:v>
      </x:c>
      <x:c r="Z186" s="2" t="str">
        <x:v>Industrial / workshop / warehouse</x:v>
      </x:c>
    </x:row>
    <x:row r="187" ht="47" customHeight="1">
      <x:c r="A187" s="13" t="str">
        <x:v>S182</x:v>
      </x:c>
      <x:c r="B187" s="13" t="str">
        <x:v>Edinburgh</x:v>
      </x:c>
      <x:c r="C187" s="13" t="str">
        <x:v>Edinburgh</x:v>
      </x:c>
      <x:c r="D187" s="14" t="n">
        <x:v>493736</x:v>
      </x:c>
      <x:c r="E187" s="13" t="str">
        <x:v>Town</x:v>
      </x:c>
      <x:c r="F187" s="15" t="str">
        <x:v>A1 Industrial Estate</x:v>
      </x:c>
      <x:c r="G187" s="15" t="str">
        <x:v>Unit 10–11, Sir Harry Lauder Road, EH15 2QA</x:v>
      </x:c>
      <x:c r="H187" s="13" t="str">
        <x:v>Current</x:v>
      </x:c>
      <x:c r="I187" s="14" t="n">
        <x:v>12948</x:v>
      </x:c>
      <x:c r="J187" s="13" t="str">
        <x:f>IF(I187&lt;=1000,"1–1,000",IF(I187&lt;=2500,"1,001–2,500",IF(I187&lt;=5000,"2,501–5,000",IF(I187&lt;=10000,"5,001–10,000","10,001–15,000"))))</x:f>
        <x:v>10,001–15,000</x:v>
      </x:c>
      <x:c r="K187" s="16"/>
      <x:c r="L187" s="17" t="str">
        <x:f>IF(AND(ISNUMBER(I187),I187&gt;0,ISNUMBER(K187),K187&gt;0),K187/I187,"n.a.")</x:f>
        <x:v>n.a.</x:v>
      </x:c>
      <x:c r="M187" s="17"/>
      <x:c r="N187" s="13" t="str">
        <x:v>No</x:v>
      </x:c>
      <x:c r="O187" s="15" t="str">
        <x:v>Approximately 6.5 m eaves / underside of haunch</x:v>
      </x:c>
      <x:c r="P187" s="15" t="str">
        <x:v>4 m × 5 m electrically operated insulated overhead/roller door; Unit 10–11 separate agent describes 2 vehicle access doors</x:v>
      </x:c>
      <x:c r="Q187" s="15" t="str">
        <x:v>Modern steel-frame industrial/trade unit with concrete floor, parking and loading.</x:v>
      </x:c>
      <x:c r="R187" s="15" t="str">
        <x:v>Available in live marketing; not agent-confirmed Units 1 and 2 each have a separate Available row; combined 10,009 sqft is not counted again. Unit 10–11 marketed as one combined standalone building. POA / not quoted</x:v>
      </x:c>
      <x:c r="S187" s="15" t="str">
        <x:v>https://www.rightmove.co.uk/properties/779577172153473#/?channel=COM_LET</x:v>
      </x:c>
      <x:c r="T187" s="15" t="str">
        <x:v>https://www.rightmove.co.uk/properties/779577790633553#/?channel=COM_LET</x:v>
      </x:c>
      <x:c r="U187" s="15" t="str">
        <x:v>https://www.rightmove.co.uk/properties/760895752454353#/?channel=COM_LET
https://www.zoopla.co.uk/to-rent/commercial/details/71409803/</x:v>
      </x:c>
      <x:c r="V187" s="15" t="str">
        <x:v>Edinburgh — West / East Telferton industrial area</x:v>
      </x:c>
      <x:c r="W187" s="15" t="str">
        <x:v>Individual unit ≤15,000 sq ft</x:v>
      </x:c>
      <x:c r="X187" s="2" t="n">
        <x:f>IF(N187="Yes",L187,0)</x:f>
        <x:v>0</x:v>
      </x:c>
      <x:c r="Y187" s="2" t="n">
        <x:v>1</x:v>
      </x:c>
      <x:c r="Z187" s="2" t="str">
        <x:v>Industrial / workshop / warehouse</x:v>
      </x:c>
    </x:row>
    <x:row r="188" ht="47" customHeight="1">
      <x:c r="A188" s="13" t="str">
        <x:v>S183</x:v>
      </x:c>
      <x:c r="B188" s="13" t="str">
        <x:v>Edinburgh</x:v>
      </x:c>
      <x:c r="C188" s="13" t="str">
        <x:v>Edinburgh</x:v>
      </x:c>
      <x:c r="D188" s="14" t="n">
        <x:v>493736</x:v>
      </x:c>
      <x:c r="E188" s="13" t="str">
        <x:v>Town</x:v>
      </x:c>
      <x:c r="F188" s="15" t="str">
        <x:v>A1 Industrial Estate</x:v>
      </x:c>
      <x:c r="G188" s="15" t="str">
        <x:v>Unit 12, Sir Harry Lauder Road, EH15 2QA</x:v>
      </x:c>
      <x:c r="H188" s="13" t="str">
        <x:v>Current</x:v>
      </x:c>
      <x:c r="I188" s="14" t="n">
        <x:v>8868</x:v>
      </x:c>
      <x:c r="J188" s="13" t="str">
        <x:f>IF(I188&lt;=1000,"1–1,000",IF(I188&lt;=2500,"1,001–2,500",IF(I188&lt;=5000,"2,501–5,000",IF(I188&lt;=10000,"5,001–10,000","10,001–15,000"))))</x:f>
        <x:v>5,001–10,000</x:v>
      </x:c>
      <x:c r="K188" s="16"/>
      <x:c r="L188" s="17" t="str">
        <x:f>IF(AND(ISNUMBER(I188),I188&gt;0,ISNUMBER(K188),K188&gt;0),K188/I188,"n.a.")</x:f>
        <x:v>n.a.</x:v>
      </x:c>
      <x:c r="M188" s="17"/>
      <x:c r="N188" s="13" t="str">
        <x:v>No</x:v>
      </x:c>
      <x:c r="O188" s="15" t="str">
        <x:v>Approximately 6.5 m eaves / underside of haunch</x:v>
      </x:c>
      <x:c r="P188" s="15" t="str">
        <x:v>4 m × 5 m electrically operated insulated overhead/roller door; Unit 10–11 separate agent describes 2 vehicle access doors</x:v>
      </x:c>
      <x:c r="Q188" s="15" t="str">
        <x:v>Modern steel-frame industrial/trade unit with concrete floor, parking and loading.</x:v>
      </x:c>
      <x:c r="R188" s="15" t="str">
        <x:v>Available in live marketing; not agent-confirmed Units 1 and 2 each have a separate Available row; combined 10,009 sqft is not counted again. Unit 10–11 marketed as one combined standalone building. POA / not quoted</x:v>
      </x:c>
      <x:c r="S188" s="15" t="str">
        <x:v>https://www.rightmove.co.uk/properties/779577172153473#/?channel=COM_LET</x:v>
      </x:c>
      <x:c r="T188" s="15" t="str">
        <x:v>https://www.rightmove.co.uk/properties/779578940008832#/?channel=COM_LET</x:v>
      </x:c>
      <x:c r="U188" s="15" t="str">
        <x:v>https://www.rightmove.co.uk/properties/779027816716913#/?channel=COM_LET
https://www.zoopla.co.uk/to-rent/commercial/details/74464772/</x:v>
      </x:c>
      <x:c r="V188" s="15" t="str">
        <x:v>Edinburgh — West / East Telferton industrial area</x:v>
      </x:c>
      <x:c r="W188" s="15" t="str">
        <x:v>Individual unit ≤15,000 sq ft</x:v>
      </x:c>
      <x:c r="X188" s="2" t="n">
        <x:f>IF(N188="Yes",L188,0)</x:f>
        <x:v>0</x:v>
      </x:c>
      <x:c r="Y188" s="2" t="n">
        <x:v>1</x:v>
      </x:c>
      <x:c r="Z188" s="2" t="str">
        <x:v>Industrial / workshop / warehouse</x:v>
      </x:c>
    </x:row>
    <x:row r="189" ht="47" customHeight="1">
      <x:c r="A189" s="13" t="str">
        <x:v>S184</x:v>
      </x:c>
      <x:c r="B189" s="13" t="str">
        <x:v>Edinburgh</x:v>
      </x:c>
      <x:c r="C189" s="13" t="str">
        <x:v>Edinburgh</x:v>
      </x:c>
      <x:c r="D189" s="14" t="n">
        <x:v>493736</x:v>
      </x:c>
      <x:c r="E189" s="13" t="str">
        <x:v>Town</x:v>
      </x:c>
      <x:c r="F189" s="15" t="str">
        <x:v>A1 Industrial Estate</x:v>
      </x:c>
      <x:c r="G189" s="15" t="str">
        <x:v>Unit 2, Sir Harry Lauder Road, EH15 2QA</x:v>
      </x:c>
      <x:c r="H189" s="13" t="str">
        <x:v>Current</x:v>
      </x:c>
      <x:c r="I189" s="14" t="n">
        <x:v>5048</x:v>
      </x:c>
      <x:c r="J189" s="13" t="str">
        <x:f>IF(I189&lt;=1000,"1–1,000",IF(I189&lt;=2500,"1,001–2,500",IF(I189&lt;=5000,"2,501–5,000",IF(I189&lt;=10000,"5,001–10,000","10,001–15,000"))))</x:f>
        <x:v>5,001–10,000</x:v>
      </x:c>
      <x:c r="K189" s="16"/>
      <x:c r="L189" s="17" t="str">
        <x:f>IF(AND(ISNUMBER(I189),I189&gt;0,ISNUMBER(K189),K189&gt;0),K189/I189,"n.a.")</x:f>
        <x:v>n.a.</x:v>
      </x:c>
      <x:c r="M189" s="17"/>
      <x:c r="N189" s="13" t="str">
        <x:v>No</x:v>
      </x:c>
      <x:c r="O189" s="15" t="str">
        <x:v>Approximately 6.5 m eaves / underside of haunch</x:v>
      </x:c>
      <x:c r="P189" s="15" t="str">
        <x:v>4 m × 5 m electrically operated insulated overhead/roller door; Unit 10–11 separate agent describes 2 vehicle access doors</x:v>
      </x:c>
      <x:c r="Q189" s="15" t="str">
        <x:v>Modern steel-frame industrial/trade unit with concrete floor, parking and loading.</x:v>
      </x:c>
      <x:c r="R189" s="15" t="str">
        <x:v>Available in live marketing; not agent-confirmed Units 1 and 2 each have a separate Available row; combined 10,009 sqft is not counted again. Unit 10–11 marketed as one combined standalone building. POA / not quoted</x:v>
      </x:c>
      <x:c r="S189" s="15" t="str">
        <x:v>https://www.rightmove.co.uk/properties/779577172153473#/?channel=COM_LET</x:v>
      </x:c>
      <x:c r="T189" s="15" t="str">
        <x:v>https://www.rightmove.co.uk/properties/779577371243264#/?channel=COM_LET</x:v>
      </x:c>
      <x:c r="U189" s="15" t="str">
        <x:v>https://www.rightmove.co.uk/properties/760895641392016#/?channel=COM_LET
https://www.zoopla.co.uk/to-rent/commercial/details/70707793/</x:v>
      </x:c>
      <x:c r="V189" s="15" t="str">
        <x:v>Edinburgh — West / East Telferton industrial area</x:v>
      </x:c>
      <x:c r="W189" s="15" t="str">
        <x:v>Individual unit ≤15,000 sq ft</x:v>
      </x:c>
      <x:c r="X189" s="2" t="n">
        <x:f>IF(N189="Yes",L189,0)</x:f>
        <x:v>0</x:v>
      </x:c>
      <x:c r="Y189" s="2" t="n">
        <x:v>1</x:v>
      </x:c>
      <x:c r="Z189" s="2" t="str">
        <x:v>Industrial / workshop / warehouse</x:v>
      </x:c>
    </x:row>
    <x:row r="190" ht="47" customHeight="1">
      <x:c r="A190" s="13" t="str">
        <x:v>S185</x:v>
      </x:c>
      <x:c r="B190" s="13" t="str">
        <x:v>Glasgow</x:v>
      </x:c>
      <x:c r="C190" s="13" t="str">
        <x:v>Clydebank</x:v>
      </x:c>
      <x:c r="D190" s="14" t="n">
        <x:v>26221</x:v>
      </x:c>
      <x:c r="E190" s="13" t="str">
        <x:v>Nearby</x:v>
      </x:c>
      <x:c r="F190" s="15" t="str">
        <x:v>Cable Depot Road Trading Estate</x:v>
      </x:c>
      <x:c r="G190" s="15" t="str">
        <x:v>Unit 1B</x:v>
      </x:c>
      <x:c r="H190" s="13" t="str">
        <x:v>Current</x:v>
      </x:c>
      <x:c r="I190" s="14" t="n">
        <x:v>2055</x:v>
      </x:c>
      <x:c r="J190" s="13" t="str">
        <x:f>IF(I190&lt;=1000,"1–1,000",IF(I190&lt;=2500,"1,001–2,500",IF(I190&lt;=5000,"2,501–5,000",IF(I190&lt;=10000,"5,001–10,000","10,001–15,000"))))</x:f>
        <x:v>1,001–2,500</x:v>
      </x:c>
      <x:c r="K190" s="16" t="n">
        <x:v>16800</x:v>
      </x:c>
      <x:c r="L190" s="17" t="n">
        <x:f>IF(AND(ISNUMBER(I190),I190&gt;0,ISNUMBER(K190),K190&gt;0),K190/I190,"n.a.")</x:f>
        <x:v>8.175182481751825</x:v>
      </x:c>
      <x:c r="M190" s="17"/>
      <x:c r="N190" s="13" t="str">
        <x:v>Yes</x:v>
      </x:c>
      <x:c r="O190" s="15" t="str">
        <x:v>Not stated</x:v>
      </x:c>
      <x:c r="P190" s="15" t="str">
        <x:v>Not stated</x:v>
      </x:c>
      <x:c r="Q190" s="15" t="str">
        <x:v>Refurbished industrial or trade-counter unit in a modern terrace with communal yard and parking.</x:v>
      </x:c>
      <x:c r="R190" s="15" t="str">
        <x:v>available Headline 2100 sqft versus specificspaceschedule 2055; immediateavailable 3Nov 2026. Cable Depot Unit 1B: headline 2,100 versus specific Rightmove schedule 2,055 sq ft; both £16,800 pa. Preserve both measurements, count once.</x:v>
      </x:c>
      <x:c r="S190" s="15" t="str">
        <x:v>https://www.rightmove.co.uk/properties/754908916195168#/?channel=COM_LET</x:v>
      </x:c>
      <x:c r="T190" s="15" t="str">
        <x:v>https://www.zoopla.co.uk/to-rent/commercial/details/73319102/</x:v>
      </x:c>
      <x:c r="U190" s="15" t="str"/>
      <x:c r="V190" s="15" t="str">
        <x:v>Glasgow — Cable Depot Road Trading Estate</x:v>
      </x:c>
      <x:c r="W190" s="15" t="str">
        <x:v>Individual unit ≤15,000 sq ft</x:v>
      </x:c>
      <x:c r="X190" s="2" t="n">
        <x:f>IF(N190="Yes",L190,0)</x:f>
        <x:v>8.175182481751825</x:v>
      </x:c>
      <x:c r="Y190" s="2" t="n">
        <x:v>1</x:v>
      </x:c>
      <x:c r="Z190" s="2" t="str">
        <x:v>Industrial / workshop / warehouse</x:v>
      </x:c>
    </x:row>
    <x:row r="191" ht="46" customHeight="1">
      <x:c r="A191" s="13" t="str">
        <x:v>S186</x:v>
      </x:c>
      <x:c r="B191" s="13" t="str">
        <x:v>Glasgow</x:v>
      </x:c>
      <x:c r="C191" s="13" t="str">
        <x:v>Clydebank</x:v>
      </x:c>
      <x:c r="D191" s="14" t="n">
        <x:v>26221</x:v>
      </x:c>
      <x:c r="E191" s="13" t="str">
        <x:v>Nearby</x:v>
      </x:c>
      <x:c r="F191" s="15" t="str">
        <x:v>Clydebank Business Park / Fleming Court</x:v>
      </x:c>
      <x:c r="G191" s="15" t="str">
        <x:v>Block 2 Unit 14,G81 2DR</x:v>
      </x:c>
      <x:c r="H191" s="13" t="str">
        <x:v>Current</x:v>
      </x:c>
      <x:c r="I191" s="14" t="n">
        <x:v>3986</x:v>
      </x:c>
      <x:c r="J191" s="13" t="str">
        <x:f>IF(I191&lt;=1000,"1–1,000",IF(I191&lt;=2500,"1,001–2,500",IF(I191&lt;=5000,"2,501–5,000",IF(I191&lt;=10000,"5,001–10,000","10,001–15,000"))))</x:f>
        <x:v>2,501–5,000</x:v>
      </x:c>
      <x:c r="K191" s="16"/>
      <x:c r="L191" s="17" t="str">
        <x:f>IF(AND(ISNUMBER(I191),I191&gt;0,ISNUMBER(K191),K191&gt;0),K191/I191,"n.a.")</x:f>
        <x:v>n.a.</x:v>
      </x:c>
      <x:c r="M191" s="17"/>
      <x:c r="N191" s="13" t="str">
        <x:v>No</x:v>
      </x:c>
      <x:c r="O191" s="15" t="str">
        <x:v>Not stated</x:v>
      </x:c>
      <x:c r="P191" s="15" t="str">
        <x:v>Roller shutter (estate specification)</x:v>
      </x:c>
      <x:c r="Q191" s="15" t="str">
        <x:v>Steel-frame industrial unit, communal yard/parking, LED lighting.</x:v>
      </x:c>
      <x:c r="R191" s="15" t="str">
        <x:v>Available in live marketing; not agent-confirmed Available schedule and description. Ignore generic old description of Unit 10. POA / not quoted</x:v>
      </x:c>
      <x:c r="S191" s="15" t="str">
        <x:v>https://www.rightmove.co.uk/properties/762560845134833#/?channel=COM_LET</x:v>
      </x:c>
      <x:c r="T191" s="15" t="str"/>
      <x:c r="U191" s="15" t="str"/>
      <x:c r="V191" s="15" t="str">
        <x:v>Glasgow — Clydebank Business Park</x:v>
      </x:c>
      <x:c r="W191" s="15" t="str">
        <x:v>Individual unit ≤15,000 sq ft</x:v>
      </x:c>
      <x:c r="X191" s="2" t="n">
        <x:f>IF(N191="Yes",L191,0)</x:f>
        <x:v>0</x:v>
      </x:c>
      <x:c r="Y191" s="2" t="n">
        <x:v>1</x:v>
      </x:c>
      <x:c r="Z191" s="2" t="str">
        <x:v>industrial</x:v>
      </x:c>
    </x:row>
    <x:row r="192" ht="46" customHeight="1">
      <x:c r="A192" s="13" t="str">
        <x:v>S187</x:v>
      </x:c>
      <x:c r="B192" s="13" t="str">
        <x:v>Glasgow</x:v>
      </x:c>
      <x:c r="C192" s="13" t="str">
        <x:v>Clydebank</x:v>
      </x:c>
      <x:c r="D192" s="14" t="n">
        <x:v>26221</x:v>
      </x:c>
      <x:c r="E192" s="13" t="str">
        <x:v>Nearby</x:v>
      </x:c>
      <x:c r="F192" s="15" t="str">
        <x:v>Clydebank Business Park / Fleming Court</x:v>
      </x:c>
      <x:c r="G192" s="15" t="str">
        <x:v>Fleming Court, Clydebank Business Park, Clydebank G81</x:v>
      </x:c>
      <x:c r="H192" s="13" t="str">
        <x:v>Uncertain</x:v>
      </x:c>
      <x:c r="I192" s="14" t="n">
        <x:v>3986</x:v>
      </x:c>
      <x:c r="J192" s="13" t="str">
        <x:f>IF(I192&lt;=1000,"1–1,000",IF(I192&lt;=2500,"1,001–2,500",IF(I192&lt;=5000,"2,501–5,000",IF(I192&lt;=10000,"5,001–10,000","10,001–15,000"))))</x:f>
        <x:v>2,501–5,000</x:v>
      </x:c>
      <x:c r="K192" s="16"/>
      <x:c r="L192" s="17" t="str">
        <x:f>IF(AND(ISNUMBER(I192),I192&gt;0,ISNUMBER(K192),K192&gt;0),K192/I192,"n.a.")</x:f>
        <x:v>n.a.</x:v>
      </x:c>
      <x:c r="M192" s="17"/>
      <x:c r="N192" s="13" t="str">
        <x:v>No</x:v>
      </x:c>
      <x:c r="O192" s="15" t="str">
        <x:v>Not stated</x:v>
      </x:c>
      <x:c r="P192" s="15" t="str">
        <x:v>Not stated</x:v>
      </x:c>
      <x:c r="Q192" s="15" t="str">
        <x:v>Industrial unit within Fleming Court with shared yard and parking, requiring unit-identifier reconciliation.</x:v>
      </x:c>
      <x:c r="R192" s="15" t="str">
        <x:v>marketed Unnumbered Fleming Court 3,986 sq ft advert could be Unit 8 or Unit 14, each independently identified. Do not add a third unit or merge the two numbered units.</x:v>
      </x:c>
      <x:c r="S192" s="15" t="str">
        <x:v>https://www.zoopla.co.uk/to-rent/commercial/details/68742985/</x:v>
      </x:c>
      <x:c r="T192" s="15" t="str"/>
      <x:c r="U192" s="15" t="str"/>
      <x:c r="V192" s="15" t="str">
        <x:v>Glasgow — Clydebank Business Park</x:v>
      </x:c>
      <x:c r="W192" s="15" t="str">
        <x:v>Individual unit ≤15,000 sq ft</x:v>
      </x:c>
      <x:c r="X192" s="2" t="n">
        <x:f>IF(N192="Yes",L192,0)</x:f>
        <x:v>0</x:v>
      </x:c>
      <x:c r="Y192" s="2" t="n">
        <x:v>1</x:v>
      </x:c>
      <x:c r="Z192" s="2" t="str">
        <x:v>Industrial / workshop / warehouse</x:v>
      </x:c>
    </x:row>
    <x:row r="193" ht="60" customHeight="1">
      <x:c r="A193" s="13" t="str">
        <x:v>S188</x:v>
      </x:c>
      <x:c r="B193" s="13" t="str">
        <x:v>Glasgow</x:v>
      </x:c>
      <x:c r="C193" s="13" t="str">
        <x:v>Clydebank</x:v>
      </x:c>
      <x:c r="D193" s="14" t="n">
        <x:v>26221</x:v>
      </x:c>
      <x:c r="E193" s="13" t="str">
        <x:v>Nearby</x:v>
      </x:c>
      <x:c r="F193" s="15" t="str">
        <x:v>Clydebank Business Park</x:v>
      </x:c>
      <x:c r="G193" s="15" t="str">
        <x:v>Unit 17 Fleming Court</x:v>
      </x:c>
      <x:c r="H193" s="13" t="str">
        <x:v>Current</x:v>
      </x:c>
      <x:c r="I193" s="14" t="n">
        <x:v>994</x:v>
      </x:c>
      <x:c r="J193" s="13" t="str">
        <x:f>IF(I193&lt;=1000,"1–1,000",IF(I193&lt;=2500,"1,001–2,500",IF(I193&lt;=5000,"2,501–5,000",IF(I193&lt;=10000,"5,001–10,000","10,001–15,000"))))</x:f>
        <x:v>1–1,000</x:v>
      </x:c>
      <x:c r="K193" s="16"/>
      <x:c r="L193" s="17" t="str">
        <x:f>IF(AND(ISNUMBER(I193),I193&gt;0,ISNUMBER(K193),K193&gt;0),K193/I193,"n.a.")</x:f>
        <x:v>n.a.</x:v>
      </x:c>
      <x:c r="M193" s="17"/>
      <x:c r="N193" s="13" t="str">
        <x:v>No</x:v>
      </x:c>
      <x:c r="O193" s="15" t="str">
        <x:v>Not stated</x:v>
      </x:c>
      <x:c r="P193" s="15" t="str">
        <x:v>Roller shutter</x:v>
      </x:c>
      <x:c r="Q193" s="15" t="str">
        <x:v>Steel portal industrial unit with LED lighting and shared yard/parking.</x:v>
      </x:c>
      <x:c r="R193" s="15" t="str">
        <x:v>available Actual town Clydebank, Census 2022 locality population 26221. Advert explicitly 8 miles west of Glasgow city centre, so separate fringe comparator; not strict Glasgow-centre 3 mile count. POA or conflicting quoted rents Available schedule and description. Ignore generic old description of Unit 10. POA / not quoted Individual-unit advert confirms the scheme unit; retain stronger individual detail and all source URLs.</x:v>
      </x:c>
      <x:c r="S193" s="15" t="str">
        <x:v>https://www.rightmove.co.uk/properties/780152915796624#/?channel=COM_LET</x:v>
      </x:c>
      <x:c r="T193" s="15" t="str">
        <x:v>https://www.rightmove.co.uk/properties/762560845134833#/?channel=COM_LET</x:v>
      </x:c>
      <x:c r="U193" s="15" t="str"/>
      <x:c r="V193" s="15" t="str">
        <x:v>Glasgow — Clydebank Business Park</x:v>
      </x:c>
      <x:c r="W193" s="15" t="str">
        <x:v>Individual unit ≤15,000 sq ft</x:v>
      </x:c>
      <x:c r="X193" s="2" t="n">
        <x:f>IF(N193="Yes",L193,0)</x:f>
        <x:v>0</x:v>
      </x:c>
      <x:c r="Y193" s="2" t="n">
        <x:v>1</x:v>
      </x:c>
      <x:c r="Z193" s="2" t="str">
        <x:v>Industrial / workshop / warehouse</x:v>
      </x:c>
    </x:row>
    <x:row r="194" ht="46" customHeight="1">
      <x:c r="A194" s="13" t="str">
        <x:v>S189</x:v>
      </x:c>
      <x:c r="B194" s="13" t="str">
        <x:v>Glasgow</x:v>
      </x:c>
      <x:c r="C194" s="13" t="str">
        <x:v>Clydebank</x:v>
      </x:c>
      <x:c r="D194" s="14" t="n">
        <x:v>26221</x:v>
      </x:c>
      <x:c r="E194" s="13" t="str">
        <x:v>Nearby</x:v>
      </x:c>
      <x:c r="F194" s="15" t="str">
        <x:v>Clydebank Business Park</x:v>
      </x:c>
      <x:c r="G194" s="15" t="str">
        <x:v>Unit 2 Baird Court</x:v>
      </x:c>
      <x:c r="H194" s="13" t="str">
        <x:v>Current</x:v>
      </x:c>
      <x:c r="I194" s="14" t="n">
        <x:v>2776</x:v>
      </x:c>
      <x:c r="J194" s="13" t="str">
        <x:f>IF(I194&lt;=1000,"1–1,000",IF(I194&lt;=2500,"1,001–2,500",IF(I194&lt;=5000,"2,501–5,000",IF(I194&lt;=10000,"5,001–10,000","10,001–15,000"))))</x:f>
        <x:v>2,501–5,000</x:v>
      </x:c>
      <x:c r="K194" s="16" t="n">
        <x:v>20126</x:v>
      </x:c>
      <x:c r="L194" s="17" t="n">
        <x:f>IF(AND(ISNUMBER(I194),I194&gt;0,ISNUMBER(K194),K194&gt;0),K194/I194,"n.a.")</x:f>
        <x:v>7.25</x:v>
      </x:c>
      <x:c r="M194" s="17"/>
      <x:c r="N194" s="13" t="str">
        <x:v>Yes</x:v>
      </x:c>
      <x:c r="O194" s="15" t="str">
        <x:v>Not stated</x:v>
      </x:c>
      <x:c r="P194" s="15" t="str">
        <x:v>roller shutter</x:v>
      </x:c>
      <x:c r="Q194" s="15" t="str">
        <x:v>Mid-terrace warehouse, toilet block, communal yard and parking.</x:v>
      </x:c>
      <x:c r="R194" s="15" t="str">
        <x:v>available Individual advertPOA; scheme quotes£20126 pa. Includesmezzanineoffice/storage. Clydebankpopulation 26221, separatefromGlasgow. Available schedule. Unit 6 excluded after explicit Under Offer on individual listing.</x:v>
      </x:c>
      <x:c r="S194" s="15" t="str">
        <x:v>https://www.rightmove.co.uk/properties/721600916395857#/?channel=COM_LET</x:v>
      </x:c>
      <x:c r="T194" s="15" t="str">
        <x:v>https://www.rightmove.co.uk/properties/773819409715697#/?channel=COM_LET</x:v>
      </x:c>
      <x:c r="U194" s="15" t="str">
        <x:v>https://www.rightmove.co.uk/properties/762561054642705#/?channel=COM_LET</x:v>
      </x:c>
      <x:c r="V194" s="15" t="str">
        <x:v>Glasgow — Clydebank Business Park</x:v>
      </x:c>
      <x:c r="W194" s="15" t="str">
        <x:v>Individual unit ≤15,000 sq ft</x:v>
      </x:c>
      <x:c r="X194" s="2" t="n">
        <x:f>IF(N194="Yes",L194,0)</x:f>
        <x:v>7.25</x:v>
      </x:c>
      <x:c r="Y194" s="2" t="n">
        <x:v>1</x:v>
      </x:c>
      <x:c r="Z194" s="2" t="str">
        <x:v>Industrial / workshop / warehouse</x:v>
      </x:c>
    </x:row>
    <x:row r="195" ht="46" customHeight="1">
      <x:c r="A195" s="13" t="str">
        <x:v>S190</x:v>
      </x:c>
      <x:c r="B195" s="13" t="str">
        <x:v>Glasgow</x:v>
      </x:c>
      <x:c r="C195" s="13" t="str">
        <x:v>Clydebank</x:v>
      </x:c>
      <x:c r="D195" s="14" t="n">
        <x:v>26221</x:v>
      </x:c>
      <x:c r="E195" s="13" t="str">
        <x:v>Nearby</x:v>
      </x:c>
      <x:c r="F195" s="15" t="str">
        <x:v>Clydebank Business Park</x:v>
      </x:c>
      <x:c r="G195" s="15" t="str">
        <x:v>Unit 8, Fleming Court, 2 North Avenue, G81 2DR</x:v>
      </x:c>
      <x:c r="H195" s="13" t="str">
        <x:v>Current</x:v>
      </x:c>
      <x:c r="I195" s="14" t="n">
        <x:v>3986</x:v>
      </x:c>
      <x:c r="J195" s="13" t="str">
        <x:f>IF(I195&lt;=1000,"1–1,000",IF(I195&lt;=2500,"1,001–2,500",IF(I195&lt;=5000,"2,501–5,000",IF(I195&lt;=10000,"5,001–10,000","10,001–15,000"))))</x:f>
        <x:v>2,501–5,000</x:v>
      </x:c>
      <x:c r="K195" s="16" t="n">
        <x:v>24504</x:v>
      </x:c>
      <x:c r="L195" s="17" t="n">
        <x:f>IF(AND(ISNUMBER(I195),I195&gt;0,ISNUMBER(K195),K195&gt;0),K195/I195,"n.a.")</x:f>
        <x:v>6.147516307074762</x:v>
      </x:c>
      <x:c r="M195" s="17" t="n">
        <x:v>6.15</x:v>
      </x:c>
      <x:c r="N195" s="13" t="str">
        <x:v>Yes</x:v>
      </x:c>
      <x:c r="O195" s="15" t="str">
        <x:v>Not stated</x:v>
      </x:c>
      <x:c r="P195" s="15" t="str">
        <x:v>Roller shutter</x:v>
      </x:c>
      <x:c r="Q195" s="15" t="str">
        <x:v>Refurbished industrial unit with new roof, redecoration and shared yard. Fleming Court contains 17 units.</x:v>
      </x:c>
      <x:c r="R195" s="15" t="str">
        <x:v>Available in unit schedule £2,042 pcm annualised; quoted£6.15/sqft/year. Available-from date 8Nov 2024 is historical, not evidence of time on market.</x:v>
      </x:c>
      <x:c r="S195" s="15" t="str">
        <x:v>https://www.rightmove.co.uk/properties/757267618817585#/?channel=COM_LET</x:v>
      </x:c>
      <x:c r="T195" s="15" t="str">
        <x:v>https://www.rightmove.co.uk/properties/773333833131504#/?channel=COM_LET</x:v>
      </x:c>
      <x:c r="U195" s="15" t="str"/>
      <x:c r="V195" s="15" t="str">
        <x:v>Glasgow — Clydebank Business Park</x:v>
      </x:c>
      <x:c r="W195" s="15" t="str">
        <x:v>Individual unit ≤15,000 sq ft</x:v>
      </x:c>
      <x:c r="X195" s="2" t="n">
        <x:f>IF(N195="Yes",L195,0)</x:f>
        <x:v>6.147516307074762</x:v>
      </x:c>
      <x:c r="Y195" s="2" t="n">
        <x:v>1</x:v>
      </x:c>
      <x:c r="Z195" s="2" t="str">
        <x:v>Industrial / workshop / warehouse</x:v>
      </x:c>
    </x:row>
    <x:row r="196" ht="46" customHeight="1">
      <x:c r="A196" s="13" t="str">
        <x:v>S191</x:v>
      </x:c>
      <x:c r="B196" s="13" t="str">
        <x:v>Glasgow</x:v>
      </x:c>
      <x:c r="C196" s="13" t="str">
        <x:v>Cambuslang</x:v>
      </x:c>
      <x:c r="D196" s="14" t="n">
        <x:v>33252</x:v>
      </x:c>
      <x:c r="E196" s="13" t="str">
        <x:v>Nearby</x:v>
      </x:c>
      <x:c r="F196" s="15" t="str">
        <x:v>Clydesmill Industrial Estate</x:v>
      </x:c>
      <x:c r="G196" s="15" t="str">
        <x:v>Clydesmill Drive, Glasgow G32</x:v>
      </x:c>
      <x:c r="H196" s="13" t="str">
        <x:v>Current</x:v>
      </x:c>
      <x:c r="I196" s="14" t="n">
        <x:v>978</x:v>
      </x:c>
      <x:c r="J196" s="13" t="str">
        <x:f>IF(I196&lt;=1000,"1–1,000",IF(I196&lt;=2500,"1,001–2,500",IF(I196&lt;=5000,"2,501–5,000",IF(I196&lt;=10000,"5,001–10,000","10,001–15,000"))))</x:f>
        <x:v>1–1,000</x:v>
      </x:c>
      <x:c r="K196" s="16" t="n">
        <x:v>13000</x:v>
      </x:c>
      <x:c r="L196" s="17" t="n">
        <x:f>IF(AND(ISNUMBER(I196),I196&gt;0,ISNUMBER(K196),K196&gt;0),K196/I196,"n.a.")</x:f>
        <x:v>13.292433537832311</x:v>
      </x:c>
      <x:c r="M196" s="17" t="n">
        <x:v>13.29</x:v>
      </x:c>
      <x:c r="N196" s="13" t="str">
        <x:v>Yes</x:v>
      </x:c>
      <x:c r="O196" s="15" t="str">
        <x:v>Not stated</x:v>
      </x:c>
      <x:c r="P196" s="15" t="str">
        <x:v>Roller shutter access door.</x:v>
      </x:c>
      <x:c r="Q196" s="15" t="str">
        <x:v>Semi-detached workshop and storage unit with an office, WC and roller-shutter access.</x:v>
      </x:c>
      <x:c r="R196" s="15" t="str">
        <x:v>marketed</x:v>
      </x:c>
      <x:c r="S196" s="15" t="str">
        <x:v>https://www.zoopla.co.uk/to-rent/commercial/details/74268926/</x:v>
      </x:c>
      <x:c r="T196" s="15" t="str"/>
      <x:c r="U196" s="15" t="str"/>
      <x:c r="V196" s="15" t="str">
        <x:v>Glasgow — Clydesmill Industrial Estate</x:v>
      </x:c>
      <x:c r="W196" s="15" t="str">
        <x:v>Individual unit ≤15,000 sq ft</x:v>
      </x:c>
      <x:c r="X196" s="2" t="n">
        <x:f>IF(N196="Yes",L196,0)</x:f>
        <x:v>13.292433537832311</x:v>
      </x:c>
      <x:c r="Y196" s="2" t="n">
        <x:v>1</x:v>
      </x:c>
      <x:c r="Z196" s="2" t="str">
        <x:v>Industrial / workshop / warehouse</x:v>
      </x:c>
    </x:row>
    <x:row r="197" ht="46" customHeight="1">
      <x:c r="A197" s="13" t="str">
        <x:v>S192</x:v>
      </x:c>
      <x:c r="B197" s="13" t="str">
        <x:v>Glasgow</x:v>
      </x:c>
      <x:c r="C197" s="13" t="str">
        <x:v>Cambuslang</x:v>
      </x:c>
      <x:c r="D197" s="14" t="n">
        <x:v>33252</x:v>
      </x:c>
      <x:c r="E197" s="13" t="str">
        <x:v>Nearby</x:v>
      </x:c>
      <x:c r="F197" s="15" t="str">
        <x:v>Clydesmill Industrial Estate</x:v>
      </x:c>
      <x:c r="G197" s="15" t="str">
        <x:v>Unit 100, Clydesmill Industrial Estate, G32 8RE</x:v>
      </x:c>
      <x:c r="H197" s="13" t="str">
        <x:v>Current</x:v>
      </x:c>
      <x:c r="I197" s="14" t="n">
        <x:v>3212</x:v>
      </x:c>
      <x:c r="J197" s="13" t="str">
        <x:f>IF(I197&lt;=1000,"1–1,000",IF(I197&lt;=2500,"1,001–2,500",IF(I197&lt;=5000,"2,501–5,000",IF(I197&lt;=10000,"5,001–10,000","10,001–15,000"))))</x:f>
        <x:v>2,501–5,000</x:v>
      </x:c>
      <x:c r="K197" s="16" t="n">
        <x:v>17664</x:v>
      </x:c>
      <x:c r="L197" s="17" t="n">
        <x:f>IF(AND(ISNUMBER(I197),I197&gt;0,ISNUMBER(K197),K197&gt;0),K197/I197,"n.a.")</x:f>
        <x:v>5.499377334993773</x:v>
      </x:c>
      <x:c r="M197" s="17"/>
      <x:c r="N197" s="13" t="str">
        <x:v>No</x:v>
      </x:c>
      <x:c r="O197" s="15" t="str">
        <x:v>4 m eaves, 5 m pitch</x:v>
      </x:c>
      <x:c r="P197" s="15" t="str">
        <x:v>Electric roller shutters</x:v>
      </x:c>
      <x:c r="Q197" s="15" t="str">
        <x:v>Warehouse/trade unit with offices, LED lighting, three-phase power and shared parking/yard.</x:v>
      </x:c>
      <x:c r="R197" s="15" t="str">
        <x:v>Available in unit schedule £1,472 pcm annualised. Discounted limited-period rent; varies with lease. Joint-agent advert quotes higher rent range, so excluded from comparable-rate summary.</x:v>
      </x:c>
      <x:c r="S197" s="15" t="str">
        <x:v>https://www.rightmove.co.uk/properties/762561557960624#/?channel=COM_LET</x:v>
      </x:c>
      <x:c r="T197" s="15" t="str">
        <x:v>https://www.rightmove.co.uk/properties/776306956967936#/?channel=COM_LET</x:v>
      </x:c>
      <x:c r="U197" s="15" t="str"/>
      <x:c r="V197" s="15" t="str">
        <x:v>Glasgow — Clydesmill Industrial Estate</x:v>
      </x:c>
      <x:c r="W197" s="15" t="str">
        <x:v>Individual unit ≤15,000 sq ft</x:v>
      </x:c>
      <x:c r="X197" s="2" t="n">
        <x:f>IF(N197="Yes",L197,0)</x:f>
        <x:v>0</x:v>
      </x:c>
      <x:c r="Y197" s="2" t="n">
        <x:v>1</x:v>
      </x:c>
      <x:c r="Z197" s="2" t="str">
        <x:v>Industrial / workshop / warehouse</x:v>
      </x:c>
    </x:row>
    <x:row r="198" ht="46" customHeight="1">
      <x:c r="A198" s="13" t="str">
        <x:v>S193</x:v>
      </x:c>
      <x:c r="B198" s="13" t="str">
        <x:v>Glasgow</x:v>
      </x:c>
      <x:c r="C198" s="13" t="str">
        <x:v>Cambuslang</x:v>
      </x:c>
      <x:c r="D198" s="14" t="n">
        <x:v>33252</x:v>
      </x:c>
      <x:c r="E198" s="13" t="str">
        <x:v>Nearby</x:v>
      </x:c>
      <x:c r="F198" s="15" t="str">
        <x:v>Clydesmill Industrial Estate</x:v>
      </x:c>
      <x:c r="G198" s="15" t="str">
        <x:v>Unit 104, Clydesmill Industrial Estate, G32 8RE</x:v>
      </x:c>
      <x:c r="H198" s="13" t="str">
        <x:v>Current</x:v>
      </x:c>
      <x:c r="I198" s="14" t="n">
        <x:v>4479</x:v>
      </x:c>
      <x:c r="J198" s="13" t="str">
        <x:f>IF(I198&lt;=1000,"1–1,000",IF(I198&lt;=2500,"1,001–2,500",IF(I198&lt;=5000,"2,501–5,000",IF(I198&lt;=10000,"5,001–10,000","10,001–15,000"))))</x:f>
        <x:v>2,501–5,000</x:v>
      </x:c>
      <x:c r="K198" s="16" t="n">
        <x:v>24636</x:v>
      </x:c>
      <x:c r="L198" s="17" t="n">
        <x:f>IF(AND(ISNUMBER(I198),I198&gt;0,ISNUMBER(K198),K198&gt;0),K198/I198,"n.a.")</x:f>
        <x:v>5.500334896182183</x:v>
      </x:c>
      <x:c r="M198" s="17"/>
      <x:c r="N198" s="13" t="str">
        <x:v>No</x:v>
      </x:c>
      <x:c r="O198" s="15" t="str">
        <x:v>4 m eaves, 5 m pitch</x:v>
      </x:c>
      <x:c r="P198" s="15" t="str">
        <x:v>Electric roller shutters</x:v>
      </x:c>
      <x:c r="Q198" s="15" t="str">
        <x:v>Warehouse/trade unit with offices, LED lighting, three-phase power and shared parking/yard.</x:v>
      </x:c>
      <x:c r="R198" s="15" t="str">
        <x:v>Available in unit schedule £2,053 pcm annualised. Discounted limited-period rent; varies with lease. Joint-agent advert quotes higher rent range, so excluded from comparable-rate summary.</x:v>
      </x:c>
      <x:c r="S198" s="15" t="str">
        <x:v>https://www.rightmove.co.uk/properties/762561557960624#/?channel=COM_LET</x:v>
      </x:c>
      <x:c r="T198" s="15" t="str">
        <x:v>https://www.rightmove.co.uk/properties/776306956967936#/?channel=COM_LET</x:v>
      </x:c>
      <x:c r="U198" s="15" t="str"/>
      <x:c r="V198" s="15" t="str">
        <x:v>Glasgow — Clydesmill Industrial Estate</x:v>
      </x:c>
      <x:c r="W198" s="15" t="str">
        <x:v>Individual unit ≤15,000 sq ft</x:v>
      </x:c>
      <x:c r="X198" s="2" t="n">
        <x:f>IF(N198="Yes",L198,0)</x:f>
        <x:v>0</x:v>
      </x:c>
      <x:c r="Y198" s="2" t="n">
        <x:v>1</x:v>
      </x:c>
      <x:c r="Z198" s="2" t="str">
        <x:v>Industrial / workshop / warehouse</x:v>
      </x:c>
    </x:row>
    <x:row r="199" ht="60" customHeight="1">
      <x:c r="A199" s="13" t="str">
        <x:v>S194</x:v>
      </x:c>
      <x:c r="B199" s="13" t="str">
        <x:v>Glasgow</x:v>
      </x:c>
      <x:c r="C199" s="13" t="str">
        <x:v>Rutherglen</x:v>
      </x:c>
      <x:c r="D199" s="14" t="n">
        <x:v>31195</x:v>
      </x:c>
      <x:c r="E199" s="13" t="str">
        <x:v>Nearby</x:v>
      </x:c>
      <x:c r="F199" s="15" t="str">
        <x:v>Glasgow Road industrial corridor</x:v>
      </x:c>
      <x:c r="G199" s="15" t="str">
        <x:v>110 Glasgow Road,G73 1SU</x:v>
      </x:c>
      <x:c r="H199" s="13" t="str">
        <x:v>Uncertain</x:v>
      </x:c>
      <x:c r="I199" s="14" t="n">
        <x:v>14000</x:v>
      </x:c>
      <x:c r="J199" s="13" t="str">
        <x:f>IF(I199&lt;=1000,"1–1,000",IF(I199&lt;=2500,"1,001–2,500",IF(I199&lt;=5000,"2,501–5,000",IF(I199&lt;=10000,"5,001–10,000","10,001–15,000"))))</x:f>
        <x:v>10,001–15,000</x:v>
      </x:c>
      <x:c r="K199" s="16"/>
      <x:c r="L199" s="17" t="str">
        <x:f>IF(AND(ISNUMBER(I199),I199&gt;0,ISNUMBER(K199),K199&gt;0),K199/I199,"n.a.")</x:f>
        <x:v>n.a.</x:v>
      </x:c>
      <x:c r="M199" s="17"/>
      <x:c r="N199" s="13" t="str">
        <x:v>No</x:v>
      </x:c>
      <x:c r="O199" s="15" t="str">
        <x:v>Not stated</x:v>
      </x:c>
      <x:c r="P199" s="15" t="str">
        <x:v>Loading access front and rear</x:v>
      </x:c>
      <x:c r="Q199" s="15" t="str">
        <x:v>Industrial/trade-counter/showroom building, secure rear 0.42 acre yard.</x:v>
      </x:c>
      <x:c r="R199" s="15" t="str">
        <x:v>Available in live marketing; not agent-confirmed Count whole 14,000 sqft once; proposed smaller splits from 3,000 not separately counted. Header minimum 1,200 not substantiated as separate current unit. POA / not quoted 110 Glasgow Road is an unresolved whole/split offering: 14,000 headline versus 8,046 and 5,881 sq ft adverts, no distinct unit identifiers. Do not sum or count as confirmed single units until reconciliation.</x:v>
      </x:c>
      <x:c r="S199" s="15" t="str">
        <x:v>https://www.rightmove.co.uk/properties/721600824051809#/?channel=COM_LET</x:v>
      </x:c>
      <x:c r="T199" s="15" t="str"/>
      <x:c r="U199" s="15" t="str"/>
      <x:c r="V199" s="15" t="str">
        <x:v>Glasgow — Glasgow Road industrial corridor</x:v>
      </x:c>
      <x:c r="W199" s="15" t="str">
        <x:v>Individual unit ≤15,000 sq ft</x:v>
      </x:c>
      <x:c r="X199" s="2" t="n">
        <x:f>IF(N199="Yes",L199,0)</x:f>
        <x:v>0</x:v>
      </x:c>
      <x:c r="Y199" s="2" t="n">
        <x:v>1</x:v>
      </x:c>
      <x:c r="Z199" s="2" t="str">
        <x:v>industrial</x:v>
      </x:c>
    </x:row>
    <x:row r="200" ht="46" customHeight="1">
      <x:c r="A200" s="13" t="str">
        <x:v>S195</x:v>
      </x:c>
      <x:c r="B200" s="13" t="str">
        <x:v>Glasgow</x:v>
      </x:c>
      <x:c r="C200" s="13" t="str">
        <x:v>Rutherglen</x:v>
      </x:c>
      <x:c r="D200" s="14" t="n">
        <x:v>31195</x:v>
      </x:c>
      <x:c r="E200" s="13" t="str">
        <x:v>Nearby</x:v>
      </x:c>
      <x:c r="F200" s="15" t="str">
        <x:v>Innovation Shawfield</x:v>
      </x:c>
      <x:c r="G200" s="15" t="str">
        <x:v>Unit 2,Southcroft Road,G73 1SP</x:v>
      </x:c>
      <x:c r="H200" s="13" t="str">
        <x:v>Current</x:v>
      </x:c>
      <x:c r="I200" s="14" t="n">
        <x:v>8370</x:v>
      </x:c>
      <x:c r="J200" s="13" t="str">
        <x:f>IF(I200&lt;=1000,"1–1,000",IF(I200&lt;=2500,"1,001–2,500",IF(I200&lt;=5000,"2,501–5,000",IF(I200&lt;=10000,"5,001–10,000","10,001–15,000"))))</x:f>
        <x:v>5,001–10,000</x:v>
      </x:c>
      <x:c r="K200" s="16"/>
      <x:c r="L200" s="17" t="str">
        <x:f>IF(AND(ISNUMBER(I200),I200&gt;0,ISNUMBER(K200),K200&gt;0),K200/I200,"n.a.")</x:f>
        <x:v>n.a.</x:v>
      </x:c>
      <x:c r="M200" s="17"/>
      <x:c r="N200" s="13" t="str">
        <x:v>No</x:v>
      </x:c>
      <x:c r="O200" s="15" t="str">
        <x:v>6.5 m to haunch in keyfeatures; structured field 19.69 ft (~6 m) conflicts</x:v>
      </x:c>
      <x:c r="P200" s="15" t="str">
        <x:v>2 powered vehicle doors</x:v>
      </x:c>
      <x:c r="Q200" s="15" t="str">
        <x:v>Standalone production unit with PV,130 kVA supply,14 parking spaces and yard.</x:v>
      </x:c>
      <x:c r="R200" s="15" t="str">
        <x:v>Available in live marketing; not agent-confirmed Heading Unit 2; description mistakenly calls Unit 1. Retain heading but flag identifier discrepancy. POA / not quoted</x:v>
      </x:c>
      <x:c r="S200" s="15" t="str">
        <x:v>https://www.rightmove.co.uk/properties/760902305985888#/?channel=COM_LET</x:v>
      </x:c>
      <x:c r="T200" s="15" t="str">
        <x:v>https://www.zoopla.co.uk/to-rent/commercial/details/73454129/</x:v>
      </x:c>
      <x:c r="U200" s="15" t="str"/>
      <x:c r="V200" s="15" t="str">
        <x:v>Glasgow — Innovation Shawfield</x:v>
      </x:c>
      <x:c r="W200" s="15" t="str">
        <x:v>Individual unit ≤15,000 sq ft</x:v>
      </x:c>
      <x:c r="X200" s="2" t="n">
        <x:f>IF(N200="Yes",L200,0)</x:f>
        <x:v>0</x:v>
      </x:c>
      <x:c r="Y200" s="2" t="n">
        <x:v>1</x:v>
      </x:c>
      <x:c r="Z200" s="2" t="str">
        <x:v>industrial</x:v>
      </x:c>
    </x:row>
    <x:row r="201" ht="60" customHeight="1">
      <x:c r="A201" s="13" t="str">
        <x:v>S196</x:v>
      </x:c>
      <x:c r="B201" s="13" t="str">
        <x:v>Glasgow</x:v>
      </x:c>
      <x:c r="C201" s="13" t="str">
        <x:v>Renfrew</x:v>
      </x:c>
      <x:c r="D201" s="14" t="n">
        <x:v>23809</x:v>
      </x:c>
      <x:c r="E201" s="13" t="str">
        <x:v>Nearby</x:v>
      </x:c>
      <x:c r="F201" s="15" t="str">
        <x:v>Meadowside Industrial Estate</x:v>
      </x:c>
      <x:c r="G201" s="15" t="str">
        <x:v>Unit B, Meadowside Industrial Estate, Meadowside Street, Renfrew</x:v>
      </x:c>
      <x:c r="H201" s="13" t="str">
        <x:v>Current</x:v>
      </x:c>
      <x:c r="I201" s="14" t="n">
        <x:v>1500</x:v>
      </x:c>
      <x:c r="J201" s="13" t="str">
        <x:f>IF(I201&lt;=1000,"1–1,000",IF(I201&lt;=2500,"1,001–2,500",IF(I201&lt;=5000,"2,501–5,000",IF(I201&lt;=10000,"5,001–10,000","10,001–15,000"))))</x:f>
        <x:v>1,001–2,500</x:v>
      </x:c>
      <x:c r="K201" s="16"/>
      <x:c r="L201" s="17" t="str">
        <x:f>IF(AND(ISNUMBER(I201),I201&gt;0,ISNUMBER(K201),K201&gt;0),K201/I201,"n.a.")</x:f>
        <x:v>n.a.</x:v>
      </x:c>
      <x:c r="M201" s="17"/>
      <x:c r="N201" s="13" t="str">
        <x:v>No</x:v>
      </x:c>
      <x:c r="O201" s="15" t="str">
        <x:v>Typical estate specification 4.5 m eaves; confirm unit</x:v>
      </x:c>
      <x:c r="P201" s="15" t="str">
        <x:v>Typical vehicle door 3.5 m wide × 3.5 m high; confirm unit</x:v>
      </x:c>
      <x:c r="Q201" s="15" t="str">
        <x:v>Industrial accommodation at Meadowside with three-phase supply, toilets and typical estate vehicle-door access.</x:v>
      </x:c>
      <x:c r="R201"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1" s="15" t="str">
        <x:v>https://www.zoopla.co.uk/to-rent/commercial/details/57881377/</x:v>
      </x:c>
      <x:c r="T201" s="15" t="str"/>
      <x:c r="U201" s="15" t="str"/>
      <x:c r="V201" s="15" t="str">
        <x:v>Glasgow — Meadowside Industrial Estate</x:v>
      </x:c>
      <x:c r="W201" s="15" t="str">
        <x:v>Individual unit ≤15,000 sq ft</x:v>
      </x:c>
      <x:c r="X201" s="2" t="n">
        <x:f>IF(N201="Yes",L201,0)</x:f>
        <x:v>0</x:v>
      </x:c>
      <x:c r="Y201" s="2" t="n">
        <x:v>1</x:v>
      </x:c>
      <x:c r="Z201" s="2" t="str">
        <x:v>Industrial / workshop / warehouse</x:v>
      </x:c>
    </x:row>
    <x:row r="202" ht="60" customHeight="1">
      <x:c r="A202" s="13" t="str">
        <x:v>S197</x:v>
      </x:c>
      <x:c r="B202" s="13" t="str">
        <x:v>Glasgow</x:v>
      </x:c>
      <x:c r="C202" s="13" t="str">
        <x:v>Renfrew</x:v>
      </x:c>
      <x:c r="D202" s="14" t="n">
        <x:v>23809</x:v>
      </x:c>
      <x:c r="E202" s="13" t="str">
        <x:v>Nearby</x:v>
      </x:c>
      <x:c r="F202" s="15" t="str">
        <x:v>Meadowside Industrial Estate</x:v>
      </x:c>
      <x:c r="G202" s="15" t="str">
        <x:v>Unit D, Meadowside Industrial Estate, Meadowside Street, Renfrew</x:v>
      </x:c>
      <x:c r="H202" s="13" t="str">
        <x:v>Current</x:v>
      </x:c>
      <x:c r="I202" s="14" t="n">
        <x:v>1500</x:v>
      </x:c>
      <x:c r="J202" s="13" t="str">
        <x:f>IF(I202&lt;=1000,"1–1,000",IF(I202&lt;=2500,"1,001–2,500",IF(I202&lt;=5000,"2,501–5,000",IF(I202&lt;=10000,"5,001–10,000","10,001–15,000"))))</x:f>
        <x:v>1,001–2,500</x:v>
      </x:c>
      <x:c r="K202" s="16"/>
      <x:c r="L202" s="17" t="str">
        <x:f>IF(AND(ISNUMBER(I202),I202&gt;0,ISNUMBER(K202),K202&gt;0),K202/I202,"n.a.")</x:f>
        <x:v>n.a.</x:v>
      </x:c>
      <x:c r="M202" s="17"/>
      <x:c r="N202" s="13" t="str">
        <x:v>No</x:v>
      </x:c>
      <x:c r="O202" s="15" t="str">
        <x:v>Typical estate specification 4.5 m eaves; confirm unit</x:v>
      </x:c>
      <x:c r="P202" s="15" t="str">
        <x:v>Typical vehicle door 3.5 m wide × 3.5 m high; confirm unit</x:v>
      </x:c>
      <x:c r="Q202" s="15" t="str">
        <x:v>Industrial accommodation at Meadowside with three-phase supply, toilets and typical estate vehicle-door access.</x:v>
      </x:c>
      <x:c r="R202"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2" s="15" t="str">
        <x:v>https://www.zoopla.co.uk/to-rent/commercial/details/57881377/</x:v>
      </x:c>
      <x:c r="T202" s="15" t="str"/>
      <x:c r="U202" s="15" t="str"/>
      <x:c r="V202" s="15" t="str">
        <x:v>Glasgow — Meadowside Industrial Estate</x:v>
      </x:c>
      <x:c r="W202" s="15" t="str">
        <x:v>Individual unit ≤15,000 sq ft</x:v>
      </x:c>
      <x:c r="X202" s="2" t="n">
        <x:f>IF(N202="Yes",L202,0)</x:f>
        <x:v>0</x:v>
      </x:c>
      <x:c r="Y202" s="2" t="n">
        <x:v>1</x:v>
      </x:c>
      <x:c r="Z202" s="2" t="str">
        <x:v>Industrial / workshop / warehouse</x:v>
      </x:c>
    </x:row>
    <x:row r="203" ht="60" customHeight="1">
      <x:c r="A203" s="13" t="str">
        <x:v>S198</x:v>
      </x:c>
      <x:c r="B203" s="13" t="str">
        <x:v>Glasgow</x:v>
      </x:c>
      <x:c r="C203" s="13" t="str">
        <x:v>Renfrew</x:v>
      </x:c>
      <x:c r="D203" s="14" t="n">
        <x:v>23809</x:v>
      </x:c>
      <x:c r="E203" s="13" t="str">
        <x:v>Nearby</x:v>
      </x:c>
      <x:c r="F203" s="15" t="str">
        <x:v>Meadowside Industrial Estate</x:v>
      </x:c>
      <x:c r="G203" s="15" t="str">
        <x:v>Unit E, Meadowside Industrial Estate, Meadowside Street, Renfrew</x:v>
      </x:c>
      <x:c r="H203" s="13" t="str">
        <x:v>Current</x:v>
      </x:c>
      <x:c r="I203" s="14" t="n">
        <x:v>1500</x:v>
      </x:c>
      <x:c r="J203" s="13" t="str">
        <x:f>IF(I203&lt;=1000,"1–1,000",IF(I203&lt;=2500,"1,001–2,500",IF(I203&lt;=5000,"2,501–5,000",IF(I203&lt;=10000,"5,001–10,000","10,001–15,000"))))</x:f>
        <x:v>1,001–2,500</x:v>
      </x:c>
      <x:c r="K203" s="16"/>
      <x:c r="L203" s="17" t="str">
        <x:f>IF(AND(ISNUMBER(I203),I203&gt;0,ISNUMBER(K203),K203&gt;0),K203/I203,"n.a.")</x:f>
        <x:v>n.a.</x:v>
      </x:c>
      <x:c r="M203" s="17"/>
      <x:c r="N203" s="13" t="str">
        <x:v>No</x:v>
      </x:c>
      <x:c r="O203" s="15" t="str">
        <x:v>Typical estate specification 4.5 m eaves; confirm unit</x:v>
      </x:c>
      <x:c r="P203" s="15" t="str">
        <x:v>Typical vehicle door 3.5 m wide × 3.5 m high; confirm unit</x:v>
      </x:c>
      <x:c r="Q203" s="15" t="str">
        <x:v>Industrial accommodation at Meadowside with three-phase supply, toilets and typical estate vehicle-door access.</x:v>
      </x:c>
      <x:c r="R203"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3" s="15" t="str">
        <x:v>https://www.zoopla.co.uk/to-rent/commercial/details/57881377/</x:v>
      </x:c>
      <x:c r="T203" s="15" t="str"/>
      <x:c r="U203" s="15" t="str"/>
      <x:c r="V203" s="15" t="str">
        <x:v>Glasgow — Meadowside Industrial Estate</x:v>
      </x:c>
      <x:c r="W203" s="15" t="str">
        <x:v>Individual unit ≤15,000 sq ft</x:v>
      </x:c>
      <x:c r="X203" s="2" t="n">
        <x:f>IF(N203="Yes",L203,0)</x:f>
        <x:v>0</x:v>
      </x:c>
      <x:c r="Y203" s="2" t="n">
        <x:v>1</x:v>
      </x:c>
      <x:c r="Z203" s="2" t="str">
        <x:v>Industrial / workshop / warehouse</x:v>
      </x:c>
    </x:row>
    <x:row r="204" ht="60" customHeight="1">
      <x:c r="A204" s="13" t="str">
        <x:v>S199</x:v>
      </x:c>
      <x:c r="B204" s="13" t="str">
        <x:v>Glasgow</x:v>
      </x:c>
      <x:c r="C204" s="13" t="str">
        <x:v>Renfrew</x:v>
      </x:c>
      <x:c r="D204" s="14" t="n">
        <x:v>23809</x:v>
      </x:c>
      <x:c r="E204" s="13" t="str">
        <x:v>Nearby</x:v>
      </x:c>
      <x:c r="F204" s="15" t="str">
        <x:v>Meadowside Industrial Estate</x:v>
      </x:c>
      <x:c r="G204" s="15" t="str">
        <x:v>Unit F, Meadowside Industrial Estate, Meadowside Street, Renfrew</x:v>
      </x:c>
      <x:c r="H204" s="13" t="str">
        <x:v>Current</x:v>
      </x:c>
      <x:c r="I204" s="14" t="n">
        <x:v>1500</x:v>
      </x:c>
      <x:c r="J204" s="13" t="str">
        <x:f>IF(I204&lt;=1000,"1–1,000",IF(I204&lt;=2500,"1,001–2,500",IF(I204&lt;=5000,"2,501–5,000",IF(I204&lt;=10000,"5,001–10,000","10,001–15,000"))))</x:f>
        <x:v>1,001–2,500</x:v>
      </x:c>
      <x:c r="K204" s="16"/>
      <x:c r="L204" s="17" t="str">
        <x:f>IF(AND(ISNUMBER(I204),I204&gt;0,ISNUMBER(K204),K204&gt;0),K204/I204,"n.a.")</x:f>
        <x:v>n.a.</x:v>
      </x:c>
      <x:c r="M204" s="17"/>
      <x:c r="N204" s="13" t="str">
        <x:v>No</x:v>
      </x:c>
      <x:c r="O204" s="15" t="str">
        <x:v>Typical estate specification 4.5 m eaves; confirm unit</x:v>
      </x:c>
      <x:c r="P204" s="15" t="str">
        <x:v>Typical vehicle door 3.5 m wide × 3.5 m high; confirm unit</x:v>
      </x:c>
      <x:c r="Q204" s="15" t="str">
        <x:v>Industrial accommodation at Meadowside with three-phase supply, toilets and typical estate vehicle-door access.</x:v>
      </x:c>
      <x:c r="R204"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4" s="15" t="str">
        <x:v>https://www.zoopla.co.uk/to-rent/commercial/details/57881377/</x:v>
      </x:c>
      <x:c r="T204" s="15" t="str"/>
      <x:c r="U204" s="15" t="str"/>
      <x:c r="V204" s="15" t="str">
        <x:v>Glasgow — Meadowside Industrial Estate</x:v>
      </x:c>
      <x:c r="W204" s="15" t="str">
        <x:v>Individual unit ≤15,000 sq ft</x:v>
      </x:c>
      <x:c r="X204" s="2" t="n">
        <x:f>IF(N204="Yes",L204,0)</x:f>
        <x:v>0</x:v>
      </x:c>
      <x:c r="Y204" s="2" t="n">
        <x:v>1</x:v>
      </x:c>
      <x:c r="Z204" s="2" t="str">
        <x:v>Industrial / workshop / warehouse</x:v>
      </x:c>
    </x:row>
    <x:row r="205" ht="60" customHeight="1">
      <x:c r="A205" s="13" t="str">
        <x:v>S200</x:v>
      </x:c>
      <x:c r="B205" s="13" t="str">
        <x:v>Glasgow</x:v>
      </x:c>
      <x:c r="C205" s="13" t="str">
        <x:v>Renfrew</x:v>
      </x:c>
      <x:c r="D205" s="14" t="n">
        <x:v>23809</x:v>
      </x:c>
      <x:c r="E205" s="13" t="str">
        <x:v>Nearby</x:v>
      </x:c>
      <x:c r="F205" s="15" t="str">
        <x:v>Meadowside Industrial Estate</x:v>
      </x:c>
      <x:c r="G205" s="15" t="str">
        <x:v>Unit G, Meadowside Industrial Estate, Meadowside Street, Renfrew</x:v>
      </x:c>
      <x:c r="H205" s="13" t="str">
        <x:v>Current</x:v>
      </x:c>
      <x:c r="I205" s="14" t="n">
        <x:v>1500</x:v>
      </x:c>
      <x:c r="J205" s="13" t="str">
        <x:f>IF(I205&lt;=1000,"1–1,000",IF(I205&lt;=2500,"1,001–2,500",IF(I205&lt;=5000,"2,501–5,000",IF(I205&lt;=10000,"5,001–10,000","10,001–15,000"))))</x:f>
        <x:v>1,001–2,500</x:v>
      </x:c>
      <x:c r="K205" s="16"/>
      <x:c r="L205" s="17" t="str">
        <x:f>IF(AND(ISNUMBER(I205),I205&gt;0,ISNUMBER(K205),K205&gt;0),K205/I205,"n.a.")</x:f>
        <x:v>n.a.</x:v>
      </x:c>
      <x:c r="M205" s="17"/>
      <x:c r="N205" s="13" t="str">
        <x:v>No</x:v>
      </x:c>
      <x:c r="O205" s="15" t="str">
        <x:v>Typical estate specification 4.5 m eaves; confirm unit</x:v>
      </x:c>
      <x:c r="P205" s="15" t="str">
        <x:v>Typical vehicle door 3.5 m wide × 3.5 m high; confirm unit</x:v>
      </x:c>
      <x:c r="Q205" s="15" t="str">
        <x:v>Industrial accommodation at Meadowside with three-phase supply, toilets and typical estate vehicle-door access.</x:v>
      </x:c>
      <x:c r="R205"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5" s="15" t="str">
        <x:v>https://www.zoopla.co.uk/to-rent/commercial/details/57881377/</x:v>
      </x:c>
      <x:c r="T205" s="15" t="str"/>
      <x:c r="U205" s="15" t="str"/>
      <x:c r="V205" s="15" t="str">
        <x:v>Glasgow — Meadowside Industrial Estate</x:v>
      </x:c>
      <x:c r="W205" s="15" t="str">
        <x:v>Individual unit ≤15,000 sq ft</x:v>
      </x:c>
      <x:c r="X205" s="2" t="n">
        <x:f>IF(N205="Yes",L205,0)</x:f>
        <x:v>0</x:v>
      </x:c>
      <x:c r="Y205" s="2" t="n">
        <x:v>1</x:v>
      </x:c>
      <x:c r="Z205" s="2" t="str">
        <x:v>Industrial / workshop / warehouse</x:v>
      </x:c>
    </x:row>
    <x:row r="206" ht="60" customHeight="1">
      <x:c r="A206" s="13" t="str">
        <x:v>S201</x:v>
      </x:c>
      <x:c r="B206" s="13" t="str">
        <x:v>Glasgow</x:v>
      </x:c>
      <x:c r="C206" s="13" t="str">
        <x:v>Renfrew</x:v>
      </x:c>
      <x:c r="D206" s="14" t="n">
        <x:v>23809</x:v>
      </x:c>
      <x:c r="E206" s="13" t="str">
        <x:v>Nearby</x:v>
      </x:c>
      <x:c r="F206" s="15" t="str">
        <x:v>Meadowside Industrial Estate</x:v>
      </x:c>
      <x:c r="G206" s="15" t="str">
        <x:v>Unit H, Meadowside Industrial Estate, Meadowside Street, Renfrew</x:v>
      </x:c>
      <x:c r="H206" s="13" t="str">
        <x:v>Current</x:v>
      </x:c>
      <x:c r="I206" s="14" t="n">
        <x:v>1500</x:v>
      </x:c>
      <x:c r="J206" s="13" t="str">
        <x:f>IF(I206&lt;=1000,"1–1,000",IF(I206&lt;=2500,"1,001–2,500",IF(I206&lt;=5000,"2,501–5,000",IF(I206&lt;=10000,"5,001–10,000","10,001–15,000"))))</x:f>
        <x:v>1,001–2,500</x:v>
      </x:c>
      <x:c r="K206" s="16"/>
      <x:c r="L206" s="17" t="str">
        <x:f>IF(AND(ISNUMBER(I206),I206&gt;0,ISNUMBER(K206),K206&gt;0),K206/I206,"n.a.")</x:f>
        <x:v>n.a.</x:v>
      </x:c>
      <x:c r="M206" s="17"/>
      <x:c r="N206" s="13" t="str">
        <x:v>No</x:v>
      </x:c>
      <x:c r="O206" s="15" t="str">
        <x:v>Typical estate specification 4.5 m eaves; confirm unit</x:v>
      </x:c>
      <x:c r="P206" s="15" t="str">
        <x:v>Typical vehicle door 3.5 m wide × 3.5 m high; confirm unit</x:v>
      </x:c>
      <x:c r="Q206" s="15" t="str">
        <x:v>Industrial accommodation at Meadowside with three-phase supply, toilets and typical estate vehicle-door access.</x:v>
      </x:c>
      <x:c r="R206"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6" s="15" t="str">
        <x:v>https://www.zoopla.co.uk/to-rent/commercial/details/57881377/</x:v>
      </x:c>
      <x:c r="T206" s="15" t="str"/>
      <x:c r="U206" s="15" t="str"/>
      <x:c r="V206" s="15" t="str">
        <x:v>Glasgow — Meadowside Industrial Estate</x:v>
      </x:c>
      <x:c r="W206" s="15" t="str">
        <x:v>Individual unit ≤15,000 sq ft</x:v>
      </x:c>
      <x:c r="X206" s="2" t="n">
        <x:f>IF(N206="Yes",L206,0)</x:f>
        <x:v>0</x:v>
      </x:c>
      <x:c r="Y206" s="2" t="n">
        <x:v>1</x:v>
      </x:c>
      <x:c r="Z206" s="2" t="str">
        <x:v>Industrial / workshop / warehouse</x:v>
      </x:c>
    </x:row>
    <x:row r="207" ht="60" customHeight="1">
      <x:c r="A207" s="13" t="str">
        <x:v>S202</x:v>
      </x:c>
      <x:c r="B207" s="13" t="str">
        <x:v>Glasgow</x:v>
      </x:c>
      <x:c r="C207" s="13" t="str">
        <x:v>Renfrew</x:v>
      </x:c>
      <x:c r="D207" s="14" t="n">
        <x:v>23809</x:v>
      </x:c>
      <x:c r="E207" s="13" t="str">
        <x:v>Nearby</x:v>
      </x:c>
      <x:c r="F207" s="15" t="str">
        <x:v>Meadowside Industrial Estate</x:v>
      </x:c>
      <x:c r="G207" s="15" t="str">
        <x:v>Unit I/J, Meadowside Industrial Estate, Meadowside Street, Renfrew</x:v>
      </x:c>
      <x:c r="H207" s="13" t="str">
        <x:v>Current</x:v>
      </x:c>
      <x:c r="I207" s="14" t="n">
        <x:v>3000</x:v>
      </x:c>
      <x:c r="J207" s="13" t="str">
        <x:f>IF(I207&lt;=1000,"1–1,000",IF(I207&lt;=2500,"1,001–2,500",IF(I207&lt;=5000,"2,501–5,000",IF(I207&lt;=10000,"5,001–10,000","10,001–15,000"))))</x:f>
        <x:v>2,501–5,000</x:v>
      </x:c>
      <x:c r="K207" s="16"/>
      <x:c r="L207" s="17" t="str">
        <x:f>IF(AND(ISNUMBER(I207),I207&gt;0,ISNUMBER(K207),K207&gt;0),K207/I207,"n.a.")</x:f>
        <x:v>n.a.</x:v>
      </x:c>
      <x:c r="M207" s="17"/>
      <x:c r="N207" s="13" t="str">
        <x:v>No</x:v>
      </x:c>
      <x:c r="O207" s="15" t="str">
        <x:v>Typical estate specification 4.5 m eaves; confirm unit</x:v>
      </x:c>
      <x:c r="P207" s="15" t="str">
        <x:v>Typical vehicle door 3.5 m wide × 3.5 m high; confirm unit</x:v>
      </x:c>
      <x:c r="Q207" s="15" t="str">
        <x:v>Industrial accommodation at Meadowside with three-phase supply, toilets and typical estate vehicle-door access.</x:v>
      </x:c>
      <x:c r="R207" s="15" t="str">
        <x:v>marketed Seven explicitly listed available lettable units; I/J marketed together counts once. Legacy text refers to bridge as approved, so stale-copy caveat despite current portal listing. Named available-unit schedule and explicit immediately available wording establish current marketing. Retain legacy bridge-copy staleness caveat; no agent confirmation of physical vacancy. Each named B/D/E/F/G/H unit is distinct; I/J is one combined offer.</x:v>
      </x:c>
      <x:c r="S207" s="15" t="str">
        <x:v>https://www.zoopla.co.uk/to-rent/commercial/details/57881377/</x:v>
      </x:c>
      <x:c r="T207" s="15" t="str"/>
      <x:c r="U207" s="15" t="str"/>
      <x:c r="V207" s="15" t="str">
        <x:v>Glasgow — Meadowside Industrial Estate</x:v>
      </x:c>
      <x:c r="W207" s="15" t="str">
        <x:v>Individual unit ≤15,000 sq ft</x:v>
      </x:c>
      <x:c r="X207" s="2" t="n">
        <x:f>IF(N207="Yes",L207,0)</x:f>
        <x:v>0</x:v>
      </x:c>
      <x:c r="Y207" s="2" t="n">
        <x:v>1</x:v>
      </x:c>
      <x:c r="Z207" s="2" t="str">
        <x:v>Industrial / workshop / warehouse</x:v>
      </x:c>
    </x:row>
    <x:row r="208" ht="46" customHeight="1">
      <x:c r="A208" s="13" t="str">
        <x:v>S203</x:v>
      </x:c>
      <x:c r="B208" s="13" t="str">
        <x:v>Glasgow</x:v>
      </x:c>
      <x:c r="C208" s="13" t="str">
        <x:v>Rutherglen</x:v>
      </x:c>
      <x:c r="D208" s="14" t="n">
        <x:v>31195</x:v>
      </x:c>
      <x:c r="E208" s="13" t="str">
        <x:v>Nearby</x:v>
      </x:c>
      <x:c r="F208" s="15" t="str">
        <x:v>No named estate — Bouverie Street</x:v>
      </x:c>
      <x:c r="G208" s="15" t="str">
        <x:v>10 Bouverie Street,G73 2RX</x:v>
      </x:c>
      <x:c r="H208" s="13" t="str">
        <x:v>Current</x:v>
      </x:c>
      <x:c r="I208" s="14" t="n">
        <x:v>5270</x:v>
      </x:c>
      <x:c r="J208" s="13" t="str">
        <x:f>IF(I208&lt;=1000,"1–1,000",IF(I208&lt;=2500,"1,001–2,500",IF(I208&lt;=5000,"2,501–5,000",IF(I208&lt;=10000,"5,001–10,000","10,001–15,000"))))</x:f>
        <x:v>5,001–10,000</x:v>
      </x:c>
      <x:c r="K208" s="16"/>
      <x:c r="L208" s="17" t="str">
        <x:f>IF(AND(ISNUMBER(I208),I208&gt;0,ISNUMBER(K208),K208&gt;0),K208/I208,"n.a.")</x:f>
        <x:v>n.a.</x:v>
      </x:c>
      <x:c r="M208" s="17"/>
      <x:c r="N208" s="13" t="str">
        <x:v>No</x:v>
      </x:c>
      <x:c r="O208" s="15" t="str">
        <x:v>Not stated</x:v>
      </x:c>
      <x:c r="P208" s="15" t="str">
        <x:v>Single vehicular access door</x:v>
      </x:c>
      <x:c r="Q208" s="15" t="str">
        <x:v>Standalone warehouse with ground/first-floor offices, WC and kitchen.</x:v>
      </x:c>
      <x:c r="R208" s="15" t="str">
        <x:v>Available in live marketing; not agent-confirmed POA / not quoted</x:v>
      </x:c>
      <x:c r="S208" s="15" t="str">
        <x:v>https://www.rightmove.co.uk/properties/721780581452608#/?channel=COM_LET</x:v>
      </x:c>
      <x:c r="T208" s="15" t="str"/>
      <x:c r="U208" s="15" t="str"/>
      <x:c r="V208" s="15" t="str">
        <x:v>Glasgow — No named estate — Bouverie Street</x:v>
      </x:c>
      <x:c r="W208" s="15" t="str">
        <x:v>Individual unit ≤15,000 sq ft</x:v>
      </x:c>
      <x:c r="X208" s="2" t="n">
        <x:f>IF(N208="Yes",L208,0)</x:f>
        <x:v>0</x:v>
      </x:c>
      <x:c r="Y208" s="2" t="n">
        <x:v>1</x:v>
      </x:c>
      <x:c r="Z208" s="2" t="str">
        <x:v>industrial</x:v>
      </x:c>
    </x:row>
    <x:row r="209" ht="46" customHeight="1">
      <x:c r="A209" s="13" t="str">
        <x:v>S204</x:v>
      </x:c>
      <x:c r="B209" s="13" t="str">
        <x:v>Glasgow</x:v>
      </x:c>
      <x:c r="C209" s="13" t="str">
        <x:v>Rutherglen</x:v>
      </x:c>
      <x:c r="D209" s="14" t="n">
        <x:v>31195</x:v>
      </x:c>
      <x:c r="E209" s="13" t="str">
        <x:v>Nearby</x:v>
      </x:c>
      <x:c r="F209" s="15" t="str">
        <x:v>No named estate — Bouverie Street</x:v>
      </x:c>
      <x:c r="G209" s="15" t="str">
        <x:v>14 Bouverie Street,G73 2RX</x:v>
      </x:c>
      <x:c r="H209" s="13" t="str">
        <x:v>Current</x:v>
      </x:c>
      <x:c r="I209" s="14" t="n">
        <x:v>4653</x:v>
      </x:c>
      <x:c r="J209" s="13" t="str">
        <x:f>IF(I209&lt;=1000,"1–1,000",IF(I209&lt;=2500,"1,001–2,500",IF(I209&lt;=5000,"2,501–5,000",IF(I209&lt;=10000,"5,001–10,000","10,001–15,000"))))</x:f>
        <x:v>2,501–5,000</x:v>
      </x:c>
      <x:c r="K209" s="16"/>
      <x:c r="L209" s="17" t="str">
        <x:f>IF(AND(ISNUMBER(I209),I209&gt;0,ISNUMBER(K209),K209&gt;0),K209/I209,"n.a.")</x:f>
        <x:v>n.a.</x:v>
      </x:c>
      <x:c r="M209" s="17"/>
      <x:c r="N209" s="13" t="str">
        <x:v>No</x:v>
      </x:c>
      <x:c r="O209" s="15" t="str">
        <x:v>Not stated</x:v>
      </x:c>
      <x:c r="P209" s="15" t="str">
        <x:v>Not stated</x:v>
      </x:c>
      <x:c r="Q209" s="15" t="str">
        <x:v>Refurbished industrial unit with secure yard and offices.</x:v>
      </x:c>
      <x:c r="R209" s="15" t="str">
        <x:v>Available in live marketing; not agent-confirmed POA / not quoted</x:v>
      </x:c>
      <x:c r="S209" s="15" t="str">
        <x:v>https://www.rightmove.co.uk/properties/721780608831712#/?channel=COM_LET</x:v>
      </x:c>
      <x:c r="T209" s="15" t="str"/>
      <x:c r="U209" s="15" t="str"/>
      <x:c r="V209" s="15" t="str">
        <x:v>Glasgow — No named estate — Bouverie Street</x:v>
      </x:c>
      <x:c r="W209" s="15" t="str">
        <x:v>Individual unit ≤15,000 sq ft</x:v>
      </x:c>
      <x:c r="X209" s="2" t="n">
        <x:f>IF(N209="Yes",L209,0)</x:f>
        <x:v>0</x:v>
      </x:c>
      <x:c r="Y209" s="2" t="n">
        <x:v>1</x:v>
      </x:c>
      <x:c r="Z209" s="2" t="str">
        <x:v>industrial</x:v>
      </x:c>
    </x:row>
    <x:row r="210" ht="47" customHeight="1">
      <x:c r="A210" s="13" t="str">
        <x:v>S205</x:v>
      </x:c>
      <x:c r="B210" s="13" t="str">
        <x:v>Glasgow</x:v>
      </x:c>
      <x:c r="C210" s="13" t="str">
        <x:v>Renfrew</x:v>
      </x:c>
      <x:c r="D210" s="14" t="n">
        <x:v>23809</x:v>
      </x:c>
      <x:c r="E210" s="13" t="str">
        <x:v>Nearby</x:v>
      </x:c>
      <x:c r="F210" s="15" t="str">
        <x:v>Westway Park</x:v>
      </x:c>
      <x:c r="G210" s="15" t="str">
        <x:v>Unit 6,BlockN,Porterfield Road,PA4 8DJ</x:v>
      </x:c>
      <x:c r="H210" s="13" t="str">
        <x:v>Future</x:v>
      </x:c>
      <x:c r="I210" s="14" t="n">
        <x:v>8460</x:v>
      </x:c>
      <x:c r="J210" s="13" t="str">
        <x:f>IF(I210&lt;=1000,"1–1,000",IF(I210&lt;=2500,"1,001–2,500",IF(I210&lt;=5000,"2,501–5,000",IF(I210&lt;=10000,"5,001–10,000","10,001–15,000"))))</x:f>
        <x:v>5,001–10,000</x:v>
      </x:c>
      <x:c r="K210" s="16"/>
      <x:c r="L210" s="17" t="str">
        <x:f>IF(AND(ISNUMBER(I210),I210&gt;0,ISNUMBER(K210),K210&gt;0),K210/I210,"n.a.")</x:f>
        <x:v>n.a.</x:v>
      </x:c>
      <x:c r="M210" s="17"/>
      <x:c r="N210" s="13" t="str">
        <x:v>No</x:v>
      </x:c>
      <x:c r="O210" s="15" t="str">
        <x:v>8–10 m clear internal height (development specification)</x:v>
      </x:c>
      <x:c r="P210" s="15" t="str">
        <x:v>Not stated</x:v>
      </x:c>
      <x:c r="Q210" s="15" t="str">
        <x:v>High-spec warehouse/industrial redevelopment with yard/security.</x:v>
      </x:c>
      <x:c r="R210" s="15" t="str">
        <x:v>Pipeline / completion not verified Widget says lease Now, but N7/N9 descriptions explicitly Planned re-development and will offer 9 newunits. N6 sameBlockN. Conservatively separate until completion/current availability established. POA / not quoted</x:v>
      </x:c>
      <x:c r="S210" s="15" t="str">
        <x:v>https://www.rightmove.co.uk/properties/151853375#/?channel=COM_LET</x:v>
      </x:c>
      <x:c r="T210" s="15" t="str"/>
      <x:c r="U210" s="15" t="str"/>
      <x:c r="V210" s="15" t="str">
        <x:v>Glasgow — Westway Business Park</x:v>
      </x:c>
      <x:c r="W210" s="15" t="str">
        <x:v>Individual unit ≤15,000 sq ft</x:v>
      </x:c>
      <x:c r="X210" s="2" t="n">
        <x:f>IF(N210="Yes",L210,0)</x:f>
        <x:v>0</x:v>
      </x:c>
      <x:c r="Y210" s="2" t="n">
        <x:v>1</x:v>
      </x:c>
      <x:c r="Z210" s="2" t="str">
        <x:v>industrial</x:v>
      </x:c>
    </x:row>
    <x:row r="211" ht="47" customHeight="1">
      <x:c r="A211" s="13" t="str">
        <x:v>S206</x:v>
      </x:c>
      <x:c r="B211" s="13" t="str">
        <x:v>Glasgow</x:v>
      </x:c>
      <x:c r="C211" s="13" t="str">
        <x:v>Renfrew</x:v>
      </x:c>
      <x:c r="D211" s="14" t="n">
        <x:v>23809</x:v>
      </x:c>
      <x:c r="E211" s="13" t="str">
        <x:v>Nearby</x:v>
      </x:c>
      <x:c r="F211" s="15" t="str">
        <x:v>Westway Park</x:v>
      </x:c>
      <x:c r="G211" s="15" t="str">
        <x:v>Unit 7,BlockN,Porterfield Road,PA4 8DJ</x:v>
      </x:c>
      <x:c r="H211" s="13" t="str">
        <x:v>Future</x:v>
      </x:c>
      <x:c r="I211" s="14" t="n">
        <x:v>6430</x:v>
      </x:c>
      <x:c r="J211" s="13" t="str">
        <x:f>IF(I211&lt;=1000,"1–1,000",IF(I211&lt;=2500,"1,001–2,500",IF(I211&lt;=5000,"2,501–5,000",IF(I211&lt;=10000,"5,001–10,000","10,001–15,000"))))</x:f>
        <x:v>5,001–10,000</x:v>
      </x:c>
      <x:c r="K211" s="16"/>
      <x:c r="L211" s="17" t="str">
        <x:f>IF(AND(ISNUMBER(I211),I211&gt;0,ISNUMBER(K211),K211&gt;0),K211/I211,"n.a.")</x:f>
        <x:v>n.a.</x:v>
      </x:c>
      <x:c r="M211" s="17"/>
      <x:c r="N211" s="13" t="str">
        <x:v>No</x:v>
      </x:c>
      <x:c r="O211" s="15" t="str">
        <x:v>8–10 m clear internal height (development specification)</x:v>
      </x:c>
      <x:c r="P211" s="15" t="str">
        <x:v>Not stated</x:v>
      </x:c>
      <x:c r="Q211" s="15" t="str">
        <x:v>High-spec warehouse/industrial redevelopment with yard/security.</x:v>
      </x:c>
      <x:c r="R211" s="15" t="str">
        <x:v>Pipeline / completion not verified Widget says lease Now, but N7/N9 descriptions explicitly Planned re-development and will offer 9 newunits. N6 sameBlockN. Conservatively separate until completion/current availability established. POA / not quoted</x:v>
      </x:c>
      <x:c r="S211" s="15" t="str">
        <x:v>https://www.rightmove.co.uk/properties/151853369#/?channel=COM_LET</x:v>
      </x:c>
      <x:c r="T211" s="15" t="str"/>
      <x:c r="U211" s="15" t="str"/>
      <x:c r="V211" s="15" t="str">
        <x:v>Glasgow — Westway Business Park</x:v>
      </x:c>
      <x:c r="W211" s="15" t="str">
        <x:v>Individual unit ≤15,000 sq ft</x:v>
      </x:c>
      <x:c r="X211" s="2" t="n">
        <x:f>IF(N211="Yes",L211,0)</x:f>
        <x:v>0</x:v>
      </x:c>
      <x:c r="Y211" s="2" t="n">
        <x:v>1</x:v>
      </x:c>
      <x:c r="Z211" s="2" t="str">
        <x:v>industrial</x:v>
      </x:c>
    </x:row>
    <x:row r="212" ht="47" customHeight="1">
      <x:c r="A212" s="13" t="str">
        <x:v>S207</x:v>
      </x:c>
      <x:c r="B212" s="13" t="str">
        <x:v>Glasgow</x:v>
      </x:c>
      <x:c r="C212" s="13" t="str">
        <x:v>Renfrew</x:v>
      </x:c>
      <x:c r="D212" s="14" t="n">
        <x:v>23809</x:v>
      </x:c>
      <x:c r="E212" s="13" t="str">
        <x:v>Nearby</x:v>
      </x:c>
      <x:c r="F212" s="15" t="str">
        <x:v>Westway Park</x:v>
      </x:c>
      <x:c r="G212" s="15" t="str">
        <x:v>Unit 9,BlockN,Porterfield Road,PA4 8DJ</x:v>
      </x:c>
      <x:c r="H212" s="13" t="str">
        <x:v>Future</x:v>
      </x:c>
      <x:c r="I212" s="14" t="n">
        <x:v>6430</x:v>
      </x:c>
      <x:c r="J212" s="13" t="str">
        <x:f>IF(I212&lt;=1000,"1–1,000",IF(I212&lt;=2500,"1,001–2,500",IF(I212&lt;=5000,"2,501–5,000",IF(I212&lt;=10000,"5,001–10,000","10,001–15,000"))))</x:f>
        <x:v>5,001–10,000</x:v>
      </x:c>
      <x:c r="K212" s="16"/>
      <x:c r="L212" s="17" t="str">
        <x:f>IF(AND(ISNUMBER(I212),I212&gt;0,ISNUMBER(K212),K212&gt;0),K212/I212,"n.a.")</x:f>
        <x:v>n.a.</x:v>
      </x:c>
      <x:c r="M212" s="17"/>
      <x:c r="N212" s="13" t="str">
        <x:v>No</x:v>
      </x:c>
      <x:c r="O212" s="15" t="str">
        <x:v>8–10 m clear internal height (development specification)</x:v>
      </x:c>
      <x:c r="P212" s="15" t="str">
        <x:v>Not stated</x:v>
      </x:c>
      <x:c r="Q212" s="15" t="str">
        <x:v>High-spec warehouse/industrial redevelopment with yard/security.</x:v>
      </x:c>
      <x:c r="R212" s="15" t="str">
        <x:v>Pipeline / completion not verified Widget says lease Now, but N7/N9 descriptions explicitly Planned re-development and will offer 9 newunits. N6 sameBlockN. Conservatively separate until completion/current availability established. POA / not quoted</x:v>
      </x:c>
      <x:c r="S212" s="15" t="str">
        <x:v>https://www.rightmove.co.uk/properties/151853357#/?channel=COM_LET</x:v>
      </x:c>
      <x:c r="T212" s="15" t="str"/>
      <x:c r="U212" s="15" t="str"/>
      <x:c r="V212" s="15" t="str">
        <x:v>Glasgow — Westway Business Park</x:v>
      </x:c>
      <x:c r="W212" s="15" t="str">
        <x:v>Individual unit ≤15,000 sq ft</x:v>
      </x:c>
      <x:c r="X212" s="2" t="n">
        <x:f>IF(N212="Yes",L212,0)</x:f>
        <x:v>0</x:v>
      </x:c>
      <x:c r="Y212" s="2" t="n">
        <x:v>1</x:v>
      </x:c>
      <x:c r="Z212" s="2" t="str">
        <x:v>industrial</x:v>
      </x:c>
    </x:row>
    <x:row r="213" ht="46" customHeight="1">
      <x:c r="A213" s="13" t="str">
        <x:v>S208</x:v>
      </x:c>
      <x:c r="B213" s="13" t="str">
        <x:v>Glasgow</x:v>
      </x:c>
      <x:c r="C213" s="13" t="str">
        <x:v>Renfrew</x:v>
      </x:c>
      <x:c r="D213" s="14" t="n">
        <x:v>23809</x:v>
      </x:c>
      <x:c r="E213" s="13" t="str">
        <x:v>Nearby</x:v>
      </x:c>
      <x:c r="F213" s="15" t="str">
        <x:v>Westway Business Park</x:v>
      </x:c>
      <x:c r="G213" s="15" t="str">
        <x:v>UnitL7E, Westway, Porterfield Road, PA4 8DJ</x:v>
      </x:c>
      <x:c r="H213" s="13" t="str">
        <x:v>Current</x:v>
      </x:c>
      <x:c r="I213" s="14" t="n">
        <x:v>4662</x:v>
      </x:c>
      <x:c r="J213" s="13" t="str">
        <x:f>IF(I213&lt;=1000,"1–1,000",IF(I213&lt;=2500,"1,001–2,500",IF(I213&lt;=5000,"2,501–5,000",IF(I213&lt;=10000,"5,001–10,000","10,001–15,000"))))</x:f>
        <x:v>2,501–5,000</x:v>
      </x:c>
      <x:c r="K213" s="16"/>
      <x:c r="L213" s="17" t="str">
        <x:f>IF(AND(ISNUMBER(I213),I213&gt;0,ISNUMBER(K213),K213&gt;0),K213/I213,"n.a.")</x:f>
        <x:v>n.a.</x:v>
      </x:c>
      <x:c r="M213" s="17"/>
      <x:c r="N213" s="13" t="str">
        <x:v>No</x:v>
      </x:c>
      <x:c r="O213" s="15" t="str">
        <x:v>Not stated for this unit</x:v>
      </x:c>
      <x:c r="P213" s="15" t="str">
        <x:v>Not stated for this unit</x:v>
      </x:c>
      <x:c r="Q213" s="15" t="str">
        <x:v>Industrial unit in secure 130-acre estate with 24-hoursecurity.</x:v>
      </x:c>
      <x:c r="R213" s="15" t="str">
        <x:v>Available in unit schedule POA. Estate maximum height 32 m must not be applied to L7E. L7D5663 sqft under offer; remaining schedule units oversized.</x:v>
      </x:c>
      <x:c r="S213" s="15" t="str">
        <x:v>https://www.rightmove.co.uk/properties/773325742240832#/?channel=COM_LET</x:v>
      </x:c>
      <x:c r="T213" s="15" t="str"/>
      <x:c r="U213" s="15" t="str"/>
      <x:c r="V213" s="15" t="str">
        <x:v>Glasgow — Westway Business Park</x:v>
      </x:c>
      <x:c r="W213" s="15" t="str">
        <x:v>Individual unit ≤15,000 sq ft</x:v>
      </x:c>
      <x:c r="X213" s="2" t="n">
        <x:f>IF(N213="Yes",L213,0)</x:f>
        <x:v>0</x:v>
      </x:c>
      <x:c r="Y213" s="2" t="n">
        <x:v>1</x:v>
      </x:c>
      <x:c r="Z213" s="2" t="str">
        <x:v>Industrial / workshop / warehouse</x:v>
      </x:c>
    </x:row>
    <x:row r="214" ht="47" customHeight="1">
      <x:c r="A214" s="13" t="str">
        <x:v>S209</x:v>
      </x:c>
      <x:c r="B214" s="13" t="str">
        <x:v>Glasgow</x:v>
      </x:c>
      <x:c r="C214" s="13" t="str">
        <x:v>Glasgow</x:v>
      </x:c>
      <x:c r="D214" s="14" t="n">
        <x:v>617794</x:v>
      </x:c>
      <x:c r="E214" s="13" t="str">
        <x:v>Town</x:v>
      </x:c>
      <x:c r="F214" s="15" t="str">
        <x:v>Annick Industrial Estate</x:v>
      </x:c>
      <x:c r="G214" s="15" t="str">
        <x:v>Block 1 Unit 1,11 Sandilands Street,G32 0HT</x:v>
      </x:c>
      <x:c r="H214" s="13" t="str">
        <x:v>Current</x:v>
      </x:c>
      <x:c r="I214" s="14" t="n">
        <x:v>4748</x:v>
      </x:c>
      <x:c r="J214" s="13" t="str">
        <x:f>IF(I214&lt;=1000,"1–1,000",IF(I214&lt;=2500,"1,001–2,500",IF(I214&lt;=5000,"2,501–5,000",IF(I214&lt;=10000,"5,001–10,000","10,001–15,000"))))</x:f>
        <x:v>2,501–5,000</x:v>
      </x:c>
      <x:c r="K214" s="16" t="n">
        <x:v>30000</x:v>
      </x:c>
      <x:c r="L214" s="17" t="n">
        <x:f>IF(AND(ISNUMBER(I214),I214&gt;0,ISNUMBER(K214),K214&gt;0),K214/I214,"n.a.")</x:f>
        <x:v>6.318449873631002</x:v>
      </x:c>
      <x:c r="M214" s="17" t="n">
        <x:v>6.32</x:v>
      </x:c>
      <x:c r="N214" s="13" t="str">
        <x:v>Yes</x:v>
      </x:c>
      <x:c r="O214" s="15" t="str">
        <x:v>Not stated</x:v>
      </x:c>
      <x:c r="P214" s="15" t="str">
        <x:v>Not stated</x:v>
      </x:c>
      <x:c r="Q214" s="15" t="str">
        <x:v>Industrial unit with office, toilets, heating,3-phase power and private yard.</x:v>
      </x:c>
      <x:c r="R214" s="15" t="str">
        <x:v>Available in live marketing; not agent-confirmed Stale wording says under refurbishment ready early 2023, although current Available. Description/keyfeatures 4,748 sqft vsheader 4,744; use repeated described area; agent confirmation warranted. Explicit annual amount</x:v>
      </x:c>
      <x:c r="S214" s="15" t="str">
        <x:v>https://www.rightmove.co.uk/properties/760902132031809#/?channel=COM_LET</x:v>
      </x:c>
      <x:c r="T214" s="15" t="str"/>
      <x:c r="U214" s="15" t="str"/>
      <x:c r="V214" s="15" t="str">
        <x:v>Glasgow — Annick Industrial Estate</x:v>
      </x:c>
      <x:c r="W214" s="15" t="str">
        <x:v>Individual unit ≤15,000 sq ft</x:v>
      </x:c>
      <x:c r="X214" s="2" t="n">
        <x:f>IF(N214="Yes",L214,0)</x:f>
        <x:v>6.318449873631002</x:v>
      </x:c>
      <x:c r="Y214" s="2" t="n">
        <x:v>1</x:v>
      </x:c>
      <x:c r="Z214" s="2" t="str">
        <x:v>industrial</x:v>
      </x:c>
    </x:row>
    <x:row r="215" ht="47" customHeight="1">
      <x:c r="A215" s="13" t="str">
        <x:v>S210</x:v>
      </x:c>
      <x:c r="B215" s="13" t="str">
        <x:v>Glasgow</x:v>
      </x:c>
      <x:c r="C215" s="13" t="str">
        <x:v>Glasgow</x:v>
      </x:c>
      <x:c r="D215" s="14" t="n">
        <x:v>617794</x:v>
      </x:c>
      <x:c r="E215" s="13" t="str">
        <x:v>Town</x:v>
      </x:c>
      <x:c r="F215" s="15" t="str">
        <x:v>Annick Industrial Estate</x:v>
      </x:c>
      <x:c r="G215" s="15" t="str">
        <x:v>Block 3 Unit 42,30 Eastmuir Street,G32 0HS</x:v>
      </x:c>
      <x:c r="H215" s="13" t="str">
        <x:v>Current</x:v>
      </x:c>
      <x:c r="I215" s="14" t="n">
        <x:v>4758</x:v>
      </x:c>
      <x:c r="J215" s="13" t="str">
        <x:f>IF(I215&lt;=1000,"1–1,000",IF(I215&lt;=2500,"1,001–2,500",IF(I215&lt;=5000,"2,501–5,000",IF(I215&lt;=10000,"5,001–10,000","10,001–15,000"))))</x:f>
        <x:v>2,501–5,000</x:v>
      </x:c>
      <x:c r="K215" s="16" t="n">
        <x:v>35000</x:v>
      </x:c>
      <x:c r="L215" s="17" t="n">
        <x:f>IF(AND(ISNUMBER(I215),I215&gt;0,ISNUMBER(K215),K215&gt;0),K215/I215,"n.a.")</x:f>
        <x:v>7.3560319461958805</x:v>
      </x:c>
      <x:c r="M215" s="17" t="n">
        <x:v>7.36</x:v>
      </x:c>
      <x:c r="N215" s="13" t="str">
        <x:v>Yes</x:v>
      </x:c>
      <x:c r="O215" s="15" t="str">
        <x:v>Not stated</x:v>
      </x:c>
      <x:c r="P215" s="15" t="str">
        <x:v>Not stated</x:v>
      </x:c>
      <x:c r="Q215" s="15" t="str">
        <x:v>Refurbished industrial unit, office, toilets, heating and large private yard.</x:v>
      </x:c>
      <x:c r="R215" s="15" t="str">
        <x:v>Available in live marketing; not agent-confirmed Description explicitly ready for immediate occupation. £2,917 pcm ×12; rounded figure £35,000 pa Zoopla versus £2,917 pcm annualised to £35,004 on Rightmove is a rounding difference; prefer exact annual quoted rent where supported.</x:v>
      </x:c>
      <x:c r="S215" s="15" t="str">
        <x:v>https://www.rightmove.co.uk/properties/782825205508992#/?channel=COM_LET</x:v>
      </x:c>
      <x:c r="T215" s="15" t="str">
        <x:v>https://www.zoopla.co.uk/to-rent/commercial/details/74638571/</x:v>
      </x:c>
      <x:c r="U215" s="15" t="str"/>
      <x:c r="V215" s="15" t="str">
        <x:v>Glasgow — Annick Industrial Estate</x:v>
      </x:c>
      <x:c r="W215" s="15" t="str">
        <x:v>Individual unit ≤15,000 sq ft</x:v>
      </x:c>
      <x:c r="X215" s="2" t="n">
        <x:f>IF(N215="Yes",L215,0)</x:f>
        <x:v>7.3560319461958805</x:v>
      </x:c>
      <x:c r="Y215" s="2" t="n">
        <x:v>1</x:v>
      </x:c>
      <x:c r="Z215" s="2" t="str">
        <x:v>industrial</x:v>
      </x:c>
    </x:row>
    <x:row r="216" ht="46" customHeight="1">
      <x:c r="A216" s="13" t="str">
        <x:v>S211</x:v>
      </x:c>
      <x:c r="B216" s="13" t="str">
        <x:v>Glasgow</x:v>
      </x:c>
      <x:c r="C216" s="13" t="str">
        <x:v>Glasgow</x:v>
      </x:c>
      <x:c r="D216" s="14" t="n">
        <x:v>617794</x:v>
      </x:c>
      <x:c r="E216" s="13" t="str">
        <x:v>Town</x:v>
      </x:c>
      <x:c r="F216" s="15" t="str">
        <x:v>Anniesland Business Park</x:v>
      </x:c>
      <x:c r="G216" s="15" t="str">
        <x:v>Unit 10, Netherton Road, G13 1BJ</x:v>
      </x:c>
      <x:c r="H216" s="13" t="str">
        <x:v>Current</x:v>
      </x:c>
      <x:c r="I216" s="14" t="n">
        <x:v>12627</x:v>
      </x:c>
      <x:c r="J216" s="13" t="str">
        <x:f>IF(I216&lt;=1000,"1–1,000",IF(I216&lt;=2500,"1,001–2,500",IF(I216&lt;=5000,"2,501–5,000",IF(I216&lt;=10000,"5,001–10,000","10,001–15,000"))))</x:f>
        <x:v>10,001–15,000</x:v>
      </x:c>
      <x:c r="K216" s="16"/>
      <x:c r="L216" s="17" t="str">
        <x:f>IF(AND(ISNUMBER(I216),I216&gt;0,ISNUMBER(K216),K216&gt;0),K216/I216,"n.a.")</x:f>
        <x:v>n.a.</x:v>
      </x:c>
      <x:c r="M216" s="17"/>
      <x:c r="N216" s="13" t="str">
        <x:v>No</x:v>
      </x:c>
      <x:c r="O216" s="15" t="str">
        <x:v>Estate description: most units minimum 4 m eaves</x:v>
      </x:c>
      <x:c r="P216" s="15" t="str">
        <x:v>Estate description: most units 1 electric roller shutter</x:v>
      </x:c>
      <x:c r="Q216" s="15" t="str">
        <x:v>Terraced industrial accommodation; shared parking, CCTV and 24-hour security.</x:v>
      </x:c>
      <x:c r="R216" s="15" t="str">
        <x:v>Available in live marketing; not agent-confirmed Separate Available schedule row. Units 10 and 5B currently conjoined but explicitly offered separately; do not count combined 16,143 sqft as another unit. POA / not quoted</x:v>
      </x:c>
      <x:c r="S216" s="15" t="str">
        <x:v>https://www.rightmove.co.uk/properties/723052632075792#/?channel=COM_LET</x:v>
      </x:c>
      <x:c r="T216" s="15" t="str">
        <x:v>https://www.rightmove.co.uk/properties/732825544935104#/?channel=COM_LET</x:v>
      </x:c>
      <x:c r="U216" s="15" t="str">
        <x:v>https://www.zoopla.co.uk/to-rent/commercial/details/72965678/</x:v>
      </x:c>
      <x:c r="V216" s="15" t="str">
        <x:v>Glasgow — Anniesland Business Park</x:v>
      </x:c>
      <x:c r="W216" s="15" t="str">
        <x:v>Individual unit ≤15,000 sq ft</x:v>
      </x:c>
      <x:c r="X216" s="2" t="n">
        <x:f>IF(N216="Yes",L216,0)</x:f>
        <x:v>0</x:v>
      </x:c>
      <x:c r="Y216" s="2" t="n">
        <x:v>1</x:v>
      </x:c>
      <x:c r="Z216" s="2" t="str">
        <x:v>industrial</x:v>
      </x:c>
    </x:row>
    <x:row r="217" ht="46" customHeight="1">
      <x:c r="A217" s="13" t="str">
        <x:v>S212</x:v>
      </x:c>
      <x:c r="B217" s="13" t="str">
        <x:v>Glasgow</x:v>
      </x:c>
      <x:c r="C217" s="13" t="str">
        <x:v>Glasgow</x:v>
      </x:c>
      <x:c r="D217" s="14" t="n">
        <x:v>617794</x:v>
      </x:c>
      <x:c r="E217" s="13" t="str">
        <x:v>Town</x:v>
      </x:c>
      <x:c r="F217" s="15" t="str">
        <x:v>Anniesland Business Park</x:v>
      </x:c>
      <x:c r="G217" s="15" t="str">
        <x:v>Unit 12-C1 Anniesland Business Park, Netherton Road, Glasgow G13</x:v>
      </x:c>
      <x:c r="H217" s="13" t="str">
        <x:v>Current</x:v>
      </x:c>
      <x:c r="I217" s="14" t="n">
        <x:v>3798</x:v>
      </x:c>
      <x:c r="J217" s="13" t="str">
        <x:f>IF(I217&lt;=1000,"1–1,000",IF(I217&lt;=2500,"1,001–2,500",IF(I217&lt;=5000,"2,501–5,000",IF(I217&lt;=10000,"5,001–10,000","10,001–15,000"))))</x:f>
        <x:v>2,501–5,000</x:v>
      </x:c>
      <x:c r="K217" s="16" t="n">
        <x:v>7900</x:v>
      </x:c>
      <x:c r="L217" s="17" t="n">
        <x:f>IF(AND(ISNUMBER(I217),I217&gt;0,ISNUMBER(K217),K217&gt;0),K217/I217,"n.a.")</x:f>
        <x:v>2.0800421274354925</x:v>
      </x:c>
      <x:c r="M217" s="17" t="n">
        <x:v>2.08</x:v>
      </x:c>
      <x:c r="N217" s="13" t="str">
        <x:v>No</x:v>
      </x:c>
      <x:c r="O217" s="15" t="str">
        <x:v>Not stated</x:v>
      </x:c>
      <x:c r="P217" s="15" t="str">
        <x:v>Not stated</x:v>
      </x:c>
      <x:c r="Q217" s="15" t="str">
        <x:v>Unrefurbished external-grade storage unit offered short term for weather-tolerant goods only.</x:v>
      </x:c>
      <x:c r="R217" s="15" t="str">
        <x:v>marketed Unrefurbished external-grade short-term storage only for weather-tolerant goods. Not equivalent to enclosed dry warehouse.</x:v>
      </x:c>
      <x:c r="S217" s="15" t="str">
        <x:v>https://www.zoopla.co.uk/to-rent/commercial/details/69762833/</x:v>
      </x:c>
      <x:c r="T217" s="15" t="str"/>
      <x:c r="U217" s="15" t="str"/>
      <x:c r="V217" s="15" t="str">
        <x:v>Glasgow — Anniesland Business Park</x:v>
      </x:c>
      <x:c r="W217" s="15" t="str">
        <x:v>Individual unit ≤15,000 sq ft</x:v>
      </x:c>
      <x:c r="X217" s="2" t="n">
        <x:f>IF(N217="Yes",L217,0)</x:f>
        <x:v>0</x:v>
      </x:c>
      <x:c r="Y217" s="2" t="n">
        <x:v>1</x:v>
      </x:c>
      <x:c r="Z217" s="2" t="str">
        <x:v>restricted external-grade storage</x:v>
      </x:c>
    </x:row>
    <x:row r="218" ht="46" customHeight="1">
      <x:c r="A218" s="13" t="str">
        <x:v>S213</x:v>
      </x:c>
      <x:c r="B218" s="13" t="str">
        <x:v>Glasgow</x:v>
      </x:c>
      <x:c r="C218" s="13" t="str">
        <x:v>Glasgow</x:v>
      </x:c>
      <x:c r="D218" s="14" t="n">
        <x:v>617794</x:v>
      </x:c>
      <x:c r="E218" s="13" t="str">
        <x:v>Town</x:v>
      </x:c>
      <x:c r="F218" s="15" t="str">
        <x:v>Anniesland Business Park</x:v>
      </x:c>
      <x:c r="G218" s="15" t="str">
        <x:v>Unit 16 Netherton Road</x:v>
      </x:c>
      <x:c r="H218" s="13" t="str">
        <x:v>Current</x:v>
      </x:c>
      <x:c r="I218" s="14" t="n">
        <x:v>2504</x:v>
      </x:c>
      <x:c r="J218" s="13" t="str">
        <x:f>IF(I218&lt;=1000,"1–1,000",IF(I218&lt;=2500,"1,001–2,500",IF(I218&lt;=5000,"2,501–5,000",IF(I218&lt;=10000,"5,001–10,000","10,001–15,000"))))</x:f>
        <x:v>2,501–5,000</x:v>
      </x:c>
      <x:c r="K218" s="16" t="n">
        <x:v>24200</x:v>
      </x:c>
      <x:c r="L218" s="17" t="n">
        <x:f>IF(AND(ISNUMBER(I218),I218&gt;0,ISNUMBER(K218),K218&gt;0),K218/I218,"n.a.")</x:f>
        <x:v>9.664536741214057</x:v>
      </x:c>
      <x:c r="M218" s="17"/>
      <x:c r="N218" s="13" t="str">
        <x:v>Yes</x:v>
      </x:c>
      <x:c r="O218" s="15" t="str">
        <x:v>estate general minimum 4 m eaves (mostunits; confirmunit)</x:v>
      </x:c>
      <x:c r="P218" s="15" t="str">
        <x:v>electric roller shutter</x:v>
      </x:c>
      <x:c r="Q218" s="15" t="str">
        <x:v>Terraced industrial accommodation; shared parking, CCTV and 24-hour security.</x:v>
      </x:c>
      <x:c r="R218" s="15" t="str">
        <x:v>available Separate Available schedule row. Units 10 and 5B currently conjoined but explicitly offered separately; do not count combined 16,143 sqft as another unit.</x:v>
      </x:c>
      <x:c r="S218" s="15" t="str">
        <x:v>https://www.rightmove.co.uk/properties/763279771950288#/?channel=COM_LET</x:v>
      </x:c>
      <x:c r="T218" s="15" t="str">
        <x:v>https://www.rightmove.co.uk/properties/723052632075792#/?channel=COM_LET</x:v>
      </x:c>
      <x:c r="U218" s="15" t="str">
        <x:v>https://www.zoopla.co.uk/to-rent/commercial/details/66285860/</x:v>
      </x:c>
      <x:c r="V218" s="15" t="str">
        <x:v>Glasgow — Anniesland Business Park</x:v>
      </x:c>
      <x:c r="W218" s="15" t="str">
        <x:v>Individual unit ≤15,000 sq ft</x:v>
      </x:c>
      <x:c r="X218" s="2" t="n">
        <x:f>IF(N218="Yes",L218,0)</x:f>
        <x:v>9.664536741214057</x:v>
      </x:c>
      <x:c r="Y218" s="2" t="n">
        <x:v>1</x:v>
      </x:c>
      <x:c r="Z218" s="2" t="str">
        <x:v>Industrial / workshop / warehouse</x:v>
      </x:c>
    </x:row>
    <x:row r="219" ht="73" customHeight="1">
      <x:c r="A219" s="13" t="str">
        <x:v>S214</x:v>
      </x:c>
      <x:c r="B219" s="13" t="str">
        <x:v>Glasgow</x:v>
      </x:c>
      <x:c r="C219" s="13" t="str">
        <x:v>Glasgow</x:v>
      </x:c>
      <x:c r="D219" s="14" t="n">
        <x:v>617794</x:v>
      </x:c>
      <x:c r="E219" s="13" t="str">
        <x:v>Town</x:v>
      </x:c>
      <x:c r="F219" s="15" t="str">
        <x:v>Anniesland Business Park</x:v>
      </x:c>
      <x:c r="G219" s="15" t="str">
        <x:v>Unit 18, Netherton Road</x:v>
      </x:c>
      <x:c r="H219" s="13" t="str">
        <x:v>Current</x:v>
      </x:c>
      <x:c r="I219" s="14" t="n">
        <x:v>1053</x:v>
      </x:c>
      <x:c r="J219" s="13" t="str">
        <x:f>IF(I219&lt;=1000,"1–1,000",IF(I219&lt;=2500,"1,001–2,500",IF(I219&lt;=5000,"2,501–5,000",IF(I219&lt;=10000,"5,001–10,000","10,001–15,000"))))</x:f>
        <x:v>1,001–2,500</x:v>
      </x:c>
      <x:c r="K219" s="16" t="n">
        <x:v>12600</x:v>
      </x:c>
      <x:c r="L219" s="17" t="n">
        <x:f>IF(AND(ISNUMBER(I219),I219&gt;0,ISNUMBER(K219),K219&gt;0),K219/I219,"n.a.")</x:f>
        <x:v>11.965811965811966</x:v>
      </x:c>
      <x:c r="M219" s="17"/>
      <x:c r="N219" s="13" t="str">
        <x:v>Yes</x:v>
      </x:c>
      <x:c r="O219" s="15" t="str">
        <x:v>4 m minimum eaves stated for most estate units; not explicitly surveyed for Unit 18</x:v>
      </x:c>
      <x:c r="P219" s="15" t="str">
        <x:v>Electric roller shutter</x:v>
      </x:c>
      <x:c r="Q219" s="15" t="str">
        <x:v>Terraced steel portal industrial unit with blockwork and metal cladding; LED lighting; estate parking, CCTV and 24-hour security.</x:v>
      </x:c>
      <x:c r="R219" s="15" t="str">
        <x:v>available £1050 pcm; annual control£12600. Estate description says most units have one electric roller and three-phase power. Exact annual amount shown by Rightmove price-frequency control Separate Available schedule row. Units 10 and 5B currently conjoined but explicitly offered separately; do not count combined 16,143 sqft as another unit. POA / not quoted Individual-unit advert confirms the scheme unit; retain stronger individual detail and all source URLs.</x:v>
      </x:c>
      <x:c r="S219" s="15" t="str">
        <x:v>https://www.rightmove.co.uk/properties/763280117807968#/?channel=COM_LET</x:v>
      </x:c>
      <x:c r="T219" s="15" t="str">
        <x:v>https://www.rightmove.co.uk/properties/723052632075792#/?channel=COM_LET</x:v>
      </x:c>
      <x:c r="U219" s="15" t="str"/>
      <x:c r="V219" s="15" t="str">
        <x:v>Glasgow — Anniesland Business Park</x:v>
      </x:c>
      <x:c r="W219" s="15" t="str">
        <x:v>Individual unit ≤15,000 sq ft</x:v>
      </x:c>
      <x:c r="X219" s="2" t="n">
        <x:f>IF(N219="Yes",L219,0)</x:f>
        <x:v>11.965811965811966</x:v>
      </x:c>
      <x:c r="Y219" s="2" t="n">
        <x:v>1</x:v>
      </x:c>
      <x:c r="Z219" s="2" t="str">
        <x:v>Industrial / workshop / warehouse</x:v>
      </x:c>
    </x:row>
    <x:row r="220" ht="47" customHeight="1">
      <x:c r="A220" s="13" t="str">
        <x:v>S215</x:v>
      </x:c>
      <x:c r="B220" s="13" t="str">
        <x:v>Glasgow</x:v>
      </x:c>
      <x:c r="C220" s="13" t="str">
        <x:v>Glasgow</x:v>
      </x:c>
      <x:c r="D220" s="14" t="n">
        <x:v>617794</x:v>
      </x:c>
      <x:c r="E220" s="13" t="str">
        <x:v>Town</x:v>
      </x:c>
      <x:c r="F220" s="15" t="str">
        <x:v>Anniesland Business Park</x:v>
      </x:c>
      <x:c r="G220" s="15" t="str">
        <x:v>Unit 23A Netherton Road</x:v>
      </x:c>
      <x:c r="H220" s="13" t="str">
        <x:v>Current</x:v>
      </x:c>
      <x:c r="I220" s="14" t="n">
        <x:v>1244</x:v>
      </x:c>
      <x:c r="J220" s="13" t="str">
        <x:f>IF(I220&lt;=1000,"1–1,000",IF(I220&lt;=2500,"1,001–2,500",IF(I220&lt;=5000,"2,501–5,000",IF(I220&lt;=10000,"5,001–10,000","10,001–15,000"))))</x:f>
        <x:v>1,001–2,500</x:v>
      </x:c>
      <x:c r="K220" s="16" t="n">
        <x:v>14700</x:v>
      </x:c>
      <x:c r="L220" s="17" t="n">
        <x:f>IF(AND(ISNUMBER(I220),I220&gt;0,ISNUMBER(K220),K220&gt;0),K220/I220,"n.a.")</x:f>
        <x:v>11.816720257234726</x:v>
      </x:c>
      <x:c r="M220" s="17"/>
      <x:c r="N220" s="13" t="str">
        <x:v>Yes</x:v>
      </x:c>
      <x:c r="O220" s="15" t="str">
        <x:v>estate generic minimum 4 m eaves for most units; confirm specific unit</x:v>
      </x:c>
      <x:c r="P220" s="15" t="str">
        <x:v>electric roller shutter</x:v>
      </x:c>
      <x:c r="Q220" s="15" t="str">
        <x:v>Terraced industrial accommodation; shared parking, CCTV and 24-hour security.</x:v>
      </x:c>
      <x:c r="R220" s="15" t="str">
        <x:v>available Individual asking rent 14700 pa; joint adverts counted once. Separate Available schedule row. Units 10 and 5B currently conjoined but explicitly offered separately; do not count combined 16,143 sqft as another unit.</x:v>
      </x:c>
      <x:c r="S220" s="15" t="str">
        <x:v>https://www.rightmove.co.uk/properties/763279354371505#/?channel=COM_LET</x:v>
      </x:c>
      <x:c r="T220" s="15" t="str">
        <x:v>https://www.rightmove.co.uk/properties/723052632075792#/?channel=COM_LET</x:v>
      </x:c>
      <x:c r="U220" s="15" t="str">
        <x:v>https://www.zoopla.co.uk/to-rent/commercial/details/73238284/</x:v>
      </x:c>
      <x:c r="V220" s="15" t="str">
        <x:v>Glasgow — Anniesland Business Park</x:v>
      </x:c>
      <x:c r="W220" s="15" t="str">
        <x:v>Individual unit ≤15,000 sq ft</x:v>
      </x:c>
      <x:c r="X220" s="2" t="n">
        <x:f>IF(N220="Yes",L220,0)</x:f>
        <x:v>11.816720257234726</x:v>
      </x:c>
      <x:c r="Y220" s="2" t="n">
        <x:v>1</x:v>
      </x:c>
      <x:c r="Z220" s="2" t="str">
        <x:v>Industrial / workshop / warehouse</x:v>
      </x:c>
    </x:row>
    <x:row r="221" ht="46" customHeight="1">
      <x:c r="A221" s="13" t="str">
        <x:v>S216</x:v>
      </x:c>
      <x:c r="B221" s="13" t="str">
        <x:v>Glasgow</x:v>
      </x:c>
      <x:c r="C221" s="13" t="str">
        <x:v>Glasgow</x:v>
      </x:c>
      <x:c r="D221" s="14" t="n">
        <x:v>617794</x:v>
      </x:c>
      <x:c r="E221" s="13" t="str">
        <x:v>Town</x:v>
      </x:c>
      <x:c r="F221" s="15" t="str">
        <x:v>Anniesland Business Park</x:v>
      </x:c>
      <x:c r="G221" s="15" t="str">
        <x:v>Unit 25D, Netherton Road, G13 1BJ</x:v>
      </x:c>
      <x:c r="H221" s="13" t="str">
        <x:v>Current</x:v>
      </x:c>
      <x:c r="I221" s="14" t="n">
        <x:v>1183</x:v>
      </x:c>
      <x:c r="J221" s="13" t="str">
        <x:f>IF(I221&lt;=1000,"1–1,000",IF(I221&lt;=2500,"1,001–2,500",IF(I221&lt;=5000,"2,501–5,000",IF(I221&lt;=10000,"5,001–10,000","10,001–15,000"))))</x:f>
        <x:v>1,001–2,500</x:v>
      </x:c>
      <x:c r="K221" s="16"/>
      <x:c r="L221" s="17" t="str">
        <x:f>IF(AND(ISNUMBER(I221),I221&gt;0,ISNUMBER(K221),K221&gt;0),K221/I221,"n.a.")</x:f>
        <x:v>n.a.</x:v>
      </x:c>
      <x:c r="M221" s="17"/>
      <x:c r="N221" s="13" t="str">
        <x:v>No</x:v>
      </x:c>
      <x:c r="O221" s="15" t="str">
        <x:v>Estate description: most units minimum 4 m eaves</x:v>
      </x:c>
      <x:c r="P221" s="15" t="str">
        <x:v>Estate description: most units 1 electric roller shutter</x:v>
      </x:c>
      <x:c r="Q221" s="15" t="str">
        <x:v>Terraced industrial accommodation; shared parking, CCTV and 24-hour security.</x:v>
      </x:c>
      <x:c r="R221" s="15" t="str">
        <x:v>Available in live marketing; not agent-confirmed Separate Available schedule row. Units 10 and 5B currently conjoined but explicitly offered separately; do not count combined 16,143 sqft as another unit. POA / not quoted</x:v>
      </x:c>
      <x:c r="S221" s="15" t="str">
        <x:v>https://www.rightmove.co.uk/properties/723052632075792#/?channel=COM_LET</x:v>
      </x:c>
      <x:c r="T221" s="15" t="str">
        <x:v>https://www.zoopla.co.uk/to-rent/commercial/details/71509331/</x:v>
      </x:c>
      <x:c r="U221" s="15" t="str"/>
      <x:c r="V221" s="15" t="str">
        <x:v>Glasgow — Anniesland Business Park</x:v>
      </x:c>
      <x:c r="W221" s="15" t="str">
        <x:v>Individual unit ≤15,000 sq ft</x:v>
      </x:c>
      <x:c r="X221" s="2" t="n">
        <x:f>IF(N221="Yes",L221,0)</x:f>
        <x:v>0</x:v>
      </x:c>
      <x:c r="Y221" s="2" t="n">
        <x:v>1</x:v>
      </x:c>
      <x:c r="Z221" s="2" t="str">
        <x:v>industrial</x:v>
      </x:c>
    </x:row>
    <x:row r="222" ht="47" customHeight="1">
      <x:c r="A222" s="13" t="str">
        <x:v>S217</x:v>
      </x:c>
      <x:c r="B222" s="13" t="str">
        <x:v>Glasgow</x:v>
      </x:c>
      <x:c r="C222" s="13" t="str">
        <x:v>Glasgow</x:v>
      </x:c>
      <x:c r="D222" s="14" t="n">
        <x:v>617794</x:v>
      </x:c>
      <x:c r="E222" s="13" t="str">
        <x:v>Town</x:v>
      </x:c>
      <x:c r="F222" s="15" t="str">
        <x:v>Anniesland Industrial Estate</x:v>
      </x:c>
      <x:c r="G222" s="15" t="str">
        <x:v>Unit 48B, G13 1EU</x:v>
      </x:c>
      <x:c r="H222" s="13" t="str">
        <x:v>Current</x:v>
      </x:c>
      <x:c r="I222" s="14" t="n">
        <x:v>6284</x:v>
      </x:c>
      <x:c r="J222" s="13" t="str">
        <x:f>IF(I222&lt;=1000,"1–1,000",IF(I222&lt;=2500,"1,001–2,500",IF(I222&lt;=5000,"2,501–5,000",IF(I222&lt;=10000,"5,001–10,000","10,001–15,000"))))</x:f>
        <x:v>5,001–10,000</x:v>
      </x:c>
      <x:c r="K222" s="16" t="n">
        <x:v>32129</x:v>
      </x:c>
      <x:c r="L222" s="17" t="n">
        <x:f>IF(AND(ISNUMBER(I222),I222&gt;0,ISNUMBER(K222),K222&gt;0),K222/I222,"n.a.")</x:f>
        <x:v>5.112826225334182</x:v>
      </x:c>
      <x:c r="M222" s="17" t="n">
        <x:v>5.11</x:v>
      </x:c>
      <x:c r="N222" s="13" t="str">
        <x:v>Yes</x:v>
      </x:c>
      <x:c r="O222" s="15" t="str">
        <x:v>4.5 m eaves increasing to 5.55 m</x:v>
      </x:c>
      <x:c r="P222" s="15" t="str">
        <x:v>Full-height vehicle access door</x:v>
      </x:c>
      <x:c r="Q222" s="15" t="str">
        <x:v>End-terrace unit, two-storey offices, yard and parking.</x:v>
      </x:c>
      <x:c r="R222" s="15" t="str">
        <x:v>Available in live marketing; not agent-confirmed Passing rent; lease expiresAugust 2028 with possible extension. Explicit annual amount Estate names Anniesland Industrial Estate / Business Park differ but Unit 48B and 6,284 sq ft identify the same unit.</x:v>
      </x:c>
      <x:c r="S222" s="15" t="str">
        <x:v>https://www.rightmove.co.uk/properties/745511030817488#/?channel=COM_LET</x:v>
      </x:c>
      <x:c r="T222" s="15" t="str">
        <x:v>https://www.zoopla.co.uk/to-rent/commercial/details/72851610/</x:v>
      </x:c>
      <x:c r="U222" s="15" t="str"/>
      <x:c r="V222" s="15" t="str">
        <x:v>Glasgow — Anniesland Business Park</x:v>
      </x:c>
      <x:c r="W222" s="15" t="str">
        <x:v>Individual unit ≤15,000 sq ft</x:v>
      </x:c>
      <x:c r="X222" s="2" t="n">
        <x:f>IF(N222="Yes",L222,0)</x:f>
        <x:v>5.112826225334182</x:v>
      </x:c>
      <x:c r="Y222" s="2" t="n">
        <x:v>1</x:v>
      </x:c>
      <x:c r="Z222" s="2" t="str">
        <x:v>industrial</x:v>
      </x:c>
    </x:row>
    <x:row r="223" ht="46" customHeight="1">
      <x:c r="A223" s="13" t="str">
        <x:v>S218</x:v>
      </x:c>
      <x:c r="B223" s="13" t="str">
        <x:v>Glasgow</x:v>
      </x:c>
      <x:c r="C223" s="13" t="str">
        <x:v>Glasgow</x:v>
      </x:c>
      <x:c r="D223" s="14" t="n">
        <x:v>617794</x:v>
      </x:c>
      <x:c r="E223" s="13" t="str">
        <x:v>Town</x:v>
      </x:c>
      <x:c r="F223" s="15" t="str">
        <x:v>Anniesland Business Park</x:v>
      </x:c>
      <x:c r="G223" s="15" t="str">
        <x:v>Unit 5B, Netherton Road, G13 1BJ</x:v>
      </x:c>
      <x:c r="H223" s="13" t="str">
        <x:v>Current</x:v>
      </x:c>
      <x:c r="I223" s="14" t="n">
        <x:v>3516</x:v>
      </x:c>
      <x:c r="J223" s="13" t="str">
        <x:f>IF(I223&lt;=1000,"1–1,000",IF(I223&lt;=2500,"1,001–2,500",IF(I223&lt;=5000,"2,501–5,000",IF(I223&lt;=10000,"5,001–10,000","10,001–15,000"))))</x:f>
        <x:v>2,501–5,000</x:v>
      </x:c>
      <x:c r="K223" s="16"/>
      <x:c r="L223" s="17" t="str">
        <x:f>IF(AND(ISNUMBER(I223),I223&gt;0,ISNUMBER(K223),K223&gt;0),K223/I223,"n.a.")</x:f>
        <x:v>n.a.</x:v>
      </x:c>
      <x:c r="M223" s="17"/>
      <x:c r="N223" s="13" t="str">
        <x:v>No</x:v>
      </x:c>
      <x:c r="O223" s="15" t="str">
        <x:v>Estate description: most units minimum 4 m eaves</x:v>
      </x:c>
      <x:c r="P223" s="15" t="str">
        <x:v>Estate description: most units 1 electric roller shutter</x:v>
      </x:c>
      <x:c r="Q223" s="15" t="str">
        <x:v>Terraced industrial accommodation; shared parking, CCTV and 24-hour security.</x:v>
      </x:c>
      <x:c r="R223" s="15" t="str">
        <x:v>Available in live marketing; not agent-confirmed Separate Available schedule row. Units 10 and 5B currently conjoined but explicitly offered separately; do not count combined 16,143 sqft as another unit. POA / not quoted</x:v>
      </x:c>
      <x:c r="S223" s="15" t="str">
        <x:v>https://www.rightmove.co.uk/properties/723052632075792#/?channel=COM_LET</x:v>
      </x:c>
      <x:c r="T223" s="15" t="str"/>
      <x:c r="U223" s="15" t="str"/>
      <x:c r="V223" s="15" t="str">
        <x:v>Glasgow — Anniesland Business Park</x:v>
      </x:c>
      <x:c r="W223" s="15" t="str">
        <x:v>Individual unit ≤15,000 sq ft</x:v>
      </x:c>
      <x:c r="X223" s="2" t="n">
        <x:f>IF(N223="Yes",L223,0)</x:f>
        <x:v>0</x:v>
      </x:c>
      <x:c r="Y223" s="2" t="n">
        <x:v>1</x:v>
      </x:c>
      <x:c r="Z223" s="2" t="str">
        <x:v>industrial</x:v>
      </x:c>
    </x:row>
    <x:row r="224" ht="86" customHeight="1">
      <x:c r="A224" s="13" t="str">
        <x:v>S219</x:v>
      </x:c>
      <x:c r="B224" s="13" t="str">
        <x:v>Glasgow</x:v>
      </x:c>
      <x:c r="C224" s="13" t="str">
        <x:v>Glasgow</x:v>
      </x:c>
      <x:c r="D224" s="14" t="n">
        <x:v>617794</x:v>
      </x:c>
      <x:c r="E224" s="13" t="str">
        <x:v>Town</x:v>
      </x:c>
      <x:c r="F224" s="15" t="str">
        <x:v>Barloch Street industrial estate / Possilpark</x:v>
      </x:c>
      <x:c r="G224" s="15" t="str">
        <x:v>Unit 6,106 Barloch Street</x:v>
      </x:c>
      <x:c r="H224" s="13" t="str">
        <x:v>Current</x:v>
      </x:c>
      <x:c r="I224" s="14" t="n">
        <x:v>500.56</x:v>
      </x:c>
      <x:c r="J224" s="13" t="str">
        <x:f>IF(I224&lt;=1000,"1–1,000",IF(I224&lt;=2500,"1,001–2,500",IF(I224&lt;=5000,"2,501–5,000",IF(I224&lt;=10000,"5,001–10,000","10,001–15,000"))))</x:f>
        <x:v>1–1,000</x:v>
      </x:c>
      <x:c r="K224" s="16" t="n">
        <x:v>5000</x:v>
      </x:c>
      <x:c r="L224" s="17" t="n">
        <x:f>IF(AND(ISNUMBER(I224),I224&gt;0,ISNUMBER(K224),K224&gt;0),K224/I224,"n.a.")</x:f>
        <x:v>9.988812529966438</x:v>
      </x:c>
      <x:c r="M224" s="17"/>
      <x:c r="N224" s="13" t="str">
        <x:v>Yes</x:v>
      </x:c>
      <x:c r="O224" s="15" t="str">
        <x:v>Not stated</x:v>
      </x:c>
      <x:c r="P224" s="15" t="str">
        <x:v>Double pedestrian entrance only; roller not stated</x:v>
      </x:c>
      <x:c r="Q224" s="15" t="str">
        <x:v>End-terrace workshop,concrete floor,three-phase power,WC and shared secure yard/parking.</x:v>
      </x:c>
      <x:c r="R224" s="15" t="str">
        <x:v>advertised; no future date stated Rightmove exact size 500.56 sqft and annual£5000 (£9.99 psf); direct agent rounds size 500 sqft (£10 psf). Same City Property unit; do not duplicate. Exact annual amount shown by Rightmove price-frequency control Offers over £5,000 pa. Three-phase power; shared secure yard and parking. Merge direct owner/agent source and terms. Barloch size 500 / 500.56 / 501 sq ft is rounding, not additional accommodation; Glenpark/Purdon rent conflicts remain unresolved. Same Barloch workshop. 500.56 exact RM area versus 501 Zoopla and 500 direct-agent rounding.</x:v>
      </x:c>
      <x:c r="S224" s="15" t="str">
        <x:v>https://www.rightmove.co.uk/properties/760583201399873#/?channel=COM_LET</x:v>
      </x:c>
      <x:c r="T224" s="15" t="str">
        <x:v>https://www.citypropertyglasgow.co.uk/property/to-let-industrial-premises-7/</x:v>
      </x:c>
      <x:c r="U224" s="15" t="str">
        <x:v>https://www.zoopla.co.uk/to-rent/commercial/details/73465263/</x:v>
      </x:c>
      <x:c r="V224" s="15" t="str">
        <x:v>Glasgow — Barloch Street industrial estate / Possilpark</x:v>
      </x:c>
      <x:c r="W224" s="15" t="str">
        <x:v>Individual unit ≤15,000 sq ft</x:v>
      </x:c>
      <x:c r="X224" s="2" t="n">
        <x:f>IF(N224="Yes",L224,0)</x:f>
        <x:v>9.988812529966438</x:v>
      </x:c>
      <x:c r="Y224" s="2" t="n">
        <x:v>1</x:v>
      </x:c>
      <x:c r="Z224" s="2" t="str">
        <x:v>Industrial / workshop / warehouse</x:v>
      </x:c>
    </x:row>
    <x:row r="225" ht="125" customHeight="1">
      <x:c r="A225" s="13" t="str">
        <x:v>S220</x:v>
      </x:c>
      <x:c r="B225" s="13" t="str">
        <x:v>Glasgow</x:v>
      </x:c>
      <x:c r="C225" s="13" t="str">
        <x:v>Glasgow</x:v>
      </x:c>
      <x:c r="D225" s="14" t="n">
        <x:v>617794</x:v>
      </x:c>
      <x:c r="E225" s="13" t="str">
        <x:v>Town</x:v>
      </x:c>
      <x:c r="F225" s="15" t="str">
        <x:v>Blochairn Industrial Estate</x:v>
      </x:c>
      <x:c r="G225" s="15" t="str">
        <x:v>Unit 5A, Unit 5A, Siemens Place, Glasgow G21</x:v>
      </x:c>
      <x:c r="H225" s="13" t="str">
        <x:v>Current</x:v>
      </x:c>
      <x:c r="I225" s="14" t="n">
        <x:v>2317</x:v>
      </x:c>
      <x:c r="J225" s="13" t="str">
        <x:f>IF(I225&lt;=1000,"1–1,000",IF(I225&lt;=2500,"1,001–2,500",IF(I225&lt;=5000,"2,501–5,000",IF(I225&lt;=10000,"5,001–10,000","10,001–15,000"))))</x:f>
        <x:v>1,001–2,500</x:v>
      </x:c>
      <x:c r="K225" s="16"/>
      <x:c r="L225" s="17" t="str">
        <x:f>IF(AND(ISNUMBER(I225),I225&gt;0,ISNUMBER(K225),K225&gt;0),K225/I225,"n.a.")</x:f>
        <x:v>n.a.</x:v>
      </x:c>
      <x:c r="M225" s="17"/>
      <x:c r="N225" s="13" t="str">
        <x:v>No</x:v>
      </x:c>
      <x:c r="O225" s="15" t="str">
        <x:v>5 m eaves height (6.35 m apex) | The subjects comprise an end-terrace industrial unit extending to 2,314 sq.ft gia. Internally the property benefits from open plan warehousing with an internal eaves height of 5 m. To the front of the unit there is a small office block with W/Cs and a small kitchen prep area. There is a pedestrian access door into the offices and an electric roller shutter door providing vehicular access to the warehouse.</x:v>
      </x:c>
      <x:c r="P225" s="15" t="str">
        <x:v>The subjects comprise an end-terrace industrial unit extending to 2,314 sq.ft gia. Internally the property benefits from open plan warehousing with an internal eaves height of 5 m. To the front of the unit there is a small office block with W/Cs and a small kitchen prep area. There is a pedestrian access door into the offices and an electric roller shutter door providing vehicular access to the warehouse.</x:v>
      </x:c>
      <x:c r="Q225" s="15" t="str">
        <x:v>End-terrace warehouse with a small front office, welfare space, electric roller shutter and shared yard.</x:v>
      </x:c>
      <x:c r="R225" s="15" t="str">
        <x:v>marketed Header 2,317 sq ft; body 2,314. Same unit, not additional floor.</x:v>
      </x:c>
      <x:c r="S225" s="15" t="str">
        <x:v>https://www.zoopla.co.uk/to-rent/commercial/details/73049848/</x:v>
      </x:c>
      <x:c r="T225" s="15" t="str"/>
      <x:c r="U225" s="15" t="str"/>
      <x:c r="V225" s="15" t="str">
        <x:v>Glasgow — Blochairn Industrial Estate</x:v>
      </x:c>
      <x:c r="W225" s="15" t="str">
        <x:v>Individual unit ≤15,000 sq ft</x:v>
      </x:c>
      <x:c r="X225" s="2" t="n">
        <x:f>IF(N225="Yes",L225,0)</x:f>
        <x:v>0</x:v>
      </x:c>
      <x:c r="Y225" s="2" t="n">
        <x:v>1</x:v>
      </x:c>
      <x:c r="Z225" s="2" t="str">
        <x:v>Industrial / workshop / warehouse</x:v>
      </x:c>
    </x:row>
    <x:row r="226" ht="46" customHeight="1">
      <x:c r="A226" s="13" t="str">
        <x:v>S221</x:v>
      </x:c>
      <x:c r="B226" s="13" t="str">
        <x:v>Glasgow</x:v>
      </x:c>
      <x:c r="C226" s="13" t="str">
        <x:v>Glasgow</x:v>
      </x:c>
      <x:c r="D226" s="14" t="n">
        <x:v>617794</x:v>
      </x:c>
      <x:c r="E226" s="13" t="str">
        <x:v>Town</x:v>
      </x:c>
      <x:c r="F226" s="15" t="str">
        <x:v>Boden Street industrial premises</x:v>
      </x:c>
      <x:c r="G226" s="15" t="str">
        <x:v>150 Boden Street, Glasgow G40</x:v>
      </x:c>
      <x:c r="H226" s="13" t="str">
        <x:v>Uncertain</x:v>
      </x:c>
      <x:c r="I226" s="14" t="n">
        <x:v>13806</x:v>
      </x:c>
      <x:c r="J226" s="13" t="str">
        <x:f>IF(I226&lt;=1000,"1–1,000",IF(I226&lt;=2500,"1,001–2,500",IF(I226&lt;=5000,"2,501–5,000",IF(I226&lt;=10000,"5,001–10,000","10,001–15,000"))))</x:f>
        <x:v>10,001–15,000</x:v>
      </x:c>
      <x:c r="K226" s="16"/>
      <x:c r="L226" s="17" t="str">
        <x:f>IF(AND(ISNUMBER(I226),I226&gt;0,ISNUMBER(K226),K226&gt;0),K226/I226,"n.a.")</x:f>
        <x:v>n.a.</x:v>
      </x:c>
      <x:c r="M226" s="17"/>
      <x:c r="N226" s="13" t="str">
        <x:v>No</x:v>
      </x:c>
      <x:c r="O226" s="15" t="str">
        <x:v>Not stated</x:v>
      </x:c>
      <x:c r="P226" s="15" t="str">
        <x:v>Not stated</x:v>
      </x:c>
      <x:c r="Q226" s="15" t="str">
        <x:v>Industrial premises on Boden Street marketed as one 13,806 sq ft unit.</x:v>
      </x:c>
      <x:c r="R226" s="15" t="str">
        <x:v>marketed 150 Boden Street headline 13,806 sq ft conflicts with proposed future three 3,000 sq ft units; completion and actual independent unit size unresolved. Detailed RM evidence takes precedence over portal card.</x:v>
      </x:c>
      <x:c r="S226" s="15" t="str">
        <x:v>https://www.zoopla.co.uk/to-rent/commercial/details/70135823/</x:v>
      </x:c>
      <x:c r="T226" s="15" t="str"/>
      <x:c r="U226" s="15" t="str"/>
      <x:c r="V226" s="15" t="str">
        <x:v>Glasgow — Boden Street industrial premises</x:v>
      </x:c>
      <x:c r="W226" s="15" t="str">
        <x:v>Individual unit ≤15,000 sq ft</x:v>
      </x:c>
      <x:c r="X226" s="2" t="n">
        <x:f>IF(N226="Yes",L226,0)</x:f>
        <x:v>0</x:v>
      </x:c>
      <x:c r="Y226" s="2" t="n">
        <x:v>1</x:v>
      </x:c>
      <x:c r="Z226" s="2" t="str">
        <x:v>Industrial / workshop / warehouse</x:v>
      </x:c>
    </x:row>
    <x:row r="227" ht="99" customHeight="1">
      <x:c r="A227" s="13" t="str">
        <x:v>S222</x:v>
      </x:c>
      <x:c r="B227" s="13" t="str">
        <x:v>Glasgow</x:v>
      </x:c>
      <x:c r="C227" s="13" t="str">
        <x:v>Glasgow</x:v>
      </x:c>
      <x:c r="D227" s="14" t="n">
        <x:v>617794</x:v>
      </x:c>
      <x:c r="E227" s="13" t="str">
        <x:v>Town</x:v>
      </x:c>
      <x:c r="F227" s="15" t="str">
        <x:v>Brand Street Industrial Estate</x:v>
      </x:c>
      <x:c r="G227" s="15" t="str">
        <x:v>54 Brand Street, 54 Brand Street, Glasgow G51</x:v>
      </x:c>
      <x:c r="H227" s="13" t="str">
        <x:v>Current</x:v>
      </x:c>
      <x:c r="I227" s="14" t="n">
        <x:v>1060</x:v>
      </x:c>
      <x:c r="J227" s="13" t="str">
        <x:f>IF(I227&lt;=1000,"1–1,000",IF(I227&lt;=2500,"1,001–2,500",IF(I227&lt;=5000,"2,501–5,000",IF(I227&lt;=10000,"5,001–10,000","10,001–15,000"))))</x:f>
        <x:v>1,001–2,500</x:v>
      </x:c>
      <x:c r="K227" s="16"/>
      <x:c r="L227" s="17" t="str">
        <x:f>IF(AND(ISNUMBER(I227),I227&gt;0,ISNUMBER(K227),K227&gt;0),K227/I227,"n.a.")</x:f>
        <x:v>n.a.</x:v>
      </x:c>
      <x:c r="M227" s="17"/>
      <x:c r="N227" s="13" t="str">
        <x:v>No</x:v>
      </x:c>
      <x:c r="O227" s="15" t="str">
        <x:v>Not stated</x:v>
      </x:c>
      <x:c r="P227" s="15" t="str">
        <x:v>Electric roller shutter door | The subject property comprises a steel portal frame construction, incorporating full cavity walling and external leaf brickwork. The roof construction is fully insulated profile metal cladding. Internally the property benefits from open warehouse space, kitchen space and allocated W/Cs. The warehouse has one vehicle access doors.</x:v>
      </x:c>
      <x:c r="Q227" s="15" t="str">
        <x:v>Refurbished small warehouse with kitchen, WC and electric roller-shutter vehicle access.</x:v>
      </x:c>
      <x:c r="R227" s="15" t="str">
        <x:v>marketed</x:v>
      </x:c>
      <x:c r="S227" s="15" t="str">
        <x:v>https://www.zoopla.co.uk/to-rent/commercial/details/70672873/</x:v>
      </x:c>
      <x:c r="T227" s="15" t="str"/>
      <x:c r="U227" s="15" t="str"/>
      <x:c r="V227" s="15" t="str">
        <x:v>Glasgow — Brand Street Industrial Estate</x:v>
      </x:c>
      <x:c r="W227" s="15" t="str">
        <x:v>Individual unit ≤15,000 sq ft</x:v>
      </x:c>
      <x:c r="X227" s="2" t="n">
        <x:f>IF(N227="Yes",L227,0)</x:f>
        <x:v>0</x:v>
      </x:c>
      <x:c r="Y227" s="2" t="n">
        <x:v>1</x:v>
      </x:c>
      <x:c r="Z227" s="2" t="str">
        <x:v>Industrial / workshop / warehouse</x:v>
      </x:c>
    </x:row>
    <x:row r="228" ht="99" customHeight="1">
      <x:c r="A228" s="13" t="str">
        <x:v>S223</x:v>
      </x:c>
      <x:c r="B228" s="13" t="str">
        <x:v>Glasgow</x:v>
      </x:c>
      <x:c r="C228" s="13" t="str">
        <x:v>Glasgow</x:v>
      </x:c>
      <x:c r="D228" s="14" t="n">
        <x:v>617794</x:v>
      </x:c>
      <x:c r="E228" s="13" t="str">
        <x:v>Town</x:v>
      </x:c>
      <x:c r="F228" s="15" t="str">
        <x:v>Brand Street Industrial Estate</x:v>
      </x:c>
      <x:c r="G228" s="15" t="str">
        <x:v>60 Brand Street, Brand Street, Glasgow G51</x:v>
      </x:c>
      <x:c r="H228" s="13" t="str">
        <x:v>Current</x:v>
      </x:c>
      <x:c r="I228" s="14" t="n">
        <x:v>1060</x:v>
      </x:c>
      <x:c r="J228" s="13" t="str">
        <x:f>IF(I228&lt;=1000,"1–1,000",IF(I228&lt;=2500,"1,001–2,500",IF(I228&lt;=5000,"2,501–5,000",IF(I228&lt;=10000,"5,001–10,000","10,001–15,000"))))</x:f>
        <x:v>1,001–2,500</x:v>
      </x:c>
      <x:c r="K228" s="16"/>
      <x:c r="L228" s="17" t="str">
        <x:f>IF(AND(ISNUMBER(I228),I228&gt;0,ISNUMBER(K228),K228&gt;0),K228/I228,"n.a.")</x:f>
        <x:v>n.a.</x:v>
      </x:c>
      <x:c r="M228" s="17"/>
      <x:c r="N228" s="13" t="str">
        <x:v>No</x:v>
      </x:c>
      <x:c r="O228" s="15" t="str">
        <x:v>Not stated</x:v>
      </x:c>
      <x:c r="P228" s="15" t="str">
        <x:v>Electric roller shutter door | The subject property comprises a steel portal frame construction, incorporating full cavity walling and external leaf brickwork. The roof construction is fully insulated profile metal cladding. Internally the property benefits from open warehouse space, kitchen space and allocated W/Cs. The warehouse has one vehicle access doors.</x:v>
      </x:c>
      <x:c r="Q228" s="15" t="str">
        <x:v>Refurbished small warehouse with kitchen, WC and electric roller-shutter vehicle access.</x:v>
      </x:c>
      <x:c r="R228" s="15" t="str">
        <x:v>marketed</x:v>
      </x:c>
      <x:c r="S228" s="15" t="str">
        <x:v>https://www.zoopla.co.uk/to-rent/commercial/details/70673609/</x:v>
      </x:c>
      <x:c r="T228" s="15" t="str"/>
      <x:c r="U228" s="15" t="str"/>
      <x:c r="V228" s="15" t="str">
        <x:v>Glasgow — Brand Street Industrial Estate</x:v>
      </x:c>
      <x:c r="W228" s="15" t="str">
        <x:v>Individual unit ≤15,000 sq ft</x:v>
      </x:c>
      <x:c r="X228" s="2" t="n">
        <x:f>IF(N228="Yes",L228,0)</x:f>
        <x:v>0</x:v>
      </x:c>
      <x:c r="Y228" s="2" t="n">
        <x:v>1</x:v>
      </x:c>
      <x:c r="Z228" s="2" t="str">
        <x:v>Industrial / workshop / warehouse</x:v>
      </x:c>
    </x:row>
    <x:row r="229" ht="46" customHeight="1">
      <x:c r="A229" s="13" t="str">
        <x:v>S224</x:v>
      </x:c>
      <x:c r="B229" s="13" t="str">
        <x:v>Glasgow</x:v>
      </x:c>
      <x:c r="C229" s="13" t="str">
        <x:v>Glasgow</x:v>
      </x:c>
      <x:c r="D229" s="14" t="n">
        <x:v>617794</x:v>
      </x:c>
      <x:c r="E229" s="13" t="str">
        <x:v>Town</x:v>
      </x:c>
      <x:c r="F229" s="15" t="str">
        <x:v>Brand Street Industrial Estate</x:v>
      </x:c>
      <x:c r="G229" s="15" t="str">
        <x:v>Unit 52/62, 52 Brand Street, Glasgow G51</x:v>
      </x:c>
      <x:c r="H229" s="13" t="str">
        <x:v>Current</x:v>
      </x:c>
      <x:c r="I229" s="14" t="n">
        <x:v>2094</x:v>
      </x:c>
      <x:c r="J229" s="13" t="str">
        <x:f>IF(I229&lt;=1000,"1–1,000",IF(I229&lt;=2500,"1,001–2,500",IF(I229&lt;=5000,"2,501–5,000",IF(I229&lt;=10000,"5,001–10,000","10,001–15,000"))))</x:f>
        <x:v>1,001–2,500</x:v>
      </x:c>
      <x:c r="K229" s="16"/>
      <x:c r="L229" s="17" t="str">
        <x:f>IF(AND(ISNUMBER(I229),I229&gt;0,ISNUMBER(K229),K229&gt;0),K229/I229,"n.a.")</x:f>
        <x:v>n.a.</x:v>
      </x:c>
      <x:c r="M229" s="17"/>
      <x:c r="N229" s="13" t="str">
        <x:v>No</x:v>
      </x:c>
      <x:c r="O229" s="15" t="str">
        <x:v>Not stated</x:v>
      </x:c>
      <x:c r="P229" s="15" t="str">
        <x:v>Electric vehicle roller shutter</x:v>
      </x:c>
      <x:c r="Q229" s="15" t="str">
        <x:v>Refurbished combined warehouse unit with office and welfare accommodation and rear vehicle loading.</x:v>
      </x:c>
      <x:c r="R229" s="15" t="str">
        <x:v>marketed</x:v>
      </x:c>
      <x:c r="S229" s="15" t="str">
        <x:v>https://www.zoopla.co.uk/to-rent/commercial/details/69309145/</x:v>
      </x:c>
      <x:c r="T229" s="15" t="str"/>
      <x:c r="U229" s="15" t="str"/>
      <x:c r="V229" s="15" t="str">
        <x:v>Glasgow — Brand Street Industrial Estate</x:v>
      </x:c>
      <x:c r="W229" s="15" t="str">
        <x:v>Individual unit ≤15,000 sq ft</x:v>
      </x:c>
      <x:c r="X229" s="2" t="n">
        <x:f>IF(N229="Yes",L229,0)</x:f>
        <x:v>0</x:v>
      </x:c>
      <x:c r="Y229" s="2" t="n">
        <x:v>1</x:v>
      </x:c>
      <x:c r="Z229" s="2" t="str">
        <x:v>Industrial / workshop / warehouse</x:v>
      </x:c>
    </x:row>
    <x:row r="230" ht="46" customHeight="1">
      <x:c r="A230" s="13" t="str">
        <x:v>S225</x:v>
      </x:c>
      <x:c r="B230" s="13" t="str">
        <x:v>Glasgow</x:v>
      </x:c>
      <x:c r="C230" s="13" t="str">
        <x:v>Glasgow</x:v>
      </x:c>
      <x:c r="D230" s="14" t="n">
        <x:v>617794</x:v>
      </x:c>
      <x:c r="E230" s="13" t="str">
        <x:v>Town</x:v>
      </x:c>
      <x:c r="F230" s="15" t="str">
        <x:v>Carntyne Industrial Estate</x:v>
      </x:c>
      <x:c r="G230" s="15" t="str">
        <x:v>Unit 70 Carntyne Industrial Estate, 70 Camelon Street, Glasgow G32</x:v>
      </x:c>
      <x:c r="H230" s="13" t="str">
        <x:v>Current</x:v>
      </x:c>
      <x:c r="I230" s="14" t="n">
        <x:v>4974</x:v>
      </x:c>
      <x:c r="J230" s="13" t="str">
        <x:f>IF(I230&lt;=1000,"1–1,000",IF(I230&lt;=2500,"1,001–2,500",IF(I230&lt;=5000,"2,501–5,000",IF(I230&lt;=10000,"5,001–10,000","10,001–15,000"))))</x:f>
        <x:v>2,501–5,000</x:v>
      </x:c>
      <x:c r="K230" s="16" t="n">
        <x:v>39800</x:v>
      </x:c>
      <x:c r="L230" s="17" t="n">
        <x:f>IF(AND(ISNUMBER(I230),I230&gt;0,ISNUMBER(K230),K230&gt;0),K230/I230,"n.a.")</x:f>
        <x:v>8.00160836349015</x:v>
      </x:c>
      <x:c r="M230" s="17" t="n">
        <x:v>8</x:v>
      </x:c>
      <x:c r="N230" s="13" t="str">
        <x:v>Yes</x:v>
      </x:c>
      <x:c r="O230" s="15" t="str">
        <x:v>3.65 m minimum clear eaves height</x:v>
      </x:c>
      <x:c r="P230" s="15" t="str">
        <x:v>Not stated</x:v>
      </x:c>
      <x:c r="Q230" s="15" t="str">
        <x:v>Refurbished end-terrace warehouse with offices, secure rear yard and vehicle access.</x:v>
      </x:c>
      <x:c r="R230" s="15" t="str">
        <x:v>marketed</x:v>
      </x:c>
      <x:c r="S230" s="15" t="str">
        <x:v>https://www.zoopla.co.uk/to-rent/commercial/details/74557009/</x:v>
      </x:c>
      <x:c r="T230" s="15" t="str"/>
      <x:c r="U230" s="15" t="str"/>
      <x:c r="V230" s="15" t="str">
        <x:v>Glasgow — Carntyne Industrial Estate</x:v>
      </x:c>
      <x:c r="W230" s="15" t="str">
        <x:v>Individual unit ≤15,000 sq ft</x:v>
      </x:c>
      <x:c r="X230" s="2" t="n">
        <x:f>IF(N230="Yes",L230,0)</x:f>
        <x:v>8.00160836349015</x:v>
      </x:c>
      <x:c r="Y230" s="2" t="n">
        <x:v>1</x:v>
      </x:c>
      <x:c r="Z230" s="2" t="str">
        <x:v>Industrial / workshop / warehouse</x:v>
      </x:c>
    </x:row>
    <x:row r="231" ht="46" customHeight="1">
      <x:c r="A231" s="13" t="str">
        <x:v>S226</x:v>
      </x:c>
      <x:c r="B231" s="13" t="str">
        <x:v>Glasgow</x:v>
      </x:c>
      <x:c r="C231" s="13" t="str">
        <x:v>Glasgow</x:v>
      </x:c>
      <x:c r="D231" s="14" t="n">
        <x:v>617794</x:v>
      </x:c>
      <x:c r="E231" s="13" t="str">
        <x:v>Town</x:v>
      </x:c>
      <x:c r="F231" s="15" t="str">
        <x:v>Cessnock workshop site</x:v>
      </x:c>
      <x:c r="G231" s="15" t="str">
        <x:v>Unit 1, 54 Clifford Lane</x:v>
      </x:c>
      <x:c r="H231" s="13" t="str">
        <x:v>Current</x:v>
      </x:c>
      <x:c r="I231" s="14" t="n">
        <x:v>1374</x:v>
      </x:c>
      <x:c r="J231" s="13" t="str">
        <x:f>IF(I231&lt;=1000,"1–1,000",IF(I231&lt;=2500,"1,001–2,500",IF(I231&lt;=5000,"2,501–5,000",IF(I231&lt;=10000,"5,001–10,000","10,001–15,000"))))</x:f>
        <x:v>1,001–2,500</x:v>
      </x:c>
      <x:c r="K231" s="16" t="n">
        <x:v>10200</x:v>
      </x:c>
      <x:c r="L231" s="17" t="n">
        <x:f>IF(AND(ISNUMBER(I231),I231&gt;0,ISNUMBER(K231),K231&gt;0),K231/I231,"n.a.")</x:f>
        <x:v>7.423580786026201</x:v>
      </x:c>
      <x:c r="M231" s="17"/>
      <x:c r="N231" s="13" t="str">
        <x:v>Yes</x:v>
      </x:c>
      <x:c r="O231" s="15" t="str">
        <x:v>Not stated</x:v>
      </x:c>
      <x:c r="P231" s="15" t="str">
        <x:v>Not stated</x:v>
      </x:c>
      <x:c r="Q231" s="15" t="str">
        <x:v>Industrial / workshop accommodation at Cessnock workshop site. Height and loading access are recorded separately.</x:v>
      </x:c>
      <x:c r="R231" s="15" t="str">
        <x:v>available Under full refurbishment; may combine with Unit 2. Separate 2000 sqft yard£5200 pa excluded from building count.</x:v>
      </x:c>
      <x:c r="S231" s="15" t="str">
        <x:v>https://www.rightmove.co.uk/properties/765063951217265#/?channel=COM_LET</x:v>
      </x:c>
      <x:c r="T231" s="15" t="str"/>
      <x:c r="U231" s="15" t="str"/>
      <x:c r="V231" s="15" t="str">
        <x:v>Glasgow — Cessnock workshop site</x:v>
      </x:c>
      <x:c r="W231" s="15" t="str">
        <x:v>Individual unit ≤15,000 sq ft</x:v>
      </x:c>
      <x:c r="X231" s="2" t="n">
        <x:f>IF(N231="Yes",L231,0)</x:f>
        <x:v>7.423580786026201</x:v>
      </x:c>
      <x:c r="Y231" s="2" t="n">
        <x:v>1</x:v>
      </x:c>
      <x:c r="Z231" s="2" t="str">
        <x:v>Industrial / workshop / warehouse</x:v>
      </x:c>
    </x:row>
    <x:row r="232" ht="46" customHeight="1">
      <x:c r="A232" s="13" t="str">
        <x:v>S227</x:v>
      </x:c>
      <x:c r="B232" s="13" t="str">
        <x:v>Glasgow</x:v>
      </x:c>
      <x:c r="C232" s="13" t="str">
        <x:v>Glasgow</x:v>
      </x:c>
      <x:c r="D232" s="14" t="n">
        <x:v>617794</x:v>
      </x:c>
      <x:c r="E232" s="13" t="str">
        <x:v>Town</x:v>
      </x:c>
      <x:c r="F232" s="15" t="str">
        <x:v>Cessnock workshop site</x:v>
      </x:c>
      <x:c r="G232" s="15" t="str">
        <x:v>Unit 2, 54 Clifford Lane</x:v>
      </x:c>
      <x:c r="H232" s="13" t="str">
        <x:v>Current</x:v>
      </x:c>
      <x:c r="I232" s="14" t="n">
        <x:v>1486</x:v>
      </x:c>
      <x:c r="J232" s="13" t="str">
        <x:f>IF(I232&lt;=1000,"1–1,000",IF(I232&lt;=2500,"1,001–2,500",IF(I232&lt;=5000,"2,501–5,000",IF(I232&lt;=10000,"5,001–10,000","10,001–15,000"))))</x:f>
        <x:v>1,001–2,500</x:v>
      </x:c>
      <x:c r="K232" s="16" t="n">
        <x:v>10200</x:v>
      </x:c>
      <x:c r="L232" s="17" t="n">
        <x:f>IF(AND(ISNUMBER(I232),I232&gt;0,ISNUMBER(K232),K232&gt;0),K232/I232,"n.a.")</x:f>
        <x:v>6.864064602960969</x:v>
      </x:c>
      <x:c r="M232" s="17"/>
      <x:c r="N232" s="13" t="str">
        <x:v>Yes</x:v>
      </x:c>
      <x:c r="O232" s="15" t="str">
        <x:v>Not stated</x:v>
      </x:c>
      <x:c r="P232" s="15" t="str">
        <x:v>Not stated</x:v>
      </x:c>
      <x:c r="Q232" s="15" t="str">
        <x:v>Industrial / workshop accommodation at Cessnock workshop site. Height and loading access are recorded separately.</x:v>
      </x:c>
      <x:c r="R232" s="15" t="str">
        <x:v>available Under full refurbishment; may combine with Unit 1; combined 2860 sqft not extra unit.</x:v>
      </x:c>
      <x:c r="S232" s="15" t="str">
        <x:v>https://www.rightmove.co.uk/properties/765063951217265#/?channel=COM_LET</x:v>
      </x:c>
      <x:c r="T232" s="15" t="str"/>
      <x:c r="U232" s="15" t="str"/>
      <x:c r="V232" s="15" t="str">
        <x:v>Glasgow — Cessnock workshop site</x:v>
      </x:c>
      <x:c r="W232" s="15" t="str">
        <x:v>Individual unit ≤15,000 sq ft</x:v>
      </x:c>
      <x:c r="X232" s="2" t="n">
        <x:f>IF(N232="Yes",L232,0)</x:f>
        <x:v>6.864064602960969</x:v>
      </x:c>
      <x:c r="Y232" s="2" t="n">
        <x:v>1</x:v>
      </x:c>
      <x:c r="Z232" s="2" t="str">
        <x:v>Industrial / workshop / warehouse</x:v>
      </x:c>
    </x:row>
    <x:row r="233" ht="46" customHeight="1">
      <x:c r="A233" s="13" t="str">
        <x:v>S228</x:v>
      </x:c>
      <x:c r="B233" s="13" t="str">
        <x:v>Glasgow</x:v>
      </x:c>
      <x:c r="C233" s="13" t="str">
        <x:v>Glasgow</x:v>
      </x:c>
      <x:c r="D233" s="14" t="n">
        <x:v>617794</x:v>
      </x:c>
      <x:c r="E233" s="13" t="str">
        <x:v>Town</x:v>
      </x:c>
      <x:c r="F233" s="15" t="str">
        <x:v>Citylink Industrial Estate</x:v>
      </x:c>
      <x:c r="G233" s="15" t="str">
        <x:v>Unit A, Citylink Industrial Estate, Helen Street, Glasgow</x:v>
      </x:c>
      <x:c r="H233" s="13" t="str">
        <x:v>Current</x:v>
      </x:c>
      <x:c r="I233" s="14" t="n">
        <x:v>5001</x:v>
      </x:c>
      <x:c r="J233" s="13" t="str">
        <x:f>IF(I233&lt;=1000,"1–1,000",IF(I233&lt;=2500,"1,001–2,500",IF(I233&lt;=5000,"2,501–5,000",IF(I233&lt;=10000,"5,001–10,000","10,001–15,000"))))</x:f>
        <x:v>5,001–10,000</x:v>
      </x:c>
      <x:c r="K233" s="16" t="n">
        <x:v>60012</x:v>
      </x:c>
      <x:c r="L233" s="17" t="n">
        <x:f>IF(AND(ISNUMBER(I233),I233&gt;0,ISNUMBER(K233),K233&gt;0),K233/I233,"n.a.")</x:f>
        <x:v>12</x:v>
      </x:c>
      <x:c r="M233" s="17" t="n">
        <x:v>12</x:v>
      </x:c>
      <x:c r="N233" s="13" t="str">
        <x:v>Yes</x:v>
      </x:c>
      <x:c r="O233" s="15" t="str">
        <x:v>6.00 m minimum eaves; 6.60 m maximum</x:v>
      </x:c>
      <x:c r="P233" s="15" t="str">
        <x:v>Electric roller shutter and separate pedestrian entrance</x:v>
      </x:c>
      <x:c r="Q233" s="15" t="str">
        <x:v>Prominent warehouse unit with LED lighting, toilets, electric roller access and shared estate yard.</x:v>
      </x:c>
      <x:c r="R233" s="15" t="str">
        <x:v>marketed</x:v>
      </x:c>
      <x:c r="S233" s="15" t="str">
        <x:v>https://www.zoopla.co.uk/to-rent/commercial/details/72104004/</x:v>
      </x:c>
      <x:c r="T233" s="15" t="str"/>
      <x:c r="U233" s="15" t="str"/>
      <x:c r="V233" s="15" t="str">
        <x:v>Glasgow — Citylink Industrial Estate</x:v>
      </x:c>
      <x:c r="W233" s="15" t="str">
        <x:v>Individual unit ≤15,000 sq ft</x:v>
      </x:c>
      <x:c r="X233" s="2" t="n">
        <x:f>IF(N233="Yes",L233,0)</x:f>
        <x:v>12</x:v>
      </x:c>
      <x:c r="Y233" s="2" t="n">
        <x:v>1</x:v>
      </x:c>
      <x:c r="Z233" s="2" t="str">
        <x:v>Industrial / workshop / warehouse</x:v>
      </x:c>
    </x:row>
    <x:row r="234" ht="47" customHeight="1">
      <x:c r="A234" s="13" t="str">
        <x:v>S229</x:v>
      </x:c>
      <x:c r="B234" s="13" t="str">
        <x:v>Glasgow</x:v>
      </x:c>
      <x:c r="C234" s="13" t="str">
        <x:v>Glasgow</x:v>
      </x:c>
      <x:c r="D234" s="14" t="n">
        <x:v>617794</x:v>
      </x:c>
      <x:c r="E234" s="13" t="str">
        <x:v>Town</x:v>
      </x:c>
      <x:c r="F234" s="15" t="str">
        <x:v>Cotton Street Industrial Estate / Dalmarnock</x:v>
      </x:c>
      <x:c r="G234" s="15" t="str">
        <x:v>Unit 22,198 Swanston Street</x:v>
      </x:c>
      <x:c r="H234" s="13" t="str">
        <x:v>Current</x:v>
      </x:c>
      <x:c r="I234" s="14" t="n">
        <x:v>970</x:v>
      </x:c>
      <x:c r="J234" s="13" t="str">
        <x:f>IF(I234&lt;=1000,"1–1,000",IF(I234&lt;=2500,"1,001–2,500",IF(I234&lt;=5000,"2,501–5,000",IF(I234&lt;=10000,"5,001–10,000","10,001–15,000"))))</x:f>
        <x:v>1–1,000</x:v>
      </x:c>
      <x:c r="K234" s="16" t="n">
        <x:v>11934</x:v>
      </x:c>
      <x:c r="L234" s="17" t="n">
        <x:f>IF(AND(ISNUMBER(I234),I234&gt;0,ISNUMBER(K234),K234&gt;0),K234/I234,"n.a.")</x:f>
        <x:v>12.303092783505155</x:v>
      </x:c>
      <x:c r="M234" s="17"/>
      <x:c r="N234" s="13" t="str">
        <x:v>Yes</x:v>
      </x:c>
      <x:c r="O234" s="15" t="str">
        <x:v>Not stated</x:v>
      </x:c>
      <x:c r="P234" s="15" t="str">
        <x:v>Roller shutter 2.75 m×2.80 m; separate visitor door</x:v>
      </x:c>
      <x:c r="Q234" s="15" t="str">
        <x:v>Blockwork workshop clad in profile sheeting,profile sheet roof,front parking and rear toilet.</x:v>
      </x:c>
      <x:c r="R234" s="15" t="str">
        <x:v>available Exact annual control£11934; monthly display£995 is rounded. Annual rent/sqft£12.30. Height of building not stated; shutter dimensions must not be treated as eaves. Exact annual amount shown by Rightmove price-frequency control</x:v>
      </x:c>
      <x:c r="S234" s="15" t="str">
        <x:v>https://www.rightmove.co.uk/properties/773396210725809#/?channel=COM_LET</x:v>
      </x:c>
      <x:c r="T234" s="15" t="str"/>
      <x:c r="U234" s="15" t="str"/>
      <x:c r="V234" s="15" t="str">
        <x:v>Glasgow — Cotton Street Industrial Estate / Dalmarnock</x:v>
      </x:c>
      <x:c r="W234" s="15" t="str">
        <x:v>Individual unit ≤15,000 sq ft</x:v>
      </x:c>
      <x:c r="X234" s="2" t="n">
        <x:f>IF(N234="Yes",L234,0)</x:f>
        <x:v>12.303092783505155</x:v>
      </x:c>
      <x:c r="Y234" s="2" t="n">
        <x:v>1</x:v>
      </x:c>
      <x:c r="Z234" s="2" t="str">
        <x:v>Industrial / workshop / warehouse</x:v>
      </x:c>
    </x:row>
    <x:row r="235" ht="46" customHeight="1">
      <x:c r="A235" s="13" t="str">
        <x:v>S230</x:v>
      </x:c>
      <x:c r="B235" s="13" t="str">
        <x:v>Glasgow</x:v>
      </x:c>
      <x:c r="C235" s="13" t="str">
        <x:v>Glasgow</x:v>
      </x:c>
      <x:c r="D235" s="14" t="n">
        <x:v>617794</x:v>
      </x:c>
      <x:c r="E235" s="13" t="str">
        <x:v>Town</x:v>
      </x:c>
      <x:c r="F235" s="15" t="str">
        <x:v>Drumoyne Road industrial premises</x:v>
      </x:c>
      <x:c r="G235" s="15" t="str">
        <x:v>Unit 1B, 426 Drumoyne Road, G51 4DA</x:v>
      </x:c>
      <x:c r="H235" s="13" t="str">
        <x:v>Current</x:v>
      </x:c>
      <x:c r="I235" s="14" t="n">
        <x:v>11154</x:v>
      </x:c>
      <x:c r="J235" s="13" t="str">
        <x:f>IF(I235&lt;=1000,"1–1,000",IF(I235&lt;=2500,"1,001–2,500",IF(I235&lt;=5000,"2,501–5,000",IF(I235&lt;=10000,"5,001–10,000","10,001–15,000"))))</x:f>
        <x:v>10,001–15,000</x:v>
      </x:c>
      <x:c r="K235" s="16" t="n">
        <x:v>90000</x:v>
      </x:c>
      <x:c r="L235" s="17" t="n">
        <x:f>IF(AND(ISNUMBER(I235),I235&gt;0,ISNUMBER(K235),K235&gt;0),K235/I235,"n.a.")</x:f>
        <x:v>8.068854222700377</x:v>
      </x:c>
      <x:c r="M235" s="17"/>
      <x:c r="N235" s="13" t="str">
        <x:v>Yes</x:v>
      </x:c>
      <x:c r="O235" s="15" t="str">
        <x:v>Not stated</x:v>
      </x:c>
      <x:c r="P235" s="15" t="str">
        <x:v>Multiple roller-shutter vehicle access doors</x:v>
      </x:c>
      <x:c r="Q235" s="15" t="str">
        <x:v>Refurbished warehouse with yard and shared 17 parking spaces.</x:v>
      </x:c>
      <x:c r="R235" s="15" t="str">
        <x:v>Available separately in unit schedule £7,500 pcm annualised. Combined 1B+1C19925 sqft option excluded; each separately offered unit qualifies.</x:v>
      </x:c>
      <x:c r="S235" s="15" t="str">
        <x:v>https://www.rightmove.co.uk/properties/769501831043312#/?channel=COM_LET</x:v>
      </x:c>
      <x:c r="T235" s="15" t="str"/>
      <x:c r="U235" s="15" t="str"/>
      <x:c r="V235" s="15" t="str">
        <x:v>Glasgow — Drumoyne Road industrial premises</x:v>
      </x:c>
      <x:c r="W235" s="15" t="str">
        <x:v>Individual unit ≤15,000 sq ft</x:v>
      </x:c>
      <x:c r="X235" s="2" t="n">
        <x:f>IF(N235="Yes",L235,0)</x:f>
        <x:v>8.068854222700377</x:v>
      </x:c>
      <x:c r="Y235" s="2" t="n">
        <x:v>1</x:v>
      </x:c>
      <x:c r="Z235" s="2" t="str">
        <x:v>Industrial / workshop / warehouse</x:v>
      </x:c>
    </x:row>
    <x:row r="236" ht="46" customHeight="1">
      <x:c r="A236" s="13" t="str">
        <x:v>S231</x:v>
      </x:c>
      <x:c r="B236" s="13" t="str">
        <x:v>Glasgow</x:v>
      </x:c>
      <x:c r="C236" s="13" t="str">
        <x:v>Glasgow</x:v>
      </x:c>
      <x:c r="D236" s="14" t="n">
        <x:v>617794</x:v>
      </x:c>
      <x:c r="E236" s="13" t="str">
        <x:v>Town</x:v>
      </x:c>
      <x:c r="F236" s="15" t="str">
        <x:v>Drumoyne Road industrial premises</x:v>
      </x:c>
      <x:c r="G236" s="15" t="str">
        <x:v>Unit 1C, 426 Drumoyne Road, G51 4DA</x:v>
      </x:c>
      <x:c r="H236" s="13" t="str">
        <x:v>Current</x:v>
      </x:c>
      <x:c r="I236" s="14" t="n">
        <x:v>8471</x:v>
      </x:c>
      <x:c r="J236" s="13" t="str">
        <x:f>IF(I236&lt;=1000,"1–1,000",IF(I236&lt;=2500,"1,001–2,500",IF(I236&lt;=5000,"2,501–5,000",IF(I236&lt;=10000,"5,001–10,000","10,001–15,000"))))</x:f>
        <x:v>5,001–10,000</x:v>
      </x:c>
      <x:c r="K236" s="16" t="n">
        <x:v>69996</x:v>
      </x:c>
      <x:c r="L236" s="17" t="n">
        <x:f>IF(AND(ISNUMBER(I236),I236&gt;0,ISNUMBER(K236),K236&gt;0),K236/I236,"n.a.")</x:f>
        <x:v>8.263014992326761</x:v>
      </x:c>
      <x:c r="M236" s="17"/>
      <x:c r="N236" s="13" t="str">
        <x:v>Yes</x:v>
      </x:c>
      <x:c r="O236" s="15" t="str">
        <x:v>Not stated</x:v>
      </x:c>
      <x:c r="P236" s="15" t="str">
        <x:v>Multiple roller-shutter vehicle access doors</x:v>
      </x:c>
      <x:c r="Q236" s="15" t="str">
        <x:v>Refurbished warehouse with yard and shared 17 parking spaces.</x:v>
      </x:c>
      <x:c r="R236" s="15" t="str">
        <x:v>Available separately in unit schedule £5,833 pcm annualised; monthly rounding may differ from annual agent quote. Combined 1B+1C19925 sqft option excluded.</x:v>
      </x:c>
      <x:c r="S236" s="15" t="str">
        <x:v>https://www.rightmove.co.uk/properties/769501831043312#/?channel=COM_LET</x:v>
      </x:c>
      <x:c r="T236" s="15" t="str"/>
      <x:c r="U236" s="15" t="str"/>
      <x:c r="V236" s="15" t="str">
        <x:v>Glasgow — Drumoyne Road industrial premises</x:v>
      </x:c>
      <x:c r="W236" s="15" t="str">
        <x:v>Individual unit ≤15,000 sq ft</x:v>
      </x:c>
      <x:c r="X236" s="2" t="n">
        <x:f>IF(N236="Yes",L236,0)</x:f>
        <x:v>8.263014992326761</x:v>
      </x:c>
      <x:c r="Y236" s="2" t="n">
        <x:v>1</x:v>
      </x:c>
      <x:c r="Z236" s="2" t="str">
        <x:v>Industrial / workshop / warehouse</x:v>
      </x:c>
    </x:row>
    <x:row r="237" ht="46" customHeight="1">
      <x:c r="A237" s="13" t="str">
        <x:v>S232</x:v>
      </x:c>
      <x:c r="B237" s="13" t="str">
        <x:v>Glasgow</x:v>
      </x:c>
      <x:c r="C237" s="13" t="str">
        <x:v>Glasgow</x:v>
      </x:c>
      <x:c r="D237" s="14" t="n">
        <x:v>617794</x:v>
      </x:c>
      <x:c r="E237" s="13" t="str">
        <x:v>Town</x:v>
      </x:c>
      <x:c r="F237" s="15" t="str">
        <x:v>Edmiston Trade Park</x:v>
      </x:c>
      <x:c r="G237" s="15" t="str">
        <x:v>Unit 10–11, Edmiston Drive, G51 2YU</x:v>
      </x:c>
      <x:c r="H237" s="13" t="str">
        <x:v>Current</x:v>
      </x:c>
      <x:c r="I237" s="14" t="n">
        <x:v>9514</x:v>
      </x:c>
      <x:c r="J237" s="13" t="str">
        <x:f>IF(I237&lt;=1000,"1–1,000",IF(I237&lt;=2500,"1,001–2,500",IF(I237&lt;=5000,"2,501–5,000",IF(I237&lt;=10000,"5,001–10,000","10,001–15,000"))))</x:f>
        <x:v>5,001–10,000</x:v>
      </x:c>
      <x:c r="K237" s="16" t="n">
        <x:v>47496</x:v>
      </x:c>
      <x:c r="L237" s="17" t="n">
        <x:f>IF(AND(ISNUMBER(I237),I237&gt;0,ISNUMBER(K237),K237&gt;0),K237/I237,"n.a.")</x:f>
        <x:v>4.992221988648308</x:v>
      </x:c>
      <x:c r="M237" s="17"/>
      <x:c r="N237" s="13" t="str">
        <x:v>Yes</x:v>
      </x:c>
      <x:c r="O237" s="15" t="str">
        <x:v>5 m eaves rising to 7.06 m apex</x:v>
      </x:c>
      <x:c r="P237" s="15" t="str">
        <x:v>2 electric roller shutter doors</x:v>
      </x:c>
      <x:c r="Q237" s="15" t="str">
        <x:v>Industrial/distribution unit with mezzanine offices and communal service yard.</x:v>
      </x:c>
      <x:c r="R237" s="15" t="str">
        <x:v>Available in live marketing; not agent-confirmed One combined unit: ground warehouse 6,650+mezzanine offices 2,864=9,514 sqft; do not count 2 component rows. £3,958 pcm ×12; rounded monthly figure</x:v>
      </x:c>
      <x:c r="S237" s="15" t="str">
        <x:v>https://www.rightmove.co.uk/properties/747156735095681#/?channel=COM_LET</x:v>
      </x:c>
      <x:c r="T237" s="15" t="str"/>
      <x:c r="U237" s="15" t="str"/>
      <x:c r="V237" s="15" t="str">
        <x:v>Glasgow — Edmiston Trade Park</x:v>
      </x:c>
      <x:c r="W237" s="15" t="str">
        <x:v>Individual unit ≤15,000 sq ft</x:v>
      </x:c>
      <x:c r="X237" s="2" t="n">
        <x:f>IF(N237="Yes",L237,0)</x:f>
        <x:v>4.992221988648308</x:v>
      </x:c>
      <x:c r="Y237" s="2" t="n">
        <x:v>1</x:v>
      </x:c>
      <x:c r="Z237" s="2" t="str">
        <x:v>industrial</x:v>
      </x:c>
    </x:row>
    <x:row r="238" ht="46" customHeight="1">
      <x:c r="A238" s="13" t="str">
        <x:v>S233</x:v>
      </x:c>
      <x:c r="B238" s="13" t="str">
        <x:v>Glasgow</x:v>
      </x:c>
      <x:c r="C238" s="13" t="str">
        <x:v>Glasgow</x:v>
      </x:c>
      <x:c r="D238" s="14" t="n">
        <x:v>617794</x:v>
      </x:c>
      <x:c r="E238" s="13" t="str">
        <x:v>Town</x:v>
      </x:c>
      <x:c r="F238" s="15" t="str">
        <x:v>Edmiston Trade Park</x:v>
      </x:c>
      <x:c r="G238" s="15" t="str">
        <x:v>Unit 4</x:v>
      </x:c>
      <x:c r="H238" s="13" t="str">
        <x:v>Current</x:v>
      </x:c>
      <x:c r="I238" s="14" t="n">
        <x:v>2271</x:v>
      </x:c>
      <x:c r="J238" s="13" t="str">
        <x:f>IF(I238&lt;=1000,"1–1,000",IF(I238&lt;=2500,"1,001–2,500",IF(I238&lt;=5000,"2,501–5,000",IF(I238&lt;=10000,"5,001–10,000","10,001–15,000"))))</x:f>
        <x:v>1,001–2,500</x:v>
      </x:c>
      <x:c r="K238" s="16" t="n">
        <x:v>22710</x:v>
      </x:c>
      <x:c r="L238" s="17" t="n">
        <x:f>IF(AND(ISNUMBER(I238),I238&gt;0,ISNUMBER(K238),K238&gt;0),K238/I238,"n.a.")</x:f>
        <x:v>10</x:v>
      </x:c>
      <x:c r="M238" s="17"/>
      <x:c r="N238" s="13" t="str">
        <x:v>Yes</x:v>
      </x:c>
      <x:c r="O238" s="15" t="str">
        <x:v>5 m eaves; internalfromapproximately 5 m</x:v>
      </x:c>
      <x:c r="P238" s="15" t="str">
        <x:v>oneelectricrollershutter</x:v>
      </x:c>
      <x:c r="Q238" s="15" t="str">
        <x:v>Industrial / workshop accommodation at Edmiston Trade Park. Height and loading access are recorded separately.</x:v>
      </x:c>
      <x:c r="R238" s="15" t="str">
        <x:v>available Unit 4 mezzaninestorage withofficebelow.</x:v>
      </x:c>
      <x:c r="S238" s="15" t="str">
        <x:v>https://www.rightmove.co.uk/properties/776536903556481#/?channel=COM_LET</x:v>
      </x:c>
      <x:c r="T238" s="15" t="str"/>
      <x:c r="U238" s="15" t="str"/>
      <x:c r="V238" s="15" t="str">
        <x:v>Glasgow — Edmiston Trade Park</x:v>
      </x:c>
      <x:c r="W238" s="15" t="str">
        <x:v>Individual unit ≤15,000 sq ft</x:v>
      </x:c>
      <x:c r="X238" s="2" t="n">
        <x:f>IF(N238="Yes",L238,0)</x:f>
        <x:v>10</x:v>
      </x:c>
      <x:c r="Y238" s="2" t="n">
        <x:v>1</x:v>
      </x:c>
      <x:c r="Z238" s="2" t="str">
        <x:v>Industrial / workshop / warehouse</x:v>
      </x:c>
    </x:row>
    <x:row r="239" ht="46" customHeight="1">
      <x:c r="A239" s="13" t="str">
        <x:v>S234</x:v>
      </x:c>
      <x:c r="B239" s="13" t="str">
        <x:v>Glasgow</x:v>
      </x:c>
      <x:c r="C239" s="13" t="str">
        <x:v>Glasgow</x:v>
      </x:c>
      <x:c r="D239" s="14" t="n">
        <x:v>617794</x:v>
      </x:c>
      <x:c r="E239" s="13" t="str">
        <x:v>Town</x:v>
      </x:c>
      <x:c r="F239" s="15" t="str">
        <x:v>Edmiston Trade Park</x:v>
      </x:c>
      <x:c r="G239" s="15" t="str">
        <x:v>Unit 6</x:v>
      </x:c>
      <x:c r="H239" s="13" t="str">
        <x:v>Current</x:v>
      </x:c>
      <x:c r="I239" s="14" t="n">
        <x:v>2992</x:v>
      </x:c>
      <x:c r="J239" s="13" t="str">
        <x:f>IF(I239&lt;=1000,"1–1,000",IF(I239&lt;=2500,"1,001–2,500",IF(I239&lt;=5000,"2,501–5,000",IF(I239&lt;=10000,"5,001–10,000","10,001–15,000"))))</x:f>
        <x:v>2,501–5,000</x:v>
      </x:c>
      <x:c r="K239" s="16" t="n">
        <x:v>29920</x:v>
      </x:c>
      <x:c r="L239" s="17" t="n">
        <x:f>IF(AND(ISNUMBER(I239),I239&gt;0,ISNUMBER(K239),K239&gt;0),K239/I239,"n.a.")</x:f>
        <x:v>10</x:v>
      </x:c>
      <x:c r="M239" s="17"/>
      <x:c r="N239" s="13" t="str">
        <x:v>Yes</x:v>
      </x:c>
      <x:c r="O239" s="15" t="str">
        <x:v>5 m eaves / internal height from approximately 5 m</x:v>
      </x:c>
      <x:c r="P239" s="15" t="str">
        <x:v>one electric roller shutter</x:v>
      </x:c>
      <x:c r="Q239" s="15" t="str">
        <x:v>Industrial / workshop accommodation at Edmiston Trade Park. Height and loading access are recorded separately.</x:v>
      </x:c>
      <x:c r="R239" s="15" t="str">
        <x:v>available</x:v>
      </x:c>
      <x:c r="S239" s="15" t="str">
        <x:v>https://www.rightmove.co.uk/properties/769800314358081#/?channel=COM_LET</x:v>
      </x:c>
      <x:c r="T239" s="15" t="str"/>
      <x:c r="U239" s="15" t="str"/>
      <x:c r="V239" s="15" t="str">
        <x:v>Glasgow — Edmiston Trade Park</x:v>
      </x:c>
      <x:c r="W239" s="15" t="str">
        <x:v>Individual unit ≤15,000 sq ft</x:v>
      </x:c>
      <x:c r="X239" s="2" t="n">
        <x:f>IF(N239="Yes",L239,0)</x:f>
        <x:v>10</x:v>
      </x:c>
      <x:c r="Y239" s="2" t="n">
        <x:v>1</x:v>
      </x:c>
      <x:c r="Z239" s="2" t="str">
        <x:v>Industrial / workshop / warehouse</x:v>
      </x:c>
    </x:row>
    <x:row r="240" ht="46" customHeight="1">
      <x:c r="A240" s="13" t="str">
        <x:v>S235</x:v>
      </x:c>
      <x:c r="B240" s="13" t="str">
        <x:v>Glasgow</x:v>
      </x:c>
      <x:c r="C240" s="13" t="str">
        <x:v>Glasgow</x:v>
      </x:c>
      <x:c r="D240" s="14" t="n">
        <x:v>617794</x:v>
      </x:c>
      <x:c r="E240" s="13" t="str">
        <x:v>Town</x:v>
      </x:c>
      <x:c r="F240" s="15" t="str">
        <x:v>Edmiston Trade Park</x:v>
      </x:c>
      <x:c r="G240" s="15" t="str">
        <x:v>Unit 7</x:v>
      </x:c>
      <x:c r="H240" s="13" t="str">
        <x:v>Current</x:v>
      </x:c>
      <x:c r="I240" s="14" t="n">
        <x:v>2271</x:v>
      </x:c>
      <x:c r="J240" s="13" t="str">
        <x:f>IF(I240&lt;=1000,"1–1,000",IF(I240&lt;=2500,"1,001–2,500",IF(I240&lt;=5000,"2,501–5,000",IF(I240&lt;=10000,"5,001–10,000","10,001–15,000"))))</x:f>
        <x:v>1,001–2,500</x:v>
      </x:c>
      <x:c r="K240" s="16" t="n">
        <x:v>22710</x:v>
      </x:c>
      <x:c r="L240" s="17" t="n">
        <x:f>IF(AND(ISNUMBER(I240),I240&gt;0,ISNUMBER(K240),K240&gt;0),K240/I240,"n.a.")</x:f>
        <x:v>10</x:v>
      </x:c>
      <x:c r="M240" s="17"/>
      <x:c r="N240" s="13" t="str">
        <x:v>Yes</x:v>
      </x:c>
      <x:c r="O240" s="15" t="str">
        <x:v>5 m eaves; internalfromapproximately 5 m</x:v>
      </x:c>
      <x:c r="P240" s="15" t="str">
        <x:v>oneelectricrollershutter</x:v>
      </x:c>
      <x:c r="Q240" s="15" t="str">
        <x:v>Industrial / workshop accommodation at Edmiston Trade Park. Height and loading access are recorded separately.</x:v>
      </x:c>
      <x:c r="R240" s="15" t="str">
        <x:v>available</x:v>
      </x:c>
      <x:c r="S240" s="15" t="str">
        <x:v>https://www.rightmove.co.uk/properties/776537327020992#/?channel=COM_LET</x:v>
      </x:c>
      <x:c r="T240" s="15" t="str"/>
      <x:c r="U240" s="15" t="str"/>
      <x:c r="V240" s="15" t="str">
        <x:v>Glasgow — Edmiston Trade Park</x:v>
      </x:c>
      <x:c r="W240" s="15" t="str">
        <x:v>Individual unit ≤15,000 sq ft</x:v>
      </x:c>
      <x:c r="X240" s="2" t="n">
        <x:f>IF(N240="Yes",L240,0)</x:f>
        <x:v>10</x:v>
      </x:c>
      <x:c r="Y240" s="2" t="n">
        <x:v>1</x:v>
      </x:c>
      <x:c r="Z240" s="2" t="str">
        <x:v>Industrial / workshop / warehouse</x:v>
      </x:c>
    </x:row>
    <x:row r="241" ht="46" customHeight="1">
      <x:c r="A241" s="13" t="str">
        <x:v>S236</x:v>
      </x:c>
      <x:c r="B241" s="13" t="str">
        <x:v>Glasgow</x:v>
      </x:c>
      <x:c r="C241" s="13" t="str">
        <x:v>Glasgow</x:v>
      </x:c>
      <x:c r="D241" s="14" t="n">
        <x:v>617794</x:v>
      </x:c>
      <x:c r="E241" s="13" t="str">
        <x:v>Town</x:v>
      </x:c>
      <x:c r="F241" s="15" t="str">
        <x:v>Elderpark Workspace</x:v>
      </x:c>
      <x:c r="G241" s="15" t="str">
        <x:v>Unit 14 Elderpark Workspace</x:v>
      </x:c>
      <x:c r="H241" s="13" t="str">
        <x:v>Current</x:v>
      </x:c>
      <x:c r="I241" s="14" t="n">
        <x:v>576</x:v>
      </x:c>
      <x:c r="J241" s="13" t="str">
        <x:f>IF(I241&lt;=1000,"1–1,000",IF(I241&lt;=2500,"1,001–2,500",IF(I241&lt;=5000,"2,501–5,000",IF(I241&lt;=10000,"5,001–10,000","10,001–15,000"))))</x:f>
        <x:v>1–1,000</x:v>
      </x:c>
      <x:c r="K241" s="16"/>
      <x:c r="L241" s="17" t="str">
        <x:f>IF(AND(ISNUMBER(I241),I241&gt;0,ISNUMBER(K241),K241&gt;0),K241/I241,"n.a.")</x:f>
        <x:v>n.a.</x:v>
      </x:c>
      <x:c r="M241" s="17"/>
      <x:c r="N241" s="13" t="str">
        <x:v>No</x:v>
      </x:c>
      <x:c r="O241" s="15" t="str">
        <x:v>Not stated</x:v>
      </x:c>
      <x:c r="P241" s="15" t="str">
        <x:v>Not stated</x:v>
      </x:c>
      <x:c r="Q241" s="15" t="str">
        <x:v>Industrial / workshop accommodation at Elderpark Workspace. Height and loading access are recorded separately.</x:v>
      </x:c>
      <x:c r="R241" s="15" t="str">
        <x:v>available Explicit named workshop, available; 12-month lease. Former bakery mixed creative/light-industrial business centre; height and doors unstated.</x:v>
      </x:c>
      <x:c r="S241" s="15" t="str">
        <x:v>https://www.rightmove.co.uk/properties/773807317466512#/?channel=COM_LET</x:v>
      </x:c>
      <x:c r="T241" s="15" t="str"/>
      <x:c r="U241" s="15" t="str"/>
      <x:c r="V241" s="15" t="str">
        <x:v>Glasgow — Elderpark Workspace</x:v>
      </x:c>
      <x:c r="W241" s="15" t="str">
        <x:v>Individual unit ≤15,000 sq ft</x:v>
      </x:c>
      <x:c r="X241" s="2" t="n">
        <x:f>IF(N241="Yes",L241,0)</x:f>
        <x:v>0</x:v>
      </x:c>
      <x:c r="Y241" s="2" t="n">
        <x:v>1</x:v>
      </x:c>
      <x:c r="Z241" s="2" t="str">
        <x:v>Industrial / workshop / warehouse</x:v>
      </x:c>
    </x:row>
    <x:row r="242" ht="46" customHeight="1">
      <x:c r="A242" s="13" t="str">
        <x:v>S237</x:v>
      </x:c>
      <x:c r="B242" s="13" t="str">
        <x:v>Glasgow</x:v>
      </x:c>
      <x:c r="C242" s="13" t="str">
        <x:v>Glasgow</x:v>
      </x:c>
      <x:c r="D242" s="14" t="n">
        <x:v>617794</x:v>
      </x:c>
      <x:c r="E242" s="13" t="str">
        <x:v>Town</x:v>
      </x:c>
      <x:c r="F242" s="15" t="str">
        <x:v>Elderpark Workspace</x:v>
      </x:c>
      <x:c r="G242" s="15" t="str">
        <x:v>Unit 45 Elderpark Workspace</x:v>
      </x:c>
      <x:c r="H242" s="13" t="str">
        <x:v>Current</x:v>
      </x:c>
      <x:c r="I242" s="14" t="n">
        <x:v>1413</x:v>
      </x:c>
      <x:c r="J242" s="13" t="str">
        <x:f>IF(I242&lt;=1000,"1–1,000",IF(I242&lt;=2500,"1,001–2,500",IF(I242&lt;=5000,"2,501–5,000",IF(I242&lt;=10000,"5,001–10,000","10,001–15,000"))))</x:f>
        <x:v>1,001–2,500</x:v>
      </x:c>
      <x:c r="K242" s="16"/>
      <x:c r="L242" s="17" t="str">
        <x:f>IF(AND(ISNUMBER(I242),I242&gt;0,ISNUMBER(K242),K242&gt;0),K242/I242,"n.a.")</x:f>
        <x:v>n.a.</x:v>
      </x:c>
      <x:c r="M242" s="17"/>
      <x:c r="N242" s="13" t="str">
        <x:v>No</x:v>
      </x:c>
      <x:c r="O242" s="15" t="str">
        <x:v>Not stated</x:v>
      </x:c>
      <x:c r="P242" s="15" t="str">
        <x:v>Not stated</x:v>
      </x:c>
      <x:c r="Q242" s="15" t="str">
        <x:v>Industrial / workshop accommodation at Elderpark Workspace. Height and loading access are recorded separately.</x:v>
      </x:c>
      <x:c r="R242" s="15" t="str">
        <x:v>available Explicit named storage/workshop, available; 12-month lease. Headlinemaximum 1989 equals sum 576+1413, not another unit.</x:v>
      </x:c>
      <x:c r="S242" s="15" t="str">
        <x:v>https://www.rightmove.co.uk/properties/773807317466512#/?channel=COM_LET</x:v>
      </x:c>
      <x:c r="T242" s="15" t="str"/>
      <x:c r="U242" s="15" t="str"/>
      <x:c r="V242" s="15" t="str">
        <x:v>Glasgow — Elderpark Workspace</x:v>
      </x:c>
      <x:c r="W242" s="15" t="str">
        <x:v>Individual unit ≤15,000 sq ft</x:v>
      </x:c>
      <x:c r="X242" s="2" t="n">
        <x:f>IF(N242="Yes",L242,0)</x:f>
        <x:v>0</x:v>
      </x:c>
      <x:c r="Y242" s="2" t="n">
        <x:v>1</x:v>
      </x:c>
      <x:c r="Z242" s="2" t="str">
        <x:v>Industrial / workshop / warehouse</x:v>
      </x:c>
    </x:row>
    <x:row r="243" ht="46" customHeight="1">
      <x:c r="A243" s="13" t="str">
        <x:v>S238</x:v>
      </x:c>
      <x:c r="B243" s="13" t="str">
        <x:v>Glasgow</x:v>
      </x:c>
      <x:c r="C243" s="13" t="str">
        <x:v>Glasgow</x:v>
      </x:c>
      <x:c r="D243" s="14" t="n">
        <x:v>617794</x:v>
      </x:c>
      <x:c r="E243" s="13" t="str">
        <x:v>Town</x:v>
      </x:c>
      <x:c r="F243" s="15" t="str">
        <x:v>French Street industrial area</x:v>
      </x:c>
      <x:c r="G243" s="15" t="str">
        <x:v>French Street, new unit (number unstated)</x:v>
      </x:c>
      <x:c r="H243" s="13" t="str">
        <x:v>Current</x:v>
      </x:c>
      <x:c r="I243" s="14" t="n">
        <x:v>1500</x:v>
      </x:c>
      <x:c r="J243" s="13" t="str">
        <x:f>IF(I243&lt;=1000,"1–1,000",IF(I243&lt;=2500,"1,001–2,500",IF(I243&lt;=5000,"2,501–5,000",IF(I243&lt;=10000,"5,001–10,000","10,001–15,000"))))</x:f>
        <x:v>1,001–2,500</x:v>
      </x:c>
      <x:c r="K243" s="16" t="n">
        <x:v>18000</x:v>
      </x:c>
      <x:c r="L243" s="17" t="n">
        <x:f>IF(AND(ISNUMBER(I243),I243&gt;0,ISNUMBER(K243),K243&gt;0),K243/I243,"n.a.")</x:f>
        <x:v>12</x:v>
      </x:c>
      <x:c r="M243" s="17"/>
      <x:c r="N243" s="13" t="str">
        <x:v>Yes</x:v>
      </x:c>
      <x:c r="O243" s="15" t="str">
        <x:v>6 m eaves</x:v>
      </x:c>
      <x:c r="P243" s="15" t="str">
        <x:v>roller shutter; conflicting width wording: 4 m wide (3 m wide)</x:v>
      </x:c>
      <x:c r="Q243" s="15" t="str">
        <x:v>Industrial / workshop accommodation at French Street industrial area. Height and loading access are recorded separately.</x:v>
      </x:c>
      <x:c r="R243" s="15" t="str">
        <x:v>available Built 2024; available 1October 2024. Spectrum referenceFRE02. Door width unclear; do not infer 4 mhx 3 mw.</x:v>
      </x:c>
      <x:c r="S243" s="15" t="str">
        <x:v>https://www.rightmove.co.uk/properties/755877980817648#/?channel=COM_LET</x:v>
      </x:c>
      <x:c r="T243" s="15" t="str"/>
      <x:c r="U243" s="15" t="str"/>
      <x:c r="V243" s="15" t="str">
        <x:v>Glasgow — French Street industrial area</x:v>
      </x:c>
      <x:c r="W243" s="15" t="str">
        <x:v>Individual unit ≤15,000 sq ft</x:v>
      </x:c>
      <x:c r="X243" s="2" t="n">
        <x:f>IF(N243="Yes",L243,0)</x:f>
        <x:v>12</x:v>
      </x:c>
      <x:c r="Y243" s="2" t="n">
        <x:v>1</x:v>
      </x:c>
      <x:c r="Z243" s="2" t="str">
        <x:v>Industrial / workshop / warehouse</x:v>
      </x:c>
    </x:row>
    <x:row r="244" ht="125" customHeight="1">
      <x:c r="A244" s="13" t="str">
        <x:v>S239</x:v>
      </x:c>
      <x:c r="B244" s="13" t="str">
        <x:v>Glasgow</x:v>
      </x:c>
      <x:c r="C244" s="13" t="str">
        <x:v>Glasgow</x:v>
      </x:c>
      <x:c r="D244" s="14" t="n">
        <x:v>617794</x:v>
      </x:c>
      <x:c r="E244" s="13" t="str">
        <x:v>Town</x:v>
      </x:c>
      <x:c r="F244" s="15" t="str">
        <x:v>Glasgow Trade Park / Glasgow Business Park</x:v>
      </x:c>
      <x:c r="G244" s="15" t="str">
        <x:v>Unit M-N, Springhill Drive North, Glasgow G69</x:v>
      </x:c>
      <x:c r="H244" s="13" t="str">
        <x:v>Future</x:v>
      </x:c>
      <x:c r="I244" s="14" t="n">
        <x:v>6055</x:v>
      </x:c>
      <x:c r="J244" s="13" t="str">
        <x:f>IF(I244&lt;=1000,"1–1,000",IF(I244&lt;=2500,"1,001–2,500",IF(I244&lt;=5000,"2,501–5,000",IF(I244&lt;=10000,"5,001–10,000","10,001–15,000"))))</x:f>
        <x:v>5,001–10,000</x:v>
      </x:c>
      <x:c r="K244" s="16"/>
      <x:c r="L244" s="17" t="str">
        <x:f>IF(AND(ISNUMBER(I244),I244&gt;0,ISNUMBER(K244),K244&gt;0),K244/I244,"n.a.")</x:f>
        <x:v>n.a.</x:v>
      </x:c>
      <x:c r="M244" s="17"/>
      <x:c r="N244" s="13" t="str">
        <x:v>No</x:v>
      </x:c>
      <x:c r="O244" s="15" t="str">
        <x:v>6 m eaves height | Glasgow Trade Park provides two terraces of modern industrial space, which have been completed to a high standard, located just off Junction 9 of the M8 motorway. Internally the units benefit from 3 phase power, 2 x electric roller shutter doors, 6 m eaves, gas supply, office/staff welfare facilities and fluorescent strip lighting. Externally the units benefit from parking and vehicular access into the unit.</x:v>
      </x:c>
      <x:c r="P244" s="15" t="str">
        <x:v>2 x Electric roller shutter doors | Separate pedestrian and vehicular access doors | Glasgow Trade Park provides two terraces of modern industrial space, which have been completed to a high standard, located just off Junction 9 of the M8 motorway. Internally the units benefit from 3 phase power, 2 x electric roller shutter doors, 6 m eaves, gas supply, office/staff welfare facilities and fluorescent strip lighting. Externally the units benefit from parking and vehicular access into the unit.</x:v>
      </x:c>
      <x:c r="Q244" s="15" t="str">
        <x:v>Modern Glasgow Trade Park industrial unit with two electric shutters, marketed for future occupation.</x:v>
      </x:c>
      <x:c r="R244" s="15" t="str">
        <x:v>future availability May 2027 availability indicated in search card/other portal; currently marketed future unit.</x:v>
      </x:c>
      <x:c r="S244" s="15" t="str">
        <x:v>https://www.zoopla.co.uk/to-rent/commercial/details/74515754/</x:v>
      </x:c>
      <x:c r="T244" s="15" t="str"/>
      <x:c r="U244" s="15" t="str"/>
      <x:c r="V244" s="15" t="str">
        <x:v>Glasgow — Glasgow Business Park</x:v>
      </x:c>
      <x:c r="W244" s="15" t="str">
        <x:v>Individual unit ≤15,000 sq ft</x:v>
      </x:c>
      <x:c r="X244" s="2" t="n">
        <x:f>IF(N244="Yes",L244,0)</x:f>
        <x:v>0</x:v>
      </x:c>
      <x:c r="Y244" s="2" t="n">
        <x:v>1</x:v>
      </x:c>
      <x:c r="Z244" s="2" t="str">
        <x:v>Industrial / workshop / warehouse</x:v>
      </x:c>
    </x:row>
    <x:row r="245" ht="47" customHeight="1">
      <x:c r="A245" s="13" t="str">
        <x:v>S240</x:v>
      </x:c>
      <x:c r="B245" s="13" t="str">
        <x:v>Glasgow</x:v>
      </x:c>
      <x:c r="C245" s="13" t="str">
        <x:v>Glasgow</x:v>
      </x:c>
      <x:c r="D245" s="14" t="n">
        <x:v>617794</x:v>
      </x:c>
      <x:c r="E245" s="13" t="str">
        <x:v>Town</x:v>
      </x:c>
      <x:c r="F245" s="15" t="str">
        <x:v>Glasgow Business Park / Parkway Point</x:v>
      </x:c>
      <x:c r="G245" s="15" t="str">
        <x:v>UnitJ,2 Springhill Drive South,G69 6GA</x:v>
      </x:c>
      <x:c r="H245" s="13" t="str">
        <x:v>Current</x:v>
      </x:c>
      <x:c r="I245" s="14" t="n">
        <x:v>2535</x:v>
      </x:c>
      <x:c r="J245" s="13" t="str">
        <x:f>IF(I245&lt;=1000,"1–1,000",IF(I245&lt;=2500,"1,001–2,500",IF(I245&lt;=5000,"2,501–5,000",IF(I245&lt;=10000,"5,001–10,000","10,001–15,000"))))</x:f>
        <x:v>2,501–5,000</x:v>
      </x:c>
      <x:c r="K245" s="16" t="n">
        <x:v>31692</x:v>
      </x:c>
      <x:c r="L245" s="17" t="n">
        <x:f>IF(AND(ISNUMBER(I245),I245&gt;0,ISNUMBER(K245),K245&gt;0),K245/I245,"n.a.")</x:f>
        <x:v>12.501775147928994</x:v>
      </x:c>
      <x:c r="M245" s="17" t="n">
        <x:v>12.5</x:v>
      </x:c>
      <x:c r="N245" s="13" t="str">
        <x:v>Yes</x:v>
      </x:c>
      <x:c r="O245" s="15" t="str">
        <x:v>4.5 m eaves</x:v>
      </x:c>
      <x:c r="P245" s="15" t="str">
        <x:v>Electric roller shutter</x:v>
      </x:c>
      <x:c r="Q245" s="15" t="str">
        <x:v>Modern industrial unit with office/welfare and communal parking.</x:v>
      </x:c>
      <x:c r="R245" s="15" t="str">
        <x:v>Available in live marketing; not agent-confirmed Each Available, can combine; no extra combined-unit count. UnitJ owner table£2,640 conflicts by£1 with owner description and GM Brown£2,641; use£2,641. £2,641 pcm ×12; quoted£12.50/sqft/year POA. Parkway J and K are two distinct units.</x:v>
      </x:c>
      <x:c r="S245" s="15" t="str">
        <x:v>https://www.rightmove.co.uk/properties/762560953997552#/?channel=COM_LET</x:v>
      </x:c>
      <x:c r="T245" s="15" t="str">
        <x:v>https://www.rightmove.co.uk/properties/778523307137681#/?channel=COM_LET</x:v>
      </x:c>
      <x:c r="U245" s="15" t="str">
        <x:v>https://www.rightmove.co.uk/properties/758555834223185#/?channel=COM_LET</x:v>
      </x:c>
      <x:c r="V245" s="15" t="str">
        <x:v>Glasgow — Glasgow Business Park</x:v>
      </x:c>
      <x:c r="W245" s="15" t="str">
        <x:v>Individual unit ≤15,000 sq ft</x:v>
      </x:c>
      <x:c r="X245" s="2" t="n">
        <x:f>IF(N245="Yes",L245,0)</x:f>
        <x:v>12.501775147928994</x:v>
      </x:c>
      <x:c r="Y245" s="2" t="n">
        <x:v>1</x:v>
      </x:c>
      <x:c r="Z245" s="2" t="str">
        <x:v>industrial</x:v>
      </x:c>
    </x:row>
    <x:row r="246" ht="47" customHeight="1">
      <x:c r="A246" s="13" t="str">
        <x:v>S241</x:v>
      </x:c>
      <x:c r="B246" s="13" t="str">
        <x:v>Glasgow</x:v>
      </x:c>
      <x:c r="C246" s="13" t="str">
        <x:v>Glasgow</x:v>
      </x:c>
      <x:c r="D246" s="14" t="n">
        <x:v>617794</x:v>
      </x:c>
      <x:c r="E246" s="13" t="str">
        <x:v>Town</x:v>
      </x:c>
      <x:c r="F246" s="15" t="str">
        <x:v>Glasgow Business Park / Parkway Point</x:v>
      </x:c>
      <x:c r="G246" s="15" t="str">
        <x:v>UnitK,2 Springhill Drive South,G69 6GA</x:v>
      </x:c>
      <x:c r="H246" s="13" t="str">
        <x:v>Current</x:v>
      </x:c>
      <x:c r="I246" s="14" t="n">
        <x:v>2539</x:v>
      </x:c>
      <x:c r="J246" s="13" t="str">
        <x:f>IF(I246&lt;=1000,"1–1,000",IF(I246&lt;=2500,"1,001–2,500",IF(I246&lt;=5000,"2,501–5,000",IF(I246&lt;=10000,"5,001–10,000","10,001–15,000"))))</x:f>
        <x:v>2,501–5,000</x:v>
      </x:c>
      <x:c r="K246" s="16" t="n">
        <x:v>31740</x:v>
      </x:c>
      <x:c r="L246" s="17" t="n">
        <x:f>IF(AND(ISNUMBER(I246),I246&gt;0,ISNUMBER(K246),K246&gt;0),K246/I246,"n.a.")</x:f>
        <x:v>12.500984639621898</x:v>
      </x:c>
      <x:c r="M246" s="17" t="n">
        <x:v>12.5</x:v>
      </x:c>
      <x:c r="N246" s="13" t="str">
        <x:v>Yes</x:v>
      </x:c>
      <x:c r="O246" s="15" t="str">
        <x:v>4.5 m eaves</x:v>
      </x:c>
      <x:c r="P246" s="15" t="str">
        <x:v>Electric roller shutter</x:v>
      </x:c>
      <x:c r="Q246" s="15" t="str">
        <x:v>Modern industrial unit with office/welfare and communal parking.</x:v>
      </x:c>
      <x:c r="R246" s="15" t="str">
        <x:v>Available in live marketing; not agent-confirmed Each Available, can combine; no extra combined-unit count. UnitJ owner table£2,640 conflicts by£1 with owner description and GM Brown£2,641; use£2,641. £2,645 pcm ×12; quoted£12.50/sqft/year POA. Parkway J and K are two distinct units.</x:v>
      </x:c>
      <x:c r="S246" s="15" t="str">
        <x:v>https://www.rightmove.co.uk/properties/762560953997552#/?channel=COM_LET</x:v>
      </x:c>
      <x:c r="T246" s="15" t="str">
        <x:v>https://www.rightmove.co.uk/properties/778523307137681#/?channel=COM_LET</x:v>
      </x:c>
      <x:c r="U246" s="15" t="str">
        <x:v>https://www.rightmove.co.uk/properties/758556075427649#/?channel=COM_LET</x:v>
      </x:c>
      <x:c r="V246" s="15" t="str">
        <x:v>Glasgow — Glasgow Business Park</x:v>
      </x:c>
      <x:c r="W246" s="15" t="str">
        <x:v>Individual unit ≤15,000 sq ft</x:v>
      </x:c>
      <x:c r="X246" s="2" t="n">
        <x:f>IF(N246="Yes",L246,0)</x:f>
        <x:v>12.500984639621898</x:v>
      </x:c>
      <x:c r="Y246" s="2" t="n">
        <x:v>1</x:v>
      </x:c>
      <x:c r="Z246" s="2" t="str">
        <x:v>industrial</x:v>
      </x:c>
    </x:row>
    <x:row r="247" ht="47" customHeight="1">
      <x:c r="A247" s="13" t="str">
        <x:v>S242</x:v>
      </x:c>
      <x:c r="B247" s="13" t="str">
        <x:v>Glasgow</x:v>
      </x:c>
      <x:c r="C247" s="13" t="str">
        <x:v>Glasgow</x:v>
      </x:c>
      <x:c r="D247" s="14" t="n">
        <x:v>617794</x:v>
      </x:c>
      <x:c r="E247" s="13" t="str">
        <x:v>Town</x:v>
      </x:c>
      <x:c r="F247" s="15" t="str">
        <x:v>Glasgow North Trading Estate</x:v>
      </x:c>
      <x:c r="G247" s="15" t="str">
        <x:v>UnitK1,24 Craigmont Street,Maryhill,G20 9BT</x:v>
      </x:c>
      <x:c r="H247" s="13" t="str">
        <x:v>Future</x:v>
      </x:c>
      <x:c r="I247" s="14" t="n">
        <x:v>4126</x:v>
      </x:c>
      <x:c r="J247" s="13" t="str">
        <x:f>IF(I247&lt;=1000,"1–1,000",IF(I247&lt;=2500,"1,001–2,500",IF(I247&lt;=5000,"2,501–5,000",IF(I247&lt;=10000,"5,001–10,000","10,001–15,000"))))</x:f>
        <x:v>2,501–5,000</x:v>
      </x:c>
      <x:c r="K247" s="16" t="n">
        <x:v>27850</x:v>
      </x:c>
      <x:c r="L247" s="17" t="n">
        <x:f>IF(AND(ISNUMBER(I247),I247&gt;0,ISNUMBER(K247),K247&gt;0),K247/I247,"n.a.")</x:f>
        <x:v>6.749878817256422</x:v>
      </x:c>
      <x:c r="M247" s="17"/>
      <x:c r="N247" s="13" t="str">
        <x:v>No</x:v>
      </x:c>
      <x:c r="O247" s="15" t="str">
        <x:v>Minimum 5.5 m eaves perkeyfeatures; one generic description 5 m</x:v>
      </x:c>
      <x:c r="P247" s="15" t="str">
        <x:v>Vehicle loading door</x:v>
      </x:c>
      <x:c r="Q247" s="15" t="str">
        <x:v>End-terrace industrial unit, communal yard/parking and security.</x:v>
      </x:c>
      <x:c r="R247" s="15" t="str">
        <x:v>Future availability Q1 2027 Explicit AvailableQ1 2027 / Available 2027 overrides current Available metadata. £2,321 pcm ×12 Available 2027 after refurbishment. Glasgow North Unit K1, 4,126 sq ft, Q1 2027. Exact Zoopla annual £27,850 versus rounded RM pcm annualisation £27,852; prefer exact annual quote.</x:v>
      </x:c>
      <x:c r="S247" s="15" t="str">
        <x:v>https://www.rightmove.co.uk/properties/778994734322752#/?channel=COM_LET</x:v>
      </x:c>
      <x:c r="T247" s="15" t="str">
        <x:v>https://www.rightmove.co.uk/properties/778675530788688#/?channel=COM_LET</x:v>
      </x:c>
      <x:c r="U247" s="15" t="str">
        <x:v>https://www.zoopla.co.uk/to-rent/commercial/details/74462926/</x:v>
      </x:c>
      <x:c r="V247" s="15" t="str">
        <x:v>Glasgow — Glasgow North Trading Estate</x:v>
      </x:c>
      <x:c r="W247" s="15" t="str">
        <x:v>Individual unit ≤15,000 sq ft</x:v>
      </x:c>
      <x:c r="X247" s="2" t="n">
        <x:f>IF(N247="Yes",L247,0)</x:f>
        <x:v>0</x:v>
      </x:c>
      <x:c r="Y247" s="2" t="n">
        <x:v>1</x:v>
      </x:c>
      <x:c r="Z247" s="2" t="str">
        <x:v>industrial</x:v>
      </x:c>
    </x:row>
    <x:row r="248" ht="86" customHeight="1">
      <x:c r="A248" s="13" t="str">
        <x:v>S243</x:v>
      </x:c>
      <x:c r="B248" s="13" t="str">
        <x:v>Glasgow</x:v>
      </x:c>
      <x:c r="C248" s="13" t="str">
        <x:v>Glasgow</x:v>
      </x:c>
      <x:c r="D248" s="14" t="n">
        <x:v>617794</x:v>
      </x:c>
      <x:c r="E248" s="13" t="str">
        <x:v>Town</x:v>
      </x:c>
      <x:c r="F248" s="15" t="str">
        <x:v>Glenpark Street industrial estate</x:v>
      </x:c>
      <x:c r="G248" s="15" t="str">
        <x:v>Unit 7 Glenpark Street</x:v>
      </x:c>
      <x:c r="H248" s="13" t="str">
        <x:v>Current</x:v>
      </x:c>
      <x:c r="I248" s="14" t="n">
        <x:v>776</x:v>
      </x:c>
      <x:c r="J248" s="13" t="str">
        <x:f>IF(I248&lt;=1000,"1–1,000",IF(I248&lt;=2500,"1,001–2,500",IF(I248&lt;=5000,"2,501–5,000",IF(I248&lt;=10000,"5,001–10,000","10,001–15,000"))))</x:f>
        <x:v>1–1,000</x:v>
      </x:c>
      <x:c r="K248" s="16"/>
      <x:c r="L248" s="17" t="str">
        <x:f>IF(AND(ISNUMBER(I248),I248&gt;0,ISNUMBER(K248),K248&gt;0),K248/I248,"n.a.")</x:f>
        <x:v>n.a.</x:v>
      </x:c>
      <x:c r="M248" s="17"/>
      <x:c r="N248" s="13" t="str">
        <x:v>No</x:v>
      </x:c>
      <x:c r="O248" s="15" t="str">
        <x:v>Not stated</x:v>
      </x:c>
      <x:c r="P248" s="15" t="str">
        <x:v>Manual roller shutter and pedestrian entrance</x:v>
      </x:c>
      <x:c r="Q248" s="15" t="str">
        <x:v>Single-storey mid-terrace steel portal industrial unit with blockwork,pitched roof,concrete floor,strip lighting and WC.</x:v>
      </x:c>
      <x:c r="R248" s="15" t="str">
        <x:v>advertised; no future date stated Price conflict preserved: annual control£7000 (£9.02 psf), narrative offers over£6000 pa (&gt;£7.73 psf). Same City Property direct-agent unit; exclude from unambiguous rental benchmark until agent confirms. POA or conflicting quoted rents RENT CONFLICT: page heading £7,000 offers over pa; description offers in excess of £6,000 pa excluding VAT. £/sq ft omitted pending confirmation. Merge direct owner/agent source and terms. Barloch size 500 / 500.56 / 501 sq ft is rounding, not additional accommodation; Glenpark/Purdon rent conflicts remain unresolved.</x:v>
      </x:c>
      <x:c r="S248" s="15" t="str">
        <x:v>https://www.rightmove.co.uk/properties/763451100879489#/?channel=COM_LET</x:v>
      </x:c>
      <x:c r="T248" s="15" t="str">
        <x:v>https://www.citypropertyglasgow.co.uk/property/to-let-industrial-premises-9/</x:v>
      </x:c>
      <x:c r="U248" s="15" t="str"/>
      <x:c r="V248" s="15" t="str">
        <x:v>Glasgow — Glenpark Street industrial estate</x:v>
      </x:c>
      <x:c r="W248" s="15" t="str">
        <x:v>Individual unit ≤15,000 sq ft</x:v>
      </x:c>
      <x:c r="X248" s="2" t="n">
        <x:f>IF(N248="Yes",L248,0)</x:f>
        <x:v>0</x:v>
      </x:c>
      <x:c r="Y248" s="2" t="n">
        <x:v>1</x:v>
      </x:c>
      <x:c r="Z248" s="2" t="str">
        <x:v>Industrial / workshop / warehouse</x:v>
      </x:c>
    </x:row>
    <x:row r="249" ht="46" customHeight="1">
      <x:c r="A249" s="13" t="str">
        <x:v>S244</x:v>
      </x:c>
      <x:c r="B249" s="13" t="str">
        <x:v>Glasgow</x:v>
      </x:c>
      <x:c r="C249" s="13" t="str">
        <x:v>Glasgow</x:v>
      </x:c>
      <x:c r="D249" s="14" t="n">
        <x:v>617794</x:v>
      </x:c>
      <x:c r="E249" s="13" t="str">
        <x:v>Town</x:v>
      </x:c>
      <x:c r="F249" s="15" t="str">
        <x:v>Hillington Park</x:v>
      </x:c>
      <x:c r="G249" s="15" t="str">
        <x:v>1 Stephenson Street, Hillington Park, Glasgow G52</x:v>
      </x:c>
      <x:c r="H249" s="13" t="str">
        <x:v>Current</x:v>
      </x:c>
      <x:c r="I249" s="14" t="n">
        <x:v>4500</x:v>
      </x:c>
      <x:c r="J249" s="13" t="str">
        <x:f>IF(I249&lt;=1000,"1–1,000",IF(I249&lt;=2500,"1,001–2,500",IF(I249&lt;=5000,"2,501–5,000",IF(I249&lt;=10000,"5,001–10,000","10,001–15,000"))))</x:f>
        <x:v>2,501–5,000</x:v>
      </x:c>
      <x:c r="K249" s="16"/>
      <x:c r="L249" s="17" t="str">
        <x:f>IF(AND(ISNUMBER(I249),I249&gt;0,ISNUMBER(K249),K249&gt;0),K249/I249,"n.a.")</x:f>
        <x:v>n.a.</x:v>
      </x:c>
      <x:c r="M249" s="17"/>
      <x:c r="N249" s="13" t="str">
        <x:v>No</x:v>
      </x:c>
      <x:c r="O249" s="15" t="str">
        <x:v>Not stated</x:v>
      </x:c>
      <x:c r="P249" s="15" t="str">
        <x:v>Vehicle roller shutter doors can be installed; not stated currently installed.</x:v>
      </x:c>
      <x:c r="Q249" s="15" t="str">
        <x:v>Industrial, storage or trade-counter premises where vehicle roller-shutter doors may be installed.</x:v>
      </x:c>
      <x:c r="R249" s="15" t="str">
        <x:v>marketed Hillington postcode-point checks return Glasgow Census locality even where council area is Renfrewshire.</x:v>
      </x:c>
      <x:c r="S249" s="15" t="str">
        <x:v>https://www.zoopla.co.uk/to-rent/commercial/details/56271942/</x:v>
      </x:c>
      <x:c r="T249" s="15" t="str"/>
      <x:c r="U249" s="15" t="str"/>
      <x:c r="V249" s="15" t="str">
        <x:v>Glasgow — Hillington Park</x:v>
      </x:c>
      <x:c r="W249" s="15" t="str">
        <x:v>Individual unit ≤15,000 sq ft</x:v>
      </x:c>
      <x:c r="X249" s="2" t="n">
        <x:f>IF(N249="Yes",L249,0)</x:f>
        <x:v>0</x:v>
      </x:c>
      <x:c r="Y249" s="2" t="n">
        <x:v>1</x:v>
      </x:c>
      <x:c r="Z249" s="2" t="str">
        <x:v>Industrial / workshop / warehouse</x:v>
      </x:c>
    </x:row>
    <x:row r="250" ht="47" customHeight="1">
      <x:c r="A250" s="13" t="str">
        <x:v>S245</x:v>
      </x:c>
      <x:c r="B250" s="13" t="str">
        <x:v>Glasgow</x:v>
      </x:c>
      <x:c r="C250" s="13" t="str">
        <x:v>Glasgow</x:v>
      </x:c>
      <x:c r="D250" s="14" t="n">
        <x:v>617794</x:v>
      </x:c>
      <x:c r="E250" s="13" t="str">
        <x:v>Town</x:v>
      </x:c>
      <x:c r="F250" s="15" t="str">
        <x:v>Hillington Park</x:v>
      </x:c>
      <x:c r="G250" s="15" t="str">
        <x:v>109 Barrie Road</x:v>
      </x:c>
      <x:c r="H250" s="13" t="str">
        <x:v>Current</x:v>
      </x:c>
      <x:c r="I250" s="14" t="n">
        <x:v>2907</x:v>
      </x:c>
      <x:c r="J250" s="13" t="str">
        <x:f>IF(I250&lt;=1000,"1–1,000",IF(I250&lt;=2500,"1,001–2,500",IF(I250&lt;=5000,"2,501–5,000",IF(I250&lt;=10000,"5,001–10,000","10,001–15,000"))))</x:f>
        <x:v>2,501–5,000</x:v>
      </x:c>
      <x:c r="K250" s="16" t="n">
        <x:v>27500</x:v>
      </x:c>
      <x:c r="L250" s="17" t="n">
        <x:f>IF(AND(ISNUMBER(I250),I250&gt;0,ISNUMBER(K250),K250&gt;0),K250/I250,"n.a.")</x:f>
        <x:v>9.459924320605435</x:v>
      </x:c>
      <x:c r="M250" s="17"/>
      <x:c r="N250" s="13" t="str">
        <x:v>Yes</x:v>
      </x:c>
      <x:c r="O250" s="15" t="str">
        <x:v>Not stated</x:v>
      </x:c>
      <x:c r="P250" s="15" t="str">
        <x:v>Not stated</x:v>
      </x:c>
      <x:c r="Q250" s="15" t="str">
        <x:v>Hillington industrial unit with a dedicated secure yard.</x:v>
      </x:c>
      <x:c r="R250" s="15" t="str">
        <x:v>available Dedicated secure yard / parking Hillington postcode-point checks return Glasgow Census locality even where council area is Renfrewshire. Hillington postcode-point checks return Glasgow Census locality even where council area is Renfrewshire.</x:v>
      </x:c>
      <x:c r="S250" s="15" t="str">
        <x:v>https://www.rightmove.co.uk/properties/760902792543712#/?channel=COM_LET</x:v>
      </x:c>
      <x:c r="T250" s="15" t="str">
        <x:v>https://www.zoopla.co.uk/to-rent/commercial/details/73157815/</x:v>
      </x:c>
      <x:c r="U250" s="15" t="str"/>
      <x:c r="V250" s="15" t="str">
        <x:v>Glasgow — Hillington Park</x:v>
      </x:c>
      <x:c r="W250" s="15" t="str">
        <x:v>Individual unit ≤15,000 sq ft</x:v>
      </x:c>
      <x:c r="X250" s="2" t="n">
        <x:f>IF(N250="Yes",L250,0)</x:f>
        <x:v>9.459924320605435</x:v>
      </x:c>
      <x:c r="Y250" s="2" t="n">
        <x:v>1</x:v>
      </x:c>
      <x:c r="Z250" s="2" t="str">
        <x:v>Industrial / workshop / warehouse</x:v>
      </x:c>
    </x:row>
    <x:row r="251" ht="60" customHeight="1">
      <x:c r="A251" s="13" t="str">
        <x:v>S246</x:v>
      </x:c>
      <x:c r="B251" s="13" t="str">
        <x:v>Glasgow</x:v>
      </x:c>
      <x:c r="C251" s="13" t="str">
        <x:v>Glasgow</x:v>
      </x:c>
      <x:c r="D251" s="14" t="n">
        <x:v>617794</x:v>
      </x:c>
      <x:c r="E251" s="13" t="str">
        <x:v>Town</x:v>
      </x:c>
      <x:c r="F251" s="15" t="str">
        <x:v>Hillington Park</x:v>
      </x:c>
      <x:c r="G251" s="15" t="str">
        <x:v>13 Carlyle Avenue, G52 4XX</x:v>
      </x:c>
      <x:c r="H251" s="13" t="str">
        <x:v>Current</x:v>
      </x:c>
      <x:c r="I251" s="14" t="n">
        <x:v>7556</x:v>
      </x:c>
      <x:c r="J251" s="13" t="str">
        <x:f>IF(I251&lt;=1000,"1–1,000",IF(I251&lt;=2500,"1,001–2,500",IF(I251&lt;=5000,"2,501–5,000",IF(I251&lt;=10000,"5,001–10,000","10,001–15,000"))))</x:f>
        <x:v>5,001–10,000</x:v>
      </x:c>
      <x:c r="K251" s="16" t="n">
        <x:v>58000</x:v>
      </x:c>
      <x:c r="L251" s="17" t="n">
        <x:f>IF(AND(ISNUMBER(I251),I251&gt;0,ISNUMBER(K251),K251&gt;0),K251/I251,"n.a.")</x:f>
        <x:v>7.676019057702488</x:v>
      </x:c>
      <x:c r="M251" s="17"/>
      <x:c r="N251" s="13" t="str">
        <x:v>Yes</x:v>
      </x:c>
      <x:c r="O251" s="15" t="str">
        <x:v>3.65 m clear internal eaves</x:v>
      </x:c>
      <x:c r="P251" s="15" t="str">
        <x:v>Rear vehicle door 3.05 m wide ×3.29 m high</x:v>
      </x:c>
      <x:c r="Q251" s="15" t="str">
        <x:v>Refurbished warehouse and ground-floor offices; shared secured yard.</x:v>
      </x:c>
      <x:c r="R251" s="15" t="str">
        <x:v>Available in live marketing; not agent-confirmed One whole unit: warehouse 5,747+offices 1,809 sqft. Component rows are not separate units. Also offered for sale; lease explicitly available. Explicit annual amount Hillington postcode-point checks return Glasgow Census locality even where council area is Renfrewshire. Hillington postcode-point checks return Glasgow Census locality even where council area is Renfrewshire.</x:v>
      </x:c>
      <x:c r="S251" s="15" t="str">
        <x:v>https://www.rightmove.co.uk/properties/781588902755072#/?channel=COM_LET</x:v>
      </x:c>
      <x:c r="T251" s="15" t="str">
        <x:v>https://www.zoopla.co.uk/to-rent/commercial/details/71131815/</x:v>
      </x:c>
      <x:c r="U251" s="15" t="str"/>
      <x:c r="V251" s="15" t="str">
        <x:v>Glasgow — Hillington Park</x:v>
      </x:c>
      <x:c r="W251" s="15" t="str">
        <x:v>Individual unit ≤15,000 sq ft</x:v>
      </x:c>
      <x:c r="X251" s="2" t="n">
        <x:f>IF(N251="Yes",L251,0)</x:f>
        <x:v>7.676019057702488</x:v>
      </x:c>
      <x:c r="Y251" s="2" t="n">
        <x:v>1</x:v>
      </x:c>
      <x:c r="Z251" s="2" t="str">
        <x:v>industrial</x:v>
      </x:c>
    </x:row>
    <x:row r="252" ht="47" customHeight="1">
      <x:c r="A252" s="13" t="str">
        <x:v>S247</x:v>
      </x:c>
      <x:c r="B252" s="13" t="str">
        <x:v>Glasgow</x:v>
      </x:c>
      <x:c r="C252" s="13" t="str">
        <x:v>Glasgow</x:v>
      </x:c>
      <x:c r="D252" s="14" t="n">
        <x:v>617794</x:v>
      </x:c>
      <x:c r="E252" s="13" t="str">
        <x:v>Town</x:v>
      </x:c>
      <x:c r="F252" s="15" t="str">
        <x:v>Hillington Park</x:v>
      </x:c>
      <x:c r="G252" s="15" t="str">
        <x:v>17 Colquhoun Avenue, G52 4BN</x:v>
      </x:c>
      <x:c r="H252" s="13" t="str">
        <x:v>Current</x:v>
      </x:c>
      <x:c r="I252" s="14" t="n">
        <x:v>5048</x:v>
      </x:c>
      <x:c r="J252" s="13" t="str">
        <x:f>IF(I252&lt;=1000,"1–1,000",IF(I252&lt;=2500,"1,001–2,500",IF(I252&lt;=5000,"2,501–5,000",IF(I252&lt;=10000,"5,001–10,000","10,001–15,000"))))</x:f>
        <x:v>5,001–10,000</x:v>
      </x:c>
      <x:c r="K252" s="16" t="n">
        <x:v>45000</x:v>
      </x:c>
      <x:c r="L252" s="17" t="n">
        <x:f>IF(AND(ISNUMBER(I252),I252&gt;0,ISNUMBER(K252),K252&gt;0),K252/I252,"n.a.")</x:f>
        <x:v>8.914421553090333</x:v>
      </x:c>
      <x:c r="M252" s="17" t="n">
        <x:v>8.91</x:v>
      </x:c>
      <x:c r="N252" s="13" t="str">
        <x:v>Yes</x:v>
      </x:c>
      <x:c r="O252" s="15" t="str">
        <x:v>Not stated</x:v>
      </x:c>
      <x:c r="P252" s="15" t="str">
        <x:v>Powered roller-shutter loading door</x:v>
      </x:c>
      <x:c r="Q252" s="15" t="str">
        <x:v>Refurbished warehouse with offices, kitchen and private yard.</x:v>
      </x:c>
      <x:c r="R252" s="15" t="str">
        <x:v>Available in live marketing; not agent-confirmed £3,750 pcm ×12 Hillington postcode-point checks return Glasgow Census locality even where council area is Renfrewshire. Hillington postcode-point checks return Glasgow Census locality even where council area is Renfrewshire.</x:v>
      </x:c>
      <x:c r="S252" s="15" t="str">
        <x:v>https://www.rightmove.co.uk/properties/772724350320497#/?channel=COM_LET</x:v>
      </x:c>
      <x:c r="T252" s="15" t="str">
        <x:v>https://www.zoopla.co.uk/to-rent/commercial/details/74148499/</x:v>
      </x:c>
      <x:c r="U252" s="15" t="str"/>
      <x:c r="V252" s="15" t="str">
        <x:v>Glasgow — Hillington Park</x:v>
      </x:c>
      <x:c r="W252" s="15" t="str">
        <x:v>Individual unit ≤15,000 sq ft</x:v>
      </x:c>
      <x:c r="X252" s="2" t="n">
        <x:f>IF(N252="Yes",L252,0)</x:f>
        <x:v>8.914421553090333</x:v>
      </x:c>
      <x:c r="Y252" s="2" t="n">
        <x:v>1</x:v>
      </x:c>
      <x:c r="Z252" s="2" t="str">
        <x:v>industrial</x:v>
      </x:c>
    </x:row>
    <x:row r="253" ht="46" customHeight="1">
      <x:c r="A253" s="13" t="str">
        <x:v>S248</x:v>
      </x:c>
      <x:c r="B253" s="13" t="str">
        <x:v>Glasgow</x:v>
      </x:c>
      <x:c r="C253" s="13" t="str">
        <x:v>Glasgow</x:v>
      </x:c>
      <x:c r="D253" s="14" t="n">
        <x:v>617794</x:v>
      </x:c>
      <x:c r="E253" s="13" t="str">
        <x:v>Town</x:v>
      </x:c>
      <x:c r="F253" s="15" t="str">
        <x:v>Colquhoun Park / Hillington Park</x:v>
      </x:c>
      <x:c r="G253" s="15" t="str">
        <x:v>32 Nasmyth Road South</x:v>
      </x:c>
      <x:c r="H253" s="13" t="str">
        <x:v>Current</x:v>
      </x:c>
      <x:c r="I253" s="14" t="n">
        <x:v>1000</x:v>
      </x:c>
      <x:c r="J253" s="13" t="str">
        <x:f>IF(I253&lt;=1000,"1–1,000",IF(I253&lt;=2500,"1,001–2,500",IF(I253&lt;=5000,"2,501–5,000",IF(I253&lt;=10000,"5,001–10,000","10,001–15,000"))))</x:f>
        <x:v>1–1,000</x:v>
      </x:c>
      <x:c r="K253" s="16" t="n">
        <x:v>12000</x:v>
      </x:c>
      <x:c r="L253" s="17" t="n">
        <x:f>IF(AND(ISNUMBER(I253),I253&gt;0,ISNUMBER(K253),K253&gt;0),K253/I253,"n.a.")</x:f>
        <x:v>12</x:v>
      </x:c>
      <x:c r="M253" s="17"/>
      <x:c r="N253" s="13" t="str">
        <x:v>Yes</x:v>
      </x:c>
      <x:c r="O253" s="15" t="str">
        <x:v>3.6 m eaves</x:v>
      </x:c>
      <x:c r="P253" s="15" t="str">
        <x:v>sectional loading door</x:v>
      </x:c>
      <x:c r="Q253" s="15" t="str">
        <x:v>Industrial / workshop accommodation at Colquhoun Park / Hillington Park. Height and loading access are recorded separately.</x:v>
      </x:c>
      <x:c r="R253" s="15" t="str">
        <x:v>available Hillington postcode-point checks return Glasgow Census locality even where council area is Renfrewshire.</x:v>
      </x:c>
      <x:c r="S253" s="15" t="str">
        <x:v>https://www.rightmove.co.uk/properties/783557421696880#/?channel=COM_LET</x:v>
      </x:c>
      <x:c r="T253" s="15" t="str"/>
      <x:c r="U253" s="15" t="str"/>
      <x:c r="V253" s="15" t="str">
        <x:v>Glasgow — Hillington Park</x:v>
      </x:c>
      <x:c r="W253" s="15" t="str">
        <x:v>Individual unit ≤15,000 sq ft</x:v>
      </x:c>
      <x:c r="X253" s="2" t="n">
        <x:f>IF(N253="Yes",L253,0)</x:f>
        <x:v>12</x:v>
      </x:c>
      <x:c r="Y253" s="2" t="n">
        <x:v>1</x:v>
      </x:c>
      <x:c r="Z253" s="2" t="str">
        <x:v>Industrial / workshop / warehouse</x:v>
      </x:c>
    </x:row>
    <x:row r="254" ht="47" customHeight="1">
      <x:c r="A254" s="13" t="str">
        <x:v>S249</x:v>
      </x:c>
      <x:c r="B254" s="13" t="str">
        <x:v>Glasgow</x:v>
      </x:c>
      <x:c r="C254" s="13" t="str">
        <x:v>Glasgow</x:v>
      </x:c>
      <x:c r="D254" s="14" t="n">
        <x:v>617794</x:v>
      </x:c>
      <x:c r="E254" s="13" t="str">
        <x:v>Town</x:v>
      </x:c>
      <x:c r="F254" s="15" t="str">
        <x:v>Hillington Park</x:v>
      </x:c>
      <x:c r="G254" s="15" t="str">
        <x:v>39 Earl Haig Road, G52 4JU</x:v>
      </x:c>
      <x:c r="H254" s="13" t="str">
        <x:v>Current</x:v>
      </x:c>
      <x:c r="I254" s="14" t="n">
        <x:v>9905</x:v>
      </x:c>
      <x:c r="J254" s="13" t="str">
        <x:f>IF(I254&lt;=1000,"1–1,000",IF(I254&lt;=2500,"1,001–2,500",IF(I254&lt;=5000,"2,501–5,000",IF(I254&lt;=10000,"5,001–10,000","10,001–15,000"))))</x:f>
        <x:v>5,001–10,000</x:v>
      </x:c>
      <x:c r="K254" s="16"/>
      <x:c r="L254" s="17" t="str">
        <x:f>IF(AND(ISNUMBER(I254),I254&gt;0,ISNUMBER(K254),K254&gt;0),K254/I254,"n.a.")</x:f>
        <x:v>n.a.</x:v>
      </x:c>
      <x:c r="M254" s="17"/>
      <x:c r="N254" s="13" t="str">
        <x:v>No</x:v>
      </x:c>
      <x:c r="O254" s="15" t="str">
        <x:v>Not stated</x:v>
      </x:c>
      <x:c r="P254" s="15" t="str">
        <x:v>Not stated</x:v>
      </x:c>
      <x:c r="Q254" s="15" t="str">
        <x:v>Industrial unit; further specification not disclosed.</x:v>
      </x:c>
      <x:c r="R254" s="15" t="str">
        <x:v>Available in live marketing; not agent-confirmed POA / not quoted Hillington postcode-point checks return Glasgow Census locality even where council area is Renfrewshire. Hillington postcode-point checks return Glasgow Census locality even where council area is Renfrewshire.</x:v>
      </x:c>
      <x:c r="S254" s="15" t="str">
        <x:v>https://www.rightmove.co.uk/properties/760902771556528#/?channel=COM_LET</x:v>
      </x:c>
      <x:c r="T254" s="15" t="str">
        <x:v>https://www.zoopla.co.uk/to-rent/commercial/details/73059035/</x:v>
      </x:c>
      <x:c r="U254" s="15" t="str"/>
      <x:c r="V254" s="15" t="str">
        <x:v>Glasgow — Hillington Park</x:v>
      </x:c>
      <x:c r="W254" s="15" t="str">
        <x:v>Individual unit ≤15,000 sq ft</x:v>
      </x:c>
      <x:c r="X254" s="2" t="n">
        <x:f>IF(N254="Yes",L254,0)</x:f>
        <x:v>0</x:v>
      </x:c>
      <x:c r="Y254" s="2" t="n">
        <x:v>1</x:v>
      </x:c>
      <x:c r="Z254" s="2" t="str">
        <x:v>industrial</x:v>
      </x:c>
    </x:row>
    <x:row r="255" ht="46" customHeight="1">
      <x:c r="A255" s="13" t="str">
        <x:v>S250</x:v>
      </x:c>
      <x:c r="B255" s="13" t="str">
        <x:v>Glasgow</x:v>
      </x:c>
      <x:c r="C255" s="13" t="str">
        <x:v>Glasgow</x:v>
      </x:c>
      <x:c r="D255" s="14" t="n">
        <x:v>617794</x:v>
      </x:c>
      <x:c r="E255" s="13" t="str">
        <x:v>Town</x:v>
      </x:c>
      <x:c r="F255" s="15" t="str">
        <x:v>Colquhoun Park / Hillington Park</x:v>
      </x:c>
      <x:c r="G255" s="15" t="str">
        <x:v>40 Nasmyth Road South</x:v>
      </x:c>
      <x:c r="H255" s="13" t="str">
        <x:v>Current</x:v>
      </x:c>
      <x:c r="I255" s="14" t="n">
        <x:v>1000</x:v>
      </x:c>
      <x:c r="J255" s="13" t="str">
        <x:f>IF(I255&lt;=1000,"1–1,000",IF(I255&lt;=2500,"1,001–2,500",IF(I255&lt;=5000,"2,501–5,000",IF(I255&lt;=10000,"5,001–10,000","10,001–15,000"))))</x:f>
        <x:v>1–1,000</x:v>
      </x:c>
      <x:c r="K255" s="16" t="n">
        <x:v>12000</x:v>
      </x:c>
      <x:c r="L255" s="17" t="n">
        <x:f>IF(AND(ISNUMBER(I255),I255&gt;0,ISNUMBER(K255),K255&gt;0),K255/I255,"n.a.")</x:f>
        <x:v>12</x:v>
      </x:c>
      <x:c r="M255" s="17"/>
      <x:c r="N255" s="13" t="str">
        <x:v>Yes</x:v>
      </x:c>
      <x:c r="O255" s="15" t="str">
        <x:v>3.6 m eaves</x:v>
      </x:c>
      <x:c r="P255" s="15" t="str">
        <x:v>sectional loading door</x:v>
      </x:c>
      <x:c r="Q255" s="15" t="str">
        <x:v>Industrial / workshop accommodation at Colquhoun Park / Hillington Park. Height and loading access are recorded separately.</x:v>
      </x:c>
      <x:c r="R255" s="15" t="str">
        <x:v>available Hillington postcode-point checks return Glasgow Census locality even where council area is Renfrewshire.</x:v>
      </x:c>
      <x:c r="S255" s="15" t="str">
        <x:v>https://www.rightmove.co.uk/properties/783557421696880#/?channel=COM_LET</x:v>
      </x:c>
      <x:c r="T255" s="15" t="str"/>
      <x:c r="U255" s="15" t="str"/>
      <x:c r="V255" s="15" t="str">
        <x:v>Glasgow — Hillington Park</x:v>
      </x:c>
      <x:c r="W255" s="15" t="str">
        <x:v>Individual unit ≤15,000 sq ft</x:v>
      </x:c>
      <x:c r="X255" s="2" t="n">
        <x:f>IF(N255="Yes",L255,0)</x:f>
        <x:v>12</x:v>
      </x:c>
      <x:c r="Y255" s="2" t="n">
        <x:v>1</x:v>
      </x:c>
      <x:c r="Z255" s="2" t="str">
        <x:v>Industrial / workshop / warehouse</x:v>
      </x:c>
    </x:row>
    <x:row r="256" ht="86" customHeight="1">
      <x:c r="A256" s="13" t="str">
        <x:v>S251</x:v>
      </x:c>
      <x:c r="B256" s="13" t="str">
        <x:v>Glasgow</x:v>
      </x:c>
      <x:c r="C256" s="13" t="str">
        <x:v>Glasgow</x:v>
      </x:c>
      <x:c r="D256" s="14" t="n">
        <x:v>617794</x:v>
      </x:c>
      <x:c r="E256" s="13" t="str">
        <x:v>Town</x:v>
      </x:c>
      <x:c r="F256" s="15" t="str">
        <x:v>Colquhoun Park / Hillington Park</x:v>
      </x:c>
      <x:c r="G256" s="15" t="str">
        <x:v>49 Hepburn Road</x:v>
      </x:c>
      <x:c r="H256" s="13" t="str">
        <x:v>Uncertain</x:v>
      </x:c>
      <x:c r="I256" s="14" t="n">
        <x:v>1942</x:v>
      </x:c>
      <x:c r="J256" s="13" t="str">
        <x:f>IF(I256&lt;=1000,"1–1,000",IF(I256&lt;=2500,"1,001–2,500",IF(I256&lt;=5000,"2,501–5,000",IF(I256&lt;=10000,"5,001–10,000","10,001–15,000"))))</x:f>
        <x:v>1,001–2,500</x:v>
      </x:c>
      <x:c r="K256" s="16" t="n">
        <x:v>20000</x:v>
      </x:c>
      <x:c r="L256" s="17" t="n">
        <x:f>IF(AND(ISNUMBER(I256),I256&gt;0,ISNUMBER(K256),K256&gt;0),K256/I256,"n.a.")</x:f>
        <x:v>10.298661174047373</x:v>
      </x:c>
      <x:c r="M256" s="17"/>
      <x:c r="N256" s="13" t="str">
        <x:v>No</x:v>
      </x:c>
      <x:c r="O256" s="15" t="str">
        <x:v>3.6 m eaves</x:v>
      </x:c>
      <x:c r="P256" s="15" t="str">
        <x:v>sectional loading door</x:v>
      </x:c>
      <x:c r="Q256" s="15" t="str">
        <x:v>Industrial / workshop accommodation at Colquhoun Park / Hillington Park. Height and loading access are recorded separately.</x:v>
      </x:c>
      <x:c r="R256" s="15" t="str">
        <x:v>availability_identity_conflict Scheme says immediate availability at 1942 sqft,£20000 pa. Separate unnumbered Hepburn advert says 1954 sqft,£20000 pa,January 2027. Likely same unit but identity cannot be established from text; exclude immediate minimum pending clarification. Hillington postcode-point checks return Glasgow Census locality even where council area is Renfrewshire. 49 Hepburn 1,942 sq ft and unnumbered Hepburn 1,954 sq ft probably overlap: same street, £20,000 pa and 3.6 m height, but unit identity/date conflict unresolved. Hold both out of immediate minimum; at most one possible future unit from this group.</x:v>
      </x:c>
      <x:c r="S256" s="15" t="str">
        <x:v>https://www.rightmove.co.uk/properties/783557421696880#/?channel=COM_LET</x:v>
      </x:c>
      <x:c r="T256" s="15" t="str"/>
      <x:c r="U256" s="15" t="str"/>
      <x:c r="V256" s="15" t="str">
        <x:v>Glasgow — Hillington Park</x:v>
      </x:c>
      <x:c r="W256" s="15" t="str">
        <x:v>Individual unit ≤15,000 sq ft</x:v>
      </x:c>
      <x:c r="X256" s="2" t="n">
        <x:f>IF(N256="Yes",L256,0)</x:f>
        <x:v>0</x:v>
      </x:c>
      <x:c r="Y256" s="2" t="n">
        <x:v>1</x:v>
      </x:c>
      <x:c r="Z256" s="2" t="str">
        <x:v>Industrial / workshop / warehouse</x:v>
      </x:c>
    </x:row>
    <x:row r="257" ht="112" customHeight="1">
      <x:c r="A257" s="13" t="str">
        <x:v>S252</x:v>
      </x:c>
      <x:c r="B257" s="13" t="str">
        <x:v>Glasgow</x:v>
      </x:c>
      <x:c r="C257" s="13" t="str">
        <x:v>Glasgow</x:v>
      </x:c>
      <x:c r="D257" s="14" t="n">
        <x:v>617794</x:v>
      </x:c>
      <x:c r="E257" s="13" t="str">
        <x:v>Town</x:v>
      </x:c>
      <x:c r="F257" s="15" t="str">
        <x:v>Colquhoun Park / Hillington Park</x:v>
      </x:c>
      <x:c r="G257" s="15" t="str">
        <x:v>HepburnRoad,unitnumbernotstated</x:v>
      </x:c>
      <x:c r="H257" s="13" t="str">
        <x:v>Future</x:v>
      </x:c>
      <x:c r="I257" s="14" t="n">
        <x:v>1954</x:v>
      </x:c>
      <x:c r="J257" s="13" t="str">
        <x:f>IF(I257&lt;=1000,"1–1,000",IF(I257&lt;=2500,"1,001–2,500",IF(I257&lt;=5000,"2,501–5,000",IF(I257&lt;=10000,"5,001–10,000","10,001–15,000"))))</x:f>
        <x:v>1,001–2,500</x:v>
      </x:c>
      <x:c r="K257" s="16" t="n">
        <x:v>20000</x:v>
      </x:c>
      <x:c r="L257" s="17" t="n">
        <x:f>IF(AND(ISNUMBER(I257),I257&gt;0,ISNUMBER(K257),K257&gt;0),K257/I257,"n.a.")</x:f>
        <x:v>10.235414534288639</x:v>
      </x:c>
      <x:c r="M257" s="17"/>
      <x:c r="N257" s="13" t="str">
        <x:v>No</x:v>
      </x:c>
      <x:c r="O257" s="15" t="str">
        <x:v>3.6 m clearheadheight</x:v>
      </x:c>
      <x:c r="P257" s="15" t="str">
        <x:v>roller shutter</x:v>
      </x:c>
      <x:c r="Q257" s="15" t="str">
        <x:v>Small Colquhoun Park industrial unit marketed for occupation from January 2027.</x:v>
      </x:c>
      <x:c r="R257" s="15" t="str">
        <x:v>future_january_2027 Subleasepassingrent 20000 paleaseexpires 13May 2032; likely 49Hepburn 1942 sqftotherad,butunitnumbernotprovided andsize/availabilityconflict. Treataspossibleduplicate,nottwoconfirmedunits. Hillington postcode-point checks return Glasgow Census locality even where council area is Renfrewshire. Available January 2027; likely 49 Hepburn Road 1,942 sq ft elsewhere. Do not add duplicate or count current vacancy. Hillington postcode-point checks return Glasgow Census locality even where council area is Renfrewshire. Same unnumbered Hepburn Road 1,954 sq ft / £20,000 pa sublease offered January 2027. Possible overlap with 49 Hepburn 1,942 sq ft remains separately flagged. Unnumbered Hepburn sublease explicitly January 2027; probable overlap with 49 Hepburn. Count at most one possible future unit for the pair.</x:v>
      </x:c>
      <x:c r="S257" s="15" t="str">
        <x:v>https://www.rightmove.co.uk/properties/780872465474225#/?channel=COM_LET</x:v>
      </x:c>
      <x:c r="T257" s="15" t="str">
        <x:v>https://www.zoopla.co.uk/to-rent/commercial/details/74546830/</x:v>
      </x:c>
      <x:c r="U257" s="15" t="str"/>
      <x:c r="V257" s="15" t="str">
        <x:v>Glasgow — Hillington Park</x:v>
      </x:c>
      <x:c r="W257" s="15" t="str">
        <x:v>Individual unit ≤15,000 sq ft</x:v>
      </x:c>
      <x:c r="X257" s="2" t="n">
        <x:f>IF(N257="Yes",L257,0)</x:f>
        <x:v>0</x:v>
      </x:c>
      <x:c r="Y257" s="2" t="n">
        <x:v>1</x:v>
      </x:c>
      <x:c r="Z257" s="2" t="str">
        <x:v>Industrial / workshop / warehouse</x:v>
      </x:c>
    </x:row>
    <x:row r="258" ht="47" customHeight="1">
      <x:c r="A258" s="13" t="str">
        <x:v>S253</x:v>
      </x:c>
      <x:c r="B258" s="13" t="str">
        <x:v>Glasgow</x:v>
      </x:c>
      <x:c r="C258" s="13" t="str">
        <x:v>Glasgow</x:v>
      </x:c>
      <x:c r="D258" s="14" t="n">
        <x:v>617794</x:v>
      </x:c>
      <x:c r="E258" s="13" t="str">
        <x:v>Town</x:v>
      </x:c>
      <x:c r="F258" s="15" t="str">
        <x:v>Hillington Park / Northpoint</x:v>
      </x:c>
      <x:c r="G258" s="15" t="str">
        <x:v>Unit 15,29 Gordon Avenue, G52 4TG</x:v>
      </x:c>
      <x:c r="H258" s="13" t="str">
        <x:v>Current</x:v>
      </x:c>
      <x:c r="I258" s="14" t="n">
        <x:v>6210</x:v>
      </x:c>
      <x:c r="J258" s="13" t="str">
        <x:f>IF(I258&lt;=1000,"1–1,000",IF(I258&lt;=2500,"1,001–2,500",IF(I258&lt;=5000,"2,501–5,000",IF(I258&lt;=10000,"5,001–10,000","10,001–15,000"))))</x:f>
        <x:v>5,001–10,000</x:v>
      </x:c>
      <x:c r="K258" s="16" t="n">
        <x:v>46500</x:v>
      </x:c>
      <x:c r="L258" s="17" t="n">
        <x:f>IF(AND(ISNUMBER(I258),I258&gt;0,ISNUMBER(K258),K258&gt;0),K258/I258,"n.a.")</x:f>
        <x:v>7.48792270531401</x:v>
      </x:c>
      <x:c r="M258" s="17" t="n">
        <x:v>7.49</x:v>
      </x:c>
      <x:c r="N258" s="13" t="str">
        <x:v>Yes</x:v>
      </x:c>
      <x:c r="O258" s="15" t="str">
        <x:v>6.7 m eaves</x:v>
      </x:c>
      <x:c r="P258" s="15" t="str">
        <x:v>Full-height vehicle door onto Abercorn Avenue</x:v>
      </x:c>
      <x:c r="Q258" s="15" t="str">
        <x:v>Modern industrial premises, c 300 sqft office, tea prep/WCs and courtyard parking.</x:v>
      </x:c>
      <x:c r="R258" s="15" t="str">
        <x:v>Available in live marketing; not agent-confirmed Explicit annual amount Hillington postcode-point checks return Glasgow Census locality even where council area is Renfrewshire. Hillington postcode-point checks return Glasgow Census locality even where council area is Renfrewshire.</x:v>
      </x:c>
      <x:c r="S258" s="15" t="str">
        <x:v>https://www.rightmove.co.uk/properties/746635565716529#/?channel=COM_LET</x:v>
      </x:c>
      <x:c r="T258" s="15" t="str">
        <x:v>https://www.zoopla.co.uk/to-rent/commercial/details/72917684/</x:v>
      </x:c>
      <x:c r="U258" s="15" t="str"/>
      <x:c r="V258" s="15" t="str">
        <x:v>Glasgow — Hillington Park</x:v>
      </x:c>
      <x:c r="W258" s="15" t="str">
        <x:v>Individual unit ≤15,000 sq ft</x:v>
      </x:c>
      <x:c r="X258" s="2" t="n">
        <x:f>IF(N258="Yes",L258,0)</x:f>
        <x:v>7.48792270531401</x:v>
      </x:c>
      <x:c r="Y258" s="2" t="n">
        <x:v>1</x:v>
      </x:c>
      <x:c r="Z258" s="2" t="str">
        <x:v>industrial</x:v>
      </x:c>
    </x:row>
    <x:row r="259" ht="46" customHeight="1">
      <x:c r="A259" s="13" t="str">
        <x:v>S254</x:v>
      </x:c>
      <x:c r="B259" s="13" t="str">
        <x:v>Glasgow</x:v>
      </x:c>
      <x:c r="C259" s="13" t="str">
        <x:v>Glasgow</x:v>
      </x:c>
      <x:c r="D259" s="14" t="n">
        <x:v>617794</x:v>
      </x:c>
      <x:c r="E259" s="13" t="str">
        <x:v>Town</x:v>
      </x:c>
      <x:c r="F259" s="15" t="str">
        <x:v>Hillington Park / Kelvin Gate</x:v>
      </x:c>
      <x:c r="G259" s="15" t="str">
        <x:v>Unit 3, Kelvin Gate, Glasgow G52</x:v>
      </x:c>
      <x:c r="H259" s="13" t="str">
        <x:v>Current</x:v>
      </x:c>
      <x:c r="I259" s="14" t="n">
        <x:v>1522</x:v>
      </x:c>
      <x:c r="J259" s="13" t="str">
        <x:f>IF(I259&lt;=1000,"1–1,000",IF(I259&lt;=2500,"1,001–2,500",IF(I259&lt;=5000,"2,501–5,000",IF(I259&lt;=10000,"5,001–10,000","10,001–15,000"))))</x:f>
        <x:v>1,001–2,500</x:v>
      </x:c>
      <x:c r="K259" s="16" t="n">
        <x:v>16500</x:v>
      </x:c>
      <x:c r="L259" s="17" t="n">
        <x:f>IF(AND(ISNUMBER(I259),I259&gt;0,ISNUMBER(K259),K259&gt;0),K259/I259,"n.a.")</x:f>
        <x:v>10.840998685939553</x:v>
      </x:c>
      <x:c r="M259" s="17" t="n">
        <x:v>10.84</x:v>
      </x:c>
      <x:c r="N259" s="13" t="str">
        <x:v>Yes</x:v>
      </x:c>
      <x:c r="O259" s="15" t="str">
        <x:v>5 m eaves height</x:v>
      </x:c>
      <x:c r="P259" s="15" t="str">
        <x:v>Roller shutter loading door</x:v>
      </x:c>
      <x:c r="Q259" s="15" t="str">
        <x:v>Refurbished mid-terrace industrial or storage unit with five-metre eaves and roller-shutter access.</x:v>
      </x:c>
      <x:c r="R259" s="15" t="str">
        <x:v>marketed Hillington postcode-point checks return Glasgow Census locality even where council area is Renfrewshire.</x:v>
      </x:c>
      <x:c r="S259" s="15" t="str">
        <x:v>https://www.zoopla.co.uk/to-rent/commercial/details/74552323/</x:v>
      </x:c>
      <x:c r="T259" s="15" t="str"/>
      <x:c r="U259" s="15" t="str"/>
      <x:c r="V259" s="15" t="str">
        <x:v>Glasgow — Hillington Park</x:v>
      </x:c>
      <x:c r="W259" s="15" t="str">
        <x:v>Individual unit ≤15,000 sq ft</x:v>
      </x:c>
      <x:c r="X259" s="2" t="n">
        <x:f>IF(N259="Yes",L259,0)</x:f>
        <x:v>10.840998685939553</x:v>
      </x:c>
      <x:c r="Y259" s="2" t="n">
        <x:v>1</x:v>
      </x:c>
      <x:c r="Z259" s="2" t="str">
        <x:v>Industrial / workshop / warehouse</x:v>
      </x:c>
    </x:row>
    <x:row r="260" ht="46" customHeight="1">
      <x:c r="A260" s="13" t="str">
        <x:v>S255</x:v>
      </x:c>
      <x:c r="B260" s="13" t="str">
        <x:v>Glasgow</x:v>
      </x:c>
      <x:c r="C260" s="13" t="str">
        <x:v>Glasgow</x:v>
      </x:c>
      <x:c r="D260" s="14" t="n">
        <x:v>617794</x:v>
      </x:c>
      <x:c r="E260" s="13" t="str">
        <x:v>Town</x:v>
      </x:c>
      <x:c r="F260" s="15" t="str">
        <x:v>Hillington Park / Kelvin Gate</x:v>
      </x:c>
      <x:c r="G260" s="15" t="str">
        <x:v>Unit 4, Kelvin Gate, Glasgow G52</x:v>
      </x:c>
      <x:c r="H260" s="13" t="str">
        <x:v>Current</x:v>
      </x:c>
      <x:c r="I260" s="14" t="n">
        <x:v>1513</x:v>
      </x:c>
      <x:c r="J260" s="13" t="str">
        <x:f>IF(I260&lt;=1000,"1–1,000",IF(I260&lt;=2500,"1,001–2,500",IF(I260&lt;=5000,"2,501–5,000",IF(I260&lt;=10000,"5,001–10,000","10,001–15,000"))))</x:f>
        <x:v>1,001–2,500</x:v>
      </x:c>
      <x:c r="K260" s="16" t="n">
        <x:v>16500</x:v>
      </x:c>
      <x:c r="L260" s="17" t="n">
        <x:f>IF(AND(ISNUMBER(I260),I260&gt;0,ISNUMBER(K260),K260&gt;0),K260/I260,"n.a.")</x:f>
        <x:v>10.905485789821547</x:v>
      </x:c>
      <x:c r="M260" s="17" t="n">
        <x:v>10.91</x:v>
      </x:c>
      <x:c r="N260" s="13" t="str">
        <x:v>Yes</x:v>
      </x:c>
      <x:c r="O260" s="15" t="str">
        <x:v>5 m eaves</x:v>
      </x:c>
      <x:c r="P260" s="15" t="str">
        <x:v>Powered roller-shutter loading door (3 m x 2.485 m)</x:v>
      </x:c>
      <x:c r="Q260" s="15" t="str">
        <x:v>Refurbished light-industrial unit with a small front office, tea preparation space and powered loading door.</x:v>
      </x:c>
      <x:c r="R260" s="15" t="str">
        <x:v>marketed Hillington postcode-point checks return Glasgow Census locality even where council area is Renfrewshire.</x:v>
      </x:c>
      <x:c r="S260" s="15" t="str">
        <x:v>https://www.zoopla.co.uk/to-rent/commercial/details/74552317/</x:v>
      </x:c>
      <x:c r="T260" s="15" t="str"/>
      <x:c r="U260" s="15" t="str"/>
      <x:c r="V260" s="15" t="str">
        <x:v>Glasgow — Hillington Park</x:v>
      </x:c>
      <x:c r="W260" s="15" t="str">
        <x:v>Individual unit ≤15,000 sq ft</x:v>
      </x:c>
      <x:c r="X260" s="2" t="n">
        <x:f>IF(N260="Yes",L260,0)</x:f>
        <x:v>10.905485789821547</x:v>
      </x:c>
      <x:c r="Y260" s="2" t="n">
        <x:v>1</x:v>
      </x:c>
      <x:c r="Z260" s="2" t="str">
        <x:v>Industrial / workshop / warehouse</x:v>
      </x:c>
    </x:row>
    <x:row r="261" ht="46" customHeight="1">
      <x:c r="A261" s="13" t="str">
        <x:v>S256</x:v>
      </x:c>
      <x:c r="B261" s="13" t="str">
        <x:v>Glasgow</x:v>
      </x:c>
      <x:c r="C261" s="13" t="str">
        <x:v>Glasgow</x:v>
      </x:c>
      <x:c r="D261" s="14" t="n">
        <x:v>617794</x:v>
      </x:c>
      <x:c r="E261" s="13" t="str">
        <x:v>Town</x:v>
      </x:c>
      <x:c r="F261" s="15" t="str">
        <x:v>Hillington Park / Kelvin Gate</x:v>
      </x:c>
      <x:c r="G261" s="15" t="str">
        <x:v>Unit 9, Kelvin Gate, Glasgow G52</x:v>
      </x:c>
      <x:c r="H261" s="13" t="str">
        <x:v>Current</x:v>
      </x:c>
      <x:c r="I261" s="14" t="n">
        <x:v>2017</x:v>
      </x:c>
      <x:c r="J261" s="13" t="str">
        <x:f>IF(I261&lt;=1000,"1–1,000",IF(I261&lt;=2500,"1,001–2,500",IF(I261&lt;=5000,"2,501–5,000",IF(I261&lt;=10000,"5,001–10,000","10,001–15,000"))))</x:f>
        <x:v>1,001–2,500</x:v>
      </x:c>
      <x:c r="K261" s="16" t="n">
        <x:v>20000</x:v>
      </x:c>
      <x:c r="L261" s="17" t="n">
        <x:f>IF(AND(ISNUMBER(I261),I261&gt;0,ISNUMBER(K261),K261&gt;0),K261/I261,"n.a.")</x:f>
        <x:v>9.91571641051066</x:v>
      </x:c>
      <x:c r="M261" s="17" t="n">
        <x:v>9.92</x:v>
      </x:c>
      <x:c r="N261" s="13" t="str">
        <x:v>Yes</x:v>
      </x:c>
      <x:c r="O261" s="15" t="str">
        <x:v>5 m eaves height</x:v>
      </x:c>
      <x:c r="P261" s="15" t="str">
        <x:v>Roller shutter loading door</x:v>
      </x:c>
      <x:c r="Q261" s="15" t="str">
        <x:v>Modern mid-terrace warehouse or trade-counter unit with five-metre eaves and roller-shutter loading.</x:v>
      </x:c>
      <x:c r="R261" s="15" t="str">
        <x:v>marketed Hillington postcode-point checks return Glasgow Census locality even where council area is Renfrewshire.</x:v>
      </x:c>
      <x:c r="S261" s="15" t="str">
        <x:v>https://www.zoopla.co.uk/to-rent/commercial/details/74552311/</x:v>
      </x:c>
      <x:c r="T261" s="15" t="str"/>
      <x:c r="U261" s="15" t="str"/>
      <x:c r="V261" s="15" t="str">
        <x:v>Glasgow — Hillington Park</x:v>
      </x:c>
      <x:c r="W261" s="15" t="str">
        <x:v>Individual unit ≤15,000 sq ft</x:v>
      </x:c>
      <x:c r="X261" s="2" t="n">
        <x:f>IF(N261="Yes",L261,0)</x:f>
        <x:v>9.91571641051066</x:v>
      </x:c>
      <x:c r="Y261" s="2" t="n">
        <x:v>1</x:v>
      </x:c>
      <x:c r="Z261" s="2" t="str">
        <x:v>Industrial / workshop / warehouse</x:v>
      </x:c>
    </x:row>
    <x:row r="262" ht="73" customHeight="1">
      <x:c r="A262" s="13" t="str">
        <x:v>S257</x:v>
      </x:c>
      <x:c r="B262" s="13" t="str">
        <x:v>Glasgow</x:v>
      </x:c>
      <x:c r="C262" s="13" t="str">
        <x:v>Glasgow</x:v>
      </x:c>
      <x:c r="D262" s="14" t="n">
        <x:v>617794</x:v>
      </x:c>
      <x:c r="E262" s="13" t="str">
        <x:v>Town</x:v>
      </x:c>
      <x:c r="F262" s="15" t="str">
        <x:v>Hillington Park</x:v>
      </x:c>
      <x:c r="G262" s="15" t="str">
        <x:v>Unit B Centrepoint, 51 Montrose Avenue, G52 4LA</x:v>
      </x:c>
      <x:c r="H262" s="13" t="str">
        <x:v>Current</x:v>
      </x:c>
      <x:c r="I262" s="14" t="n">
        <x:v>12696</x:v>
      </x:c>
      <x:c r="J262" s="13" t="str">
        <x:f>IF(I262&lt;=1000,"1–1,000",IF(I262&lt;=2500,"1,001–2,500",IF(I262&lt;=5000,"2,501–5,000",IF(I262&lt;=10000,"5,001–10,000","10,001–15,000"))))</x:f>
        <x:v>10,001–15,000</x:v>
      </x:c>
      <x:c r="K262" s="16" t="n">
        <x:v>81252</x:v>
      </x:c>
      <x:c r="L262" s="17" t="n">
        <x:f>IF(AND(ISNUMBER(I262),I262&gt;0,ISNUMBER(K262),K262&gt;0),K262/I262,"n.a.")</x:f>
        <x:v>6.3998109640831755</x:v>
      </x:c>
      <x:c r="M262" s="17" t="n">
        <x:v>6.4</x:v>
      </x:c>
      <x:c r="N262" s="13" t="str">
        <x:v>Yes</x:v>
      </x:c>
      <x:c r="O262" s="15" t="str">
        <x:v>13.12 ft clear height (approximately 4 m)</x:v>
      </x:c>
      <x:c r="P262" s="15" t="str">
        <x:v>Not stated</x:v>
      </x:c>
      <x:c r="Q262" s="15" t="str">
        <x:v>Warehouse/storage space with estate security.</x:v>
      </x:c>
      <x:c r="R262" s="15" t="str">
        <x:v>Available in live marketing; not agent-confirmed Source address says Glasgow, Renfrewshire; Hillington spans local-authority boundary. Keep estate location label; do not assert precise council boundary. £6,771 pcm ×12; rounded portal figure Hillington postcode-point checks return Glasgow Census locality even where council area is Renfrewshire. Hillington postcode-point checks return Glasgow Census locality even where council area is Renfrewshire.</x:v>
      </x:c>
      <x:c r="S262" s="15" t="str">
        <x:v>https://www.rightmove.co.uk/properties/760901861498880#/?channel=COM_LET</x:v>
      </x:c>
      <x:c r="T262" s="15" t="str">
        <x:v>https://www.zoopla.co.uk/to-rent/commercial/details/65953753/</x:v>
      </x:c>
      <x:c r="U262" s="15" t="str"/>
      <x:c r="V262" s="15" t="str">
        <x:v>Glasgow — Hillington Park</x:v>
      </x:c>
      <x:c r="W262" s="15" t="str">
        <x:v>Individual unit ≤15,000 sq ft</x:v>
      </x:c>
      <x:c r="X262" s="2" t="n">
        <x:f>IF(N262="Yes",L262,0)</x:f>
        <x:v>6.3998109640831755</x:v>
      </x:c>
      <x:c r="Y262" s="2" t="n">
        <x:v>1</x:v>
      </x:c>
      <x:c r="Z262" s="2" t="str">
        <x:v>industrial</x:v>
      </x:c>
    </x:row>
    <x:row r="263" ht="47" customHeight="1">
      <x:c r="A263" s="13" t="str">
        <x:v>S258</x:v>
      </x:c>
      <x:c r="B263" s="13" t="str">
        <x:v>Glasgow</x:v>
      </x:c>
      <x:c r="C263" s="13" t="str">
        <x:v>Glasgow</x:v>
      </x:c>
      <x:c r="D263" s="14" t="n">
        <x:v>617794</x:v>
      </x:c>
      <x:c r="E263" s="13" t="str">
        <x:v>Town</x:v>
      </x:c>
      <x:c r="F263" s="15" t="str">
        <x:v>Ibrox Business Park</x:v>
      </x:c>
      <x:c r="G263" s="15" t="str">
        <x:v>Unit 1 Clifford Court,Broomloan/Woodville Street</x:v>
      </x:c>
      <x:c r="H263" s="13" t="str">
        <x:v>Current</x:v>
      </x:c>
      <x:c r="I263" s="14" t="n">
        <x:v>3440</x:v>
      </x:c>
      <x:c r="J263" s="13" t="str">
        <x:f>IF(I263&lt;=1000,"1–1,000",IF(I263&lt;=2500,"1,001–2,500",IF(I263&lt;=5000,"2,501–5,000",IF(I263&lt;=10000,"5,001–10,000","10,001–15,000"))))</x:f>
        <x:v>2,501–5,000</x:v>
      </x:c>
      <x:c r="K263" s="16"/>
      <x:c r="L263" s="17" t="str">
        <x:f>IF(AND(ISNUMBER(I263),I263&gt;0,ISNUMBER(K263),K263&gt;0),K263/I263,"n.a.")</x:f>
        <x:v>n.a.</x:v>
      </x:c>
      <x:c r="M263" s="17"/>
      <x:c r="N263" s="13" t="str">
        <x:v>No</x:v>
      </x:c>
      <x:c r="O263" s="15" t="str">
        <x:v>6 m eaves</x:v>
      </x:c>
      <x:c r="P263" s="15" t="str">
        <x:v>5 m electric roller shutter (dimension direction unspecified)</x:v>
      </x:c>
      <x:c r="Q263" s="15" t="str">
        <x:v>Modern industrial premises; fully refurbished per individual advert; secure electric gate and parking.</x:v>
      </x:c>
      <x:c r="R263" s="15" t="str">
        <x:v>Available in live marketing; not agent-confirmed Individual Savills pages explicitly say Fully Refurbished and Available. Generic Mileway scheme still says Coming Soon; specific unit description used with conflict flagged. POA / not quoted</x:v>
      </x:c>
      <x:c r="S263" s="15" t="str">
        <x:v>https://www.rightmove.co.uk/properties/769815722140416#/?channel=COM_LET</x:v>
      </x:c>
      <x:c r="T263" s="15" t="str">
        <x:v>https://www.rightmove.co.uk/properties/762562489114048#/?channel=COM_LET</x:v>
      </x:c>
      <x:c r="U263" s="15" t="str"/>
      <x:c r="V263" s="15" t="str">
        <x:v>Glasgow — Ibrox Business Park</x:v>
      </x:c>
      <x:c r="W263" s="15" t="str">
        <x:v>Individual unit ≤15,000 sq ft</x:v>
      </x:c>
      <x:c r="X263" s="2" t="n">
        <x:f>IF(N263="Yes",L263,0)</x:f>
        <x:v>0</x:v>
      </x:c>
      <x:c r="Y263" s="2" t="n">
        <x:v>1</x:v>
      </x:c>
      <x:c r="Z263" s="2" t="str">
        <x:v>industrial</x:v>
      </x:c>
    </x:row>
    <x:row r="264" ht="46" customHeight="1">
      <x:c r="A264" s="13" t="str">
        <x:v>S259</x:v>
      </x:c>
      <x:c r="B264" s="13" t="str">
        <x:v>Glasgow</x:v>
      </x:c>
      <x:c r="C264" s="13" t="str">
        <x:v>Glasgow</x:v>
      </x:c>
      <x:c r="D264" s="14" t="n">
        <x:v>617794</x:v>
      </x:c>
      <x:c r="E264" s="13" t="str">
        <x:v>Town</x:v>
      </x:c>
      <x:c r="F264" s="15" t="str">
        <x:v>Ibrox Business Park</x:v>
      </x:c>
      <x:c r="G264" s="15" t="str">
        <x:v>Unit 1 DavielandCourt</x:v>
      </x:c>
      <x:c r="H264" s="13" t="str">
        <x:v>Current</x:v>
      </x:c>
      <x:c r="I264" s="14" t="n">
        <x:v>2124</x:v>
      </x:c>
      <x:c r="J264" s="13" t="str">
        <x:f>IF(I264&lt;=1000,"1–1,000",IF(I264&lt;=2500,"1,001–2,500",IF(I264&lt;=5000,"2,501–5,000",IF(I264&lt;=10000,"5,001–10,000","10,001–15,000"))))</x:f>
        <x:v>1,001–2,500</x:v>
      </x:c>
      <x:c r="K264" s="16"/>
      <x:c r="L264" s="17" t="str">
        <x:f>IF(AND(ISNUMBER(I264),I264&gt;0,ISNUMBER(K264),K264&gt;0),K264/I264,"n.a.")</x:f>
        <x:v>n.a.</x:v>
      </x:c>
      <x:c r="M264" s="17"/>
      <x:c r="N264" s="13" t="str">
        <x:v>No</x:v>
      </x:c>
      <x:c r="O264" s="15" t="str">
        <x:v>6 m eaves</x:v>
      </x:c>
      <x:c r="P264" s="15" t="str">
        <x:v>5 m electricrollershutter (dimensionorientationunstated)</x:v>
      </x:c>
      <x:c r="Q264" s="15" t="str">
        <x:v>Industrial / workshop accommodation at Ibrox Business Park. Height and loading access are recorded separately.</x:v>
      </x:c>
      <x:c r="R264" s="15" t="str">
        <x:v>available Headline 2124 versus summary 2142 sqft; POA.</x:v>
      </x:c>
      <x:c r="S264" s="15" t="str">
        <x:v>https://www.rightmove.co.uk/properties/746766874642640#/?channel=COM_LET</x:v>
      </x:c>
      <x:c r="T264" s="15" t="str"/>
      <x:c r="U264" s="15" t="str"/>
      <x:c r="V264" s="15" t="str">
        <x:v>Glasgow — Ibrox Business Park</x:v>
      </x:c>
      <x:c r="W264" s="15" t="str">
        <x:v>Individual unit ≤15,000 sq ft</x:v>
      </x:c>
      <x:c r="X264" s="2" t="n">
        <x:f>IF(N264="Yes",L264,0)</x:f>
        <x:v>0</x:v>
      </x:c>
      <x:c r="Y264" s="2" t="n">
        <x:v>1</x:v>
      </x:c>
      <x:c r="Z264" s="2" t="str">
        <x:v>Industrial / workshop / warehouse</x:v>
      </x:c>
    </x:row>
    <x:row r="265" ht="47" customHeight="1">
      <x:c r="A265" s="13" t="str">
        <x:v>S260</x:v>
      </x:c>
      <x:c r="B265" s="13" t="str">
        <x:v>Glasgow</x:v>
      </x:c>
      <x:c r="C265" s="13" t="str">
        <x:v>Glasgow</x:v>
      </x:c>
      <x:c r="D265" s="14" t="n">
        <x:v>617794</x:v>
      </x:c>
      <x:c r="E265" s="13" t="str">
        <x:v>Town</x:v>
      </x:c>
      <x:c r="F265" s="15" t="str">
        <x:v>Ibrox Business Park</x:v>
      </x:c>
      <x:c r="G265" s="15" t="str">
        <x:v>Unit 2 Wellfield Court,Broomloan/Woodville Street</x:v>
      </x:c>
      <x:c r="H265" s="13" t="str">
        <x:v>Current</x:v>
      </x:c>
      <x:c r="I265" s="14" t="n">
        <x:v>3891</x:v>
      </x:c>
      <x:c r="J265" s="13" t="str">
        <x:f>IF(I265&lt;=1000,"1–1,000",IF(I265&lt;=2500,"1,001–2,500",IF(I265&lt;=5000,"2,501–5,000",IF(I265&lt;=10000,"5,001–10,000","10,001–15,000"))))</x:f>
        <x:v>2,501–5,000</x:v>
      </x:c>
      <x:c r="K265" s="16"/>
      <x:c r="L265" s="17" t="str">
        <x:f>IF(AND(ISNUMBER(I265),I265&gt;0,ISNUMBER(K265),K265&gt;0),K265/I265,"n.a.")</x:f>
        <x:v>n.a.</x:v>
      </x:c>
      <x:c r="M265" s="17"/>
      <x:c r="N265" s="13" t="str">
        <x:v>No</x:v>
      </x:c>
      <x:c r="O265" s="15" t="str">
        <x:v>6 m eaves</x:v>
      </x:c>
      <x:c r="P265" s="15" t="str">
        <x:v>5 m electric roller shutter (dimension direction unspecified)</x:v>
      </x:c>
      <x:c r="Q265" s="15" t="str">
        <x:v>Modern industrial premises; fully refurbished per individual advert; secure electric gate and parking.</x:v>
      </x:c>
      <x:c r="R265" s="15" t="str">
        <x:v>Available in live marketing; not agent-confirmed Individual Savills pages explicitly say Fully Refurbished and Available. Generic Mileway scheme still says Coming Soon; specific unit description used with conflict flagged. POA / not quoted</x:v>
      </x:c>
      <x:c r="S265" s="15" t="str">
        <x:v>https://www.rightmove.co.uk/properties/753306660580289#/?channel=COM_LET</x:v>
      </x:c>
      <x:c r="T265" s="15" t="str">
        <x:v>https://www.rightmove.co.uk/properties/762562489114048#/?channel=COM_LET</x:v>
      </x:c>
      <x:c r="U265" s="15" t="str"/>
      <x:c r="V265" s="15" t="str">
        <x:v>Glasgow — Ibrox Business Park</x:v>
      </x:c>
      <x:c r="W265" s="15" t="str">
        <x:v>Individual unit ≤15,000 sq ft</x:v>
      </x:c>
      <x:c r="X265" s="2" t="n">
        <x:f>IF(N265="Yes",L265,0)</x:f>
        <x:v>0</x:v>
      </x:c>
      <x:c r="Y265" s="2" t="n">
        <x:v>1</x:v>
      </x:c>
      <x:c r="Z265" s="2" t="str">
        <x:v>industrial</x:v>
      </x:c>
    </x:row>
    <x:row r="266" ht="47" customHeight="1">
      <x:c r="A266" s="13" t="str">
        <x:v>S261</x:v>
      </x:c>
      <x:c r="B266" s="13" t="str">
        <x:v>Glasgow</x:v>
      </x:c>
      <x:c r="C266" s="13" t="str">
        <x:v>Glasgow</x:v>
      </x:c>
      <x:c r="D266" s="14" t="n">
        <x:v>617794</x:v>
      </x:c>
      <x:c r="E266" s="13" t="str">
        <x:v>Town</x:v>
      </x:c>
      <x:c r="F266" s="15" t="str">
        <x:v>Ibrox Business Park</x:v>
      </x:c>
      <x:c r="G266" s="15" t="str">
        <x:v>Unit 3 DavielandCourt</x:v>
      </x:c>
      <x:c r="H266" s="13" t="str">
        <x:v>Future</x:v>
      </x:c>
      <x:c r="I266" s="14" t="n">
        <x:v>2118</x:v>
      </x:c>
      <x:c r="J266" s="13" t="str">
        <x:f>IF(I266&lt;=1000,"1–1,000",IF(I266&lt;=2500,"1,001–2,500",IF(I266&lt;=5000,"2,501–5,000",IF(I266&lt;=10000,"5,001–10,000","10,001–15,000"))))</x:f>
        <x:v>1,001–2,500</x:v>
      </x:c>
      <x:c r="K266" s="16"/>
      <x:c r="L266" s="17" t="str">
        <x:f>IF(AND(ISNUMBER(I266),I266&gt;0,ISNUMBER(K266),K266&gt;0),K266/I266,"n.a.")</x:f>
        <x:v>n.a.</x:v>
      </x:c>
      <x:c r="M266" s="17"/>
      <x:c r="N266" s="13" t="str">
        <x:v>No</x:v>
      </x:c>
      <x:c r="O266" s="15" t="str">
        <x:v>6 m eaves</x:v>
      </x:c>
      <x:c r="P266" s="15" t="str">
        <x:v>5 m electricrollershutter (dimensionorientationunstated)</x:v>
      </x:c>
      <x:c r="Q266" s="15" t="str">
        <x:v>Industrial / workshop accommodation at Ibrox Business Park. Height and loading access are recorded separately.</x:v>
      </x:c>
      <x:c r="R266" s="15" t="str">
        <x:v>coming_soon_date_unclear SummaryComingSoon despite genericAvailable status/date 4Nov 2026; separatefrom confirmedimmediatesupply. Davieland Court Unit 3 is explicitly Coming Soon; no reliable completion date. Generic Available widget does not establish immediate current availability.</x:v>
      </x:c>
      <x:c r="S266" s="15" t="str">
        <x:v>https://www.rightmove.co.uk/properties/746767480694272#/?channel=COM_LET</x:v>
      </x:c>
      <x:c r="T266" s="15" t="str"/>
      <x:c r="U266" s="15" t="str"/>
      <x:c r="V266" s="15" t="str">
        <x:v>Glasgow — Ibrox Business Park</x:v>
      </x:c>
      <x:c r="W266" s="15" t="str">
        <x:v>Individual unit ≤15,000 sq ft</x:v>
      </x:c>
      <x:c r="X266" s="2" t="n">
        <x:f>IF(N266="Yes",L266,0)</x:f>
        <x:v>0</x:v>
      </x:c>
      <x:c r="Y266" s="2" t="n">
        <x:v>1</x:v>
      </x:c>
      <x:c r="Z266" s="2" t="str">
        <x:v>Industrial / workshop / warehouse</x:v>
      </x:c>
    </x:row>
    <x:row r="267" ht="47" customHeight="1">
      <x:c r="A267" s="13" t="str">
        <x:v>S262</x:v>
      </x:c>
      <x:c r="B267" s="13" t="str">
        <x:v>Glasgow</x:v>
      </x:c>
      <x:c r="C267" s="13" t="str">
        <x:v>Glasgow</x:v>
      </x:c>
      <x:c r="D267" s="14" t="n">
        <x:v>617794</x:v>
      </x:c>
      <x:c r="E267" s="13" t="str">
        <x:v>Town</x:v>
      </x:c>
      <x:c r="F267" s="15" t="str">
        <x:v>Ibrox Business Park</x:v>
      </x:c>
      <x:c r="G267" s="15" t="str">
        <x:v>Unit 3 Wellfield Court,Broomloan/Woodville Street</x:v>
      </x:c>
      <x:c r="H267" s="13" t="str">
        <x:v>Current</x:v>
      </x:c>
      <x:c r="I267" s="14" t="n">
        <x:v>5284</x:v>
      </x:c>
      <x:c r="J267" s="13" t="str">
        <x:f>IF(I267&lt;=1000,"1–1,000",IF(I267&lt;=2500,"1,001–2,500",IF(I267&lt;=5000,"2,501–5,000",IF(I267&lt;=10000,"5,001–10,000","10,001–15,000"))))</x:f>
        <x:v>5,001–10,000</x:v>
      </x:c>
      <x:c r="K267" s="16"/>
      <x:c r="L267" s="17" t="str">
        <x:f>IF(AND(ISNUMBER(I267),I267&gt;0,ISNUMBER(K267),K267&gt;0),K267/I267,"n.a.")</x:f>
        <x:v>n.a.</x:v>
      </x:c>
      <x:c r="M267" s="17"/>
      <x:c r="N267" s="13" t="str">
        <x:v>No</x:v>
      </x:c>
      <x:c r="O267" s="15" t="str">
        <x:v>6 m eaves</x:v>
      </x:c>
      <x:c r="P267" s="15" t="str">
        <x:v>5 m electric roller shutter (dimension direction unspecified)</x:v>
      </x:c>
      <x:c r="Q267" s="15" t="str">
        <x:v>Modern industrial premises; fully refurbished per individual advert; secure electric gate and parking.</x:v>
      </x:c>
      <x:c r="R267" s="15" t="str">
        <x:v>Available in live marketing; not agent-confirmed Individual Savills pages explicitly say Fully Refurbished and Available. Generic Mileway scheme still says Coming Soon; specific unit description used with conflict flagged. POA / not quoted</x:v>
      </x:c>
      <x:c r="S267" s="15" t="str">
        <x:v>https://www.rightmove.co.uk/properties/753306864057137#/?channel=COM_LET</x:v>
      </x:c>
      <x:c r="T267" s="15" t="str">
        <x:v>https://www.rightmove.co.uk/properties/762562489114048#/?channel=COM_LET</x:v>
      </x:c>
      <x:c r="U267" s="15" t="str"/>
      <x:c r="V267" s="15" t="str">
        <x:v>Glasgow — Ibrox Business Park</x:v>
      </x:c>
      <x:c r="W267" s="15" t="str">
        <x:v>Individual unit ≤15,000 sq ft</x:v>
      </x:c>
      <x:c r="X267" s="2" t="n">
        <x:f>IF(N267="Yes",L267,0)</x:f>
        <x:v>0</x:v>
      </x:c>
      <x:c r="Y267" s="2" t="n">
        <x:v>1</x:v>
      </x:c>
      <x:c r="Z267" s="2" t="str">
        <x:v>industrial</x:v>
      </x:c>
    </x:row>
    <x:row r="268" ht="46" customHeight="1">
      <x:c r="A268" s="13" t="str">
        <x:v>S263</x:v>
      </x:c>
      <x:c r="B268" s="13" t="str">
        <x:v>Glasgow</x:v>
      </x:c>
      <x:c r="C268" s="13" t="str">
        <x:v>Glasgow</x:v>
      </x:c>
      <x:c r="D268" s="14" t="n">
        <x:v>617794</x:v>
      </x:c>
      <x:c r="E268" s="13" t="str">
        <x:v>Town</x:v>
      </x:c>
      <x:c r="F268" s="15" t="str">
        <x:v>Jordanhill Crow Road premises</x:v>
      </x:c>
      <x:c r="G268" s="15" t="str">
        <x:v>500 Crow Road, Jordanhill, Glasgow G11</x:v>
      </x:c>
      <x:c r="H268" s="13" t="str">
        <x:v>Uncertain</x:v>
      </x:c>
      <x:c r="I268" s="14" t="n">
        <x:v>4780</x:v>
      </x:c>
      <x:c r="J268" s="13" t="str">
        <x:f>IF(I268&lt;=1000,"1–1,000",IF(I268&lt;=2500,"1,001–2,500",IF(I268&lt;=5000,"2,501–5,000",IF(I268&lt;=10000,"5,001–10,000","10,001–15,000"))))</x:f>
        <x:v>2,501–5,000</x:v>
      </x:c>
      <x:c r="K268" s="16"/>
      <x:c r="L268" s="17" t="str">
        <x:f>IF(AND(ISNUMBER(I268),I268&gt;0,ISNUMBER(K268),K268&gt;0),K268/I268,"n.a.")</x:f>
        <x:v>n.a.</x:v>
      </x:c>
      <x:c r="M268" s="17"/>
      <x:c r="N268" s="13" t="str">
        <x:v>No</x:v>
      </x:c>
      <x:c r="O268" s="15" t="str">
        <x:v>Not stated</x:v>
      </x:c>
      <x:c r="P268" s="15" t="str">
        <x:v>Not stated</x:v>
      </x:c>
      <x:c r="Q268" s="15" t="str">
        <x:v>Commercial premises at Crow Road marketed for industrial or storage use, with suitability requiring confirmation.</x:v>
      </x:c>
      <x:c r="R268" s="15" t="str">
        <x:v>marketed 500 Crow Road is a two-floor mixed commercial building; conventional industrial/loading suitability not established. Keep as a mixed-use alternative, outside enclosed industrial minimum.</x:v>
      </x:c>
      <x:c r="S268" s="15" t="str">
        <x:v>https://www.zoopla.co.uk/to-rent/commercial/details/66242658/</x:v>
      </x:c>
      <x:c r="T268" s="15" t="str"/>
      <x:c r="U268" s="15" t="str"/>
      <x:c r="V268" s="15" t="str">
        <x:v>Glasgow — Jordanhill Crow Road premises</x:v>
      </x:c>
      <x:c r="W268" s="15" t="str">
        <x:v>Individual unit ≤15,000 sq ft</x:v>
      </x:c>
      <x:c r="X268" s="2" t="n">
        <x:f>IF(N268="Yes",L268,0)</x:f>
        <x:v>0</x:v>
      </x:c>
      <x:c r="Y268" s="2" t="n">
        <x:v>1</x:v>
      </x:c>
      <x:c r="Z268" s="2" t="str">
        <x:v>Industrial / workshop / warehouse</x:v>
      </x:c>
    </x:row>
    <x:row r="269" ht="46" customHeight="1">
      <x:c r="A269" s="13" t="str">
        <x:v>S264</x:v>
      </x:c>
      <x:c r="B269" s="13" t="str">
        <x:v>Glasgow</x:v>
      </x:c>
      <x:c r="C269" s="13" t="str">
        <x:v>Glasgow</x:v>
      </x:c>
      <x:c r="D269" s="14" t="n">
        <x:v>617794</x:v>
      </x:c>
      <x:c r="E269" s="13" t="str">
        <x:v>Town</x:v>
      </x:c>
      <x:c r="F269" s="15" t="str">
        <x:v>Kinning Park / Cornwall Street South</x:v>
      </x:c>
      <x:c r="G269" s="15" t="str">
        <x:v>Ground-floor workshop,Cornwall Street South</x:v>
      </x:c>
      <x:c r="H269" s="13" t="str">
        <x:v>Current</x:v>
      </x:c>
      <x:c r="I269" s="14" t="n">
        <x:v>836</x:v>
      </x:c>
      <x:c r="J269" s="13" t="str">
        <x:f>IF(I269&lt;=1000,"1–1,000",IF(I269&lt;=2500,"1,001–2,500",IF(I269&lt;=5000,"2,501–5,000",IF(I269&lt;=10000,"5,001–10,000","10,001–15,000"))))</x:f>
        <x:v>1–1,000</x:v>
      </x:c>
      <x:c r="K269" s="16" t="n">
        <x:v>9000</x:v>
      </x:c>
      <x:c r="L269" s="17" t="n">
        <x:f>IF(AND(ISNUMBER(I269),I269&gt;0,ISNUMBER(K269),K269&gt;0),K269/I269,"n.a.")</x:f>
        <x:v>10.76555023923445</x:v>
      </x:c>
      <x:c r="M269" s="17"/>
      <x:c r="N269" s="13" t="str">
        <x:v>Yes</x:v>
      </x:c>
      <x:c r="O269" s="15" t="str">
        <x:v>Not stated</x:v>
      </x:c>
      <x:c r="P269" s="15" t="str">
        <x:v>Electric roller shutter with integrated personnel entrance</x:v>
      </x:c>
      <x:c r="Q269" s="15" t="str">
        <x:v>Self-contained workshop in a four-storey building; open workshop with mezzanine office,rear toilet and small kitchen.</x:v>
      </x:c>
      <x:c r="R269" s="15" t="str">
        <x:v>advertised; no future date stated Annual control£9000. No street number in advert; deduplicate by this address,836 sqft and agent if a matching advert appears. Exact annual amount shown by Rightmove price-frequency control</x:v>
      </x:c>
      <x:c r="S269" s="15" t="str">
        <x:v>https://www.rightmove.co.uk/properties/770686640109968#/?channel=COM_LET</x:v>
      </x:c>
      <x:c r="T269" s="15" t="str"/>
      <x:c r="U269" s="15" t="str"/>
      <x:c r="V269" s="15" t="str">
        <x:v>Glasgow — Kinning Park / Cornwall Street South</x:v>
      </x:c>
      <x:c r="W269" s="15" t="str">
        <x:v>Individual unit ≤15,000 sq ft</x:v>
      </x:c>
      <x:c r="X269" s="2" t="n">
        <x:f>IF(N269="Yes",L269,0)</x:f>
        <x:v>10.76555023923445</x:v>
      </x:c>
      <x:c r="Y269" s="2" t="n">
        <x:v>1</x:v>
      </x:c>
      <x:c r="Z269" s="2" t="str">
        <x:v>Industrial / workshop / warehouse</x:v>
      </x:c>
    </x:row>
    <x:row r="270" ht="46" customHeight="1">
      <x:c r="A270" s="13" t="str">
        <x:v>S265</x:v>
      </x:c>
      <x:c r="B270" s="13" t="str">
        <x:v>Glasgow</x:v>
      </x:c>
      <x:c r="C270" s="13" t="str">
        <x:v>Glasgow</x:v>
      </x:c>
      <x:c r="D270" s="14" t="n">
        <x:v>617794</x:v>
      </x:c>
      <x:c r="E270" s="13" t="str">
        <x:v>Town</x:v>
      </x:c>
      <x:c r="F270" s="15" t="str">
        <x:v>Kinning Parkway</x:v>
      </x:c>
      <x:c r="G270" s="15" t="str">
        <x:v>Unit 8 Kinning Parkway, Glasgow G41</x:v>
      </x:c>
      <x:c r="H270" s="13" t="str">
        <x:v>Current</x:v>
      </x:c>
      <x:c r="I270" s="14" t="n">
        <x:v>4837</x:v>
      </x:c>
      <x:c r="J270" s="13" t="str">
        <x:f>IF(I270&lt;=1000,"1–1,000",IF(I270&lt;=2500,"1,001–2,500",IF(I270&lt;=5000,"2,501–5,000",IF(I270&lt;=10000,"5,001–10,000","10,001–15,000"))))</x:f>
        <x:v>2,501–5,000</x:v>
      </x:c>
      <x:c r="K270" s="16" t="n">
        <x:v>43500</x:v>
      </x:c>
      <x:c r="L270" s="17" t="n">
        <x:f>IF(AND(ISNUMBER(I270),I270&gt;0,ISNUMBER(K270),K270&gt;0),K270/I270,"n.a.")</x:f>
        <x:v>8.993177589414927</x:v>
      </x:c>
      <x:c r="M270" s="17" t="n">
        <x:v>8.99</x:v>
      </x:c>
      <x:c r="N270" s="13" t="str">
        <x:v>Yes</x:v>
      </x:c>
      <x:c r="O270" s="15" t="str">
        <x:v>Clear eaves height 6.66 m | The main warehouse area has a clear eaves height of 6.66 m.</x:v>
      </x:c>
      <x:c r="P270" s="15" t="str">
        <x:v>Not stated</x:v>
      </x:c>
      <x:c r="Q270" s="15" t="str">
        <x:v>End-terrace industrial or trade-counter unit with offices, welfare facilities and a small side yard.</x:v>
      </x:c>
      <x:c r="R270" s="15" t="str">
        <x:v>marketed</x:v>
      </x:c>
      <x:c r="S270" s="15" t="str">
        <x:v>https://www.zoopla.co.uk/to-rent/commercial/details/74552293/</x:v>
      </x:c>
      <x:c r="T270" s="15" t="str"/>
      <x:c r="U270" s="15" t="str"/>
      <x:c r="V270" s="15" t="str">
        <x:v>Glasgow — Kinning Parkway</x:v>
      </x:c>
      <x:c r="W270" s="15" t="str">
        <x:v>Individual unit ≤15,000 sq ft</x:v>
      </x:c>
      <x:c r="X270" s="2" t="n">
        <x:f>IF(N270="Yes",L270,0)</x:f>
        <x:v>8.993177589414927</x:v>
      </x:c>
      <x:c r="Y270" s="2" t="n">
        <x:v>1</x:v>
      </x:c>
      <x:c r="Z270" s="2" t="str">
        <x:v>Industrial / workshop / warehouse</x:v>
      </x:c>
    </x:row>
    <x:row r="271" ht="46" customHeight="1">
      <x:c r="A271" s="13" t="str">
        <x:v>S266</x:v>
      </x:c>
      <x:c r="B271" s="13" t="str">
        <x:v>Glasgow</x:v>
      </x:c>
      <x:c r="C271" s="13" t="str">
        <x:v>Glasgow</x:v>
      </x:c>
      <x:c r="D271" s="14" t="n">
        <x:v>617794</x:v>
      </x:c>
      <x:c r="E271" s="13" t="str">
        <x:v>Town</x:v>
      </x:c>
      <x:c r="F271" s="15" t="str">
        <x:v>Lairds Complex</x:v>
      </x:c>
      <x:c r="G271" s="15" t="str">
        <x:v>Unit 13,300SwanstonStreet</x:v>
      </x:c>
      <x:c r="H271" s="13" t="str">
        <x:v>Current</x:v>
      </x:c>
      <x:c r="I271" s="14" t="n">
        <x:v>540</x:v>
      </x:c>
      <x:c r="J271" s="13" t="str">
        <x:f>IF(I271&lt;=1000,"1–1,000",IF(I271&lt;=2500,"1,001–2,500",IF(I271&lt;=5000,"2,501–5,000",IF(I271&lt;=10000,"5,001–10,000","10,001–15,000"))))</x:f>
        <x:v>1–1,000</x:v>
      </x:c>
      <x:c r="K271" s="16" t="n">
        <x:v>5520</x:v>
      </x:c>
      <x:c r="L271" s="17" t="n">
        <x:f>IF(AND(ISNUMBER(I271),I271&gt;0,ISNUMBER(K271),K271&gt;0),K271/I271,"n.a.")</x:f>
        <x:v>10.222222222222221</x:v>
      </x:c>
      <x:c r="M271" s="17"/>
      <x:c r="N271" s="13" t="str">
        <x:v>Yes</x:v>
      </x:c>
      <x:c r="O271" s="15" t="str">
        <x:v>approximately 3 m</x:v>
      </x:c>
      <x:c r="P271" s="15" t="str">
        <x:v>mostlystandarddouble doors behindsecurityshutters; widerrolleronlyUnit 20 (notlisted)</x:v>
      </x:c>
      <x:c r="Q271" s="15" t="str">
        <x:v>Industrial / workshop accommodation at Lairds Complex. Height and loading access are recorded separately.</x:v>
      </x:c>
      <x:c r="R271" s="15" t="str">
        <x:v>available Basiclockupworkshop/storage; no motortrade, smallerloads only; servicecharge 75 pcm additional. Annualrent calculated monthlyx 12.</x:v>
      </x:c>
      <x:c r="S271" s="15" t="str">
        <x:v>https://www.rightmove.co.uk/properties/773378993201297#/?channel=COM_LET</x:v>
      </x:c>
      <x:c r="T271" s="15" t="str"/>
      <x:c r="U271" s="15" t="str"/>
      <x:c r="V271" s="15" t="str">
        <x:v>Glasgow — Lairds Complex</x:v>
      </x:c>
      <x:c r="W271" s="15" t="str">
        <x:v>Individual unit ≤15,000 sq ft</x:v>
      </x:c>
      <x:c r="X271" s="2" t="n">
        <x:f>IF(N271="Yes",L271,0)</x:f>
        <x:v>10.222222222222221</x:v>
      </x:c>
      <x:c r="Y271" s="2" t="n">
        <x:v>1</x:v>
      </x:c>
      <x:c r="Z271" s="2" t="str">
        <x:v>Industrial / workshop / warehouse</x:v>
      </x:c>
    </x:row>
    <x:row r="272" ht="46" customHeight="1">
      <x:c r="A272" s="13" t="str">
        <x:v>S267</x:v>
      </x:c>
      <x:c r="B272" s="13" t="str">
        <x:v>Glasgow</x:v>
      </x:c>
      <x:c r="C272" s="13" t="str">
        <x:v>Glasgow</x:v>
      </x:c>
      <x:c r="D272" s="14" t="n">
        <x:v>617794</x:v>
      </x:c>
      <x:c r="E272" s="13" t="str">
        <x:v>Town</x:v>
      </x:c>
      <x:c r="F272" s="15" t="str">
        <x:v>Lairds Complex</x:v>
      </x:c>
      <x:c r="G272" s="15" t="str">
        <x:v>Unit 14,300SwanstonStreet</x:v>
      </x:c>
      <x:c r="H272" s="13" t="str">
        <x:v>Current</x:v>
      </x:c>
      <x:c r="I272" s="14" t="n">
        <x:v>540</x:v>
      </x:c>
      <x:c r="J272" s="13" t="str">
        <x:f>IF(I272&lt;=1000,"1–1,000",IF(I272&lt;=2500,"1,001–2,500",IF(I272&lt;=5000,"2,501–5,000",IF(I272&lt;=10000,"5,001–10,000","10,001–15,000"))))</x:f>
        <x:v>1–1,000</x:v>
      </x:c>
      <x:c r="K272" s="16" t="n">
        <x:v>5520</x:v>
      </x:c>
      <x:c r="L272" s="17" t="n">
        <x:f>IF(AND(ISNUMBER(I272),I272&gt;0,ISNUMBER(K272),K272&gt;0),K272/I272,"n.a.")</x:f>
        <x:v>10.222222222222221</x:v>
      </x:c>
      <x:c r="M272" s="17"/>
      <x:c r="N272" s="13" t="str">
        <x:v>Yes</x:v>
      </x:c>
      <x:c r="O272" s="15" t="str">
        <x:v>approximately 3 m</x:v>
      </x:c>
      <x:c r="P272" s="15" t="str">
        <x:v>mostlystandarddouble doors behindsecurityshutters; widerrolleronlyUnit 20 (notlisted)</x:v>
      </x:c>
      <x:c r="Q272" s="15" t="str">
        <x:v>Industrial / workshop accommodation at Lairds Complex. Height and loading access are recorded separately.</x:v>
      </x:c>
      <x:c r="R272" s="15" t="str">
        <x:v>available Basiclockupworkshop/storage; no motortrade, smallerloads only; servicecharge 75 pcm additional. Annualrent calculated monthlyx 12.</x:v>
      </x:c>
      <x:c r="S272" s="15" t="str">
        <x:v>https://www.rightmove.co.uk/properties/773378993201297#/?channel=COM_LET</x:v>
      </x:c>
      <x:c r="T272" s="15" t="str"/>
      <x:c r="U272" s="15" t="str"/>
      <x:c r="V272" s="15" t="str">
        <x:v>Glasgow — Lairds Complex</x:v>
      </x:c>
      <x:c r="W272" s="15" t="str">
        <x:v>Individual unit ≤15,000 sq ft</x:v>
      </x:c>
      <x:c r="X272" s="2" t="n">
        <x:f>IF(N272="Yes",L272,0)</x:f>
        <x:v>10.222222222222221</x:v>
      </x:c>
      <x:c r="Y272" s="2" t="n">
        <x:v>1</x:v>
      </x:c>
      <x:c r="Z272" s="2" t="str">
        <x:v>Industrial / workshop / warehouse</x:v>
      </x:c>
    </x:row>
    <x:row r="273" ht="46" customHeight="1">
      <x:c r="A273" s="13" t="str">
        <x:v>S268</x:v>
      </x:c>
      <x:c r="B273" s="13" t="str">
        <x:v>Glasgow</x:v>
      </x:c>
      <x:c r="C273" s="13" t="str">
        <x:v>Glasgow</x:v>
      </x:c>
      <x:c r="D273" s="14" t="n">
        <x:v>617794</x:v>
      </x:c>
      <x:c r="E273" s="13" t="str">
        <x:v>Town</x:v>
      </x:c>
      <x:c r="F273" s="15" t="str">
        <x:v>Lairds Complex</x:v>
      </x:c>
      <x:c r="G273" s="15" t="str">
        <x:v>Unit 18,300SwanstonStreet</x:v>
      </x:c>
      <x:c r="H273" s="13" t="str">
        <x:v>Current</x:v>
      </x:c>
      <x:c r="I273" s="14" t="n">
        <x:v>2300</x:v>
      </x:c>
      <x:c r="J273" s="13" t="str">
        <x:f>IF(I273&lt;=1000,"1–1,000",IF(I273&lt;=2500,"1,001–2,500",IF(I273&lt;=5000,"2,501–5,000",IF(I273&lt;=10000,"5,001–10,000","10,001–15,000"))))</x:f>
        <x:v>1,001–2,500</x:v>
      </x:c>
      <x:c r="K273" s="16" t="n">
        <x:v>23040</x:v>
      </x:c>
      <x:c r="L273" s="17" t="n">
        <x:f>IF(AND(ISNUMBER(I273),I273&gt;0,ISNUMBER(K273),K273&gt;0),K273/I273,"n.a.")</x:f>
        <x:v>10.017391304347827</x:v>
      </x:c>
      <x:c r="M273" s="17"/>
      <x:c r="N273" s="13" t="str">
        <x:v>Yes</x:v>
      </x:c>
      <x:c r="O273" s="15" t="str">
        <x:v>approximately 3 m</x:v>
      </x:c>
      <x:c r="P273" s="15" t="str">
        <x:v>mostlystandarddouble doors behindsecurityshutters; widerrolleronlyUnit 20 (notlisted)</x:v>
      </x:c>
      <x:c r="Q273" s="15" t="str">
        <x:v>Industrial / workshop accommodation at Lairds Complex. Height and loading access are recorded separately.</x:v>
      </x:c>
      <x:c r="R273" s="15" t="str">
        <x:v>available Basiclockupworkshop/storage; no motortrade, smallerloads only; servicecharge 75 pcm additional. Annualrent calculated monthlyx 12.</x:v>
      </x:c>
      <x:c r="S273" s="15" t="str">
        <x:v>https://www.rightmove.co.uk/properties/773378993201297#/?channel=COM_LET</x:v>
      </x:c>
      <x:c r="T273" s="15" t="str"/>
      <x:c r="U273" s="15" t="str"/>
      <x:c r="V273" s="15" t="str">
        <x:v>Glasgow — Lairds Complex</x:v>
      </x:c>
      <x:c r="W273" s="15" t="str">
        <x:v>Individual unit ≤15,000 sq ft</x:v>
      </x:c>
      <x:c r="X273" s="2" t="n">
        <x:f>IF(N273="Yes",L273,0)</x:f>
        <x:v>10.017391304347827</x:v>
      </x:c>
      <x:c r="Y273" s="2" t="n">
        <x:v>1</x:v>
      </x:c>
      <x:c r="Z273" s="2" t="str">
        <x:v>Industrial / workshop / warehouse</x:v>
      </x:c>
    </x:row>
    <x:row r="274" ht="46" customHeight="1">
      <x:c r="A274" s="13" t="str">
        <x:v>S269</x:v>
      </x:c>
      <x:c r="B274" s="13" t="str">
        <x:v>Glasgow</x:v>
      </x:c>
      <x:c r="C274" s="13" t="str">
        <x:v>Glasgow</x:v>
      </x:c>
      <x:c r="D274" s="14" t="n">
        <x:v>617794</x:v>
      </x:c>
      <x:c r="E274" s="13" t="str">
        <x:v>Town</x:v>
      </x:c>
      <x:c r="F274" s="15" t="str">
        <x:v>Lairds Complex</x:v>
      </x:c>
      <x:c r="G274" s="15" t="str">
        <x:v>Unit 2,300SwanstonStreet</x:v>
      </x:c>
      <x:c r="H274" s="13" t="str">
        <x:v>Current</x:v>
      </x:c>
      <x:c r="I274" s="14" t="n">
        <x:v>950</x:v>
      </x:c>
      <x:c r="J274" s="13" t="str">
        <x:f>IF(I274&lt;=1000,"1–1,000",IF(I274&lt;=2500,"1,001–2,500",IF(I274&lt;=5000,"2,501–5,000",IF(I274&lt;=10000,"5,001–10,000","10,001–15,000"))))</x:f>
        <x:v>1–1,000</x:v>
      </x:c>
      <x:c r="K274" s="16" t="n">
        <x:v>9540</x:v>
      </x:c>
      <x:c r="L274" s="17" t="n">
        <x:f>IF(AND(ISNUMBER(I274),I274&gt;0,ISNUMBER(K274),K274&gt;0),K274/I274,"n.a.")</x:f>
        <x:v>10.042105263157895</x:v>
      </x:c>
      <x:c r="M274" s="17"/>
      <x:c r="N274" s="13" t="str">
        <x:v>Yes</x:v>
      </x:c>
      <x:c r="O274" s="15" t="str">
        <x:v>approximately 3 m</x:v>
      </x:c>
      <x:c r="P274" s="15" t="str">
        <x:v>mostlystandarddouble doors behindsecurityshutters; widerrolleronlyUnit 20 (notlisted)</x:v>
      </x:c>
      <x:c r="Q274" s="15" t="str">
        <x:v>Industrial / workshop accommodation at Lairds Complex. Height and loading access are recorded separately.</x:v>
      </x:c>
      <x:c r="R274" s="15" t="str">
        <x:v>available Basiclockupworkshop/storage; no motortrade, smallerloads only; servicecharge 75 pcm additional. Annualrent calculated monthlyx 12.</x:v>
      </x:c>
      <x:c r="S274" s="15" t="str">
        <x:v>https://www.rightmove.co.uk/properties/773378993201297#/?channel=COM_LET</x:v>
      </x:c>
      <x:c r="T274" s="15" t="str"/>
      <x:c r="U274" s="15" t="str"/>
      <x:c r="V274" s="15" t="str">
        <x:v>Glasgow — Lairds Complex</x:v>
      </x:c>
      <x:c r="W274" s="15" t="str">
        <x:v>Individual unit ≤15,000 sq ft</x:v>
      </x:c>
      <x:c r="X274" s="2" t="n">
        <x:f>IF(N274="Yes",L274,0)</x:f>
        <x:v>10.042105263157895</x:v>
      </x:c>
      <x:c r="Y274" s="2" t="n">
        <x:v>1</x:v>
      </x:c>
      <x:c r="Z274" s="2" t="str">
        <x:v>Industrial / workshop / warehouse</x:v>
      </x:c>
    </x:row>
    <x:row r="275" ht="60" customHeight="1">
      <x:c r="A275" s="13" t="str">
        <x:v>S270</x:v>
      </x:c>
      <x:c r="B275" s="13" t="str">
        <x:v>Glasgow</x:v>
      </x:c>
      <x:c r="C275" s="13" t="str">
        <x:v>Glasgow</x:v>
      </x:c>
      <x:c r="D275" s="14" t="n">
        <x:v>617794</x:v>
      </x:c>
      <x:c r="E275" s="13" t="str">
        <x:v>Town</x:v>
      </x:c>
      <x:c r="F275" s="15" t="str">
        <x:v>Linn Park Industrial Estate</x:v>
      </x:c>
      <x:c r="G275" s="15" t="str">
        <x:v>Unit 10,315 Drakemire Drive</x:v>
      </x:c>
      <x:c r="H275" s="13" t="str">
        <x:v>Current</x:v>
      </x:c>
      <x:c r="I275" s="14" t="n">
        <x:v>978</x:v>
      </x:c>
      <x:c r="J275" s="13" t="str">
        <x:f>IF(I275&lt;=1000,"1–1,000",IF(I275&lt;=2500,"1,001–2,500",IF(I275&lt;=5000,"2,501–5,000",IF(I275&lt;=10000,"5,001–10,000","10,001–15,000"))))</x:f>
        <x:v>1–1,000</x:v>
      </x:c>
      <x:c r="K275" s="16" t="n">
        <x:v>8000</x:v>
      </x:c>
      <x:c r="L275" s="17" t="n">
        <x:f>IF(AND(ISNUMBER(I275),I275&gt;0,ISNUMBER(K275),K275&gt;0),K275/I275,"n.a.")</x:f>
        <x:v>8.1799591002045</x:v>
      </x:c>
      <x:c r="M275" s="17"/>
      <x:c r="N275" s="13" t="str">
        <x:v>Yes</x:v>
      </x:c>
      <x:c r="O275" s="15" t="str">
        <x:v>5 m clear internal eaves</x:v>
      </x:c>
      <x:c r="P275" s="15" t="str">
        <x:v>Manual roller shutter,3.56 m high</x:v>
      </x:c>
      <x:c r="Q275" s="15" t="str">
        <x:v>Warehouse with small office,WC,tea preparation,three-phase electricity and communal yard/parking.</x:v>
      </x:c>
      <x:c r="R275" s="15" t="str">
        <x:v>advertised; no future date stated Do not duplicate. Annual control£8000, not rounded£667 pcm×12. Exact annual amount shown by Rightmove price-frequency control Offers over £8,000 pa; three-phase power, small office, communal yard and parking. Merge direct owner/agent source and terms. Barloch size 500 / 500.56 / 501 sq ft is rounding, not additional accommodation; Glenpark/Purdon rent conflicts remain unresolved.</x:v>
      </x:c>
      <x:c r="S275" s="15" t="str">
        <x:v>https://www.rightmove.co.uk/properties/767275486046641#/?channel=COM_LET</x:v>
      </x:c>
      <x:c r="T275" s="15" t="str">
        <x:v>https://www.citypropertyglasgow.co.uk/property/to-let-industrial-9/</x:v>
      </x:c>
      <x:c r="U275" s="15" t="str">
        <x:v>https://www.zoopla.co.uk/to-rent/commercial/details/73897971/</x:v>
      </x:c>
      <x:c r="V275" s="15" t="str">
        <x:v>Glasgow — Linn Park Industrial Estate</x:v>
      </x:c>
      <x:c r="W275" s="15" t="str">
        <x:v>Individual unit ≤15,000 sq ft</x:v>
      </x:c>
      <x:c r="X275" s="2" t="n">
        <x:f>IF(N275="Yes",L275,0)</x:f>
        <x:v>8.1799591002045</x:v>
      </x:c>
      <x:c r="Y275" s="2" t="n">
        <x:v>1</x:v>
      </x:c>
      <x:c r="Z275" s="2" t="str">
        <x:v>Industrial / workshop / warehouse</x:v>
      </x:c>
    </x:row>
    <x:row r="276" ht="46" customHeight="1">
      <x:c r="A276" s="13" t="str">
        <x:v>S271</x:v>
      </x:c>
      <x:c r="B276" s="13" t="str">
        <x:v>Glasgow</x:v>
      </x:c>
      <x:c r="C276" s="13" t="str">
        <x:v>Glasgow</x:v>
      </x:c>
      <x:c r="D276" s="14" t="n">
        <x:v>617794</x:v>
      </x:c>
      <x:c r="E276" s="13" t="str">
        <x:v>Town</x:v>
      </x:c>
      <x:c r="F276" s="15" t="str">
        <x:v>Nuneaton Industrial Estate</x:v>
      </x:c>
      <x:c r="G276" s="15" t="str">
        <x:v>Unit 3 Block 2</x:v>
      </x:c>
      <x:c r="H276" s="13" t="str">
        <x:v>Current</x:v>
      </x:c>
      <x:c r="I276" s="14" t="n">
        <x:v>2000</x:v>
      </x:c>
      <x:c r="J276" s="13" t="str">
        <x:f>IF(I276&lt;=1000,"1–1,000",IF(I276&lt;=2500,"1,001–2,500",IF(I276&lt;=5000,"2,501–5,000",IF(I276&lt;=10000,"5,001–10,000","10,001–15,000"))))</x:f>
        <x:v>1,001–2,500</x:v>
      </x:c>
      <x:c r="K276" s="16" t="n">
        <x:v>20000</x:v>
      </x:c>
      <x:c r="L276" s="17" t="n">
        <x:f>IF(AND(ISNUMBER(I276),I276&gt;0,ISNUMBER(K276),K276&gt;0),K276/I276,"n.a.")</x:f>
        <x:v>10</x:v>
      </x:c>
      <x:c r="M276" s="17"/>
      <x:c r="N276" s="13" t="str">
        <x:v>Yes</x:v>
      </x:c>
      <x:c r="O276" s="15" t="str">
        <x:v>4 m eaves</x:v>
      </x:c>
      <x:c r="P276" s="15" t="str">
        <x:v>Not stated</x:v>
      </x:c>
      <x:c r="Q276" s="15" t="str">
        <x:v>Industrial / workshop accommodation at Nuneaton Industrial Estate. Height and loading access are recorded separately.</x:v>
      </x:c>
      <x:c r="R276" s="15" t="str">
        <x:v>available Immediate occupation. Threeblocks; sharedyardparkingCCTV.</x:v>
      </x:c>
      <x:c r="S276" s="15" t="str">
        <x:v>https://www.rightmove.co.uk/properties/721600715069504#/?channel=COM_LET</x:v>
      </x:c>
      <x:c r="T276" s="15" t="str"/>
      <x:c r="U276" s="15" t="str"/>
      <x:c r="V276" s="15" t="str">
        <x:v>Glasgow — London Road Industrial Estate</x:v>
      </x:c>
      <x:c r="W276" s="15" t="str">
        <x:v>Individual unit ≤15,000 sq ft</x:v>
      </x:c>
      <x:c r="X276" s="2" t="n">
        <x:f>IF(N276="Yes",L276,0)</x:f>
        <x:v>10</x:v>
      </x:c>
      <x:c r="Y276" s="2" t="n">
        <x:v>1</x:v>
      </x:c>
      <x:c r="Z276" s="2" t="str">
        <x:v>Industrial / workshop / warehouse</x:v>
      </x:c>
    </x:row>
    <x:row r="277" ht="46" customHeight="1">
      <x:c r="A277" s="13" t="str">
        <x:v>S272</x:v>
      </x:c>
      <x:c r="B277" s="13" t="str">
        <x:v>Glasgow</x:v>
      </x:c>
      <x:c r="C277" s="13" t="str">
        <x:v>Glasgow</x:v>
      </x:c>
      <x:c r="D277" s="14" t="n">
        <x:v>617794</x:v>
      </x:c>
      <x:c r="E277" s="13" t="str">
        <x:v>Town</x:v>
      </x:c>
      <x:c r="F277" s="15" t="str">
        <x:v>Nuneaton Industrial Estate</x:v>
      </x:c>
      <x:c r="G277" s="15" t="str">
        <x:v>Unit 6 Block 3</x:v>
      </x:c>
      <x:c r="H277" s="13" t="str">
        <x:v>Current</x:v>
      </x:c>
      <x:c r="I277" s="14" t="n">
        <x:v>1000</x:v>
      </x:c>
      <x:c r="J277" s="13" t="str">
        <x:f>IF(I277&lt;=1000,"1–1,000",IF(I277&lt;=2500,"1,001–2,500",IF(I277&lt;=5000,"2,501–5,000",IF(I277&lt;=10000,"5,001–10,000","10,001–15,000"))))</x:f>
        <x:v>1–1,000</x:v>
      </x:c>
      <x:c r="K277" s="16" t="n">
        <x:v>14000</x:v>
      </x:c>
      <x:c r="L277" s="17" t="n">
        <x:f>IF(AND(ISNUMBER(I277),I277&gt;0,ISNUMBER(K277),K277&gt;0),K277/I277,"n.a.")</x:f>
        <x:v>14</x:v>
      </x:c>
      <x:c r="M277" s="17"/>
      <x:c r="N277" s="13" t="str">
        <x:v>Yes</x:v>
      </x:c>
      <x:c r="O277" s="15" t="str">
        <x:v>4 m eaves</x:v>
      </x:c>
      <x:c r="P277" s="15" t="str">
        <x:v>Not stated</x:v>
      </x:c>
      <x:c r="Q277" s="15" t="str">
        <x:v>Industrial / workshop accommodation at Nuneaton Industrial Estate. Height and loading access are recorded separately.</x:v>
      </x:c>
      <x:c r="R277" s="15" t="str">
        <x:v>available Immediate occupation. Threeblocks; sharedyardparkingCCTV.</x:v>
      </x:c>
      <x:c r="S277" s="15" t="str">
        <x:v>https://www.rightmove.co.uk/properties/721600715069504#/?channel=COM_LET</x:v>
      </x:c>
      <x:c r="T277" s="15" t="str"/>
      <x:c r="U277" s="15" t="str"/>
      <x:c r="V277" s="15" t="str">
        <x:v>Glasgow — London Road Industrial Estate</x:v>
      </x:c>
      <x:c r="W277" s="15" t="str">
        <x:v>Individual unit ≤15,000 sq ft</x:v>
      </x:c>
      <x:c r="X277" s="2" t="n">
        <x:f>IF(N277="Yes",L277,0)</x:f>
        <x:v>14</x:v>
      </x:c>
      <x:c r="Y277" s="2" t="n">
        <x:v>1</x:v>
      </x:c>
      <x:c r="Z277" s="2" t="str">
        <x:v>Industrial / workshop / warehouse</x:v>
      </x:c>
    </x:row>
    <x:row r="278" ht="46" customHeight="1">
      <x:c r="A278" s="13" t="str">
        <x:v>S273</x:v>
      </x:c>
      <x:c r="B278" s="13" t="str">
        <x:v>Glasgow</x:v>
      </x:c>
      <x:c r="C278" s="13" t="str">
        <x:v>Glasgow</x:v>
      </x:c>
      <x:c r="D278" s="14" t="n">
        <x:v>617794</x:v>
      </x:c>
      <x:c r="E278" s="13" t="str">
        <x:v>Town</x:v>
      </x:c>
      <x:c r="F278" s="15" t="str">
        <x:v>London Road Industrial Estate</x:v>
      </x:c>
      <x:c r="G278" s="15" t="str">
        <x:v>Unit 7</x:v>
      </x:c>
      <x:c r="H278" s="13" t="str">
        <x:v>Current</x:v>
      </x:c>
      <x:c r="I278" s="14" t="n">
        <x:v>2507</x:v>
      </x:c>
      <x:c r="J278" s="13" t="str">
        <x:f>IF(I278&lt;=1000,"1–1,000",IF(I278&lt;=2500,"1,001–2,500",IF(I278&lt;=5000,"2,501–5,000",IF(I278&lt;=10000,"5,001–10,000","10,001–15,000"))))</x:f>
        <x:v>2,501–5,000</x:v>
      </x:c>
      <x:c r="K278" s="16" t="n">
        <x:v>17544</x:v>
      </x:c>
      <x:c r="L278" s="17" t="n">
        <x:f>IF(AND(ISNUMBER(I278),I278&gt;0,ISNUMBER(K278),K278&gt;0),K278/I278,"n.a.")</x:f>
        <x:v>6.998005584363781</x:v>
      </x:c>
      <x:c r="M278" s="17"/>
      <x:c r="N278" s="13" t="str">
        <x:v>No</x:v>
      </x:c>
      <x:c r="O278" s="15" t="str">
        <x:v>Not stated</x:v>
      </x:c>
      <x:c r="P278" s="15" t="str">
        <x:v>electric vehicle door 2.99 m wide x 3.17 m high</x:v>
      </x:c>
      <x:c r="Q278" s="15" t="str">
        <x:v>Industrial / workshop accommodation at London Road Industrial Estate. Height and loading access are recorded separately.</x:v>
      </x:c>
      <x:c r="R278" s="15" t="str">
        <x:v>available £1462 pcm annualised 17544. Promotional reduced rent varies with lease/terms; do not treat as unconditionalmarket rent.</x:v>
      </x:c>
      <x:c r="S278" s="15" t="str">
        <x:v>https://www.rightmove.co.uk/properties/762551166588112#/?channel=COM_LET</x:v>
      </x:c>
      <x:c r="T278" s="15" t="str"/>
      <x:c r="U278" s="15" t="str"/>
      <x:c r="V278" s="15" t="str">
        <x:v>Glasgow — London Road Industrial Estate</x:v>
      </x:c>
      <x:c r="W278" s="15" t="str">
        <x:v>Individual unit ≤15,000 sq ft</x:v>
      </x:c>
      <x:c r="X278" s="2" t="n">
        <x:f>IF(N278="Yes",L278,0)</x:f>
        <x:v>0</x:v>
      </x:c>
      <x:c r="Y278" s="2" t="n">
        <x:v>1</x:v>
      </x:c>
      <x:c r="Z278" s="2" t="str">
        <x:v>Industrial / workshop / warehouse</x:v>
      </x:c>
    </x:row>
    <x:row r="279" ht="60" customHeight="1">
      <x:c r="A279" s="13" t="str">
        <x:v>S274</x:v>
      </x:c>
      <x:c r="B279" s="13" t="str">
        <x:v>Glasgow</x:v>
      </x:c>
      <x:c r="C279" s="13" t="str">
        <x:v>Glasgow</x:v>
      </x:c>
      <x:c r="D279" s="14" t="n">
        <x:v>617794</x:v>
      </x:c>
      <x:c r="E279" s="13" t="str">
        <x:v>Town</x:v>
      </x:c>
      <x:c r="F279" s="15" t="str">
        <x:v>Meadow Road industrial estate</x:v>
      </x:c>
      <x:c r="G279" s="15" t="str">
        <x:v>Unit 1,8 Meadow Road</x:v>
      </x:c>
      <x:c r="H279" s="13" t="str">
        <x:v>Current</x:v>
      </x:c>
      <x:c r="I279" s="14" t="n">
        <x:v>1327</x:v>
      </x:c>
      <x:c r="J279" s="13" t="str">
        <x:f>IF(I279&lt;=1000,"1–1,000",IF(I279&lt;=2500,"1,001–2,500",IF(I279&lt;=5000,"2,501–5,000",IF(I279&lt;=10000,"5,001–10,000","10,001–15,000"))))</x:f>
        <x:v>1,001–2,500</x:v>
      </x:c>
      <x:c r="K279" s="16" t="n">
        <x:v>15000</x:v>
      </x:c>
      <x:c r="L279" s="17" t="n">
        <x:f>IF(AND(ISNUMBER(I279),I279&gt;0,ISNUMBER(K279),K279&gt;0),K279/I279,"n.a.")</x:f>
        <x:v>11.303692539562924</x:v>
      </x:c>
      <x:c r="M279" s="17"/>
      <x:c r="N279" s="13" t="str">
        <x:v>Yes</x:v>
      </x:c>
      <x:c r="O279" s="15" t="str">
        <x:v>Not stated</x:v>
      </x:c>
      <x:c r="P279" s="15" t="str">
        <x:v>manual roller shutter</x:v>
      </x:c>
      <x:c r="Q279" s="15" t="str">
        <x:v>Unit 1, 8 Meadow Road; industrial/workshop or warehouse with ancillary space as described in source.</x:v>
      </x:c>
      <x:c r="R279" s="15" t="str">
        <x:v>available Mezzanine, office, three-phase, concrete floor and WC. Direct CityProperty owner crosscheck same asking rent and size. offers over Offers over £15,000 pa exclusive VAT. Mezzanine and office included; three-phase power; communal yard. Unit 1 at 8 Meadow Road; identical 1,327 sq ft and offers-over £15,000 pa. Preserve the direct-agent offers-over qualification.</x:v>
      </x:c>
      <x:c r="S279" s="15" t="str">
        <x:v>https://www.rightmove.co.uk/properties/763445826501537#/?channel=COM_LET</x:v>
      </x:c>
      <x:c r="T279" s="15" t="str">
        <x:v>https://www.citypropertyglasgow.co.uk/property/to-let-industrial-premises-10/</x:v>
      </x:c>
      <x:c r="U279" s="15" t="str"/>
      <x:c r="V279" s="15" t="str">
        <x:v>Glasgow — Meadow Road industrial estate</x:v>
      </x:c>
      <x:c r="W279" s="15" t="str">
        <x:v>Individual unit ≤15,000 sq ft</x:v>
      </x:c>
      <x:c r="X279" s="2" t="n">
        <x:f>IF(N279="Yes",L279,0)</x:f>
        <x:v>11.303692539562924</x:v>
      </x:c>
      <x:c r="Y279" s="2" t="n">
        <x:v>1</x:v>
      </x:c>
      <x:c r="Z279" s="2" t="str">
        <x:v>Industrial / workshop / warehouse</x:v>
      </x:c>
    </x:row>
    <x:row r="280" ht="47" customHeight="1">
      <x:c r="A280" s="13" t="str">
        <x:v>S275</x:v>
      </x:c>
      <x:c r="B280" s="13" t="str">
        <x:v>Glasgow</x:v>
      </x:c>
      <x:c r="C280" s="13" t="str">
        <x:v>Glasgow</x:v>
      </x:c>
      <x:c r="D280" s="14" t="n">
        <x:v>617794</x:v>
      </x:c>
      <x:c r="E280" s="13" t="str">
        <x:v>Town</x:v>
      </x:c>
      <x:c r="F280" s="15" t="str">
        <x:v>Milnpark Trading Estate</x:v>
      </x:c>
      <x:c r="G280" s="15" t="str">
        <x:v>Unit 3A,Lambhill Quadrant,G41 1SB</x:v>
      </x:c>
      <x:c r="H280" s="13" t="str">
        <x:v>Current</x:v>
      </x:c>
      <x:c r="I280" s="14" t="n">
        <x:v>5402</x:v>
      </x:c>
      <x:c r="J280" s="13" t="str">
        <x:f>IF(I280&lt;=1000,"1–1,000",IF(I280&lt;=2500,"1,001–2,500",IF(I280&lt;=5000,"2,501–5,000",IF(I280&lt;=10000,"5,001–10,000","10,001–15,000"))))</x:f>
        <x:v>5,001–10,000</x:v>
      </x:c>
      <x:c r="K280" s="16" t="n">
        <x:v>44580</x:v>
      </x:c>
      <x:c r="L280" s="17" t="n">
        <x:f>IF(AND(ISNUMBER(I280),I280&gt;0,ISNUMBER(K280),K280&gt;0),K280/I280,"n.a.")</x:f>
        <x:v>8.252499074416882</x:v>
      </x:c>
      <x:c r="M280" s="17" t="n">
        <x:v>8.25</x:v>
      </x:c>
      <x:c r="N280" s="13" t="str">
        <x:v>Yes</x:v>
      </x:c>
      <x:c r="O280" s="15" t="str">
        <x:v>Not stated</x:v>
      </x:c>
      <x:c r="P280" s="15" t="str">
        <x:v>Electric roller shutter</x:v>
      </x:c>
      <x:c r="Q280" s="15" t="str">
        <x:v>Warehouse with offices over 2 floors, toilets/kitchen, secured estate.</x:v>
      </x:c>
      <x:c r="R280" s="15" t="str">
        <x:v>Available in live marketing; not agent-confirmed Currently marketed Available, but descriptions still say refurbishment due to concludeQ3 2026 (past at observation). Immediate readiness unverified; brochure photos illustrative. One header 5,408 conflicts with consistent unit schedule 5,402. Mileway£3,715 pcm ×12</x:v>
      </x:c>
      <x:c r="S280" s="15" t="str">
        <x:v>https://www.rightmove.co.uk/properties/732819232574208#/?channel=COM_LET</x:v>
      </x:c>
      <x:c r="T280" s="15" t="str">
        <x:v>https://www.rightmove.co.uk/properties/769631594431793#/?channel=COM_LET</x:v>
      </x:c>
      <x:c r="U280" s="15" t="str"/>
      <x:c r="V280" s="15" t="str">
        <x:v>Glasgow — Milnpark Trading Estate</x:v>
      </x:c>
      <x:c r="W280" s="15" t="str">
        <x:v>Individual unit ≤15,000 sq ft</x:v>
      </x:c>
      <x:c r="X280" s="2" t="n">
        <x:f>IF(N280="Yes",L280,0)</x:f>
        <x:v>8.252499074416882</x:v>
      </x:c>
      <x:c r="Y280" s="2" t="n">
        <x:v>1</x:v>
      </x:c>
      <x:c r="Z280" s="2" t="str">
        <x:v>industrial</x:v>
      </x:c>
    </x:row>
    <x:row r="281" ht="46" customHeight="1">
      <x:c r="A281" s="13" t="str">
        <x:v>S276</x:v>
      </x:c>
      <x:c r="B281" s="13" t="str">
        <x:v>Glasgow</x:v>
      </x:c>
      <x:c r="C281" s="13" t="str">
        <x:v>Glasgow</x:v>
      </x:c>
      <x:c r="D281" s="14" t="n">
        <x:v>617794</x:v>
      </x:c>
      <x:c r="E281" s="13" t="str">
        <x:v>Town</x:v>
      </x:c>
      <x:c r="F281" s="15" t="str">
        <x:v>New Albion Industrial Estate</x:v>
      </x:c>
      <x:c r="G281" s="15" t="str">
        <x:v>Unit 17, 321 Halley Street</x:v>
      </x:c>
      <x:c r="H281" s="13" t="str">
        <x:v>Current</x:v>
      </x:c>
      <x:c r="I281" s="14" t="n">
        <x:v>2549</x:v>
      </x:c>
      <x:c r="J281" s="13" t="str">
        <x:f>IF(I281&lt;=1000,"1–1,000",IF(I281&lt;=2500,"1,001–2,500",IF(I281&lt;=5000,"2,501–5,000",IF(I281&lt;=10000,"5,001–10,000","10,001–15,000"))))</x:f>
        <x:v>2,501–5,000</x:v>
      </x:c>
      <x:c r="K281" s="16"/>
      <x:c r="L281" s="17" t="str">
        <x:f>IF(AND(ISNUMBER(I281),I281&gt;0,ISNUMBER(K281),K281&gt;0),K281/I281,"n.a.")</x:f>
        <x:v>n.a.</x:v>
      </x:c>
      <x:c r="M281" s="17"/>
      <x:c r="N281" s="13" t="str">
        <x:v>No</x:v>
      </x:c>
      <x:c r="O281" s="15" t="str">
        <x:v>Not stated</x:v>
      </x:c>
      <x:c r="P281" s="15" t="str">
        <x:v>Not stated</x:v>
      </x:c>
      <x:c r="Q281" s="15" t="str">
        <x:v>Industrial unit within New Albion Industrial Estate, with materially conflicting advertised rent figures.</x:v>
      </x:c>
      <x:c r="R281" s="15" t="str">
        <x:v>available Rent conflict: header £180,000 pa / feature £14,784 pa / body £15,784 pa. None treated as settled asking rent.</x:v>
      </x:c>
      <x:c r="S281" s="15" t="str">
        <x:v>https://www.rightmove.co.uk/properties/760902555718337#/?channel=COM_LET</x:v>
      </x:c>
      <x:c r="T281" s="15" t="str">
        <x:v>https://www.zoopla.co.uk/to-rent/commercial/details/71162908/</x:v>
      </x:c>
      <x:c r="U281" s="15" t="str"/>
      <x:c r="V281" s="15" t="str">
        <x:v>Glasgow — New Albion Industrial Estate</x:v>
      </x:c>
      <x:c r="W281" s="15" t="str">
        <x:v>Individual unit ≤15,000 sq ft</x:v>
      </x:c>
      <x:c r="X281" s="2" t="n">
        <x:f>IF(N281="Yes",L281,0)</x:f>
        <x:v>0</x:v>
      </x:c>
      <x:c r="Y281" s="2" t="n">
        <x:v>1</x:v>
      </x:c>
      <x:c r="Z281" s="2" t="str">
        <x:v>Industrial / workshop / warehouse</x:v>
      </x:c>
    </x:row>
    <x:row r="282" ht="46" customHeight="1">
      <x:c r="A282" s="13" t="str">
        <x:v>S277</x:v>
      </x:c>
      <x:c r="B282" s="13" t="str">
        <x:v>Glasgow</x:v>
      </x:c>
      <x:c r="C282" s="13" t="str">
        <x:v>Glasgow</x:v>
      </x:c>
      <x:c r="D282" s="14" t="n">
        <x:v>617794</x:v>
      </x:c>
      <x:c r="E282" s="13" t="str">
        <x:v>Town</x:v>
      </x:c>
      <x:c r="F282" s="15" t="str">
        <x:v>New Albion Industrial Estate</x:v>
      </x:c>
      <x:c r="G282" s="15" t="str">
        <x:v>Unit 18 Halley Street</x:v>
      </x:c>
      <x:c r="H282" s="13" t="str">
        <x:v>Current</x:v>
      </x:c>
      <x:c r="I282" s="14" t="n">
        <x:v>2549</x:v>
      </x:c>
      <x:c r="J282" s="13" t="str">
        <x:f>IF(I282&lt;=1000,"1–1,000",IF(I282&lt;=2500,"1,001–2,500",IF(I282&lt;=5000,"2,501–5,000",IF(I282&lt;=10000,"5,001–10,000","10,001–15,000"))))</x:f>
        <x:v>2,501–5,000</x:v>
      </x:c>
      <x:c r="K282" s="16" t="n">
        <x:v>15000</x:v>
      </x:c>
      <x:c r="L282" s="17" t="n">
        <x:f>IF(AND(ISNUMBER(I282),I282&gt;0,ISNUMBER(K282),K282&gt;0),K282/I282,"n.a.")</x:f>
        <x:v>5.884660651235778</x:v>
      </x:c>
      <x:c r="M282" s="17"/>
      <x:c r="N282" s="13" t="str">
        <x:v>Yes</x:v>
      </x:c>
      <x:c r="O282" s="15" t="str">
        <x:v>Not stated</x:v>
      </x:c>
      <x:c r="P282" s="15" t="str">
        <x:v>Not stated</x:v>
      </x:c>
      <x:c r="Q282" s="15" t="str">
        <x:v>Industrial unit within New Albion Industrial Estate serving the Yoker area.</x:v>
      </x:c>
      <x:c r="R282" s="15" t="str">
        <x:v>available Bodyservicecharge 1815 pa; UI£0 inconsistent and not usable.</x:v>
      </x:c>
      <x:c r="S282" s="15" t="str">
        <x:v>https://www.rightmove.co.uk/properties/760902348045457#/?channel=COM_LET</x:v>
      </x:c>
      <x:c r="T282" s="15" t="str">
        <x:v>https://www.zoopla.co.uk/to-rent/commercial/details/67843147/</x:v>
      </x:c>
      <x:c r="U282" s="15" t="str"/>
      <x:c r="V282" s="15" t="str">
        <x:v>Glasgow — New Albion Industrial Estate</x:v>
      </x:c>
      <x:c r="W282" s="15" t="str">
        <x:v>Individual unit ≤15,000 sq ft</x:v>
      </x:c>
      <x:c r="X282" s="2" t="n">
        <x:f>IF(N282="Yes",L282,0)</x:f>
        <x:v>5.884660651235778</x:v>
      </x:c>
      <x:c r="Y282" s="2" t="n">
        <x:v>1</x:v>
      </x:c>
      <x:c r="Z282" s="2" t="str">
        <x:v>Industrial / workshop / warehouse</x:v>
      </x:c>
    </x:row>
    <x:row r="283" ht="46" customHeight="1">
      <x:c r="A283" s="13" t="str">
        <x:v>S278</x:v>
      </x:c>
      <x:c r="B283" s="13" t="str">
        <x:v>Glasgow</x:v>
      </x:c>
      <x:c r="C283" s="13" t="str">
        <x:v>Glasgow</x:v>
      </x:c>
      <x:c r="D283" s="14" t="n">
        <x:v>617794</x:v>
      </x:c>
      <x:c r="E283" s="13" t="str">
        <x:v>Town</x:v>
      </x:c>
      <x:c r="F283" s="15" t="str">
        <x:v>No named estate — Haugh Road</x:v>
      </x:c>
      <x:c r="G283" s="15" t="str">
        <x:v>89–91 Haugh Road, G3 8TX</x:v>
      </x:c>
      <x:c r="H283" s="13" t="str">
        <x:v>Current</x:v>
      </x:c>
      <x:c r="I283" s="14" t="n">
        <x:v>11722</x:v>
      </x:c>
      <x:c r="J283" s="13" t="str">
        <x:f>IF(I283&lt;=1000,"1–1,000",IF(I283&lt;=2500,"1,001–2,500",IF(I283&lt;=5000,"2,501–5,000",IF(I283&lt;=10000,"5,001–10,000","10,001–15,000"))))</x:f>
        <x:v>10,001–15,000</x:v>
      </x:c>
      <x:c r="K283" s="16"/>
      <x:c r="L283" s="17" t="str">
        <x:f>IF(AND(ISNUMBER(I283),I283&gt;0,ISNUMBER(K283),K283&gt;0),K283/I283,"n.a.")</x:f>
        <x:v>n.a.</x:v>
      </x:c>
      <x:c r="M283" s="17"/>
      <x:c r="N283" s="13" t="str">
        <x:v>No</x:v>
      </x:c>
      <x:c r="O283" s="15" t="str">
        <x:v>Not stated</x:v>
      </x:c>
      <x:c r="P283" s="15" t="str">
        <x:v>2 vehicle doors</x:v>
      </x:c>
      <x:c r="Q283" s="15" t="str">
        <x:v>Industrial premises; alternative uses subject to planning.</x:v>
      </x:c>
      <x:c r="R283" s="15" t="str">
        <x:v>Available in live marketing; not agent-confirmed Limited specification disclosed. POA / not quoted</x:v>
      </x:c>
      <x:c r="S283" s="15" t="str">
        <x:v>https://www.rightmove.co.uk/properties/760901827948848#/?channel=COM_LET</x:v>
      </x:c>
      <x:c r="T283" s="15" t="str">
        <x:v>https://www.zoopla.co.uk/to-rent/commercial/details/73115564/</x:v>
      </x:c>
      <x:c r="U283" s="15" t="str"/>
      <x:c r="V283" s="15" t="str">
        <x:v>Glasgow — No named estate — Haugh Road</x:v>
      </x:c>
      <x:c r="W283" s="15" t="str">
        <x:v>Individual unit ≤15,000 sq ft</x:v>
      </x:c>
      <x:c r="X283" s="2" t="n">
        <x:f>IF(N283="Yes",L283,0)</x:f>
        <x:v>0</x:v>
      </x:c>
      <x:c r="Y283" s="2" t="n">
        <x:v>1</x:v>
      </x:c>
      <x:c r="Z283" s="2" t="str">
        <x:v>industrial</x:v>
      </x:c>
    </x:row>
    <x:row r="284" ht="46" customHeight="1">
      <x:c r="A284" s="13" t="str">
        <x:v>S279</x:v>
      </x:c>
      <x:c r="B284" s="13" t="str">
        <x:v>Glasgow</x:v>
      </x:c>
      <x:c r="C284" s="13" t="str">
        <x:v>Glasgow</x:v>
      </x:c>
      <x:c r="D284" s="14" t="n">
        <x:v>617794</x:v>
      </x:c>
      <x:c r="E284" s="13" t="str">
        <x:v>Town</x:v>
      </x:c>
      <x:c r="F284" s="15" t="str">
        <x:v>No named estate — London Road</x:v>
      </x:c>
      <x:c r="G284" s="15" t="str">
        <x:v>Unit 1,2500 London Road,G32 8XZ</x:v>
      </x:c>
      <x:c r="H284" s="13" t="str">
        <x:v>Current</x:v>
      </x:c>
      <x:c r="I284" s="14" t="n">
        <x:v>5687</x:v>
      </x:c>
      <x:c r="J284" s="13" t="str">
        <x:f>IF(I284&lt;=1000,"1–1,000",IF(I284&lt;=2500,"1,001–2,500",IF(I284&lt;=5000,"2,501–5,000",IF(I284&lt;=10000,"5,001–10,000","10,001–15,000"))))</x:f>
        <x:v>5,001–10,000</x:v>
      </x:c>
      <x:c r="K284" s="16"/>
      <x:c r="L284" s="17" t="str">
        <x:f>IF(AND(ISNUMBER(I284),I284&gt;0,ISNUMBER(K284),K284&gt;0),K284/I284,"n.a.")</x:f>
        <x:v>n.a.</x:v>
      </x:c>
      <x:c r="M284" s="17"/>
      <x:c r="N284" s="13" t="str">
        <x:v>No</x:v>
      </x:c>
      <x:c r="O284" s="15" t="str">
        <x:v>8 m eaves (26.25 ft structured clear height)</x:v>
      </x:c>
      <x:c r="P284" s="15" t="str">
        <x:v>Not stated</x:v>
      </x:c>
      <x:c r="Q284" s="15" t="str">
        <x:v>Refurbished end-terrace warehouse with ground/first-floor offices, shared yard and parking.</x:v>
      </x:c>
      <x:c r="R284" s="15" t="str">
        <x:v>Available in live marketing; not agent-confirmed POA / not quoted Same Unit 1 at 2500 London Road. Avoid conflating with London Road Industrial Estate Unit 7 at 2,507 sq ft.</x:v>
      </x:c>
      <x:c r="S284" s="15" t="str">
        <x:v>https://www.rightmove.co.uk/properties/760901867795376#/?channel=COM_LET</x:v>
      </x:c>
      <x:c r="T284" s="15" t="str">
        <x:v>https://www.zoopla.co.uk/to-rent/commercial/details/62093989/</x:v>
      </x:c>
      <x:c r="U284" s="15" t="str"/>
      <x:c r="V284" s="15" t="str">
        <x:v>Glasgow — No named estate — London Road</x:v>
      </x:c>
      <x:c r="W284" s="15" t="str">
        <x:v>Individual unit ≤15,000 sq ft</x:v>
      </x:c>
      <x:c r="X284" s="2" t="n">
        <x:f>IF(N284="Yes",L284,0)</x:f>
        <x:v>0</x:v>
      </x:c>
      <x:c r="Y284" s="2" t="n">
        <x:v>1</x:v>
      </x:c>
      <x:c r="Z284" s="2" t="str">
        <x:v>industrial</x:v>
      </x:c>
    </x:row>
    <x:row r="285" ht="138" customHeight="1">
      <x:c r="A285" s="13" t="str">
        <x:v>S280</x:v>
      </x:c>
      <x:c r="B285" s="13" t="str">
        <x:v>Glasgow</x:v>
      </x:c>
      <x:c r="C285" s="13" t="str">
        <x:v>Glasgow</x:v>
      </x:c>
      <x:c r="D285" s="14" t="n">
        <x:v>617794</x:v>
      </x:c>
      <x:c r="E285" s="13" t="str">
        <x:v>Town</x:v>
      </x:c>
      <x:c r="F285" s="15" t="str">
        <x:v>No named estate — Meiklewood Road</x:v>
      </x:c>
      <x:c r="G285" s="15" t="str">
        <x:v>37 Meiklewood Road, G51 4GB</x:v>
      </x:c>
      <x:c r="H285" s="13" t="str">
        <x:v>Current</x:v>
      </x:c>
      <x:c r="I285" s="14" t="n">
        <x:v>6971</x:v>
      </x:c>
      <x:c r="J285" s="13" t="str">
        <x:f>IF(I285&lt;=1000,"1–1,000",IF(I285&lt;=2500,"1,001–2,500",IF(I285&lt;=5000,"2,501–5,000",IF(I285&lt;=10000,"5,001–10,000","10,001–15,000"))))</x:f>
        <x:v>5,001–10,000</x:v>
      </x:c>
      <x:c r="K285" s="16" t="n">
        <x:v>50004</x:v>
      </x:c>
      <x:c r="L285" s="17" t="n">
        <x:f>IF(AND(ISNUMBER(I285),I285&gt;0,ISNUMBER(K285),K285&gt;0),K285/I285,"n.a.")</x:f>
        <x:v>7.173145890116196</x:v>
      </x:c>
      <x:c r="M285" s="17" t="n">
        <x:v>7.17</x:v>
      </x:c>
      <x:c r="N285" s="13" t="str">
        <x:v>Yes</x:v>
      </x:c>
      <x:c r="O285" s="15" t="str">
        <x:v>Eaves height 7 m | The property comprises a modern terraced industrial unit of steel portal frame construction, with a mix of brick blockwork and profiled metal cladding facades and a profile metal clad roof. Internally the property benefits from high quality office accommodation with load bearing storage above supported by the mezzanine. The internal minimum eaves height is 7 m, rising to 9.5 m at the apex. The property has two roller shutter doors, LED lighting and 3 phase power supply.</x:v>
      </x:c>
      <x:c r="P285" s="15" t="str">
        <x:v>2 electric roller shutter doors</x:v>
      </x:c>
      <x:c r="Q285" s="15" t="str">
        <x:v>Industrial unit with large yard.</x:v>
      </x:c>
      <x:c r="R285" s="15" t="str">
        <x:v>Available in live marketing; not agent-confirmed £4,167 pcm ×12; rounded monthly figure Probable duplicate of 37 Meiklewood Road 6,971 sq ft Ryden advert; retain one physical unit; street number conflict. Probable same 6,971 sq ft modern unit advertised as 37 and 39 Meiklewood Road. Identical eaves/doors and shared sources; retain one physical unit and flag street-number conflict. Zoopla adds 7 m eaves / 9.5 m apex and two electric shutters.</x:v>
      </x:c>
      <x:c r="S285" s="15" t="str">
        <x:v>https://www.rightmove.co.uk/properties/760902001901169#/?channel=COM_LET</x:v>
      </x:c>
      <x:c r="T285" s="15" t="str">
        <x:v>https://www.zoopla.co.uk/to-rent/commercial/details/72587351/</x:v>
      </x:c>
      <x:c r="U285" s="15" t="str">
        <x:v>https://www.zoopla.co.uk/to-rent/commercial/details/73241661/</x:v>
      </x:c>
      <x:c r="V285" s="15" t="str">
        <x:v>Glasgow — No named estate — Meiklewood Road</x:v>
      </x:c>
      <x:c r="W285" s="15" t="str">
        <x:v>Individual unit ≤15,000 sq ft</x:v>
      </x:c>
      <x:c r="X285" s="2" t="n">
        <x:f>IF(N285="Yes",L285,0)</x:f>
        <x:v>7.173145890116196</x:v>
      </x:c>
      <x:c r="Y285" s="2" t="n">
        <x:v>1</x:v>
      </x:c>
      <x:c r="Z285" s="2" t="str">
        <x:v>industrial</x:v>
      </x:c>
    </x:row>
    <x:row r="286" ht="47" customHeight="1">
      <x:c r="A286" s="13" t="str">
        <x:v>S281</x:v>
      </x:c>
      <x:c r="B286" s="13" t="str">
        <x:v>Glasgow</x:v>
      </x:c>
      <x:c r="C286" s="13" t="str">
        <x:v>Glasgow</x:v>
      </x:c>
      <x:c r="D286" s="14" t="n">
        <x:v>617794</x:v>
      </x:c>
      <x:c r="E286" s="13" t="str">
        <x:v>Town</x:v>
      </x:c>
      <x:c r="F286" s="15" t="str">
        <x:v>No named estate — Muirhead Road</x:v>
      </x:c>
      <x:c r="G286" s="15" t="str">
        <x:v>Proposed Unit 1,55 Muirhead Road,Baillieston,G69 7HA</x:v>
      </x:c>
      <x:c r="H286" s="13" t="str">
        <x:v>Future</x:v>
      </x:c>
      <x:c r="I286" s="14" t="n">
        <x:v>4862</x:v>
      </x:c>
      <x:c r="J286" s="13" t="str">
        <x:f>IF(I286&lt;=1000,"1–1,000",IF(I286&lt;=2500,"1,001–2,500",IF(I286&lt;=5000,"2,501–5,000",IF(I286&lt;=10000,"5,001–10,000","10,001–15,000"))))</x:f>
        <x:v>2,501–5,000</x:v>
      </x:c>
      <x:c r="K286" s="16"/>
      <x:c r="L286" s="17" t="str">
        <x:f>IF(AND(ISNUMBER(I286),I286&gt;0,ISNUMBER(K286),K286&gt;0),K286/I286,"n.a.")</x:f>
        <x:v>n.a.</x:v>
      </x:c>
      <x:c r="M286" s="17"/>
      <x:c r="N286" s="13" t="str">
        <x:v>No</x:v>
      </x:c>
      <x:c r="O286" s="15" t="str">
        <x:v>Not stated</x:v>
      </x:c>
      <x:c r="P286" s="15" t="str">
        <x:v>Vehicle access door planned for each</x:v>
      </x:c>
      <x:c r="Q286" s="15" t="str">
        <x:v>Industrial building undergoing subdivision into 3 units.</x:v>
      </x:c>
      <x:c r="R286" s="15" t="str">
        <x:v>Subdivision works / unit completion unverified Provisional sizes, works ongoing; each to have WC,office/tea prep.975 sqft Unit 4 is office, excluded. Would consider leasing whole 9,037 sqft; do not add whole and subdivision counts. POA / not quoted</x:v>
      </x:c>
      <x:c r="S286" s="15" t="str">
        <x:v>https://www.rightmove.co.uk/properties/773402858813328#/?channel=COM_LET</x:v>
      </x:c>
      <x:c r="T286" s="15" t="str"/>
      <x:c r="U286" s="15" t="str"/>
      <x:c r="V286" s="15" t="str">
        <x:v>Glasgow — No named estate — Muirhead Road</x:v>
      </x:c>
      <x:c r="W286" s="15" t="str">
        <x:v>Individual unit ≤15,000 sq ft</x:v>
      </x:c>
      <x:c r="X286" s="2" t="n">
        <x:f>IF(N286="Yes",L286,0)</x:f>
        <x:v>0</x:v>
      </x:c>
      <x:c r="Y286" s="2" t="n">
        <x:v>1</x:v>
      </x:c>
      <x:c r="Z286" s="2" t="str">
        <x:v>industrial</x:v>
      </x:c>
    </x:row>
    <x:row r="287" ht="47" customHeight="1">
      <x:c r="A287" s="13" t="str">
        <x:v>S282</x:v>
      </x:c>
      <x:c r="B287" s="13" t="str">
        <x:v>Glasgow</x:v>
      </x:c>
      <x:c r="C287" s="13" t="str">
        <x:v>Glasgow</x:v>
      </x:c>
      <x:c r="D287" s="14" t="n">
        <x:v>617794</x:v>
      </x:c>
      <x:c r="E287" s="13" t="str">
        <x:v>Town</x:v>
      </x:c>
      <x:c r="F287" s="15" t="str">
        <x:v>No named estate — Muirhead Road</x:v>
      </x:c>
      <x:c r="G287" s="15" t="str">
        <x:v>Proposed Unit 2,55 Muirhead Road,Baillieston,G69 7HA</x:v>
      </x:c>
      <x:c r="H287" s="13" t="str">
        <x:v>Future</x:v>
      </x:c>
      <x:c r="I287" s="14" t="n">
        <x:v>1600</x:v>
      </x:c>
      <x:c r="J287" s="13" t="str">
        <x:f>IF(I287&lt;=1000,"1–1,000",IF(I287&lt;=2500,"1,001–2,500",IF(I287&lt;=5000,"2,501–5,000",IF(I287&lt;=10000,"5,001–10,000","10,001–15,000"))))</x:f>
        <x:v>1,001–2,500</x:v>
      </x:c>
      <x:c r="K287" s="16"/>
      <x:c r="L287" s="17" t="str">
        <x:f>IF(AND(ISNUMBER(I287),I287&gt;0,ISNUMBER(K287),K287&gt;0),K287/I287,"n.a.")</x:f>
        <x:v>n.a.</x:v>
      </x:c>
      <x:c r="M287" s="17"/>
      <x:c r="N287" s="13" t="str">
        <x:v>No</x:v>
      </x:c>
      <x:c r="O287" s="15" t="str">
        <x:v>Not stated</x:v>
      </x:c>
      <x:c r="P287" s="15" t="str">
        <x:v>Vehicle access door planned for each</x:v>
      </x:c>
      <x:c r="Q287" s="15" t="str">
        <x:v>Industrial building undergoing subdivision into 3 units.</x:v>
      </x:c>
      <x:c r="R287" s="15" t="str">
        <x:v>Subdivision works / unit completion unverified Provisional sizes, works ongoing; each to have WC,office/tea prep.975 sqft Unit 4 is office, excluded. Would consider leasing whole 9,037 sqft; do not add whole and subdivision counts. POA / not quoted</x:v>
      </x:c>
      <x:c r="S287" s="15" t="str">
        <x:v>https://www.rightmove.co.uk/properties/773402858813328#/?channel=COM_LET</x:v>
      </x:c>
      <x:c r="T287" s="15" t="str"/>
      <x:c r="U287" s="15" t="str"/>
      <x:c r="V287" s="15" t="str">
        <x:v>Glasgow — No named estate — Muirhead Road</x:v>
      </x:c>
      <x:c r="W287" s="15" t="str">
        <x:v>Individual unit ≤15,000 sq ft</x:v>
      </x:c>
      <x:c r="X287" s="2" t="n">
        <x:f>IF(N287="Yes",L287,0)</x:f>
        <x:v>0</x:v>
      </x:c>
      <x:c r="Y287" s="2" t="n">
        <x:v>1</x:v>
      </x:c>
      <x:c r="Z287" s="2" t="str">
        <x:v>industrial</x:v>
      </x:c>
    </x:row>
    <x:row r="288" ht="47" customHeight="1">
      <x:c r="A288" s="13" t="str">
        <x:v>S283</x:v>
      </x:c>
      <x:c r="B288" s="13" t="str">
        <x:v>Glasgow</x:v>
      </x:c>
      <x:c r="C288" s="13" t="str">
        <x:v>Glasgow</x:v>
      </x:c>
      <x:c r="D288" s="14" t="n">
        <x:v>617794</x:v>
      </x:c>
      <x:c r="E288" s="13" t="str">
        <x:v>Town</x:v>
      </x:c>
      <x:c r="F288" s="15" t="str">
        <x:v>No named estate — Muirhead Road</x:v>
      </x:c>
      <x:c r="G288" s="15" t="str">
        <x:v>Proposed Unit 3,55 Muirhead Road,Baillieston,G69 7HA</x:v>
      </x:c>
      <x:c r="H288" s="13" t="str">
        <x:v>Future</x:v>
      </x:c>
      <x:c r="I288" s="14" t="n">
        <x:v>1600</x:v>
      </x:c>
      <x:c r="J288" s="13" t="str">
        <x:f>IF(I288&lt;=1000,"1–1,000",IF(I288&lt;=2500,"1,001–2,500",IF(I288&lt;=5000,"2,501–5,000",IF(I288&lt;=10000,"5,001–10,000","10,001–15,000"))))</x:f>
        <x:v>1,001–2,500</x:v>
      </x:c>
      <x:c r="K288" s="16"/>
      <x:c r="L288" s="17" t="str">
        <x:f>IF(AND(ISNUMBER(I288),I288&gt;0,ISNUMBER(K288),K288&gt;0),K288/I288,"n.a.")</x:f>
        <x:v>n.a.</x:v>
      </x:c>
      <x:c r="M288" s="17"/>
      <x:c r="N288" s="13" t="str">
        <x:v>No</x:v>
      </x:c>
      <x:c r="O288" s="15" t="str">
        <x:v>Not stated</x:v>
      </x:c>
      <x:c r="P288" s="15" t="str">
        <x:v>Vehicle access door planned for each</x:v>
      </x:c>
      <x:c r="Q288" s="15" t="str">
        <x:v>Industrial building undergoing subdivision into 3 units.</x:v>
      </x:c>
      <x:c r="R288" s="15" t="str">
        <x:v>Subdivision works / unit completion unverified Provisional sizes, works ongoing; each to have WC,office/tea prep.975 sqft Unit 4 is office, excluded. Would consider leasing whole 9,037 sqft; do not add whole and subdivision counts. POA / not quoted</x:v>
      </x:c>
      <x:c r="S288" s="15" t="str">
        <x:v>https://www.rightmove.co.uk/properties/773402858813328#/?channel=COM_LET</x:v>
      </x:c>
      <x:c r="T288" s="15" t="str"/>
      <x:c r="U288" s="15" t="str"/>
      <x:c r="V288" s="15" t="str">
        <x:v>Glasgow — No named estate — Muirhead Road</x:v>
      </x:c>
      <x:c r="W288" s="15" t="str">
        <x:v>Individual unit ≤15,000 sq ft</x:v>
      </x:c>
      <x:c r="X288" s="2" t="n">
        <x:f>IF(N288="Yes",L288,0)</x:f>
        <x:v>0</x:v>
      </x:c>
      <x:c r="Y288" s="2" t="n">
        <x:v>1</x:v>
      </x:c>
      <x:c r="Z288" s="2" t="str">
        <x:v>industrial</x:v>
      </x:c>
    </x:row>
    <x:row r="289" ht="46" customHeight="1">
      <x:c r="A289" s="13" t="str">
        <x:v>S284</x:v>
      </x:c>
      <x:c r="B289" s="13" t="str">
        <x:v>Glasgow</x:v>
      </x:c>
      <x:c r="C289" s="13" t="str">
        <x:v>Glasgow</x:v>
      </x:c>
      <x:c r="D289" s="14" t="n">
        <x:v>617794</x:v>
      </x:c>
      <x:c r="E289" s="13" t="str">
        <x:v>Town</x:v>
      </x:c>
      <x:c r="F289" s="15" t="str">
        <x:v>No named estate — Stromness Street</x:v>
      </x:c>
      <x:c r="G289" s="15" t="str">
        <x:v>26 Stromness Street, G5 8HS</x:v>
      </x:c>
      <x:c r="H289" s="13" t="str">
        <x:v>Current</x:v>
      </x:c>
      <x:c r="I289" s="14" t="n">
        <x:v>8835</x:v>
      </x:c>
      <x:c r="J289" s="13" t="str">
        <x:f>IF(I289&lt;=1000,"1–1,000",IF(I289&lt;=2500,"1,001–2,500",IF(I289&lt;=5000,"2,501–5,000",IF(I289&lt;=10000,"5,001–10,000","10,001–15,000"))))</x:f>
        <x:v>5,001–10,000</x:v>
      </x:c>
      <x:c r="K289" s="16" t="n">
        <x:v>53004</x:v>
      </x:c>
      <x:c r="L289" s="17" t="n">
        <x:f>IF(AND(ISNUMBER(I289),I289&gt;0,ISNUMBER(K289),K289&gt;0),K289/I289,"n.a.")</x:f>
        <x:v>5.999320882852292</x:v>
      </x:c>
      <x:c r="M289" s="17" t="n">
        <x:v>6</x:v>
      </x:c>
      <x:c r="N289" s="13" t="str">
        <x:v>Yes</x:v>
      </x:c>
      <x:c r="O289" s="15" t="str">
        <x:v>6.4 m eaves</x:v>
      </x:c>
      <x:c r="P289" s="15" t="str">
        <x:v>Dock loading</x:v>
      </x:c>
      <x:c r="Q289" s="15" t="str">
        <x:v>Warehouse/storage near city centre; flexible terms.</x:v>
      </x:c>
      <x:c r="R289" s="15" t="str">
        <x:v>Available in live marketing; not agent-confirmed Availability description says fromNovember 2024, live Available. £4,417 pcm ×12; rounded monthly figure</x:v>
      </x:c>
      <x:c r="S289" s="15" t="str">
        <x:v>https://www.rightmove.co.uk/properties/760902360697649#/?channel=COM_LET</x:v>
      </x:c>
      <x:c r="T289" s="15" t="str">
        <x:v>https://www.zoopla.co.uk/to-rent/commercial/details/67977640/</x:v>
      </x:c>
      <x:c r="U289" s="15" t="str"/>
      <x:c r="V289" s="15" t="str">
        <x:v>Glasgow — No named estate — Stromness Street</x:v>
      </x:c>
      <x:c r="W289" s="15" t="str">
        <x:v>Individual unit ≤15,000 sq ft</x:v>
      </x:c>
      <x:c r="X289" s="2" t="n">
        <x:f>IF(N289="Yes",L289,0)</x:f>
        <x:v>5.999320882852292</x:v>
      </x:c>
      <x:c r="Y289" s="2" t="n">
        <x:v>1</x:v>
      </x:c>
      <x:c r="Z289" s="2" t="str">
        <x:v>industrial</x:v>
      </x:c>
    </x:row>
    <x:row r="290" ht="60" customHeight="1">
      <x:c r="A290" s="13" t="str">
        <x:v>S285</x:v>
      </x:c>
      <x:c r="B290" s="13" t="str">
        <x:v>Glasgow</x:v>
      </x:c>
      <x:c r="C290" s="13" t="str">
        <x:v>Glasgow</x:v>
      </x:c>
      <x:c r="D290" s="14" t="n">
        <x:v>617794</x:v>
      </x:c>
      <x:c r="E290" s="13" t="str">
        <x:v>Town</x:v>
      </x:c>
      <x:c r="F290" s="15" t="str">
        <x:v>Oakbank Trading / Industrial Estate</x:v>
      </x:c>
      <x:c r="G290" s="15" t="str">
        <x:v>Block 4 Unit 1</x:v>
      </x:c>
      <x:c r="H290" s="13" t="str">
        <x:v>Future</x:v>
      </x:c>
      <x:c r="I290" s="14" t="n">
        <x:v>1931</x:v>
      </x:c>
      <x:c r="J290" s="13" t="str">
        <x:f>IF(I290&lt;=1000,"1–1,000",IF(I290&lt;=2500,"1,001–2,500",IF(I290&lt;=5000,"2,501–5,000",IF(I290&lt;=10000,"5,001–10,000","10,001–15,000"))))</x:f>
        <x:v>1,001–2,500</x:v>
      </x:c>
      <x:c r="K290" s="16" t="n">
        <x:v>26000</x:v>
      </x:c>
      <x:c r="L290" s="17" t="n">
        <x:f>IF(AND(ISNUMBER(I290),I290&gt;0,ISNUMBER(K290),K290&gt;0),K290/I290,"n.a.")</x:f>
        <x:v>13.464526152252718</x:v>
      </x:c>
      <x:c r="M290" s="17"/>
      <x:c r="N290" s="13" t="str">
        <x:v>No</x:v>
      </x:c>
      <x:c r="O290" s="15" t="str">
        <x:v>3.65 m to 5 m internal</x:v>
      </x:c>
      <x:c r="P290" s="15" t="str">
        <x:v>new electric insulated roller shutter 2.54 m high x 3.2 m wide</x:v>
      </x:c>
      <x:c r="Q290" s="15" t="str">
        <x:v>Industrial / workshop accommodation at Oakbank Trading / Industrial Estate. Height and loading access are recorded separately.</x:v>
      </x:c>
      <x:c r="R290" s="15" t="str">
        <x:v>future_february_2027 Savills individual advert explicitly available February 2027; owner advert generic available. Specific future date governs current supply exclusion. Header 1930–1931; body 1931 sqft. Oakbank Block 4 Unit 1 explicitly available February 2027 in individual Savills advert; specific date governs generic owner Available.</x:v>
      </x:c>
      <x:c r="S290" s="15" t="str">
        <x:v>https://www.rightmove.co.uk/properties/756214292548464#/?channel=COM_LET</x:v>
      </x:c>
      <x:c r="T290" s="15" t="str">
        <x:v>https://www.rightmove.co.uk/properties/771085149150512#/?channel=COM_LET</x:v>
      </x:c>
      <x:c r="U290" s="15" t="str"/>
      <x:c r="V290" s="15" t="str">
        <x:v>Glasgow — Oakbank Trading Estate</x:v>
      </x:c>
      <x:c r="W290" s="15" t="str">
        <x:v>Individual unit ≤15,000 sq ft</x:v>
      </x:c>
      <x:c r="X290" s="2" t="n">
        <x:f>IF(N290="Yes",L290,0)</x:f>
        <x:v>0</x:v>
      </x:c>
      <x:c r="Y290" s="2" t="n">
        <x:v>1</x:v>
      </x:c>
      <x:c r="Z290" s="2" t="str">
        <x:v>Industrial / workshop / warehouse</x:v>
      </x:c>
    </x:row>
    <x:row r="291" ht="46" customHeight="1">
      <x:c r="A291" s="13" t="str">
        <x:v>S286</x:v>
      </x:c>
      <x:c r="B291" s="13" t="str">
        <x:v>Glasgow</x:v>
      </x:c>
      <x:c r="C291" s="13" t="str">
        <x:v>Glasgow</x:v>
      </x:c>
      <x:c r="D291" s="14" t="n">
        <x:v>617794</x:v>
      </x:c>
      <x:c r="E291" s="13" t="str">
        <x:v>Town</x:v>
      </x:c>
      <x:c r="F291" s="15" t="str">
        <x:v>Polmadie industrial area</x:v>
      </x:c>
      <x:c r="G291" s="15" t="str">
        <x:v>434 Polmadie Road</x:v>
      </x:c>
      <x:c r="H291" s="13" t="str">
        <x:v>Current</x:v>
      </x:c>
      <x:c r="I291" s="14" t="n">
        <x:v>1400</x:v>
      </x:c>
      <x:c r="J291" s="13" t="str">
        <x:f>IF(I291&lt;=1000,"1–1,000",IF(I291&lt;=2500,"1,001–2,500",IF(I291&lt;=5000,"2,501–5,000",IF(I291&lt;=10000,"5,001–10,000","10,001–15,000"))))</x:f>
        <x:v>1,001–2,500</x:v>
      </x:c>
      <x:c r="K291" s="16" t="n">
        <x:v>12000</x:v>
      </x:c>
      <x:c r="L291" s="17" t="n">
        <x:f>IF(AND(ISNUMBER(I291),I291&gt;0,ISNUMBER(K291),K291&gt;0),K291/I291,"n.a.")</x:f>
        <x:v>8.571428571428571</x:v>
      </x:c>
      <x:c r="M291" s="17"/>
      <x:c r="N291" s="13" t="str">
        <x:v>Yes</x:v>
      </x:c>
      <x:c r="O291" s="15" t="str">
        <x:v>Not stated</x:v>
      </x:c>
      <x:c r="P291" s="15" t="str">
        <x:v>Not stated</x:v>
      </x:c>
      <x:c r="Q291" s="15" t="str">
        <x:v>Industrial / workshop accommodation at Polmadie industrial area. Height and loading access are recorded separately.</x:v>
      </x:c>
      <x:c r="R291" s="15" t="str">
        <x:v>available Open-plan showroom/store with small office and WC; shared loading/parking. Ground-floor workshop/storage alternative. Door/height unstated.</x:v>
      </x:c>
      <x:c r="S291" s="15" t="str">
        <x:v>https://www.rightmove.co.uk/properties/755878008159376#/?channel=COM_LET</x:v>
      </x:c>
      <x:c r="T291" s="15" t="str"/>
      <x:c r="U291" s="15" t="str"/>
      <x:c r="V291" s="15" t="str">
        <x:v>Glasgow — Polmadie industrial area</x:v>
      </x:c>
      <x:c r="W291" s="15" t="str">
        <x:v>Individual unit ≤15,000 sq ft</x:v>
      </x:c>
      <x:c r="X291" s="2" t="n">
        <x:f>IF(N291="Yes",L291,0)</x:f>
        <x:v>8.571428571428571</x:v>
      </x:c>
      <x:c r="Y291" s="2" t="n">
        <x:v>1</x:v>
      </x:c>
      <x:c r="Z291" s="2" t="str">
        <x:v>Industrial / workshop / warehouse</x:v>
      </x:c>
    </x:row>
    <x:row r="292" ht="46" customHeight="1">
      <x:c r="A292" s="13" t="str">
        <x:v>S287</x:v>
      </x:c>
      <x:c r="B292" s="13" t="str">
        <x:v>Glasgow</x:v>
      </x:c>
      <x:c r="C292" s="13" t="str">
        <x:v>Glasgow</x:v>
      </x:c>
      <x:c r="D292" s="14" t="n">
        <x:v>617794</x:v>
      </x:c>
      <x:c r="E292" s="13" t="str">
        <x:v>Town</x:v>
      </x:c>
      <x:c r="F292" s="15" t="str">
        <x:v>Eurogateway / Port Dundas Business Park</x:v>
      </x:c>
      <x:c r="G292" s="15" t="str">
        <x:v>E5, 100 Borron Street</x:v>
      </x:c>
      <x:c r="H292" s="13" t="str">
        <x:v>Current</x:v>
      </x:c>
      <x:c r="I292" s="14" t="n">
        <x:v>2540</x:v>
      </x:c>
      <x:c r="J292" s="13" t="str">
        <x:f>IF(I292&lt;=1000,"1–1,000",IF(I292&lt;=2500,"1,001–2,500",IF(I292&lt;=5000,"2,501–5,000",IF(I292&lt;=10000,"5,001–10,000","10,001–15,000"))))</x:f>
        <x:v>2,501–5,000</x:v>
      </x:c>
      <x:c r="K292" s="16" t="n">
        <x:v>22900</x:v>
      </x:c>
      <x:c r="L292" s="17" t="n">
        <x:f>IF(AND(ISNUMBER(I292),I292&gt;0,ISNUMBER(K292),K292&gt;0),K292/I292,"n.a.")</x:f>
        <x:v>9.015748031496063</x:v>
      </x:c>
      <x:c r="M292" s="17"/>
      <x:c r="N292" s="13" t="str">
        <x:v>Yes</x:v>
      </x:c>
      <x:c r="O292" s="15" t="str">
        <x:v>UIclearheight 16.4 ft (approximately 5 m)</x:v>
      </x:c>
      <x:c r="P292" s="15" t="str">
        <x:v>two roller shutters</x:v>
      </x:c>
      <x:c r="Q292" s="15" t="str">
        <x:v>Refurbished warehouse with office space, two roller shutters, kitchen area and three-phase power.</x:v>
      </x:c>
      <x:c r="R292" s="15" t="str">
        <x:v>available Immediateoccupation</x:v>
      </x:c>
      <x:c r="S292" s="15" t="str">
        <x:v>https://www.rightmove.co.uk/properties/770147665637200#/?channel=COM_LET</x:v>
      </x:c>
      <x:c r="T292" s="15" t="str">
        <x:v>https://www.zoopla.co.uk/to-rent/commercial/details/74034839/</x:v>
      </x:c>
      <x:c r="U292" s="15" t="str"/>
      <x:c r="V292" s="15" t="str">
        <x:v>Glasgow — Port Dundas industrial cluster</x:v>
      </x:c>
      <x:c r="W292" s="15" t="str">
        <x:v>Individual unit ≤15,000 sq ft</x:v>
      </x:c>
      <x:c r="X292" s="2" t="n">
        <x:f>IF(N292="Yes",L292,0)</x:f>
        <x:v>9.015748031496063</x:v>
      </x:c>
      <x:c r="Y292" s="2" t="n">
        <x:v>1</x:v>
      </x:c>
      <x:c r="Z292" s="2" t="str">
        <x:v>Industrial / workshop / warehouse</x:v>
      </x:c>
    </x:row>
    <x:row r="293" ht="47" customHeight="1">
      <x:c r="A293" s="13" t="str">
        <x:v>S288</x:v>
      </x:c>
      <x:c r="B293" s="13" t="str">
        <x:v>Glasgow</x:v>
      </x:c>
      <x:c r="C293" s="13" t="str">
        <x:v>Glasgow</x:v>
      </x:c>
      <x:c r="D293" s="14" t="n">
        <x:v>617794</x:v>
      </x:c>
      <x:c r="E293" s="13" t="str">
        <x:v>Town</x:v>
      </x:c>
      <x:c r="F293" s="15" t="str">
        <x:v>Port Dundas Trading Estate</x:v>
      </x:c>
      <x:c r="G293" s="15" t="str">
        <x:v>Unit 3 (body),17NorthCanalBankStreet (address)</x:v>
      </x:c>
      <x:c r="H293" s="13" t="str">
        <x:v>Current</x:v>
      </x:c>
      <x:c r="I293" s="14" t="n">
        <x:v>1972</x:v>
      </x:c>
      <x:c r="J293" s="13" t="str">
        <x:f>IF(I293&lt;=1000,"1–1,000",IF(I293&lt;=2500,"1,001–2,500",IF(I293&lt;=5000,"2,501–5,000",IF(I293&lt;=10000,"5,001–10,000","10,001–15,000"))))</x:f>
        <x:v>1,001–2,500</x:v>
      </x:c>
      <x:c r="K293" s="16" t="n">
        <x:v>21200</x:v>
      </x:c>
      <x:c r="L293" s="17" t="n">
        <x:f>IF(AND(ISNUMBER(I293),I293&gt;0,ISNUMBER(K293),K293&gt;0),K293/I293,"n.a.")</x:f>
        <x:v>10.75050709939148</x:v>
      </x:c>
      <x:c r="M293" s="17"/>
      <x:c r="N293" s="13" t="str">
        <x:v>Yes</x:v>
      </x:c>
      <x:c r="O293" s="15" t="str">
        <x:v>approximately 6 m eaves</x:v>
      </x:c>
      <x:c r="P293" s="15" t="str">
        <x:v>keyfeatures electricroller;body up-and-overloadingdoor</x:v>
      </x:c>
      <x:c r="Q293" s="15" t="str">
        <x:v>Small industrial unit on North Canal Bank Street in the Port Dundas area.</x:v>
      </x:c>
      <x:c r="R293" s="15" t="str">
        <x:v>available SpecificbodyUnit 3. Do notconfuseaddress 17 withUnit 17; possible overlap with scheme advert. Body calls this Unit 3 while address is 17 North Canal Bank Street; both 1,972 sq ft. Address 17 is not a separate Unit 17.</x:v>
      </x:c>
      <x:c r="S293" s="15" t="str">
        <x:v>https://www.rightmove.co.uk/properties/760902507329008#/?channel=COM_LET</x:v>
      </x:c>
      <x:c r="T293" s="15" t="str">
        <x:v>https://www.zoopla.co.uk/to-rent/commercial/details/70103319/</x:v>
      </x:c>
      <x:c r="U293" s="15" t="str"/>
      <x:c r="V293" s="15" t="str">
        <x:v>Glasgow — Port Dundas industrial cluster</x:v>
      </x:c>
      <x:c r="W293" s="15" t="str">
        <x:v>Individual unit ≤15,000 sq ft</x:v>
      </x:c>
      <x:c r="X293" s="2" t="n">
        <x:f>IF(N293="Yes",L293,0)</x:f>
        <x:v>10.75050709939148</x:v>
      </x:c>
      <x:c r="Y293" s="2" t="n">
        <x:v>1</x:v>
      </x:c>
      <x:c r="Z293" s="2" t="str">
        <x:v>Industrial / workshop / warehouse</x:v>
      </x:c>
    </x:row>
    <x:row r="294" ht="46" customHeight="1">
      <x:c r="A294" s="13" t="str">
        <x:v>S289</x:v>
      </x:c>
      <x:c r="B294" s="13" t="str">
        <x:v>Glasgow</x:v>
      </x:c>
      <x:c r="C294" s="13" t="str">
        <x:v>Glasgow</x:v>
      </x:c>
      <x:c r="D294" s="14" t="n">
        <x:v>617794</x:v>
      </x:c>
      <x:c r="E294" s="13" t="str">
        <x:v>Town</x:v>
      </x:c>
      <x:c r="F294" s="15" t="str">
        <x:v>Port Dundas Trading Estate</x:v>
      </x:c>
      <x:c r="G294" s="15" t="str">
        <x:v>Unit 4 North Canal Bank Street</x:v>
      </x:c>
      <x:c r="H294" s="13" t="str">
        <x:v>Current</x:v>
      </x:c>
      <x:c r="I294" s="14" t="n">
        <x:v>2400</x:v>
      </x:c>
      <x:c r="J294" s="13" t="str">
        <x:f>IF(I294&lt;=1000,"1–1,000",IF(I294&lt;=2500,"1,001–2,500",IF(I294&lt;=5000,"2,501–5,000",IF(I294&lt;=10000,"5,001–10,000","10,001–15,000"))))</x:f>
        <x:v>1,001–2,500</x:v>
      </x:c>
      <x:c r="K294" s="16" t="n">
        <x:v>26400</x:v>
      </x:c>
      <x:c r="L294" s="17" t="n">
        <x:f>IF(AND(ISNUMBER(I294),I294&gt;0,ISNUMBER(K294),K294&gt;0),K294/I294,"n.a.")</x:f>
        <x:v>11</x:v>
      </x:c>
      <x:c r="M294" s="17"/>
      <x:c r="N294" s="13" t="str">
        <x:v>Yes</x:v>
      </x:c>
      <x:c r="O294" s="15" t="str">
        <x:v>Not stated</x:v>
      </x:c>
      <x:c r="P294" s="15" t="str">
        <x:v>Not stated</x:v>
      </x:c>
      <x:c r="Q294" s="15" t="str">
        <x:v>Industrial unit within Port Dundas Trading Estate, offered as one 2,400 sq ft property.</x:v>
      </x:c>
      <x:c r="R294" s="15" t="str">
        <x:v>available</x:v>
      </x:c>
      <x:c r="S294" s="15" t="str">
        <x:v>https://www.rightmove.co.uk/properties/760902798834400#/?channel=COM_LET</x:v>
      </x:c>
      <x:c r="T294" s="15" t="str">
        <x:v>https://www.zoopla.co.uk/to-rent/commercial/details/73242793/</x:v>
      </x:c>
      <x:c r="U294" s="15" t="str"/>
      <x:c r="V294" s="15" t="str">
        <x:v>Glasgow — Port Dundas industrial cluster</x:v>
      </x:c>
      <x:c r="W294" s="15" t="str">
        <x:v>Individual unit ≤15,000 sq ft</x:v>
      </x:c>
      <x:c r="X294" s="2" t="n">
        <x:f>IF(N294="Yes",L294,0)</x:f>
        <x:v>11</x:v>
      </x:c>
      <x:c r="Y294" s="2" t="n">
        <x:v>1</x:v>
      </x:c>
      <x:c r="Z294" s="2" t="str">
        <x:v>Industrial / workshop / warehouse</x:v>
      </x:c>
    </x:row>
    <x:row r="295" ht="99" customHeight="1">
      <x:c r="A295" s="13" t="str">
        <x:v>S290</x:v>
      </x:c>
      <x:c r="B295" s="13" t="str">
        <x:v>Glasgow</x:v>
      </x:c>
      <x:c r="C295" s="13" t="str">
        <x:v>Glasgow</x:v>
      </x:c>
      <x:c r="D295" s="14" t="n">
        <x:v>617794</x:v>
      </x:c>
      <x:c r="E295" s="13" t="str">
        <x:v>Town</x:v>
      </x:c>
      <x:c r="F295" s="15" t="str">
        <x:v>Inner City Trading Estate</x:v>
      </x:c>
      <x:c r="G295" s="15" t="str">
        <x:v>Unit 4,Couper Street,G4 0DL</x:v>
      </x:c>
      <x:c r="H295" s="13" t="str">
        <x:v>Uncertain</x:v>
      </x:c>
      <x:c r="I295" s="14" t="n">
        <x:v>3761</x:v>
      </x:c>
      <x:c r="J295" s="13" t="str">
        <x:f>IF(I295&lt;=1000,"1–1,000",IF(I295&lt;=2500,"1,001–2,500",IF(I295&lt;=5000,"2,501–5,000",IF(I295&lt;=10000,"5,001–10,000","10,001–15,000"))))</x:f>
        <x:v>2,501–5,000</x:v>
      </x:c>
      <x:c r="K295" s="16" t="n">
        <x:v>47016</x:v>
      </x:c>
      <x:c r="L295" s="17" t="n">
        <x:f>IF(AND(ISNUMBER(I295),I295&gt;0,ISNUMBER(K295),K295&gt;0),K295/I295,"n.a.")</x:f>
        <x:v>12.500930603562882</x:v>
      </x:c>
      <x:c r="M295" s="17" t="n">
        <x:v>12.5</x:v>
      </x:c>
      <x:c r="N295" s="13" t="str">
        <x:v>No</x:v>
      </x:c>
      <x:c r="O295" s="15" t="str">
        <x:v>Not stated</x:v>
      </x:c>
      <x:c r="P295" s="15" t="str">
        <x:v>Not stated</x:v>
      </x:c>
      <x:c r="Q295" s="15" t="str">
        <x:v>Industrial unit, shared yard and parking.</x:v>
      </x:c>
      <x:c r="R295" s="15" t="str">
        <x:v>Available in live marketing; not agent-confirmed Existing premises due for refurbishment; current marketing rather than verified ready-to-occupy availability. £3,918 pcm ×12; rounded figure Probable duplicate of unnumbered Couper Street 3,788 sq ft £47,350 pa advert; retain one physical unit with measurement discrepancy. Unit 4 Couper Street, 3,761 sq ft, probably same as 3,788 sq ft joint-agent advert already grouped by Zoopla. Preserve 3,761/3,788 measurement and rent rounding differences; currently marketed but refurbishment readiness uncertain. Couper Street Unit 4 is currently marketed but detailed particulars say due for refurbishment; retain with readiness uncertainty rather than treating as confirmed occupation-ready supply.</x:v>
      </x:c>
      <x:c r="S295" s="15" t="str">
        <x:v>https://www.rightmove.co.uk/properties/760901853172400#/?channel=COM_LET</x:v>
      </x:c>
      <x:c r="T295" s="15" t="str">
        <x:v>https://www.zoopla.co.uk/to-rent/commercial/details/69521121/</x:v>
      </x:c>
      <x:c r="U295" s="15" t="str">
        <x:v>https://www.zoopla.co.uk/to-rent/commercial/details/69401989/</x:v>
      </x:c>
      <x:c r="V295" s="15" t="str">
        <x:v>Glasgow — Port Dundas industrial cluster</x:v>
      </x:c>
      <x:c r="W295" s="15" t="str">
        <x:v>Individual unit ≤15,000 sq ft</x:v>
      </x:c>
      <x:c r="X295" s="2" t="n">
        <x:f>IF(N295="Yes",L295,0)</x:f>
        <x:v>0</x:v>
      </x:c>
      <x:c r="Y295" s="2" t="n">
        <x:v>1</x:v>
      </x:c>
      <x:c r="Z295" s="2" t="str">
        <x:v>industrial</x:v>
      </x:c>
    </x:row>
    <x:row r="296" ht="46" customHeight="1">
      <x:c r="A296" s="13" t="str">
        <x:v>S291</x:v>
      </x:c>
      <x:c r="B296" s="13" t="str">
        <x:v>Glasgow</x:v>
      </x:c>
      <x:c r="C296" s="13" t="str">
        <x:v>Glasgow</x:v>
      </x:c>
      <x:c r="D296" s="14" t="n">
        <x:v>617794</x:v>
      </x:c>
      <x:c r="E296" s="13" t="str">
        <x:v>Town</x:v>
      </x:c>
      <x:c r="F296" s="15" t="str">
        <x:v>Port Dundas Trading Estate</x:v>
      </x:c>
      <x:c r="G296" s="15" t="str">
        <x:v>Unit 7, 7 North Canal Bank Street</x:v>
      </x:c>
      <x:c r="H296" s="13" t="str">
        <x:v>Current</x:v>
      </x:c>
      <x:c r="I296" s="14" t="n">
        <x:v>3148</x:v>
      </x:c>
      <x:c r="J296" s="13" t="str">
        <x:f>IF(I296&lt;=1000,"1–1,000",IF(I296&lt;=2500,"1,001–2,500",IF(I296&lt;=5000,"2,501–5,000",IF(I296&lt;=10000,"5,001–10,000","10,001–15,000"))))</x:f>
        <x:v>2,501–5,000</x:v>
      </x:c>
      <x:c r="K296" s="16" t="n">
        <x:v>31500</x:v>
      </x:c>
      <x:c r="L296" s="17" t="n">
        <x:f>IF(AND(ISNUMBER(I296),I296&gt;0,ISNUMBER(K296),K296&gt;0),K296/I296,"n.a.")</x:f>
        <x:v>10.006353240152478</x:v>
      </x:c>
      <x:c r="M296" s="17"/>
      <x:c r="N296" s="13" t="str">
        <x:v>Yes</x:v>
      </x:c>
      <x:c r="O296" s="15" t="str">
        <x:v>approximately 6 m eaves</x:v>
      </x:c>
      <x:c r="P296" s="15" t="str">
        <x:v>electric roller loading door</x:v>
      </x:c>
      <x:c r="Q296" s="15" t="str">
        <x:v>Port Dundas warehouse with electric roller loading and approximately six-metre eaves.</x:v>
      </x:c>
      <x:c r="R296" s="15" t="str">
        <x:v>available Unnumbered Zoopla North Canal Bank Street advert at 3,148 sq ft matches specific RM Unit 7, 7 North Canal Bank Street, including six-metre eaves and electric loading.</x:v>
      </x:c>
      <x:c r="S296" s="15" t="str">
        <x:v>https://www.rightmove.co.uk/properties/760902683659696#/?channel=COM_LET</x:v>
      </x:c>
      <x:c r="T296" s="15" t="str">
        <x:v>https://www.zoopla.co.uk/to-rent/commercial/details/72356035/</x:v>
      </x:c>
      <x:c r="U296" s="15" t="str"/>
      <x:c r="V296" s="15" t="str">
        <x:v>Glasgow — Port Dundas industrial cluster</x:v>
      </x:c>
      <x:c r="W296" s="15" t="str">
        <x:v>Individual unit ≤15,000 sq ft</x:v>
      </x:c>
      <x:c r="X296" s="2" t="n">
        <x:f>IF(N296="Yes",L296,0)</x:f>
        <x:v>10.006353240152478</x:v>
      </x:c>
      <x:c r="Y296" s="2" t="n">
        <x:v>1</x:v>
      </x:c>
      <x:c r="Z296" s="2" t="str">
        <x:v>Industrial / workshop / warehouse</x:v>
      </x:c>
    </x:row>
    <x:row r="297" ht="46" customHeight="1">
      <x:c r="A297" s="13" t="str">
        <x:v>S292</x:v>
      </x:c>
      <x:c r="B297" s="13" t="str">
        <x:v>Glasgow</x:v>
      </x:c>
      <x:c r="C297" s="13" t="str">
        <x:v>Glasgow</x:v>
      </x:c>
      <x:c r="D297" s="14" t="n">
        <x:v>617794</x:v>
      </x:c>
      <x:c r="E297" s="13" t="str">
        <x:v>Town</x:v>
      </x:c>
      <x:c r="F297" s="15" t="str">
        <x:v>Possilpark Trading Estate</x:v>
      </x:c>
      <x:c r="G297" s="15" t="str">
        <x:v>Unit 20 Lomond Street</x:v>
      </x:c>
      <x:c r="H297" s="13" t="str">
        <x:v>Current</x:v>
      </x:c>
      <x:c r="I297" s="14" t="n">
        <x:v>3214</x:v>
      </x:c>
      <x:c r="J297" s="13" t="str">
        <x:f>IF(I297&lt;=1000,"1–1,000",IF(I297&lt;=2500,"1,001–2,500",IF(I297&lt;=5000,"2,501–5,000",IF(I297&lt;=10000,"5,001–10,000","10,001–15,000"))))</x:f>
        <x:v>2,501–5,000</x:v>
      </x:c>
      <x:c r="K297" s="16" t="n">
        <x:v>34000</x:v>
      </x:c>
      <x:c r="L297" s="17" t="n">
        <x:f>IF(AND(ISNUMBER(I297),I297&gt;0,ISNUMBER(K297),K297&gt;0),K297/I297,"n.a.")</x:f>
        <x:v>10.578718108276291</x:v>
      </x:c>
      <x:c r="M297" s="17"/>
      <x:c r="N297" s="13" t="str">
        <x:v>Yes</x:v>
      </x:c>
      <x:c r="O297" s="15" t="str">
        <x:v>Not stated</x:v>
      </x:c>
      <x:c r="P297" s="15" t="str">
        <x:v>Not stated</x:v>
      </x:c>
      <x:c r="Q297" s="15" t="str">
        <x:v>Industrial building with ground-floor and mezzanine accommodation retaining a former dark-kitchen fit-out.</x:v>
      </x:c>
      <x:c r="R297" s="15" t="str">
        <x:v>available Ground plus mezzanine; former dark kitchen fitout. Specialised comparability.</x:v>
      </x:c>
      <x:c r="S297" s="15" t="str">
        <x:v>https://www.rightmove.co.uk/properties/775247951935521#/?channel=COM_LET</x:v>
      </x:c>
      <x:c r="T297" s="15" t="str">
        <x:v>https://www.zoopla.co.uk/to-rent/commercial/details/74277064/</x:v>
      </x:c>
      <x:c r="U297" s="15" t="str"/>
      <x:c r="V297" s="15" t="str">
        <x:v>Glasgow — Possilpark Trading Estate</x:v>
      </x:c>
      <x:c r="W297" s="15" t="str">
        <x:v>Individual unit ≤15,000 sq ft</x:v>
      </x:c>
      <x:c r="X297" s="2" t="n">
        <x:f>IF(N297="Yes",L297,0)</x:f>
        <x:v>10.578718108276291</x:v>
      </x:c>
      <x:c r="Y297" s="2" t="n">
        <x:v>1</x:v>
      </x:c>
      <x:c r="Z297" s="2" t="str">
        <x:v>Industrial / workshop / warehouse</x:v>
      </x:c>
    </x:row>
    <x:row r="298" ht="86" customHeight="1">
      <x:c r="A298" s="13" t="str">
        <x:v>S293</x:v>
      </x:c>
      <x:c r="B298" s="13" t="str">
        <x:v>Glasgow</x:v>
      </x:c>
      <x:c r="C298" s="13" t="str">
        <x:v>Glasgow</x:v>
      </x:c>
      <x:c r="D298" s="14" t="n">
        <x:v>617794</x:v>
      </x:c>
      <x:c r="E298" s="13" t="str">
        <x:v>Town</x:v>
      </x:c>
      <x:c r="F298" s="15" t="str">
        <x:v>Purdon Street industrial estate / Partick</x:v>
      </x:c>
      <x:c r="G298" s="15" t="str">
        <x:v>Unit J,47 Purdon Street</x:v>
      </x:c>
      <x:c r="H298" s="13" t="str">
        <x:v>Current</x:v>
      </x:c>
      <x:c r="I298" s="14" t="n">
        <x:v>524</x:v>
      </x:c>
      <x:c r="J298" s="13" t="str">
        <x:f>IF(I298&lt;=1000,"1–1,000",IF(I298&lt;=2500,"1,001–2,500",IF(I298&lt;=5000,"2,501–5,000",IF(I298&lt;=10000,"5,001–10,000","10,001–15,000"))))</x:f>
        <x:v>1–1,000</x:v>
      </x:c>
      <x:c r="K298" s="16"/>
      <x:c r="L298" s="17" t="str">
        <x:f>IF(AND(ISNUMBER(I298),I298&gt;0,ISNUMBER(K298),K298&gt;0),K298/I298,"n.a.")</x:f>
        <x:v>n.a.</x:v>
      </x:c>
      <x:c r="M298" s="17"/>
      <x:c r="N298" s="13" t="str">
        <x:v>No</x:v>
      </x:c>
      <x:c r="O298" s="15" t="str">
        <x:v>Not stated</x:v>
      </x:c>
      <x:c r="P298" s="15" t="str">
        <x:v>Double pedestrian entrance only; roller not stated</x:v>
      </x:c>
      <x:c r="Q298" s="15" t="str">
        <x:v>Mid-terrace light industrial workshop with mezzanine,concrete floor,single-phase power,WC and shared secure yard/parking.</x:v>
      </x:c>
      <x:c r="R298" s="15" t="str">
        <x:v>advertised; no future date stated Price conflict preserved: annual control£9000 (£17.18 psf), narrative offers over£8000 pa (&gt;£15.27 psf). Same City Property direct-agent unit; exclude from unambiguous rental benchmark until agent confirms. POA or conflicting quoted rents RENT CONFLICT: page heading £9,000 offers over pa; description offers in excess of £8,000 pa excluding VAT. Single-phase power; mezzanine; communal secure yard. £/sq ft omitted pending confirmation. Merge direct owner/agent source and terms. Barloch size 500 / 500.56 / 501 sq ft is rounding, not additional accommodation; Glenpark/Purdon rent conflicts remain unresolved.</x:v>
      </x:c>
      <x:c r="S298" s="15" t="str">
        <x:v>https://www.rightmove.co.uk/properties/763448473148241#/?channel=COM_LET</x:v>
      </x:c>
      <x:c r="T298" s="15" t="str">
        <x:v>https://www.citypropertyglasgow.co.uk/property/to-let-light-industrial-premises/</x:v>
      </x:c>
      <x:c r="U298" s="15" t="str"/>
      <x:c r="V298" s="15" t="str">
        <x:v>Glasgow — Purdon Street industrial estate / Partick</x:v>
      </x:c>
      <x:c r="W298" s="15" t="str">
        <x:v>Individual unit ≤15,000 sq ft</x:v>
      </x:c>
      <x:c r="X298" s="2" t="n">
        <x:f>IF(N298="Yes",L298,0)</x:f>
        <x:v>0</x:v>
      </x:c>
      <x:c r="Y298" s="2" t="n">
        <x:v>1</x:v>
      </x:c>
      <x:c r="Z298" s="2" t="str">
        <x:v>Industrial / workshop / warehouse</x:v>
      </x:c>
    </x:row>
    <x:row r="299" ht="46" customHeight="1">
      <x:c r="A299" s="13" t="str">
        <x:v>S294</x:v>
      </x:c>
      <x:c r="B299" s="13" t="str">
        <x:v>Glasgow</x:v>
      </x:c>
      <x:c r="C299" s="13" t="str">
        <x:v>Glasgow</x:v>
      </x:c>
      <x:c r="D299" s="14" t="n">
        <x:v>617794</x:v>
      </x:c>
      <x:c r="E299" s="13" t="str">
        <x:v>Town</x:v>
      </x:c>
      <x:c r="F299" s="15" t="str">
        <x:v>Queenslie Workspaces</x:v>
      </x:c>
      <x:c r="G299" s="15" t="str">
        <x:v>239 Blairtummock Road</x:v>
      </x:c>
      <x:c r="H299" s="13" t="str">
        <x:v>Current</x:v>
      </x:c>
      <x:c r="I299" s="14" t="n">
        <x:v>1926</x:v>
      </x:c>
      <x:c r="J299" s="13" t="str">
        <x:f>IF(I299&lt;=1000,"1–1,000",IF(I299&lt;=2500,"1,001–2,500",IF(I299&lt;=5000,"2,501–5,000",IF(I299&lt;=10000,"5,001–10,000","10,001–15,000"))))</x:f>
        <x:v>1,001–2,500</x:v>
      </x:c>
      <x:c r="K299" s="16" t="n">
        <x:v>19260</x:v>
      </x:c>
      <x:c r="L299" s="17" t="n">
        <x:f>IF(AND(ISNUMBER(I299),I299&gt;0,ISNUMBER(K299),K299&gt;0),K299/I299,"n.a.")</x:f>
        <x:v>10</x:v>
      </x:c>
      <x:c r="M299" s="17"/>
      <x:c r="N299" s="13" t="str">
        <x:v>No</x:v>
      </x:c>
      <x:c r="O299" s="15" t="str">
        <x:v>Not stated</x:v>
      </x:c>
      <x:c r="P299" s="15" t="str">
        <x:v>double door system providing high open loading access</x:v>
      </x:c>
      <x:c r="Q299" s="15" t="str">
        <x:v>Industrial / workshop accommodation at Queenslie Workspaces. Height and loading access are recorded separately.</x:v>
      </x:c>
      <x:c r="R299" s="15" t="str">
        <x:v>available Annual asking amount includes service charge, management, insurance, maintenance and intruder alarm; do not compare as rent-only £psf. No garages or gyms. EPCG. rent plus service charge</x:v>
      </x:c>
      <x:c r="S299" s="15" t="str">
        <x:v>https://www.rightmove.co.uk/properties/149362913#/?channel=COM_LET</x:v>
      </x:c>
      <x:c r="T299" s="15" t="str"/>
      <x:c r="U299" s="15" t="str"/>
      <x:c r="V299" s="15" t="str">
        <x:v>Glasgow — Queenslie Industrial Estate / Queenslie Park</x:v>
      </x:c>
      <x:c r="W299" s="15" t="str">
        <x:v>Individual unit ≤15,000 sq ft</x:v>
      </x:c>
      <x:c r="X299" s="2" t="n">
        <x:f>IF(N299="Yes",L299,0)</x:f>
        <x:v>0</x:v>
      </x:c>
      <x:c r="Y299" s="2" t="n">
        <x:v>1</x:v>
      </x:c>
      <x:c r="Z299" s="2" t="str">
        <x:v>Industrial / workshop / warehouse</x:v>
      </x:c>
    </x:row>
    <x:row r="300" ht="47" customHeight="1">
      <x:c r="A300" s="13" t="str">
        <x:v>S295</x:v>
      </x:c>
      <x:c r="B300" s="13" t="str">
        <x:v>Glasgow</x:v>
      </x:c>
      <x:c r="C300" s="13" t="str">
        <x:v>Glasgow</x:v>
      </x:c>
      <x:c r="D300" s="14" t="n">
        <x:v>617794</x:v>
      </x:c>
      <x:c r="E300" s="13" t="str">
        <x:v>Town</x:v>
      </x:c>
      <x:c r="F300" s="15" t="str">
        <x:v>Queenslie Industrial Estate / Burntbroom Court</x:v>
      </x:c>
      <x:c r="G300" s="15" t="str">
        <x:v>Unit 3B Burntbroom Court,G33 4DZ</x:v>
      </x:c>
      <x:c r="H300" s="13" t="str">
        <x:v>Current</x:v>
      </x:c>
      <x:c r="I300" s="14" t="n">
        <x:v>5350</x:v>
      </x:c>
      <x:c r="J300" s="13" t="str">
        <x:f>IF(I300&lt;=1000,"1–1,000",IF(I300&lt;=2500,"1,001–2,500",IF(I300&lt;=5000,"2,501–5,000",IF(I300&lt;=10000,"5,001–10,000","10,001–15,000"))))</x:f>
        <x:v>5,001–10,000</x:v>
      </x:c>
      <x:c r="K300" s="16" t="n">
        <x:v>42800</x:v>
      </x:c>
      <x:c r="L300" s="17" t="n">
        <x:f>IF(AND(ISNUMBER(I300),I300&gt;0,ISNUMBER(K300),K300&gt;0),K300/I300,"n.a.")</x:f>
        <x:v>8</x:v>
      </x:c>
      <x:c r="M300" s="17"/>
      <x:c r="N300" s="13" t="str">
        <x:v>Yes</x:v>
      </x:c>
      <x:c r="O300" s="15" t="str">
        <x:v>Not stated</x:v>
      </x:c>
      <x:c r="P300" s="15" t="str">
        <x:v>Electric roller shutter specified post-refurbishment</x:v>
      </x:c>
      <x:c r="Q300" s="15" t="str">
        <x:v>Mid-terrace warehouse with offices and shared loading/parking.</x:v>
      </x:c>
      <x:c r="R300" s="15" t="str">
        <x:v>Available in live marketing; not agent-confirmed Existing unit currently marketed, refurbishment pending; immediate readiness not confirmed. Joint agent duplicate counted once. POA / not quoted Burntbroom Court Unit 3B / Queenslie Unit 3B (1), same 5,350 sq ft. Zoopla supplies £42,800 pa; merge that stronger rent with RM details.</x:v>
      </x:c>
      <x:c r="S300" s="15" t="str">
        <x:v>https://www.rightmove.co.uk/properties/723049723349521#/?channel=COM_LET</x:v>
      </x:c>
      <x:c r="T300" s="15" t="str">
        <x:v>https://www.rightmove.co.uk/properties/724173935244193#/?channel=COM_LET</x:v>
      </x:c>
      <x:c r="U300" s="15" t="str">
        <x:v>https://www.zoopla.co.uk/to-rent/commercial/details/73989177/</x:v>
      </x:c>
      <x:c r="V300" s="15" t="str">
        <x:v>Glasgow — Queenslie Industrial Estate / Queenslie Park</x:v>
      </x:c>
      <x:c r="W300" s="15" t="str">
        <x:v>Individual unit ≤15,000 sq ft</x:v>
      </x:c>
      <x:c r="X300" s="2" t="n">
        <x:f>IF(N300="Yes",L300,0)</x:f>
        <x:v>8</x:v>
      </x:c>
      <x:c r="Y300" s="2" t="n">
        <x:v>1</x:v>
      </x:c>
      <x:c r="Z300" s="2" t="str">
        <x:v>industrial</x:v>
      </x:c>
    </x:row>
    <x:row r="301" ht="46" customHeight="1">
      <x:c r="A301" s="13" t="str">
        <x:v>S296</x:v>
      </x:c>
      <x:c r="B301" s="13" t="str">
        <x:v>Glasgow</x:v>
      </x:c>
      <x:c r="C301" s="13" t="str">
        <x:v>Glasgow</x:v>
      </x:c>
      <x:c r="D301" s="14" t="n">
        <x:v>617794</x:v>
      </x:c>
      <x:c r="E301" s="13" t="str">
        <x:v>Town</x:v>
      </x:c>
      <x:c r="F301" s="15" t="str">
        <x:v>Reid Street industrial development</x:v>
      </x:c>
      <x:c r="G301" s="15" t="str">
        <x:v>Unit 4,141 Reid Street,Dalmarnock,G40 4DY</x:v>
      </x:c>
      <x:c r="H301" s="13" t="str">
        <x:v>Current</x:v>
      </x:c>
      <x:c r="I301" s="14" t="n">
        <x:v>1475</x:v>
      </x:c>
      <x:c r="J301" s="13" t="str">
        <x:f>IF(I301&lt;=1000,"1–1,000",IF(I301&lt;=2500,"1,001–2,500",IF(I301&lt;=5000,"2,501–5,000",IF(I301&lt;=10000,"5,001–10,000","10,001–15,000"))))</x:f>
        <x:v>1,001–2,500</x:v>
      </x:c>
      <x:c r="K301" s="16" t="n">
        <x:v>17700</x:v>
      </x:c>
      <x:c r="L301" s="17" t="n">
        <x:f>IF(AND(ISNUMBER(I301),I301&gt;0,ISNUMBER(K301),K301&gt;0),K301/I301,"n.a.")</x:f>
        <x:v>12</x:v>
      </x:c>
      <x:c r="M301" s="17"/>
      <x:c r="N301" s="13" t="str">
        <x:v>Yes</x:v>
      </x:c>
      <x:c r="O301" s="15" t="str">
        <x:v>5 m eaves</x:v>
      </x:c>
      <x:c r="P301" s="15" t="str">
        <x:v>3 m ×4.2 m roller shutter (direction not specified)</x:v>
      </x:c>
      <x:c r="Q301" s="15" t="str">
        <x:v>Light-industrial unit in 7-unit terrace; mains utilities and potential mezzanine.</x:v>
      </x:c>
      <x:c r="R301" s="15" t="str">
        <x:v>Available in live marketing; not agent-confirmed Unit 4 lease assignment/sublease: existing 5-year lease from 1May 2025; rent review after 3 years. Explicit annual amount</x:v>
      </x:c>
      <x:c r="S301" s="15" t="str">
        <x:v>https://www.rightmove.co.uk/properties/773386905815040#/?channel=COM_LET</x:v>
      </x:c>
      <x:c r="T301" s="15" t="str"/>
      <x:c r="U301" s="15" t="str"/>
      <x:c r="V301" s="15" t="str">
        <x:v>Glasgow — Reid Street industrial development</x:v>
      </x:c>
      <x:c r="W301" s="15" t="str">
        <x:v>Individual unit ≤15,000 sq ft</x:v>
      </x:c>
      <x:c r="X301" s="2" t="n">
        <x:f>IF(N301="Yes",L301,0)</x:f>
        <x:v>12</x:v>
      </x:c>
      <x:c r="Y301" s="2" t="n">
        <x:v>1</x:v>
      </x:c>
      <x:c r="Z301" s="2" t="str">
        <x:v>industrial</x:v>
      </x:c>
    </x:row>
    <x:row r="302" ht="46" customHeight="1">
      <x:c r="A302" s="13" t="str">
        <x:v>S297</x:v>
      </x:c>
      <x:c r="B302" s="13" t="str">
        <x:v>Glasgow</x:v>
      </x:c>
      <x:c r="C302" s="13" t="str">
        <x:v>Glasgow</x:v>
      </x:c>
      <x:c r="D302" s="14" t="n">
        <x:v>617794</x:v>
      </x:c>
      <x:c r="E302" s="13" t="str">
        <x:v>Town</x:v>
      </x:c>
      <x:c r="F302" s="15" t="str">
        <x:v>Reid Street industrial development</x:v>
      </x:c>
      <x:c r="G302" s="15" t="str">
        <x:v>Unit 5,141 Reid Street,Dalmarnock,G40 4DY</x:v>
      </x:c>
      <x:c r="H302" s="13" t="str">
        <x:v>Current</x:v>
      </x:c>
      <x:c r="I302" s="14" t="n">
        <x:v>2840</x:v>
      </x:c>
      <x:c r="J302" s="13" t="str">
        <x:f>IF(I302&lt;=1000,"1–1,000",IF(I302&lt;=2500,"1,001–2,500",IF(I302&lt;=5000,"2,501–5,000",IF(I302&lt;=10000,"5,001–10,000","10,001–15,000"))))</x:f>
        <x:v>2,501–5,000</x:v>
      </x:c>
      <x:c r="K302" s="16" t="n">
        <x:v>30000</x:v>
      </x:c>
      <x:c r="L302" s="17" t="n">
        <x:f>IF(AND(ISNUMBER(I302),I302&gt;0,ISNUMBER(K302),K302&gt;0),K302/I302,"n.a.")</x:f>
        <x:v>10.56338028169014</x:v>
      </x:c>
      <x:c r="M302" s="17"/>
      <x:c r="N302" s="13" t="str">
        <x:v>Yes</x:v>
      </x:c>
      <x:c r="O302" s="15" t="str">
        <x:v>5 m eaves</x:v>
      </x:c>
      <x:c r="P302" s="15" t="str">
        <x:v>3 m ×4.2 m roller shutter (direction not specified)</x:v>
      </x:c>
      <x:c r="Q302" s="15" t="str">
        <x:v>Light-industrial unit in 7-unit terrace; mains utilities and potential mezzanine.</x:v>
      </x:c>
      <x:c r="R302" s="15" t="str">
        <x:v>Available in live marketing; not agent-confirmed New FRI lease minimum 5 years. Explicit annual amount</x:v>
      </x:c>
      <x:c r="S302" s="15" t="str">
        <x:v>https://www.rightmove.co.uk/properties/773386905815040#/?channel=COM_LET</x:v>
      </x:c>
      <x:c r="T302" s="15" t="str"/>
      <x:c r="U302" s="15" t="str"/>
      <x:c r="V302" s="15" t="str">
        <x:v>Glasgow — Reid Street industrial development</x:v>
      </x:c>
      <x:c r="W302" s="15" t="str">
        <x:v>Individual unit ≤15,000 sq ft</x:v>
      </x:c>
      <x:c r="X302" s="2" t="n">
        <x:f>IF(N302="Yes",L302,0)</x:f>
        <x:v>10.56338028169014</x:v>
      </x:c>
      <x:c r="Y302" s="2" t="n">
        <x:v>1</x:v>
      </x:c>
      <x:c r="Z302" s="2" t="str">
        <x:v>industrial</x:v>
      </x:c>
    </x:row>
    <x:row r="303" ht="46" customHeight="1">
      <x:c r="A303" s="13" t="str">
        <x:v>S298</x:v>
      </x:c>
      <x:c r="B303" s="13" t="str">
        <x:v>Glasgow</x:v>
      </x:c>
      <x:c r="C303" s="13" t="str">
        <x:v>Glasgow</x:v>
      </x:c>
      <x:c r="D303" s="14" t="n">
        <x:v>617794</x:v>
      </x:c>
      <x:c r="E303" s="13" t="str">
        <x:v>Town</x:v>
      </x:c>
      <x:c r="F303" s="15" t="str">
        <x:v>Reid Street industrial development</x:v>
      </x:c>
      <x:c r="G303" s="15" t="str">
        <x:v>Unit 6,141 Reid Street,Dalmarnock,G40 4DY</x:v>
      </x:c>
      <x:c r="H303" s="13" t="str">
        <x:v>Current</x:v>
      </x:c>
      <x:c r="I303" s="14" t="n">
        <x:v>1517</x:v>
      </x:c>
      <x:c r="J303" s="13" t="str">
        <x:f>IF(I303&lt;=1000,"1–1,000",IF(I303&lt;=2500,"1,001–2,500",IF(I303&lt;=5000,"2,501–5,000",IF(I303&lt;=10000,"5,001–10,000","10,001–15,000"))))</x:f>
        <x:v>1,001–2,500</x:v>
      </x:c>
      <x:c r="K303" s="16" t="n">
        <x:v>18204</x:v>
      </x:c>
      <x:c r="L303" s="17" t="n">
        <x:f>IF(AND(ISNUMBER(I303),I303&gt;0,ISNUMBER(K303),K303&gt;0),K303/I303,"n.a.")</x:f>
        <x:v>12</x:v>
      </x:c>
      <x:c r="M303" s="17"/>
      <x:c r="N303" s="13" t="str">
        <x:v>Yes</x:v>
      </x:c>
      <x:c r="O303" s="15" t="str">
        <x:v>5 m eaves</x:v>
      </x:c>
      <x:c r="P303" s="15" t="str">
        <x:v>3 m ×4.2 m roller shutter (direction not specified)</x:v>
      </x:c>
      <x:c r="Q303" s="15" t="str">
        <x:v>Light-industrial unit in 7-unit terrace; mains utilities and potential mezzanine.</x:v>
      </x:c>
      <x:c r="R303" s="15" t="str">
        <x:v>Available in live marketing; not agent-confirmed New FRI lease minimum 5 years; Unit 6 rateable-value note says currently a double unit, so split readiness should be confirmed. Explicit annual amount</x:v>
      </x:c>
      <x:c r="S303" s="15" t="str">
        <x:v>https://www.rightmove.co.uk/properties/773386905815040#/?channel=COM_LET</x:v>
      </x:c>
      <x:c r="T303" s="15" t="str"/>
      <x:c r="U303" s="15" t="str"/>
      <x:c r="V303" s="15" t="str">
        <x:v>Glasgow — Reid Street industrial development</x:v>
      </x:c>
      <x:c r="W303" s="15" t="str">
        <x:v>Individual unit ≤15,000 sq ft</x:v>
      </x:c>
      <x:c r="X303" s="2" t="n">
        <x:f>IF(N303="Yes",L303,0)</x:f>
        <x:v>12</x:v>
      </x:c>
      <x:c r="Y303" s="2" t="n">
        <x:v>1</x:v>
      </x:c>
      <x:c r="Z303" s="2" t="str">
        <x:v>industrial</x:v>
      </x:c>
    </x:row>
    <x:row r="304" ht="46" customHeight="1">
      <x:c r="A304" s="13" t="str">
        <x:v>S299</x:v>
      </x:c>
      <x:c r="B304" s="13" t="str">
        <x:v>Glasgow</x:v>
      </x:c>
      <x:c r="C304" s="13" t="str">
        <x:v>Glasgow</x:v>
      </x:c>
      <x:c r="D304" s="14" t="n">
        <x:v>617794</x:v>
      </x:c>
      <x:c r="E304" s="13" t="str">
        <x:v>Town</x:v>
      </x:c>
      <x:c r="F304" s="15" t="str">
        <x:v>Riverside Business Park</x:v>
      </x:c>
      <x:c r="G304" s="15" t="str">
        <x:v>Unit 12, 5 Moffat Street</x:v>
      </x:c>
      <x:c r="H304" s="13" t="str">
        <x:v>Current</x:v>
      </x:c>
      <x:c r="I304" s="14" t="n">
        <x:v>3250</x:v>
      </x:c>
      <x:c r="J304" s="13" t="str">
        <x:f>IF(I304&lt;=1000,"1–1,000",IF(I304&lt;=2500,"1,001–2,500",IF(I304&lt;=5000,"2,501–5,000",IF(I304&lt;=10000,"5,001–10,000","10,001–15,000"))))</x:f>
        <x:v>2,501–5,000</x:v>
      </x:c>
      <x:c r="K304" s="16"/>
      <x:c r="L304" s="17" t="str">
        <x:f>IF(AND(ISNUMBER(I304),I304&gt;0,ISNUMBER(K304),K304&gt;0),K304/I304,"n.a.")</x:f>
        <x:v>n.a.</x:v>
      </x:c>
      <x:c r="M304" s="17"/>
      <x:c r="N304" s="13" t="str">
        <x:v>No</x:v>
      </x:c>
      <x:c r="O304" s="15" t="str">
        <x:v>Not stated</x:v>
      </x:c>
      <x:c r="P304" s="15" t="str">
        <x:v>manual roller shutter</x:v>
      </x:c>
      <x:c r="Q304" s="15" t="str">
        <x:v>Industrial unit at Riverside Business Park with conflicting headline and descriptive rent figures.</x:v>
      </x:c>
      <x:c r="R304" s="15" t="str">
        <x:v>available Corresponding Rightmove headline/body rent conflict; use merged audit.</x:v>
      </x:c>
      <x:c r="S304" s="15" t="str">
        <x:v>https://www.rightmove.co.uk/properties/760582683456432#/?channel=COM_LET</x:v>
      </x:c>
      <x:c r="T304" s="15" t="str">
        <x:v>https://www.zoopla.co.uk/to-rent/commercial/details/70301989/</x:v>
      </x:c>
      <x:c r="U304" s="15" t="str"/>
      <x:c r="V304" s="15" t="str">
        <x:v>Glasgow — Riverside Business Park</x:v>
      </x:c>
      <x:c r="W304" s="15" t="str">
        <x:v>Individual unit ≤15,000 sq ft</x:v>
      </x:c>
      <x:c r="X304" s="2" t="n">
        <x:f>IF(N304="Yes",L304,0)</x:f>
        <x:v>0</x:v>
      </x:c>
      <x:c r="Y304" s="2" t="n">
        <x:v>1</x:v>
      </x:c>
      <x:c r="Z304" s="2" t="str">
        <x:v>Industrial / workshop / warehouse</x:v>
      </x:c>
    </x:row>
    <x:row r="305" ht="46" customHeight="1">
      <x:c r="A305" s="13" t="str">
        <x:v>S300</x:v>
      </x:c>
      <x:c r="B305" s="13" t="str">
        <x:v>Glasgow</x:v>
      </x:c>
      <x:c r="C305" s="13" t="str">
        <x:v>Glasgow</x:v>
      </x:c>
      <x:c r="D305" s="14" t="n">
        <x:v>617794</x:v>
      </x:c>
      <x:c r="E305" s="13" t="str">
        <x:v>Town</x:v>
      </x:c>
      <x:c r="F305" s="15" t="str">
        <x:v>Sketchley Industrial Estate</x:v>
      </x:c>
      <x:c r="G305" s="15" t="str">
        <x:v>Unit 3,215 Strathclyde Street,G40 4JR</x:v>
      </x:c>
      <x:c r="H305" s="13" t="str">
        <x:v>Current</x:v>
      </x:c>
      <x:c r="I305" s="14" t="n">
        <x:v>5211</x:v>
      </x:c>
      <x:c r="J305" s="13" t="str">
        <x:f>IF(I305&lt;=1000,"1–1,000",IF(I305&lt;=2500,"1,001–2,500",IF(I305&lt;=5000,"2,501–5,000",IF(I305&lt;=10000,"5,001–10,000","10,001–15,000"))))</x:f>
        <x:v>5,001–10,000</x:v>
      </x:c>
      <x:c r="K305" s="16" t="n">
        <x:v>32004</x:v>
      </x:c>
      <x:c r="L305" s="17" t="n">
        <x:f>IF(AND(ISNUMBER(I305),I305&gt;0,ISNUMBER(K305),K305&gt;0),K305/I305,"n.a.")</x:f>
        <x:v>6.141623488773748</x:v>
      </x:c>
      <x:c r="M305" s="17" t="n">
        <x:v>6.14</x:v>
      </x:c>
      <x:c r="N305" s="13" t="str">
        <x:v>Yes</x:v>
      </x:c>
      <x:c r="O305" s="15" t="str">
        <x:v>4.3 m eaves</x:v>
      </x:c>
      <x:c r="P305" s="15" t="str">
        <x:v>Roller shutter 3.9 m wide ×3.5 m high</x:v>
      </x:c>
      <x:c r="Q305" s="15" t="str">
        <x:v>Mid-terrace industrial unit with 3 offices/rooms, WC and 3-phase supply.</x:v>
      </x:c>
      <x:c r="R305" s="15" t="str">
        <x:v>Available in live marketing; not agent-confirmed £2,667 pcm ×12; rounded figure</x:v>
      </x:c>
      <x:c r="S305" s="15" t="str">
        <x:v>https://www.rightmove.co.uk/properties/773377063746145#/?channel=COM_LET</x:v>
      </x:c>
      <x:c r="T305" s="15" t="str"/>
      <x:c r="U305" s="15" t="str"/>
      <x:c r="V305" s="15" t="str">
        <x:v>Glasgow — Sketchley Industrial Estate</x:v>
      </x:c>
      <x:c r="W305" s="15" t="str">
        <x:v>Individual unit ≤15,000 sq ft</x:v>
      </x:c>
      <x:c r="X305" s="2" t="n">
        <x:f>IF(N305="Yes",L305,0)</x:f>
        <x:v>6.141623488773748</x:v>
      </x:c>
      <x:c r="Y305" s="2" t="n">
        <x:v>1</x:v>
      </x:c>
      <x:c r="Z305" s="2" t="str">
        <x:v>industrial</x:v>
      </x:c>
    </x:row>
    <x:row r="306" ht="46" customHeight="1">
      <x:c r="A306" s="13" t="str">
        <x:v>S301</x:v>
      </x:c>
      <x:c r="B306" s="13" t="str">
        <x:v>Glasgow</x:v>
      </x:c>
      <x:c r="C306" s="13" t="str">
        <x:v>Glasgow</x:v>
      </x:c>
      <x:c r="D306" s="14" t="n">
        <x:v>617794</x:v>
      </x:c>
      <x:c r="E306" s="13" t="str">
        <x:v>Town</x:v>
      </x:c>
      <x:c r="F306" s="15" t="str">
        <x:v>St Lukes Business Estate</x:v>
      </x:c>
      <x:c r="G306" s="15" t="str">
        <x:v>Unit 4</x:v>
      </x:c>
      <x:c r="H306" s="13" t="str">
        <x:v>Current</x:v>
      </x:c>
      <x:c r="I306" s="14" t="n">
        <x:v>2359</x:v>
      </x:c>
      <x:c r="J306" s="13" t="str">
        <x:f>IF(I306&lt;=1000,"1–1,000",IF(I306&lt;=2500,"1,001–2,500",IF(I306&lt;=5000,"2,501–5,000",IF(I306&lt;=10000,"5,001–10,000","10,001–15,000"))))</x:f>
        <x:v>1,001–2,500</x:v>
      </x:c>
      <x:c r="K306" s="16" t="n">
        <x:v>20000</x:v>
      </x:c>
      <x:c r="L306" s="17" t="n">
        <x:f>IF(AND(ISNUMBER(I306),I306&gt;0,ISNUMBER(K306),K306&gt;0),K306/I306,"n.a.")</x:f>
        <x:v>8.47816871555744</x:v>
      </x:c>
      <x:c r="M306" s="17"/>
      <x:c r="N306" s="13" t="str">
        <x:v>Yes</x:v>
      </x:c>
      <x:c r="O306" s="15" t="str">
        <x:v>Not stated</x:v>
      </x:c>
      <x:c r="P306" s="15" t="str">
        <x:v>Not stated</x:v>
      </x:c>
      <x:c r="Q306" s="15" t="str">
        <x:v>Industrial / workshop accommodation at St Lukes Business Estate. Height and loading access are recorded separately.</x:v>
      </x:c>
      <x:c r="R306" s="15" t="str">
        <x:v>available From 20000 pa; flexible lightindustrial/storage/creative space; available 1September 2026. Height/door notstated. from</x:v>
      </x:c>
      <x:c r="S306" s="15" t="str">
        <x:v>https://www.rightmove.co.uk/properties/744047252079121#/?channel=COM_LET</x:v>
      </x:c>
      <x:c r="T306" s="15" t="str"/>
      <x:c r="U306" s="15" t="str"/>
      <x:c r="V306" s="15" t="str">
        <x:v>Glasgow — St Lukes Business Estate</x:v>
      </x:c>
      <x:c r="W306" s="15" t="str">
        <x:v>Individual unit ≤15,000 sq ft</x:v>
      </x:c>
      <x:c r="X306" s="2" t="n">
        <x:f>IF(N306="Yes",L306,0)</x:f>
        <x:v>8.47816871555744</x:v>
      </x:c>
      <x:c r="Y306" s="2" t="n">
        <x:v>1</x:v>
      </x:c>
      <x:c r="Z306" s="2" t="str">
        <x:v>Industrial / workshop / warehouse</x:v>
      </x:c>
    </x:row>
    <x:row r="307" ht="46" customHeight="1">
      <x:c r="A307" s="13" t="str">
        <x:v>S302</x:v>
      </x:c>
      <x:c r="B307" s="13" t="str">
        <x:v>Glasgow</x:v>
      </x:c>
      <x:c r="C307" s="13" t="str">
        <x:v>Glasgow</x:v>
      </x:c>
      <x:c r="D307" s="14" t="n">
        <x:v>617794</x:v>
      </x:c>
      <x:c r="E307" s="13" t="str">
        <x:v>Town</x:v>
      </x:c>
      <x:c r="F307" s="15" t="str">
        <x:v>Swanston Street Industrial Estate</x:v>
      </x:c>
      <x:c r="G307" s="15" t="str">
        <x:v>Unit 14,198SwanstonStreet</x:v>
      </x:c>
      <x:c r="H307" s="13" t="str">
        <x:v>Current</x:v>
      </x:c>
      <x:c r="I307" s="14" t="n">
        <x:v>2040</x:v>
      </x:c>
      <x:c r="J307" s="13" t="str">
        <x:f>IF(I307&lt;=1000,"1–1,000",IF(I307&lt;=2500,"1,001–2,500",IF(I307&lt;=5000,"2,501–5,000",IF(I307&lt;=10000,"5,001–10,000","10,001–15,000"))))</x:f>
        <x:v>1,001–2,500</x:v>
      </x:c>
      <x:c r="K307" s="16" t="n">
        <x:v>17340</x:v>
      </x:c>
      <x:c r="L307" s="17" t="n">
        <x:f>IF(AND(ISNUMBER(I307),I307&gt;0,ISNUMBER(K307),K307&gt;0),K307/I307,"n.a.")</x:f>
        <x:v>8.5</x:v>
      </x:c>
      <x:c r="M307" s="17"/>
      <x:c r="N307" s="13" t="str">
        <x:v>Yes</x:v>
      </x:c>
      <x:c r="O307" s="15" t="str">
        <x:v>4.5 m eaves</x:v>
      </x:c>
      <x:c r="P307" s="15" t="str">
        <x:v>rollershutter 2.75 mx 2.80 m (orientationunstated)</x:v>
      </x:c>
      <x:c r="Q307" s="15" t="str">
        <x:v>Industrial / workshop accommodation at Swanston Street Industrial Estate. Height and loading access are recorded separately.</x:v>
      </x:c>
      <x:c r="R307" s="15" t="str">
        <x:v>available</x:v>
      </x:c>
      <x:c r="S307" s="15" t="str">
        <x:v>https://www.rightmove.co.uk/properties/773555422317297#/?channel=COM_LET</x:v>
      </x:c>
      <x:c r="T307" s="15" t="str"/>
      <x:c r="U307" s="15" t="str"/>
      <x:c r="V307" s="15" t="str">
        <x:v>Glasgow — Swanston Street Industrial Estate</x:v>
      </x:c>
      <x:c r="W307" s="15" t="str">
        <x:v>Individual unit ≤15,000 sq ft</x:v>
      </x:c>
      <x:c r="X307" s="2" t="n">
        <x:f>IF(N307="Yes",L307,0)</x:f>
        <x:v>8.5</x:v>
      </x:c>
      <x:c r="Y307" s="2" t="n">
        <x:v>1</x:v>
      </x:c>
      <x:c r="Z307" s="2" t="str">
        <x:v>Industrial / workshop / warehouse</x:v>
      </x:c>
    </x:row>
    <x:row r="308" ht="46" customHeight="1">
      <x:c r="A308" s="13" t="str">
        <x:v>S303</x:v>
      </x:c>
      <x:c r="B308" s="13" t="str">
        <x:v>Glasgow</x:v>
      </x:c>
      <x:c r="C308" s="13" t="str">
        <x:v>Glasgow</x:v>
      </x:c>
      <x:c r="D308" s="14" t="n">
        <x:v>617794</x:v>
      </x:c>
      <x:c r="E308" s="13" t="str">
        <x:v>Town</x:v>
      </x:c>
      <x:c r="F308" s="15" t="str">
        <x:v>Tradeston railway arches</x:v>
      </x:c>
      <x:c r="G308" s="15" t="str">
        <x:v>39 Commerce Street</x:v>
      </x:c>
      <x:c r="H308" s="13" t="str">
        <x:v>Current</x:v>
      </x:c>
      <x:c r="I308" s="14" t="n">
        <x:v>3144</x:v>
      </x:c>
      <x:c r="J308" s="13" t="str">
        <x:f>IF(I308&lt;=1000,"1–1,000",IF(I308&lt;=2500,"1,001–2,500",IF(I308&lt;=5000,"2,501–5,000",IF(I308&lt;=10000,"5,001–10,000","10,001–15,000"))))</x:f>
        <x:v>2,501–5,000</x:v>
      </x:c>
      <x:c r="K308" s="16" t="n">
        <x:v>23700</x:v>
      </x:c>
      <x:c r="L308" s="17" t="n">
        <x:f>IF(AND(ISNUMBER(I308),I308&gt;0,ISNUMBER(K308),K308&gt;0),K308/I308,"n.a.")</x:f>
        <x:v>7.538167938931298</x:v>
      </x:c>
      <x:c r="M308" s="17"/>
      <x:c r="N308" s="13" t="str">
        <x:v>Yes</x:v>
      </x:c>
      <x:c r="O308" s="15" t="str">
        <x:v>Not stated</x:v>
      </x:c>
      <x:c r="P308" s="15" t="str">
        <x:v>glazed shopfront with roller shutter</x:v>
      </x:c>
      <x:c r="Q308" s="15" t="str">
        <x:v>Industrial / workshop accommodation at Tradeston railway arches. Height and loading access are recorded separately.</x:v>
      </x:c>
      <x:c r="R308" s="15" t="str">
        <x:v>available Railway arch storage / leisure; 12-month flexible lease; available 23October 2026. UIservicecharge 5004 basis unstated.</x:v>
      </x:c>
      <x:c r="S308" s="15" t="str">
        <x:v>https://www.rightmove.co.uk/properties/779757445299777#/?channel=COM_LET</x:v>
      </x:c>
      <x:c r="T308" s="15" t="str"/>
      <x:c r="U308" s="15" t="str"/>
      <x:c r="V308" s="15" t="str">
        <x:v>Glasgow — Tradeston / Kingston Bridge industrial cluster</x:v>
      </x:c>
      <x:c r="W308" s="15" t="str">
        <x:v>Individual unit ≤15,000 sq ft</x:v>
      </x:c>
      <x:c r="X308" s="2" t="n">
        <x:f>IF(N308="Yes",L308,0)</x:f>
        <x:v>7.538167938931298</x:v>
      </x:c>
      <x:c r="Y308" s="2" t="n">
        <x:v>1</x:v>
      </x:c>
      <x:c r="Z308" s="2" t="str">
        <x:v>Industrial / workshop / warehouse</x:v>
      </x:c>
    </x:row>
    <x:row r="309" ht="46" customHeight="1">
      <x:c r="A309" s="13" t="str">
        <x:v>S304</x:v>
      </x:c>
      <x:c r="B309" s="13" t="str">
        <x:v>Glasgow</x:v>
      </x:c>
      <x:c r="C309" s="13" t="str">
        <x:v>Glasgow</x:v>
      </x:c>
      <x:c r="D309" s="14" t="n">
        <x:v>617794</x:v>
      </x:c>
      <x:c r="E309" s="13" t="str">
        <x:v>Town</x:v>
      </x:c>
      <x:c r="F309" s="15" t="str">
        <x:v>Kingston Bridge Trading Estate</x:v>
      </x:c>
      <x:c r="G309" s="15" t="str">
        <x:v>Unit 15,Houston Place,G5 8SG</x:v>
      </x:c>
      <x:c r="H309" s="13" t="str">
        <x:v>Current</x:v>
      </x:c>
      <x:c r="I309" s="14" t="n">
        <x:v>6416</x:v>
      </x:c>
      <x:c r="J309" s="13" t="str">
        <x:f>IF(I309&lt;=1000,"1–1,000",IF(I309&lt;=2500,"1,001–2,500",IF(I309&lt;=5000,"2,501–5,000",IF(I309&lt;=10000,"5,001–10,000","10,001–15,000"))))</x:f>
        <x:v>5,001–10,000</x:v>
      </x:c>
      <x:c r="K309" s="16" t="n">
        <x:v>110004</x:v>
      </x:c>
      <x:c r="L309" s="17" t="n">
        <x:f>IF(AND(ISNUMBER(I309),I309&gt;0,ISNUMBER(K309),K309&gt;0),K309/I309,"n.a.")</x:f>
        <x:v>17.145261845386532</x:v>
      </x:c>
      <x:c r="M309" s="17"/>
      <x:c r="N309" s="13" t="str">
        <x:v>Yes</x:v>
      </x:c>
      <x:c r="O309" s="15" t="str">
        <x:v>Not stated</x:v>
      </x:c>
      <x:c r="P309" s="15" t="str">
        <x:v>Not stated</x:v>
      </x:c>
      <x:c r="Q309" s="15" t="str">
        <x:v>Trade-counter unit with parking and substantial mezzanine.</x:v>
      </x:c>
      <x:c r="R309" s="15" t="str">
        <x:v>Available in live marketing; not agent-confirmed Joint adverts disagree:6,416 sqft Savills schedule vs 6,473 Ryden. Count once, verify measured area; same£9,167 pcm. No door/height stated. £9,167 pcm ×12; rounded figure</x:v>
      </x:c>
      <x:c r="S309" s="15" t="str">
        <x:v>https://www.rightmove.co.uk/properties/735407623613648#/?channel=COM_LET</x:v>
      </x:c>
      <x:c r="T309" s="15" t="str">
        <x:v>https://www.rightmove.co.uk/properties/760902379572480#/?channel=COM_LET</x:v>
      </x:c>
      <x:c r="U309" s="15" t="str"/>
      <x:c r="V309" s="15" t="str">
        <x:v>Glasgow — Tradeston / Kingston Bridge industrial cluster</x:v>
      </x:c>
      <x:c r="W309" s="15" t="str">
        <x:v>Individual unit ≤15,000 sq ft</x:v>
      </x:c>
      <x:c r="X309" s="2" t="n">
        <x:f>IF(N309="Yes",L309,0)</x:f>
        <x:v>17.145261845386532</x:v>
      </x:c>
      <x:c r="Y309" s="2" t="n">
        <x:v>1</x:v>
      </x:c>
      <x:c r="Z309" s="2" t="str">
        <x:v>industrial</x:v>
      </x:c>
    </x:row>
    <x:row r="310" ht="46" customHeight="1">
      <x:c r="A310" s="13" t="str">
        <x:v>S305</x:v>
      </x:c>
      <x:c r="B310" s="13" t="str">
        <x:v>Glasgow</x:v>
      </x:c>
      <x:c r="C310" s="13" t="str">
        <x:v>Glasgow</x:v>
      </x:c>
      <x:c r="D310" s="14" t="n">
        <x:v>617794</x:v>
      </x:c>
      <x:c r="E310" s="13" t="str">
        <x:v>Town</x:v>
      </x:c>
      <x:c r="F310" s="15" t="str">
        <x:v>Kingston Bridge Trading Estate</x:v>
      </x:c>
      <x:c r="G310" s="15" t="str">
        <x:v>Unit 4 Kingston Bridge Trading Estate, 48 Watt Street, Glasgow G5</x:v>
      </x:c>
      <x:c r="H310" s="13" t="str">
        <x:v>Uncertain</x:v>
      </x:c>
      <x:c r="I310" s="14" t="n">
        <x:v>4518</x:v>
      </x:c>
      <x:c r="J310" s="13" t="str">
        <x:f>IF(I310&lt;=1000,"1–1,000",IF(I310&lt;=2500,"1,001–2,500",IF(I310&lt;=5000,"2,501–5,000",IF(I310&lt;=10000,"5,001–10,000","10,001–15,000"))))</x:f>
        <x:v>2,501–5,000</x:v>
      </x:c>
      <x:c r="K310" s="16" t="n">
        <x:v>77800</x:v>
      </x:c>
      <x:c r="L310" s="17" t="n">
        <x:f>IF(AND(ISNUMBER(I310),I310&gt;0,ISNUMBER(K310),K310&gt;0),K310/I310,"n.a.")</x:f>
        <x:v>17.22000885347499</x:v>
      </x:c>
      <x:c r="M310" s="17" t="n">
        <x:v>17.22</x:v>
      </x:c>
      <x:c r="N310" s="13" t="str">
        <x:v>No</x:v>
      </x:c>
      <x:c r="O310" s="15" t="str">
        <x:v>Not stated</x:v>
      </x:c>
      <x:c r="P310" s="15" t="str">
        <x:v>There is a vehicle access door to the front and glazed pedestrian double doors.</x:v>
      </x:c>
      <x:c r="Q310" s="15" t="str">
        <x:v>End-terrace warehouse with front vehicle access and shared parking, marketed ahead of planned refurbishment.</x:v>
      </x:c>
      <x:c r="R310" s="15" t="str">
        <x:v>marketed Refurbishment planned; marketed but occupation readiness unconfirmed.</x:v>
      </x:c>
      <x:c r="S310" s="15" t="str">
        <x:v>https://www.zoopla.co.uk/to-rent/commercial/details/74434146/</x:v>
      </x:c>
      <x:c r="T310" s="15" t="str"/>
      <x:c r="U310" s="15" t="str"/>
      <x:c r="V310" s="15" t="str">
        <x:v>Glasgow — Tradeston / Kingston Bridge industrial cluster</x:v>
      </x:c>
      <x:c r="W310" s="15" t="str">
        <x:v>Individual unit ≤15,000 sq ft</x:v>
      </x:c>
      <x:c r="X310" s="2" t="n">
        <x:f>IF(N310="Yes",L310,0)</x:f>
        <x:v>0</x:v>
      </x:c>
      <x:c r="Y310" s="2" t="n">
        <x:v>1</x:v>
      </x:c>
      <x:c r="Z310" s="2" t="str">
        <x:v>Industrial / workshop / warehouse</x:v>
      </x:c>
    </x:row>
    <x:row r="311" ht="46" customHeight="1">
      <x:c r="A311" s="13" t="str">
        <x:v>S306</x:v>
      </x:c>
      <x:c r="B311" s="13" t="str">
        <x:v>Glasgow</x:v>
      </x:c>
      <x:c r="C311" s="13" t="str">
        <x:v>Glasgow</x:v>
      </x:c>
      <x:c r="D311" s="14" t="n">
        <x:v>617794</x:v>
      </x:c>
      <x:c r="E311" s="13" t="str">
        <x:v>Town</x:v>
      </x:c>
      <x:c r="F311" s="15" t="str">
        <x:v>Kingston Bridge Trading Estate</x:v>
      </x:c>
      <x:c r="G311" s="15" t="str">
        <x:v>Unit 5 Houston Place</x:v>
      </x:c>
      <x:c r="H311" s="13" t="str">
        <x:v>Current</x:v>
      </x:c>
      <x:c r="I311" s="14" t="n">
        <x:v>2394</x:v>
      </x:c>
      <x:c r="J311" s="13" t="str">
        <x:f>IF(I311&lt;=1000,"1–1,000",IF(I311&lt;=2500,"1,001–2,500",IF(I311&lt;=5000,"2,501–5,000",IF(I311&lt;=10000,"5,001–10,000","10,001–15,000"))))</x:f>
        <x:v>1,001–2,500</x:v>
      </x:c>
      <x:c r="K311" s="16" t="n">
        <x:v>41250</x:v>
      </x:c>
      <x:c r="L311" s="17" t="n">
        <x:f>IF(AND(ISNUMBER(I311),I311&gt;0,ISNUMBER(K311),K311&gt;0),K311/I311,"n.a.")</x:f>
        <x:v>17.230576441102755</x:v>
      </x:c>
      <x:c r="M311" s="17"/>
      <x:c r="N311" s="13" t="str">
        <x:v>Yes</x:v>
      </x:c>
      <x:c r="O311" s="15" t="str">
        <x:v>Not stated</x:v>
      </x:c>
      <x:c r="P311" s="15" t="str">
        <x:v>Not stated</x:v>
      </x:c>
      <x:c r="Q311" s="15" t="str">
        <x:v>Industrial trade-counter unit within Kingston Bridge Trading Estate.</x:v>
      </x:c>
      <x:c r="R311" s="15" t="str">
        <x:v>available Prime trade-counter unit; two adverts deduped.</x:v>
      </x:c>
      <x:c r="S311" s="15" t="str">
        <x:v>https://www.rightmove.co.uk/properties/760902662500881#/?channel=COM_LET</x:v>
      </x:c>
      <x:c r="T311" s="15" t="str">
        <x:v>https://www.rightmove.co.uk/properties/735407711636272#/?channel=COM_LET</x:v>
      </x:c>
      <x:c r="U311" s="15" t="str">
        <x:v>https://www.zoopla.co.uk/to-rent/commercial/details/72232669/</x:v>
      </x:c>
      <x:c r="V311" s="15" t="str">
        <x:v>Glasgow — Tradeston / Kingston Bridge industrial cluster</x:v>
      </x:c>
      <x:c r="W311" s="15" t="str">
        <x:v>Individual unit ≤15,000 sq ft</x:v>
      </x:c>
      <x:c r="X311" s="2" t="n">
        <x:f>IF(N311="Yes",L311,0)</x:f>
        <x:v>17.230576441102755</x:v>
      </x:c>
      <x:c r="Y311" s="2" t="n">
        <x:v>1</x:v>
      </x:c>
      <x:c r="Z311" s="2" t="str">
        <x:v>Industrial / workshop / warehouse</x:v>
      </x:c>
    </x:row>
    <x:row r="312" ht="60" customHeight="1">
      <x:c r="A312" s="13" t="str">
        <x:v>S307</x:v>
      </x:c>
      <x:c r="B312" s="13" t="str">
        <x:v>Ayr</x:v>
      </x:c>
      <x:c r="C312" s="13" t="str">
        <x:v>Prestwick</x:v>
      </x:c>
      <x:c r="D312" s="14" t="n">
        <x:v>14570</x:v>
      </x:c>
      <x:c r="E312" s="13" t="str">
        <x:v>Nearby</x:v>
      </x:c>
      <x:c r="F312" s="15" t="str">
        <x:v>Heathfield Industrial Estate</x:v>
      </x:c>
      <x:c r="G312" s="15" t="str">
        <x:v>Unit 3, 3 Callander Road, Heathfield Industrial Estate, KA8</x:v>
      </x:c>
      <x:c r="H312" s="13" t="str">
        <x:v>Current</x:v>
      </x:c>
      <x:c r="I312" s="14" t="n">
        <x:v>2910</x:v>
      </x:c>
      <x:c r="J312" s="13" t="str">
        <x:f>IF(I312&lt;=1000,"1–1,000",IF(I312&lt;=2500,"1,001–2,500",IF(I312&lt;=5000,"2,501–5,000",IF(I312&lt;=10000,"5,001–10,000","10,001–15,000"))))</x:f>
        <x:v>2,501–5,000</x:v>
      </x:c>
      <x:c r="K312" s="16" t="n">
        <x:v>24000</x:v>
      </x:c>
      <x:c r="L312" s="17" t="n">
        <x:f>IF(AND(ISNUMBER(I312),I312&gt;0,ISNUMBER(K312),K312&gt;0),K312/I312,"n.a.")</x:f>
        <x:v>8.24742268041237</x:v>
      </x:c>
      <x:c r="M312" s="17" t="n">
        <x:v>8.25</x:v>
      </x:c>
      <x:c r="N312" s="13" t="str">
        <x:v>Yes</x:v>
      </x:c>
      <x:c r="O312" s="15" t="str">
        <x:v>Internal eaves height 5 m</x:v>
      </x:c>
      <x:c r="P312" s="15" t="str">
        <x:v>Full-height electronic vehicle-entry door(s); roller type not expressly specified.</x:v>
      </x:c>
      <x:c r="Q312" s="15" t="str">
        <x:v>Mid-terrace industrial/trade counter warehouse in five-unit terrace; offices, staff area, two toilets and private parking. New roof covering planned during 2026.</x:v>
      </x:c>
      <x:c r="R312" s="15" t="str">
        <x:v>Currently marketed to let; no let or under-offer marker observed. Availability has not been confirmed with agent. Annual asking rent from inspected listing; VAT/service charge/business rates may be additional. Same Unit 3,2,910 sqft,£24,000 pa,5 m eaves and CallanderRoad estate location; two Zoopla agents merged. LCP spells locality Preswick. NRS 2022 locality at Callander Road postcode points is Prestwick (14,570), not Ayr.</x:v>
      </x:c>
      <x:c r="S312" s="15" t="str">
        <x:v>https://www.zoopla.co.uk/to-rent/commercial/details/72247238/</x:v>
      </x:c>
      <x:c r="T312" s="15" t="str">
        <x:v>https://www.zoopla.co.uk/to-rent/commercial/details/70338604/</x:v>
      </x:c>
      <x:c r="U312" s="15" t="str"/>
      <x:c r="V312" s="15" t="str">
        <x:v>Ayr — Heathfield Industrial Estate / Heathfield industrial area</x:v>
      </x:c>
      <x:c r="W312" s="15" t="str">
        <x:v>Individual unit ≤15,000 sq ft</x:v>
      </x:c>
      <x:c r="X312" s="2" t="n">
        <x:f>IF(N312="Yes",L312,0)</x:f>
        <x:v>8.24742268041237</x:v>
      </x:c>
      <x:c r="Y312" s="2" t="n">
        <x:v>1</x:v>
      </x:c>
      <x:c r="Z312" s="2" t="str">
        <x:v>Industrial / workshop / warehouse</x:v>
      </x:c>
    </x:row>
    <x:row r="313" ht="47" customHeight="1">
      <x:c r="A313" s="13" t="str">
        <x:v>S308</x:v>
      </x:c>
      <x:c r="B313" s="13" t="str">
        <x:v>Ayr</x:v>
      </x:c>
      <x:c r="C313" s="13" t="str">
        <x:v>Ayr</x:v>
      </x:c>
      <x:c r="D313" s="14" t="n">
        <x:v>46182</x:v>
      </x:c>
      <x:c r="E313" s="13" t="str">
        <x:v>Town</x:v>
      </x:c>
      <x:c r="F313" s="15" t="str">
        <x:v>Heathfield Industrial Estate</x:v>
      </x:c>
      <x:c r="G313" s="15" t="str">
        <x:v>31 Boundary Road</x:v>
      </x:c>
      <x:c r="H313" s="13" t="str">
        <x:v>Current</x:v>
      </x:c>
      <x:c r="I313" s="14" t="n">
        <x:v>1883</x:v>
      </x:c>
      <x:c r="J313" s="13" t="str">
        <x:f>IF(I313&lt;=1000,"1–1,000",IF(I313&lt;=2500,"1,001–2,500",IF(I313&lt;=5000,"2,501–5,000",IF(I313&lt;=10000,"5,001–10,000","10,001–15,000"))))</x:f>
        <x:v>1,001–2,500</x:v>
      </x:c>
      <x:c r="K313" s="16" t="n">
        <x:v>14000</x:v>
      </x:c>
      <x:c r="L313" s="17" t="n">
        <x:f>IF(AND(ISNUMBER(I313),I313&gt;0,ISNUMBER(K313),K313&gt;0),K313/I313,"n.a.")</x:f>
        <x:v>7.434944237918216</x:v>
      </x:c>
      <x:c r="M313" s="17"/>
      <x:c r="N313" s="13" t="str">
        <x:v>Yes</x:v>
      </x:c>
      <x:c r="O313" s="15" t="str">
        <x:v>Maximum eaves 9 m; not minimum clear height</x:v>
      </x:c>
      <x:c r="P313" s="15" t="str">
        <x:v>Vehicular and pedestrian access doors; roller type and dimensions unstated</x:v>
      </x:c>
      <x:c r="Q313" s="15" t="str">
        <x:v>31 Boundary Road; industrial/workshop or warehouse with ancillary space as described in source.</x:v>
      </x:c>
      <x:c r="R313" s="15" t="str">
        <x:v>TO LET / Available on live public page Offers over £14,000 pa. Tenant fit-out including existing mezzanine to be removed on new lease. Three-phase power and front yard/parking.</x:v>
      </x:c>
      <x:c r="S313" s="15" t="str">
        <x:v>https://www.shepherd.co.uk/property/details/10063/31-boundary-road-heathfield-industrial-estate-ayr-south-ayrshire-industrial-and-trade-counter</x:v>
      </x:c>
      <x:c r="T313" s="15" t="str"/>
      <x:c r="U313" s="15" t="str"/>
      <x:c r="V313" s="15" t="str">
        <x:v>Ayr — Heathfield Industrial Estate / Heathfield industrial area</x:v>
      </x:c>
      <x:c r="W313" s="15" t="str">
        <x:v>Individual unit ≤15,000 sq ft</x:v>
      </x:c>
      <x:c r="X313" s="2" t="n">
        <x:f>IF(N313="Yes",L313,0)</x:f>
        <x:v>7.434944237918216</x:v>
      </x:c>
      <x:c r="Y313" s="2" t="n">
        <x:v>1</x:v>
      </x:c>
      <x:c r="Z313" s="2" t="str">
        <x:v>Industrial / workshop / warehouse</x:v>
      </x:c>
    </x:row>
    <x:row r="314" ht="60" customHeight="1">
      <x:c r="A314" s="13" t="str">
        <x:v>S309</x:v>
      </x:c>
      <x:c r="B314" s="13" t="str">
        <x:v>Ayr</x:v>
      </x:c>
      <x:c r="C314" s="13" t="str">
        <x:v>Ayr</x:v>
      </x:c>
      <x:c r="D314" s="14" t="n">
        <x:v>46182</x:v>
      </x:c>
      <x:c r="E314" s="13" t="str">
        <x:v>Town</x:v>
      </x:c>
      <x:c r="F314" s="15" t="str">
        <x:v>North Harbour Trading Estate</x:v>
      </x:c>
      <x:c r="G314" s="15" t="str">
        <x:v>Available workshop 1 of 2, North Harbour Trading Estate, Waggon Way, KA8 8BN (unit number not published)</x:v>
      </x:c>
      <x:c r="H314" s="13" t="str">
        <x:v>Current</x:v>
      </x:c>
      <x:c r="I314" s="14" t="n">
        <x:v>1000</x:v>
      </x:c>
      <x:c r="J314" s="13" t="str">
        <x:f>IF(I314&lt;=1000,"1–1,000",IF(I314&lt;=2500,"1,001–2,500",IF(I314&lt;=5000,"2,501–5,000",IF(I314&lt;=10000,"5,001–10,000","10,001–15,000"))))</x:f>
        <x:v>1–1,000</x:v>
      </x:c>
      <x:c r="K314" s="16" t="n">
        <x:v>8000</x:v>
      </x:c>
      <x:c r="L314" s="17" t="n">
        <x:f>IF(AND(ISNUMBER(I314),I314&gt;0,ISNUMBER(K314),K314&gt;0),K314/I314,"n.a.")</x:f>
        <x:v>8</x:v>
      </x:c>
      <x:c r="M314" s="17" t="n">
        <x:v>8</x:v>
      </x:c>
      <x:c r="N314" s="13" t="str">
        <x:v>Yes</x:v>
      </x:c>
      <x:c r="O314" s="15" t="str">
        <x:v>Eaves 2.5 m, rising to 3.75 m. Do not interpret ridge height as clear height.</x:v>
      </x:c>
      <x:c r="P314" s="15" t="str">
        <x:v>Vehicle-entry doors to each unit; shutter type not expressly stated.</x:v>
      </x:c>
      <x:c r="Q314" s="15" t="str">
        <x:v>One of two workshop/trade-counter units expressly advertised as available October/November 2026 in a 22-unit estate. Three-phase power and parking.</x:v>
      </x:c>
      <x:c r="R314" s="15" t="str">
        <x:v>Two units explicitly available in both portal descriptions, October/November 2026; exact unit numbers not supplied. Annual asking rent from inspected listing; VAT/service charge/business rates may be additional. One shared advert on each portal explicitly markets two units. Internal record number is not an estate unit number. Counted 2 total, not 2 per portal.</x:v>
      </x:c>
      <x:c r="S314" s="15" t="str">
        <x:v>https://www.rightmove.co.uk/properties/777626837513297#/?channel=COM_LET</x:v>
      </x:c>
      <x:c r="T314" s="15" t="str">
        <x:v>https://www.zoopla.co.uk/to-rent/commercial/details/74393335/</x:v>
      </x:c>
      <x:c r="U314" s="15" t="str"/>
      <x:c r="V314" s="15" t="str">
        <x:v>Ayr — North Harbour Trading Estate / Newton–North Harbour industrial area</x:v>
      </x:c>
      <x:c r="W314" s="15" t="str">
        <x:v>Individual unit ≤15,000 sq ft</x:v>
      </x:c>
      <x:c r="X314" s="2" t="n">
        <x:f>IF(N314="Yes",L314,0)</x:f>
        <x:v>8</x:v>
      </x:c>
      <x:c r="Y314" s="2" t="n">
        <x:v>1</x:v>
      </x:c>
      <x:c r="Z314" s="2" t="str">
        <x:v>Industrial / workshop / warehouse</x:v>
      </x:c>
    </x:row>
    <x:row r="315" ht="60" customHeight="1">
      <x:c r="A315" s="13" t="str">
        <x:v>S310</x:v>
      </x:c>
      <x:c r="B315" s="13" t="str">
        <x:v>Ayr</x:v>
      </x:c>
      <x:c r="C315" s="13" t="str">
        <x:v>Ayr</x:v>
      </x:c>
      <x:c r="D315" s="14" t="n">
        <x:v>46182</x:v>
      </x:c>
      <x:c r="E315" s="13" t="str">
        <x:v>Town</x:v>
      </x:c>
      <x:c r="F315" s="15" t="str">
        <x:v>North Harbour Trading Estate</x:v>
      </x:c>
      <x:c r="G315" s="15" t="str">
        <x:v>Available workshop 2 of 2, North Harbour Trading Estate, Waggon Way, KA8 8BN (unit number not published)</x:v>
      </x:c>
      <x:c r="H315" s="13" t="str">
        <x:v>Current</x:v>
      </x:c>
      <x:c r="I315" s="14" t="n">
        <x:v>1000</x:v>
      </x:c>
      <x:c r="J315" s="13" t="str">
        <x:f>IF(I315&lt;=1000,"1–1,000",IF(I315&lt;=2500,"1,001–2,500",IF(I315&lt;=5000,"2,501–5,000",IF(I315&lt;=10000,"5,001–10,000","10,001–15,000"))))</x:f>
        <x:v>1–1,000</x:v>
      </x:c>
      <x:c r="K315" s="16" t="n">
        <x:v>8000</x:v>
      </x:c>
      <x:c r="L315" s="17" t="n">
        <x:f>IF(AND(ISNUMBER(I315),I315&gt;0,ISNUMBER(K315),K315&gt;0),K315/I315,"n.a.")</x:f>
        <x:v>8</x:v>
      </x:c>
      <x:c r="M315" s="17" t="n">
        <x:v>8</x:v>
      </x:c>
      <x:c r="N315" s="13" t="str">
        <x:v>Yes</x:v>
      </x:c>
      <x:c r="O315" s="15" t="str">
        <x:v>Eaves 2.5 m, rising to 3.75 m. Do not interpret ridge height as clear height.</x:v>
      </x:c>
      <x:c r="P315" s="15" t="str">
        <x:v>Vehicle-entry doors to each unit; shutter type not expressly stated.</x:v>
      </x:c>
      <x:c r="Q315" s="15" t="str">
        <x:v>One of two workshop/trade-counter units expressly advertised as available October/November 2026 in a 22-unit estate. Three-phase power and parking.</x:v>
      </x:c>
      <x:c r="R315" s="15" t="str">
        <x:v>Two units explicitly available in both portal descriptions, October/November 2026; exact unit numbers not supplied. Annual asking rent from inspected listing; VAT/service charge/business rates may be additional. One shared advert on each portal explicitly markets two units. Internal record number is not an estate unit number. Counted 2 total, not 2 per portal.</x:v>
      </x:c>
      <x:c r="S315" s="15" t="str">
        <x:v>https://www.rightmove.co.uk/properties/777626837513297#/?channel=COM_LET</x:v>
      </x:c>
      <x:c r="T315" s="15" t="str">
        <x:v>https://www.zoopla.co.uk/to-rent/commercial/details/74393335/</x:v>
      </x:c>
      <x:c r="U315" s="15" t="str"/>
      <x:c r="V315" s="15" t="str">
        <x:v>Ayr — North Harbour Trading Estate / Newton–North Harbour industrial area</x:v>
      </x:c>
      <x:c r="W315" s="15" t="str">
        <x:v>Individual unit ≤15,000 sq ft</x:v>
      </x:c>
      <x:c r="X315" s="2" t="n">
        <x:f>IF(N315="Yes",L315,0)</x:f>
        <x:v>8</x:v>
      </x:c>
      <x:c r="Y315" s="2" t="n">
        <x:v>1</x:v>
      </x:c>
      <x:c r="Z315" s="2" t="str">
        <x:v>Industrial / workshop / warehouse</x:v>
      </x:c>
    </x:row>
    <x:row r="316" ht="60" customHeight="1">
      <x:c r="A316" s="13" t="str">
        <x:v>S311</x:v>
      </x:c>
      <x:c r="B316" s="13" t="str">
        <x:v>Ayr</x:v>
      </x:c>
      <x:c r="C316" s="13" t="str">
        <x:v>Ayr</x:v>
      </x:c>
      <x:c r="D316" s="14" t="n">
        <x:v>46182</x:v>
      </x:c>
      <x:c r="E316" s="13" t="str">
        <x:v>Town</x:v>
      </x:c>
      <x:c r="F316" s="15" t="str">
        <x:v>Port of Ayr / North Harbour industrial area</x:v>
      </x:c>
      <x:c r="G316" s="15" t="str">
        <x:v>40 North Harbour Street, Port of Ayr, KA8 8AH</x:v>
      </x:c>
      <x:c r="H316" s="13" t="str">
        <x:v>Current</x:v>
      </x:c>
      <x:c r="I316" s="14" t="n">
        <x:v>9940</x:v>
      </x:c>
      <x:c r="J316" s="13" t="str">
        <x:f>IF(I316&lt;=1000,"1–1,000",IF(I316&lt;=2500,"1,001–2,500",IF(I316&lt;=5000,"2,501–5,000",IF(I316&lt;=10000,"5,001–10,000","10,001–15,000"))))</x:f>
        <x:v>5,001–10,000</x:v>
      </x:c>
      <x:c r="K316" s="16" t="n">
        <x:v>49700</x:v>
      </x:c>
      <x:c r="L316" s="17" t="n">
        <x:f>IF(AND(ISNUMBER(I316),I316&gt;0,ISNUMBER(K316),K316&gt;0),K316/I316,"n.a.")</x:f>
        <x:v>5</x:v>
      </x:c>
      <x:c r="M316" s="17"/>
      <x:c r="N316" s="13" t="str">
        <x:v>No</x:v>
      </x:c>
      <x:c r="O316" s="15" t="str">
        <x:v>Modest eaves height stated; numeric height not stated.</x:v>
      </x:c>
      <x:c r="P316" s="15" t="str">
        <x:v>Roller shutter to rear and pedestrian entrance; two warehouse bays with 3T and 5T cranes.</x:v>
      </x:c>
      <x:c r="Q316" s="15" t="str">
        <x:v>Steel-portal warehouse within secured Port of Ayr, offices over ground and first floors, secure rear yard.</x:v>
      </x:c>
      <x:c r="R316" s="15" t="str">
        <x:v>Space schedule says Available; date available 20May 2025. Currently listed in filtered results. £49,700 pa verified using Rightmove annual-price toggle; monthly display rounded£4,142. Calculated£5.00/sqft on 9,940 sqft, not explicitly quoted psf. Header and space schedule 9,940 sqft; short description 9,440 sqft. Retain headline/schedule 9,940 and flag discrepancy.</x:v>
      </x:c>
      <x:c r="S316" s="15" t="str">
        <x:v>https://www.rightmove.co.uk/properties/773819676052896#/?channel=COM_LET</x:v>
      </x:c>
      <x:c r="T316" s="15" t="str"/>
      <x:c r="U316" s="15" t="str"/>
      <x:c r="V316" s="15" t="str">
        <x:v>Ayr — Port of Ayr industrial estate</x:v>
      </x:c>
      <x:c r="W316" s="15" t="str">
        <x:v>Individual unit ≤15,000 sq ft</x:v>
      </x:c>
      <x:c r="X316" s="2" t="n">
        <x:f>IF(N316="Yes",L316,0)</x:f>
        <x:v>0</x:v>
      </x:c>
      <x:c r="Y316" s="2" t="n">
        <x:v>1</x:v>
      </x:c>
      <x:c r="Z316" s="2" t="str">
        <x:v>Industrial / workshop / warehouse</x:v>
      </x:c>
    </x:row>
    <x:row r="317" ht="73" customHeight="1">
      <x:c r="A317" s="13" t="str">
        <x:v>S312</x:v>
      </x:c>
      <x:c r="B317" s="13" t="str">
        <x:v>Dumfries</x:v>
      </x:c>
      <x:c r="C317" s="13" t="str">
        <x:v>Dargavel (rural fringe)</x:v>
      </x:c>
      <x:c r="D317" s="14"/>
      <x:c r="E317" s="13" t="str">
        <x:v>Nearby</x:v>
      </x:c>
      <x:c r="F317" s="15" t="str">
        <x:v>Dargavel industrial area</x:v>
      </x:c>
      <x:c r="G317" s="15" t="str">
        <x:v>Dargavel Stores, Lockerbie Road, DG1 3PG</x:v>
      </x:c>
      <x:c r="H317" s="13" t="str">
        <x:v>Current</x:v>
      </x:c>
      <x:c r="I317" s="14" t="n">
        <x:v>4786</x:v>
      </x:c>
      <x:c r="J317" s="13" t="str">
        <x:f>IF(I317&lt;=1000,"1–1,000",IF(I317&lt;=2500,"1,001–2,500",IF(I317&lt;=5000,"2,501–5,000",IF(I317&lt;=10000,"5,001–10,000","10,001–15,000"))))</x:f>
        <x:v>2,501–5,000</x:v>
      </x:c>
      <x:c r="K317" s="16" t="n">
        <x:v>18000</x:v>
      </x:c>
      <x:c r="L317" s="17" t="n">
        <x:f>IF(AND(ISNUMBER(I317),I317&gt;0,ISNUMBER(K317),K317&gt;0),K317/I317,"n.a.")</x:f>
        <x:v>3.760969494358546</x:v>
      </x:c>
      <x:c r="M317" s="17"/>
      <x:c r="N317" s="13" t="str">
        <x:v>Yes</x:v>
      </x:c>
      <x:c r="O317" s="15" t="str">
        <x:v>Approximately 5.33 m internal eaves</x:v>
      </x:c>
      <x:c r="P317" s="15" t="str">
        <x:v>Two metal roller shutter doors, each approximately 3.89 m wide by 4.84 m high</x:v>
      </x:c>
      <x:c r="Q317" s="15" t="str">
        <x:v>Workshop and office accommodation in established industrial estate adjacent to A709.</x:v>
      </x:c>
      <x:c r="R317" s="15" t="str">
        <x:v>To let on live agent page; no under-offer/let marker observed Brochure pages 2-3 visually verified. A709 Heathhall/Dargavel fringe, Dumfries centre 3.5 miles southwest; actual NRS host boundary unverified. Do not silently count as town-core. Five parking spaces and EV charger. Headline/cover 4,786 sq ft; schedule 3,602 ground +1,183 first =4,785 sq ft (minor rounding). £18,000 pa plus VAT. DG1 3PG is outside all Census locality polygons at three tested postcode points. No separate town population assigned.</x:v>
      </x:c>
      <x:c r="S317" s="15" t="str">
        <x:v>https://www.shepherd.co.uk/property/details/9750/dargavel-stores-lockerbie-road-dumfries-dg1-3pg-industrial-and-trade-counter</x:v>
      </x:c>
      <x:c r="T317" s="15" t="str">
        <x:v>https://shepherdcrm.agencypilot.com/crm/store/documents/other/946924_2ED0F4DA-54F5-.pdf</x:v>
      </x:c>
      <x:c r="U317" s="15" t="str"/>
      <x:c r="V317" s="15" t="str">
        <x:v>Dumfries — Dargavel industrial area</x:v>
      </x:c>
      <x:c r="W317" s="15" t="str">
        <x:v>Individual unit ≤15,000 sq ft</x:v>
      </x:c>
      <x:c r="X317" s="2" t="n">
        <x:f>IF(N317="Yes",L317,0)</x:f>
        <x:v>3.760969494358546</x:v>
      </x:c>
      <x:c r="Y317" s="2" t="n">
        <x:v>1</x:v>
      </x:c>
      <x:c r="Z317" s="2" t="str">
        <x:v>Industrial / workshop / warehouse</x:v>
      </x:c>
    </x:row>
    <x:row r="318" ht="73" customHeight="1">
      <x:c r="A318" s="13" t="str">
        <x:v>S313</x:v>
      </x:c>
      <x:c r="B318" s="13" t="str">
        <x:v>Dumfries</x:v>
      </x:c>
      <x:c r="C318" s="13" t="str">
        <x:v>Locharbriggs</x:v>
      </x:c>
      <x:c r="D318" s="14" t="n">
        <x:v>5481</x:v>
      </x:c>
      <x:c r="E318" s="13" t="str">
        <x:v>Nearby</x:v>
      </x:c>
      <x:c r="F318" s="15" t="str">
        <x:v>Catherinefield Industrial Estate</x:v>
      </x:c>
      <x:c r="G318" s="15" t="str">
        <x:v>7 d Catherinefield Industrial Estate, Dumfries DG1 3PQ</x:v>
      </x:c>
      <x:c r="H318" s="13" t="str">
        <x:v>Current</x:v>
      </x:c>
      <x:c r="I318" s="14" t="n">
        <x:v>4155</x:v>
      </x:c>
      <x:c r="J318" s="13" t="str">
        <x:f>IF(I318&lt;=1000,"1–1,000",IF(I318&lt;=2500,"1,001–2,500",IF(I318&lt;=5000,"2,501–5,000",IF(I318&lt;=10000,"5,001–10,000","10,001–15,000"))))</x:f>
        <x:v>2,501–5,000</x:v>
      </x:c>
      <x:c r="K318" s="16" t="n">
        <x:v>21000</x:v>
      </x:c>
      <x:c r="L318" s="17" t="n">
        <x:f>IF(AND(ISNUMBER(I318),I318&gt;0,ISNUMBER(K318),K318&gt;0),K318/I318,"n.a.")</x:f>
        <x:v>5.054151624548736</x:v>
      </x:c>
      <x:c r="M318" s="17" t="n">
        <x:v>5.05</x:v>
      </x:c>
      <x:c r="N318" s="13" t="str">
        <x:v>Yes</x:v>
      </x:c>
      <x:c r="O318" s="15" t="str">
        <x:v>Key features call 3.9 m eaves; body calls it floor-to-ceiling height. Preserve this wording inconsistency rather than assume clear operational height.</x:v>
      </x:c>
      <x:c r="P318" s="15" t="str">
        <x:v>One vehicle-access door to front/commonyard stated; roller-shutter type and dimensions not specified.</x:v>
      </x:c>
      <x:c r="Q318" s="15" t="str">
        <x:v>Former engineering workshop with 5-tonne overhead crane, private WC and office, sharedyard/parking. Showroom Class 1 a consent for furniture,beds,mattresses now in place; other uses subject to planning.</x:v>
      </x:c>
      <x:c r="R318" s="15" t="str">
        <x:v>Currently marketed to let on both portals; no let-agreed or under-offer marker observed. Actual availability not agent-confirmed. Rental offers of£21,000 pa invited; new full repairing and insuring lease of negotiable term Both portal 3-mile searches include it. Zoopla describes 2.3 miles straight-line to Dumfries station; particulars give 4 miles/10 minutes road travel to Dumfries. Do not confuse road distance with portal radius. Rightmove andZoopla adverts describe same 7 d,4,155 sqft,£21,000 pa unit; counted once.</x:v>
      </x:c>
      <x:c r="S318" s="15" t="str">
        <x:v>https://www.rightmove.co.uk/properties/773374578753792</x:v>
      </x:c>
      <x:c r="T318" s="15" t="str">
        <x:v>https://www.zoopla.co.uk/to-rent/commercial/details/72247219/</x:v>
      </x:c>
      <x:c r="U318" s="15" t="str"/>
      <x:c r="V318" s="15" t="str">
        <x:v>Dumfries — Heathhall Industrial Estate / Catherinefield industrial cluster</x:v>
      </x:c>
      <x:c r="W318" s="15" t="str">
        <x:v>Individual unit ≤15,000 sq ft</x:v>
      </x:c>
      <x:c r="X318" s="2" t="n">
        <x:f>IF(N318="Yes",L318,0)</x:f>
        <x:v>5.054151624548736</x:v>
      </x:c>
      <x:c r="Y318" s="2" t="n">
        <x:v>1</x:v>
      </x:c>
      <x:c r="Z318" s="2" t="str">
        <x:v>Industrial / workshop / warehouse</x:v>
      </x:c>
    </x:row>
    <x:row r="319" ht="60" customHeight="1">
      <x:c r="A319" s="13" t="str">
        <x:v>S314</x:v>
      </x:c>
      <x:c r="B319" s="13" t="str">
        <x:v>Dumfries</x:v>
      </x:c>
      <x:c r="C319" s="13" t="str">
        <x:v>Locharbriggs</x:v>
      </x:c>
      <x:c r="D319" s="14" t="n">
        <x:v>5481</x:v>
      </x:c>
      <x:c r="E319" s="13" t="str">
        <x:v>Nearby</x:v>
      </x:c>
      <x:c r="F319" s="15" t="str">
        <x:v>Lochar Industrial Estate</x:v>
      </x:c>
      <x:c r="G319" s="15" t="str">
        <x:v>Unit D1, Lochar Industrial Estate, Catherinefield Road</x:v>
      </x:c>
      <x:c r="H319" s="13" t="str">
        <x:v>Current</x:v>
      </x:c>
      <x:c r="I319" s="14" t="n">
        <x:v>4051</x:v>
      </x:c>
      <x:c r="J319" s="13" t="str">
        <x:f>IF(I319&lt;=1000,"1–1,000",IF(I319&lt;=2500,"1,001–2,500",IF(I319&lt;=5000,"2,501–5,000",IF(I319&lt;=10000,"5,001–10,000","10,001–15,000"))))</x:f>
        <x:v>2,501–5,000</x:v>
      </x:c>
      <x:c r="K319" s="16" t="n">
        <x:v>24000</x:v>
      </x:c>
      <x:c r="L319" s="17" t="n">
        <x:f>IF(AND(ISNUMBER(I319),I319&gt;0,ISNUMBER(K319),K319&gt;0),K319/I319,"n.a.")</x:f>
        <x:v>5.9244630955319675</x:v>
      </x:c>
      <x:c r="M319" s="17"/>
      <x:c r="N319" s="13" t="str">
        <x:v>Yes</x:v>
      </x:c>
      <x:c r="O319" s="15" t="str">
        <x:v>5.21 m eaves</x:v>
      </x:c>
      <x:c r="P319" s="15" t="str">
        <x:v>Insulated up-and-over loading door, approximately 3.98 m wide by 3.99 m high; not described as roller shutter.</x:v>
      </x:c>
      <x:c r="Q319" s="15" t="str">
        <x:v>Modernised attached warehouse/workshop; internal portacabin kitchen/office and WC; dedicated tarmac loading/parking.</x:v>
      </x:c>
      <x:c r="R319" s="15" t="str">
        <x:v>TO LET / Available on live public page Brochure pages 2-3 visually read in cloud browser. Site on Catherinefield Road at Heathhall; host NRS locality Locharbriggs includes Heathhall (population 5,481 supplied by population audit). Dumfries town centre about four miles southwest. Keep separate from Dumfries-town subtotal. This is Unit D1, 4,051 sq ft, distinct from portal Unit 7 d Catherinefield Industrial Estate, 4,155 sq ft.</x:v>
      </x:c>
      <x:c r="S319" s="15" t="str">
        <x:v>https://www.shepherd.co.uk/property/details/9945/unit-d1-lochar-industrial-estate-catherinefield-road-dumfries-dg1-3pj-industrial-and-trade-counter</x:v>
      </x:c>
      <x:c r="T319" s="15" t="str">
        <x:v>https://shepherdcrm.agencypilot.com/crm/store/documents/other/774557_34mnul4486mgk4et.pdf</x:v>
      </x:c>
      <x:c r="U319" s="15" t="str">
        <x:v>https://www.hydro-int.com/en/contact-us</x:v>
      </x:c>
      <x:c r="V319" s="15" t="str">
        <x:v>Dumfries — Heathhall Industrial Estate / Catherinefield industrial cluster</x:v>
      </x:c>
      <x:c r="W319" s="15" t="str">
        <x:v>Individual unit ≤15,000 sq ft</x:v>
      </x:c>
      <x:c r="X319" s="2" t="n">
        <x:f>IF(N319="Yes",L319,0)</x:f>
        <x:v>5.9244630955319675</x:v>
      </x:c>
      <x:c r="Y319" s="2" t="n">
        <x:v>1</x:v>
      </x:c>
      <x:c r="Z319" s="2" t="str">
        <x:v>Industrial / workshop / warehouse</x:v>
      </x:c>
    </x:row>
    <x:row r="320" ht="60" customHeight="1">
      <x:c r="A320" s="13" t="str">
        <x:v>S315</x:v>
      </x:c>
      <x:c r="B320" s="13" t="str">
        <x:v>Dumfries</x:v>
      </x:c>
      <x:c r="C320" s="13" t="str">
        <x:v>Dumfries</x:v>
      </x:c>
      <x:c r="D320" s="14" t="n">
        <x:v>33676</x:v>
      </x:c>
      <x:c r="E320" s="13" t="str">
        <x:v>Town</x:v>
      </x:c>
      <x:c r="F320" s="15" t="str">
        <x:v>Brasswell Park / Annan Road fringe</x:v>
      </x:c>
      <x:c r="G320" s="15" t="str">
        <x:v>1 Brasswell Park, DG1 3JA</x:v>
      </x:c>
      <x:c r="H320" s="13" t="str">
        <x:v>Current</x:v>
      </x:c>
      <x:c r="I320" s="14" t="n">
        <x:v>10960</x:v>
      </x:c>
      <x:c r="J320" s="13" t="str">
        <x:f>IF(I320&lt;=1000,"1–1,000",IF(I320&lt;=2500,"1,001–2,500",IF(I320&lt;=5000,"2,501–5,000",IF(I320&lt;=10000,"5,001–10,000","10,001–15,000"))))</x:f>
        <x:v>10,001–15,000</x:v>
      </x:c>
      <x:c r="K320" s="16"/>
      <x:c r="L320" s="17" t="str">
        <x:f>IF(AND(ISNUMBER(I320),I320&gt;0,ISNUMBER(K320),K320&gt;0),K320/I320,"n.a.")</x:f>
        <x:v>n.a.</x:v>
      </x:c>
      <x:c r="M320" s="17"/>
      <x:c r="N320" s="13" t="str">
        <x:v>No</x:v>
      </x:c>
      <x:c r="O320" s="15" t="str">
        <x:v>Approximately 4.8 m internal eaves</x:v>
      </x:c>
      <x:c r="P320" s="15" t="str">
        <x:v>Not stated</x:v>
      </x:c>
      <x:c r="Q320" s="15" t="str">
        <x:v>Purpose-built motor dealership: showroom, workshop, offices, detached valeting unit and car-wash/forecourt; mixed automotive property.</x:v>
      </x:c>
      <x:c r="R320" s="15" t="str">
        <x:v>To let on live agent page; no under-offer/let marker observed For sale OR to let, rental POA. Not a pure warehouse comparator. Total includes 8,555 sq ft ground, 1,682 first floor and 723 valeting unit; excludes bolt-in mezzanine. Count whole advertised property once. Map shows east Dumfries/Annan Road-A75 fringe; no NRS point-in-polygon completed. Representative NRS postcode-point check confirms Dumfries locality.</x:v>
      </x:c>
      <x:c r="S320" s="15" t="str">
        <x:v>https://www.shepherd.co.uk/property/details/8833/1-brasswell-park-dumfries-dumfries-and-galloway-industrial-and-trade-counter</x:v>
      </x:c>
      <x:c r="T320" s="15" t="str">
        <x:v>https://shepherdcrm.agencypilot.com/crm/store/documents/other/216841_zcfumsa33su4eswq.pdf</x:v>
      </x:c>
      <x:c r="U320" s="15" t="str"/>
      <x:c r="V320" s="15" t="str">
        <x:v>Dumfries — Brasswell / Dumfries Gateway business area</x:v>
      </x:c>
      <x:c r="W320" s="15" t="str">
        <x:v>Individual unit ≤15,000 sq ft</x:v>
      </x:c>
      <x:c r="X320" s="2" t="n">
        <x:f>IF(N320="Yes",L320,0)</x:f>
        <x:v>0</x:v>
      </x:c>
      <x:c r="Y320" s="2" t="n">
        <x:v>1</x:v>
      </x:c>
      <x:c r="Z320" s="2" t="str">
        <x:v>Industrial / workshop / warehouse</x:v>
      </x:c>
    </x:row>
    <x:row r="321" ht="47" customHeight="1">
      <x:c r="A321" s="13" t="str">
        <x:v>S316</x:v>
      </x:c>
      <x:c r="B321" s="13" t="str">
        <x:v>Dumfries</x:v>
      </x:c>
      <x:c r="C321" s="13" t="str">
        <x:v>Dumfries</x:v>
      </x:c>
      <x:c r="D321" s="14" t="n">
        <x:v>33676</x:v>
      </x:c>
      <x:c r="E321" s="13" t="str">
        <x:v>Town</x:v>
      </x:c>
      <x:c r="F321" s="15" t="str">
        <x:v>Lochside / Irongray Road industrial area</x:v>
      </x:c>
      <x:c r="G321" s="15" t="str">
        <x:v>Unit and yards, 1 Irongray Road</x:v>
      </x:c>
      <x:c r="H321" s="13" t="str">
        <x:v>Current</x:v>
      </x:c>
      <x:c r="I321" s="14" t="n">
        <x:v>6141</x:v>
      </x:c>
      <x:c r="J321" s="13" t="str">
        <x:f>IF(I321&lt;=1000,"1–1,000",IF(I321&lt;=2500,"1,001–2,500",IF(I321&lt;=5000,"2,501–5,000",IF(I321&lt;=10000,"5,001–10,000","10,001–15,000"))))</x:f>
        <x:v>5,001–10,000</x:v>
      </x:c>
      <x:c r="K321" s="16" t="n">
        <x:v>30000</x:v>
      </x:c>
      <x:c r="L321" s="17" t="n">
        <x:f>IF(AND(ISNUMBER(I321),I321&gt;0,ISNUMBER(K321),K321&gt;0),K321/I321,"n.a.")</x:f>
        <x:v>4.885197850512946</x:v>
      </x:c>
      <x:c r="M321" s="17"/>
      <x:c r="N321" s="13" t="str">
        <x:v>Yes</x:v>
      </x:c>
      <x:c r="O321" s="15" t="str">
        <x:v>Approximately 6.30 m internal eaves; 8.78 m internal apex</x:v>
      </x:c>
      <x:c r="P321" s="15" t="str">
        <x:v>Two insulated up-and-over doors, approximately 4.0 m wide by 4.51 m high</x:v>
      </x:c>
      <x:c r="Q321" s="15" t="str">
        <x:v>Adaptable industrial unit with dedicated loading; separate yards of approximately 0.20 and 0.50 acre.</x:v>
      </x:c>
      <x:c r="R321" s="15" t="str">
        <x:v>To let on live agent page; no under-offer/let marker observed Quoted building GIA 570.48 sqm. Brochure pages 3 and 7 visually verified. Offers around £30,000 pa apply to industrial unit only; rental offers separately invited for yards. Do not count open yards as additional industrial units. Brochure says not VAT elected.</x:v>
      </x:c>
      <x:c r="S321" s="15" t="str">
        <x:v>https://www.shepherd.co.uk/property/details/9928/unit-and-yards-1-irongray-road-dumfries-dumfries-and-galloway-industrial-and-trade-counter</x:v>
      </x:c>
      <x:c r="T321" s="15" t="str">
        <x:v>https://shepherdcrm.agencypilot.com/crm/store/documents/other/763023_9e1uy313xa9pt9w5.pdf</x:v>
      </x:c>
      <x:c r="U321" s="15" t="str"/>
      <x:c r="V321" s="15" t="str">
        <x:v>Dumfries — Lochside Industrial Estate</x:v>
      </x:c>
      <x:c r="W321" s="15" t="str">
        <x:v>Individual unit ≤15,000 sq ft</x:v>
      </x:c>
      <x:c r="X321" s="2" t="n">
        <x:f>IF(N321="Yes",L321,0)</x:f>
        <x:v>4.885197850512946</x:v>
      </x:c>
      <x:c r="Y321" s="2" t="n">
        <x:v>1</x:v>
      </x:c>
      <x:c r="Z321" s="2" t="str">
        <x:v>Industrial / workshop / warehouse</x:v>
      </x:c>
    </x:row>
    <x:row r="322" ht="47" customHeight="1">
      <x:c r="A322" s="13" t="str">
        <x:v>S317</x:v>
      </x:c>
      <x:c r="B322" s="13" t="str">
        <x:v>Dumfries</x:v>
      </x:c>
      <x:c r="C322" s="13" t="str">
        <x:v>Dumfries</x:v>
      </x:c>
      <x:c r="D322" s="14" t="n">
        <x:v>33676</x:v>
      </x:c>
      <x:c r="E322" s="13" t="str">
        <x:v>Town</x:v>
      </x:c>
      <x:c r="F322" s="15" t="str">
        <x:v>Lochside Industrial Estate</x:v>
      </x:c>
      <x:c r="G322" s="15" t="str">
        <x:v>Unit B, Lochside Industrial Estate, Irongray Road, DG2 0HT</x:v>
      </x:c>
      <x:c r="H322" s="13" t="str">
        <x:v>Current</x:v>
      </x:c>
      <x:c r="I322" s="14" t="n">
        <x:v>11628</x:v>
      </x:c>
      <x:c r="J322" s="13" t="str">
        <x:f>IF(I322&lt;=1000,"1–1,000",IF(I322&lt;=2500,"1,001–2,500",IF(I322&lt;=5000,"2,501–5,000",IF(I322&lt;=10000,"5,001–10,000","10,001–15,000"))))</x:f>
        <x:v>10,001–15,000</x:v>
      </x:c>
      <x:c r="K322" s="16"/>
      <x:c r="L322" s="17" t="str">
        <x:f>IF(AND(ISNUMBER(I322),I322&gt;0,ISNUMBER(K322),K322&gt;0),K322/I322,"n.a.")</x:f>
        <x:v>n.a.</x:v>
      </x:c>
      <x:c r="M322" s="17"/>
      <x:c r="N322" s="13" t="str">
        <x:v>No</x:v>
      </x:c>
      <x:c r="O322" s="15" t="str">
        <x:v>Approximately 4.45 m internal eaves</x:v>
      </x:c>
      <x:c r="P322" s="15" t="str">
        <x:v>Insulated up-and-over door, approximately 4.0 m wide by 4.95 m high</x:v>
      </x:c>
      <x:c r="Q322" s="15" t="str">
        <x:v>Modernised attached warehouse/workshop with two-storey integral offices; 19 standard and two disabled parking spaces.</x:v>
      </x:c>
      <x:c r="R322" s="15" t="str">
        <x:v>To let on live agent page; no under-offer/let marker observed POA; 10,061 sq ft ground floor plus 1,567 sq ft first floor. Brochure page 3 visually verified. Door height higher than eaves as published; confirm loading clearance.</x:v>
      </x:c>
      <x:c r="S322" s="15" t="str">
        <x:v>https://www.shepherd.co.uk/property/details/5829/unit-b-lochside-industrial-estate-irongray-road-dumfries-dumfries-and-galloway-industrial-and-trade-counter</x:v>
      </x:c>
      <x:c r="T322" s="15" t="str">
        <x:v>https://shepherdcrm.agencypilot.com/crm/store/documents/other/707027_c110k0m9b364rb79.pdf</x:v>
      </x:c>
      <x:c r="U322" s="15" t="str"/>
      <x:c r="V322" s="15" t="str">
        <x:v>Dumfries — Lochside Industrial Estate</x:v>
      </x:c>
      <x:c r="W322" s="15" t="str">
        <x:v>Individual unit ≤15,000 sq ft</x:v>
      </x:c>
      <x:c r="X322" s="2" t="n">
        <x:f>IF(N322="Yes",L322,0)</x:f>
        <x:v>0</x:v>
      </x:c>
      <x:c r="Y322" s="2" t="n">
        <x:v>1</x:v>
      </x:c>
      <x:c r="Z322" s="2" t="str">
        <x:v>Industrial / workshop / warehouse</x:v>
      </x:c>
    </x:row>
    <x:row r="323" ht="47" customHeight="1">
      <x:c r="A323" s="13" t="str">
        <x:v>S318</x:v>
      </x:c>
      <x:c r="B323" s="13" t="str">
        <x:v>Dumfries</x:v>
      </x:c>
      <x:c r="C323" s="13" t="str">
        <x:v>Dumfries</x:v>
      </x:c>
      <x:c r="D323" s="14" t="n">
        <x:v>33676</x:v>
      </x:c>
      <x:c r="E323" s="13" t="str">
        <x:v>Town</x:v>
      </x:c>
      <x:c r="F323" s="15" t="str">
        <x:v>Maxwelltown Industrial Estate</x:v>
      </x:c>
      <x:c r="G323" s="15" t="str">
        <x:v>Unit 1, Block 2, Maxwelltown Industrial Estate, Glasgow Road, DG2 0NW</x:v>
      </x:c>
      <x:c r="H323" s="13" t="str">
        <x:v>Current</x:v>
      </x:c>
      <x:c r="I323" s="14" t="n">
        <x:v>1917</x:v>
      </x:c>
      <x:c r="J323" s="13" t="str">
        <x:f>IF(I323&lt;=1000,"1–1,000",IF(I323&lt;=2500,"1,001–2,500",IF(I323&lt;=5000,"2,501–5,000",IF(I323&lt;=10000,"5,001–10,000","10,001–15,000"))))</x:f>
        <x:v>1,001–2,500</x:v>
      </x:c>
      <x:c r="K323" s="16"/>
      <x:c r="L323" s="17" t="str">
        <x:f>IF(AND(ISNUMBER(I323),I323&gt;0,ISNUMBER(K323),K323&gt;0),K323/I323,"n.a.")</x:f>
        <x:v>n.a.</x:v>
      </x:c>
      <x:c r="M323" s="17"/>
      <x:c r="N323" s="13" t="str">
        <x:v>No</x:v>
      </x:c>
      <x:c r="O323" s="15" t="str">
        <x:v>Approximately 3.73 m internal eaves</x:v>
      </x:c>
      <x:c r="P323" s="15" t="str">
        <x:v>Manual up-and-over door, approximately 3.01 m wide by 3.53 m high</x:v>
      </x:c>
      <x:c r="Q323" s="15" t="str">
        <x:v>Modern warehouse/workshop with two toilets, dedicated loading, parking and secure compound.</x:v>
      </x:c>
      <x:c r="R323" s="15" t="str">
        <x:v>To let on live agent page; no under-offer/let marker observed POA. Brochure page 4 schedule visually verified: Unit 1 1,917 sq ft; Unit 2 1,862 sq ft. Available together or separately. Count these two units once; do not add combined 3,779 sq ft as a third. Unit 1 partitioned offices may be removed.</x:v>
      </x:c>
      <x:c r="S323" s="15" t="str">
        <x:v>https://www.shepherd.co.uk/property/details/9802/units-1-2-maxwelltown-industrial-estate-glasgow-road-dumfries-dumfries-and-galloway-industrial-and-trade-counter</x:v>
      </x:c>
      <x:c r="T323" s="15" t="str">
        <x:v>https://shepherdcrm.agencypilot.com/crm/store/documents/other/838426_E04CA66D-EBAC-.pdf</x:v>
      </x:c>
      <x:c r="U323" s="15" t="str"/>
      <x:c r="V323" s="15" t="str">
        <x:v>Dumfries — Maxwelltown Industrial Estate</x:v>
      </x:c>
      <x:c r="W323" s="15" t="str">
        <x:v>Individual unit ≤15,000 sq ft</x:v>
      </x:c>
      <x:c r="X323" s="2" t="n">
        <x:f>IF(N323="Yes",L323,0)</x:f>
        <x:v>0</x:v>
      </x:c>
      <x:c r="Y323" s="2" t="n">
        <x:v>1</x:v>
      </x:c>
      <x:c r="Z323" s="2" t="str">
        <x:v>Industrial / workshop / warehouse</x:v>
      </x:c>
    </x:row>
    <x:row r="324" ht="47" customHeight="1">
      <x:c r="A324" s="13" t="str">
        <x:v>S319</x:v>
      </x:c>
      <x:c r="B324" s="13" t="str">
        <x:v>Dumfries</x:v>
      </x:c>
      <x:c r="C324" s="13" t="str">
        <x:v>Dumfries</x:v>
      </x:c>
      <x:c r="D324" s="14" t="n">
        <x:v>33676</x:v>
      </x:c>
      <x:c r="E324" s="13" t="str">
        <x:v>Town</x:v>
      </x:c>
      <x:c r="F324" s="15" t="str">
        <x:v>Maxwelltown Industrial Estate</x:v>
      </x:c>
      <x:c r="G324" s="15" t="str">
        <x:v>Unit 2, Block 2, Maxwelltown Industrial Estate, Glasgow Road, DG2 0NW</x:v>
      </x:c>
      <x:c r="H324" s="13" t="str">
        <x:v>Current</x:v>
      </x:c>
      <x:c r="I324" s="14" t="n">
        <x:v>1862</x:v>
      </x:c>
      <x:c r="J324" s="13" t="str">
        <x:f>IF(I324&lt;=1000,"1–1,000",IF(I324&lt;=2500,"1,001–2,500",IF(I324&lt;=5000,"2,501–5,000",IF(I324&lt;=10000,"5,001–10,000","10,001–15,000"))))</x:f>
        <x:v>1,001–2,500</x:v>
      </x:c>
      <x:c r="K324" s="16"/>
      <x:c r="L324" s="17" t="str">
        <x:f>IF(AND(ISNUMBER(I324),I324&gt;0,ISNUMBER(K324),K324&gt;0),K324/I324,"n.a.")</x:f>
        <x:v>n.a.</x:v>
      </x:c>
      <x:c r="M324" s="17"/>
      <x:c r="N324" s="13" t="str">
        <x:v>No</x:v>
      </x:c>
      <x:c r="O324" s="15" t="str">
        <x:v>Approximately 3.73 m internal eaves</x:v>
      </x:c>
      <x:c r="P324" s="15" t="str">
        <x:v>Manual up-and-over door, approximately 3.01 m wide by 3.53 m high</x:v>
      </x:c>
      <x:c r="Q324" s="15" t="str">
        <x:v>Modern warehouse/workshop with two toilets, dedicated loading, parking and secure compound.</x:v>
      </x:c>
      <x:c r="R324" s="15" t="str">
        <x:v>To let on live agent page; no under-offer/let marker observed POA. Brochure page 4 schedule visually verified: Unit 1 1,917 sq ft; Unit 2 1,862 sq ft. Available together or separately. Count these two units once; do not add combined 3,779 sq ft as a third. Unit 1 partitioned offices may be removed.</x:v>
      </x:c>
      <x:c r="S324" s="15" t="str">
        <x:v>https://www.shepherd.co.uk/property/details/9802/units-1-2-maxwelltown-industrial-estate-glasgow-road-dumfries-dumfries-and-galloway-industrial-and-trade-counter</x:v>
      </x:c>
      <x:c r="T324" s="15" t="str">
        <x:v>https://shepherdcrm.agencypilot.com/crm/store/documents/other/838426_E04CA66D-EBAC-.pdf</x:v>
      </x:c>
      <x:c r="U324" s="15" t="str"/>
      <x:c r="V324" s="15" t="str">
        <x:v>Dumfries — Maxwelltown Industrial Estate</x:v>
      </x:c>
      <x:c r="W324" s="15" t="str">
        <x:v>Individual unit ≤15,000 sq ft</x:v>
      </x:c>
      <x:c r="X324" s="2" t="n">
        <x:f>IF(N324="Yes",L324,0)</x:f>
        <x:v>0</x:v>
      </x:c>
      <x:c r="Y324" s="2" t="n">
        <x:v>1</x:v>
      </x:c>
      <x:c r="Z324" s="2" t="str">
        <x:v>Industrial / workshop / warehouse</x:v>
      </x:c>
    </x:row>
    <x:row r="325" ht="73" customHeight="1">
      <x:c r="A325" s="13" t="str">
        <x:v>S320</x:v>
      </x:c>
      <x:c r="B325" s="13" t="str">
        <x:v>Dumfries</x:v>
      </x:c>
      <x:c r="C325" s="13" t="str">
        <x:v>Dumfries</x:v>
      </x:c>
      <x:c r="D325" s="14" t="n">
        <x:v>33676</x:v>
      </x:c>
      <x:c r="E325" s="13" t="str">
        <x:v>Town</x:v>
      </x:c>
      <x:c r="F325" s="15" t="str">
        <x:v>Solway Gate Business Park</x:v>
      </x:c>
      <x:c r="G325" s="15" t="str">
        <x:v>Unit 1, Solway Gate Business Park, Annan Road, DG1 3JN</x:v>
      </x:c>
      <x:c r="H325" s="13" t="str">
        <x:v>Future</x:v>
      </x:c>
      <x:c r="I325" s="14" t="n">
        <x:v>2687</x:v>
      </x:c>
      <x:c r="J325" s="13" t="str">
        <x:f>IF(I325&lt;=1000,"1–1,000",IF(I325&lt;=2500,"1,001–2,500",IF(I325&lt;=5000,"2,501–5,000",IF(I325&lt;=10000,"5,001–10,000","10,001–15,000"))))</x:f>
        <x:v>2,501–5,000</x:v>
      </x:c>
      <x:c r="K325" s="16"/>
      <x:c r="L325" s="17" t="str">
        <x:f>IF(AND(ISNUMBER(I325),I325&gt;0,ISNUMBER(K325),K325&gt;0),K325/I325,"n.a.")</x:f>
        <x:v>n.a.</x:v>
      </x:c>
      <x:c r="M325" s="17"/>
      <x:c r="N325" s="13" t="str">
        <x:v>No</x:v>
      </x:c>
      <x:c r="O325" s="15" t="str">
        <x:v>Approximately 5.5 m internal eaves</x:v>
      </x:c>
      <x:c r="P325" s="15" t="str">
        <x:v>Electric vehicle door approximately 3.0 m wide by 4.5 m high; separate personnel door; mechanism not specified as roller</x:v>
      </x:c>
      <x:c r="Q325" s="15" t="str">
        <x:v>New industrial unit with office/staff room, accessible toilet, dedicated loading and parking.</x:v>
      </x:c>
      <x:c r="R325"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25" s="15" t="str">
        <x:v>https://www.shepherd.co.uk/property/details/10154/units-1-9-solway-gate-business-park-annan-road-dumfries-dumfries-and-galloway-industrial-and-trade-counter</x:v>
      </x:c>
      <x:c r="T325" s="15" t="str">
        <x:v>https://shepherdcrm.agencypilot.com/crm/store/documents/other/966192_6F537465-A8C6-.pdf</x:v>
      </x:c>
      <x:c r="U325" s="15" t="str"/>
      <x:c r="V325" s="15" t="str">
        <x:v>Dumfries — Solway Gate Business Park</x:v>
      </x:c>
      <x:c r="W325" s="15" t="str">
        <x:v>Individual unit ≤15,000 sq ft</x:v>
      </x:c>
      <x:c r="X325" s="2" t="n">
        <x:f>IF(N325="Yes",L325,0)</x:f>
        <x:v>0</x:v>
      </x:c>
      <x:c r="Y325" s="2" t="n">
        <x:v>1</x:v>
      </x:c>
      <x:c r="Z325" s="2" t="str">
        <x:v>Industrial / workshop / warehouse</x:v>
      </x:c>
    </x:row>
    <x:row r="326" ht="73" customHeight="1">
      <x:c r="A326" s="13" t="str">
        <x:v>S321</x:v>
      </x:c>
      <x:c r="B326" s="13" t="str">
        <x:v>Dumfries</x:v>
      </x:c>
      <x:c r="C326" s="13" t="str">
        <x:v>Dumfries</x:v>
      </x:c>
      <x:c r="D326" s="14" t="n">
        <x:v>33676</x:v>
      </x:c>
      <x:c r="E326" s="13" t="str">
        <x:v>Town</x:v>
      </x:c>
      <x:c r="F326" s="15" t="str">
        <x:v>Solway Gate Business Park</x:v>
      </x:c>
      <x:c r="G326" s="15" t="str">
        <x:v>Unit 2, Solway Gate Business Park, Annan Road, DG1 3JN</x:v>
      </x:c>
      <x:c r="H326" s="13" t="str">
        <x:v>Future</x:v>
      </x:c>
      <x:c r="I326" s="14" t="n">
        <x:v>2699</x:v>
      </x:c>
      <x:c r="J326" s="13" t="str">
        <x:f>IF(I326&lt;=1000,"1–1,000",IF(I326&lt;=2500,"1,001–2,500",IF(I326&lt;=5000,"2,501–5,000",IF(I326&lt;=10000,"5,001–10,000","10,001–15,000"))))</x:f>
        <x:v>2,501–5,000</x:v>
      </x:c>
      <x:c r="K326" s="16"/>
      <x:c r="L326" s="17" t="str">
        <x:f>IF(AND(ISNUMBER(I326),I326&gt;0,ISNUMBER(K326),K326&gt;0),K326/I326,"n.a.")</x:f>
        <x:v>n.a.</x:v>
      </x:c>
      <x:c r="M326" s="17"/>
      <x:c r="N326" s="13" t="str">
        <x:v>No</x:v>
      </x:c>
      <x:c r="O326" s="15" t="str">
        <x:v>Approximately 5.5 m internal eaves</x:v>
      </x:c>
      <x:c r="P326" s="15" t="str">
        <x:v>Electric vehicle door approximately 3.0 m wide by 4.5 m high; separate personnel door; mechanism not specified as roller</x:v>
      </x:c>
      <x:c r="Q326" s="15" t="str">
        <x:v>New industrial unit with office/staff room, accessible toilet, dedicated loading and parking.</x:v>
      </x:c>
      <x:c r="R326"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26" s="15" t="str">
        <x:v>https://www.shepherd.co.uk/property/details/10154/units-1-9-solway-gate-business-park-annan-road-dumfries-dumfries-and-galloway-industrial-and-trade-counter</x:v>
      </x:c>
      <x:c r="T326" s="15" t="str">
        <x:v>https://shepherdcrm.agencypilot.com/crm/store/documents/other/966192_6F537465-A8C6-.pdf</x:v>
      </x:c>
      <x:c r="U326" s="15" t="str"/>
      <x:c r="V326" s="15" t="str">
        <x:v>Dumfries — Solway Gate Business Park</x:v>
      </x:c>
      <x:c r="W326" s="15" t="str">
        <x:v>Individual unit ≤15,000 sq ft</x:v>
      </x:c>
      <x:c r="X326" s="2" t="n">
        <x:f>IF(N326="Yes",L326,0)</x:f>
        <x:v>0</x:v>
      </x:c>
      <x:c r="Y326" s="2" t="n">
        <x:v>1</x:v>
      </x:c>
      <x:c r="Z326" s="2" t="str">
        <x:v>Industrial / workshop / warehouse</x:v>
      </x:c>
    </x:row>
    <x:row r="327" ht="73" customHeight="1">
      <x:c r="A327" s="13" t="str">
        <x:v>S322</x:v>
      </x:c>
      <x:c r="B327" s="13" t="str">
        <x:v>Dumfries</x:v>
      </x:c>
      <x:c r="C327" s="13" t="str">
        <x:v>Dumfries</x:v>
      </x:c>
      <x:c r="D327" s="14" t="n">
        <x:v>33676</x:v>
      </x:c>
      <x:c r="E327" s="13" t="str">
        <x:v>Town</x:v>
      </x:c>
      <x:c r="F327" s="15" t="str">
        <x:v>Solway Gate Business Park</x:v>
      </x:c>
      <x:c r="G327" s="15" t="str">
        <x:v>Unit 3, Solway Gate Business Park, Annan Road, DG1 3JN</x:v>
      </x:c>
      <x:c r="H327" s="13" t="str">
        <x:v>Future</x:v>
      </x:c>
      <x:c r="I327" s="14" t="n">
        <x:v>2699</x:v>
      </x:c>
      <x:c r="J327" s="13" t="str">
        <x:f>IF(I327&lt;=1000,"1–1,000",IF(I327&lt;=2500,"1,001–2,500",IF(I327&lt;=5000,"2,501–5,000",IF(I327&lt;=10000,"5,001–10,000","10,001–15,000"))))</x:f>
        <x:v>2,501–5,000</x:v>
      </x:c>
      <x:c r="K327" s="16"/>
      <x:c r="L327" s="17" t="str">
        <x:f>IF(AND(ISNUMBER(I327),I327&gt;0,ISNUMBER(K327),K327&gt;0),K327/I327,"n.a.")</x:f>
        <x:v>n.a.</x:v>
      </x:c>
      <x:c r="M327" s="17"/>
      <x:c r="N327" s="13" t="str">
        <x:v>No</x:v>
      </x:c>
      <x:c r="O327" s="15" t="str">
        <x:v>Approximately 5.5 m internal eaves</x:v>
      </x:c>
      <x:c r="P327" s="15" t="str">
        <x:v>Electric vehicle door approximately 3.0 m wide by 4.5 m high; separate personnel door; mechanism not specified as roller</x:v>
      </x:c>
      <x:c r="Q327" s="15" t="str">
        <x:v>New industrial unit with office/staff room, accessible toilet, dedicated loading and parking.</x:v>
      </x:c>
      <x:c r="R327"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27" s="15" t="str">
        <x:v>https://www.shepherd.co.uk/property/details/10154/units-1-9-solway-gate-business-park-annan-road-dumfries-dumfries-and-galloway-industrial-and-trade-counter</x:v>
      </x:c>
      <x:c r="T327" s="15" t="str">
        <x:v>https://shepherdcrm.agencypilot.com/crm/store/documents/other/966192_6F537465-A8C6-.pdf</x:v>
      </x:c>
      <x:c r="U327" s="15" t="str"/>
      <x:c r="V327" s="15" t="str">
        <x:v>Dumfries — Solway Gate Business Park</x:v>
      </x:c>
      <x:c r="W327" s="15" t="str">
        <x:v>Individual unit ≤15,000 sq ft</x:v>
      </x:c>
      <x:c r="X327" s="2" t="n">
        <x:f>IF(N327="Yes",L327,0)</x:f>
        <x:v>0</x:v>
      </x:c>
      <x:c r="Y327" s="2" t="n">
        <x:v>1</x:v>
      </x:c>
      <x:c r="Z327" s="2" t="str">
        <x:v>Industrial / workshop / warehouse</x:v>
      </x:c>
    </x:row>
    <x:row r="328" ht="73" customHeight="1">
      <x:c r="A328" s="13" t="str">
        <x:v>S323</x:v>
      </x:c>
      <x:c r="B328" s="13" t="str">
        <x:v>Dumfries</x:v>
      </x:c>
      <x:c r="C328" s="13" t="str">
        <x:v>Dumfries</x:v>
      </x:c>
      <x:c r="D328" s="14" t="n">
        <x:v>33676</x:v>
      </x:c>
      <x:c r="E328" s="13" t="str">
        <x:v>Town</x:v>
      </x:c>
      <x:c r="F328" s="15" t="str">
        <x:v>Solway Gate Business Park</x:v>
      </x:c>
      <x:c r="G328" s="15" t="str">
        <x:v>Unit 4, Solway Gate Business Park, Annan Road, DG1 3JN</x:v>
      </x:c>
      <x:c r="H328" s="13" t="str">
        <x:v>Future</x:v>
      </x:c>
      <x:c r="I328" s="14" t="n">
        <x:v>2015</x:v>
      </x:c>
      <x:c r="J328" s="13" t="str">
        <x:f>IF(I328&lt;=1000,"1–1,000",IF(I328&lt;=2500,"1,001–2,500",IF(I328&lt;=5000,"2,501–5,000",IF(I328&lt;=10000,"5,001–10,000","10,001–15,000"))))</x:f>
        <x:v>1,001–2,500</x:v>
      </x:c>
      <x:c r="K328" s="16"/>
      <x:c r="L328" s="17" t="str">
        <x:f>IF(AND(ISNUMBER(I328),I328&gt;0,ISNUMBER(K328),K328&gt;0),K328/I328,"n.a.")</x:f>
        <x:v>n.a.</x:v>
      </x:c>
      <x:c r="M328" s="17"/>
      <x:c r="N328" s="13" t="str">
        <x:v>No</x:v>
      </x:c>
      <x:c r="O328" s="15" t="str">
        <x:v>Approximately 5.5 m internal eaves</x:v>
      </x:c>
      <x:c r="P328" s="15" t="str">
        <x:v>Electric vehicle door approximately 3.0 m wide by 4.5 m high; separate personnel door; mechanism not specified as roller</x:v>
      </x:c>
      <x:c r="Q328" s="15" t="str">
        <x:v>New industrial unit with office/staff room, accessible toilet, dedicated loading and parking.</x:v>
      </x:c>
      <x:c r="R328"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28" s="15" t="str">
        <x:v>https://www.shepherd.co.uk/property/details/10154/units-1-9-solway-gate-business-park-annan-road-dumfries-dumfries-and-galloway-industrial-and-trade-counter</x:v>
      </x:c>
      <x:c r="T328" s="15" t="str">
        <x:v>https://shepherdcrm.agencypilot.com/crm/store/documents/other/966192_6F537465-A8C6-.pdf</x:v>
      </x:c>
      <x:c r="U328" s="15" t="str"/>
      <x:c r="V328" s="15" t="str">
        <x:v>Dumfries — Solway Gate Business Park</x:v>
      </x:c>
      <x:c r="W328" s="15" t="str">
        <x:v>Individual unit ≤15,000 sq ft</x:v>
      </x:c>
      <x:c r="X328" s="2" t="n">
        <x:f>IF(N328="Yes",L328,0)</x:f>
        <x:v>0</x:v>
      </x:c>
      <x:c r="Y328" s="2" t="n">
        <x:v>1</x:v>
      </x:c>
      <x:c r="Z328" s="2" t="str">
        <x:v>Industrial / workshop / warehouse</x:v>
      </x:c>
    </x:row>
    <x:row r="329" ht="73" customHeight="1">
      <x:c r="A329" s="13" t="str">
        <x:v>S324</x:v>
      </x:c>
      <x:c r="B329" s="13" t="str">
        <x:v>Dumfries</x:v>
      </x:c>
      <x:c r="C329" s="13" t="str">
        <x:v>Dumfries</x:v>
      </x:c>
      <x:c r="D329" s="14" t="n">
        <x:v>33676</x:v>
      </x:c>
      <x:c r="E329" s="13" t="str">
        <x:v>Town</x:v>
      </x:c>
      <x:c r="F329" s="15" t="str">
        <x:v>Solway Gate Business Park</x:v>
      </x:c>
      <x:c r="G329" s="15" t="str">
        <x:v>Unit 5, Solway Gate Business Park, Annan Road, DG1 3JN</x:v>
      </x:c>
      <x:c r="H329" s="13" t="str">
        <x:v>Future</x:v>
      </x:c>
      <x:c r="I329" s="14" t="n">
        <x:v>2015</x:v>
      </x:c>
      <x:c r="J329" s="13" t="str">
        <x:f>IF(I329&lt;=1000,"1–1,000",IF(I329&lt;=2500,"1,001–2,500",IF(I329&lt;=5000,"2,501–5,000",IF(I329&lt;=10000,"5,001–10,000","10,001–15,000"))))</x:f>
        <x:v>1,001–2,500</x:v>
      </x:c>
      <x:c r="K329" s="16"/>
      <x:c r="L329" s="17" t="str">
        <x:f>IF(AND(ISNUMBER(I329),I329&gt;0,ISNUMBER(K329),K329&gt;0),K329/I329,"n.a.")</x:f>
        <x:v>n.a.</x:v>
      </x:c>
      <x:c r="M329" s="17"/>
      <x:c r="N329" s="13" t="str">
        <x:v>No</x:v>
      </x:c>
      <x:c r="O329" s="15" t="str">
        <x:v>Approximately 5.5 m internal eaves</x:v>
      </x:c>
      <x:c r="P329" s="15" t="str">
        <x:v>Electric vehicle door approximately 3.0 m wide by 4.5 m high; separate personnel door; mechanism not specified as roller</x:v>
      </x:c>
      <x:c r="Q329" s="15" t="str">
        <x:v>New industrial unit with office/staff room, accessible toilet, dedicated loading and parking.</x:v>
      </x:c>
      <x:c r="R329"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29" s="15" t="str">
        <x:v>https://www.shepherd.co.uk/property/details/10154/units-1-9-solway-gate-business-park-annan-road-dumfries-dumfries-and-galloway-industrial-and-trade-counter</x:v>
      </x:c>
      <x:c r="T329" s="15" t="str">
        <x:v>https://shepherdcrm.agencypilot.com/crm/store/documents/other/966192_6F537465-A8C6-.pdf</x:v>
      </x:c>
      <x:c r="U329" s="15" t="str"/>
      <x:c r="V329" s="15" t="str">
        <x:v>Dumfries — Solway Gate Business Park</x:v>
      </x:c>
      <x:c r="W329" s="15" t="str">
        <x:v>Individual unit ≤15,000 sq ft</x:v>
      </x:c>
      <x:c r="X329" s="2" t="n">
        <x:f>IF(N329="Yes",L329,0)</x:f>
        <x:v>0</x:v>
      </x:c>
      <x:c r="Y329" s="2" t="n">
        <x:v>1</x:v>
      </x:c>
      <x:c r="Z329" s="2" t="str">
        <x:v>Industrial / workshop / warehouse</x:v>
      </x:c>
    </x:row>
    <x:row r="330" ht="73" customHeight="1">
      <x:c r="A330" s="13" t="str">
        <x:v>S325</x:v>
      </x:c>
      <x:c r="B330" s="13" t="str">
        <x:v>Dumfries</x:v>
      </x:c>
      <x:c r="C330" s="13" t="str">
        <x:v>Dumfries</x:v>
      </x:c>
      <x:c r="D330" s="14" t="n">
        <x:v>33676</x:v>
      </x:c>
      <x:c r="E330" s="13" t="str">
        <x:v>Town</x:v>
      </x:c>
      <x:c r="F330" s="15" t="str">
        <x:v>Solway Gate Business Park</x:v>
      </x:c>
      <x:c r="G330" s="15" t="str">
        <x:v>Unit 6, Solway Gate Business Park, Annan Road, DG1 3JN</x:v>
      </x:c>
      <x:c r="H330" s="13" t="str">
        <x:v>Future</x:v>
      </x:c>
      <x:c r="I330" s="14" t="n">
        <x:v>2003</x:v>
      </x:c>
      <x:c r="J330" s="13" t="str">
        <x:f>IF(I330&lt;=1000,"1–1,000",IF(I330&lt;=2500,"1,001–2,500",IF(I330&lt;=5000,"2,501–5,000",IF(I330&lt;=10000,"5,001–10,000","10,001–15,000"))))</x:f>
        <x:v>1,001–2,500</x:v>
      </x:c>
      <x:c r="K330" s="16"/>
      <x:c r="L330" s="17" t="str">
        <x:f>IF(AND(ISNUMBER(I330),I330&gt;0,ISNUMBER(K330),K330&gt;0),K330/I330,"n.a.")</x:f>
        <x:v>n.a.</x:v>
      </x:c>
      <x:c r="M330" s="17"/>
      <x:c r="N330" s="13" t="str">
        <x:v>No</x:v>
      </x:c>
      <x:c r="O330" s="15" t="str">
        <x:v>Approximately 5.5 m internal eaves</x:v>
      </x:c>
      <x:c r="P330" s="15" t="str">
        <x:v>Electric vehicle door approximately 3.0 m wide by 4.5 m high; separate personnel door; mechanism not specified as roller</x:v>
      </x:c>
      <x:c r="Q330" s="15" t="str">
        <x:v>New industrial unit with office/staff room, accessible toilet, dedicated loading and parking.</x:v>
      </x:c>
      <x:c r="R330"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30" s="15" t="str">
        <x:v>https://www.shepherd.co.uk/property/details/10154/units-1-9-solway-gate-business-park-annan-road-dumfries-dumfries-and-galloway-industrial-and-trade-counter</x:v>
      </x:c>
      <x:c r="T330" s="15" t="str">
        <x:v>https://shepherdcrm.agencypilot.com/crm/store/documents/other/966192_6F537465-A8C6-.pdf</x:v>
      </x:c>
      <x:c r="U330" s="15" t="str"/>
      <x:c r="V330" s="15" t="str">
        <x:v>Dumfries — Solway Gate Business Park</x:v>
      </x:c>
      <x:c r="W330" s="15" t="str">
        <x:v>Individual unit ≤15,000 sq ft</x:v>
      </x:c>
      <x:c r="X330" s="2" t="n">
        <x:f>IF(N330="Yes",L330,0)</x:f>
        <x:v>0</x:v>
      </x:c>
      <x:c r="Y330" s="2" t="n">
        <x:v>1</x:v>
      </x:c>
      <x:c r="Z330" s="2" t="str">
        <x:v>Industrial / workshop / warehouse</x:v>
      </x:c>
    </x:row>
    <x:row r="331" ht="73" customHeight="1">
      <x:c r="A331" s="13" t="str">
        <x:v>S326</x:v>
      </x:c>
      <x:c r="B331" s="13" t="str">
        <x:v>Dumfries</x:v>
      </x:c>
      <x:c r="C331" s="13" t="str">
        <x:v>Dumfries</x:v>
      </x:c>
      <x:c r="D331" s="14" t="n">
        <x:v>33676</x:v>
      </x:c>
      <x:c r="E331" s="13" t="str">
        <x:v>Town</x:v>
      </x:c>
      <x:c r="F331" s="15" t="str">
        <x:v>Solway Gate Business Park</x:v>
      </x:c>
      <x:c r="G331" s="15" t="str">
        <x:v>Unit 7, Solway Gate Business Park, Annan Road, DG1 3JN</x:v>
      </x:c>
      <x:c r="H331" s="13" t="str">
        <x:v>Future</x:v>
      </x:c>
      <x:c r="I331" s="14" t="n">
        <x:v>2003</x:v>
      </x:c>
      <x:c r="J331" s="13" t="str">
        <x:f>IF(I331&lt;=1000,"1–1,000",IF(I331&lt;=2500,"1,001–2,500",IF(I331&lt;=5000,"2,501–5,000",IF(I331&lt;=10000,"5,001–10,000","10,001–15,000"))))</x:f>
        <x:v>1,001–2,500</x:v>
      </x:c>
      <x:c r="K331" s="16"/>
      <x:c r="L331" s="17" t="str">
        <x:f>IF(AND(ISNUMBER(I331),I331&gt;0,ISNUMBER(K331),K331&gt;0),K331/I331,"n.a.")</x:f>
        <x:v>n.a.</x:v>
      </x:c>
      <x:c r="M331" s="17"/>
      <x:c r="N331" s="13" t="str">
        <x:v>No</x:v>
      </x:c>
      <x:c r="O331" s="15" t="str">
        <x:v>Approximately 5.5 m internal eaves</x:v>
      </x:c>
      <x:c r="P331" s="15" t="str">
        <x:v>Electric vehicle door approximately 3.0 m wide by 4.5 m high; separate personnel door; mechanism not specified as roller</x:v>
      </x:c>
      <x:c r="Q331" s="15" t="str">
        <x:v>New industrial unit with office/staff room, accessible toilet, dedicated loading and parking.</x:v>
      </x:c>
      <x:c r="R331"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31" s="15" t="str">
        <x:v>https://www.shepherd.co.uk/property/details/10154/units-1-9-solway-gate-business-park-annan-road-dumfries-dumfries-and-galloway-industrial-and-trade-counter</x:v>
      </x:c>
      <x:c r="T331" s="15" t="str">
        <x:v>https://shepherdcrm.agencypilot.com/crm/store/documents/other/966192_6F537465-A8C6-.pdf</x:v>
      </x:c>
      <x:c r="U331" s="15" t="str"/>
      <x:c r="V331" s="15" t="str">
        <x:v>Dumfries — Solway Gate Business Park</x:v>
      </x:c>
      <x:c r="W331" s="15" t="str">
        <x:v>Individual unit ≤15,000 sq ft</x:v>
      </x:c>
      <x:c r="X331" s="2" t="n">
        <x:f>IF(N331="Yes",L331,0)</x:f>
        <x:v>0</x:v>
      </x:c>
      <x:c r="Y331" s="2" t="n">
        <x:v>1</x:v>
      </x:c>
      <x:c r="Z331" s="2" t="str">
        <x:v>Industrial / workshop / warehouse</x:v>
      </x:c>
    </x:row>
    <x:row r="332" ht="73" customHeight="1">
      <x:c r="A332" s="13" t="str">
        <x:v>S327</x:v>
      </x:c>
      <x:c r="B332" s="13" t="str">
        <x:v>Dumfries</x:v>
      </x:c>
      <x:c r="C332" s="13" t="str">
        <x:v>Dumfries</x:v>
      </x:c>
      <x:c r="D332" s="14" t="n">
        <x:v>33676</x:v>
      </x:c>
      <x:c r="E332" s="13" t="str">
        <x:v>Town</x:v>
      </x:c>
      <x:c r="F332" s="15" t="str">
        <x:v>Solway Gate Business Park</x:v>
      </x:c>
      <x:c r="G332" s="15" t="str">
        <x:v>Unit 8, Solway Gate Business Park, Annan Road, DG1 3JN</x:v>
      </x:c>
      <x:c r="H332" s="13" t="str">
        <x:v>Future</x:v>
      </x:c>
      <x:c r="I332" s="14" t="n">
        <x:v>2015</x:v>
      </x:c>
      <x:c r="J332" s="13" t="str">
        <x:f>IF(I332&lt;=1000,"1–1,000",IF(I332&lt;=2500,"1,001–2,500",IF(I332&lt;=5000,"2,501–5,000",IF(I332&lt;=10000,"5,001–10,000","10,001–15,000"))))</x:f>
        <x:v>1,001–2,500</x:v>
      </x:c>
      <x:c r="K332" s="16"/>
      <x:c r="L332" s="17" t="str">
        <x:f>IF(AND(ISNUMBER(I332),I332&gt;0,ISNUMBER(K332),K332&gt;0),K332/I332,"n.a.")</x:f>
        <x:v>n.a.</x:v>
      </x:c>
      <x:c r="M332" s="17"/>
      <x:c r="N332" s="13" t="str">
        <x:v>No</x:v>
      </x:c>
      <x:c r="O332" s="15" t="str">
        <x:v>Approximately 5.5 m internal eaves</x:v>
      </x:c>
      <x:c r="P332" s="15" t="str">
        <x:v>Electric vehicle door approximately 3.0 m wide by 4.5 m high; separate personnel door; mechanism not specified as roller</x:v>
      </x:c>
      <x:c r="Q332" s="15" t="str">
        <x:v>New industrial unit with office/staff room, accessible toilet, dedicated loading and parking.</x:v>
      </x:c>
      <x:c r="R332"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32" s="15" t="str">
        <x:v>https://www.shepherd.co.uk/property/details/10154/units-1-9-solway-gate-business-park-annan-road-dumfries-dumfries-and-galloway-industrial-and-trade-counter</x:v>
      </x:c>
      <x:c r="T332" s="15" t="str">
        <x:v>https://shepherdcrm.agencypilot.com/crm/store/documents/other/966192_6F537465-A8C6-.pdf</x:v>
      </x:c>
      <x:c r="U332" s="15" t="str"/>
      <x:c r="V332" s="15" t="str">
        <x:v>Dumfries — Solway Gate Business Park</x:v>
      </x:c>
      <x:c r="W332" s="15" t="str">
        <x:v>Individual unit ≤15,000 sq ft</x:v>
      </x:c>
      <x:c r="X332" s="2" t="n">
        <x:f>IF(N332="Yes",L332,0)</x:f>
        <x:v>0</x:v>
      </x:c>
      <x:c r="Y332" s="2" t="n">
        <x:v>1</x:v>
      </x:c>
      <x:c r="Z332" s="2" t="str">
        <x:v>Industrial / workshop / warehouse</x:v>
      </x:c>
    </x:row>
    <x:row r="333" ht="73" customHeight="1">
      <x:c r="A333" s="13" t="str">
        <x:v>S328</x:v>
      </x:c>
      <x:c r="B333" s="13" t="str">
        <x:v>Dumfries</x:v>
      </x:c>
      <x:c r="C333" s="13" t="str">
        <x:v>Dumfries</x:v>
      </x:c>
      <x:c r="D333" s="14" t="n">
        <x:v>33676</x:v>
      </x:c>
      <x:c r="E333" s="13" t="str">
        <x:v>Town</x:v>
      </x:c>
      <x:c r="F333" s="15" t="str">
        <x:v>Solway Gate Business Park</x:v>
      </x:c>
      <x:c r="G333" s="15" t="str">
        <x:v>Unit 9, Solway Gate Business Park, Annan Road, DG1 3JN</x:v>
      </x:c>
      <x:c r="H333" s="13" t="str">
        <x:v>Future</x:v>
      </x:c>
      <x:c r="I333" s="14" t="n">
        <x:v>2003</x:v>
      </x:c>
      <x:c r="J333" s="13" t="str">
        <x:f>IF(I333&lt;=1000,"1–1,000",IF(I333&lt;=2500,"1,001–2,500",IF(I333&lt;=5000,"2,501–5,000",IF(I333&lt;=10000,"5,001–10,000","10,001–15,000"))))</x:f>
        <x:v>1,001–2,500</x:v>
      </x:c>
      <x:c r="K333" s="16"/>
      <x:c r="L333" s="17" t="str">
        <x:f>IF(AND(ISNUMBER(I333),I333&gt;0,ISNUMBER(K333),K333&gt;0),K333/I333,"n.a.")</x:f>
        <x:v>n.a.</x:v>
      </x:c>
      <x:c r="M333" s="17"/>
      <x:c r="N333" s="13" t="str">
        <x:v>No</x:v>
      </x:c>
      <x:c r="O333" s="15" t="str">
        <x:v>Approximately 5.5 m internal eaves</x:v>
      </x:c>
      <x:c r="P333" s="15" t="str">
        <x:v>Electric vehicle door approximately 3.0 m wide by 4.5 m high; separate personnel door; mechanism not specified as roller</x:v>
      </x:c>
      <x:c r="Q333" s="15" t="str">
        <x:v>New industrial unit with office/staff room, accessible toilet, dedicated loading and parking.</x:v>
      </x:c>
      <x:c r="R333" s="15" t="str">
        <x:v>To let, available from January 2027; new scheme under construction in brochure photographs AVAILABLE FROM JANUARY 2027. Future pipeline, not current vacant stock on 4 November 2026. Brochure pages 1, 3 and 4 visually verified. Nine units in two terraces; exact individual areas from annotated architect plans (assumed GIA). Rent POA. Annan Road/A75 eastern town fringe; no NRS point-in-polygon boundary verification. Representative NRS postcode-point check confirms Dumfries locality.</x:v>
      </x:c>
      <x:c r="S333" s="15" t="str">
        <x:v>https://www.shepherd.co.uk/property/details/10154/units-1-9-solway-gate-business-park-annan-road-dumfries-dumfries-and-galloway-industrial-and-trade-counter</x:v>
      </x:c>
      <x:c r="T333" s="15" t="str">
        <x:v>https://shepherdcrm.agencypilot.com/crm/store/documents/other/966192_6F537465-A8C6-.pdf</x:v>
      </x:c>
      <x:c r="U333" s="15" t="str"/>
      <x:c r="V333" s="15" t="str">
        <x:v>Dumfries — Solway Gate Business Park</x:v>
      </x:c>
      <x:c r="W333" s="15" t="str">
        <x:v>Individual unit ≤15,000 sq ft</x:v>
      </x:c>
      <x:c r="X333" s="2" t="n">
        <x:f>IF(N333="Yes",L333,0)</x:f>
        <x:v>0</x:v>
      </x:c>
      <x:c r="Y333" s="2" t="n">
        <x:v>1</x:v>
      </x:c>
      <x:c r="Z333" s="2" t="str">
        <x:v>Industrial / workshop / warehouse</x:v>
      </x:c>
    </x:row>
    <x:row r="334" ht="47" customHeight="1">
      <x:c r="A334" s="13" t="str">
        <x:v>S329</x:v>
      </x:c>
      <x:c r="B334" s="13" t="str">
        <x:v>Dumfries</x:v>
      </x:c>
      <x:c r="C334" s="13" t="str">
        <x:v>Dumfries</x:v>
      </x:c>
      <x:c r="D334" s="14" t="n">
        <x:v>33676</x:v>
      </x:c>
      <x:c r="E334" s="13" t="str">
        <x:v>Town</x:v>
      </x:c>
      <x:c r="F334" s="15" t="str">
        <x:v>St Mary's Industrial Estate</x:v>
      </x:c>
      <x:c r="G334" s="15" t="str">
        <x:v>Unit 6, St Mary's Industrial Estate, St Marys Street, Dumfries DG1 1NA</x:v>
      </x:c>
      <x:c r="H334" s="13" t="str">
        <x:v>Current</x:v>
      </x:c>
      <x:c r="I334" s="14" t="n">
        <x:v>4756</x:v>
      </x:c>
      <x:c r="J334" s="13" t="str">
        <x:f>IF(I334&lt;=1000,"1–1,000",IF(I334&lt;=2500,"1,001–2,500",IF(I334&lt;=5000,"2,501–5,000",IF(I334&lt;=10000,"5,001–10,000","10,001–15,000"))))</x:f>
        <x:v>2,501–5,000</x:v>
      </x:c>
      <x:c r="K334" s="16" t="n">
        <x:v>28500</x:v>
      </x:c>
      <x:c r="L334" s="17" t="n">
        <x:f>IF(AND(ISNUMBER(I334),I334&gt;0,ISNUMBER(K334),K334&gt;0),K334/I334,"n.a.")</x:f>
        <x:v>5.992430613961312</x:v>
      </x:c>
      <x:c r="M334" s="17" t="n">
        <x:v>5.99</x:v>
      </x:c>
      <x:c r="N334" s="13" t="str">
        <x:v>Yes</x:v>
      </x:c>
      <x:c r="O334" s="15" t="str">
        <x:v>Description expressly says minimum eaves 4.07 m and maximum eaves 4.84 (metres inferred from same sentence).</x:v>
      </x:c>
      <x:c r="P334" s="15" t="str">
        <x:v>Two roller shutters at front elevation, one at rear; separate pedestrian and loading bay access.</x:v>
      </x:c>
      <x:c r="Q334" s="15" t="str">
        <x:v>Detached steel-portal warehouse built 2016 and extended 2020; secure private yard, parking, offices, kitchenette/WCs, solar panels and three-phase electricity.</x:v>
      </x:c>
      <x:c r="R334" s="15" t="str">
        <x:v>Currently marketed to let on Zoopla search and detail; no let-agreed or under-offer marker observed. Actual availability not agent-confirmed. Quoted per annum exclusive; new full repairing and insuring lease, term by agreement; VAT where applicable additional One physical unit; not present in current filtered Rightmove results.</x:v>
      </x:c>
      <x:c r="S334" s="15" t="str">
        <x:v>https://www.zoopla.co.uk/to-rent/commercial/details/70796081/</x:v>
      </x:c>
      <x:c r="T334" s="15" t="str"/>
      <x:c r="U334" s="15" t="str"/>
      <x:c r="V334" s="15" t="str">
        <x:v>Dumfries — St Mary's Industrial Estate / Huntingdon Road trade area</x:v>
      </x:c>
      <x:c r="W334" s="15" t="str">
        <x:v>Individual unit ≤15,000 sq ft</x:v>
      </x:c>
      <x:c r="X334" s="2" t="n">
        <x:f>IF(N334="Yes",L334,0)</x:f>
        <x:v>5.992430613961312</x:v>
      </x:c>
      <x:c r="Y334" s="2" t="n">
        <x:v>1</x:v>
      </x:c>
      <x:c r="Z334" s="2" t="str">
        <x:v>Industrial / workshop / warehouse</x:v>
      </x:c>
    </x:row>
    <x:row r="335" ht="73" customHeight="1">
      <x:c r="A335" s="13" t="str">
        <x:v>S330</x:v>
      </x:c>
      <x:c r="B335" s="13" t="str">
        <x:v>Dumfries</x:v>
      </x:c>
      <x:c r="C335" s="13" t="str">
        <x:v>Dumfries</x:v>
      </x:c>
      <x:c r="D335" s="14" t="n">
        <x:v>33676</x:v>
      </x:c>
      <x:c r="E335" s="13" t="str">
        <x:v>Town</x:v>
      </x:c>
      <x:c r="F335" s="15" t="str">
        <x:v>Whitesands / Irish Street automotive site</x:v>
      </x:c>
      <x:c r="G335" s="15" t="str">
        <x:v>87-89 Whitesands</x:v>
      </x:c>
      <x:c r="H335" s="13" t="str">
        <x:v>Current</x:v>
      </x:c>
      <x:c r="I335" s="14" t="n">
        <x:v>4679</x:v>
      </x:c>
      <x:c r="J335" s="13" t="str">
        <x:f>IF(I335&lt;=1000,"1–1,000",IF(I335&lt;=2500,"1,001–2,500",IF(I335&lt;=5000,"2,501–5,000",IF(I335&lt;=10000,"5,001–10,000","10,001–15,000"))))</x:f>
        <x:v>2,501–5,000</x:v>
      </x:c>
      <x:c r="K335" s="16" t="n">
        <x:v>20000</x:v>
      </x:c>
      <x:c r="L335" s="17" t="n">
        <x:f>IF(AND(ISNUMBER(I335),I335&gt;0,ISNUMBER(K335),K335&gt;0),K335/I335,"n.a.")</x:f>
        <x:v>4.274417610600556</x:v>
      </x:c>
      <x:c r="M335" s="17"/>
      <x:c r="N335" s="13" t="str">
        <x:v>Yes</x:v>
      </x:c>
      <x:c r="O335" s="15" t="str">
        <x:v>Original building approximately 3.9 m internal eaves; rear extension approximately 4.9 m clear height</x:v>
      </x:c>
      <x:c r="P335" s="15" t="str">
        <x:v>Existing roller shutter approximately 6.7 m wide by 3.8 m high; vehicular access currently to main garage only</x:v>
      </x:c>
      <x:c r="Q335" s="15" t="str">
        <x:v>Town-centre automotive repair centre and MOT testing station; private parking and secure yard.</x:v>
      </x:c>
      <x:c r="R335" s="15" t="str">
        <x:v>To let on live agent page; no under-offer/let marker observed Whole property at advertised maximum 4,679 sq ft; possible subdivision from 1,304 sq ft subject to consents. Count whole offer once, not all proposed splits. Automotive use differs from general warehouse. Brochure pages 3 and 6 visually read: offers around £20,000 pa for whole property; sublease of existing FRI lease terminating 9 April 2033; VAT elected. Rear vehicle access and subdivision require consents.</x:v>
      </x:c>
      <x:c r="S335" s="15" t="str">
        <x:v>https://www.shepherd.co.uk/property/details/9399/87-89-whitesands-dumfries-dumfries-and-galloway-industrial-and-trade-counter</x:v>
      </x:c>
      <x:c r="T335" s="15" t="str">
        <x:v>https://shepherdcrm.agencypilot.com/crm/store/documents/other/691976_n47kr544b5e021pw.pdf</x:v>
      </x:c>
      <x:c r="U335" s="15" t="str"/>
      <x:c r="V335" s="15" t="str">
        <x:v>Dumfries — Whitesands / Irish Street automotive site</x:v>
      </x:c>
      <x:c r="W335" s="15" t="str">
        <x:v>Individual unit ≤15,000 sq ft</x:v>
      </x:c>
      <x:c r="X335" s="2" t="n">
        <x:f>IF(N335="Yes",L335,0)</x:f>
        <x:v>4.274417610600556</x:v>
      </x:c>
      <x:c r="Y335" s="2" t="n">
        <x:v>1</x:v>
      </x:c>
      <x:c r="Z335" s="2" t="str">
        <x:v>Industrial / workshop / warehouse</x:v>
      </x:c>
    </x:row>
    <x:row r="336" ht="42" customHeight="1">
      <x:c r="A336" s="13" t="str">
        <x:v>SW0001</x:v>
      </x:c>
      <x:c r="B336" s="15" t="str">
        <x:v>Truro</x:v>
      </x:c>
      <x:c r="C336" s="15" t="str">
        <x:v>Goonhavern</x:v>
      </x:c>
      <x:c r="D336" s="14" t="n">
        <x:v>995</x:v>
      </x:c>
      <x:c r="E336" s="13" t="str">
        <x:v>Context</x:v>
      </x:c>
      <x:c r="F336" s="15" t="str">
        <x:v>Goonhavern Industrial Estate</x:v>
      </x:c>
      <x:c r="G336" s="15" t="str">
        <x:v>Trade counter/warehouse (2,426 sq ft)</x:v>
      </x:c>
      <x:c r="H336" s="13" t="str">
        <x:v>Current</x:v>
      </x:c>
      <x:c r="I336" s="14" t="n">
        <x:v>2426</x:v>
      </x:c>
      <x:c r="J336" s="13" t="str">
        <x:f>IF(AND(ISNUMBER(I336),I336&gt;0),IF(I336&lt;=1000,"1–1,000",IF(I336&lt;=2500,"1,001–2,500",IF(I336&lt;=5000,"2,501–5,000",IF(I336&lt;=10000,"5,001–10,000","10,001–15,000")))),"1,001–2,500")</x:f>
        <x:v>1,001–2,500</x:v>
      </x:c>
      <x:c r="K336" s="16" t="n">
        <x:v>18000</x:v>
      </x:c>
      <x:c r="L336" s="17" t="n">
        <x:f>IF(AND(ISNUMBER(I336),I336&gt;0,ISNUMBER(K336),K336&gt;0),K336/I336,"n.a.")</x:f>
        <x:v>7.41962077493817</x:v>
      </x:c>
      <x:c r="M336" s="17"/>
      <x:c r="N336" s="13" t="str">
        <x:v>No</x:v>
      </x:c>
      <x:c r="O336" s="15" t="str">
        <x:v>4.5 and 5.6 m stated; min/max labels reversed</x:v>
      </x:c>
      <x:c r="P336" s="15" t="str">
        <x:v>Door 3.6 m high x 3.3 m wide; mechanism not specified</x:v>
      </x:c>
      <x:c r="Q336" s="15" t="str">
        <x:v>Road-front trade counter/warehouse; 3-year minimum lease.</x:v>
      </x:c>
      <x:c r="R336" s="15" t="str">
        <x:v>Advertised to let Wider north-coast context, not Truro town. Portal £8.05/sq ft inconsistent; calculate £7.42.</x:v>
      </x:c>
      <x:c r="S336" s="15" t="str">
        <x:v>https://www.zoopla.co.uk/to-rent/commercial/details/66697217/</x:v>
      </x:c>
      <x:c r="T336" s="15" t="str"/>
      <x:c r="U336" s="15" t="str"/>
      <x:c r="V336" s="15" t="str">
        <x:v>Truro — Goonhavern Industrial Estate</x:v>
      </x:c>
      <x:c r="W336" s="15" t="str">
        <x:v>Individual unit ≤15,000 sq ft</x:v>
      </x:c>
      <x:c r="X336" s="13" t="n">
        <x:f>IF(N336="Yes",L336,0)</x:f>
        <x:v>0</x:v>
      </x:c>
      <x:c r="Y336" s="14" t="n">
        <x:v>1</x:v>
      </x:c>
      <x:c r="Z336" s="13" t="str">
        <x:v>Industrial / workshop / storage</x:v>
      </x:c>
    </x:row>
    <x:row r="337" ht="42" customHeight="1">
      <x:c r="A337" s="13" t="str">
        <x:v>SW0002</x:v>
      </x:c>
      <x:c r="B337" s="15" t="str">
        <x:v>Truro</x:v>
      </x:c>
      <x:c r="C337" s="15" t="str">
        <x:v>Grampound Road</x:v>
      </x:c>
      <x:c r="D337" s="14" t="n">
        <x:v>1160</x:v>
      </x:c>
      <x:c r="E337" s="13" t="str">
        <x:v>Context</x:v>
      </x:c>
      <x:c r="F337" s="15" t="str">
        <x:v>Grampound Road Industrial Estate</x:v>
      </x:c>
      <x:c r="G337" s="15" t="str">
        <x:v>Unit 1B</x:v>
      </x:c>
      <x:c r="H337" s="13" t="str">
        <x:v>Current</x:v>
      </x:c>
      <x:c r="I337" s="14" t="n">
        <x:v>1494</x:v>
      </x:c>
      <x:c r="J337" s="13" t="str">
        <x:f>IF(AND(ISNUMBER(I337),I337&gt;0),IF(I337&lt;=1000,"1–1,000",IF(I337&lt;=2500,"1,001–2,500",IF(I337&lt;=5000,"2,501–5,000",IF(I337&lt;=10000,"5,001–10,000","10,001–15,000")))),"1,001–2,500")</x:f>
        <x:v>1,001–2,500</x:v>
      </x:c>
      <x:c r="K337" s="16" t="n">
        <x:v>18000</x:v>
      </x:c>
      <x:c r="L337" s="17" t="n">
        <x:f>IF(AND(ISNUMBER(I337),I337&gt;0,ISNUMBER(K337),K337&gt;0),K337/I337,"n.a.")</x:f>
        <x:v>12.048192771084338</x:v>
      </x:c>
      <x:c r="M337" s="17"/>
      <x:c r="N337" s="13" t="str">
        <x:v>No</x:v>
      </x:c>
      <x:c r="O337" s="15" t="str">
        <x:v>Not stated</x:v>
      </x:c>
      <x:c r="P337" s="15" t="str">
        <x:v>Roller shutter</x:v>
      </x:c>
      <x:c r="Q337" s="15" t="str">
        <x:v>Terraced warehouse, concrete floor, two toilets, sink and front parking.</x:v>
      </x:c>
      <x:c r="R337" s="15" t="str">
        <x:v>Advertised to let Rural location between Truro and St Austell; context, not Truro town.</x:v>
      </x:c>
      <x:c r="S337" s="15" t="str">
        <x:v>https://www.rightmove.co.uk/properties/765792120028720#/?channel=COM_LET</x:v>
      </x:c>
      <x:c r="T337" s="15" t="str"/>
      <x:c r="U337" s="15" t="str"/>
      <x:c r="V337" s="15" t="str">
        <x:v>Truro — Grampound Road Industrial Estate</x:v>
      </x:c>
      <x:c r="W337" s="15" t="str">
        <x:v>Individual unit ≤15,000 sq ft</x:v>
      </x:c>
      <x:c r="X337" s="13" t="n">
        <x:f>IF(N337="Yes",L337,0)</x:f>
        <x:v>0</x:v>
      </x:c>
      <x:c r="Y337" s="14" t="n">
        <x:v>1</x:v>
      </x:c>
      <x:c r="Z337" s="13" t="str">
        <x:v>Industrial / workshop / storage</x:v>
      </x:c>
    </x:row>
    <x:row r="338" ht="49" customHeight="1">
      <x:c r="A338" s="13" t="str">
        <x:v>SW0003</x:v>
      </x:c>
      <x:c r="B338" s="15" t="str">
        <x:v>Truro</x:v>
      </x:c>
      <x:c r="C338" s="15" t="str">
        <x:v>Threemilestone</x:v>
      </x:c>
      <x:c r="D338" s="14" t="n">
        <x:v>2855</x:v>
      </x:c>
      <x:c r="E338" s="13" t="str">
        <x:v>Nearby</x:v>
      </x:c>
      <x:c r="F338" s="15" t="str">
        <x:v>Threemilestone Industrial Estate</x:v>
      </x:c>
      <x:c r="G338" s="15" t="str">
        <x:v>Cedar Unit B</x:v>
      </x:c>
      <x:c r="H338" s="13" t="str">
        <x:v>Current</x:v>
      </x:c>
      <x:c r="I338" s="14" t="n">
        <x:v>2150</x:v>
      </x:c>
      <x:c r="J338" s="13" t="str">
        <x:f>IF(AND(ISNUMBER(I338),I338&gt;0),IF(I338&lt;=1000,"1–1,000",IF(I338&lt;=2500,"1,001–2,500",IF(I338&lt;=5000,"2,501–5,000",IF(I338&lt;=10000,"5,001–10,000","10,001–15,000")))),"1,001–2,500")</x:f>
        <x:v>1,001–2,500</x:v>
      </x:c>
      <x:c r="K338" s="16" t="n">
        <x:v>23500</x:v>
      </x:c>
      <x:c r="L338" s="17" t="n">
        <x:f>IF(AND(ISNUMBER(I338),I338&gt;0,ISNUMBER(K338),K338&gt;0),K338/I338,"n.a.")</x:f>
        <x:v>10.930232558139535</x:v>
      </x:c>
      <x:c r="M338" s="17"/>
      <x:c r="N338" s="13" t="str">
        <x:v>Yes</x:v>
      </x:c>
      <x:c r="O338" s="15" t="str">
        <x:v>Not stated</x:v>
      </x:c>
      <x:c r="P338" s="15" t="str">
        <x:v>Full-height roller shutter doors</x:v>
      </x:c>
      <x:c r="Q338" s="15" t="str">
        <x:v>New industrial terrace, WC, three-phase power and parking.</x:v>
      </x:c>
      <x:c r="R338" s="15" t="str">
        <x:v>Advertised to let Immediately available; £23,500 pa individually; both units £42,000 pa combined. Two separate units counted, combined option not counted again.</x:v>
      </x:c>
      <x:c r="S338" s="15" t="str">
        <x:v>https://www.rightmove.co.uk/properties/759473359149425#/?channel=COM_LET</x:v>
      </x:c>
      <x:c r="T338" s="15" t="str">
        <x:v>https://www.zoopla.co.uk/to-rent/commercial/details/69194986/</x:v>
      </x:c>
      <x:c r="U338" s="15" t="str">
        <x:v>https://propertysearch.vickeryholman.com/property/details/21298/Cedar-Units-B-C-Threemilestone-Industrial-Estate-Threemilestone-Truro-Cornwall-TR4-9LD-Industrial-</x:v>
      </x:c>
      <x:c r="V338" s="15" t="str">
        <x:v>Truro — Threemilestone Industrial Estate</x:v>
      </x:c>
      <x:c r="W338" s="15" t="str">
        <x:v>Individual unit ≤15,000 sq ft</x:v>
      </x:c>
      <x:c r="X338" s="13" t="n">
        <x:f>IF(N338="Yes",L338,0)</x:f>
        <x:v>10.930232558139535</x:v>
      </x:c>
      <x:c r="Y338" s="14" t="n">
        <x:v>1</x:v>
      </x:c>
      <x:c r="Z338" s="13" t="str">
        <x:v>Industrial / workshop / storage</x:v>
      </x:c>
    </x:row>
    <x:row r="339" ht="49" customHeight="1">
      <x:c r="A339" s="13" t="str">
        <x:v>SW0004</x:v>
      </x:c>
      <x:c r="B339" s="15" t="str">
        <x:v>Truro</x:v>
      </x:c>
      <x:c r="C339" s="15" t="str">
        <x:v>Threemilestone</x:v>
      </x:c>
      <x:c r="D339" s="14" t="n">
        <x:v>2855</x:v>
      </x:c>
      <x:c r="E339" s="13" t="str">
        <x:v>Nearby</x:v>
      </x:c>
      <x:c r="F339" s="15" t="str">
        <x:v>Threemilestone Industrial Estate</x:v>
      </x:c>
      <x:c r="G339" s="15" t="str">
        <x:v>Cedar Unit C</x:v>
      </x:c>
      <x:c r="H339" s="13" t="str">
        <x:v>Current</x:v>
      </x:c>
      <x:c r="I339" s="14" t="n">
        <x:v>2150</x:v>
      </x:c>
      <x:c r="J339" s="13" t="str">
        <x:f>IF(AND(ISNUMBER(I339),I339&gt;0),IF(I339&lt;=1000,"1–1,000",IF(I339&lt;=2500,"1,001–2,500",IF(I339&lt;=5000,"2,501–5,000",IF(I339&lt;=10000,"5,001–10,000","10,001–15,000")))),"1,001–2,500")</x:f>
        <x:v>1,001–2,500</x:v>
      </x:c>
      <x:c r="K339" s="16" t="n">
        <x:v>23500</x:v>
      </x:c>
      <x:c r="L339" s="17" t="n">
        <x:f>IF(AND(ISNUMBER(I339),I339&gt;0,ISNUMBER(K339),K339&gt;0),K339/I339,"n.a.")</x:f>
        <x:v>10.930232558139535</x:v>
      </x:c>
      <x:c r="M339" s="17"/>
      <x:c r="N339" s="13" t="str">
        <x:v>Yes</x:v>
      </x:c>
      <x:c r="O339" s="15" t="str">
        <x:v>Not stated</x:v>
      </x:c>
      <x:c r="P339" s="15" t="str">
        <x:v>Full-height roller shutter doors</x:v>
      </x:c>
      <x:c r="Q339" s="15" t="str">
        <x:v>New industrial terrace, WC, three-phase power and parking.</x:v>
      </x:c>
      <x:c r="R339" s="15" t="str">
        <x:v>Advertised to let Immediately available; £23,500 pa individually; both units £42,000 pa combined. Two separate units counted, combined option not counted again.</x:v>
      </x:c>
      <x:c r="S339" s="15" t="str">
        <x:v>https://www.rightmove.co.uk/properties/759473359149425#/?channel=COM_LET</x:v>
      </x:c>
      <x:c r="T339" s="15" t="str">
        <x:v>https://www.zoopla.co.uk/to-rent/commercial/details/69194986/</x:v>
      </x:c>
      <x:c r="U339" s="15" t="str">
        <x:v>https://propertysearch.vickeryholman.com/property/details/21298/Cedar-Units-B-C-Threemilestone-Industrial-Estate-Threemilestone-Truro-Cornwall-TR4-9LD-Industrial-</x:v>
      </x:c>
      <x:c r="V339" s="15" t="str">
        <x:v>Truro — Threemilestone Industrial Estate</x:v>
      </x:c>
      <x:c r="W339" s="15" t="str">
        <x:v>Individual unit ≤15,000 sq ft</x:v>
      </x:c>
      <x:c r="X339" s="13" t="n">
        <x:f>IF(N339="Yes",L339,0)</x:f>
        <x:v>10.930232558139535</x:v>
      </x:c>
      <x:c r="Y339" s="14" t="n">
        <x:v>1</x:v>
      </x:c>
      <x:c r="Z339" s="13" t="str">
        <x:v>Industrial / workshop / storage</x:v>
      </x:c>
    </x:row>
    <x:row r="340" ht="42" customHeight="1">
      <x:c r="A340" s="13" t="str">
        <x:v>SW0005</x:v>
      </x:c>
      <x:c r="B340" s="15" t="str">
        <x:v>Truro</x:v>
      </x:c>
      <x:c r="C340" s="15" t="str">
        <x:v>Threemilestone</x:v>
      </x:c>
      <x:c r="D340" s="14" t="n">
        <x:v>2855</x:v>
      </x:c>
      <x:c r="E340" s="13" t="str">
        <x:v>Nearby</x:v>
      </x:c>
      <x:c r="F340" s="15" t="str">
        <x:v>Threemilestone Industrial Estate</x:v>
      </x:c>
      <x:c r="G340" s="15" t="str">
        <x:v>D4 Walker Business Park</x:v>
      </x:c>
      <x:c r="H340" s="13" t="str">
        <x:v>Current</x:v>
      </x:c>
      <x:c r="I340" s="14" t="n">
        <x:v>1205</x:v>
      </x:c>
      <x:c r="J340" s="13" t="str">
        <x:f>IF(AND(ISNUMBER(I340),I340&gt;0),IF(I340&lt;=1000,"1–1,000",IF(I340&lt;=2500,"1,001–2,500",IF(I340&lt;=5000,"2,501–5,000",IF(I340&lt;=10000,"5,001–10,000","10,001–15,000")))),"1,001–2,500")</x:f>
        <x:v>1,001–2,500</x:v>
      </x:c>
      <x:c r="K340" s="16" t="n">
        <x:v>13500</x:v>
      </x:c>
      <x:c r="L340" s="17" t="n">
        <x:f>IF(AND(ISNUMBER(I340),I340&gt;0,ISNUMBER(K340),K340&gt;0),K340/I340,"n.a.")</x:f>
        <x:v>11.203319502074688</x:v>
      </x:c>
      <x:c r="M340" s="17"/>
      <x:c r="N340" s="13" t="str">
        <x:v>Yes</x:v>
      </x:c>
      <x:c r="O340" s="15" t="str">
        <x:v>5.5 m eaves</x:v>
      </x:c>
      <x:c r="P340" s="15" t="str">
        <x:v>Electric roller shutter</x:v>
      </x:c>
      <x:c r="Q340" s="15" t="str">
        <x:v>New light industrial unit, WC, three parking spaces, 80A 3-phase.</x:v>
      </x:c>
      <x:c r="R340" s="15" t="str">
        <x:v>Advertised to let Last unit of this size advertised. Other 1,800 sq ft units mentioned but not separately scheduled/countable.</x:v>
      </x:c>
      <x:c r="S340" s="15" t="str">
        <x:v>https://www.rightmove.co.uk/properties/136587074#/?channel=COM_LET</x:v>
      </x:c>
      <x:c r="T340" s="15" t="str"/>
      <x:c r="U340" s="15" t="str"/>
      <x:c r="V340" s="15" t="str">
        <x:v>Truro — Threemilestone Industrial Estate</x:v>
      </x:c>
      <x:c r="W340" s="15" t="str">
        <x:v>Individual unit ≤15,000 sq ft</x:v>
      </x:c>
      <x:c r="X340" s="13" t="n">
        <x:f>IF(N340="Yes",L340,0)</x:f>
        <x:v>11.203319502074688</x:v>
      </x:c>
      <x:c r="Y340" s="14" t="n">
        <x:v>1</x:v>
      </x:c>
      <x:c r="Z340" s="13" t="str">
        <x:v>Industrial / workshop / storage</x:v>
      </x:c>
    </x:row>
    <x:row r="341" ht="42" customHeight="1">
      <x:c r="A341" s="13" t="str">
        <x:v>SW0006</x:v>
      </x:c>
      <x:c r="B341" s="15" t="str">
        <x:v>Truro</x:v>
      </x:c>
      <x:c r="C341" s="15" t="str">
        <x:v>Threemilestone</x:v>
      </x:c>
      <x:c r="D341" s="14" t="n">
        <x:v>2855</x:v>
      </x:c>
      <x:c r="E341" s="13" t="str">
        <x:v>Nearby</x:v>
      </x:c>
      <x:c r="F341" s="15" t="str">
        <x:v>Threemilestone Industrial Estate</x:v>
      </x:c>
      <x:c r="G341" s="15" t="str">
        <x:v>Unit 22</x:v>
      </x:c>
      <x:c r="H341" s="13" t="str">
        <x:v>Future</x:v>
      </x:c>
      <x:c r="I341" s="14" t="n">
        <x:v>384</x:v>
      </x:c>
      <x:c r="J341" s="13" t="str">
        <x:f>IF(AND(ISNUMBER(I341),I341&gt;0),IF(I341&lt;=1000,"1–1,000",IF(I341&lt;=2500,"1,001–2,500",IF(I341&lt;=5000,"2,501–5,000",IF(I341&lt;=10000,"5,001–10,000","10,001–15,000")))),"1–1,000")</x:f>
        <x:v>1–1,000</x:v>
      </x:c>
      <x:c r="K341" s="16" t="n">
        <x:v>5040</x:v>
      </x:c>
      <x:c r="L341" s="17" t="n">
        <x:f>IF(AND(ISNUMBER(I341),I341&gt;0,ISNUMBER(K341),K341&gt;0),K341/I341,"n.a.")</x:f>
        <x:v>13.125</x:v>
      </x:c>
      <x:c r="M341" s="17"/>
      <x:c r="N341" s="13" t="str">
        <x:v>No</x:v>
      </x:c>
      <x:c r="O341" s="15" t="str">
        <x:v>Not stated</x:v>
      </x:c>
      <x:c r="P341" s="15" t="str">
        <x:v>Not stated</x:v>
      </x:c>
      <x:c r="Q341" s="15" t="str">
        <x:v>Small workshop, electricity/water, private WC and front parking.</x:v>
      </x:c>
      <x:c r="R341" s="15" t="str">
        <x:v>Future Will soon be available, no date. 384 sq ft text versus 387.5 header. £420 pcm includes maintenance and insurance; not pure base rent.</x:v>
      </x:c>
      <x:c r="S341" s="15" t="str">
        <x:v>https://www.rightmove.co.uk/properties/783541422523441#/?channel=COM_LET</x:v>
      </x:c>
      <x:c r="T341" s="15" t="str"/>
      <x:c r="U341" s="15" t="str"/>
      <x:c r="V341" s="15" t="str">
        <x:v>Truro — Threemilestone Industrial Estate</x:v>
      </x:c>
      <x:c r="W341" s="15" t="str">
        <x:v>Individual unit ≤15,000 sq ft</x:v>
      </x:c>
      <x:c r="X341" s="13" t="n">
        <x:f>IF(N341="Yes",L341,0)</x:f>
        <x:v>0</x:v>
      </x:c>
      <x:c r="Y341" s="14" t="n">
        <x:v>1</x:v>
      </x:c>
      <x:c r="Z341" s="13" t="str">
        <x:v>Industrial / workshop / storage</x:v>
      </x:c>
    </x:row>
    <x:row r="342" ht="42" customHeight="1">
      <x:c r="A342" s="13" t="str">
        <x:v>SW0007</x:v>
      </x:c>
      <x:c r="B342" s="15" t="str">
        <x:v>Truro</x:v>
      </x:c>
      <x:c r="C342" s="15" t="str">
        <x:v>Truro</x:v>
      </x:c>
      <x:c r="D342" s="14" t="n">
        <x:v>23060</x:v>
      </x:c>
      <x:c r="E342" s="13" t="str">
        <x:v>Town</x:v>
      </x:c>
      <x:c r="F342" s="15" t="str">
        <x:v>Newham Industrial Estate</x:v>
      </x:c>
      <x:c r="G342" s="15" t="str">
        <x:v>Secure lock-up unit, Edhen Park</x:v>
      </x:c>
      <x:c r="H342" s="13" t="str">
        <x:v>Current</x:v>
      </x:c>
      <x:c r="I342" s="14" t="n">
        <x:v>144</x:v>
      </x:c>
      <x:c r="J342" s="13" t="str">
        <x:f>IF(AND(ISNUMBER(I342),I342&gt;0),IF(I342&lt;=1000,"1–1,000",IF(I342&lt;=2500,"1,001–2,500",IF(I342&lt;=5000,"2,501–5,000",IF(I342&lt;=10000,"5,001–10,000","10,001–15,000")))),"1–1,000")</x:f>
        <x:v>1–1,000</x:v>
      </x:c>
      <x:c r="K342" s="16" t="n">
        <x:v>1500</x:v>
      </x:c>
      <x:c r="L342" s="17" t="n">
        <x:f>IF(AND(ISNUMBER(I342),I342&gt;0,ISNUMBER(K342),K342&gt;0),K342/I342,"n.a.")</x:f>
        <x:v>10.416666666666666</x:v>
      </x:c>
      <x:c r="M342" s="17"/>
      <x:c r="N342" s="13" t="str">
        <x:v>Yes</x:v>
      </x:c>
      <x:c r="O342" s="15" t="str">
        <x:v>Not stated</x:v>
      </x:c>
      <x:c r="P342" s="15" t="str">
        <x:v>Not stated</x:v>
      </x:c>
      <x:c r="Q342" s="15" t="str">
        <x:v>Secure storage lock-up approx 8 ft x 18 ft; no electricity; annual renewable licence.</x:v>
      </x:c>
      <x:c r="R342" s="15" t="str">
        <x:v>Advertised to let Area calculated from advertised 8 ft × 18 ft; insurance/maintenance additional.</x:v>
      </x:c>
      <x:c r="S342" s="15" t="str">
        <x:v>https://www.newhamtruro.co.uk/work/vacant-properties</x:v>
      </x:c>
      <x:c r="T342" s="15" t="str"/>
      <x:c r="U342" s="15" t="str"/>
      <x:c r="V342" s="15" t="str">
        <x:v>Truro — Newham Industrial Estate</x:v>
      </x:c>
      <x:c r="W342" s="15" t="str">
        <x:v>Individual unit ≤15,000 sq ft</x:v>
      </x:c>
      <x:c r="X342" s="13" t="n">
        <x:f>IF(N342="Yes",L342,0)</x:f>
        <x:v>10.416666666666666</x:v>
      </x:c>
      <x:c r="Y342" s="14" t="n">
        <x:v>1</x:v>
      </x:c>
      <x:c r="Z342" s="13" t="str">
        <x:v>Industrial / workshop / storage</x:v>
      </x:c>
    </x:row>
    <x:row r="343" ht="42" customHeight="1">
      <x:c r="A343" s="13" t="str">
        <x:v>SW0008</x:v>
      </x:c>
      <x:c r="B343" s="15" t="str">
        <x:v>Truro</x:v>
      </x:c>
      <x:c r="C343" s="15" t="str">
        <x:v>Truro</x:v>
      </x:c>
      <x:c r="D343" s="14" t="n">
        <x:v>23060</x:v>
      </x:c>
      <x:c r="E343" s="13" t="str">
        <x:v>Town</x:v>
      </x:c>
      <x:c r="F343" s="15" t="str">
        <x:v>Treliske Industrial Estate</x:v>
      </x:c>
      <x:c r="G343" s="15" t="str">
        <x:v>5 Wren Units</x:v>
      </x:c>
      <x:c r="H343" s="13" t="str">
        <x:v>Current</x:v>
      </x:c>
      <x:c r="I343" s="14" t="n">
        <x:v>2140</x:v>
      </x:c>
      <x:c r="J343" s="13" t="str">
        <x:f>IF(AND(ISNUMBER(I343),I343&gt;0),IF(I343&lt;=1000,"1–1,000",IF(I343&lt;=2500,"1,001–2,500",IF(I343&lt;=5000,"2,501–5,000",IF(I343&lt;=10000,"5,001–10,000","10,001–15,000")))),"1,001–2,500")</x:f>
        <x:v>1,001–2,500</x:v>
      </x:c>
      <x:c r="K343" s="16" t="n">
        <x:v>27000</x:v>
      </x:c>
      <x:c r="L343" s="17" t="n">
        <x:f>IF(AND(ISNUMBER(I343),I343&gt;0,ISNUMBER(K343),K343&gt;0),K343/I343,"n.a.")</x:f>
        <x:v>12.616822429906541</x:v>
      </x:c>
      <x:c r="M343" s="17"/>
      <x:c r="N343" s="13" t="str">
        <x:v>Yes</x:v>
      </x:c>
      <x:c r="O343" s="15" t="str">
        <x:v>Not stated</x:v>
      </x:c>
      <x:c r="P343" s="15" t="str">
        <x:v>Not stated</x:v>
      </x:c>
      <x:c r="Q343" s="15" t="str">
        <x:v>Trade counter/light industrial premises with parking and loading area.</x:v>
      </x:c>
      <x:c r="R343" s="15" t="str">
        <x:v>Advertised to let</x:v>
      </x:c>
      <x:c r="S343" s="15" t="str">
        <x:v>https://www.rightmove.co.uk/properties/759474487503808#/?channel=COM_LET</x:v>
      </x:c>
      <x:c r="T343" s="15" t="str"/>
      <x:c r="U343" s="15" t="str"/>
      <x:c r="V343" s="15" t="str">
        <x:v>Truro — Treliske Industrial Estate</x:v>
      </x:c>
      <x:c r="W343" s="15" t="str">
        <x:v>Individual unit ≤15,000 sq ft</x:v>
      </x:c>
      <x:c r="X343" s="13" t="n">
        <x:f>IF(N343="Yes",L343,0)</x:f>
        <x:v>12.616822429906541</x:v>
      </x:c>
      <x:c r="Y343" s="14" t="n">
        <x:v>1</x:v>
      </x:c>
      <x:c r="Z343" s="13" t="str">
        <x:v>Industrial / workshop / storage</x:v>
      </x:c>
    </x:row>
    <x:row r="344" ht="42" customHeight="1">
      <x:c r="A344" s="13" t="str">
        <x:v>SW0009</x:v>
      </x:c>
      <x:c r="B344" s="15" t="str">
        <x:v>Redruth</x:v>
      </x:c>
      <x:c r="C344" s="15" t="str">
        <x:v>Pool</x:v>
      </x:c>
      <x:c r="D344" s="14" t="n">
        <x:v>8585</x:v>
      </x:c>
      <x:c r="E344" s="13" t="str">
        <x:v>Nearby</x:v>
      </x:c>
      <x:c r="F344" s="15" t="str">
        <x:v>Commercial Park, Wilson Way</x:v>
      </x:c>
      <x:c r="G344" s="15" t="str">
        <x:v>Unit 17</x:v>
      </x:c>
      <x:c r="H344" s="13" t="str">
        <x:v>Current</x:v>
      </x:c>
      <x:c r="I344" s="14" t="n">
        <x:v>1253</x:v>
      </x:c>
      <x:c r="J344" s="13" t="str">
        <x:f>IF(AND(ISNUMBER(I344),I344&gt;0),IF(I344&lt;=1000,"1–1,000",IF(I344&lt;=2500,"1,001–2,500",IF(I344&lt;=5000,"2,501–5,000",IF(I344&lt;=10000,"5,001–10,000","10,001–15,000")))),"1,001–2,500")</x:f>
        <x:v>1,001–2,500</x:v>
      </x:c>
      <x:c r="K344" s="16" t="n">
        <x:v>10000</x:v>
      </x:c>
      <x:c r="L344" s="17" t="n">
        <x:f>IF(AND(ISNUMBER(I344),I344&gt;0,ISNUMBER(K344),K344&gt;0),K344/I344,"n.a.")</x:f>
        <x:v>7.980845969672785</x:v>
      </x:c>
      <x:c r="M344" s="17"/>
      <x:c r="N344" s="13" t="str">
        <x:v>Yes</x:v>
      </x:c>
      <x:c r="O344" s="15" t="str">
        <x:v>Good internal height, no measurement</x:v>
      </x:c>
      <x:c r="P344" s="15" t="str">
        <x:v>Not stated</x:v>
      </x:c>
      <x:c r="Q344" s="15" t="str">
        <x:v>Lock-up industrial/storage, immediate availability; no motor trade.</x:v>
      </x:c>
      <x:c r="R344" s="15" t="str">
        <x:v>Advertised to let</x:v>
      </x:c>
      <x:c r="S344" s="15" t="str">
        <x:v>https://www.rightmove.co.uk/properties/171410855#/?channel=COM_LET</x:v>
      </x:c>
      <x:c r="T344" s="15" t="str"/>
      <x:c r="U344" s="15" t="str"/>
      <x:c r="V344" s="15" t="str">
        <x:v>Redruth — Commercial Park, Wilson Way</x:v>
      </x:c>
      <x:c r="W344" s="15" t="str">
        <x:v>Individual unit ≤15,000 sq ft</x:v>
      </x:c>
      <x:c r="X344" s="13" t="n">
        <x:f>IF(N344="Yes",L344,0)</x:f>
        <x:v>7.980845969672785</x:v>
      </x:c>
      <x:c r="Y344" s="14" t="n">
        <x:v>1</x:v>
      </x:c>
      <x:c r="Z344" s="13" t="str">
        <x:v>Industrial / workshop / storage</x:v>
      </x:c>
    </x:row>
    <x:row r="345" ht="49" customHeight="1">
      <x:c r="A345" s="13" t="str">
        <x:v>SW0010</x:v>
      </x:c>
      <x:c r="B345" s="15" t="str">
        <x:v>Redruth</x:v>
      </x:c>
      <x:c r="C345" s="15" t="str">
        <x:v>Scorrier</x:v>
      </x:c>
      <x:c r="D345" s="14"/>
      <x:c r="E345" s="13" t="str">
        <x:v>Nearby</x:v>
      </x:c>
      <x:c r="F345" s="15" t="str">
        <x:v>Cornwall Business Park</x:v>
      </x:c>
      <x:c r="G345" s="15" t="str">
        <x:v>Space2work Workspace 12</x:v>
      </x:c>
      <x:c r="H345" s="13" t="str">
        <x:v>Current</x:v>
      </x:c>
      <x:c r="I345" s="14" t="n">
        <x:v>2530</x:v>
      </x:c>
      <x:c r="J345" s="13" t="str">
        <x:f>IF(AND(ISNUMBER(I345),I345&gt;0),IF(I345&lt;=1000,"1–1,000",IF(I345&lt;=2500,"1,001–2,500",IF(I345&lt;=5000,"2,501–5,000",IF(I345&lt;=10000,"5,001–10,000","10,001–15,000")))),"2,501–5,000")</x:f>
        <x:v>2,501–5,000</x:v>
      </x:c>
      <x:c r="K345" s="16" t="n">
        <x:v>34152</x:v>
      </x:c>
      <x:c r="L345" s="17" t="n">
        <x:f>IF(AND(ISNUMBER(I345),I345&gt;0,ISNUMBER(K345),K345&gt;0),K345/I345,"n.a.")</x:f>
        <x:v>13.498814229249012</x:v>
      </x:c>
      <x:c r="M345" s="17"/>
      <x:c r="N345" s="13" t="str">
        <x:v>No</x:v>
      </x:c>
      <x:c r="O345" s="15" t="str">
        <x:v>6.9 m clear</x:v>
      </x:c>
      <x:c r="P345" s="15" t="str">
        <x:v>5 m electric roller shutter</x:v>
      </x:c>
      <x:c r="Q345" s="15" t="str">
        <x:v>Hybrid warehouse with glazed reception, kitchenette, first-floor offices; EPC A.</x:v>
      </x:c>
      <x:c r="R345" s="15" t="str">
        <x:v>Advertised to let £2,846 pcm implies £13.50/sq ft; search card says £14/sq ft. Confirm rent. Estate-total 48,823 sq ft is not this unit. Advertised quotation: Card £14/sq ft; £2,846 pcm Host population not separately identified where locality/boundary is ambiguous.</x:v>
      </x:c>
      <x:c r="S345" s="15" t="str">
        <x:v>https://www.rightmove.co.uk/properties/752427937119984#/?channel=COM_LET</x:v>
      </x:c>
      <x:c r="T345" s="15" t="str"/>
      <x:c r="U345" s="15" t="str"/>
      <x:c r="V345" s="15" t="str">
        <x:v>Redruth — Cornwall Business Park</x:v>
      </x:c>
      <x:c r="W345" s="15" t="str">
        <x:v>Individual unit ≤15,000 sq ft</x:v>
      </x:c>
      <x:c r="X345" s="13" t="n">
        <x:f>IF(N345="Yes",L345,0)</x:f>
        <x:v>0</x:v>
      </x:c>
      <x:c r="Y345" s="14" t="n">
        <x:v>1</x:v>
      </x:c>
      <x:c r="Z345" s="13" t="str">
        <x:v>Industrial / workshop / storage</x:v>
      </x:c>
    </x:row>
    <x:row r="346" ht="49" customHeight="1">
      <x:c r="A346" s="13" t="str">
        <x:v>SW0011</x:v>
      </x:c>
      <x:c r="B346" s="15" t="str">
        <x:v>Redruth</x:v>
      </x:c>
      <x:c r="C346" s="15" t="str">
        <x:v>Scorrier</x:v>
      </x:c>
      <x:c r="D346" s="14"/>
      <x:c r="E346" s="13" t="str">
        <x:v>Nearby</x:v>
      </x:c>
      <x:c r="F346" s="15" t="str">
        <x:v>Cornwall Business Park</x:v>
      </x:c>
      <x:c r="G346" s="15" t="str">
        <x:v>Space2work Workspace 9 (heading; description says 12)</x:v>
      </x:c>
      <x:c r="H346" s="13" t="str">
        <x:v>Future</x:v>
      </x:c>
      <x:c r="I346" s="14" t="n">
        <x:v>2573</x:v>
      </x:c>
      <x:c r="J346" s="13" t="str">
        <x:f>IF(AND(ISNUMBER(I346),I346&gt;0),IF(I346&lt;=1000,"1–1,000",IF(I346&lt;=2500,"1,001–2,500",IF(I346&lt;=5000,"2,501–5,000",IF(I346&lt;=10000,"5,001–10,000","10,001–15,000")))),"2,501–5,000")</x:f>
        <x:v>2,501–5,000</x:v>
      </x:c>
      <x:c r="K346" s="16" t="n">
        <x:v>34740</x:v>
      </x:c>
      <x:c r="L346" s="17" t="n">
        <x:f>IF(AND(ISNUMBER(I346),I346&gt;0,ISNUMBER(K346),K346&gt;0),K346/I346,"n.a.")</x:f>
        <x:v>13.501748931208706</x:v>
      </x:c>
      <x:c r="M346" s="17"/>
      <x:c r="N346" s="13" t="str">
        <x:v>No</x:v>
      </x:c>
      <x:c r="O346" s="15" t="str">
        <x:v>6.9 m clear</x:v>
      </x:c>
      <x:c r="P346" s="15" t="str">
        <x:v>5 m electric roller shutter</x:v>
      </x:c>
      <x:c r="Q346" s="15" t="str">
        <x:v>BREEAM Excellent hybrid industrial/office, EPC A.</x:v>
      </x:c>
      <x:c r="R346" s="15" t="str">
        <x:v>Future Available March 2027. Heading says Workspace 9; description incorrectly says 12. Not included in current count. Advertised quotation: £13.50/sq ft/year Host population not separately identified where locality/boundary is ambiguous.</x:v>
      </x:c>
      <x:c r="S346" s="15" t="str">
        <x:v>https://www.rightmove.co.uk/properties/781229666976801#/?channel=COM_LET</x:v>
      </x:c>
      <x:c r="T346" s="15" t="str"/>
      <x:c r="U346" s="15" t="str"/>
      <x:c r="V346" s="15" t="str">
        <x:v>Redruth — Cornwall Business Park</x:v>
      </x:c>
      <x:c r="W346" s="15" t="str">
        <x:v>Individual unit ≤15,000 sq ft</x:v>
      </x:c>
      <x:c r="X346" s="13" t="n">
        <x:f>IF(N346="Yes",L346,0)</x:f>
        <x:v>0</x:v>
      </x:c>
      <x:c r="Y346" s="14" t="n">
        <x:v>1</x:v>
      </x:c>
      <x:c r="Z346" s="13" t="str">
        <x:v>Industrial / workshop / storage</x:v>
      </x:c>
    </x:row>
    <x:row r="347" ht="62" customHeight="1">
      <x:c r="A347" s="13" t="str">
        <x:v>SW0012</x:v>
      </x:c>
      <x:c r="B347" s="15" t="str">
        <x:v>Redruth</x:v>
      </x:c>
      <x:c r="C347" s="15" t="str">
        <x:v>Scorrier</x:v>
      </x:c>
      <x:c r="D347" s="14"/>
      <x:c r="E347" s="13" t="str">
        <x:v>Nearby</x:v>
      </x:c>
      <x:c r="F347" s="15" t="str">
        <x:v>Cornwall Business Park</x:v>
      </x:c>
      <x:c r="G347" s="15" t="str">
        <x:v>Unit 9 The Park</x:v>
      </x:c>
      <x:c r="H347" s="13" t="str">
        <x:v>Current</x:v>
      </x:c>
      <x:c r="I347" s="14" t="n">
        <x:v>2347</x:v>
      </x:c>
      <x:c r="J347" s="13" t="str">
        <x:f>IF(AND(ISNUMBER(I347),I347&gt;0),IF(I347&lt;=1000,"1–1,000",IF(I347&lt;=2500,"1,001–2,500",IF(I347&lt;=5000,"2,501–5,000",IF(I347&lt;=10000,"5,001–10,000","10,001–15,000")))),"1,001–2,500")</x:f>
        <x:v>1,001–2,500</x:v>
      </x:c>
      <x:c r="K347" s="16" t="n">
        <x:v>14000</x:v>
      </x:c>
      <x:c r="L347" s="17" t="n">
        <x:f>IF(AND(ISNUMBER(I347),I347&gt;0,ISNUMBER(K347),K347&gt;0),K347/I347,"n.a.")</x:f>
        <x:v>5.965061780997018</x:v>
      </x:c>
      <x:c r="M347" s="17"/>
      <x:c r="N347" s="13" t="str">
        <x:v>Yes</x:v>
      </x:c>
      <x:c r="O347" s="15" t="str">
        <x:v>6 m eaves</x:v>
      </x:c>
      <x:c r="P347" s="15" t="str">
        <x:v>5.5 m electric roller shutter</x:v>
      </x:c>
      <x:c r="Q347" s="15" t="str">
        <x:v>Hybrid unit; 1,547 sq ft ground plus about 800 sq ft mezzanine.</x:v>
      </x:c>
      <x:c r="R347" s="15" t="str">
        <x:v>Advertised to let Discounted sublease to November 2027; longer landlord lease also offered. Potential duplicate of Space2work 2,362 sq ft landlord listing; count once. Landlord advert: 2,362 sq ft and £34,255 pa (£14.50/sq ft), immediately available; counted as same demise, retain discounted sublease separately in notes. Host population not separately identified where locality/boundary is ambiguous.</x:v>
      </x:c>
      <x:c r="S347" s="15" t="str">
        <x:v>https://www.rightmove.co.uk/properties/173804351#/?channel=COM_LET</x:v>
      </x:c>
      <x:c r="T347" s="15" t="str">
        <x:v>https://www.zoopla.co.uk/to-rent/commercial/details/69894515/</x:v>
      </x:c>
      <x:c r="U347" s="15" t="str"/>
      <x:c r="V347" s="15" t="str">
        <x:v>Redruth — Cornwall Business Park</x:v>
      </x:c>
      <x:c r="W347" s="15" t="str">
        <x:v>Individual unit ≤15,000 sq ft</x:v>
      </x:c>
      <x:c r="X347" s="13" t="n">
        <x:f>IF(N347="Yes",L347,0)</x:f>
        <x:v>5.965061780997018</x:v>
      </x:c>
      <x:c r="Y347" s="14" t="n">
        <x:v>1</x:v>
      </x:c>
      <x:c r="Z347" s="13" t="str">
        <x:v>Industrial / workshop / storage</x:v>
      </x:c>
    </x:row>
    <x:row r="348" ht="42" customHeight="1">
      <x:c r="A348" s="13" t="str">
        <x:v>SW0013</x:v>
      </x:c>
      <x:c r="B348" s="15" t="str">
        <x:v>Redruth</x:v>
      </x:c>
      <x:c r="C348" s="15" t="str">
        <x:v>Portreath</x:v>
      </x:c>
      <x:c r="D348" s="14" t="n">
        <x:v>1215</x:v>
      </x:c>
      <x:c r="E348" s="13" t="str">
        <x:v>Nearby</x:v>
      </x:c>
      <x:c r="F348" s="15" t="str">
        <x:v>River Barns Business Park</x:v>
      </x:c>
      <x:c r="G348" s="15" t="str">
        <x:v>Workshop/warehouse, River Barns</x:v>
      </x:c>
      <x:c r="H348" s="13" t="str">
        <x:v>Current</x:v>
      </x:c>
      <x:c r="I348" s="14" t="n">
        <x:v>2000</x:v>
      </x:c>
      <x:c r="J348" s="13" t="str">
        <x:f>IF(AND(ISNUMBER(I348),I348&gt;0),IF(I348&lt;=1000,"1–1,000",IF(I348&lt;=2500,"1,001–2,500",IF(I348&lt;=5000,"2,501–5,000",IF(I348&lt;=10000,"5,001–10,000","10,001–15,000")))),"1,001–2,500")</x:f>
        <x:v>1,001–2,500</x:v>
      </x:c>
      <x:c r="K348" s="16" t="n">
        <x:v>16500</x:v>
      </x:c>
      <x:c r="L348" s="17" t="n">
        <x:f>IF(AND(ISNUMBER(I348),I348&gt;0,ISNUMBER(K348),K348&gt;0),K348/I348,"n.a.")</x:f>
        <x:v>8.25</x:v>
      </x:c>
      <x:c r="M348" s="17"/>
      <x:c r="N348" s="13" t="str">
        <x:v>Yes</x:v>
      </x:c>
      <x:c r="O348" s="15" t="str">
        <x:v>Excellent eaves clearance, no measurement</x:v>
      </x:c>
      <x:c r="P348" s="15" t="str">
        <x:v>Roller shutter</x:v>
      </x:c>
      <x:c r="Q348" s="15" t="str">
        <x:v>Workshop/warehouse with staff kitchen, WC and parking.</x:v>
      </x:c>
      <x:c r="R348" s="15" t="str">
        <x:v>Advertised to let Assignment of five-year lease from October 2025; current passing rent rather than new-lease asking rent.</x:v>
      </x:c>
      <x:c r="S348" s="15" t="str">
        <x:v>https://www.rightmove.co.uk/properties/174149330#/?channel=COM_LET</x:v>
      </x:c>
      <x:c r="T348" s="15" t="str"/>
      <x:c r="U348" s="15" t="str"/>
      <x:c r="V348" s="15" t="str">
        <x:v>Redruth — River Barns Business Park</x:v>
      </x:c>
      <x:c r="W348" s="15" t="str">
        <x:v>Individual unit ≤15,000 sq ft</x:v>
      </x:c>
      <x:c r="X348" s="13" t="n">
        <x:f>IF(N348="Yes",L348,0)</x:f>
        <x:v>8.25</x:v>
      </x:c>
      <x:c r="Y348" s="14" t="n">
        <x:v>1</x:v>
      </x:c>
      <x:c r="Z348" s="13" t="str">
        <x:v>Industrial / workshop / storage</x:v>
      </x:c>
    </x:row>
    <x:row r="349" ht="62" customHeight="1">
      <x:c r="A349" s="13" t="str">
        <x:v>SW0014</x:v>
      </x:c>
      <x:c r="B349" s="15" t="str">
        <x:v>Redruth</x:v>
      </x:c>
      <x:c r="C349" s="15" t="str">
        <x:v>Bridge / New Portreath Road</x:v>
      </x:c>
      <x:c r="D349" s="14"/>
      <x:c r="E349" s="13" t="str">
        <x:v>Nearby</x:v>
      </x:c>
      <x:c r="F349" s="15" t="str">
        <x:v>Standalone premises</x:v>
      </x:c>
      <x:c r="G349" s="15" t="str">
        <x:v>RHS Movevirgo Unit, New Portreath Road, TR16 4QL</x:v>
      </x:c>
      <x:c r="H349" s="13" t="str">
        <x:v>Current</x:v>
      </x:c>
      <x:c r="I349" s="14" t="n">
        <x:v>4724</x:v>
      </x:c>
      <x:c r="J349" s="13" t="str">
        <x:f>IF(AND(ISNUMBER(I349),I349&gt;0),IF(I349&lt;=1000,"1–1,000",IF(I349&lt;=2500,"1,001–2,500",IF(I349&lt;=5000,"2,501–5,000",IF(I349&lt;=10000,"5,001–10,000","10,001–15,000")))),"2,501–5,000")</x:f>
        <x:v>2,501–5,000</x:v>
      </x:c>
      <x:c r="K349" s="16" t="n">
        <x:v>33000</x:v>
      </x:c>
      <x:c r="L349" s="17" t="n">
        <x:f>IF(AND(ISNUMBER(I349),I349&gt;0,ISNUMBER(K349),K349&gt;0),K349/I349,"n.a.")</x:f>
        <x:v>6.985605419136325</x:v>
      </x:c>
      <x:c r="M349" s="17"/>
      <x:c r="N349" s="13" t="str">
        <x:v>Yes</x:v>
      </x:c>
      <x:c r="O349" s="15" t="str">
        <x:v>Good height; numeric value not stated</x:v>
      </x:c>
      <x:c r="P349" s="15" t="str">
        <x:v>Not stated</x:v>
      </x:c>
      <x:c r="Q349" s="15" t="str">
        <x:v>Refurbished warehouse / trade counter: footprint 3,648 sq ft plus 1,076 sq ft mezzanine; access to A30.</x:v>
      </x:c>
      <x:c r="R349" s="15" t="str">
        <x:v>Advertised to let Rent calculation uses total including mezzanine (4,724 sq ft). Minimum six-year term; service charge and insurance TBC. Standalone unit, not an additional estate. Advertised quotation: Years 1–3 £33,000; Years 4–6 £36,000 Host population not separately identified where locality/boundary is ambiguous.</x:v>
      </x:c>
      <x:c r="S349" s="15" t="str">
        <x:v>https://redgrave.co/property/movevirgo/</x:v>
      </x:c>
      <x:c r="T349" s="15" t="str"/>
      <x:c r="U349" s="15" t="str"/>
      <x:c r="V349" s="15" t="str">
        <x:v>Redruth — Standalone premises</x:v>
      </x:c>
      <x:c r="W349" s="15" t="str">
        <x:v>Individual unit ≤15,000 sq ft</x:v>
      </x:c>
      <x:c r="X349" s="13" t="n">
        <x:f>IF(N349="Yes",L349,0)</x:f>
        <x:v>6.985605419136325</x:v>
      </x:c>
      <x:c r="Y349" s="14" t="n">
        <x:v>1</x:v>
      </x:c>
      <x:c r="Z349" s="13" t="str">
        <x:v>Industrial / workshop / storage</x:v>
      </x:c>
    </x:row>
    <x:row r="350" ht="42" customHeight="1">
      <x:c r="A350" s="13" t="str">
        <x:v>SW0015</x:v>
      </x:c>
      <x:c r="B350" s="15" t="str">
        <x:v>Redruth</x:v>
      </x:c>
      <x:c r="C350" s="15" t="str">
        <x:v>Redruth</x:v>
      </x:c>
      <x:c r="D350" s="14" t="n">
        <x:v>15455</x:v>
      </x:c>
      <x:c r="E350" s="13" t="str">
        <x:v>Town</x:v>
      </x:c>
      <x:c r="F350" s="15" t="str">
        <x:v>Cardrew Industrial Estate</x:v>
      </x:c>
      <x:c r="G350" s="15" t="str">
        <x:v>Unit 12, Cardrew Way, TR15 1SW</x:v>
      </x:c>
      <x:c r="H350" s="13" t="str">
        <x:v>Current</x:v>
      </x:c>
      <x:c r="I350" s="14" t="n">
        <x:v>497</x:v>
      </x:c>
      <x:c r="J350" s="13" t="str">
        <x:f>IF(AND(ISNUMBER(I350),I350&gt;0),IF(I350&lt;=1000,"1–1,000",IF(I350&lt;=2500,"1,001–2,500",IF(I350&lt;=5000,"2,501–5,000",IF(I350&lt;=10000,"5,001–10,000","10,001–15,000")))),"1–1,000")</x:f>
        <x:v>1–1,000</x:v>
      </x:c>
      <x:c r="K350" s="16" t="n">
        <x:v>6900</x:v>
      </x:c>
      <x:c r="L350" s="17" t="n">
        <x:f>IF(AND(ISNUMBER(I350),I350&gt;0,ISNUMBER(K350),K350&gt;0),K350/I350,"n.a.")</x:f>
        <x:v>13.883299798792757</x:v>
      </x:c>
      <x:c r="M350" s="17"/>
      <x:c r="N350" s="13" t="str">
        <x:v>Yes</x:v>
      </x:c>
      <x:c r="O350" s="15" t="str">
        <x:v>Not stated</x:v>
      </x:c>
      <x:c r="P350" s="15" t="str">
        <x:v>Not stated</x:v>
      </x:c>
      <x:c r="Q350" s="15" t="str">
        <x:v>Refurbished light industrial production / storage, rewired with LED lighting; access to A30.</x:v>
      </x:c>
      <x:c r="R350" s="15" t="str">
        <x:v>Advertised to let Detailed footprint 497 sq ft used; headline 500 sq ft. Service charge £135 and insurance £95 extra per annum. Advertised quotation: £6,900 pa in years 1–3 plus VAT</x:v>
      </x:c>
      <x:c r="S350" s="15" t="str">
        <x:v>https://redgrave.co/property/12cardrew/</x:v>
      </x:c>
      <x:c r="T350" s="15" t="str"/>
      <x:c r="U350" s="15" t="str"/>
      <x:c r="V350" s="15" t="str">
        <x:v>Redruth — Cardrew Industrial Estate</x:v>
      </x:c>
      <x:c r="W350" s="15" t="str">
        <x:v>Individual unit ≤15,000 sq ft</x:v>
      </x:c>
      <x:c r="X350" s="13" t="n">
        <x:f>IF(N350="Yes",L350,0)</x:f>
        <x:v>13.883299798792757</x:v>
      </x:c>
      <x:c r="Y350" s="14" t="n">
        <x:v>1</x:v>
      </x:c>
      <x:c r="Z350" s="13" t="str">
        <x:v>Industrial / workshop / storage</x:v>
      </x:c>
    </x:row>
    <x:row r="351" ht="42" customHeight="1">
      <x:c r="A351" s="13" t="str">
        <x:v>SW0016</x:v>
      </x:c>
      <x:c r="B351" s="15" t="str">
        <x:v>Redruth</x:v>
      </x:c>
      <x:c r="C351" s="15" t="str">
        <x:v>Redruth</x:v>
      </x:c>
      <x:c r="D351" s="14" t="n">
        <x:v>15455</x:v>
      </x:c>
      <x:c r="E351" s="13" t="str">
        <x:v>Town</x:v>
      </x:c>
      <x:c r="F351" s="15" t="str">
        <x:v>Treleigh Industrial Estate</x:v>
      </x:c>
      <x:c r="G351" s="15" t="str">
        <x:v>Unit C Treleigh</x:v>
      </x:c>
      <x:c r="H351" s="13" t="str">
        <x:v>Future</x:v>
      </x:c>
      <x:c r="I351" s="14" t="n">
        <x:v>7209</x:v>
      </x:c>
      <x:c r="J351" s="13" t="str">
        <x:f>IF(AND(ISNUMBER(I351),I351&gt;0),IF(I351&lt;=1000,"1–1,000",IF(I351&lt;=2500,"1,001–2,500",IF(I351&lt;=5000,"2,501–5,000",IF(I351&lt;=10000,"5,001–10,000","10,001–15,000")))),"5,001–10,000")</x:f>
        <x:v>5,001–10,000</x:v>
      </x:c>
      <x:c r="K351" s="16" t="n">
        <x:v>68500</x:v>
      </x:c>
      <x:c r="L351" s="17" t="n">
        <x:f>IF(AND(ISNUMBER(I351),I351&gt;0,ISNUMBER(K351),K351&gt;0),K351/I351,"n.a.")</x:f>
        <x:v>9.50201137467055</x:v>
      </x:c>
      <x:c r="M351" s="17"/>
      <x:c r="N351" s="13" t="str">
        <x:v>No</x:v>
      </x:c>
      <x:c r="O351" s="15" t="str">
        <x:v>Not stated</x:v>
      </x:c>
      <x:c r="P351" s="15" t="str">
        <x:v>Not stated</x:v>
      </x:c>
      <x:c r="Q351" s="15" t="str">
        <x:v>Modern semi-detached warehouse/distribution within secure fenced compound.</x:v>
      </x:c>
      <x:c r="R351" s="15" t="str">
        <x:v>Future Occupation early Spring 2027; exact £68,500 pa confirmed on direct agent register. Advertised quotation: £9.50/sq ft/year</x:v>
      </x:c>
      <x:c r="S351" s="15" t="str">
        <x:v>https://www.rightmove.co.uk/properties/783592324832321#/?channel=COM_LET</x:v>
      </x:c>
      <x:c r="T351" s="15" t="str"/>
      <x:c r="U351" s="15" t="str"/>
      <x:c r="V351" s="15" t="str">
        <x:v>Redruth — Treleigh Industrial Estate</x:v>
      </x:c>
      <x:c r="W351" s="15" t="str">
        <x:v>Individual unit ≤15,000 sq ft</x:v>
      </x:c>
      <x:c r="X351" s="13" t="n">
        <x:f>IF(N351="Yes",L351,0)</x:f>
        <x:v>0</x:v>
      </x:c>
      <x:c r="Y351" s="14" t="n">
        <x:v>1</x:v>
      </x:c>
      <x:c r="Z351" s="13" t="str">
        <x:v>Industrial / workshop / storage</x:v>
      </x:c>
    </x:row>
    <x:row r="352" ht="49" customHeight="1">
      <x:c r="A352" s="13" t="str">
        <x:v>SW0017</x:v>
      </x:c>
      <x:c r="B352" s="15" t="str">
        <x:v>Camborne</x:v>
      </x:c>
      <x:c r="C352" s="15" t="str">
        <x:v>Camborne / Treswithian</x:v>
      </x:c>
      <x:c r="D352" s="14"/>
      <x:c r="E352" s="13" t="str">
        <x:v>Town</x:v>
      </x:c>
      <x:c r="F352" s="15" t="str">
        <x:v>Formal Business Park</x:v>
      </x:c>
      <x:c r="G352" s="15" t="str">
        <x:v>D2/D2a/D4/D3 combined complex</x:v>
      </x:c>
      <x:c r="H352" s="13" t="str">
        <x:v>Uncertain</x:v>
      </x:c>
      <x:c r="I352" s="14" t="n">
        <x:v>6037</x:v>
      </x:c>
      <x:c r="J352" s="13" t="str">
        <x:f>IF(AND(ISNUMBER(I352),I352&gt;0),IF(I352&lt;=1000,"1–1,000",IF(I352&lt;=2500,"1,001–2,500",IF(I352&lt;=5000,"2,501–5,000",IF(I352&lt;=10000,"5,001–10,000","10,001–15,000")))),"5,001–10,000")</x:f>
        <x:v>5,001–10,000</x:v>
      </x:c>
      <x:c r="K352" s="16" t="n">
        <x:v>54000</x:v>
      </x:c>
      <x:c r="L352" s="17" t="n">
        <x:f>IF(AND(ISNUMBER(I352),I352&gt;0,ISNUMBER(K352),K352&gt;0),K352/I352,"n.a.")</x:f>
        <x:v>8.944840152393573</x:v>
      </x:c>
      <x:c r="M352" s="17"/>
      <x:c r="N352" s="13" t="str">
        <x:v>No</x:v>
      </x:c>
      <x:c r="O352" s="15" t="str">
        <x:v>6.1–7.8 m eaves</x:v>
      </x:c>
      <x:c r="P352" s="15" t="str">
        <x:v>Three doors 4.4 m high x 5.8 m wide; D3 door 3.6 x 4.1 m</x:v>
      </x:c>
      <x:c r="Q352" s="15" t="str">
        <x:v>Warehouse/trade-counter under refurbishment; D3 may be let separately.</x:v>
      </x:c>
      <x:c r="R352" s="15" t="str">
        <x:v>Uncertain Total advertised ground floor 6,037 sq ft; detailed components inconsistent, plus 220 sq ft first floor. Availability date unspecified; do not count D3 again. Years 1–3 £54,000, years 4–6 £60,000. Host population not separately identified where locality/boundary is ambiguous.</x:v>
      </x:c>
      <x:c r="S352" s="15" t="str">
        <x:v>https://www.zoopla.co.uk/to-rent/commercial/details/71297939/</x:v>
      </x:c>
      <x:c r="T352" s="15" t="str"/>
      <x:c r="U352" s="15" t="str"/>
      <x:c r="V352" s="15" t="str">
        <x:v>Camborne — Formal Business Park</x:v>
      </x:c>
      <x:c r="W352" s="15" t="str">
        <x:v>Individual unit ≤15,000 sq ft</x:v>
      </x:c>
      <x:c r="X352" s="13" t="n">
        <x:f>IF(N352="Yes",L352,0)</x:f>
        <x:v>0</x:v>
      </x:c>
      <x:c r="Y352" s="14" t="n">
        <x:v>1</x:v>
      </x:c>
      <x:c r="Z352" s="13" t="str">
        <x:v>Industrial / workshop / storage</x:v>
      </x:c>
    </x:row>
    <x:row r="353" ht="62" customHeight="1">
      <x:c r="A353" s="13" t="str">
        <x:v>SW0018</x:v>
      </x:c>
      <x:c r="B353" s="15" t="str">
        <x:v>Camborne</x:v>
      </x:c>
      <x:c r="C353" s="15" t="str">
        <x:v>Camborne / Treswithian</x:v>
      </x:c>
      <x:c r="D353" s="14"/>
      <x:c r="E353" s="13" t="str">
        <x:v>Town</x:v>
      </x:c>
      <x:c r="F353" s="15" t="str">
        <x:v>Formal Business Park</x:v>
      </x:c>
      <x:c r="G353" s="15" t="str">
        <x:v>Unit E13, Formal Business Park, TR14 0PY</x:v>
      </x:c>
      <x:c r="H353" s="13" t="str">
        <x:v>Current</x:v>
      </x:c>
      <x:c r="I353" s="14" t="n">
        <x:v>678</x:v>
      </x:c>
      <x:c r="J353" s="13" t="str">
        <x:f>IF(AND(ISNUMBER(I353),I353&gt;0),IF(I353&lt;=1000,"1–1,000",IF(I353&lt;=2500,"1,001–2,500",IF(I353&lt;=5000,"2,501–5,000",IF(I353&lt;=10000,"5,001–10,000","10,001–15,000")))),"1–1,000")</x:f>
        <x:v>1–1,000</x:v>
      </x:c>
      <x:c r="K353" s="16" t="n">
        <x:v>7500</x:v>
      </x:c>
      <x:c r="L353" s="17" t="n">
        <x:f>IF(AND(ISNUMBER(I353),I353&gt;0,ISNUMBER(K353),K353&gt;0),K353/I353,"n.a.")</x:f>
        <x:v>11.061946902654867</x:v>
      </x:c>
      <x:c r="M353" s="17"/>
      <x:c r="N353" s="13" t="str">
        <x:v>No</x:v>
      </x:c>
      <x:c r="O353" s="15" t="str">
        <x:v>Not stated</x:v>
      </x:c>
      <x:c r="P353" s="15" t="str">
        <x:v>Not stated</x:v>
      </x:c>
      <x:c r="Q353" s="15" t="str">
        <x:v>Lock-up workshop with partitions, kitchen and mezzanine; immediately available.</x:v>
      </x:c>
      <x:c r="R353" s="15" t="str">
        <x:v>Advertised to let Direct source identifies unit number. Headline 570 sq ft footprint; stated total 678 sq ft. Listed room components / mezzanine do not reconcile to total; verify area. Summary says three-year lease, detailed terms six years. Advertised quotation: Years 1–3 £7,500; Years 4–6 £8,400 plus VAT Host population not separately identified where locality/boundary is ambiguous.</x:v>
      </x:c>
      <x:c r="S353" s="15" t="str">
        <x:v>https://redgrave.co/property/e13/</x:v>
      </x:c>
      <x:c r="T353" s="15" t="str">
        <x:v>https://www.zoopla.co.uk/to-rent/commercial/details/72338367/</x:v>
      </x:c>
      <x:c r="U353" s="15" t="str"/>
      <x:c r="V353" s="15" t="str">
        <x:v>Camborne — Formal Business Park</x:v>
      </x:c>
      <x:c r="W353" s="15" t="str">
        <x:v>Individual unit ≤15,000 sq ft</x:v>
      </x:c>
      <x:c r="X353" s="13" t="n">
        <x:f>IF(N353="Yes",L353,0)</x:f>
        <x:v>0</x:v>
      </x:c>
      <x:c r="Y353" s="14" t="n">
        <x:v>1</x:v>
      </x:c>
      <x:c r="Z353" s="13" t="str">
        <x:v>Industrial / workshop / storage</x:v>
      </x:c>
    </x:row>
    <x:row r="354" ht="42" customHeight="1">
      <x:c r="A354" s="13" t="str">
        <x:v>SW0019</x:v>
      </x:c>
      <x:c r="B354" s="15" t="str">
        <x:v>Falmouth</x:v>
      </x:c>
      <x:c r="C354" s="15" t="str">
        <x:v>Rosemanowes / Stithians</x:v>
      </x:c>
      <x:c r="D354" s="14"/>
      <x:c r="E354" s="13" t="str">
        <x:v>Context</x:v>
      </x:c>
      <x:c r="F354" s="15" t="str">
        <x:v>Rosemanowes Farm</x:v>
      </x:c>
      <x:c r="G354" s="15" t="str">
        <x:v>Unit 1</x:v>
      </x:c>
      <x:c r="H354" s="13" t="str">
        <x:v>Current</x:v>
      </x:c>
      <x:c r="I354" s="14" t="n">
        <x:v>911</x:v>
      </x:c>
      <x:c r="J354" s="13" t="str">
        <x:f>IF(AND(ISNUMBER(I354),I354&gt;0),IF(I354&lt;=1000,"1–1,000",IF(I354&lt;=2500,"1,001–2,500",IF(I354&lt;=5000,"2,501–5,000",IF(I354&lt;=10000,"5,001–10,000","10,001–15,000")))),"1–1,000")</x:f>
        <x:v>1–1,000</x:v>
      </x:c>
      <x:c r="K354" s="16" t="n">
        <x:v>13200</x:v>
      </x:c>
      <x:c r="L354" s="17" t="n">
        <x:f>IF(AND(ISNUMBER(I354),I354&gt;0,ISNUMBER(K354),K354&gt;0),K354/I354,"n.a.")</x:f>
        <x:v>14.489571899012075</x:v>
      </x:c>
      <x:c r="M354" s="17"/>
      <x:c r="N354" s="13" t="str">
        <x:v>No</x:v>
      </x:c>
      <x:c r="O354" s="15" t="str">
        <x:v>Not stated</x:v>
      </x:c>
      <x:c r="P354" s="15" t="str">
        <x:v>Electric sectional door approx 11 ft high x 9 ft 9 in wide</x:v>
      </x:c>
      <x:c r="Q354" s="15" t="str">
        <x:v>Insulated steel-frame unit, 627 sq ft ground plus 284 sq ft mezzanine; parking, WC; no autos.</x:v>
      </x:c>
      <x:c r="R354" s="15" t="str">
        <x:v>Advertised to let Advert states 6 miles from Falmouth; wider context. Host population not separately identified where locality/boundary is ambiguous.</x:v>
      </x:c>
      <x:c r="S354" s="15" t="str">
        <x:v>https://www.zoopla.co.uk/to-rent/commercial/details/74570403/</x:v>
      </x:c>
      <x:c r="T354" s="15" t="str"/>
      <x:c r="U354" s="15" t="str"/>
      <x:c r="V354" s="15" t="str">
        <x:v>Falmouth — Rosemanowes Farm</x:v>
      </x:c>
      <x:c r="W354" s="15" t="str">
        <x:v>Individual unit ≤15,000 sq ft</x:v>
      </x:c>
      <x:c r="X354" s="13" t="n">
        <x:f>IF(N354="Yes",L354,0)</x:f>
        <x:v>0</x:v>
      </x:c>
      <x:c r="Y354" s="14" t="n">
        <x:v>1</x:v>
      </x:c>
      <x:c r="Z354" s="13" t="str">
        <x:v>Industrial / workshop / storage</x:v>
      </x:c>
    </x:row>
    <x:row r="355" ht="49" customHeight="1">
      <x:c r="A355" s="13" t="str">
        <x:v>SW0020</x:v>
      </x:c>
      <x:c r="B355" s="15" t="str">
        <x:v>Falmouth</x:v>
      </x:c>
      <x:c r="C355" s="15" t="str">
        <x:v>Rosemanowes / Stithians</x:v>
      </x:c>
      <x:c r="D355" s="14"/>
      <x:c r="E355" s="13" t="str">
        <x:v>Context</x:v>
      </x:c>
      <x:c r="F355" s="15" t="str">
        <x:v>Rosemanowes Farm</x:v>
      </x:c>
      <x:c r="G355" s="15" t="str">
        <x:v>Unit 6</x:v>
      </x:c>
      <x:c r="H355" s="13" t="str">
        <x:v>Current</x:v>
      </x:c>
      <x:c r="I355" s="14" t="n">
        <x:v>775</x:v>
      </x:c>
      <x:c r="J355" s="13" t="str">
        <x:f>IF(AND(ISNUMBER(I355),I355&gt;0),IF(I355&lt;=1000,"1–1,000",IF(I355&lt;=2500,"1,001–2,500",IF(I355&lt;=5000,"2,501–5,000",IF(I355&lt;=10000,"5,001–10,000","10,001–15,000")))),"1–1,000")</x:f>
        <x:v>1–1,000</x:v>
      </x:c>
      <x:c r="K355" s="16" t="n">
        <x:v>9600</x:v>
      </x:c>
      <x:c r="L355" s="17" t="n">
        <x:f>IF(AND(ISNUMBER(I355),I355&gt;0,ISNUMBER(K355),K355&gt;0),K355/I355,"n.a.")</x:f>
        <x:v>12.387096774193548</x:v>
      </x:c>
      <x:c r="M355" s="17"/>
      <x:c r="N355" s="13" t="str">
        <x:v>No</x:v>
      </x:c>
      <x:c r="O355" s="15" t="str">
        <x:v>Not stated</x:v>
      </x:c>
      <x:c r="P355" s="15" t="str">
        <x:v>Electric sectional door approx 11 ft high</x:v>
      </x:c>
      <x:c r="Q355" s="15" t="str">
        <x:v>Insulated steel-frame unit, mezzanine, WC and parking; no autos.</x:v>
      </x:c>
      <x:c r="R355" s="15" t="str">
        <x:v>Advertised to let 54+18 sq m = approx 775 sq ft supports headline; component imperial figures 637+218 conflict. Area should be confirmed. Host population not separately identified where locality/boundary is ambiguous.</x:v>
      </x:c>
      <x:c r="S355" s="15" t="str">
        <x:v>https://www.zoopla.co.uk/to-rent/commercial/details/72857188/</x:v>
      </x:c>
      <x:c r="T355" s="15" t="str"/>
      <x:c r="U355" s="15" t="str"/>
      <x:c r="V355" s="15" t="str">
        <x:v>Falmouth — Rosemanowes Farm</x:v>
      </x:c>
      <x:c r="W355" s="15" t="str">
        <x:v>Individual unit ≤15,000 sq ft</x:v>
      </x:c>
      <x:c r="X355" s="13" t="n">
        <x:f>IF(N355="Yes",L355,0)</x:f>
        <x:v>0</x:v>
      </x:c>
      <x:c r="Y355" s="14" t="n">
        <x:v>1</x:v>
      </x:c>
      <x:c r="Z355" s="13" t="str">
        <x:v>Industrial / workshop / storage</x:v>
      </x:c>
    </x:row>
    <x:row r="356" ht="49" customHeight="1">
      <x:c r="A356" s="13" t="str">
        <x:v>SW0021</x:v>
      </x:c>
      <x:c r="B356" s="15" t="str">
        <x:v>Falmouth</x:v>
      </x:c>
      <x:c r="C356" s="15" t="str">
        <x:v>Penryn</x:v>
      </x:c>
      <x:c r="D356" s="14" t="n">
        <x:v>11195</x:v>
      </x:c>
      <x:c r="E356" s="13" t="str">
        <x:v>Nearby</x:v>
      </x:c>
      <x:c r="F356" s="15" t="str">
        <x:v>Kernick Road Industrial Estate</x:v>
      </x:c>
      <x:c r="G356" s="15" t="str">
        <x:v>Unit 5, Kernick Industrial Estate, TR10 9EP</x:v>
      </x:c>
      <x:c r="H356" s="13" t="str">
        <x:v>Current</x:v>
      </x:c>
      <x:c r="I356" s="14" t="n">
        <x:v>500</x:v>
      </x:c>
      <x:c r="J356" s="13" t="str">
        <x:f>IF(AND(ISNUMBER(I356),I356&gt;0),IF(I356&lt;=1000,"1–1,000",IF(I356&lt;=2500,"1,001–2,500",IF(I356&lt;=5000,"2,501–5,000",IF(I356&lt;=10000,"5,001–10,000","10,001–15,000")))),"1–1,000")</x:f>
        <x:v>1–1,000</x:v>
      </x:c>
      <x:c r="K356" s="16" t="n">
        <x:v>7500</x:v>
      </x:c>
      <x:c r="L356" s="17" t="n">
        <x:f>IF(AND(ISNUMBER(I356),I356&gt;0,ISNUMBER(K356),K356&gt;0),K356/I356,"n.a.")</x:f>
        <x:v>15</x:v>
      </x:c>
      <x:c r="M356" s="17"/>
      <x:c r="N356" s="13" t="str">
        <x:v>Yes</x:v>
      </x:c>
      <x:c r="O356" s="15" t="str">
        <x:v>3.2 m minimum / 4.0 m maximum eaves</x:v>
      </x:c>
      <x:c r="P356" s="15" t="str">
        <x:v>Door 2.9 m high × 2.4 m wide; mechanism not stated</x:v>
      </x:c>
      <x:c r="Q356" s="15" t="str">
        <x:v>End-terrace light industrial unit: loading bay 245 sq ft, store 145 sq ft, office 89 sq ft; immediately available.</x:v>
      </x:c>
      <x:c r="R356" s="15" t="str">
        <x:v>Advertised to let Headline GIA 500 sq ft; room components total 479 sq ft. Three-year lease; service charge £500 and insurance £75 pa extra. Agent reports EPC F; regulatory availability not assessed. Advertised quotation: Year 1 £7,500; Year 2 £7,800; Year 3 £8,100 plus VAT</x:v>
      </x:c>
      <x:c r="S356" s="15" t="str">
        <x:v>https://redgrave.co/property/5kernick/</x:v>
      </x:c>
      <x:c r="T356" s="15" t="str"/>
      <x:c r="U356" s="15" t="str"/>
      <x:c r="V356" s="15" t="str">
        <x:v>Falmouth — Kernick Road Industrial Estate</x:v>
      </x:c>
      <x:c r="W356" s="15" t="str">
        <x:v>Individual unit ≤15,000 sq ft</x:v>
      </x:c>
      <x:c r="X356" s="13" t="n">
        <x:f>IF(N356="Yes",L356,0)</x:f>
        <x:v>15</x:v>
      </x:c>
      <x:c r="Y356" s="14" t="n">
        <x:v>1</x:v>
      </x:c>
      <x:c r="Z356" s="13" t="str">
        <x:v>Industrial / workshop / storage</x:v>
      </x:c>
    </x:row>
    <x:row r="357" ht="42" customHeight="1">
      <x:c r="A357" s="13" t="str">
        <x:v>SW0022</x:v>
      </x:c>
      <x:c r="B357" s="15" t="str">
        <x:v>Falmouth</x:v>
      </x:c>
      <x:c r="C357" s="15" t="str">
        <x:v>Ponsharden</x:v>
      </x:c>
      <x:c r="D357" s="14"/>
      <x:c r="E357" s="13" t="str">
        <x:v>Nearby</x:v>
      </x:c>
      <x:c r="F357" s="15" t="str">
        <x:v>Maritime Buildings</x:v>
      </x:c>
      <x:c r="G357" s="15" t="str">
        <x:v>The Loft</x:v>
      </x:c>
      <x:c r="H357" s="13" t="str">
        <x:v>Current</x:v>
      </x:c>
      <x:c r="I357" s="14" t="n">
        <x:v>3549</x:v>
      </x:c>
      <x:c r="J357" s="13" t="str">
        <x:f>IF(AND(ISNUMBER(I357),I357&gt;0),IF(I357&lt;=1000,"1–1,000",IF(I357&lt;=2500,"1,001–2,500",IF(I357&lt;=5000,"2,501–5,000",IF(I357&lt;=10000,"5,001–10,000","10,001–15,000")))),"2,501–5,000")</x:f>
        <x:v>2,501–5,000</x:v>
      </x:c>
      <x:c r="K357" s="16" t="n">
        <x:v>12000</x:v>
      </x:c>
      <x:c r="L357" s="17" t="n">
        <x:f>IF(AND(ISNUMBER(I357),I357&gt;0,ISNUMBER(K357),K357&gt;0),K357/I357,"n.a.")</x:f>
        <x:v>3.3812341504649197</x:v>
      </x:c>
      <x:c r="M357" s="17"/>
      <x:c r="N357" s="13" t="str">
        <x:v>Yes</x:v>
      </x:c>
      <x:c r="O357" s="15" t="str">
        <x:v>Not stated</x:v>
      </x:c>
      <x:c r="P357" s="15" t="str">
        <x:v>Upper-level high-access loading door</x:v>
      </x:c>
      <x:c r="Q357" s="15" t="str">
        <x:v>Upper floor storage/office, three rooms, shared parking; three-year fixed term.</x:v>
      </x:c>
      <x:c r="R357" s="15" t="str">
        <x:v>Advertised to let Upper floor accommodation; not comparable with ground-level warehouse. Host population not separately identified where locality/boundary is ambiguous.</x:v>
      </x:c>
      <x:c r="S357" s="15" t="str">
        <x:v>https://www.rightmove.co.uk/properties/760769189332817#/?channel=COM_LET</x:v>
      </x:c>
      <x:c r="T357" s="15" t="str">
        <x:v>https://www.sbcproperty.com/the%2Dloft%2C%2Dmaritime%2Dbuildings%2C%2Dponsharden%2C%2Dfalmouth%2C%2Dcornwall%7E4169</x:v>
      </x:c>
      <x:c r="U357" s="15" t="str"/>
      <x:c r="V357" s="15" t="str">
        <x:v>Falmouth — Maritime Buildings</x:v>
      </x:c>
      <x:c r="W357" s="15" t="str">
        <x:v>Individual unit ≤15,000 sq ft</x:v>
      </x:c>
      <x:c r="X357" s="13" t="n">
        <x:f>IF(N357="Yes",L357,0)</x:f>
        <x:v>3.3812341504649197</x:v>
      </x:c>
      <x:c r="Y357" s="14" t="n">
        <x:v>1</x:v>
      </x:c>
      <x:c r="Z357" s="13" t="str">
        <x:v>Industrial / workshop / storage</x:v>
      </x:c>
    </x:row>
    <x:row r="358" ht="42" customHeight="1">
      <x:c r="A358" s="13" t="str">
        <x:v>SW0023</x:v>
      </x:c>
      <x:c r="B358" s="15" t="str">
        <x:v>Falmouth</x:v>
      </x:c>
      <x:c r="C358" s="15" t="str">
        <x:v>Falmouth</x:v>
      </x:c>
      <x:c r="D358" s="14" t="n">
        <x:v>24070</x:v>
      </x:c>
      <x:c r="E358" s="13" t="str">
        <x:v>Town</x:v>
      </x:c>
      <x:c r="F358" s="15" t="str">
        <x:v>Standalone premises</x:v>
      </x:c>
      <x:c r="G358" s="15" t="str">
        <x:v>Store building, Fox Rosehill Gardens</x:v>
      </x:c>
      <x:c r="H358" s="13" t="str">
        <x:v>Current</x:v>
      </x:c>
      <x:c r="I358" s="14" t="n">
        <x:v>323</x:v>
      </x:c>
      <x:c r="J358" s="13" t="str">
        <x:f>IF(AND(ISNUMBER(I358),I358&gt;0),IF(I358&lt;=1000,"1–1,000",IF(I358&lt;=2500,"1,001–2,500",IF(I358&lt;=5000,"2,501–5,000",IF(I358&lt;=10000,"5,001–10,000","10,001–15,000")))),"1–1,000")</x:f>
        <x:v>1–1,000</x:v>
      </x:c>
      <x:c r="K358" s="16"/>
      <x:c r="L358" s="17" t="str">
        <x:f>IF(AND(ISNUMBER(I358),I358&gt;0,ISNUMBER(K358),K358&gt;0),K358/I358,"n.a.")</x:f>
        <x:v>n.a.</x:v>
      </x:c>
      <x:c r="M358" s="17"/>
      <x:c r="N358" s="13" t="str">
        <x:v>No</x:v>
      </x:c>
      <x:c r="O358" s="15" t="str">
        <x:v>Not stated</x:v>
      </x:c>
      <x:c r="P358" s="15" t="str">
        <x:v>Not stated</x:v>
      </x:c>
      <x:c r="Q358" s="15" t="str">
        <x:v>Detached early-1900s store needing refurbishment; one small parking space.</x:v>
      </x:c>
      <x:c r="R358" s="15" t="str">
        <x:v>Advertised to let Rent negotiable; refurbishment necessary, flexible use subject to consent.</x:v>
      </x:c>
      <x:c r="S358" s="15" t="str">
        <x:v>https://www.rightmove.co.uk/properties/777031600787025#/?channel=COM_LET</x:v>
      </x:c>
      <x:c r="T358" s="15" t="str"/>
      <x:c r="U358" s="15" t="str"/>
      <x:c r="V358" s="15" t="str">
        <x:v>Falmouth — Standalone premises</x:v>
      </x:c>
      <x:c r="W358" s="15" t="str">
        <x:v>Individual unit ≤15,000 sq ft</x:v>
      </x:c>
      <x:c r="X358" s="13" t="n">
        <x:f>IF(N358="Yes",L358,0)</x:f>
        <x:v>0</x:v>
      </x:c>
      <x:c r="Y358" s="14" t="n">
        <x:v>1</x:v>
      </x:c>
      <x:c r="Z358" s="13" t="str">
        <x:v>Industrial / workshop / storage</x:v>
      </x:c>
    </x:row>
    <x:row r="359" ht="49" customHeight="1">
      <x:c r="A359" s="13" t="str">
        <x:v>SW0024</x:v>
      </x:c>
      <x:c r="B359" s="15" t="str">
        <x:v>Falmouth</x:v>
      </x:c>
      <x:c r="C359" s="15" t="str">
        <x:v>Falmouth</x:v>
      </x:c>
      <x:c r="D359" s="14" t="n">
        <x:v>24070</x:v>
      </x:c>
      <x:c r="E359" s="13" t="str">
        <x:v>Town</x:v>
      </x:c>
      <x:c r="F359" s="15" t="str">
        <x:v>Tregoniggie Industrial Estate</x:v>
      </x:c>
      <x:c r="G359" s="15" t="str">
        <x:v>Showroom premises, The Wave, Bickland Water Road, TR11 4SN</x:v>
      </x:c>
      <x:c r="H359" s="13" t="str">
        <x:v>Current</x:v>
      </x:c>
      <x:c r="I359" s="14" t="n">
        <x:v>3416</x:v>
      </x:c>
      <x:c r="J359" s="13" t="str">
        <x:f>IF(AND(ISNUMBER(I359),I359&gt;0),IF(I359&lt;=1000,"1–1,000",IF(I359&lt;=2500,"1,001–2,500",IF(I359&lt;=5000,"2,501–5,000",IF(I359&lt;=10000,"5,001–10,000","10,001–15,000")))),"2,501–5,000")</x:f>
        <x:v>2,501–5,000</x:v>
      </x:c>
      <x:c r="K359" s="16" t="n">
        <x:v>36000</x:v>
      </x:c>
      <x:c r="L359" s="17" t="n">
        <x:f>IF(AND(ISNUMBER(I359),I359&gt;0,ISNUMBER(K359),K359&gt;0),K359/I359,"n.a.")</x:f>
        <x:v>10.53864168618267</x:v>
      </x:c>
      <x:c r="M359" s="17"/>
      <x:c r="N359" s="13" t="str">
        <x:v>Yes</x:v>
      </x:c>
      <x:c r="O359" s="15" t="str">
        <x:v>Not stated</x:v>
      </x:c>
      <x:c r="P359" s="15" t="str">
        <x:v>Not stated</x:v>
      </x:c>
      <x:c r="Q359" s="15" t="str">
        <x:v>Showroom 1,785 sq ft, rear store 1,336 sq ft, ancillary 295 sq ft; private front car park and immediate availability.</x:v>
      </x:c>
      <x:c r="R359" s="15" t="str">
        <x:v>Advertised to let Direct agent current rent schedule supersedes old Zoopla £33,000/£36,000 figures. Distinct from Unit 6 warehouse (3,619 sq ft). Annual service charge 5% of rent; insurance extra. Advertised quotation: Years 1–3 £36,000; Years 4–6 £39,000 plus VAT</x:v>
      </x:c>
      <x:c r="S359" s="15" t="str">
        <x:v>https://redgrave.co/property/10wave/</x:v>
      </x:c>
      <x:c r="T359" s="15" t="str">
        <x:v>https://www.zoopla.co.uk/to-rent/commercial/details/71503773/</x:v>
      </x:c>
      <x:c r="U359" s="15" t="str"/>
      <x:c r="V359" s="15" t="str">
        <x:v>Falmouth — Tregoniggie Industrial Estate</x:v>
      </x:c>
      <x:c r="W359" s="15" t="str">
        <x:v>Individual unit ≤15,000 sq ft</x:v>
      </x:c>
      <x:c r="X359" s="13" t="n">
        <x:f>IF(N359="Yes",L359,0)</x:f>
        <x:v>10.53864168618267</x:v>
      </x:c>
      <x:c r="Y359" s="14" t="n">
        <x:v>1</x:v>
      </x:c>
      <x:c r="Z359" s="13" t="str">
        <x:v>Industrial / workshop / storage</x:v>
      </x:c>
    </x:row>
    <x:row r="360" ht="49" customHeight="1">
      <x:c r="A360" s="13" t="str">
        <x:v>SW0025</x:v>
      </x:c>
      <x:c r="B360" s="15" t="str">
        <x:v>Falmouth</x:v>
      </x:c>
      <x:c r="C360" s="15" t="str">
        <x:v>Falmouth</x:v>
      </x:c>
      <x:c r="D360" s="14" t="n">
        <x:v>24070</x:v>
      </x:c>
      <x:c r="E360" s="13" t="str">
        <x:v>Town</x:v>
      </x:c>
      <x:c r="F360" s="15" t="str">
        <x:v>Tregoniggie Industrial Estate</x:v>
      </x:c>
      <x:c r="G360" s="15" t="str">
        <x:v>Unit 6, The Wave, Bickland Water Road, TR11 4SN</x:v>
      </x:c>
      <x:c r="H360" s="13" t="str">
        <x:v>Current</x:v>
      </x:c>
      <x:c r="I360" s="14" t="n">
        <x:v>3619</x:v>
      </x:c>
      <x:c r="J360" s="13" t="str">
        <x:f>IF(AND(ISNUMBER(I360),I360&gt;0),IF(I360&lt;=1000,"1–1,000",IF(I360&lt;=2500,"1,001–2,500",IF(I360&lt;=5000,"2,501–5,000",IF(I360&lt;=10000,"5,001–10,000","10,001–15,000")))),"2,501–5,000")</x:f>
        <x:v>2,501–5,000</x:v>
      </x:c>
      <x:c r="K360" s="16" t="n">
        <x:v>33000</x:v>
      </x:c>
      <x:c r="L360" s="17" t="n">
        <x:f>IF(AND(ISNUMBER(I360),I360&gt;0,ISNUMBER(K360),K360&gt;0),K360/I360,"n.a.")</x:f>
        <x:v>9.118541033434651</x:v>
      </x:c>
      <x:c r="M360" s="17"/>
      <x:c r="N360" s="13" t="str">
        <x:v>Yes</x:v>
      </x:c>
      <x:c r="O360" s="15" t="str">
        <x:v>Not stated</x:v>
      </x:c>
      <x:c r="P360" s="15" t="str">
        <x:v>Not stated</x:v>
      </x:c>
      <x:c r="Q360" s="15" t="str">
        <x:v>Refurbished warehouse suited showroom/trade counter; immediately available with parking.</x:v>
      </x:c>
      <x:c r="R360" s="15" t="str">
        <x:v>Advertised to let Distinct from 3,416 sq ft showroom. Annual service charge 5% of rent; insurance extra. Direct schedule confirms 3,619 sq ft. Advertised quotation: Years 1–3 £33,000; Years 4–6 £36,000 plus VAT</x:v>
      </x:c>
      <x:c r="S360" s="15" t="str">
        <x:v>https://redgrave.co/property/6wave/</x:v>
      </x:c>
      <x:c r="T360" s="15" t="str">
        <x:v>https://www.zoopla.co.uk/to-rent/commercial/details/74486759/</x:v>
      </x:c>
      <x:c r="U360" s="15" t="str"/>
      <x:c r="V360" s="15" t="str">
        <x:v>Falmouth — Tregoniggie Industrial Estate</x:v>
      </x:c>
      <x:c r="W360" s="15" t="str">
        <x:v>Individual unit ≤15,000 sq ft</x:v>
      </x:c>
      <x:c r="X360" s="13" t="n">
        <x:f>IF(N360="Yes",L360,0)</x:f>
        <x:v>9.118541033434651</x:v>
      </x:c>
      <x:c r="Y360" s="14" t="n">
        <x:v>1</x:v>
      </x:c>
      <x:c r="Z360" s="13" t="str">
        <x:v>Industrial / workshop / storage</x:v>
      </x:c>
    </x:row>
    <x:row r="361" ht="42" customHeight="1">
      <x:c r="A361" s="13" t="str">
        <x:v>SW0026</x:v>
      </x:c>
      <x:c r="B361" s="15" t="str">
        <x:v>Falmouth</x:v>
      </x:c>
      <x:c r="C361" s="15" t="str">
        <x:v>Falmouth</x:v>
      </x:c>
      <x:c r="D361" s="14" t="n">
        <x:v>24070</x:v>
      </x:c>
      <x:c r="E361" s="13" t="str">
        <x:v>Town</x:v>
      </x:c>
      <x:c r="F361" s="15" t="str">
        <x:v>Tregoniggie Industrial Estate</x:v>
      </x:c>
      <x:c r="G361" s="15" t="str">
        <x:v>Unit 6B, Tregoniggie Industrial Estate</x:v>
      </x:c>
      <x:c r="H361" s="13" t="str">
        <x:v>Future</x:v>
      </x:c>
      <x:c r="I361" s="14" t="n">
        <x:v>750</x:v>
      </x:c>
      <x:c r="J361" s="13" t="str">
        <x:f>IF(AND(ISNUMBER(I361),I361&gt;0),IF(I361&lt;=1000,"1–1,000",IF(I361&lt;=2500,"1,001–2,500",IF(I361&lt;=5000,"2,501–5,000",IF(I361&lt;=10000,"5,001–10,000","10,001–15,000")))),"1–1,000")</x:f>
        <x:v>1–1,000</x:v>
      </x:c>
      <x:c r="K361" s="16" t="n">
        <x:v>9000</x:v>
      </x:c>
      <x:c r="L361" s="17" t="n">
        <x:f>IF(AND(ISNUMBER(I361),I361&gt;0,ISNUMBER(K361),K361&gt;0),K361/I361,"n.a.")</x:f>
        <x:v>12</x:v>
      </x:c>
      <x:c r="M361" s="17"/>
      <x:c r="N361" s="13" t="str">
        <x:v>No</x:v>
      </x:c>
      <x:c r="O361" s="15" t="str">
        <x:v>Not stated</x:v>
      </x:c>
      <x:c r="P361" s="15" t="str">
        <x:v>Not stated</x:v>
      </x:c>
      <x:c r="Q361" s="15" t="str">
        <x:v>Light industrial/storage/office with shared parking.</x:v>
      </x:c>
      <x:c r="R361" s="15" t="str">
        <x:v>Future Available January 2027; earlier occupation may be negotiated. Distinct from Unit 6D (also 750 sq ft).</x:v>
      </x:c>
      <x:c r="S361" s="15" t="str">
        <x:v>https://www.rightmove.co.uk/properties/781603488599553#/?channel=COM_LET</x:v>
      </x:c>
      <x:c r="T361" s="15" t="str">
        <x:v>https://www.sbcproperty.com/unit%2D6b%2C%2Dtregoniggie%2Dindustrial%2Destate%2C%2Dfalmouth%2C%2Dcornwall%7E4328</x:v>
      </x:c>
      <x:c r="U361" s="15" t="str"/>
      <x:c r="V361" s="15" t="str">
        <x:v>Falmouth — Tregoniggie Industrial Estate</x:v>
      </x:c>
      <x:c r="W361" s="15" t="str">
        <x:v>Individual unit ≤15,000 sq ft</x:v>
      </x:c>
      <x:c r="X361" s="13" t="n">
        <x:f>IF(N361="Yes",L361,0)</x:f>
        <x:v>0</x:v>
      </x:c>
      <x:c r="Y361" s="14" t="n">
        <x:v>1</x:v>
      </x:c>
      <x:c r="Z361" s="13" t="str">
        <x:v>Industrial / workshop / storage</x:v>
      </x:c>
    </x:row>
    <x:row r="362" ht="49" customHeight="1">
      <x:c r="A362" s="13" t="str">
        <x:v>SW0027</x:v>
      </x:c>
      <x:c r="B362" s="15" t="str">
        <x:v>Falmouth</x:v>
      </x:c>
      <x:c r="C362" s="15" t="str">
        <x:v>Falmouth</x:v>
      </x:c>
      <x:c r="D362" s="14" t="n">
        <x:v>24070</x:v>
      </x:c>
      <x:c r="E362" s="13" t="str">
        <x:v>Town</x:v>
      </x:c>
      <x:c r="F362" s="15" t="str">
        <x:v>Tregoniggie Industrial Estate</x:v>
      </x:c>
      <x:c r="G362" s="15" t="str">
        <x:v>Unit 6D, Tregoniggie Industrial Estate</x:v>
      </x:c>
      <x:c r="H362" s="13" t="str">
        <x:v>Uncertain</x:v>
      </x:c>
      <x:c r="I362" s="14" t="n">
        <x:v>750</x:v>
      </x:c>
      <x:c r="J362" s="13" t="str">
        <x:f>IF(AND(ISNUMBER(I362),I362&gt;0),IF(I362&lt;=1000,"1–1,000",IF(I362&lt;=2500,"1,001–2,500",IF(I362&lt;=5000,"2,501–5,000",IF(I362&lt;=10000,"5,001–10,000","10,001–15,000")))),"1–1,000")</x:f>
        <x:v>1–1,000</x:v>
      </x:c>
      <x:c r="K362" s="16" t="n">
        <x:v>9000</x:v>
      </x:c>
      <x:c r="L362" s="17" t="n">
        <x:f>IF(AND(ISNUMBER(I362),I362&gt;0,ISNUMBER(K362),K362&gt;0),K362/I362,"n.a.")</x:f>
        <x:v>12</x:v>
      </x:c>
      <x:c r="M362" s="17"/>
      <x:c r="N362" s="13" t="str">
        <x:v>No</x:v>
      </x:c>
      <x:c r="O362" s="15" t="str">
        <x:v>Not stated</x:v>
      </x:c>
      <x:c r="P362" s="15" t="str">
        <x:v>Not stated</x:v>
      </x:c>
      <x:c r="Q362" s="15" t="str">
        <x:v>Light industrial/storage unit with communal parking; to be fully refurbished.</x:v>
      </x:c>
      <x:c r="R362" s="15" t="str">
        <x:v>Availability requires confirmation Refurbishment completion / occupation date unstated. Distinct from future Unit 6B (750 sq ft), so retained separately but not counted as confirmed current stock. Advertised quotation: £9,000 per annum</x:v>
      </x:c>
      <x:c r="S362" s="15" t="str">
        <x:v>https://www.sbcproperty.com/unit%2D6d%2C%2Dtregoniggie%2Dindustrial%2Destate%2C%2Dfalmouth%2C%2Dcornwall%7E4296</x:v>
      </x:c>
      <x:c r="T362" s="15" t="str"/>
      <x:c r="U362" s="15" t="str"/>
      <x:c r="V362" s="15" t="str">
        <x:v>Falmouth — Tregoniggie Industrial Estate</x:v>
      </x:c>
      <x:c r="W362" s="15" t="str">
        <x:v>Individual unit ≤15,000 sq ft</x:v>
      </x:c>
      <x:c r="X362" s="13" t="n">
        <x:f>IF(N362="Yes",L362,0)</x:f>
        <x:v>0</x:v>
      </x:c>
      <x:c r="Y362" s="14" t="n">
        <x:v>1</x:v>
      </x:c>
      <x:c r="Z362" s="13" t="str">
        <x:v>Industrial / workshop / storage</x:v>
      </x:c>
    </x:row>
    <x:row r="363" ht="42" customHeight="1">
      <x:c r="A363" s="13" t="str">
        <x:v>SW0028</x:v>
      </x:c>
      <x:c r="B363" s="15" t="str">
        <x:v>Falmouth</x:v>
      </x:c>
      <x:c r="C363" s="15" t="str">
        <x:v>Falmouth</x:v>
      </x:c>
      <x:c r="D363" s="14" t="n">
        <x:v>24070</x:v>
      </x:c>
      <x:c r="E363" s="13" t="str">
        <x:v>Town</x:v>
      </x:c>
      <x:c r="F363" s="15" t="str">
        <x:v>Tregoniggie Industrial Estate</x:v>
      </x:c>
      <x:c r="G363" s="15" t="str">
        <x:v>Unit 7A, Tregoniggie Industrial Estate</x:v>
      </x:c>
      <x:c r="H363" s="13" t="str">
        <x:v>Current</x:v>
      </x:c>
      <x:c r="I363" s="14" t="n">
        <x:v>3229</x:v>
      </x:c>
      <x:c r="J363" s="13" t="str">
        <x:f>IF(AND(ISNUMBER(I363),I363&gt;0),IF(I363&lt;=1000,"1–1,000",IF(I363&lt;=2500,"1,001–2,500",IF(I363&lt;=5000,"2,501–5,000",IF(I363&lt;=10000,"5,001–10,000","10,001–15,000")))),"2,501–5,000")</x:f>
        <x:v>2,501–5,000</x:v>
      </x:c>
      <x:c r="K363" s="16" t="n">
        <x:v>20000</x:v>
      </x:c>
      <x:c r="L363" s="17" t="n">
        <x:f>IF(AND(ISNUMBER(I363),I363&gt;0,ISNUMBER(K363),K363&gt;0),K363/I363,"n.a.")</x:f>
        <x:v>6.193868070610096</x:v>
      </x:c>
      <x:c r="M363" s="17"/>
      <x:c r="N363" s="13" t="str">
        <x:v>Yes</x:v>
      </x:c>
      <x:c r="O363" s="15" t="str">
        <x:v>Not stated</x:v>
      </x:c>
      <x:c r="P363" s="15" t="str">
        <x:v>Not stated</x:v>
      </x:c>
      <x:c r="Q363" s="15" t="str">
        <x:v>Light industrial/storage/office with on-site parking.</x:v>
      </x:c>
      <x:c r="R363" s="15" t="str">
        <x:v>Advertised to let Direct agent confirms exact unit and £20,000 annual asking rent; supersedes portal monthly rounding.</x:v>
      </x:c>
      <x:c r="S363" s="15" t="str">
        <x:v>https://www.rightmove.co.uk/properties/760769889732673#/?channel=COM_LET</x:v>
      </x:c>
      <x:c r="T363" s="15" t="str">
        <x:v>https://www.sbcproperty.com/unit%2D7a%2C%2Dtregoniggie%2Dindustrial%2Destate%2C%2Dfalmouth%2C%2Dcornwall%7E4261</x:v>
      </x:c>
      <x:c r="U363" s="15" t="str"/>
      <x:c r="V363" s="15" t="str">
        <x:v>Falmouth — Tregoniggie Industrial Estate</x:v>
      </x:c>
      <x:c r="W363" s="15" t="str">
        <x:v>Individual unit ≤15,000 sq ft</x:v>
      </x:c>
      <x:c r="X363" s="13" t="n">
        <x:f>IF(N363="Yes",L363,0)</x:f>
        <x:v>6.193868070610096</x:v>
      </x:c>
      <x:c r="Y363" s="14" t="n">
        <x:v>1</x:v>
      </x:c>
      <x:c r="Z363" s="13" t="str">
        <x:v>Industrial / workshop / storage</x:v>
      </x:c>
    </x:row>
    <x:row r="364" ht="42" customHeight="1">
      <x:c r="A364" s="13" t="str">
        <x:v>SW0029</x:v>
      </x:c>
      <x:c r="B364" s="15" t="str">
        <x:v>St Austell</x:v>
      </x:c>
      <x:c r="C364" s="15" t="str">
        <x:v>Victoria / Roche</x:v>
      </x:c>
      <x:c r="D364" s="14"/>
      <x:c r="E364" s="13" t="str">
        <x:v>Context</x:v>
      </x:c>
      <x:c r="F364" s="15" t="str">
        <x:v>Victoria Business Park</x:v>
      </x:c>
      <x:c r="G364" s="15" t="str">
        <x:v>Space2work Workspace 10</x:v>
      </x:c>
      <x:c r="H364" s="13" t="str">
        <x:v>Current</x:v>
      </x:c>
      <x:c r="I364" s="14" t="n">
        <x:v>2472</x:v>
      </x:c>
      <x:c r="J364" s="13" t="str">
        <x:f>IF(AND(ISNUMBER(I364),I364&gt;0),IF(I364&lt;=1000,"1–1,000",IF(I364&lt;=2500,"1,001–2,500",IF(I364&lt;=5000,"2,501–5,000",IF(I364&lt;=10000,"5,001–10,000","10,001–15,000")))),"1,001–2,500")</x:f>
        <x:v>1,001–2,500</x:v>
      </x:c>
      <x:c r="K364" s="16" t="n">
        <x:v>29976</x:v>
      </x:c>
      <x:c r="L364" s="17" t="n">
        <x:f>IF(AND(ISNUMBER(I364),I364&gt;0,ISNUMBER(K364),K364&gt;0),K364/I364,"n.a.")</x:f>
        <x:v>12.12621359223301</x:v>
      </x:c>
      <x:c r="M364" s="17"/>
      <x:c r="N364" s="13" t="str">
        <x:v>No</x:v>
      </x:c>
      <x:c r="O364" s="15" t="str">
        <x:v>6 m eaves</x:v>
      </x:c>
      <x:c r="P364" s="15" t="str">
        <x:v>4.5 m clear-height electric loading door</x:v>
      </x:c>
      <x:c r="Q364" s="15" t="str">
        <x:v>Refurbished hybrid industrial/office; 1,020 sq ft mezzanine; solar and three-phase.</x:v>
      </x:c>
      <x:c r="R364" s="15" t="str">
        <x:v>Advertised to let £2,498 pcm annualised; range maximum 49,300 is estate total, ignored. Host population not separately identified where locality/boundary is ambiguous.</x:v>
      </x:c>
      <x:c r="S364" s="15" t="str">
        <x:v>https://www.rightmove.co.uk/properties/752427937145904#/?channel=COM_LET</x:v>
      </x:c>
      <x:c r="T364" s="15" t="str"/>
      <x:c r="U364" s="15" t="str"/>
      <x:c r="V364" s="15" t="str">
        <x:v>St Austell — Victoria Business Park</x:v>
      </x:c>
      <x:c r="W364" s="15" t="str">
        <x:v>Individual unit ≤15,000 sq ft</x:v>
      </x:c>
      <x:c r="X364" s="13" t="n">
        <x:f>IF(N364="Yes",L364,0)</x:f>
        <x:v>0</x:v>
      </x:c>
      <x:c r="Y364" s="14" t="n">
        <x:v>1</x:v>
      </x:c>
      <x:c r="Z364" s="13" t="str">
        <x:v>Industrial / workshop / storage</x:v>
      </x:c>
    </x:row>
    <x:row r="365" ht="42" customHeight="1">
      <x:c r="A365" s="13" t="str">
        <x:v>SW0030</x:v>
      </x:c>
      <x:c r="B365" s="15" t="str">
        <x:v>St Austell</x:v>
      </x:c>
      <x:c r="C365" s="15" t="str">
        <x:v>Victoria / Roche</x:v>
      </x:c>
      <x:c r="D365" s="14"/>
      <x:c r="E365" s="13" t="str">
        <x:v>Context</x:v>
      </x:c>
      <x:c r="F365" s="15" t="str">
        <x:v>Victoria Business Park</x:v>
      </x:c>
      <x:c r="G365" s="15" t="str">
        <x:v>Space2work Workspace 2</x:v>
      </x:c>
      <x:c r="H365" s="13" t="str">
        <x:v>Current</x:v>
      </x:c>
      <x:c r="I365" s="14" t="n">
        <x:v>3089</x:v>
      </x:c>
      <x:c r="J365" s="13" t="str">
        <x:f>IF(AND(ISNUMBER(I365),I365&gt;0),IF(I365&lt;=1000,"1–1,000",IF(I365&lt;=2500,"1,001–2,500",IF(I365&lt;=5000,"2,501–5,000",IF(I365&lt;=10000,"5,001–10,000","10,001–15,000")))),"2,501–5,000")</x:f>
        <x:v>2,501–5,000</x:v>
      </x:c>
      <x:c r="K365" s="16" t="n">
        <x:v>34043</x:v>
      </x:c>
      <x:c r="L365" s="17" t="n">
        <x:f>IF(AND(ISNUMBER(I365),I365&gt;0,ISNUMBER(K365),K365&gt;0),K365/I365,"n.a.")</x:f>
        <x:v>11.020718679184203</x:v>
      </x:c>
      <x:c r="M365" s="17"/>
      <x:c r="N365" s="13" t="str">
        <x:v>No</x:v>
      </x:c>
      <x:c r="O365" s="15" t="str">
        <x:v>6 m eaves</x:v>
      </x:c>
      <x:c r="P365" s="15" t="str">
        <x:v>4.5 m clear-height electric loading door</x:v>
      </x:c>
      <x:c r="Q365" s="15" t="str">
        <x:v>Hybrid industrial/office, 1,020 sq ft mezzanine, solar, concrete floor, three-phase.</x:v>
      </x:c>
      <x:c r="R365" s="15" t="str">
        <x:v>Advertised to let Estate-total 49,300 sq ft ignored; advertised annual £34,043 used. £11 headline is rounded/inconsistent. Host population not separately identified where locality/boundary is ambiguous.</x:v>
      </x:c>
      <x:c r="S365" s="15" t="str">
        <x:v>https://www.zoopla.co.uk/to-rent/commercial/details/74354376/</x:v>
      </x:c>
      <x:c r="T365" s="15" t="str"/>
      <x:c r="U365" s="15" t="str"/>
      <x:c r="V365" s="15" t="str">
        <x:v>St Austell — Victoria Business Park</x:v>
      </x:c>
      <x:c r="W365" s="15" t="str">
        <x:v>Individual unit ≤15,000 sq ft</x:v>
      </x:c>
      <x:c r="X365" s="13" t="n">
        <x:f>IF(N365="Yes",L365,0)</x:f>
        <x:v>0</x:v>
      </x:c>
      <x:c r="Y365" s="14" t="n">
        <x:v>1</x:v>
      </x:c>
      <x:c r="Z365" s="13" t="str">
        <x:v>Industrial / workshop / storage</x:v>
      </x:c>
    </x:row>
    <x:row r="366" ht="49" customHeight="1">
      <x:c r="A366" s="13" t="str">
        <x:v>SW0031</x:v>
      </x:c>
      <x:c r="B366" s="15" t="str">
        <x:v>St Austell</x:v>
      </x:c>
      <x:c r="C366" s="15" t="str">
        <x:v>Victoria / Roche</x:v>
      </x:c>
      <x:c r="D366" s="14"/>
      <x:c r="E366" s="13" t="str">
        <x:v>Context</x:v>
      </x:c>
      <x:c r="F366" s="15" t="str">
        <x:v>Victoria Business Park</x:v>
      </x:c>
      <x:c r="G366" s="15" t="str">
        <x:v>Unit 1A Victoria Business Centre, Station Approach</x:v>
      </x:c>
      <x:c r="H366" s="13" t="str">
        <x:v>Current</x:v>
      </x:c>
      <x:c r="I366" s="14" t="n">
        <x:v>2460</x:v>
      </x:c>
      <x:c r="J366" s="13" t="str">
        <x:f>IF(AND(ISNUMBER(I366),I366&gt;0),IF(I366&lt;=1000,"1–1,000",IF(I366&lt;=2500,"1,001–2,500",IF(I366&lt;=5000,"2,501–5,000",IF(I366&lt;=10000,"5,001–10,000","10,001–15,000")))),"1,001–2,500")</x:f>
        <x:v>1,001–2,500</x:v>
      </x:c>
      <x:c r="K366" s="16" t="n">
        <x:v>20000</x:v>
      </x:c>
      <x:c r="L366" s="17" t="n">
        <x:f>IF(AND(ISNUMBER(I366),I366&gt;0,ISNUMBER(K366),K366&gt;0),K366/I366,"n.a.")</x:f>
        <x:v>8.130081300813009</x:v>
      </x:c>
      <x:c r="M366" s="17"/>
      <x:c r="N366" s="13" t="str">
        <x:v>No</x:v>
      </x:c>
      <x:c r="O366" s="15" t="str">
        <x:v>4.6 m eaves to ceiling</x:v>
      </x:c>
      <x:c r="P366" s="15" t="str">
        <x:v>Electric roller shutter</x:v>
      </x:c>
      <x:c r="Q366" s="15" t="str">
        <x:v>Self-contained storage/light industrial. No car-related uses.</x:v>
      </x:c>
      <x:c r="R366" s="15" t="str">
        <x:v>Advertised to let Self-contained storage/light industrial accommodation. Exact direct annual rent supersedes portal monthly rounding. Rural Victoria/Roche context, not St Austell town. Host population not separately identified where locality/boundary is ambiguous.</x:v>
      </x:c>
      <x:c r="S366" s="15" t="str">
        <x:v>https://www.rightmove.co.uk/properties/769999073987568#/?channel=COM_LET</x:v>
      </x:c>
      <x:c r="T366" s="15" t="str">
        <x:v>https://www.sbcproperty.com/unit%2D1a%2Dvictoria%2Dbusiness%2Dcentre%2C%2Dstation%2Dapproach%2C%2Dvictoria%2C%2Droche%2C%2Dcornwall%7E4313</x:v>
      </x:c>
      <x:c r="U366" s="15" t="str"/>
      <x:c r="V366" s="15" t="str">
        <x:v>St Austell — Victoria Business Park</x:v>
      </x:c>
      <x:c r="W366" s="15" t="str">
        <x:v>Individual unit ≤15,000 sq ft</x:v>
      </x:c>
      <x:c r="X366" s="13" t="n">
        <x:f>IF(N366="Yes",L366,0)</x:f>
        <x:v>0</x:v>
      </x:c>
      <x:c r="Y366" s="14" t="n">
        <x:v>1</x:v>
      </x:c>
      <x:c r="Z366" s="13" t="str">
        <x:v>Industrial / workshop / storage</x:v>
      </x:c>
    </x:row>
    <x:row r="367" ht="42" customHeight="1">
      <x:c r="A367" s="13" t="str">
        <x:v>SW0032</x:v>
      </x:c>
      <x:c r="B367" s="15" t="str">
        <x:v>St Austell</x:v>
      </x:c>
      <x:c r="C367" s="15" t="str">
        <x:v>Victoria / Roche</x:v>
      </x:c>
      <x:c r="D367" s="14"/>
      <x:c r="E367" s="13" t="str">
        <x:v>Context</x:v>
      </x:c>
      <x:c r="F367" s="15" t="str">
        <x:v>Victoria Business Park</x:v>
      </x:c>
      <x:c r="G367" s="15" t="str">
        <x:v>Unit 1B Victoria</x:v>
      </x:c>
      <x:c r="H367" s="13" t="str">
        <x:v>Current</x:v>
      </x:c>
      <x:c r="I367" s="14" t="n">
        <x:v>2255</x:v>
      </x:c>
      <x:c r="J367" s="13" t="str">
        <x:f>IF(AND(ISNUMBER(I367),I367&gt;0),IF(I367&lt;=1000,"1–1,000",IF(I367&lt;=2500,"1,001–2,500",IF(I367&lt;=5000,"2,501–5,000",IF(I367&lt;=10000,"5,001–10,000","10,001–15,000")))),"1,001–2,500")</x:f>
        <x:v>1,001–2,500</x:v>
      </x:c>
      <x:c r="K367" s="16" t="n">
        <x:v>25000</x:v>
      </x:c>
      <x:c r="L367" s="17" t="n">
        <x:f>IF(AND(ISNUMBER(I367),I367&gt;0,ISNUMBER(K367),K367&gt;0),K367/I367,"n.a.")</x:f>
        <x:v>11.086474501108647</x:v>
      </x:c>
      <x:c r="M367" s="17"/>
      <x:c r="N367" s="13" t="str">
        <x:v>No</x:v>
      </x:c>
      <x:c r="O367" s="15" t="str">
        <x:v>Not stated</x:v>
      </x:c>
      <x:c r="P367" s="15" t="str">
        <x:v>Not stated</x:v>
      </x:c>
      <x:c r="Q367" s="15" t="str">
        <x:v>Food preparation/warehouse: storage/production, cold room and staff amenities.</x:v>
      </x:c>
      <x:c r="R367" s="15" t="str">
        <x:v>Advertised to let Host population not separately identified where locality/boundary is ambiguous.</x:v>
      </x:c>
      <x:c r="S367" s="15" t="str">
        <x:v>https://www.rightmove.co.uk/properties/160000226#/?channel=COM_LET</x:v>
      </x:c>
      <x:c r="T367" s="15" t="str"/>
      <x:c r="U367" s="15" t="str"/>
      <x:c r="V367" s="15" t="str">
        <x:v>St Austell — Victoria Business Park</x:v>
      </x:c>
      <x:c r="W367" s="15" t="str">
        <x:v>Individual unit ≤15,000 sq ft</x:v>
      </x:c>
      <x:c r="X367" s="13" t="n">
        <x:f>IF(N367="Yes",L367,0)</x:f>
        <x:v>0</x:v>
      </x:c>
      <x:c r="Y367" s="14" t="n">
        <x:v>1</x:v>
      </x:c>
      <x:c r="Z367" s="13" t="str">
        <x:v>Industrial / workshop / storage</x:v>
      </x:c>
    </x:row>
    <x:row r="368" ht="42" customHeight="1">
      <x:c r="A368" s="13" t="str">
        <x:v>SW0033</x:v>
      </x:c>
      <x:c r="B368" s="15" t="str">
        <x:v>St Austell</x:v>
      </x:c>
      <x:c r="C368" s="15" t="str">
        <x:v>St Austell</x:v>
      </x:c>
      <x:c r="D368" s="14" t="n">
        <x:v>24360</x:v>
      </x:c>
      <x:c r="E368" s="13" t="str">
        <x:v>Town</x:v>
      </x:c>
      <x:c r="F368" s="15" t="str">
        <x:v>Holmbush Industrial Estate</x:v>
      </x:c>
      <x:c r="G368" s="15" t="str">
        <x:v>Manfield Way new hybrid unit 1</x:v>
      </x:c>
      <x:c r="H368" s="13" t="str">
        <x:v>Future</x:v>
      </x:c>
      <x:c r="I368" s="14" t="n">
        <x:v>1155.6</x:v>
      </x:c>
      <x:c r="J368" s="13" t="str">
        <x:f>IF(AND(ISNUMBER(I368),I368&gt;0),IF(I368&lt;=1000,"1–1,000",IF(I368&lt;=2500,"1,001–2,500",IF(I368&lt;=5000,"2,501–5,000",IF(I368&lt;=10000,"5,001–10,000","10,001–15,000")))),"1,001–2,500")</x:f>
        <x:v>1,001–2,500</x:v>
      </x:c>
      <x:c r="K368" s="16" t="n">
        <x:v>16500</x:v>
      </x:c>
      <x:c r="L368" s="17" t="n">
        <x:f>IF(AND(ISNUMBER(I368),I368&gt;0,ISNUMBER(K368),K368&gt;0),K368/I368,"n.a.")</x:f>
        <x:v>14.278296988577363</x:v>
      </x:c>
      <x:c r="M368" s="17"/>
      <x:c r="N368" s="13" t="str">
        <x:v>No</x:v>
      </x:c>
      <x:c r="O368" s="15" t="str">
        <x:v>Not stated</x:v>
      </x:c>
      <x:c r="P368" s="15" t="str">
        <x:v>Ground-floor roller shutter loading door</x:v>
      </x:c>
      <x:c r="Q368" s="15" t="str">
        <x:v>577.8 sq ft workshop plus 577.8 sq ft first-floor office; 2 parking bays; three-phase.</x:v>
      </x:c>
      <x:c r="R368" s="15" t="str">
        <x:v>Future Delivery Q2 2027. Three separately lettable units; each £1,375 pcm. £360 annual service charge additional.</x:v>
      </x:c>
      <x:c r="S368" s="15" t="str">
        <x:v>https://www.rightmove.co.uk/properties/767243668054289#/?channel=COM_LET</x:v>
      </x:c>
      <x:c r="T368" s="15" t="str"/>
      <x:c r="U368" s="15" t="str"/>
      <x:c r="V368" s="15" t="str">
        <x:v>St Austell — Holmbush Industrial Estate</x:v>
      </x:c>
      <x:c r="W368" s="15" t="str">
        <x:v>Individual unit ≤15,000 sq ft</x:v>
      </x:c>
      <x:c r="X368" s="13" t="n">
        <x:f>IF(N368="Yes",L368,0)</x:f>
        <x:v>0</x:v>
      </x:c>
      <x:c r="Y368" s="14" t="n">
        <x:v>1</x:v>
      </x:c>
      <x:c r="Z368" s="13" t="str">
        <x:v>Industrial / workshop / storage</x:v>
      </x:c>
    </x:row>
    <x:row r="369" ht="42" customHeight="1">
      <x:c r="A369" s="13" t="str">
        <x:v>SW0034</x:v>
      </x:c>
      <x:c r="B369" s="15" t="str">
        <x:v>St Austell</x:v>
      </x:c>
      <x:c r="C369" s="15" t="str">
        <x:v>St Austell</x:v>
      </x:c>
      <x:c r="D369" s="14" t="n">
        <x:v>24360</x:v>
      </x:c>
      <x:c r="E369" s="13" t="str">
        <x:v>Town</x:v>
      </x:c>
      <x:c r="F369" s="15" t="str">
        <x:v>Holmbush Industrial Estate</x:v>
      </x:c>
      <x:c r="G369" s="15" t="str">
        <x:v>Manfield Way new hybrid unit 2</x:v>
      </x:c>
      <x:c r="H369" s="13" t="str">
        <x:v>Future</x:v>
      </x:c>
      <x:c r="I369" s="14" t="n">
        <x:v>1155.6</x:v>
      </x:c>
      <x:c r="J369" s="13" t="str">
        <x:f>IF(AND(ISNUMBER(I369),I369&gt;0),IF(I369&lt;=1000,"1–1,000",IF(I369&lt;=2500,"1,001–2,500",IF(I369&lt;=5000,"2,501–5,000",IF(I369&lt;=10000,"5,001–10,000","10,001–15,000")))),"1,001–2,500")</x:f>
        <x:v>1,001–2,500</x:v>
      </x:c>
      <x:c r="K369" s="16" t="n">
        <x:v>16500</x:v>
      </x:c>
      <x:c r="L369" s="17" t="n">
        <x:f>IF(AND(ISNUMBER(I369),I369&gt;0,ISNUMBER(K369),K369&gt;0),K369/I369,"n.a.")</x:f>
        <x:v>14.278296988577363</x:v>
      </x:c>
      <x:c r="M369" s="17"/>
      <x:c r="N369" s="13" t="str">
        <x:v>No</x:v>
      </x:c>
      <x:c r="O369" s="15" t="str">
        <x:v>Not stated</x:v>
      </x:c>
      <x:c r="P369" s="15" t="str">
        <x:v>Ground-floor roller shutter loading door</x:v>
      </x:c>
      <x:c r="Q369" s="15" t="str">
        <x:v>577.8 sq ft workshop plus 577.8 sq ft first-floor office; 2 parking bays; three-phase.</x:v>
      </x:c>
      <x:c r="R369" s="15" t="str">
        <x:v>Future Delivery Q2 2027. Three separately lettable units; each £1,375 pcm. £360 annual service charge additional.</x:v>
      </x:c>
      <x:c r="S369" s="15" t="str">
        <x:v>https://www.rightmove.co.uk/properties/767243668054289#/?channel=COM_LET</x:v>
      </x:c>
      <x:c r="T369" s="15" t="str"/>
      <x:c r="U369" s="15" t="str"/>
      <x:c r="V369" s="15" t="str">
        <x:v>St Austell — Holmbush Industrial Estate</x:v>
      </x:c>
      <x:c r="W369" s="15" t="str">
        <x:v>Individual unit ≤15,000 sq ft</x:v>
      </x:c>
      <x:c r="X369" s="13" t="n">
        <x:f>IF(N369="Yes",L369,0)</x:f>
        <x:v>0</x:v>
      </x:c>
      <x:c r="Y369" s="14" t="n">
        <x:v>1</x:v>
      </x:c>
      <x:c r="Z369" s="13" t="str">
        <x:v>Industrial / workshop / storage</x:v>
      </x:c>
    </x:row>
    <x:row r="370" ht="42" customHeight="1">
      <x:c r="A370" s="13" t="str">
        <x:v>SW0035</x:v>
      </x:c>
      <x:c r="B370" s="15" t="str">
        <x:v>St Austell</x:v>
      </x:c>
      <x:c r="C370" s="15" t="str">
        <x:v>St Austell</x:v>
      </x:c>
      <x:c r="D370" s="14" t="n">
        <x:v>24360</x:v>
      </x:c>
      <x:c r="E370" s="13" t="str">
        <x:v>Town</x:v>
      </x:c>
      <x:c r="F370" s="15" t="str">
        <x:v>Holmbush Industrial Estate</x:v>
      </x:c>
      <x:c r="G370" s="15" t="str">
        <x:v>Manfield Way new hybrid unit 3</x:v>
      </x:c>
      <x:c r="H370" s="13" t="str">
        <x:v>Future</x:v>
      </x:c>
      <x:c r="I370" s="14" t="n">
        <x:v>1155.6</x:v>
      </x:c>
      <x:c r="J370" s="13" t="str">
        <x:f>IF(AND(ISNUMBER(I370),I370&gt;0),IF(I370&lt;=1000,"1–1,000",IF(I370&lt;=2500,"1,001–2,500",IF(I370&lt;=5000,"2,501–5,000",IF(I370&lt;=10000,"5,001–10,000","10,001–15,000")))),"1,001–2,500")</x:f>
        <x:v>1,001–2,500</x:v>
      </x:c>
      <x:c r="K370" s="16" t="n">
        <x:v>16500</x:v>
      </x:c>
      <x:c r="L370" s="17" t="n">
        <x:f>IF(AND(ISNUMBER(I370),I370&gt;0,ISNUMBER(K370),K370&gt;0),K370/I370,"n.a.")</x:f>
        <x:v>14.278296988577363</x:v>
      </x:c>
      <x:c r="M370" s="17"/>
      <x:c r="N370" s="13" t="str">
        <x:v>No</x:v>
      </x:c>
      <x:c r="O370" s="15" t="str">
        <x:v>Not stated</x:v>
      </x:c>
      <x:c r="P370" s="15" t="str">
        <x:v>Ground-floor roller shutter loading door</x:v>
      </x:c>
      <x:c r="Q370" s="15" t="str">
        <x:v>577.8 sq ft workshop plus 577.8 sq ft first-floor office; 2 parking bays; three-phase.</x:v>
      </x:c>
      <x:c r="R370" s="15" t="str">
        <x:v>Future Delivery Q2 2027. Three separately lettable units; each £1,375 pcm. £360 annual service charge additional.</x:v>
      </x:c>
      <x:c r="S370" s="15" t="str">
        <x:v>https://www.rightmove.co.uk/properties/767243668054289#/?channel=COM_LET</x:v>
      </x:c>
      <x:c r="T370" s="15" t="str"/>
      <x:c r="U370" s="15" t="str"/>
      <x:c r="V370" s="15" t="str">
        <x:v>St Austell — Holmbush Industrial Estate</x:v>
      </x:c>
      <x:c r="W370" s="15" t="str">
        <x:v>Individual unit ≤15,000 sq ft</x:v>
      </x:c>
      <x:c r="X370" s="13" t="n">
        <x:f>IF(N370="Yes",L370,0)</x:f>
        <x:v>0</x:v>
      </x:c>
      <x:c r="Y370" s="14" t="n">
        <x:v>1</x:v>
      </x:c>
      <x:c r="Z370" s="13" t="str">
        <x:v>Industrial / workshop / storage</x:v>
      </x:c>
    </x:row>
    <x:row r="371" ht="42" customHeight="1">
      <x:c r="A371" s="13" t="str">
        <x:v>SW0036</x:v>
      </x:c>
      <x:c r="B371" s="15" t="str">
        <x:v>Newquay</x:v>
      </x:c>
      <x:c r="C371" s="15" t="str">
        <x:v>Goonhoskyn / Summercourt</x:v>
      </x:c>
      <x:c r="D371" s="14"/>
      <x:c r="E371" s="13" t="str">
        <x:v>Context</x:v>
      </x:c>
      <x:c r="F371" s="15" t="str">
        <x:v>Goonhoskyn Farm</x:v>
      </x:c>
      <x:c r="G371" s="15" t="str">
        <x:v>Unit 9</x:v>
      </x:c>
      <x:c r="H371" s="13" t="str">
        <x:v>Future</x:v>
      </x:c>
      <x:c r="I371" s="14" t="n">
        <x:v>670</x:v>
      </x:c>
      <x:c r="J371" s="13" t="str">
        <x:f>IF(AND(ISNUMBER(I371),I371&gt;0),IF(I371&lt;=1000,"1–1,000",IF(I371&lt;=2500,"1,001–2,500",IF(I371&lt;=5000,"2,501–5,000",IF(I371&lt;=10000,"5,001–10,000","10,001–15,000")))),"1–1,000")</x:f>
        <x:v>1–1,000</x:v>
      </x:c>
      <x:c r="K371" s="16" t="n">
        <x:v>12000</x:v>
      </x:c>
      <x:c r="L371" s="17" t="n">
        <x:f>IF(AND(ISNUMBER(I371),I371&gt;0,ISNUMBER(K371),K371&gt;0),K371/I371,"n.a.")</x:f>
        <x:v>17.91044776119403</x:v>
      </x:c>
      <x:c r="M371" s="17"/>
      <x:c r="N371" s="13" t="str">
        <x:v>No</x:v>
      </x:c>
      <x:c r="O371" s="15" t="str">
        <x:v>Not stated</x:v>
      </x:c>
      <x:c r="P371" s="15" t="str">
        <x:v>Electric roller shutter upgrade negotiable; not currently specified</x:v>
      </x:c>
      <x:c r="Q371" s="15" t="str">
        <x:v>Workshop/store, office and WC undergoing refurbishment.</x:v>
      </x:c>
      <x:c r="R371" s="15" t="str">
        <x:v>Future 5 miles east of Newquay; expected completion 1–2 months after tenant discussions. Host population not separately identified where locality/boundary is ambiguous.</x:v>
      </x:c>
      <x:c r="S371" s="15" t="str">
        <x:v>https://www.zoopla.co.uk/to-rent/commercial/details/65548538/</x:v>
      </x:c>
      <x:c r="T371" s="15" t="str"/>
      <x:c r="U371" s="15" t="str"/>
      <x:c r="V371" s="15" t="str">
        <x:v>Newquay — Goonhoskyn Farm</x:v>
      </x:c>
      <x:c r="W371" s="15" t="str">
        <x:v>Individual unit ≤15,000 sq ft</x:v>
      </x:c>
      <x:c r="X371" s="13" t="n">
        <x:f>IF(N371="Yes",L371,0)</x:f>
        <x:v>0</x:v>
      </x:c>
      <x:c r="Y371" s="14" t="n">
        <x:v>1</x:v>
      </x:c>
      <x:c r="Z371" s="13" t="str">
        <x:v>Industrial / workshop / storage</x:v>
      </x:c>
    </x:row>
    <x:row r="372" ht="49" customHeight="1">
      <x:c r="A372" s="13" t="str">
        <x:v>SW0037</x:v>
      </x:c>
      <x:c r="B372" s="15" t="str">
        <x:v>Newquay</x:v>
      </x:c>
      <x:c r="C372" s="15" t="str">
        <x:v>Indian Queens</x:v>
      </x:c>
      <x:c r="D372" s="14"/>
      <x:c r="E372" s="13" t="str">
        <x:v>Context</x:v>
      </x:c>
      <x:c r="F372" s="15" t="str">
        <x:v>Indian Queens Industrial Estate</x:v>
      </x:c>
      <x:c r="G372" s="15" t="str">
        <x:v>A30 Business Park, Lodge Way unit</x:v>
      </x:c>
      <x:c r="H372" s="13" t="str">
        <x:v>Current</x:v>
      </x:c>
      <x:c r="I372" s="14" t="n">
        <x:v>2862</x:v>
      </x:c>
      <x:c r="J372" s="13" t="str">
        <x:f>IF(AND(ISNUMBER(I372),I372&gt;0),IF(I372&lt;=1000,"1–1,000",IF(I372&lt;=2500,"1,001–2,500",IF(I372&lt;=5000,"2,501–5,000",IF(I372&lt;=10000,"5,001–10,000","10,001–15,000")))),"2,501–5,000")</x:f>
        <x:v>2,501–5,000</x:v>
      </x:c>
      <x:c r="K372" s="16" t="n">
        <x:v>34000</x:v>
      </x:c>
      <x:c r="L372" s="17" t="n">
        <x:f>IF(AND(ISNUMBER(I372),I372&gt;0,ISNUMBER(K372),K372&gt;0),K372/I372,"n.a.")</x:f>
        <x:v>11.87980433263452</x:v>
      </x:c>
      <x:c r="M372" s="17"/>
      <x:c r="N372" s="13" t="str">
        <x:v>No</x:v>
      </x:c>
      <x:c r="O372" s="15" t="str">
        <x:v>Approx 6 m clear eaves</x:v>
      </x:c>
      <x:c r="P372" s="15" t="str">
        <x:v>Glazed double-leaf entrance; roller not stated</x:v>
      </x:c>
      <x:c r="Q372" s="15" t="str">
        <x:v>1,808 sq ft warehouse plus 1,055 sq ft offices; 10 parking spaces; EPC A.</x:v>
      </x:c>
      <x:c r="R372" s="15" t="str">
        <x:v>Advertised to let Listing says lease inclusive of service charge, but separate details on request; base-rent comparability limited. Host population not separately identified where locality/boundary is ambiguous.</x:v>
      </x:c>
      <x:c r="S372" s="15" t="str">
        <x:v>https://www.zoopla.co.uk/to-rent/commercial/details/74136989/</x:v>
      </x:c>
      <x:c r="T372" s="15" t="str"/>
      <x:c r="U372" s="15" t="str"/>
      <x:c r="V372" s="15" t="str">
        <x:v>Newquay — Indian Queens Industrial Estate</x:v>
      </x:c>
      <x:c r="W372" s="15" t="str">
        <x:v>Individual unit ≤15,000 sq ft</x:v>
      </x:c>
      <x:c r="X372" s="13" t="n">
        <x:f>IF(N372="Yes",L372,0)</x:f>
        <x:v>0</x:v>
      </x:c>
      <x:c r="Y372" s="14" t="n">
        <x:v>1</x:v>
      </x:c>
      <x:c r="Z372" s="13" t="str">
        <x:v>Industrial / workshop / storage</x:v>
      </x:c>
    </x:row>
    <x:row r="373" ht="49" customHeight="1">
      <x:c r="A373" s="13" t="str">
        <x:v>SW0038</x:v>
      </x:c>
      <x:c r="B373" s="15" t="str">
        <x:v>Newquay</x:v>
      </x:c>
      <x:c r="C373" s="15" t="str">
        <x:v>Indian Queens</x:v>
      </x:c>
      <x:c r="D373" s="14"/>
      <x:c r="E373" s="13" t="str">
        <x:v>Context</x:v>
      </x:c>
      <x:c r="F373" s="15" t="str">
        <x:v>Indian Queens Industrial Estate</x:v>
      </x:c>
      <x:c r="G373" s="15" t="str">
        <x:v>Space2work Workspace 3</x:v>
      </x:c>
      <x:c r="H373" s="13" t="str">
        <x:v>Current</x:v>
      </x:c>
      <x:c r="I373" s="14" t="n">
        <x:v>3723</x:v>
      </x:c>
      <x:c r="J373" s="13" t="str">
        <x:f>IF(AND(ISNUMBER(I373),I373&gt;0),IF(I373&lt;=1000,"1–1,000",IF(I373&lt;=2500,"1,001–2,500",IF(I373&lt;=5000,"2,501–5,000",IF(I373&lt;=10000,"5,001–10,000","10,001–15,000")))),"2,501–5,000")</x:f>
        <x:v>2,501–5,000</x:v>
      </x:c>
      <x:c r="K373" s="16" t="n">
        <x:v>43316</x:v>
      </x:c>
      <x:c r="L373" s="17" t="n">
        <x:f>IF(AND(ISNUMBER(I373),I373&gt;0,ISNUMBER(K373),K373&gt;0),K373/I373,"n.a.")</x:f>
        <x:v>11.634703196347031</x:v>
      </x:c>
      <x:c r="M373" s="17"/>
      <x:c r="N373" s="13" t="str">
        <x:v>No</x:v>
      </x:c>
      <x:c r="O373" s="15" t="str">
        <x:v>6 m eaves</x:v>
      </x:c>
      <x:c r="P373" s="15" t="str">
        <x:v>5 m level loading door; electric roller shutter</x:v>
      </x:c>
      <x:c r="Q373" s="15" t="str">
        <x:v>Warehouse with mezzanine and two-storey offices, kitchenette; three-phase.</x:v>
      </x:c>
      <x:c r="R373" s="15" t="str">
        <x:v>Advertised to let Rural A30 hub, wider Cornwall context. Estate-total 59,813 sq ft ignored. Portal £11/sq ft inconsistent with annual rent. Host population not separately identified where locality/boundary is ambiguous.</x:v>
      </x:c>
      <x:c r="S373" s="15" t="str">
        <x:v>https://www.zoopla.co.uk/to-rent/commercial/details/73531004/</x:v>
      </x:c>
      <x:c r="T373" s="15" t="str"/>
      <x:c r="U373" s="15" t="str"/>
      <x:c r="V373" s="15" t="str">
        <x:v>Newquay — Indian Queens Industrial Estate</x:v>
      </x:c>
      <x:c r="W373" s="15" t="str">
        <x:v>Individual unit ≤15,000 sq ft</x:v>
      </x:c>
      <x:c r="X373" s="13" t="n">
        <x:f>IF(N373="Yes",L373,0)</x:f>
        <x:v>0</x:v>
      </x:c>
      <x:c r="Y373" s="14" t="n">
        <x:v>1</x:v>
      </x:c>
      <x:c r="Z373" s="13" t="str">
        <x:v>Industrial / workshop / storage</x:v>
      </x:c>
    </x:row>
    <x:row r="374" ht="42" customHeight="1">
      <x:c r="A374" s="13" t="str">
        <x:v>SW0039</x:v>
      </x:c>
      <x:c r="B374" s="15" t="str">
        <x:v>Newquay</x:v>
      </x:c>
      <x:c r="C374" s="15" t="str">
        <x:v>Quintrell Downs</x:v>
      </x:c>
      <x:c r="D374" s="14" t="n">
        <x:v>1360</x:v>
      </x:c>
      <x:c r="E374" s="13" t="str">
        <x:v>Nearby</x:v>
      </x:c>
      <x:c r="F374" s="15" t="str">
        <x:v>Quintdown Business Park</x:v>
      </x:c>
      <x:c r="G374" s="15" t="str">
        <x:v>2D West Road</x:v>
      </x:c>
      <x:c r="H374" s="13" t="str">
        <x:v>Current</x:v>
      </x:c>
      <x:c r="I374" s="14" t="n">
        <x:v>2355</x:v>
      </x:c>
      <x:c r="J374" s="13" t="str">
        <x:f>IF(AND(ISNUMBER(I374),I374&gt;0),IF(I374&lt;=1000,"1–1,000",IF(I374&lt;=2500,"1,001–2,500",IF(I374&lt;=5000,"2,501–5,000",IF(I374&lt;=10000,"5,001–10,000","10,001–15,000")))),"1,001–2,500")</x:f>
        <x:v>1,001–2,500</x:v>
      </x:c>
      <x:c r="K374" s="16" t="n">
        <x:v>25000</x:v>
      </x:c>
      <x:c r="L374" s="17" t="n">
        <x:f>IF(AND(ISNUMBER(I374),I374&gt;0,ISNUMBER(K374),K374&gt;0),K374/I374,"n.a.")</x:f>
        <x:v>10.615711252653927</x:v>
      </x:c>
      <x:c r="M374" s="17"/>
      <x:c r="N374" s="13" t="str">
        <x:v>No</x:v>
      </x:c>
      <x:c r="O374" s="15" t="str">
        <x:v>Not stated</x:v>
      </x:c>
      <x:c r="P374" s="15" t="str">
        <x:v>Large electric roller shutter</x:v>
      </x:c>
      <x:c r="Q374" s="15" t="str">
        <x:v>Two-floor industrial/workshop, offices, mezzanine storage, solar and parking.</x:v>
      </x:c>
      <x:c r="R374" s="15" t="str">
        <x:v>Advertised to let Headline 2,355 sq ft conflicts with 281.86 sq m and component 1,873+1,196 sq ft. Rent passing from £25,000; no reliable size benchmark until reconciled.</x:v>
      </x:c>
      <x:c r="S374" s="15" t="str">
        <x:v>https://www.zoopla.co.uk/to-rent/commercial/details/74521075/</x:v>
      </x:c>
      <x:c r="T374" s="15" t="str"/>
      <x:c r="U374" s="15" t="str"/>
      <x:c r="V374" s="15" t="str">
        <x:v>Newquay — Quintdown Business Park</x:v>
      </x:c>
      <x:c r="W374" s="15" t="str">
        <x:v>Individual unit ≤15,000 sq ft</x:v>
      </x:c>
      <x:c r="X374" s="13" t="n">
        <x:f>IF(N374="Yes",L374,0)</x:f>
        <x:v>0</x:v>
      </x:c>
      <x:c r="Y374" s="14" t="n">
        <x:v>1</x:v>
      </x:c>
      <x:c r="Z374" s="13" t="str">
        <x:v>Industrial / workshop / storage</x:v>
      </x:c>
    </x:row>
    <x:row r="375" ht="42" customHeight="1">
      <x:c r="A375" s="13" t="str">
        <x:v>SW0040</x:v>
      </x:c>
      <x:c r="B375" s="15" t="str">
        <x:v>Newquay</x:v>
      </x:c>
      <x:c r="C375" s="15" t="str">
        <x:v>Newquay</x:v>
      </x:c>
      <x:c r="D375" s="14" t="n">
        <x:v>24545</x:v>
      </x:c>
      <x:c r="E375" s="13" t="str">
        <x:v>Town</x:v>
      </x:c>
      <x:c r="F375" s="15" t="str">
        <x:v>Standalone premises</x:v>
      </x:c>
      <x:c r="G375" s="15" t="str">
        <x:v>Henver Road commercial building</x:v>
      </x:c>
      <x:c r="H375" s="13" t="str">
        <x:v>Current</x:v>
      </x:c>
      <x:c r="I375" s="14" t="n">
        <x:v>5128</x:v>
      </x:c>
      <x:c r="J375" s="13" t="str">
        <x:f>IF(AND(ISNUMBER(I375),I375&gt;0),IF(I375&lt;=1000,"1–1,000",IF(I375&lt;=2500,"1,001–2,500",IF(I375&lt;=5000,"2,501–5,000",IF(I375&lt;=10000,"5,001–10,000","10,001–15,000")))),"5,001–10,000")</x:f>
        <x:v>5,001–10,000</x:v>
      </x:c>
      <x:c r="K375" s="16" t="n">
        <x:v>65000</x:v>
      </x:c>
      <x:c r="L375" s="17" t="n">
        <x:f>IF(AND(ISNUMBER(I375),I375&gt;0,ISNUMBER(K375),K375&gt;0),K375/I375,"n.a.")</x:f>
        <x:v>12.675507020280811</x:v>
      </x:c>
      <x:c r="M375" s="17"/>
      <x:c r="N375" s="13" t="str">
        <x:v>Yes</x:v>
      </x:c>
      <x:c r="O375" s="15" t="str">
        <x:v>Not stated</x:v>
      </x:c>
      <x:c r="P375" s="15" t="str">
        <x:v>Not stated</x:v>
      </x:c>
      <x:c r="Q375" s="15" t="str">
        <x:v>Open warehouse/trade-counter candidate on 0.45-acre site with 30–40 parking spaces; EPC B.</x:v>
      </x:c>
      <x:c r="R375" s="15" t="str">
        <x:v>Advertised to let Former market-stall building; industrial use subject to approval. No VAT on quoted rent.</x:v>
      </x:c>
      <x:c r="S375" s="15" t="str">
        <x:v>https://www.rightmove.co.uk/properties/167698382#/?channel=COM_LET</x:v>
      </x:c>
      <x:c r="T375" s="15" t="str"/>
      <x:c r="U375" s="15" t="str"/>
      <x:c r="V375" s="15" t="str">
        <x:v>Newquay — Standalone premises</x:v>
      </x:c>
      <x:c r="W375" s="15" t="str">
        <x:v>Individual unit ≤15,000 sq ft</x:v>
      </x:c>
      <x:c r="X375" s="13" t="n">
        <x:f>IF(N375="Yes",L375,0)</x:f>
        <x:v>12.675507020280811</x:v>
      </x:c>
      <x:c r="Y375" s="14" t="n">
        <x:v>1</x:v>
      </x:c>
      <x:c r="Z375" s="13" t="str">
        <x:v>Industrial / workshop / storage</x:v>
      </x:c>
    </x:row>
    <x:row r="376" ht="42" customHeight="1">
      <x:c r="A376" s="13" t="str">
        <x:v>SW0041</x:v>
      </x:c>
      <x:c r="B376" s="15" t="str">
        <x:v>Newquay</x:v>
      </x:c>
      <x:c r="C376" s="15" t="str">
        <x:v>Newquay</x:v>
      </x:c>
      <x:c r="D376" s="14" t="n">
        <x:v>24545</x:v>
      </x:c>
      <x:c r="E376" s="13" t="str">
        <x:v>Town</x:v>
      </x:c>
      <x:c r="F376" s="15" t="str">
        <x:v>Standalone premises</x:v>
      </x:c>
      <x:c r="G376" s="15" t="str">
        <x:v>Rear of 50 East Street</x:v>
      </x:c>
      <x:c r="H376" s="13" t="str">
        <x:v>Current</x:v>
      </x:c>
      <x:c r="I376" s="14" t="n">
        <x:v>914</x:v>
      </x:c>
      <x:c r="J376" s="13" t="str">
        <x:f>IF(AND(ISNUMBER(I376),I376&gt;0),IF(I376&lt;=1000,"1–1,000",IF(I376&lt;=2500,"1,001–2,500",IF(I376&lt;=5000,"2,501–5,000",IF(I376&lt;=10000,"5,001–10,000","10,001–15,000")))),"1–1,000")</x:f>
        <x:v>1–1,000</x:v>
      </x:c>
      <x:c r="K376" s="16" t="n">
        <x:v>7500</x:v>
      </x:c>
      <x:c r="L376" s="17" t="n">
        <x:f>IF(AND(ISNUMBER(I376),I376&gt;0,ISNUMBER(K376),K376&gt;0),K376/I376,"n.a.")</x:f>
        <x:v>8.205689277899344</x:v>
      </x:c>
      <x:c r="M376" s="17"/>
      <x:c r="N376" s="13" t="str">
        <x:v>Yes</x:v>
      </x:c>
      <x:c r="O376" s="15" t="str">
        <x:v>Not stated</x:v>
      </x:c>
      <x:c r="P376" s="15" t="str">
        <x:v>Double loading doors</x:v>
      </x:c>
      <x:c r="Q376" s="15" t="str">
        <x:v>Detached two-storey storage/workshop; one parking space, power/light.</x:v>
      </x:c>
      <x:c r="R376" s="15" t="str">
        <x:v>Advertised to let Two levels; annual from £625 pcm.</x:v>
      </x:c>
      <x:c r="S376" s="15" t="str">
        <x:v>https://www.rightmove.co.uk/properties/94739007#/?channel=COM_LET</x:v>
      </x:c>
      <x:c r="T376" s="15" t="str"/>
      <x:c r="U376" s="15" t="str"/>
      <x:c r="V376" s="15" t="str">
        <x:v>Newquay — Standalone premises</x:v>
      </x:c>
      <x:c r="W376" s="15" t="str">
        <x:v>Individual unit ≤15,000 sq ft</x:v>
      </x:c>
      <x:c r="X376" s="13" t="n">
        <x:f>IF(N376="Yes",L376,0)</x:f>
        <x:v>8.205689277899344</x:v>
      </x:c>
      <x:c r="Y376" s="14" t="n">
        <x:v>1</x:v>
      </x:c>
      <x:c r="Z376" s="13" t="str">
        <x:v>Industrial / workshop / storage</x:v>
      </x:c>
    </x:row>
    <x:row r="377" ht="42" customHeight="1">
      <x:c r="A377" s="13" t="str">
        <x:v>SW0042</x:v>
      </x:c>
      <x:c r="B377" s="15" t="str">
        <x:v>Newquay</x:v>
      </x:c>
      <x:c r="C377" s="15" t="str">
        <x:v>Newquay</x:v>
      </x:c>
      <x:c r="D377" s="14" t="n">
        <x:v>24545</x:v>
      </x:c>
      <x:c r="E377" s="13" t="str">
        <x:v>Town</x:v>
      </x:c>
      <x:c r="F377" s="15" t="str">
        <x:v>Tor Road workshop area</x:v>
      </x:c>
      <x:c r="G377" s="15" t="str">
        <x:v>Unit 2 Tor Road</x:v>
      </x:c>
      <x:c r="H377" s="13" t="str">
        <x:v>Uncertain</x:v>
      </x:c>
      <x:c r="I377" s="14" t="n">
        <x:v>383.04</x:v>
      </x:c>
      <x:c r="J377" s="13" t="str">
        <x:f>IF(AND(ISNUMBER(I377),I377&gt;0),IF(I377&lt;=1000,"1–1,000",IF(I377&lt;=2500,"1,001–2,500",IF(I377&lt;=5000,"2,501–5,000",IF(I377&lt;=10000,"5,001–10,000","10,001–15,000")))),"1–1,000")</x:f>
        <x:v>1–1,000</x:v>
      </x:c>
      <x:c r="K377" s="16" t="n">
        <x:v>5100</x:v>
      </x:c>
      <x:c r="L377" s="17" t="n">
        <x:f>IF(AND(ISNUMBER(I377),I377&gt;0,ISNUMBER(K377),K377&gt;0),K377/I377,"n.a.")</x:f>
        <x:v>13.31453634085213</x:v>
      </x:c>
      <x:c r="M377" s="17"/>
      <x:c r="N377" s="13" t="str">
        <x:v>No</x:v>
      </x:c>
      <x:c r="O377" s="15" t="str">
        <x:v>Not stated</x:v>
      </x:c>
      <x:c r="P377" s="15" t="str">
        <x:v>Wooden folding doors</x:v>
      </x:c>
      <x:c r="Q377" s="15" t="str">
        <x:v>Workshop with parking, part insulated walls/roof.</x:v>
      </x:c>
      <x:c r="R377" s="15" t="str">
        <x:v>Uncertain Detail says available; card says 1 December 2026 and 414.72 sq ft. Detail 383.04 sq ft used; current status needs confirmation.</x:v>
      </x:c>
      <x:c r="S377" s="15" t="str">
        <x:v>https://www.rightmove.co.uk/properties/166883672#/?channel=COM_LET</x:v>
      </x:c>
      <x:c r="T377" s="15" t="str"/>
      <x:c r="U377" s="15" t="str"/>
      <x:c r="V377" s="15" t="str">
        <x:v>Newquay — Tor Road workshop area</x:v>
      </x:c>
      <x:c r="W377" s="15" t="str">
        <x:v>Individual unit ≤15,000 sq ft</x:v>
      </x:c>
      <x:c r="X377" s="13" t="n">
        <x:f>IF(N377="Yes",L377,0)</x:f>
        <x:v>0</x:v>
      </x:c>
      <x:c r="Y377" s="14" t="n">
        <x:v>1</x:v>
      </x:c>
      <x:c r="Z377" s="13" t="str">
        <x:v>Industrial / workshop / storage</x:v>
      </x:c>
    </x:row>
    <x:row r="378" ht="62" customHeight="1">
      <x:c r="A378" s="13" t="str">
        <x:v>SW0043</x:v>
      </x:c>
      <x:c r="B378" s="15" t="str">
        <x:v>Newquay</x:v>
      </x:c>
      <x:c r="C378" s="15" t="str">
        <x:v>Newquay</x:v>
      </x:c>
      <x:c r="D378" s="14" t="n">
        <x:v>24545</x:v>
      </x:c>
      <x:c r="E378" s="13" t="str">
        <x:v>Town</x:v>
      </x:c>
      <x:c r="F378" s="15" t="str">
        <x:v>Treloggan Industrial Estate</x:v>
      </x:c>
      <x:c r="G378" s="15" t="str">
        <x:v>Unit 13, Treloggan Trade Park, TR7 2QL</x:v>
      </x:c>
      <x:c r="H378" s="13" t="str">
        <x:v>Current</x:v>
      </x:c>
      <x:c r="I378" s="14" t="n">
        <x:v>2500</x:v>
      </x:c>
      <x:c r="J378" s="13" t="str">
        <x:f>IF(AND(ISNUMBER(I378),I378&gt;0),IF(I378&lt;=1000,"1–1,000",IF(I378&lt;=2500,"1,001–2,500",IF(I378&lt;=5000,"2,501–5,000",IF(I378&lt;=10000,"5,001–10,000","10,001–15,000")))),"1,001–2,500")</x:f>
        <x:v>1,001–2,500</x:v>
      </x:c>
      <x:c r="K378" s="16" t="n">
        <x:v>27000</x:v>
      </x:c>
      <x:c r="L378" s="17" t="n">
        <x:f>IF(AND(ISNUMBER(I378),I378&gt;0,ISNUMBER(K378),K378&gt;0),K378/I378,"n.a.")</x:f>
        <x:v>10.8</x:v>
      </x:c>
      <x:c r="M378" s="17"/>
      <x:c r="N378" s="13" t="str">
        <x:v>Yes</x:v>
      </x:c>
      <x:c r="O378" s="15" t="str">
        <x:v>4.7 m minimum / 5.5 m maximum eaves</x:v>
      </x:c>
      <x:c r="P378" s="15" t="str">
        <x:v>Loading door 3.8 m high × 3.5 m wide; mechanism not stated</x:v>
      </x:c>
      <x:c r="Q378" s="15" t="str">
        <x:v>Refurbished warehouse on established trade park; 3–6 year term and option to combine adjoining unit.</x:v>
      </x:c>
      <x:c r="R378" s="15" t="str">
        <x:v>Advertised to let Direct agent identifies Units 13 and 14 as separate demises. Each is 2,500 sq ft; combined marketing varies between 5,000 and 5,150 sq ft. Service charge £2,427 pa and insurance £564 pa extra. Current direct rent £27,000 in year 1 supersedes older £32,000 search result. Advertised quotation: Year 1 £27,000; Year 2 £30,000; Year 3 £33,000, plus VAT</x:v>
      </x:c>
      <x:c r="S378" s="15" t="str">
        <x:v>https://redgrave.co/property/13trelog/</x:v>
      </x:c>
      <x:c r="T378" s="15" t="str"/>
      <x:c r="U378" s="15" t="str"/>
      <x:c r="V378" s="15" t="str">
        <x:v>Newquay — Treloggan Industrial Estate</x:v>
      </x:c>
      <x:c r="W378" s="15" t="str">
        <x:v>Individual unit ≤15,000 sq ft</x:v>
      </x:c>
      <x:c r="X378" s="13" t="n">
        <x:f>IF(N378="Yes",L378,0)</x:f>
        <x:v>10.8</x:v>
      </x:c>
      <x:c r="Y378" s="14" t="n">
        <x:v>1</x:v>
      </x:c>
      <x:c r="Z378" s="13" t="str">
        <x:v>Industrial / workshop / storage</x:v>
      </x:c>
    </x:row>
    <x:row r="379" ht="62" customHeight="1">
      <x:c r="A379" s="13" t="str">
        <x:v>SW0044</x:v>
      </x:c>
      <x:c r="B379" s="15" t="str">
        <x:v>Newquay</x:v>
      </x:c>
      <x:c r="C379" s="15" t="str">
        <x:v>Newquay</x:v>
      </x:c>
      <x:c r="D379" s="14" t="n">
        <x:v>24545</x:v>
      </x:c>
      <x:c r="E379" s="13" t="str">
        <x:v>Town</x:v>
      </x:c>
      <x:c r="F379" s="15" t="str">
        <x:v>Treloggan Industrial Estate</x:v>
      </x:c>
      <x:c r="G379" s="15" t="str">
        <x:v>Unit 14, Treloggan Trade Park, TR7 2QL</x:v>
      </x:c>
      <x:c r="H379" s="13" t="str">
        <x:v>Current</x:v>
      </x:c>
      <x:c r="I379" s="14" t="n">
        <x:v>2500</x:v>
      </x:c>
      <x:c r="J379" s="13" t="str">
        <x:f>IF(AND(ISNUMBER(I379),I379&gt;0),IF(I379&lt;=1000,"1–1,000",IF(I379&lt;=2500,"1,001–2,500",IF(I379&lt;=5000,"2,501–5,000",IF(I379&lt;=10000,"5,001–10,000","10,001–15,000")))),"1,001–2,500")</x:f>
        <x:v>1,001–2,500</x:v>
      </x:c>
      <x:c r="K379" s="16" t="n">
        <x:v>27000</x:v>
      </x:c>
      <x:c r="L379" s="17" t="n">
        <x:f>IF(AND(ISNUMBER(I379),I379&gt;0,ISNUMBER(K379),K379&gt;0),K379/I379,"n.a.")</x:f>
        <x:v>10.8</x:v>
      </x:c>
      <x:c r="M379" s="17"/>
      <x:c r="N379" s="13" t="str">
        <x:v>Yes</x:v>
      </x:c>
      <x:c r="O379" s="15" t="str">
        <x:v>4.7 m minimum / 5.5 m maximum eaves</x:v>
      </x:c>
      <x:c r="P379" s="15" t="str">
        <x:v>Loading door 3.8 m high × 3.5 m wide; mechanism not stated</x:v>
      </x:c>
      <x:c r="Q379" s="15" t="str">
        <x:v>Refurbished warehouse on established trade park; 3–6 year term and option to combine adjoining unit.</x:v>
      </x:c>
      <x:c r="R379" s="15" t="str">
        <x:v>Advertised to let Direct agent identifies Units 13 and 14 as separate demises. Each is 2,500 sq ft; combined marketing varies between 5,000 and 5,150 sq ft. Service charge £2,427 pa and insurance £564 pa extra. Current direct rent £27,000 in year 1 supersedes older £32,000 search result. Advertised quotation: Year 1 £27,000; Year 2 £30,000; Year 3 £33,000, plus VAT</x:v>
      </x:c>
      <x:c r="S379" s="15" t="str">
        <x:v>https://redgrave.co/property/14trelog/</x:v>
      </x:c>
      <x:c r="T379" s="15" t="str"/>
      <x:c r="U379" s="15" t="str"/>
      <x:c r="V379" s="15" t="str">
        <x:v>Newquay — Treloggan Industrial Estate</x:v>
      </x:c>
      <x:c r="W379" s="15" t="str">
        <x:v>Individual unit ≤15,000 sq ft</x:v>
      </x:c>
      <x:c r="X379" s="13" t="n">
        <x:f>IF(N379="Yes",L379,0)</x:f>
        <x:v>10.8</x:v>
      </x:c>
      <x:c r="Y379" s="14" t="n">
        <x:v>1</x:v>
      </x:c>
      <x:c r="Z379" s="13" t="str">
        <x:v>Industrial / workshop / storage</x:v>
      </x:c>
    </x:row>
    <x:row r="380" ht="42" customHeight="1">
      <x:c r="A380" s="13" t="str">
        <x:v>SW0045</x:v>
      </x:c>
      <x:c r="B380" s="15" t="str">
        <x:v>Newquay</x:v>
      </x:c>
      <x:c r="C380" s="15" t="str">
        <x:v>Newquay</x:v>
      </x:c>
      <x:c r="D380" s="14" t="n">
        <x:v>24545</x:v>
      </x:c>
      <x:c r="E380" s="13" t="str">
        <x:v>Town</x:v>
      </x:c>
      <x:c r="F380" s="15" t="str">
        <x:v>Treloggan Industrial Estate</x:v>
      </x:c>
      <x:c r="G380" s="15" t="str">
        <x:v>Unit 30, Treloggan Trade Park (991 sq ft)</x:v>
      </x:c>
      <x:c r="H380" s="13" t="str">
        <x:v>Current</x:v>
      </x:c>
      <x:c r="I380" s="14" t="n">
        <x:v>991</x:v>
      </x:c>
      <x:c r="J380" s="13" t="str">
        <x:f>IF(AND(ISNUMBER(I380),I380&gt;0),IF(I380&lt;=1000,"1–1,000",IF(I380&lt;=2500,"1,001–2,500",IF(I380&lt;=5000,"2,501–5,000",IF(I380&lt;=10000,"5,001–10,000","10,001–15,000")))),"1–1,000")</x:f>
        <x:v>1–1,000</x:v>
      </x:c>
      <x:c r="K380" s="16" t="n">
        <x:v>15000</x:v>
      </x:c>
      <x:c r="L380" s="17" t="n">
        <x:f>IF(AND(ISNUMBER(I380),I380&gt;0,ISNUMBER(K380),K380&gt;0),K380/I380,"n.a.")</x:f>
        <x:v>15.136226034308779</x:v>
      </x:c>
      <x:c r="M380" s="17"/>
      <x:c r="N380" s="13" t="str">
        <x:v>Yes</x:v>
      </x:c>
      <x:c r="O380" s="15" t="str">
        <x:v>3.2–4.0 m eaves</x:v>
      </x:c>
      <x:c r="P380" s="15" t="str">
        <x:v>Door 2.8 m high x 2.4 m wide; mechanism not specified</x:v>
      </x:c>
      <x:c r="Q380" s="15" t="str">
        <x:v>Light industrial with new 3-year lease; immediately available.</x:v>
      </x:c>
      <x:c r="R380" s="15" t="str">
        <x:v>Advertised to let Portal £14.40/sq ft inconsistent; annual/991 = £15.14. Agent claim that this is the only available unit is superseded by separately verified Units 13 and 14.</x:v>
      </x:c>
      <x:c r="S380" s="15" t="str">
        <x:v>https://www.zoopla.co.uk/to-rent/commercial/details/70714860/</x:v>
      </x:c>
      <x:c r="T380" s="15" t="str">
        <x:v>https://redgrave.co/property/30trelog/</x:v>
      </x:c>
      <x:c r="U380" s="15" t="str"/>
      <x:c r="V380" s="15" t="str">
        <x:v>Newquay — Treloggan Industrial Estate</x:v>
      </x:c>
      <x:c r="W380" s="15" t="str">
        <x:v>Individual unit ≤15,000 sq ft</x:v>
      </x:c>
      <x:c r="X380" s="13" t="n">
        <x:f>IF(N380="Yes",L380,0)</x:f>
        <x:v>15.136226034308779</x:v>
      </x:c>
      <x:c r="Y380" s="14" t="n">
        <x:v>1</x:v>
      </x:c>
      <x:c r="Z380" s="13" t="str">
        <x:v>Industrial / workshop / storage</x:v>
      </x:c>
    </x:row>
    <x:row r="381" ht="42" customHeight="1">
      <x:c r="A381" s="13" t="str">
        <x:v>SW0046</x:v>
      </x:c>
      <x:c r="B381" s="15" t="str">
        <x:v>Newquay</x:v>
      </x:c>
      <x:c r="C381" s="15" t="str">
        <x:v>Newquay</x:v>
      </x:c>
      <x:c r="D381" s="14" t="n">
        <x:v>24545</x:v>
      </x:c>
      <x:c r="E381" s="13" t="str">
        <x:v>Town</x:v>
      </x:c>
      <x:c r="F381" s="15" t="str">
        <x:v>Treloggan Industrial Estate</x:v>
      </x:c>
      <x:c r="G381" s="15" t="str">
        <x:v>Unit A2 Prow Park</x:v>
      </x:c>
      <x:c r="H381" s="13" t="str">
        <x:v>Current</x:v>
      </x:c>
      <x:c r="I381" s="14" t="n">
        <x:v>5830.81</x:v>
      </x:c>
      <x:c r="J381" s="13" t="str">
        <x:f>IF(AND(ISNUMBER(I381),I381&gt;0),IF(I381&lt;=1000,"1–1,000",IF(I381&lt;=2500,"1,001–2,500",IF(I381&lt;=5000,"2,501–5,000",IF(I381&lt;=10000,"5,001–10,000","10,001–15,000")))),"5,001–10,000")</x:f>
        <x:v>5,001–10,000</x:v>
      </x:c>
      <x:c r="K381" s="16" t="n">
        <x:v>69500</x:v>
      </x:c>
      <x:c r="L381" s="17" t="n">
        <x:f>IF(AND(ISNUMBER(I381),I381&gt;0,ISNUMBER(K381),K381&gt;0),K381/I381,"n.a.")</x:f>
        <x:v>11.919441724220134</x:v>
      </x:c>
      <x:c r="M381" s="17"/>
      <x:c r="N381" s="13" t="str">
        <x:v>Yes</x:v>
      </x:c>
      <x:c r="O381" s="15" t="str">
        <x:v>Not stated</x:v>
      </x:c>
      <x:c r="P381" s="15" t="str">
        <x:v>Roller shutter access</x:v>
      </x:c>
      <x:c r="Q381" s="15" t="str">
        <x:v>Prominent trade counter, warehouse and secure yard; adjacent Screwfix.</x:v>
      </x:c>
      <x:c r="R381" s="15" t="str">
        <x:v>Advertised to let</x:v>
      </x:c>
      <x:c r="S381" s="15" t="str">
        <x:v>https://www.rightmove.co.uk/properties/698589972544160#/?channel=COM_LET</x:v>
      </x:c>
      <x:c r="T381" s="15" t="str"/>
      <x:c r="U381" s="15" t="str"/>
      <x:c r="V381" s="15" t="str">
        <x:v>Newquay — Treloggan Industrial Estate</x:v>
      </x:c>
      <x:c r="W381" s="15" t="str">
        <x:v>Individual unit ≤15,000 sq ft</x:v>
      </x:c>
      <x:c r="X381" s="13" t="n">
        <x:f>IF(N381="Yes",L381,0)</x:f>
        <x:v>11.919441724220134</x:v>
      </x:c>
      <x:c r="Y381" s="14" t="n">
        <x:v>1</x:v>
      </x:c>
      <x:c r="Z381" s="13" t="str">
        <x:v>Industrial / workshop / storage</x:v>
      </x:c>
    </x:row>
    <x:row r="382" ht="49" customHeight="1">
      <x:c r="A382" s="13" t="str">
        <x:v>SW0047</x:v>
      </x:c>
      <x:c r="B382" s="15" t="str">
        <x:v>Penzance</x:v>
      </x:c>
      <x:c r="C382" s="15" t="str">
        <x:v>Trewellard / Pendeen</x:v>
      </x:c>
      <x:c r="D382" s="14"/>
      <x:c r="E382" s="13" t="str">
        <x:v>Context</x:v>
      </x:c>
      <x:c r="F382" s="15" t="str">
        <x:v>Trewellard Industrial Estate</x:v>
      </x:c>
      <x:c r="G382" s="15" t="str">
        <x:v>Unit 1C, Trewellard Industrial Estate</x:v>
      </x:c>
      <x:c r="H382" s="13" t="str">
        <x:v>Current</x:v>
      </x:c>
      <x:c r="I382" s="14" t="n">
        <x:v>2000</x:v>
      </x:c>
      <x:c r="J382" s="13" t="str">
        <x:f>IF(AND(ISNUMBER(I382),I382&gt;0),IF(I382&lt;=1000,"1–1,000",IF(I382&lt;=2500,"1,001–2,500",IF(I382&lt;=5000,"2,501–5,000",IF(I382&lt;=10000,"5,001–10,000","10,001–15,000")))),"1,001–2,500")</x:f>
        <x:v>1,001–2,500</x:v>
      </x:c>
      <x:c r="K382" s="16" t="n">
        <x:v>12500</x:v>
      </x:c>
      <x:c r="L382" s="17" t="n">
        <x:f>IF(AND(ISNUMBER(I382),I382&gt;0,ISNUMBER(K382),K382&gt;0),K382/I382,"n.a.")</x:f>
        <x:v>6.25</x:v>
      </x:c>
      <x:c r="M382" s="17"/>
      <x:c r="N382" s="13" t="str">
        <x:v>No</x:v>
      </x:c>
      <x:c r="O382" s="15" t="str">
        <x:v>Not stated</x:v>
      </x:c>
      <x:c r="P382" s="15" t="str">
        <x:v>Not stated</x:v>
      </x:c>
      <x:c r="Q382" s="15" t="str">
        <x:v>Modern industrial premises with on-site parking.</x:v>
      </x:c>
      <x:c r="R382" s="15" t="str">
        <x:v>Advertised to let Exact unit and annual rent confirmed by direct agent. Wider Penzance area context, not town stock. Host population not separately identified where locality/boundary is ambiguous.</x:v>
      </x:c>
      <x:c r="S382" s="15" t="str">
        <x:v>https://www.rightmove.co.uk/properties/762018806821264#/?channel=COM_LET</x:v>
      </x:c>
      <x:c r="T382" s="15" t="str">
        <x:v>https://www.sbcproperty.com/unit%2D1c%2C%2Dtrewellard%2Dindustrial%2Destate%2C%2Dpendeen%2C%2Dpenzance%2C%2Dcornwall%7E4178</x:v>
      </x:c>
      <x:c r="U382" s="15" t="str"/>
      <x:c r="V382" s="15" t="str">
        <x:v>Penzance — Trewellard Industrial Estate</x:v>
      </x:c>
      <x:c r="W382" s="15" t="str">
        <x:v>Individual unit ≤15,000 sq ft</x:v>
      </x:c>
      <x:c r="X382" s="13" t="n">
        <x:f>IF(N382="Yes",L382,0)</x:f>
        <x:v>0</x:v>
      </x:c>
      <x:c r="Y382" s="14" t="n">
        <x:v>1</x:v>
      </x:c>
      <x:c r="Z382" s="13" t="str">
        <x:v>Industrial / workshop / storage</x:v>
      </x:c>
    </x:row>
    <x:row r="383" ht="42" customHeight="1">
      <x:c r="A383" s="13" t="str">
        <x:v>SW0048</x:v>
      </x:c>
      <x:c r="B383" s="15" t="str">
        <x:v>Penzance</x:v>
      </x:c>
      <x:c r="C383" s="15" t="str">
        <x:v>Long Rock</x:v>
      </x:c>
      <x:c r="D383" s="14" t="n">
        <x:v>1980</x:v>
      </x:c>
      <x:c r="E383" s="13" t="str">
        <x:v>Nearby</x:v>
      </x:c>
      <x:c r="F383" s="15" t="str">
        <x:v>Long Rock Industrial Estate</x:v>
      </x:c>
      <x:c r="G383" s="15" t="str">
        <x:v>Long Rock Business Park (1,212 sq ft)</x:v>
      </x:c>
      <x:c r="H383" s="13" t="str">
        <x:v>Current</x:v>
      </x:c>
      <x:c r="I383" s="14" t="n">
        <x:v>1212</x:v>
      </x:c>
      <x:c r="J383" s="13" t="str">
        <x:f>IF(AND(ISNUMBER(I383),I383&gt;0),IF(I383&lt;=1000,"1–1,000",IF(I383&lt;=2500,"1,001–2,500",IF(I383&lt;=5000,"2,501–5,000",IF(I383&lt;=10000,"5,001–10,000","10,001–15,000")))),"1,001–2,500")</x:f>
        <x:v>1,001–2,500</x:v>
      </x:c>
      <x:c r="K383" s="16" t="n">
        <x:v>13200</x:v>
      </x:c>
      <x:c r="L383" s="17" t="n">
        <x:f>IF(AND(ISNUMBER(I383),I383&gt;0,ISNUMBER(K383),K383&gt;0),K383/I383,"n.a.")</x:f>
        <x:v>10.891089108910892</x:v>
      </x:c>
      <x:c r="M383" s="17"/>
      <x:c r="N383" s="13" t="str">
        <x:v>Yes</x:v>
      </x:c>
      <x:c r="O383" s="15" t="str">
        <x:v>4.6–7.0 m eaves</x:v>
      </x:c>
      <x:c r="P383" s="15" t="str">
        <x:v>Door 3.1 m high x 2.4 m wide; mechanism not specified</x:v>
      </x:c>
      <x:c r="Q383" s="15" t="str">
        <x:v>Trade counter/warehouse; immediately available.</x:v>
      </x:c>
      <x:c r="R383" s="15" t="str">
        <x:v>Advertised to let Portal £10.73/sq ft inconsistent; calculate £10.89.</x:v>
      </x:c>
      <x:c r="S383" s="15" t="str">
        <x:v>https://www.zoopla.co.uk/to-rent/commercial/details/73093663/</x:v>
      </x:c>
      <x:c r="T383" s="15" t="str"/>
      <x:c r="U383" s="15" t="str"/>
      <x:c r="V383" s="15" t="str">
        <x:v>Penzance — Long Rock Industrial Estate</x:v>
      </x:c>
      <x:c r="W383" s="15" t="str">
        <x:v>Individual unit ≤15,000 sq ft</x:v>
      </x:c>
      <x:c r="X383" s="13" t="n">
        <x:f>IF(N383="Yes",L383,0)</x:f>
        <x:v>10.891089108910892</x:v>
      </x:c>
      <x:c r="Y383" s="14" t="n">
        <x:v>1</x:v>
      </x:c>
      <x:c r="Z383" s="13" t="str">
        <x:v>Industrial / workshop / storage</x:v>
      </x:c>
    </x:row>
    <x:row r="384" ht="42" customHeight="1">
      <x:c r="A384" s="13" t="str">
        <x:v>SW0049</x:v>
      </x:c>
      <x:c r="B384" s="15" t="str">
        <x:v>Penzance</x:v>
      </x:c>
      <x:c r="C384" s="15" t="str">
        <x:v>Long Rock</x:v>
      </x:c>
      <x:c r="D384" s="14" t="n">
        <x:v>1980</x:v>
      </x:c>
      <x:c r="E384" s="13" t="str">
        <x:v>Nearby</x:v>
      </x:c>
      <x:c r="F384" s="15" t="str">
        <x:v>Long Rock Industrial Estate</x:v>
      </x:c>
      <x:c r="G384" s="15" t="str">
        <x:v>Unit 20d</x:v>
      </x:c>
      <x:c r="H384" s="13" t="str">
        <x:v>Current</x:v>
      </x:c>
      <x:c r="I384" s="14" t="n">
        <x:v>1301</x:v>
      </x:c>
      <x:c r="J384" s="13" t="str">
        <x:f>IF(AND(ISNUMBER(I384),I384&gt;0),IF(I384&lt;=1000,"1–1,000",IF(I384&lt;=2500,"1,001–2,500",IF(I384&lt;=5000,"2,501–5,000",IF(I384&lt;=10000,"5,001–10,000","10,001–15,000")))),"1,001–2,500")</x:f>
        <x:v>1,001–2,500</x:v>
      </x:c>
      <x:c r="K384" s="16" t="n">
        <x:v>15000</x:v>
      </x:c>
      <x:c r="L384" s="17" t="n">
        <x:f>IF(AND(ISNUMBER(I384),I384&gt;0,ISNUMBER(K384),K384&gt;0),K384/I384,"n.a.")</x:f>
        <x:v>11.529592621060722</x:v>
      </x:c>
      <x:c r="M384" s="17"/>
      <x:c r="N384" s="13" t="str">
        <x:v>Yes</x:v>
      </x:c>
      <x:c r="O384" s="15" t="str">
        <x:v>High eaves, no measurement</x:v>
      </x:c>
      <x:c r="P384" s="15" t="str">
        <x:v>3 m x 3 m shutter</x:v>
      </x:c>
      <x:c r="Q384" s="15" t="str">
        <x:v>Self-contained workshop/storage with small office and dedicated parking.</x:v>
      </x:c>
      <x:c r="R384" s="15" t="str">
        <x:v>Advertised to let</x:v>
      </x:c>
      <x:c r="S384" s="15" t="str">
        <x:v>https://www.rightmove.co.uk/properties/92471619#/?channel=COM_LET</x:v>
      </x:c>
      <x:c r="T384" s="15" t="str"/>
      <x:c r="U384" s="15" t="str"/>
      <x:c r="V384" s="15" t="str">
        <x:v>Penzance — Long Rock Industrial Estate</x:v>
      </x:c>
      <x:c r="W384" s="15" t="str">
        <x:v>Individual unit ≤15,000 sq ft</x:v>
      </x:c>
      <x:c r="X384" s="13" t="n">
        <x:f>IF(N384="Yes",L384,0)</x:f>
        <x:v>11.529592621060722</x:v>
      </x:c>
      <x:c r="Y384" s="14" t="n">
        <x:v>1</x:v>
      </x:c>
      <x:c r="Z384" s="13" t="str">
        <x:v>Industrial / workshop / storage</x:v>
      </x:c>
    </x:row>
    <x:row r="385" ht="42" customHeight="1">
      <x:c r="A385" s="13" t="str">
        <x:v>SW0050</x:v>
      </x:c>
      <x:c r="B385" s="15" t="str">
        <x:v>Penzance</x:v>
      </x:c>
      <x:c r="C385" s="15" t="str">
        <x:v>Long Rock</x:v>
      </x:c>
      <x:c r="D385" s="14" t="n">
        <x:v>1980</x:v>
      </x:c>
      <x:c r="E385" s="13" t="str">
        <x:v>Nearby</x:v>
      </x:c>
      <x:c r="F385" s="15" t="str">
        <x:v>Long Rock Industrial Estate</x:v>
      </x:c>
      <x:c r="G385" s="15" t="str">
        <x:v>Unit E2 Questmap Business Park</x:v>
      </x:c>
      <x:c r="H385" s="13" t="str">
        <x:v>Current</x:v>
      </x:c>
      <x:c r="I385" s="14" t="n">
        <x:v>2091</x:v>
      </x:c>
      <x:c r="J385" s="13" t="str">
        <x:f>IF(AND(ISNUMBER(I385),I385&gt;0),IF(I385&lt;=1000,"1–1,000",IF(I385&lt;=2500,"1,001–2,500",IF(I385&lt;=5000,"2,501–5,000",IF(I385&lt;=10000,"5,001–10,000","10,001–15,000")))),"1,001–2,500")</x:f>
        <x:v>1,001–2,500</x:v>
      </x:c>
      <x:c r="K385" s="16" t="n">
        <x:v>23000</x:v>
      </x:c>
      <x:c r="L385" s="17" t="n">
        <x:f>IF(AND(ISNUMBER(I385),I385&gt;0,ISNUMBER(K385),K385&gt;0),K385/I385,"n.a.")</x:f>
        <x:v>10.999521759923482</x:v>
      </x:c>
      <x:c r="M385" s="17"/>
      <x:c r="N385" s="13" t="str">
        <x:v>Yes</x:v>
      </x:c>
      <x:c r="O385" s="15" t="str">
        <x:v>5 m eaves</x:v>
      </x:c>
      <x:c r="P385" s="15" t="str">
        <x:v>Roller shutter 4 m high x 3 m wide</x:v>
      </x:c>
      <x:c r="Q385" s="15" t="str">
        <x:v>Modern open-plan unit; WC, kitchenette, showers and 3 parking spaces.</x:v>
      </x:c>
      <x:c r="R385" s="15" t="str">
        <x:v>Advertised to let Duplicate joint-agent listings merged. No motor trade.</x:v>
      </x:c>
      <x:c r="S385" s="15" t="str">
        <x:v>https://www.rightmove.co.uk/properties/94598868#/?channel=COM_LET</x:v>
      </x:c>
      <x:c r="T385" s="15" t="str">
        <x:v>https://www.rightmove.co.uk/properties/769596261503889#/?channel=COM_LET</x:v>
      </x:c>
      <x:c r="U385" s="15" t="str"/>
      <x:c r="V385" s="15" t="str">
        <x:v>Penzance — Long Rock Industrial Estate</x:v>
      </x:c>
      <x:c r="W385" s="15" t="str">
        <x:v>Individual unit ≤15,000 sq ft</x:v>
      </x:c>
      <x:c r="X385" s="13" t="n">
        <x:f>IF(N385="Yes",L385,0)</x:f>
        <x:v>10.999521759923482</x:v>
      </x:c>
      <x:c r="Y385" s="14" t="n">
        <x:v>1</x:v>
      </x:c>
      <x:c r="Z385" s="13" t="str">
        <x:v>Industrial / workshop / storage</x:v>
      </x:c>
    </x:row>
    <x:row r="386" ht="42" customHeight="1">
      <x:c r="A386" s="13" t="str">
        <x:v>SW0051</x:v>
      </x:c>
      <x:c r="B386" s="15" t="str">
        <x:v>Penzance</x:v>
      </x:c>
      <x:c r="C386" s="15" t="str">
        <x:v>Newlyn / Stable Hobba</x:v>
      </x:c>
      <x:c r="D386" s="14"/>
      <x:c r="E386" s="13" t="str">
        <x:v>Nearby</x:v>
      </x:c>
      <x:c r="F386" s="15" t="str">
        <x:v>Stable Hobba Industrial Estate</x:v>
      </x:c>
      <x:c r="G386" s="15" t="str">
        <x:v>Unit 11</x:v>
      </x:c>
      <x:c r="H386" s="13" t="str">
        <x:v>Current</x:v>
      </x:c>
      <x:c r="I386" s="14" t="n">
        <x:v>2239</x:v>
      </x:c>
      <x:c r="J386" s="13" t="str">
        <x:f>IF(AND(ISNUMBER(I386),I386&gt;0),IF(I386&lt;=1000,"1–1,000",IF(I386&lt;=2500,"1,001–2,500",IF(I386&lt;=5000,"2,501–5,000",IF(I386&lt;=10000,"5,001–10,000","10,001–15,000")))),"1,001–2,500")</x:f>
        <x:v>1,001–2,500</x:v>
      </x:c>
      <x:c r="K386" s="16" t="n">
        <x:v>20280</x:v>
      </x:c>
      <x:c r="L386" s="17" t="n">
        <x:f>IF(AND(ISNUMBER(I386),I386&gt;0,ISNUMBER(K386),K386&gt;0),K386/I386,"n.a.")</x:f>
        <x:v>9.05761500669942</x:v>
      </x:c>
      <x:c r="M386" s="17"/>
      <x:c r="N386" s="13" t="str">
        <x:v>Yes</x:v>
      </x:c>
      <x:c r="O386" s="15" t="str">
        <x:v>Not stated</x:v>
      </x:c>
      <x:c r="P386" s="15" t="str">
        <x:v>Roller shutter</x:v>
      </x:c>
      <x:c r="Q386" s="15" t="str">
        <x:v>Workshop/storage with office, WC; immediate occupation.</x:v>
      </x:c>
      <x:c r="R386" s="15" t="str">
        <x:v>Advertised to let £390/week × 52. Advert range 2,000–2,239 resolved by description to 2,239. Host population not separately identified where locality/boundary is ambiguous.</x:v>
      </x:c>
      <x:c r="S386" s="15" t="str">
        <x:v>https://www.rightmove.co.uk/properties/754756780331969#/?channel=COM_LET</x:v>
      </x:c>
      <x:c r="T386" s="15" t="str"/>
      <x:c r="U386" s="15" t="str"/>
      <x:c r="V386" s="15" t="str">
        <x:v>Penzance — Stable Hobba Industrial Estate</x:v>
      </x:c>
      <x:c r="W386" s="15" t="str">
        <x:v>Individual unit ≤15,000 sq ft</x:v>
      </x:c>
      <x:c r="X386" s="13" t="n">
        <x:f>IF(N386="Yes",L386,0)</x:f>
        <x:v>9.05761500669942</x:v>
      </x:c>
      <x:c r="Y386" s="14" t="n">
        <x:v>1</x:v>
      </x:c>
      <x:c r="Z386" s="13" t="str">
        <x:v>Industrial / workshop / storage</x:v>
      </x:c>
    </x:row>
    <x:row r="387" ht="49" customHeight="1">
      <x:c r="A387" s="13" t="str">
        <x:v>SW0052</x:v>
      </x:c>
      <x:c r="B387" s="15" t="str">
        <x:v>Penzance</x:v>
      </x:c>
      <x:c r="C387" s="15" t="str">
        <x:v>Newlyn / Stable Hobba</x:v>
      </x:c>
      <x:c r="D387" s="14"/>
      <x:c r="E387" s="13" t="str">
        <x:v>Nearby</x:v>
      </x:c>
      <x:c r="F387" s="15" t="str">
        <x:v>Stable Hobba Industrial Estate</x:v>
      </x:c>
      <x:c r="G387" s="15" t="str">
        <x:v>Unit 24</x:v>
      </x:c>
      <x:c r="H387" s="13" t="str">
        <x:v>Current</x:v>
      </x:c>
      <x:c r="I387" s="14" t="n">
        <x:v>800</x:v>
      </x:c>
      <x:c r="J387" s="13" t="str">
        <x:f>IF(AND(ISNUMBER(I387),I387&gt;0),IF(I387&lt;=1000,"1–1,000",IF(I387&lt;=2500,"1,001–2,500",IF(I387&lt;=5000,"2,501–5,000",IF(I387&lt;=10000,"5,001–10,000","10,001–15,000")))),"1–1,000")</x:f>
        <x:v>1–1,000</x:v>
      </x:c>
      <x:c r="K387" s="16"/>
      <x:c r="L387" s="17" t="str">
        <x:f>IF(AND(ISNUMBER(I387),I387&gt;0,ISNUMBER(K387),K387&gt;0),K387/I387,"n.a.")</x:f>
        <x:v>n.a.</x:v>
      </x:c>
      <x:c r="M387" s="17"/>
      <x:c r="N387" s="13" t="str">
        <x:v>No</x:v>
      </x:c>
      <x:c r="O387" s="15" t="str">
        <x:v>Not stated</x:v>
      </x:c>
      <x:c r="P387" s="15" t="str">
        <x:v>Roller shutter</x:v>
      </x:c>
      <x:c r="Q387" s="15" t="str">
        <x:v>Storage/workshop, concrete floor, 24/7 access.</x:v>
      </x:c>
      <x:c r="R387" s="15" t="str">
        <x:v>Advertised to let Conflicting £737 pcm, £884 pcm and £190/week including VAT. Retain one conservative unique demise; no reliable net rent benchmark. Advertised quotation: £737/£884 pcm; description £190/week incl VAT Host population not separately identified where locality/boundary is ambiguous.</x:v>
      </x:c>
      <x:c r="S387" s="15" t="str">
        <x:v>https://www.rightmove.co.uk/properties/754756862225168#/?channel=COM_LET</x:v>
      </x:c>
      <x:c r="T387" s="15" t="str">
        <x:v>https://www.rightmove.co.uk/properties/754756767766448#/?channel=COM_LET</x:v>
      </x:c>
      <x:c r="U387" s="15" t="str"/>
      <x:c r="V387" s="15" t="str">
        <x:v>Penzance — Stable Hobba Industrial Estate</x:v>
      </x:c>
      <x:c r="W387" s="15" t="str">
        <x:v>Individual unit ≤15,000 sq ft</x:v>
      </x:c>
      <x:c r="X387" s="13" t="n">
        <x:f>IF(N387="Yes",L387,0)</x:f>
        <x:v>0</x:v>
      </x:c>
      <x:c r="Y387" s="14" t="n">
        <x:v>1</x:v>
      </x:c>
      <x:c r="Z387" s="13" t="str">
        <x:v>Industrial / workshop / storage</x:v>
      </x:c>
    </x:row>
    <x:row r="388" ht="42" customHeight="1">
      <x:c r="A388" s="13" t="str">
        <x:v>SW0053</x:v>
      </x:c>
      <x:c r="B388" s="15" t="str">
        <x:v>Penzance</x:v>
      </x:c>
      <x:c r="C388" s="15" t="str">
        <x:v>Newlyn / Stable Hobba</x:v>
      </x:c>
      <x:c r="D388" s="14"/>
      <x:c r="E388" s="13" t="str">
        <x:v>Nearby</x:v>
      </x:c>
      <x:c r="F388" s="15" t="str">
        <x:v>Stable Hobba Industrial Estate</x:v>
      </x:c>
      <x:c r="G388" s="15" t="str">
        <x:v>Units 18-20 (combined demise)</x:v>
      </x:c>
      <x:c r="H388" s="13" t="str">
        <x:v>Current</x:v>
      </x:c>
      <x:c r="I388" s="14" t="n">
        <x:v>1679</x:v>
      </x:c>
      <x:c r="J388" s="13" t="str">
        <x:f>IF(AND(ISNUMBER(I388),I388&gt;0),IF(I388&lt;=1000,"1–1,000",IF(I388&lt;=2500,"1,001–2,500",IF(I388&lt;=5000,"2,501–5,000",IF(I388&lt;=10000,"5,001–10,000","10,001–15,000")))),"1,001–2,500")</x:f>
        <x:v>1,001–2,500</x:v>
      </x:c>
      <x:c r="K388" s="16" t="n">
        <x:v>15864</x:v>
      </x:c>
      <x:c r="L388" s="17" t="n">
        <x:f>IF(AND(ISNUMBER(I388),I388&gt;0,ISNUMBER(K388),K388&gt;0),K388/I388,"n.a.")</x:f>
        <x:v>9.448481238832638</x:v>
      </x:c>
      <x:c r="M388" s="17"/>
      <x:c r="N388" s="13" t="str">
        <x:v>Yes</x:v>
      </x:c>
      <x:c r="O388" s="15" t="str">
        <x:v>High eaves, no measurement</x:v>
      </x:c>
      <x:c r="P388" s="15" t="str">
        <x:v>Roller shutter</x:v>
      </x:c>
      <x:c r="Q388" s="15" t="str">
        <x:v>Warehouse/workshop with office, WC, concrete floor and 24/7 access.</x:v>
      </x:c>
      <x:c r="R388" s="15" t="str">
        <x:v>Advertised to let Combined unit counted once. Annual from £1,322 pcm; rounding may apply. Host population not separately identified where locality/boundary is ambiguous.</x:v>
      </x:c>
      <x:c r="S388" s="15" t="str">
        <x:v>https://www.rightmove.co.uk/properties/754756727990064#/?channel=COM_LET</x:v>
      </x:c>
      <x:c r="T388" s="15" t="str"/>
      <x:c r="U388" s="15" t="str"/>
      <x:c r="V388" s="15" t="str">
        <x:v>Penzance — Stable Hobba Industrial Estate</x:v>
      </x:c>
      <x:c r="W388" s="15" t="str">
        <x:v>Individual unit ≤15,000 sq ft</x:v>
      </x:c>
      <x:c r="X388" s="13" t="n">
        <x:f>IF(N388="Yes",L388,0)</x:f>
        <x:v>9.448481238832638</x:v>
      </x:c>
      <x:c r="Y388" s="14" t="n">
        <x:v>1</x:v>
      </x:c>
      <x:c r="Z388" s="13" t="str">
        <x:v>Industrial / workshop / storage</x:v>
      </x:c>
    </x:row>
    <x:row r="389" ht="42" customHeight="1">
      <x:c r="A389" s="13" t="str">
        <x:v>SW0054</x:v>
      </x:c>
      <x:c r="B389" s="15" t="str">
        <x:v>Bodmin</x:v>
      </x:c>
      <x:c r="C389" s="15" t="str">
        <x:v>Bodmin</x:v>
      </x:c>
      <x:c r="D389" s="14" t="n">
        <x:v>16910</x:v>
      </x:c>
      <x:c r="E389" s="13" t="str">
        <x:v>Town</x:v>
      </x:c>
      <x:c r="F389" s="15" t="str">
        <x:v>Callywith Gate Industrial Estate</x:v>
      </x:c>
      <x:c r="G389" s="15" t="str">
        <x:v>Unit 9B</x:v>
      </x:c>
      <x:c r="H389" s="13" t="str">
        <x:v>Current</x:v>
      </x:c>
      <x:c r="I389" s="14" t="n">
        <x:v>3407</x:v>
      </x:c>
      <x:c r="J389" s="13" t="str">
        <x:f>IF(AND(ISNUMBER(I389),I389&gt;0),IF(I389&lt;=1000,"1–1,000",IF(I389&lt;=2500,"1,001–2,500",IF(I389&lt;=5000,"2,501–5,000",IF(I389&lt;=10000,"5,001–10,000","10,001–15,000")))),"2,501–5,000")</x:f>
        <x:v>2,501–5,000</x:v>
      </x:c>
      <x:c r="K389" s="16" t="n">
        <x:v>22500</x:v>
      </x:c>
      <x:c r="L389" s="17" t="n">
        <x:f>IF(AND(ISNUMBER(I389),I389&gt;0,ISNUMBER(K389),K389&gt;0),K389/I389,"n.a.")</x:f>
        <x:v>6.604050484297035</x:v>
      </x:c>
      <x:c r="M389" s="17"/>
      <x:c r="N389" s="13" t="str">
        <x:v>Yes</x:v>
      </x:c>
      <x:c r="O389" s="15" t="str">
        <x:v>Not stated</x:v>
      </x:c>
      <x:c r="P389" s="15" t="str">
        <x:v>Full-height roller shutter</x:v>
      </x:c>
      <x:c r="Q389" s="15" t="str">
        <x:v>Ground-floor storage 1,828 sq ft plus 1,579 sq ft first-floor offices/storage; front yard and parking.</x:v>
      </x:c>
      <x:c r="R389" s="15" t="str">
        <x:v>Advertised to let</x:v>
      </x:c>
      <x:c r="S389" s="15" t="str">
        <x:v>https://www.zoopla.co.uk/to-rent/commercial/details/72357629/</x:v>
      </x:c>
      <x:c r="T389" s="15" t="str"/>
      <x:c r="U389" s="15" t="str"/>
      <x:c r="V389" s="15" t="str">
        <x:v>Bodmin — Callywith Gate Industrial Estate</x:v>
      </x:c>
      <x:c r="W389" s="15" t="str">
        <x:v>Individual unit ≤15,000 sq ft</x:v>
      </x:c>
      <x:c r="X389" s="13" t="n">
        <x:f>IF(N389="Yes",L389,0)</x:f>
        <x:v>6.604050484297035</x:v>
      </x:c>
      <x:c r="Y389" s="14" t="n">
        <x:v>1</x:v>
      </x:c>
      <x:c r="Z389" s="13" t="str">
        <x:v>Industrial / workshop / storage</x:v>
      </x:c>
    </x:row>
    <x:row r="390" ht="42" customHeight="1">
      <x:c r="A390" s="13" t="str">
        <x:v>SW0055</x:v>
      </x:c>
      <x:c r="B390" s="15" t="str">
        <x:v>Bodmin</x:v>
      </x:c>
      <x:c r="C390" s="15" t="str">
        <x:v>Bodmin</x:v>
      </x:c>
      <x:c r="D390" s="14" t="n">
        <x:v>16910</x:v>
      </x:c>
      <x:c r="E390" s="13" t="str">
        <x:v>Town</x:v>
      </x:c>
      <x:c r="F390" s="15" t="str">
        <x:v>Walker Lines / Carminow Road industrial area</x:v>
      </x:c>
      <x:c r="G390" s="15" t="str">
        <x:v>34C Normandy Way</x:v>
      </x:c>
      <x:c r="H390" s="13" t="str">
        <x:v>Current</x:v>
      </x:c>
      <x:c r="I390" s="14" t="n">
        <x:v>2270</x:v>
      </x:c>
      <x:c r="J390" s="13" t="str">
        <x:f>IF(AND(ISNUMBER(I390),I390&gt;0),IF(I390&lt;=1000,"1–1,000",IF(I390&lt;=2500,"1,001–2,500",IF(I390&lt;=5000,"2,501–5,000",IF(I390&lt;=10000,"5,001–10,000","10,001–15,000")))),"1,001–2,500")</x:f>
        <x:v>1,001–2,500</x:v>
      </x:c>
      <x:c r="K390" s="16" t="n">
        <x:v>17000</x:v>
      </x:c>
      <x:c r="L390" s="17" t="n">
        <x:f>IF(AND(ISNUMBER(I390),I390&gt;0,ISNUMBER(K390),K390&gt;0),K390/I390,"n.a.")</x:f>
        <x:v>7.488986784140969</x:v>
      </x:c>
      <x:c r="M390" s="17"/>
      <x:c r="N390" s="13" t="str">
        <x:v>Yes</x:v>
      </x:c>
      <x:c r="O390" s="15" t="str">
        <x:v>Not stated</x:v>
      </x:c>
      <x:c r="P390" s="15" t="str">
        <x:v>Not stated</x:v>
      </x:c>
      <x:c r="Q390" s="15" t="str">
        <x:v>Open-plan industrial/trade counter, parking; no car uses.</x:v>
      </x:c>
      <x:c r="R390" s="15" t="str">
        <x:v>Advertised to let Direct agent identifies the unit and exact annual rent; supersedes monthly portal rounding.</x:v>
      </x:c>
      <x:c r="S390" s="15" t="str">
        <x:v>https://www.rightmove.co.uk/properties/760769713622208#/?channel=COM_LET</x:v>
      </x:c>
      <x:c r="T390" s="15" t="str">
        <x:v>https://www.sbcproperty.com/34c%2Dnormandy%2Dway%2C%2Dbodmin%2C%2Dcornwall%7E4246</x:v>
      </x:c>
      <x:c r="U390" s="15" t="str"/>
      <x:c r="V390" s="15" t="str">
        <x:v>Bodmin — Walker Lines / Carminow Road industrial area</x:v>
      </x:c>
      <x:c r="W390" s="15" t="str">
        <x:v>Individual unit ≤15,000 sq ft</x:v>
      </x:c>
      <x:c r="X390" s="13" t="n">
        <x:f>IF(N390="Yes",L390,0)</x:f>
        <x:v>7.488986784140969</x:v>
      </x:c>
      <x:c r="Y390" s="14" t="n">
        <x:v>1</x:v>
      </x:c>
      <x:c r="Z390" s="13" t="str">
        <x:v>Industrial / workshop / storage</x:v>
      </x:c>
    </x:row>
    <x:row r="391" ht="42" customHeight="1">
      <x:c r="A391" s="13" t="str">
        <x:v>SW0056</x:v>
      </x:c>
      <x:c r="B391" s="15" t="str">
        <x:v>Bodmin</x:v>
      </x:c>
      <x:c r="C391" s="15" t="str">
        <x:v>Bodmin</x:v>
      </x:c>
      <x:c r="D391" s="14" t="n">
        <x:v>16910</x:v>
      </x:c>
      <x:c r="E391" s="13" t="str">
        <x:v>Town</x:v>
      </x:c>
      <x:c r="F391" s="15" t="str">
        <x:v>Walker Lines / Carminow Road industrial area</x:v>
      </x:c>
      <x:c r="G391" s="15" t="str">
        <x:v>36F Normandy Way (East)</x:v>
      </x:c>
      <x:c r="H391" s="13" t="str">
        <x:v>Current</x:v>
      </x:c>
      <x:c r="I391" s="14" t="n">
        <x:v>11354</x:v>
      </x:c>
      <x:c r="J391" s="13" t="str">
        <x:f>IF(AND(ISNUMBER(I391),I391&gt;0),IF(I391&lt;=1000,"1–1,000",IF(I391&lt;=2500,"1,001–2,500",IF(I391&lt;=5000,"2,501–5,000",IF(I391&lt;=10000,"5,001–10,000","10,001–15,000")))),"10,001–15,000")</x:f>
        <x:v>10,001–15,000</x:v>
      </x:c>
      <x:c r="K391" s="16" t="n">
        <x:v>52500</x:v>
      </x:c>
      <x:c r="L391" s="17" t="n">
        <x:f>IF(AND(ISNUMBER(I391),I391&gt;0,ISNUMBER(K391),K391&gt;0),K391/I391,"n.a.")</x:f>
        <x:v>4.6239210850801475</x:v>
      </x:c>
      <x:c r="M391" s="17"/>
      <x:c r="N391" s="13" t="str">
        <x:v>Yes</x:v>
      </x:c>
      <x:c r="O391" s="15" t="str">
        <x:v>7 m eaves; 8.8 m apex</x:v>
      </x:c>
      <x:c r="P391" s="15" t="str">
        <x:v>Multiple large roller shutter doors</x:v>
      </x:c>
      <x:c r="Q391" s="15" t="str">
        <x:v>Purpose-built industrial building; ramp due for access reconfiguration.</x:v>
      </x:c>
      <x:c r="R391" s="15" t="str">
        <x:v>Advertised to let</x:v>
      </x:c>
      <x:c r="S391" s="15" t="str">
        <x:v>https://www.rightmove.co.uk/properties/174741533#/?channel=COM_LET</x:v>
      </x:c>
      <x:c r="T391" s="15" t="str"/>
      <x:c r="U391" s="15" t="str"/>
      <x:c r="V391" s="15" t="str">
        <x:v>Bodmin — Walker Lines / Carminow Road industrial area</x:v>
      </x:c>
      <x:c r="W391" s="15" t="str">
        <x:v>Individual unit ≤15,000 sq ft</x:v>
      </x:c>
      <x:c r="X391" s="13" t="n">
        <x:f>IF(N391="Yes",L391,0)</x:f>
        <x:v>4.6239210850801475</x:v>
      </x:c>
      <x:c r="Y391" s="14" t="n">
        <x:v>1</x:v>
      </x:c>
      <x:c r="Z391" s="13" t="str">
        <x:v>Industrial / workshop / storage</x:v>
      </x:c>
    </x:row>
    <x:row r="392" ht="42" customHeight="1">
      <x:c r="A392" s="13" t="str">
        <x:v>SW0057</x:v>
      </x:c>
      <x:c r="B392" s="15" t="str">
        <x:v>Bodmin</x:v>
      </x:c>
      <x:c r="C392" s="15" t="str">
        <x:v>Bodmin</x:v>
      </x:c>
      <x:c r="D392" s="14" t="n">
        <x:v>16910</x:v>
      </x:c>
      <x:c r="E392" s="13" t="str">
        <x:v>Town</x:v>
      </x:c>
      <x:c r="F392" s="15" t="str">
        <x:v>Walker Lines / Carminow Road industrial area</x:v>
      </x:c>
      <x:c r="G392" s="15" t="str">
        <x:v>5C Carminow Road</x:v>
      </x:c>
      <x:c r="H392" s="13" t="str">
        <x:v>Current</x:v>
      </x:c>
      <x:c r="I392" s="14" t="n">
        <x:v>1000</x:v>
      </x:c>
      <x:c r="J392" s="13" t="str">
        <x:f>IF(AND(ISNUMBER(I392),I392&gt;0),IF(I392&lt;=1000,"1–1,000",IF(I392&lt;=2500,"1,001–2,500",IF(I392&lt;=5000,"2,501–5,000",IF(I392&lt;=10000,"5,001–10,000","10,001–15,000")))),"1–1,000")</x:f>
        <x:v>1–1,000</x:v>
      </x:c>
      <x:c r="K392" s="16" t="n">
        <x:v>12500</x:v>
      </x:c>
      <x:c r="L392" s="17" t="n">
        <x:f>IF(AND(ISNUMBER(I392),I392&gt;0,ISNUMBER(K392),K392&gt;0),K392/I392,"n.a.")</x:f>
        <x:v>12.5</x:v>
      </x:c>
      <x:c r="M392" s="17"/>
      <x:c r="N392" s="13" t="str">
        <x:v>Yes</x:v>
      </x:c>
      <x:c r="O392" s="15" t="str">
        <x:v>Not stated</x:v>
      </x:c>
      <x:c r="P392" s="15" t="str">
        <x:v>Not stated</x:v>
      </x:c>
      <x:c r="Q392" s="15" t="str">
        <x:v>Terraced industrial unit with A30/A38 access.</x:v>
      </x:c>
      <x:c r="R392" s="15" t="str">
        <x:v>Advertised to let Unit identity and exact annual asking rent confirmed by direct agent; distinct from 5D and 7E.</x:v>
      </x:c>
      <x:c r="S392" s="15" t="str">
        <x:v>https://www.rightmove.co.uk/properties/782504534021505#/?channel=COM_LET</x:v>
      </x:c>
      <x:c r="T392" s="15" t="str">
        <x:v>https://www.sbcproperty.com/5c%2Dcarminow%2Droad%2Dindustrial%2Destate%2C%2Dbodmin%2C%2Dcornwall%7E4288</x:v>
      </x:c>
      <x:c r="U392" s="15" t="str"/>
      <x:c r="V392" s="15" t="str">
        <x:v>Bodmin — Walker Lines / Carminow Road industrial area</x:v>
      </x:c>
      <x:c r="W392" s="15" t="str">
        <x:v>Individual unit ≤15,000 sq ft</x:v>
      </x:c>
      <x:c r="X392" s="13" t="n">
        <x:f>IF(N392="Yes",L392,0)</x:f>
        <x:v>12.5</x:v>
      </x:c>
      <x:c r="Y392" s="14" t="n">
        <x:v>1</x:v>
      </x:c>
      <x:c r="Z392" s="13" t="str">
        <x:v>Industrial / workshop / storage</x:v>
      </x:c>
    </x:row>
    <x:row r="393" ht="49" customHeight="1">
      <x:c r="A393" s="13" t="str">
        <x:v>SW0058</x:v>
      </x:c>
      <x:c r="B393" s="15" t="str">
        <x:v>Bodmin</x:v>
      </x:c>
      <x:c r="C393" s="15" t="str">
        <x:v>Bodmin</x:v>
      </x:c>
      <x:c r="D393" s="14" t="n">
        <x:v>16910</x:v>
      </x:c>
      <x:c r="E393" s="13" t="str">
        <x:v>Town</x:v>
      </x:c>
      <x:c r="F393" s="15" t="str">
        <x:v>Walker Lines / Carminow Road industrial area</x:v>
      </x:c>
      <x:c r="G393" s="15" t="str">
        <x:v>5D Carminow Road</x:v>
      </x:c>
      <x:c r="H393" s="13" t="str">
        <x:v>Uncertain</x:v>
      </x:c>
      <x:c r="I393" s="14" t="n">
        <x:v>1000</x:v>
      </x:c>
      <x:c r="J393" s="13" t="str">
        <x:f>IF(AND(ISNUMBER(I393),I393&gt;0),IF(I393&lt;=1000,"1–1,000",IF(I393&lt;=2500,"1,001–2,500",IF(I393&lt;=5000,"2,501–5,000",IF(I393&lt;=10000,"5,001–10,000","10,001–15,000")))),"1–1,000")</x:f>
        <x:v>1–1,000</x:v>
      </x:c>
      <x:c r="K393" s="16" t="n">
        <x:v>12500</x:v>
      </x:c>
      <x:c r="L393" s="17" t="n">
        <x:f>IF(AND(ISNUMBER(I393),I393&gt;0,ISNUMBER(K393),K393&gt;0),K393/I393,"n.a.")</x:f>
        <x:v>12.5</x:v>
      </x:c>
      <x:c r="M393" s="17"/>
      <x:c r="N393" s="13" t="str">
        <x:v>No</x:v>
      </x:c>
      <x:c r="O393" s="15" t="str">
        <x:v>Not stated</x:v>
      </x:c>
      <x:c r="P393" s="15" t="str">
        <x:v>Not stated</x:v>
      </x:c>
      <x:c r="Q393" s="15" t="str">
        <x:v>Self-contained terraced industrial unit with A30/A38 access.</x:v>
      </x:c>
      <x:c r="R393" s="15" t="str">
        <x:v>Availability requires confirmation Direct agent still advertises a new lease, but indexed Boxpod feed labels this unit Under Offer. Excluded from current count until status resolves. Distinct from 5C. Advertised quotation: £12,500 per annum</x:v>
      </x:c>
      <x:c r="S393" s="15" t="str">
        <x:v>https://www.sbcproperty.com/5d%2Dcarminow%2Droad%2Dindustrial%2Destate%2C%2Dbodmin%2C%2Dcornwall%7E4297</x:v>
      </x:c>
      <x:c r="T393" s="15" t="str">
        <x:v>https://www.hordemail.boxpodcommercialproperty.co.uk/unit-to-let/156755/bodmin</x:v>
      </x:c>
      <x:c r="U393" s="15" t="str"/>
      <x:c r="V393" s="15" t="str">
        <x:v>Bodmin — Walker Lines / Carminow Road industrial area</x:v>
      </x:c>
      <x:c r="W393" s="15" t="str">
        <x:v>Individual unit ≤15,000 sq ft</x:v>
      </x:c>
      <x:c r="X393" s="13" t="n">
        <x:f>IF(N393="Yes",L393,0)</x:f>
        <x:v>0</x:v>
      </x:c>
      <x:c r="Y393" s="14" t="n">
        <x:v>1</x:v>
      </x:c>
      <x:c r="Z393" s="13" t="str">
        <x:v>Industrial / workshop / storage</x:v>
      </x:c>
    </x:row>
    <x:row r="394" ht="42" customHeight="1">
      <x:c r="A394" s="13" t="str">
        <x:v>SW0059</x:v>
      </x:c>
      <x:c r="B394" s="15" t="str">
        <x:v>Bodmin</x:v>
      </x:c>
      <x:c r="C394" s="15" t="str">
        <x:v>Bodmin</x:v>
      </x:c>
      <x:c r="D394" s="14" t="n">
        <x:v>16910</x:v>
      </x:c>
      <x:c r="E394" s="13" t="str">
        <x:v>Town</x:v>
      </x:c>
      <x:c r="F394" s="15" t="str">
        <x:v>Walker Lines / Carminow Road industrial area</x:v>
      </x:c>
      <x:c r="G394" s="15" t="str">
        <x:v>7E Carminow Road</x:v>
      </x:c>
      <x:c r="H394" s="13" t="str">
        <x:v>Current</x:v>
      </x:c>
      <x:c r="I394" s="14" t="n">
        <x:v>1017</x:v>
      </x:c>
      <x:c r="J394" s="13" t="str">
        <x:f>IF(AND(ISNUMBER(I394),I394&gt;0),IF(I394&lt;=1000,"1–1,000",IF(I394&lt;=2500,"1,001–2,500",IF(I394&lt;=5000,"2,501–5,000",IF(I394&lt;=10000,"5,001–10,000","10,001–15,000")))),"1,001–2,500")</x:f>
        <x:v>1,001–2,500</x:v>
      </x:c>
      <x:c r="K394" s="16" t="n">
        <x:v>12500</x:v>
      </x:c>
      <x:c r="L394" s="17" t="n">
        <x:f>IF(AND(ISNUMBER(I394),I394&gt;0,ISNUMBER(K394),K394&gt;0),K394/I394,"n.a.")</x:f>
        <x:v>12.291052114060964</x:v>
      </x:c>
      <x:c r="M394" s="17"/>
      <x:c r="N394" s="13" t="str">
        <x:v>Yes</x:v>
      </x:c>
      <x:c r="O394" s="15" t="str">
        <x:v>Not stated</x:v>
      </x:c>
      <x:c r="P394" s="15" t="str">
        <x:v>Not stated</x:v>
      </x:c>
      <x:c r="Q394" s="15" t="str">
        <x:v>End-terrace industrial unit, A30/A38 access.</x:v>
      </x:c>
      <x:c r="R394" s="15" t="str">
        <x:v>Advertised to let Unit identity and exact annual asking rent confirmed by direct agent; distinct from 5C and 5D.</x:v>
      </x:c>
      <x:c r="S394" s="15" t="str">
        <x:v>https://www.rightmove.co.uk/properties/760769596132800#/?channel=COM_LET</x:v>
      </x:c>
      <x:c r="T394" s="15" t="str">
        <x:v>https://www.sbcproperty.com/7e%2Dcarminow%2Droad%2Dindustrial%2Destate%2C%2Dbodmin%2C%2Dcornwall%7E4233</x:v>
      </x:c>
      <x:c r="U394" s="15" t="str"/>
      <x:c r="V394" s="15" t="str">
        <x:v>Bodmin — Walker Lines / Carminow Road industrial area</x:v>
      </x:c>
      <x:c r="W394" s="15" t="str">
        <x:v>Individual unit ≤15,000 sq ft</x:v>
      </x:c>
      <x:c r="X394" s="13" t="n">
        <x:f>IF(N394="Yes",L394,0)</x:f>
        <x:v>12.291052114060964</x:v>
      </x:c>
      <x:c r="Y394" s="14" t="n">
        <x:v>1</x:v>
      </x:c>
      <x:c r="Z394" s="13" t="str">
        <x:v>Industrial / workshop / storage</x:v>
      </x:c>
    </x:row>
    <x:row r="395" ht="62" customHeight="1">
      <x:c r="A395" s="13" t="str">
        <x:v>SW0060</x:v>
      </x:c>
      <x:c r="B395" s="15" t="str">
        <x:v>Bodmin</x:v>
      </x:c>
      <x:c r="C395" s="15" t="str">
        <x:v>Bodmin</x:v>
      </x:c>
      <x:c r="D395" s="14" t="n">
        <x:v>16910</x:v>
      </x:c>
      <x:c r="E395" s="13" t="str">
        <x:v>Town</x:v>
      </x:c>
      <x:c r="F395" s="15" t="str">
        <x:v>Walker Lines / Carminow Road industrial area</x:v>
      </x:c>
      <x:c r="G395" s="15" t="str">
        <x:v>New development, Normandy Way — Unit 1</x:v>
      </x:c>
      <x:c r="H395" s="13" t="str">
        <x:v>Uncertain</x:v>
      </x:c>
      <x:c r="I395" s="14" t="n">
        <x:v>1399</x:v>
      </x:c>
      <x:c r="J395" s="13" t="str">
        <x:f>IF(AND(ISNUMBER(I395),I395&gt;0),IF(I395&lt;=1000,"1–1,000",IF(I395&lt;=2500,"1,001–2,500",IF(I395&lt;=5000,"2,501–5,000",IF(I395&lt;=10000,"5,001–10,000","10,001–15,000")))),"1,001–2,500")</x:f>
        <x:v>1,001–2,500</x:v>
      </x:c>
      <x:c r="K395" s="16"/>
      <x:c r="L395" s="17" t="str">
        <x:f>IF(AND(ISNUMBER(I395),I395&gt;0,ISNUMBER(K395),K395&gt;0),K395/I395,"n.a.")</x:f>
        <x:v>n.a.</x:v>
      </x:c>
      <x:c r="M395" s="17"/>
      <x:c r="N395" s="13" t="str">
        <x:v>No</x:v>
      </x:c>
      <x:c r="O395" s="15" t="str">
        <x:v>6 m eaves</x:v>
      </x:c>
      <x:c r="P395" s="15" t="str">
        <x:v>Not stated</x:v>
      </x:c>
      <x:c r="Q395" s="15" t="str">
        <x:v>New-build industrial parade with PV, EV charging, insulation and provision for mezzanine.</x:v>
      </x:c>
      <x:c r="R395"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395" s="15" t="str">
        <x:v>https://propertysearch.vickeryholman.com/property/details/19683/New-Development-Normandy-Way-Bodmin-Cornwall-PL31-1EX-Industrial-</x:v>
      </x:c>
      <x:c r="T395" s="15" t="str">
        <x:v>https://www.rightmove.co.uk/properties/759472618855169#/?channel=COM_LET</x:v>
      </x:c>
      <x:c r="U395" s="15" t="str"/>
      <x:c r="V395" s="15" t="str">
        <x:v>Bodmin — Walker Lines / Carminow Road industrial area</x:v>
      </x:c>
      <x:c r="W395" s="15" t="str">
        <x:v>Individual unit ≤15,000 sq ft</x:v>
      </x:c>
      <x:c r="X395" s="13" t="n">
        <x:f>IF(N395="Yes",L395,0)</x:f>
        <x:v>0</x:v>
      </x:c>
      <x:c r="Y395" s="14" t="n">
        <x:v>1</x:v>
      </x:c>
      <x:c r="Z395" s="13" t="str">
        <x:v>Industrial / workshop / storage</x:v>
      </x:c>
    </x:row>
    <x:row r="396" ht="62" customHeight="1">
      <x:c r="A396" s="13" t="str">
        <x:v>SW0061</x:v>
      </x:c>
      <x:c r="B396" s="15" t="str">
        <x:v>Bodmin</x:v>
      </x:c>
      <x:c r="C396" s="15" t="str">
        <x:v>Bodmin</x:v>
      </x:c>
      <x:c r="D396" s="14" t="n">
        <x:v>16910</x:v>
      </x:c>
      <x:c r="E396" s="13" t="str">
        <x:v>Town</x:v>
      </x:c>
      <x:c r="F396" s="15" t="str">
        <x:v>Walker Lines / Carminow Road industrial area</x:v>
      </x:c>
      <x:c r="G396" s="15" t="str">
        <x:v>New development, Normandy Way — Unit 2</x:v>
      </x:c>
      <x:c r="H396" s="13" t="str">
        <x:v>Uncertain</x:v>
      </x:c>
      <x:c r="I396" s="14" t="n">
        <x:v>1399</x:v>
      </x:c>
      <x:c r="J396" s="13" t="str">
        <x:f>IF(AND(ISNUMBER(I396),I396&gt;0),IF(I396&lt;=1000,"1–1,000",IF(I396&lt;=2500,"1,001–2,500",IF(I396&lt;=5000,"2,501–5,000",IF(I396&lt;=10000,"5,001–10,000","10,001–15,000")))),"1,001–2,500")</x:f>
        <x:v>1,001–2,500</x:v>
      </x:c>
      <x:c r="K396" s="16"/>
      <x:c r="L396" s="17" t="str">
        <x:f>IF(AND(ISNUMBER(I396),I396&gt;0,ISNUMBER(K396),K396&gt;0),K396/I396,"n.a.")</x:f>
        <x:v>n.a.</x:v>
      </x:c>
      <x:c r="M396" s="17"/>
      <x:c r="N396" s="13" t="str">
        <x:v>No</x:v>
      </x:c>
      <x:c r="O396" s="15" t="str">
        <x:v>6 m eaves</x:v>
      </x:c>
      <x:c r="P396" s="15" t="str">
        <x:v>Not stated</x:v>
      </x:c>
      <x:c r="Q396" s="15" t="str">
        <x:v>New-build industrial parade with PV, EV charging, insulation and provision for mezzanine.</x:v>
      </x:c>
      <x:c r="R396"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396" s="15" t="str">
        <x:v>https://propertysearch.vickeryholman.com/property/details/19683/New-Development-Normandy-Way-Bodmin-Cornwall-PL31-1EX-Industrial-</x:v>
      </x:c>
      <x:c r="T396" s="15" t="str">
        <x:v>https://www.rightmove.co.uk/properties/759472618855169#/?channel=COM_LET</x:v>
      </x:c>
      <x:c r="U396" s="15" t="str"/>
      <x:c r="V396" s="15" t="str">
        <x:v>Bodmin — Walker Lines / Carminow Road industrial area</x:v>
      </x:c>
      <x:c r="W396" s="15" t="str">
        <x:v>Individual unit ≤15,000 sq ft</x:v>
      </x:c>
      <x:c r="X396" s="13" t="n">
        <x:f>IF(N396="Yes",L396,0)</x:f>
        <x:v>0</x:v>
      </x:c>
      <x:c r="Y396" s="14" t="n">
        <x:v>1</x:v>
      </x:c>
      <x:c r="Z396" s="13" t="str">
        <x:v>Industrial / workshop / storage</x:v>
      </x:c>
    </x:row>
    <x:row r="397" ht="62" customHeight="1">
      <x:c r="A397" s="13" t="str">
        <x:v>SW0062</x:v>
      </x:c>
      <x:c r="B397" s="15" t="str">
        <x:v>Bodmin</x:v>
      </x:c>
      <x:c r="C397" s="15" t="str">
        <x:v>Bodmin</x:v>
      </x:c>
      <x:c r="D397" s="14" t="n">
        <x:v>16910</x:v>
      </x:c>
      <x:c r="E397" s="13" t="str">
        <x:v>Town</x:v>
      </x:c>
      <x:c r="F397" s="15" t="str">
        <x:v>Walker Lines / Carminow Road industrial area</x:v>
      </x:c>
      <x:c r="G397" s="15" t="str">
        <x:v>New development, Normandy Way — Unit 3</x:v>
      </x:c>
      <x:c r="H397" s="13" t="str">
        <x:v>Uncertain</x:v>
      </x:c>
      <x:c r="I397" s="14" t="n">
        <x:v>1399</x:v>
      </x:c>
      <x:c r="J397" s="13" t="str">
        <x:f>IF(AND(ISNUMBER(I397),I397&gt;0),IF(I397&lt;=1000,"1–1,000",IF(I397&lt;=2500,"1,001–2,500",IF(I397&lt;=5000,"2,501–5,000",IF(I397&lt;=10000,"5,001–10,000","10,001–15,000")))),"1,001–2,500")</x:f>
        <x:v>1,001–2,500</x:v>
      </x:c>
      <x:c r="K397" s="16"/>
      <x:c r="L397" s="17" t="str">
        <x:f>IF(AND(ISNUMBER(I397),I397&gt;0,ISNUMBER(K397),K397&gt;0),K397/I397,"n.a.")</x:f>
        <x:v>n.a.</x:v>
      </x:c>
      <x:c r="M397" s="17"/>
      <x:c r="N397" s="13" t="str">
        <x:v>No</x:v>
      </x:c>
      <x:c r="O397" s="15" t="str">
        <x:v>6 m eaves</x:v>
      </x:c>
      <x:c r="P397" s="15" t="str">
        <x:v>Not stated</x:v>
      </x:c>
      <x:c r="Q397" s="15" t="str">
        <x:v>New-build industrial parade with PV, EV charging, insulation and provision for mezzanine.</x:v>
      </x:c>
      <x:c r="R397"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397" s="15" t="str">
        <x:v>https://propertysearch.vickeryholman.com/property/details/19683/New-Development-Normandy-Way-Bodmin-Cornwall-PL31-1EX-Industrial-</x:v>
      </x:c>
      <x:c r="T397" s="15" t="str">
        <x:v>https://www.rightmove.co.uk/properties/759472618855169#/?channel=COM_LET</x:v>
      </x:c>
      <x:c r="U397" s="15" t="str"/>
      <x:c r="V397" s="15" t="str">
        <x:v>Bodmin — Walker Lines / Carminow Road industrial area</x:v>
      </x:c>
      <x:c r="W397" s="15" t="str">
        <x:v>Individual unit ≤15,000 sq ft</x:v>
      </x:c>
      <x:c r="X397" s="13" t="n">
        <x:f>IF(N397="Yes",L397,0)</x:f>
        <x:v>0</x:v>
      </x:c>
      <x:c r="Y397" s="14" t="n">
        <x:v>1</x:v>
      </x:c>
      <x:c r="Z397" s="13" t="str">
        <x:v>Industrial / workshop / storage</x:v>
      </x:c>
    </x:row>
    <x:row r="398" ht="62" customHeight="1">
      <x:c r="A398" s="13" t="str">
        <x:v>SW0063</x:v>
      </x:c>
      <x:c r="B398" s="15" t="str">
        <x:v>Bodmin</x:v>
      </x:c>
      <x:c r="C398" s="15" t="str">
        <x:v>Bodmin</x:v>
      </x:c>
      <x:c r="D398" s="14" t="n">
        <x:v>16910</x:v>
      </x:c>
      <x:c r="E398" s="13" t="str">
        <x:v>Town</x:v>
      </x:c>
      <x:c r="F398" s="15" t="str">
        <x:v>Walker Lines / Carminow Road industrial area</x:v>
      </x:c>
      <x:c r="G398" s="15" t="str">
        <x:v>New development, Normandy Way — Unit 4</x:v>
      </x:c>
      <x:c r="H398" s="13" t="str">
        <x:v>Uncertain</x:v>
      </x:c>
      <x:c r="I398" s="14" t="n">
        <x:v>1399</x:v>
      </x:c>
      <x:c r="J398" s="13" t="str">
        <x:f>IF(AND(ISNUMBER(I398),I398&gt;0),IF(I398&lt;=1000,"1–1,000",IF(I398&lt;=2500,"1,001–2,500",IF(I398&lt;=5000,"2,501–5,000",IF(I398&lt;=10000,"5,001–10,000","10,001–15,000")))),"1,001–2,500")</x:f>
        <x:v>1,001–2,500</x:v>
      </x:c>
      <x:c r="K398" s="16"/>
      <x:c r="L398" s="17" t="str">
        <x:f>IF(AND(ISNUMBER(I398),I398&gt;0,ISNUMBER(K398),K398&gt;0),K398/I398,"n.a.")</x:f>
        <x:v>n.a.</x:v>
      </x:c>
      <x:c r="M398" s="17"/>
      <x:c r="N398" s="13" t="str">
        <x:v>No</x:v>
      </x:c>
      <x:c r="O398" s="15" t="str">
        <x:v>6 m eaves</x:v>
      </x:c>
      <x:c r="P398" s="15" t="str">
        <x:v>Not stated</x:v>
      </x:c>
      <x:c r="Q398" s="15" t="str">
        <x:v>New-build industrial parade with PV, EV charging, insulation and provision for mezzanine.</x:v>
      </x:c>
      <x:c r="R398"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398" s="15" t="str">
        <x:v>https://propertysearch.vickeryholman.com/property/details/19683/New-Development-Normandy-Way-Bodmin-Cornwall-PL31-1EX-Industrial-</x:v>
      </x:c>
      <x:c r="T398" s="15" t="str">
        <x:v>https://www.rightmove.co.uk/properties/759472618855169#/?channel=COM_LET</x:v>
      </x:c>
      <x:c r="U398" s="15" t="str"/>
      <x:c r="V398" s="15" t="str">
        <x:v>Bodmin — Walker Lines / Carminow Road industrial area</x:v>
      </x:c>
      <x:c r="W398" s="15" t="str">
        <x:v>Individual unit ≤15,000 sq ft</x:v>
      </x:c>
      <x:c r="X398" s="13" t="n">
        <x:f>IF(N398="Yes",L398,0)</x:f>
        <x:v>0</x:v>
      </x:c>
      <x:c r="Y398" s="14" t="n">
        <x:v>1</x:v>
      </x:c>
      <x:c r="Z398" s="13" t="str">
        <x:v>Industrial / workshop / storage</x:v>
      </x:c>
    </x:row>
    <x:row r="399" ht="62" customHeight="1">
      <x:c r="A399" s="13" t="str">
        <x:v>SW0064</x:v>
      </x:c>
      <x:c r="B399" s="15" t="str">
        <x:v>Bodmin</x:v>
      </x:c>
      <x:c r="C399" s="15" t="str">
        <x:v>Bodmin</x:v>
      </x:c>
      <x:c r="D399" s="14" t="n">
        <x:v>16910</x:v>
      </x:c>
      <x:c r="E399" s="13" t="str">
        <x:v>Town</x:v>
      </x:c>
      <x:c r="F399" s="15" t="str">
        <x:v>Walker Lines / Carminow Road industrial area</x:v>
      </x:c>
      <x:c r="G399" s="15" t="str">
        <x:v>New development, Normandy Way — Unit 5</x:v>
      </x:c>
      <x:c r="H399" s="13" t="str">
        <x:v>Uncertain</x:v>
      </x:c>
      <x:c r="I399" s="14" t="n">
        <x:v>1399</x:v>
      </x:c>
      <x:c r="J399" s="13" t="str">
        <x:f>IF(AND(ISNUMBER(I399),I399&gt;0),IF(I399&lt;=1000,"1–1,000",IF(I399&lt;=2500,"1,001–2,500",IF(I399&lt;=5000,"2,501–5,000",IF(I399&lt;=10000,"5,001–10,000","10,001–15,000")))),"1,001–2,500")</x:f>
        <x:v>1,001–2,500</x:v>
      </x:c>
      <x:c r="K399" s="16"/>
      <x:c r="L399" s="17" t="str">
        <x:f>IF(AND(ISNUMBER(I399),I399&gt;0,ISNUMBER(K399),K399&gt;0),K399/I399,"n.a.")</x:f>
        <x:v>n.a.</x:v>
      </x:c>
      <x:c r="M399" s="17"/>
      <x:c r="N399" s="13" t="str">
        <x:v>No</x:v>
      </x:c>
      <x:c r="O399" s="15" t="str">
        <x:v>6 m eaves</x:v>
      </x:c>
      <x:c r="P399" s="15" t="str">
        <x:v>Not stated</x:v>
      </x:c>
      <x:c r="Q399" s="15" t="str">
        <x:v>New-build industrial parade with PV, EV charging, insulation and provision for mezzanine.</x:v>
      </x:c>
      <x:c r="R399"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399" s="15" t="str">
        <x:v>https://propertysearch.vickeryholman.com/property/details/19683/New-Development-Normandy-Way-Bodmin-Cornwall-PL31-1EX-Industrial-</x:v>
      </x:c>
      <x:c r="T399" s="15" t="str">
        <x:v>https://www.rightmove.co.uk/properties/759472618855169#/?channel=COM_LET</x:v>
      </x:c>
      <x:c r="U399" s="15" t="str"/>
      <x:c r="V399" s="15" t="str">
        <x:v>Bodmin — Walker Lines / Carminow Road industrial area</x:v>
      </x:c>
      <x:c r="W399" s="15" t="str">
        <x:v>Individual unit ≤15,000 sq ft</x:v>
      </x:c>
      <x:c r="X399" s="13" t="n">
        <x:f>IF(N399="Yes",L399,0)</x:f>
        <x:v>0</x:v>
      </x:c>
      <x:c r="Y399" s="14" t="n">
        <x:v>1</x:v>
      </x:c>
      <x:c r="Z399" s="13" t="str">
        <x:v>Industrial / workshop / storage</x:v>
      </x:c>
    </x:row>
    <x:row r="400" ht="62" customHeight="1">
      <x:c r="A400" s="13" t="str">
        <x:v>SW0065</x:v>
      </x:c>
      <x:c r="B400" s="15" t="str">
        <x:v>Bodmin</x:v>
      </x:c>
      <x:c r="C400" s="15" t="str">
        <x:v>Bodmin</x:v>
      </x:c>
      <x:c r="D400" s="14" t="n">
        <x:v>16910</x:v>
      </x:c>
      <x:c r="E400" s="13" t="str">
        <x:v>Town</x:v>
      </x:c>
      <x:c r="F400" s="15" t="str">
        <x:v>Walker Lines / Carminow Road industrial area</x:v>
      </x:c>
      <x:c r="G400" s="15" t="str">
        <x:v>New development, Normandy Way — Unit 6</x:v>
      </x:c>
      <x:c r="H400" s="13" t="str">
        <x:v>Uncertain</x:v>
      </x:c>
      <x:c r="I400" s="14" t="n">
        <x:v>1399</x:v>
      </x:c>
      <x:c r="J400" s="13" t="str">
        <x:f>IF(AND(ISNUMBER(I400),I400&gt;0),IF(I400&lt;=1000,"1–1,000",IF(I400&lt;=2500,"1,001–2,500",IF(I400&lt;=5000,"2,501–5,000",IF(I400&lt;=10000,"5,001–10,000","10,001–15,000")))),"1,001–2,500")</x:f>
        <x:v>1,001–2,500</x:v>
      </x:c>
      <x:c r="K400" s="16"/>
      <x:c r="L400" s="17" t="str">
        <x:f>IF(AND(ISNUMBER(I400),I400&gt;0,ISNUMBER(K400),K400&gt;0),K400/I400,"n.a.")</x:f>
        <x:v>n.a.</x:v>
      </x:c>
      <x:c r="M400" s="17"/>
      <x:c r="N400" s="13" t="str">
        <x:v>No</x:v>
      </x:c>
      <x:c r="O400" s="15" t="str">
        <x:v>6 m eaves</x:v>
      </x:c>
      <x:c r="P400" s="15" t="str">
        <x:v>Not stated</x:v>
      </x:c>
      <x:c r="Q400" s="15" t="str">
        <x:v>New-build industrial parade with PV, EV charging, insulation and provision for mezzanine.</x:v>
      </x:c>
      <x:c r="R400"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400" s="15" t="str">
        <x:v>https://propertysearch.vickeryholman.com/property/details/19683/New-Development-Normandy-Way-Bodmin-Cornwall-PL31-1EX-Industrial-</x:v>
      </x:c>
      <x:c r="T400" s="15" t="str">
        <x:v>https://www.rightmove.co.uk/properties/759472618855169#/?channel=COM_LET</x:v>
      </x:c>
      <x:c r="U400" s="15" t="str"/>
      <x:c r="V400" s="15" t="str">
        <x:v>Bodmin — Walker Lines / Carminow Road industrial area</x:v>
      </x:c>
      <x:c r="W400" s="15" t="str">
        <x:v>Individual unit ≤15,000 sq ft</x:v>
      </x:c>
      <x:c r="X400" s="13" t="n">
        <x:f>IF(N400="Yes",L400,0)</x:f>
        <x:v>0</x:v>
      </x:c>
      <x:c r="Y400" s="14" t="n">
        <x:v>1</x:v>
      </x:c>
      <x:c r="Z400" s="13" t="str">
        <x:v>Industrial / workshop / storage</x:v>
      </x:c>
    </x:row>
    <x:row r="401" ht="62" customHeight="1">
      <x:c r="A401" s="13" t="str">
        <x:v>SW0066</x:v>
      </x:c>
      <x:c r="B401" s="15" t="str">
        <x:v>Bodmin</x:v>
      </x:c>
      <x:c r="C401" s="15" t="str">
        <x:v>Bodmin</x:v>
      </x:c>
      <x:c r="D401" s="14" t="n">
        <x:v>16910</x:v>
      </x:c>
      <x:c r="E401" s="13" t="str">
        <x:v>Town</x:v>
      </x:c>
      <x:c r="F401" s="15" t="str">
        <x:v>Walker Lines / Carminow Road industrial area</x:v>
      </x:c>
      <x:c r="G401" s="15" t="str">
        <x:v>New development, Normandy Way — Unit 7</x:v>
      </x:c>
      <x:c r="H401" s="13" t="str">
        <x:v>Uncertain</x:v>
      </x:c>
      <x:c r="I401" s="14" t="n">
        <x:v>1399</x:v>
      </x:c>
      <x:c r="J401" s="13" t="str">
        <x:f>IF(AND(ISNUMBER(I401),I401&gt;0),IF(I401&lt;=1000,"1–1,000",IF(I401&lt;=2500,"1,001–2,500",IF(I401&lt;=5000,"2,501–5,000",IF(I401&lt;=10000,"5,001–10,000","10,001–15,000")))),"1,001–2,500")</x:f>
        <x:v>1,001–2,500</x:v>
      </x:c>
      <x:c r="K401" s="16"/>
      <x:c r="L401" s="17" t="str">
        <x:f>IF(AND(ISNUMBER(I401),I401&gt;0,ISNUMBER(K401),K401&gt;0),K401/I401,"n.a.")</x:f>
        <x:v>n.a.</x:v>
      </x:c>
      <x:c r="M401" s="17"/>
      <x:c r="N401" s="13" t="str">
        <x:v>No</x:v>
      </x:c>
      <x:c r="O401" s="15" t="str">
        <x:v>6 m eaves</x:v>
      </x:c>
      <x:c r="P401" s="15" t="str">
        <x:v>Not stated</x:v>
      </x:c>
      <x:c r="Q401" s="15" t="str">
        <x:v>New-build industrial parade with PV, EV charging, insulation and provision for mezzanine.</x:v>
      </x:c>
      <x:c r="R401" s="15" t="str">
        <x:v>Uncertain Direct agent lists 7 units individually, all 130 sq m / 1,399 sq ft; sum 9,793 sq ft vs headline 9,795. Services will be connected and EPC to follow; no completion date or current occupation readiness. Count in uncertain/future supply only. Advertised quotation: £19,250 pa scheme headline; individual allocation not expressly stated</x:v>
      </x:c>
      <x:c r="S401" s="15" t="str">
        <x:v>https://propertysearch.vickeryholman.com/property/details/19683/New-Development-Normandy-Way-Bodmin-Cornwall-PL31-1EX-Industrial-</x:v>
      </x:c>
      <x:c r="T401" s="15" t="str">
        <x:v>https://www.rightmove.co.uk/properties/759472618855169#/?channel=COM_LET</x:v>
      </x:c>
      <x:c r="U401" s="15" t="str"/>
      <x:c r="V401" s="15" t="str">
        <x:v>Bodmin — Walker Lines / Carminow Road industrial area</x:v>
      </x:c>
      <x:c r="W401" s="15" t="str">
        <x:v>Individual unit ≤15,000 sq ft</x:v>
      </x:c>
      <x:c r="X401" s="13" t="n">
        <x:f>IF(N401="Yes",L401,0)</x:f>
        <x:v>0</x:v>
      </x:c>
      <x:c r="Y401" s="14" t="n">
        <x:v>1</x:v>
      </x:c>
      <x:c r="Z401" s="13" t="str">
        <x:v>Industrial / workshop / storage</x:v>
      </x:c>
    </x:row>
    <x:row r="402" ht="42" customHeight="1">
      <x:c r="A402" s="13" t="str">
        <x:v>SW0067</x:v>
      </x:c>
      <x:c r="B402" s="15" t="str">
        <x:v>Bodmin</x:v>
      </x:c>
      <x:c r="C402" s="15" t="str">
        <x:v>Bodmin</x:v>
      </x:c>
      <x:c r="D402" s="14" t="n">
        <x:v>16910</x:v>
      </x:c>
      <x:c r="E402" s="13" t="str">
        <x:v>Town</x:v>
      </x:c>
      <x:c r="F402" s="15" t="str">
        <x:v>Walker Lines / Carminow Road industrial area</x:v>
      </x:c>
      <x:c r="G402" s="15" t="str">
        <x:v>Units 1A &amp; 1B Lucknow Road (combined)</x:v>
      </x:c>
      <x:c r="H402" s="13" t="str">
        <x:v>Current</x:v>
      </x:c>
      <x:c r="I402" s="14" t="n">
        <x:v>1682</x:v>
      </x:c>
      <x:c r="J402" s="13" t="str">
        <x:f>IF(AND(ISNUMBER(I402),I402&gt;0),IF(I402&lt;=1000,"1–1,000",IF(I402&lt;=2500,"1,001–2,500",IF(I402&lt;=5000,"2,501–5,000",IF(I402&lt;=10000,"5,001–10,000","10,001–15,000")))),"1,001–2,500")</x:f>
        <x:v>1,001–2,500</x:v>
      </x:c>
      <x:c r="K402" s="16" t="n">
        <x:v>17500</x:v>
      </x:c>
      <x:c r="L402" s="17" t="n">
        <x:f>IF(AND(ISNUMBER(I402),I402&gt;0,ISNUMBER(K402),K402&gt;0),K402/I402,"n.a.")</x:f>
        <x:v>10.404280618311534</x:v>
      </x:c>
      <x:c r="M402" s="17"/>
      <x:c r="N402" s="13" t="str">
        <x:v>Yes</x:v>
      </x:c>
      <x:c r="O402" s="15" t="str">
        <x:v>3.22 m eaves; 4.27 m ridge</x:v>
      </x:c>
      <x:c r="P402" s="15" t="str">
        <x:v>Two roller shutters; dimensions TBC</x:v>
      </x:c>
      <x:c r="Q402" s="15" t="str">
        <x:v>Refurbished steel-frame unit; kitchenette, WC, yard and 3-phase power.</x:v>
      </x:c>
      <x:c r="R402" s="15" t="str">
        <x:v>Advertised to let Combined demise counted once. 5% maintenance rent additional.</x:v>
      </x:c>
      <x:c r="S402" s="15" t="str">
        <x:v>https://www.rightmove.co.uk/properties/759653959587217#/?channel=COM_LET</x:v>
      </x:c>
      <x:c r="T402" s="15" t="str"/>
      <x:c r="U402" s="15" t="str"/>
      <x:c r="V402" s="15" t="str">
        <x:v>Bodmin — Walker Lines / Carminow Road industrial area</x:v>
      </x:c>
      <x:c r="W402" s="15" t="str">
        <x:v>Individual unit ≤15,000 sq ft</x:v>
      </x:c>
      <x:c r="X402" s="13" t="n">
        <x:f>IF(N402="Yes",L402,0)</x:f>
        <x:v>10.404280618311534</x:v>
      </x:c>
      <x:c r="Y402" s="14" t="n">
        <x:v>1</x:v>
      </x:c>
      <x:c r="Z402" s="13" t="str">
        <x:v>Industrial / workshop / storage</x:v>
      </x:c>
    </x:row>
    <x:row r="403" ht="49" customHeight="1">
      <x:c r="A403" s="13" t="str">
        <x:v>SW0068</x:v>
      </x:c>
      <x:c r="B403" s="15" t="str">
        <x:v>Bodmin</x:v>
      </x:c>
      <x:c r="C403" s="15" t="str">
        <x:v>Bodmin</x:v>
      </x:c>
      <x:c r="D403" s="14" t="n">
        <x:v>16910</x:v>
      </x:c>
      <x:c r="E403" s="13" t="str">
        <x:v>Town</x:v>
      </x:c>
      <x:c r="F403" s="15" t="str">
        <x:v>Woods Browning Industrial Estate</x:v>
      </x:c>
      <x:c r="G403" s="15" t="str">
        <x:v>Unit 13, Woods Browning Industrial Estate, Respryn Road</x:v>
      </x:c>
      <x:c r="H403" s="13" t="str">
        <x:v>Current</x:v>
      </x:c>
      <x:c r="I403" s="14" t="n">
        <x:v>1649</x:v>
      </x:c>
      <x:c r="J403" s="13" t="str">
        <x:f>IF(AND(ISNUMBER(I403),I403&gt;0),IF(I403&lt;=1000,"1–1,000",IF(I403&lt;=2500,"1,001–2,500",IF(I403&lt;=5000,"2,501–5,000",IF(I403&lt;=10000,"5,001–10,000","10,001–15,000")))),"1,001–2,500")</x:f>
        <x:v>1,001–2,500</x:v>
      </x:c>
      <x:c r="K403" s="16" t="n">
        <x:v>13000</x:v>
      </x:c>
      <x:c r="L403" s="17" t="n">
        <x:f>IF(AND(ISNUMBER(I403),I403&gt;0,ISNUMBER(K403),K403&gt;0),K403/I403,"n.a.")</x:f>
        <x:v>7.883565797453002</x:v>
      </x:c>
      <x:c r="M403" s="17"/>
      <x:c r="N403" s="13" t="str">
        <x:v>Yes</x:v>
      </x:c>
      <x:c r="O403" s="15" t="str">
        <x:v>Not stated</x:v>
      </x:c>
      <x:c r="P403" s="15" t="str">
        <x:v>Front access/loading doors; mechanism and dimensions not stated</x:v>
      </x:c>
      <x:c r="Q403" s="15" t="str">
        <x:v>Self-contained warehouse with rear two-storey ancillary section; replacement roof, PV panels and front parking.</x:v>
      </x:c>
      <x:c r="R403" s="15" t="str">
        <x:v>Advertised to let GIA includes lower-ground WC/kitchen and rear first-floor office. Brochure: no VAT payable; service charge £279.22 per quarter and insurance £371.36 extra. New 3/6/9-year lease. Estate located by Bodmin College. Advertised quotation: £13,000 per annum</x:v>
      </x:c>
      <x:c r="S403" s="15" t="str">
        <x:v>https://www.sbcproperty.com/unit%2D13%2C%2Dwoods%2Dbrowning%2Dindustrial%2Destate%2C%2Drespryn%2Droad%2C%2Dbodmin%2C%2Dcornwall%7E4287</x:v>
      </x:c>
      <x:c r="T403" s="15" t="str">
        <x:v>https://sbccrm.agencypilot.com/crm/store/documents/other/1766234_6C231780-E8A4-.pdf</x:v>
      </x:c>
      <x:c r="U403" s="15" t="str"/>
      <x:c r="V403" s="15" t="str">
        <x:v>Bodmin — Woods Browning Industrial Estate</x:v>
      </x:c>
      <x:c r="W403" s="15" t="str">
        <x:v>Individual unit ≤15,000 sq ft</x:v>
      </x:c>
      <x:c r="X403" s="13" t="n">
        <x:f>IF(N403="Yes",L403,0)</x:f>
        <x:v>7.883565797453002</x:v>
      </x:c>
      <x:c r="Y403" s="14" t="n">
        <x:v>1</x:v>
      </x:c>
      <x:c r="Z403" s="13" t="str">
        <x:v>Industrial / workshop / storage</x:v>
      </x:c>
    </x:row>
    <x:row r="404" ht="42" customHeight="1">
      <x:c r="A404" s="13" t="str">
        <x:v>SW0069</x:v>
      </x:c>
      <x:c r="B404" s="15" t="str">
        <x:v>Exeter</x:v>
      </x:c>
      <x:c r="C404" s="15" t="str">
        <x:v>Clyst St Mary</x:v>
      </x:c>
      <x:c r="D404" s="14" t="n">
        <x:v>1190</x:v>
      </x:c>
      <x:c r="E404" s="13" t="str">
        <x:v>Nearby</x:v>
      </x:c>
      <x:c r="F404" s="15" t="str">
        <x:v>Bishops Court Gardens</x:v>
      </x:c>
      <x:c r="G404" s="15" t="str">
        <x:v>13A Bishops Court Gardens, Bishops Court Lane, Clyst St. Mary, Exeter, Devon EX5</x:v>
      </x:c>
      <x:c r="H404" s="13" t="str">
        <x:v>Current</x:v>
      </x:c>
      <x:c r="I404" s="14" t="n">
        <x:v>806</x:v>
      </x:c>
      <x:c r="J404" s="13" t="str">
        <x:f>IF(AND(ISNUMBER(I404),I404&gt;0),IF(I404&lt;=1000,"1–1,000",IF(I404&lt;=2500,"1,001–2,500",IF(I404&lt;=5000,"2,501–5,000",IF(I404&lt;=10000,"5,001–10,000","10,001–15,000")))),"1–1,000")</x:f>
        <x:v>1–1,000</x:v>
      </x:c>
      <x:c r="K404" s="16" t="n">
        <x:v>9750</x:v>
      </x:c>
      <x:c r="L404" s="17" t="n">
        <x:f>IF(AND(ISNUMBER(I404),I404&gt;0,ISNUMBER(K404),K404&gt;0),K404/I404,"n.a.")</x:f>
        <x:v>12.096774193548388</x:v>
      </x:c>
      <x:c r="M404" s="17"/>
      <x:c r="N404" s="13" t="str">
        <x:v>Yes</x:v>
      </x:c>
      <x:c r="O404" s="15" t="str">
        <x:v>Not stated</x:v>
      </x:c>
      <x:c r="P404" s="15" t="str">
        <x:v>Not stated</x:v>
      </x:c>
      <x:c r="Q404" s="15" t="str">
        <x:v>Flexible office/studio/light industrial unit; Excellent access to M5 (Junctions 29 &amp; 30) and A30</x:v>
      </x:c>
      <x:c r="R404" s="15" t="str">
        <x:v>Advertised to let</x:v>
      </x:c>
      <x:c r="S404" s="15" t="str">
        <x:v>https://www.zoopla.co.uk/to-rent/commercial/details/73046640/</x:v>
      </x:c>
      <x:c r="T404" s="15" t="str"/>
      <x:c r="U404" s="15" t="str"/>
      <x:c r="V404" s="15" t="str">
        <x:v>Exeter — Bishops Court Gardens</x:v>
      </x:c>
      <x:c r="W404" s="15" t="str">
        <x:v>Individual unit ≤15,000 sq ft</x:v>
      </x:c>
      <x:c r="X404" s="13" t="n">
        <x:f>IF(N404="Yes",L404,0)</x:f>
        <x:v>12.096774193548388</x:v>
      </x:c>
      <x:c r="Y404" s="14" t="n">
        <x:v>1</x:v>
      </x:c>
      <x:c r="Z404" s="13" t="str">
        <x:v>Industrial / workshop / storage</x:v>
      </x:c>
    </x:row>
    <x:row r="405" ht="42" customHeight="1">
      <x:c r="A405" s="13" t="str">
        <x:v>SW0070</x:v>
      </x:c>
      <x:c r="B405" s="15" t="str">
        <x:v>Exeter</x:v>
      </x:c>
      <x:c r="C405" s="15" t="str">
        <x:v>Clyst St Mary</x:v>
      </x:c>
      <x:c r="D405" s="14" t="n">
        <x:v>1190</x:v>
      </x:c>
      <x:c r="E405" s="13" t="str">
        <x:v>Nearby</x:v>
      </x:c>
      <x:c r="F405" s="15" t="str">
        <x:v>Bishops Court Gardens</x:v>
      </x:c>
      <x:c r="G405" s="15" t="str">
        <x:v>Unit 15, Bishops Court Gardens</x:v>
      </x:c>
      <x:c r="H405" s="13" t="str">
        <x:v>Current</x:v>
      </x:c>
      <x:c r="I405" s="14" t="n">
        <x:v>1109</x:v>
      </x:c>
      <x:c r="J405" s="13" t="str">
        <x:f>IF(AND(ISNUMBER(I405),I405&gt;0),IF(I405&lt;=1000,"1–1,000",IF(I405&lt;=2500,"1,001–2,500",IF(I405&lt;=5000,"2,501–5,000",IF(I405&lt;=10000,"5,001–10,000","10,001–15,000")))),"1,001–2,500")</x:f>
        <x:v>1,001–2,500</x:v>
      </x:c>
      <x:c r="K405" s="16" t="n">
        <x:v>12750</x:v>
      </x:c>
      <x:c r="L405" s="17" t="n">
        <x:f>IF(AND(ISNUMBER(I405),I405&gt;0,ISNUMBER(K405),K405&gt;0),K405/I405,"n.a.")</x:f>
        <x:v>11.496844003606853</x:v>
      </x:c>
      <x:c r="M405" s="17"/>
      <x:c r="N405" s="13" t="str">
        <x:v>Yes</x:v>
      </x:c>
      <x:c r="O405" s="15" t="str">
        <x:v>Not stated</x:v>
      </x:c>
      <x:c r="P405" s="15" t="str">
        <x:v>Not stated</x:v>
      </x:c>
      <x:c r="Q405" s="15" t="str">
        <x:v>Business unit with mezzanine, suitable for light industrial/R&amp;D or offices.</x:v>
      </x:c>
      <x:c r="R405" s="15" t="str">
        <x:v>Advertised to let Mixed office/light-industrial property; car parking shared.</x:v>
      </x:c>
      <x:c r="S405" s="15" t="str">
        <x:v>https://strattoncrebercommercial.co.uk/properties/unit-15-bishops-court-gardens-clyst-st-mary-exeter-devon-ex5-1dh/</x:v>
      </x:c>
      <x:c r="T405" s="15" t="str"/>
      <x:c r="U405" s="15" t="str"/>
      <x:c r="V405" s="15" t="str">
        <x:v>Exeter — Bishops Court Gardens</x:v>
      </x:c>
      <x:c r="W405" s="15" t="str">
        <x:v>Individual unit ≤15,000 sq ft</x:v>
      </x:c>
      <x:c r="X405" s="13" t="n">
        <x:f>IF(N405="Yes",L405,0)</x:f>
        <x:v>11.496844003606853</x:v>
      </x:c>
      <x:c r="Y405" s="14" t="n">
        <x:v>1</x:v>
      </x:c>
      <x:c r="Z405" s="13" t="str">
        <x:v>Industrial / workshop / storage</x:v>
      </x:c>
    </x:row>
    <x:row r="406" ht="42" customHeight="1">
      <x:c r="A406" s="13" t="str">
        <x:v>SW0071</x:v>
      </x:c>
      <x:c r="B406" s="15" t="str">
        <x:v>Exeter</x:v>
      </x:c>
      <x:c r="C406" s="15" t="str">
        <x:v>Clyst Honiton</x:v>
      </x:c>
      <x:c r="D406" s="14" t="n">
        <x:v>1030</x:v>
      </x:c>
      <x:c r="E406" s="13" t="str">
        <x:v>Nearby</x:v>
      </x:c>
      <x:c r="F406" s="15" t="str">
        <x:v>Exeter Airport Business Park</x:v>
      </x:c>
      <x:c r="G406" s="15" t="str">
        <x:v>Unit 11, Harrier Court, Westcott Lane, Exeter Airport, Exeter, Devon EX5</x:v>
      </x:c>
      <x:c r="H406" s="13" t="str">
        <x:v>Current</x:v>
      </x:c>
      <x:c r="I406" s="14" t="n">
        <x:v>1293</x:v>
      </x:c>
      <x:c r="J406" s="13" t="str">
        <x:f>IF(AND(ISNUMBER(I406),I406&gt;0),IF(I406&lt;=1000,"1–1,000",IF(I406&lt;=2500,"1,001–2,500",IF(I406&lt;=5000,"2,501–5,000",IF(I406&lt;=10000,"5,001–10,000","10,001–15,000")))),"1,001–2,500")</x:f>
        <x:v>1,001–2,500</x:v>
      </x:c>
      <x:c r="K406" s="16" t="n">
        <x:v>13500</x:v>
      </x:c>
      <x:c r="L406" s="17" t="n">
        <x:f>IF(AND(ISNUMBER(I406),I406&gt;0,ISNUMBER(K406),K406&gt;0),K406/I406,"n.a.")</x:f>
        <x:v>10.440835266821345</x:v>
      </x:c>
      <x:c r="M406" s="17"/>
      <x:c r="N406" s="13" t="str">
        <x:v>Yes</x:v>
      </x:c>
      <x:c r="O406" s="15" t="str">
        <x:v>Not stated</x:v>
      </x:c>
      <x:c r="P406" s="15" t="str">
        <x:v>Up-and-over loading door stated</x:v>
      </x:c>
      <x:c r="Q406" s="15" t="str">
        <x:v>Modern industrial unit with mezzanine office; Near Exeter Airport with good M5 motorway links</x:v>
      </x:c>
      <x:c r="R406" s="15" t="str">
        <x:v>Advertised to let</x:v>
      </x:c>
      <x:c r="S406" s="15" t="str">
        <x:v>https://www.zoopla.co.uk/to-rent/commercial/details/71522332/</x:v>
      </x:c>
      <x:c r="T406" s="15" t="str"/>
      <x:c r="U406" s="15" t="str"/>
      <x:c r="V406" s="15" t="str">
        <x:v>Exeter — Exeter Airport Business Park</x:v>
      </x:c>
      <x:c r="W406" s="15" t="str">
        <x:v>Individual unit ≤15,000 sq ft</x:v>
      </x:c>
      <x:c r="X406" s="13" t="n">
        <x:f>IF(N406="Yes",L406,0)</x:f>
        <x:v>10.440835266821345</x:v>
      </x:c>
      <x:c r="Y406" s="14" t="n">
        <x:v>1</x:v>
      </x:c>
      <x:c r="Z406" s="13" t="str">
        <x:v>Industrial / workshop / storage</x:v>
      </x:c>
    </x:row>
    <x:row r="407" ht="42" customHeight="1">
      <x:c r="A407" s="13" t="str">
        <x:v>SW0072</x:v>
      </x:c>
      <x:c r="B407" s="15" t="str">
        <x:v>Exeter</x:v>
      </x:c>
      <x:c r="C407" s="15" t="str">
        <x:v>Clyst Honiton</x:v>
      </x:c>
      <x:c r="D407" s="14" t="n">
        <x:v>1030</x:v>
      </x:c>
      <x:c r="E407" s="13" t="str">
        <x:v>Nearby</x:v>
      </x:c>
      <x:c r="F407" s="15" t="str">
        <x:v>Exeter Airport Business Park</x:v>
      </x:c>
      <x:c r="G407" s="15" t="str">
        <x:v>Unit 12 Skyways Units, Exeter Airport, Fair Oak Close, Clyst Honiton, Exeter, Devon EX5</x:v>
      </x:c>
      <x:c r="H407" s="13" t="str">
        <x:v>Current</x:v>
      </x:c>
      <x:c r="I407" s="14" t="n">
        <x:v>1067</x:v>
      </x:c>
      <x:c r="J407" s="13" t="str">
        <x:f>IF(AND(ISNUMBER(I407),I407&gt;0),IF(I407&lt;=1000,"1–1,000",IF(I407&lt;=2500,"1,001–2,500",IF(I407&lt;=5000,"2,501–5,000",IF(I407&lt;=10000,"5,001–10,000","10,001–15,000")))),"1,001–2,500")</x:f>
        <x:v>1,001–2,500</x:v>
      </x:c>
      <x:c r="K407" s="16" t="n">
        <x:v>13000</x:v>
      </x:c>
      <x:c r="L407" s="17" t="n">
        <x:f>IF(AND(ISNUMBER(I407),I407&gt;0,ISNUMBER(K407),K407&gt;0),K407/I407,"n.a.")</x:f>
        <x:v>12.18369259606373</x:v>
      </x:c>
      <x:c r="M407" s="17"/>
      <x:c r="N407" s="13" t="str">
        <x:v>Yes</x:v>
      </x:c>
      <x:c r="O407" s="15" t="str">
        <x:v>Not stated</x:v>
      </x:c>
      <x:c r="P407" s="15" t="str">
        <x:v>Not stated</x:v>
      </x:c>
      <x:c r="Q407" s="15" t="str">
        <x:v>Newly refurbished mid terrace industrial/warehouse unit; Well located on Exeter Airport Industrial Estate</x:v>
      </x:c>
      <x:c r="R407" s="15" t="str">
        <x:v>Advertised to let</x:v>
      </x:c>
      <x:c r="S407" s="15" t="str">
        <x:v>https://www.zoopla.co.uk/to-rent/commercial/details/71317694/</x:v>
      </x:c>
      <x:c r="T407" s="15" t="str"/>
      <x:c r="U407" s="15" t="str"/>
      <x:c r="V407" s="15" t="str">
        <x:v>Exeter — Exeter Airport Business Park</x:v>
      </x:c>
      <x:c r="W407" s="15" t="str">
        <x:v>Individual unit ≤15,000 sq ft</x:v>
      </x:c>
      <x:c r="X407" s="13" t="n">
        <x:f>IF(N407="Yes",L407,0)</x:f>
        <x:v>12.18369259606373</x:v>
      </x:c>
      <x:c r="Y407" s="14" t="n">
        <x:v>1</x:v>
      </x:c>
      <x:c r="Z407" s="13" t="str">
        <x:v>Industrial / workshop / storage</x:v>
      </x:c>
    </x:row>
    <x:row r="408" ht="42" customHeight="1">
      <x:c r="A408" s="13" t="str">
        <x:v>SW0073</x:v>
      </x:c>
      <x:c r="B408" s="15" t="str">
        <x:v>Exeter</x:v>
      </x:c>
      <x:c r="C408" s="15" t="str">
        <x:v>Clyst Honiton</x:v>
      </x:c>
      <x:c r="D408" s="14" t="n">
        <x:v>1030</x:v>
      </x:c>
      <x:c r="E408" s="13" t="str">
        <x:v>Nearby</x:v>
      </x:c>
      <x:c r="F408" s="15" t="str">
        <x:v>Exeter Airport Business Park</x:v>
      </x:c>
      <x:c r="G408" s="15" t="str">
        <x:v>Unit 13, Skyways Units, Exeter Airport, Fair Oak Close, Clyst Honiton, Exeter, Devon EX5</x:v>
      </x:c>
      <x:c r="H408" s="13" t="str">
        <x:v>Current</x:v>
      </x:c>
      <x:c r="I408" s="14" t="n">
        <x:v>2080</x:v>
      </x:c>
      <x:c r="J408" s="13" t="str">
        <x:f>IF(AND(ISNUMBER(I408),I408&gt;0),IF(I408&lt;=1000,"1–1,000",IF(I408&lt;=2500,"1,001–2,500",IF(I408&lt;=5000,"2,501–5,000",IF(I408&lt;=10000,"5,001–10,000","10,001–15,000")))),"1,001–2,500")</x:f>
        <x:v>1,001–2,500</x:v>
      </x:c>
      <x:c r="K408" s="16" t="n">
        <x:v>20750</x:v>
      </x:c>
      <x:c r="L408" s="17" t="n">
        <x:f>IF(AND(ISNUMBER(I408),I408&gt;0,ISNUMBER(K408),K408&gt;0),K408/I408,"n.a.")</x:f>
        <x:v>9.975961538461538</x:v>
      </x:c>
      <x:c r="M408" s="17"/>
      <x:c r="N408" s="13" t="str">
        <x:v>Yes</x:v>
      </x:c>
      <x:c r="O408" s="15" t="str">
        <x:v>Not stated</x:v>
      </x:c>
      <x:c r="P408" s="15" t="str">
        <x:v>Not stated</x:v>
      </x:c>
      <x:c r="Q408" s="15" t="str">
        <x:v>Newly refurbished mid terrace industrial/warehouse unit; Well located within Exeter Airport Industrial Estate</x:v>
      </x:c>
      <x:c r="R408" s="15" t="str">
        <x:v>Advertised to let</x:v>
      </x:c>
      <x:c r="S408" s="15" t="str">
        <x:v>https://www.zoopla.co.uk/to-rent/commercial/details/71318049/</x:v>
      </x:c>
      <x:c r="T408" s="15" t="str"/>
      <x:c r="U408" s="15" t="str"/>
      <x:c r="V408" s="15" t="str">
        <x:v>Exeter — Exeter Airport Business Park</x:v>
      </x:c>
      <x:c r="W408" s="15" t="str">
        <x:v>Individual unit ≤15,000 sq ft</x:v>
      </x:c>
      <x:c r="X408" s="13" t="n">
        <x:f>IF(N408="Yes",L408,0)</x:f>
        <x:v>9.975961538461538</x:v>
      </x:c>
      <x:c r="Y408" s="14" t="n">
        <x:v>1</x:v>
      </x:c>
      <x:c r="Z408" s="13" t="str">
        <x:v>Industrial / workshop / storage</x:v>
      </x:c>
    </x:row>
    <x:row r="409" ht="42" customHeight="1">
      <x:c r="A409" s="13" t="str">
        <x:v>SW0074</x:v>
      </x:c>
      <x:c r="B409" s="15" t="str">
        <x:v>Exeter</x:v>
      </x:c>
      <x:c r="C409" s="15" t="str">
        <x:v>Clyst Honiton</x:v>
      </x:c>
      <x:c r="D409" s="14" t="n">
        <x:v>1030</x:v>
      </x:c>
      <x:c r="E409" s="13" t="str">
        <x:v>Nearby</x:v>
      </x:c>
      <x:c r="F409" s="15" t="str">
        <x:v>Exeter Airport Business Park</x:v>
      </x:c>
      <x:c r="G409" s="15" t="str">
        <x:v>Unit 14, Harrier Court, Exeter Airport, Clyst Honiton, Exeter, Devon EX5</x:v>
      </x:c>
      <x:c r="H409" s="13" t="str">
        <x:v>Current</x:v>
      </x:c>
      <x:c r="I409" s="14" t="n">
        <x:v>1915</x:v>
      </x:c>
      <x:c r="J409" s="13" t="str">
        <x:f>IF(AND(ISNUMBER(I409),I409&gt;0),IF(I409&lt;=1000,"1–1,000",IF(I409&lt;=2500,"1,001–2,500",IF(I409&lt;=5000,"2,501–5,000",IF(I409&lt;=10000,"5,001–10,000","10,001–15,000")))),"1,001–2,500")</x:f>
        <x:v>1,001–2,500</x:v>
      </x:c>
      <x:c r="K409" s="16" t="n">
        <x:v>16000</x:v>
      </x:c>
      <x:c r="L409" s="17" t="n">
        <x:f>IF(AND(ISNUMBER(I409),I409&gt;0,ISNUMBER(K409),K409&gt;0),K409/I409,"n.a.")</x:f>
        <x:v>8.355091383812011</x:v>
      </x:c>
      <x:c r="M409" s="17"/>
      <x:c r="N409" s="13" t="str">
        <x:v>Yes</x:v>
      </x:c>
      <x:c r="O409" s="15" t="str">
        <x:v>Not stated</x:v>
      </x:c>
      <x:c r="P409" s="15" t="str">
        <x:v>Roller shutter stated</x:v>
      </x:c>
      <x:c r="Q409" s="15" t="str">
        <x:v>Modern industrial unit with store and office accommodation; Offices fitted with air conditioning</x:v>
      </x:c>
      <x:c r="R409" s="15" t="str">
        <x:v>Advertised to let</x:v>
      </x:c>
      <x:c r="S409" s="15" t="str">
        <x:v>https://www.zoopla.co.uk/to-rent/commercial/details/66670645/</x:v>
      </x:c>
      <x:c r="T409" s="15" t="str"/>
      <x:c r="U409" s="15" t="str"/>
      <x:c r="V409" s="15" t="str">
        <x:v>Exeter — Exeter Airport Business Park</x:v>
      </x:c>
      <x:c r="W409" s="15" t="str">
        <x:v>Individual unit ≤15,000 sq ft</x:v>
      </x:c>
      <x:c r="X409" s="13" t="n">
        <x:f>IF(N409="Yes",L409,0)</x:f>
        <x:v>8.355091383812011</x:v>
      </x:c>
      <x:c r="Y409" s="14" t="n">
        <x:v>1</x:v>
      </x:c>
      <x:c r="Z409" s="13" t="str">
        <x:v>Industrial / workshop / storage</x:v>
      </x:c>
    </x:row>
    <x:row r="410" ht="42" customHeight="1">
      <x:c r="A410" s="13" t="str">
        <x:v>SW0075</x:v>
      </x:c>
      <x:c r="B410" s="15" t="str">
        <x:v>Exeter</x:v>
      </x:c>
      <x:c r="C410" s="15" t="str">
        <x:v>Clyst Honiton</x:v>
      </x:c>
      <x:c r="D410" s="14" t="n">
        <x:v>1030</x:v>
      </x:c>
      <x:c r="E410" s="13" t="str">
        <x:v>Nearby</x:v>
      </x:c>
      <x:c r="F410" s="15" t="str">
        <x:v>Exeter Airport Business Park</x:v>
      </x:c>
      <x:c r="G410" s="15" t="str">
        <x:v>Unit 2, Harrier Court</x:v>
      </x:c>
      <x:c r="H410" s="13" t="str">
        <x:v>Current</x:v>
      </x:c>
      <x:c r="I410" s="14" t="n">
        <x:v>1865</x:v>
      </x:c>
      <x:c r="J410" s="13" t="str">
        <x:f>IF(AND(ISNUMBER(I410),I410&gt;0),IF(I410&lt;=1000,"1–1,000",IF(I410&lt;=2500,"1,001–2,500",IF(I410&lt;=5000,"2,501–5,000",IF(I410&lt;=10000,"5,001–10,000","10,001–15,000")))),"1,001–2,500")</x:f>
        <x:v>1,001–2,500</x:v>
      </x:c>
      <x:c r="K410" s="16"/>
      <x:c r="L410" s="17" t="str">
        <x:f>IF(AND(ISNUMBER(I410),I410&gt;0,ISNUMBER(K410),K410&gt;0),K410/I410,"n.a.")</x:f>
        <x:v>n.a.</x:v>
      </x:c>
      <x:c r="M410" s="17"/>
      <x:c r="N410" s="13" t="str">
        <x:v>No</x:v>
      </x:c>
      <x:c r="O410" s="15" t="str">
        <x:v>Not stated</x:v>
      </x:c>
      <x:c r="P410" s="15" t="str">
        <x:v>Up-and-over loading door</x:v>
      </x:c>
      <x:c r="Q410" s="15" t="str">
        <x:v>Warehouse/workshop with mezzanine offices, meeting room and storage.</x:v>
      </x:c>
      <x:c r="R410" s="15" t="str">
        <x:v>Advertised to let POA; three-phase power and parking.</x:v>
      </x:c>
      <x:c r="S410" s="15" t="str">
        <x:v>https://www.rightmove.co.uk/properties/782375255196209</x:v>
      </x:c>
      <x:c r="T410" s="15" t="str"/>
      <x:c r="U410" s="15" t="str"/>
      <x:c r="V410" s="15" t="str">
        <x:v>Exeter — Exeter Airport Business Park</x:v>
      </x:c>
      <x:c r="W410" s="15" t="str">
        <x:v>Individual unit ≤15,000 sq ft</x:v>
      </x:c>
      <x:c r="X410" s="13" t="n">
        <x:f>IF(N410="Yes",L410,0)</x:f>
        <x:v>0</x:v>
      </x:c>
      <x:c r="Y410" s="14" t="n">
        <x:v>1</x:v>
      </x:c>
      <x:c r="Z410" s="13" t="str">
        <x:v>Industrial / workshop / storage</x:v>
      </x:c>
    </x:row>
    <x:row r="411" ht="49" customHeight="1">
      <x:c r="A411" s="13" t="str">
        <x:v>SW0076</x:v>
      </x:c>
      <x:c r="B411" s="15" t="str">
        <x:v>Exeter</x:v>
      </x:c>
      <x:c r="C411" s="15" t="str">
        <x:v>Clyst Honiton</x:v>
      </x:c>
      <x:c r="D411" s="14" t="n">
        <x:v>1030</x:v>
      </x:c>
      <x:c r="E411" s="13" t="str">
        <x:v>Nearby</x:v>
      </x:c>
      <x:c r="F411" s="15" t="str">
        <x:v>Exeter Airport Business Park</x:v>
      </x:c>
      <x:c r="G411" s="15" t="str">
        <x:v>Unit 3, Newbery Commercial Centre, Exeter Airport Business Park, Fair Oak Close, Clyst Honiton, Exeter EX5</x:v>
      </x:c>
      <x:c r="H411" s="13" t="str">
        <x:v>Current</x:v>
      </x:c>
      <x:c r="I411" s="14" t="n">
        <x:v>2230</x:v>
      </x:c>
      <x:c r="J411" s="13" t="str">
        <x:f>IF(AND(ISNUMBER(I411),I411&gt;0),IF(I411&lt;=1000,"1–1,000",IF(I411&lt;=2500,"1,001–2,500",IF(I411&lt;=5000,"2,501–5,000",IF(I411&lt;=10000,"5,001–10,000","10,001–15,000")))),"1,001–2,500")</x:f>
        <x:v>1,001–2,500</x:v>
      </x:c>
      <x:c r="K411" s="16" t="n">
        <x:v>19500</x:v>
      </x:c>
      <x:c r="L411" s="17" t="n">
        <x:f>IF(AND(ISNUMBER(I411),I411&gt;0,ISNUMBER(K411),K411&gt;0),K411/I411,"n.a.")</x:f>
        <x:v>8.74439461883408</x:v>
      </x:c>
      <x:c r="M411" s="17"/>
      <x:c r="N411" s="13" t="str">
        <x:v>Yes</x:v>
      </x:c>
      <x:c r="O411" s="15" t="str">
        <x:v>Approximately 5.1 m eaves</x:v>
      </x:c>
      <x:c r="P411" s="15" t="str">
        <x:v>Roller shutter stated</x:v>
      </x:c>
      <x:c r="Q411" s="15" t="str">
        <x:v>Warehouse/industrial unit with offices and mezzanine; Ground floor area: 1,511 sq ft (140.4 sq m) Mezzanine: 719 sq ft (66.81 sq m)</x:v>
      </x:c>
      <x:c r="R411" s="15" t="str">
        <x:v>Advertised to let Whole unit 1,511 ground + 719 mezzanine. Portal £/sf calculated on ground only; use total 2,230.</x:v>
      </x:c>
      <x:c r="S411" s="15" t="str">
        <x:v>https://www.zoopla.co.uk/to-rent/commercial/details/73576481/</x:v>
      </x:c>
      <x:c r="T411" s="15" t="str"/>
      <x:c r="U411" s="15" t="str"/>
      <x:c r="V411" s="15" t="str">
        <x:v>Exeter — Exeter Airport Business Park</x:v>
      </x:c>
      <x:c r="W411" s="15" t="str">
        <x:v>Individual unit ≤15,000 sq ft</x:v>
      </x:c>
      <x:c r="X411" s="13" t="n">
        <x:f>IF(N411="Yes",L411,0)</x:f>
        <x:v>8.74439461883408</x:v>
      </x:c>
      <x:c r="Y411" s="14" t="n">
        <x:v>1</x:v>
      </x:c>
      <x:c r="Z411" s="13" t="str">
        <x:v>Industrial / workshop / storage</x:v>
      </x:c>
    </x:row>
    <x:row r="412" ht="42" customHeight="1">
      <x:c r="A412" s="13" t="str">
        <x:v>SW0077</x:v>
      </x:c>
      <x:c r="B412" s="15" t="str">
        <x:v>Exeter</x:v>
      </x:c>
      <x:c r="C412" s="15" t="str">
        <x:v>Clyst Honiton</x:v>
      </x:c>
      <x:c r="D412" s="14" t="n">
        <x:v>1030</x:v>
      </x:c>
      <x:c r="E412" s="13" t="str">
        <x:v>Nearby</x:v>
      </x:c>
      <x:c r="F412" s="15" t="str">
        <x:v>Exeter Airport Business Park</x:v>
      </x:c>
      <x:c r="G412" s="15" t="str">
        <x:v>Units 8 &amp; 9, Skyways Units, Exeter Airport, Fair Oak Close, Clyst Honiton, Exeter, Devon EX5</x:v>
      </x:c>
      <x:c r="H412" s="13" t="str">
        <x:v>Current</x:v>
      </x:c>
      <x:c r="I412" s="14" t="n">
        <x:v>2556</x:v>
      </x:c>
      <x:c r="J412" s="13" t="str">
        <x:f>IF(AND(ISNUMBER(I412),I412&gt;0),IF(I412&lt;=1000,"1–1,000",IF(I412&lt;=2500,"1,001–2,500",IF(I412&lt;=5000,"2,501–5,000",IF(I412&lt;=10000,"5,001–10,000","10,001–15,000")))),"2,501–5,000")</x:f>
        <x:v>2,501–5,000</x:v>
      </x:c>
      <x:c r="K412" s="16" t="n">
        <x:v>29484</x:v>
      </x:c>
      <x:c r="L412" s="17" t="n">
        <x:f>IF(AND(ISNUMBER(I412),I412&gt;0,ISNUMBER(K412),K412&gt;0),K412/I412,"n.a.")</x:f>
        <x:v>11.535211267605634</x:v>
      </x:c>
      <x:c r="M412" s="17"/>
      <x:c r="N412" s="13" t="str">
        <x:v>Yes</x:v>
      </x:c>
      <x:c r="O412" s="15" t="str">
        <x:v>5.0 m eaves; 6.2 m apex</x:v>
      </x:c>
      <x:c r="P412" s="15" t="str">
        <x:v>Roller shutter stated</x:v>
      </x:c>
      <x:c r="Q412" s="15" t="str">
        <x:v>Mid terrace industrial/warehouse unit with small mezzanine; Well located on Exeter Airport Business Park</x:v>
      </x:c>
      <x:c r="R412" s="15" t="str">
        <x:v>Advertised to let</x:v>
      </x:c>
      <x:c r="S412" s="15" t="str">
        <x:v>https://www.zoopla.co.uk/to-rent/commercial/details/73890033/</x:v>
      </x:c>
      <x:c r="T412" s="15" t="str"/>
      <x:c r="U412" s="15" t="str"/>
      <x:c r="V412" s="15" t="str">
        <x:v>Exeter — Exeter Airport Business Park</x:v>
      </x:c>
      <x:c r="W412" s="15" t="str">
        <x:v>Individual unit ≤15,000 sq ft</x:v>
      </x:c>
      <x:c r="X412" s="13" t="n">
        <x:f>IF(N412="Yes",L412,0)</x:f>
        <x:v>11.535211267605634</x:v>
      </x:c>
      <x:c r="Y412" s="14" t="n">
        <x:v>1</x:v>
      </x:c>
      <x:c r="Z412" s="13" t="str">
        <x:v>Industrial / workshop / storage</x:v>
      </x:c>
    </x:row>
    <x:row r="413" ht="49" customHeight="1">
      <x:c r="A413" s="13" t="str">
        <x:v>SW0078</x:v>
      </x:c>
      <x:c r="B413" s="15" t="str">
        <x:v>Exeter</x:v>
      </x:c>
      <x:c r="C413" s="15" t="str">
        <x:v>Talaton</x:v>
      </x:c>
      <x:c r="D413" s="14"/>
      <x:c r="E413" s="13" t="str">
        <x:v>Nearby</x:v>
      </x:c>
      <x:c r="F413" s="15" t="str">
        <x:v>Former Talaton Sawmills</x:v>
      </x:c>
      <x:c r="G413" s="15" t="str">
        <x:v>Talaton, Exeter, Devon EX5</x:v>
      </x:c>
      <x:c r="H413" s="13" t="str">
        <x:v>Current</x:v>
      </x:c>
      <x:c r="I413" s="14" t="n">
        <x:v>5668</x:v>
      </x:c>
      <x:c r="J413" s="13" t="str">
        <x:f>IF(AND(ISNUMBER(I413),I413&gt;0),IF(I413&lt;=1000,"1–1,000",IF(I413&lt;=2500,"1,001–2,500",IF(I413&lt;=5000,"2,501–5,000",IF(I413&lt;=10000,"5,001–10,000","10,001–15,000")))),"5,001–10,000")</x:f>
        <x:v>5,001–10,000</x:v>
      </x:c>
      <x:c r="K413" s="16" t="n">
        <x:v>30000</x:v>
      </x:c>
      <x:c r="L413" s="17" t="n">
        <x:f>IF(AND(ISNUMBER(I413),I413&gt;0,ISNUMBER(K413),K413&gt;0),K413/I413,"n.a.")</x:f>
        <x:v>5.292872265349329</x:v>
      </x:c>
      <x:c r="M413" s="17"/>
      <x:c r="N413" s="13" t="str">
        <x:v>Yes</x:v>
      </x:c>
      <x:c r="O413" s="15" t="str">
        <x:v>Not stated</x:v>
      </x:c>
      <x:c r="P413" s="15" t="str">
        <x:v>Not stated</x:v>
      </x:c>
      <x:c r="Q413" s="15" t="str">
        <x:v>A mid terrace industrial unit within a development of four adjoining warehouse/manufacturing units. External storage may also be available if required.; The property has good</x:v>
      </x:c>
      <x:c r="R413" s="15" t="str">
        <x:v>Advertised to let Rural Talaton, separately identified from Exeter town; description area 5,669 versus headline 5,668 sq ft. Host population not separately identified where locality/boundary is ambiguous.</x:v>
      </x:c>
      <x:c r="S413" s="15" t="str">
        <x:v>https://www.zoopla.co.uk/to-rent/commercial/details/70046118/</x:v>
      </x:c>
      <x:c r="T413" s="15" t="str"/>
      <x:c r="U413" s="15" t="str"/>
      <x:c r="V413" s="15" t="str">
        <x:v>Exeter — Former Talaton Sawmills</x:v>
      </x:c>
      <x:c r="W413" s="15" t="str">
        <x:v>Individual unit ≤15,000 sq ft</x:v>
      </x:c>
      <x:c r="X413" s="13" t="n">
        <x:f>IF(N413="Yes",L413,0)</x:f>
        <x:v>5.292872265349329</x:v>
      </x:c>
      <x:c r="Y413" s="14" t="n">
        <x:v>1</x:v>
      </x:c>
      <x:c r="Z413" s="13" t="str">
        <x:v>Industrial / workshop / storage</x:v>
      </x:c>
    </x:row>
    <x:row r="414" ht="42" customHeight="1">
      <x:c r="A414" s="13" t="str">
        <x:v>SW0079</x:v>
      </x:c>
      <x:c r="B414" s="15" t="str">
        <x:v>Exeter</x:v>
      </x:c>
      <x:c r="C414" s="15" t="str">
        <x:v>Christow</x:v>
      </x:c>
      <x:c r="D414" s="14" t="n">
        <x:v>680</x:v>
      </x:c>
      <x:c r="E414" s="13" t="str">
        <x:v>Nearby</x:v>
      </x:c>
      <x:c r="F414" s="15" t="str">
        <x:v>Gidleys Meadow Business Park</x:v>
      </x:c>
      <x:c r="G414" s="15" t="str">
        <x:v>Christow, Exeter EX6</x:v>
      </x:c>
      <x:c r="H414" s="13" t="str">
        <x:v>Current</x:v>
      </x:c>
      <x:c r="I414" s="14" t="n">
        <x:v>822</x:v>
      </x:c>
      <x:c r="J414" s="13" t="str">
        <x:f>IF(AND(ISNUMBER(I414),I414&gt;0),IF(I414&lt;=1000,"1–1,000",IF(I414&lt;=2500,"1,001–2,500",IF(I414&lt;=5000,"2,501–5,000",IF(I414&lt;=10000,"5,001–10,000","10,001–15,000")))),"1–1,000")</x:f>
        <x:v>1–1,000</x:v>
      </x:c>
      <x:c r="K414" s="16" t="n">
        <x:v>8260</x:v>
      </x:c>
      <x:c r="L414" s="17" t="n">
        <x:f>IF(AND(ISNUMBER(I414),I414&gt;0,ISNUMBER(K414),K414&gt;0),K414/I414,"n.a.")</x:f>
        <x:v>10.048661800486618</x:v>
      </x:c>
      <x:c r="M414" s="17"/>
      <x:c r="N414" s="13" t="str">
        <x:v>Yes</x:v>
      </x:c>
      <x:c r="O414" s="15" t="str">
        <x:v>4.07 m minimum; 5.55 m maximum</x:v>
      </x:c>
      <x:c r="P414" s="15" t="str">
        <x:v>Roller shutter stated</x:v>
      </x:c>
      <x:c r="Q414" s="15" t="str">
        <x:v>Business Unit on the edge of Exeter; Lovely rural location but just 6 miles from A38 or 9 miles from Exeter</x:v>
      </x:c>
      <x:c r="R414" s="15" t="str">
        <x:v>Advertised to let</x:v>
      </x:c>
      <x:c r="S414" s="15" t="str">
        <x:v>https://www.zoopla.co.uk/to-rent/commercial/details/73972634/</x:v>
      </x:c>
      <x:c r="T414" s="15" t="str"/>
      <x:c r="U414" s="15" t="str"/>
      <x:c r="V414" s="15" t="str">
        <x:v>Exeter — Gidleys Meadow Business Park</x:v>
      </x:c>
      <x:c r="W414" s="15" t="str">
        <x:v>Individual unit ≤15,000 sq ft</x:v>
      </x:c>
      <x:c r="X414" s="13" t="n">
        <x:f>IF(N414="Yes",L414,0)</x:f>
        <x:v>10.048661800486618</x:v>
      </x:c>
      <x:c r="Y414" s="14" t="n">
        <x:v>1</x:v>
      </x:c>
      <x:c r="Z414" s="13" t="str">
        <x:v>Industrial / workshop / storage</x:v>
      </x:c>
    </x:row>
    <x:row r="415" ht="49" customHeight="1">
      <x:c r="A415" s="13" t="str">
        <x:v>SW0080</x:v>
      </x:c>
      <x:c r="B415" s="15" t="str">
        <x:v>Exeter</x:v>
      </x:c>
      <x:c r="C415" s="15" t="str">
        <x:v>Woodbury Salterton</x:v>
      </x:c>
      <x:c r="D415" s="14" t="n">
        <x:v>645</x:v>
      </x:c>
      <x:c r="E415" s="13" t="str">
        <x:v>Nearby</x:v>
      </x:c>
      <x:c r="F415" s="15" t="str">
        <x:v>Greendale Business Park</x:v>
      </x:c>
      <x:c r="G415" s="15" t="str">
        <x:v>Unit 10A, Greendale Business Park, Woodbury Salterton, Exeter, Devon EX5</x:v>
      </x:c>
      <x:c r="H415" s="13" t="str">
        <x:v>Current</x:v>
      </x:c>
      <x:c r="I415" s="14" t="n">
        <x:v>7400</x:v>
      </x:c>
      <x:c r="J415" s="13" t="str">
        <x:f>IF(AND(ISNUMBER(I415),I415&gt;0),IF(I415&lt;=1000,"1–1,000",IF(I415&lt;=2500,"1,001–2,500",IF(I415&lt;=5000,"2,501–5,000",IF(I415&lt;=10000,"5,001–10,000","10,001–15,000")))),"5,001–10,000")</x:f>
        <x:v>5,001–10,000</x:v>
      </x:c>
      <x:c r="K415" s="16"/>
      <x:c r="L415" s="17" t="str">
        <x:f>IF(AND(ISNUMBER(I415),I415&gt;0,ISNUMBER(K415),K415&gt;0),K415/I415,"n.a.")</x:f>
        <x:v>n.a.</x:v>
      </x:c>
      <x:c r="M415" s="17"/>
      <x:c r="N415" s="13" t="str">
        <x:v>No</x:v>
      </x:c>
      <x:c r="O415" s="15" t="str">
        <x:v>6.81 m eaves; 11.61 m apex</x:v>
      </x:c>
      <x:c r="P415" s="15" t="str">
        <x:v>Roller shutter stated</x:v>
      </x:c>
      <x:c r="Q415" s="15" t="str">
        <x:v>Warehouse: Approx. 7,400 (687.48 sq m); Rare opportunity to take commercial space at Greendale Business Park</x:v>
      </x:c>
      <x:c r="R415" s="15" t="str">
        <x:v>Advertised to let</x:v>
      </x:c>
      <x:c r="S415" s="15" t="str">
        <x:v>https://www.zoopla.co.uk/to-rent/commercial/details/62560708/</x:v>
      </x:c>
      <x:c r="T415" s="15" t="str">
        <x:v>https://propertysearch.vickeryholman.com/property/details/20356/Unit-10A-Greendale-Business-Park-Woodbury-Salterton-Exeter-Devon-EX5-1EW-Industrial-</x:v>
      </x:c>
      <x:c r="U415" s="15" t="str"/>
      <x:c r="V415" s="15" t="str">
        <x:v>Exeter — Greendale Business Park</x:v>
      </x:c>
      <x:c r="W415" s="15" t="str">
        <x:v>Individual unit ≤15,000 sq ft</x:v>
      </x:c>
      <x:c r="X415" s="13" t="n">
        <x:f>IF(N415="Yes",L415,0)</x:f>
        <x:v>0</x:v>
      </x:c>
      <x:c r="Y415" s="14" t="n">
        <x:v>1</x:v>
      </x:c>
      <x:c r="Z415" s="13" t="str">
        <x:v>Industrial / workshop / storage</x:v>
      </x:c>
    </x:row>
    <x:row r="416" ht="42" customHeight="1">
      <x:c r="A416" s="13" t="str">
        <x:v>SW0081</x:v>
      </x:c>
      <x:c r="B416" s="15" t="str">
        <x:v>Exeter</x:v>
      </x:c>
      <x:c r="C416" s="15" t="str">
        <x:v>Clyst St Mary</x:v>
      </x:c>
      <x:c r="D416" s="14" t="n">
        <x:v>1190</x:v>
      </x:c>
      <x:c r="E416" s="13" t="str">
        <x:v>Nearby</x:v>
      </x:c>
      <x:c r="F416" s="15" t="str">
        <x:v>Heathfield Farm</x:v>
      </x:c>
      <x:c r="G416" s="15" t="str">
        <x:v>Unit 4, Heathfield Farm</x:v>
      </x:c>
      <x:c r="H416" s="13" t="str">
        <x:v>Uncertain</x:v>
      </x:c>
      <x:c r="I416" s="14" t="n">
        <x:v>2354</x:v>
      </x:c>
      <x:c r="J416" s="13" t="str">
        <x:f>IF(AND(ISNUMBER(I416),I416&gt;0),IF(I416&lt;=1000,"1–1,000",IF(I416&lt;=2500,"1,001–2,500",IF(I416&lt;=5000,"2,501–5,000",IF(I416&lt;=10000,"5,001–10,000","10,001–15,000")))),"1,001–2,500")</x:f>
        <x:v>1,001–2,500</x:v>
      </x:c>
      <x:c r="K416" s="16" t="n">
        <x:v>22250</x:v>
      </x:c>
      <x:c r="L416" s="17" t="n">
        <x:f>IF(AND(ISNUMBER(I416),I416&gt;0,ISNUMBER(K416),K416&gt;0),K416/I416,"n.a.")</x:f>
        <x:v>9.451996601529311</x:v>
      </x:c>
      <x:c r="M416" s="17"/>
      <x:c r="N416" s="13" t="str">
        <x:v>No</x:v>
      </x:c>
      <x:c r="O416" s="15" t="str">
        <x:v>Not stated</x:v>
      </x:c>
      <x:c r="P416" s="15" t="str">
        <x:v>Not stated</x:v>
      </x:c>
      <x:c r="Q416" s="15" t="str">
        <x:v>Converted agricultural building with three-phase electricity, WC and parking.</x:v>
      </x:c>
      <x:c r="R416" s="15" t="str">
        <x:v>Under offer Agent search card explicitly says UNDER OFFER; excluded from available-unit headline. Generic detail text still says available. Additional mezzanine area unmeasured; rent comparison excluded.</x:v>
      </x:c>
      <x:c r="S416" s="15" t="str">
        <x:v>https://strattoncrebercommercial.co.uk/properties/unit-4-heathfield-farm-clyst-st-mary-exeter-devon-ex5-1an/</x:v>
      </x:c>
      <x:c r="T416" s="15" t="str"/>
      <x:c r="U416" s="15" t="str"/>
      <x:c r="V416" s="15" t="str">
        <x:v>Exeter — Heathfield Farm</x:v>
      </x:c>
      <x:c r="W416" s="15" t="str">
        <x:v>Individual unit ≤15,000 sq ft</x:v>
      </x:c>
      <x:c r="X416" s="13" t="n">
        <x:f>IF(N416="Yes",L416,0)</x:f>
        <x:v>0</x:v>
      </x:c>
      <x:c r="Y416" s="14" t="n">
        <x:v>1</x:v>
      </x:c>
      <x:c r="Z416" s="13" t="str">
        <x:v>Industrial / workshop / storage</x:v>
      </x:c>
    </x:row>
    <x:row r="417" ht="42" customHeight="1">
      <x:c r="A417" s="13" t="str">
        <x:v>SW0082</x:v>
      </x:c>
      <x:c r="B417" s="15" t="str">
        <x:v>Exeter</x:v>
      </x:c>
      <x:c r="C417" s="15" t="str">
        <x:v>Clyst St Mary</x:v>
      </x:c>
      <x:c r="D417" s="14" t="n">
        <x:v>1190</x:v>
      </x:c>
      <x:c r="E417" s="13" t="str">
        <x:v>Nearby</x:v>
      </x:c>
      <x:c r="F417" s="15" t="str">
        <x:v>Hill Barton Business Park</x:v>
      </x:c>
      <x:c r="G417" s="15" t="str">
        <x:v>Jacks Way, Hill Barton Business Park, Exeter EX5</x:v>
      </x:c>
      <x:c r="H417" s="13" t="str">
        <x:v>Current</x:v>
      </x:c>
      <x:c r="I417" s="14" t="n">
        <x:v>4569</x:v>
      </x:c>
      <x:c r="J417" s="13" t="str">
        <x:f>IF(AND(ISNUMBER(I417),I417&gt;0),IF(I417&lt;=1000,"1–1,000",IF(I417&lt;=2500,"1,001–2,500",IF(I417&lt;=5000,"2,501–5,000",IF(I417&lt;=10000,"5,001–10,000","10,001–15,000")))),"2,501–5,000")</x:f>
        <x:v>2,501–5,000</x:v>
      </x:c>
      <x:c r="K417" s="16" t="n">
        <x:v>41000</x:v>
      </x:c>
      <x:c r="L417" s="17" t="n">
        <x:f>IF(AND(ISNUMBER(I417),I417&gt;0,ISNUMBER(K417),K417&gt;0),K417/I417,"n.a.")</x:f>
        <x:v>8.973517181002407</x:v>
      </x:c>
      <x:c r="M417" s="17"/>
      <x:c r="N417" s="13" t="str">
        <x:v>Yes</x:v>
      </x:c>
      <x:c r="O417" s="15" t="str">
        <x:v>Not stated</x:v>
      </x:c>
      <x:c r="P417" s="15" t="str">
        <x:v>Roller shutter stated</x:v>
      </x:c>
      <x:c r="Q417" s="15" t="str">
        <x:v>3 phase power supply; Electric roller shutter door</x:v>
      </x:c>
      <x:c r="R417" s="15" t="str">
        <x:v>Advertised to let</x:v>
      </x:c>
      <x:c r="S417" s="15" t="str">
        <x:v>https://www.zoopla.co.uk/to-rent/commercial/details/69666897/</x:v>
      </x:c>
      <x:c r="T417" s="15" t="str"/>
      <x:c r="U417" s="15" t="str"/>
      <x:c r="V417" s="15" t="str">
        <x:v>Exeter — Hill Barton Business Park</x:v>
      </x:c>
      <x:c r="W417" s="15" t="str">
        <x:v>Individual unit ≤15,000 sq ft</x:v>
      </x:c>
      <x:c r="X417" s="13" t="n">
        <x:f>IF(N417="Yes",L417,0)</x:f>
        <x:v>8.973517181002407</x:v>
      </x:c>
      <x:c r="Y417" s="14" t="n">
        <x:v>1</x:v>
      </x:c>
      <x:c r="Z417" s="13" t="str">
        <x:v>Industrial / workshop / storage</x:v>
      </x:c>
    </x:row>
    <x:row r="418" ht="49" customHeight="1">
      <x:c r="A418" s="13" t="str">
        <x:v>SW0083</x:v>
      </x:c>
      <x:c r="B418" s="15" t="str">
        <x:v>Exeter</x:v>
      </x:c>
      <x:c r="C418" s="15" t="str">
        <x:v>Broadclyst Station</x:v>
      </x:c>
      <x:c r="D418" s="14"/>
      <x:c r="E418" s="13" t="str">
        <x:v>Nearby</x:v>
      </x:c>
      <x:c r="F418" s="15" t="str">
        <x:v>Lodge Trading Estate</x:v>
      </x:c>
      <x:c r="G418" s="15" t="str">
        <x:v>Former Co-Operative Premises, Lodge Trading Estate, Station Road, Broadclyst Station, Exeter, Devon EX5</x:v>
      </x:c>
      <x:c r="H418" s="13" t="str">
        <x:v>Current</x:v>
      </x:c>
      <x:c r="I418" s="14" t="n">
        <x:v>13375</x:v>
      </x:c>
      <x:c r="J418" s="13" t="str">
        <x:f>IF(AND(ISNUMBER(I418),I418&gt;0),IF(I418&lt;=1000,"1–1,000",IF(I418&lt;=2500,"1,001–2,500",IF(I418&lt;=5000,"2,501–5,000",IF(I418&lt;=10000,"5,001–10,000","10,001–15,000")))),"10,001–15,000")</x:f>
        <x:v>10,001–15,000</x:v>
      </x:c>
      <x:c r="K418" s="16" t="n">
        <x:v>100000</x:v>
      </x:c>
      <x:c r="L418" s="17" t="n">
        <x:f>IF(AND(ISNUMBER(I418),I418&gt;0,ISNUMBER(K418),K418&gt;0),K418/I418,"n.a.")</x:f>
        <x:v>7.4766355140186915</x:v>
      </x:c>
      <x:c r="M418" s="17"/>
      <x:c r="N418" s="13" t="str">
        <x:v>Yes</x:v>
      </x:c>
      <x:c r="O418" s="15" t="str">
        <x:v>4.37 m eaves; 6.43 m maximum (Rightmove)</x:v>
      </x:c>
      <x:c r="P418" s="15" t="str">
        <x:v>Roller shutter stated</x:v>
      </x:c>
      <x:c r="Q418" s="15" t="str">
        <x:v>Industrial unit with secure compound.; Gross Internal Area (gia): 13,375 sq.ft (1,242.54 sq.m)</x:v>
      </x:c>
      <x:c r="R418" s="15" t="str">
        <x:v>Advertised to let Rightmove description indicates former supermarket with shuttered glazed entrances; Zoopla describes industrial unit/roller door. Fitout and door configuration need confirmation. Host population not separately identified where locality/boundary is ambiguous.</x:v>
      </x:c>
      <x:c r="S418" s="15" t="str">
        <x:v>https://www.zoopla.co.uk/to-rent/commercial/details/68331387/</x:v>
      </x:c>
      <x:c r="T418" s="15" t="str"/>
      <x:c r="U418" s="15" t="str"/>
      <x:c r="V418" s="15" t="str">
        <x:v>Exeter — Lodge Trading Estate</x:v>
      </x:c>
      <x:c r="W418" s="15" t="str">
        <x:v>Individual unit ≤15,000 sq ft</x:v>
      </x:c>
      <x:c r="X418" s="13" t="n">
        <x:f>IF(N418="Yes",L418,0)</x:f>
        <x:v>7.4766355140186915</x:v>
      </x:c>
      <x:c r="Y418" s="14" t="n">
        <x:v>1</x:v>
      </x:c>
      <x:c r="Z418" s="13" t="str">
        <x:v>Industrial / workshop / storage</x:v>
      </x:c>
    </x:row>
    <x:row r="419" ht="42" customHeight="1">
      <x:c r="A419" s="13" t="str">
        <x:v>SW0084</x:v>
      </x:c>
      <x:c r="B419" s="15" t="str">
        <x:v>Exeter</x:v>
      </x:c>
      <x:c r="C419" s="15" t="str">
        <x:v>Bradninch</x:v>
      </x:c>
      <x:c r="D419" s="14" t="n">
        <x:v>1825</x:v>
      </x:c>
      <x:c r="E419" s="13" t="str">
        <x:v>Nearby</x:v>
      </x:c>
      <x:c r="F419" s="15" t="str">
        <x:v>Mercury Business Park</x:v>
      </x:c>
      <x:c r="G419" s="15" t="str">
        <x:v>B2, Mercury Business Park, Exeter Road, Bradninch, Exeter, Devon EX5</x:v>
      </x:c>
      <x:c r="H419" s="13" t="str">
        <x:v>Current</x:v>
      </x:c>
      <x:c r="I419" s="14" t="n">
        <x:v>930</x:v>
      </x:c>
      <x:c r="J419" s="13" t="str">
        <x:f>IF(AND(ISNUMBER(I419),I419&gt;0),IF(I419&lt;=1000,"1–1,000",IF(I419&lt;=2500,"1,001–2,500",IF(I419&lt;=5000,"2,501–5,000",IF(I419&lt;=10000,"5,001–10,000","10,001–15,000")))),"1–1,000")</x:f>
        <x:v>1–1,000</x:v>
      </x:c>
      <x:c r="K419" s="16" t="n">
        <x:v>11250</x:v>
      </x:c>
      <x:c r="L419" s="17" t="n">
        <x:f>IF(AND(ISNUMBER(I419),I419&gt;0,ISNUMBER(K419),K419&gt;0),K419/I419,"n.a.")</x:f>
        <x:v>12.096774193548388</x:v>
      </x:c>
      <x:c r="M419" s="17"/>
      <x:c r="N419" s="13" t="str">
        <x:v>Yes</x:v>
      </x:c>
      <x:c r="O419" s="15" t="str">
        <x:v>Not stated</x:v>
      </x:c>
      <x:c r="P419" s="15" t="str">
        <x:v>Up-and-over loading door stated</x:v>
      </x:c>
      <x:c r="Q419" s="15" t="str">
        <x:v>High specification industrial / business units; Total approx. Gross internal area: 930 sq.ft (86.39 sq.m)</x:v>
      </x:c>
      <x:c r="R419" s="15" t="str">
        <x:v>Advertised to let Headline identifies B2 and 930 sq ft. Description mentions two units; count only identified B2, no unnamed additional unit.</x:v>
      </x:c>
      <x:c r="S419" s="15" t="str">
        <x:v>https://www.zoopla.co.uk/to-rent/commercial/details/66632494/</x:v>
      </x:c>
      <x:c r="T419" s="15" t="str"/>
      <x:c r="U419" s="15" t="str"/>
      <x:c r="V419" s="15" t="str">
        <x:v>Exeter — Mercury Business Park</x:v>
      </x:c>
      <x:c r="W419" s="15" t="str">
        <x:v>Individual unit ≤15,000 sq ft</x:v>
      </x:c>
      <x:c r="X419" s="13" t="n">
        <x:f>IF(N419="Yes",L419,0)</x:f>
        <x:v>12.096774193548388</x:v>
      </x:c>
      <x:c r="Y419" s="14" t="n">
        <x:v>1</x:v>
      </x:c>
      <x:c r="Z419" s="13" t="str">
        <x:v>Industrial / workshop / storage</x:v>
      </x:c>
    </x:row>
    <x:row r="420" ht="42" customHeight="1">
      <x:c r="A420" s="13" t="str">
        <x:v>SW0085</x:v>
      </x:c>
      <x:c r="B420" s="15" t="str">
        <x:v>Exeter</x:v>
      </x:c>
      <x:c r="C420" s="15" t="str">
        <x:v>Bradninch</x:v>
      </x:c>
      <x:c r="D420" s="14" t="n">
        <x:v>1825</x:v>
      </x:c>
      <x:c r="E420" s="13" t="str">
        <x:v>Nearby</x:v>
      </x:c>
      <x:c r="F420" s="15" t="str">
        <x:v>Mercury Business Park</x:v>
      </x:c>
      <x:c r="G420" s="15" t="str">
        <x:v>Unit C7, Mercury Business Park, Bradninch EX5</x:v>
      </x:c>
      <x:c r="H420" s="13" t="str">
        <x:v>Current</x:v>
      </x:c>
      <x:c r="I420" s="14" t="n">
        <x:v>1467</x:v>
      </x:c>
      <x:c r="J420" s="13" t="str">
        <x:f>IF(AND(ISNUMBER(I420),I420&gt;0),IF(I420&lt;=1000,"1–1,000",IF(I420&lt;=2500,"1,001–2,500",IF(I420&lt;=5000,"2,501–5,000",IF(I420&lt;=10000,"5,001–10,000","10,001–15,000")))),"1,001–2,500")</x:f>
        <x:v>1,001–2,500</x:v>
      </x:c>
      <x:c r="K420" s="16" t="n">
        <x:v>20538</x:v>
      </x:c>
      <x:c r="L420" s="17" t="n">
        <x:f>IF(AND(ISNUMBER(I420),I420&gt;0,ISNUMBER(K420),K420&gt;0),K420/I420,"n.a.")</x:f>
        <x:v>14</x:v>
      </x:c>
      <x:c r="M420" s="17"/>
      <x:c r="N420" s="13" t="str">
        <x:v>Yes</x:v>
      </x:c>
      <x:c r="O420" s="15" t="str">
        <x:v>Not stated</x:v>
      </x:c>
      <x:c r="P420" s="15" t="str">
        <x:v>Not stated</x:v>
      </x:c>
      <x:c r="Q420" s="15" t="str">
        <x:v>Close to Junction 28 of M5; Generous yard/parking area</x:v>
      </x:c>
      <x:c r="R420" s="15" t="str">
        <x:v>Advertised to let</x:v>
      </x:c>
      <x:c r="S420" s="15" t="str">
        <x:v>https://www.zoopla.co.uk/to-rent/commercial/details/74237308/</x:v>
      </x:c>
      <x:c r="T420" s="15" t="str"/>
      <x:c r="U420" s="15" t="str"/>
      <x:c r="V420" s="15" t="str">
        <x:v>Exeter — Mercury Business Park</x:v>
      </x:c>
      <x:c r="W420" s="15" t="str">
        <x:v>Individual unit ≤15,000 sq ft</x:v>
      </x:c>
      <x:c r="X420" s="13" t="n">
        <x:f>IF(N420="Yes",L420,0)</x:f>
        <x:v>14</x:v>
      </x:c>
      <x:c r="Y420" s="14" t="n">
        <x:v>1</x:v>
      </x:c>
      <x:c r="Z420" s="13" t="str">
        <x:v>Industrial / workshop / storage</x:v>
      </x:c>
    </x:row>
    <x:row r="421" ht="49" customHeight="1">
      <x:c r="A421" s="13" t="str">
        <x:v>SW0086</x:v>
      </x:c>
      <x:c r="B421" s="15" t="str">
        <x:v>Exeter</x:v>
      </x:c>
      <x:c r="C421" s="15" t="str">
        <x:v>Whimple</x:v>
      </x:c>
      <x:c r="D421" s="14" t="n">
        <x:v>1120</x:v>
      </x:c>
      <x:c r="E421" s="13" t="str">
        <x:v>Nearby</x:v>
      </x:c>
      <x:c r="F421" s="15" t="str">
        <x:v>Milestone Business Park</x:v>
      </x:c>
      <x:c r="G421" s="15" t="str">
        <x:v>Unit A Milestone Business Park, Whimple, Exeter, Devon EX5</x:v>
      </x:c>
      <x:c r="H421" s="13" t="str">
        <x:v>Current</x:v>
      </x:c>
      <x:c r="I421" s="14" t="n">
        <x:v>2143</x:v>
      </x:c>
      <x:c r="J421" s="13" t="str">
        <x:f>IF(AND(ISNUMBER(I421),I421&gt;0),IF(I421&lt;=1000,"1–1,000",IF(I421&lt;=2500,"1,001–2,500",IF(I421&lt;=5000,"2,501–5,000",IF(I421&lt;=10000,"5,001–10,000","10,001–15,000")))),"1,001–2,500")</x:f>
        <x:v>1,001–2,500</x:v>
      </x:c>
      <x:c r="K421" s="16" t="n">
        <x:v>23000</x:v>
      </x:c>
      <x:c r="L421" s="17" t="n">
        <x:f>IF(AND(ISNUMBER(I421),I421&gt;0,ISNUMBER(K421),K421&gt;0),K421/I421,"n.a.")</x:f>
        <x:v>10.732617825478302</x:v>
      </x:c>
      <x:c r="M421" s="17"/>
      <x:c r="N421" s="13" t="str">
        <x:v>Yes</x:v>
      </x:c>
      <x:c r="O421" s="15" t="str">
        <x:v>4.85 m eaves; 6.0 m apex</x:v>
      </x:c>
      <x:c r="P421" s="15" t="str">
        <x:v>Roller shutter stated</x:v>
      </x:c>
      <x:c r="Q421" s="15" t="str">
        <x:v>High specification light industrial unit to let; Ground floor approx. 2,143 sq ft (199.10 sq m)</x:v>
      </x:c>
      <x:c r="R421" s="15" t="str">
        <x:v>Advertised to let</x:v>
      </x:c>
      <x:c r="S421" s="15" t="str">
        <x:v>https://www.zoopla.co.uk/to-rent/commercial/details/63788326/</x:v>
      </x:c>
      <x:c r="T421" s="15" t="str">
        <x:v>https://propertysearch.vickeryholman.com/property/details/20426/Unit-A-Milestone-Business-Park-Whimple-Exeter-Devon-EX5-2QB-Industrial-</x:v>
      </x:c>
      <x:c r="U421" s="15" t="str"/>
      <x:c r="V421" s="15" t="str">
        <x:v>Exeter — Milestone Business Park</x:v>
      </x:c>
      <x:c r="W421" s="15" t="str">
        <x:v>Individual unit ≤15,000 sq ft</x:v>
      </x:c>
      <x:c r="X421" s="13" t="n">
        <x:f>IF(N421="Yes",L421,0)</x:f>
        <x:v>10.732617825478302</x:v>
      </x:c>
      <x:c r="Y421" s="14" t="n">
        <x:v>1</x:v>
      </x:c>
      <x:c r="Z421" s="13" t="str">
        <x:v>Industrial / workshop / storage</x:v>
      </x:c>
    </x:row>
    <x:row r="422" ht="49" customHeight="1">
      <x:c r="A422" s="13" t="str">
        <x:v>SW0087</x:v>
      </x:c>
      <x:c r="B422" s="15" t="str">
        <x:v>Exeter</x:v>
      </x:c>
      <x:c r="C422" s="15" t="str">
        <x:v>Rockbeare</x:v>
      </x:c>
      <x:c r="D422" s="14"/>
      <x:c r="E422" s="13" t="str">
        <x:v>Nearby</x:v>
      </x:c>
      <x:c r="F422" s="15" t="str">
        <x:v>Rockbeare Quarry</x:v>
      </x:c>
      <x:c r="G422" s="15" t="str">
        <x:v>Unit 2, Rockbeare Quarry, Exeter EX5</x:v>
      </x:c>
      <x:c r="H422" s="13" t="str">
        <x:v>Current</x:v>
      </x:c>
      <x:c r="I422" s="14" t="n">
        <x:v>12073</x:v>
      </x:c>
      <x:c r="J422" s="13" t="str">
        <x:f>IF(AND(ISNUMBER(I422),I422&gt;0),IF(I422&lt;=1000,"1–1,000",IF(I422&lt;=2500,"1,001–2,500",IF(I422&lt;=5000,"2,501–5,000",IF(I422&lt;=10000,"5,001–10,000","10,001–15,000")))),"10,001–15,000")</x:f>
        <x:v>10,001–15,000</x:v>
      </x:c>
      <x:c r="K422" s="16" t="n">
        <x:v>102620.5</x:v>
      </x:c>
      <x:c r="L422" s="17" t="n">
        <x:f>IF(AND(ISNUMBER(I422),I422&gt;0,ISNUMBER(K422),K422&gt;0),K422/I422,"n.a.")</x:f>
        <x:v>8.5</x:v>
      </x:c>
      <x:c r="M422" s="17" t="n">
        <x:v>8.5</x:v>
      </x:c>
      <x:c r="N422" s="13" t="str">
        <x:v>No</x:v>
      </x:c>
      <x:c r="O422" s="15" t="str">
        <x:v>11.5 m eaves</x:v>
      </x:c>
      <x:c r="P422" s="15" t="str">
        <x:v>Electric roller shutter stated</x:v>
      </x:c>
      <x:c r="Q422" s="15" t="str">
        <x:v>New industrial warehouse with secure yard and parking.</x:v>
      </x:c>
      <x:c r="R422" s="15" t="str">
        <x:v>Advertised to let Units 2/3 available separately by subdivision. Agent quotes £8.50/sf; alternate agent £8/sf and slightly different 12,059/12,070 areas. Confirmation required. Count each demise once. Host population not separately identified where locality/boundary is ambiguous.</x:v>
      </x:c>
      <x:c r="S422" s="15" t="str">
        <x:v>https://www.zoopla.co.uk/to-rent/commercial/details/67630652/</x:v>
      </x:c>
      <x:c r="T422" s="15" t="str">
        <x:v>https://www.zoopla.co.uk/to-rent/commercial/details/67914164/</x:v>
      </x:c>
      <x:c r="U422" s="15" t="str">
        <x:v>https://www.zoopla.co.uk/to-rent/commercial/details/72585778/</x:v>
      </x:c>
      <x:c r="V422" s="15" t="str">
        <x:v>Exeter — Rockbeare Quarry</x:v>
      </x:c>
      <x:c r="W422" s="15" t="str">
        <x:v>Individual unit ≤15,000 sq ft</x:v>
      </x:c>
      <x:c r="X422" s="13" t="n">
        <x:f>IF(N422="Yes",L422,0)</x:f>
        <x:v>0</x:v>
      </x:c>
      <x:c r="Y422" s="14" t="n">
        <x:v>1</x:v>
      </x:c>
      <x:c r="Z422" s="13" t="str">
        <x:v>Industrial / workshop / storage</x:v>
      </x:c>
    </x:row>
    <x:row r="423" ht="49" customHeight="1">
      <x:c r="A423" s="13" t="str">
        <x:v>SW0088</x:v>
      </x:c>
      <x:c r="B423" s="15" t="str">
        <x:v>Exeter</x:v>
      </x:c>
      <x:c r="C423" s="15" t="str">
        <x:v>Rockbeare</x:v>
      </x:c>
      <x:c r="D423" s="14"/>
      <x:c r="E423" s="13" t="str">
        <x:v>Nearby</x:v>
      </x:c>
      <x:c r="F423" s="15" t="str">
        <x:v>Rockbeare Quarry</x:v>
      </x:c>
      <x:c r="G423" s="15" t="str">
        <x:v>Unit 3, Rockbeare Quarry, Exeter EX5</x:v>
      </x:c>
      <x:c r="H423" s="13" t="str">
        <x:v>Current</x:v>
      </x:c>
      <x:c r="I423" s="14" t="n">
        <x:v>12063</x:v>
      </x:c>
      <x:c r="J423" s="13" t="str">
        <x:f>IF(AND(ISNUMBER(I423),I423&gt;0),IF(I423&lt;=1000,"1–1,000",IF(I423&lt;=2500,"1,001–2,500",IF(I423&lt;=5000,"2,501–5,000",IF(I423&lt;=10000,"5,001–10,000","10,001–15,000")))),"10,001–15,000")</x:f>
        <x:v>10,001–15,000</x:v>
      </x:c>
      <x:c r="K423" s="16" t="n">
        <x:v>102535.5</x:v>
      </x:c>
      <x:c r="L423" s="17" t="n">
        <x:f>IF(AND(ISNUMBER(I423),I423&gt;0,ISNUMBER(K423),K423&gt;0),K423/I423,"n.a.")</x:f>
        <x:v>8.5</x:v>
      </x:c>
      <x:c r="M423" s="17" t="n">
        <x:v>8.5</x:v>
      </x:c>
      <x:c r="N423" s="13" t="str">
        <x:v>No</x:v>
      </x:c>
      <x:c r="O423" s="15" t="str">
        <x:v>11.5 m eaves</x:v>
      </x:c>
      <x:c r="P423" s="15" t="str">
        <x:v>Electric roller shutter stated</x:v>
      </x:c>
      <x:c r="Q423" s="15" t="str">
        <x:v>New industrial warehouse with secure yard and parking.</x:v>
      </x:c>
      <x:c r="R423" s="15" t="str">
        <x:v>Advertised to let Units 2/3 available separately by subdivision. Agent quotes £8.50/sf; alternate agent £8/sf and slightly different 12,059/12,070 areas. Confirmation required. Count each demise once. Host population not separately identified where locality/boundary is ambiguous.</x:v>
      </x:c>
      <x:c r="S423" s="15" t="str">
        <x:v>https://www.zoopla.co.uk/to-rent/commercial/details/67630652/</x:v>
      </x:c>
      <x:c r="T423" s="15" t="str">
        <x:v>https://www.zoopla.co.uk/to-rent/commercial/details/67914164/</x:v>
      </x:c>
      <x:c r="U423" s="15" t="str">
        <x:v>https://www.zoopla.co.uk/to-rent/commercial/details/72585778/</x:v>
      </x:c>
      <x:c r="V423" s="15" t="str">
        <x:v>Exeter — Rockbeare Quarry</x:v>
      </x:c>
      <x:c r="W423" s="15" t="str">
        <x:v>Individual unit ≤15,000 sq ft</x:v>
      </x:c>
      <x:c r="X423" s="13" t="n">
        <x:f>IF(N423="Yes",L423,0)</x:f>
        <x:v>0</x:v>
      </x:c>
      <x:c r="Y423" s="14" t="n">
        <x:v>1</x:v>
      </x:c>
      <x:c r="Z423" s="13" t="str">
        <x:v>Industrial / workshop / storage</x:v>
      </x:c>
    </x:row>
    <x:row r="424" ht="42" customHeight="1">
      <x:c r="A424" s="13" t="str">
        <x:v>SW0089</x:v>
      </x:c>
      <x:c r="B424" s="15" t="str">
        <x:v>Exeter</x:v>
      </x:c>
      <x:c r="C424" s="15" t="str">
        <x:v>Clyst Honiton</x:v>
      </x:c>
      <x:c r="D424" s="14" t="n">
        <x:v>1030</x:v>
      </x:c>
      <x:c r="E424" s="13" t="str">
        <x:v>Nearby</x:v>
      </x:c>
      <x:c r="F424" s="15" t="str">
        <x:v>Skypark</x:v>
      </x:c>
      <x:c r="G424" s="15" t="str">
        <x:v>De Havilland Road, Clyst Honiton EX5</x:v>
      </x:c>
      <x:c r="H424" s="13" t="str">
        <x:v>Current</x:v>
      </x:c>
      <x:c r="I424" s="14" t="n">
        <x:v>1012</x:v>
      </x:c>
      <x:c r="J424" s="13" t="str">
        <x:f>IF(AND(ISNUMBER(I424),I424&gt;0),IF(I424&lt;=1000,"1–1,000",IF(I424&lt;=2500,"1,001–2,500",IF(I424&lt;=5000,"2,501–5,000",IF(I424&lt;=10000,"5,001–10,000","10,001–15,000")))),"1,001–2,500")</x:f>
        <x:v>1,001–2,500</x:v>
      </x:c>
      <x:c r="K424" s="16" t="n">
        <x:v>13950</x:v>
      </x:c>
      <x:c r="L424" s="17" t="n">
        <x:f>IF(AND(ISNUMBER(I424),I424&gt;0,ISNUMBER(K424),K424&gt;0),K424/I424,"n.a.")</x:f>
        <x:v>13.784584980237154</x:v>
      </x:c>
      <x:c r="M424" s="17"/>
      <x:c r="N424" s="13" t="str">
        <x:v>Yes</x:v>
      </x:c>
      <x:c r="O424" s="15" t="str">
        <x:v>Not stated</x:v>
      </x:c>
      <x:c r="P424" s="15" t="str">
        <x:v>Roller shutter stated</x:v>
      </x:c>
      <x:c r="Q424" s="15" t="str">
        <x:v>Modern Industrial Unit; Extensive fitted kitchen to the rear</x:v>
      </x:c>
      <x:c r="R424" s="15" t="str">
        <x:v>Advertised to let</x:v>
      </x:c>
      <x:c r="S424" s="15" t="str">
        <x:v>https://www.zoopla.co.uk/to-rent/commercial/details/74068935/</x:v>
      </x:c>
      <x:c r="T424" s="15" t="str"/>
      <x:c r="U424" s="15" t="str"/>
      <x:c r="V424" s="15" t="str">
        <x:v>Exeter — Skypark</x:v>
      </x:c>
      <x:c r="W424" s="15" t="str">
        <x:v>Individual unit ≤15,000 sq ft</x:v>
      </x:c>
      <x:c r="X424" s="13" t="n">
        <x:f>IF(N424="Yes",L424,0)</x:f>
        <x:v>13.784584980237154</x:v>
      </x:c>
      <x:c r="Y424" s="14" t="n">
        <x:v>1</x:v>
      </x:c>
      <x:c r="Z424" s="13" t="str">
        <x:v>Industrial / workshop / storage</x:v>
      </x:c>
    </x:row>
    <x:row r="425" ht="42" customHeight="1">
      <x:c r="A425" s="13" t="str">
        <x:v>SW0090</x:v>
      </x:c>
      <x:c r="B425" s="15" t="str">
        <x:v>Exeter</x:v>
      </x:c>
      <x:c r="C425" s="15" t="str">
        <x:v>Clyst Honiton</x:v>
      </x:c>
      <x:c r="D425" s="14" t="n">
        <x:v>1030</x:v>
      </x:c>
      <x:c r="E425" s="13" t="str">
        <x:v>Nearby</x:v>
      </x:c>
      <x:c r="F425" s="15" t="str">
        <x:v>Skypark</x:v>
      </x:c>
      <x:c r="G425" s="15" t="str">
        <x:v>De Havilland Road, Clyst Honiton EX5</x:v>
      </x:c>
      <x:c r="H425" s="13" t="str">
        <x:v>Current</x:v>
      </x:c>
      <x:c r="I425" s="14" t="n">
        <x:v>1001</x:v>
      </x:c>
      <x:c r="J425" s="13" t="str">
        <x:f>IF(AND(ISNUMBER(I425),I425&gt;0),IF(I425&lt;=1000,"1–1,000",IF(I425&lt;=2500,"1,001–2,500",IF(I425&lt;=5000,"2,501–5,000",IF(I425&lt;=10000,"5,001–10,000","10,001–15,000")))),"1,001–2,500")</x:f>
        <x:v>1,001–2,500</x:v>
      </x:c>
      <x:c r="K425" s="16" t="n">
        <x:v>13950</x:v>
      </x:c>
      <x:c r="L425" s="17" t="n">
        <x:f>IF(AND(ISNUMBER(I425),I425&gt;0,ISNUMBER(K425),K425&gt;0),K425/I425,"n.a.")</x:f>
        <x:v>13.936063936063936</x:v>
      </x:c>
      <x:c r="M425" s="17"/>
      <x:c r="N425" s="13" t="str">
        <x:v>Yes</x:v>
      </x:c>
      <x:c r="O425" s="15" t="str">
        <x:v>6.29 m increasing to 7.33 m at rear</x:v>
      </x:c>
      <x:c r="P425" s="15" t="str">
        <x:v>Roller shutter stated</x:v>
      </x:c>
      <x:c r="Q425" s="15" t="str">
        <x:v>Brand New Industrial / Storage Unit; 1,000 sq.ft shell unit</x:v>
      </x:c>
      <x:c r="R425" s="15" t="str">
        <x:v>Advertised to let Unnamed 1,001 sq ft shell unit, distinct from fitted 1,012 sq ft listing; confirm unit number. Portal displayed £10.63/sf is inconsistent with £13,950/1,001.</x:v>
      </x:c>
      <x:c r="S425" s="15" t="str">
        <x:v>https://www.zoopla.co.uk/to-rent/commercial/details/71416115/</x:v>
      </x:c>
      <x:c r="T425" s="15" t="str"/>
      <x:c r="U425" s="15" t="str"/>
      <x:c r="V425" s="15" t="str">
        <x:v>Exeter — Skypark</x:v>
      </x:c>
      <x:c r="W425" s="15" t="str">
        <x:v>Individual unit ≤15,000 sq ft</x:v>
      </x:c>
      <x:c r="X425" s="13" t="n">
        <x:f>IF(N425="Yes",L425,0)</x:f>
        <x:v>13.936063936063936</x:v>
      </x:c>
      <x:c r="Y425" s="14" t="n">
        <x:v>1</x:v>
      </x:c>
      <x:c r="Z425" s="13" t="str">
        <x:v>Industrial / workshop / storage</x:v>
      </x:c>
    </x:row>
    <x:row r="426" ht="42" customHeight="1">
      <x:c r="A426" s="13" t="str">
        <x:v>SW0091</x:v>
      </x:c>
      <x:c r="B426" s="15" t="str">
        <x:v>Exeter</x:v>
      </x:c>
      <x:c r="C426" s="15" t="str">
        <x:v>Clyst Honiton</x:v>
      </x:c>
      <x:c r="D426" s="14" t="n">
        <x:v>1030</x:v>
      </x:c>
      <x:c r="E426" s="13" t="str">
        <x:v>Nearby</x:v>
      </x:c>
      <x:c r="F426" s="15" t="str">
        <x:v>Skypark</x:v>
      </x:c>
      <x:c r="G426" s="15" t="str">
        <x:v>Unit 16, Onyx Business Park, Skypark, De Havilland Road, Clyst Honiton, Exeter, Devon EX5</x:v>
      </x:c>
      <x:c r="H426" s="13" t="str">
        <x:v>Current</x:v>
      </x:c>
      <x:c r="I426" s="14" t="n">
        <x:v>1500</x:v>
      </x:c>
      <x:c r="J426" s="13" t="str">
        <x:f>IF(AND(ISNUMBER(I426),I426&gt;0),IF(I426&lt;=1000,"1–1,000",IF(I426&lt;=2500,"1,001–2,500",IF(I426&lt;=5000,"2,501–5,000",IF(I426&lt;=10000,"5,001–10,000","10,001–15,000")))),"1,001–2,500")</x:f>
        <x:v>1,001–2,500</x:v>
      </x:c>
      <x:c r="K426" s="16" t="n">
        <x:v>18750</x:v>
      </x:c>
      <x:c r="L426" s="17" t="n">
        <x:f>IF(AND(ISNUMBER(I426),I426&gt;0,ISNUMBER(K426),K426&gt;0),K426/I426,"n.a.")</x:f>
        <x:v>12.5</x:v>
      </x:c>
      <x:c r="M426" s="17"/>
      <x:c r="N426" s="13" t="str">
        <x:v>Yes</x:v>
      </x:c>
      <x:c r="O426" s="15" t="str">
        <x:v>Not stated</x:v>
      </x:c>
      <x:c r="P426" s="15" t="str">
        <x:v>Not stated</x:v>
      </x:c>
      <x:c r="Q426" s="15" t="str">
        <x:v>Newly-built high-quality business unit; Fit-out includes carpeting, power cabling and lighting to mezzanine</x:v>
      </x:c>
      <x:c r="R426" s="15" t="str">
        <x:v>Advertised to let</x:v>
      </x:c>
      <x:c r="S426" s="15" t="str">
        <x:v>https://www.zoopla.co.uk/to-rent/commercial/details/73281794/</x:v>
      </x:c>
      <x:c r="T426" s="15" t="str"/>
      <x:c r="U426" s="15" t="str"/>
      <x:c r="V426" s="15" t="str">
        <x:v>Exeter — Skypark</x:v>
      </x:c>
      <x:c r="W426" s="15" t="str">
        <x:v>Individual unit ≤15,000 sq ft</x:v>
      </x:c>
      <x:c r="X426" s="13" t="n">
        <x:f>IF(N426="Yes",L426,0)</x:f>
        <x:v>12.5</x:v>
      </x:c>
      <x:c r="Y426" s="14" t="n">
        <x:v>1</x:v>
      </x:c>
      <x:c r="Z426" s="13" t="str">
        <x:v>Industrial / workshop / storage</x:v>
      </x:c>
    </x:row>
    <x:row r="427" ht="42" customHeight="1">
      <x:c r="A427" s="13" t="str">
        <x:v>SW0092</x:v>
      </x:c>
      <x:c r="B427" s="15" t="str">
        <x:v>Exeter</x:v>
      </x:c>
      <x:c r="C427" s="15" t="str">
        <x:v>Clyst Honiton</x:v>
      </x:c>
      <x:c r="D427" s="14" t="n">
        <x:v>1030</x:v>
      </x:c>
      <x:c r="E427" s="13" t="str">
        <x:v>Nearby</x:v>
      </x:c>
      <x:c r="F427" s="15" t="str">
        <x:v>Skypark</x:v>
      </x:c>
      <x:c r="G427" s="15" t="str">
        <x:v>Unit 2, Onyx Business Park, Skypark, De Havilland Road, Clyst Honiton, Exeter, Devon EX5</x:v>
      </x:c>
      <x:c r="H427" s="13" t="str">
        <x:v>Current</x:v>
      </x:c>
      <x:c r="I427" s="14" t="n">
        <x:v>1500</x:v>
      </x:c>
      <x:c r="J427" s="13" t="str">
        <x:f>IF(AND(ISNUMBER(I427),I427&gt;0),IF(I427&lt;=1000,"1–1,000",IF(I427&lt;=2500,"1,001–2,500",IF(I427&lt;=5000,"2,501–5,000",IF(I427&lt;=10000,"5,001–10,000","10,001–15,000")))),"1,001–2,500")</x:f>
        <x:v>1,001–2,500</x:v>
      </x:c>
      <x:c r="K427" s="16" t="n">
        <x:v>18750</x:v>
      </x:c>
      <x:c r="L427" s="17" t="n">
        <x:f>IF(AND(ISNUMBER(I427),I427&gt;0,ISNUMBER(K427),K427&gt;0),K427/I427,"n.a.")</x:f>
        <x:v>12.5</x:v>
      </x:c>
      <x:c r="M427" s="17"/>
      <x:c r="N427" s="13" t="str">
        <x:v>Yes</x:v>
      </x:c>
      <x:c r="O427" s="15" t="str">
        <x:v>Not stated</x:v>
      </x:c>
      <x:c r="P427" s="15" t="str">
        <x:v>Not stated</x:v>
      </x:c>
      <x:c r="Q427" s="15" t="str">
        <x:v>Newly built high quality business unit.; 1,000 sq ft (93 sq m) plus mezzanine 500 sq ft (46 sq m).</x:v>
      </x:c>
      <x:c r="R427" s="15" t="str">
        <x:v>Advertised to let</x:v>
      </x:c>
      <x:c r="S427" s="15" t="str">
        <x:v>https://www.zoopla.co.uk/to-rent/commercial/details/73322634/</x:v>
      </x:c>
      <x:c r="T427" s="15" t="str"/>
      <x:c r="U427" s="15" t="str"/>
      <x:c r="V427" s="15" t="str">
        <x:v>Exeter — Skypark</x:v>
      </x:c>
      <x:c r="W427" s="15" t="str">
        <x:v>Individual unit ≤15,000 sq ft</x:v>
      </x:c>
      <x:c r="X427" s="13" t="n">
        <x:f>IF(N427="Yes",L427,0)</x:f>
        <x:v>12.5</x:v>
      </x:c>
      <x:c r="Y427" s="14" t="n">
        <x:v>1</x:v>
      </x:c>
      <x:c r="Z427" s="13" t="str">
        <x:v>Industrial / workshop / storage</x:v>
      </x:c>
    </x:row>
    <x:row r="428" ht="42" customHeight="1">
      <x:c r="A428" s="13" t="str">
        <x:v>SW0093</x:v>
      </x:c>
      <x:c r="B428" s="15" t="str">
        <x:v>Exeter</x:v>
      </x:c>
      <x:c r="C428" s="15" t="str">
        <x:v>Clyst Honiton</x:v>
      </x:c>
      <x:c r="D428" s="14" t="n">
        <x:v>1030</x:v>
      </x:c>
      <x:c r="E428" s="13" t="str">
        <x:v>Nearby</x:v>
      </x:c>
      <x:c r="F428" s="15" t="str">
        <x:v>Skypark</x:v>
      </x:c>
      <x:c r="G428" s="15" t="str">
        <x:v>Unit 33, Onyx Business Park, Skypark, De Havilland Road, Exeter, Devon EX5</x:v>
      </x:c>
      <x:c r="H428" s="13" t="str">
        <x:v>Current</x:v>
      </x:c>
      <x:c r="I428" s="14" t="n">
        <x:v>2038</x:v>
      </x:c>
      <x:c r="J428" s="13" t="str">
        <x:f>IF(AND(ISNUMBER(I428),I428&gt;0),IF(I428&lt;=1000,"1–1,000",IF(I428&lt;=2500,"1,001–2,500",IF(I428&lt;=5000,"2,501–5,000",IF(I428&lt;=10000,"5,001–10,000","10,001–15,000")))),"1,001–2,500")</x:f>
        <x:v>1,001–2,500</x:v>
      </x:c>
      <x:c r="K428" s="16" t="n">
        <x:v>22470</x:v>
      </x:c>
      <x:c r="L428" s="17" t="n">
        <x:f>IF(AND(ISNUMBER(I428),I428&gt;0,ISNUMBER(K428),K428&gt;0),K428/I428,"n.a.")</x:f>
        <x:v>11.025515210991168</x:v>
      </x:c>
      <x:c r="M428" s="17"/>
      <x:c r="N428" s="13" t="str">
        <x:v>Yes</x:v>
      </x:c>
      <x:c r="O428" s="15" t="str">
        <x:v>Not stated</x:v>
      </x:c>
      <x:c r="P428" s="15" t="str">
        <x:v>Not stated</x:v>
      </x:c>
      <x:c r="Q428" s="15" t="str">
        <x:v>Newly built high quality business unit; Ground floor: 1,019 sq ft (94.7 sq m) Plus full mezzanine: 1,019 sq ft (94.7 sq m)</x:v>
      </x:c>
      <x:c r="R428" s="15" t="str">
        <x:v>Advertised to let</x:v>
      </x:c>
      <x:c r="S428" s="15" t="str">
        <x:v>https://www.zoopla.co.uk/to-rent/commercial/details/73486166/</x:v>
      </x:c>
      <x:c r="T428" s="15" t="str"/>
      <x:c r="U428" s="15" t="str"/>
      <x:c r="V428" s="15" t="str">
        <x:v>Exeter — Skypark</x:v>
      </x:c>
      <x:c r="W428" s="15" t="str">
        <x:v>Individual unit ≤15,000 sq ft</x:v>
      </x:c>
      <x:c r="X428" s="13" t="n">
        <x:f>IF(N428="Yes",L428,0)</x:f>
        <x:v>11.025515210991168</x:v>
      </x:c>
      <x:c r="Y428" s="14" t="n">
        <x:v>1</x:v>
      </x:c>
      <x:c r="Z428" s="13" t="str">
        <x:v>Industrial / workshop / storage</x:v>
      </x:c>
    </x:row>
    <x:row r="429" ht="42" customHeight="1">
      <x:c r="A429" s="13" t="str">
        <x:v>SW0094</x:v>
      </x:c>
      <x:c r="B429" s="15" t="str">
        <x:v>Exeter</x:v>
      </x:c>
      <x:c r="C429" s="15" t="str">
        <x:v>Clyst Honiton</x:v>
      </x:c>
      <x:c r="D429" s="14" t="n">
        <x:v>1030</x:v>
      </x:c>
      <x:c r="E429" s="13" t="str">
        <x:v>Nearby</x:v>
      </x:c>
      <x:c r="F429" s="15" t="str">
        <x:v>Skypark</x:v>
      </x:c>
      <x:c r="G429" s="15" t="str">
        <x:v>Unit 35, Onyx Business Park, De Havilliand Road, Skypark, Exeter EX5</x:v>
      </x:c>
      <x:c r="H429" s="13" t="str">
        <x:v>Current</x:v>
      </x:c>
      <x:c r="I429" s="14" t="n">
        <x:v>1500</x:v>
      </x:c>
      <x:c r="J429" s="13" t="str">
        <x:f>IF(AND(ISNUMBER(I429),I429&gt;0),IF(I429&lt;=1000,"1–1,000",IF(I429&lt;=2500,"1,001–2,500",IF(I429&lt;=5000,"2,501–5,000",IF(I429&lt;=10000,"5,001–10,000","10,001–15,000")))),"1,001–2,500")</x:f>
        <x:v>1,001–2,500</x:v>
      </x:c>
      <x:c r="K429" s="16" t="n">
        <x:v>15950</x:v>
      </x:c>
      <x:c r="L429" s="17" t="n">
        <x:f>IF(AND(ISNUMBER(I429),I429&gt;0,ISNUMBER(K429),K429&gt;0),K429/I429,"n.a.")</x:f>
        <x:v>10.633333333333333</x:v>
      </x:c>
      <x:c r="M429" s="17"/>
      <x:c r="N429" s="13" t="str">
        <x:v>Yes</x:v>
      </x:c>
      <x:c r="O429" s="15" t="str">
        <x:v>Not stated</x:v>
      </x:c>
      <x:c r="P429" s="15" t="str">
        <x:v>Not stated</x:v>
      </x:c>
      <x:c r="Q429" s="15" t="str">
        <x:v>Newly-built high-quality business unit; Gia 139 sq m (1,500 sq ft)</x:v>
      </x:c>
      <x:c r="R429" s="15" t="str">
        <x:v>Advertised to let Potential duplicate of unnamed 1,500 sq ft Skypark ad at same £15,950; unnamed advert merged conservatively.</x:v>
      </x:c>
      <x:c r="S429" s="15" t="str">
        <x:v>https://www.zoopla.co.uk/to-rent/commercial/details/72945172/</x:v>
      </x:c>
      <x:c r="T429" s="15" t="str">
        <x:v>https://www.zoopla.co.uk/to-rent/commercial/details/71250399/</x:v>
      </x:c>
      <x:c r="U429" s="15" t="str"/>
      <x:c r="V429" s="15" t="str">
        <x:v>Exeter — Skypark</x:v>
      </x:c>
      <x:c r="W429" s="15" t="str">
        <x:v>Individual unit ≤15,000 sq ft</x:v>
      </x:c>
      <x:c r="X429" s="13" t="n">
        <x:f>IF(N429="Yes",L429,0)</x:f>
        <x:v>10.633333333333333</x:v>
      </x:c>
      <x:c r="Y429" s="14" t="n">
        <x:v>1</x:v>
      </x:c>
      <x:c r="Z429" s="13" t="str">
        <x:v>Industrial / workshop / storage</x:v>
      </x:c>
    </x:row>
    <x:row r="430" ht="42" customHeight="1">
      <x:c r="A430" s="13" t="str">
        <x:v>SW0095</x:v>
      </x:c>
      <x:c r="B430" s="15" t="str">
        <x:v>Exeter</x:v>
      </x:c>
      <x:c r="C430" s="15" t="str">
        <x:v>Clyst Honiton</x:v>
      </x:c>
      <x:c r="D430" s="14" t="n">
        <x:v>1030</x:v>
      </x:c>
      <x:c r="E430" s="13" t="str">
        <x:v>Nearby</x:v>
      </x:c>
      <x:c r="F430" s="15" t="str">
        <x:v>Skypark</x:v>
      </x:c>
      <x:c r="G430" s="15" t="str">
        <x:v>Unit 7, Onyx Business Park, Skypark, De Havilland Road, Clyst Honiton, Exeter, Devon EX5</x:v>
      </x:c>
      <x:c r="H430" s="13" t="str">
        <x:v>Current</x:v>
      </x:c>
      <x:c r="I430" s="14" t="n">
        <x:v>1500</x:v>
      </x:c>
      <x:c r="J430" s="13" t="str">
        <x:f>IF(AND(ISNUMBER(I430),I430&gt;0),IF(I430&lt;=1000,"1–1,000",IF(I430&lt;=2500,"1,001–2,500",IF(I430&lt;=5000,"2,501–5,000",IF(I430&lt;=10000,"5,001–10,000","10,001–15,000")))),"1,001–2,500")</x:f>
        <x:v>1,001–2,500</x:v>
      </x:c>
      <x:c r="K430" s="16" t="n">
        <x:v>18750</x:v>
      </x:c>
      <x:c r="L430" s="17" t="n">
        <x:f>IF(AND(ISNUMBER(I430),I430&gt;0,ISNUMBER(K430),K430&gt;0),K430/I430,"n.a.")</x:f>
        <x:v>12.5</x:v>
      </x:c>
      <x:c r="M430" s="17"/>
      <x:c r="N430" s="13" t="str">
        <x:v>Yes</x:v>
      </x:c>
      <x:c r="O430" s="15" t="str">
        <x:v>Not stated</x:v>
      </x:c>
      <x:c r="P430" s="15" t="str">
        <x:v>Not stated</x:v>
      </x:c>
      <x:c r="Q430" s="15" t="str">
        <x:v>Newly-built high-quality business unit; Fit-out includes carpeting, power cabling and lighting to mezzanine</x:v>
      </x:c>
      <x:c r="R430" s="15" t="str">
        <x:v>Advertised to let</x:v>
      </x:c>
      <x:c r="S430" s="15" t="str">
        <x:v>https://www.zoopla.co.uk/to-rent/commercial/details/73658835/</x:v>
      </x:c>
      <x:c r="T430" s="15" t="str"/>
      <x:c r="U430" s="15" t="str"/>
      <x:c r="V430" s="15" t="str">
        <x:v>Exeter — Skypark</x:v>
      </x:c>
      <x:c r="W430" s="15" t="str">
        <x:v>Individual unit ≤15,000 sq ft</x:v>
      </x:c>
      <x:c r="X430" s="13" t="n">
        <x:f>IF(N430="Yes",L430,0)</x:f>
        <x:v>12.5</x:v>
      </x:c>
      <x:c r="Y430" s="14" t="n">
        <x:v>1</x:v>
      </x:c>
      <x:c r="Z430" s="13" t="str">
        <x:v>Industrial / workshop / storage</x:v>
      </x:c>
    </x:row>
    <x:row r="431" ht="42" customHeight="1">
      <x:c r="A431" s="13" t="str">
        <x:v>SW0096</x:v>
      </x:c>
      <x:c r="B431" s="15" t="str">
        <x:v>Exeter</x:v>
      </x:c>
      <x:c r="C431" s="15" t="str">
        <x:v>Exeter</x:v>
      </x:c>
      <x:c r="D431" s="14" t="n">
        <x:v>126175</x:v>
      </x:c>
      <x:c r="E431" s="13" t="str">
        <x:v>Town</x:v>
      </x:c>
      <x:c r="F431" s="15" t="str">
        <x:v>Marsh Barton / Matford</x:v>
      </x:c>
      <x:c r="G431" s="15" t="str">
        <x:v>10 Marlborough Court, Manaton Close, Marsh Barton Trading Estate, Matford Business Park, Exeter EX2</x:v>
      </x:c>
      <x:c r="H431" s="13" t="str">
        <x:v>Current</x:v>
      </x:c>
      <x:c r="I431" s="14" t="n">
        <x:v>4806</x:v>
      </x:c>
      <x:c r="J431" s="13" t="str">
        <x:f>IF(AND(ISNUMBER(I431),I431&gt;0),IF(I431&lt;=1000,"1–1,000",IF(I431&lt;=2500,"1,001–2,500",IF(I431&lt;=5000,"2,501–5,000",IF(I431&lt;=10000,"5,001–10,000","10,001–15,000")))),"2,501–5,000")</x:f>
        <x:v>2,501–5,000</x:v>
      </x:c>
      <x:c r="K431" s="16" t="n">
        <x:v>38000</x:v>
      </x:c>
      <x:c r="L431" s="17" t="n">
        <x:f>IF(AND(ISNUMBER(I431),I431&gt;0,ISNUMBER(K431),K431&gt;0),K431/I431,"n.a.")</x:f>
        <x:v>7.9067831876820645</x:v>
      </x:c>
      <x:c r="M431" s="17"/>
      <x:c r="N431" s="13" t="str">
        <x:v>Yes</x:v>
      </x:c>
      <x:c r="O431" s="15" t="str">
        <x:v>Not stated</x:v>
      </x:c>
      <x:c r="P431" s="15" t="str">
        <x:v>Roller shutter stated</x:v>
      </x:c>
      <x:c r="Q431" s="15" t="str">
        <x:v>End terrace hybrid commercial unit with industrial and office accommodation; Recently decorated throughout</x:v>
      </x:c>
      <x:c r="R431" s="15" t="str">
        <x:v>Advertised to let</x:v>
      </x:c>
      <x:c r="S431" s="15" t="str">
        <x:v>https://www.zoopla.co.uk/to-rent/commercial/details/70983407/</x:v>
      </x:c>
      <x:c r="T431" s="15" t="str"/>
      <x:c r="U431" s="15" t="str"/>
      <x:c r="V431" s="15" t="str">
        <x:v>Exeter — Marsh Barton Trading Estate</x:v>
      </x:c>
      <x:c r="W431" s="15" t="str">
        <x:v>Individual unit ≤15,000 sq ft</x:v>
      </x:c>
      <x:c r="X431" s="13" t="n">
        <x:f>IF(N431="Yes",L431,0)</x:f>
        <x:v>7.9067831876820645</x:v>
      </x:c>
      <x:c r="Y431" s="14" t="n">
        <x:v>1</x:v>
      </x:c>
      <x:c r="Z431" s="13" t="str">
        <x:v>Industrial / workshop / storage</x:v>
      </x:c>
    </x:row>
    <x:row r="432" ht="42" customHeight="1">
      <x:c r="A432" s="13" t="str">
        <x:v>SW0097</x:v>
      </x:c>
      <x:c r="B432" s="15" t="str">
        <x:v>Exeter</x:v>
      </x:c>
      <x:c r="C432" s="15" t="str">
        <x:v>Exeter</x:v>
      </x:c>
      <x:c r="D432" s="14" t="n">
        <x:v>126175</x:v>
      </x:c>
      <x:c r="E432" s="13" t="str">
        <x:v>Town</x:v>
      </x:c>
      <x:c r="F432" s="15" t="str">
        <x:v>Marsh Barton Trading Estate</x:v>
      </x:c>
      <x:c r="G432" s="15" t="str">
        <x:v>20, Marsh Barton Road, Marsh Barton Trading Estate, Exeter, Devon EX2</x:v>
      </x:c>
      <x:c r="H432" s="13" t="str">
        <x:v>Future</x:v>
      </x:c>
      <x:c r="I432" s="14" t="n">
        <x:v>3461</x:v>
      </x:c>
      <x:c r="J432" s="13" t="str">
        <x:f>IF(AND(ISNUMBER(I432),I432&gt;0),IF(I432&lt;=1000,"1–1,000",IF(I432&lt;=2500,"1,001–2,500",IF(I432&lt;=5000,"2,501–5,000",IF(I432&lt;=10000,"5,001–10,000","10,001–15,000")))),"2,501–5,000")</x:f>
        <x:v>2,501–5,000</x:v>
      </x:c>
      <x:c r="K432" s="16" t="n">
        <x:v>34000</x:v>
      </x:c>
      <x:c r="L432" s="17" t="n">
        <x:f>IF(AND(ISNUMBER(I432),I432&gt;0,ISNUMBER(K432),K432&gt;0),K432/I432,"n.a.")</x:f>
        <x:v>9.823750361167292</x:v>
      </x:c>
      <x:c r="M432" s="17"/>
      <x:c r="N432" s="13" t="str">
        <x:v>No</x:v>
      </x:c>
      <x:c r="O432" s="15" t="str">
        <x:v>Not stated</x:v>
      </x:c>
      <x:c r="P432" s="15" t="str">
        <x:v>Loading door stated; roller type not specified</x:v>
      </x:c>
      <x:c r="Q432" s="15" t="str">
        <x:v>Fronting through road on Exeter's main trading estate; Ground floor: 2,755 sq ft (255.9 sq m) Mezzanine: 886 sq ft (82.3 sq m)</x:v>
      </x:c>
      <x:c r="R432" s="15" t="str">
        <x:v>Roof recladding before lease Headline 3,461 sq ft conflicts with components 2,755 + 886 = 3,641. Refurbishment/recladding before lease; exclude from rental benchmarks pending area confirmation.</x:v>
      </x:c>
      <x:c r="S432" s="15" t="str">
        <x:v>https://www.zoopla.co.uk/to-rent/commercial/details/73562436/</x:v>
      </x:c>
      <x:c r="T432" s="15" t="str"/>
      <x:c r="U432" s="15" t="str"/>
      <x:c r="V432" s="15" t="str">
        <x:v>Exeter — Marsh Barton Trading Estate</x:v>
      </x:c>
      <x:c r="W432" s="15" t="str">
        <x:v>Individual unit ≤15,000 sq ft</x:v>
      </x:c>
      <x:c r="X432" s="13" t="n">
        <x:f>IF(N432="Yes",L432,0)</x:f>
        <x:v>0</x:v>
      </x:c>
      <x:c r="Y432" s="14" t="n">
        <x:v>1</x:v>
      </x:c>
      <x:c r="Z432" s="13" t="str">
        <x:v>Industrial / workshop / storage</x:v>
      </x:c>
    </x:row>
    <x:row r="433" ht="49" customHeight="1">
      <x:c r="A433" s="13" t="str">
        <x:v>SW0098</x:v>
      </x:c>
      <x:c r="B433" s="15" t="str">
        <x:v>Exeter</x:v>
      </x:c>
      <x:c r="C433" s="15" t="str">
        <x:v>Exeter</x:v>
      </x:c>
      <x:c r="D433" s="14" t="n">
        <x:v>126175</x:v>
      </x:c>
      <x:c r="E433" s="13" t="str">
        <x:v>Town</x:v>
      </x:c>
      <x:c r="F433" s="15" t="str">
        <x:v>Marsh Barton / Matford</x:v>
      </x:c>
      <x:c r="G433" s="15" t="str">
        <x:v>5 Marlborough Court, Manaton Close</x:v>
      </x:c>
      <x:c r="H433" s="13" t="str">
        <x:v>Current</x:v>
      </x:c>
      <x:c r="I433" s="14" t="n">
        <x:v>3143</x:v>
      </x:c>
      <x:c r="J433" s="13" t="str">
        <x:f>IF(AND(ISNUMBER(I433),I433&gt;0),IF(I433&lt;=1000,"1–1,000",IF(I433&lt;=2500,"1,001–2,500",IF(I433&lt;=5000,"2,501–5,000",IF(I433&lt;=10000,"5,001–10,000","10,001–15,000")))),"2,501–5,000")</x:f>
        <x:v>2,501–5,000</x:v>
      </x:c>
      <x:c r="K433" s="16" t="n">
        <x:v>25000</x:v>
      </x:c>
      <x:c r="L433" s="17" t="n">
        <x:f>IF(AND(ISNUMBER(I433),I433&gt;0,ISNUMBER(K433),K433&gt;0),K433/I433,"n.a.")</x:f>
        <x:v>7.954183900731785</x:v>
      </x:c>
      <x:c r="M433" s="17"/>
      <x:c r="N433" s="13" t="str">
        <x:v>Yes</x:v>
      </x:c>
      <x:c r="O433" s="15" t="str">
        <x:v>Not stated</x:v>
      </x:c>
      <x:c r="P433" s="15" t="str">
        <x:v>Not stated</x:v>
      </x:c>
      <x:c r="Q433" s="15" t="str">
        <x:v>Mixed warehouse/light-industrial and office accommodation with seven parking spaces.</x:v>
      </x:c>
      <x:c r="R433" s="15" t="str">
        <x:v>Advertised to let</x:v>
      </x:c>
      <x:c r="S433" s="15" t="str">
        <x:v>https://strattoncrebercommercial.co.uk/properties/5-marlborough-court-manaton-close-matford-business-park-exeter-devon-ex2-8pf/</x:v>
      </x:c>
      <x:c r="T433" s="15" t="str"/>
      <x:c r="U433" s="15" t="str"/>
      <x:c r="V433" s="15" t="str">
        <x:v>Exeter — Marsh Barton Trading Estate</x:v>
      </x:c>
      <x:c r="W433" s="15" t="str">
        <x:v>Individual unit ≤15,000 sq ft</x:v>
      </x:c>
      <x:c r="X433" s="13" t="n">
        <x:f>IF(N433="Yes",L433,0)</x:f>
        <x:v>7.954183900731785</x:v>
      </x:c>
      <x:c r="Y433" s="14" t="n">
        <x:v>1</x:v>
      </x:c>
      <x:c r="Z433" s="13" t="str">
        <x:v>Industrial / workshop / storage</x:v>
      </x:c>
    </x:row>
    <x:row r="434" ht="42" customHeight="1">
      <x:c r="A434" s="13" t="str">
        <x:v>SW0099</x:v>
      </x:c>
      <x:c r="B434" s="15" t="str">
        <x:v>Exeter</x:v>
      </x:c>
      <x:c r="C434" s="15" t="str">
        <x:v>Exeter</x:v>
      </x:c>
      <x:c r="D434" s="14" t="n">
        <x:v>126175</x:v>
      </x:c>
      <x:c r="E434" s="13" t="str">
        <x:v>Town</x:v>
      </x:c>
      <x:c r="F434" s="15" t="str">
        <x:v>Marsh Barton Trading Estate</x:v>
      </x:c>
      <x:c r="G434" s="15" t="str">
        <x:v>Budlake Road, Exeter EX2</x:v>
      </x:c>
      <x:c r="H434" s="13" t="str">
        <x:v>Current</x:v>
      </x:c>
      <x:c r="I434" s="14" t="n">
        <x:v>797</x:v>
      </x:c>
      <x:c r="J434" s="13" t="str">
        <x:f>IF(AND(ISNUMBER(I434),I434&gt;0),IF(I434&lt;=1000,"1–1,000",IF(I434&lt;=2500,"1,001–2,500",IF(I434&lt;=5000,"2,501–5,000",IF(I434&lt;=10000,"5,001–10,000","10,001–15,000")))),"1–1,000")</x:f>
        <x:v>1–1,000</x:v>
      </x:c>
      <x:c r="K434" s="16" t="n">
        <x:v>8495</x:v>
      </x:c>
      <x:c r="L434" s="17" t="n">
        <x:f>IF(AND(ISNUMBER(I434),I434&gt;0,ISNUMBER(K434),K434&gt;0),K434/I434,"n.a.")</x:f>
        <x:v>10.658720200752823</x:v>
      </x:c>
      <x:c r="M434" s="17"/>
      <x:c r="N434" s="13" t="str">
        <x:v>Yes</x:v>
      </x:c>
      <x:c r="O434" s="15" t="str">
        <x:v>5.54 m minimum; 6.23 m maximum</x:v>
      </x:c>
      <x:c r="P434" s="15" t="str">
        <x:v>Not stated</x:v>
      </x:c>
      <x:c r="Q434" s="15" t="str">
        <x:v>Industrial / Trade Counter Unit; Located on the popular Marsh Barton Estate</x:v>
      </x:c>
      <x:c r="R434" s="15" t="str">
        <x:v>Advertised to let</x:v>
      </x:c>
      <x:c r="S434" s="15" t="str">
        <x:v>https://www.zoopla.co.uk/to-rent/commercial/details/72740323/</x:v>
      </x:c>
      <x:c r="T434" s="15" t="str"/>
      <x:c r="U434" s="15" t="str"/>
      <x:c r="V434" s="15" t="str">
        <x:v>Exeter — Marsh Barton Trading Estate</x:v>
      </x:c>
      <x:c r="W434" s="15" t="str">
        <x:v>Individual unit ≤15,000 sq ft</x:v>
      </x:c>
      <x:c r="X434" s="13" t="n">
        <x:f>IF(N434="Yes",L434,0)</x:f>
        <x:v>10.658720200752823</x:v>
      </x:c>
      <x:c r="Y434" s="14" t="n">
        <x:v>1</x:v>
      </x:c>
      <x:c r="Z434" s="13" t="str">
        <x:v>Industrial / workshop / storage</x:v>
      </x:c>
    </x:row>
    <x:row r="435" ht="42" customHeight="1">
      <x:c r="A435" s="13" t="str">
        <x:v>SW0100</x:v>
      </x:c>
      <x:c r="B435" s="15" t="str">
        <x:v>Exeter</x:v>
      </x:c>
      <x:c r="C435" s="15" t="str">
        <x:v>Exeter</x:v>
      </x:c>
      <x:c r="D435" s="14" t="n">
        <x:v>126175</x:v>
      </x:c>
      <x:c r="E435" s="13" t="str">
        <x:v>Town</x:v>
      </x:c>
      <x:c r="F435" s="15" t="str">
        <x:v>Marsh Barton Trading Estate</x:v>
      </x:c>
      <x:c r="G435" s="15" t="str">
        <x:v>Exeter Trade Centre, Exeter EX2</x:v>
      </x:c>
      <x:c r="H435" s="13" t="str">
        <x:v>Current</x:v>
      </x:c>
      <x:c r="I435" s="14" t="n">
        <x:v>4056</x:v>
      </x:c>
      <x:c r="J435" s="13" t="str">
        <x:f>IF(AND(ISNUMBER(I435),I435&gt;0),IF(I435&lt;=1000,"1–1,000",IF(I435&lt;=2500,"1,001–2,500",IF(I435&lt;=5000,"2,501–5,000",IF(I435&lt;=10000,"5,001–10,000","10,001–15,000")))),"2,501–5,000")</x:f>
        <x:v>2,501–5,000</x:v>
      </x:c>
      <x:c r="K435" s="16" t="n">
        <x:v>54756</x:v>
      </x:c>
      <x:c r="L435" s="17" t="n">
        <x:f>IF(AND(ISNUMBER(I435),I435&gt;0,ISNUMBER(K435),K435&gt;0),K435/I435,"n.a.")</x:f>
        <x:v>13.5</x:v>
      </x:c>
      <x:c r="M435" s="17"/>
      <x:c r="N435" s="13" t="str">
        <x:v>Yes</x:v>
      </x:c>
      <x:c r="O435" s="15" t="str">
        <x:v>Not stated</x:v>
      </x:c>
      <x:c r="P435" s="15" t="str">
        <x:v>Roller shutter stated</x:v>
      </x:c>
      <x:c r="Q435" s="15" t="str">
        <x:v>Office accommodation; Roller shutter door</x:v>
      </x:c>
      <x:c r="R435" s="15" t="str">
        <x:v>Advertised to let</x:v>
      </x:c>
      <x:c r="S435" s="15" t="str">
        <x:v>https://www.zoopla.co.uk/to-rent/commercial/details/71606850/</x:v>
      </x:c>
      <x:c r="T435" s="15" t="str"/>
      <x:c r="U435" s="15" t="str"/>
      <x:c r="V435" s="15" t="str">
        <x:v>Exeter — Marsh Barton Trading Estate</x:v>
      </x:c>
      <x:c r="W435" s="15" t="str">
        <x:v>Individual unit ≤15,000 sq ft</x:v>
      </x:c>
      <x:c r="X435" s="13" t="n">
        <x:f>IF(N435="Yes",L435,0)</x:f>
        <x:v>13.5</x:v>
      </x:c>
      <x:c r="Y435" s="14" t="n">
        <x:v>1</x:v>
      </x:c>
      <x:c r="Z435" s="13" t="str">
        <x:v>Industrial / workshop / storage</x:v>
      </x:c>
    </x:row>
    <x:row r="436" ht="42" customHeight="1">
      <x:c r="A436" s="13" t="str">
        <x:v>SW0101</x:v>
      </x:c>
      <x:c r="B436" s="15" t="str">
        <x:v>Exeter</x:v>
      </x:c>
      <x:c r="C436" s="15" t="str">
        <x:v>Exeter</x:v>
      </x:c>
      <x:c r="D436" s="14" t="n">
        <x:v>126175</x:v>
      </x:c>
      <x:c r="E436" s="13" t="str">
        <x:v>Town</x:v>
      </x:c>
      <x:c r="F436" s="15" t="str">
        <x:v>Marsh Barton Trading Estate</x:v>
      </x:c>
      <x:c r="G436" s="15" t="str">
        <x:v>Hennock Road Central, Exeter EX2</x:v>
      </x:c>
      <x:c r="H436" s="13" t="str">
        <x:v>Current</x:v>
      </x:c>
      <x:c r="I436" s="14" t="n">
        <x:v>6166</x:v>
      </x:c>
      <x:c r="J436" s="13" t="str">
        <x:f>IF(AND(ISNUMBER(I436),I436&gt;0),IF(I436&lt;=1000,"1–1,000",IF(I436&lt;=2500,"1,001–2,500",IF(I436&lt;=5000,"2,501–5,000",IF(I436&lt;=10000,"5,001–10,000","10,001–15,000")))),"5,001–10,000")</x:f>
        <x:v>5,001–10,000</x:v>
      </x:c>
      <x:c r="K436" s="16" t="n">
        <x:v>62500</x:v>
      </x:c>
      <x:c r="L436" s="17" t="n">
        <x:f>IF(AND(ISNUMBER(I436),I436&gt;0,ISNUMBER(K436),K436&gt;0),K436/I436,"n.a.")</x:f>
        <x:v>10.136230943885826</x:v>
      </x:c>
      <x:c r="M436" s="17"/>
      <x:c r="N436" s="13" t="str">
        <x:v>Yes</x:v>
      </x:c>
      <x:c r="O436" s="15" t="str">
        <x:v>7.7 m minimum; 8.8 m maximum eaves</x:v>
      </x:c>
      <x:c r="P436" s="15" t="str">
        <x:v>Loading door stated; roller type not specified</x:v>
      </x:c>
      <x:c r="Q436" s="15" t="str">
        <x:v>Established, high-profile trade / industrial location; 2.5 miles from city centre and 3.5 miles from M5</x:v>
      </x:c>
      <x:c r="R436" s="15" t="str">
        <x:v>Advertised to let Duplicate adverts: 6,166 and 6,168 sq ft, same £62,500 pa. Retain 6,166; small measurement difference.</x:v>
      </x:c>
      <x:c r="S436" s="15" t="str">
        <x:v>https://www.zoopla.co.uk/to-rent/commercial/details/70592219/</x:v>
      </x:c>
      <x:c r="T436" s="15" t="str">
        <x:v>https://www.zoopla.co.uk/to-rent/commercial/details/70581391/</x:v>
      </x:c>
      <x:c r="U436" s="15" t="str"/>
      <x:c r="V436" s="15" t="str">
        <x:v>Exeter — Marsh Barton Trading Estate</x:v>
      </x:c>
      <x:c r="W436" s="15" t="str">
        <x:v>Individual unit ≤15,000 sq ft</x:v>
      </x:c>
      <x:c r="X436" s="13" t="n">
        <x:f>IF(N436="Yes",L436,0)</x:f>
        <x:v>10.136230943885826</x:v>
      </x:c>
      <x:c r="Y436" s="14" t="n">
        <x:v>1</x:v>
      </x:c>
      <x:c r="Z436" s="13" t="str">
        <x:v>Industrial / workshop / storage</x:v>
      </x:c>
    </x:row>
    <x:row r="437" ht="42" customHeight="1">
      <x:c r="A437" s="13" t="str">
        <x:v>SW0102</x:v>
      </x:c>
      <x:c r="B437" s="15" t="str">
        <x:v>Exeter</x:v>
      </x:c>
      <x:c r="C437" s="15" t="str">
        <x:v>Exeter</x:v>
      </x:c>
      <x:c r="D437" s="14" t="n">
        <x:v>126175</x:v>
      </x:c>
      <x:c r="E437" s="13" t="str">
        <x:v>Town</x:v>
      </x:c>
      <x:c r="F437" s="15" t="str">
        <x:v>Marsh Barton Trading Estate</x:v>
      </x:c>
      <x:c r="G437" s="15" t="str">
        <x:v>Unit 1 Forrest Units, Hennock Road East, Marsh Barton Trading Estate, Exeter, Devon EX2</x:v>
      </x:c>
      <x:c r="H437" s="13" t="str">
        <x:v>Current</x:v>
      </x:c>
      <x:c r="I437" s="14" t="n">
        <x:v>3299</x:v>
      </x:c>
      <x:c r="J437" s="13" t="str">
        <x:f>IF(AND(ISNUMBER(I437),I437&gt;0),IF(I437&lt;=1000,"1–1,000",IF(I437&lt;=2500,"1,001–2,500",IF(I437&lt;=5000,"2,501–5,000",IF(I437&lt;=10000,"5,001–10,000","10,001–15,000")))),"2,501–5,000")</x:f>
        <x:v>2,501–5,000</x:v>
      </x:c>
      <x:c r="K437" s="16" t="n">
        <x:v>26762</x:v>
      </x:c>
      <x:c r="L437" s="17" t="n">
        <x:f>IF(AND(ISNUMBER(I437),I437&gt;0,ISNUMBER(K437),K437&gt;0),K437/I437,"n.a.")</x:f>
        <x:v>8.112155198545013</x:v>
      </x:c>
      <x:c r="M437" s="17"/>
      <x:c r="N437" s="13" t="str">
        <x:v>Yes</x:v>
      </x:c>
      <x:c r="O437" s="15" t="str">
        <x:v>5.17 m minimum eaves</x:v>
      </x:c>
      <x:c r="P437" s="15" t="str">
        <x:v>Roller shutter stated</x:v>
      </x:c>
      <x:c r="Q437" s="15" t="str">
        <x:v>End terrace industrial unit with quarter span mezzanine; Well located on Marsh Barton Trading Estate</x:v>
      </x:c>
      <x:c r="R437" s="15" t="str">
        <x:v>Advertised to let</x:v>
      </x:c>
      <x:c r="S437" s="15" t="str">
        <x:v>https://www.zoopla.co.uk/to-rent/commercial/details/74142535/</x:v>
      </x:c>
      <x:c r="T437" s="15" t="str"/>
      <x:c r="U437" s="15" t="str"/>
      <x:c r="V437" s="15" t="str">
        <x:v>Exeter — Marsh Barton Trading Estate</x:v>
      </x:c>
      <x:c r="W437" s="15" t="str">
        <x:v>Individual unit ≤15,000 sq ft</x:v>
      </x:c>
      <x:c r="X437" s="13" t="n">
        <x:f>IF(N437="Yes",L437,0)</x:f>
        <x:v>8.112155198545013</x:v>
      </x:c>
      <x:c r="Y437" s="14" t="n">
        <x:v>1</x:v>
      </x:c>
      <x:c r="Z437" s="13" t="str">
        <x:v>Industrial / workshop / storage</x:v>
      </x:c>
    </x:row>
    <x:row r="438" ht="62" customHeight="1">
      <x:c r="A438" s="13" t="str">
        <x:v>SW0103</x:v>
      </x:c>
      <x:c r="B438" s="15" t="str">
        <x:v>Exeter</x:v>
      </x:c>
      <x:c r="C438" s="15" t="str">
        <x:v>Exeter</x:v>
      </x:c>
      <x:c r="D438" s="14" t="n">
        <x:v>126175</x:v>
      </x:c>
      <x:c r="E438" s="13" t="str">
        <x:v>Town</x:v>
      </x:c>
      <x:c r="F438" s="15" t="str">
        <x:v>Marsh Barton / Matford</x:v>
      </x:c>
      <x:c r="G438" s="15" t="str">
        <x:v>Unit 10, Devon Units, Budlake Road</x:v>
      </x:c>
      <x:c r="H438" s="13" t="str">
        <x:v>Current</x:v>
      </x:c>
      <x:c r="I438" s="14"/>
      <x:c r="J438" s="13" t="str">
        <x:f>IF(AND(ISNUMBER(I438),I438&gt;0),IF(I438&lt;=1000,"1–1,000",IF(I438&lt;=2500,"1,001–2,500",IF(I438&lt;=5000,"2,501–5,000",IF(I438&lt;=10000,"5,001–10,000","10,001–15,000")))),"Range crosses bands")</x:f>
        <x:v>Range crosses bands</x:v>
      </x:c>
      <x:c r="K438" s="16"/>
      <x:c r="L438" s="17" t="str">
        <x:f>IF(AND(ISNUMBER(I438),I438&gt;0,ISNUMBER(K438),K438&gt;0),K438/I438,"n.a.")</x:f>
        <x:v>n.a.</x:v>
      </x:c>
      <x:c r="M438" s="17"/>
      <x:c r="N438" s="13" t="str">
        <x:v>No</x:v>
      </x:c>
      <x:c r="O438" s="15" t="str">
        <x:v>5.17 m eaves; 6.60 m maximum</x:v>
      </x:c>
      <x:c r="P438" s="15" t="str">
        <x:v>Roller shutter stated</x:v>
      </x:c>
      <x:c r="Q438" s="15" t="str">
        <x:v>Concrete-frame warehouse with office and WC; Unit 10 also has mezzanine offices.</x:v>
      </x:c>
      <x:c r="R438" s="15" t="str">
        <x:v>Advertised to let Two identified units available separately or together. Advert range 1,535–3,340 sq ft, but individual area allocation not shown. Agent rent range £16,150–£30,500 pa; no dependable per-unit rent. Exact size/rent pending schedule.</x:v>
      </x:c>
      <x:c r="S438" s="15" t="str">
        <x:v>https://www.zoopla.co.uk/to-rent/commercial/details/74352876/</x:v>
      </x:c>
      <x:c r="T438" s="15" t="str">
        <x:v>https://www.zoopla.co.uk/to-rent/commercial/details/74350929/</x:v>
      </x:c>
      <x:c r="U438" s="15" t="str">
        <x:v>https://www.rightmove.co.uk/properties/777019539859312
https://strattoncrebercommercial.co.uk/properties/9-10-devon-units-budlake-road-marsh-barton-trading-estate-exeter-devon-ex2-8py/</x:v>
      </x:c>
      <x:c r="V438" s="15" t="str">
        <x:v>Exeter — Marsh Barton Trading Estate</x:v>
      </x:c>
      <x:c r="W438" s="15" t="str">
        <x:v>1,535–3,340 sq ft; exact unit area not stated</x:v>
      </x:c>
      <x:c r="X438" s="13" t="n">
        <x:f>IF(N438="Yes",L438,0)</x:f>
        <x:v>0</x:v>
      </x:c>
      <x:c r="Y438" s="14" t="n">
        <x:v>1</x:v>
      </x:c>
      <x:c r="Z438" s="13" t="str">
        <x:v>Industrial / workshop / storage</x:v>
      </x:c>
    </x:row>
    <x:row r="439" ht="49" customHeight="1">
      <x:c r="A439" s="13" t="str">
        <x:v>SW0104</x:v>
      </x:c>
      <x:c r="B439" s="15" t="str">
        <x:v>Exeter</x:v>
      </x:c>
      <x:c r="C439" s="15" t="str">
        <x:v>Exeter</x:v>
      </x:c>
      <x:c r="D439" s="14" t="n">
        <x:v>126175</x:v>
      </x:c>
      <x:c r="E439" s="13" t="str">
        <x:v>Town</x:v>
      </x:c>
      <x:c r="F439" s="15" t="str">
        <x:v>Marsh Barton Trading Estate</x:v>
      </x:c>
      <x:c r="G439" s="15" t="str">
        <x:v>Unit 12, Vulcan Estate, Water Lane</x:v>
      </x:c>
      <x:c r="H439" s="13" t="str">
        <x:v>Current</x:v>
      </x:c>
      <x:c r="I439" s="14" t="n">
        <x:v>13874</x:v>
      </x:c>
      <x:c r="J439" s="13" t="str">
        <x:f>IF(AND(ISNUMBER(I439),I439&gt;0),IF(I439&lt;=1000,"1–1,000",IF(I439&lt;=2500,"1,001–2,500",IF(I439&lt;=5000,"2,501–5,000",IF(I439&lt;=10000,"5,001–10,000","10,001–15,000")))),"10,001–15,000")</x:f>
        <x:v>10,001–15,000</x:v>
      </x:c>
      <x:c r="K439" s="16"/>
      <x:c r="L439" s="17" t="str">
        <x:f>IF(AND(ISNUMBER(I439),I439&gt;0,ISNUMBER(K439),K439&gt;0),K439/I439,"n.a.")</x:f>
        <x:v>n.a.</x:v>
      </x:c>
      <x:c r="M439" s="17"/>
      <x:c r="N439" s="13" t="str">
        <x:v>No</x:v>
      </x:c>
      <x:c r="O439" s="15" t="str">
        <x:v>Not stated</x:v>
      </x:c>
      <x:c r="P439" s="15" t="str">
        <x:v>Roller shutters in scheme specification; unit-specific detail not stated</x:v>
      </x:c>
      <x:c r="Q439" s="15" t="str">
        <x:v>Refurbished industrial or workshop space; some units have secure yards.</x:v>
      </x:c>
      <x:c r="R439" s="15" t="str">
        <x:v>Advertised to let Exact available-unit schedule on agent site. Rent POA; service charge £0.65/sq ft for 2026. Unit 14 at 19,407 sq ft excluded.</x:v>
      </x:c>
      <x:c r="S439" s="15" t="str">
        <x:v>https://propertysearch.vickeryholman.com/property/details/21566/Units-At-Vulcan-Estate-Water-Lane-Exeter-Devon-EX2-8BY-Industrial-</x:v>
      </x:c>
      <x:c r="T439" s="15" t="str"/>
      <x:c r="U439" s="15" t="str"/>
      <x:c r="V439" s="15" t="str">
        <x:v>Exeter — Marsh Barton Trading Estate</x:v>
      </x:c>
      <x:c r="W439" s="15" t="str">
        <x:v>Individual unit ≤15,000 sq ft</x:v>
      </x:c>
      <x:c r="X439" s="13" t="n">
        <x:f>IF(N439="Yes",L439,0)</x:f>
        <x:v>0</x:v>
      </x:c>
      <x:c r="Y439" s="14" t="n">
        <x:v>1</x:v>
      </x:c>
      <x:c r="Z439" s="13" t="str">
        <x:v>Industrial / workshop / storage</x:v>
      </x:c>
    </x:row>
    <x:row r="440" ht="49" customHeight="1">
      <x:c r="A440" s="13" t="str">
        <x:v>SW0105</x:v>
      </x:c>
      <x:c r="B440" s="15" t="str">
        <x:v>Exeter</x:v>
      </x:c>
      <x:c r="C440" s="15" t="str">
        <x:v>Exeter</x:v>
      </x:c>
      <x:c r="D440" s="14" t="n">
        <x:v>126175</x:v>
      </x:c>
      <x:c r="E440" s="13" t="str">
        <x:v>Town</x:v>
      </x:c>
      <x:c r="F440" s="15" t="str">
        <x:v>Marsh Barton Trading Estate</x:v>
      </x:c>
      <x:c r="G440" s="15" t="str">
        <x:v>Unit 13, Vulcan Estate, Water Lane</x:v>
      </x:c>
      <x:c r="H440" s="13" t="str">
        <x:v>Current</x:v>
      </x:c>
      <x:c r="I440" s="14" t="n">
        <x:v>3778</x:v>
      </x:c>
      <x:c r="J440" s="13" t="str">
        <x:f>IF(AND(ISNUMBER(I440),I440&gt;0),IF(I440&lt;=1000,"1–1,000",IF(I440&lt;=2500,"1,001–2,500",IF(I440&lt;=5000,"2,501–5,000",IF(I440&lt;=10000,"5,001–10,000","10,001–15,000")))),"2,501–5,000")</x:f>
        <x:v>2,501–5,000</x:v>
      </x:c>
      <x:c r="K440" s="16"/>
      <x:c r="L440" s="17" t="str">
        <x:f>IF(AND(ISNUMBER(I440),I440&gt;0,ISNUMBER(K440),K440&gt;0),K440/I440,"n.a.")</x:f>
        <x:v>n.a.</x:v>
      </x:c>
      <x:c r="M440" s="17"/>
      <x:c r="N440" s="13" t="str">
        <x:v>No</x:v>
      </x:c>
      <x:c r="O440" s="15" t="str">
        <x:v>Not stated</x:v>
      </x:c>
      <x:c r="P440" s="15" t="str">
        <x:v>Roller shutters in scheme specification; unit-specific detail not stated</x:v>
      </x:c>
      <x:c r="Q440" s="15" t="str">
        <x:v>Refurbished industrial or workshop space; some units have secure yards.</x:v>
      </x:c>
      <x:c r="R440" s="15" t="str">
        <x:v>Advertised to let Exact available-unit schedule on agent site. Rent POA; service charge £0.65/sq ft for 2026. Unit 14 at 19,407 sq ft excluded.</x:v>
      </x:c>
      <x:c r="S440" s="15" t="str">
        <x:v>https://propertysearch.vickeryholman.com/property/details/21566/Units-At-Vulcan-Estate-Water-Lane-Exeter-Devon-EX2-8BY-Industrial-</x:v>
      </x:c>
      <x:c r="T440" s="15" t="str"/>
      <x:c r="U440" s="15" t="str"/>
      <x:c r="V440" s="15" t="str">
        <x:v>Exeter — Marsh Barton Trading Estate</x:v>
      </x:c>
      <x:c r="W440" s="15" t="str">
        <x:v>Individual unit ≤15,000 sq ft</x:v>
      </x:c>
      <x:c r="X440" s="13" t="n">
        <x:f>IF(N440="Yes",L440,0)</x:f>
        <x:v>0</x:v>
      </x:c>
      <x:c r="Y440" s="14" t="n">
        <x:v>1</x:v>
      </x:c>
      <x:c r="Z440" s="13" t="str">
        <x:v>Industrial / workshop / storage</x:v>
      </x:c>
    </x:row>
    <x:row r="441" ht="42" customHeight="1">
      <x:c r="A441" s="13" t="str">
        <x:v>SW0106</x:v>
      </x:c>
      <x:c r="B441" s="15" t="str">
        <x:v>Exeter</x:v>
      </x:c>
      <x:c r="C441" s="15" t="str">
        <x:v>Exeter</x:v>
      </x:c>
      <x:c r="D441" s="14" t="n">
        <x:v>126175</x:v>
      </x:c>
      <x:c r="E441" s="13" t="str">
        <x:v>Town</x:v>
      </x:c>
      <x:c r="F441" s="15" t="str">
        <x:v>Marsh Barton Trading Estate</x:v>
      </x:c>
      <x:c r="G441" s="15" t="str">
        <x:v>Unit 2 Newton Centre, Thorverton Road</x:v>
      </x:c>
      <x:c r="H441" s="13" t="str">
        <x:v>Uncertain</x:v>
      </x:c>
      <x:c r="I441" s="14" t="n">
        <x:v>2242</x:v>
      </x:c>
      <x:c r="J441" s="13" t="str">
        <x:f>IF(AND(ISNUMBER(I441),I441&gt;0),IF(I441&lt;=1000,"1–1,000",IF(I441&lt;=2500,"1,001–2,500",IF(I441&lt;=5000,"2,501–5,000",IF(I441&lt;=10000,"5,001–10,000","10,001–15,000")))),"1,001–2,500")</x:f>
        <x:v>1,001–2,500</x:v>
      </x:c>
      <x:c r="K441" s="16" t="n">
        <x:v>25250</x:v>
      </x:c>
      <x:c r="L441" s="17" t="n">
        <x:f>IF(AND(ISNUMBER(I441),I441&gt;0,ISNUMBER(K441),K441&gt;0),K441/I441,"n.a.")</x:f>
        <x:v>11.262265834076716</x:v>
      </x:c>
      <x:c r="M441" s="17"/>
      <x:c r="N441" s="13" t="str">
        <x:v>No</x:v>
      </x:c>
      <x:c r="O441" s="15" t="str">
        <x:v>6.23 m eaves; 8.21 m maximum</x:v>
      </x:c>
      <x:c r="P441" s="15" t="str">
        <x:v>Rear roller shutter 3.79 m wide × 4.34 m high</x:v>
      </x:c>
      <x:c r="Q441" s="15" t="str">
        <x:v>Showroom and workshop; six allocated parking spaces.</x:v>
      </x:c>
      <x:c r="R441" s="15" t="str">
        <x:v>Under offer Agent search card explicitly says UNDER OFFER; excluded from available-unit headline. Generic detail text still says available.</x:v>
      </x:c>
      <x:c r="S441" s="15" t="str">
        <x:v>https://strattoncrebercommercial.co.uk/properties/unit-2-newton-centre-thorverton-road-exeter-devon-ex2-8gn/</x:v>
      </x:c>
      <x:c r="T441" s="15" t="str"/>
      <x:c r="U441" s="15" t="str"/>
      <x:c r="V441" s="15" t="str">
        <x:v>Exeter — Marsh Barton Trading Estate</x:v>
      </x:c>
      <x:c r="W441" s="15" t="str">
        <x:v>Individual unit ≤15,000 sq ft</x:v>
      </x:c>
      <x:c r="X441" s="13" t="n">
        <x:f>IF(N441="Yes",L441,0)</x:f>
        <x:v>0</x:v>
      </x:c>
      <x:c r="Y441" s="14" t="n">
        <x:v>1</x:v>
      </x:c>
      <x:c r="Z441" s="13" t="str">
        <x:v>Industrial / workshop / storage</x:v>
      </x:c>
    </x:row>
    <x:row r="442" ht="42" customHeight="1">
      <x:c r="A442" s="13" t="str">
        <x:v>SW0107</x:v>
      </x:c>
      <x:c r="B442" s="15" t="str">
        <x:v>Exeter</x:v>
      </x:c>
      <x:c r="C442" s="15" t="str">
        <x:v>Exeter</x:v>
      </x:c>
      <x:c r="D442" s="14" t="n">
        <x:v>126175</x:v>
      </x:c>
      <x:c r="E442" s="13" t="str">
        <x:v>Town</x:v>
      </x:c>
      <x:c r="F442" s="15" t="str">
        <x:v>Marsh Barton Trading Estate</x:v>
      </x:c>
      <x:c r="G442" s="15" t="str">
        <x:v>Unit 2, Leigham Business Units, Silverton Road, Exeter, Devon EX2</x:v>
      </x:c>
      <x:c r="H442" s="13" t="str">
        <x:v>Current</x:v>
      </x:c>
      <x:c r="I442" s="14" t="n">
        <x:v>4197</x:v>
      </x:c>
      <x:c r="J442" s="13" t="str">
        <x:f>IF(AND(ISNUMBER(I442),I442&gt;0),IF(I442&lt;=1000,"1–1,000",IF(I442&lt;=2500,"1,001–2,500",IF(I442&lt;=5000,"2,501–5,000",IF(I442&lt;=10000,"5,001–10,000","10,001–15,000")))),"2,501–5,000")</x:f>
        <x:v>2,501–5,000</x:v>
      </x:c>
      <x:c r="K442" s="16" t="n">
        <x:v>27500</x:v>
      </x:c>
      <x:c r="L442" s="17" t="n">
        <x:f>IF(AND(ISNUMBER(I442),I442&gt;0,ISNUMBER(K442),K442&gt;0),K442/I442,"n.a.")</x:f>
        <x:v>6.552299261377174</x:v>
      </x:c>
      <x:c r="M442" s="17"/>
      <x:c r="N442" s="13" t="str">
        <x:v>Yes</x:v>
      </x:c>
      <x:c r="O442" s="15" t="str">
        <x:v>Not stated</x:v>
      </x:c>
      <x:c r="P442" s="15" t="str">
        <x:v>Loading door stated; roller type not specified</x:v>
      </x:c>
      <x:c r="Q442" s="15" t="str">
        <x:v>Mid terrace industrial unit with mezzanine; Gross Internal Area (gia): 4,197 sq.ft (390 sq.m)</x:v>
      </x:c>
      <x:c r="R442" s="15" t="str">
        <x:v>Advertised to let</x:v>
      </x:c>
      <x:c r="S442" s="15" t="str">
        <x:v>https://www.zoopla.co.uk/to-rent/commercial/details/69778100/</x:v>
      </x:c>
      <x:c r="T442" s="15" t="str"/>
      <x:c r="U442" s="15" t="str"/>
      <x:c r="V442" s="15" t="str">
        <x:v>Exeter — Marsh Barton Trading Estate</x:v>
      </x:c>
      <x:c r="W442" s="15" t="str">
        <x:v>Individual unit ≤15,000 sq ft</x:v>
      </x:c>
      <x:c r="X442" s="13" t="n">
        <x:f>IF(N442="Yes",L442,0)</x:f>
        <x:v>6.552299261377174</x:v>
      </x:c>
      <x:c r="Y442" s="14" t="n">
        <x:v>1</x:v>
      </x:c>
      <x:c r="Z442" s="13" t="str">
        <x:v>Industrial / workshop / storage</x:v>
      </x:c>
    </x:row>
    <x:row r="443" ht="49" customHeight="1">
      <x:c r="A443" s="13" t="str">
        <x:v>SW0108</x:v>
      </x:c>
      <x:c r="B443" s="15" t="str">
        <x:v>Exeter</x:v>
      </x:c>
      <x:c r="C443" s="15" t="str">
        <x:v>Exeter</x:v>
      </x:c>
      <x:c r="D443" s="14" t="n">
        <x:v>126175</x:v>
      </x:c>
      <x:c r="E443" s="13" t="str">
        <x:v>Town</x:v>
      </x:c>
      <x:c r="F443" s="15" t="str">
        <x:v>Marsh Barton Trading Estate</x:v>
      </x:c>
      <x:c r="G443" s="15" t="str">
        <x:v>Unit 2, Vulcan Estate, Water Lane</x:v>
      </x:c>
      <x:c r="H443" s="13" t="str">
        <x:v>Current</x:v>
      </x:c>
      <x:c r="I443" s="14" t="n">
        <x:v>7502</x:v>
      </x:c>
      <x:c r="J443" s="13" t="str">
        <x:f>IF(AND(ISNUMBER(I443),I443&gt;0),IF(I443&lt;=1000,"1–1,000",IF(I443&lt;=2500,"1,001–2,500",IF(I443&lt;=5000,"2,501–5,000",IF(I443&lt;=10000,"5,001–10,000","10,001–15,000")))),"5,001–10,000")</x:f>
        <x:v>5,001–10,000</x:v>
      </x:c>
      <x:c r="K443" s="16"/>
      <x:c r="L443" s="17" t="str">
        <x:f>IF(AND(ISNUMBER(I443),I443&gt;0,ISNUMBER(K443),K443&gt;0),K443/I443,"n.a.")</x:f>
        <x:v>n.a.</x:v>
      </x:c>
      <x:c r="M443" s="17"/>
      <x:c r="N443" s="13" t="str">
        <x:v>No</x:v>
      </x:c>
      <x:c r="O443" s="15" t="str">
        <x:v>Not stated</x:v>
      </x:c>
      <x:c r="P443" s="15" t="str">
        <x:v>Roller shutters in scheme specification; unit-specific detail not stated</x:v>
      </x:c>
      <x:c r="Q443" s="15" t="str">
        <x:v>Refurbished industrial or workshop space; some units have secure yards.</x:v>
      </x:c>
      <x:c r="R443" s="15" t="str">
        <x:v>Advertised to let Exact available-unit schedule on agent site. Rent POA; service charge £0.65/sq ft for 2026. Unit 14 at 19,407 sq ft excluded.</x:v>
      </x:c>
      <x:c r="S443" s="15" t="str">
        <x:v>https://propertysearch.vickeryholman.com/property/details/21566/Units-At-Vulcan-Estate-Water-Lane-Exeter-Devon-EX2-8BY-Industrial-</x:v>
      </x:c>
      <x:c r="T443" s="15" t="str"/>
      <x:c r="U443" s="15" t="str"/>
      <x:c r="V443" s="15" t="str">
        <x:v>Exeter — Marsh Barton Trading Estate</x:v>
      </x:c>
      <x:c r="W443" s="15" t="str">
        <x:v>Individual unit ≤15,000 sq ft</x:v>
      </x:c>
      <x:c r="X443" s="13" t="n">
        <x:f>IF(N443="Yes",L443,0)</x:f>
        <x:v>0</x:v>
      </x:c>
      <x:c r="Y443" s="14" t="n">
        <x:v>1</x:v>
      </x:c>
      <x:c r="Z443" s="13" t="str">
        <x:v>Industrial / workshop / storage</x:v>
      </x:c>
    </x:row>
    <x:row r="444" ht="49" customHeight="1">
      <x:c r="A444" s="13" t="str">
        <x:v>SW0109</x:v>
      </x:c>
      <x:c r="B444" s="15" t="str">
        <x:v>Exeter</x:v>
      </x:c>
      <x:c r="C444" s="15" t="str">
        <x:v>Exeter</x:v>
      </x:c>
      <x:c r="D444" s="14" t="n">
        <x:v>126175</x:v>
      </x:c>
      <x:c r="E444" s="13" t="str">
        <x:v>Town</x:v>
      </x:c>
      <x:c r="F444" s="15" t="str">
        <x:v>Marsh Barton Trading Estate</x:v>
      </x:c>
      <x:c r="G444" s="15" t="str">
        <x:v>Unit 3 Clyst Units, Cofton Road</x:v>
      </x:c>
      <x:c r="H444" s="13" t="str">
        <x:v>Uncertain</x:v>
      </x:c>
      <x:c r="I444" s="14" t="n">
        <x:v>5091</x:v>
      </x:c>
      <x:c r="J444" s="13" t="str">
        <x:f>IF(AND(ISNUMBER(I444),I444&gt;0),IF(I444&lt;=1000,"1–1,000",IF(I444&lt;=2500,"1,001–2,500",IF(I444&lt;=5000,"2,501–5,000",IF(I444&lt;=10000,"5,001–10,000","10,001–15,000")))),"5,001–10,000")</x:f>
        <x:v>5,001–10,000</x:v>
      </x:c>
      <x:c r="K444" s="16" t="n">
        <x:v>53750</x:v>
      </x:c>
      <x:c r="L444" s="17" t="n">
        <x:f>IF(AND(ISNUMBER(I444),I444&gt;0,ISNUMBER(K444),K444&gt;0),K444/I444,"n.a.")</x:f>
        <x:v>10.557847181300334</x:v>
      </x:c>
      <x:c r="M444" s="17"/>
      <x:c r="N444" s="13" t="str">
        <x:v>No</x:v>
      </x:c>
      <x:c r="O444" s="15" t="str">
        <x:v>Not stated</x:v>
      </x:c>
      <x:c r="P444" s="15" t="str">
        <x:v>Dedicated loading door; roller type not stated</x:v>
      </x:c>
      <x:c r="Q444" s="15" t="str">
        <x:v>Refurbished warehouse with office, welfare, parking and private yard.</x:v>
      </x:c>
      <x:c r="R444" s="15" t="str">
        <x:v>Under offer Agent search card explicitly says UNDER OFFER; excluded from available-unit headline. Generic detail text still says available.</x:v>
      </x:c>
      <x:c r="S444" s="15" t="str">
        <x:v>https://strattoncrebercommercial.co.uk/properties/unit-3-clyst-units-cofton-road-marsh-barton-trading-estate-exeter-devon-ex2-8qw/</x:v>
      </x:c>
      <x:c r="T444" s="15" t="str"/>
      <x:c r="U444" s="15" t="str"/>
      <x:c r="V444" s="15" t="str">
        <x:v>Exeter — Marsh Barton Trading Estate</x:v>
      </x:c>
      <x:c r="W444" s="15" t="str">
        <x:v>Individual unit ≤15,000 sq ft</x:v>
      </x:c>
      <x:c r="X444" s="13" t="n">
        <x:f>IF(N444="Yes",L444,0)</x:f>
        <x:v>0</x:v>
      </x:c>
      <x:c r="Y444" s="14" t="n">
        <x:v>1</x:v>
      </x:c>
      <x:c r="Z444" s="13" t="str">
        <x:v>Industrial / workshop / storage</x:v>
      </x:c>
    </x:row>
    <x:row r="445" ht="49" customHeight="1">
      <x:c r="A445" s="13" t="str">
        <x:v>SW0110</x:v>
      </x:c>
      <x:c r="B445" s="15" t="str">
        <x:v>Exeter</x:v>
      </x:c>
      <x:c r="C445" s="15" t="str">
        <x:v>Exeter</x:v>
      </x:c>
      <x:c r="D445" s="14" t="n">
        <x:v>126175</x:v>
      </x:c>
      <x:c r="E445" s="13" t="str">
        <x:v>Town</x:v>
      </x:c>
      <x:c r="F445" s="15" t="str">
        <x:v>Marsh Barton Trading Estate</x:v>
      </x:c>
      <x:c r="G445" s="15" t="str">
        <x:v>Unit 4, Vulcan Estate, Water Lane</x:v>
      </x:c>
      <x:c r="H445" s="13" t="str">
        <x:v>Current</x:v>
      </x:c>
      <x:c r="I445" s="14" t="n">
        <x:v>7233</x:v>
      </x:c>
      <x:c r="J445" s="13" t="str">
        <x:f>IF(AND(ISNUMBER(I445),I445&gt;0),IF(I445&lt;=1000,"1–1,000",IF(I445&lt;=2500,"1,001–2,500",IF(I445&lt;=5000,"2,501–5,000",IF(I445&lt;=10000,"5,001–10,000","10,001–15,000")))),"5,001–10,000")</x:f>
        <x:v>5,001–10,000</x:v>
      </x:c>
      <x:c r="K445" s="16"/>
      <x:c r="L445" s="17" t="str">
        <x:f>IF(AND(ISNUMBER(I445),I445&gt;0,ISNUMBER(K445),K445&gt;0),K445/I445,"n.a.")</x:f>
        <x:v>n.a.</x:v>
      </x:c>
      <x:c r="M445" s="17"/>
      <x:c r="N445" s="13" t="str">
        <x:v>No</x:v>
      </x:c>
      <x:c r="O445" s="15" t="str">
        <x:v>Not stated</x:v>
      </x:c>
      <x:c r="P445" s="15" t="str">
        <x:v>Roller shutters in scheme specification; unit-specific detail not stated</x:v>
      </x:c>
      <x:c r="Q445" s="15" t="str">
        <x:v>Refurbished industrial or workshop space; some units have secure yards.</x:v>
      </x:c>
      <x:c r="R445" s="15" t="str">
        <x:v>Advertised to let Exact available-unit schedule on agent site. Rent POA; service charge £0.65/sq ft for 2026. Unit 14 at 19,407 sq ft excluded.</x:v>
      </x:c>
      <x:c r="S445" s="15" t="str">
        <x:v>https://propertysearch.vickeryholman.com/property/details/21566/Units-At-Vulcan-Estate-Water-Lane-Exeter-Devon-EX2-8BY-Industrial-</x:v>
      </x:c>
      <x:c r="T445" s="15" t="str"/>
      <x:c r="U445" s="15" t="str"/>
      <x:c r="V445" s="15" t="str">
        <x:v>Exeter — Marsh Barton Trading Estate</x:v>
      </x:c>
      <x:c r="W445" s="15" t="str">
        <x:v>Individual unit ≤15,000 sq ft</x:v>
      </x:c>
      <x:c r="X445" s="13" t="n">
        <x:f>IF(N445="Yes",L445,0)</x:f>
        <x:v>0</x:v>
      </x:c>
      <x:c r="Y445" s="14" t="n">
        <x:v>1</x:v>
      </x:c>
      <x:c r="Z445" s="13" t="str">
        <x:v>Industrial / workshop / storage</x:v>
      </x:c>
    </x:row>
    <x:row r="446" ht="42" customHeight="1">
      <x:c r="A446" s="13" t="str">
        <x:v>SW0111</x:v>
      </x:c>
      <x:c r="B446" s="15" t="str">
        <x:v>Exeter</x:v>
      </x:c>
      <x:c r="C446" s="15" t="str">
        <x:v>Exeter</x:v>
      </x:c>
      <x:c r="D446" s="14" t="n">
        <x:v>126175</x:v>
      </x:c>
      <x:c r="E446" s="13" t="str">
        <x:v>Town</x:v>
      </x:c>
      <x:c r="F446" s="15" t="str">
        <x:v>Marsh Barton Trading Estate</x:v>
      </x:c>
      <x:c r="G446" s="15" t="str">
        <x:v>Unit 5, Exeter Trade Park, Marsh Barton Road</x:v>
      </x:c>
      <x:c r="H446" s="13" t="str">
        <x:v>Current</x:v>
      </x:c>
      <x:c r="I446" s="14" t="n">
        <x:v>3753</x:v>
      </x:c>
      <x:c r="J446" s="13" t="str">
        <x:f>IF(AND(ISNUMBER(I446),I446&gt;0),IF(I446&lt;=1000,"1–1,000",IF(I446&lt;=2500,"1,001–2,500",IF(I446&lt;=5000,"2,501–5,000",IF(I446&lt;=10000,"5,001–10,000","10,001–15,000")))),"2,501–5,000")</x:f>
        <x:v>2,501–5,000</x:v>
      </x:c>
      <x:c r="K446" s="16" t="n">
        <x:v>63648</x:v>
      </x:c>
      <x:c r="L446" s="17" t="n">
        <x:f>IF(AND(ISNUMBER(I446),I446&gt;0,ISNUMBER(K446),K446&gt;0),K446/I446,"n.a.")</x:f>
        <x:v>16.959232613908874</x:v>
      </x:c>
      <x:c r="M446" s="17" t="n">
        <x:v>16.96</x:v>
      </x:c>
      <x:c r="N446" s="13" t="str">
        <x:v>No</x:v>
      </x:c>
      <x:c r="O446" s="15" t="str">
        <x:v>6.72 m eaves</x:v>
      </x:c>
      <x:c r="P446" s="15" t="str">
        <x:v>One surface-level up-and-over loading door</x:v>
      </x:c>
      <x:c r="Q446" s="15" t="str">
        <x:v>Modern trade-counter premises with WC, tea point and seven parking spaces.</x:v>
      </x:c>
      <x:c r="R446" s="15" t="str">
        <x:v>Advertised to let Annualised from rounded £5,304 pcm; exact annual quote should be confirmed.</x:v>
      </x:c>
      <x:c r="S446" s="15" t="str">
        <x:v>https://www.rightmove.co.uk/properties/760763801888720</x:v>
      </x:c>
      <x:c r="T446" s="15" t="str"/>
      <x:c r="U446" s="15" t="str"/>
      <x:c r="V446" s="15" t="str">
        <x:v>Exeter — Marsh Barton Trading Estate</x:v>
      </x:c>
      <x:c r="W446" s="15" t="str">
        <x:v>Individual unit ≤15,000 sq ft</x:v>
      </x:c>
      <x:c r="X446" s="13" t="n">
        <x:f>IF(N446="Yes",L446,0)</x:f>
        <x:v>0</x:v>
      </x:c>
      <x:c r="Y446" s="14" t="n">
        <x:v>1</x:v>
      </x:c>
      <x:c r="Z446" s="13" t="str">
        <x:v>Industrial / workshop / storage</x:v>
      </x:c>
    </x:row>
    <x:row r="447" ht="49" customHeight="1">
      <x:c r="A447" s="13" t="str">
        <x:v>SW0112</x:v>
      </x:c>
      <x:c r="B447" s="15" t="str">
        <x:v>Exeter</x:v>
      </x:c>
      <x:c r="C447" s="15" t="str">
        <x:v>Exeter</x:v>
      </x:c>
      <x:c r="D447" s="14" t="n">
        <x:v>126175</x:v>
      </x:c>
      <x:c r="E447" s="13" t="str">
        <x:v>Town</x:v>
      </x:c>
      <x:c r="F447" s="15" t="str">
        <x:v>Marsh Barton Trading Estate</x:v>
      </x:c>
      <x:c r="G447" s="15" t="str">
        <x:v>Unit 5, Vulcan Estate, Water Lane</x:v>
      </x:c>
      <x:c r="H447" s="13" t="str">
        <x:v>Current</x:v>
      </x:c>
      <x:c r="I447" s="14" t="n">
        <x:v>7588</x:v>
      </x:c>
      <x:c r="J447" s="13" t="str">
        <x:f>IF(AND(ISNUMBER(I447),I447&gt;0),IF(I447&lt;=1000,"1–1,000",IF(I447&lt;=2500,"1,001–2,500",IF(I447&lt;=5000,"2,501–5,000",IF(I447&lt;=10000,"5,001–10,000","10,001–15,000")))),"5,001–10,000")</x:f>
        <x:v>5,001–10,000</x:v>
      </x:c>
      <x:c r="K447" s="16"/>
      <x:c r="L447" s="17" t="str">
        <x:f>IF(AND(ISNUMBER(I447),I447&gt;0,ISNUMBER(K447),K447&gt;0),K447/I447,"n.a.")</x:f>
        <x:v>n.a.</x:v>
      </x:c>
      <x:c r="M447" s="17"/>
      <x:c r="N447" s="13" t="str">
        <x:v>No</x:v>
      </x:c>
      <x:c r="O447" s="15" t="str">
        <x:v>Not stated</x:v>
      </x:c>
      <x:c r="P447" s="15" t="str">
        <x:v>Roller shutters in scheme specification; unit-specific detail not stated</x:v>
      </x:c>
      <x:c r="Q447" s="15" t="str">
        <x:v>Refurbished industrial or workshop space; some units have secure yards.</x:v>
      </x:c>
      <x:c r="R447" s="15" t="str">
        <x:v>Advertised to let Exact available-unit schedule on agent site. Rent POA; service charge £0.65/sq ft for 2026. Unit 14 at 19,407 sq ft excluded.</x:v>
      </x:c>
      <x:c r="S447" s="15" t="str">
        <x:v>https://propertysearch.vickeryholman.com/property/details/21566/Units-At-Vulcan-Estate-Water-Lane-Exeter-Devon-EX2-8BY-Industrial-</x:v>
      </x:c>
      <x:c r="T447" s="15" t="str"/>
      <x:c r="U447" s="15" t="str"/>
      <x:c r="V447" s="15" t="str">
        <x:v>Exeter — Marsh Barton Trading Estate</x:v>
      </x:c>
      <x:c r="W447" s="15" t="str">
        <x:v>Individual unit ≤15,000 sq ft</x:v>
      </x:c>
      <x:c r="X447" s="13" t="n">
        <x:f>IF(N447="Yes",L447,0)</x:f>
        <x:v>0</x:v>
      </x:c>
      <x:c r="Y447" s="14" t="n">
        <x:v>1</x:v>
      </x:c>
      <x:c r="Z447" s="13" t="str">
        <x:v>Industrial / workshop / storage</x:v>
      </x:c>
    </x:row>
    <x:row r="448" ht="49" customHeight="1">
      <x:c r="A448" s="13" t="str">
        <x:v>SW0113</x:v>
      </x:c>
      <x:c r="B448" s="15" t="str">
        <x:v>Exeter</x:v>
      </x:c>
      <x:c r="C448" s="15" t="str">
        <x:v>Exeter</x:v>
      </x:c>
      <x:c r="D448" s="14" t="n">
        <x:v>126175</x:v>
      </x:c>
      <x:c r="E448" s="13" t="str">
        <x:v>Town</x:v>
      </x:c>
      <x:c r="F448" s="15" t="str">
        <x:v>Marsh Barton Trading Estate</x:v>
      </x:c>
      <x:c r="G448" s="15" t="str">
        <x:v>Unit 6, Vulcan Estate, Water Lane</x:v>
      </x:c>
      <x:c r="H448" s="13" t="str">
        <x:v>Current</x:v>
      </x:c>
      <x:c r="I448" s="14" t="n">
        <x:v>4423</x:v>
      </x:c>
      <x:c r="J448" s="13" t="str">
        <x:f>IF(AND(ISNUMBER(I448),I448&gt;0),IF(I448&lt;=1000,"1–1,000",IF(I448&lt;=2500,"1,001–2,500",IF(I448&lt;=5000,"2,501–5,000",IF(I448&lt;=10000,"5,001–10,000","10,001–15,000")))),"2,501–5,000")</x:f>
        <x:v>2,501–5,000</x:v>
      </x:c>
      <x:c r="K448" s="16"/>
      <x:c r="L448" s="17" t="str">
        <x:f>IF(AND(ISNUMBER(I448),I448&gt;0,ISNUMBER(K448),K448&gt;0),K448/I448,"n.a.")</x:f>
        <x:v>n.a.</x:v>
      </x:c>
      <x:c r="M448" s="17"/>
      <x:c r="N448" s="13" t="str">
        <x:v>No</x:v>
      </x:c>
      <x:c r="O448" s="15" t="str">
        <x:v>Not stated</x:v>
      </x:c>
      <x:c r="P448" s="15" t="str">
        <x:v>Roller shutters in scheme specification; unit-specific detail not stated</x:v>
      </x:c>
      <x:c r="Q448" s="15" t="str">
        <x:v>Refurbished industrial or workshop space; some units have secure yards.</x:v>
      </x:c>
      <x:c r="R448" s="15" t="str">
        <x:v>Advertised to let Exact available-unit schedule on agent site. Rent POA; service charge £0.65/sq ft for 2026. Unit 14 at 19,407 sq ft excluded.</x:v>
      </x:c>
      <x:c r="S448" s="15" t="str">
        <x:v>https://propertysearch.vickeryholman.com/property/details/21566/Units-At-Vulcan-Estate-Water-Lane-Exeter-Devon-EX2-8BY-Industrial-</x:v>
      </x:c>
      <x:c r="T448" s="15" t="str"/>
      <x:c r="U448" s="15" t="str"/>
      <x:c r="V448" s="15" t="str">
        <x:v>Exeter — Marsh Barton Trading Estate</x:v>
      </x:c>
      <x:c r="W448" s="15" t="str">
        <x:v>Individual unit ≤15,000 sq ft</x:v>
      </x:c>
      <x:c r="X448" s="13" t="n">
        <x:f>IF(N448="Yes",L448,0)</x:f>
        <x:v>0</x:v>
      </x:c>
      <x:c r="Y448" s="14" t="n">
        <x:v>1</x:v>
      </x:c>
      <x:c r="Z448" s="13" t="str">
        <x:v>Industrial / workshop / storage</x:v>
      </x:c>
    </x:row>
    <x:row r="449" ht="42" customHeight="1">
      <x:c r="A449" s="13" t="str">
        <x:v>SW0114</x:v>
      </x:c>
      <x:c r="B449" s="15" t="str">
        <x:v>Exeter</x:v>
      </x:c>
      <x:c r="C449" s="15" t="str">
        <x:v>Exeter</x:v>
      </x:c>
      <x:c r="D449" s="14" t="n">
        <x:v>126175</x:v>
      </x:c>
      <x:c r="E449" s="13" t="str">
        <x:v>Town</x:v>
      </x:c>
      <x:c r="F449" s="15" t="str">
        <x:v>Marsh Barton Trading Estate</x:v>
      </x:c>
      <x:c r="G449" s="15" t="str">
        <x:v>Unit 7 Jardine Park, Bradman Way, Marsh Barton, Exeter</x:v>
      </x:c>
      <x:c r="H449" s="13" t="str">
        <x:v>Current</x:v>
      </x:c>
      <x:c r="I449" s="14" t="n">
        <x:v>5436</x:v>
      </x:c>
      <x:c r="J449" s="13" t="str">
        <x:f>IF(AND(ISNUMBER(I449),I449&gt;0),IF(I449&lt;=1000,"1–1,000",IF(I449&lt;=2500,"1,001–2,500",IF(I449&lt;=5000,"2,501–5,000",IF(I449&lt;=10000,"5,001–10,000","10,001–15,000")))),"5,001–10,000")</x:f>
        <x:v>5,001–10,000</x:v>
      </x:c>
      <x:c r="K449" s="16" t="n">
        <x:v>47500</x:v>
      </x:c>
      <x:c r="L449" s="17" t="n">
        <x:f>IF(AND(ISNUMBER(I449),I449&gt;0,ISNUMBER(K449),K449&gt;0),K449/I449,"n.a.")</x:f>
        <x:v>8.73804267844003</x:v>
      </x:c>
      <x:c r="M449" s="17"/>
      <x:c r="N449" s="13" t="str">
        <x:v>Yes</x:v>
      </x:c>
      <x:c r="O449" s="15" t="str">
        <x:v>5.3 m eaves; 6.92 m apex</x:v>
      </x:c>
      <x:c r="P449" s="15" t="str">
        <x:v>Up-and-over loading door stated</x:v>
      </x:c>
      <x:c r="Q449" s="15" t="str">
        <x:v>Modern Warehouse / Trade Counter Unit; Sought after trading location</x:v>
      </x:c>
      <x:c r="R449" s="15" t="str">
        <x:v>Advertised to let</x:v>
      </x:c>
      <x:c r="S449" s="15" t="str">
        <x:v>https://www.zoopla.co.uk/to-rent/commercial/details/72446515/</x:v>
      </x:c>
      <x:c r="T449" s="15" t="str"/>
      <x:c r="U449" s="15" t="str"/>
      <x:c r="V449" s="15" t="str">
        <x:v>Exeter — Marsh Barton Trading Estate</x:v>
      </x:c>
      <x:c r="W449" s="15" t="str">
        <x:v>Individual unit ≤15,000 sq ft</x:v>
      </x:c>
      <x:c r="X449" s="13" t="n">
        <x:f>IF(N449="Yes",L449,0)</x:f>
        <x:v>8.73804267844003</x:v>
      </x:c>
      <x:c r="Y449" s="14" t="n">
        <x:v>1</x:v>
      </x:c>
      <x:c r="Z449" s="13" t="str">
        <x:v>Industrial / workshop / storage</x:v>
      </x:c>
    </x:row>
    <x:row r="450" ht="42" customHeight="1">
      <x:c r="A450" s="13" t="str">
        <x:v>SW0115</x:v>
      </x:c>
      <x:c r="B450" s="15" t="str">
        <x:v>Exeter</x:v>
      </x:c>
      <x:c r="C450" s="15" t="str">
        <x:v>Exeter</x:v>
      </x:c>
      <x:c r="D450" s="14" t="n">
        <x:v>126175</x:v>
      </x:c>
      <x:c r="E450" s="13" t="str">
        <x:v>Town</x:v>
      </x:c>
      <x:c r="F450" s="15" t="str">
        <x:v>Marsh Barton Trading Estate</x:v>
      </x:c>
      <x:c r="G450" s="15" t="str">
        <x:v>Unit 8A, 47 Marsh Green Road West, Marsh Barton Trading Estate, Exeter, Devon EX2</x:v>
      </x:c>
      <x:c r="H450" s="13" t="str">
        <x:v>Future</x:v>
      </x:c>
      <x:c r="I450" s="14" t="n">
        <x:v>3928</x:v>
      </x:c>
      <x:c r="J450" s="13" t="str">
        <x:f>IF(AND(ISNUMBER(I450),I450&gt;0),IF(I450&lt;=1000,"1–1,000",IF(I450&lt;=2500,"1,001–2,500",IF(I450&lt;=5000,"2,501–5,000",IF(I450&lt;=10000,"5,001–10,000","10,001–15,000")))),"2,501–5,000")</x:f>
        <x:v>2,501–5,000</x:v>
      </x:c>
      <x:c r="K450" s="16" t="n">
        <x:v>32500</x:v>
      </x:c>
      <x:c r="L450" s="17" t="n">
        <x:f>IF(AND(ISNUMBER(I450),I450&gt;0,ISNUMBER(K450),K450&gt;0),K450/I450,"n.a.")</x:f>
        <x:v>8.273930753564155</x:v>
      </x:c>
      <x:c r="M450" s="17"/>
      <x:c r="N450" s="13" t="str">
        <x:v>No</x:v>
      </x:c>
      <x:c r="O450" s="15" t="str">
        <x:v>6.5 m eaves; 8.2 m apex</x:v>
      </x:c>
      <x:c r="P450" s="15" t="str">
        <x:v>Roller shutter stated</x:v>
      </x:c>
      <x:c r="Q450" s="15" t="str">
        <x:v>End terrace industrial unit undergoing refurbishment; Minimum eaves of 6.5 meters rising to 8.2 meters</x:v>
      </x:c>
      <x:c r="R450" s="15" t="str">
        <x:v>Under refurbishment New roof then LED lighting, WC and kitchenette; completion date not stated.</x:v>
      </x:c>
      <x:c r="S450" s="15" t="str">
        <x:v>https://www.zoopla.co.uk/to-rent/commercial/details/74113327/</x:v>
      </x:c>
      <x:c r="T450" s="15" t="str"/>
      <x:c r="U450" s="15" t="str"/>
      <x:c r="V450" s="15" t="str">
        <x:v>Exeter — Marsh Barton Trading Estate</x:v>
      </x:c>
      <x:c r="W450" s="15" t="str">
        <x:v>Individual unit ≤15,000 sq ft</x:v>
      </x:c>
      <x:c r="X450" s="13" t="n">
        <x:f>IF(N450="Yes",L450,0)</x:f>
        <x:v>0</x:v>
      </x:c>
      <x:c r="Y450" s="14" t="n">
        <x:v>1</x:v>
      </x:c>
      <x:c r="Z450" s="13" t="str">
        <x:v>Industrial / workshop / storage</x:v>
      </x:c>
    </x:row>
    <x:row r="451" ht="42" customHeight="1">
      <x:c r="A451" s="13" t="str">
        <x:v>SW0116</x:v>
      </x:c>
      <x:c r="B451" s="15" t="str">
        <x:v>Exeter</x:v>
      </x:c>
      <x:c r="C451" s="15" t="str">
        <x:v>Exeter</x:v>
      </x:c>
      <x:c r="D451" s="14" t="n">
        <x:v>126175</x:v>
      </x:c>
      <x:c r="E451" s="13" t="str">
        <x:v>Town</x:v>
      </x:c>
      <x:c r="F451" s="15" t="str">
        <x:v>Marsh Barton / Matford</x:v>
      </x:c>
      <x:c r="G451" s="15" t="str">
        <x:v>Unit 9 Mamhead Business Units, Silverton Road</x:v>
      </x:c>
      <x:c r="H451" s="13" t="str">
        <x:v>Current</x:v>
      </x:c>
      <x:c r="I451" s="14" t="n">
        <x:v>4866</x:v>
      </x:c>
      <x:c r="J451" s="13" t="str">
        <x:f>IF(AND(ISNUMBER(I451),I451&gt;0),IF(I451&lt;=1000,"1–1,000",IF(I451&lt;=2500,"1,001–2,500",IF(I451&lt;=5000,"2,501–5,000",IF(I451&lt;=10000,"5,001–10,000","10,001–15,000")))),"2,501–5,000")</x:f>
        <x:v>2,501–5,000</x:v>
      </x:c>
      <x:c r="K451" s="16" t="n">
        <x:v>36000</x:v>
      </x:c>
      <x:c r="L451" s="17" t="n">
        <x:f>IF(AND(ISNUMBER(I451),I451&gt;0,ISNUMBER(K451),K451&gt;0),K451/I451,"n.a.")</x:f>
        <x:v>7.398273736128237</x:v>
      </x:c>
      <x:c r="M451" s="17"/>
      <x:c r="N451" s="13" t="str">
        <x:v>No</x:v>
      </x:c>
      <x:c r="O451" s="15" t="str">
        <x:v>Not stated</x:v>
      </x:c>
      <x:c r="P451" s="15" t="str">
        <x:v>Not stated</x:v>
      </x:c>
      <x:c r="Q451" s="15" t="str">
        <x:v>Modern warehouse with five parking spaces and optional full mezzanine.</x:v>
      </x:c>
      <x:c r="R451" s="15" t="str">
        <x:v>Advertised to let 2,433 sq ft ground plus 2,433 mezzanine. Mezzanine removal/full-height reinstatement offered; £/sf depends on chosen configuration.</x:v>
      </x:c>
      <x:c r="S451" s="15" t="str">
        <x:v>https://strattoncrebercommercial.co.uk/properties/unit-9-mamhead-business-units-silverton-road-matford-exeter-ex2-8he/</x:v>
      </x:c>
      <x:c r="T451" s="15" t="str"/>
      <x:c r="U451" s="15" t="str"/>
      <x:c r="V451" s="15" t="str">
        <x:v>Exeter — Marsh Barton Trading Estate</x:v>
      </x:c>
      <x:c r="W451" s="15" t="str">
        <x:v>Individual unit ≤15,000 sq ft</x:v>
      </x:c>
      <x:c r="X451" s="13" t="n">
        <x:f>IF(N451="Yes",L451,0)</x:f>
        <x:v>0</x:v>
      </x:c>
      <x:c r="Y451" s="14" t="n">
        <x:v>1</x:v>
      </x:c>
      <x:c r="Z451" s="13" t="str">
        <x:v>Industrial / workshop / storage</x:v>
      </x:c>
    </x:row>
    <x:row r="452" ht="62" customHeight="1">
      <x:c r="A452" s="13" t="str">
        <x:v>SW0117</x:v>
      </x:c>
      <x:c r="B452" s="15" t="str">
        <x:v>Exeter</x:v>
      </x:c>
      <x:c r="C452" s="15" t="str">
        <x:v>Exeter</x:v>
      </x:c>
      <x:c r="D452" s="14" t="n">
        <x:v>126175</x:v>
      </x:c>
      <x:c r="E452" s="13" t="str">
        <x:v>Town</x:v>
      </x:c>
      <x:c r="F452" s="15" t="str">
        <x:v>Marsh Barton / Matford</x:v>
      </x:c>
      <x:c r="G452" s="15" t="str">
        <x:v>Unit 9, Devon Units, Budlake Road</x:v>
      </x:c>
      <x:c r="H452" s="13" t="str">
        <x:v>Current</x:v>
      </x:c>
      <x:c r="I452" s="14"/>
      <x:c r="J452" s="13" t="str">
        <x:f>IF(AND(ISNUMBER(I452),I452&gt;0),IF(I452&lt;=1000,"1–1,000",IF(I452&lt;=2500,"1,001–2,500",IF(I452&lt;=5000,"2,501–5,000",IF(I452&lt;=10000,"5,001–10,000","10,001–15,000")))),"Range crosses bands")</x:f>
        <x:v>Range crosses bands</x:v>
      </x:c>
      <x:c r="K452" s="16"/>
      <x:c r="L452" s="17" t="str">
        <x:f>IF(AND(ISNUMBER(I452),I452&gt;0,ISNUMBER(K452),K452&gt;0),K452/I452,"n.a.")</x:f>
        <x:v>n.a.</x:v>
      </x:c>
      <x:c r="M452" s="17"/>
      <x:c r="N452" s="13" t="str">
        <x:v>No</x:v>
      </x:c>
      <x:c r="O452" s="15" t="str">
        <x:v>5.17 m eaves; 6.60 m maximum</x:v>
      </x:c>
      <x:c r="P452" s="15" t="str">
        <x:v>Roller shutter stated</x:v>
      </x:c>
      <x:c r="Q452" s="15" t="str">
        <x:v>Concrete-frame warehouse with office and WC; Unit 10 also has mezzanine offices.</x:v>
      </x:c>
      <x:c r="R452" s="15" t="str">
        <x:v>Advertised to let Two identified units available separately or together. Advert range 1,535–3,340 sq ft, but individual area allocation not shown. Agent rent range £16,150–£30,500 pa; no dependable per-unit rent. Exact size/rent pending schedule.</x:v>
      </x:c>
      <x:c r="S452" s="15" t="str">
        <x:v>https://www.zoopla.co.uk/to-rent/commercial/details/74352876/</x:v>
      </x:c>
      <x:c r="T452" s="15" t="str">
        <x:v>https://www.zoopla.co.uk/to-rent/commercial/details/74350929/</x:v>
      </x:c>
      <x:c r="U452" s="15" t="str">
        <x:v>https://www.rightmove.co.uk/properties/777019539859312
https://strattoncrebercommercial.co.uk/properties/9-10-devon-units-budlake-road-marsh-barton-trading-estate-exeter-devon-ex2-8py/</x:v>
      </x:c>
      <x:c r="V452" s="15" t="str">
        <x:v>Exeter — Marsh Barton Trading Estate</x:v>
      </x:c>
      <x:c r="W452" s="15" t="str">
        <x:v>1,535–3,340 sq ft; exact unit area not stated</x:v>
      </x:c>
      <x:c r="X452" s="13" t="n">
        <x:f>IF(N452="Yes",L452,0)</x:f>
        <x:v>0</x:v>
      </x:c>
      <x:c r="Y452" s="14" t="n">
        <x:v>1</x:v>
      </x:c>
      <x:c r="Z452" s="13" t="str">
        <x:v>Industrial / workshop / storage</x:v>
      </x:c>
    </x:row>
    <x:row r="453" ht="49" customHeight="1">
      <x:c r="A453" s="13" t="str">
        <x:v>SW0118</x:v>
      </x:c>
      <x:c r="B453" s="15" t="str">
        <x:v>Exeter</x:v>
      </x:c>
      <x:c r="C453" s="15" t="str">
        <x:v>Exeter</x:v>
      </x:c>
      <x:c r="D453" s="14" t="n">
        <x:v>126175</x:v>
      </x:c>
      <x:c r="E453" s="13" t="str">
        <x:v>Town</x:v>
      </x:c>
      <x:c r="F453" s="15" t="str">
        <x:v>Marsh Barton Trading Estate</x:v>
      </x:c>
      <x:c r="G453" s="15" t="str">
        <x:v>Unit A1, Hennock Trade Park, Hennock Road North, Marsh Barton Trading Estate, Exeter, Devon EX2</x:v>
      </x:c>
      <x:c r="H453" s="13" t="str">
        <x:v>Current</x:v>
      </x:c>
      <x:c r="I453" s="14" t="n">
        <x:v>3773</x:v>
      </x:c>
      <x:c r="J453" s="13" t="str">
        <x:f>IF(AND(ISNUMBER(I453),I453&gt;0),IF(I453&lt;=1000,"1–1,000",IF(I453&lt;=2500,"1,001–2,500",IF(I453&lt;=5000,"2,501–5,000",IF(I453&lt;=10000,"5,001–10,000","10,001–15,000")))),"2,501–5,000")</x:f>
        <x:v>2,501–5,000</x:v>
      </x:c>
      <x:c r="K453" s="16" t="n">
        <x:v>52500</x:v>
      </x:c>
      <x:c r="L453" s="17" t="n">
        <x:f>IF(AND(ISNUMBER(I453),I453&gt;0,ISNUMBER(K453),K453&gt;0),K453/I453,"n.a.")</x:f>
        <x:v>13.91465677179963</x:v>
      </x:c>
      <x:c r="M453" s="17"/>
      <x:c r="N453" s="13" t="str">
        <x:v>Yes</x:v>
      </x:c>
      <x:c r="O453" s="15" t="str">
        <x:v>5.9 m minimum eaves</x:v>
      </x:c>
      <x:c r="P453" s="15" t="str">
        <x:v>Loading door stated; roller type not specified</x:v>
      </x:c>
      <x:c r="Q453" s="15" t="str">
        <x:v>Located in a prominent position on Marsh Barton Trading Estate; Approx 3,773 sq ft (350.52 sq m)</x:v>
      </x:c>
      <x:c r="R453" s="15" t="str">
        <x:v>Advertised to let</x:v>
      </x:c>
      <x:c r="S453" s="15" t="str">
        <x:v>https://www.zoopla.co.uk/to-rent/commercial/details/73254626/</x:v>
      </x:c>
      <x:c r="T453" s="15" t="str">
        <x:v>https://propertysearch.vickeryholman.com/property/details/21742/Unit-A1-Hennock-Trade-Park-Hennock-Road-North-Marsh-Barton-Trading-Estate-Exeter-Devon-EX2-8NJ-Industrial-</x:v>
      </x:c>
      <x:c r="U453" s="15" t="str"/>
      <x:c r="V453" s="15" t="str">
        <x:v>Exeter — Marsh Barton Trading Estate</x:v>
      </x:c>
      <x:c r="W453" s="15" t="str">
        <x:v>Individual unit ≤15,000 sq ft</x:v>
      </x:c>
      <x:c r="X453" s="13" t="n">
        <x:f>IF(N453="Yes",L453,0)</x:f>
        <x:v>13.91465677179963</x:v>
      </x:c>
      <x:c r="Y453" s="14" t="n">
        <x:v>1</x:v>
      </x:c>
      <x:c r="Z453" s="13" t="str">
        <x:v>Industrial / workshop / storage</x:v>
      </x:c>
    </x:row>
    <x:row r="454" ht="42" customHeight="1">
      <x:c r="A454" s="13" t="str">
        <x:v>SW0119</x:v>
      </x:c>
      <x:c r="B454" s="15" t="str">
        <x:v>Exeter</x:v>
      </x:c>
      <x:c r="C454" s="15" t="str">
        <x:v>Exeter</x:v>
      </x:c>
      <x:c r="D454" s="14" t="n">
        <x:v>126175</x:v>
      </x:c>
      <x:c r="E454" s="13" t="str">
        <x:v>Town</x:v>
      </x:c>
      <x:c r="F454" s="15" t="str">
        <x:v>Marsh Barton Trading Estate</x:v>
      </x:c>
      <x:c r="G454" s="15" t="str">
        <x:v>Unit B, 20 Trusham Road</x:v>
      </x:c>
      <x:c r="H454" s="13" t="str">
        <x:v>Current</x:v>
      </x:c>
      <x:c r="I454" s="14" t="n">
        <x:v>11021</x:v>
      </x:c>
      <x:c r="J454" s="13" t="str">
        <x:f>IF(AND(ISNUMBER(I454),I454&gt;0),IF(I454&lt;=1000,"1–1,000",IF(I454&lt;=2500,"1,001–2,500",IF(I454&lt;=5000,"2,501–5,000",IF(I454&lt;=10000,"5,001–10,000","10,001–15,000")))),"10,001–15,000")</x:f>
        <x:v>10,001–15,000</x:v>
      </x:c>
      <x:c r="K454" s="16"/>
      <x:c r="L454" s="17" t="str">
        <x:f>IF(AND(ISNUMBER(I454),I454&gt;0,ISNUMBER(K454),K454&gt;0),K454/I454,"n.a.")</x:f>
        <x:v>n.a.</x:v>
      </x:c>
      <x:c r="M454" s="17"/>
      <x:c r="N454" s="13" t="str">
        <x:v>No</x:v>
      </x:c>
      <x:c r="O454" s="15" t="str">
        <x:v>Not stated</x:v>
      </x:c>
      <x:c r="P454" s="15" t="str">
        <x:v>Not stated</x:v>
      </x:c>
      <x:c r="Q454" s="15" t="str">
        <x:v>Trade counter, showroom, warehouse and ancillary offices.</x:v>
      </x:c>
      <x:c r="R454" s="15" t="str">
        <x:v>Advertised to let Portal range 1–11,021 sq ft appears erroneous. Upper area retained as whole unit; confirm exact measurement.</x:v>
      </x:c>
      <x:c r="S454" s="15" t="str">
        <x:v>https://www.rightmove.co.uk/properties/737415340445120</x:v>
      </x:c>
      <x:c r="T454" s="15" t="str"/>
      <x:c r="U454" s="15" t="str"/>
      <x:c r="V454" s="15" t="str">
        <x:v>Exeter — Marsh Barton Trading Estate</x:v>
      </x:c>
      <x:c r="W454" s="15" t="str">
        <x:v>Individual unit ≤15,000 sq ft</x:v>
      </x:c>
      <x:c r="X454" s="13" t="n">
        <x:f>IF(N454="Yes",L454,0)</x:f>
        <x:v>0</x:v>
      </x:c>
      <x:c r="Y454" s="14" t="n">
        <x:v>1</x:v>
      </x:c>
      <x:c r="Z454" s="13" t="str">
        <x:v>Industrial / workshop / storage</x:v>
      </x:c>
    </x:row>
    <x:row r="455" ht="49" customHeight="1">
      <x:c r="A455" s="13" t="str">
        <x:v>SW0120</x:v>
      </x:c>
      <x:c r="B455" s="15" t="str">
        <x:v>Exeter</x:v>
      </x:c>
      <x:c r="C455" s="15" t="str">
        <x:v>Exeter</x:v>
      </x:c>
      <x:c r="D455" s="14" t="n">
        <x:v>126175</x:v>
      </x:c>
      <x:c r="E455" s="13" t="str">
        <x:v>Town</x:v>
      </x:c>
      <x:c r="F455" s="15" t="str">
        <x:v>Pinhoe / Summerway</x:v>
      </x:c>
      <x:c r="G455" s="15" t="str">
        <x:v>Summerway, Exeter EX4</x:v>
      </x:c>
      <x:c r="H455" s="13" t="str">
        <x:v>Current</x:v>
      </x:c>
      <x:c r="I455" s="14" t="n">
        <x:v>3389</x:v>
      </x:c>
      <x:c r="J455" s="13" t="str">
        <x:f>IF(AND(ISNUMBER(I455),I455&gt;0),IF(I455&lt;=1000,"1–1,000",IF(I455&lt;=2500,"1,001–2,500",IF(I455&lt;=5000,"2,501–5,000",IF(I455&lt;=10000,"5,001–10,000","10,001–15,000")))),"2,501–5,000")</x:f>
        <x:v>2,501–5,000</x:v>
      </x:c>
      <x:c r="K455" s="16" t="n">
        <x:v>17000</x:v>
      </x:c>
      <x:c r="L455" s="17" t="n">
        <x:f>IF(AND(ISNUMBER(I455),I455&gt;0,ISNUMBER(K455),K455&gt;0),K455/I455,"n.a.")</x:f>
        <x:v>5.0162289760991445</x:v>
      </x:c>
      <x:c r="M455" s="17"/>
      <x:c r="N455" s="13" t="str">
        <x:v>Yes</x:v>
      </x:c>
      <x:c r="O455" s="15" t="str">
        <x:v>3.26 m minimum eaves</x:v>
      </x:c>
      <x:c r="P455" s="15" t="str">
        <x:v>Roller shutter stated</x:v>
      </x:c>
      <x:c r="Q455" s="15" t="str">
        <x:v>The property comprises a warehouse/workshop building situated in the popular Pinhoe area of Exeter. The building is of blockwork/steel frame construction beneath a corrugated</x:v>
      </x:c>
      <x:c r="R455" s="15" t="str">
        <x:v>Advertised to let</x:v>
      </x:c>
      <x:c r="S455" s="15" t="str">
        <x:v>https://www.zoopla.co.uk/to-rent/commercial/details/72714766/</x:v>
      </x:c>
      <x:c r="T455" s="15" t="str"/>
      <x:c r="U455" s="15" t="str"/>
      <x:c r="V455" s="15" t="str">
        <x:v>Exeter — Pinhoe / Summerway</x:v>
      </x:c>
      <x:c r="W455" s="15" t="str">
        <x:v>Individual unit ≤15,000 sq ft</x:v>
      </x:c>
      <x:c r="X455" s="13" t="n">
        <x:f>IF(N455="Yes",L455,0)</x:f>
        <x:v>5.0162289760991445</x:v>
      </x:c>
      <x:c r="Y455" s="14" t="n">
        <x:v>1</x:v>
      </x:c>
      <x:c r="Z455" s="13" t="str">
        <x:v>Industrial / workshop / storage</x:v>
      </x:c>
    </x:row>
    <x:row r="456" ht="42" customHeight="1">
      <x:c r="A456" s="13" t="str">
        <x:v>SW0121</x:v>
      </x:c>
      <x:c r="B456" s="15" t="str">
        <x:v>Exeter</x:v>
      </x:c>
      <x:c r="C456" s="15" t="str">
        <x:v>Exeter</x:v>
      </x:c>
      <x:c r="D456" s="14" t="n">
        <x:v>126175</x:v>
      </x:c>
      <x:c r="E456" s="13" t="str">
        <x:v>Town</x:v>
      </x:c>
      <x:c r="F456" s="15" t="str">
        <x:v>Sowton Industrial Estate</x:v>
      </x:c>
      <x:c r="G456" s="15" t="str">
        <x:v>Kestrel Way, Exeter EX2</x:v>
      </x:c>
      <x:c r="H456" s="13" t="str">
        <x:v>Current</x:v>
      </x:c>
      <x:c r="I456" s="14" t="n">
        <x:v>4898</x:v>
      </x:c>
      <x:c r="J456" s="13" t="str">
        <x:f>IF(AND(ISNUMBER(I456),I456&gt;0),IF(I456&lt;=1000,"1–1,000",IF(I456&lt;=2500,"1,001–2,500",IF(I456&lt;=5000,"2,501–5,000",IF(I456&lt;=10000,"5,001–10,000","10,001–15,000")))),"2,501–5,000")</x:f>
        <x:v>2,501–5,000</x:v>
      </x:c>
      <x:c r="K456" s="16" t="n">
        <x:v>29500</x:v>
      </x:c>
      <x:c r="L456" s="17" t="n">
        <x:f>IF(AND(ISNUMBER(I456),I456&gt;0,ISNUMBER(K456),K456&gt;0),K456/I456,"n.a.")</x:f>
        <x:v>6.022866476112699</x:v>
      </x:c>
      <x:c r="M456" s="17"/>
      <x:c r="N456" s="13" t="str">
        <x:v>Yes</x:v>
      </x:c>
      <x:c r="O456" s="15" t="str">
        <x:v>Not stated</x:v>
      </x:c>
      <x:c r="P456" s="15" t="str">
        <x:v>Roller shutter stated</x:v>
      </x:c>
      <x:c r="Q456" s="15" t="str">
        <x:v>Warehouse Premises with parking; Located on the Sowton Industrial Estate</x:v>
      </x:c>
      <x:c r="R456" s="15" t="str">
        <x:v>Advertised to let</x:v>
      </x:c>
      <x:c r="S456" s="15" t="str">
        <x:v>https://www.zoopla.co.uk/to-rent/commercial/details/72155396/</x:v>
      </x:c>
      <x:c r="T456" s="15" t="str"/>
      <x:c r="U456" s="15" t="str"/>
      <x:c r="V456" s="15" t="str">
        <x:v>Exeter — Sowton Industrial Estate</x:v>
      </x:c>
      <x:c r="W456" s="15" t="str">
        <x:v>Individual unit ≤15,000 sq ft</x:v>
      </x:c>
      <x:c r="X456" s="13" t="n">
        <x:f>IF(N456="Yes",L456,0)</x:f>
        <x:v>6.022866476112699</x:v>
      </x:c>
      <x:c r="Y456" s="14" t="n">
        <x:v>1</x:v>
      </x:c>
      <x:c r="Z456" s="13" t="str">
        <x:v>Industrial / workshop / storage</x:v>
      </x:c>
    </x:row>
    <x:row r="457" ht="49" customHeight="1">
      <x:c r="A457" s="13" t="str">
        <x:v>SW0122</x:v>
      </x:c>
      <x:c r="B457" s="15" t="str">
        <x:v>Exeter</x:v>
      </x:c>
      <x:c r="C457" s="15" t="str">
        <x:v>Exeter</x:v>
      </x:c>
      <x:c r="D457" s="14" t="n">
        <x:v>126175</x:v>
      </x:c>
      <x:c r="E457" s="13" t="str">
        <x:v>Town</x:v>
      </x:c>
      <x:c r="F457" s="15" t="str">
        <x:v>Sowton Industrial Estate</x:v>
      </x:c>
      <x:c r="G457" s="15" t="str">
        <x:v>Unit 18 Heron Road, Sowton Industrial Estate, Exeter, Devon EX2</x:v>
      </x:c>
      <x:c r="H457" s="13" t="str">
        <x:v>Current</x:v>
      </x:c>
      <x:c r="I457" s="14" t="n">
        <x:v>11637</x:v>
      </x:c>
      <x:c r="J457" s="13" t="str">
        <x:f>IF(AND(ISNUMBER(I457),I457&gt;0),IF(I457&lt;=1000,"1–1,000",IF(I457&lt;=2500,"1,001–2,500",IF(I457&lt;=5000,"2,501–5,000",IF(I457&lt;=10000,"5,001–10,000","10,001–15,000")))),"10,001–15,000")</x:f>
        <x:v>10,001–15,000</x:v>
      </x:c>
      <x:c r="K457" s="16" t="n">
        <x:v>110000</x:v>
      </x:c>
      <x:c r="L457" s="17" t="n">
        <x:f>IF(AND(ISNUMBER(I457),I457&gt;0,ISNUMBER(K457),K457&gt;0),K457/I457,"n.a.")</x:f>
        <x:v>9.452608060496692</x:v>
      </x:c>
      <x:c r="M457" s="17"/>
      <x:c r="N457" s="13" t="str">
        <x:v>Yes</x:v>
      </x:c>
      <x:c r="O457" s="15" t="str">
        <x:v>4.3 m minimum eaves</x:v>
      </x:c>
      <x:c r="P457" s="15" t="str">
        <x:v>Loading door stated; roller type not specified</x:v>
      </x:c>
      <x:c r="Q457" s="15" t="str">
        <x:v>Prominent unit to let; Approx. 11,637 sq ft (1,081 sq m)</x:v>
      </x:c>
      <x:c r="R457" s="15" t="str">
        <x:v>Advertised to let</x:v>
      </x:c>
      <x:c r="S457" s="15" t="str">
        <x:v>https://www.zoopla.co.uk/to-rent/commercial/details/71223777/</x:v>
      </x:c>
      <x:c r="T457" s="15" t="str">
        <x:v>https://propertysearch.vickeryholman.com/property/details/21519/Unit-18-Heron-Road-Sowton-Industrial-Estate-Exeter-Devon-EX2-7LL-Industrial-</x:v>
      </x:c>
      <x:c r="U457" s="15" t="str"/>
      <x:c r="V457" s="15" t="str">
        <x:v>Exeter — Sowton Industrial Estate</x:v>
      </x:c>
      <x:c r="W457" s="15" t="str">
        <x:v>Individual unit ≤15,000 sq ft</x:v>
      </x:c>
      <x:c r="X457" s="13" t="n">
        <x:f>IF(N457="Yes",L457,0)</x:f>
        <x:v>9.452608060496692</x:v>
      </x:c>
      <x:c r="Y457" s="14" t="n">
        <x:v>1</x:v>
      </x:c>
      <x:c r="Z457" s="13" t="str">
        <x:v>Industrial / workshop / storage</x:v>
      </x:c>
    </x:row>
    <x:row r="458" ht="42" customHeight="1">
      <x:c r="A458" s="13" t="str">
        <x:v>SW0123</x:v>
      </x:c>
      <x:c r="B458" s="15" t="str">
        <x:v>Exeter</x:v>
      </x:c>
      <x:c r="C458" s="15" t="str">
        <x:v>Exeter</x:v>
      </x:c>
      <x:c r="D458" s="14" t="n">
        <x:v>126175</x:v>
      </x:c>
      <x:c r="E458" s="13" t="str">
        <x:v>Town</x:v>
      </x:c>
      <x:c r="F458" s="15" t="str">
        <x:v>Sowton / Trade City</x:v>
      </x:c>
      <x:c r="G458" s="15" t="str">
        <x:v>Unit 27 Apple Lane, Exeter, Devon EX2</x:v>
      </x:c>
      <x:c r="H458" s="13" t="str">
        <x:v>Current</x:v>
      </x:c>
      <x:c r="I458" s="14" t="n">
        <x:v>6730</x:v>
      </x:c>
      <x:c r="J458" s="13" t="str">
        <x:f>IF(AND(ISNUMBER(I458),I458&gt;0),IF(I458&lt;=1000,"1–1,000",IF(I458&lt;=2500,"1,001–2,500",IF(I458&lt;=5000,"2,501–5,000",IF(I458&lt;=10000,"5,001–10,000","10,001–15,000")))),"5,001–10,000")</x:f>
        <x:v>5,001–10,000</x:v>
      </x:c>
      <x:c r="K458" s="16" t="n">
        <x:v>49500</x:v>
      </x:c>
      <x:c r="L458" s="17" t="n">
        <x:f>IF(AND(ISNUMBER(I458),I458&gt;0,ISNUMBER(K458),K458&gt;0),K458/I458,"n.a.")</x:f>
        <x:v>7.355126300148588</x:v>
      </x:c>
      <x:c r="M458" s="17"/>
      <x:c r="N458" s="13" t="str">
        <x:v>Yes</x:v>
      </x:c>
      <x:c r="O458" s="15" t="str">
        <x:v>Not stated</x:v>
      </x:c>
      <x:c r="P458" s="15" t="str">
        <x:v>Not stated</x:v>
      </x:c>
      <x:c r="Q458" s="15" t="str">
        <x:v>Modern Trade Counter Unit; Approx. 6,730 sq ft (625.21 sq m)</x:v>
      </x:c>
      <x:c r="R458" s="15" t="str">
        <x:v>Advertised to let</x:v>
      </x:c>
      <x:c r="S458" s="15" t="str">
        <x:v>https://www.zoopla.co.uk/to-rent/commercial/details/72043584/</x:v>
      </x:c>
      <x:c r="T458" s="15" t="str">
        <x:v>https://propertysearch.vickeryholman.com/property/details/21553/Unit-27-Apple-Lane-Exeter-Devon-EX2-5GL-Industrial-</x:v>
      </x:c>
      <x:c r="U458" s="15" t="str"/>
      <x:c r="V458" s="15" t="str">
        <x:v>Exeter — Sowton Industrial Estate</x:v>
      </x:c>
      <x:c r="W458" s="15" t="str">
        <x:v>Individual unit ≤15,000 sq ft</x:v>
      </x:c>
      <x:c r="X458" s="13" t="n">
        <x:f>IF(N458="Yes",L458,0)</x:f>
        <x:v>7.355126300148588</x:v>
      </x:c>
      <x:c r="Y458" s="14" t="n">
        <x:v>1</x:v>
      </x:c>
      <x:c r="Z458" s="13" t="str">
        <x:v>Industrial / workshop / storage</x:v>
      </x:c>
    </x:row>
    <x:row r="459" ht="49" customHeight="1">
      <x:c r="A459" s="13" t="str">
        <x:v>SW0124</x:v>
      </x:c>
      <x:c r="B459" s="15" t="str">
        <x:v>Exeter</x:v>
      </x:c>
      <x:c r="C459" s="15" t="str">
        <x:v>Exeter</x:v>
      </x:c>
      <x:c r="D459" s="14" t="n">
        <x:v>126175</x:v>
      </x:c>
      <x:c r="E459" s="13" t="str">
        <x:v>Town</x:v>
      </x:c>
      <x:c r="F459" s="15" t="str">
        <x:v>Sowton Industrial Estate</x:v>
      </x:c>
      <x:c r="G459" s="15" t="str">
        <x:v>Unit 5 Swan Units, Heron Road</x:v>
      </x:c>
      <x:c r="H459" s="13" t="str">
        <x:v>Current</x:v>
      </x:c>
      <x:c r="I459" s="14" t="n">
        <x:v>900</x:v>
      </x:c>
      <x:c r="J459" s="13" t="str">
        <x:f>IF(AND(ISNUMBER(I459),I459&gt;0),IF(I459&lt;=1000,"1–1,000",IF(I459&lt;=2500,"1,001–2,500",IF(I459&lt;=5000,"2,501–5,000",IF(I459&lt;=10000,"5,001–10,000","10,001–15,000")))),"1–1,000")</x:f>
        <x:v>1–1,000</x:v>
      </x:c>
      <x:c r="K459" s="16" t="n">
        <x:v>9900</x:v>
      </x:c>
      <x:c r="L459" s="17" t="n">
        <x:f>IF(AND(ISNUMBER(I459),I459&gt;0,ISNUMBER(K459),K459&gt;0),K459/I459,"n.a.")</x:f>
        <x:v>11</x:v>
      </x:c>
      <x:c r="M459" s="17"/>
      <x:c r="N459" s="13" t="str">
        <x:v>Yes</x:v>
      </x:c>
      <x:c r="O459" s="15" t="str">
        <x:v>Not stated</x:v>
      </x:c>
      <x:c r="P459" s="15" t="str">
        <x:v>Roller shutter stated</x:v>
      </x:c>
      <x:c r="Q459" s="15" t="str">
        <x:v>Terraced starter unit with welfare facilities and front parking.</x:v>
      </x:c>
      <x:c r="R459" s="15" t="str">
        <x:v>Advertised to let Agent states immediately available.</x:v>
      </x:c>
      <x:c r="S459" s="15" t="str">
        <x:v>https://propertysearch.vickeryholman.com/property/details/21408/Unit-5-Swan-Units-Heron-Road-Sowton-Industrial-Estate-Exeter-Devon-EX2-7LL-Industrial-</x:v>
      </x:c>
      <x:c r="T459" s="15" t="str"/>
      <x:c r="U459" s="15" t="str"/>
      <x:c r="V459" s="15" t="str">
        <x:v>Exeter — Sowton Industrial Estate</x:v>
      </x:c>
      <x:c r="W459" s="15" t="str">
        <x:v>Individual unit ≤15,000 sq ft</x:v>
      </x:c>
      <x:c r="X459" s="13" t="n">
        <x:f>IF(N459="Yes",L459,0)</x:f>
        <x:v>11</x:v>
      </x:c>
      <x:c r="Y459" s="14" t="n">
        <x:v>1</x:v>
      </x:c>
      <x:c r="Z459" s="13" t="str">
        <x:v>Industrial / workshop / storage</x:v>
      </x:c>
    </x:row>
    <x:row r="460" ht="42" customHeight="1">
      <x:c r="A460" s="13" t="str">
        <x:v>SW0125</x:v>
      </x:c>
      <x:c r="B460" s="15" t="str">
        <x:v>Exeter</x:v>
      </x:c>
      <x:c r="C460" s="15" t="str">
        <x:v>Exeter</x:v>
      </x:c>
      <x:c r="D460" s="14" t="n">
        <x:v>126175</x:v>
      </x:c>
      <x:c r="E460" s="13" t="str">
        <x:v>Town</x:v>
      </x:c>
      <x:c r="F460" s="15" t="str">
        <x:v>Sowton Industrial Estate</x:v>
      </x:c>
      <x:c r="G460" s="15" t="str">
        <x:v>Units 5 &amp; 6, Heron Road</x:v>
      </x:c>
      <x:c r="H460" s="13" t="str">
        <x:v>Current</x:v>
      </x:c>
      <x:c r="I460" s="14" t="n">
        <x:v>10078</x:v>
      </x:c>
      <x:c r="J460" s="13" t="str">
        <x:f>IF(AND(ISNUMBER(I460),I460&gt;0),IF(I460&lt;=1000,"1–1,000",IF(I460&lt;=2500,"1,001–2,500",IF(I460&lt;=5000,"2,501–5,000",IF(I460&lt;=10000,"5,001–10,000","10,001–15,000")))),"10,001–15,000")</x:f>
        <x:v>10,001–15,000</x:v>
      </x:c>
      <x:c r="K460" s="16"/>
      <x:c r="L460" s="17" t="str">
        <x:f>IF(AND(ISNUMBER(I460),I460&gt;0,ISNUMBER(K460),K460&gt;0),K460/I460,"n.a.")</x:f>
        <x:v>n.a.</x:v>
      </x:c>
      <x:c r="M460" s="17"/>
      <x:c r="N460" s="13" t="str">
        <x:v>No</x:v>
      </x:c>
      <x:c r="O460" s="15" t="str">
        <x:v>Not stated</x:v>
      </x:c>
      <x:c r="P460" s="15" t="str">
        <x:v>Not stated</x:v>
      </x:c>
      <x:c r="Q460" s="15" t="str">
        <x:v>Combined food-production premises with offices and welfare.</x:v>
      </x:c>
      <x:c r="R460" s="15" t="str">
        <x:v>Advertised to let Combined demise counted once; existing food-production fitout. Alternative uses subject to consent; rent POA.</x:v>
      </x:c>
      <x:c r="S460" s="15" t="str">
        <x:v>https://www.rightmove.co.uk/properties/781451902131856</x:v>
      </x:c>
      <x:c r="T460" s="15" t="str"/>
      <x:c r="U460" s="15" t="str"/>
      <x:c r="V460" s="15" t="str">
        <x:v>Exeter — Sowton Industrial Estate</x:v>
      </x:c>
      <x:c r="W460" s="15" t="str">
        <x:v>Individual unit ≤15,000 sq ft</x:v>
      </x:c>
      <x:c r="X460" s="13" t="n">
        <x:f>IF(N460="Yes",L460,0)</x:f>
        <x:v>0</x:v>
      </x:c>
      <x:c r="Y460" s="14" t="n">
        <x:v>1</x:v>
      </x:c>
      <x:c r="Z460" s="13" t="str">
        <x:v>Industrial / workshop / storage</x:v>
      </x:c>
    </x:row>
    <x:row r="461" ht="42" customHeight="1">
      <x:c r="A461" s="13" t="str">
        <x:v>SW0126</x:v>
      </x:c>
      <x:c r="B461" s="15" t="str">
        <x:v>Exeter</x:v>
      </x:c>
      <x:c r="C461" s="15" t="str">
        <x:v>Exeter</x:v>
      </x:c>
      <x:c r="D461" s="14" t="n">
        <x:v>126175</x:v>
      </x:c>
      <x:c r="E461" s="13" t="str">
        <x:v>Town</x:v>
      </x:c>
      <x:c r="F461" s="15" t="str">
        <x:v>Standalone – Fore Street</x:v>
      </x:c>
      <x:c r="G461" s="15" t="str">
        <x:v>Unit C, Fore Street</x:v>
      </x:c>
      <x:c r="H461" s="13" t="str">
        <x:v>Current</x:v>
      </x:c>
      <x:c r="I461" s="14" t="n">
        <x:v>335</x:v>
      </x:c>
      <x:c r="J461" s="13" t="str">
        <x:f>IF(AND(ISNUMBER(I461),I461&gt;0),IF(I461&lt;=1000,"1–1,000",IF(I461&lt;=2500,"1,001–2,500",IF(I461&lt;=5000,"2,501–5,000",IF(I461&lt;=10000,"5,001–10,000","10,001–15,000")))),"1–1,000")</x:f>
        <x:v>1–1,000</x:v>
      </x:c>
      <x:c r="K461" s="16" t="n">
        <x:v>3800</x:v>
      </x:c>
      <x:c r="L461" s="17" t="n">
        <x:f>IF(AND(ISNUMBER(I461),I461&gt;0,ISNUMBER(K461),K461&gt;0),K461/I461,"n.a.")</x:f>
        <x:v>11.343283582089553</x:v>
      </x:c>
      <x:c r="M461" s="17" t="n">
        <x:v>11.34</x:v>
      </x:c>
      <x:c r="N461" s="13" t="str">
        <x:v>Yes</x:v>
      </x:c>
      <x:c r="O461" s="15" t="str">
        <x:v>Not stated</x:v>
      </x:c>
      <x:c r="P461" s="15" t="str">
        <x:v>Double entrance doors</x:v>
      </x:c>
      <x:c r="Q461" s="15" t="str">
        <x:v>Single-room storage/workshop with window.</x:v>
      </x:c>
      <x:c r="R461" s="15" t="str">
        <x:v>Advertised to let Approximate service charge £25 pcm additional.</x:v>
      </x:c>
      <x:c r="S461" s="15" t="str">
        <x:v>https://www.rightmove.co.uk/properties/760020835361089</x:v>
      </x:c>
      <x:c r="T461" s="15" t="str"/>
      <x:c r="U461" s="15" t="str"/>
      <x:c r="V461" s="15" t="str">
        <x:v>Exeter — Standalone – Fore Street</x:v>
      </x:c>
      <x:c r="W461" s="15" t="str">
        <x:v>Individual unit ≤15,000 sq ft</x:v>
      </x:c>
      <x:c r="X461" s="13" t="n">
        <x:f>IF(N461="Yes",L461,0)</x:f>
        <x:v>11.343283582089553</x:v>
      </x:c>
      <x:c r="Y461" s="14" t="n">
        <x:v>1</x:v>
      </x:c>
      <x:c r="Z461" s="13" t="str">
        <x:v>Industrial / workshop / storage</x:v>
      </x:c>
    </x:row>
    <x:row r="462" ht="42" customHeight="1">
      <x:c r="A462" s="13" t="str">
        <x:v>SW0127</x:v>
      </x:c>
      <x:c r="B462" s="15" t="str">
        <x:v>Exeter</x:v>
      </x:c>
      <x:c r="C462" s="15" t="str">
        <x:v>Exeter</x:v>
      </x:c>
      <x:c r="D462" s="14" t="n">
        <x:v>126175</x:v>
      </x:c>
      <x:c r="E462" s="13" t="str">
        <x:v>Town</x:v>
      </x:c>
      <x:c r="F462" s="15" t="str">
        <x:v>Standalone – Iron Bridge</x:v>
      </x:c>
      <x:c r="G462" s="15" t="str">
        <x:v>Unit 4, Lower North Street Vaults</x:v>
      </x:c>
      <x:c r="H462" s="13" t="str">
        <x:v>Current</x:v>
      </x:c>
      <x:c r="I462" s="14" t="n">
        <x:v>484</x:v>
      </x:c>
      <x:c r="J462" s="13" t="str">
        <x:f>IF(AND(ISNUMBER(I462),I462&gt;0),IF(I462&lt;=1000,"1–1,000",IF(I462&lt;=2500,"1,001–2,500",IF(I462&lt;=5000,"2,501–5,000",IF(I462&lt;=10000,"5,001–10,000","10,001–15,000")))),"1–1,000")</x:f>
        <x:v>1–1,000</x:v>
      </x:c>
      <x:c r="K462" s="16" t="n">
        <x:v>3500</x:v>
      </x:c>
      <x:c r="L462" s="17" t="n">
        <x:f>IF(AND(ISNUMBER(I462),I462&gt;0,ISNUMBER(K462),K462&gt;0),K462/I462,"n.a.")</x:f>
        <x:v>7.231404958677686</x:v>
      </x:c>
      <x:c r="M462" s="17"/>
      <x:c r="N462" s="13" t="str">
        <x:v>Yes</x:v>
      </x:c>
      <x:c r="O462" s="15" t="str">
        <x:v>4.74 m maximum internal height</x:v>
      </x:c>
      <x:c r="P462" s="15" t="str">
        <x:v>Timber double doors 2.44 m wide × 2.02 m high</x:v>
      </x:c>
      <x:c r="Q462" s="15" t="str">
        <x:v>Arched storage vault with no connected services and potential water ingress.</x:v>
      </x:c>
      <x:c r="R462" s="15" t="str">
        <x:v>Advertised to let Waterproofed/general storage; separate from modern industrial rental comparisons.</x:v>
      </x:c>
      <x:c r="S462" s="15" t="str">
        <x:v>https://www.rightmove.co.uk/properties/140733623#/?channel=COM_LET</x:v>
      </x:c>
      <x:c r="T462" s="15" t="str"/>
      <x:c r="U462" s="15" t="str"/>
      <x:c r="V462" s="15" t="str">
        <x:v>Exeter — Standalone – Iron Bridge</x:v>
      </x:c>
      <x:c r="W462" s="15" t="str">
        <x:v>Individual unit ≤15,000 sq ft</x:v>
      </x:c>
      <x:c r="X462" s="13" t="n">
        <x:f>IF(N462="Yes",L462,0)</x:f>
        <x:v>7.231404958677686</x:v>
      </x:c>
      <x:c r="Y462" s="14" t="n">
        <x:v>1</x:v>
      </x:c>
      <x:c r="Z462" s="13" t="str">
        <x:v>Industrial / workshop / storage</x:v>
      </x:c>
    </x:row>
    <x:row r="463" ht="62" customHeight="1">
      <x:c r="A463" s="13" t="str">
        <x:v>SW0128</x:v>
      </x:c>
      <x:c r="B463" s="15" t="str">
        <x:v>Plymouth</x:v>
      </x:c>
      <x:c r="C463" s="15" t="str">
        <x:v>Roborough</x:v>
      </x:c>
      <x:c r="D463" s="14"/>
      <x:c r="E463" s="13" t="str">
        <x:v>Nearby</x:v>
      </x:c>
      <x:c r="F463" s="15" t="str">
        <x:v>Belliver Industrial Estate</x:v>
      </x:c>
      <x:c r="G463" s="15" t="str">
        <x:v>Unit 6 Porsham Close, Roborough, Plymouth, Devon PL6</x:v>
      </x:c>
      <x:c r="H463" s="13" t="str">
        <x:v>Current</x:v>
      </x:c>
      <x:c r="I463" s="14" t="n">
        <x:v>3762</x:v>
      </x:c>
      <x:c r="J463" s="13" t="str">
        <x:f>IF(AND(ISNUMBER(I463),I463&gt;0),IF(I463&lt;=1000,"1–1,000",IF(I463&lt;=2500,"1,001–2,500",IF(I463&lt;=5000,"2,501–5,000",IF(I463&lt;=10000,"5,001–10,000","10,001–15,000")))),"2,501–5,000")</x:f>
        <x:v>2,501–5,000</x:v>
      </x:c>
      <x:c r="K463" s="16" t="n">
        <x:v>16500</x:v>
      </x:c>
      <x:c r="L463" s="17" t="n">
        <x:f>IF(AND(ISNUMBER(I463),I463&gt;0,ISNUMBER(K463),K463&gt;0),K463/I463,"n.a.")</x:f>
        <x:v>4.385964912280702</x:v>
      </x:c>
      <x:c r="M463" s="17"/>
      <x:c r="N463" s="13" t="str">
        <x:v>No</x:v>
      </x:c>
      <x:c r="O463" s="15" t="str">
        <x:v>Not stated</x:v>
      </x:c>
      <x:c r="P463" s="15" t="str">
        <x:v>Roller shutter with integrated personnel door</x:v>
      </x:c>
      <x:c r="Q463" s="15" t="str">
        <x:v>Industrial unit in established location; Predominantly open plan</x:v>
      </x:c>
      <x:c r="R463" s="15" t="str">
        <x:v>Advertised to let Agent 3,762 sq ft incl 1,225 mezzanine at £16,500 pa; council advert 2,545 sq ft at £1,271 pcm. One physical Unit 6 counted; rent/area basis conflicts. Direct Vickery Holman confirms £16,500 pa and 3,762 sq ft; council quote remains inconsistent. Host population not separately identified where locality/boundary is ambiguous.</x:v>
      </x:c>
      <x:c r="S463" s="15" t="str">
        <x:v>https://www.zoopla.co.uk/to-rent/commercial/details/74542450/</x:v>
      </x:c>
      <x:c r="T463" s="15" t="str">
        <x:v>https://www.rightmove.co.uk/properties/748243892429681</x:v>
      </x:c>
      <x:c r="U463" s="15" t="str">
        <x:v>https://propertysearch.vickeryholman.com/property/details/21820/Unit-6-Porsham-Close-Roborough-Plymouth-Devon-PL6-7DB-Industrial-</x:v>
      </x:c>
      <x:c r="V463" s="15" t="str">
        <x:v>Plymouth — Belliver Industrial Estate</x:v>
      </x:c>
      <x:c r="W463" s="15" t="str">
        <x:v>Individual unit ≤15,000 sq ft</x:v>
      </x:c>
      <x:c r="X463" s="13" t="n">
        <x:f>IF(N463="Yes",L463,0)</x:f>
        <x:v>0</x:v>
      </x:c>
      <x:c r="Y463" s="14" t="n">
        <x:v>1</x:v>
      </x:c>
      <x:c r="Z463" s="13" t="str">
        <x:v>Industrial / workshop / storage</x:v>
      </x:c>
    </x:row>
    <x:row r="464" ht="49" customHeight="1">
      <x:c r="A464" s="13" t="str">
        <x:v>SW0129</x:v>
      </x:c>
      <x:c r="B464" s="15" t="str">
        <x:v>Plymouth</x:v>
      </x:c>
      <x:c r="C464" s="15" t="str">
        <x:v>Roborough</x:v>
      </x:c>
      <x:c r="D464" s="14"/>
      <x:c r="E464" s="13" t="str">
        <x:v>Nearby</x:v>
      </x:c>
      <x:c r="F464" s="15" t="str">
        <x:v>Belliver Industrial Estate</x:v>
      </x:c>
      <x:c r="G464" s="15" t="str">
        <x:v>Unit 9 Haxter Close, Roborough, Plymouth, Devon PL6</x:v>
      </x:c>
      <x:c r="H464" s="13" t="str">
        <x:v>Current</x:v>
      </x:c>
      <x:c r="I464" s="14" t="n">
        <x:v>2543</x:v>
      </x:c>
      <x:c r="J464" s="13" t="str">
        <x:f>IF(AND(ISNUMBER(I464),I464&gt;0),IF(I464&lt;=1000,"1–1,000",IF(I464&lt;=2500,"1,001–2,500",IF(I464&lt;=5000,"2,501–5,000",IF(I464&lt;=10000,"5,001–10,000","10,001–15,000")))),"2,501–5,000")</x:f>
        <x:v>2,501–5,000</x:v>
      </x:c>
      <x:c r="K464" s="16" t="n">
        <x:v>16500</x:v>
      </x:c>
      <x:c r="L464" s="17" t="n">
        <x:f>IF(AND(ISNUMBER(I464),I464&gt;0,ISNUMBER(K464),K464&gt;0),K464/I464,"n.a.")</x:f>
        <x:v>6.488399528116398</x:v>
      </x:c>
      <x:c r="M464" s="17"/>
      <x:c r="N464" s="13" t="str">
        <x:v>No</x:v>
      </x:c>
      <x:c r="O464" s="15" t="str">
        <x:v>Not stated</x:v>
      </x:c>
      <x:c r="P464" s="15" t="str">
        <x:v>Roller shutter stated</x:v>
      </x:c>
      <x:c r="Q464" s="15" t="str">
        <x:v>Predominantly open plan warehouse accommodation; Office, kitchen and WC facilities</x:v>
      </x:c>
      <x:c r="R464" s="15" t="str">
        <x:v>Advertised to let Agent 2,543 sq ft £16,500 pa; council 2,545 sq ft £1,273 pcm. One Unit 9 counted; current quote needs confirmation. Host population not separately identified where locality/boundary is ambiguous.</x:v>
      </x:c>
      <x:c r="S464" s="15" t="str">
        <x:v>https://www.zoopla.co.uk/to-rent/commercial/details/74542466/</x:v>
      </x:c>
      <x:c r="T464" s="15" t="str">
        <x:v>https://www.rightmove.co.uk/properties/781240022820353</x:v>
      </x:c>
      <x:c r="U464" s="15" t="str"/>
      <x:c r="V464" s="15" t="str">
        <x:v>Plymouth — Belliver Industrial Estate</x:v>
      </x:c>
      <x:c r="W464" s="15" t="str">
        <x:v>Individual unit ≤15,000 sq ft</x:v>
      </x:c>
      <x:c r="X464" s="13" t="n">
        <x:f>IF(N464="Yes",L464,0)</x:f>
        <x:v>0</x:v>
      </x:c>
      <x:c r="Y464" s="14" t="n">
        <x:v>1</x:v>
      </x:c>
      <x:c r="Z464" s="13" t="str">
        <x:v>Industrial / workshop / storage</x:v>
      </x:c>
    </x:row>
    <x:row r="465" ht="49" customHeight="1">
      <x:c r="A465" s="13" t="str">
        <x:v>SW0130</x:v>
      </x:c>
      <x:c r="B465" s="15" t="str">
        <x:v>Plymouth</x:v>
      </x:c>
      <x:c r="C465" s="15" t="str">
        <x:v>Roborough</x:v>
      </x:c>
      <x:c r="D465" s="14"/>
      <x:c r="E465" s="13" t="str">
        <x:v>Nearby</x:v>
      </x:c>
      <x:c r="F465" s="15" t="str">
        <x:v>Broadley Industrial Park</x:v>
      </x:c>
      <x:c r="G465" s="15" t="str">
        <x:v>Unit 21 Devonshire Meadows, Broadley Industrial Park, Roborough, Plymouth PL6</x:v>
      </x:c>
      <x:c r="H465" s="13" t="str">
        <x:v>Current</x:v>
      </x:c>
      <x:c r="I465" s="14" t="n">
        <x:v>4500</x:v>
      </x:c>
      <x:c r="J465" s="13" t="str">
        <x:f>IF(AND(ISNUMBER(I465),I465&gt;0),IF(I465&lt;=1000,"1–1,000",IF(I465&lt;=2500,"1,001–2,500",IF(I465&lt;=5000,"2,501–5,000",IF(I465&lt;=10000,"5,001–10,000","10,001–15,000")))),"2,501–5,000")</x:f>
        <x:v>2,501–5,000</x:v>
      </x:c>
      <x:c r="K465" s="16" t="n">
        <x:v>40000</x:v>
      </x:c>
      <x:c r="L465" s="17" t="n">
        <x:f>IF(AND(ISNUMBER(I465),I465&gt;0,ISNUMBER(K465),K465&gt;0),K465/I465,"n.a.")</x:f>
        <x:v>8.88888888888889</x:v>
      </x:c>
      <x:c r="M465" s="17"/>
      <x:c r="N465" s="13" t="str">
        <x:v>Yes</x:v>
      </x:c>
      <x:c r="O465" s="15" t="str">
        <x:v>5 m minimum eaves</x:v>
      </x:c>
      <x:c r="P465" s="15" t="str">
        <x:v>Not stated</x:v>
      </x:c>
      <x:c r="Q465" s="15" t="str">
        <x:v>Vacant industrial unit; Established and popular location</x:v>
      </x:c>
      <x:c r="R465" s="15" t="str">
        <x:v>Advertised to let Individual unit counted once; combination adverts for 21/22/25 excluded. Whole-combination ad rent conflicts with component sum. Host population not separately identified where locality/boundary is ambiguous.</x:v>
      </x:c>
      <x:c r="S465" s="15" t="str">
        <x:v>https://www.zoopla.co.uk/to-rent/commercial/details/73189805/</x:v>
      </x:c>
      <x:c r="T465" s="15" t="str">
        <x:v>https://propertysearch.vickeryholman.com/property/details/21769/-Unit-21-Devonshire-Meadows-Broadley-Industrial-Park-Roborough-Plymouth-PL6-7EZ-Industrial-</x:v>
      </x:c>
      <x:c r="U465" s="15" t="str"/>
      <x:c r="V465" s="15" t="str">
        <x:v>Plymouth — Broadley Industrial Park</x:v>
      </x:c>
      <x:c r="W465" s="15" t="str">
        <x:v>Individual unit ≤15,000 sq ft</x:v>
      </x:c>
      <x:c r="X465" s="13" t="n">
        <x:f>IF(N465="Yes",L465,0)</x:f>
        <x:v>8.88888888888889</x:v>
      </x:c>
      <x:c r="Y465" s="14" t="n">
        <x:v>1</x:v>
      </x:c>
      <x:c r="Z465" s="13" t="str">
        <x:v>Industrial / workshop / storage</x:v>
      </x:c>
    </x:row>
    <x:row r="466" ht="49" customHeight="1">
      <x:c r="A466" s="13" t="str">
        <x:v>SW0131</x:v>
      </x:c>
      <x:c r="B466" s="15" t="str">
        <x:v>Plymouth</x:v>
      </x:c>
      <x:c r="C466" s="15" t="str">
        <x:v>Roborough</x:v>
      </x:c>
      <x:c r="D466" s="14"/>
      <x:c r="E466" s="13" t="str">
        <x:v>Nearby</x:v>
      </x:c>
      <x:c r="F466" s="15" t="str">
        <x:v>Broadley Industrial Park</x:v>
      </x:c>
      <x:c r="G466" s="15" t="str">
        <x:v>Unit 22 Devonshire Meadows, Broadley Industrial Park, Roborough, Plymouth PL6</x:v>
      </x:c>
      <x:c r="H466" s="13" t="str">
        <x:v>Current</x:v>
      </x:c>
      <x:c r="I466" s="14" t="n">
        <x:v>3000</x:v>
      </x:c>
      <x:c r="J466" s="13" t="str">
        <x:f>IF(AND(ISNUMBER(I466),I466&gt;0),IF(I466&lt;=1000,"1–1,000",IF(I466&lt;=2500,"1,001–2,500",IF(I466&lt;=5000,"2,501–5,000",IF(I466&lt;=10000,"5,001–10,000","10,001–15,000")))),"2,501–5,000")</x:f>
        <x:v>2,501–5,000</x:v>
      </x:c>
      <x:c r="K466" s="16" t="n">
        <x:v>30000</x:v>
      </x:c>
      <x:c r="L466" s="17" t="n">
        <x:f>IF(AND(ISNUMBER(I466),I466&gt;0,ISNUMBER(K466),K466&gt;0),K466/I466,"n.a.")</x:f>
        <x:v>10</x:v>
      </x:c>
      <x:c r="M466" s="17"/>
      <x:c r="N466" s="13" t="str">
        <x:v>Yes</x:v>
      </x:c>
      <x:c r="O466" s="15" t="str">
        <x:v>5 m minimum eaves</x:v>
      </x:c>
      <x:c r="P466" s="15" t="str">
        <x:v>Not stated</x:v>
      </x:c>
      <x:c r="Q466" s="15" t="str">
        <x:v>Vacant industrial unit; Established and popular location</x:v>
      </x:c>
      <x:c r="R466" s="15" t="str">
        <x:v>Advertised to let Individual unit counted once; combination adverts for 21/22/25 excluded. Whole-combination ad rent conflicts with component sum. Host population not separately identified where locality/boundary is ambiguous.</x:v>
      </x:c>
      <x:c r="S466" s="15" t="str">
        <x:v>https://www.zoopla.co.uk/to-rent/commercial/details/73189847/</x:v>
      </x:c>
      <x:c r="T466" s="15" t="str">
        <x:v>https://propertysearch.vickeryholman.com/property/details/21770/-Unit-22-Devonshire-Meadows-Broadley-Industrial-Park-Roborough-Plymouth-PL6-7EZ-Industrial-</x:v>
      </x:c>
      <x:c r="U466" s="15" t="str"/>
      <x:c r="V466" s="15" t="str">
        <x:v>Plymouth — Broadley Industrial Park</x:v>
      </x:c>
      <x:c r="W466" s="15" t="str">
        <x:v>Individual unit ≤15,000 sq ft</x:v>
      </x:c>
      <x:c r="X466" s="13" t="n">
        <x:f>IF(N466="Yes",L466,0)</x:f>
        <x:v>10</x:v>
      </x:c>
      <x:c r="Y466" s="14" t="n">
        <x:v>1</x:v>
      </x:c>
      <x:c r="Z466" s="13" t="str">
        <x:v>Industrial / workshop / storage</x:v>
      </x:c>
    </x:row>
    <x:row r="467" ht="49" customHeight="1">
      <x:c r="A467" s="13" t="str">
        <x:v>SW0132</x:v>
      </x:c>
      <x:c r="B467" s="15" t="str">
        <x:v>Plymouth</x:v>
      </x:c>
      <x:c r="C467" s="15" t="str">
        <x:v>Roborough</x:v>
      </x:c>
      <x:c r="D467" s="14"/>
      <x:c r="E467" s="13" t="str">
        <x:v>Nearby</x:v>
      </x:c>
      <x:c r="F467" s="15" t="str">
        <x:v>Broadley Industrial Park</x:v>
      </x:c>
      <x:c r="G467" s="15" t="str">
        <x:v>Unit 25 Devonshire Meadows, Broadley Industrial Park, Roborough, Plymouth PL6</x:v>
      </x:c>
      <x:c r="H467" s="13" t="str">
        <x:v>Current</x:v>
      </x:c>
      <x:c r="I467" s="14" t="n">
        <x:v>6670</x:v>
      </x:c>
      <x:c r="J467" s="13" t="str">
        <x:f>IF(AND(ISNUMBER(I467),I467&gt;0),IF(I467&lt;=1000,"1–1,000",IF(I467&lt;=2500,"1,001–2,500",IF(I467&lt;=5000,"2,501–5,000",IF(I467&lt;=10000,"5,001–10,000","10,001–15,000")))),"5,001–10,000")</x:f>
        <x:v>5,001–10,000</x:v>
      </x:c>
      <x:c r="K467" s="16" t="n">
        <x:v>53000</x:v>
      </x:c>
      <x:c r="L467" s="17" t="n">
        <x:f>IF(AND(ISNUMBER(I467),I467&gt;0,ISNUMBER(K467),K467&gt;0),K467/I467,"n.a.")</x:f>
        <x:v>7.946026986506746</x:v>
      </x:c>
      <x:c r="M467" s="17"/>
      <x:c r="N467" s="13" t="str">
        <x:v>Yes</x:v>
      </x:c>
      <x:c r="O467" s="15" t="str">
        <x:v>5 m minimum eaves</x:v>
      </x:c>
      <x:c r="P467" s="15" t="str">
        <x:v>Not stated</x:v>
      </x:c>
      <x:c r="Q467" s="15" t="str">
        <x:v>Vacant industrial unit; Established and popular location</x:v>
      </x:c>
      <x:c r="R467" s="15" t="str">
        <x:v>Advertised to let Individual unit counted once; combination adverts for 21/22/25 excluded. Whole-combination ad rent conflicts with component sum. Host population not separately identified where locality/boundary is ambiguous.</x:v>
      </x:c>
      <x:c r="S467" s="15" t="str">
        <x:v>https://www.zoopla.co.uk/to-rent/commercial/details/73189830/</x:v>
      </x:c>
      <x:c r="T467" s="15" t="str">
        <x:v>https://propertysearch.vickeryholman.com/property/details/21774/-Unit-25-Devonshire-Meadows-Broadley-Industrial-Park-Roborough-Plymouth-PL6-7EZ-Industrial-</x:v>
      </x:c>
      <x:c r="U467" s="15" t="str"/>
      <x:c r="V467" s="15" t="str">
        <x:v>Plymouth — Broadley Industrial Park</x:v>
      </x:c>
      <x:c r="W467" s="15" t="str">
        <x:v>Individual unit ≤15,000 sq ft</x:v>
      </x:c>
      <x:c r="X467" s="13" t="n">
        <x:f>IF(N467="Yes",L467,0)</x:f>
        <x:v>7.946026986506746</x:v>
      </x:c>
      <x:c r="Y467" s="14" t="n">
        <x:v>1</x:v>
      </x:c>
      <x:c r="Z467" s="13" t="str">
        <x:v>Industrial / workshop / storage</x:v>
      </x:c>
    </x:row>
    <x:row r="468" ht="42" customHeight="1">
      <x:c r="A468" s="13" t="str">
        <x:v>SW0133</x:v>
      </x:c>
      <x:c r="B468" s="15" t="str">
        <x:v>Plymouth</x:v>
      </x:c>
      <x:c r="C468" s="15" t="str">
        <x:v>Plymouth</x:v>
      </x:c>
      <x:c r="D468" s="14" t="n">
        <x:v>266955</x:v>
      </x:c>
      <x:c r="E468" s="13" t="str">
        <x:v>Town</x:v>
      </x:c>
      <x:c r="F468" s="15" t="str">
        <x:v>Blagdons Boatyard</x:v>
      </x:c>
      <x:c r="G468" s="15" t="str">
        <x:v>Unit D, Blagdons Boatyard, Richmond Walk</x:v>
      </x:c>
      <x:c r="H468" s="13" t="str">
        <x:v>Current</x:v>
      </x:c>
      <x:c r="I468" s="14" t="n">
        <x:v>1735</x:v>
      </x:c>
      <x:c r="J468" s="13" t="str">
        <x:f>IF(AND(ISNUMBER(I468),I468&gt;0),IF(I468&lt;=1000,"1–1,000",IF(I468&lt;=2500,"1,001–2,500",IF(I468&lt;=5000,"2,501–5,000",IF(I468&lt;=10000,"5,001–10,000","10,001–15,000")))),"1,001–2,500")</x:f>
        <x:v>1,001–2,500</x:v>
      </x:c>
      <x:c r="K468" s="16" t="n">
        <x:v>15504</x:v>
      </x:c>
      <x:c r="L468" s="17" t="n">
        <x:f>IF(AND(ISNUMBER(I468),I468&gt;0,ISNUMBER(K468),K468&gt;0),K468/I468,"n.a.")</x:f>
        <x:v>8.936023054755044</x:v>
      </x:c>
      <x:c r="M468" s="17"/>
      <x:c r="N468" s="13" t="str">
        <x:v>No</x:v>
      </x:c>
      <x:c r="O468" s="15" t="str">
        <x:v>Not stated</x:v>
      </x:c>
      <x:c r="P468" s="15" t="str">
        <x:v>Open-door workshop</x:v>
      </x:c>
      <x:c r="Q468" s="15" t="str">
        <x:v>Marine-only waterfront workshop with secure yard and potential crane access.</x:v>
      </x:c>
      <x:c r="R468" s="15" t="str">
        <x:v>Advertised to let Annualised from rounded £1,292 pcm. Marine use restriction; crane arrangements separate.</x:v>
      </x:c>
      <x:c r="S468" s="15" t="str">
        <x:v>https://www.rightmove.co.uk/properties/90931158#/?channel=COM_LET</x:v>
      </x:c>
      <x:c r="T468" s="15" t="str"/>
      <x:c r="U468" s="15" t="str"/>
      <x:c r="V468" s="15" t="str">
        <x:v>Plymouth — Blagdons Boatyard</x:v>
      </x:c>
      <x:c r="W468" s="15" t="str">
        <x:v>Individual unit ≤15,000 sq ft</x:v>
      </x:c>
      <x:c r="X468" s="13" t="n">
        <x:f>IF(N468="Yes",L468,0)</x:f>
        <x:v>0</x:v>
      </x:c>
      <x:c r="Y468" s="14" t="n">
        <x:v>1</x:v>
      </x:c>
      <x:c r="Z468" s="13" t="str">
        <x:v>Industrial / workshop / storage</x:v>
      </x:c>
    </x:row>
    <x:row r="469" ht="42" customHeight="1">
      <x:c r="A469" s="13" t="str">
        <x:v>SW0134</x:v>
      </x:c>
      <x:c r="B469" s="15" t="str">
        <x:v>Plymouth</x:v>
      </x:c>
      <x:c r="C469" s="15" t="str">
        <x:v>Plymouth</x:v>
      </x:c>
      <x:c r="D469" s="14" t="n">
        <x:v>266955</x:v>
      </x:c>
      <x:c r="E469" s="13" t="str">
        <x:v>Town</x:v>
      </x:c>
      <x:c r="F469" s="15" t="str">
        <x:v>Burrington / Eurotech Park</x:v>
      </x:c>
      <x:c r="G469" s="15" t="str">
        <x:v>7 Eurotech Park, 32 Burrington Way, Honicknowle, Plymouth PL5</x:v>
      </x:c>
      <x:c r="H469" s="13" t="str">
        <x:v>Uncertain</x:v>
      </x:c>
      <x:c r="I469" s="14" t="n">
        <x:v>1779</x:v>
      </x:c>
      <x:c r="J469" s="13" t="str">
        <x:f>IF(AND(ISNUMBER(I469),I469&gt;0),IF(I469&lt;=1000,"1–1,000",IF(I469&lt;=2500,"1,001–2,500",IF(I469&lt;=5000,"2,501–5,000",IF(I469&lt;=10000,"5,001–10,000","10,001–15,000")))),"1,001–2,500")</x:f>
        <x:v>1,001–2,500</x:v>
      </x:c>
      <x:c r="K469" s="16" t="n">
        <x:v>20000</x:v>
      </x:c>
      <x:c r="L469" s="17" t="n">
        <x:f>IF(AND(ISNUMBER(I469),I469&gt;0,ISNUMBER(K469),K469&gt;0),K469/I469,"n.a.")</x:f>
        <x:v>11.242270938729623</x:v>
      </x:c>
      <x:c r="M469" s="17"/>
      <x:c r="N469" s="13" t="str">
        <x:v>No</x:v>
      </x:c>
      <x:c r="O469" s="15" t="str">
        <x:v>2.50 m below mezzanine; rising to 6.20 m</x:v>
      </x:c>
      <x:c r="P469" s="15" t="str">
        <x:v>Roller shutter stated</x:v>
      </x:c>
      <x:c r="Q469" s="15" t="str">
        <x:v>Modern hybrid light industrial unit; 1,779 SqFt ( 166 SqM )</x:v>
      </x:c>
      <x:c r="R469" s="15" t="str">
        <x:v>New lease subject to surrender Existing lease surrender required. No motor trade.</x:v>
      </x:c>
      <x:c r="S469" s="15" t="str">
        <x:v>https://www.zoopla.co.uk/to-rent/commercial/details/74247867/</x:v>
      </x:c>
      <x:c r="T469" s="15" t="str"/>
      <x:c r="U469" s="15" t="str"/>
      <x:c r="V469" s="15" t="str">
        <x:v>Plymouth — Burrington / Eurotech Park</x:v>
      </x:c>
      <x:c r="W469" s="15" t="str">
        <x:v>Individual unit ≤15,000 sq ft</x:v>
      </x:c>
      <x:c r="X469" s="13" t="n">
        <x:f>IF(N469="Yes",L469,0)</x:f>
        <x:v>0</x:v>
      </x:c>
      <x:c r="Y469" s="14" t="n">
        <x:v>1</x:v>
      </x:c>
      <x:c r="Z469" s="13" t="str">
        <x:v>Industrial / workshop / storage</x:v>
      </x:c>
    </x:row>
    <x:row r="470" ht="42" customHeight="1">
      <x:c r="A470" s="13" t="str">
        <x:v>SW0135</x:v>
      </x:c>
      <x:c r="B470" s="15" t="str">
        <x:v>Plymouth</x:v>
      </x:c>
      <x:c r="C470" s="15" t="str">
        <x:v>Plymouth</x:v>
      </x:c>
      <x:c r="D470" s="14" t="n">
        <x:v>266955</x:v>
      </x:c>
      <x:c r="E470" s="13" t="str">
        <x:v>Town</x:v>
      </x:c>
      <x:c r="F470" s="15" t="str">
        <x:v>Burrington Industrial Estate</x:v>
      </x:c>
      <x:c r="G470" s="15" t="str">
        <x:v>Unit 10 Burrington Business Park, Burrington Way, Honicknowle, Plymouth PL5</x:v>
      </x:c>
      <x:c r="H470" s="13" t="str">
        <x:v>Current</x:v>
      </x:c>
      <x:c r="I470" s="14" t="n">
        <x:v>13024</x:v>
      </x:c>
      <x:c r="J470" s="13" t="str">
        <x:f>IF(AND(ISNUMBER(I470),I470&gt;0),IF(I470&lt;=1000,"1–1,000",IF(I470&lt;=2500,"1,001–2,500",IF(I470&lt;=5000,"2,501–5,000",IF(I470&lt;=10000,"5,001–10,000","10,001–15,000")))),"10,001–15,000")</x:f>
        <x:v>10,001–15,000</x:v>
      </x:c>
      <x:c r="K470" s="16" t="n">
        <x:v>104192</x:v>
      </x:c>
      <x:c r="L470" s="17" t="n">
        <x:f>IF(AND(ISNUMBER(I470),I470&gt;0,ISNUMBER(K470),K470&gt;0),K470/I470,"n.a.")</x:f>
        <x:v>8</x:v>
      </x:c>
      <x:c r="M470" s="17"/>
      <x:c r="N470" s="13" t="str">
        <x:v>No</x:v>
      </x:c>
      <x:c r="O470" s="15" t="str">
        <x:v>Up to approximately 5.02 m eaves</x:v>
      </x:c>
      <x:c r="P470" s="15" t="str">
        <x:v>Loading door stated; roller type not specified</x:v>
      </x:c>
      <x:c r="Q470" s="15" t="str">
        <x:v>Refurbished warehouse unit; 13,024 SqFt ( 1,210 SqM )</x:v>
      </x:c>
      <x:c r="R470" s="15" t="str">
        <x:v>Advertised to let Portal/Vickery listing £104,192 pa (£8/sq ft) conflicts with SCC £7.50/sq ft for Unit 10. Exact current asking rent needs confirmation.</x:v>
      </x:c>
      <x:c r="S470" s="15" t="str">
        <x:v>https://www.zoopla.co.uk/to-rent/commercial/details/73105138/</x:v>
      </x:c>
      <x:c r="T470" s="15" t="str">
        <x:v>https://strattoncrebercommercial.co.uk/properties/unit-10-6-burrington-road-plymouth-devon-pl5/</x:v>
      </x:c>
      <x:c r="U470" s="15" t="str"/>
      <x:c r="V470" s="15" t="str">
        <x:v>Plymouth — Burrington Industrial Estate</x:v>
      </x:c>
      <x:c r="W470" s="15" t="str">
        <x:v>Individual unit ≤15,000 sq ft</x:v>
      </x:c>
      <x:c r="X470" s="13" t="n">
        <x:f>IF(N470="Yes",L470,0)</x:f>
        <x:v>0</x:v>
      </x:c>
      <x:c r="Y470" s="14" t="n">
        <x:v>1</x:v>
      </x:c>
      <x:c r="Z470" s="13" t="str">
        <x:v>Industrial / workshop / storage</x:v>
      </x:c>
    </x:row>
    <x:row r="471" ht="42" customHeight="1">
      <x:c r="A471" s="13" t="str">
        <x:v>SW0136</x:v>
      </x:c>
      <x:c r="B471" s="15" t="str">
        <x:v>Plymouth</x:v>
      </x:c>
      <x:c r="C471" s="15" t="str">
        <x:v>Plymouth</x:v>
      </x:c>
      <x:c r="D471" s="14" t="n">
        <x:v>266955</x:v>
      </x:c>
      <x:c r="E471" s="13" t="str">
        <x:v>Town</x:v>
      </x:c>
      <x:c r="F471" s="15" t="str">
        <x:v>Burrington Industrial Estate</x:v>
      </x:c>
      <x:c r="G471" s="15" t="str">
        <x:v>Unit 10A, 6 Burrington Road</x:v>
      </x:c>
      <x:c r="H471" s="13" t="str">
        <x:v>Current</x:v>
      </x:c>
      <x:c r="I471" s="14" t="n">
        <x:v>2185</x:v>
      </x:c>
      <x:c r="J471" s="13" t="str">
        <x:f>IF(AND(ISNUMBER(I471),I471&gt;0),IF(I471&lt;=1000,"1–1,000",IF(I471&lt;=2500,"1,001–2,500",IF(I471&lt;=5000,"2,501–5,000",IF(I471&lt;=10000,"5,001–10,000","10,001–15,000")))),"1,001–2,500")</x:f>
        <x:v>1,001–2,500</x:v>
      </x:c>
      <x:c r="K471" s="16" t="n">
        <x:v>17480</x:v>
      </x:c>
      <x:c r="L471" s="17" t="n">
        <x:f>IF(AND(ISNUMBER(I471),I471&gt;0,ISNUMBER(K471),K471&gt;0),K471/I471,"n.a.")</x:f>
        <x:v>8</x:v>
      </x:c>
      <x:c r="M471" s="17" t="n">
        <x:v>8</x:v>
      </x:c>
      <x:c r="N471" s="13" t="str">
        <x:v>Yes</x:v>
      </x:c>
      <x:c r="O471" s="15" t="str">
        <x:v>Not stated</x:v>
      </x:c>
      <x:c r="P471" s="15" t="str">
        <x:v>Not stated</x:v>
      </x:c>
      <x:c r="Q471" s="15" t="str">
        <x:v>Industrial warehouse within the Burrington business estate.</x:v>
      </x:c>
      <x:c r="R471" s="15" t="str">
        <x:v>Advertised to let Unit-specific size 2,185 sq ft and £8/sq ft stated; annual rent calculated. Page headline 30,000 sq ft is scheme total.</x:v>
      </x:c>
      <x:c r="S471" s="15" t="str">
        <x:v>https://strattoncrebercommercial.co.uk/properties/unit-10-6-burrington-road-plymouth-devon-pl5/</x:v>
      </x:c>
      <x:c r="T471" s="15" t="str"/>
      <x:c r="U471" s="15" t="str"/>
      <x:c r="V471" s="15" t="str">
        <x:v>Plymouth — Burrington Industrial Estate</x:v>
      </x:c>
      <x:c r="W471" s="15" t="str">
        <x:v>Individual unit ≤15,000 sq ft</x:v>
      </x:c>
      <x:c r="X471" s="13" t="n">
        <x:f>IF(N471="Yes",L471,0)</x:f>
        <x:v>8</x:v>
      </x:c>
      <x:c r="Y471" s="14" t="n">
        <x:v>1</x:v>
      </x:c>
      <x:c r="Z471" s="13" t="str">
        <x:v>Industrial / workshop / storage</x:v>
      </x:c>
    </x:row>
    <x:row r="472" ht="42" customHeight="1">
      <x:c r="A472" s="13" t="str">
        <x:v>SW0137</x:v>
      </x:c>
      <x:c r="B472" s="15" t="str">
        <x:v>Plymouth</x:v>
      </x:c>
      <x:c r="C472" s="15" t="str">
        <x:v>Plymouth</x:v>
      </x:c>
      <x:c r="D472" s="14" t="n">
        <x:v>266955</x:v>
      </x:c>
      <x:c r="E472" s="13" t="str">
        <x:v>Town</x:v>
      </x:c>
      <x:c r="F472" s="15" t="str">
        <x:v>Burrington Industrial Estate</x:v>
      </x:c>
      <x:c r="G472" s="15" t="str">
        <x:v>Unit 2 Burrington Business Park, Burrington Way, Plymouth PL5</x:v>
      </x:c>
      <x:c r="H472" s="13" t="str">
        <x:v>Uncertain</x:v>
      </x:c>
      <x:c r="I472" s="14" t="n">
        <x:v>6252</x:v>
      </x:c>
      <x:c r="J472" s="13" t="str">
        <x:f>IF(AND(ISNUMBER(I472),I472&gt;0),IF(I472&lt;=1000,"1–1,000",IF(I472&lt;=2500,"1,001–2,500",IF(I472&lt;=5000,"2,501–5,000",IF(I472&lt;=10000,"5,001–10,000","10,001–15,000")))),"5,001–10,000")</x:f>
        <x:v>5,001–10,000</x:v>
      </x:c>
      <x:c r="K472" s="16" t="n">
        <x:v>50000</x:v>
      </x:c>
      <x:c r="L472" s="17" t="n">
        <x:f>IF(AND(ISNUMBER(I472),I472&gt;0,ISNUMBER(K472),K472&gt;0),K472/I472,"n.a.")</x:f>
        <x:v>7.99744081893794</x:v>
      </x:c>
      <x:c r="M472" s="17"/>
      <x:c r="N472" s="13" t="str">
        <x:v>No</x:v>
      </x:c>
      <x:c r="O472" s="15" t="str">
        <x:v>3.88 m lowest frame; 5.15 m maximum eaves</x:v>
      </x:c>
      <x:c r="P472" s="15" t="str">
        <x:v>Roller shutter stated</x:v>
      </x:c>
      <x:c r="Q472" s="15" t="str">
        <x:v>Refurbished warehouse unit; 6,252 sqft ( 581 sqm )</x:v>
      </x:c>
      <x:c r="R472" s="15" t="str">
        <x:v>New lease subject to surrender</x:v>
      </x:c>
      <x:c r="S472" s="15" t="str">
        <x:v>https://www.zoopla.co.uk/to-rent/commercial/details/68738160/</x:v>
      </x:c>
      <x:c r="T472" s="15" t="str"/>
      <x:c r="U472" s="15" t="str"/>
      <x:c r="V472" s="15" t="str">
        <x:v>Plymouth — Burrington Industrial Estate</x:v>
      </x:c>
      <x:c r="W472" s="15" t="str">
        <x:v>Individual unit ≤15,000 sq ft</x:v>
      </x:c>
      <x:c r="X472" s="13" t="n">
        <x:f>IF(N472="Yes",L472,0)</x:f>
        <x:v>0</x:v>
      </x:c>
      <x:c r="Y472" s="14" t="n">
        <x:v>1</x:v>
      </x:c>
      <x:c r="Z472" s="13" t="str">
        <x:v>Industrial / workshop / storage</x:v>
      </x:c>
    </x:row>
    <x:row r="473" ht="42" customHeight="1">
      <x:c r="A473" s="13" t="str">
        <x:v>SW0138</x:v>
      </x:c>
      <x:c r="B473" s="15" t="str">
        <x:v>Plymouth</x:v>
      </x:c>
      <x:c r="C473" s="15" t="str">
        <x:v>Plymouth</x:v>
      </x:c>
      <x:c r="D473" s="14" t="n">
        <x:v>266955</x:v>
      </x:c>
      <x:c r="E473" s="13" t="str">
        <x:v>Town</x:v>
      </x:c>
      <x:c r="F473" s="15" t="str">
        <x:v>Burrington Industrial Estate</x:v>
      </x:c>
      <x:c r="G473" s="15" t="str">
        <x:v>Unit 2-3, Burrington Way, Plymouth, Devon PL5</x:v>
      </x:c>
      <x:c r="H473" s="13" t="str">
        <x:v>Current</x:v>
      </x:c>
      <x:c r="I473" s="14" t="n">
        <x:v>13113</x:v>
      </x:c>
      <x:c r="J473" s="13" t="str">
        <x:f>IF(AND(ISNUMBER(I473),I473&gt;0),IF(I473&lt;=1000,"1–1,000",IF(I473&lt;=2500,"1,001–2,500",IF(I473&lt;=5000,"2,501–5,000",IF(I473&lt;=10000,"5,001–10,000","10,001–15,000")))),"10,001–15,000")</x:f>
        <x:v>10,001–15,000</x:v>
      </x:c>
      <x:c r="K473" s="16" t="n">
        <x:v>69500</x:v>
      </x:c>
      <x:c r="L473" s="17" t="n">
        <x:f>IF(AND(ISNUMBER(I473),I473&gt;0,ISNUMBER(K473),K473&gt;0),K473/I473,"n.a.")</x:f>
        <x:v>5.300083886219782</x:v>
      </x:c>
      <x:c r="M473" s="17"/>
      <x:c r="N473" s="13" t="str">
        <x:v>No</x:v>
      </x:c>
      <x:c r="O473" s="15" t="str">
        <x:v>Not stated</x:v>
      </x:c>
      <x:c r="P473" s="15" t="str">
        <x:v>Roller shutter stated</x:v>
      </x:c>
      <x:c r="Q473" s="15" t="str">
        <x:v>Modern Industrial / Warehouse premises with yard and parking; Central city industrial estate</x:v>
      </x:c>
      <x:c r="R473" s="15" t="str">
        <x:v>Advertised to let Headline £69,500 pa versus description £70,000 pa; rent needs confirmation. 8,399 sq ft ground plus 4,714 mezzanine/offices. Combined 2–3 counted as one advertised demise.</x:v>
      </x:c>
      <x:c r="S473" s="15" t="str">
        <x:v>https://www.zoopla.co.uk/to-rent/commercial/details/73799880/</x:v>
      </x:c>
      <x:c r="T473" s="15" t="str"/>
      <x:c r="U473" s="15" t="str"/>
      <x:c r="V473" s="15" t="str">
        <x:v>Plymouth — Burrington Industrial Estate</x:v>
      </x:c>
      <x:c r="W473" s="15" t="str">
        <x:v>Individual unit ≤15,000 sq ft</x:v>
      </x:c>
      <x:c r="X473" s="13" t="n">
        <x:f>IF(N473="Yes",L473,0)</x:f>
        <x:v>0</x:v>
      </x:c>
      <x:c r="Y473" s="14" t="n">
        <x:v>1</x:v>
      </x:c>
      <x:c r="Z473" s="13" t="str">
        <x:v>Industrial / workshop / storage</x:v>
      </x:c>
    </x:row>
    <x:row r="474" ht="42" customHeight="1">
      <x:c r="A474" s="13" t="str">
        <x:v>SW0139</x:v>
      </x:c>
      <x:c r="B474" s="15" t="str">
        <x:v>Plymouth</x:v>
      </x:c>
      <x:c r="C474" s="15" t="str">
        <x:v>Plymouth</x:v>
      </x:c>
      <x:c r="D474" s="14" t="n">
        <x:v>266955</x:v>
      </x:c>
      <x:c r="E474" s="13" t="str">
        <x:v>Town</x:v>
      </x:c>
      <x:c r="F474" s="15" t="str">
        <x:v>Burrington Industrial Estate</x:v>
      </x:c>
      <x:c r="G474" s="15" t="str">
        <x:v>Unit 8, Burrington Business Park, Burrington Way, Plymouth PL5</x:v>
      </x:c>
      <x:c r="H474" s="13" t="str">
        <x:v>Current</x:v>
      </x:c>
      <x:c r="I474" s="14" t="n">
        <x:v>1565</x:v>
      </x:c>
      <x:c r="J474" s="13" t="str">
        <x:f>IF(AND(ISNUMBER(I474),I474&gt;0),IF(I474&lt;=1000,"1–1,000",IF(I474&lt;=2500,"1,001–2,500",IF(I474&lt;=5000,"2,501–5,000",IF(I474&lt;=10000,"5,001–10,000","10,001–15,000")))),"1,001–2,500")</x:f>
        <x:v>1,001–2,500</x:v>
      </x:c>
      <x:c r="K474" s="16" t="n">
        <x:v>15000</x:v>
      </x:c>
      <x:c r="L474" s="17" t="n">
        <x:f>IF(AND(ISNUMBER(I474),I474&gt;0,ISNUMBER(K474),K474&gt;0),K474/I474,"n.a.")</x:f>
        <x:v>9.584664536741213</x:v>
      </x:c>
      <x:c r="M474" s="17"/>
      <x:c r="N474" s="13" t="str">
        <x:v>Yes</x:v>
      </x:c>
      <x:c r="O474" s="15" t="str">
        <x:v>Not stated</x:v>
      </x:c>
      <x:c r="P474" s="15" t="str">
        <x:v>Roller shutter stated</x:v>
      </x:c>
      <x:c r="Q474" s="15" t="str">
        <x:v>Warehouse / industrial / trade counter unit; 1,565 sq.ft ( 145 sq.m )</x:v>
      </x:c>
      <x:c r="R474" s="15" t="str">
        <x:v>Advertised to let</x:v>
      </x:c>
      <x:c r="S474" s="15" t="str">
        <x:v>https://www.zoopla.co.uk/to-rent/commercial/details/70384134/</x:v>
      </x:c>
      <x:c r="T474" s="15" t="str"/>
      <x:c r="U474" s="15" t="str"/>
      <x:c r="V474" s="15" t="str">
        <x:v>Plymouth — Burrington Industrial Estate</x:v>
      </x:c>
      <x:c r="W474" s="15" t="str">
        <x:v>Individual unit ≤15,000 sq ft</x:v>
      </x:c>
      <x:c r="X474" s="13" t="n">
        <x:f>IF(N474="Yes",L474,0)</x:f>
        <x:v>9.584664536741213</x:v>
      </x:c>
      <x:c r="Y474" s="14" t="n">
        <x:v>1</x:v>
      </x:c>
      <x:c r="Z474" s="13" t="str">
        <x:v>Industrial / workshop / storage</x:v>
      </x:c>
    </x:row>
    <x:row r="475" ht="42" customHeight="1">
      <x:c r="A475" s="13" t="str">
        <x:v>SW0140</x:v>
      </x:c>
      <x:c r="B475" s="15" t="str">
        <x:v>Plymouth</x:v>
      </x:c>
      <x:c r="C475" s="15" t="str">
        <x:v>Plymouth</x:v>
      </x:c>
      <x:c r="D475" s="14" t="n">
        <x:v>266955</x:v>
      </x:c>
      <x:c r="E475" s="13" t="str">
        <x:v>Town</x:v>
      </x:c>
      <x:c r="F475" s="15" t="str">
        <x:v>Cattedown / Clare Place</x:v>
      </x:c>
      <x:c r="G475" s="15" t="str">
        <x:v>18-20 Clare Place, Cattedown Road, Plymouth, Devon PL4</x:v>
      </x:c>
      <x:c r="H475" s="13" t="str">
        <x:v>Current</x:v>
      </x:c>
      <x:c r="I475" s="14" t="n">
        <x:v>6653</x:v>
      </x:c>
      <x:c r="J475" s="13" t="str">
        <x:f>IF(AND(ISNUMBER(I475),I475&gt;0),IF(I475&lt;=1000,"1–1,000",IF(I475&lt;=2500,"1,001–2,500",IF(I475&lt;=5000,"2,501–5,000",IF(I475&lt;=10000,"5,001–10,000","10,001–15,000")))),"5,001–10,000")</x:f>
        <x:v>5,001–10,000</x:v>
      </x:c>
      <x:c r="K475" s="16" t="n">
        <x:v>36000</x:v>
      </x:c>
      <x:c r="L475" s="17" t="n">
        <x:f>IF(AND(ISNUMBER(I475),I475&gt;0,ISNUMBER(K475),K475&gt;0),K475/I475,"n.a.")</x:f>
        <x:v>5.41109274011724</x:v>
      </x:c>
      <x:c r="M475" s="17"/>
      <x:c r="N475" s="13" t="str">
        <x:v>Yes</x:v>
      </x:c>
      <x:c r="O475" s="15" t="str">
        <x:v>Not stated</x:v>
      </x:c>
      <x:c r="P475" s="15" t="str">
        <x:v>Roller shutter stated</x:v>
      </x:c>
      <x:c r="Q475" s="15" t="str">
        <x:v>Industrial/warehouse unit with office content.; Currently motor trade use</x:v>
      </x:c>
      <x:c r="R475" s="15" t="str">
        <x:v>Advertised to let</x:v>
      </x:c>
      <x:c r="S475" s="15" t="str">
        <x:v>https://www.zoopla.co.uk/to-rent/commercial/details/71435673/</x:v>
      </x:c>
      <x:c r="T475" s="15" t="str"/>
      <x:c r="U475" s="15" t="str"/>
      <x:c r="V475" s="15" t="str">
        <x:v>Plymouth — Cattedown / Clare Place</x:v>
      </x:c>
      <x:c r="W475" s="15" t="str">
        <x:v>Individual unit ≤15,000 sq ft</x:v>
      </x:c>
      <x:c r="X475" s="13" t="n">
        <x:f>IF(N475="Yes",L475,0)</x:f>
        <x:v>5.41109274011724</x:v>
      </x:c>
      <x:c r="Y475" s="14" t="n">
        <x:v>1</x:v>
      </x:c>
      <x:c r="Z475" s="13" t="str">
        <x:v>Industrial / workshop / storage</x:v>
      </x:c>
    </x:row>
    <x:row r="476" ht="42" customHeight="1">
      <x:c r="A476" s="13" t="str">
        <x:v>SW0141</x:v>
      </x:c>
      <x:c r="B476" s="15" t="str">
        <x:v>Plymouth</x:v>
      </x:c>
      <x:c r="C476" s="15" t="str">
        <x:v>Plymouth</x:v>
      </x:c>
      <x:c r="D476" s="14" t="n">
        <x:v>266955</x:v>
      </x:c>
      <x:c r="E476" s="13" t="str">
        <x:v>Town</x:v>
      </x:c>
      <x:c r="F476" s="15" t="str">
        <x:v>Estover / Darklake Park</x:v>
      </x:c>
      <x:c r="G476" s="15" t="str">
        <x:v>Unit 11 Darklake Park, 6 Darklake View, Estover, Plymouth PL6</x:v>
      </x:c>
      <x:c r="H476" s="13" t="str">
        <x:v>Uncertain</x:v>
      </x:c>
      <x:c r="I476" s="14" t="n">
        <x:v>1984</x:v>
      </x:c>
      <x:c r="J476" s="13" t="str">
        <x:f>IF(AND(ISNUMBER(I476),I476&gt;0),IF(I476&lt;=1000,"1–1,000",IF(I476&lt;=2500,"1,001–2,500",IF(I476&lt;=5000,"2,501–5,000",IF(I476&lt;=10000,"5,001–10,000","10,001–15,000")))),"1,001–2,500")</x:f>
        <x:v>1,001–2,500</x:v>
      </x:c>
      <x:c r="K476" s="16" t="n">
        <x:v>16000</x:v>
      </x:c>
      <x:c r="L476" s="17" t="n">
        <x:f>IF(AND(ISNUMBER(I476),I476&gt;0,ISNUMBER(K476),K476&gt;0),K476/I476,"n.a.")</x:f>
        <x:v>8.064516129032258</x:v>
      </x:c>
      <x:c r="M476" s="17"/>
      <x:c r="N476" s="13" t="str">
        <x:v>No</x:v>
      </x:c>
      <x:c r="O476" s="15" t="str">
        <x:v>7.28 m maximum eaves</x:v>
      </x:c>
      <x:c r="P476" s="15" t="str">
        <x:v>Not stated</x:v>
      </x:c>
      <x:c r="Q476" s="15" t="str">
        <x:v>Modern hybrid business unit; 1,984 SqFt ( 184 SqM )</x:v>
      </x:c>
      <x:c r="R476" s="15" t="str">
        <x:v>Assignment or surrender required Lease route requires confirmation before immediate occupation.</x:v>
      </x:c>
      <x:c r="S476" s="15" t="str">
        <x:v>https://www.zoopla.co.uk/to-rent/commercial/details/72639225/</x:v>
      </x:c>
      <x:c r="T476" s="15" t="str"/>
      <x:c r="U476" s="15" t="str"/>
      <x:c r="V476" s="15" t="str">
        <x:v>Plymouth — Estover / Darklake Park</x:v>
      </x:c>
      <x:c r="W476" s="15" t="str">
        <x:v>Individual unit ≤15,000 sq ft</x:v>
      </x:c>
      <x:c r="X476" s="13" t="n">
        <x:f>IF(N476="Yes",L476,0)</x:f>
        <x:v>0</x:v>
      </x:c>
      <x:c r="Y476" s="14" t="n">
        <x:v>1</x:v>
      </x:c>
      <x:c r="Z476" s="13" t="str">
        <x:v>Industrial / workshop / storage</x:v>
      </x:c>
    </x:row>
    <x:row r="477" ht="49" customHeight="1">
      <x:c r="A477" s="13" t="str">
        <x:v>SW0142</x:v>
      </x:c>
      <x:c r="B477" s="15" t="str">
        <x:v>Plymouth</x:v>
      </x:c>
      <x:c r="C477" s="15" t="str">
        <x:v>Plymouth</x:v>
      </x:c>
      <x:c r="D477" s="14" t="n">
        <x:v>266955</x:v>
      </x:c>
      <x:c r="E477" s="13" t="str">
        <x:v>Town</x:v>
      </x:c>
      <x:c r="F477" s="15" t="str">
        <x:v>Estover / Sisna Park</x:v>
      </x:c>
      <x:c r="G477" s="15" t="str">
        <x:v>32 Sisna Park, Estover, Plymouth PL6</x:v>
      </x:c>
      <x:c r="H477" s="13" t="str">
        <x:v>Current</x:v>
      </x:c>
      <x:c r="I477" s="14" t="n">
        <x:v>1968</x:v>
      </x:c>
      <x:c r="J477" s="13" t="str">
        <x:f>IF(AND(ISNUMBER(I477),I477&gt;0),IF(I477&lt;=1000,"1–1,000",IF(I477&lt;=2500,"1,001–2,500",IF(I477&lt;=5000,"2,501–5,000",IF(I477&lt;=10000,"5,001–10,000","10,001–15,000")))),"1,001–2,500")</x:f>
        <x:v>1,001–2,500</x:v>
      </x:c>
      <x:c r="K477" s="16" t="n">
        <x:v>15000</x:v>
      </x:c>
      <x:c r="L477" s="17" t="n">
        <x:f>IF(AND(ISNUMBER(I477),I477&gt;0,ISNUMBER(K477),K477&gt;0),K477/I477,"n.a.")</x:f>
        <x:v>7.621951219512195</x:v>
      </x:c>
      <x:c r="M477" s="17"/>
      <x:c r="N477" s="13" t="str">
        <x:v>No</x:v>
      </x:c>
      <x:c r="O477" s="15" t="str">
        <x:v>Not stated</x:v>
      </x:c>
      <x:c r="P477" s="15" t="str">
        <x:v>Sectional loading door stated</x:v>
      </x:c>
      <x:c r="Q477" s="15" t="str">
        <x:v>Ground floor industrial space with first floor offices; Open-plan office accommodation together with two separately enclosed offices/meeting rooms</x:v>
      </x:c>
      <x:c r="R477" s="15" t="str">
        <x:v>Advertised to let SCC advert appears same Unit 32 with same layout: 1,976 sq ft, £18,000 pa versus portal 1,968 sq ft, £15,000 pa. Conservatively merged; agent quote/measurement needs reconciliation.</x:v>
      </x:c>
      <x:c r="S477" s="15" t="str">
        <x:v>https://www.zoopla.co.uk/to-rent/commercial/details/74470616/</x:v>
      </x:c>
      <x:c r="T477" s="15" t="str">
        <x:v>https://strattoncrebercommercial.co.uk/properties/32-sisna-park-road-plymouth-devon-pl6/</x:v>
      </x:c>
      <x:c r="U477" s="15" t="str"/>
      <x:c r="V477" s="15" t="str">
        <x:v>Plymouth — Estover / Sisna Park</x:v>
      </x:c>
      <x:c r="W477" s="15" t="str">
        <x:v>Individual unit ≤15,000 sq ft</x:v>
      </x:c>
      <x:c r="X477" s="13" t="n">
        <x:f>IF(N477="Yes",L477,0)</x:f>
        <x:v>0</x:v>
      </x:c>
      <x:c r="Y477" s="14" t="n">
        <x:v>1</x:v>
      </x:c>
      <x:c r="Z477" s="13" t="str">
        <x:v>Industrial / workshop / storage</x:v>
      </x:c>
    </x:row>
    <x:row r="478" ht="42" customHeight="1">
      <x:c r="A478" s="13" t="str">
        <x:v>SW0143</x:v>
      </x:c>
      <x:c r="B478" s="15" t="str">
        <x:v>Plymouth</x:v>
      </x:c>
      <x:c r="C478" s="15" t="str">
        <x:v>Plymouth</x:v>
      </x:c>
      <x:c r="D478" s="14" t="n">
        <x:v>266955</x:v>
      </x:c>
      <x:c r="E478" s="13" t="str">
        <x:v>Town</x:v>
      </x:c>
      <x:c r="F478" s="15" t="str">
        <x:v>Estover / Sisna Park</x:v>
      </x:c>
      <x:c r="G478" s="15" t="str">
        <x:v>4 Sisna Park, 47 Sisna Park Road, Estover, Plymouth PL6</x:v>
      </x:c>
      <x:c r="H478" s="13" t="str">
        <x:v>Uncertain</x:v>
      </x:c>
      <x:c r="I478" s="14" t="n">
        <x:v>3065</x:v>
      </x:c>
      <x:c r="J478" s="13" t="str">
        <x:f>IF(AND(ISNUMBER(I478),I478&gt;0),IF(I478&lt;=1000,"1–1,000",IF(I478&lt;=2500,"1,001–2,500",IF(I478&lt;=5000,"2,501–5,000",IF(I478&lt;=10000,"5,001–10,000","10,001–15,000")))),"2,501–5,000")</x:f>
        <x:v>2,501–5,000</x:v>
      </x:c>
      <x:c r="K478" s="16" t="n">
        <x:v>22500</x:v>
      </x:c>
      <x:c r="L478" s="17" t="n">
        <x:f>IF(AND(ISNUMBER(I478),I478&gt;0,ISNUMBER(K478),K478&gt;0),K478/I478,"n.a.")</x:f>
        <x:v>7.3409461663947795</x:v>
      </x:c>
      <x:c r="M478" s="17"/>
      <x:c r="N478" s="13" t="str">
        <x:v>No</x:v>
      </x:c>
      <x:c r="O478" s="15" t="str">
        <x:v>5.5 m to haunch; 6.3 m eaves (headline says 7 m)</x:v>
      </x:c>
      <x:c r="P478" s="15" t="str">
        <x:v>Sectional loading door stated</x:v>
      </x:c>
      <x:c r="Q478" s="15" t="str">
        <x:v>Warehouse/factory/trade counter with mezzanine; 3,065 sq.ft ( 285 sq.m )</x:v>
      </x:c>
      <x:c r="R478" s="15" t="str">
        <x:v>Lease availability date passed; confirmation required Advert says new terms September 2026 or earlier subject to surrender. Occupation status not independently confirmed.</x:v>
      </x:c>
      <x:c r="S478" s="15" t="str">
        <x:v>https://www.zoopla.co.uk/to-rent/commercial/details/70805981/</x:v>
      </x:c>
      <x:c r="T478" s="15" t="str"/>
      <x:c r="U478" s="15" t="str"/>
      <x:c r="V478" s="15" t="str">
        <x:v>Plymouth — Estover / Sisna Park</x:v>
      </x:c>
      <x:c r="W478" s="15" t="str">
        <x:v>Individual unit ≤15,000 sq ft</x:v>
      </x:c>
      <x:c r="X478" s="13" t="n">
        <x:f>IF(N478="Yes",L478,0)</x:f>
        <x:v>0</x:v>
      </x:c>
      <x:c r="Y478" s="14" t="n">
        <x:v>1</x:v>
      </x:c>
      <x:c r="Z478" s="13" t="str">
        <x:v>Industrial / workshop / storage</x:v>
      </x:c>
    </x:row>
    <x:row r="479" ht="42" customHeight="1">
      <x:c r="A479" s="13" t="str">
        <x:v>SW0144</x:v>
      </x:c>
      <x:c r="B479" s="15" t="str">
        <x:v>Plymouth</x:v>
      </x:c>
      <x:c r="C479" s="15" t="str">
        <x:v>Plymouth</x:v>
      </x:c>
      <x:c r="D479" s="14" t="n">
        <x:v>266955</x:v>
      </x:c>
      <x:c r="E479" s="13" t="str">
        <x:v>Town</x:v>
      </x:c>
      <x:c r="F479" s="15" t="str">
        <x:v>Estover / Sisna Park</x:v>
      </x:c>
      <x:c r="G479" s="15" t="str">
        <x:v>Unit 23, Sisna Park Road</x:v>
      </x:c>
      <x:c r="H479" s="13" t="str">
        <x:v>Current</x:v>
      </x:c>
      <x:c r="I479" s="14" t="n">
        <x:v>1531</x:v>
      </x:c>
      <x:c r="J479" s="13" t="str">
        <x:f>IF(AND(ISNUMBER(I479),I479&gt;0),IF(I479&lt;=1000,"1–1,000",IF(I479&lt;=2500,"1,001–2,500",IF(I479&lt;=5000,"2,501–5,000",IF(I479&lt;=10000,"5,001–10,000","10,001–15,000")))),"1,001–2,500")</x:f>
        <x:v>1,001–2,500</x:v>
      </x:c>
      <x:c r="K479" s="16" t="n">
        <x:v>18000</x:v>
      </x:c>
      <x:c r="L479" s="17" t="n">
        <x:f>IF(AND(ISNUMBER(I479),I479&gt;0,ISNUMBER(K479),K479&gt;0),K479/I479,"n.a.")</x:f>
        <x:v>11.757021554539516</x:v>
      </x:c>
      <x:c r="M479" s="17"/>
      <x:c r="N479" s="13" t="str">
        <x:v>Yes</x:v>
      </x:c>
      <x:c r="O479" s="15" t="str">
        <x:v>5.3 m ground-floor storage height</x:v>
      </x:c>
      <x:c r="P479" s="15" t="str">
        <x:v>Full-height electric roller shutter</x:v>
      </x:c>
      <x:c r="Q479" s="15" t="str">
        <x:v>Two-level warehouse/office unit with welfare facilities and parking.</x:v>
      </x:c>
      <x:c r="R479" s="15" t="str">
        <x:v>Advertised to let Headline 1,531 sq ft; description 1,530.64 sq ft, rounding only.</x:v>
      </x:c>
      <x:c r="S479" s="15" t="str">
        <x:v>https://strattoncrebercommercial.co.uk/properties/unit-23-sisna-park-road-estover-plymouth-pl6-7ae/</x:v>
      </x:c>
      <x:c r="T479" s="15" t="str"/>
      <x:c r="U479" s="15" t="str"/>
      <x:c r="V479" s="15" t="str">
        <x:v>Plymouth — Estover / Sisna Park</x:v>
      </x:c>
      <x:c r="W479" s="15" t="str">
        <x:v>Individual unit ≤15,000 sq ft</x:v>
      </x:c>
      <x:c r="X479" s="13" t="n">
        <x:f>IF(N479="Yes",L479,0)</x:f>
        <x:v>11.757021554539516</x:v>
      </x:c>
      <x:c r="Y479" s="14" t="n">
        <x:v>1</x:v>
      </x:c>
      <x:c r="Z479" s="13" t="str">
        <x:v>Industrial / workshop / storage</x:v>
      </x:c>
    </x:row>
    <x:row r="480" ht="42" customHeight="1">
      <x:c r="A480" s="13" t="str">
        <x:v>SW0145</x:v>
      </x:c>
      <x:c r="B480" s="15" t="str">
        <x:v>Plymouth</x:v>
      </x:c>
      <x:c r="C480" s="15" t="str">
        <x:v>Plymouth</x:v>
      </x:c>
      <x:c r="D480" s="14" t="n">
        <x:v>266955</x:v>
      </x:c>
      <x:c r="E480" s="13" t="str">
        <x:v>Town</x:v>
      </x:c>
      <x:c r="F480" s="15" t="str">
        <x:v>Estover / Sisna Park</x:v>
      </x:c>
      <x:c r="G480" s="15" t="str">
        <x:v>Unit 37B, 22 Sisna Park Road, Estover, Plymouth PL6</x:v>
      </x:c>
      <x:c r="H480" s="13" t="str">
        <x:v>Current</x:v>
      </x:c>
      <x:c r="I480" s="14" t="n">
        <x:v>4179</x:v>
      </x:c>
      <x:c r="J480" s="13" t="str">
        <x:f>IF(AND(ISNUMBER(I480),I480&gt;0),IF(I480&lt;=1000,"1–1,000",IF(I480&lt;=2500,"1,001–2,500",IF(I480&lt;=5000,"2,501–5,000",IF(I480&lt;=10000,"5,001–10,000","10,001–15,000")))),"2,501–5,000")</x:f>
        <x:v>2,501–5,000</x:v>
      </x:c>
      <x:c r="K480" s="16" t="n">
        <x:v>27500</x:v>
      </x:c>
      <x:c r="L480" s="17" t="n">
        <x:f>IF(AND(ISNUMBER(I480),I480&gt;0,ISNUMBER(K480),K480&gt;0),K480/I480,"n.a.")</x:f>
        <x:v>6.58052165589854</x:v>
      </x:c>
      <x:c r="M480" s="17"/>
      <x:c r="N480" s="13" t="str">
        <x:v>Yes</x:v>
      </x:c>
      <x:c r="O480" s="15" t="str">
        <x:v>2.75 m clear below mezzanine</x:v>
      </x:c>
      <x:c r="P480" s="15" t="str">
        <x:v>Sectional loading door stated</x:v>
      </x:c>
      <x:c r="Q480" s="15" t="str">
        <x:v>Industrial unit; 4179sqft / 388sqm</x:v>
      </x:c>
      <x:c r="R480" s="15" t="str">
        <x:v>Advertised to let</x:v>
      </x:c>
      <x:c r="S480" s="15" t="str">
        <x:v>https://www.zoopla.co.uk/to-rent/commercial/details/66993888/</x:v>
      </x:c>
      <x:c r="T480" s="15" t="str"/>
      <x:c r="U480" s="15" t="str"/>
      <x:c r="V480" s="15" t="str">
        <x:v>Plymouth — Estover / Sisna Park</x:v>
      </x:c>
      <x:c r="W480" s="15" t="str">
        <x:v>Individual unit ≤15,000 sq ft</x:v>
      </x:c>
      <x:c r="X480" s="13" t="n">
        <x:f>IF(N480="Yes",L480,0)</x:f>
        <x:v>6.58052165589854</x:v>
      </x:c>
      <x:c r="Y480" s="14" t="n">
        <x:v>1</x:v>
      </x:c>
      <x:c r="Z480" s="13" t="str">
        <x:v>Industrial / workshop / storage</x:v>
      </x:c>
    </x:row>
    <x:row r="481" ht="42" customHeight="1">
      <x:c r="A481" s="13" t="str">
        <x:v>SW0146</x:v>
      </x:c>
      <x:c r="B481" s="15" t="str">
        <x:v>Plymouth</x:v>
      </x:c>
      <x:c r="C481" s="15" t="str">
        <x:v>Plymouth</x:v>
      </x:c>
      <x:c r="D481" s="14" t="n">
        <x:v>266955</x:v>
      </x:c>
      <x:c r="E481" s="13" t="str">
        <x:v>Town</x:v>
      </x:c>
      <x:c r="F481" s="15" t="str">
        <x:v>Estover Industrial Estate</x:v>
      </x:c>
      <x:c r="G481" s="15" t="str">
        <x:v>Unit 3A, Darklake View</x:v>
      </x:c>
      <x:c r="H481" s="13" t="str">
        <x:v>Current</x:v>
      </x:c>
      <x:c r="I481" s="14" t="n">
        <x:v>4417</x:v>
      </x:c>
      <x:c r="J481" s="13" t="str">
        <x:f>IF(AND(ISNUMBER(I481),I481&gt;0),IF(I481&lt;=1000,"1–1,000",IF(I481&lt;=2500,"1,001–2,500",IF(I481&lt;=5000,"2,501–5,000",IF(I481&lt;=10000,"5,001–10,000","10,001–15,000")))),"2,501–5,000")</x:f>
        <x:v>2,501–5,000</x:v>
      </x:c>
      <x:c r="K481" s="16" t="n">
        <x:v>33000</x:v>
      </x:c>
      <x:c r="L481" s="17" t="n">
        <x:f>IF(AND(ISNUMBER(I481),I481&gt;0,ISNUMBER(K481),K481&gt;0),K481/I481,"n.a.")</x:f>
        <x:v>7.471134254018565</x:v>
      </x:c>
      <x:c r="M481" s="17" t="n">
        <x:v>7.47</x:v>
      </x:c>
      <x:c r="N481" s="13" t="str">
        <x:v>Yes</x:v>
      </x:c>
      <x:c r="O481" s="15" t="str">
        <x:v>3.5 m clear internal height</x:v>
      </x:c>
      <x:c r="P481" s="15" t="str">
        <x:v>Up-and-over level loading door</x:v>
      </x:c>
      <x:c r="Q481" s="15" t="str">
        <x:v>Detached warehouse with offices, welfare facilities and generous yard.</x:v>
      </x:c>
      <x:c r="R481" s="15" t="str">
        <x:v>Advertised to let</x:v>
      </x:c>
      <x:c r="S481" s="15" t="str">
        <x:v>https://www.rightmove.co.uk/properties/760764380552192</x:v>
      </x:c>
      <x:c r="T481" s="15" t="str"/>
      <x:c r="U481" s="15" t="str"/>
      <x:c r="V481" s="15" t="str">
        <x:v>Plymouth — Estover Industrial Estate</x:v>
      </x:c>
      <x:c r="W481" s="15" t="str">
        <x:v>Individual unit ≤15,000 sq ft</x:v>
      </x:c>
      <x:c r="X481" s="13" t="n">
        <x:f>IF(N481="Yes",L481,0)</x:f>
        <x:v>7.471134254018565</x:v>
      </x:c>
      <x:c r="Y481" s="14" t="n">
        <x:v>1</x:v>
      </x:c>
      <x:c r="Z481" s="13" t="str">
        <x:v>Industrial / workshop / storage</x:v>
      </x:c>
    </x:row>
    <x:row r="482" ht="42" customHeight="1">
      <x:c r="A482" s="13" t="str">
        <x:v>SW0147</x:v>
      </x:c>
      <x:c r="B482" s="15" t="str">
        <x:v>Plymouth</x:v>
      </x:c>
      <x:c r="C482" s="15" t="str">
        <x:v>Plymouth</x:v>
      </x:c>
      <x:c r="D482" s="14" t="n">
        <x:v>266955</x:v>
      </x:c>
      <x:c r="E482" s="13" t="str">
        <x:v>Town</x:v>
      </x:c>
      <x:c r="F482" s="15" t="str">
        <x:v>Estover Industrial Estate</x:v>
      </x:c>
      <x:c r="G482" s="15" t="str">
        <x:v>Unit C, Armada Point, Estover Road</x:v>
      </x:c>
      <x:c r="H482" s="13" t="str">
        <x:v>Current</x:v>
      </x:c>
      <x:c r="I482" s="14" t="n">
        <x:v>10987</x:v>
      </x:c>
      <x:c r="J482" s="13" t="str">
        <x:f>IF(AND(ISNUMBER(I482),I482&gt;0),IF(I482&lt;=1000,"1–1,000",IF(I482&lt;=2500,"1,001–2,500",IF(I482&lt;=5000,"2,501–5,000",IF(I482&lt;=10000,"5,001–10,000","10,001–15,000")))),"10,001–15,000")</x:f>
        <x:v>10,001–15,000</x:v>
      </x:c>
      <x:c r="K482" s="16" t="n">
        <x:v>60000</x:v>
      </x:c>
      <x:c r="L482" s="17" t="n">
        <x:f>IF(AND(ISNUMBER(I482),I482&gt;0,ISNUMBER(K482),K482&gt;0),K482/I482,"n.a.")</x:f>
        <x:v>5.460999362883408</x:v>
      </x:c>
      <x:c r="M482" s="17" t="n">
        <x:v>5.46</x:v>
      </x:c>
      <x:c r="N482" s="13" t="str">
        <x:v>Yes</x:v>
      </x:c>
      <x:c r="O482" s="15" t="str">
        <x:v>5.18 m clear internal height</x:v>
      </x:c>
      <x:c r="P482" s="15" t="str">
        <x:v>Level loading roller shutter</x:v>
      </x:c>
      <x:c r="Q482" s="15" t="str">
        <x:v>Terraced warehouse with offices, welfare facilities and storage mezzanine.</x:v>
      </x:c>
      <x:c r="R482" s="15" t="str">
        <x:v>Advertised to let</x:v>
      </x:c>
      <x:c r="S482" s="15" t="str">
        <x:v>https://www.rightmove.co.uk/properties/760764200349329</x:v>
      </x:c>
      <x:c r="T482" s="15" t="str"/>
      <x:c r="U482" s="15" t="str"/>
      <x:c r="V482" s="15" t="str">
        <x:v>Plymouth — Estover Industrial Estate</x:v>
      </x:c>
      <x:c r="W482" s="15" t="str">
        <x:v>Individual unit ≤15,000 sq ft</x:v>
      </x:c>
      <x:c r="X482" s="13" t="n">
        <x:f>IF(N482="Yes",L482,0)</x:f>
        <x:v>5.460999362883408</x:v>
      </x:c>
      <x:c r="Y482" s="14" t="n">
        <x:v>1</x:v>
      </x:c>
      <x:c r="Z482" s="13" t="str">
        <x:v>Industrial / workshop / storage</x:v>
      </x:c>
    </x:row>
    <x:row r="483" ht="42" customHeight="1">
      <x:c r="A483" s="13" t="str">
        <x:v>SW0148</x:v>
      </x:c>
      <x:c r="B483" s="15" t="str">
        <x:v>Plymouth</x:v>
      </x:c>
      <x:c r="C483" s="15" t="str">
        <x:v>Plymouth</x:v>
      </x:c>
      <x:c r="D483" s="14" t="n">
        <x:v>266955</x:v>
      </x:c>
      <x:c r="E483" s="13" t="str">
        <x:v>Town</x:v>
      </x:c>
      <x:c r="F483" s="15" t="str">
        <x:v>Estover Industrial Estate</x:v>
      </x:c>
      <x:c r="G483" s="15" t="str">
        <x:v>Warehouse 1, Estover Close, Plymouth PL6</x:v>
      </x:c>
      <x:c r="H483" s="13" t="str">
        <x:v>Current</x:v>
      </x:c>
      <x:c r="I483" s="14" t="n">
        <x:v>5674</x:v>
      </x:c>
      <x:c r="J483" s="13" t="str">
        <x:f>IF(AND(ISNUMBER(I483),I483&gt;0),IF(I483&lt;=1000,"1–1,000",IF(I483&lt;=2500,"1,001–2,500",IF(I483&lt;=5000,"2,501–5,000",IF(I483&lt;=10000,"5,001–10,000","10,001–15,000")))),"5,001–10,000")</x:f>
        <x:v>5,001–10,000</x:v>
      </x:c>
      <x:c r="K483" s="16" t="n">
        <x:v>29950</x:v>
      </x:c>
      <x:c r="L483" s="17" t="n">
        <x:f>IF(AND(ISNUMBER(I483),I483&gt;0,ISNUMBER(K483),K483&gt;0),K483/I483,"n.a.")</x:f>
        <x:v>5.278463165315474</x:v>
      </x:c>
      <x:c r="M483" s="17"/>
      <x:c r="N483" s="13" t="str">
        <x:v>Yes</x:v>
      </x:c>
      <x:c r="O483" s="15" t="str">
        <x:v>5 m eaves</x:v>
      </x:c>
      <x:c r="P483" s="15" t="str">
        <x:v>Not stated</x:v>
      </x:c>
      <x:c r="Q483" s="15" t="str">
        <x:v>Warehouse on multi let industrial estate; Easy access to A38</x:v>
      </x:c>
      <x:c r="R483" s="15" t="str">
        <x:v>Advertised to let</x:v>
      </x:c>
      <x:c r="S483" s="15" t="str">
        <x:v>https://www.zoopla.co.uk/to-rent/commercial/details/66784514/</x:v>
      </x:c>
      <x:c r="T483" s="15" t="str"/>
      <x:c r="U483" s="15" t="str"/>
      <x:c r="V483" s="15" t="str">
        <x:v>Plymouth — Estover Industrial Estate</x:v>
      </x:c>
      <x:c r="W483" s="15" t="str">
        <x:v>Individual unit ≤15,000 sq ft</x:v>
      </x:c>
      <x:c r="X483" s="13" t="n">
        <x:f>IF(N483="Yes",L483,0)</x:f>
        <x:v>5.278463165315474</x:v>
      </x:c>
      <x:c r="Y483" s="14" t="n">
        <x:v>1</x:v>
      </x:c>
      <x:c r="Z483" s="13" t="str">
        <x:v>Industrial / workshop / storage</x:v>
      </x:c>
    </x:row>
    <x:row r="484" ht="42" customHeight="1">
      <x:c r="A484" s="13" t="str">
        <x:v>SW0149</x:v>
      </x:c>
      <x:c r="B484" s="15" t="str">
        <x:v>Plymouth</x:v>
      </x:c>
      <x:c r="C484" s="15" t="str">
        <x:v>Plymouth</x:v>
      </x:c>
      <x:c r="D484" s="14" t="n">
        <x:v>266955</x:v>
      </x:c>
      <x:c r="E484" s="13" t="str">
        <x:v>Town</x:v>
      </x:c>
      <x:c r="F484" s="15" t="str">
        <x:v>Kingsleat Trade Park</x:v>
      </x:c>
      <x:c r="G484" s="15" t="str">
        <x:v>Unit 4, Kingsleat Trade Park, Valley Road, Plymouth PL7</x:v>
      </x:c>
      <x:c r="H484" s="13" t="str">
        <x:v>Current</x:v>
      </x:c>
      <x:c r="I484" s="14" t="n">
        <x:v>7376</x:v>
      </x:c>
      <x:c r="J484" s="13" t="str">
        <x:f>IF(AND(ISNUMBER(I484),I484&gt;0),IF(I484&lt;=1000,"1–1,000",IF(I484&lt;=2500,"1,001–2,500",IF(I484&lt;=5000,"2,501–5,000",IF(I484&lt;=10000,"5,001–10,000","10,001–15,000")))),"5,001–10,000")</x:f>
        <x:v>5,001–10,000</x:v>
      </x:c>
      <x:c r="K484" s="16" t="n">
        <x:v>77448</x:v>
      </x:c>
      <x:c r="L484" s="17" t="n">
        <x:f>IF(AND(ISNUMBER(I484),I484&gt;0,ISNUMBER(K484),K484&gt;0),K484/I484,"n.a.")</x:f>
        <x:v>10.5</x:v>
      </x:c>
      <x:c r="M484" s="17"/>
      <x:c r="N484" s="13" t="str">
        <x:v>Yes</x:v>
      </x:c>
      <x:c r="O484" s="15" t="str">
        <x:v>5.5 m minimum eaves (scheme)</x:v>
      </x:c>
      <x:c r="P484" s="15" t="str">
        <x:v>Roller shutter stated</x:v>
      </x:c>
      <x:c r="Q484" s="15" t="str">
        <x:v>Prominent trade/industrial unit; 7,376 sq.ft (685 sq.m) equivalent to £10.50 psf</x:v>
      </x:c>
      <x:c r="R484" s="15" t="str">
        <x:v>Advertised to let Unit 4 counted once; broader Kingsleat scheme separately disclosed without additional verified count.</x:v>
      </x:c>
      <x:c r="S484" s="15" t="str">
        <x:v>https://www.zoopla.co.uk/to-rent/commercial/details/66784504/</x:v>
      </x:c>
      <x:c r="T484" s="15" t="str">
        <x:v>https://www.zoopla.co.uk/to-rent/commercial/details/72123786/</x:v>
      </x:c>
      <x:c r="U484" s="15" t="str"/>
      <x:c r="V484" s="15" t="str">
        <x:v>Plymouth — Kingsleat Trade Park</x:v>
      </x:c>
      <x:c r="W484" s="15" t="str">
        <x:v>Individual unit ≤15,000 sq ft</x:v>
      </x:c>
      <x:c r="X484" s="13" t="n">
        <x:f>IF(N484="Yes",L484,0)</x:f>
        <x:v>10.5</x:v>
      </x:c>
      <x:c r="Y484" s="14" t="n">
        <x:v>1</x:v>
      </x:c>
      <x:c r="Z484" s="13" t="str">
        <x:v>Industrial / workshop / storage</x:v>
      </x:c>
    </x:row>
    <x:row r="485" ht="42" customHeight="1">
      <x:c r="A485" s="13" t="str">
        <x:v>SW0150</x:v>
      </x:c>
      <x:c r="B485" s="15" t="str">
        <x:v>Plymouth</x:v>
      </x:c>
      <x:c r="C485" s="15" t="str">
        <x:v>Plymouth</x:v>
      </x:c>
      <x:c r="D485" s="14" t="n">
        <x:v>266955</x:v>
      </x:c>
      <x:c r="E485" s="13" t="str">
        <x:v>Town</x:v>
      </x:c>
      <x:c r="F485" s="15" t="str">
        <x:v>Langage Business Park</x:v>
      </x:c>
      <x:c r="G485" s="15" t="str">
        <x:v>13 Hearder Court, Beechwood Way, Langage Business Park, Plymouth PL7</x:v>
      </x:c>
      <x:c r="H485" s="13" t="str">
        <x:v>Current</x:v>
      </x:c>
      <x:c r="I485" s="14" t="n">
        <x:v>6017</x:v>
      </x:c>
      <x:c r="J485" s="13" t="str">
        <x:f>IF(AND(ISNUMBER(I485),I485&gt;0),IF(I485&lt;=1000,"1–1,000",IF(I485&lt;=2500,"1,001–2,500",IF(I485&lt;=5000,"2,501–5,000",IF(I485&lt;=10000,"5,001–10,000","10,001–15,000")))),"5,001–10,000")</x:f>
        <x:v>5,001–10,000</x:v>
      </x:c>
      <x:c r="K485" s="16" t="n">
        <x:v>63500</x:v>
      </x:c>
      <x:c r="L485" s="17" t="n">
        <x:f>IF(AND(ISNUMBER(I485),I485&gt;0,ISNUMBER(K485),K485&gt;0),K485/I485,"n.a.")</x:f>
        <x:v>10.553431942828652</x:v>
      </x:c>
      <x:c r="M485" s="17"/>
      <x:c r="N485" s="13" t="str">
        <x:v>Yes</x:v>
      </x:c>
      <x:c r="O485" s="15" t="str">
        <x:v>5.95 m minimum; 9.2 m apex</x:v>
      </x:c>
      <x:c r="P485" s="15" t="str">
        <x:v>Roller shutter stated</x:v>
      </x:c>
      <x:c r="Q485" s="15" t="str">
        <x:v>High spec modern industrial unit; 6,017 SqFt ( 559 SqM )</x:v>
      </x:c>
      <x:c r="R485" s="15" t="str">
        <x:v>Advertised to let</x:v>
      </x:c>
      <x:c r="S485" s="15" t="str">
        <x:v>https://www.zoopla.co.uk/to-rent/commercial/details/72368025/</x:v>
      </x:c>
      <x:c r="T485" s="15" t="str"/>
      <x:c r="U485" s="15" t="str"/>
      <x:c r="V485" s="15" t="str">
        <x:v>Plymouth — Langage Business Park</x:v>
      </x:c>
      <x:c r="W485" s="15" t="str">
        <x:v>Individual unit ≤15,000 sq ft</x:v>
      </x:c>
      <x:c r="X485" s="13" t="n">
        <x:f>IF(N485="Yes",L485,0)</x:f>
        <x:v>10.553431942828652</x:v>
      </x:c>
      <x:c r="Y485" s="14" t="n">
        <x:v>1</x:v>
      </x:c>
      <x:c r="Z485" s="13" t="str">
        <x:v>Industrial / workshop / storage</x:v>
      </x:c>
    </x:row>
    <x:row r="486" ht="49" customHeight="1">
      <x:c r="A486" s="13" t="str">
        <x:v>SW0151</x:v>
      </x:c>
      <x:c r="B486" s="15" t="str">
        <x:v>Plymouth</x:v>
      </x:c>
      <x:c r="C486" s="15" t="str">
        <x:v>Plymouth</x:v>
      </x:c>
      <x:c r="D486" s="14" t="n">
        <x:v>266955</x:v>
      </x:c>
      <x:c r="E486" s="13" t="str">
        <x:v>Town</x:v>
      </x:c>
      <x:c r="F486" s="15" t="str">
        <x:v>Langage Business Park</x:v>
      </x:c>
      <x:c r="G486" s="15" t="str">
        <x:v>Unit 11, Langage Business Park, Beechwood Way, Plympton, Plymouth, Devon PL7</x:v>
      </x:c>
      <x:c r="H486" s="13" t="str">
        <x:v>Current</x:v>
      </x:c>
      <x:c r="I486" s="14" t="n">
        <x:v>2116</x:v>
      </x:c>
      <x:c r="J486" s="13" t="str">
        <x:f>IF(AND(ISNUMBER(I486),I486&gt;0),IF(I486&lt;=1000,"1–1,000",IF(I486&lt;=2500,"1,001–2,500",IF(I486&lt;=5000,"2,501–5,000",IF(I486&lt;=10000,"5,001–10,000","10,001–15,000")))),"1,001–2,500")</x:f>
        <x:v>1,001–2,500</x:v>
      </x:c>
      <x:c r="K486" s="16" t="n">
        <x:v>22500</x:v>
      </x:c>
      <x:c r="L486" s="17" t="n">
        <x:f>IF(AND(ISNUMBER(I486),I486&gt;0,ISNUMBER(K486),K486&gt;0),K486/I486,"n.a.")</x:f>
        <x:v>10.633270321361058</x:v>
      </x:c>
      <x:c r="M486" s="17"/>
      <x:c r="N486" s="13" t="str">
        <x:v>Yes</x:v>
      </x:c>
      <x:c r="O486" s="15" t="str">
        <x:v>6.25 m minimum eaves</x:v>
      </x:c>
      <x:c r="P486" s="15" t="str">
        <x:v>Roller shutter stated</x:v>
      </x:c>
      <x:c r="Q486" s="15" t="str">
        <x:v>The property comprises a mid-terrace unit of steel portal frame construction with a mix of full height and 2.2m block internal walls and externally clad with a mix of composit</x:v>
      </x:c>
      <x:c r="R486" s="15" t="str">
        <x:v>Advertised to let</x:v>
      </x:c>
      <x:c r="S486" s="15" t="str">
        <x:v>https://www.zoopla.co.uk/to-rent/commercial/details/72897608/</x:v>
      </x:c>
      <x:c r="T486" s="15" t="str"/>
      <x:c r="U486" s="15" t="str"/>
      <x:c r="V486" s="15" t="str">
        <x:v>Plymouth — Langage Business Park</x:v>
      </x:c>
      <x:c r="W486" s="15" t="str">
        <x:v>Individual unit ≤15,000 sq ft</x:v>
      </x:c>
      <x:c r="X486" s="13" t="n">
        <x:f>IF(N486="Yes",L486,0)</x:f>
        <x:v>10.633270321361058</x:v>
      </x:c>
      <x:c r="Y486" s="14" t="n">
        <x:v>1</x:v>
      </x:c>
      <x:c r="Z486" s="13" t="str">
        <x:v>Industrial / workshop / storage</x:v>
      </x:c>
    </x:row>
    <x:row r="487" ht="42" customHeight="1">
      <x:c r="A487" s="13" t="str">
        <x:v>SW0152</x:v>
      </x:c>
      <x:c r="B487" s="15" t="str">
        <x:v>Plymouth</x:v>
      </x:c>
      <x:c r="C487" s="15" t="str">
        <x:v>Plymouth</x:v>
      </x:c>
      <x:c r="D487" s="14" t="n">
        <x:v>266955</x:v>
      </x:c>
      <x:c r="E487" s="13" t="str">
        <x:v>Town</x:v>
      </x:c>
      <x:c r="F487" s="15" t="str">
        <x:v>Langage Business Park</x:v>
      </x:c>
      <x:c r="G487" s="15" t="str">
        <x:v>Unit 2, Beaumont Way, Langage Business Park</x:v>
      </x:c>
      <x:c r="H487" s="13" t="str">
        <x:v>Uncertain</x:v>
      </x:c>
      <x:c r="I487" s="14" t="n">
        <x:v>11138</x:v>
      </x:c>
      <x:c r="J487" s="13" t="str">
        <x:f>IF(AND(ISNUMBER(I487),I487&gt;0),IF(I487&lt;=1000,"1–1,000",IF(I487&lt;=2500,"1,001–2,500",IF(I487&lt;=5000,"2,501–5,000",IF(I487&lt;=10000,"5,001–10,000","10,001–15,000")))),"10,001–15,000")</x:f>
        <x:v>10,001–15,000</x:v>
      </x:c>
      <x:c r="K487" s="16"/>
      <x:c r="L487" s="17" t="str">
        <x:f>IF(AND(ISNUMBER(I487),I487&gt;0,ISNUMBER(K487),K487&gt;0),K487/I487,"n.a.")</x:f>
        <x:v>n.a.</x:v>
      </x:c>
      <x:c r="M487" s="17"/>
      <x:c r="N487" s="13" t="str">
        <x:v>No</x:v>
      </x:c>
      <x:c r="O487" s="15" t="str">
        <x:v>Not stated</x:v>
      </x:c>
      <x:c r="P487" s="15" t="str">
        <x:v>Not stated</x:v>
      </x:c>
      <x:c r="Q487" s="15" t="str">
        <x:v>New industrial unit with first-floor space, parking and yard.</x:v>
      </x:c>
      <x:c r="R487" s="15" t="str">
        <x:v>Availability/specification requires confirmation Area sums ground and first floor; headline min8,143 differs from described7,028+1,095=8,123. Completion/occupation date not stated.</x:v>
      </x:c>
      <x:c r="S487" s="15" t="str">
        <x:v>https://www.rightmove.co.uk/properties/753496215810288</x:v>
      </x:c>
      <x:c r="T487" s="15" t="str"/>
      <x:c r="U487" s="15" t="str"/>
      <x:c r="V487" s="15" t="str">
        <x:v>Plymouth — Langage Business Park</x:v>
      </x:c>
      <x:c r="W487" s="15" t="str">
        <x:v>Individual unit ≤15,000 sq ft</x:v>
      </x:c>
      <x:c r="X487" s="13" t="n">
        <x:f>IF(N487="Yes",L487,0)</x:f>
        <x:v>0</x:v>
      </x:c>
      <x:c r="Y487" s="14" t="n">
        <x:v>1</x:v>
      </x:c>
      <x:c r="Z487" s="13" t="str">
        <x:v>Industrial / workshop / storage</x:v>
      </x:c>
    </x:row>
    <x:row r="488" ht="42" customHeight="1">
      <x:c r="A488" s="13" t="str">
        <x:v>SW0153</x:v>
      </x:c>
      <x:c r="B488" s="15" t="str">
        <x:v>Plymouth</x:v>
      </x:c>
      <x:c r="C488" s="15" t="str">
        <x:v>Plymouth</x:v>
      </x:c>
      <x:c r="D488" s="14" t="n">
        <x:v>266955</x:v>
      </x:c>
      <x:c r="E488" s="13" t="str">
        <x:v>Town</x:v>
      </x:c>
      <x:c r="F488" s="15" t="str">
        <x:v>Langage Business Park</x:v>
      </x:c>
      <x:c r="G488" s="15" t="str">
        <x:v>Unit 3, Beaumont Way, Langage Business Park</x:v>
      </x:c>
      <x:c r="H488" s="13" t="str">
        <x:v>Uncertain</x:v>
      </x:c>
      <x:c r="I488" s="14" t="n">
        <x:v>8123</x:v>
      </x:c>
      <x:c r="J488" s="13" t="str">
        <x:f>IF(AND(ISNUMBER(I488),I488&gt;0),IF(I488&lt;=1000,"1–1,000",IF(I488&lt;=2500,"1,001–2,500",IF(I488&lt;=5000,"2,501–5,000",IF(I488&lt;=10000,"5,001–10,000","10,001–15,000")))),"5,001–10,000")</x:f>
        <x:v>5,001–10,000</x:v>
      </x:c>
      <x:c r="K488" s="16"/>
      <x:c r="L488" s="17" t="str">
        <x:f>IF(AND(ISNUMBER(I488),I488&gt;0,ISNUMBER(K488),K488&gt;0),K488/I488,"n.a.")</x:f>
        <x:v>n.a.</x:v>
      </x:c>
      <x:c r="M488" s="17"/>
      <x:c r="N488" s="13" t="str">
        <x:v>No</x:v>
      </x:c>
      <x:c r="O488" s="15" t="str">
        <x:v>Not stated</x:v>
      </x:c>
      <x:c r="P488" s="15" t="str">
        <x:v>Not stated</x:v>
      </x:c>
      <x:c r="Q488" s="15" t="str">
        <x:v>New industrial unit with first-floor space, parking and yard.</x:v>
      </x:c>
      <x:c r="R488" s="15" t="str">
        <x:v>Availability/specification requires confirmation Area sums ground and first floor; headline min8,143 differs from described7,028+1,095=8,123. Completion/occupation date not stated.</x:v>
      </x:c>
      <x:c r="S488" s="15" t="str">
        <x:v>https://www.rightmove.co.uk/properties/753496215810288</x:v>
      </x:c>
      <x:c r="T488" s="15" t="str"/>
      <x:c r="U488" s="15" t="str"/>
      <x:c r="V488" s="15" t="str">
        <x:v>Plymouth — Langage Business Park</x:v>
      </x:c>
      <x:c r="W488" s="15" t="str">
        <x:v>Individual unit ≤15,000 sq ft</x:v>
      </x:c>
      <x:c r="X488" s="13" t="n">
        <x:f>IF(N488="Yes",L488,0)</x:f>
        <x:v>0</x:v>
      </x:c>
      <x:c r="Y488" s="14" t="n">
        <x:v>1</x:v>
      </x:c>
      <x:c r="Z488" s="13" t="str">
        <x:v>Industrial / workshop / storage</x:v>
      </x:c>
    </x:row>
    <x:row r="489" ht="49" customHeight="1">
      <x:c r="A489" s="13" t="str">
        <x:v>SW0154</x:v>
      </x:c>
      <x:c r="B489" s="15" t="str">
        <x:v>Plymouth</x:v>
      </x:c>
      <x:c r="C489" s="15" t="str">
        <x:v>Plymouth</x:v>
      </x:c>
      <x:c r="D489" s="14" t="n">
        <x:v>266955</x:v>
      </x:c>
      <x:c r="E489" s="13" t="str">
        <x:v>Town</x:v>
      </x:c>
      <x:c r="F489" s="15" t="str">
        <x:v>Langage Business Park</x:v>
      </x:c>
      <x:c r="G489" s="15" t="str">
        <x:v>Unit 3, Meadow Close</x:v>
      </x:c>
      <x:c r="H489" s="13" t="str">
        <x:v>Uncertain</x:v>
      </x:c>
      <x:c r="I489" s="14" t="n">
        <x:v>4090</x:v>
      </x:c>
      <x:c r="J489" s="13" t="str">
        <x:f>IF(AND(ISNUMBER(I489),I489&gt;0),IF(I489&lt;=1000,"1–1,000",IF(I489&lt;=2500,"1,001–2,500",IF(I489&lt;=5000,"2,501–5,000",IF(I489&lt;=10000,"5,001–10,000","10,001–15,000")))),"2,501–5,000")</x:f>
        <x:v>2,501–5,000</x:v>
      </x:c>
      <x:c r="K489" s="16" t="n">
        <x:v>35000</x:v>
      </x:c>
      <x:c r="L489" s="17" t="n">
        <x:f>IF(AND(ISNUMBER(I489),I489&gt;0,ISNUMBER(K489),K489&gt;0),K489/I489,"n.a.")</x:f>
        <x:v>8.557457212713937</x:v>
      </x:c>
      <x:c r="M489" s="17"/>
      <x:c r="N489" s="13" t="str">
        <x:v>No</x:v>
      </x:c>
      <x:c r="O489" s="15" t="str">
        <x:v>Not stated</x:v>
      </x:c>
      <x:c r="P489" s="15" t="str">
        <x:v>Full-height roller shutter</x:v>
      </x:c>
      <x:c r="Q489" s="15" t="str">
        <x:v>Two-level warehouse with mezzanine storage and parking.</x:v>
      </x:c>
      <x:c r="R489" s="15" t="str">
        <x:v>Under offer Agent search card explicitly says UNDER OFFER; excluded from available-unit headline. Generic detail text still says available.</x:v>
      </x:c>
      <x:c r="S489" s="15" t="str">
        <x:v>https://strattoncrebercommercial.co.uk/properties/unit-3-langage-business-park-meadow-close-plympton-plymouth-devon-pl7/</x:v>
      </x:c>
      <x:c r="T489" s="15" t="str"/>
      <x:c r="U489" s="15" t="str"/>
      <x:c r="V489" s="15" t="str">
        <x:v>Plymouth — Langage Business Park</x:v>
      </x:c>
      <x:c r="W489" s="15" t="str">
        <x:v>Individual unit ≤15,000 sq ft</x:v>
      </x:c>
      <x:c r="X489" s="13" t="n">
        <x:f>IF(N489="Yes",L489,0)</x:f>
        <x:v>0</x:v>
      </x:c>
      <x:c r="Y489" s="14" t="n">
        <x:v>1</x:v>
      </x:c>
      <x:c r="Z489" s="13" t="str">
        <x:v>Industrial / workshop / storage</x:v>
      </x:c>
    </x:row>
    <x:row r="490" ht="42" customHeight="1">
      <x:c r="A490" s="13" t="str">
        <x:v>SW0155</x:v>
      </x:c>
      <x:c r="B490" s="15" t="str">
        <x:v>Plymouth</x:v>
      </x:c>
      <x:c r="C490" s="15" t="str">
        <x:v>Plymouth</x:v>
      </x:c>
      <x:c r="D490" s="14" t="n">
        <x:v>266955</x:v>
      </x:c>
      <x:c r="E490" s="13" t="str">
        <x:v>Town</x:v>
      </x:c>
      <x:c r="F490" s="15" t="str">
        <x:v>Langage Business Park</x:v>
      </x:c>
      <x:c r="G490" s="15" t="str">
        <x:v>Unit 5, Beaumont Way, Langage Business Park</x:v>
      </x:c>
      <x:c r="H490" s="13" t="str">
        <x:v>Uncertain</x:v>
      </x:c>
      <x:c r="I490" s="14" t="n">
        <x:v>8123</x:v>
      </x:c>
      <x:c r="J490" s="13" t="str">
        <x:f>IF(AND(ISNUMBER(I490),I490&gt;0),IF(I490&lt;=1000,"1–1,000",IF(I490&lt;=2500,"1,001–2,500",IF(I490&lt;=5000,"2,501–5,000",IF(I490&lt;=10000,"5,001–10,000","10,001–15,000")))),"5,001–10,000")</x:f>
        <x:v>5,001–10,000</x:v>
      </x:c>
      <x:c r="K490" s="16"/>
      <x:c r="L490" s="17" t="str">
        <x:f>IF(AND(ISNUMBER(I490),I490&gt;0,ISNUMBER(K490),K490&gt;0),K490/I490,"n.a.")</x:f>
        <x:v>n.a.</x:v>
      </x:c>
      <x:c r="M490" s="17"/>
      <x:c r="N490" s="13" t="str">
        <x:v>No</x:v>
      </x:c>
      <x:c r="O490" s="15" t="str">
        <x:v>Not stated</x:v>
      </x:c>
      <x:c r="P490" s="15" t="str">
        <x:v>Not stated</x:v>
      </x:c>
      <x:c r="Q490" s="15" t="str">
        <x:v>New industrial unit with first-floor space, parking and yard.</x:v>
      </x:c>
      <x:c r="R490" s="15" t="str">
        <x:v>Availability/specification requires confirmation Area sums ground and first floor; headline min8,143 differs from described7,028+1,095=8,123. Completion/occupation date not stated.</x:v>
      </x:c>
      <x:c r="S490" s="15" t="str">
        <x:v>https://www.rightmove.co.uk/properties/753496215810288</x:v>
      </x:c>
      <x:c r="T490" s="15" t="str"/>
      <x:c r="U490" s="15" t="str"/>
      <x:c r="V490" s="15" t="str">
        <x:v>Plymouth — Langage Business Park</x:v>
      </x:c>
      <x:c r="W490" s="15" t="str">
        <x:v>Individual unit ≤15,000 sq ft</x:v>
      </x:c>
      <x:c r="X490" s="13" t="n">
        <x:f>IF(N490="Yes",L490,0)</x:f>
        <x:v>0</x:v>
      </x:c>
      <x:c r="Y490" s="14" t="n">
        <x:v>1</x:v>
      </x:c>
      <x:c r="Z490" s="13" t="str">
        <x:v>Industrial / workshop / storage</x:v>
      </x:c>
    </x:row>
    <x:row r="491" ht="42" customHeight="1">
      <x:c r="A491" s="13" t="str">
        <x:v>SW0156</x:v>
      </x:c>
      <x:c r="B491" s="15" t="str">
        <x:v>Plymouth</x:v>
      </x:c>
      <x:c r="C491" s="15" t="str">
        <x:v>Plymouth</x:v>
      </x:c>
      <x:c r="D491" s="14" t="n">
        <x:v>266955</x:v>
      </x:c>
      <x:c r="E491" s="13" t="str">
        <x:v>Town</x:v>
      </x:c>
      <x:c r="F491" s="15" t="str">
        <x:v>Langage Energy Park</x:v>
      </x:c>
      <x:c r="G491" s="15" t="str">
        <x:v>Plot 3 Unit 1, Langage Energy Park</x:v>
      </x:c>
      <x:c r="H491" s="13" t="str">
        <x:v>Future</x:v>
      </x:c>
      <x:c r="I491" s="14" t="n">
        <x:v>1561</x:v>
      </x:c>
      <x:c r="J491" s="13" t="str">
        <x:f>IF(AND(ISNUMBER(I491),I491&gt;0),IF(I491&lt;=1000,"1–1,000",IF(I491&lt;=2500,"1,001–2,500",IF(I491&lt;=5000,"2,501–5,000",IF(I491&lt;=10000,"5,001–10,000","10,001–15,000")))),"1,001–2,500")</x:f>
        <x:v>1,001–2,500</x:v>
      </x:c>
      <x:c r="K491" s="16" t="n">
        <x:v>15610</x:v>
      </x:c>
      <x:c r="L491" s="17" t="n">
        <x:f>IF(AND(ISNUMBER(I491),I491&gt;0,ISNUMBER(K491),K491&gt;0),K491/I491,"n.a.")</x:f>
        <x:v>10</x:v>
      </x:c>
      <x:c r="M491" s="17" t="n">
        <x:v>10</x:v>
      </x:c>
      <x:c r="N491" s="13" t="str">
        <x:v>No</x:v>
      </x:c>
      <x:c r="O491" s="15" t="str">
        <x:v>Not stated</x:v>
      </x:c>
      <x:c r="P491" s="15" t="str">
        <x:v>Not stated</x:v>
      </x:c>
      <x:c r="Q491" s="15" t="str">
        <x:v>Planned shell industrial unit; fitout available at extra cost.</x:v>
      </x:c>
      <x:c r="R491" s="15" t="str">
        <x:v>Future supply / occupation date stated Planning permission and proposed construction; not completed vacant stock. Price calculated from scheme smaller/larger unit rate; yard excluded.</x:v>
      </x:c>
      <x:c r="S491" s="15" t="str">
        <x:v>https://www.zoopla.co.uk/to-rent/commercial/details/65722092/</x:v>
      </x:c>
      <x:c r="T491" s="15" t="str"/>
      <x:c r="U491" s="15" t="str"/>
      <x:c r="V491" s="15" t="str">
        <x:v>Plymouth — Langage Energy Park</x:v>
      </x:c>
      <x:c r="W491" s="15" t="str">
        <x:v>Individual unit ≤15,000 sq ft</x:v>
      </x:c>
      <x:c r="X491" s="13" t="n">
        <x:f>IF(N491="Yes",L491,0)</x:f>
        <x:v>0</x:v>
      </x:c>
      <x:c r="Y491" s="14" t="n">
        <x:v>1</x:v>
      </x:c>
      <x:c r="Z491" s="13" t="str">
        <x:v>Industrial / workshop / storage</x:v>
      </x:c>
    </x:row>
    <x:row r="492" ht="42" customHeight="1">
      <x:c r="A492" s="13" t="str">
        <x:v>SW0157</x:v>
      </x:c>
      <x:c r="B492" s="15" t="str">
        <x:v>Plymouth</x:v>
      </x:c>
      <x:c r="C492" s="15" t="str">
        <x:v>Plymouth</x:v>
      </x:c>
      <x:c r="D492" s="14" t="n">
        <x:v>266955</x:v>
      </x:c>
      <x:c r="E492" s="13" t="str">
        <x:v>Town</x:v>
      </x:c>
      <x:c r="F492" s="15" t="str">
        <x:v>Langage Energy Park</x:v>
      </x:c>
      <x:c r="G492" s="15" t="str">
        <x:v>Plot 3 Unit 2, Langage Energy Park</x:v>
      </x:c>
      <x:c r="H492" s="13" t="str">
        <x:v>Future</x:v>
      </x:c>
      <x:c r="I492" s="14" t="n">
        <x:v>1561</x:v>
      </x:c>
      <x:c r="J492" s="13" t="str">
        <x:f>IF(AND(ISNUMBER(I492),I492&gt;0),IF(I492&lt;=1000,"1–1,000",IF(I492&lt;=2500,"1,001–2,500",IF(I492&lt;=5000,"2,501–5,000",IF(I492&lt;=10000,"5,001–10,000","10,001–15,000")))),"1,001–2,500")</x:f>
        <x:v>1,001–2,500</x:v>
      </x:c>
      <x:c r="K492" s="16" t="n">
        <x:v>15610</x:v>
      </x:c>
      <x:c r="L492" s="17" t="n">
        <x:f>IF(AND(ISNUMBER(I492),I492&gt;0,ISNUMBER(K492),K492&gt;0),K492/I492,"n.a.")</x:f>
        <x:v>10</x:v>
      </x:c>
      <x:c r="M492" s="17" t="n">
        <x:v>10</x:v>
      </x:c>
      <x:c r="N492" s="13" t="str">
        <x:v>No</x:v>
      </x:c>
      <x:c r="O492" s="15" t="str">
        <x:v>Not stated</x:v>
      </x:c>
      <x:c r="P492" s="15" t="str">
        <x:v>Not stated</x:v>
      </x:c>
      <x:c r="Q492" s="15" t="str">
        <x:v>Planned shell industrial unit; fitout available at extra cost.</x:v>
      </x:c>
      <x:c r="R492" s="15" t="str">
        <x:v>Future supply / occupation date stated Planning permission and proposed construction; not completed vacant stock. Price calculated from scheme smaller/larger unit rate; yard excluded.</x:v>
      </x:c>
      <x:c r="S492" s="15" t="str">
        <x:v>https://www.zoopla.co.uk/to-rent/commercial/details/65722092/</x:v>
      </x:c>
      <x:c r="T492" s="15" t="str"/>
      <x:c r="U492" s="15" t="str"/>
      <x:c r="V492" s="15" t="str">
        <x:v>Plymouth — Langage Energy Park</x:v>
      </x:c>
      <x:c r="W492" s="15" t="str">
        <x:v>Individual unit ≤15,000 sq ft</x:v>
      </x:c>
      <x:c r="X492" s="13" t="n">
        <x:f>IF(N492="Yes",L492,0)</x:f>
        <x:v>0</x:v>
      </x:c>
      <x:c r="Y492" s="14" t="n">
        <x:v>1</x:v>
      </x:c>
      <x:c r="Z492" s="13" t="str">
        <x:v>Industrial / workshop / storage</x:v>
      </x:c>
    </x:row>
    <x:row r="493" ht="42" customHeight="1">
      <x:c r="A493" s="13" t="str">
        <x:v>SW0158</x:v>
      </x:c>
      <x:c r="B493" s="15" t="str">
        <x:v>Plymouth</x:v>
      </x:c>
      <x:c r="C493" s="15" t="str">
        <x:v>Plymouth</x:v>
      </x:c>
      <x:c r="D493" s="14" t="n">
        <x:v>266955</x:v>
      </x:c>
      <x:c r="E493" s="13" t="str">
        <x:v>Town</x:v>
      </x:c>
      <x:c r="F493" s="15" t="str">
        <x:v>Langage Energy Park</x:v>
      </x:c>
      <x:c r="G493" s="15" t="str">
        <x:v>Plot 3 Unit 3, Langage Energy Park</x:v>
      </x:c>
      <x:c r="H493" s="13" t="str">
        <x:v>Future</x:v>
      </x:c>
      <x:c r="I493" s="14" t="n">
        <x:v>1098</x:v>
      </x:c>
      <x:c r="J493" s="13" t="str">
        <x:f>IF(AND(ISNUMBER(I493),I493&gt;0),IF(I493&lt;=1000,"1–1,000",IF(I493&lt;=2500,"1,001–2,500",IF(I493&lt;=5000,"2,501–5,000",IF(I493&lt;=10000,"5,001–10,000","10,001–15,000")))),"1,001–2,500")</x:f>
        <x:v>1,001–2,500</x:v>
      </x:c>
      <x:c r="K493" s="16" t="n">
        <x:v>10980</x:v>
      </x:c>
      <x:c r="L493" s="17" t="n">
        <x:f>IF(AND(ISNUMBER(I493),I493&gt;0,ISNUMBER(K493),K493&gt;0),K493/I493,"n.a.")</x:f>
        <x:v>10</x:v>
      </x:c>
      <x:c r="M493" s="17" t="n">
        <x:v>10</x:v>
      </x:c>
      <x:c r="N493" s="13" t="str">
        <x:v>No</x:v>
      </x:c>
      <x:c r="O493" s="15" t="str">
        <x:v>Not stated</x:v>
      </x:c>
      <x:c r="P493" s="15" t="str">
        <x:v>Not stated</x:v>
      </x:c>
      <x:c r="Q493" s="15" t="str">
        <x:v>Planned shell industrial unit; fitout available at extra cost.</x:v>
      </x:c>
      <x:c r="R493" s="15" t="str">
        <x:v>Future supply / occupation date stated Planning permission and proposed construction; not completed vacant stock. Price calculated from scheme smaller/larger unit rate; yard excluded.</x:v>
      </x:c>
      <x:c r="S493" s="15" t="str">
        <x:v>https://www.zoopla.co.uk/to-rent/commercial/details/65722092/</x:v>
      </x:c>
      <x:c r="T493" s="15" t="str"/>
      <x:c r="U493" s="15" t="str"/>
      <x:c r="V493" s="15" t="str">
        <x:v>Plymouth — Langage Energy Park</x:v>
      </x:c>
      <x:c r="W493" s="15" t="str">
        <x:v>Individual unit ≤15,000 sq ft</x:v>
      </x:c>
      <x:c r="X493" s="13" t="n">
        <x:f>IF(N493="Yes",L493,0)</x:f>
        <x:v>0</x:v>
      </x:c>
      <x:c r="Y493" s="14" t="n">
        <x:v>1</x:v>
      </x:c>
      <x:c r="Z493" s="13" t="str">
        <x:v>Industrial / workshop / storage</x:v>
      </x:c>
    </x:row>
    <x:row r="494" ht="42" customHeight="1">
      <x:c r="A494" s="13" t="str">
        <x:v>SW0159</x:v>
      </x:c>
      <x:c r="B494" s="15" t="str">
        <x:v>Plymouth</x:v>
      </x:c>
      <x:c r="C494" s="15" t="str">
        <x:v>Plymouth</x:v>
      </x:c>
      <x:c r="D494" s="14" t="n">
        <x:v>266955</x:v>
      </x:c>
      <x:c r="E494" s="13" t="str">
        <x:v>Town</x:v>
      </x:c>
      <x:c r="F494" s="15" t="str">
        <x:v>Langage Energy Park</x:v>
      </x:c>
      <x:c r="G494" s="15" t="str">
        <x:v>Plot 3 Unit 4, Langage Energy Park</x:v>
      </x:c>
      <x:c r="H494" s="13" t="str">
        <x:v>Future</x:v>
      </x:c>
      <x:c r="I494" s="14" t="n">
        <x:v>1098</x:v>
      </x:c>
      <x:c r="J494" s="13" t="str">
        <x:f>IF(AND(ISNUMBER(I494),I494&gt;0),IF(I494&lt;=1000,"1–1,000",IF(I494&lt;=2500,"1,001–2,500",IF(I494&lt;=5000,"2,501–5,000",IF(I494&lt;=10000,"5,001–10,000","10,001–15,000")))),"1,001–2,500")</x:f>
        <x:v>1,001–2,500</x:v>
      </x:c>
      <x:c r="K494" s="16" t="n">
        <x:v>10980</x:v>
      </x:c>
      <x:c r="L494" s="17" t="n">
        <x:f>IF(AND(ISNUMBER(I494),I494&gt;0,ISNUMBER(K494),K494&gt;0),K494/I494,"n.a.")</x:f>
        <x:v>10</x:v>
      </x:c>
      <x:c r="M494" s="17" t="n">
        <x:v>10</x:v>
      </x:c>
      <x:c r="N494" s="13" t="str">
        <x:v>No</x:v>
      </x:c>
      <x:c r="O494" s="15" t="str">
        <x:v>Not stated</x:v>
      </x:c>
      <x:c r="P494" s="15" t="str">
        <x:v>Not stated</x:v>
      </x:c>
      <x:c r="Q494" s="15" t="str">
        <x:v>Planned shell industrial unit; fitout available at extra cost.</x:v>
      </x:c>
      <x:c r="R494" s="15" t="str">
        <x:v>Future supply / occupation date stated Planning permission and proposed construction; not completed vacant stock. Price calculated from scheme smaller/larger unit rate; yard excluded.</x:v>
      </x:c>
      <x:c r="S494" s="15" t="str">
        <x:v>https://www.zoopla.co.uk/to-rent/commercial/details/65722092/</x:v>
      </x:c>
      <x:c r="T494" s="15" t="str"/>
      <x:c r="U494" s="15" t="str"/>
      <x:c r="V494" s="15" t="str">
        <x:v>Plymouth — Langage Energy Park</x:v>
      </x:c>
      <x:c r="W494" s="15" t="str">
        <x:v>Individual unit ≤15,000 sq ft</x:v>
      </x:c>
      <x:c r="X494" s="13" t="n">
        <x:f>IF(N494="Yes",L494,0)</x:f>
        <x:v>0</x:v>
      </x:c>
      <x:c r="Y494" s="14" t="n">
        <x:v>1</x:v>
      </x:c>
      <x:c r="Z494" s="13" t="str">
        <x:v>Industrial / workshop / storage</x:v>
      </x:c>
    </x:row>
    <x:row r="495" ht="42" customHeight="1">
      <x:c r="A495" s="13" t="str">
        <x:v>SW0160</x:v>
      </x:c>
      <x:c r="B495" s="15" t="str">
        <x:v>Plymouth</x:v>
      </x:c>
      <x:c r="C495" s="15" t="str">
        <x:v>Plymouth</x:v>
      </x:c>
      <x:c r="D495" s="14" t="n">
        <x:v>266955</x:v>
      </x:c>
      <x:c r="E495" s="13" t="str">
        <x:v>Town</x:v>
      </x:c>
      <x:c r="F495" s="15" t="str">
        <x:v>Langage Energy Park</x:v>
      </x:c>
      <x:c r="G495" s="15" t="str">
        <x:v>Plot 3 Unit 5, Langage Energy Park</x:v>
      </x:c>
      <x:c r="H495" s="13" t="str">
        <x:v>Future</x:v>
      </x:c>
      <x:c r="I495" s="14" t="n">
        <x:v>10011</x:v>
      </x:c>
      <x:c r="J495" s="13" t="str">
        <x:f>IF(AND(ISNUMBER(I495),I495&gt;0),IF(I495&lt;=1000,"1–1,000",IF(I495&lt;=2500,"1,001–2,500",IF(I495&lt;=5000,"2,501–5,000",IF(I495&lt;=10000,"5,001–10,000","10,001–15,000")))),"10,001–15,000")</x:f>
        <x:v>10,001–15,000</x:v>
      </x:c>
      <x:c r="K495" s="16" t="n">
        <x:v>85093.5</x:v>
      </x:c>
      <x:c r="L495" s="17" t="n">
        <x:f>IF(AND(ISNUMBER(I495),I495&gt;0,ISNUMBER(K495),K495&gt;0),K495/I495,"n.a.")</x:f>
        <x:v>8.5</x:v>
      </x:c>
      <x:c r="M495" s="17" t="n">
        <x:v>8.5</x:v>
      </x:c>
      <x:c r="N495" s="13" t="str">
        <x:v>No</x:v>
      </x:c>
      <x:c r="O495" s="15" t="str">
        <x:v>Not stated</x:v>
      </x:c>
      <x:c r="P495" s="15" t="str">
        <x:v>Not stated</x:v>
      </x:c>
      <x:c r="Q495" s="15" t="str">
        <x:v>Planned shell industrial unit; fitout available at extra cost.</x:v>
      </x:c>
      <x:c r="R495" s="15" t="str">
        <x:v>Future supply / occupation date stated Planning permission and proposed construction; not completed vacant stock. Price calculated from scheme smaller/larger unit rate; yard excluded.</x:v>
      </x:c>
      <x:c r="S495" s="15" t="str">
        <x:v>https://www.zoopla.co.uk/to-rent/commercial/details/65722092/</x:v>
      </x:c>
      <x:c r="T495" s="15" t="str"/>
      <x:c r="U495" s="15" t="str"/>
      <x:c r="V495" s="15" t="str">
        <x:v>Plymouth — Langage Energy Park</x:v>
      </x:c>
      <x:c r="W495" s="15" t="str">
        <x:v>Individual unit ≤15,000 sq ft</x:v>
      </x:c>
      <x:c r="X495" s="13" t="n">
        <x:f>IF(N495="Yes",L495,0)</x:f>
        <x:v>0</x:v>
      </x:c>
      <x:c r="Y495" s="14" t="n">
        <x:v>1</x:v>
      </x:c>
      <x:c r="Z495" s="13" t="str">
        <x:v>Industrial / workshop / storage</x:v>
      </x:c>
    </x:row>
    <x:row r="496" ht="42" customHeight="1">
      <x:c r="A496" s="13" t="str">
        <x:v>SW0161</x:v>
      </x:c>
      <x:c r="B496" s="15" t="str">
        <x:v>Plymouth</x:v>
      </x:c>
      <x:c r="C496" s="15" t="str">
        <x:v>Plymouth</x:v>
      </x:c>
      <x:c r="D496" s="14" t="n">
        <x:v>266955</x:v>
      </x:c>
      <x:c r="E496" s="13" t="str">
        <x:v>Town</x:v>
      </x:c>
      <x:c r="F496" s="15" t="str">
        <x:v>Langage Energy Park</x:v>
      </x:c>
      <x:c r="G496" s="15" t="str">
        <x:v>Plot 3 Unit 6, Langage Energy Park</x:v>
      </x:c>
      <x:c r="H496" s="13" t="str">
        <x:v>Future</x:v>
      </x:c>
      <x:c r="I496" s="14" t="n">
        <x:v>10011</x:v>
      </x:c>
      <x:c r="J496" s="13" t="str">
        <x:f>IF(AND(ISNUMBER(I496),I496&gt;0),IF(I496&lt;=1000,"1–1,000",IF(I496&lt;=2500,"1,001–2,500",IF(I496&lt;=5000,"2,501–5,000",IF(I496&lt;=10000,"5,001–10,000","10,001–15,000")))),"10,001–15,000")</x:f>
        <x:v>10,001–15,000</x:v>
      </x:c>
      <x:c r="K496" s="16" t="n">
        <x:v>85093.5</x:v>
      </x:c>
      <x:c r="L496" s="17" t="n">
        <x:f>IF(AND(ISNUMBER(I496),I496&gt;0,ISNUMBER(K496),K496&gt;0),K496/I496,"n.a.")</x:f>
        <x:v>8.5</x:v>
      </x:c>
      <x:c r="M496" s="17" t="n">
        <x:v>8.5</x:v>
      </x:c>
      <x:c r="N496" s="13" t="str">
        <x:v>No</x:v>
      </x:c>
      <x:c r="O496" s="15" t="str">
        <x:v>Not stated</x:v>
      </x:c>
      <x:c r="P496" s="15" t="str">
        <x:v>Not stated</x:v>
      </x:c>
      <x:c r="Q496" s="15" t="str">
        <x:v>Planned shell industrial unit; fitout available at extra cost.</x:v>
      </x:c>
      <x:c r="R496" s="15" t="str">
        <x:v>Future supply / occupation date stated Planning permission and proposed construction; not completed vacant stock. Price calculated from scheme smaller/larger unit rate; yard excluded.</x:v>
      </x:c>
      <x:c r="S496" s="15" t="str">
        <x:v>https://www.zoopla.co.uk/to-rent/commercial/details/65722092/</x:v>
      </x:c>
      <x:c r="T496" s="15" t="str"/>
      <x:c r="U496" s="15" t="str"/>
      <x:c r="V496" s="15" t="str">
        <x:v>Plymouth — Langage Energy Park</x:v>
      </x:c>
      <x:c r="W496" s="15" t="str">
        <x:v>Individual unit ≤15,000 sq ft</x:v>
      </x:c>
      <x:c r="X496" s="13" t="n">
        <x:f>IF(N496="Yes",L496,0)</x:f>
        <x:v>0</x:v>
      </x:c>
      <x:c r="Y496" s="14" t="n">
        <x:v>1</x:v>
      </x:c>
      <x:c r="Z496" s="13" t="str">
        <x:v>Industrial / workshop / storage</x:v>
      </x:c>
    </x:row>
    <x:row r="497" ht="42" customHeight="1">
      <x:c r="A497" s="13" t="str">
        <x:v>SW0162</x:v>
      </x:c>
      <x:c r="B497" s="15" t="str">
        <x:v>Plymouth</x:v>
      </x:c>
      <x:c r="C497" s="15" t="str">
        <x:v>Plymouth</x:v>
      </x:c>
      <x:c r="D497" s="14" t="n">
        <x:v>266955</x:v>
      </x:c>
      <x:c r="E497" s="13" t="str">
        <x:v>Town</x:v>
      </x:c>
      <x:c r="F497" s="15" t="str">
        <x:v>Langage Energy Park</x:v>
      </x:c>
      <x:c r="G497" s="15" t="str">
        <x:v>Plot 3 Unit 7, Langage Energy Park</x:v>
      </x:c>
      <x:c r="H497" s="13" t="str">
        <x:v>Future</x:v>
      </x:c>
      <x:c r="I497" s="14" t="n">
        <x:v>10011</x:v>
      </x:c>
      <x:c r="J497" s="13" t="str">
        <x:f>IF(AND(ISNUMBER(I497),I497&gt;0),IF(I497&lt;=1000,"1–1,000",IF(I497&lt;=2500,"1,001–2,500",IF(I497&lt;=5000,"2,501–5,000",IF(I497&lt;=10000,"5,001–10,000","10,001–15,000")))),"10,001–15,000")</x:f>
        <x:v>10,001–15,000</x:v>
      </x:c>
      <x:c r="K497" s="16" t="n">
        <x:v>85093.5</x:v>
      </x:c>
      <x:c r="L497" s="17" t="n">
        <x:f>IF(AND(ISNUMBER(I497),I497&gt;0,ISNUMBER(K497),K497&gt;0),K497/I497,"n.a.")</x:f>
        <x:v>8.5</x:v>
      </x:c>
      <x:c r="M497" s="17" t="n">
        <x:v>8.5</x:v>
      </x:c>
      <x:c r="N497" s="13" t="str">
        <x:v>No</x:v>
      </x:c>
      <x:c r="O497" s="15" t="str">
        <x:v>Not stated</x:v>
      </x:c>
      <x:c r="P497" s="15" t="str">
        <x:v>Not stated</x:v>
      </x:c>
      <x:c r="Q497" s="15" t="str">
        <x:v>Planned shell industrial unit; fitout available at extra cost.</x:v>
      </x:c>
      <x:c r="R497" s="15" t="str">
        <x:v>Future supply / occupation date stated Planning permission and proposed construction; not completed vacant stock. Price calculated from scheme smaller/larger unit rate; yard excluded.</x:v>
      </x:c>
      <x:c r="S497" s="15" t="str">
        <x:v>https://www.zoopla.co.uk/to-rent/commercial/details/65722092/</x:v>
      </x:c>
      <x:c r="T497" s="15" t="str"/>
      <x:c r="U497" s="15" t="str"/>
      <x:c r="V497" s="15" t="str">
        <x:v>Plymouth — Langage Energy Park</x:v>
      </x:c>
      <x:c r="W497" s="15" t="str">
        <x:v>Individual unit ≤15,000 sq ft</x:v>
      </x:c>
      <x:c r="X497" s="13" t="n">
        <x:f>IF(N497="Yes",L497,0)</x:f>
        <x:v>0</x:v>
      </x:c>
      <x:c r="Y497" s="14" t="n">
        <x:v>1</x:v>
      </x:c>
      <x:c r="Z497" s="13" t="str">
        <x:v>Industrial / workshop / storage</x:v>
      </x:c>
    </x:row>
    <x:row r="498" ht="42" customHeight="1">
      <x:c r="A498" s="13" t="str">
        <x:v>SW0163</x:v>
      </x:c>
      <x:c r="B498" s="15" t="str">
        <x:v>Plymouth</x:v>
      </x:c>
      <x:c r="C498" s="15" t="str">
        <x:v>Plymouth</x:v>
      </x:c>
      <x:c r="D498" s="14" t="n">
        <x:v>266955</x:v>
      </x:c>
      <x:c r="E498" s="13" t="str">
        <x:v>Town</x:v>
      </x:c>
      <x:c r="F498" s="15" t="str">
        <x:v>Neptune Park / Apollo Court</x:v>
      </x:c>
      <x:c r="G498" s="15" t="str">
        <x:v>Plymouth, Unit B2, Apollo Court, 6A Neptune Park, Plymouth PL4</x:v>
      </x:c>
      <x:c r="H498" s="13" t="str">
        <x:v>Current</x:v>
      </x:c>
      <x:c r="I498" s="14" t="n">
        <x:v>1501</x:v>
      </x:c>
      <x:c r="J498" s="13" t="str">
        <x:f>IF(AND(ISNUMBER(I498),I498&gt;0),IF(I498&lt;=1000,"1–1,000",IF(I498&lt;=2500,"1,001–2,500",IF(I498&lt;=5000,"2,501–5,000",IF(I498&lt;=10000,"5,001–10,000","10,001–15,000")))),"1,001–2,500")</x:f>
        <x:v>1,001–2,500</x:v>
      </x:c>
      <x:c r="K498" s="16" t="n">
        <x:v>18000</x:v>
      </x:c>
      <x:c r="L498" s="17" t="n">
        <x:f>IF(AND(ISNUMBER(I498),I498&gt;0,ISNUMBER(K498),K498&gt;0),K498/I498,"n.a.")</x:f>
        <x:v>11.992005329780147</x:v>
      </x:c>
      <x:c r="M498" s="17"/>
      <x:c r="N498" s="13" t="str">
        <x:v>No</x:v>
      </x:c>
      <x:c r="O498" s="15" t="str">
        <x:v>Not stated</x:v>
      </x:c>
      <x:c r="P498" s="15" t="str">
        <x:v>Roller shutter stated</x:v>
      </x:c>
      <x:c r="Q498" s="15" t="str">
        <x:v>High quality fit out with a mezzanine floor creating excellent first floor office space; Two parking spaces</x:v>
      </x:c>
      <x:c r="R498" s="15" t="str">
        <x:v>Advertised to let Whole warehouse/office unit; headline range 131–1,501 sq ft appears component-based. £18,000 pa from description; total needs confirmation.</x:v>
      </x:c>
      <x:c r="S498" s="15" t="str">
        <x:v>https://www.zoopla.co.uk/to-rent/commercial/details/73625925/</x:v>
      </x:c>
      <x:c r="T498" s="15" t="str"/>
      <x:c r="U498" s="15" t="str"/>
      <x:c r="V498" s="15" t="str">
        <x:v>Plymouth — Neptune Park</x:v>
      </x:c>
      <x:c r="W498" s="15" t="str">
        <x:v>Individual unit ≤15,000 sq ft</x:v>
      </x:c>
      <x:c r="X498" s="13" t="n">
        <x:f>IF(N498="Yes",L498,0)</x:f>
        <x:v>0</x:v>
      </x:c>
      <x:c r="Y498" s="14" t="n">
        <x:v>1</x:v>
      </x:c>
      <x:c r="Z498" s="13" t="str">
        <x:v>Industrial / workshop / storage</x:v>
      </x:c>
    </x:row>
    <x:row r="499" ht="42" customHeight="1">
      <x:c r="A499" s="13" t="str">
        <x:v>SW0164</x:v>
      </x:c>
      <x:c r="B499" s="15" t="str">
        <x:v>Plymouth</x:v>
      </x:c>
      <x:c r="C499" s="15" t="str">
        <x:v>Plymouth</x:v>
      </x:c>
      <x:c r="D499" s="14" t="n">
        <x:v>266955</x:v>
      </x:c>
      <x:c r="E499" s="13" t="str">
        <x:v>Town</x:v>
      </x:c>
      <x:c r="F499" s="15" t="str">
        <x:v>Newnham Industrial Estate</x:v>
      </x:c>
      <x:c r="G499" s="15" t="str">
        <x:v>16 Reynolds Park, 8 Bell Close, Plympton, Plymouth PL7</x:v>
      </x:c>
      <x:c r="H499" s="13" t="str">
        <x:v>Uncertain</x:v>
      </x:c>
      <x:c r="I499" s="14" t="n">
        <x:v>1013</x:v>
      </x:c>
      <x:c r="J499" s="13" t="str">
        <x:f>IF(AND(ISNUMBER(I499),I499&gt;0),IF(I499&lt;=1000,"1–1,000",IF(I499&lt;=2500,"1,001–2,500",IF(I499&lt;=5000,"2,501–5,000",IF(I499&lt;=10000,"5,001–10,000","10,001–15,000")))),"1,001–2,500")</x:f>
        <x:v>1,001–2,500</x:v>
      </x:c>
      <x:c r="K499" s="16" t="n">
        <x:v>12000</x:v>
      </x:c>
      <x:c r="L499" s="17" t="n">
        <x:f>IF(AND(ISNUMBER(I499),I499&gt;0,ISNUMBER(K499),K499&gt;0),K499/I499,"n.a.")</x:f>
        <x:v>11.846001974333662</x:v>
      </x:c>
      <x:c r="M499" s="17"/>
      <x:c r="N499" s="13" t="str">
        <x:v>No</x:v>
      </x:c>
      <x:c r="O499" s="15" t="str">
        <x:v>Not stated</x:v>
      </x:c>
      <x:c r="P499" s="15" t="str">
        <x:v>Roller shutter stated</x:v>
      </x:c>
      <x:c r="Q499" s="15" t="str">
        <x:v>Light industrial/trade counter unit; 1,013sqft / 94sqm</x:v>
      </x:c>
      <x:c r="R499" s="15" t="str">
        <x:v>New lease subject to surrender</x:v>
      </x:c>
      <x:c r="S499" s="15" t="str">
        <x:v>https://www.zoopla.co.uk/to-rent/commercial/details/74576256/</x:v>
      </x:c>
      <x:c r="T499" s="15" t="str"/>
      <x:c r="U499" s="15" t="str"/>
      <x:c r="V499" s="15" t="str">
        <x:v>Plymouth — Newnham Industrial Estate</x:v>
      </x:c>
      <x:c r="W499" s="15" t="str">
        <x:v>Individual unit ≤15,000 sq ft</x:v>
      </x:c>
      <x:c r="X499" s="13" t="n">
        <x:f>IF(N499="Yes",L499,0)</x:f>
        <x:v>0</x:v>
      </x:c>
      <x:c r="Y499" s="14" t="n">
        <x:v>1</x:v>
      </x:c>
      <x:c r="Z499" s="13" t="str">
        <x:v>Industrial / workshop / storage</x:v>
      </x:c>
    </x:row>
    <x:row r="500" ht="49" customHeight="1">
      <x:c r="A500" s="13" t="str">
        <x:v>SW0165</x:v>
      </x:c>
      <x:c r="B500" s="15" t="str">
        <x:v>Plymouth</x:v>
      </x:c>
      <x:c r="C500" s="15" t="str">
        <x:v>Plymouth</x:v>
      </x:c>
      <x:c r="D500" s="14" t="n">
        <x:v>266955</x:v>
      </x:c>
      <x:c r="E500" s="13" t="str">
        <x:v>Town</x:v>
      </x:c>
      <x:c r="F500" s="15" t="str">
        <x:v>Newnham Industrial Estate</x:v>
      </x:c>
      <x:c r="G500" s="15" t="str">
        <x:v>4 Lister Close, Plympton</x:v>
      </x:c>
      <x:c r="H500" s="13" t="str">
        <x:v>Current</x:v>
      </x:c>
      <x:c r="I500" s="14" t="n">
        <x:v>9340</x:v>
      </x:c>
      <x:c r="J500" s="13" t="str">
        <x:f>IF(AND(ISNUMBER(I500),I500&gt;0),IF(I500&lt;=1000,"1–1,000",IF(I500&lt;=2500,"1,001–2,500",IF(I500&lt;=5000,"2,501–5,000",IF(I500&lt;=10000,"5,001–10,000","10,001–15,000")))),"5,001–10,000")</x:f>
        <x:v>5,001–10,000</x:v>
      </x:c>
      <x:c r="K500" s="16" t="n">
        <x:v>55000</x:v>
      </x:c>
      <x:c r="L500" s="17" t="n">
        <x:f>IF(AND(ISNUMBER(I500),I500&gt;0,ISNUMBER(K500),K500&gt;0),K500/I500,"n.a.")</x:f>
        <x:v>5.8886509635974305</x:v>
      </x:c>
      <x:c r="M500" s="17"/>
      <x:c r="N500" s="13" t="str">
        <x:v>No</x:v>
      </x:c>
      <x:c r="O500" s="15" t="str">
        <x:v>Workshop 3 m; warehouse 4.2–6.2 m</x:v>
      </x:c>
      <x:c r="P500" s="15" t="str">
        <x:v>Rollers: workshop 2.1 m wide × 2.7 m high; warehouse 4.5 m × 4 m</x:v>
      </x:c>
      <x:c r="Q500" s="15" t="str">
        <x:v>Workshop, trade counter, warehouses and open-front storage within secure site.</x:v>
      </x:c>
      <x:c r="R500" s="15" t="str">
        <x:v>Advertised to let Quoted total 9,340 sq ft; component schedule including 967 sq ft canopy sums 9,607. £/sf not reliable until area basis confirmed.</x:v>
      </x:c>
      <x:c r="S500" s="15" t="str">
        <x:v>https://propertysearch.vickeryholman.com/property/details/21230/4-Lister-Close-Newnham-Industrial-Estate-Plympton-Plymouth-Devon-PL7-4BA-Industrial-</x:v>
      </x:c>
      <x:c r="T500" s="15" t="str"/>
      <x:c r="U500" s="15" t="str"/>
      <x:c r="V500" s="15" t="str">
        <x:v>Plymouth — Newnham Industrial Estate</x:v>
      </x:c>
      <x:c r="W500" s="15" t="str">
        <x:v>Individual unit ≤15,000 sq ft</x:v>
      </x:c>
      <x:c r="X500" s="13" t="n">
        <x:f>IF(N500="Yes",L500,0)</x:f>
        <x:v>0</x:v>
      </x:c>
      <x:c r="Y500" s="14" t="n">
        <x:v>1</x:v>
      </x:c>
      <x:c r="Z500" s="13" t="str">
        <x:v>Industrial / workshop / storage</x:v>
      </x:c>
    </x:row>
    <x:row r="501" ht="42" customHeight="1">
      <x:c r="A501" s="13" t="str">
        <x:v>SW0166</x:v>
      </x:c>
      <x:c r="B501" s="15" t="str">
        <x:v>Plymouth</x:v>
      </x:c>
      <x:c r="C501" s="15" t="str">
        <x:v>Plymouth</x:v>
      </x:c>
      <x:c r="D501" s="14" t="n">
        <x:v>266955</x:v>
      </x:c>
      <x:c r="E501" s="13" t="str">
        <x:v>Town</x:v>
      </x:c>
      <x:c r="F501" s="15" t="str">
        <x:v>Newnham Industrial Estate</x:v>
      </x:c>
      <x:c r="G501" s="15" t="str">
        <x:v>Plymouth, Unit 8 Reynolds Park, Plymouth PL7</x:v>
      </x:c>
      <x:c r="H501" s="13" t="str">
        <x:v>Current</x:v>
      </x:c>
      <x:c r="I501" s="14" t="n">
        <x:v>1727</x:v>
      </x:c>
      <x:c r="J501" s="13" t="str">
        <x:f>IF(AND(ISNUMBER(I501),I501&gt;0),IF(I501&lt;=1000,"1–1,000",IF(I501&lt;=2500,"1,001–2,500",IF(I501&lt;=5000,"2,501–5,000",IF(I501&lt;=10000,"5,001–10,000","10,001–15,000")))),"1,001–2,500")</x:f>
        <x:v>1,001–2,500</x:v>
      </x:c>
      <x:c r="K501" s="16" t="n">
        <x:v>20000</x:v>
      </x:c>
      <x:c r="L501" s="17" t="n">
        <x:f>IF(AND(ISNUMBER(I501),I501&gt;0,ISNUMBER(K501),K501&gt;0),K501/I501,"n.a.")</x:f>
        <x:v>11.580775911986104</x:v>
      </x:c>
      <x:c r="M501" s="17"/>
      <x:c r="N501" s="13" t="str">
        <x:v>Yes</x:v>
      </x:c>
      <x:c r="O501" s="15" t="str">
        <x:v>Not stated</x:v>
      </x:c>
      <x:c r="P501" s="15" t="str">
        <x:v>Roller shutter stated</x:v>
      </x:c>
      <x:c r="Q501" s="15" t="str">
        <x:v>To let; New lease</x:v>
      </x:c>
      <x:c r="R501" s="15" t="str">
        <x:v>Advertised to let</x:v>
      </x:c>
      <x:c r="S501" s="15" t="str">
        <x:v>https://www.zoopla.co.uk/to-rent/commercial/details/70556010/</x:v>
      </x:c>
      <x:c r="T501" s="15" t="str"/>
      <x:c r="U501" s="15" t="str"/>
      <x:c r="V501" s="15" t="str">
        <x:v>Plymouth — Newnham Industrial Estate</x:v>
      </x:c>
      <x:c r="W501" s="15" t="str">
        <x:v>Individual unit ≤15,000 sq ft</x:v>
      </x:c>
      <x:c r="X501" s="13" t="n">
        <x:f>IF(N501="Yes",L501,0)</x:f>
        <x:v>11.580775911986104</x:v>
      </x:c>
      <x:c r="Y501" s="14" t="n">
        <x:v>1</x:v>
      </x:c>
      <x:c r="Z501" s="13" t="str">
        <x:v>Industrial / workshop / storage</x:v>
      </x:c>
    </x:row>
    <x:row r="502" ht="42" customHeight="1">
      <x:c r="A502" s="13" t="str">
        <x:v>SW0167</x:v>
      </x:c>
      <x:c r="B502" s="15" t="str">
        <x:v>Plymouth</x:v>
      </x:c>
      <x:c r="C502" s="15" t="str">
        <x:v>Plymouth</x:v>
      </x:c>
      <x:c r="D502" s="14" t="n">
        <x:v>266955</x:v>
      </x:c>
      <x:c r="E502" s="13" t="str">
        <x:v>Town</x:v>
      </x:c>
      <x:c r="F502" s="15" t="str">
        <x:v>Newnham Industrial Estate</x:v>
      </x:c>
      <x:c r="G502" s="15" t="str">
        <x:v>Plympton, Unit 7 Reynolds Park, Plymouth PL7</x:v>
      </x:c>
      <x:c r="H502" s="13" t="str">
        <x:v>Current</x:v>
      </x:c>
      <x:c r="I502" s="14" t="n">
        <x:v>1324</x:v>
      </x:c>
      <x:c r="J502" s="13" t="str">
        <x:f>IF(AND(ISNUMBER(I502),I502&gt;0),IF(I502&lt;=1000,"1–1,000",IF(I502&lt;=2500,"1,001–2,500",IF(I502&lt;=5000,"2,501–5,000",IF(I502&lt;=10000,"5,001–10,000","10,001–15,000")))),"1,001–2,500")</x:f>
        <x:v>1,001–2,500</x:v>
      </x:c>
      <x:c r="K502" s="16" t="n">
        <x:v>16000</x:v>
      </x:c>
      <x:c r="L502" s="17" t="n">
        <x:f>IF(AND(ISNUMBER(I502),I502&gt;0,ISNUMBER(K502),K502&gt;0),K502/I502,"n.a.")</x:f>
        <x:v>12.084592145015106</x:v>
      </x:c>
      <x:c r="M502" s="17"/>
      <x:c r="N502" s="13" t="str">
        <x:v>Yes</x:v>
      </x:c>
      <x:c r="O502" s="15" t="str">
        <x:v>Not stated</x:v>
      </x:c>
      <x:c r="P502" s="15" t="str">
        <x:v>Roller shutter stated</x:v>
      </x:c>
      <x:c r="Q502" s="15" t="str">
        <x:v>New lease available; Allocated parking</x:v>
      </x:c>
      <x:c r="R502" s="15" t="str">
        <x:v>Advertised to let</x:v>
      </x:c>
      <x:c r="S502" s="15" t="str">
        <x:v>https://www.zoopla.co.uk/to-rent/commercial/details/69793657/</x:v>
      </x:c>
      <x:c r="T502" s="15" t="str"/>
      <x:c r="U502" s="15" t="str"/>
      <x:c r="V502" s="15" t="str">
        <x:v>Plymouth — Newnham Industrial Estate</x:v>
      </x:c>
      <x:c r="W502" s="15" t="str">
        <x:v>Individual unit ≤15,000 sq ft</x:v>
      </x:c>
      <x:c r="X502" s="13" t="n">
        <x:f>IF(N502="Yes",L502,0)</x:f>
        <x:v>12.084592145015106</x:v>
      </x:c>
      <x:c r="Y502" s="14" t="n">
        <x:v>1</x:v>
      </x:c>
      <x:c r="Z502" s="13" t="str">
        <x:v>Industrial / workshop / storage</x:v>
      </x:c>
    </x:row>
    <x:row r="503" ht="49" customHeight="1">
      <x:c r="A503" s="13" t="str">
        <x:v>SW0168</x:v>
      </x:c>
      <x:c r="B503" s="15" t="str">
        <x:v>Plymouth</x:v>
      </x:c>
      <x:c r="C503" s="15" t="str">
        <x:v>Plymouth</x:v>
      </x:c>
      <x:c r="D503" s="14" t="n">
        <x:v>266955</x:v>
      </x:c>
      <x:c r="E503" s="13" t="str">
        <x:v>Town</x:v>
      </x:c>
      <x:c r="F503" s="15" t="str">
        <x:v>Newnham Industrial Estate</x:v>
      </x:c>
      <x:c r="G503" s="15" t="str">
        <x:v>Unit 16, Plympton Park, 10 Bell Close, Plympton, Plymouth, Devon PL7</x:v>
      </x:c>
      <x:c r="H503" s="13" t="str">
        <x:v>Current</x:v>
      </x:c>
      <x:c r="I503" s="14" t="n">
        <x:v>2271</x:v>
      </x:c>
      <x:c r="J503" s="13" t="str">
        <x:f>IF(AND(ISNUMBER(I503),I503&gt;0),IF(I503&lt;=1000,"1–1,000",IF(I503&lt;=2500,"1,001–2,500",IF(I503&lt;=5000,"2,501–5,000",IF(I503&lt;=10000,"5,001–10,000","10,001–15,000")))),"1,001–2,500")</x:f>
        <x:v>1,001–2,500</x:v>
      </x:c>
      <x:c r="K503" s="16" t="n">
        <x:v>21000</x:v>
      </x:c>
      <x:c r="L503" s="17" t="n">
        <x:f>IF(AND(ISNUMBER(I503),I503&gt;0,ISNUMBER(K503),K503&gt;0),K503/I503,"n.a.")</x:f>
        <x:v>9.247027741083222</x:v>
      </x:c>
      <x:c r="M503" s="17"/>
      <x:c r="N503" s="13" t="str">
        <x:v>Yes</x:v>
      </x:c>
      <x:c r="O503" s="15" t="str">
        <x:v>Not stated</x:v>
      </x:c>
      <x:c r="P503" s="15" t="str">
        <x:v>Roller shutter stated</x:v>
      </x:c>
      <x:c r="Q503" s="15" t="str">
        <x:v>Modern warehouse/office unit located within a popular industrial estate; Ground Floor Area: 176 sq m (1,896 sq ft) First Floor Mezzanine: 35 sq m (377 sq ft)</x:v>
      </x:c>
      <x:c r="R503" s="15" t="str">
        <x:v>Advertised to let Headline 2,271 sq ft; components 1,896 + 377 total 2,273 sq ft. Headline retained; minor area discrepancy.</x:v>
      </x:c>
      <x:c r="S503" s="15" t="str">
        <x:v>https://www.zoopla.co.uk/to-rent/commercial/details/74025895/</x:v>
      </x:c>
      <x:c r="T503" s="15" t="str"/>
      <x:c r="U503" s="15" t="str"/>
      <x:c r="V503" s="15" t="str">
        <x:v>Plymouth — Newnham Industrial Estate</x:v>
      </x:c>
      <x:c r="W503" s="15" t="str">
        <x:v>Individual unit ≤15,000 sq ft</x:v>
      </x:c>
      <x:c r="X503" s="13" t="n">
        <x:f>IF(N503="Yes",L503,0)</x:f>
        <x:v>9.247027741083222</x:v>
      </x:c>
      <x:c r="Y503" s="14" t="n">
        <x:v>1</x:v>
      </x:c>
      <x:c r="Z503" s="13" t="str">
        <x:v>Industrial / workshop / storage</x:v>
      </x:c>
    </x:row>
    <x:row r="504" ht="49" customHeight="1">
      <x:c r="A504" s="13" t="str">
        <x:v>SW0169</x:v>
      </x:c>
      <x:c r="B504" s="15" t="str">
        <x:v>Plymouth</x:v>
      </x:c>
      <x:c r="C504" s="15" t="str">
        <x:v>Plymouth</x:v>
      </x:c>
      <x:c r="D504" s="14" t="n">
        <x:v>266955</x:v>
      </x:c>
      <x:c r="E504" s="13" t="str">
        <x:v>Town</x:v>
      </x:c>
      <x:c r="F504" s="15" t="str">
        <x:v>Plympton – Marshall Road</x:v>
      </x:c>
      <x:c r="G504" s="15" t="str">
        <x:v>Saltram Mill, 1 Marshall Road, Plymouth, Devon PL7</x:v>
      </x:c>
      <x:c r="H504" s="13" t="str">
        <x:v>Current</x:v>
      </x:c>
      <x:c r="I504" s="14" t="n">
        <x:v>6846</x:v>
      </x:c>
      <x:c r="J504" s="13" t="str">
        <x:f>IF(AND(ISNUMBER(I504),I504&gt;0),IF(I504&lt;=1000,"1–1,000",IF(I504&lt;=2500,"1,001–2,500",IF(I504&lt;=5000,"2,501–5,000",IF(I504&lt;=10000,"5,001–10,000","10,001–15,000")))),"5,001–10,000")</x:f>
        <x:v>5,001–10,000</x:v>
      </x:c>
      <x:c r="K504" s="16" t="n">
        <x:v>60000</x:v>
      </x:c>
      <x:c r="L504" s="17" t="n">
        <x:f>IF(AND(ISNUMBER(I504),I504&gt;0,ISNUMBER(K504),K504&gt;0),K504/I504,"n.a.")</x:f>
        <x:v>8.76424189307625</x:v>
      </x:c>
      <x:c r="M504" s="17"/>
      <x:c r="N504" s="13" t="str">
        <x:v>Yes</x:v>
      </x:c>
      <x:c r="O504" s="15" t="str">
        <x:v>5.19 m minimum eaves</x:v>
      </x:c>
      <x:c r="P504" s="15" t="str">
        <x:v>Roller shutter stated</x:v>
      </x:c>
      <x:c r="Q504" s="15" t="str">
        <x:v>The property comprises an industrial/warehouse unit of steel portal frame construction with blockwork internal walls with brick and profiled metal clad elevations.; The unit p</x:v>
      </x:c>
      <x:c r="R504" s="15" t="str">
        <x:v>Advertised to let Whole unit includes ground offices and mezzanine; total stated 6,846 sq ft. Portal range starts at ground floor only.</x:v>
      </x:c>
      <x:c r="S504" s="15" t="str">
        <x:v>https://www.zoopla.co.uk/to-rent/commercial/details/72897603/</x:v>
      </x:c>
      <x:c r="T504" s="15" t="str"/>
      <x:c r="U504" s="15" t="str"/>
      <x:c r="V504" s="15" t="str">
        <x:v>Plymouth — Plympton – Marshall Road</x:v>
      </x:c>
      <x:c r="W504" s="15" t="str">
        <x:v>Individual unit ≤15,000 sq ft</x:v>
      </x:c>
      <x:c r="X504" s="13" t="n">
        <x:f>IF(N504="Yes",L504,0)</x:f>
        <x:v>8.76424189307625</x:v>
      </x:c>
      <x:c r="Y504" s="14" t="n">
        <x:v>1</x:v>
      </x:c>
      <x:c r="Z504" s="13" t="str">
        <x:v>Industrial / workshop / storage</x:v>
      </x:c>
    </x:row>
    <x:row r="505" ht="42" customHeight="1">
      <x:c r="A505" s="13" t="str">
        <x:v>SW0170</x:v>
      </x:c>
      <x:c r="B505" s="15" t="str">
        <x:v>Plymouth</x:v>
      </x:c>
      <x:c r="C505" s="15" t="str">
        <x:v>Plymouth</x:v>
      </x:c>
      <x:c r="D505" s="14" t="n">
        <x:v>266955</x:v>
      </x:c>
      <x:c r="E505" s="13" t="str">
        <x:v>Town</x:v>
      </x:c>
      <x:c r="F505" s="15" t="str">
        <x:v>Riverside Business Park</x:v>
      </x:c>
      <x:c r="G505" s="15" t="str">
        <x:v>1E Riverside Business Park, New Passage Hill, Devonport, Plymouth PL1</x:v>
      </x:c>
      <x:c r="H505" s="13" t="str">
        <x:v>Current</x:v>
      </x:c>
      <x:c r="I505" s="14" t="n">
        <x:v>1012</x:v>
      </x:c>
      <x:c r="J505" s="13" t="str">
        <x:f>IF(AND(ISNUMBER(I505),I505&gt;0),IF(I505&lt;=1000,"1–1,000",IF(I505&lt;=2500,"1,001–2,500",IF(I505&lt;=5000,"2,501–5,000",IF(I505&lt;=10000,"5,001–10,000","10,001–15,000")))),"1,001–2,500")</x:f>
        <x:v>1,001–2,500</x:v>
      </x:c>
      <x:c r="K505" s="16" t="n">
        <x:v>11000</x:v>
      </x:c>
      <x:c r="L505" s="17" t="n">
        <x:f>IF(AND(ISNUMBER(I505),I505&gt;0,ISNUMBER(K505),K505&gt;0),K505/I505,"n.a.")</x:f>
        <x:v>10.869565217391305</x:v>
      </x:c>
      <x:c r="M505" s="17"/>
      <x:c r="N505" s="13" t="str">
        <x:v>Yes</x:v>
      </x:c>
      <x:c r="O505" s="15" t="str">
        <x:v>5.75 m minimum; 6.3 m maximum</x:v>
      </x:c>
      <x:c r="P505" s="15" t="str">
        <x:v>Sectional loading door stated</x:v>
      </x:c>
      <x:c r="Q505" s="15" t="str">
        <x:v>Light industrial workshop / warehouse; 1,011 SqFt ( 94 SqM )</x:v>
      </x:c>
      <x:c r="R505" s="15" t="str">
        <x:v>Advertised to let Headline 1,012 sq ft, features 1,011 sq ft; headline retained.</x:v>
      </x:c>
      <x:c r="S505" s="15" t="str">
        <x:v>https://www.zoopla.co.uk/to-rent/commercial/details/74668366/</x:v>
      </x:c>
      <x:c r="T505" s="15" t="str"/>
      <x:c r="U505" s="15" t="str"/>
      <x:c r="V505" s="15" t="str">
        <x:v>Plymouth — Riverside Business Park</x:v>
      </x:c>
      <x:c r="W505" s="15" t="str">
        <x:v>Individual unit ≤15,000 sq ft</x:v>
      </x:c>
      <x:c r="X505" s="13" t="n">
        <x:f>IF(N505="Yes",L505,0)</x:f>
        <x:v>10.869565217391305</x:v>
      </x:c>
      <x:c r="Y505" s="14" t="n">
        <x:v>1</x:v>
      </x:c>
      <x:c r="Z505" s="13" t="str">
        <x:v>Industrial / workshop / storage</x:v>
      </x:c>
    </x:row>
    <x:row r="506" ht="42" customHeight="1">
      <x:c r="A506" s="13" t="str">
        <x:v>SW0171</x:v>
      </x:c>
      <x:c r="B506" s="15" t="str">
        <x:v>Plymouth</x:v>
      </x:c>
      <x:c r="C506" s="15" t="str">
        <x:v>Plymouth</x:v>
      </x:c>
      <x:c r="D506" s="14" t="n">
        <x:v>266955</x:v>
      </x:c>
      <x:c r="E506" s="13" t="str">
        <x:v>Town</x:v>
      </x:c>
      <x:c r="F506" s="15" t="str">
        <x:v>Seaton Park</x:v>
      </x:c>
      <x:c r="G506" s="15" t="str">
        <x:v>Unit 3 Seaton Park, William Prance Road</x:v>
      </x:c>
      <x:c r="H506" s="13" t="str">
        <x:v>Current</x:v>
      </x:c>
      <x:c r="I506" s="14" t="n">
        <x:v>1991</x:v>
      </x:c>
      <x:c r="J506" s="13" t="str">
        <x:f>IF(AND(ISNUMBER(I506),I506&gt;0),IF(I506&lt;=1000,"1–1,000",IF(I506&lt;=2500,"1,001–2,500",IF(I506&lt;=5000,"2,501–5,000",IF(I506&lt;=10000,"5,001–10,000","10,001–15,000")))),"1,001–2,500")</x:f>
        <x:v>1,001–2,500</x:v>
      </x:c>
      <x:c r="K506" s="16" t="n">
        <x:v>24000</x:v>
      </x:c>
      <x:c r="L506" s="17" t="n">
        <x:f>IF(AND(ISNUMBER(I506),I506&gt;0,ISNUMBER(K506),K506&gt;0),K506/I506,"n.a.")</x:f>
        <x:v>12.054244098442993</x:v>
      </x:c>
      <x:c r="M506" s="17"/>
      <x:c r="N506" s="13" t="str">
        <x:v>Yes</x:v>
      </x:c>
      <x:c r="O506" s="15" t="str">
        <x:v>Not stated</x:v>
      </x:c>
      <x:c r="P506" s="15" t="str">
        <x:v>Roller shutter loading</x:v>
      </x:c>
      <x:c r="Q506" s="15" t="str">
        <x:v>Refurbished two-level office/warehouse with staff facilities and seven parking spaces.</x:v>
      </x:c>
      <x:c r="R506" s="15" t="str">
        <x:v>Advertised to let</x:v>
      </x:c>
      <x:c r="S506" s="15" t="str">
        <x:v>https://strattoncrebercommercial.co.uk/properties/unit-3-seaton-park-william-prance-road-derriford-plymouth-devon-pl6/</x:v>
      </x:c>
      <x:c r="T506" s="15" t="str"/>
      <x:c r="U506" s="15" t="str"/>
      <x:c r="V506" s="15" t="str">
        <x:v>Plymouth — Seaton Park</x:v>
      </x:c>
      <x:c r="W506" s="15" t="str">
        <x:v>Individual unit ≤15,000 sq ft</x:v>
      </x:c>
      <x:c r="X506" s="13" t="n">
        <x:f>IF(N506="Yes",L506,0)</x:f>
        <x:v>12.054244098442993</x:v>
      </x:c>
      <x:c r="Y506" s="14" t="n">
        <x:v>1</x:v>
      </x:c>
      <x:c r="Z506" s="13" t="str">
        <x:v>Industrial / workshop / storage</x:v>
      </x:c>
    </x:row>
    <x:row r="507" ht="42" customHeight="1">
      <x:c r="A507" s="13" t="str">
        <x:v>SW0172</x:v>
      </x:c>
      <x:c r="B507" s="15" t="str">
        <x:v>Plymouth</x:v>
      </x:c>
      <x:c r="C507" s="15" t="str">
        <x:v>Plymouth</x:v>
      </x:c>
      <x:c r="D507" s="14" t="n">
        <x:v>266955</x:v>
      </x:c>
      <x:c r="E507" s="13" t="str">
        <x:v>Town</x:v>
      </x:c>
      <x:c r="F507" s="15" t="str">
        <x:v>Standalone – Keyham</x:v>
      </x:c>
      <x:c r="G507" s="15" t="str">
        <x:v>1A Crantock Terrace, Keyham, Plymouth PL2</x:v>
      </x:c>
      <x:c r="H507" s="13" t="str">
        <x:v>Uncertain</x:v>
      </x:c>
      <x:c r="I507" s="14" t="n">
        <x:v>1560</x:v>
      </x:c>
      <x:c r="J507" s="13" t="str">
        <x:f>IF(AND(ISNUMBER(I507),I507&gt;0),IF(I507&lt;=1000,"1–1,000",IF(I507&lt;=2500,"1,001–2,500",IF(I507&lt;=5000,"2,501–5,000",IF(I507&lt;=10000,"5,001–10,000","10,001–15,000")))),"1,001–2,500")</x:f>
        <x:v>1,001–2,500</x:v>
      </x:c>
      <x:c r="K507" s="16" t="n">
        <x:v>14000</x:v>
      </x:c>
      <x:c r="L507" s="17" t="n">
        <x:f>IF(AND(ISNUMBER(I507),I507&gt;0,ISNUMBER(K507),K507&gt;0),K507/I507,"n.a.")</x:f>
        <x:v>8.974358974358974</x:v>
      </x:c>
      <x:c r="M507" s="17"/>
      <x:c r="N507" s="13" t="str">
        <x:v>No</x:v>
      </x:c>
      <x:c r="O507" s="15" t="str">
        <x:v>Not stated</x:v>
      </x:c>
      <x:c r="P507" s="15" t="str">
        <x:v>Roller shutter stated</x:v>
      </x:c>
      <x:c r="Q507" s="15" t="str">
        <x:v>Workshop / store / office / gym(stpp); 1,560 sq.ft ( 145 sq.m )</x:v>
      </x:c>
      <x:c r="R507" s="15" t="str">
        <x:v>New lease subject to surrender</x:v>
      </x:c>
      <x:c r="S507" s="15" t="str">
        <x:v>https://www.zoopla.co.uk/to-rent/commercial/details/69580947/</x:v>
      </x:c>
      <x:c r="T507" s="15" t="str"/>
      <x:c r="U507" s="15" t="str"/>
      <x:c r="V507" s="15" t="str">
        <x:v>Plymouth — Standalone – Keyham</x:v>
      </x:c>
      <x:c r="W507" s="15" t="str">
        <x:v>Individual unit ≤15,000 sq ft</x:v>
      </x:c>
      <x:c r="X507" s="13" t="n">
        <x:f>IF(N507="Yes",L507,0)</x:f>
        <x:v>0</x:v>
      </x:c>
      <x:c r="Y507" s="14" t="n">
        <x:v>1</x:v>
      </x:c>
      <x:c r="Z507" s="13" t="str">
        <x:v>Industrial / workshop / storage</x:v>
      </x:c>
    </x:row>
    <x:row r="508" ht="42" customHeight="1">
      <x:c r="A508" s="13" t="str">
        <x:v>SW0173</x:v>
      </x:c>
      <x:c r="B508" s="15" t="str">
        <x:v>Plymouth</x:v>
      </x:c>
      <x:c r="C508" s="15" t="str">
        <x:v>Plymouth</x:v>
      </x:c>
      <x:c r="D508" s="14" t="n">
        <x:v>266955</x:v>
      </x:c>
      <x:c r="E508" s="13" t="str">
        <x:v>Town</x:v>
      </x:c>
      <x:c r="F508" s="15" t="str">
        <x:v>Standalone – Prince Rock</x:v>
      </x:c>
      <x:c r="G508" s="15" t="str">
        <x:v>Store, 14 Langham Place, Prince Rock</x:v>
      </x:c>
      <x:c r="H508" s="13" t="str">
        <x:v>Current</x:v>
      </x:c>
      <x:c r="I508" s="14" t="n">
        <x:v>376.74</x:v>
      </x:c>
      <x:c r="J508" s="13" t="str">
        <x:f>IF(AND(ISNUMBER(I508),I508&gt;0),IF(I508&lt;=1000,"1–1,000",IF(I508&lt;=2500,"1,001–2,500",IF(I508&lt;=5000,"2,501–5,000",IF(I508&lt;=10000,"5,001–10,000","10,001–15,000")))),"1–1,000")</x:f>
        <x:v>1–1,000</x:v>
      </x:c>
      <x:c r="K508" s="16" t="n">
        <x:v>4200</x:v>
      </x:c>
      <x:c r="L508" s="17" t="n">
        <x:f>IF(AND(ISNUMBER(I508),I508&gt;0,ISNUMBER(K508),K508&gt;0),K508/I508,"n.a.")</x:f>
        <x:v>11.148272017837234</x:v>
      </x:c>
      <x:c r="M508" s="17"/>
      <x:c r="N508" s="13" t="str">
        <x:v>Yes</x:v>
      </x:c>
      <x:c r="O508" s="15" t="str">
        <x:v>Not stated</x:v>
      </x:c>
      <x:c r="P508" s="15" t="str">
        <x:v>Wooden double doors</x:v>
      </x:c>
      <x:c r="Q508" s="15" t="str">
        <x:v>Two-storey workshop/studio with electricity and WC access.</x:v>
      </x:c>
      <x:c r="R508" s="15" t="str">
        <x:v>Advertised to let Approximate 35 sq m converted to 376.74 sq ft; individual room dimensions vary slightly.</x:v>
      </x:c>
      <x:c r="S508" s="15" t="str">
        <x:v>https://www.rightmove.co.uk/properties/172862564#/?channel=COM_LET</x:v>
      </x:c>
      <x:c r="T508" s="15" t="str"/>
      <x:c r="U508" s="15" t="str"/>
      <x:c r="V508" s="15" t="str">
        <x:v>Plymouth — Standalone – Prince Rock</x:v>
      </x:c>
      <x:c r="W508" s="15" t="str">
        <x:v>Individual unit ≤15,000 sq ft</x:v>
      </x:c>
      <x:c r="X508" s="13" t="n">
        <x:f>IF(N508="Yes",L508,0)</x:f>
        <x:v>11.148272017837234</x:v>
      </x:c>
      <x:c r="Y508" s="14" t="n">
        <x:v>1</x:v>
      </x:c>
      <x:c r="Z508" s="13" t="str">
        <x:v>Industrial / workshop / storage</x:v>
      </x:c>
    </x:row>
    <x:row r="509" ht="42" customHeight="1">
      <x:c r="A509" s="13" t="str">
        <x:v>SW0174</x:v>
      </x:c>
      <x:c r="B509" s="15" t="str">
        <x:v>Plymouth</x:v>
      </x:c>
      <x:c r="C509" s="15" t="str">
        <x:v>Plymouth</x:v>
      </x:c>
      <x:c r="D509" s="14" t="n">
        <x:v>266955</x:v>
      </x:c>
      <x:c r="E509" s="13" t="str">
        <x:v>Town</x:v>
      </x:c>
      <x:c r="F509" s="15" t="str">
        <x:v>Standalone – Regent Street</x:v>
      </x:c>
      <x:c r="G509" s="15" t="str">
        <x:v>45 Regent Street, Plymouth, Devon PL4</x:v>
      </x:c>
      <x:c r="H509" s="13" t="str">
        <x:v>Current</x:v>
      </x:c>
      <x:c r="I509" s="14" t="n">
        <x:v>9399</x:v>
      </x:c>
      <x:c r="J509" s="13" t="str">
        <x:f>IF(AND(ISNUMBER(I509),I509&gt;0),IF(I509&lt;=1000,"1–1,000",IF(I509&lt;=2500,"1,001–2,500",IF(I509&lt;=5000,"2,501–5,000",IF(I509&lt;=10000,"5,001–10,000","10,001–15,000")))),"5,001–10,000")</x:f>
        <x:v>5,001–10,000</x:v>
      </x:c>
      <x:c r="K509" s="16" t="n">
        <x:v>55000</x:v>
      </x:c>
      <x:c r="L509" s="17" t="n">
        <x:f>IF(AND(ISNUMBER(I509),I509&gt;0,ISNUMBER(K509),K509&gt;0),K509/I509,"n.a.")</x:f>
        <x:v>5.8516863496116605</x:v>
      </x:c>
      <x:c r="M509" s="17"/>
      <x:c r="N509" s="13" t="str">
        <x:v>Yes</x:v>
      </x:c>
      <x:c r="O509" s="15" t="str">
        <x:v>Not stated</x:v>
      </x:c>
      <x:c r="P509" s="15" t="str">
        <x:v>Roller shutter stated</x:v>
      </x:c>
      <x:c r="Q509" s="15" t="str">
        <x:v>Large open plan warehouse; Offices to the front and first floor</x:v>
      </x:c>
      <x:c r="R509" s="15" t="str">
        <x:v>Advertised to let</x:v>
      </x:c>
      <x:c r="S509" s="15" t="str">
        <x:v>https://www.zoopla.co.uk/to-rent/commercial/details/71943840/</x:v>
      </x:c>
      <x:c r="T509" s="15" t="str">
        <x:v>https://propertysearch.vickeryholman.com/property/details/21575/45-Regent-Street-Plymouth-Devon-PL4-8BB-Industrial-</x:v>
      </x:c>
      <x:c r="U509" s="15" t="str"/>
      <x:c r="V509" s="15" t="str">
        <x:v>Plymouth — Standalone – Regent Street</x:v>
      </x:c>
      <x:c r="W509" s="15" t="str">
        <x:v>Individual unit ≤15,000 sq ft</x:v>
      </x:c>
      <x:c r="X509" s="13" t="n">
        <x:f>IF(N509="Yes",L509,0)</x:f>
        <x:v>5.8516863496116605</x:v>
      </x:c>
      <x:c r="Y509" s="14" t="n">
        <x:v>1</x:v>
      </x:c>
      <x:c r="Z509" s="13" t="str">
        <x:v>Industrial / workshop / storage</x:v>
      </x:c>
    </x:row>
    <x:row r="510" ht="42" customHeight="1">
      <x:c r="A510" s="13" t="str">
        <x:v>SW0175</x:v>
      </x:c>
      <x:c r="B510" s="15" t="str">
        <x:v>Plymouth</x:v>
      </x:c>
      <x:c r="C510" s="15" t="str">
        <x:v>Plymouth</x:v>
      </x:c>
      <x:c r="D510" s="14" t="n">
        <x:v>266955</x:v>
      </x:c>
      <x:c r="E510" s="13" t="str">
        <x:v>Town</x:v>
      </x:c>
      <x:c r="F510" s="15" t="str">
        <x:v>Standalone – Rendle Street</x:v>
      </x:c>
      <x:c r="G510" s="15" t="str">
        <x:v>181 Rendle Street, Plymouth PL1</x:v>
      </x:c>
      <x:c r="H510" s="13" t="str">
        <x:v>Current</x:v>
      </x:c>
      <x:c r="I510" s="14" t="n">
        <x:v>4034</x:v>
      </x:c>
      <x:c r="J510" s="13" t="str">
        <x:f>IF(AND(ISNUMBER(I510),I510&gt;0),IF(I510&lt;=1000,"1–1,000",IF(I510&lt;=2500,"1,001–2,500",IF(I510&lt;=5000,"2,501–5,000",IF(I510&lt;=10000,"5,001–10,000","10,001–15,000")))),"2,501–5,000")</x:f>
        <x:v>2,501–5,000</x:v>
      </x:c>
      <x:c r="K510" s="16" t="n">
        <x:v>35000</x:v>
      </x:c>
      <x:c r="L510" s="17" t="n">
        <x:f>IF(AND(ISNUMBER(I510),I510&gt;0,ISNUMBER(K510),K510&gt;0),K510/I510,"n.a.")</x:f>
        <x:v>8.676251859196826</x:v>
      </x:c>
      <x:c r="M510" s="17"/>
      <x:c r="N510" s="13" t="str">
        <x:v>Yes</x:v>
      </x:c>
      <x:c r="O510" s="15" t="str">
        <x:v>6.2 m minimum eaves</x:v>
      </x:c>
      <x:c r="P510" s="15" t="str">
        <x:v>Roller shutter stated</x:v>
      </x:c>
      <x:c r="Q510" s="15" t="str">
        <x:v>City centre warehouse/workshop + yard; 4,034 sq.ft ( 375 sq.m )</x:v>
      </x:c>
      <x:c r="R510" s="15" t="str">
        <x:v>Advertised to let Existing permission is sui generis waste processing/vehicle dismantling; most other uses need planning consent.</x:v>
      </x:c>
      <x:c r="S510" s="15" t="str">
        <x:v>https://www.zoopla.co.uk/to-rent/commercial/details/70868703/</x:v>
      </x:c>
      <x:c r="T510" s="15" t="str"/>
      <x:c r="U510" s="15" t="str"/>
      <x:c r="V510" s="15" t="str">
        <x:v>Plymouth — Standalone – Rendle Street</x:v>
      </x:c>
      <x:c r="W510" s="15" t="str">
        <x:v>Individual unit ≤15,000 sq ft</x:v>
      </x:c>
      <x:c r="X510" s="13" t="n">
        <x:f>IF(N510="Yes",L510,0)</x:f>
        <x:v>8.676251859196826</x:v>
      </x:c>
      <x:c r="Y510" s="14" t="n">
        <x:v>1</x:v>
      </x:c>
      <x:c r="Z510" s="13" t="str">
        <x:v>Industrial / workshop / storage</x:v>
      </x:c>
    </x:row>
    <x:row r="511" ht="42" customHeight="1">
      <x:c r="A511" s="13" t="str">
        <x:v>SW0176</x:v>
      </x:c>
      <x:c r="B511" s="15" t="str">
        <x:v>Plymouth</x:v>
      </x:c>
      <x:c r="C511" s="15" t="str">
        <x:v>Plymouth</x:v>
      </x:c>
      <x:c r="D511" s="14" t="n">
        <x:v>266955</x:v>
      </x:c>
      <x:c r="E511" s="13" t="str">
        <x:v>Town</x:v>
      </x:c>
      <x:c r="F511" s="15" t="str">
        <x:v>Standalone – Stonehouse</x:v>
      </x:c>
      <x:c r="G511" s="15" t="str">
        <x:v>Plymouth, 253 Wyndham Lane, North Road West, Plymouth PL1</x:v>
      </x:c>
      <x:c r="H511" s="13" t="str">
        <x:v>Current</x:v>
      </x:c>
      <x:c r="I511" s="14" t="n">
        <x:v>1662</x:v>
      </x:c>
      <x:c r="J511" s="13" t="str">
        <x:f>IF(AND(ISNUMBER(I511),I511&gt;0),IF(I511&lt;=1000,"1–1,000",IF(I511&lt;=2500,"1,001–2,500",IF(I511&lt;=5000,"2,501–5,000",IF(I511&lt;=10000,"5,001–10,000","10,001–15,000")))),"1,001–2,500")</x:f>
        <x:v>1,001–2,500</x:v>
      </x:c>
      <x:c r="K511" s="16" t="n">
        <x:v>15000</x:v>
      </x:c>
      <x:c r="L511" s="17" t="n">
        <x:f>IF(AND(ISNUMBER(I511),I511&gt;0,ISNUMBER(K511),K511&gt;0),K511/I511,"n.a.")</x:f>
        <x:v>9.025270758122744</x:v>
      </x:c>
      <x:c r="M511" s="17"/>
      <x:c r="N511" s="13" t="str">
        <x:v>No</x:v>
      </x:c>
      <x:c r="O511" s="15" t="str">
        <x:v>2.36–2.50 m eaves</x:v>
      </x:c>
      <x:c r="P511" s="15" t="str">
        <x:v>Folding goods door; roller not stated</x:v>
      </x:c>
      <x:c r="Q511" s="15" t="str">
        <x:v>New lease available; Quoting rent - £15,000 pax</x:v>
      </x:c>
      <x:c r="R511" s="15" t="str">
        <x:v>Advertised to let Whole building includes workshop, offices and mezzanine; portal range 657–1,662 sq ft is components, not separate units. Total area needs confirmation; portal £22.83/sf not reliable.</x:v>
      </x:c>
      <x:c r="S511" s="15" t="str">
        <x:v>https://www.zoopla.co.uk/to-rent/commercial/details/74458555/</x:v>
      </x:c>
      <x:c r="T511" s="15" t="str"/>
      <x:c r="U511" s="15" t="str"/>
      <x:c r="V511" s="15" t="str">
        <x:v>Plymouth — Standalone – Stonehouse</x:v>
      </x:c>
      <x:c r="W511" s="15" t="str">
        <x:v>Individual unit ≤15,000 sq ft</x:v>
      </x:c>
      <x:c r="X511" s="13" t="n">
        <x:f>IF(N511="Yes",L511,0)</x:f>
        <x:v>0</x:v>
      </x:c>
      <x:c r="Y511" s="14" t="n">
        <x:v>1</x:v>
      </x:c>
      <x:c r="Z511" s="13" t="str">
        <x:v>Industrial / workshop / storage</x:v>
      </x:c>
    </x:row>
    <x:row r="512" ht="42" customHeight="1">
      <x:c r="A512" s="13" t="str">
        <x:v>SW0177</x:v>
      </x:c>
      <x:c r="B512" s="15" t="str">
        <x:v>Plymouth</x:v>
      </x:c>
      <x:c r="C512" s="15" t="str">
        <x:v>Plymouth</x:v>
      </x:c>
      <x:c r="D512" s="14" t="n">
        <x:v>266955</x:v>
      </x:c>
      <x:c r="E512" s="13" t="str">
        <x:v>Town</x:v>
      </x:c>
      <x:c r="F512" s="15" t="str">
        <x:v>Sutton Harbour / Fisheries Hub</x:v>
      </x:c>
      <x:c r="G512" s="15" t="str">
        <x:v>Unit 10, Plymouth Fisheries Hub, Plymouth PL4</x:v>
      </x:c>
      <x:c r="H512" s="13" t="str">
        <x:v>Current</x:v>
      </x:c>
      <x:c r="I512" s="14" t="n">
        <x:v>1444</x:v>
      </x:c>
      <x:c r="J512" s="13" t="str">
        <x:f>IF(AND(ISNUMBER(I512),I512&gt;0),IF(I512&lt;=1000,"1–1,000",IF(I512&lt;=2500,"1,001–2,500",IF(I512&lt;=5000,"2,501–5,000",IF(I512&lt;=10000,"5,001–10,000","10,001–15,000")))),"1,001–2,500")</x:f>
        <x:v>1,001–2,500</x:v>
      </x:c>
      <x:c r="K512" s="16" t="n">
        <x:v>10000</x:v>
      </x:c>
      <x:c r="L512" s="17" t="n">
        <x:f>IF(AND(ISNUMBER(I512),I512&gt;0,ISNUMBER(K512),K512&gt;0),K512/I512,"n.a.")</x:f>
        <x:v>6.925207756232687</x:v>
      </x:c>
      <x:c r="M512" s="17"/>
      <x:c r="N512" s="13" t="str">
        <x:v>Yes</x:v>
      </x:c>
      <x:c r="O512" s="15" t="str">
        <x:v>3.5 m eaves</x:v>
      </x:c>
      <x:c r="P512" s="15" t="str">
        <x:v>Roller shutter stated</x:v>
      </x:c>
      <x:c r="Q512" s="15" t="str">
        <x:v>Central quayside location; New Lease</x:v>
      </x:c>
      <x:c r="R512" s="15" t="str">
        <x:v>Advertised to let Fish-quay processing/manufacturing setting; check permitted use and any maritime restrictions.</x:v>
      </x:c>
      <x:c r="S512" s="15" t="str">
        <x:v>https://www.zoopla.co.uk/to-rent/commercial/details/70933146/</x:v>
      </x:c>
      <x:c r="T512" s="15" t="str"/>
      <x:c r="U512" s="15" t="str"/>
      <x:c r="V512" s="15" t="str">
        <x:v>Plymouth — Sutton Harbour / Fisheries Hub</x:v>
      </x:c>
      <x:c r="W512" s="15" t="str">
        <x:v>Individual unit ≤15,000 sq ft</x:v>
      </x:c>
      <x:c r="X512" s="13" t="n">
        <x:f>IF(N512="Yes",L512,0)</x:f>
        <x:v>6.925207756232687</x:v>
      </x:c>
      <x:c r="Y512" s="14" t="n">
        <x:v>1</x:v>
      </x:c>
      <x:c r="Z512" s="13" t="str">
        <x:v>Industrial / workshop / storage</x:v>
      </x:c>
    </x:row>
    <x:row r="513" ht="42" customHeight="1">
      <x:c r="A513" s="13" t="str">
        <x:v>SW0178</x:v>
      </x:c>
      <x:c r="B513" s="15" t="str">
        <x:v>Plymouth</x:v>
      </x:c>
      <x:c r="C513" s="15" t="str">
        <x:v>Plymouth</x:v>
      </x:c>
      <x:c r="D513" s="14" t="n">
        <x:v>266955</x:v>
      </x:c>
      <x:c r="E513" s="13" t="str">
        <x:v>Town</x:v>
      </x:c>
      <x:c r="F513" s="15" t="str">
        <x:v>Sutton Harbour / Fisheries Hub</x:v>
      </x:c>
      <x:c r="G513" s="15" t="str">
        <x:v>Unit 9 The Fisheries, The Barbican, Plymouth PL4</x:v>
      </x:c>
      <x:c r="H513" s="13" t="str">
        <x:v>Current</x:v>
      </x:c>
      <x:c r="I513" s="14" t="n">
        <x:v>2100</x:v>
      </x:c>
      <x:c r="J513" s="13" t="str">
        <x:f>IF(AND(ISNUMBER(I513),I513&gt;0),IF(I513&lt;=1000,"1–1,000",IF(I513&lt;=2500,"1,001–2,500",IF(I513&lt;=5000,"2,501–5,000",IF(I513&lt;=10000,"5,001–10,000","10,001–15,000")))),"1,001–2,500")</x:f>
        <x:v>1,001–2,500</x:v>
      </x:c>
      <x:c r="K513" s="16" t="n">
        <x:v>14000</x:v>
      </x:c>
      <x:c r="L513" s="17" t="n">
        <x:f>IF(AND(ISNUMBER(I513),I513&gt;0,ISNUMBER(K513),K513&gt;0),K513/I513,"n.a.")</x:f>
        <x:v>6.666666666666667</x:v>
      </x:c>
      <x:c r="M513" s="17"/>
      <x:c r="N513" s="13" t="str">
        <x:v>Yes</x:v>
      </x:c>
      <x:c r="O513" s="15" t="str">
        <x:v>3.5 m eaves</x:v>
      </x:c>
      <x:c r="P513" s="15" t="str">
        <x:v>Roller shutter stated</x:v>
      </x:c>
      <x:c r="Q513" s="15" t="str">
        <x:v>New lease; Rent - £14,000 pax</x:v>
      </x:c>
      <x:c r="R513" s="15" t="str">
        <x:v>Advertised to let</x:v>
      </x:c>
      <x:c r="S513" s="15" t="str">
        <x:v>https://www.zoopla.co.uk/to-rent/commercial/details/69119441/</x:v>
      </x:c>
      <x:c r="T513" s="15" t="str"/>
      <x:c r="U513" s="15" t="str"/>
      <x:c r="V513" s="15" t="str">
        <x:v>Plymouth — Sutton Harbour / Fisheries Hub</x:v>
      </x:c>
      <x:c r="W513" s="15" t="str">
        <x:v>Individual unit ≤15,000 sq ft</x:v>
      </x:c>
      <x:c r="X513" s="13" t="n">
        <x:f>IF(N513="Yes",L513,0)</x:f>
        <x:v>6.666666666666667</x:v>
      </x:c>
      <x:c r="Y513" s="14" t="n">
        <x:v>1</x:v>
      </x:c>
      <x:c r="Z513" s="13" t="str">
        <x:v>Industrial / workshop / storage</x:v>
      </x:c>
    </x:row>
    <x:row r="514" ht="42" customHeight="1">
      <x:c r="A514" s="13" t="str">
        <x:v>SW0179</x:v>
      </x:c>
      <x:c r="B514" s="15" t="str">
        <x:v>Torquay</x:v>
      </x:c>
      <x:c r="C514" s="15" t="str">
        <x:v>Torquay</x:v>
      </x:c>
      <x:c r="D514" s="14" t="n">
        <x:v>52035</x:v>
      </x:c>
      <x:c r="E514" s="13" t="str">
        <x:v>Town</x:v>
      </x:c>
      <x:c r="F514" s="15" t="str">
        <x:v>Lymington Enterprise Centre</x:v>
      </x:c>
      <x:c r="G514" s="15" t="str">
        <x:v>Unit 2, Lymington Enterprise Centre</x:v>
      </x:c>
      <x:c r="H514" s="13" t="str">
        <x:v>Current</x:v>
      </x:c>
      <x:c r="I514" s="14" t="n">
        <x:v>2252</x:v>
      </x:c>
      <x:c r="J514" s="13" t="str">
        <x:f>IF(AND(ISNUMBER(I514),I514&gt;0),IF(I514&lt;=1000,"1–1,000",IF(I514&lt;=2500,"1,001–2,500",IF(I514&lt;=5000,"2,501–5,000",IF(I514&lt;=10000,"5,001–10,000","10,001–15,000")))),"1,001–2,500")</x:f>
        <x:v>1,001–2,500</x:v>
      </x:c>
      <x:c r="K514" s="16" t="n">
        <x:v>16944</x:v>
      </x:c>
      <x:c r="L514" s="17" t="n">
        <x:f>IF(AND(ISNUMBER(I514),I514&gt;0,ISNUMBER(K514),K514&gt;0),K514/I514,"n.a.")</x:f>
        <x:v>7.523978685612788</x:v>
      </x:c>
      <x:c r="M514" s="17" t="n">
        <x:v>7.52</x:v>
      </x:c>
      <x:c r="N514" s="13" t="str">
        <x:v>No</x:v>
      </x:c>
      <x:c r="O514" s="15" t="str">
        <x:v>Not stated</x:v>
      </x:c>
      <x:c r="P514" s="15" t="str">
        <x:v>Roller shutter with raised loading dock</x:v>
      </x:c>
      <x:c r="Q514" s="15" t="str">
        <x:v>New business unit with large mezzanine, solar panels and EV charging.</x:v>
      </x:c>
      <x:c r="R514" s="15" t="str">
        <x:v>Advertised to let Council says one of five units remains available. 1,208 sq ft ground plus 1,044 mezzanine; annualised from rounded £1,412 pcm.</x:v>
      </x:c>
      <x:c r="S514" s="15" t="str">
        <x:v>https://www.rightmove.co.uk/properties/756207281767361</x:v>
      </x:c>
      <x:c r="T514" s="15" t="str"/>
      <x:c r="U514" s="15" t="str"/>
      <x:c r="V514" s="15" t="str">
        <x:v>Torquay — Lymington Enterprise Centre</x:v>
      </x:c>
      <x:c r="W514" s="15" t="str">
        <x:v>Individual unit ≤15,000 sq ft</x:v>
      </x:c>
      <x:c r="X514" s="13" t="n">
        <x:f>IF(N514="Yes",L514,0)</x:f>
        <x:v>0</x:v>
      </x:c>
      <x:c r="Y514" s="14" t="n">
        <x:v>1</x:v>
      </x:c>
      <x:c r="Z514" s="13" t="str">
        <x:v>Industrial / workshop / storage</x:v>
      </x:c>
    </x:row>
    <x:row r="515" ht="42" customHeight="1">
      <x:c r="A515" s="13" t="str">
        <x:v>SW0180</x:v>
      </x:c>
      <x:c r="B515" s="15" t="str">
        <x:v>Torquay</x:v>
      </x:c>
      <x:c r="C515" s="15" t="str">
        <x:v>Torquay</x:v>
      </x:c>
      <x:c r="D515" s="14" t="n">
        <x:v>52035</x:v>
      </x:c>
      <x:c r="E515" s="13" t="str">
        <x:v>Town</x:v>
      </x:c>
      <x:c r="F515" s="15" t="str">
        <x:v>Parkfield House</x:v>
      </x:c>
      <x:c r="G515" s="15" t="str">
        <x:v>Unit 2 Parkfield House, Teignmouth Road, Torquay</x:v>
      </x:c>
      <x:c r="H515" s="13" t="str">
        <x:v>Current</x:v>
      </x:c>
      <x:c r="I515" s="14" t="n">
        <x:v>1292</x:v>
      </x:c>
      <x:c r="J515" s="13" t="str">
        <x:f>IF(AND(ISNUMBER(I515),I515&gt;0),IF(I515&lt;=1000,"1–1,000",IF(I515&lt;=2500,"1,001–2,500",IF(I515&lt;=5000,"2,501–5,000",IF(I515&lt;=10000,"5,001–10,000","10,001–15,000")))),"1,001–2,500")</x:f>
        <x:v>1,001–2,500</x:v>
      </x:c>
      <x:c r="K515" s="16" t="n">
        <x:v>12000</x:v>
      </x:c>
      <x:c r="L515" s="17" t="n">
        <x:f>IF(AND(ISNUMBER(I515),I515&gt;0,ISNUMBER(K515),K515&gt;0),K515/I515,"n.a.")</x:f>
        <x:v>9.287925696594428</x:v>
      </x:c>
      <x:c r="M515" s="17"/>
      <x:c r="N515" s="13" t="str">
        <x:v>Yes</x:v>
      </x:c>
      <x:c r="O515" s="15" t="str">
        <x:v>Not stated</x:v>
      </x:c>
      <x:c r="P515" s="15" t="str">
        <x:v>Roller shutter; removable glazed screen behind</x:v>
      </x:c>
      <x:c r="Q515" s="15" t="str">
        <x:v>Former gym offering workshop/storage space, with one parking space.</x:v>
      </x:c>
      <x:c r="R515" s="15" t="str">
        <x:v>Advertised to let</x:v>
      </x:c>
      <x:c r="S515" s="15" t="str">
        <x:v>https://www.zoopla.co.uk/to-rent/commercial/details/71610994/</x:v>
      </x:c>
      <x:c r="T515" s="15" t="str"/>
      <x:c r="U515" s="15" t="str"/>
      <x:c r="V515" s="15" t="str">
        <x:v>Torquay — Parkfield House</x:v>
      </x:c>
      <x:c r="W515" s="15" t="str">
        <x:v>Individual unit ≤15,000 sq ft</x:v>
      </x:c>
      <x:c r="X515" s="13" t="n">
        <x:f>IF(N515="Yes",L515,0)</x:f>
        <x:v>9.287925696594428</x:v>
      </x:c>
      <x:c r="Y515" s="14" t="n">
        <x:v>1</x:v>
      </x:c>
      <x:c r="Z515" s="13" t="str">
        <x:v>Industrial / workshop / storage</x:v>
      </x:c>
    </x:row>
    <x:row r="516" ht="42" customHeight="1">
      <x:c r="A516" s="13" t="str">
        <x:v>SW0181</x:v>
      </x:c>
      <x:c r="B516" s="15" t="str">
        <x:v>Torquay</x:v>
      </x:c>
      <x:c r="C516" s="15" t="str">
        <x:v>Torquay</x:v>
      </x:c>
      <x:c r="D516" s="14" t="n">
        <x:v>52035</x:v>
      </x:c>
      <x:c r="E516" s="13" t="str">
        <x:v>Town</x:v>
      </x:c>
      <x:c r="F516" s="15" t="str">
        <x:v>Standalone – Higher Union Lane</x:v>
      </x:c>
      <x:c r="G516" s="15" t="str">
        <x:v>Higher Union Lane, Torquay TQ2</x:v>
      </x:c>
      <x:c r="H516" s="13" t="str">
        <x:v>Current</x:v>
      </x:c>
      <x:c r="I516" s="14" t="n">
        <x:v>645</x:v>
      </x:c>
      <x:c r="J516" s="13" t="str">
        <x:f>IF(AND(ISNUMBER(I516),I516&gt;0),IF(I516&lt;=1000,"1–1,000",IF(I516&lt;=2500,"1,001–2,500",IF(I516&lt;=5000,"2,501–5,000",IF(I516&lt;=10000,"5,001–10,000","10,001–15,000")))),"1–1,000")</x:f>
        <x:v>1–1,000</x:v>
      </x:c>
      <x:c r="K516" s="16" t="n">
        <x:v>7000</x:v>
      </x:c>
      <x:c r="L516" s="17" t="n">
        <x:f>IF(AND(ISNUMBER(I516),I516&gt;0,ISNUMBER(K516),K516&gt;0),K516/I516,"n.a.")</x:f>
        <x:v>10.852713178294573</x:v>
      </x:c>
      <x:c r="M516" s="17"/>
      <x:c r="N516" s="13" t="str">
        <x:v>No</x:v>
      </x:c>
      <x:c r="O516" s="15" t="str">
        <x:v>Not stated</x:v>
      </x:c>
      <x:c r="P516" s="15" t="str">
        <x:v>Large garage doors; roller not stated</x:v>
      </x:c>
      <x:c r="Q516" s="15" t="str">
        <x:v>Town-centre garage/workshop plus unmeasured mezzanine storage and office.</x:v>
      </x:c>
      <x:c r="R516" s="15" t="str">
        <x:v>Advertised to let 645 sq ft workshop only; extra mezzanine and rear office size unstated. Whole rent £7,000 pa; no dependable whole-unit £/sf.</x:v>
      </x:c>
      <x:c r="S516" s="15" t="str">
        <x:v>https://www.zoopla.co.uk/to-rent/commercial/details/74568744/</x:v>
      </x:c>
      <x:c r="T516" s="15" t="str"/>
      <x:c r="U516" s="15" t="str"/>
      <x:c r="V516" s="15" t="str">
        <x:v>Torquay — Standalone – Higher Union Lane</x:v>
      </x:c>
      <x:c r="W516" s="15" t="str">
        <x:v>Individual unit ≤15,000 sq ft</x:v>
      </x:c>
      <x:c r="X516" s="13" t="n">
        <x:f>IF(N516="Yes",L516,0)</x:f>
        <x:v>0</x:v>
      </x:c>
      <x:c r="Y516" s="14" t="n">
        <x:v>1</x:v>
      </x:c>
      <x:c r="Z516" s="13" t="str">
        <x:v>Industrial / workshop / storage</x:v>
      </x:c>
    </x:row>
    <x:row r="517" ht="42" customHeight="1">
      <x:c r="A517" s="13" t="str">
        <x:v>SW0182</x:v>
      </x:c>
      <x:c r="B517" s="15" t="str">
        <x:v>Paignton</x:v>
      </x:c>
      <x:c r="C517" s="15" t="str">
        <x:v>Paignton</x:v>
      </x:c>
      <x:c r="D517" s="14" t="n">
        <x:v>67520</x:v>
      </x:c>
      <x:c r="E517" s="13" t="str">
        <x:v>Town</x:v>
      </x:c>
      <x:c r="F517" s="15" t="str">
        <x:v>Torbay Business Park</x:v>
      </x:c>
      <x:c r="G517" s="15" t="str">
        <x:v>Unit 1 Block E, Woodview Road, Torbay Business Park</x:v>
      </x:c>
      <x:c r="H517" s="13" t="str">
        <x:v>Current</x:v>
      </x:c>
      <x:c r="I517" s="14" t="n">
        <x:v>2410</x:v>
      </x:c>
      <x:c r="J517" s="13" t="str">
        <x:f>IF(AND(ISNUMBER(I517),I517&gt;0),IF(I517&lt;=1000,"1–1,000",IF(I517&lt;=2500,"1,001–2,500",IF(I517&lt;=5000,"2,501–5,000",IF(I517&lt;=10000,"5,001–10,000","10,001–15,000")))),"1,001–2,500")</x:f>
        <x:v>1,001–2,500</x:v>
      </x:c>
      <x:c r="K517" s="16" t="n">
        <x:v>20496</x:v>
      </x:c>
      <x:c r="L517" s="17" t="n">
        <x:f>IF(AND(ISNUMBER(I517),I517&gt;0,ISNUMBER(K517),K517&gt;0),K517/I517,"n.a.")</x:f>
        <x:v>8.504564315352697</x:v>
      </x:c>
      <x:c r="M517" s="17" t="n">
        <x:v>8.51</x:v>
      </x:c>
      <x:c r="N517" s="13" t="str">
        <x:v>No</x:v>
      </x:c>
      <x:c r="O517" s="15" t="str">
        <x:v>Not stated</x:v>
      </x:c>
      <x:c r="P517" s="15" t="str">
        <x:v>Roller shutter plus front/rear pedestrian doors</x:v>
      </x:c>
      <x:c r="Q517" s="15" t="str">
        <x:v>Manufacturing unit with mezzanine, WC and kitchenette.</x:v>
      </x:c>
      <x:c r="R517" s="15" t="str">
        <x:v>Advertised to let Annualised from rounded £1,708 pcm. 1,529 sq ft ground plus 881 mezzanine; exact annual quote should be confirmed.</x:v>
      </x:c>
      <x:c r="S517" s="15" t="str">
        <x:v>https://www.rightmove.co.uk/properties/756207288225457</x:v>
      </x:c>
      <x:c r="T517" s="15" t="str"/>
      <x:c r="U517" s="15" t="str"/>
      <x:c r="V517" s="15" t="str">
        <x:v>Paignton — Torbay Business Park</x:v>
      </x:c>
      <x:c r="W517" s="15" t="str">
        <x:v>Individual unit ≤15,000 sq ft</x:v>
      </x:c>
      <x:c r="X517" s="13" t="n">
        <x:f>IF(N517="Yes",L517,0)</x:f>
        <x:v>0</x:v>
      </x:c>
      <x:c r="Y517" s="14" t="n">
        <x:v>1</x:v>
      </x:c>
      <x:c r="Z517" s="13" t="str">
        <x:v>Industrial / workshop / storage</x:v>
      </x:c>
    </x:row>
    <x:row r="518" ht="42" customHeight="1">
      <x:c r="A518" s="13" t="str">
        <x:v>SW0183</x:v>
      </x:c>
      <x:c r="B518" s="15" t="str">
        <x:v>Paignton</x:v>
      </x:c>
      <x:c r="C518" s="15" t="str">
        <x:v>Paignton</x:v>
      </x:c>
      <x:c r="D518" s="14" t="n">
        <x:v>67520</x:v>
      </x:c>
      <x:c r="E518" s="13" t="str">
        <x:v>Town</x:v>
      </x:c>
      <x:c r="F518" s="15" t="str">
        <x:v>Torbay Business Park</x:v>
      </x:c>
      <x:c r="G518" s="15" t="str">
        <x:v>Warehouse unit, Western/Torbay Business Park, Brixham Road, Paignton TQ4</x:v>
      </x:c>
      <x:c r="H518" s="13" t="str">
        <x:v>Current</x:v>
      </x:c>
      <x:c r="I518" s="14" t="n">
        <x:v>3627</x:v>
      </x:c>
      <x:c r="J518" s="13" t="str">
        <x:f>IF(AND(ISNUMBER(I518),I518&gt;0),IF(I518&lt;=1000,"1–1,000",IF(I518&lt;=2500,"1,001–2,500",IF(I518&lt;=5000,"2,501–5,000",IF(I518&lt;=10000,"5,001–10,000","10,001–15,000")))),"2,501–5,000")</x:f>
        <x:v>2,501–5,000</x:v>
      </x:c>
      <x:c r="K518" s="16" t="n">
        <x:v>29500</x:v>
      </x:c>
      <x:c r="L518" s="17" t="n">
        <x:f>IF(AND(ISNUMBER(I518),I518&gt;0,ISNUMBER(K518),K518&gt;0),K518/I518,"n.a.")</x:f>
        <x:v>8.133443617314585</x:v>
      </x:c>
      <x:c r="M518" s="17"/>
      <x:c r="N518" s="13" t="str">
        <x:v>Yes</x:v>
      </x:c>
      <x:c r="O518" s="15" t="str">
        <x:v>5.57 m eaves; 7.8 m apex</x:v>
      </x:c>
      <x:c r="P518" s="15" t="str">
        <x:v>Electric up-and-over loading door</x:v>
      </x:c>
      <x:c r="Q518" s="15" t="str">
        <x:v>Industrial/Warehouse Unit To Let; Convenient Location in Paignton – Accessed Via Dual Carriageway</x:v>
      </x:c>
      <x:c r="R518" s="15" t="str">
        <x:v>Advertised to let</x:v>
      </x:c>
      <x:c r="S518" s="15" t="str">
        <x:v>https://www.zoopla.co.uk/to-rent/commercial/details/73850288/</x:v>
      </x:c>
      <x:c r="T518" s="15" t="str"/>
      <x:c r="U518" s="15" t="str"/>
      <x:c r="V518" s="15" t="str">
        <x:v>Paignton — Torbay Business Park</x:v>
      </x:c>
      <x:c r="W518" s="15" t="str">
        <x:v>Individual unit ≤15,000 sq ft</x:v>
      </x:c>
      <x:c r="X518" s="13" t="n">
        <x:f>IF(N518="Yes",L518,0)</x:f>
        <x:v>8.133443617314585</x:v>
      </x:c>
      <x:c r="Y518" s="14" t="n">
        <x:v>1</x:v>
      </x:c>
      <x:c r="Z518" s="13" t="str">
        <x:v>Industrial / workshop / storage</x:v>
      </x:c>
    </x:row>
    <x:row r="519" ht="42" customHeight="1">
      <x:c r="A519" s="13" t="str">
        <x:v>SW0184</x:v>
      </x:c>
      <x:c r="B519" s="15" t="str">
        <x:v>Paignton</x:v>
      </x:c>
      <x:c r="C519" s="15" t="str">
        <x:v>Paignton</x:v>
      </x:c>
      <x:c r="D519" s="14" t="n">
        <x:v>67520</x:v>
      </x:c>
      <x:c r="E519" s="13" t="str">
        <x:v>Town</x:v>
      </x:c>
      <x:c r="F519" s="15" t="str">
        <x:v>Yalberton Industrial Estate</x:v>
      </x:c>
      <x:c r="G519" s="15" t="str">
        <x:v>Unit 4B, Aspen Way, Yalberton Industrial Estate, Paignton</x:v>
      </x:c>
      <x:c r="H519" s="13" t="str">
        <x:v>Current</x:v>
      </x:c>
      <x:c r="I519" s="14" t="n">
        <x:v>6996</x:v>
      </x:c>
      <x:c r="J519" s="13" t="str">
        <x:f>IF(AND(ISNUMBER(I519),I519&gt;0),IF(I519&lt;=1000,"1–1,000",IF(I519&lt;=2500,"1,001–2,500",IF(I519&lt;=5000,"2,501–5,000",IF(I519&lt;=10000,"5,001–10,000","10,001–15,000")))),"5,001–10,000")</x:f>
        <x:v>5,001–10,000</x:v>
      </x:c>
      <x:c r="K519" s="16" t="n">
        <x:v>34000</x:v>
      </x:c>
      <x:c r="L519" s="17" t="n">
        <x:f>IF(AND(ISNUMBER(I519),I519&gt;0,ISNUMBER(K519),K519&gt;0),K519/I519,"n.a.")</x:f>
        <x:v>4.859919954259577</x:v>
      </x:c>
      <x:c r="M519" s="17"/>
      <x:c r="N519" s="13" t="str">
        <x:v>Yes</x:v>
      </x:c>
      <x:c r="O519" s="15" t="str">
        <x:v>Not stated</x:v>
      </x:c>
      <x:c r="P519" s="15" t="str">
        <x:v>Roller shutter stated</x:v>
      </x:c>
      <x:c r="Q519" s="15" t="str">
        <x:v>Versatile Industrial Unit Available To Let; Ground Floor Approx: 375m2 (4,036 sq ft)</x:v>
      </x:c>
      <x:c r="R519" s="15" t="str">
        <x:v>Advertised to let Area calculated from expressly stated 4,036 sq ft ground + 2,960 mezzanine.</x:v>
      </x:c>
      <x:c r="S519" s="15" t="str">
        <x:v>https://www.zoopla.co.uk/to-rent/commercial/details/70475404/</x:v>
      </x:c>
      <x:c r="T519" s="15" t="str"/>
      <x:c r="U519" s="15" t="str"/>
      <x:c r="V519" s="15" t="str">
        <x:v>Paignton — Yalberton Industrial Estate</x:v>
      </x:c>
      <x:c r="W519" s="15" t="str">
        <x:v>Individual unit ≤15,000 sq ft</x:v>
      </x:c>
      <x:c r="X519" s="13" t="n">
        <x:f>IF(N519="Yes",L519,0)</x:f>
        <x:v>4.859919954259577</x:v>
      </x:c>
      <x:c r="Y519" s="14" t="n">
        <x:v>1</x:v>
      </x:c>
      <x:c r="Z519" s="13" t="str">
        <x:v>Industrial / workshop / storage</x:v>
      </x:c>
    </x:row>
    <x:row r="520" ht="42" customHeight="1">
      <x:c r="A520" s="13" t="str">
        <x:v>SW0185</x:v>
      </x:c>
      <x:c r="B520" s="15" t="str">
        <x:v>Newton Abbot</x:v>
      </x:c>
      <x:c r="C520" s="15" t="str">
        <x:v>Heathfield</x:v>
      </x:c>
      <x:c r="D520" s="14" t="n">
        <x:v>1495</x:v>
      </x:c>
      <x:c r="E520" s="13" t="str">
        <x:v>Nearby</x:v>
      </x:c>
      <x:c r="F520" s="15" t="str">
        <x:v>Heathfield Industrial Estate</x:v>
      </x:c>
      <x:c r="G520" s="15" t="str">
        <x:v>Battle Road, Newton Abbot TQ12</x:v>
      </x:c>
      <x:c r="H520" s="13" t="str">
        <x:v>Current</x:v>
      </x:c>
      <x:c r="I520" s="14" t="n">
        <x:v>4424</x:v>
      </x:c>
      <x:c r="J520" s="13" t="str">
        <x:f>IF(AND(ISNUMBER(I520),I520&gt;0),IF(I520&lt;=1000,"1–1,000",IF(I520&lt;=2500,"1,001–2,500",IF(I520&lt;=5000,"2,501–5,000",IF(I520&lt;=10000,"5,001–10,000","10,001–15,000")))),"2,501–5,000")</x:f>
        <x:v>2,501–5,000</x:v>
      </x:c>
      <x:c r="K520" s="16" t="n">
        <x:v>22950</x:v>
      </x:c>
      <x:c r="L520" s="17" t="n">
        <x:f>IF(AND(ISNUMBER(I520),I520&gt;0,ISNUMBER(K520),K520&gt;0),K520/I520,"n.a.")</x:f>
        <x:v>5.187613019891501</x:v>
      </x:c>
      <x:c r="M520" s="17"/>
      <x:c r="N520" s="13" t="str">
        <x:v>Yes</x:v>
      </x:c>
      <x:c r="O520" s="15" t="str">
        <x:v>5.14 m front; 2.65 m below mezzanine</x:v>
      </x:c>
      <x:c r="P520" s="15" t="str">
        <x:v>Roller shutter stated</x:v>
      </x:c>
      <x:c r="Q520" s="15" t="str">
        <x:v>Well located Unit opposite Mole Valley Farmers; Ground floor with part Mezzanine floor</x:v>
      </x:c>
      <x:c r="R520" s="15" t="str">
        <x:v>Advertised to let</x:v>
      </x:c>
      <x:c r="S520" s="15" t="str">
        <x:v>https://www.zoopla.co.uk/to-rent/commercial/details/73345499/</x:v>
      </x:c>
      <x:c r="T520" s="15" t="str"/>
      <x:c r="U520" s="15" t="str"/>
      <x:c r="V520" s="15" t="str">
        <x:v>Newton Abbot — Heathfield Industrial Estate</x:v>
      </x:c>
      <x:c r="W520" s="15" t="str">
        <x:v>Individual unit ≤15,000 sq ft</x:v>
      </x:c>
      <x:c r="X520" s="13" t="n">
        <x:f>IF(N520="Yes",L520,0)</x:f>
        <x:v>5.187613019891501</x:v>
      </x:c>
      <x:c r="Y520" s="14" t="n">
        <x:v>1</x:v>
      </x:c>
      <x:c r="Z520" s="13" t="str">
        <x:v>Industrial / workshop / storage</x:v>
      </x:c>
    </x:row>
    <x:row r="521" ht="42" customHeight="1">
      <x:c r="A521" s="13" t="str">
        <x:v>SW0186</x:v>
      </x:c>
      <x:c r="B521" s="15" t="str">
        <x:v>Newton Abbot</x:v>
      </x:c>
      <x:c r="C521" s="15" t="str">
        <x:v>Heathfield</x:v>
      </x:c>
      <x:c r="D521" s="14" t="n">
        <x:v>1495</x:v>
      </x:c>
      <x:c r="E521" s="13" t="str">
        <x:v>Nearby</x:v>
      </x:c>
      <x:c r="F521" s="15" t="str">
        <x:v>Heathfield Industrial Estate</x:v>
      </x:c>
      <x:c r="G521" s="15" t="str">
        <x:v>Battle Road, Newton Abbot TQ12</x:v>
      </x:c>
      <x:c r="H521" s="13" t="str">
        <x:v>Current</x:v>
      </x:c>
      <x:c r="I521" s="14" t="n">
        <x:v>5758</x:v>
      </x:c>
      <x:c r="J521" s="13" t="str">
        <x:f>IF(AND(ISNUMBER(I521),I521&gt;0),IF(I521&lt;=1000,"1–1,000",IF(I521&lt;=2500,"1,001–2,500",IF(I521&lt;=5000,"2,501–5,000",IF(I521&lt;=10000,"5,001–10,000","10,001–15,000")))),"5,001–10,000")</x:f>
        <x:v>5,001–10,000</x:v>
      </x:c>
      <x:c r="K521" s="16" t="n">
        <x:v>36000</x:v>
      </x:c>
      <x:c r="L521" s="17" t="n">
        <x:f>IF(AND(ISNUMBER(I521),I521&gt;0,ISNUMBER(K521),K521&gt;0),K521/I521,"n.a.")</x:f>
        <x:v>6.252170892671066</x:v>
      </x:c>
      <x:c r="M521" s="17"/>
      <x:c r="N521" s="13" t="str">
        <x:v>Yes</x:v>
      </x:c>
      <x:c r="O521" s="15" t="str">
        <x:v>Not stated</x:v>
      </x:c>
      <x:c r="P521" s="15" t="str">
        <x:v>Roller shutter stated</x:v>
      </x:c>
      <x:c r="Q521" s="15" t="str">
        <x:v>Industrial / Warehouse Unit with well fitted Office; Secure fenced and gated Yard adjoining</x:v>
      </x:c>
      <x:c r="R521" s="15" t="str">
        <x:v>Advertised to let</x:v>
      </x:c>
      <x:c r="S521" s="15" t="str">
        <x:v>https://www.zoopla.co.uk/to-rent/commercial/details/72808060/</x:v>
      </x:c>
      <x:c r="T521" s="15" t="str"/>
      <x:c r="U521" s="15" t="str"/>
      <x:c r="V521" s="15" t="str">
        <x:v>Newton Abbot — Heathfield Industrial Estate</x:v>
      </x:c>
      <x:c r="W521" s="15" t="str">
        <x:v>Individual unit ≤15,000 sq ft</x:v>
      </x:c>
      <x:c r="X521" s="13" t="n">
        <x:f>IF(N521="Yes",L521,0)</x:f>
        <x:v>6.252170892671066</x:v>
      </x:c>
      <x:c r="Y521" s="14" t="n">
        <x:v>1</x:v>
      </x:c>
      <x:c r="Z521" s="13" t="str">
        <x:v>Industrial / workshop / storage</x:v>
      </x:c>
    </x:row>
    <x:row r="522" ht="42" customHeight="1">
      <x:c r="A522" s="13" t="str">
        <x:v>SW0187</x:v>
      </x:c>
      <x:c r="B522" s="15" t="str">
        <x:v>Newton Abbot</x:v>
      </x:c>
      <x:c r="C522" s="15" t="str">
        <x:v>Heathfield</x:v>
      </x:c>
      <x:c r="D522" s="14" t="n">
        <x:v>1495</x:v>
      </x:c>
      <x:c r="E522" s="13" t="str">
        <x:v>Nearby</x:v>
      </x:c>
      <x:c r="F522" s="15" t="str">
        <x:v>Heathfield Industrial Estate</x:v>
      </x:c>
      <x:c r="G522" s="15" t="str">
        <x:v>Battle Road, Newton Abbot TQ12</x:v>
      </x:c>
      <x:c r="H522" s="13" t="str">
        <x:v>Current</x:v>
      </x:c>
      <x:c r="I522" s="14" t="n">
        <x:v>2165</x:v>
      </x:c>
      <x:c r="J522" s="13" t="str">
        <x:f>IF(AND(ISNUMBER(I522),I522&gt;0),IF(I522&lt;=1000,"1–1,000",IF(I522&lt;=2500,"1,001–2,500",IF(I522&lt;=5000,"2,501–5,000",IF(I522&lt;=10000,"5,001–10,000","10,001–15,000")))),"1,001–2,500")</x:f>
        <x:v>1,001–2,500</x:v>
      </x:c>
      <x:c r="K522" s="16" t="n">
        <x:v>12950</x:v>
      </x:c>
      <x:c r="L522" s="17" t="n">
        <x:f>IF(AND(ISNUMBER(I522),I522&gt;0,ISNUMBER(K522),K522&gt;0),K522/I522,"n.a.")</x:f>
        <x:v>5.981524249422633</x:v>
      </x:c>
      <x:c r="M522" s="17"/>
      <x:c r="N522" s="13" t="str">
        <x:v>Yes</x:v>
      </x:c>
      <x:c r="O522" s="15" t="str">
        <x:v>4.65 m minimum eaves</x:v>
      </x:c>
      <x:c r="P522" s="15" t="str">
        <x:v>Double/folding goods doors; roller not stated</x:v>
      </x:c>
      <x:c r="Q522" s="15" t="str">
        <x:v>Well located Industrial Unit; New flexible lease</x:v>
      </x:c>
      <x:c r="R522" s="15" t="str">
        <x:v>Advertised to let</x:v>
      </x:c>
      <x:c r="S522" s="15" t="str">
        <x:v>https://www.zoopla.co.uk/to-rent/commercial/details/72684913/</x:v>
      </x:c>
      <x:c r="T522" s="15" t="str"/>
      <x:c r="U522" s="15" t="str"/>
      <x:c r="V522" s="15" t="str">
        <x:v>Newton Abbot — Heathfield Industrial Estate</x:v>
      </x:c>
      <x:c r="W522" s="15" t="str">
        <x:v>Individual unit ≤15,000 sq ft</x:v>
      </x:c>
      <x:c r="X522" s="13" t="n">
        <x:f>IF(N522="Yes",L522,0)</x:f>
        <x:v>5.981524249422633</x:v>
      </x:c>
      <x:c r="Y522" s="14" t="n">
        <x:v>1</x:v>
      </x:c>
      <x:c r="Z522" s="13" t="str">
        <x:v>Industrial / workshop / storage</x:v>
      </x:c>
    </x:row>
    <x:row r="523" ht="42" customHeight="1">
      <x:c r="A523" s="13" t="str">
        <x:v>SW0188</x:v>
      </x:c>
      <x:c r="B523" s="15" t="str">
        <x:v>Newton Abbot</x:v>
      </x:c>
      <x:c r="C523" s="15" t="str">
        <x:v>Heathfield</x:v>
      </x:c>
      <x:c r="D523" s="14" t="n">
        <x:v>1495</x:v>
      </x:c>
      <x:c r="E523" s="13" t="str">
        <x:v>Nearby</x:v>
      </x:c>
      <x:c r="F523" s="15" t="str">
        <x:v>Heathfield Industrial Estate</x:v>
      </x:c>
      <x:c r="G523" s="15" t="str">
        <x:v>Battle Road, Newton Abbot TQ12</x:v>
      </x:c>
      <x:c r="H523" s="13" t="str">
        <x:v>Current</x:v>
      </x:c>
      <x:c r="I523" s="14" t="n">
        <x:v>7825</x:v>
      </x:c>
      <x:c r="J523" s="13" t="str">
        <x:f>IF(AND(ISNUMBER(I523),I523&gt;0),IF(I523&lt;=1000,"1–1,000",IF(I523&lt;=2500,"1,001–2,500",IF(I523&lt;=5000,"2,501–5,000",IF(I523&lt;=10000,"5,001–10,000","10,001–15,000")))),"5,001–10,000")</x:f>
        <x:v>5,001–10,000</x:v>
      </x:c>
      <x:c r="K523" s="16" t="n">
        <x:v>54750</x:v>
      </x:c>
      <x:c r="L523" s="17" t="n">
        <x:f>IF(AND(ISNUMBER(I523),I523&gt;0,ISNUMBER(K523),K523&gt;0),K523/I523,"n.a.")</x:f>
        <x:v>6.996805111821086</x:v>
      </x:c>
      <x:c r="M523" s="17"/>
      <x:c r="N523" s="13" t="str">
        <x:v>Yes</x:v>
      </x:c>
      <x:c r="O523" s="15" t="str">
        <x:v>4 m eaves; 5.8 m apex</x:v>
      </x:c>
      <x:c r="P523" s="15" t="str">
        <x:v>Roller shutter stated</x:v>
      </x:c>
      <x:c r="Q523" s="15" t="str">
        <x:v>Prominent Industrial / Warehouse Unit; Fronting Battle Road, the main spine road on Heathfield</x:v>
      </x:c>
      <x:c r="R523" s="15" t="str">
        <x:v>Advertised to let</x:v>
      </x:c>
      <x:c r="S523" s="15" t="str">
        <x:v>https://www.zoopla.co.uk/to-rent/commercial/details/74562277/</x:v>
      </x:c>
      <x:c r="T523" s="15" t="str"/>
      <x:c r="U523" s="15" t="str"/>
      <x:c r="V523" s="15" t="str">
        <x:v>Newton Abbot — Heathfield Industrial Estate</x:v>
      </x:c>
      <x:c r="W523" s="15" t="str">
        <x:v>Individual unit ≤15,000 sq ft</x:v>
      </x:c>
      <x:c r="X523" s="13" t="n">
        <x:f>IF(N523="Yes",L523,0)</x:f>
        <x:v>6.996805111821086</x:v>
      </x:c>
      <x:c r="Y523" s="14" t="n">
        <x:v>1</x:v>
      </x:c>
      <x:c r="Z523" s="13" t="str">
        <x:v>Industrial / workshop / storage</x:v>
      </x:c>
    </x:row>
    <x:row r="524" ht="42" customHeight="1">
      <x:c r="A524" s="13" t="str">
        <x:v>SW0189</x:v>
      </x:c>
      <x:c r="B524" s="15" t="str">
        <x:v>Newton Abbot</x:v>
      </x:c>
      <x:c r="C524" s="15" t="str">
        <x:v>Kingsteignton</x:v>
      </x:c>
      <x:c r="D524" s="14" t="n">
        <x:v>11940</x:v>
      </x:c>
      <x:c r="E524" s="13" t="str">
        <x:v>Nearby</x:v>
      </x:c>
      <x:c r="F524" s="15" t="str">
        <x:v>Horsemills Business Park</x:v>
      </x:c>
      <x:c r="G524" s="15" t="str">
        <x:v>Horsemills Road, Chudleigh TQ13</x:v>
      </x:c>
      <x:c r="H524" s="13" t="str">
        <x:v>Future</x:v>
      </x:c>
      <x:c r="I524" s="14" t="n">
        <x:v>1319</x:v>
      </x:c>
      <x:c r="J524" s="13" t="str">
        <x:f>IF(AND(ISNUMBER(I524),I524&gt;0),IF(I524&lt;=1000,"1–1,000",IF(I524&lt;=2500,"1,001–2,500",IF(I524&lt;=5000,"2,501–5,000",IF(I524&lt;=10000,"5,001–10,000","10,001–15,000")))),"1,001–2,500")</x:f>
        <x:v>1,001–2,500</x:v>
      </x:c>
      <x:c r="K524" s="16" t="n">
        <x:v>15950</x:v>
      </x:c>
      <x:c r="L524" s="17" t="n">
        <x:f>IF(AND(ISNUMBER(I524),I524&gt;0,ISNUMBER(K524),K524&gt;0),K524/I524,"n.a.")</x:f>
        <x:v>12.092494313874147</x:v>
      </x:c>
      <x:c r="M524" s="17"/>
      <x:c r="N524" s="13" t="str">
        <x:v>No</x:v>
      </x:c>
      <x:c r="O524" s="15" t="str">
        <x:v>Not stated</x:v>
      </x:c>
      <x:c r="P524" s="15" t="str">
        <x:v>Roller shutter stated</x:v>
      </x:c>
      <x:c r="Q524" s="15" t="str">
        <x:v>Brand New Industrial / Warehouse / Storage Unit; New lease available</x:v>
      </x:c>
      <x:c r="R524" s="15" t="str">
        <x:v>Occupation January 2027 Unit number unstated. Distinct letting advertisement; neighbouring freehold scheme excluded.</x:v>
      </x:c>
      <x:c r="S524" s="15" t="str">
        <x:v>https://www.zoopla.co.uk/to-rent/commercial/details/74629589/</x:v>
      </x:c>
      <x:c r="T524" s="15" t="str"/>
      <x:c r="U524" s="15" t="str"/>
      <x:c r="V524" s="15" t="str">
        <x:v>Newton Abbot — Horsemills Business Park</x:v>
      </x:c>
      <x:c r="W524" s="15" t="str">
        <x:v>Individual unit ≤15,000 sq ft</x:v>
      </x:c>
      <x:c r="X524" s="13" t="n">
        <x:f>IF(N524="Yes",L524,0)</x:f>
        <x:v>0</x:v>
      </x:c>
      <x:c r="Y524" s="14" t="n">
        <x:v>1</x:v>
      </x:c>
      <x:c r="Z524" s="13" t="str">
        <x:v>Industrial / workshop / storage</x:v>
      </x:c>
    </x:row>
    <x:row r="525" ht="42" customHeight="1">
      <x:c r="A525" s="13" t="str">
        <x:v>SW0190</x:v>
      </x:c>
      <x:c r="B525" s="15" t="str">
        <x:v>Newton Abbot</x:v>
      </x:c>
      <x:c r="C525" s="15" t="str">
        <x:v>Kingsteignton</x:v>
      </x:c>
      <x:c r="D525" s="14" t="n">
        <x:v>11940</x:v>
      </x:c>
      <x:c r="E525" s="13" t="str">
        <x:v>Nearby</x:v>
      </x:c>
      <x:c r="F525" s="15" t="str">
        <x:v>Kingsteignton Trading Estate</x:v>
      </x:c>
      <x:c r="G525" s="15" t="str">
        <x:v>Unit C1A/C2A, Pottery Road</x:v>
      </x:c>
      <x:c r="H525" s="13" t="str">
        <x:v>Current</x:v>
      </x:c>
      <x:c r="I525" s="14" t="n">
        <x:v>8199</x:v>
      </x:c>
      <x:c r="J525" s="13" t="str">
        <x:f>IF(AND(ISNUMBER(I525),I525&gt;0),IF(I525&lt;=1000,"1–1,000",IF(I525&lt;=2500,"1,001–2,500",IF(I525&lt;=5000,"2,501–5,000",IF(I525&lt;=10000,"5,001–10,000","10,001–15,000")))),"5,001–10,000")</x:f>
        <x:v>5,001–10,000</x:v>
      </x:c>
      <x:c r="K525" s="16"/>
      <x:c r="L525" s="17" t="str">
        <x:f>IF(AND(ISNUMBER(I525),I525&gt;0,ISNUMBER(K525),K525&gt;0),K525/I525,"n.a.")</x:f>
        <x:v>n.a.</x:v>
      </x:c>
      <x:c r="M525" s="17"/>
      <x:c r="N525" s="13" t="str">
        <x:v>No</x:v>
      </x:c>
      <x:c r="O525" s="15" t="str">
        <x:v>Not stated</x:v>
      </x:c>
      <x:c r="P525" s="15" t="str">
        <x:v>Roller shutter stated</x:v>
      </x:c>
      <x:c r="Q525" s="15" t="str">
        <x:v>Warehouse with offices, mezzanine and parking.</x:v>
      </x:c>
      <x:c r="R525" s="15" t="str">
        <x:v>Advertised to let Address says C1A; description and agent reference say C2A. Count once and confirm identifier; rent POA.</x:v>
      </x:c>
      <x:c r="S525" s="15" t="str">
        <x:v>https://www.rightmove.co.uk/properties/751374607034593</x:v>
      </x:c>
      <x:c r="T525" s="15" t="str"/>
      <x:c r="U525" s="15" t="str"/>
      <x:c r="V525" s="15" t="str">
        <x:v>Newton Abbot — Kingsteignton Trading Estate</x:v>
      </x:c>
      <x:c r="W525" s="15" t="str">
        <x:v>Individual unit ≤15,000 sq ft</x:v>
      </x:c>
      <x:c r="X525" s="13" t="n">
        <x:f>IF(N525="Yes",L525,0)</x:f>
        <x:v>0</x:v>
      </x:c>
      <x:c r="Y525" s="14" t="n">
        <x:v>1</x:v>
      </x:c>
      <x:c r="Z525" s="13" t="str">
        <x:v>Industrial / workshop / storage</x:v>
      </x:c>
    </x:row>
    <x:row r="526" ht="42" customHeight="1">
      <x:c r="A526" s="13" t="str">
        <x:v>SW0191</x:v>
      </x:c>
      <x:c r="B526" s="15" t="str">
        <x:v>Newton Abbot</x:v>
      </x:c>
      <x:c r="C526" s="15" t="str">
        <x:v>Ipplepen</x:v>
      </x:c>
      <x:c r="D526" s="14" t="n">
        <x:v>2150</x:v>
      </x:c>
      <x:c r="E526" s="13" t="str">
        <x:v>Nearby</x:v>
      </x:c>
      <x:c r="F526" s="15" t="str">
        <x:v>Rural estate – Ipplepen</x:v>
      </x:c>
      <x:c r="G526" s="15" t="str">
        <x:v>New industrial unit, Ipplepen (agent ref CD-80109)</x:v>
      </x:c>
      <x:c r="H526" s="13" t="str">
        <x:v>Current</x:v>
      </x:c>
      <x:c r="I526" s="14" t="n">
        <x:v>1000</x:v>
      </x:c>
      <x:c r="J526" s="13" t="str">
        <x:f>IF(AND(ISNUMBER(I526),I526&gt;0),IF(I526&lt;=1000,"1–1,000",IF(I526&lt;=2500,"1,001–2,500",IF(I526&lt;=5000,"2,501–5,000",IF(I526&lt;=10000,"5,001–10,000","10,001–15,000")))),"1–1,000")</x:f>
        <x:v>1–1,000</x:v>
      </x:c>
      <x:c r="K526" s="16" t="n">
        <x:v>10000</x:v>
      </x:c>
      <x:c r="L526" s="17" t="n">
        <x:f>IF(AND(ISNUMBER(I526),I526&gt;0,ISNUMBER(K526),K526&gt;0),K526/I526,"n.a.")</x:f>
        <x:v>10</x:v>
      </x:c>
      <x:c r="M526" s="17"/>
      <x:c r="N526" s="13" t="str">
        <x:v>Yes</x:v>
      </x:c>
      <x:c r="O526" s="15" t="str">
        <x:v>Not stated</x:v>
      </x:c>
      <x:c r="P526" s="15" t="str">
        <x:v>Not stated</x:v>
      </x:c>
      <x:c r="Q526" s="15" t="str">
        <x:v>New workshop with single-phase power, shared WC and parking/loading.</x:v>
      </x:c>
      <x:c r="R526" s="15" t="str">
        <x:v>Advertised to let No motor trade. Estate and unit name not supplied.</x:v>
      </x:c>
      <x:c r="S526" s="15" t="str">
        <x:v>https://www.rightmove.co.uk/properties/93944847#/?channel=COM_LET</x:v>
      </x:c>
      <x:c r="T526" s="15" t="str"/>
      <x:c r="U526" s="15" t="str"/>
      <x:c r="V526" s="15" t="str">
        <x:v>Newton Abbot — Rural estate – Ipplepen</x:v>
      </x:c>
      <x:c r="W526" s="15" t="str">
        <x:v>Individual unit ≤15,000 sq ft</x:v>
      </x:c>
      <x:c r="X526" s="13" t="n">
        <x:f>IF(N526="Yes",L526,0)</x:f>
        <x:v>10</x:v>
      </x:c>
      <x:c r="Y526" s="14" t="n">
        <x:v>1</x:v>
      </x:c>
      <x:c r="Z526" s="13" t="str">
        <x:v>Industrial / workshop / storage</x:v>
      </x:c>
    </x:row>
    <x:row r="527" ht="42" customHeight="1">
      <x:c r="A527" s="13" t="str">
        <x:v>SW0192</x:v>
      </x:c>
      <x:c r="B527" s="15" t="str">
        <x:v>Newton Abbot</x:v>
      </x:c>
      <x:c r="C527" s="15" t="str">
        <x:v>Ipplepen</x:v>
      </x:c>
      <x:c r="D527" s="14" t="n">
        <x:v>2150</x:v>
      </x:c>
      <x:c r="E527" s="13" t="str">
        <x:v>Nearby</x:v>
      </x:c>
      <x:c r="F527" s="15" t="str">
        <x:v>Standalone – A381 garage</x:v>
      </x:c>
      <x:c r="G527" s="15" t="str">
        <x:v>Newton Road, Totnes TQ9</x:v>
      </x:c>
      <x:c r="H527" s="13" t="str">
        <x:v>Current</x:v>
      </x:c>
      <x:c r="I527" s="14" t="n">
        <x:v>5091</x:v>
      </x:c>
      <x:c r="J527" s="13" t="str">
        <x:f>IF(AND(ISNUMBER(I527),I527&gt;0),IF(I527&lt;=1000,"1–1,000",IF(I527&lt;=2500,"1,001–2,500",IF(I527&lt;=5000,"2,501–5,000",IF(I527&lt;=10000,"5,001–10,000","10,001–15,000")))),"5,001–10,000")</x:f>
        <x:v>5,001–10,000</x:v>
      </x:c>
      <x:c r="K527" s="16" t="n">
        <x:v>59500</x:v>
      </x:c>
      <x:c r="L527" s="17" t="n">
        <x:f>IF(AND(ISNUMBER(I527),I527&gt;0,ISNUMBER(K527),K527&gt;0),K527/I527,"n.a.")</x:f>
        <x:v>11.687291298369672</x:v>
      </x:c>
      <x:c r="M527" s="17"/>
      <x:c r="N527" s="13" t="str">
        <x:v>Yes</x:v>
      </x:c>
      <x:c r="O527" s="15" t="str">
        <x:v>Not stated</x:v>
      </x:c>
      <x:c r="P527" s="15" t="str">
        <x:v>Roller shutter stated</x:v>
      </x:c>
      <x:c r="Q527" s="15" t="str">
        <x:v>MOT workshop, offices and road-front car sales forecourt; industrial/motor use.</x:v>
      </x:c>
      <x:c r="R527" s="15" t="str">
        <x:v>Advertised to let</x:v>
      </x:c>
      <x:c r="S527" s="15" t="str">
        <x:v>https://www.zoopla.co.uk/to-rent/commercial/details/73169570/</x:v>
      </x:c>
      <x:c r="T527" s="15" t="str"/>
      <x:c r="U527" s="15" t="str"/>
      <x:c r="V527" s="15" t="str">
        <x:v>Newton Abbot — Standalone – A381 garage</x:v>
      </x:c>
      <x:c r="W527" s="15" t="str">
        <x:v>Individual unit ≤15,000 sq ft</x:v>
      </x:c>
      <x:c r="X527" s="13" t="n">
        <x:f>IF(N527="Yes",L527,0)</x:f>
        <x:v>11.687291298369672</x:v>
      </x:c>
      <x:c r="Y527" s="14" t="n">
        <x:v>1</x:v>
      </x:c>
      <x:c r="Z527" s="13" t="str">
        <x:v>Industrial / workshop / storage</x:v>
      </x:c>
    </x:row>
    <x:row r="528" ht="42" customHeight="1">
      <x:c r="A528" s="13" t="str">
        <x:v>SW0193</x:v>
      </x:c>
      <x:c r="B528" s="15" t="str">
        <x:v>Newton Abbot</x:v>
      </x:c>
      <x:c r="C528" s="15" t="str">
        <x:v>Kingsteignton</x:v>
      </x:c>
      <x:c r="D528" s="14" t="n">
        <x:v>11940</x:v>
      </x:c>
      <x:c r="E528" s="13" t="str">
        <x:v>Nearby</x:v>
      </x:c>
      <x:c r="F528" s="15" t="str">
        <x:v>Swift Industrial Estate</x:v>
      </x:c>
      <x:c r="G528" s="15" t="str">
        <x:v>Unit 18, Swift Industrial Estate, Kingsteignton, Newton Abbot, Devon TQ12</x:v>
      </x:c>
      <x:c r="H528" s="13" t="str">
        <x:v>Current</x:v>
      </x:c>
      <x:c r="I528" s="14" t="n">
        <x:v>1251</x:v>
      </x:c>
      <x:c r="J528" s="13" t="str">
        <x:f>IF(AND(ISNUMBER(I528),I528&gt;0),IF(I528&lt;=1000,"1–1,000",IF(I528&lt;=2500,"1,001–2,500",IF(I528&lt;=5000,"2,501–5,000",IF(I528&lt;=10000,"5,001–10,000","10,001–15,000")))),"1,001–2,500")</x:f>
        <x:v>1,001–2,500</x:v>
      </x:c>
      <x:c r="K528" s="16" t="n">
        <x:v>15000</x:v>
      </x:c>
      <x:c r="L528" s="17" t="n">
        <x:f>IF(AND(ISNUMBER(I528),I528&gt;0,ISNUMBER(K528),K528&gt;0),K528/I528,"n.a.")</x:f>
        <x:v>11.990407673860911</x:v>
      </x:c>
      <x:c r="M528" s="17"/>
      <x:c r="N528" s="13" t="str">
        <x:v>Yes</x:v>
      </x:c>
      <x:c r="O528" s="15" t="str">
        <x:v>4.55 m eaves (Rightmove)</x:v>
      </x:c>
      <x:c r="P528" s="15" t="str">
        <x:v>Roller shutter 3.20 m wide × 3.77 m high</x:v>
      </x:c>
      <x:c r="Q528" s="15" t="str">
        <x:v>Well located industrial unit on Swift Park Industrial Estate; Two allocated parking spaces alongside area for loading/unloading</x:v>
      </x:c>
      <x:c r="R528" s="15" t="str">
        <x:v>Advertised to let</x:v>
      </x:c>
      <x:c r="S528" s="15" t="str">
        <x:v>https://www.zoopla.co.uk/to-rent/commercial/details/66632487/</x:v>
      </x:c>
      <x:c r="T528" s="15" t="str"/>
      <x:c r="U528" s="15" t="str"/>
      <x:c r="V528" s="15" t="str">
        <x:v>Newton Abbot — Swift Industrial Estate</x:v>
      </x:c>
      <x:c r="W528" s="15" t="str">
        <x:v>Individual unit ≤15,000 sq ft</x:v>
      </x:c>
      <x:c r="X528" s="13" t="n">
        <x:f>IF(N528="Yes",L528,0)</x:f>
        <x:v>11.990407673860911</x:v>
      </x:c>
      <x:c r="Y528" s="14" t="n">
        <x:v>1</x:v>
      </x:c>
      <x:c r="Z528" s="13" t="str">
        <x:v>Industrial / workshop / storage</x:v>
      </x:c>
    </x:row>
    <x:row r="529" ht="42" customHeight="1">
      <x:c r="A529" s="13" t="str">
        <x:v>SW0194</x:v>
      </x:c>
      <x:c r="B529" s="15" t="str">
        <x:v>Newton Abbot</x:v>
      </x:c>
      <x:c r="C529" s="15" t="str">
        <x:v>Newton Abbot</x:v>
      </x:c>
      <x:c r="D529" s="14" t="n">
        <x:v>29650</x:v>
      </x:c>
      <x:c r="E529" s="13" t="str">
        <x:v>Town</x:v>
      </x:c>
      <x:c r="F529" s="15" t="str">
        <x:v>Bradley Lane Industrial Estate</x:v>
      </x:c>
      <x:c r="G529" s="15" t="str">
        <x:v>Bradley Lane, Newton Abbot TQ12</x:v>
      </x:c>
      <x:c r="H529" s="13" t="str">
        <x:v>Current</x:v>
      </x:c>
      <x:c r="I529" s="14" t="n">
        <x:v>6146</x:v>
      </x:c>
      <x:c r="J529" s="13" t="str">
        <x:f>IF(AND(ISNUMBER(I529),I529&gt;0),IF(I529&lt;=1000,"1–1,000",IF(I529&lt;=2500,"1,001–2,500",IF(I529&lt;=5000,"2,501–5,000",IF(I529&lt;=10000,"5,001–10,000","10,001–15,000")))),"5,001–10,000")</x:f>
        <x:v>5,001–10,000</x:v>
      </x:c>
      <x:c r="K529" s="16" t="n">
        <x:v>36000</x:v>
      </x:c>
      <x:c r="L529" s="17" t="n">
        <x:f>IF(AND(ISNUMBER(I529),I529&gt;0,ISNUMBER(K529),K529&gt;0),K529/I529,"n.a.")</x:f>
        <x:v>5.85746827204686</x:v>
      </x:c>
      <x:c r="M529" s="17"/>
      <x:c r="N529" s="13" t="str">
        <x:v>Yes</x:v>
      </x:c>
      <x:c r="O529" s="15" t="str">
        <x:v>Not stated</x:v>
      </x:c>
      <x:c r="P529" s="15" t="str">
        <x:v>Roller shutter stated</x:v>
      </x:c>
      <x:c r="Q529" s="15" t="str">
        <x:v>Substantial Industrial Unit; Ground and First Floor Offices</x:v>
      </x:c>
      <x:c r="R529" s="15" t="str">
        <x:v>Advertised to let Portal £6.43/sf inconsistent with advertised 6,146 sq ft and £36,000; calculated whole-unit rate is £5.86/sf.</x:v>
      </x:c>
      <x:c r="S529" s="15" t="str">
        <x:v>https://www.zoopla.co.uk/to-rent/commercial/details/73312971/</x:v>
      </x:c>
      <x:c r="T529" s="15" t="str"/>
      <x:c r="U529" s="15" t="str"/>
      <x:c r="V529" s="15" t="str">
        <x:v>Newton Abbot — Bradley Lane Industrial Estate</x:v>
      </x:c>
      <x:c r="W529" s="15" t="str">
        <x:v>Individual unit ≤15,000 sq ft</x:v>
      </x:c>
      <x:c r="X529" s="13" t="n">
        <x:f>IF(N529="Yes",L529,0)</x:f>
        <x:v>5.85746827204686</x:v>
      </x:c>
      <x:c r="Y529" s="14" t="n">
        <x:v>1</x:v>
      </x:c>
      <x:c r="Z529" s="13" t="str">
        <x:v>Industrial / workshop / storage</x:v>
      </x:c>
    </x:row>
    <x:row r="530" ht="42" customHeight="1">
      <x:c r="A530" s="13" t="str">
        <x:v>SW0195</x:v>
      </x:c>
      <x:c r="B530" s="15" t="str">
        <x:v>Newton Abbot</x:v>
      </x:c>
      <x:c r="C530" s="15" t="str">
        <x:v>Newton Abbot</x:v>
      </x:c>
      <x:c r="D530" s="14" t="n">
        <x:v>29650</x:v>
      </x:c>
      <x:c r="E530" s="13" t="str">
        <x:v>Town</x:v>
      </x:c>
      <x:c r="F530" s="15" t="str">
        <x:v>Brunel Industrial Estate</x:v>
      </x:c>
      <x:c r="G530" s="15" t="str">
        <x:v>Brunel Industrial Estate, Newton Abbot TQ12</x:v>
      </x:c>
      <x:c r="H530" s="13" t="str">
        <x:v>Current</x:v>
      </x:c>
      <x:c r="I530" s="14" t="n">
        <x:v>1786</x:v>
      </x:c>
      <x:c r="J530" s="13" t="str">
        <x:f>IF(AND(ISNUMBER(I530),I530&gt;0),IF(I530&lt;=1000,"1–1,000",IF(I530&lt;=2500,"1,001–2,500",IF(I530&lt;=5000,"2,501–5,000",IF(I530&lt;=10000,"5,001–10,000","10,001–15,000")))),"1,001–2,500")</x:f>
        <x:v>1,001–2,500</x:v>
      </x:c>
      <x:c r="K530" s="16" t="n">
        <x:v>14995</x:v>
      </x:c>
      <x:c r="L530" s="17" t="n">
        <x:f>IF(AND(ISNUMBER(I530),I530&gt;0,ISNUMBER(K530),K530&gt;0),K530/I530,"n.a.")</x:f>
        <x:v>8.39585666293393</x:v>
      </x:c>
      <x:c r="M530" s="17"/>
      <x:c r="N530" s="13" t="str">
        <x:v>Yes</x:v>
      </x:c>
      <x:c r="O530" s="15" t="str">
        <x:v>5.2 m minimum; 6.12 m centre</x:v>
      </x:c>
      <x:c r="P530" s="15" t="str">
        <x:v>Roller shutter stated</x:v>
      </x:c>
      <x:c r="Q530" s="15" t="str">
        <x:v>Modern Trade Counter / Industrial Unit; Located on the popular Brunel Industrial Estate</x:v>
      </x:c>
      <x:c r="R530" s="15" t="str">
        <x:v>Advertised to let</x:v>
      </x:c>
      <x:c r="S530" s="15" t="str">
        <x:v>https://www.zoopla.co.uk/to-rent/commercial/details/74631667/</x:v>
      </x:c>
      <x:c r="T530" s="15" t="str"/>
      <x:c r="U530" s="15" t="str"/>
      <x:c r="V530" s="15" t="str">
        <x:v>Newton Abbot — Brunel Industrial Estate</x:v>
      </x:c>
      <x:c r="W530" s="15" t="str">
        <x:v>Individual unit ≤15,000 sq ft</x:v>
      </x:c>
      <x:c r="X530" s="13" t="n">
        <x:f>IF(N530="Yes",L530,0)</x:f>
        <x:v>8.39585666293393</x:v>
      </x:c>
      <x:c r="Y530" s="14" t="n">
        <x:v>1</x:v>
      </x:c>
      <x:c r="Z530" s="13" t="str">
        <x:v>Industrial / workshop / storage</x:v>
      </x:c>
    </x:row>
    <x:row r="531" ht="42" customHeight="1">
      <x:c r="A531" s="13" t="str">
        <x:v>SW0196</x:v>
      </x:c>
      <x:c r="B531" s="15" t="str">
        <x:v>Newton Abbot</x:v>
      </x:c>
      <x:c r="C531" s="15" t="str">
        <x:v>Newton Abbot</x:v>
      </x:c>
      <x:c r="D531" s="14" t="n">
        <x:v>29650</x:v>
      </x:c>
      <x:c r="E531" s="13" t="str">
        <x:v>Town</x:v>
      </x:c>
      <x:c r="F531" s="15" t="str">
        <x:v>Brunel Industrial Estate</x:v>
      </x:c>
      <x:c r="G531" s="15" t="str">
        <x:v>Hedley Units, Brunel Industrial Estate, Newton Abbot – 4,478 sq ft</x:v>
      </x:c>
      <x:c r="H531" s="13" t="str">
        <x:v>Current</x:v>
      </x:c>
      <x:c r="I531" s="14" t="n">
        <x:v>4478</x:v>
      </x:c>
      <x:c r="J531" s="13" t="str">
        <x:f>IF(AND(ISNUMBER(I531),I531&gt;0),IF(I531&lt;=1000,"1–1,000",IF(I531&lt;=2500,"1,001–2,500",IF(I531&lt;=5000,"2,501–5,000",IF(I531&lt;=10000,"5,001–10,000","10,001–15,000")))),"2,501–5,000")</x:f>
        <x:v>2,501–5,000</x:v>
      </x:c>
      <x:c r="K531" s="16" t="n">
        <x:v>34950</x:v>
      </x:c>
      <x:c r="L531" s="17" t="n">
        <x:f>IF(AND(ISNUMBER(I531),I531&gt;0,ISNUMBER(K531),K531&gt;0),K531/I531,"n.a.")</x:f>
        <x:v>7.804823581956231</x:v>
      </x:c>
      <x:c r="M531" s="17"/>
      <x:c r="N531" s="13" t="str">
        <x:v>Yes</x:v>
      </x:c>
      <x:c r="O531" s="15" t="str">
        <x:v>4.4 m eaves; 5.6 m apex</x:v>
      </x:c>
      <x:c r="P531" s="15" t="str">
        <x:v>Roller shutter stated</x:v>
      </x:c>
      <x:c r="Q531" s="15" t="str">
        <x:v>Ground Floor Industrial / Warehouse; Glazed showroom / Reception</x:v>
      </x:c>
      <x:c r="R531" s="15" t="str">
        <x:v>Advertised to let</x:v>
      </x:c>
      <x:c r="S531" s="15" t="str">
        <x:v>https://www.zoopla.co.uk/to-rent/commercial/details/74061851/</x:v>
      </x:c>
      <x:c r="T531" s="15" t="str"/>
      <x:c r="U531" s="15" t="str"/>
      <x:c r="V531" s="15" t="str">
        <x:v>Newton Abbot — Brunel Industrial Estate</x:v>
      </x:c>
      <x:c r="W531" s="15" t="str">
        <x:v>Individual unit ≤15,000 sq ft</x:v>
      </x:c>
      <x:c r="X531" s="13" t="n">
        <x:f>IF(N531="Yes",L531,0)</x:f>
        <x:v>7.804823581956231</x:v>
      </x:c>
      <x:c r="Y531" s="14" t="n">
        <x:v>1</x:v>
      </x:c>
      <x:c r="Z531" s="13" t="str">
        <x:v>Industrial / workshop / storage</x:v>
      </x:c>
    </x:row>
    <x:row r="532" ht="42" customHeight="1">
      <x:c r="A532" s="13" t="str">
        <x:v>SW0197</x:v>
      </x:c>
      <x:c r="B532" s="15" t="str">
        <x:v>Newton Abbot</x:v>
      </x:c>
      <x:c r="C532" s="15" t="str">
        <x:v>Newton Abbot</x:v>
      </x:c>
      <x:c r="D532" s="14" t="n">
        <x:v>29650</x:v>
      </x:c>
      <x:c r="E532" s="13" t="str">
        <x:v>Town</x:v>
      </x:c>
      <x:c r="F532" s="15" t="str">
        <x:v>Brunel Industrial Estate</x:v>
      </x:c>
      <x:c r="G532" s="15" t="str">
        <x:v>Unit 3, Millwood Business Park, Collett Way, Newton Abbot TQ12</x:v>
      </x:c>
      <x:c r="H532" s="13" t="str">
        <x:v>Current</x:v>
      </x:c>
      <x:c r="I532" s="14" t="n">
        <x:v>1348</x:v>
      </x:c>
      <x:c r="J532" s="13" t="str">
        <x:f>IF(AND(ISNUMBER(I532),I532&gt;0),IF(I532&lt;=1000,"1–1,000",IF(I532&lt;=2500,"1,001–2,500",IF(I532&lt;=5000,"2,501–5,000",IF(I532&lt;=10000,"5,001–10,000","10,001–15,000")))),"1,001–2,500")</x:f>
        <x:v>1,001–2,500</x:v>
      </x:c>
      <x:c r="K532" s="16" t="n">
        <x:v>12950</x:v>
      </x:c>
      <x:c r="L532" s="17" t="n">
        <x:f>IF(AND(ISNUMBER(I532),I532&gt;0,ISNUMBER(K532),K532&gt;0),K532/I532,"n.a.")</x:f>
        <x:v>9.606824925816024</x:v>
      </x:c>
      <x:c r="M532" s="17"/>
      <x:c r="N532" s="13" t="str">
        <x:v>Yes</x:v>
      </x:c>
      <x:c r="O532" s="15" t="str">
        <x:v>5.77 m minimum eaves</x:v>
      </x:c>
      <x:c r="P532" s="15" t="str">
        <x:v>Roller shutter stated</x:v>
      </x:c>
      <x:c r="Q532" s="15" t="str">
        <x:v>Workshop with rear storage mezzanine and courtyard parking.</x:v>
      </x:c>
      <x:c r="R532" s="15" t="str">
        <x:v>Advertised to let</x:v>
      </x:c>
      <x:c r="S532" s="15" t="str">
        <x:v>https://www.zoopla.co.uk/to-rent/commercial/details/74390513/</x:v>
      </x:c>
      <x:c r="T532" s="15" t="str"/>
      <x:c r="U532" s="15" t="str"/>
      <x:c r="V532" s="15" t="str">
        <x:v>Newton Abbot — Brunel Industrial Estate</x:v>
      </x:c>
      <x:c r="W532" s="15" t="str">
        <x:v>Individual unit ≤15,000 sq ft</x:v>
      </x:c>
      <x:c r="X532" s="13" t="n">
        <x:f>IF(N532="Yes",L532,0)</x:f>
        <x:v>9.606824925816024</x:v>
      </x:c>
      <x:c r="Y532" s="14" t="n">
        <x:v>1</x:v>
      </x:c>
      <x:c r="Z532" s="13" t="str">
        <x:v>Industrial / workshop / storage</x:v>
      </x:c>
    </x:row>
    <x:row r="533" ht="42" customHeight="1">
      <x:c r="A533" s="13" t="str">
        <x:v>SW0198</x:v>
      </x:c>
      <x:c r="B533" s="15" t="str">
        <x:v>Newton Abbot</x:v>
      </x:c>
      <x:c r="C533" s="15" t="str">
        <x:v>Newton Abbot</x:v>
      </x:c>
      <x:c r="D533" s="14" t="n">
        <x:v>29650</x:v>
      </x:c>
      <x:c r="E533" s="13" t="str">
        <x:v>Town</x:v>
      </x:c>
      <x:c r="F533" s="15" t="str">
        <x:v>Brunel Industrial Estate</x:v>
      </x:c>
      <x:c r="G533" s="15" t="str">
        <x:v>Units 2 &amp; 3 Brunel Court, Brunel Road, Newton Abbot</x:v>
      </x:c>
      <x:c r="H533" s="13" t="str">
        <x:v>Current</x:v>
      </x:c>
      <x:c r="I533" s="14" t="n">
        <x:v>7911</x:v>
      </x:c>
      <x:c r="J533" s="13" t="str">
        <x:f>IF(AND(ISNUMBER(I533),I533&gt;0),IF(I533&lt;=1000,"1–1,000",IF(I533&lt;=2500,"1,001–2,500",IF(I533&lt;=5000,"2,501–5,000",IF(I533&lt;=10000,"5,001–10,000","10,001–15,000")))),"5,001–10,000")</x:f>
        <x:v>5,001–10,000</x:v>
      </x:c>
      <x:c r="K533" s="16" t="n">
        <x:v>65000</x:v>
      </x:c>
      <x:c r="L533" s="17" t="n">
        <x:f>IF(AND(ISNUMBER(I533),I533&gt;0,ISNUMBER(K533),K533&gt;0),K533/I533,"n.a.")</x:f>
        <x:v>8.216407533813678</x:v>
      </x:c>
      <x:c r="M533" s="17"/>
      <x:c r="N533" s="13" t="str">
        <x:v>No</x:v>
      </x:c>
      <x:c r="O533" s="15" t="str">
        <x:v>Not stated</x:v>
      </x:c>
      <x:c r="P533" s="15" t="str">
        <x:v>Roller shutter stated</x:v>
      </x:c>
      <x:c r="Q533" s="15" t="str">
        <x:v>Substantial Dual-Unit Industrial, Warehouse &amp; Retail Premises To Let; Gross Internal Area Approximately 735m2 (7,911 sq ft)</x:v>
      </x:c>
      <x:c r="R533" s="15" t="str">
        <x:v>Advertised to let £65,000 pa is tenant-subsidised rent only through 15 May 2028; underlying passing rent £85,743 pa. Combined demise. Keep incentive separate from headline market rent.</x:v>
      </x:c>
      <x:c r="S533" s="15" t="str">
        <x:v>https://www.zoopla.co.uk/to-rent/commercial/details/73514894/</x:v>
      </x:c>
      <x:c r="T533" s="15" t="str"/>
      <x:c r="U533" s="15" t="str"/>
      <x:c r="V533" s="15" t="str">
        <x:v>Newton Abbot — Brunel Industrial Estate</x:v>
      </x:c>
      <x:c r="W533" s="15" t="str">
        <x:v>Individual unit ≤15,000 sq ft</x:v>
      </x:c>
      <x:c r="X533" s="13" t="n">
        <x:f>IF(N533="Yes",L533,0)</x:f>
        <x:v>0</x:v>
      </x:c>
      <x:c r="Y533" s="14" t="n">
        <x:v>1</x:v>
      </x:c>
      <x:c r="Z533" s="13" t="str">
        <x:v>Industrial / workshop / storage</x:v>
      </x:c>
    </x:row>
    <x:row r="534" ht="42" customHeight="1">
      <x:c r="A534" s="13" t="str">
        <x:v>SW0199</x:v>
      </x:c>
      <x:c r="B534" s="15" t="str">
        <x:v>Newton Abbot</x:v>
      </x:c>
      <x:c r="C534" s="15" t="str">
        <x:v>Newton Abbot</x:v>
      </x:c>
      <x:c r="D534" s="14" t="n">
        <x:v>29650</x:v>
      </x:c>
      <x:c r="E534" s="13" t="str">
        <x:v>Town</x:v>
      </x:c>
      <x:c r="F534" s="15" t="str">
        <x:v>Brunel Industrial Estate</x:v>
      </x:c>
      <x:c r="G534" s="15" t="str">
        <x:v>Vander House unit, Forde Close, Newton Abbot TQ12</x:v>
      </x:c>
      <x:c r="H534" s="13" t="str">
        <x:v>Current</x:v>
      </x:c>
      <x:c r="I534" s="14" t="n">
        <x:v>1715</x:v>
      </x:c>
      <x:c r="J534" s="13" t="str">
        <x:f>IF(AND(ISNUMBER(I534),I534&gt;0),IF(I534&lt;=1000,"1–1,000",IF(I534&lt;=2500,"1,001–2,500",IF(I534&lt;=5000,"2,501–5,000",IF(I534&lt;=10000,"5,001–10,000","10,001–15,000")))),"1,001–2,500")</x:f>
        <x:v>1,001–2,500</x:v>
      </x:c>
      <x:c r="K534" s="16" t="n">
        <x:v>13200</x:v>
      </x:c>
      <x:c r="L534" s="17" t="n">
        <x:f>IF(AND(ISNUMBER(I534),I534&gt;0,ISNUMBER(K534),K534&gt;0),K534/I534,"n.a.")</x:f>
        <x:v>7.696793002915452</x:v>
      </x:c>
      <x:c r="M534" s="17"/>
      <x:c r="N534" s="13" t="str">
        <x:v>Yes</x:v>
      </x:c>
      <x:c r="O534" s="15" t="str">
        <x:v>Not stated</x:v>
      </x:c>
      <x:c r="P534" s="15" t="str">
        <x:v>Roller shutter stated</x:v>
      </x:c>
      <x:c r="Q534" s="15" t="str">
        <x:v>Workshop with suspended ceiling, kitchenette, WC and four parking spaces.</x:v>
      </x:c>
      <x:c r="R534" s="15" t="str">
        <x:v>Advertised to let</x:v>
      </x:c>
      <x:c r="S534" s="15" t="str">
        <x:v>https://www.zoopla.co.uk/to-rent/commercial/details/74374826/</x:v>
      </x:c>
      <x:c r="T534" s="15" t="str"/>
      <x:c r="U534" s="15" t="str"/>
      <x:c r="V534" s="15" t="str">
        <x:v>Newton Abbot — Brunel Industrial Estate</x:v>
      </x:c>
      <x:c r="W534" s="15" t="str">
        <x:v>Individual unit ≤15,000 sq ft</x:v>
      </x:c>
      <x:c r="X534" s="13" t="n">
        <x:f>IF(N534="Yes",L534,0)</x:f>
        <x:v>7.696793002915452</x:v>
      </x:c>
      <x:c r="Y534" s="14" t="n">
        <x:v>1</x:v>
      </x:c>
      <x:c r="Z534" s="13" t="str">
        <x:v>Industrial / workshop / storage</x:v>
      </x:c>
    </x:row>
    <x:row r="535" ht="42" customHeight="1">
      <x:c r="A535" s="13" t="str">
        <x:v>SW0200</x:v>
      </x:c>
      <x:c r="B535" s="15" t="str">
        <x:v>Newton Abbot</x:v>
      </x:c>
      <x:c r="C535" s="15" t="str">
        <x:v>Newton Abbot</x:v>
      </x:c>
      <x:c r="D535" s="14" t="n">
        <x:v>29650</x:v>
      </x:c>
      <x:c r="E535" s="13" t="str">
        <x:v>Town</x:v>
      </x:c>
      <x:c r="F535" s="15" t="str">
        <x:v>Milber Trading Estate</x:v>
      </x:c>
      <x:c r="G535" s="15" t="str">
        <x:v>Unit 32 / Roadform House, Milber Trading Estate, Newton Abbot</x:v>
      </x:c>
      <x:c r="H535" s="13" t="str">
        <x:v>Current</x:v>
      </x:c>
      <x:c r="I535" s="14" t="n">
        <x:v>6038</x:v>
      </x:c>
      <x:c r="J535" s="13" t="str">
        <x:f>IF(AND(ISNUMBER(I535),I535&gt;0),IF(I535&lt;=1000,"1–1,000",IF(I535&lt;=2500,"1,001–2,500",IF(I535&lt;=5000,"2,501–5,000",IF(I535&lt;=10000,"5,001–10,000","10,001–15,000")))),"5,001–10,000")</x:f>
        <x:v>5,001–10,000</x:v>
      </x:c>
      <x:c r="K535" s="16" t="n">
        <x:v>70000</x:v>
      </x:c>
      <x:c r="L535" s="17" t="n">
        <x:f>IF(AND(ISNUMBER(I535),I535&gt;0,ISNUMBER(K535),K535&gt;0),K535/I535,"n.a.")</x:f>
        <x:v>11.593242795627692</x:v>
      </x:c>
      <x:c r="M535" s="17"/>
      <x:c r="N535" s="13" t="str">
        <x:v>Yes</x:v>
      </x:c>
      <x:c r="O535" s="15" t="str">
        <x:v>5 m minimum eaves</x:v>
      </x:c>
      <x:c r="P535" s="15" t="str">
        <x:v>Roller shutter stated</x:v>
      </x:c>
      <x:c r="Q535" s="15" t="str">
        <x:v>Located on a well-established commercial estate; Occupying a secure site of approximately 0.75 acres.</x:v>
      </x:c>
      <x:c r="R535" s="15" t="str">
        <x:v>Advertised to let Roadform House advert office/workshop components total 6,038 sq ft; treated as duplicate of Unit 32 Milber 6,038 sq ft with same 16-space site.</x:v>
      </x:c>
      <x:c r="S535" s="15" t="str">
        <x:v>https://www.zoopla.co.uk/to-rent/commercial/details/74484350/</x:v>
      </x:c>
      <x:c r="T535" s="15" t="str">
        <x:v>https://www.zoopla.co.uk/to-rent/commercial/details/73947731/</x:v>
      </x:c>
      <x:c r="U535" s="15" t="str"/>
      <x:c r="V535" s="15" t="str">
        <x:v>Newton Abbot — Milber Trading Estate</x:v>
      </x:c>
      <x:c r="W535" s="15" t="str">
        <x:v>Individual unit ≤15,000 sq ft</x:v>
      </x:c>
      <x:c r="X535" s="13" t="n">
        <x:f>IF(N535="Yes",L535,0)</x:f>
        <x:v>11.593242795627692</x:v>
      </x:c>
      <x:c r="Y535" s="14" t="n">
        <x:v>1</x:v>
      </x:c>
      <x:c r="Z535" s="13" t="str">
        <x:v>Industrial / workshop / storage</x:v>
      </x:c>
    </x:row>
    <x:row r="536" ht="49" customHeight="1">
      <x:c r="A536" s="13" t="str">
        <x:v>SW0201</x:v>
      </x:c>
      <x:c r="B536" s="15" t="str">
        <x:v>Exmouth</x:v>
      </x:c>
      <x:c r="C536" s="15" t="str">
        <x:v>Exmouth</x:v>
      </x:c>
      <x:c r="D536" s="14" t="n">
        <x:v>35500</x:v>
      </x:c>
      <x:c r="E536" s="13" t="str">
        <x:v>Town</x:v>
      </x:c>
      <x:c r="F536" s="15" t="str">
        <x:v>Dinan Way Trading Estate</x:v>
      </x:c>
      <x:c r="G536" s="15" t="str">
        <x:v>Units 21–22, Concorde Road</x:v>
      </x:c>
      <x:c r="H536" s="13" t="str">
        <x:v>Uncertain</x:v>
      </x:c>
      <x:c r="I536" s="14" t="n">
        <x:v>3164</x:v>
      </x:c>
      <x:c r="J536" s="13" t="str">
        <x:f>IF(AND(ISNUMBER(I536),I536&gt;0),IF(I536&lt;=1000,"1–1,000",IF(I536&lt;=2500,"1,001–2,500",IF(I536&lt;=5000,"2,501–5,000",IF(I536&lt;=10000,"5,001–10,000","10,001–15,000")))),"2,501–5,000")</x:f>
        <x:v>2,501–5,000</x:v>
      </x:c>
      <x:c r="K536" s="16" t="n">
        <x:v>20500</x:v>
      </x:c>
      <x:c r="L536" s="17" t="n">
        <x:f>IF(AND(ISNUMBER(I536),I536&gt;0,ISNUMBER(K536),K536&gt;0),K536/I536,"n.a.")</x:f>
        <x:v>6.47914032869785</x:v>
      </x:c>
      <x:c r="M536" s="17"/>
      <x:c r="N536" s="13" t="str">
        <x:v>No</x:v>
      </x:c>
      <x:c r="O536" s="15" t="str">
        <x:v>Not stated</x:v>
      </x:c>
      <x:c r="P536" s="15" t="str">
        <x:v>Not stated</x:v>
      </x:c>
      <x:c r="Q536" s="15" t="str">
        <x:v>Combined mid-terrace industrial accommodation.</x:v>
      </x:c>
      <x:c r="R536" s="15" t="str">
        <x:v>Under offer Agent search card explicitly says UNDER OFFER; excluded from available-unit headline. Generic detail text still says available.</x:v>
      </x:c>
      <x:c r="S536" s="15" t="str">
        <x:v>https://strattoncrebercommercial.co.uk/properties/unit-21-22-dinan-way-trading-estate-concorde-road-exmouth-devon-ex8-4rs/</x:v>
      </x:c>
      <x:c r="T536" s="15" t="str"/>
      <x:c r="U536" s="15" t="str"/>
      <x:c r="V536" s="15" t="str">
        <x:v>Exmouth — Dinan Way Trading Estate</x:v>
      </x:c>
      <x:c r="W536" s="15" t="str">
        <x:v>Individual unit ≤15,000 sq ft</x:v>
      </x:c>
      <x:c r="X536" s="13" t="n">
        <x:f>IF(N536="Yes",L536,0)</x:f>
        <x:v>0</x:v>
      </x:c>
      <x:c r="Y536" s="14" t="n">
        <x:v>1</x:v>
      </x:c>
      <x:c r="Z536" s="13" t="str">
        <x:v>Industrial / workshop / storage</x:v>
      </x:c>
    </x:row>
    <x:row r="537" ht="42" customHeight="1">
      <x:c r="A537" s="13" t="str">
        <x:v>SW0202</x:v>
      </x:c>
      <x:c r="B537" s="15" t="str">
        <x:v>Exmouth</x:v>
      </x:c>
      <x:c r="C537" s="15" t="str">
        <x:v>Exmouth</x:v>
      </x:c>
      <x:c r="D537" s="14" t="n">
        <x:v>35500</x:v>
      </x:c>
      <x:c r="E537" s="13" t="str">
        <x:v>Town</x:v>
      </x:c>
      <x:c r="F537" s="15" t="str">
        <x:v>Liverton Business Park</x:v>
      </x:c>
      <x:c r="G537" s="15" t="str">
        <x:v>Unit 4, Thorntree Business Units, Liverton Business Park, Exmouth, Devon EX8</x:v>
      </x:c>
      <x:c r="H537" s="13" t="str">
        <x:v>Current</x:v>
      </x:c>
      <x:c r="I537" s="14" t="n">
        <x:v>1604</x:v>
      </x:c>
      <x:c r="J537" s="13" t="str">
        <x:f>IF(AND(ISNUMBER(I537),I537&gt;0),IF(I537&lt;=1000,"1–1,000",IF(I537&lt;=2500,"1,001–2,500",IF(I537&lt;=5000,"2,501–5,000",IF(I537&lt;=10000,"5,001–10,000","10,001–15,000")))),"1,001–2,500")</x:f>
        <x:v>1,001–2,500</x:v>
      </x:c>
      <x:c r="K537" s="16" t="n">
        <x:v>14500</x:v>
      </x:c>
      <x:c r="L537" s="17" t="n">
        <x:f>IF(AND(ISNUMBER(I537),I537&gt;0,ISNUMBER(K537),K537&gt;0),K537/I537,"n.a.")</x:f>
        <x:v>9.039900249376558</x:v>
      </x:c>
      <x:c r="M537" s="17"/>
      <x:c r="N537" s="13" t="str">
        <x:v>Yes</x:v>
      </x:c>
      <x:c r="O537" s="15" t="str">
        <x:v>Not stated</x:v>
      </x:c>
      <x:c r="P537" s="15" t="str">
        <x:v>Not stated</x:v>
      </x:c>
      <x:c r="Q537" s="15" t="str">
        <x:v>Mid-terraced light industrial unit; Allocated parking and loading/unloading area</x:v>
      </x:c>
      <x:c r="R537" s="15" t="str">
        <x:v>Advertised to let</x:v>
      </x:c>
      <x:c r="S537" s="15" t="str">
        <x:v>https://www.zoopla.co.uk/to-rent/commercial/details/73158924/</x:v>
      </x:c>
      <x:c r="T537" s="15" t="str"/>
      <x:c r="U537" s="15" t="str"/>
      <x:c r="V537" s="15" t="str">
        <x:v>Exmouth — Liverton Business Park</x:v>
      </x:c>
      <x:c r="W537" s="15" t="str">
        <x:v>Individual unit ≤15,000 sq ft</x:v>
      </x:c>
      <x:c r="X537" s="13" t="n">
        <x:f>IF(N537="Yes",L537,0)</x:f>
        <x:v>9.039900249376558</x:v>
      </x:c>
      <x:c r="Y537" s="14" t="n">
        <x:v>1</x:v>
      </x:c>
      <x:c r="Z537" s="13" t="str">
        <x:v>Industrial / workshop / storage</x:v>
      </x:c>
    </x:row>
    <x:row r="538" ht="42" customHeight="1">
      <x:c r="A538" s="13" t="str">
        <x:v>SW0203</x:v>
      </x:c>
      <x:c r="B538" s="15" t="str">
        <x:v>Exmouth</x:v>
      </x:c>
      <x:c r="C538" s="15" t="str">
        <x:v>Exmouth</x:v>
      </x:c>
      <x:c r="D538" s="14" t="n">
        <x:v>35500</x:v>
      </x:c>
      <x:c r="E538" s="13" t="str">
        <x:v>Town</x:v>
      </x:c>
      <x:c r="F538" s="15" t="str">
        <x:v>Liverton Business Park</x:v>
      </x:c>
      <x:c r="G538" s="15" t="str">
        <x:v>Unit 7, Liverton Business Park, Exmouth, Devon EX8</x:v>
      </x:c>
      <x:c r="H538" s="13" t="str">
        <x:v>Current</x:v>
      </x:c>
      <x:c r="I538" s="14" t="n">
        <x:v>5096</x:v>
      </x:c>
      <x:c r="J538" s="13" t="str">
        <x:f>IF(AND(ISNUMBER(I538),I538&gt;0),IF(I538&lt;=1000,"1–1,000",IF(I538&lt;=2500,"1,001–2,500",IF(I538&lt;=5000,"2,501–5,000",IF(I538&lt;=10000,"5,001–10,000","10,001–15,000")))),"5,001–10,000")</x:f>
        <x:v>5,001–10,000</x:v>
      </x:c>
      <x:c r="K538" s="16" t="n">
        <x:v>75000</x:v>
      </x:c>
      <x:c r="L538" s="17" t="n">
        <x:f>IF(AND(ISNUMBER(I538),I538&gt;0,ISNUMBER(K538),K538&gt;0),K538/I538,"n.a.")</x:f>
        <x:v>14.717425431711145</x:v>
      </x:c>
      <x:c r="M538" s="17"/>
      <x:c r="N538" s="13" t="str">
        <x:v>Yes</x:v>
      </x:c>
      <x:c r="O538" s="15" t="str">
        <x:v>Not stated</x:v>
      </x:c>
      <x:c r="P538" s="15" t="str">
        <x:v>Not stated</x:v>
      </x:c>
      <x:c r="Q538" s="15" t="str">
        <x:v>Retail warehouse with potential alternative uses subject to consent.</x:v>
      </x:c>
      <x:c r="R538" s="15" t="str">
        <x:v>Advertised to let Retail warehouse; separate from conventional industrial comparisons.</x:v>
      </x:c>
      <x:c r="S538" s="15" t="str">
        <x:v>https://www.zoopla.co.uk/to-rent/commercial/details/71371303/</x:v>
      </x:c>
      <x:c r="T538" s="15" t="str"/>
      <x:c r="U538" s="15" t="str"/>
      <x:c r="V538" s="15" t="str">
        <x:v>Exmouth — Liverton Business Park</x:v>
      </x:c>
      <x:c r="W538" s="15" t="str">
        <x:v>Individual unit ≤15,000 sq ft</x:v>
      </x:c>
      <x:c r="X538" s="13" t="n">
        <x:f>IF(N538="Yes",L538,0)</x:f>
        <x:v>14.717425431711145</x:v>
      </x:c>
      <x:c r="Y538" s="14" t="n">
        <x:v>1</x:v>
      </x:c>
      <x:c r="Z538" s="13" t="str">
        <x:v>Industrial / workshop / storage</x:v>
      </x:c>
    </x:row>
    <x:row r="539" ht="42" customHeight="1">
      <x:c r="A539" s="13" t="str">
        <x:v>SW0204</x:v>
      </x:c>
      <x:c r="B539" s="15" t="str">
        <x:v>Exmouth</x:v>
      </x:c>
      <x:c r="C539" s="15" t="str">
        <x:v>Exmouth</x:v>
      </x:c>
      <x:c r="D539" s="14" t="n">
        <x:v>35500</x:v>
      </x:c>
      <x:c r="E539" s="13" t="str">
        <x:v>Town</x:v>
      </x:c>
      <x:c r="F539" s="15" t="str">
        <x:v>Liverton Business Park</x:v>
      </x:c>
      <x:c r="G539" s="15" t="str">
        <x:v>Unit 7, Tidwell Business Units, Liverton Business Park, Exmouth, Devon EX8</x:v>
      </x:c>
      <x:c r="H539" s="13" t="str">
        <x:v>Current</x:v>
      </x:c>
      <x:c r="I539" s="14" t="n">
        <x:v>1947</x:v>
      </x:c>
      <x:c r="J539" s="13" t="str">
        <x:f>IF(AND(ISNUMBER(I539),I539&gt;0),IF(I539&lt;=1000,"1–1,000",IF(I539&lt;=2500,"1,001–2,500",IF(I539&lt;=5000,"2,501–5,000",IF(I539&lt;=10000,"5,001–10,000","10,001–15,000")))),"1,001–2,500")</x:f>
        <x:v>1,001–2,500</x:v>
      </x:c>
      <x:c r="K539" s="16" t="n">
        <x:v>17000</x:v>
      </x:c>
      <x:c r="L539" s="17" t="n">
        <x:f>IF(AND(ISNUMBER(I539),I539&gt;0,ISNUMBER(K539),K539&gt;0),K539/I539,"n.a.")</x:f>
        <x:v>8.731381612737545</x:v>
      </x:c>
      <x:c r="M539" s="17"/>
      <x:c r="N539" s="13" t="str">
        <x:v>Yes</x:v>
      </x:c>
      <x:c r="O539" s="15" t="str">
        <x:v>Not stated</x:v>
      </x:c>
      <x:c r="P539" s="15" t="str">
        <x:v>Not stated</x:v>
      </x:c>
      <x:c r="Q539" s="15" t="str">
        <x:v>Mid terraced industrial unit with loading and parking; Well located on established business park in Exmouth</x:v>
      </x:c>
      <x:c r="R539" s="15" t="str">
        <x:v>Advertised to let</x:v>
      </x:c>
      <x:c r="S539" s="15" t="str">
        <x:v>https://www.zoopla.co.uk/to-rent/commercial/details/74665213/</x:v>
      </x:c>
      <x:c r="T539" s="15" t="str"/>
      <x:c r="U539" s="15" t="str"/>
      <x:c r="V539" s="15" t="str">
        <x:v>Exmouth — Liverton Business Park</x:v>
      </x:c>
      <x:c r="W539" s="15" t="str">
        <x:v>Individual unit ≤15,000 sq ft</x:v>
      </x:c>
      <x:c r="X539" s="13" t="n">
        <x:f>IF(N539="Yes",L539,0)</x:f>
        <x:v>8.731381612737545</x:v>
      </x:c>
      <x:c r="Y539" s="14" t="n">
        <x:v>1</x:v>
      </x:c>
      <x:c r="Z539" s="13" t="str">
        <x:v>Industrial / workshop / storage</x:v>
      </x:c>
    </x:row>
    <x:row r="540" ht="42" customHeight="1">
      <x:c r="A540" s="13" t="str">
        <x:v>SW0205</x:v>
      </x:c>
      <x:c r="B540" s="15" t="str">
        <x:v>Exmouth</x:v>
      </x:c>
      <x:c r="C540" s="15" t="str">
        <x:v>Exmouth</x:v>
      </x:c>
      <x:c r="D540" s="14" t="n">
        <x:v>35500</x:v>
      </x:c>
      <x:c r="E540" s="13" t="str">
        <x:v>Town</x:v>
      </x:c>
      <x:c r="F540" s="15" t="str">
        <x:v>Liverton Business Park</x:v>
      </x:c>
      <x:c r="G540" s="15" t="str">
        <x:v>Unit 8, Tidwell Business Units, Liverton Business Park, Exmouth, Devon EX8</x:v>
      </x:c>
      <x:c r="H540" s="13" t="str">
        <x:v>Current</x:v>
      </x:c>
      <x:c r="I540" s="14" t="n">
        <x:v>1266</x:v>
      </x:c>
      <x:c r="J540" s="13" t="str">
        <x:f>IF(AND(ISNUMBER(I540),I540&gt;0),IF(I540&lt;=1000,"1–1,000",IF(I540&lt;=2500,"1,001–2,500",IF(I540&lt;=5000,"2,501–5,000",IF(I540&lt;=10000,"5,001–10,000","10,001–15,000")))),"1,001–2,500")</x:f>
        <x:v>1,001–2,500</x:v>
      </x:c>
      <x:c r="K540" s="16" t="n">
        <x:v>14250</x:v>
      </x:c>
      <x:c r="L540" s="17" t="n">
        <x:f>IF(AND(ISNUMBER(I540),I540&gt;0,ISNUMBER(K540),K540&gt;0),K540/I540,"n.a.")</x:f>
        <x:v>11.255924170616113</x:v>
      </x:c>
      <x:c r="M540" s="17"/>
      <x:c r="N540" s="13" t="str">
        <x:v>Yes</x:v>
      </x:c>
      <x:c r="O540" s="15" t="str">
        <x:v>Not stated</x:v>
      </x:c>
      <x:c r="P540" s="15" t="str">
        <x:v>Not stated</x:v>
      </x:c>
      <x:c r="Q540" s="15" t="str">
        <x:v>End of terrace light industrial unit; Parking to front plus hardstanding to side</x:v>
      </x:c>
      <x:c r="R540" s="15" t="str">
        <x:v>Advertised to let</x:v>
      </x:c>
      <x:c r="S540" s="15" t="str">
        <x:v>https://www.zoopla.co.uk/to-rent/commercial/details/73577919/</x:v>
      </x:c>
      <x:c r="T540" s="15" t="str"/>
      <x:c r="U540" s="15" t="str"/>
      <x:c r="V540" s="15" t="str">
        <x:v>Exmouth — Liverton Business Park</x:v>
      </x:c>
      <x:c r="W540" s="15" t="str">
        <x:v>Individual unit ≤15,000 sq ft</x:v>
      </x:c>
      <x:c r="X540" s="13" t="n">
        <x:f>IF(N540="Yes",L540,0)</x:f>
        <x:v>11.255924170616113</x:v>
      </x:c>
      <x:c r="Y540" s="14" t="n">
        <x:v>1</x:v>
      </x:c>
      <x:c r="Z540" s="13" t="str">
        <x:v>Industrial / workshop / storage</x:v>
      </x:c>
    </x:row>
    <x:row r="541" ht="49" customHeight="1">
      <x:c r="A541" s="13" t="str">
        <x:v>SW0206</x:v>
      </x:c>
      <x:c r="B541" s="15" t="str">
        <x:v>Barnstaple</x:v>
      </x:c>
      <x:c r="C541" s="15" t="str">
        <x:v>Shirwell</x:v>
      </x:c>
      <x:c r="D541" s="14"/>
      <x:c r="E541" s="13" t="str">
        <x:v>Nearby</x:v>
      </x:c>
      <x:c r="F541" s="15" t="str">
        <x:v>Coxleigh Barton Business Estate</x:v>
      </x:c>
      <x:c r="G541" s="15" t="str">
        <x:v>Industrial unit, Coxleigh Barton (agent ref CD-80106)</x:v>
      </x:c>
      <x:c r="H541" s="13" t="str">
        <x:v>Current</x:v>
      </x:c>
      <x:c r="I541" s="14"/>
      <x:c r="J541" s="13" t="str">
        <x:f>IF(AND(ISNUMBER(I541),I541&gt;0),IF(I541&lt;=1000,"1–1,000",IF(I541&lt;=2500,"1,001–2,500",IF(I541&lt;=5000,"2,501–5,000",IF(I541&lt;=10000,"5,001–10,000","10,001–15,000")))),"2,501–5,000")</x:f>
        <x:v>2,501–5,000</x:v>
      </x:c>
      <x:c r="K541" s="16" t="n">
        <x:v>24000</x:v>
      </x:c>
      <x:c r="L541" s="17" t="str">
        <x:f>IF(AND(ISNUMBER(I541),I541&gt;0,ISNUMBER(K541),K541&gt;0),K541/I541,"n.a.")</x:f>
        <x:v>n.a.</x:v>
      </x:c>
      <x:c r="M541" s="17"/>
      <x:c r="N541" s="13" t="str">
        <x:v>No</x:v>
      </x:c>
      <x:c r="O541" s="15" t="str">
        <x:v>Not stated</x:v>
      </x:c>
      <x:c r="P541" s="15" t="str">
        <x:v>Not stated</x:v>
      </x:c>
      <x:c r="Q541" s="15" t="str">
        <x:v>Workshop with mezzanine storage and loading/parking.</x:v>
      </x:c>
      <x:c r="R541" s="15" t="str">
        <x:v>Advertised to let Advert says circa 3,000 sq ft and useful mezzanine of 1,200 sq ft; assumed additional total 4,200, but area basis needs confirmation. Host population not separately identified where locality/boundary is ambiguous.</x:v>
      </x:c>
      <x:c r="S541" s="15" t="str">
        <x:v>https://www.rightmove.co.uk/properties/91673856#/?channel=COM_LET</x:v>
      </x:c>
      <x:c r="T541" s="15" t="str"/>
      <x:c r="U541" s="15" t="str"/>
      <x:c r="V541" s="15" t="str">
        <x:v>Barnstaple — Coxleigh Barton Business Estate</x:v>
      </x:c>
      <x:c r="W541" s="15" t="str">
        <x:v>3,000–4,200 sq ft; exact unit area not stated</x:v>
      </x:c>
      <x:c r="X541" s="13" t="n">
        <x:f>IF(N541="Yes",L541,0)</x:f>
        <x:v>0</x:v>
      </x:c>
      <x:c r="Y541" s="14" t="n">
        <x:v>1</x:v>
      </x:c>
      <x:c r="Z541" s="13" t="str">
        <x:v>Industrial / workshop / storage</x:v>
      </x:c>
    </x:row>
    <x:row r="542" ht="42" customHeight="1">
      <x:c r="A542" s="13" t="str">
        <x:v>SW0207</x:v>
      </x:c>
      <x:c r="B542" s="15" t="str">
        <x:v>Barnstaple</x:v>
      </x:c>
      <x:c r="C542" s="15" t="str">
        <x:v>Shirwell</x:v>
      </x:c>
      <x:c r="D542" s="14"/>
      <x:c r="E542" s="13" t="str">
        <x:v>Nearby</x:v>
      </x:c>
      <x:c r="F542" s="15" t="str">
        <x:v>Coxleigh Barton Business Estate</x:v>
      </x:c>
      <x:c r="G542" s="15" t="str">
        <x:v>Modern unit, Coxleigh Barton (agent ref CD-80107)</x:v>
      </x:c>
      <x:c r="H542" s="13" t="str">
        <x:v>Current</x:v>
      </x:c>
      <x:c r="I542" s="14" t="n">
        <x:v>1000</x:v>
      </x:c>
      <x:c r="J542" s="13" t="str">
        <x:f>IF(AND(ISNUMBER(I542),I542&gt;0),IF(I542&lt;=1000,"1–1,000",IF(I542&lt;=2500,"1,001–2,500",IF(I542&lt;=5000,"2,501–5,000",IF(I542&lt;=10000,"5,001–10,000","10,001–15,000")))),"1–1,000")</x:f>
        <x:v>1–1,000</x:v>
      </x:c>
      <x:c r="K542" s="16" t="n">
        <x:v>8000</x:v>
      </x:c>
      <x:c r="L542" s="17" t="n">
        <x:f>IF(AND(ISNUMBER(I542),I542&gt;0,ISNUMBER(K542),K542&gt;0),K542/I542,"n.a.")</x:f>
        <x:v>8</x:v>
      </x:c>
      <x:c r="M542" s="17"/>
      <x:c r="N542" s="13" t="str">
        <x:v>Yes</x:v>
      </x:c>
      <x:c r="O542" s="15" t="str">
        <x:v>Not stated</x:v>
      </x:c>
      <x:c r="P542" s="15" t="str">
        <x:v>Not stated</x:v>
      </x:c>
      <x:c r="Q542" s="15" t="str">
        <x:v>Flexible workshop with parking and loading bay.</x:v>
      </x:c>
      <x:c r="R542" s="15" t="str">
        <x:v>Advertised to let Approximately three miles northeast of Barnstaple; unit number not supplied. Host population not separately identified where locality/boundary is ambiguous.</x:v>
      </x:c>
      <x:c r="S542" s="15" t="str">
        <x:v>https://www.rightmove.co.uk/properties/91673871#/?channel=COM_LET</x:v>
      </x:c>
      <x:c r="T542" s="15" t="str"/>
      <x:c r="U542" s="15" t="str"/>
      <x:c r="V542" s="15" t="str">
        <x:v>Barnstaple — Coxleigh Barton Business Estate</x:v>
      </x:c>
      <x:c r="W542" s="15" t="str">
        <x:v>Individual unit ≤15,000 sq ft</x:v>
      </x:c>
      <x:c r="X542" s="13" t="n">
        <x:f>IF(N542="Yes",L542,0)</x:f>
        <x:v>8</x:v>
      </x:c>
      <x:c r="Y542" s="14" t="n">
        <x:v>1</x:v>
      </x:c>
      <x:c r="Z542" s="13" t="str">
        <x:v>Industrial / workshop / storage</x:v>
      </x:c>
    </x:row>
    <x:row r="543" ht="42" customHeight="1">
      <x:c r="A543" s="13" t="str">
        <x:v>SW0208</x:v>
      </x:c>
      <x:c r="B543" s="15" t="str">
        <x:v>Barnstaple</x:v>
      </x:c>
      <x:c r="C543" s="15" t="str">
        <x:v>Shirwell</x:v>
      </x:c>
      <x:c r="D543" s="14"/>
      <x:c r="E543" s="13" t="str">
        <x:v>Nearby</x:v>
      </x:c>
      <x:c r="F543" s="15" t="str">
        <x:v>Coxleigh Barton Business Estate</x:v>
      </x:c>
      <x:c r="G543" s="15" t="str">
        <x:v>Unit with offices, Coxleigh Barton (agent ref CD-80108)</x:v>
      </x:c>
      <x:c r="H543" s="13" t="str">
        <x:v>Current</x:v>
      </x:c>
      <x:c r="I543" s="14" t="n">
        <x:v>2000</x:v>
      </x:c>
      <x:c r="J543" s="13" t="str">
        <x:f>IF(AND(ISNUMBER(I543),I543&gt;0),IF(I543&lt;=1000,"1–1,000",IF(I543&lt;=2500,"1,001–2,500",IF(I543&lt;=5000,"2,501–5,000",IF(I543&lt;=10000,"5,001–10,000","10,001–15,000")))),"1,001–2,500")</x:f>
        <x:v>1,001–2,500</x:v>
      </x:c>
      <x:c r="K543" s="16" t="n">
        <x:v>18500</x:v>
      </x:c>
      <x:c r="L543" s="17" t="n">
        <x:f>IF(AND(ISNUMBER(I543),I543&gt;0,ISNUMBER(K543),K543&gt;0),K543/I543,"n.a.")</x:f>
        <x:v>9.25</x:v>
      </x:c>
      <x:c r="M543" s="17"/>
      <x:c r="N543" s="13" t="str">
        <x:v>No</x:v>
      </x:c>
      <x:c r="O543" s="15" t="str">
        <x:v>Not stated</x:v>
      </x:c>
      <x:c r="P543" s="15" t="str">
        <x:v>Not stated</x:v>
      </x:c>
      <x:c r="Q543" s="15" t="str">
        <x:v>Workshop with mezzanine offices, viewing gallery and stores.</x:v>
      </x:c>
      <x:c r="R543" s="15" t="str">
        <x:v>Advertised to let Circa 2,000 sq ft headline; inclusion of mezzanine uncertain. No reliable whole-unit £/sf. Host population not separately identified where locality/boundary is ambiguous.</x:v>
      </x:c>
      <x:c r="S543" s="15" t="str">
        <x:v>https://www.rightmove.co.uk/properties/91670010#/?channel=COM_LET</x:v>
      </x:c>
      <x:c r="T543" s="15" t="str"/>
      <x:c r="U543" s="15" t="str"/>
      <x:c r="V543" s="15" t="str">
        <x:v>Barnstaple — Coxleigh Barton Business Estate</x:v>
      </x:c>
      <x:c r="W543" s="15" t="str">
        <x:v>Individual unit ≤15,000 sq ft</x:v>
      </x:c>
      <x:c r="X543" s="13" t="n">
        <x:f>IF(N543="Yes",L543,0)</x:f>
        <x:v>0</x:v>
      </x:c>
      <x:c r="Y543" s="14" t="n">
        <x:v>1</x:v>
      </x:c>
      <x:c r="Z543" s="13" t="str">
        <x:v>Industrial / workshop / storage</x:v>
      </x:c>
    </x:row>
    <x:row r="544" ht="42" customHeight="1">
      <x:c r="A544" s="13" t="str">
        <x:v>SW0209</x:v>
      </x:c>
      <x:c r="B544" s="15" t="str">
        <x:v>Barnstaple</x:v>
      </x:c>
      <x:c r="C544" s="15" t="str">
        <x:v>Barnstaple</x:v>
      </x:c>
      <x:c r="D544" s="14" t="n">
        <x:v>31275</x:v>
      </x:c>
      <x:c r="E544" s="13" t="str">
        <x:v>Town</x:v>
      </x:c>
      <x:c r="F544" s="15" t="str">
        <x:v>Pottington Business Park</x:v>
      </x:c>
      <x:c r="G544" s="15" t="str">
        <x:v>Former Magnet, Upcott Avenue, Pottington Business Park</x:v>
      </x:c>
      <x:c r="H544" s="13" t="str">
        <x:v>Current</x:v>
      </x:c>
      <x:c r="I544" s="14" t="n">
        <x:v>11068</x:v>
      </x:c>
      <x:c r="J544" s="13" t="str">
        <x:f>IF(AND(ISNUMBER(I544),I544&gt;0),IF(I544&lt;=1000,"1–1,000",IF(I544&lt;=2500,"1,001–2,500",IF(I544&lt;=5000,"2,501–5,000",IF(I544&lt;=10000,"5,001–10,000","10,001–15,000")))),"10,001–15,000")</x:f>
        <x:v>10,001–15,000</x:v>
      </x:c>
      <x:c r="K544" s="16"/>
      <x:c r="L544" s="17" t="str">
        <x:f>IF(AND(ISNUMBER(I544),I544&gt;0,ISNUMBER(K544),K544&gt;0),K544/I544,"n.a.")</x:f>
        <x:v>n.a.</x:v>
      </x:c>
      <x:c r="M544" s="17"/>
      <x:c r="N544" s="13" t="str">
        <x:v>No</x:v>
      </x:c>
      <x:c r="O544" s="15" t="str">
        <x:v>Up to 6.3 m eaves</x:v>
      </x:c>
      <x:c r="P544" s="15" t="str">
        <x:v>Roller door 3.51 m × 4.30 m</x:v>
      </x:c>
      <x:c r="Q544" s="15" t="str">
        <x:v>Vacant linked showroom/trade-counter and warehouse buildings.</x:v>
      </x:c>
      <x:c r="R544" s="15" t="str">
        <x:v>Advertised to let Vacant and immediately available; 16 parking spaces. Rent POA.</x:v>
      </x:c>
      <x:c r="S544" s="15" t="str">
        <x:v>https://www.rightmove.co.uk/properties/775249147242240</x:v>
      </x:c>
      <x:c r="T544" s="15" t="str"/>
      <x:c r="U544" s="15" t="str"/>
      <x:c r="V544" s="15" t="str">
        <x:v>Barnstaple — Pottington Business Park</x:v>
      </x:c>
      <x:c r="W544" s="15" t="str">
        <x:v>Individual unit ≤15,000 sq ft</x:v>
      </x:c>
      <x:c r="X544" s="13" t="n">
        <x:f>IF(N544="Yes",L544,0)</x:f>
        <x:v>0</x:v>
      </x:c>
      <x:c r="Y544" s="14" t="n">
        <x:v>1</x:v>
      </x:c>
      <x:c r="Z544" s="13" t="str">
        <x:v>Industrial / workshop / storage</x:v>
      </x:c>
    </x:row>
    <x:row r="545" ht="42" customHeight="1">
      <x:c r="A545" s="13" t="str">
        <x:v>SW0210</x:v>
      </x:c>
      <x:c r="B545" s="15" t="str">
        <x:v>Barnstaple</x:v>
      </x:c>
      <x:c r="C545" s="15" t="str">
        <x:v>Barnstaple</x:v>
      </x:c>
      <x:c r="D545" s="14" t="n">
        <x:v>31275</x:v>
      </x:c>
      <x:c r="E545" s="13" t="str">
        <x:v>Town</x:v>
      </x:c>
      <x:c r="F545" s="15" t="str">
        <x:v>Pottington Business Park</x:v>
      </x:c>
      <x:c r="G545" s="15" t="str">
        <x:v>Unit 6, Upcott Business Centre, Upcott Avenue</x:v>
      </x:c>
      <x:c r="H545" s="13" t="str">
        <x:v>Current</x:v>
      </x:c>
      <x:c r="I545" s="14" t="n">
        <x:v>755</x:v>
      </x:c>
      <x:c r="J545" s="13" t="str">
        <x:f>IF(AND(ISNUMBER(I545),I545&gt;0),IF(I545&lt;=1000,"1–1,000",IF(I545&lt;=2500,"1,001–2,500",IF(I545&lt;=5000,"2,501–5,000",IF(I545&lt;=10000,"5,001–10,000","10,001–15,000")))),"1–1,000")</x:f>
        <x:v>1–1,000</x:v>
      </x:c>
      <x:c r="K545" s="16" t="n">
        <x:v>11196</x:v>
      </x:c>
      <x:c r="L545" s="17" t="n">
        <x:f>IF(AND(ISNUMBER(I545),I545&gt;0,ISNUMBER(K545),K545&gt;0),K545/I545,"n.a.")</x:f>
        <x:v>14.829139072847681</x:v>
      </x:c>
      <x:c r="M545" s="17" t="n">
        <x:v>14.83</x:v>
      </x:c>
      <x:c r="N545" s="13" t="str">
        <x:v>No</x:v>
      </x:c>
      <x:c r="O545" s="15" t="str">
        <x:v>Suitable for mezzanine; numerical height not stated</x:v>
      </x:c>
      <x:c r="P545" s="15" t="str">
        <x:v>Electric roller shutter</x:v>
      </x:c>
      <x:c r="Q545" s="15" t="str">
        <x:v>Modern terraced workshop with three-phase power and WC.</x:v>
      </x:c>
      <x:c r="R545" s="15" t="str">
        <x:v>Advertised to let Annualised from rounded £933 pcm; advertised £14.83/sq ft per year.</x:v>
      </x:c>
      <x:c r="S545" s="15" t="str">
        <x:v>https://www.rightmove.co.uk/properties/755541364834657</x:v>
      </x:c>
      <x:c r="T545" s="15" t="str"/>
      <x:c r="U545" s="15" t="str"/>
      <x:c r="V545" s="15" t="str">
        <x:v>Barnstaple — Pottington Business Park</x:v>
      </x:c>
      <x:c r="W545" s="15" t="str">
        <x:v>Individual unit ≤15,000 sq ft</x:v>
      </x:c>
      <x:c r="X545" s="13" t="n">
        <x:f>IF(N545="Yes",L545,0)</x:f>
        <x:v>0</x:v>
      </x:c>
      <x:c r="Y545" s="14" t="n">
        <x:v>1</x:v>
      </x:c>
      <x:c r="Z545" s="13" t="str">
        <x:v>Industrial / workshop / storage</x:v>
      </x:c>
    </x:row>
    <x:row r="546" ht="42" customHeight="1">
      <x:c r="A546" s="13" t="str">
        <x:v>SW0211</x:v>
      </x:c>
      <x:c r="B546" s="15" t="str">
        <x:v>Barnstaple</x:v>
      </x:c>
      <x:c r="C546" s="15" t="str">
        <x:v>Barnstaple</x:v>
      </x:c>
      <x:c r="D546" s="14" t="n">
        <x:v>31275</x:v>
      </x:c>
      <x:c r="E546" s="13" t="str">
        <x:v>Town</x:v>
      </x:c>
      <x:c r="F546" s="15" t="str">
        <x:v>Roundswell Business Park</x:v>
      </x:c>
      <x:c r="G546" s="15" t="str">
        <x:v>Unit 5, Fishleigh Road, adjacent to Bradfords</x:v>
      </x:c>
      <x:c r="H546" s="13" t="str">
        <x:v>Uncertain</x:v>
      </x:c>
      <x:c r="I546" s="14" t="n">
        <x:v>1500</x:v>
      </x:c>
      <x:c r="J546" s="13" t="str">
        <x:f>IF(AND(ISNUMBER(I546),I546&gt;0),IF(I546&lt;=1000,"1–1,000",IF(I546&lt;=2500,"1,001–2,500",IF(I546&lt;=5000,"2,501–5,000",IF(I546&lt;=10000,"5,001–10,000","10,001–15,000")))),"1,001–2,500")</x:f>
        <x:v>1,001–2,500</x:v>
      </x:c>
      <x:c r="K546" s="16" t="n">
        <x:v>16500</x:v>
      </x:c>
      <x:c r="L546" s="17" t="n">
        <x:f>IF(AND(ISNUMBER(I546),I546&gt;0,ISNUMBER(K546),K546&gt;0),K546/I546,"n.a.")</x:f>
        <x:v>11</x:v>
      </x:c>
      <x:c r="M546" s="17" t="n">
        <x:v>11</x:v>
      </x:c>
      <x:c r="N546" s="13" t="str">
        <x:v>No</x:v>
      </x:c>
      <x:c r="O546" s="15" t="str">
        <x:v>Suitable for mezzanine; numerical height not stated</x:v>
      </x:c>
      <x:c r="P546" s="15" t="str">
        <x:v>Electric roller shutter</x:v>
      </x:c>
      <x:c r="Q546" s="15" t="str">
        <x:v>New warehouse/workshop with three-phase power, WC and parking.</x:v>
      </x:c>
      <x:c r="R546" s="15" t="str">
        <x:v>Availability/specification requires confirmation Three scheduled unlet units remain. Listing still refers to expected completion in August 2025; confirm current completion and occupation status.</x:v>
      </x:c>
      <x:c r="S546" s="15" t="str">
        <x:v>https://www.rightmove.co.uk/properties/754390376572865</x:v>
      </x:c>
      <x:c r="T546" s="15" t="str"/>
      <x:c r="U546" s="15" t="str"/>
      <x:c r="V546" s="15" t="str">
        <x:v>Barnstaple — Roundswell Business Park</x:v>
      </x:c>
      <x:c r="W546" s="15" t="str">
        <x:v>Individual unit ≤15,000 sq ft</x:v>
      </x:c>
      <x:c r="X546" s="13" t="n">
        <x:f>IF(N546="Yes",L546,0)</x:f>
        <x:v>0</x:v>
      </x:c>
      <x:c r="Y546" s="14" t="n">
        <x:v>1</x:v>
      </x:c>
      <x:c r="Z546" s="13" t="str">
        <x:v>Industrial / workshop / storage</x:v>
      </x:c>
    </x:row>
    <x:row r="547" ht="42" customHeight="1">
      <x:c r="A547" s="13" t="str">
        <x:v>SW0212</x:v>
      </x:c>
      <x:c r="B547" s="15" t="str">
        <x:v>Barnstaple</x:v>
      </x:c>
      <x:c r="C547" s="15" t="str">
        <x:v>Barnstaple</x:v>
      </x:c>
      <x:c r="D547" s="14" t="n">
        <x:v>31275</x:v>
      </x:c>
      <x:c r="E547" s="13" t="str">
        <x:v>Town</x:v>
      </x:c>
      <x:c r="F547" s="15" t="str">
        <x:v>Roundswell Business Park</x:v>
      </x:c>
      <x:c r="G547" s="15" t="str">
        <x:v>Unit 6, Fishleigh Road, adjacent to Bradfords</x:v>
      </x:c>
      <x:c r="H547" s="13" t="str">
        <x:v>Uncertain</x:v>
      </x:c>
      <x:c r="I547" s="14" t="n">
        <x:v>1500</x:v>
      </x:c>
      <x:c r="J547" s="13" t="str">
        <x:f>IF(AND(ISNUMBER(I547),I547&gt;0),IF(I547&lt;=1000,"1–1,000",IF(I547&lt;=2500,"1,001–2,500",IF(I547&lt;=5000,"2,501–5,000",IF(I547&lt;=10000,"5,001–10,000","10,001–15,000")))),"1,001–2,500")</x:f>
        <x:v>1,001–2,500</x:v>
      </x:c>
      <x:c r="K547" s="16" t="n">
        <x:v>16500</x:v>
      </x:c>
      <x:c r="L547" s="17" t="n">
        <x:f>IF(AND(ISNUMBER(I547),I547&gt;0,ISNUMBER(K547),K547&gt;0),K547/I547,"n.a.")</x:f>
        <x:v>11</x:v>
      </x:c>
      <x:c r="M547" s="17" t="n">
        <x:v>11</x:v>
      </x:c>
      <x:c r="N547" s="13" t="str">
        <x:v>No</x:v>
      </x:c>
      <x:c r="O547" s="15" t="str">
        <x:v>Suitable for mezzanine; numerical height not stated</x:v>
      </x:c>
      <x:c r="P547" s="15" t="str">
        <x:v>Electric roller shutter</x:v>
      </x:c>
      <x:c r="Q547" s="15" t="str">
        <x:v>New warehouse/workshop with three-phase power, WC and parking.</x:v>
      </x:c>
      <x:c r="R547" s="15" t="str">
        <x:v>Availability/specification requires confirmation Three scheduled unlet units remain. Listing still refers to expected completion in August 2025; confirm current completion and occupation status.</x:v>
      </x:c>
      <x:c r="S547" s="15" t="str">
        <x:v>https://www.rightmove.co.uk/properties/754390376572865</x:v>
      </x:c>
      <x:c r="T547" s="15" t="str"/>
      <x:c r="U547" s="15" t="str"/>
      <x:c r="V547" s="15" t="str">
        <x:v>Barnstaple — Roundswell Business Park</x:v>
      </x:c>
      <x:c r="W547" s="15" t="str">
        <x:v>Individual unit ≤15,000 sq ft</x:v>
      </x:c>
      <x:c r="X547" s="13" t="n">
        <x:f>IF(N547="Yes",L547,0)</x:f>
        <x:v>0</x:v>
      </x:c>
      <x:c r="Y547" s="14" t="n">
        <x:v>1</x:v>
      </x:c>
      <x:c r="Z547" s="13" t="str">
        <x:v>Industrial / workshop / storage</x:v>
      </x:c>
    </x:row>
    <x:row r="548" ht="42" customHeight="1">
      <x:c r="A548" s="13" t="str">
        <x:v>SW0213</x:v>
      </x:c>
      <x:c r="B548" s="15" t="str">
        <x:v>Barnstaple</x:v>
      </x:c>
      <x:c r="C548" s="15" t="str">
        <x:v>Barnstaple</x:v>
      </x:c>
      <x:c r="D548" s="14" t="n">
        <x:v>31275</x:v>
      </x:c>
      <x:c r="E548" s="13" t="str">
        <x:v>Town</x:v>
      </x:c>
      <x:c r="F548" s="15" t="str">
        <x:v>Roundswell Business Park</x:v>
      </x:c>
      <x:c r="G548" s="15" t="str">
        <x:v>Unit 7, Fishleigh Road, adjacent to Bradfords</x:v>
      </x:c>
      <x:c r="H548" s="13" t="str">
        <x:v>Uncertain</x:v>
      </x:c>
      <x:c r="I548" s="14" t="n">
        <x:v>1500</x:v>
      </x:c>
      <x:c r="J548" s="13" t="str">
        <x:f>IF(AND(ISNUMBER(I548),I548&gt;0),IF(I548&lt;=1000,"1–1,000",IF(I548&lt;=2500,"1,001–2,500",IF(I548&lt;=5000,"2,501–5,000",IF(I548&lt;=10000,"5,001–10,000","10,001–15,000")))),"1,001–2,500")</x:f>
        <x:v>1,001–2,500</x:v>
      </x:c>
      <x:c r="K548" s="16" t="n">
        <x:v>16500</x:v>
      </x:c>
      <x:c r="L548" s="17" t="n">
        <x:f>IF(AND(ISNUMBER(I548),I548&gt;0,ISNUMBER(K548),K548&gt;0),K548/I548,"n.a.")</x:f>
        <x:v>11</x:v>
      </x:c>
      <x:c r="M548" s="17" t="n">
        <x:v>11</x:v>
      </x:c>
      <x:c r="N548" s="13" t="str">
        <x:v>No</x:v>
      </x:c>
      <x:c r="O548" s="15" t="str">
        <x:v>Suitable for mezzanine; numerical height not stated</x:v>
      </x:c>
      <x:c r="P548" s="15" t="str">
        <x:v>Electric roller shutter</x:v>
      </x:c>
      <x:c r="Q548" s="15" t="str">
        <x:v>New warehouse/workshop with three-phase power, WC and parking.</x:v>
      </x:c>
      <x:c r="R548" s="15" t="str">
        <x:v>Availability/specification requires confirmation Three scheduled unlet units remain. Listing still refers to expected completion in August 2025; confirm current completion and occupation status.</x:v>
      </x:c>
      <x:c r="S548" s="15" t="str">
        <x:v>https://www.rightmove.co.uk/properties/754390376572865</x:v>
      </x:c>
      <x:c r="T548" s="15" t="str"/>
      <x:c r="U548" s="15" t="str"/>
      <x:c r="V548" s="15" t="str">
        <x:v>Barnstaple — Roundswell Business Park</x:v>
      </x:c>
      <x:c r="W548" s="15" t="str">
        <x:v>Individual unit ≤15,000 sq ft</x:v>
      </x:c>
      <x:c r="X548" s="13" t="n">
        <x:f>IF(N548="Yes",L548,0)</x:f>
        <x:v>0</x:v>
      </x:c>
      <x:c r="Y548" s="14" t="n">
        <x:v>1</x:v>
      </x:c>
      <x:c r="Z548" s="13" t="str">
        <x:v>Industrial / workshop / storage</x:v>
      </x:c>
    </x:row>
    <x:row r="549" ht="42" customHeight="1">
      <x:c r="A549" s="13" t="str">
        <x:v>SW0214</x:v>
      </x:c>
      <x:c r="B549" s="15" t="str">
        <x:v>Barnstaple</x:v>
      </x:c>
      <x:c r="C549" s="15" t="str">
        <x:v>Barnstaple</x:v>
      </x:c>
      <x:c r="D549" s="14" t="n">
        <x:v>31275</x:v>
      </x:c>
      <x:c r="E549" s="13" t="str">
        <x:v>Town</x:v>
      </x:c>
      <x:c r="F549" s="15" t="str">
        <x:v>Standalone – Buller Road</x:v>
      </x:c>
      <x:c r="G549" s="15" t="str">
        <x:v>The Old Workshop, Buller Road</x:v>
      </x:c>
      <x:c r="H549" s="13" t="str">
        <x:v>Current</x:v>
      </x:c>
      <x:c r="I549" s="14" t="n">
        <x:v>3377</x:v>
      </x:c>
      <x:c r="J549" s="13" t="str">
        <x:f>IF(AND(ISNUMBER(I549),I549&gt;0),IF(I549&lt;=1000,"1–1,000",IF(I549&lt;=2500,"1,001–2,500",IF(I549&lt;=5000,"2,501–5,000",IF(I549&lt;=10000,"5,001–10,000","10,001–15,000")))),"2,501–5,000")</x:f>
        <x:v>2,501–5,000</x:v>
      </x:c>
      <x:c r="K549" s="16" t="n">
        <x:v>15996</x:v>
      </x:c>
      <x:c r="L549" s="17" t="n">
        <x:f>IF(AND(ISNUMBER(I549),I549&gt;0,ISNUMBER(K549),K549&gt;0),K549/I549,"n.a.")</x:f>
        <x:v>4.7367485934261175</x:v>
      </x:c>
      <x:c r="M549" s="17"/>
      <x:c r="N549" s="13" t="str">
        <x:v>No</x:v>
      </x:c>
      <x:c r="O549" s="15" t="str">
        <x:v>4.95 m workshop roof/ceiling height</x:v>
      </x:c>
      <x:c r="P549" s="15" t="str">
        <x:v>Roller shutter stated</x:v>
      </x:c>
      <x:c r="Q549" s="15" t="str">
        <x:v>Workshop with showroom, office and first-floor staff accommodation.</x:v>
      </x:c>
      <x:c r="R549" s="15" t="str">
        <x:v>Advertised to let 2,174 sq ft workshop + 880 showroom + 323 first floor. Annualised from rounded £1,333 pcm.</x:v>
      </x:c>
      <x:c r="S549" s="15" t="str">
        <x:v>https://www.rightmove.co.uk/properties/775075763306016</x:v>
      </x:c>
      <x:c r="T549" s="15" t="str"/>
      <x:c r="U549" s="15" t="str"/>
      <x:c r="V549" s="15" t="str">
        <x:v>Barnstaple — Standalone – Buller Road</x:v>
      </x:c>
      <x:c r="W549" s="15" t="str">
        <x:v>Individual unit ≤15,000 sq ft</x:v>
      </x:c>
      <x:c r="X549" s="13" t="n">
        <x:f>IF(N549="Yes",L549,0)</x:f>
        <x:v>0</x:v>
      </x:c>
      <x:c r="Y549" s="14" t="n">
        <x:v>1</x:v>
      </x:c>
      <x:c r="Z549" s="13" t="str">
        <x:v>Industrial / workshop / storage</x:v>
      </x:c>
    </x:row>
    <x:row r="550" ht="42" customHeight="1">
      <x:c r="A550" s="13" t="str">
        <x:v>SW0215</x:v>
      </x:c>
      <x:c r="B550" s="15" t="str">
        <x:v>Taunton</x:v>
      </x:c>
      <x:c r="C550" s="15" t="str">
        <x:v>Bradford-on-Tone</x:v>
      </x:c>
      <x:c r="D550" s="14" t="n">
        <x:v>645</x:v>
      </x:c>
      <x:c r="E550" s="13" t="str">
        <x:v>Nearby</x:v>
      </x:c>
      <x:c r="F550" s="15" t="str">
        <x:v>Bradford-on-Tone unnamed production complex</x:v>
      </x:c>
      <x:c r="G550" s="15" t="str">
        <x:v>Bradford-On-Tone, Taunton TA4</x:v>
      </x:c>
      <x:c r="H550" s="13" t="str">
        <x:v>Uncertain</x:v>
      </x:c>
      <x:c r="I550" s="14" t="n">
        <x:v>9298</x:v>
      </x:c>
      <x:c r="J550" s="13" t="str">
        <x:f>IF(AND(ISNUMBER(I550),I550&gt;0),IF(I550&lt;=1000,"1–1,000",IF(I550&lt;=2500,"1,001–2,500",IF(I550&lt;=5000,"2,501–5,000",IF(I550&lt;=10000,"5,001–10,000","10,001–15,000")))),"5,001–10,000")</x:f>
        <x:v>5,001–10,000</x:v>
      </x:c>
      <x:c r="K550" s="16"/>
      <x:c r="L550" s="17" t="str">
        <x:f>IF(AND(ISNUMBER(I550),I550&gt;0,ISNUMBER(K550),K550&gt;0),K550/I550,"n.a.")</x:f>
        <x:v>n.a.</x:v>
      </x:c>
      <x:c r="M550" s="17"/>
      <x:c r="N550" s="13" t="str">
        <x:v>No</x:v>
      </x:c>
      <x:c r="O550" s="15" t="str">
        <x:v>3.75–4.25m eaves across units</x:v>
      </x:c>
      <x:c r="P550" s="15" t="str">
        <x:v>Steel roller shutters</x:v>
      </x:c>
      <x:c r="Q550" s="15" t="str">
        <x:v>Former agricultural complex converted to production/storage units around a shared yard.</x:v>
      </x:c>
      <x:c r="R550" s="15" t="str">
        <x:v>Advertised; individual demise schedule unconfirmed Group of terraced warehouse units; 9,298 sq ft headline is not allocated by demise. Do not count as one confirmed unit.</x:v>
      </x:c>
      <x:c r="S550" s="15" t="str">
        <x:v>https://www.zoopla.co.uk/to-rent/commercial/details/73598844/</x:v>
      </x:c>
      <x:c r="T550" s="15" t="str"/>
      <x:c r="U550" s="15" t="str"/>
      <x:c r="V550" s="15" t="str">
        <x:v>Taunton — Bradford-on-Tone unnamed production complex</x:v>
      </x:c>
      <x:c r="W550" s="15" t="str">
        <x:v>Individual unit ≤15,000 sq ft</x:v>
      </x:c>
      <x:c r="X550" s="13" t="n">
        <x:f>IF(N550="Yes",L550,0)</x:f>
        <x:v>0</x:v>
      </x:c>
      <x:c r="Y550" s="14" t="n">
        <x:v>1</x:v>
      </x:c>
      <x:c r="Z550" s="13" t="str">
        <x:v>Industrial / workshop / storage</x:v>
      </x:c>
    </x:row>
    <x:row r="551" ht="42" customHeight="1">
      <x:c r="A551" s="13" t="str">
        <x:v>SW0216</x:v>
      </x:c>
      <x:c r="B551" s="15" t="str">
        <x:v>Taunton</x:v>
      </x:c>
      <x:c r="C551" s="15" t="str">
        <x:v>Bishops Lydeard</x:v>
      </x:c>
      <x:c r="D551" s="14" t="n">
        <x:v>2050</x:v>
      </x:c>
      <x:c r="E551" s="13" t="str">
        <x:v>Nearby</x:v>
      </x:c>
      <x:c r="F551" s="15" t="str">
        <x:v>Broadgauge Business Park</x:v>
      </x:c>
      <x:c r="G551" s="15" t="str">
        <x:v>Bishops Lydeard, Taunton, Somerset TA4</x:v>
      </x:c>
      <x:c r="H551" s="13" t="str">
        <x:v>Current</x:v>
      </x:c>
      <x:c r="I551" s="14" t="n">
        <x:v>3246</x:v>
      </x:c>
      <x:c r="J551" s="13" t="str">
        <x:f>IF(AND(ISNUMBER(I551),I551&gt;0),IF(I551&lt;=1000,"1–1,000",IF(I551&lt;=2500,"1,001–2,500",IF(I551&lt;=5000,"2,501–5,000",IF(I551&lt;=10000,"5,001–10,000","10,001–15,000")))),"2,501–5,000")</x:f>
        <x:v>2,501–5,000</x:v>
      </x:c>
      <x:c r="K551" s="16" t="n">
        <x:v>33600</x:v>
      </x:c>
      <x:c r="L551" s="17" t="n">
        <x:f>IF(AND(ISNUMBER(I551),I551&gt;0,ISNUMBER(K551),K551&gt;0),K551/I551,"n.a.")</x:f>
        <x:v>10.351201478743068</x:v>
      </x:c>
      <x:c r="M551" s="17" t="n">
        <x:v>10.35</x:v>
      </x:c>
      <x:c r="N551" s="13" t="str">
        <x:v>Yes</x:v>
      </x:c>
      <x:c r="O551" s="15" t="str">
        <x:v>High ceilings; no dimension</x:v>
      </x:c>
      <x:c r="P551" s="15" t="str">
        <x:v>Electric roller shutters</x:v>
      </x:c>
      <x:c r="Q551" s="15" t="str">
        <x:v>Warehouse/workshop with three-phase power, WC and unrestricted hours of access.</x:v>
      </x:c>
      <x:c r="R551" s="15" t="str">
        <x:v>Advertised to let</x:v>
      </x:c>
      <x:c r="S551" s="15" t="str">
        <x:v>https://www.zoopla.co.uk/to-rent/commercial/details/72967429/</x:v>
      </x:c>
      <x:c r="T551" s="15" t="str"/>
      <x:c r="U551" s="15" t="str"/>
      <x:c r="V551" s="15" t="str">
        <x:v>Taunton — Broadgauge Business Park</x:v>
      </x:c>
      <x:c r="W551" s="15" t="str">
        <x:v>Individual unit ≤15,000 sq ft</x:v>
      </x:c>
      <x:c r="X551" s="13" t="n">
        <x:f>IF(N551="Yes",L551,0)</x:f>
        <x:v>10.351201478743068</x:v>
      </x:c>
      <x:c r="Y551" s="14" t="n">
        <x:v>1</x:v>
      </x:c>
      <x:c r="Z551" s="13" t="str">
        <x:v>Industrial / workshop / storage</x:v>
      </x:c>
    </x:row>
    <x:row r="552" ht="42" customHeight="1">
      <x:c r="A552" s="13" t="str">
        <x:v>SW0217</x:v>
      </x:c>
      <x:c r="B552" s="15" t="str">
        <x:v>Taunton</x:v>
      </x:c>
      <x:c r="C552" s="15" t="str">
        <x:v>Bishops Lydeard</x:v>
      </x:c>
      <x:c r="D552" s="14" t="n">
        <x:v>2050</x:v>
      </x:c>
      <x:c r="E552" s="13" t="str">
        <x:v>Nearby</x:v>
      </x:c>
      <x:c r="F552" s="15" t="str">
        <x:v>Broadgauge Business Park</x:v>
      </x:c>
      <x:c r="G552" s="15" t="str">
        <x:v>Unit F, Broadgauge Business Park, Westridge Way, Bishops Lydeard, TA4 3RU</x:v>
      </x:c>
      <x:c r="H552" s="13" t="str">
        <x:v>Future</x:v>
      </x:c>
      <x:c r="I552" s="14" t="n">
        <x:v>1827</x:v>
      </x:c>
      <x:c r="J552" s="13" t="str">
        <x:f>IF(AND(ISNUMBER(I552),I552&gt;0),IF(I552&lt;=1000,"1–1,000",IF(I552&lt;=2500,"1,001–2,500",IF(I552&lt;=5000,"2,501–5,000",IF(I552&lt;=10000,"5,001–10,000","10,001–15,000")))),"1,001–2,500")</x:f>
        <x:v>1,001–2,500</x:v>
      </x:c>
      <x:c r="K552" s="16" t="n">
        <x:v>17400</x:v>
      </x:c>
      <x:c r="L552" s="17" t="n">
        <x:f>IF(AND(ISNUMBER(I552),I552&gt;0,ISNUMBER(K552),K552&gt;0),K552/I552,"n.a.")</x:f>
        <x:v>9.523809523809524</x:v>
      </x:c>
      <x:c r="M552" s="17"/>
      <x:c r="N552" s="13" t="str">
        <x:v>No</x:v>
      </x:c>
      <x:c r="O552" s="15" t="str">
        <x:v>Not stated</x:v>
      </x:c>
      <x:c r="P552" s="15" t="str">
        <x:v>Not stated</x:v>
      </x:c>
      <x:c r="Q552" s="15" t="str">
        <x:v>Warehouse being refurbished; flexible terms and three-phase power.</x:v>
      </x:c>
      <x:c r="R552" s="15" t="str">
        <x:v>Following refurbishment Headline £1,450 pcm / £17,400 pa conflicts with description £1,650 pcm. Refurbishment before occupation.</x:v>
      </x:c>
      <x:c r="S552" s="15" t="str">
        <x:v>https://www.zoopla.co.uk/to-rent/commercial/details/69988584/</x:v>
      </x:c>
      <x:c r="T552" s="15" t="str"/>
      <x:c r="U552" s="15" t="str"/>
      <x:c r="V552" s="15" t="str">
        <x:v>Taunton — Broadgauge Business Park</x:v>
      </x:c>
      <x:c r="W552" s="15" t="str">
        <x:v>Individual unit ≤15,000 sq ft</x:v>
      </x:c>
      <x:c r="X552" s="13" t="n">
        <x:f>IF(N552="Yes",L552,0)</x:f>
        <x:v>0</x:v>
      </x:c>
      <x:c r="Y552" s="14" t="n">
        <x:v>1</x:v>
      </x:c>
      <x:c r="Z552" s="13" t="str">
        <x:v>Industrial / workshop / storage</x:v>
      </x:c>
    </x:row>
    <x:row r="553" ht="42" customHeight="1">
      <x:c r="A553" s="13" t="str">
        <x:v>SW0218</x:v>
      </x:c>
      <x:c r="B553" s="15" t="str">
        <x:v>Taunton</x:v>
      </x:c>
      <x:c r="C553" s="15" t="str">
        <x:v>Bishops Lydeard</x:v>
      </x:c>
      <x:c r="D553" s="14" t="n">
        <x:v>2050</x:v>
      </x:c>
      <x:c r="E553" s="13" t="str">
        <x:v>Nearby</x:v>
      </x:c>
      <x:c r="F553" s="15" t="str">
        <x:v>Broadgauge Business Park</x:v>
      </x:c>
      <x:c r="G553" s="15" t="str">
        <x:v>Westridge Way, Bishops Lydeard, Taunton, Somerset TA4</x:v>
      </x:c>
      <x:c r="H553" s="13" t="str">
        <x:v>Future</x:v>
      </x:c>
      <x:c r="I553" s="14" t="n">
        <x:v>3456</x:v>
      </x:c>
      <x:c r="J553" s="13" t="str">
        <x:f>IF(AND(ISNUMBER(I553),I553&gt;0),IF(I553&lt;=1000,"1–1,000",IF(I553&lt;=2500,"1,001–2,500",IF(I553&lt;=5000,"2,501–5,000",IF(I553&lt;=10000,"5,001–10,000","10,001–15,000")))),"2,501–5,000")</x:f>
        <x:v>2,501–5,000</x:v>
      </x:c>
      <x:c r="K553" s="16" t="n">
        <x:v>37200</x:v>
      </x:c>
      <x:c r="L553" s="17" t="n">
        <x:f>IF(AND(ISNUMBER(I553),I553&gt;0,ISNUMBER(K553),K553&gt;0),K553/I553,"n.a.")</x:f>
        <x:v>10.76388888888889</x:v>
      </x:c>
      <x:c r="M553" s="17" t="n">
        <x:v>10.68</x:v>
      </x:c>
      <x:c r="N553" s="13" t="str">
        <x:v>No</x:v>
      </x:c>
      <x:c r="O553" s="15" t="str">
        <x:v>Not stated</x:v>
      </x:c>
      <x:c r="P553" s="15" t="str">
        <x:v>Not stated</x:v>
      </x:c>
      <x:c r="Q553" s="15" t="str">
        <x:v>Warehouse undergoing refurbishment; three-phase power and flexible lease terms.</x:v>
      </x:c>
      <x:c r="R553" s="15" t="str">
        <x:v>Following refurbishment Header 3,482 sq ft differs from repeated description 3,456 sq ft; refurbishment required before occupation.</x:v>
      </x:c>
      <x:c r="S553" s="15" t="str">
        <x:v>https://www.zoopla.co.uk/to-rent/commercial/details/73833902/</x:v>
      </x:c>
      <x:c r="T553" s="15" t="str"/>
      <x:c r="U553" s="15" t="str"/>
      <x:c r="V553" s="15" t="str">
        <x:v>Taunton — Broadgauge Business Park</x:v>
      </x:c>
      <x:c r="W553" s="15" t="str">
        <x:v>Individual unit ≤15,000 sq ft</x:v>
      </x:c>
      <x:c r="X553" s="13" t="n">
        <x:f>IF(N553="Yes",L553,0)</x:f>
        <x:v>0</x:v>
      </x:c>
      <x:c r="Y553" s="14" t="n">
        <x:v>1</x:v>
      </x:c>
      <x:c r="Z553" s="13" t="str">
        <x:v>Industrial / workshop / storage</x:v>
      </x:c>
    </x:row>
    <x:row r="554" ht="42" customHeight="1">
      <x:c r="A554" s="13" t="str">
        <x:v>SW0219</x:v>
      </x:c>
      <x:c r="B554" s="15" t="str">
        <x:v>Taunton</x:v>
      </x:c>
      <x:c r="C554" s="15" t="str">
        <x:v>Wellington</x:v>
      </x:c>
      <x:c r="D554" s="14" t="n">
        <x:v>13815</x:v>
      </x:c>
      <x:c r="E554" s="13" t="str">
        <x:v>Nearby</x:v>
      </x:c>
      <x:c r="F554" s="15" t="str">
        <x:v>Chelston Business Park</x:v>
      </x:c>
      <x:c r="G554" s="15" t="str">
        <x:v>Castle Road, Chelston Business Park, Wellington, Somerset TA21</x:v>
      </x:c>
      <x:c r="H554" s="13" t="str">
        <x:v>Current</x:v>
      </x:c>
      <x:c r="I554" s="14" t="n">
        <x:v>7600</x:v>
      </x:c>
      <x:c r="J554" s="13" t="str">
        <x:f>IF(AND(ISNUMBER(I554),I554&gt;0),IF(I554&lt;=1000,"1–1,000",IF(I554&lt;=2500,"1,001–2,500",IF(I554&lt;=5000,"2,501–5,000",IF(I554&lt;=10000,"5,001–10,000","10,001–15,000")))),"5,001–10,000")</x:f>
        <x:v>5,001–10,000</x:v>
      </x:c>
      <x:c r="K554" s="16" t="n">
        <x:v>64600</x:v>
      </x:c>
      <x:c r="L554" s="17" t="n">
        <x:f>IF(AND(ISNUMBER(I554),I554&gt;0,ISNUMBER(K554),K554&gt;0),K554/I554,"n.a.")</x:f>
        <x:v>8.5</x:v>
      </x:c>
      <x:c r="M554" s="17" t="n">
        <x:v>8.5</x:v>
      </x:c>
      <x:c r="N554" s="13" t="str">
        <x:v>Yes</x:v>
      </x:c>
      <x:c r="O554" s="15" t="str">
        <x:v>5.7m eaves; 7.2m maximum</x:v>
      </x:c>
      <x:c r="P554" s="15" t="str">
        <x:v>Two manual loading doors, each 4m W × 4m H</x:v>
      </x:c>
      <x:c r="Q554" s="15" t="str">
        <x:v>Clear-span warehouse with office, kitchen, WC and front concrete yard.</x:v>
      </x:c>
      <x:c r="R554" s="15" t="str">
        <x:v>Advertised to let</x:v>
      </x:c>
      <x:c r="S554" s="15" t="str">
        <x:v>https://www.zoopla.co.uk/to-rent/commercial/details/69620476/</x:v>
      </x:c>
      <x:c r="T554" s="15" t="str">
        <x:v>https://www.rightmove.co.uk/properties/760574640840672#/?channel=COM_LET</x:v>
      </x:c>
      <x:c r="U554" s="15" t="str"/>
      <x:c r="V554" s="15" t="str">
        <x:v>Taunton — Chelston Business Park</x:v>
      </x:c>
      <x:c r="W554" s="15" t="str">
        <x:v>Individual unit ≤15,000 sq ft</x:v>
      </x:c>
      <x:c r="X554" s="13" t="n">
        <x:f>IF(N554="Yes",L554,0)</x:f>
        <x:v>8.5</x:v>
      </x:c>
      <x:c r="Y554" s="14" t="n">
        <x:v>1</x:v>
      </x:c>
      <x:c r="Z554" s="13" t="str">
        <x:v>Industrial / workshop / storage</x:v>
      </x:c>
    </x:row>
    <x:row r="555" ht="42" customHeight="1">
      <x:c r="A555" s="13" t="str">
        <x:v>SW0220</x:v>
      </x:c>
      <x:c r="B555" s="15" t="str">
        <x:v>Taunton</x:v>
      </x:c>
      <x:c r="C555" s="15" t="str">
        <x:v>Wellington</x:v>
      </x:c>
      <x:c r="D555" s="14" t="n">
        <x:v>13815</x:v>
      </x:c>
      <x:c r="E555" s="13" t="str">
        <x:v>Nearby</x:v>
      </x:c>
      <x:c r="F555" s="15" t="str">
        <x:v>Chelston Business Park</x:v>
      </x:c>
      <x:c r="G555" s="15" t="str">
        <x:v>Summerfield Avenue, Chelston Business Park, Wellington, Somerset TA21</x:v>
      </x:c>
      <x:c r="H555" s="13" t="str">
        <x:v>Current</x:v>
      </x:c>
      <x:c r="I555" s="14" t="n">
        <x:v>5315</x:v>
      </x:c>
      <x:c r="J555" s="13" t="str">
        <x:f>IF(AND(ISNUMBER(I555),I555&gt;0),IF(I555&lt;=1000,"1–1,000",IF(I555&lt;=2500,"1,001–2,500",IF(I555&lt;=5000,"2,501–5,000",IF(I555&lt;=10000,"5,001–10,000","10,001–15,000")))),"5,001–10,000")</x:f>
        <x:v>5,001–10,000</x:v>
      </x:c>
      <x:c r="K555" s="16" t="n">
        <x:v>12500</x:v>
      </x:c>
      <x:c r="L555" s="17" t="n">
        <x:f>IF(AND(ISNUMBER(I555),I555&gt;0,ISNUMBER(K555),K555&gt;0),K555/I555,"n.a.")</x:f>
        <x:v>2.351834430856068</x:v>
      </x:c>
      <x:c r="M555" s="17" t="n">
        <x:v>2.35</x:v>
      </x:c>
      <x:c r="N555" s="13" t="str">
        <x:v>No</x:v>
      </x:c>
      <x:c r="O555" s="15" t="str">
        <x:v>6.5m minimum eaves</x:v>
      </x:c>
      <x:c r="P555" s="15" t="str">
        <x:v>Two electric roller shutters</x:v>
      </x:c>
      <x:c r="Q555" s="15" t="str">
        <x:v>Industrial unit with first-floor offices, shared welfare and optional additional yard.</x:v>
      </x:c>
      <x:c r="R555" s="15" t="str">
        <x:v>Advertised to let £12,500 pa is a FROM price despite 5,315 sq ft headline; exact rent for whole unit not confirmed.</x:v>
      </x:c>
      <x:c r="S555" s="15" t="str">
        <x:v>https://www.zoopla.co.uk/to-rent/commercial/details/73497034/</x:v>
      </x:c>
      <x:c r="T555" s="15" t="str">
        <x:v>https://www.rightmove.co.uk/properties/760575181904257#/?channel=COM_LET</x:v>
      </x:c>
      <x:c r="U555" s="15" t="str"/>
      <x:c r="V555" s="15" t="str">
        <x:v>Taunton — Chelston Business Park</x:v>
      </x:c>
      <x:c r="W555" s="15" t="str">
        <x:v>Individual unit ≤15,000 sq ft</x:v>
      </x:c>
      <x:c r="X555" s="13" t="n">
        <x:f>IF(N555="Yes",L555,0)</x:f>
        <x:v>0</x:v>
      </x:c>
      <x:c r="Y555" s="14" t="n">
        <x:v>1</x:v>
      </x:c>
      <x:c r="Z555" s="13" t="str">
        <x:v>Industrial / workshop / storage</x:v>
      </x:c>
    </x:row>
    <x:row r="556" ht="42" customHeight="1">
      <x:c r="A556" s="13" t="str">
        <x:v>SW0221</x:v>
      </x:c>
      <x:c r="B556" s="15" t="str">
        <x:v>Taunton</x:v>
      </x:c>
      <x:c r="C556" s="15" t="str">
        <x:v>Wellington</x:v>
      </x:c>
      <x:c r="D556" s="14" t="n">
        <x:v>13815</x:v>
      </x:c>
      <x:c r="E556" s="13" t="str">
        <x:v>Nearby</x:v>
      </x:c>
      <x:c r="F556" s="15" t="str">
        <x:v>Chelston Business Park</x:v>
      </x:c>
      <x:c r="G556" s="15" t="str">
        <x:v>Unit 3A, Castle Road, Chelston Business Park, Wellington TA21</x:v>
      </x:c>
      <x:c r="H556" s="13" t="str">
        <x:v>Current</x:v>
      </x:c>
      <x:c r="I556" s="14" t="n">
        <x:v>1290</x:v>
      </x:c>
      <x:c r="J556" s="13" t="str">
        <x:f>IF(AND(ISNUMBER(I556),I556&gt;0),IF(I556&lt;=1000,"1–1,000",IF(I556&lt;=2500,"1,001–2,500",IF(I556&lt;=5000,"2,501–5,000",IF(I556&lt;=10000,"5,001–10,000","10,001–15,000")))),"1,001–2,500")</x:f>
        <x:v>1,001–2,500</x:v>
      </x:c>
      <x:c r="K556" s="16" t="n">
        <x:v>11750</x:v>
      </x:c>
      <x:c r="L556" s="17" t="n">
        <x:f>IF(AND(ISNUMBER(I556),I556&gt;0,ISNUMBER(K556),K556&gt;0),K556/I556,"n.a.")</x:f>
        <x:v>9.108527131782946</x:v>
      </x:c>
      <x:c r="M556" s="17" t="n">
        <x:v>9.11</x:v>
      </x:c>
      <x:c r="N556" s="13" t="str">
        <x:v>Yes</x:v>
      </x:c>
      <x:c r="O556" s="15" t="str">
        <x:v>5.6m clear; 5.0m to haunch</x:v>
      </x:c>
      <x:c r="P556" s="15" t="str">
        <x:v>Steel sectional, 4.45m W × 5.22m H</x:v>
      </x:c>
      <x:c r="Q556" s="15" t="str">
        <x:v>Modern warehouse with two parking spaces, a loading bay and WC.</x:v>
      </x:c>
      <x:c r="R556" s="15" t="str">
        <x:v>Advertised to let</x:v>
      </x:c>
      <x:c r="S556" s="15" t="str">
        <x:v>https://www.zoopla.co.uk/to-rent/commercial/details/74539543/</x:v>
      </x:c>
      <x:c r="T556" s="15" t="str"/>
      <x:c r="U556" s="15" t="str"/>
      <x:c r="V556" s="15" t="str">
        <x:v>Taunton — Chelston Business Park</x:v>
      </x:c>
      <x:c r="W556" s="15" t="str">
        <x:v>Individual unit ≤15,000 sq ft</x:v>
      </x:c>
      <x:c r="X556" s="13" t="n">
        <x:f>IF(N556="Yes",L556,0)</x:f>
        <x:v>9.108527131782946</x:v>
      </x:c>
      <x:c r="Y556" s="14" t="n">
        <x:v>1</x:v>
      </x:c>
      <x:c r="Z556" s="13" t="str">
        <x:v>Industrial / workshop / storage</x:v>
      </x:c>
    </x:row>
    <x:row r="557" ht="42" customHeight="1">
      <x:c r="A557" s="13" t="str">
        <x:v>SW0222</x:v>
      </x:c>
      <x:c r="B557" s="15" t="str">
        <x:v>Taunton</x:v>
      </x:c>
      <x:c r="C557" s="15" t="str">
        <x:v>Wellington</x:v>
      </x:c>
      <x:c r="D557" s="14" t="n">
        <x:v>13815</x:v>
      </x:c>
      <x:c r="E557" s="13" t="str">
        <x:v>Nearby</x:v>
      </x:c>
      <x:c r="F557" s="15" t="str">
        <x:v>Chelston Business Park</x:v>
      </x:c>
      <x:c r="G557" s="15" t="str">
        <x:v>Unit 3B, Castle Road, Chelston Business Park, Wellington TA21</x:v>
      </x:c>
      <x:c r="H557" s="13" t="str">
        <x:v>Current</x:v>
      </x:c>
      <x:c r="I557" s="14" t="n">
        <x:v>9200</x:v>
      </x:c>
      <x:c r="J557" s="13" t="str">
        <x:f>IF(AND(ISNUMBER(I557),I557&gt;0),IF(I557&lt;=1000,"1–1,000",IF(I557&lt;=2500,"1,001–2,500",IF(I557&lt;=5000,"2,501–5,000",IF(I557&lt;=10000,"5,001–10,000","10,001–15,000")))),"5,001–10,000")</x:f>
        <x:v>5,001–10,000</x:v>
      </x:c>
      <x:c r="K557" s="16" t="n">
        <x:v>80000</x:v>
      </x:c>
      <x:c r="L557" s="17" t="n">
        <x:f>IF(AND(ISNUMBER(I557),I557&gt;0,ISNUMBER(K557),K557&gt;0),K557/I557,"n.a.")</x:f>
        <x:v>8.695652173913043</x:v>
      </x:c>
      <x:c r="M557" s="17" t="n">
        <x:v>8.7</x:v>
      </x:c>
      <x:c r="N557" s="13" t="str">
        <x:v>Yes</x:v>
      </x:c>
      <x:c r="O557" s="15" t="str">
        <x:v>5.6m clear; 5.0m to haunch</x:v>
      </x:c>
      <x:c r="P557" s="15" t="str">
        <x:v>Steel sectional, 4.45m W × 5.22m H</x:v>
      </x:c>
      <x:c r="Q557" s="15" t="str">
        <x:v>Modern warehouse with offices, 15 parking spaces and three loading bays.</x:v>
      </x:c>
      <x:c r="R557" s="15" t="str">
        <x:v>Advertised to let</x:v>
      </x:c>
      <x:c r="S557" s="15" t="str">
        <x:v>https://www.zoopla.co.uk/to-rent/commercial/details/74539540/</x:v>
      </x:c>
      <x:c r="T557" s="15" t="str"/>
      <x:c r="U557" s="15" t="str"/>
      <x:c r="V557" s="15" t="str">
        <x:v>Taunton — Chelston Business Park</x:v>
      </x:c>
      <x:c r="W557" s="15" t="str">
        <x:v>Individual unit ≤15,000 sq ft</x:v>
      </x:c>
      <x:c r="X557" s="13" t="n">
        <x:f>IF(N557="Yes",L557,0)</x:f>
        <x:v>8.695652173913043</x:v>
      </x:c>
      <x:c r="Y557" s="14" t="n">
        <x:v>1</x:v>
      </x:c>
      <x:c r="Z557" s="13" t="str">
        <x:v>Industrial / workshop / storage</x:v>
      </x:c>
    </x:row>
    <x:row r="558" ht="42" customHeight="1">
      <x:c r="A558" s="13" t="str">
        <x:v>SW0223</x:v>
      </x:c>
      <x:c r="B558" s="15" t="str">
        <x:v>Taunton</x:v>
      </x:c>
      <x:c r="C558" s="15" t="str">
        <x:v>Creech St Michael</x:v>
      </x:c>
      <x:c r="D558" s="14" t="n">
        <x:v>2330</x:v>
      </x:c>
      <x:c r="E558" s="13" t="str">
        <x:v>Nearby</x:v>
      </x:c>
      <x:c r="F558" s="15" t="str">
        <x:v>Creech Paper Mill / Creech Mills</x:v>
      </x:c>
      <x:c r="G558" s="15" t="str">
        <x:v>Creech Mills, Taunton TA3</x:v>
      </x:c>
      <x:c r="H558" s="13" t="str">
        <x:v>Current</x:v>
      </x:c>
      <x:c r="I558" s="14" t="n">
        <x:v>1043</x:v>
      </x:c>
      <x:c r="J558" s="13" t="str">
        <x:f>IF(AND(ISNUMBER(I558),I558&gt;0),IF(I558&lt;=1000,"1–1,000",IF(I558&lt;=2500,"1,001–2,500",IF(I558&lt;=5000,"2,501–5,000",IF(I558&lt;=10000,"5,001–10,000","10,001–15,000")))),"1,001–2,500")</x:f>
        <x:v>1,001–2,500</x:v>
      </x:c>
      <x:c r="K558" s="16" t="n">
        <x:v>8300</x:v>
      </x:c>
      <x:c r="L558" s="17" t="n">
        <x:f>IF(AND(ISNUMBER(I558),I558&gt;0,ISNUMBER(K558),K558&gt;0),K558/I558,"n.a.")</x:f>
        <x:v>7.957813998082455</x:v>
      </x:c>
      <x:c r="M558" s="17" t="n">
        <x:v>17.11</x:v>
      </x:c>
      <x:c r="N558" s="13" t="str">
        <x:v>No</x:v>
      </x:c>
      <x:c r="O558" s="15" t="str">
        <x:v>4.0m minimum eaves</x:v>
      </x:c>
      <x:c r="P558" s="15" t="str">
        <x:v>Roller shutter, 2.99m W × 3.65m H</x:v>
      </x:c>
      <x:c r="Q558" s="15" t="str">
        <x:v>Infill workshop with office, WC and mezzanine store.</x:v>
      </x:c>
      <x:c r="R558" s="15" t="str">
        <x:v>Advertised to let Single infill workshop with mezzanine; portal presents floor-area range. £8,300 pa from; floor split/rent basis unconfirmed.</x:v>
      </x:c>
      <x:c r="S558" s="15" t="str">
        <x:v>https://www.zoopla.co.uk/to-rent/commercial/details/73436740/</x:v>
      </x:c>
      <x:c r="T558" s="15" t="str"/>
      <x:c r="U558" s="15" t="str"/>
      <x:c r="V558" s="15" t="str">
        <x:v>Taunton — Creech Paper Mill / Creech Mills</x:v>
      </x:c>
      <x:c r="W558" s="15" t="str">
        <x:v>485–1,043</x:v>
      </x:c>
      <x:c r="X558" s="13" t="n">
        <x:f>IF(N558="Yes",L558,0)</x:f>
        <x:v>0</x:v>
      </x:c>
      <x:c r="Y558" s="14" t="n">
        <x:v>1</x:v>
      </x:c>
      <x:c r="Z558" s="13" t="str">
        <x:v>Industrial / workshop / storage</x:v>
      </x:c>
    </x:row>
    <x:row r="559" ht="42" customHeight="1">
      <x:c r="A559" s="13" t="str">
        <x:v>SW0224</x:v>
      </x:c>
      <x:c r="B559" s="15" t="str">
        <x:v>Taunton</x:v>
      </x:c>
      <x:c r="C559" s="15" t="str">
        <x:v>Creech St Michael</x:v>
      </x:c>
      <x:c r="D559" s="14" t="n">
        <x:v>2330</x:v>
      </x:c>
      <x:c r="E559" s="13" t="str">
        <x:v>Nearby</x:v>
      </x:c>
      <x:c r="F559" s="15" t="str">
        <x:v>Creech Paper Mill / Creech Mills</x:v>
      </x:c>
      <x:c r="G559" s="15" t="str">
        <x:v>Unit 11, Creech Paper Mill, Creech St. Michael, Taunton, Somerset TA3</x:v>
      </x:c>
      <x:c r="H559" s="13" t="str">
        <x:v>Current</x:v>
      </x:c>
      <x:c r="I559" s="14" t="n">
        <x:v>2098</x:v>
      </x:c>
      <x:c r="J559" s="13" t="str">
        <x:f>IF(AND(ISNUMBER(I559),I559&gt;0),IF(I559&lt;=1000,"1–1,000",IF(I559&lt;=2500,"1,001–2,500",IF(I559&lt;=5000,"2,501–5,000",IF(I559&lt;=10000,"5,001–10,000","10,001–15,000")))),"1,001–2,500")</x:f>
        <x:v>1,001–2,500</x:v>
      </x:c>
      <x:c r="K559" s="16" t="n">
        <x:v>14500</x:v>
      </x:c>
      <x:c r="L559" s="17" t="n">
        <x:f>IF(AND(ISNUMBER(I559),I559&gt;0,ISNUMBER(K559),K559&gt;0),K559/I559,"n.a.")</x:f>
        <x:v>6.911344137273594</x:v>
      </x:c>
      <x:c r="M559" s="17" t="n">
        <x:v>6.91</x:v>
      </x:c>
      <x:c r="N559" s="13" t="str">
        <x:v>Yes</x:v>
      </x:c>
      <x:c r="O559" s="15" t="str">
        <x:v>5.30m minimum eaves</x:v>
      </x:c>
      <x:c r="P559" s="15" t="str">
        <x:v>Vehicle loading door, 4.20m W × 4.80m H</x:v>
      </x:c>
      <x:c r="Q559" s="15" t="str">
        <x:v>Terraced workshop with mezzanine offices, kitchen, storage and frontage parking.</x:v>
      </x:c>
      <x:c r="R559" s="15" t="str">
        <x:v>Advertised to let</x:v>
      </x:c>
      <x:c r="S559" s="15" t="str">
        <x:v>https://www.zoopla.co.uk/to-rent/commercial/details/74528606/</x:v>
      </x:c>
      <x:c r="T559" s="15" t="str">
        <x:v>https://www.rightmove.co.uk/properties/780310801841328#/?channel=COM_LET</x:v>
      </x:c>
      <x:c r="U559" s="15" t="str">
        <x:v>https://www.gth.net/properties/lettings/tag-gth-commercial#/</x:v>
      </x:c>
      <x:c r="V559" s="15" t="str">
        <x:v>Taunton — Creech Paper Mill / Creech Mills</x:v>
      </x:c>
      <x:c r="W559" s="15" t="str">
        <x:v>Individual unit ≤15,000 sq ft</x:v>
      </x:c>
      <x:c r="X559" s="13" t="n">
        <x:f>IF(N559="Yes",L559,0)</x:f>
        <x:v>6.911344137273594</x:v>
      </x:c>
      <x:c r="Y559" s="14" t="n">
        <x:v>1</x:v>
      </x:c>
      <x:c r="Z559" s="13" t="str">
        <x:v>Industrial / workshop / storage</x:v>
      </x:c>
    </x:row>
    <x:row r="560" ht="42" customHeight="1">
      <x:c r="A560" s="13" t="str">
        <x:v>SW0225</x:v>
      </x:c>
      <x:c r="B560" s="15" t="str">
        <x:v>Taunton</x:v>
      </x:c>
      <x:c r="C560" s="15" t="str">
        <x:v>Creech Heathfield</x:v>
      </x:c>
      <x:c r="D560" s="14"/>
      <x:c r="E560" s="13" t="str">
        <x:v>Nearby</x:v>
      </x:c>
      <x:c r="F560" s="15" t="str">
        <x:v>Drakes Business Centre</x:v>
      </x:c>
      <x:c r="G560" s="15" t="str">
        <x:v>Unit 4, Drakes Business Centre, Taunton TA3</x:v>
      </x:c>
      <x:c r="H560" s="13" t="str">
        <x:v>Current</x:v>
      </x:c>
      <x:c r="I560" s="14" t="n">
        <x:v>3522</x:v>
      </x:c>
      <x:c r="J560" s="13" t="str">
        <x:f>IF(AND(ISNUMBER(I560),I560&gt;0),IF(I560&lt;=1000,"1–1,000",IF(I560&lt;=2500,"1,001–2,500",IF(I560&lt;=5000,"2,501–5,000",IF(I560&lt;=10000,"5,001–10,000","10,001–15,000")))),"2,501–5,000")</x:f>
        <x:v>2,501–5,000</x:v>
      </x:c>
      <x:c r="K560" s="16" t="n">
        <x:v>31500</x:v>
      </x:c>
      <x:c r="L560" s="17" t="n">
        <x:f>IF(AND(ISNUMBER(I560),I560&gt;0,ISNUMBER(K560),K560&gt;0),K560/I560,"n.a.")</x:f>
        <x:v>8.943781942078365</x:v>
      </x:c>
      <x:c r="M560" s="17" t="n">
        <x:v>8.94</x:v>
      </x:c>
      <x:c r="N560" s="13" t="str">
        <x:v>Yes</x:v>
      </x:c>
      <x:c r="O560" s="15" t="str">
        <x:v>Not stated</x:v>
      </x:c>
      <x:c r="P560" s="15" t="str">
        <x:v>Roller shutter</x:v>
      </x:c>
      <x:c r="Q560" s="15" t="str">
        <x:v>Warehouse with allocated parking; further outside storage may be negotiated.</x:v>
      </x:c>
      <x:c r="R560" s="15" t="str">
        <x:v>Advertised to let Host population not separately identified where locality/boundary is ambiguous.</x:v>
      </x:c>
      <x:c r="S560" s="15" t="str">
        <x:v>https://www.zoopla.co.uk/to-rent/commercial/details/73322359/</x:v>
      </x:c>
      <x:c r="T560" s="15" t="str">
        <x:v>https://www.rightmove.co.uk/properties/773390951221584#/?channel=COM_LET</x:v>
      </x:c>
      <x:c r="U560" s="15" t="str"/>
      <x:c r="V560" s="15" t="str">
        <x:v>Taunton — Drakes Business Centre</x:v>
      </x:c>
      <x:c r="W560" s="15" t="str">
        <x:v>Individual unit ≤15,000 sq ft</x:v>
      </x:c>
      <x:c r="X560" s="13" t="n">
        <x:f>IF(N560="Yes",L560,0)</x:f>
        <x:v>8.943781942078365</x:v>
      </x:c>
      <x:c r="Y560" s="14" t="n">
        <x:v>1</x:v>
      </x:c>
      <x:c r="Z560" s="13" t="str">
        <x:v>Industrial / workshop / storage</x:v>
      </x:c>
    </x:row>
    <x:row r="561" ht="42" customHeight="1">
      <x:c r="A561" s="13" t="str">
        <x:v>SW0226</x:v>
      </x:c>
      <x:c r="B561" s="15" t="str">
        <x:v>Taunton</x:v>
      </x:c>
      <x:c r="C561" s="15" t="str">
        <x:v>Bradford-on-Tone</x:v>
      </x:c>
      <x:c r="D561" s="14" t="n">
        <x:v>645</x:v>
      </x:c>
      <x:c r="E561" s="13" t="str">
        <x:v>Nearby</x:v>
      </x:c>
      <x:c r="F561" s="15" t="str">
        <x:v>Ford Farm</x:v>
      </x:c>
      <x:c r="G561" s="15" t="str">
        <x:v>Ford Farm, Bradford On Tone, Taunton, Somerset, TA4</x:v>
      </x:c>
      <x:c r="H561" s="13" t="str">
        <x:v>Current</x:v>
      </x:c>
      <x:c r="I561" s="14" t="n">
        <x:v>719</x:v>
      </x:c>
      <x:c r="J561" s="13" t="str">
        <x:f>IF(AND(ISNUMBER(I561),I561&gt;0),IF(I561&lt;=1000,"1–1,000",IF(I561&lt;=2500,"1,001–2,500",IF(I561&lt;=5000,"2,501–5,000",IF(I561&lt;=10000,"5,001–10,000","10,001–15,000")))),"1–1,000")</x:f>
        <x:v>1–1,000</x:v>
      </x:c>
      <x:c r="K561" s="16" t="n">
        <x:v>5700</x:v>
      </x:c>
      <x:c r="L561" s="17" t="n">
        <x:f>IF(AND(ISNUMBER(I561),I561&gt;0,ISNUMBER(K561),K561&gt;0),K561/I561,"n.a.")</x:f>
        <x:v>7.927677329624478</x:v>
      </x:c>
      <x:c r="M561" s="17"/>
      <x:c r="N561" s="13" t="str">
        <x:v>Yes</x:v>
      </x:c>
      <x:c r="O561" s="15" t="str">
        <x:v>Not stated</x:v>
      </x:c>
      <x:c r="P561" s="15" t="str">
        <x:v>Not stated</x:v>
      </x:c>
      <x:c r="Q561" s="15" t="str">
        <x:v>Rural warehouse on a managed site; no motor repairs/trading permitted.</x:v>
      </x:c>
      <x:c r="R561" s="15" t="str">
        <x:v>Advertised to let</x:v>
      </x:c>
      <x:c r="S561" s="15" t="str">
        <x:v>https://www.rightmove.co.uk/properties/175039727#/?channel=COM_LET</x:v>
      </x:c>
      <x:c r="T561" s="15" t="str"/>
      <x:c r="U561" s="15" t="str"/>
      <x:c r="V561" s="15" t="str">
        <x:v>Taunton — Ford Farm</x:v>
      </x:c>
      <x:c r="W561" s="15" t="str">
        <x:v>Individual unit ≤15,000 sq ft</x:v>
      </x:c>
      <x:c r="X561" s="13" t="n">
        <x:f>IF(N561="Yes",L561,0)</x:f>
        <x:v>7.927677329624478</x:v>
      </x:c>
      <x:c r="Y561" s="14" t="n">
        <x:v>1</x:v>
      </x:c>
      <x:c r="Z561" s="13" t="str">
        <x:v>Industrial / workshop / storage</x:v>
      </x:c>
    </x:row>
    <x:row r="562" ht="42" customHeight="1">
      <x:c r="A562" s="13" t="str">
        <x:v>SW0227</x:v>
      </x:c>
      <x:c r="B562" s="15" t="str">
        <x:v>Taunton</x:v>
      </x:c>
      <x:c r="C562" s="15" t="str">
        <x:v>Bradford-on-Tone</x:v>
      </x:c>
      <x:c r="D562" s="14" t="n">
        <x:v>645</x:v>
      </x:c>
      <x:c r="E562" s="13" t="str">
        <x:v>Nearby</x:v>
      </x:c>
      <x:c r="F562" s="15" t="str">
        <x:v>Hele Manor Industrial Estate</x:v>
      </x:c>
      <x:c r="G562" s="15" t="str">
        <x:v>Hele Manor Industrial Estate, Taunton, TA4</x:v>
      </x:c>
      <x:c r="H562" s="13" t="str">
        <x:v>Current</x:v>
      </x:c>
      <x:c r="I562" s="14" t="n">
        <x:v>2292</x:v>
      </x:c>
      <x:c r="J562" s="13" t="str">
        <x:f>IF(AND(ISNUMBER(I562),I562&gt;0),IF(I562&lt;=1000,"1–1,000",IF(I562&lt;=2500,"1,001–2,500",IF(I562&lt;=5000,"2,501–5,000",IF(I562&lt;=10000,"5,001–10,000","10,001–15,000")))),"1,001–2,500")</x:f>
        <x:v>1,001–2,500</x:v>
      </x:c>
      <x:c r="K562" s="16" t="n">
        <x:v>15600</x:v>
      </x:c>
      <x:c r="L562" s="17" t="n">
        <x:f>IF(AND(ISNUMBER(I562),I562&gt;0,ISNUMBER(K562),K562&gt;0),K562/I562,"n.a.")</x:f>
        <x:v>6.806282722513089</x:v>
      </x:c>
      <x:c r="M562" s="17"/>
      <x:c r="N562" s="13" t="str">
        <x:v>No</x:v>
      </x:c>
      <x:c r="O562" s="15" t="str">
        <x:v>Not stated</x:v>
      </x:c>
      <x:c r="P562" s="15" t="str">
        <x:v>Steel roller shutters</x:v>
      </x:c>
      <x:c r="Q562" s="15" t="str">
        <x:v>Rural workshop/business unit with office, loading apron and parking.</x:v>
      </x:c>
      <x:c r="R562" s="15" t="str">
        <x:v>Advertised to let Features 2,200 sq ft versus description approx 2,292; area discrepancy retained.</x:v>
      </x:c>
      <x:c r="S562" s="15" t="str">
        <x:v>https://www.rightmove.co.uk/properties/92698977#/?channel=COM_LET</x:v>
      </x:c>
      <x:c r="T562" s="15" t="str"/>
      <x:c r="U562" s="15" t="str"/>
      <x:c r="V562" s="15" t="str">
        <x:v>Taunton — Hele Manor Industrial Estate</x:v>
      </x:c>
      <x:c r="W562" s="15" t="str">
        <x:v>Individual unit ≤15,000 sq ft</x:v>
      </x:c>
      <x:c r="X562" s="13" t="n">
        <x:f>IF(N562="Yes",L562,0)</x:f>
        <x:v>0</x:v>
      </x:c>
      <x:c r="Y562" s="14" t="n">
        <x:v>1</x:v>
      </x:c>
      <x:c r="Z562" s="13" t="str">
        <x:v>Industrial / workshop / storage</x:v>
      </x:c>
    </x:row>
    <x:row r="563" ht="42" customHeight="1">
      <x:c r="A563" s="13" t="str">
        <x:v>SW0228</x:v>
      </x:c>
      <x:c r="B563" s="15" t="str">
        <x:v>Taunton</x:v>
      </x:c>
      <x:c r="C563" s="15" t="str">
        <x:v>Kingston St Mary</x:v>
      </x:c>
      <x:c r="D563" s="14" t="n">
        <x:v>390</x:v>
      </x:c>
      <x:c r="E563" s="13" t="str">
        <x:v>Nearby</x:v>
      </x:c>
      <x:c r="F563" s="15" t="str">
        <x:v>Park Lane standalone store</x:v>
      </x:c>
      <x:c r="G563" s="15" t="str">
        <x:v>Park Lane, Kingston St. Mary, Taunton, Somerset, TA2</x:v>
      </x:c>
      <x:c r="H563" s="13" t="str">
        <x:v>Current</x:v>
      </x:c>
      <x:c r="I563" s="14" t="n">
        <x:v>277</x:v>
      </x:c>
      <x:c r="J563" s="13" t="str">
        <x:f>IF(AND(ISNUMBER(I563),I563&gt;0),IF(I563&lt;=1000,"1–1,000",IF(I563&lt;=2500,"1,001–2,500",IF(I563&lt;=5000,"2,501–5,000",IF(I563&lt;=10000,"5,001–10,000","10,001–15,000")))),"1–1,000")</x:f>
        <x:v>1–1,000</x:v>
      </x:c>
      <x:c r="K563" s="16" t="n">
        <x:v>1800</x:v>
      </x:c>
      <x:c r="L563" s="17" t="n">
        <x:f>IF(AND(ISNUMBER(I563),I563&gt;0,ISNUMBER(K563),K563&gt;0),K563/I563,"n.a.")</x:f>
        <x:v>6.498194945848375</x:v>
      </x:c>
      <x:c r="M563" s="17"/>
      <x:c r="N563" s="13" t="str">
        <x:v>Yes</x:v>
      </x:c>
      <x:c r="O563" s="15" t="str">
        <x:v>Not stated</x:v>
      </x:c>
      <x:c r="P563" s="15" t="str">
        <x:v>Metal door; roller not stated</x:v>
      </x:c>
      <x:c r="Q563" s="15" t="str">
        <x:v>Small rural store offered on a licence; restricted daily access hours.</x:v>
      </x:c>
      <x:c r="R563" s="15" t="str">
        <x:v>Advertised to let</x:v>
      </x:c>
      <x:c r="S563" s="15" t="str">
        <x:v>https://www.rightmove.co.uk/properties/89446878#/?channel=COM_LET</x:v>
      </x:c>
      <x:c r="T563" s="15" t="str"/>
      <x:c r="U563" s="15" t="str"/>
      <x:c r="V563" s="15" t="str">
        <x:v>Taunton — Park Lane standalone store</x:v>
      </x:c>
      <x:c r="W563" s="15" t="str">
        <x:v>Individual unit ≤15,000 sq ft</x:v>
      </x:c>
      <x:c r="X563" s="13" t="n">
        <x:f>IF(N563="Yes",L563,0)</x:f>
        <x:v>6.498194945848375</x:v>
      </x:c>
      <x:c r="Y563" s="14" t="n">
        <x:v>1</x:v>
      </x:c>
      <x:c r="Z563" s="13" t="str">
        <x:v>Industrial / workshop / storage</x:v>
      </x:c>
    </x:row>
    <x:row r="564" ht="42" customHeight="1">
      <x:c r="A564" s="13" t="str">
        <x:v>SW0229</x:v>
      </x:c>
      <x:c r="B564" s="15" t="str">
        <x:v>Taunton</x:v>
      </x:c>
      <x:c r="C564" s="15" t="str">
        <x:v>Nynehead / Wellington</x:v>
      </x:c>
      <x:c r="D564" s="14"/>
      <x:c r="E564" s="13" t="str">
        <x:v>Nearby</x:v>
      </x:c>
      <x:c r="F564" s="15" t="str">
        <x:v>Poole Industrial Estate</x:v>
      </x:c>
      <x:c r="G564" s="15" t="str">
        <x:v>Unit 1, Poole Industrial Estate, East Nynehead Road, Nynehead, Wellington, Somerset</x:v>
      </x:c>
      <x:c r="H564" s="13" t="str">
        <x:v>Current</x:v>
      </x:c>
      <x:c r="I564" s="14" t="n">
        <x:v>3337</x:v>
      </x:c>
      <x:c r="J564" s="13" t="str">
        <x:f>IF(AND(ISNUMBER(I564),I564&gt;0),IF(I564&lt;=1000,"1–1,000",IF(I564&lt;=2500,"1,001–2,500",IF(I564&lt;=5000,"2,501–5,000",IF(I564&lt;=10000,"5,001–10,000","10,001–15,000")))),"2,501–5,000")</x:f>
        <x:v>2,501–5,000</x:v>
      </x:c>
      <x:c r="K564" s="16" t="n">
        <x:v>25000</x:v>
      </x:c>
      <x:c r="L564" s="17" t="n">
        <x:f>IF(AND(ISNUMBER(I564),I564&gt;0,ISNUMBER(K564),K564&gt;0),K564/I564,"n.a.")</x:f>
        <x:v>7.491759065028469</x:v>
      </x:c>
      <x:c r="M564" s="17"/>
      <x:c r="N564" s="13" t="str">
        <x:v>Yes</x:v>
      </x:c>
      <x:c r="O564" s="15" t="str">
        <x:v>6.19m eaves; 8.04m maximum</x:v>
      </x:c>
      <x:c r="P564" s="15" t="str">
        <x:v>Electric roller, 4.03m W × 4.71m H</x:v>
      </x:c>
      <x:c r="Q564" s="15" t="str">
        <x:v>Warehouse with front offices, WCs, mezzanine and yard.</x:v>
      </x:c>
      <x:c r="R564" s="15" t="str">
        <x:v>Advertised to let Host population not separately identified where locality/boundary is ambiguous.</x:v>
      </x:c>
      <x:c r="S564" s="15" t="str">
        <x:v>https://www.rightmove.co.uk/properties/769974568926513#/?channel=COM_LET</x:v>
      </x:c>
      <x:c r="T564" s="15" t="str"/>
      <x:c r="U564" s="15" t="str"/>
      <x:c r="V564" s="15" t="str">
        <x:v>Taunton — Poole Industrial Estate</x:v>
      </x:c>
      <x:c r="W564" s="15" t="str">
        <x:v>Individual unit ≤15,000 sq ft</x:v>
      </x:c>
      <x:c r="X564" s="13" t="n">
        <x:f>IF(N564="Yes",L564,0)</x:f>
        <x:v>7.491759065028469</x:v>
      </x:c>
      <x:c r="Y564" s="14" t="n">
        <x:v>1</x:v>
      </x:c>
      <x:c r="Z564" s="13" t="str">
        <x:v>Industrial / workshop / storage</x:v>
      </x:c>
    </x:row>
    <x:row r="565" ht="49" customHeight="1">
      <x:c r="A565" s="13" t="str">
        <x:v>SW0230</x:v>
      </x:c>
      <x:c r="B565" s="15" t="str">
        <x:v>Taunton</x:v>
      </x:c>
      <x:c r="C565" s="15" t="str">
        <x:v>Nynehead / Wellington</x:v>
      </x:c>
      <x:c r="D565" s="14"/>
      <x:c r="E565" s="13" t="str">
        <x:v>Nearby</x:v>
      </x:c>
      <x:c r="F565" s="15" t="str">
        <x:v>Poole Industrial Estate</x:v>
      </x:c>
      <x:c r="G565" s="15" t="str">
        <x:v>Units 2 / 3, Poole Industrial Estate, East Nynehead Road, Nynehead, Wellington, Somerset</x:v>
      </x:c>
      <x:c r="H565" s="13" t="str">
        <x:v>Current</x:v>
      </x:c>
      <x:c r="I565" s="14" t="n">
        <x:v>3348</x:v>
      </x:c>
      <x:c r="J565" s="13" t="str">
        <x:f>IF(AND(ISNUMBER(I565),I565&gt;0),IF(I565&lt;=1000,"1–1,000",IF(I565&lt;=2500,"1,001–2,500",IF(I565&lt;=5000,"2,501–5,000",IF(I565&lt;=10000,"5,001–10,000","10,001–15,000")))),"2,501–5,000")</x:f>
        <x:v>2,501–5,000</x:v>
      </x:c>
      <x:c r="K565" s="16" t="n">
        <x:v>20000</x:v>
      </x:c>
      <x:c r="L565" s="17" t="n">
        <x:f>IF(AND(ISNUMBER(I565),I565&gt;0,ISNUMBER(K565),K565&gt;0),K565/I565,"n.a.")</x:f>
        <x:v>5.973715651135006</x:v>
      </x:c>
      <x:c r="M565" s="17"/>
      <x:c r="N565" s="13" t="str">
        <x:v>Yes</x:v>
      </x:c>
      <x:c r="O565" s="15" t="str">
        <x:v>Not stated</x:v>
      </x:c>
      <x:c r="P565" s="15" t="str">
        <x:v>Not stated</x:v>
      </x:c>
      <x:c r="Q565" s="15" t="str">
        <x:v>Industrial accommodation with yard; neighbouring units separately advertised.</x:v>
      </x:c>
      <x:c r="R565" s="15" t="str">
        <x:v>Advertised to let Advertises 3,348 sq ft; description names Units 2 and 3 each £20,000 pa but per-unit areas unconfirmed. Count one verified size-demise minimum, not an inferred second. Host population not separately identified where locality/boundary is ambiguous.</x:v>
      </x:c>
      <x:c r="S565" s="15" t="str">
        <x:v>https://www.rightmove.co.uk/properties/769976590578816#/?channel=COM_LET</x:v>
      </x:c>
      <x:c r="T565" s="15" t="str"/>
      <x:c r="U565" s="15" t="str"/>
      <x:c r="V565" s="15" t="str">
        <x:v>Taunton — Poole Industrial Estate</x:v>
      </x:c>
      <x:c r="W565" s="15" t="str">
        <x:v>Individual unit ≤15,000 sq ft</x:v>
      </x:c>
      <x:c r="X565" s="13" t="n">
        <x:f>IF(N565="Yes",L565,0)</x:f>
        <x:v>5.973715651135006</x:v>
      </x:c>
      <x:c r="Y565" s="14" t="n">
        <x:v>1</x:v>
      </x:c>
      <x:c r="Z565" s="13" t="str">
        <x:v>Industrial / workshop / storage</x:v>
      </x:c>
    </x:row>
    <x:row r="566" ht="42" customHeight="1">
      <x:c r="A566" s="13" t="str">
        <x:v>SW0231</x:v>
      </x:c>
      <x:c r="B566" s="15" t="str">
        <x:v>Taunton</x:v>
      </x:c>
      <x:c r="C566" s="15" t="str">
        <x:v>Wellington</x:v>
      </x:c>
      <x:c r="D566" s="14" t="n">
        <x:v>13815</x:v>
      </x:c>
      <x:c r="E566" s="13" t="str">
        <x:v>Nearby</x:v>
      </x:c>
      <x:c r="F566" s="15" t="str">
        <x:v>Wellington Business Park</x:v>
      </x:c>
      <x:c r="G566" s="15" t="str">
        <x:v>Unit 2 Wellington Business Park, Chelston, Wellington, Somerset TA21</x:v>
      </x:c>
      <x:c r="H566" s="13" t="str">
        <x:v>Current</x:v>
      </x:c>
      <x:c r="I566" s="14" t="n">
        <x:v>14462</x:v>
      </x:c>
      <x:c r="J566" s="13" t="str">
        <x:f>IF(AND(ISNUMBER(I566),I566&gt;0),IF(I566&lt;=1000,"1–1,000",IF(I566&lt;=2500,"1,001–2,500",IF(I566&lt;=5000,"2,501–5,000",IF(I566&lt;=10000,"5,001–10,000","10,001–15,000")))),"10,001–15,000")</x:f>
        <x:v>10,001–15,000</x:v>
      </x:c>
      <x:c r="K566" s="16"/>
      <x:c r="L566" s="17" t="str">
        <x:f>IF(AND(ISNUMBER(I566),I566&gt;0,ISNUMBER(K566),K566&gt;0),K566/I566,"n.a.")</x:f>
        <x:v>n.a.</x:v>
      </x:c>
      <x:c r="M566" s="17"/>
      <x:c r="N566" s="13" t="str">
        <x:v>No</x:v>
      </x:c>
      <x:c r="O566" s="15" t="str">
        <x:v>6.22m eaves; 8.34m maximum</x:v>
      </x:c>
      <x:c r="P566" s="15" t="str">
        <x:v>Roller shutter; advert dimensions labelled inconsistently</x:v>
      </x:c>
      <x:c r="Q566" s="15" t="str">
        <x:v>Industrial unit with front/rear yard and access to an estate weighbridge.</x:v>
      </x:c>
      <x:c r="R566" s="15" t="str">
        <x:v>Advertised to let Zoopla £1,650,000 pa / £137,500 pcm is anomalous; Rightmove POA. Excluded from rent evidence until verified.</x:v>
      </x:c>
      <x:c r="S566" s="15" t="str">
        <x:v>https://www.zoopla.co.uk/to-rent/commercial/details/70631095/</x:v>
      </x:c>
      <x:c r="T566" s="15" t="str">
        <x:v>https://www.rightmove.co.uk/properties/760574739283281#/?channel=COM_LET</x:v>
      </x:c>
      <x:c r="U566" s="15" t="str"/>
      <x:c r="V566" s="15" t="str">
        <x:v>Taunton — Wellington Business Park</x:v>
      </x:c>
      <x:c r="W566" s="15" t="str">
        <x:v>Individual unit ≤15,000 sq ft</x:v>
      </x:c>
      <x:c r="X566" s="13" t="n">
        <x:f>IF(N566="Yes",L566,0)</x:f>
        <x:v>0</x:v>
      </x:c>
      <x:c r="Y566" s="14" t="n">
        <x:v>1</x:v>
      </x:c>
      <x:c r="Z566" s="13" t="str">
        <x:v>Industrial / workshop / storage</x:v>
      </x:c>
    </x:row>
    <x:row r="567" ht="42" customHeight="1">
      <x:c r="A567" s="13" t="str">
        <x:v>SW0232</x:v>
      </x:c>
      <x:c r="B567" s="15" t="str">
        <x:v>Taunton</x:v>
      </x:c>
      <x:c r="C567" s="15" t="str">
        <x:v>Wellington</x:v>
      </x:c>
      <x:c r="D567" s="14" t="n">
        <x:v>13815</x:v>
      </x:c>
      <x:c r="E567" s="13" t="str">
        <x:v>Nearby</x:v>
      </x:c>
      <x:c r="F567" s="15" t="str">
        <x:v>Westpark 26 / Summerfield Court</x:v>
      </x:c>
      <x:c r="G567" s="15" t="str">
        <x:v>C, Block 4, Westpark, Chelston, Wellington, Somerset TA21</x:v>
      </x:c>
      <x:c r="H567" s="13" t="str">
        <x:v>Current</x:v>
      </x:c>
      <x:c r="I567" s="14" t="n">
        <x:v>1436</x:v>
      </x:c>
      <x:c r="J567" s="13" t="str">
        <x:f>IF(AND(ISNUMBER(I567),I567&gt;0),IF(I567&lt;=1000,"1–1,000",IF(I567&lt;=2500,"1,001–2,500",IF(I567&lt;=5000,"2,501–5,000",IF(I567&lt;=10000,"5,001–10,000","10,001–15,000")))),"1,001–2,500")</x:f>
        <x:v>1,001–2,500</x:v>
      </x:c>
      <x:c r="K567" s="16" t="n">
        <x:v>12000</x:v>
      </x:c>
      <x:c r="L567" s="17" t="n">
        <x:f>IF(AND(ISNUMBER(I567),I567&gt;0,ISNUMBER(K567),K567&gt;0),K567/I567,"n.a.")</x:f>
        <x:v>8.356545961002785</x:v>
      </x:c>
      <x:c r="M567" s="17" t="n">
        <x:v>8.36</x:v>
      </x:c>
      <x:c r="N567" s="13" t="str">
        <x:v>No</x:v>
      </x:c>
      <x:c r="O567" s="15" t="str">
        <x:v>5.50m eaves; 7.00m maximum</x:v>
      </x:c>
      <x:c r="P567" s="15" t="str">
        <x:v>Electric roller shutter</x:v>
      </x:c>
      <x:c r="Q567" s="15" t="str">
        <x:v>Modern unit with mezzanine storage, loading bay and allocated parking.</x:v>
      </x:c>
      <x:c r="R567" s="15" t="str">
        <x:v>Advertised to let Headline is 1,436 sq ft; description says 1,463 sq ft including mezzanine. Area discrepancy retained; rent statistics excluded.</x:v>
      </x:c>
      <x:c r="S567" s="15" t="str">
        <x:v>https://www.zoopla.co.uk/to-rent/commercial/details/74297157/</x:v>
      </x:c>
      <x:c r="T567" s="15" t="str">
        <x:v>https://www.rightmove.co.uk/properties/775805624631088#/?channel=COM_LET</x:v>
      </x:c>
      <x:c r="U567" s="15" t="str"/>
      <x:c r="V567" s="15" t="str">
        <x:v>Taunton — Westpark 26</x:v>
      </x:c>
      <x:c r="W567" s="15" t="str">
        <x:v>Individual unit ≤15,000 sq ft</x:v>
      </x:c>
      <x:c r="X567" s="13" t="n">
        <x:f>IF(N567="Yes",L567,0)</x:f>
        <x:v>0</x:v>
      </x:c>
      <x:c r="Y567" s="14" t="n">
        <x:v>1</x:v>
      </x:c>
      <x:c r="Z567" s="13" t="str">
        <x:v>Industrial / workshop / storage</x:v>
      </x:c>
    </x:row>
    <x:row r="568" ht="42" customHeight="1">
      <x:c r="A568" s="13" t="str">
        <x:v>SW0233</x:v>
      </x:c>
      <x:c r="B568" s="15" t="str">
        <x:v>Taunton</x:v>
      </x:c>
      <x:c r="C568" s="15" t="str">
        <x:v>Wellington</x:v>
      </x:c>
      <x:c r="D568" s="14" t="n">
        <x:v>13815</x:v>
      </x:c>
      <x:c r="E568" s="13" t="str">
        <x:v>Nearby</x:v>
      </x:c>
      <x:c r="F568" s="15" t="str">
        <x:v>Westpark 26 / Summerfield Court</x:v>
      </x:c>
      <x:c r="G568" s="15" t="str">
        <x:v>Unit 13, Westpark 26, Wellington, TA21 9AD</x:v>
      </x:c>
      <x:c r="H568" s="13" t="str">
        <x:v>Uncertain</x:v>
      </x:c>
      <x:c r="I568" s="14" t="n">
        <x:v>2282</x:v>
      </x:c>
      <x:c r="J568" s="13" t="str">
        <x:f>IF(AND(ISNUMBER(I568),I568&gt;0),IF(I568&lt;=1000,"1–1,000",IF(I568&lt;=2500,"1,001–2,500",IF(I568&lt;=5000,"2,501–5,000",IF(I568&lt;=10000,"5,001–10,000","10,001–15,000")))),"1,001–2,500")</x:f>
        <x:v>1,001–2,500</x:v>
      </x:c>
      <x:c r="K568" s="16"/>
      <x:c r="L568" s="17" t="str">
        <x:f>IF(AND(ISNUMBER(I568),I568&gt;0,ISNUMBER(K568),K568&gt;0),K568/I568,"n.a.")</x:f>
        <x:v>n.a.</x:v>
      </x:c>
      <x:c r="M568" s="17"/>
      <x:c r="N568" s="13" t="str">
        <x:v>No</x:v>
      </x:c>
      <x:c r="O568" s="15" t="str">
        <x:v>6.5m minimum eaves</x:v>
      </x:c>
      <x:c r="P568" s="15" t="str">
        <x:v>Electric loading doors (scheme specification)</x:v>
      </x:c>
      <x:c r="Q568" s="15" t="str">
        <x:v>New light-industrial unit with solar PV and allocated parking.</x:v>
      </x:c>
      <x:c r="R568" s="15" t="str">
        <x:v>Available Autumn 2026; completion unverified Under-construction umbrella advert; scheduled Autumn 2026 availability needs completion confirmation.</x:v>
      </x:c>
      <x:c r="S568" s="15" t="str">
        <x:v>https://www.rightmove.co.uk/properties/780839601005713#/?channel=COM_LET</x:v>
      </x:c>
      <x:c r="T568" s="15" t="str"/>
      <x:c r="U568" s="15" t="str"/>
      <x:c r="V568" s="15" t="str">
        <x:v>Taunton — Westpark 26</x:v>
      </x:c>
      <x:c r="W568" s="15" t="str">
        <x:v>Individual unit ≤15,000 sq ft</x:v>
      </x:c>
      <x:c r="X568" s="13" t="n">
        <x:f>IF(N568="Yes",L568,0)</x:f>
        <x:v>0</x:v>
      </x:c>
      <x:c r="Y568" s="14" t="n">
        <x:v>1</x:v>
      </x:c>
      <x:c r="Z568" s="13" t="str">
        <x:v>Industrial / workshop / storage</x:v>
      </x:c>
    </x:row>
    <x:row r="569" ht="42" customHeight="1">
      <x:c r="A569" s="13" t="str">
        <x:v>SW0234</x:v>
      </x:c>
      <x:c r="B569" s="15" t="str">
        <x:v>Taunton</x:v>
      </x:c>
      <x:c r="C569" s="15" t="str">
        <x:v>Wellington</x:v>
      </x:c>
      <x:c r="D569" s="14" t="n">
        <x:v>13815</x:v>
      </x:c>
      <x:c r="E569" s="13" t="str">
        <x:v>Nearby</x:v>
      </x:c>
      <x:c r="F569" s="15" t="str">
        <x:v>Westpark 26 / Summerfield Court</x:v>
      </x:c>
      <x:c r="G569" s="15" t="str">
        <x:v>Unit 1415, Westpark 26, Wellington, TA21 9AD</x:v>
      </x:c>
      <x:c r="H569" s="13" t="str">
        <x:v>Uncertain</x:v>
      </x:c>
      <x:c r="I569" s="14" t="n">
        <x:v>4623</x:v>
      </x:c>
      <x:c r="J569" s="13" t="str">
        <x:f>IF(AND(ISNUMBER(I569),I569&gt;0),IF(I569&lt;=1000,"1–1,000",IF(I569&lt;=2500,"1,001–2,500",IF(I569&lt;=5000,"2,501–5,000",IF(I569&lt;=10000,"5,001–10,000","10,001–15,000")))),"2,501–5,000")</x:f>
        <x:v>2,501–5,000</x:v>
      </x:c>
      <x:c r="K569" s="16"/>
      <x:c r="L569" s="17" t="str">
        <x:f>IF(AND(ISNUMBER(I569),I569&gt;0,ISNUMBER(K569),K569&gt;0),K569/I569,"n.a.")</x:f>
        <x:v>n.a.</x:v>
      </x:c>
      <x:c r="M569" s="17"/>
      <x:c r="N569" s="13" t="str">
        <x:v>No</x:v>
      </x:c>
      <x:c r="O569" s="15" t="str">
        <x:v>6.5m minimum eaves</x:v>
      </x:c>
      <x:c r="P569" s="15" t="str">
        <x:v>Electric loading doors (scheme specification)</x:v>
      </x:c>
      <x:c r="Q569" s="15" t="str">
        <x:v>New combined light-industrial demise with solar PV and allocated parking.</x:v>
      </x:c>
      <x:c r="R569" s="15" t="str">
        <x:v>Available Autumn 2026; completion unverified Under-construction umbrella advert; scheduled Autumn 2026 availability needs completion confirmation.</x:v>
      </x:c>
      <x:c r="S569" s="15" t="str">
        <x:v>https://www.rightmove.co.uk/properties/780841756693265#/?channel=COM_LET</x:v>
      </x:c>
      <x:c r="T569" s="15" t="str"/>
      <x:c r="U569" s="15" t="str"/>
      <x:c r="V569" s="15" t="str">
        <x:v>Taunton — Westpark 26</x:v>
      </x:c>
      <x:c r="W569" s="15" t="str">
        <x:v>Individual unit ≤15,000 sq ft</x:v>
      </x:c>
      <x:c r="X569" s="13" t="n">
        <x:f>IF(N569="Yes",L569,0)</x:f>
        <x:v>0</x:v>
      </x:c>
      <x:c r="Y569" s="14" t="n">
        <x:v>1</x:v>
      </x:c>
      <x:c r="Z569" s="13" t="str">
        <x:v>Industrial / workshop / storage</x:v>
      </x:c>
    </x:row>
    <x:row r="570" ht="42" customHeight="1">
      <x:c r="A570" s="13" t="str">
        <x:v>SW0235</x:v>
      </x:c>
      <x:c r="B570" s="15" t="str">
        <x:v>Taunton</x:v>
      </x:c>
      <x:c r="C570" s="15" t="str">
        <x:v>Wellington</x:v>
      </x:c>
      <x:c r="D570" s="14" t="n">
        <x:v>13815</x:v>
      </x:c>
      <x:c r="E570" s="13" t="str">
        <x:v>Nearby</x:v>
      </x:c>
      <x:c r="F570" s="15" t="str">
        <x:v>Westpark 26 / Summerfield Court</x:v>
      </x:c>
      <x:c r="G570" s="15" t="str">
        <x:v>Unit 16, Westpark 26, Westpark 26, Wellington, TA21 9AD</x:v>
      </x:c>
      <x:c r="H570" s="13" t="str">
        <x:v>Uncertain</x:v>
      </x:c>
      <x:c r="I570" s="14" t="n">
        <x:v>2564</x:v>
      </x:c>
      <x:c r="J570" s="13" t="str">
        <x:f>IF(AND(ISNUMBER(I570),I570&gt;0),IF(I570&lt;=1000,"1–1,000",IF(I570&lt;=2500,"1,001–2,500",IF(I570&lt;=5000,"2,501–5,000",IF(I570&lt;=10000,"5,001–10,000","10,001–15,000")))),"2,501–5,000")</x:f>
        <x:v>2,501–5,000</x:v>
      </x:c>
      <x:c r="K570" s="16"/>
      <x:c r="L570" s="17" t="str">
        <x:f>IF(AND(ISNUMBER(I570),I570&gt;0,ISNUMBER(K570),K570&gt;0),K570/I570,"n.a.")</x:f>
        <x:v>n.a.</x:v>
      </x:c>
      <x:c r="M570" s="17"/>
      <x:c r="N570" s="13" t="str">
        <x:v>No</x:v>
      </x:c>
      <x:c r="O570" s="15" t="str">
        <x:v>6.5m minimum eaves</x:v>
      </x:c>
      <x:c r="P570" s="15" t="str">
        <x:v>Electric loading doors (scheme specification)</x:v>
      </x:c>
      <x:c r="Q570" s="15" t="str">
        <x:v>New light-industrial unit with solar PV and allocated parking.</x:v>
      </x:c>
      <x:c r="R570" s="15" t="str">
        <x:v>Available Autumn 2026; completion unverified Under-construction umbrella advert; scheduled Autumn 2026 availability needs completion confirmation.</x:v>
      </x:c>
      <x:c r="S570" s="15" t="str">
        <x:v>https://www.rightmove.co.uk/properties/780842920735872#/?channel=COM_LET</x:v>
      </x:c>
      <x:c r="T570" s="15" t="str"/>
      <x:c r="U570" s="15" t="str"/>
      <x:c r="V570" s="15" t="str">
        <x:v>Taunton — Westpark 26</x:v>
      </x:c>
      <x:c r="W570" s="15" t="str">
        <x:v>Individual unit ≤15,000 sq ft</x:v>
      </x:c>
      <x:c r="X570" s="13" t="n">
        <x:f>IF(N570="Yes",L570,0)</x:f>
        <x:v>0</x:v>
      </x:c>
      <x:c r="Y570" s="14" t="n">
        <x:v>1</x:v>
      </x:c>
      <x:c r="Z570" s="13" t="str">
        <x:v>Industrial / workshop / storage</x:v>
      </x:c>
    </x:row>
    <x:row r="571" ht="42" customHeight="1">
      <x:c r="A571" s="13" t="str">
        <x:v>SW0236</x:v>
      </x:c>
      <x:c r="B571" s="15" t="str">
        <x:v>Taunton</x:v>
      </x:c>
      <x:c r="C571" s="15" t="str">
        <x:v>Wellington</x:v>
      </x:c>
      <x:c r="D571" s="14" t="n">
        <x:v>13815</x:v>
      </x:c>
      <x:c r="E571" s="13" t="str">
        <x:v>Nearby</x:v>
      </x:c>
      <x:c r="F571" s="15" t="str">
        <x:v>Westpark 26 / Summerfield Court</x:v>
      </x:c>
      <x:c r="G571" s="15" t="str">
        <x:v>Unit 5 Summerfield Court, Westpark 26, Wellington, TA21 9AD</x:v>
      </x:c>
      <x:c r="H571" s="13" t="str">
        <x:v>Uncertain</x:v>
      </x:c>
      <x:c r="I571" s="14" t="n">
        <x:v>1816</x:v>
      </x:c>
      <x:c r="J571" s="13" t="str">
        <x:f>IF(AND(ISNUMBER(I571),I571&gt;0),IF(I571&lt;=1000,"1–1,000",IF(I571&lt;=2500,"1,001–2,500",IF(I571&lt;=5000,"2,501–5,000",IF(I571&lt;=10000,"5,001–10,000","10,001–15,000")))),"1,001–2,500")</x:f>
        <x:v>1,001–2,500</x:v>
      </x:c>
      <x:c r="K571" s="16"/>
      <x:c r="L571" s="17" t="str">
        <x:f>IF(AND(ISNUMBER(I571),I571&gt;0,ISNUMBER(K571),K571&gt;0),K571/I571,"n.a.")</x:f>
        <x:v>n.a.</x:v>
      </x:c>
      <x:c r="M571" s="17"/>
      <x:c r="N571" s="13" t="str">
        <x:v>No</x:v>
      </x:c>
      <x:c r="O571" s="15" t="str">
        <x:v>6.5m minimum eaves</x:v>
      </x:c>
      <x:c r="P571" s="15" t="str">
        <x:v>Electric loading doors (scheme specification)</x:v>
      </x:c>
      <x:c r="Q571" s="15" t="str">
        <x:v>New light-industrial unit with solar PV and allocated parking.</x:v>
      </x:c>
      <x:c r="R571" s="15" t="str">
        <x:v>Available Autumn 2026; completion unverified Under-construction umbrella advert; scheduled Autumn 2026 availability needs completion confirmation.</x:v>
      </x:c>
      <x:c r="S571" s="15" t="str">
        <x:v>https://www.rightmove.co.uk/properties/780857816759712#/?channel=COM_LET</x:v>
      </x:c>
      <x:c r="T571" s="15" t="str"/>
      <x:c r="U571" s="15" t="str"/>
      <x:c r="V571" s="15" t="str">
        <x:v>Taunton — Westpark 26</x:v>
      </x:c>
      <x:c r="W571" s="15" t="str">
        <x:v>Individual unit ≤15,000 sq ft</x:v>
      </x:c>
      <x:c r="X571" s="13" t="n">
        <x:f>IF(N571="Yes",L571,0)</x:f>
        <x:v>0</x:v>
      </x:c>
      <x:c r="Y571" s="14" t="n">
        <x:v>1</x:v>
      </x:c>
      <x:c r="Z571" s="13" t="str">
        <x:v>Industrial / workshop / storage</x:v>
      </x:c>
    </x:row>
    <x:row r="572" ht="42" customHeight="1">
      <x:c r="A572" s="13" t="str">
        <x:v>SW0237</x:v>
      </x:c>
      <x:c r="B572" s="15" t="str">
        <x:v>Taunton</x:v>
      </x:c>
      <x:c r="C572" s="15" t="str">
        <x:v>Wellington</x:v>
      </x:c>
      <x:c r="D572" s="14" t="n">
        <x:v>13815</x:v>
      </x:c>
      <x:c r="E572" s="13" t="str">
        <x:v>Nearby</x:v>
      </x:c>
      <x:c r="F572" s="15" t="str">
        <x:v>Westpark 26 / Summerfield Court</x:v>
      </x:c>
      <x:c r="G572" s="15" t="str">
        <x:v>Unit 6, Westpark 26, Westpark 26, Wellington, TA21 9AD</x:v>
      </x:c>
      <x:c r="H572" s="13" t="str">
        <x:v>Uncertain</x:v>
      </x:c>
      <x:c r="I572" s="14" t="n">
        <x:v>1820</x:v>
      </x:c>
      <x:c r="J572" s="13" t="str">
        <x:f>IF(AND(ISNUMBER(I572),I572&gt;0),IF(I572&lt;=1000,"1–1,000",IF(I572&lt;=2500,"1,001–2,500",IF(I572&lt;=5000,"2,501–5,000",IF(I572&lt;=10000,"5,001–10,000","10,001–15,000")))),"1,001–2,500")</x:f>
        <x:v>1,001–2,500</x:v>
      </x:c>
      <x:c r="K572" s="16"/>
      <x:c r="L572" s="17" t="str">
        <x:f>IF(AND(ISNUMBER(I572),I572&gt;0,ISNUMBER(K572),K572&gt;0),K572/I572,"n.a.")</x:f>
        <x:v>n.a.</x:v>
      </x:c>
      <x:c r="M572" s="17"/>
      <x:c r="N572" s="13" t="str">
        <x:v>No</x:v>
      </x:c>
      <x:c r="O572" s="15" t="str">
        <x:v>6.5m minimum eaves</x:v>
      </x:c>
      <x:c r="P572" s="15" t="str">
        <x:v>Electric loading doors (scheme specification)</x:v>
      </x:c>
      <x:c r="Q572" s="15" t="str">
        <x:v>New light-industrial unit with solar PV and allocated parking.</x:v>
      </x:c>
      <x:c r="R572" s="15" t="str">
        <x:v>Available Autumn 2026; completion unverified Under-construction umbrella advert; scheduled Autumn 2026 availability needs completion confirmation.</x:v>
      </x:c>
      <x:c r="S572" s="15" t="str">
        <x:v>https://www.rightmove.co.uk/properties/780855279196688#/?channel=COM_LET</x:v>
      </x:c>
      <x:c r="T572" s="15" t="str"/>
      <x:c r="U572" s="15" t="str"/>
      <x:c r="V572" s="15" t="str">
        <x:v>Taunton — Westpark 26</x:v>
      </x:c>
      <x:c r="W572" s="15" t="str">
        <x:v>Individual unit ≤15,000 sq ft</x:v>
      </x:c>
      <x:c r="X572" s="13" t="n">
        <x:f>IF(N572="Yes",L572,0)</x:f>
        <x:v>0</x:v>
      </x:c>
      <x:c r="Y572" s="14" t="n">
        <x:v>1</x:v>
      </x:c>
      <x:c r="Z572" s="13" t="str">
        <x:v>Industrial / workshop / storage</x:v>
      </x:c>
    </x:row>
    <x:row r="573" ht="42" customHeight="1">
      <x:c r="A573" s="13" t="str">
        <x:v>SW0238</x:v>
      </x:c>
      <x:c r="B573" s="15" t="str">
        <x:v>Taunton</x:v>
      </x:c>
      <x:c r="C573" s="15" t="str">
        <x:v>Wellington</x:v>
      </x:c>
      <x:c r="D573" s="14" t="n">
        <x:v>13815</x:v>
      </x:c>
      <x:c r="E573" s="13" t="str">
        <x:v>Nearby</x:v>
      </x:c>
      <x:c r="F573" s="15" t="str">
        <x:v>Westpark 26 / Summerfield Court</x:v>
      </x:c>
      <x:c r="G573" s="15" t="str">
        <x:v>Unit 7 Summerfield Court, Westpark 26, Wellington, TA21 9AD</x:v>
      </x:c>
      <x:c r="H573" s="13" t="str">
        <x:v>Uncertain</x:v>
      </x:c>
      <x:c r="I573" s="14" t="n">
        <x:v>1817</x:v>
      </x:c>
      <x:c r="J573" s="13" t="str">
        <x:f>IF(AND(ISNUMBER(I573),I573&gt;0),IF(I573&lt;=1000,"1–1,000",IF(I573&lt;=2500,"1,001–2,500",IF(I573&lt;=5000,"2,501–5,000",IF(I573&lt;=10000,"5,001–10,000","10,001–15,000")))),"1,001–2,500")</x:f>
        <x:v>1,001–2,500</x:v>
      </x:c>
      <x:c r="K573" s="16"/>
      <x:c r="L573" s="17" t="str">
        <x:f>IF(AND(ISNUMBER(I573),I573&gt;0,ISNUMBER(K573),K573&gt;0),K573/I573,"n.a.")</x:f>
        <x:v>n.a.</x:v>
      </x:c>
      <x:c r="M573" s="17"/>
      <x:c r="N573" s="13" t="str">
        <x:v>No</x:v>
      </x:c>
      <x:c r="O573" s="15" t="str">
        <x:v>6.5m minimum eaves</x:v>
      </x:c>
      <x:c r="P573" s="15" t="str">
        <x:v>Electric loading doors (scheme specification)</x:v>
      </x:c>
      <x:c r="Q573" s="15" t="str">
        <x:v>New light-industrial unit with solar PV and allocated parking.</x:v>
      </x:c>
      <x:c r="R573" s="15" t="str">
        <x:v>Available Autumn 2026; completion unverified Under-construction umbrella advert; scheduled Autumn 2026 availability needs completion confirmation.</x:v>
      </x:c>
      <x:c r="S573" s="15" t="str">
        <x:v>https://www.rightmove.co.uk/properties/782307775138849#/?channel=COM_LET</x:v>
      </x:c>
      <x:c r="T573" s="15" t="str"/>
      <x:c r="U573" s="15" t="str"/>
      <x:c r="V573" s="15" t="str">
        <x:v>Taunton — Westpark 26</x:v>
      </x:c>
      <x:c r="W573" s="15" t="str">
        <x:v>Individual unit ≤15,000 sq ft</x:v>
      </x:c>
      <x:c r="X573" s="13" t="n">
        <x:f>IF(N573="Yes",L573,0)</x:f>
        <x:v>0</x:v>
      </x:c>
      <x:c r="Y573" s="14" t="n">
        <x:v>1</x:v>
      </x:c>
      <x:c r="Z573" s="13" t="str">
        <x:v>Industrial / workshop / storage</x:v>
      </x:c>
    </x:row>
    <x:row r="574" ht="42" customHeight="1">
      <x:c r="A574" s="13" t="str">
        <x:v>SW0239</x:v>
      </x:c>
      <x:c r="B574" s="15" t="str">
        <x:v>Taunton</x:v>
      </x:c>
      <x:c r="C574" s="15" t="str">
        <x:v>Wellington</x:v>
      </x:c>
      <x:c r="D574" s="14" t="n">
        <x:v>13815</x:v>
      </x:c>
      <x:c r="E574" s="13" t="str">
        <x:v>Nearby</x:v>
      </x:c>
      <x:c r="F574" s="15" t="str">
        <x:v>Westpark 26 / Summerfield Court</x:v>
      </x:c>
      <x:c r="G574" s="15" t="str">
        <x:v>Unit 8, Westpark 26, Wellington, TA21 9AD</x:v>
      </x:c>
      <x:c r="H574" s="13" t="str">
        <x:v>Uncertain</x:v>
      </x:c>
      <x:c r="I574" s="14" t="n">
        <x:v>2043</x:v>
      </x:c>
      <x:c r="J574" s="13" t="str">
        <x:f>IF(AND(ISNUMBER(I574),I574&gt;0),IF(I574&lt;=1000,"1–1,000",IF(I574&lt;=2500,"1,001–2,500",IF(I574&lt;=5000,"2,501–5,000",IF(I574&lt;=10000,"5,001–10,000","10,001–15,000")))),"1,001–2,500")</x:f>
        <x:v>1,001–2,500</x:v>
      </x:c>
      <x:c r="K574" s="16"/>
      <x:c r="L574" s="17" t="str">
        <x:f>IF(AND(ISNUMBER(I574),I574&gt;0,ISNUMBER(K574),K574&gt;0),K574/I574,"n.a.")</x:f>
        <x:v>n.a.</x:v>
      </x:c>
      <x:c r="M574" s="17"/>
      <x:c r="N574" s="13" t="str">
        <x:v>No</x:v>
      </x:c>
      <x:c r="O574" s="15" t="str">
        <x:v>6.5m minimum eaves</x:v>
      </x:c>
      <x:c r="P574" s="15" t="str">
        <x:v>Electric loading doors (scheme specification)</x:v>
      </x:c>
      <x:c r="Q574" s="15" t="str">
        <x:v>New light-industrial unit with solar PV and allocated parking.</x:v>
      </x:c>
      <x:c r="R574" s="15" t="str">
        <x:v>Available Autumn 2026; completion unverified Under-construction umbrella advert; scheduled Autumn 2026 availability needs completion confirmation.</x:v>
      </x:c>
      <x:c r="S574" s="15" t="str">
        <x:v>https://www.rightmove.co.uk/properties/780844407677233#/?channel=COM_LET</x:v>
      </x:c>
      <x:c r="T574" s="15" t="str"/>
      <x:c r="U574" s="15" t="str"/>
      <x:c r="V574" s="15" t="str">
        <x:v>Taunton — Westpark 26</x:v>
      </x:c>
      <x:c r="W574" s="15" t="str">
        <x:v>Individual unit ≤15,000 sq ft</x:v>
      </x:c>
      <x:c r="X574" s="13" t="n">
        <x:f>IF(N574="Yes",L574,0)</x:f>
        <x:v>0</x:v>
      </x:c>
      <x:c r="Y574" s="14" t="n">
        <x:v>1</x:v>
      </x:c>
      <x:c r="Z574" s="13" t="str">
        <x:v>Industrial / workshop / storage</x:v>
      </x:c>
    </x:row>
    <x:row r="575" ht="42" customHeight="1">
      <x:c r="A575" s="13" t="str">
        <x:v>SW0240</x:v>
      </x:c>
      <x:c r="B575" s="15" t="str">
        <x:v>Taunton</x:v>
      </x:c>
      <x:c r="C575" s="15" t="str">
        <x:v>Wellington</x:v>
      </x:c>
      <x:c r="D575" s="14" t="n">
        <x:v>13815</x:v>
      </x:c>
      <x:c r="E575" s="13" t="str">
        <x:v>Nearby</x:v>
      </x:c>
      <x:c r="F575" s="15" t="str">
        <x:v>Westpark 26 / Summerfield Court</x:v>
      </x:c>
      <x:c r="G575" s="15" t="str">
        <x:v>Unit 910 Westpark 26, Westpark 26, Wellington, TA21 9AD</x:v>
      </x:c>
      <x:c r="H575" s="13" t="str">
        <x:v>Uncertain</x:v>
      </x:c>
      <x:c r="I575" s="14" t="n">
        <x:v>4903</x:v>
      </x:c>
      <x:c r="J575" s="13" t="str">
        <x:f>IF(AND(ISNUMBER(I575),I575&gt;0),IF(I575&lt;=1000,"1–1,000",IF(I575&lt;=2500,"1,001–2,500",IF(I575&lt;=5000,"2,501–5,000",IF(I575&lt;=10000,"5,001–10,000","10,001–15,000")))),"2,501–5,000")</x:f>
        <x:v>2,501–5,000</x:v>
      </x:c>
      <x:c r="K575" s="16"/>
      <x:c r="L575" s="17" t="str">
        <x:f>IF(AND(ISNUMBER(I575),I575&gt;0,ISNUMBER(K575),K575&gt;0),K575/I575,"n.a.")</x:f>
        <x:v>n.a.</x:v>
      </x:c>
      <x:c r="M575" s="17"/>
      <x:c r="N575" s="13" t="str">
        <x:v>No</x:v>
      </x:c>
      <x:c r="O575" s="15" t="str">
        <x:v>6.5m minimum eaves</x:v>
      </x:c>
      <x:c r="P575" s="15" t="str">
        <x:v>Electric loading doors (scheme specification)</x:v>
      </x:c>
      <x:c r="Q575" s="15" t="str">
        <x:v>New combined light-industrial demise with solar PV and allocated parking.</x:v>
      </x:c>
      <x:c r="R575" s="15" t="str">
        <x:v>Available Autumn 2026; completion unverified Under-construction umbrella advert; scheduled Autumn 2026 availability needs completion confirmation.</x:v>
      </x:c>
      <x:c r="S575" s="15" t="str">
        <x:v>https://www.rightmove.co.uk/properties/780843587730801#/?channel=COM_LET</x:v>
      </x:c>
      <x:c r="T575" s="15" t="str"/>
      <x:c r="U575" s="15" t="str"/>
      <x:c r="V575" s="15" t="str">
        <x:v>Taunton — Westpark 26</x:v>
      </x:c>
      <x:c r="W575" s="15" t="str">
        <x:v>Individual unit ≤15,000 sq ft</x:v>
      </x:c>
      <x:c r="X575" s="13" t="n">
        <x:f>IF(N575="Yes",L575,0)</x:f>
        <x:v>0</x:v>
      </x:c>
      <x:c r="Y575" s="14" t="n">
        <x:v>1</x:v>
      </x:c>
      <x:c r="Z575" s="13" t="str">
        <x:v>Industrial / workshop / storage</x:v>
      </x:c>
    </x:row>
    <x:row r="576" ht="42" customHeight="1">
      <x:c r="A576" s="13" t="str">
        <x:v>SW0241</x:v>
      </x:c>
      <x:c r="B576" s="15" t="str">
        <x:v>Taunton</x:v>
      </x:c>
      <x:c r="C576" s="15" t="str">
        <x:v>Taunton</x:v>
      </x:c>
      <x:c r="D576" s="14" t="n">
        <x:v>61665</x:v>
      </x:c>
      <x:c r="E576" s="13" t="str">
        <x:v>Town</x:v>
      </x:c>
      <x:c r="F576" s="15" t="str">
        <x:v>Crown Industrial Estate</x:v>
      </x:c>
      <x:c r="G576" s="15" t="str">
        <x:v>Unit M3, Crown Industrial Estate, Venture Way, Taunton, Somerset TA2</x:v>
      </x:c>
      <x:c r="H576" s="13" t="str">
        <x:v>Current</x:v>
      </x:c>
      <x:c r="I576" s="14" t="n">
        <x:v>3878</x:v>
      </x:c>
      <x:c r="J576" s="13" t="str">
        <x:f>IF(AND(ISNUMBER(I576),I576&gt;0),IF(I576&lt;=1000,"1–1,000",IF(I576&lt;=2500,"1,001–2,500",IF(I576&lt;=5000,"2,501–5,000",IF(I576&lt;=10000,"5,001–10,000","10,001–15,000")))),"2,501–5,000")</x:f>
        <x:v>2,501–5,000</x:v>
      </x:c>
      <x:c r="K576" s="16" t="n">
        <x:v>41500</x:v>
      </x:c>
      <x:c r="L576" s="17" t="n">
        <x:f>IF(AND(ISNUMBER(I576),I576&gt;0,ISNUMBER(K576),K576&gt;0),K576/I576,"n.a.")</x:f>
        <x:v>10.701392470345539</x:v>
      </x:c>
      <x:c r="M576" s="17" t="n">
        <x:v>10.7</x:v>
      </x:c>
      <x:c r="N576" s="13" t="str">
        <x:v>Yes</x:v>
      </x:c>
      <x:c r="O576" s="15" t="str">
        <x:v>6m minimum eaves</x:v>
      </x:c>
      <x:c r="P576" s="15" t="str">
        <x:v>Electric sectional loading door</x:v>
      </x:c>
      <x:c r="Q576" s="15" t="str">
        <x:v>Refurbished terraced warehouse with allocated parking and shared front yard.</x:v>
      </x:c>
      <x:c r="R576" s="15" t="str">
        <x:v>Advertised to let</x:v>
      </x:c>
      <x:c r="S576" s="15" t="str">
        <x:v>https://www.zoopla.co.uk/to-rent/commercial/details/68210111/</x:v>
      </x:c>
      <x:c r="T576" s="15" t="str">
        <x:v>https://www.rightmove.co.uk/properties/760574527470112#/?channel=COM_LET</x:v>
      </x:c>
      <x:c r="U576" s="15" t="str"/>
      <x:c r="V576" s="15" t="str">
        <x:v>Taunton — Crown Industrial Estate</x:v>
      </x:c>
      <x:c r="W576" s="15" t="str">
        <x:v>Individual unit ≤15,000 sq ft</x:v>
      </x:c>
      <x:c r="X576" s="13" t="n">
        <x:f>IF(N576="Yes",L576,0)</x:f>
        <x:v>10.701392470345539</x:v>
      </x:c>
      <x:c r="Y576" s="14" t="n">
        <x:v>1</x:v>
      </x:c>
      <x:c r="Z576" s="13" t="str">
        <x:v>Industrial / workshop / storage</x:v>
      </x:c>
    </x:row>
    <x:row r="577" ht="42" customHeight="1">
      <x:c r="A577" s="13" t="str">
        <x:v>SW0242</x:v>
      </x:c>
      <x:c r="B577" s="15" t="str">
        <x:v>Taunton</x:v>
      </x:c>
      <x:c r="C577" s="15" t="str">
        <x:v>Taunton</x:v>
      </x:c>
      <x:c r="D577" s="14" t="n">
        <x:v>61665</x:v>
      </x:c>
      <x:c r="E577" s="13" t="str">
        <x:v>Town</x:v>
      </x:c>
      <x:c r="F577" s="15" t="str">
        <x:v>Crown Industrial Estate</x:v>
      </x:c>
      <x:c r="G577" s="15" t="str">
        <x:v>Unit M4, Crown Industrial Estate, Venture Way, Taunton, Somerset TA2</x:v>
      </x:c>
      <x:c r="H577" s="13" t="str">
        <x:v>Current</x:v>
      </x:c>
      <x:c r="I577" s="14" t="n">
        <x:v>3625</x:v>
      </x:c>
      <x:c r="J577" s="13" t="str">
        <x:f>IF(AND(ISNUMBER(I577),I577&gt;0),IF(I577&lt;=1000,"1–1,000",IF(I577&lt;=2500,"1,001–2,500",IF(I577&lt;=5000,"2,501–5,000",IF(I577&lt;=10000,"5,001–10,000","10,001–15,000")))),"2,501–5,000")</x:f>
        <x:v>2,501–5,000</x:v>
      </x:c>
      <x:c r="K577" s="16" t="n">
        <x:v>40000</x:v>
      </x:c>
      <x:c r="L577" s="17" t="n">
        <x:f>IF(AND(ISNUMBER(I577),I577&gt;0,ISNUMBER(K577),K577&gt;0),K577/I577,"n.a.")</x:f>
        <x:v>11.03448275862069</x:v>
      </x:c>
      <x:c r="M577" s="17" t="n">
        <x:v>11.03</x:v>
      </x:c>
      <x:c r="N577" s="13" t="str">
        <x:v>Yes</x:v>
      </x:c>
      <x:c r="O577" s="15" t="str">
        <x:v>6m minimum eaves</x:v>
      </x:c>
      <x:c r="P577" s="15" t="str">
        <x:v>Electric sectional loading door</x:v>
      </x:c>
      <x:c r="Q577" s="15" t="str">
        <x:v>Refurbished terraced warehouse with allocated parking and shared front yard.</x:v>
      </x:c>
      <x:c r="R577" s="15" t="str">
        <x:v>Advertised to let</x:v>
      </x:c>
      <x:c r="S577" s="15" t="str">
        <x:v>https://www.zoopla.co.uk/to-rent/commercial/details/68738803/</x:v>
      </x:c>
      <x:c r="T577" s="15" t="str">
        <x:v>https://www.rightmove.co.uk/properties/760574556991680#/?channel=COM_LET</x:v>
      </x:c>
      <x:c r="U577" s="15" t="str">
        <x:v>https://www.rightmove.co.uk/properties/773326264417793#/?channel=COM_LET</x:v>
      </x:c>
      <x:c r="V577" s="15" t="str">
        <x:v>Taunton — Crown Industrial Estate</x:v>
      </x:c>
      <x:c r="W577" s="15" t="str">
        <x:v>Individual unit ≤15,000 sq ft</x:v>
      </x:c>
      <x:c r="X577" s="13" t="n">
        <x:f>IF(N577="Yes",L577,0)</x:f>
        <x:v>11.03448275862069</x:v>
      </x:c>
      <x:c r="Y577" s="14" t="n">
        <x:v>1</x:v>
      </x:c>
      <x:c r="Z577" s="13" t="str">
        <x:v>Industrial / workshop / storage</x:v>
      </x:c>
    </x:row>
    <x:row r="578" ht="42" customHeight="1">
      <x:c r="A578" s="13" t="str">
        <x:v>SW0243</x:v>
      </x:c>
      <x:c r="B578" s="15" t="str">
        <x:v>Taunton</x:v>
      </x:c>
      <x:c r="C578" s="15" t="str">
        <x:v>Taunton</x:v>
      </x:c>
      <x:c r="D578" s="14" t="n">
        <x:v>61665</x:v>
      </x:c>
      <x:c r="E578" s="13" t="str">
        <x:v>Town</x:v>
      </x:c>
      <x:c r="F578" s="15" t="str">
        <x:v>Galmington Trading Estate</x:v>
      </x:c>
      <x:c r="G578" s="15" t="str">
        <x:v>Unit 6, Galmington Trading Estate, Cornishway East, Taunton, Somerset</x:v>
      </x:c>
      <x:c r="H578" s="13" t="str">
        <x:v>Current</x:v>
      </x:c>
      <x:c r="I578" s="14" t="n">
        <x:v>8325</x:v>
      </x:c>
      <x:c r="J578" s="13" t="str">
        <x:f>IF(AND(ISNUMBER(I578),I578&gt;0),IF(I578&lt;=1000,"1–1,000",IF(I578&lt;=2500,"1,001–2,500",IF(I578&lt;=5000,"2,501–5,000",IF(I578&lt;=10000,"5,001–10,000","10,001–15,000")))),"5,001–10,000")</x:f>
        <x:v>5,001–10,000</x:v>
      </x:c>
      <x:c r="K578" s="16" t="n">
        <x:v>49500</x:v>
      </x:c>
      <x:c r="L578" s="17" t="n">
        <x:f>IF(AND(ISNUMBER(I578),I578&gt;0,ISNUMBER(K578),K578&gt;0),K578/I578,"n.a.")</x:f>
        <x:v>5.945945945945946</x:v>
      </x:c>
      <x:c r="M578" s="17"/>
      <x:c r="N578" s="13" t="str">
        <x:v>Yes</x:v>
      </x:c>
      <x:c r="O578" s="15" t="str">
        <x:v>Not stated</x:v>
      </x:c>
      <x:c r="P578" s="15" t="str">
        <x:v>Not stated</x:v>
      </x:c>
      <x:c r="Q578" s="15" t="str">
        <x:v>Detached industrial/trade premises with front parking and side/rear yard.</x:v>
      </x:c>
      <x:c r="R578" s="15" t="str">
        <x:v>Advertised to let</x:v>
      </x:c>
      <x:c r="S578" s="15" t="str">
        <x:v>https://www.rightmove.co.uk/properties/763099421028464#/?channel=COM_LET</x:v>
      </x:c>
      <x:c r="T578" s="15" t="str"/>
      <x:c r="U578" s="15" t="str"/>
      <x:c r="V578" s="15" t="str">
        <x:v>Taunton — Galmington Trading Estate</x:v>
      </x:c>
      <x:c r="W578" s="15" t="str">
        <x:v>Individual unit ≤15,000 sq ft</x:v>
      </x:c>
      <x:c r="X578" s="13" t="n">
        <x:f>IF(N578="Yes",L578,0)</x:f>
        <x:v>5.945945945945946</x:v>
      </x:c>
      <x:c r="Y578" s="14" t="n">
        <x:v>1</x:v>
      </x:c>
      <x:c r="Z578" s="13" t="str">
        <x:v>Industrial / workshop / storage</x:v>
      </x:c>
    </x:row>
    <x:row r="579" ht="42" customHeight="1">
      <x:c r="A579" s="13" t="str">
        <x:v>SW0244</x:v>
      </x:c>
      <x:c r="B579" s="15" t="str">
        <x:v>Taunton</x:v>
      </x:c>
      <x:c r="C579" s="15" t="str">
        <x:v>Taunton</x:v>
      </x:c>
      <x:c r="D579" s="14" t="n">
        <x:v>61665</x:v>
      </x:c>
      <x:c r="E579" s="13" t="str">
        <x:v>Town</x:v>
      </x:c>
      <x:c r="F579" s="15" t="str">
        <x:v>Priorswood Industrial Estate</x:v>
      </x:c>
      <x:c r="G579" s="15" t="str">
        <x:v>Grebe Road, Priorswood Taunton TA2</x:v>
      </x:c>
      <x:c r="H579" s="13" t="str">
        <x:v>Current</x:v>
      </x:c>
      <x:c r="I579" s="14" t="n">
        <x:v>2725</x:v>
      </x:c>
      <x:c r="J579" s="13" t="str">
        <x:f>IF(AND(ISNUMBER(I579),I579&gt;0),IF(I579&lt;=1000,"1–1,000",IF(I579&lt;=2500,"1,001–2,500",IF(I579&lt;=5000,"2,501–5,000",IF(I579&lt;=10000,"5,001–10,000","10,001–15,000")))),"2,501–5,000")</x:f>
        <x:v>2,501–5,000</x:v>
      </x:c>
      <x:c r="K579" s="16" t="n">
        <x:v>25500</x:v>
      </x:c>
      <x:c r="L579" s="17" t="n">
        <x:f>IF(AND(ISNUMBER(I579),I579&gt;0,ISNUMBER(K579),K579&gt;0),K579/I579,"n.a.")</x:f>
        <x:v>9.357798165137615</x:v>
      </x:c>
      <x:c r="M579" s="17" t="n">
        <x:v>9.36</x:v>
      </x:c>
      <x:c r="N579" s="13" t="str">
        <x:v>Yes</x:v>
      </x:c>
      <x:c r="O579" s="15" t="str">
        <x:v>5.15m minimum clear</x:v>
      </x:c>
      <x:c r="P579" s="15" t="str">
        <x:v>Sectional up-and-over, 3.0m W × 3.5m H</x:v>
      </x:c>
      <x:c r="Q579" s="15" t="str">
        <x:v>Terraced production/warehouse unit with offices, six parking spaces and loading apron.</x:v>
      </x:c>
      <x:c r="R579" s="15" t="str">
        <x:v>Advertised to let</x:v>
      </x:c>
      <x:c r="S579" s="15" t="str">
        <x:v>https://www.zoopla.co.uk/to-rent/commercial/details/74539559/</x:v>
      </x:c>
      <x:c r="T579" s="15" t="str"/>
      <x:c r="U579" s="15" t="str"/>
      <x:c r="V579" s="15" t="str">
        <x:v>Taunton — Priorswood Industrial Estate</x:v>
      </x:c>
      <x:c r="W579" s="15" t="str">
        <x:v>Individual unit ≤15,000 sq ft</x:v>
      </x:c>
      <x:c r="X579" s="13" t="n">
        <x:f>IF(N579="Yes",L579,0)</x:f>
        <x:v>9.357798165137615</x:v>
      </x:c>
      <x:c r="Y579" s="14" t="n">
        <x:v>1</x:v>
      </x:c>
      <x:c r="Z579" s="13" t="str">
        <x:v>Industrial / workshop / storage</x:v>
      </x:c>
    </x:row>
    <x:row r="580" ht="42" customHeight="1">
      <x:c r="A580" s="13" t="str">
        <x:v>SW0245</x:v>
      </x:c>
      <x:c r="B580" s="15" t="str">
        <x:v>Taunton</x:v>
      </x:c>
      <x:c r="C580" s="15" t="str">
        <x:v>Taunton</x:v>
      </x:c>
      <x:c r="D580" s="14" t="n">
        <x:v>61665</x:v>
      </x:c>
      <x:c r="E580" s="13" t="str">
        <x:v>Town</x:v>
      </x:c>
      <x:c r="F580" s="15" t="str">
        <x:v>Priorswood Industrial Estate</x:v>
      </x:c>
      <x:c r="G580" s="15" t="str">
        <x:v>Livingstone Way, Taunton, Somerset TA2</x:v>
      </x:c>
      <x:c r="H580" s="13" t="str">
        <x:v>Current</x:v>
      </x:c>
      <x:c r="I580" s="14" t="n">
        <x:v>8250</x:v>
      </x:c>
      <x:c r="J580" s="13" t="str">
        <x:f>IF(AND(ISNUMBER(I580),I580&gt;0),IF(I580&lt;=1000,"1–1,000",IF(I580&lt;=2500,"1,001–2,500",IF(I580&lt;=5000,"2,501–5,000",IF(I580&lt;=10000,"5,001–10,000","10,001–15,000")))),"5,001–10,000")</x:f>
        <x:v>5,001–10,000</x:v>
      </x:c>
      <x:c r="K580" s="16" t="n">
        <x:v>55000</x:v>
      </x:c>
      <x:c r="L580" s="17" t="n">
        <x:f>IF(AND(ISNUMBER(I580),I580&gt;0,ISNUMBER(K580),K580&gt;0),K580/I580,"n.a.")</x:f>
        <x:v>6.666666666666667</x:v>
      </x:c>
      <x:c r="M580" s="17" t="n">
        <x:v>6.67</x:v>
      </x:c>
      <x:c r="N580" s="13" t="str">
        <x:v>Yes</x:v>
      </x:c>
      <x:c r="O580" s="15" t="str">
        <x:v>5.4m minimum; 6.6m maximum</x:v>
      </x:c>
      <x:c r="P580" s="15" t="str">
        <x:v>Two roller shutters: 6.95m W × 4m H; 3.85m W × 3.75m H</x:v>
      </x:c>
      <x:c r="Q580" s="15" t="str">
        <x:v>Detached warehouse with substantial offices, mezzanine stores and yard.</x:v>
      </x:c>
      <x:c r="R580" s="15" t="str">
        <x:v>Advertised to let</x:v>
      </x:c>
      <x:c r="S580" s="15" t="str">
        <x:v>https://www.zoopla.co.uk/to-rent/commercial/details/71261380/</x:v>
      </x:c>
      <x:c r="T580" s="15" t="str">
        <x:v>https://www.rightmove.co.uk/properties/760574697440385#/?channel=COM_LET</x:v>
      </x:c>
      <x:c r="U580" s="15" t="str"/>
      <x:c r="V580" s="15" t="str">
        <x:v>Taunton — Priorswood Industrial Estate</x:v>
      </x:c>
      <x:c r="W580" s="15" t="str">
        <x:v>Individual unit ≤15,000 sq ft</x:v>
      </x:c>
      <x:c r="X580" s="13" t="n">
        <x:f>IF(N580="Yes",L580,0)</x:f>
        <x:v>6.666666666666667</x:v>
      </x:c>
      <x:c r="Y580" s="14" t="n">
        <x:v>1</x:v>
      </x:c>
      <x:c r="Z580" s="13" t="str">
        <x:v>Industrial / workshop / storage</x:v>
      </x:c>
    </x:row>
    <x:row r="581" ht="42" customHeight="1">
      <x:c r="A581" s="13" t="str">
        <x:v>SW0246</x:v>
      </x:c>
      <x:c r="B581" s="15" t="str">
        <x:v>Taunton</x:v>
      </x:c>
      <x:c r="C581" s="15" t="str">
        <x:v>Taunton</x:v>
      </x:c>
      <x:c r="D581" s="14" t="n">
        <x:v>61665</x:v>
      </x:c>
      <x:c r="E581" s="13" t="str">
        <x:v>Town</x:v>
      </x:c>
      <x:c r="F581" s="15" t="str">
        <x:v>Priorswood Industrial Estate</x:v>
      </x:c>
      <x:c r="G581" s="15" t="str">
        <x:v>Priorswood Road, Taunton, Somerset TA2</x:v>
      </x:c>
      <x:c r="H581" s="13" t="str">
        <x:v>Current</x:v>
      </x:c>
      <x:c r="I581" s="14" t="n">
        <x:v>5333</x:v>
      </x:c>
      <x:c r="J581" s="13" t="str">
        <x:f>IF(AND(ISNUMBER(I581),I581&gt;0),IF(I581&lt;=1000,"1–1,000",IF(I581&lt;=2500,"1,001–2,500",IF(I581&lt;=5000,"2,501–5,000",IF(I581&lt;=10000,"5,001–10,000","10,001–15,000")))),"5,001–10,000")</x:f>
        <x:v>5,001–10,000</x:v>
      </x:c>
      <x:c r="K581" s="16" t="n">
        <x:v>40000</x:v>
      </x:c>
      <x:c r="L581" s="17" t="n">
        <x:f>IF(AND(ISNUMBER(I581),I581&gt;0,ISNUMBER(K581),K581&gt;0),K581/I581,"n.a.")</x:f>
        <x:v>7.500468779298706</x:v>
      </x:c>
      <x:c r="M581" s="17" t="n">
        <x:v>7.5</x:v>
      </x:c>
      <x:c r="N581" s="13" t="str">
        <x:v>Yes</x:v>
      </x:c>
      <x:c r="O581" s="15" t="str">
        <x:v>Not stated</x:v>
      </x:c>
      <x:c r="P581" s="15" t="str">
        <x:v>Side roller shutter, 3.35m W × 3.70m H</x:v>
      </x:c>
      <x:c r="Q581" s="15" t="str">
        <x:v>Trade counter and offices at front; warehouse and secure yard behind.</x:v>
      </x:c>
      <x:c r="R581" s="15" t="str">
        <x:v>Advertised to let</x:v>
      </x:c>
      <x:c r="S581" s="15" t="str">
        <x:v>https://www.zoopla.co.uk/to-rent/commercial/details/74267224/</x:v>
      </x:c>
      <x:c r="T581" s="15" t="str">
        <x:v>https://www.rightmove.co.uk/properties/775077050755617#/?channel=COM_LET</x:v>
      </x:c>
      <x:c r="U581" s="15" t="str">
        <x:v>https://www.rightmove.co.uk/properties/764561532336000#/?channel=COM_LET</x:v>
      </x:c>
      <x:c r="V581" s="15" t="str">
        <x:v>Taunton — Priorswood Industrial Estate</x:v>
      </x:c>
      <x:c r="W581" s="15" t="str">
        <x:v>Individual unit ≤15,000 sq ft</x:v>
      </x:c>
      <x:c r="X581" s="13" t="n">
        <x:f>IF(N581="Yes",L581,0)</x:f>
        <x:v>7.500468779298706</x:v>
      </x:c>
      <x:c r="Y581" s="14" t="n">
        <x:v>1</x:v>
      </x:c>
      <x:c r="Z581" s="13" t="str">
        <x:v>Industrial / workshop / storage</x:v>
      </x:c>
    </x:row>
    <x:row r="582" ht="42" customHeight="1">
      <x:c r="A582" s="13" t="str">
        <x:v>SW0247</x:v>
      </x:c>
      <x:c r="B582" s="15" t="str">
        <x:v>Bridgwater</x:v>
      </x:c>
      <x:c r="C582" s="15" t="str">
        <x:v>Dunball</x:v>
      </x:c>
      <x:c r="D582" s="14"/>
      <x:c r="E582" s="13" t="str">
        <x:v>Nearby</x:v>
      </x:c>
      <x:c r="F582" s="15" t="str">
        <x:v>Bridgwater Business Park</x:v>
      </x:c>
      <x:c r="G582" s="15" t="str">
        <x:v>Bridgwater Business Park, Bridgwater TA6</x:v>
      </x:c>
      <x:c r="H582" s="13" t="str">
        <x:v>Current</x:v>
      </x:c>
      <x:c r="I582" s="14" t="n">
        <x:v>5767</x:v>
      </x:c>
      <x:c r="J582" s="13" t="str">
        <x:f>IF(AND(ISNUMBER(I582),I582&gt;0),IF(I582&lt;=1000,"1–1,000",IF(I582&lt;=2500,"1,001–2,500",IF(I582&lt;=5000,"2,501–5,000",IF(I582&lt;=10000,"5,001–10,000","10,001–15,000")))),"5,001–10,000")</x:f>
        <x:v>5,001–10,000</x:v>
      </x:c>
      <x:c r="K582" s="16" t="n">
        <x:v>28500</x:v>
      </x:c>
      <x:c r="L582" s="17" t="n">
        <x:f>IF(AND(ISNUMBER(I582),I582&gt;0,ISNUMBER(K582),K582&gt;0),K582/I582,"n.a.")</x:f>
        <x:v>4.941910872203919</x:v>
      </x:c>
      <x:c r="M582" s="17" t="n">
        <x:v>4.94</x:v>
      </x:c>
      <x:c r="N582" s="13" t="str">
        <x:v>Yes</x:v>
      </x:c>
      <x:c r="O582" s="15" t="str">
        <x:v>Not stated</x:v>
      </x:c>
      <x:c r="P582" s="15" t="str">
        <x:v>Electric roller shutter</x:v>
      </x:c>
      <x:c r="Q582" s="15" t="str">
        <x:v>End-terrace warehouse/production unit with offices, parking and adjoining yard.</x:v>
      </x:c>
      <x:c r="R582" s="15" t="str">
        <x:v>Advertised to let Host population not separately identified where locality/boundary is ambiguous.</x:v>
      </x:c>
      <x:c r="S582" s="15" t="str">
        <x:v>https://www.zoopla.co.uk/to-rent/commercial/details/71275237/</x:v>
      </x:c>
      <x:c r="T582" s="15" t="str"/>
      <x:c r="U582" s="15" t="str"/>
      <x:c r="V582" s="15" t="str">
        <x:v>Bridgwater — Bridgwater Business Park</x:v>
      </x:c>
      <x:c r="W582" s="15" t="str">
        <x:v>Individual unit ≤15,000 sq ft</x:v>
      </x:c>
      <x:c r="X582" s="13" t="n">
        <x:f>IF(N582="Yes",L582,0)</x:f>
        <x:v>4.941910872203919</x:v>
      </x:c>
      <x:c r="Y582" s="14" t="n">
        <x:v>1</x:v>
      </x:c>
      <x:c r="Z582" s="13" t="str">
        <x:v>Industrial / workshop / storage</x:v>
      </x:c>
    </x:row>
    <x:row r="583" ht="49" customHeight="1">
      <x:c r="A583" s="13" t="str">
        <x:v>SW0248</x:v>
      </x:c>
      <x:c r="B583" s="15" t="str">
        <x:v>Bridgwater</x:v>
      </x:c>
      <x:c r="C583" s="15" t="str">
        <x:v>Dunball</x:v>
      </x:c>
      <x:c r="D583" s="14"/>
      <x:c r="E583" s="13" t="str">
        <x:v>Nearby</x:v>
      </x:c>
      <x:c r="F583" s="15" t="str">
        <x:v>Bridgwater Business Park</x:v>
      </x:c>
      <x:c r="G583" s="15" t="str">
        <x:v>Bridgwater Business Park, Dunball, Bridgwater TA6</x:v>
      </x:c>
      <x:c r="H583" s="13" t="str">
        <x:v>Current</x:v>
      </x:c>
      <x:c r="I583" s="14" t="n">
        <x:v>11702</x:v>
      </x:c>
      <x:c r="J583" s="13" t="str">
        <x:f>IF(AND(ISNUMBER(I583),I583&gt;0),IF(I583&lt;=1000,"1–1,000",IF(I583&lt;=2500,"1,001–2,500",IF(I583&lt;=5000,"2,501–5,000",IF(I583&lt;=10000,"5,001–10,000","10,001–15,000")))),"10,001–15,000")</x:f>
        <x:v>10,001–15,000</x:v>
      </x:c>
      <x:c r="K583" s="16" t="n">
        <x:v>65000</x:v>
      </x:c>
      <x:c r="L583" s="17" t="n">
        <x:f>IF(AND(ISNUMBER(I583),I583&gt;0,ISNUMBER(K583),K583&gt;0),K583/I583,"n.a.")</x:f>
        <x:v>5.554606050247821</x:v>
      </x:c>
      <x:c r="M583" s="17" t="n">
        <x:v>5.55</x:v>
      </x:c>
      <x:c r="N583" s="13" t="str">
        <x:v>No</x:v>
      </x:c>
      <x:c r="O583" s="15" t="str">
        <x:v>Not stated</x:v>
      </x:c>
      <x:c r="P583" s="15" t="str">
        <x:v>Two electric roller shutters</x:v>
      </x:c>
      <x:c r="Q583" s="15" t="str">
        <x:v>Warehouse with two-storey offices, rear mezzanine, parking and EV charging.</x:v>
      </x:c>
      <x:c r="R583" s="15" t="str">
        <x:v>Advertised to let RM duplicate Unit 110–111 advert gives 7,998 sq ft; Zoopla includes substantial mezzanine at 11,702 sq ft. Same £65,000 rent. Area/rate excluded from market median. Host population not separately identified where locality/boundary is ambiguous.</x:v>
      </x:c>
      <x:c r="S583" s="15" t="str">
        <x:v>https://www.zoopla.co.uk/to-rent/commercial/details/73853751/</x:v>
      </x:c>
      <x:c r="T583" s="15" t="str">
        <x:v>https://www.rightmove.co.uk/properties/764711646272272#/?channel=COM_LET</x:v>
      </x:c>
      <x:c r="U583" s="15" t="str"/>
      <x:c r="V583" s="15" t="str">
        <x:v>Bridgwater — Bridgwater Business Park</x:v>
      </x:c>
      <x:c r="W583" s="15" t="str">
        <x:v>Individual unit ≤15,000 sq ft</x:v>
      </x:c>
      <x:c r="X583" s="13" t="n">
        <x:f>IF(N583="Yes",L583,0)</x:f>
        <x:v>0</x:v>
      </x:c>
      <x:c r="Y583" s="14" t="n">
        <x:v>1</x:v>
      </x:c>
      <x:c r="Z583" s="13" t="str">
        <x:v>Industrial / workshop / storage</x:v>
      </x:c>
    </x:row>
    <x:row r="584" ht="42" customHeight="1">
      <x:c r="A584" s="13" t="str">
        <x:v>SW0249</x:v>
      </x:c>
      <x:c r="B584" s="15" t="str">
        <x:v>Bridgwater</x:v>
      </x:c>
      <x:c r="C584" s="15" t="str">
        <x:v>North Petherton</x:v>
      </x:c>
      <x:c r="D584" s="14" t="n">
        <x:v>3180</x:v>
      </x:c>
      <x:c r="E584" s="13" t="str">
        <x:v>Nearby</x:v>
      </x:c>
      <x:c r="F584" s="15" t="str">
        <x:v>Bridgwater Gateway</x:v>
      </x:c>
      <x:c r="G584" s="15" t="str">
        <x:v>1401, Carnival Way, North Petherton, Bridgwater TA6 6GY</x:v>
      </x:c>
      <x:c r="H584" s="13" t="str">
        <x:v>Current</x:v>
      </x:c>
      <x:c r="I584" s="14" t="n">
        <x:v>1528</x:v>
      </x:c>
      <x:c r="J584" s="13" t="str">
        <x:f>IF(AND(ISNUMBER(I584),I584&gt;0),IF(I584&lt;=1000,"1–1,000",IF(I584&lt;=2500,"1,001–2,500",IF(I584&lt;=5000,"2,501–5,000",IF(I584&lt;=10000,"5,001–10,000","10,001–15,000")))),"1,001–2,500")</x:f>
        <x:v>1,001–2,500</x:v>
      </x:c>
      <x:c r="K584" s="16"/>
      <x:c r="L584" s="17" t="str">
        <x:f>IF(AND(ISNUMBER(I584),I584&gt;0,ISNUMBER(K584),K584&gt;0),K584/I584,"n.a.")</x:f>
        <x:v>n.a.</x:v>
      </x:c>
      <x:c r="M584" s="17"/>
      <x:c r="N584" s="13" t="str">
        <x:v>No</x:v>
      </x:c>
      <x:c r="O584" s="15" t="str">
        <x:v>Not stated</x:v>
      </x:c>
      <x:c r="P584" s="15" t="str">
        <x:v>Not stated</x:v>
      </x:c>
      <x:c r="Q584" s="15" t="str">
        <x:v>New sustainable business unit within Bridgwater Gateway.</x:v>
      </x:c>
      <x:c r="R584" s="15" t="str">
        <x:v>Advertised to let</x:v>
      </x:c>
      <x:c r="S584" s="15" t="str">
        <x:v>https://www.rightmove.co.uk/properties/757131536643744#/?channel=COM_LET</x:v>
      </x:c>
      <x:c r="T584" s="15" t="str"/>
      <x:c r="U584" s="15" t="str"/>
      <x:c r="V584" s="15" t="str">
        <x:v>Bridgwater — Bridgwater Gateway</x:v>
      </x:c>
      <x:c r="W584" s="15" t="str">
        <x:v>Individual unit ≤15,000 sq ft</x:v>
      </x:c>
      <x:c r="X584" s="13" t="n">
        <x:f>IF(N584="Yes",L584,0)</x:f>
        <x:v>0</x:v>
      </x:c>
      <x:c r="Y584" s="14" t="n">
        <x:v>1</x:v>
      </x:c>
      <x:c r="Z584" s="13" t="str">
        <x:v>Industrial / workshop / storage</x:v>
      </x:c>
    </x:row>
    <x:row r="585" ht="42" customHeight="1">
      <x:c r="A585" s="13" t="str">
        <x:v>SW0250</x:v>
      </x:c>
      <x:c r="B585" s="15" t="str">
        <x:v>Bridgwater</x:v>
      </x:c>
      <x:c r="C585" s="15" t="str">
        <x:v>North Petherton</x:v>
      </x:c>
      <x:c r="D585" s="14" t="n">
        <x:v>3180</x:v>
      </x:c>
      <x:c r="E585" s="13" t="str">
        <x:v>Nearby</x:v>
      </x:c>
      <x:c r="F585" s="15" t="str">
        <x:v>Bridgwater Gateway</x:v>
      </x:c>
      <x:c r="G585" s="15" t="str">
        <x:v>1402, Carnival Way, North Petherton, Bridgwater TA6 6GY</x:v>
      </x:c>
      <x:c r="H585" s="13" t="str">
        <x:v>Current</x:v>
      </x:c>
      <x:c r="I585" s="14" t="n">
        <x:v>1485</x:v>
      </x:c>
      <x:c r="J585" s="13" t="str">
        <x:f>IF(AND(ISNUMBER(I585),I585&gt;0),IF(I585&lt;=1000,"1–1,000",IF(I585&lt;=2500,"1,001–2,500",IF(I585&lt;=5000,"2,501–5,000",IF(I585&lt;=10000,"5,001–10,000","10,001–15,000")))),"1,001–2,500")</x:f>
        <x:v>1,001–2,500</x:v>
      </x:c>
      <x:c r="K585" s="16"/>
      <x:c r="L585" s="17" t="str">
        <x:f>IF(AND(ISNUMBER(I585),I585&gt;0,ISNUMBER(K585),K585&gt;0),K585/I585,"n.a.")</x:f>
        <x:v>n.a.</x:v>
      </x:c>
      <x:c r="M585" s="17"/>
      <x:c r="N585" s="13" t="str">
        <x:v>No</x:v>
      </x:c>
      <x:c r="O585" s="15" t="str">
        <x:v>Not stated</x:v>
      </x:c>
      <x:c r="P585" s="15" t="str">
        <x:v>Not stated</x:v>
      </x:c>
      <x:c r="Q585" s="15" t="str">
        <x:v>New sustainable business unit within Bridgwater Gateway.</x:v>
      </x:c>
      <x:c r="R585" s="15" t="str">
        <x:v>Advertised to let</x:v>
      </x:c>
      <x:c r="S585" s="15" t="str">
        <x:v>https://www.rightmove.co.uk/properties/758546436814080#/?channel=COM_LET</x:v>
      </x:c>
      <x:c r="T585" s="15" t="str"/>
      <x:c r="U585" s="15" t="str"/>
      <x:c r="V585" s="15" t="str">
        <x:v>Bridgwater — Bridgwater Gateway</x:v>
      </x:c>
      <x:c r="W585" s="15" t="str">
        <x:v>Individual unit ≤15,000 sq ft</x:v>
      </x:c>
      <x:c r="X585" s="13" t="n">
        <x:f>IF(N585="Yes",L585,0)</x:f>
        <x:v>0</x:v>
      </x:c>
      <x:c r="Y585" s="14" t="n">
        <x:v>1</x:v>
      </x:c>
      <x:c r="Z585" s="13" t="str">
        <x:v>Industrial / workshop / storage</x:v>
      </x:c>
    </x:row>
    <x:row r="586" ht="42" customHeight="1">
      <x:c r="A586" s="13" t="str">
        <x:v>SW0251</x:v>
      </x:c>
      <x:c r="B586" s="15" t="str">
        <x:v>Bridgwater</x:v>
      </x:c>
      <x:c r="C586" s="15" t="str">
        <x:v>North Petherton</x:v>
      </x:c>
      <x:c r="D586" s="14" t="n">
        <x:v>3180</x:v>
      </x:c>
      <x:c r="E586" s="13" t="str">
        <x:v>Nearby</x:v>
      </x:c>
      <x:c r="F586" s="15" t="str">
        <x:v>Bridgwater Gateway</x:v>
      </x:c>
      <x:c r="G586" s="15" t="str">
        <x:v>1406, Carnival Way, North Petherton, Bridgwater TA6 6GY</x:v>
      </x:c>
      <x:c r="H586" s="13" t="str">
        <x:v>Current</x:v>
      </x:c>
      <x:c r="I586" s="14" t="n">
        <x:v>2206</x:v>
      </x:c>
      <x:c r="J586" s="13" t="str">
        <x:f>IF(AND(ISNUMBER(I586),I586&gt;0),IF(I586&lt;=1000,"1–1,000",IF(I586&lt;=2500,"1,001–2,500",IF(I586&lt;=5000,"2,501–5,000",IF(I586&lt;=10000,"5,001–10,000","10,001–15,000")))),"1,001–2,500")</x:f>
        <x:v>1,001–2,500</x:v>
      </x:c>
      <x:c r="K586" s="16"/>
      <x:c r="L586" s="17" t="str">
        <x:f>IF(AND(ISNUMBER(I586),I586&gt;0,ISNUMBER(K586),K586&gt;0),K586/I586,"n.a.")</x:f>
        <x:v>n.a.</x:v>
      </x:c>
      <x:c r="M586" s="17"/>
      <x:c r="N586" s="13" t="str">
        <x:v>No</x:v>
      </x:c>
      <x:c r="O586" s="15" t="str">
        <x:v>Not stated</x:v>
      </x:c>
      <x:c r="P586" s="15" t="str">
        <x:v>Not stated</x:v>
      </x:c>
      <x:c r="Q586" s="15" t="str">
        <x:v>New sustainable business unit within Bridgwater Gateway.</x:v>
      </x:c>
      <x:c r="R586" s="15" t="str">
        <x:v>Advertised to let</x:v>
      </x:c>
      <x:c r="S586" s="15" t="str">
        <x:v>https://www.rightmove.co.uk/properties/758547009438737#/?channel=COM_LET</x:v>
      </x:c>
      <x:c r="T586" s="15" t="str"/>
      <x:c r="U586" s="15" t="str"/>
      <x:c r="V586" s="15" t="str">
        <x:v>Bridgwater — Bridgwater Gateway</x:v>
      </x:c>
      <x:c r="W586" s="15" t="str">
        <x:v>Individual unit ≤15,000 sq ft</x:v>
      </x:c>
      <x:c r="X586" s="13" t="n">
        <x:f>IF(N586="Yes",L586,0)</x:f>
        <x:v>0</x:v>
      </x:c>
      <x:c r="Y586" s="14" t="n">
        <x:v>1</x:v>
      </x:c>
      <x:c r="Z586" s="13" t="str">
        <x:v>Industrial / workshop / storage</x:v>
      </x:c>
    </x:row>
    <x:row r="587" ht="42" customHeight="1">
      <x:c r="A587" s="13" t="str">
        <x:v>SW0252</x:v>
      </x:c>
      <x:c r="B587" s="15" t="str">
        <x:v>Bridgwater</x:v>
      </x:c>
      <x:c r="C587" s="15" t="str">
        <x:v>North Petherton</x:v>
      </x:c>
      <x:c r="D587" s="14" t="n">
        <x:v>3180</x:v>
      </x:c>
      <x:c r="E587" s="13" t="str">
        <x:v>Nearby</x:v>
      </x:c>
      <x:c r="F587" s="15" t="str">
        <x:v>Bridgwater Gateway</x:v>
      </x:c>
      <x:c r="G587" s="15" t="str">
        <x:v>1407, Carnival Way, North Petherton, Bridgwater TA6 6GY</x:v>
      </x:c>
      <x:c r="H587" s="13" t="str">
        <x:v>Current</x:v>
      </x:c>
      <x:c r="I587" s="14" t="n">
        <x:v>1560</x:v>
      </x:c>
      <x:c r="J587" s="13" t="str">
        <x:f>IF(AND(ISNUMBER(I587),I587&gt;0),IF(I587&lt;=1000,"1–1,000",IF(I587&lt;=2500,"1,001–2,500",IF(I587&lt;=5000,"2,501–5,000",IF(I587&lt;=10000,"5,001–10,000","10,001–15,000")))),"1,001–2,500")</x:f>
        <x:v>1,001–2,500</x:v>
      </x:c>
      <x:c r="K587" s="16"/>
      <x:c r="L587" s="17" t="str">
        <x:f>IF(AND(ISNUMBER(I587),I587&gt;0,ISNUMBER(K587),K587&gt;0),K587/I587,"n.a.")</x:f>
        <x:v>n.a.</x:v>
      </x:c>
      <x:c r="M587" s="17"/>
      <x:c r="N587" s="13" t="str">
        <x:v>No</x:v>
      </x:c>
      <x:c r="O587" s="15" t="str">
        <x:v>Not stated</x:v>
      </x:c>
      <x:c r="P587" s="15" t="str">
        <x:v>Not stated</x:v>
      </x:c>
      <x:c r="Q587" s="15" t="str">
        <x:v>New sustainable business unit within Bridgwater Gateway.</x:v>
      </x:c>
      <x:c r="R587" s="15" t="str">
        <x:v>Advertised to let</x:v>
      </x:c>
      <x:c r="S587" s="15" t="str">
        <x:v>https://www.rightmove.co.uk/properties/758547110140864#/?channel=COM_LET</x:v>
      </x:c>
      <x:c r="T587" s="15" t="str"/>
      <x:c r="U587" s="15" t="str"/>
      <x:c r="V587" s="15" t="str">
        <x:v>Bridgwater — Bridgwater Gateway</x:v>
      </x:c>
      <x:c r="W587" s="15" t="str">
        <x:v>Individual unit ≤15,000 sq ft</x:v>
      </x:c>
      <x:c r="X587" s="13" t="n">
        <x:f>IF(N587="Yes",L587,0)</x:f>
        <x:v>0</x:v>
      </x:c>
      <x:c r="Y587" s="14" t="n">
        <x:v>1</x:v>
      </x:c>
      <x:c r="Z587" s="13" t="str">
        <x:v>Industrial / workshop / storage</x:v>
      </x:c>
    </x:row>
    <x:row r="588" ht="42" customHeight="1">
      <x:c r="A588" s="13" t="str">
        <x:v>SW0253</x:v>
      </x:c>
      <x:c r="B588" s="15" t="str">
        <x:v>Bridgwater</x:v>
      </x:c>
      <x:c r="C588" s="15" t="str">
        <x:v>North Petherton</x:v>
      </x:c>
      <x:c r="D588" s="14" t="n">
        <x:v>3180</x:v>
      </x:c>
      <x:c r="E588" s="13" t="str">
        <x:v>Nearby</x:v>
      </x:c>
      <x:c r="F588" s="15" t="str">
        <x:v>Bridgwater Gateway</x:v>
      </x:c>
      <x:c r="G588" s="15" t="str">
        <x:v>1701, Compass Avenue, North Petherton, Bridgwater, Somerset, TA6 6GY</x:v>
      </x:c>
      <x:c r="H588" s="13" t="str">
        <x:v>Current</x:v>
      </x:c>
      <x:c r="I588" s="14" t="n">
        <x:v>11070</x:v>
      </x:c>
      <x:c r="J588" s="13" t="str">
        <x:f>IF(AND(ISNUMBER(I588),I588&gt;0),IF(I588&lt;=1000,"1–1,000",IF(I588&lt;=2500,"1,001–2,500",IF(I588&lt;=5000,"2,501–5,000",IF(I588&lt;=10000,"5,001–10,000","10,001–15,000")))),"10,001–15,000")</x:f>
        <x:v>10,001–15,000</x:v>
      </x:c>
      <x:c r="K588" s="16"/>
      <x:c r="L588" s="17" t="str">
        <x:f>IF(AND(ISNUMBER(I588),I588&gt;0,ISNUMBER(K588),K588&gt;0),K588/I588,"n.a.")</x:f>
        <x:v>n.a.</x:v>
      </x:c>
      <x:c r="M588" s="17"/>
      <x:c r="N588" s="13" t="str">
        <x:v>No</x:v>
      </x:c>
      <x:c r="O588" s="15" t="str">
        <x:v>Not stated</x:v>
      </x:c>
      <x:c r="P588" s="15" t="str">
        <x:v>Not stated</x:v>
      </x:c>
      <x:c r="Q588" s="15" t="str">
        <x:v>New self-contained industrial unit with secure yard, solar PV and EV charging.</x:v>
      </x:c>
      <x:c r="R588" s="15" t="str">
        <x:v>Advertised to let</x:v>
      </x:c>
      <x:c r="S588" s="15" t="str">
        <x:v>https://www.rightmove.co.uk/properties/758175305866608#/?channel=COM_LET</x:v>
      </x:c>
      <x:c r="T588" s="15" t="str"/>
      <x:c r="U588" s="15" t="str"/>
      <x:c r="V588" s="15" t="str">
        <x:v>Bridgwater — Bridgwater Gateway</x:v>
      </x:c>
      <x:c r="W588" s="15" t="str">
        <x:v>Individual unit ≤15,000 sq ft</x:v>
      </x:c>
      <x:c r="X588" s="13" t="n">
        <x:f>IF(N588="Yes",L588,0)</x:f>
        <x:v>0</x:v>
      </x:c>
      <x:c r="Y588" s="14" t="n">
        <x:v>1</x:v>
      </x:c>
      <x:c r="Z588" s="13" t="str">
        <x:v>Industrial / workshop / storage</x:v>
      </x:c>
    </x:row>
    <x:row r="589" ht="42" customHeight="1">
      <x:c r="A589" s="13" t="str">
        <x:v>SW0254</x:v>
      </x:c>
      <x:c r="B589" s="15" t="str">
        <x:v>Bridgwater</x:v>
      </x:c>
      <x:c r="C589" s="15" t="str">
        <x:v>North Petherton</x:v>
      </x:c>
      <x:c r="D589" s="14" t="n">
        <x:v>3180</x:v>
      </x:c>
      <x:c r="E589" s="13" t="str">
        <x:v>Nearby</x:v>
      </x:c>
      <x:c r="F589" s="15" t="str">
        <x:v>Bridgwater Gateway</x:v>
      </x:c>
      <x:c r="G589" s="15" t="str">
        <x:v>1706, Compass Avenue, North Petherton, Bridgwater, Somerset, TA6 6GY</x:v>
      </x:c>
      <x:c r="H589" s="13" t="str">
        <x:v>Current</x:v>
      </x:c>
      <x:c r="I589" s="14" t="n">
        <x:v>14390</x:v>
      </x:c>
      <x:c r="J589" s="13" t="str">
        <x:f>IF(AND(ISNUMBER(I589),I589&gt;0),IF(I589&lt;=1000,"1–1,000",IF(I589&lt;=2500,"1,001–2,500",IF(I589&lt;=5000,"2,501–5,000",IF(I589&lt;=10000,"5,001–10,000","10,001–15,000")))),"10,001–15,000")</x:f>
        <x:v>10,001–15,000</x:v>
      </x:c>
      <x:c r="K589" s="16"/>
      <x:c r="L589" s="17" t="str">
        <x:f>IF(AND(ISNUMBER(I589),I589&gt;0,ISNUMBER(K589),K589&gt;0),K589/I589,"n.a.")</x:f>
        <x:v>n.a.</x:v>
      </x:c>
      <x:c r="M589" s="17"/>
      <x:c r="N589" s="13" t="str">
        <x:v>No</x:v>
      </x:c>
      <x:c r="O589" s="15" t="str">
        <x:v>Not stated</x:v>
      </x:c>
      <x:c r="P589" s="15" t="str">
        <x:v>Not stated</x:v>
      </x:c>
      <x:c r="Q589" s="15" t="str">
        <x:v>New self-contained industrial unit with secure yard, solar PV and EV charging.</x:v>
      </x:c>
      <x:c r="R589" s="15" t="str">
        <x:v>Advertised to let</x:v>
      </x:c>
      <x:c r="S589" s="15" t="str">
        <x:v>https://www.rightmove.co.uk/properties/758176256081232#/?channel=COM_LET</x:v>
      </x:c>
      <x:c r="T589" s="15" t="str"/>
      <x:c r="U589" s="15" t="str"/>
      <x:c r="V589" s="15" t="str">
        <x:v>Bridgwater — Bridgwater Gateway</x:v>
      </x:c>
      <x:c r="W589" s="15" t="str">
        <x:v>Individual unit ≤15,000 sq ft</x:v>
      </x:c>
      <x:c r="X589" s="13" t="n">
        <x:f>IF(N589="Yes",L589,0)</x:f>
        <x:v>0</x:v>
      </x:c>
      <x:c r="Y589" s="14" t="n">
        <x:v>1</x:v>
      </x:c>
      <x:c r="Z589" s="13" t="str">
        <x:v>Industrial / workshop / storage</x:v>
      </x:c>
    </x:row>
    <x:row r="590" ht="42" customHeight="1">
      <x:c r="A590" s="13" t="str">
        <x:v>SW0255</x:v>
      </x:c>
      <x:c r="B590" s="15" t="str">
        <x:v>Bridgwater</x:v>
      </x:c>
      <x:c r="C590" s="15" t="str">
        <x:v>North Petherton</x:v>
      </x:c>
      <x:c r="D590" s="14" t="n">
        <x:v>3180</x:v>
      </x:c>
      <x:c r="E590" s="13" t="str">
        <x:v>Nearby</x:v>
      </x:c>
      <x:c r="F590" s="15" t="str">
        <x:v>Bridgwater Gateway</x:v>
      </x:c>
      <x:c r="G590" s="15" t="str">
        <x:v>Unit 2 Compass Avenue, North Petherton, Bridgwater, Somerset TA6 6GY</x:v>
      </x:c>
      <x:c r="H590" s="13" t="str">
        <x:v>Current</x:v>
      </x:c>
      <x:c r="I590" s="14" t="n">
        <x:v>12000</x:v>
      </x:c>
      <x:c r="J590" s="13" t="str">
        <x:f>IF(AND(ISNUMBER(I590),I590&gt;0),IF(I590&lt;=1000,"1–1,000",IF(I590&lt;=2500,"1,001–2,500",IF(I590&lt;=5000,"2,501–5,000",IF(I590&lt;=10000,"5,001–10,000","10,001–15,000")))),"10,001–15,000")</x:f>
        <x:v>10,001–15,000</x:v>
      </x:c>
      <x:c r="K590" s="16"/>
      <x:c r="L590" s="17" t="str">
        <x:f>IF(AND(ISNUMBER(I590),I590&gt;0,ISNUMBER(K590),K590&gt;0),K590/I590,"n.a.")</x:f>
        <x:v>n.a.</x:v>
      </x:c>
      <x:c r="M590" s="17"/>
      <x:c r="N590" s="13" t="str">
        <x:v>No</x:v>
      </x:c>
      <x:c r="O590" s="15" t="str">
        <x:v>Not stated</x:v>
      </x:c>
      <x:c r="P590" s="15" t="str">
        <x:v>Two electric loading doors</x:v>
      </x:c>
      <x:c r="Q590" s="15" t="str">
        <x:v>New detached industrial unit with secure yard, staff facilities and 22 parking spaces.</x:v>
      </x:c>
      <x:c r="R590" s="15" t="str">
        <x:v>Advertised to let</x:v>
      </x:c>
      <x:c r="S590" s="15" t="str">
        <x:v>https://www.rightmove.co.uk/properties/757096176640769#/?channel=COM_LET</x:v>
      </x:c>
      <x:c r="T590" s="15" t="str"/>
      <x:c r="U590" s="15" t="str"/>
      <x:c r="V590" s="15" t="str">
        <x:v>Bridgwater — Bridgwater Gateway</x:v>
      </x:c>
      <x:c r="W590" s="15" t="str">
        <x:v>Individual unit ≤15,000 sq ft</x:v>
      </x:c>
      <x:c r="X590" s="13" t="n">
        <x:f>IF(N590="Yes",L590,0)</x:f>
        <x:v>0</x:v>
      </x:c>
      <x:c r="Y590" s="14" t="n">
        <x:v>1</x:v>
      </x:c>
      <x:c r="Z590" s="13" t="str">
        <x:v>Industrial / workshop / storage</x:v>
      </x:c>
    </x:row>
    <x:row r="591" ht="42" customHeight="1">
      <x:c r="A591" s="13" t="str">
        <x:v>SW0256</x:v>
      </x:c>
      <x:c r="B591" s="15" t="str">
        <x:v>Bridgwater</x:v>
      </x:c>
      <x:c r="C591" s="15" t="str">
        <x:v>Huntworth</x:v>
      </x:c>
      <x:c r="D591" s="14"/>
      <x:c r="E591" s="13" t="str">
        <x:v>Nearby</x:v>
      </x:c>
      <x:c r="F591" s="15" t="str">
        <x:v>Huntworth Way industrial area</x:v>
      </x:c>
      <x:c r="G591" s="15" t="str">
        <x:v>Unit A Huntworth Way, Bridgwater TA6</x:v>
      </x:c>
      <x:c r="H591" s="13" t="str">
        <x:v>Current</x:v>
      </x:c>
      <x:c r="I591" s="14" t="n">
        <x:v>10812</x:v>
      </x:c>
      <x:c r="J591" s="13" t="str">
        <x:f>IF(AND(ISNUMBER(I591),I591&gt;0),IF(I591&lt;=1000,"1–1,000",IF(I591&lt;=2500,"1,001–2,500",IF(I591&lt;=5000,"2,501–5,000",IF(I591&lt;=10000,"5,001–10,000","10,001–15,000")))),"10,001–15,000")</x:f>
        <x:v>10,001–15,000</x:v>
      </x:c>
      <x:c r="K591" s="16" t="n">
        <x:v>89199</x:v>
      </x:c>
      <x:c r="L591" s="17" t="n">
        <x:f>IF(AND(ISNUMBER(I591),I591&gt;0,ISNUMBER(K591),K591&gt;0),K591/I591,"n.a.")</x:f>
        <x:v>8.25</x:v>
      </x:c>
      <x:c r="M591" s="17" t="n">
        <x:v>8.25</x:v>
      </x:c>
      <x:c r="N591" s="13" t="str">
        <x:v>Yes</x:v>
      </x:c>
      <x:c r="O591" s="15" t="str">
        <x:v>7m eaves</x:v>
      </x:c>
      <x:c r="P591" s="15" t="str">
        <x:v>Single electric up-and-over loading door</x:v>
      </x:c>
      <x:c r="Q591" s="15" t="str">
        <x:v>End-terrace warehouse with offices, loading area and about 16 parking spaces.</x:v>
      </x:c>
      <x:c r="R591" s="15" t="str">
        <x:v>Advertised to let Host population not separately identified where locality/boundary is ambiguous.</x:v>
      </x:c>
      <x:c r="S591" s="15" t="str">
        <x:v>https://www.zoopla.co.uk/to-rent/commercial/details/73499991/</x:v>
      </x:c>
      <x:c r="T591" s="15" t="str">
        <x:v>https://www.rightmove.co.uk/properties/773393241159632#/?channel=COM_LET</x:v>
      </x:c>
      <x:c r="U591" s="15" t="str"/>
      <x:c r="V591" s="15" t="str">
        <x:v>Bridgwater — Huntworth Way industrial area</x:v>
      </x:c>
      <x:c r="W591" s="15" t="str">
        <x:v>Individual unit ≤15,000 sq ft</x:v>
      </x:c>
      <x:c r="X591" s="13" t="n">
        <x:f>IF(N591="Yes",L591,0)</x:f>
        <x:v>8.25</x:v>
      </x:c>
      <x:c r="Y591" s="14" t="n">
        <x:v>1</x:v>
      </x:c>
      <x:c r="Z591" s="13" t="str">
        <x:v>Industrial / workshop / storage</x:v>
      </x:c>
    </x:row>
    <x:row r="592" ht="42" customHeight="1">
      <x:c r="A592" s="13" t="str">
        <x:v>SW0257</x:v>
      </x:c>
      <x:c r="B592" s="15" t="str">
        <x:v>Bridgwater</x:v>
      </x:c>
      <x:c r="C592" s="15" t="str">
        <x:v>Dunwear</x:v>
      </x:c>
      <x:c r="D592" s="14"/>
      <x:c r="E592" s="13" t="str">
        <x:v>Nearby</x:v>
      </x:c>
      <x:c r="F592" s="15" t="str">
        <x:v>Small Industries Estate, River Lane</x:v>
      </x:c>
      <x:c r="G592" s="15" t="str">
        <x:v>River Lane, Bridgwater TA7</x:v>
      </x:c>
      <x:c r="H592" s="13" t="str">
        <x:v>Current</x:v>
      </x:c>
      <x:c r="I592" s="14" t="n">
        <x:v>1034</x:v>
      </x:c>
      <x:c r="J592" s="13" t="str">
        <x:f>IF(AND(ISNUMBER(I592),I592&gt;0),IF(I592&lt;=1000,"1–1,000",IF(I592&lt;=2500,"1,001–2,500",IF(I592&lt;=5000,"2,501–5,000",IF(I592&lt;=10000,"5,001–10,000","10,001–15,000")))),"1,001–2,500")</x:f>
        <x:v>1,001–2,500</x:v>
      </x:c>
      <x:c r="K592" s="16" t="n">
        <x:v>6250</x:v>
      </x:c>
      <x:c r="L592" s="17" t="n">
        <x:f>IF(AND(ISNUMBER(I592),I592&gt;0,ISNUMBER(K592),K592&gt;0),K592/I592,"n.a.")</x:f>
        <x:v>6.044487427466151</x:v>
      </x:c>
      <x:c r="M592" s="17" t="n">
        <x:v>6.04</x:v>
      </x:c>
      <x:c r="N592" s="13" t="str">
        <x:v>Yes</x:v>
      </x:c>
      <x:c r="O592" s="15" t="str">
        <x:v>Not stated</x:v>
      </x:c>
      <x:c r="P592" s="15" t="str">
        <x:v>Not stated</x:v>
      </x:c>
      <x:c r="Q592" s="15" t="str">
        <x:v>Workshop with partitioned rear store, shared WC and gated compound.</x:v>
      </x:c>
      <x:c r="R592" s="15" t="str">
        <x:v>Advertised to let Host population not separately identified where locality/boundary is ambiguous.</x:v>
      </x:c>
      <x:c r="S592" s="15" t="str">
        <x:v>https://www.zoopla.co.uk/to-rent/commercial/details/74237442/</x:v>
      </x:c>
      <x:c r="T592" s="15" t="str"/>
      <x:c r="U592" s="15" t="str"/>
      <x:c r="V592" s="15" t="str">
        <x:v>Bridgwater — Small Industries Estate, River Lane</x:v>
      </x:c>
      <x:c r="W592" s="15" t="str">
        <x:v>Individual unit ≤15,000 sq ft</x:v>
      </x:c>
      <x:c r="X592" s="13" t="n">
        <x:f>IF(N592="Yes",L592,0)</x:f>
        <x:v>6.044487427466151</x:v>
      </x:c>
      <x:c r="Y592" s="14" t="n">
        <x:v>1</x:v>
      </x:c>
      <x:c r="Z592" s="13" t="str">
        <x:v>Industrial / workshop / storage</x:v>
      </x:c>
    </x:row>
    <x:row r="593" ht="42" customHeight="1">
      <x:c r="A593" s="13" t="str">
        <x:v>SW0258</x:v>
      </x:c>
      <x:c r="B593" s="15" t="str">
        <x:v>Bridgwater</x:v>
      </x:c>
      <x:c r="C593" s="15" t="str">
        <x:v>Dunwear</x:v>
      </x:c>
      <x:c r="D593" s="14"/>
      <x:c r="E593" s="13" t="str">
        <x:v>Nearby</x:v>
      </x:c>
      <x:c r="F593" s="15" t="str">
        <x:v>Small Industries Estate, River Lane</x:v>
      </x:c>
      <x:c r="G593" s="15" t="str">
        <x:v>River Lane, Bridgwater TA7</x:v>
      </x:c>
      <x:c r="H593" s="13" t="str">
        <x:v>Current</x:v>
      </x:c>
      <x:c r="I593" s="14" t="n">
        <x:v>2790</x:v>
      </x:c>
      <x:c r="J593" s="13" t="str">
        <x:f>IF(AND(ISNUMBER(I593),I593&gt;0),IF(I593&lt;=1000,"1–1,000",IF(I593&lt;=2500,"1,001–2,500",IF(I593&lt;=5000,"2,501–5,000",IF(I593&lt;=10000,"5,001–10,000","10,001–15,000")))),"2,501–5,000")</x:f>
        <x:v>2,501–5,000</x:v>
      </x:c>
      <x:c r="K593" s="16" t="n">
        <x:v>20000</x:v>
      </x:c>
      <x:c r="L593" s="17" t="n">
        <x:f>IF(AND(ISNUMBER(I593),I593&gt;0,ISNUMBER(K593),K593&gt;0),K593/I593,"n.a.")</x:f>
        <x:v>7.168458781362007</x:v>
      </x:c>
      <x:c r="M593" s="17" t="n">
        <x:v>7.17</x:v>
      </x:c>
      <x:c r="N593" s="13" t="str">
        <x:v>Yes</x:v>
      </x:c>
      <x:c r="O593" s="15" t="str">
        <x:v>Not stated</x:v>
      </x:c>
      <x:c r="P593" s="15" t="str">
        <x:v>Not stated</x:v>
      </x:c>
      <x:c r="Q593" s="15" t="str">
        <x:v>Workshop/store including canteen and WC.</x:v>
      </x:c>
      <x:c r="R593" s="15" t="str">
        <x:v>Advertised to let Host population not separately identified where locality/boundary is ambiguous.</x:v>
      </x:c>
      <x:c r="S593" s="15" t="str">
        <x:v>https://www.zoopla.co.uk/to-rent/commercial/details/69705169/</x:v>
      </x:c>
      <x:c r="T593" s="15" t="str"/>
      <x:c r="U593" s="15" t="str"/>
      <x:c r="V593" s="15" t="str">
        <x:v>Bridgwater — Small Industries Estate, River Lane</x:v>
      </x:c>
      <x:c r="W593" s="15" t="str">
        <x:v>Individual unit ≤15,000 sq ft</x:v>
      </x:c>
      <x:c r="X593" s="13" t="n">
        <x:f>IF(N593="Yes",L593,0)</x:f>
        <x:v>7.168458781362007</x:v>
      </x:c>
      <x:c r="Y593" s="14" t="n">
        <x:v>1</x:v>
      </x:c>
      <x:c r="Z593" s="13" t="str">
        <x:v>Industrial / workshop / storage</x:v>
      </x:c>
    </x:row>
    <x:row r="594" ht="42" customHeight="1">
      <x:c r="A594" s="13" t="str">
        <x:v>SW0259</x:v>
      </x:c>
      <x:c r="B594" s="15" t="str">
        <x:v>Bridgwater</x:v>
      </x:c>
      <x:c r="C594" s="15" t="str">
        <x:v>Bridgwater</x:v>
      </x:c>
      <x:c r="D594" s="14" t="n">
        <x:v>47860</x:v>
      </x:c>
      <x:c r="E594" s="13" t="str">
        <x:v>Town</x:v>
      </x:c>
      <x:c r="F594" s="15" t="str">
        <x:v>Axe Road / Phoenix Road Industrial Estate</x:v>
      </x:c>
      <x:c r="G594" s="15" t="str">
        <x:v>Phoenix Road, Bridgwater TA6</x:v>
      </x:c>
      <x:c r="H594" s="13" t="str">
        <x:v>Current</x:v>
      </x:c>
      <x:c r="I594" s="14" t="n">
        <x:v>2709</x:v>
      </x:c>
      <x:c r="J594" s="13" t="str">
        <x:f>IF(AND(ISNUMBER(I594),I594&gt;0),IF(I594&lt;=1000,"1–1,000",IF(I594&lt;=2500,"1,001–2,500",IF(I594&lt;=5000,"2,501–5,000",IF(I594&lt;=10000,"5,001–10,000","10,001–15,000")))),"2,501–5,000")</x:f>
        <x:v>2,501–5,000</x:v>
      </x:c>
      <x:c r="K594" s="16" t="n">
        <x:v>22500</x:v>
      </x:c>
      <x:c r="L594" s="17" t="n">
        <x:f>IF(AND(ISNUMBER(I594),I594&gt;0,ISNUMBER(K594),K594&gt;0),K594/I594,"n.a.")</x:f>
        <x:v>8.305647840531561</x:v>
      </x:c>
      <x:c r="M594" s="17" t="n">
        <x:v>8.31</x:v>
      </x:c>
      <x:c r="N594" s="13" t="str">
        <x:v>Yes</x:v>
      </x:c>
      <x:c r="O594" s="15" t="str">
        <x:v>High eaves; no dimension</x:v>
      </x:c>
      <x:c r="P594" s="15" t="str">
        <x:v>Not stated</x:v>
      </x:c>
      <x:c r="Q594" s="15" t="str">
        <x:v>Former vehicle repair workshop with mezzanine staff room; extra yard possible.</x:v>
      </x:c>
      <x:c r="R594" s="15" t="str">
        <x:v>Advertised to let</x:v>
      </x:c>
      <x:c r="S594" s="15" t="str">
        <x:v>https://www.zoopla.co.uk/to-rent/commercial/details/71876213/</x:v>
      </x:c>
      <x:c r="T594" s="15" t="str"/>
      <x:c r="U594" s="15" t="str"/>
      <x:c r="V594" s="15" t="str">
        <x:v>Bridgwater — Axe Road Industrial Estate</x:v>
      </x:c>
      <x:c r="W594" s="15" t="str">
        <x:v>Individual unit ≤15,000 sq ft</x:v>
      </x:c>
      <x:c r="X594" s="13" t="n">
        <x:f>IF(N594="Yes",L594,0)</x:f>
        <x:v>8.305647840531561</x:v>
      </x:c>
      <x:c r="Y594" s="14" t="n">
        <x:v>1</x:v>
      </x:c>
      <x:c r="Z594" s="13" t="str">
        <x:v>Industrial / workshop / storage</x:v>
      </x:c>
    </x:row>
    <x:row r="595" ht="42" customHeight="1">
      <x:c r="A595" s="13" t="str">
        <x:v>SW0260</x:v>
      </x:c>
      <x:c r="B595" s="15" t="str">
        <x:v>Bridgwater</x:v>
      </x:c>
      <x:c r="C595" s="15" t="str">
        <x:v>Bridgwater</x:v>
      </x:c>
      <x:c r="D595" s="14" t="n">
        <x:v>47860</x:v>
      </x:c>
      <x:c r="E595" s="13" t="str">
        <x:v>Town</x:v>
      </x:c>
      <x:c r="F595" s="15" t="str">
        <x:v>Axe Road / Phoenix Road Industrial Estate</x:v>
      </x:c>
      <x:c r="G595" s="15" t="str">
        <x:v>Phoenix Road, Bridgwater TA6</x:v>
      </x:c>
      <x:c r="H595" s="13" t="str">
        <x:v>Current</x:v>
      </x:c>
      <x:c r="I595" s="14" t="n">
        <x:v>11601</x:v>
      </x:c>
      <x:c r="J595" s="13" t="str">
        <x:f>IF(AND(ISNUMBER(I595),I595&gt;0),IF(I595&lt;=1000,"1–1,000",IF(I595&lt;=2500,"1,001–2,500",IF(I595&lt;=5000,"2,501–5,000",IF(I595&lt;=10000,"5,001–10,000","10,001–15,000")))),"10,001–15,000")</x:f>
        <x:v>10,001–15,000</x:v>
      </x:c>
      <x:c r="K595" s="16" t="n">
        <x:v>98609</x:v>
      </x:c>
      <x:c r="L595" s="17" t="n">
        <x:f>IF(AND(ISNUMBER(I595),I595&gt;0,ISNUMBER(K595),K595&gt;0),K595/I595,"n.a.")</x:f>
        <x:v>8.500043099732782</x:v>
      </x:c>
      <x:c r="M595" s="17" t="n">
        <x:v>8.5</x:v>
      </x:c>
      <x:c r="N595" s="13" t="str">
        <x:v>Yes</x:v>
      </x:c>
      <x:c r="O595" s="15" t="str">
        <x:v>Not stated</x:v>
      </x:c>
      <x:c r="P595" s="15" t="str">
        <x:v>Not stated</x:v>
      </x:c>
      <x:c r="Q595" s="15" t="str">
        <x:v>Industrial warehouse advertised with a new roof.</x:v>
      </x:c>
      <x:c r="R595" s="15" t="str">
        <x:v>Advertised to let</x:v>
      </x:c>
      <x:c r="S595" s="15" t="str">
        <x:v>https://www.zoopla.co.uk/to-rent/commercial/details/70833919/</x:v>
      </x:c>
      <x:c r="T595" s="15" t="str"/>
      <x:c r="U595" s="15" t="str"/>
      <x:c r="V595" s="15" t="str">
        <x:v>Bridgwater — Axe Road Industrial Estate</x:v>
      </x:c>
      <x:c r="W595" s="15" t="str">
        <x:v>Individual unit ≤15,000 sq ft</x:v>
      </x:c>
      <x:c r="X595" s="13" t="n">
        <x:f>IF(N595="Yes",L595,0)</x:f>
        <x:v>8.500043099732782</x:v>
      </x:c>
      <x:c r="Y595" s="14" t="n">
        <x:v>1</x:v>
      </x:c>
      <x:c r="Z595" s="13" t="str">
        <x:v>Industrial / workshop / storage</x:v>
      </x:c>
    </x:row>
    <x:row r="596" ht="42" customHeight="1">
      <x:c r="A596" s="13" t="str">
        <x:v>SW0261</x:v>
      </x:c>
      <x:c r="B596" s="15" t="str">
        <x:v>Bridgwater</x:v>
      </x:c>
      <x:c r="C596" s="15" t="str">
        <x:v>Bridgwater</x:v>
      </x:c>
      <x:c r="D596" s="14" t="n">
        <x:v>47860</x:v>
      </x:c>
      <x:c r="E596" s="13" t="str">
        <x:v>Town</x:v>
      </x:c>
      <x:c r="F596" s="15" t="str">
        <x:v>Blake Mill Business Park</x:v>
      </x:c>
      <x:c r="G596" s="15" t="str">
        <x:v>Unit 8 Blake Mill Business Park, Brue Avenue, Bridgwater TA6</x:v>
      </x:c>
      <x:c r="H596" s="13" t="str">
        <x:v>Current</x:v>
      </x:c>
      <x:c r="I596" s="14" t="n">
        <x:v>1006</x:v>
      </x:c>
      <x:c r="J596" s="13" t="str">
        <x:f>IF(AND(ISNUMBER(I596),I596&gt;0),IF(I596&lt;=1000,"1–1,000",IF(I596&lt;=2500,"1,001–2,500",IF(I596&lt;=5000,"2,501–5,000",IF(I596&lt;=10000,"5,001–10,000","10,001–15,000")))),"1,001–2,500")</x:f>
        <x:v>1,001–2,500</x:v>
      </x:c>
      <x:c r="K596" s="16" t="n">
        <x:v>14200</x:v>
      </x:c>
      <x:c r="L596" s="17" t="n">
        <x:f>IF(AND(ISNUMBER(I596),I596&gt;0,ISNUMBER(K596),K596&gt;0),K596/I596,"n.a.")</x:f>
        <x:v>14.115308151093439</x:v>
      </x:c>
      <x:c r="M596" s="17" t="n">
        <x:v>14.12</x:v>
      </x:c>
      <x:c r="N596" s="13" t="str">
        <x:v>Yes</x:v>
      </x:c>
      <x:c r="O596" s="15" t="str">
        <x:v>Not stated</x:v>
      </x:c>
      <x:c r="P596" s="15" t="str">
        <x:v>Not stated</x:v>
      </x:c>
      <x:c r="Q596" s="15" t="str">
        <x:v>Small end-terrace industrial/storage unit with office and estate parking.</x:v>
      </x:c>
      <x:c r="R596" s="15" t="str">
        <x:v>Advertised to let</x:v>
      </x:c>
      <x:c r="S596" s="15" t="str">
        <x:v>https://www.zoopla.co.uk/to-rent/commercial/details/72476722/</x:v>
      </x:c>
      <x:c r="T596" s="15" t="str">
        <x:v>https://www.rightmove.co.uk/properties/767280923960785#/?channel=COM_LET</x:v>
      </x:c>
      <x:c r="U596" s="15" t="str"/>
      <x:c r="V596" s="15" t="str">
        <x:v>Bridgwater — Blake Mill Business Park</x:v>
      </x:c>
      <x:c r="W596" s="15" t="str">
        <x:v>Individual unit ≤15,000 sq ft</x:v>
      </x:c>
      <x:c r="X596" s="13" t="n">
        <x:f>IF(N596="Yes",L596,0)</x:f>
        <x:v>14.115308151093439</x:v>
      </x:c>
      <x:c r="Y596" s="14" t="n">
        <x:v>1</x:v>
      </x:c>
      <x:c r="Z596" s="13" t="str">
        <x:v>Industrial / workshop / storage</x:v>
      </x:c>
    </x:row>
    <x:row r="597" ht="42" customHeight="1">
      <x:c r="A597" s="13" t="str">
        <x:v>SW0262</x:v>
      </x:c>
      <x:c r="B597" s="15" t="str">
        <x:v>Bridgwater</x:v>
      </x:c>
      <x:c r="C597" s="15" t="str">
        <x:v>Bridgwater</x:v>
      </x:c>
      <x:c r="D597" s="14" t="n">
        <x:v>47860</x:v>
      </x:c>
      <x:c r="E597" s="13" t="str">
        <x:v>Town</x:v>
      </x:c>
      <x:c r="F597" s="15" t="str">
        <x:v>Colley Lane Industrial Estate</x:v>
      </x:c>
      <x:c r="G597" s="15" t="str">
        <x:v>UNIT 21 , Parrett Way, Bridgwater, TA6 5LB</x:v>
      </x:c>
      <x:c r="H597" s="13" t="str">
        <x:v>Current</x:v>
      </x:c>
      <x:c r="I597" s="14" t="n">
        <x:v>2078</x:v>
      </x:c>
      <x:c r="J597" s="13" t="str">
        <x:f>IF(AND(ISNUMBER(I597),I597&gt;0),IF(I597&lt;=1000,"1–1,000",IF(I597&lt;=2500,"1,001–2,500",IF(I597&lt;=5000,"2,501–5,000",IF(I597&lt;=10000,"5,001–10,000","10,001–15,000")))),"1,001–2,500")</x:f>
        <x:v>1,001–2,500</x:v>
      </x:c>
      <x:c r="K597" s="16"/>
      <x:c r="L597" s="17" t="str">
        <x:f>IF(AND(ISNUMBER(I597),I597&gt;0,ISNUMBER(K597),K597&gt;0),K597/I597,"n.a.")</x:f>
        <x:v>n.a.</x:v>
      </x:c>
      <x:c r="M597" s="17"/>
      <x:c r="N597" s="13" t="str">
        <x:v>No</x:v>
      </x:c>
      <x:c r="O597" s="15" t="str">
        <x:v>Not stated</x:v>
      </x:c>
      <x:c r="P597" s="15" t="str">
        <x:v>Single side roller shutter</x:v>
      </x:c>
      <x:c r="Q597" s="15" t="str">
        <x:v>Secure warehouse with trade counter, kitchen/WCs and two-level office space.</x:v>
      </x:c>
      <x:c r="R597" s="15" t="str">
        <x:v>Advertised to let</x:v>
      </x:c>
      <x:c r="S597" s="15" t="str">
        <x:v>https://www.rightmove.co.uk/properties/760929749321745#/?channel=COM_LET</x:v>
      </x:c>
      <x:c r="T597" s="15" t="str"/>
      <x:c r="U597" s="15" t="str"/>
      <x:c r="V597" s="15" t="str">
        <x:v>Bridgwater — Colley Lane Industrial Estate</x:v>
      </x:c>
      <x:c r="W597" s="15" t="str">
        <x:v>Individual unit ≤15,000 sq ft</x:v>
      </x:c>
      <x:c r="X597" s="13" t="n">
        <x:f>IF(N597="Yes",L597,0)</x:f>
        <x:v>0</x:v>
      </x:c>
      <x:c r="Y597" s="14" t="n">
        <x:v>1</x:v>
      </x:c>
      <x:c r="Z597" s="13" t="str">
        <x:v>Industrial / workshop / storage</x:v>
      </x:c>
    </x:row>
    <x:row r="598" ht="42" customHeight="1">
      <x:c r="A598" s="13" t="str">
        <x:v>SW0263</x:v>
      </x:c>
      <x:c r="B598" s="15" t="str">
        <x:v>Bridgwater</x:v>
      </x:c>
      <x:c r="C598" s="15" t="str">
        <x:v>Bridgwater</x:v>
      </x:c>
      <x:c r="D598" s="14" t="n">
        <x:v>47860</x:v>
      </x:c>
      <x:c r="E598" s="13" t="str">
        <x:v>Town</x:v>
      </x:c>
      <x:c r="F598" s="15" t="str">
        <x:v>Crypton Technology Business Park</x:v>
      </x:c>
      <x:c r="G598" s="15" t="str">
        <x:v>Unit 1D, Bristol Road, Bridgwater TA6</x:v>
      </x:c>
      <x:c r="H598" s="13" t="str">
        <x:v>Current</x:v>
      </x:c>
      <x:c r="I598" s="14" t="n">
        <x:v>6650</x:v>
      </x:c>
      <x:c r="J598" s="13" t="str">
        <x:f>IF(AND(ISNUMBER(I598),I598&gt;0),IF(I598&lt;=1000,"1–1,000",IF(I598&lt;=2500,"1,001–2,500",IF(I598&lt;=5000,"2,501–5,000",IF(I598&lt;=10000,"5,001–10,000","10,001–15,000")))),"5,001–10,000")</x:f>
        <x:v>5,001–10,000</x:v>
      </x:c>
      <x:c r="K598" s="16" t="n">
        <x:v>33250</x:v>
      </x:c>
      <x:c r="L598" s="17" t="n">
        <x:f>IF(AND(ISNUMBER(I598),I598&gt;0,ISNUMBER(K598),K598&gt;0),K598/I598,"n.a.")</x:f>
        <x:v>5</x:v>
      </x:c>
      <x:c r="M598" s="17" t="n">
        <x:v>5</x:v>
      </x:c>
      <x:c r="N598" s="13" t="str">
        <x:v>Yes</x:v>
      </x:c>
      <x:c r="O598" s="15" t="str">
        <x:v>Not stated</x:v>
      </x:c>
      <x:c r="P598" s="15" t="str">
        <x:v>Not stated</x:v>
      </x:c>
      <x:c r="Q598" s="15" t="str">
        <x:v>Open warehouse with rear office/kitchenette, WC and mezzanine storage.</x:v>
      </x:c>
      <x:c r="R598" s="15" t="str">
        <x:v>Advertised to let</x:v>
      </x:c>
      <x:c r="S598" s="15" t="str">
        <x:v>https://www.zoopla.co.uk/to-rent/commercial/details/73332912/</x:v>
      </x:c>
      <x:c r="T598" s="15" t="str"/>
      <x:c r="U598" s="15" t="str"/>
      <x:c r="V598" s="15" t="str">
        <x:v>Bridgwater — Crypton Technology Business Park</x:v>
      </x:c>
      <x:c r="W598" s="15" t="str">
        <x:v>Individual unit ≤15,000 sq ft</x:v>
      </x:c>
      <x:c r="X598" s="13" t="n">
        <x:f>IF(N598="Yes",L598,0)</x:f>
        <x:v>5</x:v>
      </x:c>
      <x:c r="Y598" s="14" t="n">
        <x:v>1</x:v>
      </x:c>
      <x:c r="Z598" s="13" t="str">
        <x:v>Industrial / workshop / storage</x:v>
      </x:c>
    </x:row>
    <x:row r="599" ht="42" customHeight="1">
      <x:c r="A599" s="13" t="str">
        <x:v>SW0264</x:v>
      </x:c>
      <x:c r="B599" s="15" t="str">
        <x:v>Bridgwater</x:v>
      </x:c>
      <x:c r="C599" s="15" t="str">
        <x:v>Bridgwater</x:v>
      </x:c>
      <x:c r="D599" s="14" t="n">
        <x:v>47860</x:v>
      </x:c>
      <x:c r="E599" s="13" t="str">
        <x:v>Town</x:v>
      </x:c>
      <x:c r="F599" s="15" t="str">
        <x:v>Crypton Technology Business Park</x:v>
      </x:c>
      <x:c r="G599" s="15" t="str">
        <x:v>Unit 1E, Bristol Road, Bridgwater TA6</x:v>
      </x:c>
      <x:c r="H599" s="13" t="str">
        <x:v>Current</x:v>
      </x:c>
      <x:c r="I599" s="14" t="n">
        <x:v>4659</x:v>
      </x:c>
      <x:c r="J599" s="13" t="str">
        <x:f>IF(AND(ISNUMBER(I599),I599&gt;0),IF(I599&lt;=1000,"1–1,000",IF(I599&lt;=2500,"1,001–2,500",IF(I599&lt;=5000,"2,501–5,000",IF(I599&lt;=10000,"5,001–10,000","10,001–15,000")))),"2,501–5,000")</x:f>
        <x:v>2,501–5,000</x:v>
      </x:c>
      <x:c r="K599" s="16" t="n">
        <x:v>23300</x:v>
      </x:c>
      <x:c r="L599" s="17" t="n">
        <x:f>IF(AND(ISNUMBER(I599),I599&gt;0,ISNUMBER(K599),K599&gt;0),K599/I599,"n.a.")</x:f>
        <x:v>5.001073191672033</x:v>
      </x:c>
      <x:c r="M599" s="17" t="n">
        <x:v>5</x:v>
      </x:c>
      <x:c r="N599" s="13" t="str">
        <x:v>Yes</x:v>
      </x:c>
      <x:c r="O599" s="15" t="str">
        <x:v>Not stated</x:v>
      </x:c>
      <x:c r="P599" s="15" t="str">
        <x:v>Not stated</x:v>
      </x:c>
      <x:c r="Q599" s="15" t="str">
        <x:v>Open warehouse with rear office/kitchenette, WC and mezzanine storage.</x:v>
      </x:c>
      <x:c r="R599" s="15" t="str">
        <x:v>Advertised to let</x:v>
      </x:c>
      <x:c r="S599" s="15" t="str">
        <x:v>https://www.zoopla.co.uk/to-rent/commercial/details/73332916/</x:v>
      </x:c>
      <x:c r="T599" s="15" t="str"/>
      <x:c r="U599" s="15" t="str"/>
      <x:c r="V599" s="15" t="str">
        <x:v>Bridgwater — Crypton Technology Business Park</x:v>
      </x:c>
      <x:c r="W599" s="15" t="str">
        <x:v>Individual unit ≤15,000 sq ft</x:v>
      </x:c>
      <x:c r="X599" s="13" t="n">
        <x:f>IF(N599="Yes",L599,0)</x:f>
        <x:v>5.001073191672033</x:v>
      </x:c>
      <x:c r="Y599" s="14" t="n">
        <x:v>1</x:v>
      </x:c>
      <x:c r="Z599" s="13" t="str">
        <x:v>Industrial / workshop / storage</x:v>
      </x:c>
    </x:row>
    <x:row r="600" ht="42" customHeight="1">
      <x:c r="A600" s="13" t="str">
        <x:v>SW0265</x:v>
      </x:c>
      <x:c r="B600" s="15" t="str">
        <x:v>Bridgwater</x:v>
      </x:c>
      <x:c r="C600" s="15" t="str">
        <x:v>Bridgwater</x:v>
      </x:c>
      <x:c r="D600" s="14" t="n">
        <x:v>47860</x:v>
      </x:c>
      <x:c r="E600" s="13" t="str">
        <x:v>Town</x:v>
      </x:c>
      <x:c r="F600" s="15" t="str">
        <x:v>Peninsula Business Park</x:v>
      </x:c>
      <x:c r="G600" s="15" t="str">
        <x:v>Peninsula Business Park, Bristol Road, Bridgwater TA6</x:v>
      </x:c>
      <x:c r="H600" s="13" t="str">
        <x:v>Current</x:v>
      </x:c>
      <x:c r="I600" s="14" t="n">
        <x:v>10134</x:v>
      </x:c>
      <x:c r="J600" s="13" t="str">
        <x:f>IF(AND(ISNUMBER(I600),I600&gt;0),IF(I600&lt;=1000,"1–1,000",IF(I600&lt;=2500,"1,001–2,500",IF(I600&lt;=5000,"2,501–5,000",IF(I600&lt;=10000,"5,001–10,000","10,001–15,000")))),"10,001–15,000")</x:f>
        <x:v>10,001–15,000</x:v>
      </x:c>
      <x:c r="K600" s="16" t="n">
        <x:v>110000</x:v>
      </x:c>
      <x:c r="L600" s="17" t="n">
        <x:f>IF(AND(ISNUMBER(I600),I600&gt;0,ISNUMBER(K600),K600&gt;0),K600/I600,"n.a.")</x:f>
        <x:v>10.85454904282613</x:v>
      </x:c>
      <x:c r="M600" s="17" t="n">
        <x:v>10.85</x:v>
      </x:c>
      <x:c r="N600" s="13" t="str">
        <x:v>Yes</x:v>
      </x:c>
      <x:c r="O600" s="15" t="str">
        <x:v>Not stated</x:v>
      </x:c>
      <x:c r="P600" s="15" t="str">
        <x:v>Electric up-and-over loading doors</x:v>
      </x:c>
      <x:c r="Q600" s="15" t="str">
        <x:v>Modern production warehouse with divided workspace, offices and solar panels.</x:v>
      </x:c>
      <x:c r="R600" s="15" t="str">
        <x:v>Advertised to let</x:v>
      </x:c>
      <x:c r="S600" s="15" t="str">
        <x:v>https://www.zoopla.co.uk/to-rent/commercial/details/73852836/</x:v>
      </x:c>
      <x:c r="T600" s="15" t="str"/>
      <x:c r="U600" s="15" t="str"/>
      <x:c r="V600" s="15" t="str">
        <x:v>Bridgwater — Peninsula Business Park</x:v>
      </x:c>
      <x:c r="W600" s="15" t="str">
        <x:v>Individual unit ≤15,000 sq ft</x:v>
      </x:c>
      <x:c r="X600" s="13" t="n">
        <x:f>IF(N600="Yes",L600,0)</x:f>
        <x:v>10.85454904282613</x:v>
      </x:c>
      <x:c r="Y600" s="14" t="n">
        <x:v>1</x:v>
      </x:c>
      <x:c r="Z600" s="13" t="str">
        <x:v>Industrial / workshop / storage</x:v>
      </x:c>
    </x:row>
    <x:row r="601" ht="42" customHeight="1">
      <x:c r="A601" s="13" t="str">
        <x:v>SW0266</x:v>
      </x:c>
      <x:c r="B601" s="15" t="str">
        <x:v>Bridgwater</x:v>
      </x:c>
      <x:c r="C601" s="15" t="str">
        <x:v>Bridgwater</x:v>
      </x:c>
      <x:c r="D601" s="14" t="n">
        <x:v>47860</x:v>
      </x:c>
      <x:c r="E601" s="13" t="str">
        <x:v>Town</x:v>
      </x:c>
      <x:c r="F601" s="15" t="str">
        <x:v>Roberts Drive industrial area</x:v>
      </x:c>
      <x:c r="G601" s="15" t="str">
        <x:v>Roberts Drive, Bridgwater TA6</x:v>
      </x:c>
      <x:c r="H601" s="13" t="str">
        <x:v>Current</x:v>
      </x:c>
      <x:c r="I601" s="14" t="n">
        <x:v>6450</x:v>
      </x:c>
      <x:c r="J601" s="13" t="str">
        <x:f>IF(AND(ISNUMBER(I601),I601&gt;0),IF(I601&lt;=1000,"1–1,000",IF(I601&lt;=2500,"1,001–2,500",IF(I601&lt;=5000,"2,501–5,000",IF(I601&lt;=10000,"5,001–10,000","10,001–15,000")))),"5,001–10,000")</x:f>
        <x:v>5,001–10,000</x:v>
      </x:c>
      <x:c r="K601" s="16" t="n">
        <x:v>48000</x:v>
      </x:c>
      <x:c r="L601" s="17" t="n">
        <x:f>IF(AND(ISNUMBER(I601),I601&gt;0,ISNUMBER(K601),K601&gt;0),K601/I601,"n.a.")</x:f>
        <x:v>7.441860465116279</x:v>
      </x:c>
      <x:c r="M601" s="17" t="n">
        <x:v>7.44</x:v>
      </x:c>
      <x:c r="N601" s="13" t="str">
        <x:v>Yes</x:v>
      </x:c>
      <x:c r="O601" s="15" t="str">
        <x:v>Not stated</x:v>
      </x:c>
      <x:c r="P601" s="15" t="str">
        <x:v>Three roller shutters</x:v>
      </x:c>
      <x:c r="Q601" s="15" t="str">
        <x:v>Industrial premises with offices, mezzanine, three-phase power and gated yard.</x:v>
      </x:c>
      <x:c r="R601" s="15" t="str">
        <x:v>Advertised to let</x:v>
      </x:c>
      <x:c r="S601" s="15" t="str">
        <x:v>https://www.zoopla.co.uk/to-rent/commercial/details/73126527/</x:v>
      </x:c>
      <x:c r="T601" s="15" t="str"/>
      <x:c r="U601" s="15" t="str"/>
      <x:c r="V601" s="15" t="str">
        <x:v>Bridgwater — Roberts Drive industrial area</x:v>
      </x:c>
      <x:c r="W601" s="15" t="str">
        <x:v>Individual unit ≤15,000 sq ft</x:v>
      </x:c>
      <x:c r="X601" s="13" t="n">
        <x:f>IF(N601="Yes",L601,0)</x:f>
        <x:v>7.441860465116279</x:v>
      </x:c>
      <x:c r="Y601" s="14" t="n">
        <x:v>1</x:v>
      </x:c>
      <x:c r="Z601" s="13" t="str">
        <x:v>Industrial / workshop / storage</x:v>
      </x:c>
    </x:row>
    <x:row r="602" ht="42" customHeight="1">
      <x:c r="A602" s="13" t="str">
        <x:v>SW0267</x:v>
      </x:c>
      <x:c r="B602" s="15" t="str">
        <x:v>Bridgwater</x:v>
      </x:c>
      <x:c r="C602" s="15" t="str">
        <x:v>Bridgwater</x:v>
      </x:c>
      <x:c r="D602" s="14" t="n">
        <x:v>47860</x:v>
      </x:c>
      <x:c r="E602" s="13" t="str">
        <x:v>Town</x:v>
      </x:c>
      <x:c r="F602" s="15" t="str">
        <x:v>The Drove industrial area</x:v>
      </x:c>
      <x:c r="G602" s="15" t="str">
        <x:v>The Drove, Bridgwater TA6</x:v>
      </x:c>
      <x:c r="H602" s="13" t="str">
        <x:v>Current</x:v>
      </x:c>
      <x:c r="I602" s="14" t="n">
        <x:v>2591</x:v>
      </x:c>
      <x:c r="J602" s="13" t="str">
        <x:f>IF(AND(ISNUMBER(I602),I602&gt;0),IF(I602&lt;=1000,"1–1,000",IF(I602&lt;=2500,"1,001–2,500",IF(I602&lt;=5000,"2,501–5,000",IF(I602&lt;=10000,"5,001–10,000","10,001–15,000")))),"2,501–5,000")</x:f>
        <x:v>2,501–5,000</x:v>
      </x:c>
      <x:c r="K602" s="16" t="n">
        <x:v>17000</x:v>
      </x:c>
      <x:c r="L602" s="17" t="n">
        <x:f>IF(AND(ISNUMBER(I602),I602&gt;0,ISNUMBER(K602),K602&gt;0),K602/I602,"n.a.")</x:f>
        <x:v>6.561173292165187</x:v>
      </x:c>
      <x:c r="M602" s="17" t="n">
        <x:v>6.56</x:v>
      </x:c>
      <x:c r="N602" s="13" t="str">
        <x:v>Yes</x:v>
      </x:c>
      <x:c r="O602" s="15" t="str">
        <x:v>Not stated</x:v>
      </x:c>
      <x:c r="P602" s="15" t="str">
        <x:v>Not stated</x:v>
      </x:c>
      <x:c r="Q602" s="15" t="str">
        <x:v>Former gym/storage premises with ground-floor workspace and upper offices.</x:v>
      </x:c>
      <x:c r="R602" s="15" t="str">
        <x:v>Advertised to let</x:v>
      </x:c>
      <x:c r="S602" s="15" t="str">
        <x:v>https://www.zoopla.co.uk/to-rent/commercial/details/68018752/</x:v>
      </x:c>
      <x:c r="T602" s="15" t="str"/>
      <x:c r="U602" s="15" t="str"/>
      <x:c r="V602" s="15" t="str">
        <x:v>Bridgwater — The Drove industrial area</x:v>
      </x:c>
      <x:c r="W602" s="15" t="str">
        <x:v>Individual unit ≤15,000 sq ft</x:v>
      </x:c>
      <x:c r="X602" s="13" t="n">
        <x:f>IF(N602="Yes",L602,0)</x:f>
        <x:v>6.561173292165187</x:v>
      </x:c>
      <x:c r="Y602" s="14" t="n">
        <x:v>1</x:v>
      </x:c>
      <x:c r="Z602" s="13" t="str">
        <x:v>Industrial / workshop / storage</x:v>
      </x:c>
    </x:row>
    <x:row r="603" ht="42" customHeight="1">
      <x:c r="A603" s="13" t="str">
        <x:v>SW0268</x:v>
      </x:c>
      <x:c r="B603" s="15" t="str">
        <x:v>Yeovil</x:v>
      </x:c>
      <x:c r="C603" s="15" t="str">
        <x:v>Marston Magna</x:v>
      </x:c>
      <x:c r="D603" s="14" t="n">
        <x:v>520</x:v>
      </x:c>
      <x:c r="E603" s="13" t="str">
        <x:v>Nearby</x:v>
      </x:c>
      <x:c r="F603" s="15" t="str">
        <x:v>Little Marston Farm</x:v>
      </x:c>
      <x:c r="G603" s="15" t="str">
        <x:v>Unit 3 Little Marston Farm, Marston Magna</x:v>
      </x:c>
      <x:c r="H603" s="13" t="str">
        <x:v>Current</x:v>
      </x:c>
      <x:c r="I603" s="14" t="n">
        <x:v>1800</x:v>
      </x:c>
      <x:c r="J603" s="13" t="str">
        <x:f>IF(AND(ISNUMBER(I603),I603&gt;0),IF(I603&lt;=1000,"1–1,000",IF(I603&lt;=2500,"1,001–2,500",IF(I603&lt;=5000,"2,501–5,000",IF(I603&lt;=10000,"5,001–10,000","10,001–15,000")))),"1,001–2,500")</x:f>
        <x:v>1,001–2,500</x:v>
      </x:c>
      <x:c r="K603" s="16" t="n">
        <x:v>12000</x:v>
      </x:c>
      <x:c r="L603" s="17" t="n">
        <x:f>IF(AND(ISNUMBER(I603),I603&gt;0,ISNUMBER(K603),K603&gt;0),K603/I603,"n.a.")</x:f>
        <x:v>6.666666666666667</x:v>
      </x:c>
      <x:c r="M603" s="17"/>
      <x:c r="N603" s="13" t="str">
        <x:v>Yes</x:v>
      </x:c>
      <x:c r="O603" s="15" t="str">
        <x:v>Not stated</x:v>
      </x:c>
      <x:c r="P603" s="15" t="str">
        <x:v>Two roller shutters</x:v>
      </x:c>
      <x:c r="Q603" s="15" t="str">
        <x:v>Refurbished warehouse/store with adjacent yard and renewed electrical supply.</x:v>
      </x:c>
      <x:c r="R603" s="15" t="str">
        <x:v>Advertised to let 1,800 sq ft warehouse plus 3,600 sq ft adjacent yard; headline range incorporates yard. £1,000 pcm guide.</x:v>
      </x:c>
      <x:c r="S603" s="15" t="str">
        <x:v>https://www.rightmove.co.uk/properties/773953621087585#/?channel=COM_LET</x:v>
      </x:c>
      <x:c r="T603" s="15" t="str"/>
      <x:c r="U603" s="15" t="str"/>
      <x:c r="V603" s="15" t="str">
        <x:v>Yeovil — Little Marston Farm</x:v>
      </x:c>
      <x:c r="W603" s="15" t="str">
        <x:v>Individual unit ≤15,000 sq ft</x:v>
      </x:c>
      <x:c r="X603" s="13" t="n">
        <x:f>IF(N603="Yes",L603,0)</x:f>
        <x:v>6.666666666666667</x:v>
      </x:c>
      <x:c r="Y603" s="14" t="n">
        <x:v>1</x:v>
      </x:c>
      <x:c r="Z603" s="13" t="str">
        <x:v>Industrial / workshop / storage</x:v>
      </x:c>
    </x:row>
    <x:row r="604" ht="42" customHeight="1">
      <x:c r="A604" s="13" t="str">
        <x:v>SW0269</x:v>
      </x:c>
      <x:c r="B604" s="15" t="str">
        <x:v>Yeovil</x:v>
      </x:c>
      <x:c r="C604" s="15" t="str">
        <x:v>Yeovil</x:v>
      </x:c>
      <x:c r="D604" s="14" t="n">
        <x:v>50170</x:v>
      </x:c>
      <x:c r="E604" s="13" t="str">
        <x:v>Town</x:v>
      </x:c>
      <x:c r="F604" s="15" t="str">
        <x:v>Yeovil Small Business Centre / Houndstone Business Park</x:v>
      </x:c>
      <x:c r="G604" s="15" t="str">
        <x:v>Workshop unit, Yeovil Small Business Centre, Houndstone Business Park, Yeovil, Somerset BA22</x:v>
      </x:c>
      <x:c r="H604" s="13" t="str">
        <x:v>Current</x:v>
      </x:c>
      <x:c r="I604" s="14" t="n">
        <x:v>427</x:v>
      </x:c>
      <x:c r="J604" s="13" t="str">
        <x:f>IF(AND(ISNUMBER(I604),I604&gt;0),IF(I604&lt;=1000,"1–1,000",IF(I604&lt;=2500,"1,001–2,500",IF(I604&lt;=5000,"2,501–5,000",IF(I604&lt;=10000,"5,001–10,000","10,001–15,000")))),"1–1,000")</x:f>
        <x:v>1–1,000</x:v>
      </x:c>
      <x:c r="K604" s="16" t="n">
        <x:v>5520</x:v>
      </x:c>
      <x:c r="L604" s="17" t="n">
        <x:f>IF(AND(ISNUMBER(I604),I604&gt;0,ISNUMBER(K604),K604&gt;0),K604/I604,"n.a.")</x:f>
        <x:v>12.927400468384075</x:v>
      </x:c>
      <x:c r="M604" s="17" t="n">
        <x:v>12.93</x:v>
      </x:c>
      <x:c r="N604" s="13" t="str">
        <x:v>Yes</x:v>
      </x:c>
      <x:c r="O604" s="15" t="str">
        <x:v>Not stated</x:v>
      </x:c>
      <x:c r="P604" s="15" t="str">
        <x:v>Not stated</x:v>
      </x:c>
      <x:c r="Q604" s="15" t="str">
        <x:v>Small terraced workshop with mezzanine office/storage and parking.</x:v>
      </x:c>
      <x:c r="R604" s="15" t="str">
        <x:v>Advertised to let</x:v>
      </x:c>
      <x:c r="S604" s="15" t="str">
        <x:v>https://www.zoopla.co.uk/to-rent/commercial/details/73245668/</x:v>
      </x:c>
      <x:c r="T604" s="15" t="str">
        <x:v>https://www.rightmove.co.uk/properties/760573411886976#/?channel=COM_LET</x:v>
      </x:c>
      <x:c r="U604" s="15" t="str"/>
      <x:c r="V604" s="15" t="str">
        <x:v>Yeovil — Houndstone Business Park</x:v>
      </x:c>
      <x:c r="W604" s="15" t="str">
        <x:v>Individual unit ≤15,000 sq ft</x:v>
      </x:c>
      <x:c r="X604" s="13" t="n">
        <x:f>IF(N604="Yes",L604,0)</x:f>
        <x:v>12.927400468384075</x:v>
      </x:c>
      <x:c r="Y604" s="14" t="n">
        <x:v>1</x:v>
      </x:c>
      <x:c r="Z604" s="13" t="str">
        <x:v>Industrial / workshop / storage</x:v>
      </x:c>
    </x:row>
    <x:row r="605" ht="49" customHeight="1">
      <x:c r="A605" s="13" t="str">
        <x:v>SW0270</x:v>
      </x:c>
      <x:c r="B605" s="15" t="str">
        <x:v>Yeovil</x:v>
      </x:c>
      <x:c r="C605" s="15" t="str">
        <x:v>Yeovil</x:v>
      </x:c>
      <x:c r="D605" s="14" t="n">
        <x:v>50170</x:v>
      </x:c>
      <x:c r="E605" s="13" t="str">
        <x:v>Town</x:v>
      </x:c>
      <x:c r="F605" s="15" t="str">
        <x:v>Artillery 88 / Lufton Trading Estate</x:v>
      </x:c>
      <x:c r="G605" s="15" t="str">
        <x:v>Block A, Artillery 88, Lufton Trading Estate, George Smith Way, Lufton, Yeovil, Somerset BA22</x:v>
      </x:c>
      <x:c r="H605" s="13" t="str">
        <x:v>Uncertain</x:v>
      </x:c>
      <x:c r="I605" s="14" t="n">
        <x:v>1609</x:v>
      </x:c>
      <x:c r="J605" s="13" t="str">
        <x:f>IF(AND(ISNUMBER(I605),I605&gt;0),IF(I605&lt;=1000,"1–1,000",IF(I605&lt;=2500,"1,001–2,500",IF(I605&lt;=5000,"2,501–5,000",IF(I605&lt;=10000,"5,001–10,000","10,001–15,000")))),"1,001–2,500")</x:f>
        <x:v>1,001–2,500</x:v>
      </x:c>
      <x:c r="K605" s="16" t="n">
        <x:v>19750</x:v>
      </x:c>
      <x:c r="L605" s="17" t="n">
        <x:f>IF(AND(ISNUMBER(I605),I605&gt;0,ISNUMBER(K605),K605&gt;0),K605/I605,"n.a.")</x:f>
        <x:v>12.274704785581106</x:v>
      </x:c>
      <x:c r="M605" s="17" t="n">
        <x:v>12.27</x:v>
      </x:c>
      <x:c r="N605" s="13" t="str">
        <x:v>No</x:v>
      </x:c>
      <x:c r="O605" s="15" t="str">
        <x:v>5.45m eaves; 6.17m maximum</x:v>
      </x:c>
      <x:c r="P605" s="15" t="str">
        <x:v>Electric roller shutter, 2.97m W × 3.08m H</x:v>
      </x:c>
      <x:c r="Q605" s="15" t="str">
        <x:v>New industrial unit type with mezzanine and two parking spaces.</x:v>
      </x:c>
      <x:c r="R605" s="15" t="str">
        <x:v>Advertised; individual demise schedule unconfirmed Multiple units of this size advertised, but remaining individual unit count not published. Price is per unit type; do not treat advert as a complete unit count.</x:v>
      </x:c>
      <x:c r="S605" s="15" t="str">
        <x:v>https://www.zoopla.co.uk/to-rent/commercial/details/70645014/</x:v>
      </x:c>
      <x:c r="T605" s="15" t="str">
        <x:v>https://www.rightmove.co.uk/properties/760572386381377#/?channel=COM_LET</x:v>
      </x:c>
      <x:c r="U605" s="15" t="str"/>
      <x:c r="V605" s="15" t="str">
        <x:v>Yeovil — Lufton Trading Estate</x:v>
      </x:c>
      <x:c r="W605" s="15" t="str">
        <x:v>Individual unit ≤15,000 sq ft</x:v>
      </x:c>
      <x:c r="X605" s="13" t="n">
        <x:f>IF(N605="Yes",L605,0)</x:f>
        <x:v>0</x:v>
      </x:c>
      <x:c r="Y605" s="14" t="n">
        <x:v>1</x:v>
      </x:c>
      <x:c r="Z605" s="13" t="str">
        <x:v>Industrial / workshop / storage</x:v>
      </x:c>
    </x:row>
    <x:row r="606" ht="49" customHeight="1">
      <x:c r="A606" s="13" t="str">
        <x:v>SW0271</x:v>
      </x:c>
      <x:c r="B606" s="15" t="str">
        <x:v>Yeovil</x:v>
      </x:c>
      <x:c r="C606" s="15" t="str">
        <x:v>Yeovil</x:v>
      </x:c>
      <x:c r="D606" s="14" t="n">
        <x:v>50170</x:v>
      </x:c>
      <x:c r="E606" s="13" t="str">
        <x:v>Town</x:v>
      </x:c>
      <x:c r="F606" s="15" t="str">
        <x:v>Artillery 88 / Lufton Trading Estate</x:v>
      </x:c>
      <x:c r="G606" s="15" t="str">
        <x:v>Block B &amp; C, Artillery 88, Lufton Trading Estate, George Smith Way, Lufton, Yeovil, Somerset BA22</x:v>
      </x:c>
      <x:c r="H606" s="13" t="str">
        <x:v>Uncertain</x:v>
      </x:c>
      <x:c r="I606" s="14" t="n">
        <x:v>1397</x:v>
      </x:c>
      <x:c r="J606" s="13" t="str">
        <x:f>IF(AND(ISNUMBER(I606),I606&gt;0),IF(I606&lt;=1000,"1–1,000",IF(I606&lt;=2500,"1,001–2,500",IF(I606&lt;=5000,"2,501–5,000",IF(I606&lt;=10000,"5,001–10,000","10,001–15,000")))),"1,001–2,500")</x:f>
        <x:v>1,001–2,500</x:v>
      </x:c>
      <x:c r="K606" s="16" t="n">
        <x:v>17250</x:v>
      </x:c>
      <x:c r="L606" s="17" t="n">
        <x:f>IF(AND(ISNUMBER(I606),I606&gt;0,ISNUMBER(K606),K606&gt;0),K606/I606,"n.a.")</x:f>
        <x:v>12.3478883321403</x:v>
      </x:c>
      <x:c r="M606" s="17" t="n">
        <x:v>12.35</x:v>
      </x:c>
      <x:c r="N606" s="13" t="str">
        <x:v>No</x:v>
      </x:c>
      <x:c r="O606" s="15" t="str">
        <x:v>5.17m eaves; 6.01m maximum</x:v>
      </x:c>
      <x:c r="P606" s="15" t="str">
        <x:v>Electric roller shutter, 2.97m W × 3.08m H</x:v>
      </x:c>
      <x:c r="Q606" s="15" t="str">
        <x:v>New industrial unit type with mezzanine and two parking spaces.</x:v>
      </x:c>
      <x:c r="R606" s="15" t="str">
        <x:v>Advertised; individual demise schedule unconfirmed Multiple units of this size advertised, but remaining individual unit count not published. Price is per unit type; do not treat advert as a complete unit count.</x:v>
      </x:c>
      <x:c r="S606" s="15" t="str">
        <x:v>https://www.zoopla.co.uk/to-rent/commercial/details/70645111/</x:v>
      </x:c>
      <x:c r="T606" s="15" t="str">
        <x:v>https://www.rightmove.co.uk/properties/760572407349856#/?channel=COM_LET</x:v>
      </x:c>
      <x:c r="U606" s="15" t="str"/>
      <x:c r="V606" s="15" t="str">
        <x:v>Yeovil — Lufton Trading Estate</x:v>
      </x:c>
      <x:c r="W606" s="15" t="str">
        <x:v>Individual unit ≤15,000 sq ft</x:v>
      </x:c>
      <x:c r="X606" s="13" t="n">
        <x:f>IF(N606="Yes",L606,0)</x:f>
        <x:v>0</x:v>
      </x:c>
      <x:c r="Y606" s="14" t="n">
        <x:v>1</x:v>
      </x:c>
      <x:c r="Z606" s="13" t="str">
        <x:v>Industrial / workshop / storage</x:v>
      </x:c>
    </x:row>
    <x:row r="607" ht="49" customHeight="1">
      <x:c r="A607" s="13" t="str">
        <x:v>SW0272</x:v>
      </x:c>
      <x:c r="B607" s="15" t="str">
        <x:v>Yeovil</x:v>
      </x:c>
      <x:c r="C607" s="15" t="str">
        <x:v>Yeovil</x:v>
      </x:c>
      <x:c r="D607" s="14" t="n">
        <x:v>50170</x:v>
      </x:c>
      <x:c r="E607" s="13" t="str">
        <x:v>Town</x:v>
      </x:c>
      <x:c r="F607" s="15" t="str">
        <x:v>Artillery 88 / Lufton Trading Estate</x:v>
      </x:c>
      <x:c r="G607" s="15" t="str">
        <x:v>Block D, Artillery 88, Lufton Trading Estate, George Smith Way, Lufton, Yeovil, Somerset BA22</x:v>
      </x:c>
      <x:c r="H607" s="13" t="str">
        <x:v>Uncertain</x:v>
      </x:c>
      <x:c r="I607" s="14" t="n">
        <x:v>1160</x:v>
      </x:c>
      <x:c r="J607" s="13" t="str">
        <x:f>IF(AND(ISNUMBER(I607),I607&gt;0),IF(I607&lt;=1000,"1–1,000",IF(I607&lt;=2500,"1,001–2,500",IF(I607&lt;=5000,"2,501–5,000",IF(I607&lt;=10000,"5,001–10,000","10,001–15,000")))),"1,001–2,500")</x:f>
        <x:v>1,001–2,500</x:v>
      </x:c>
      <x:c r="K607" s="16" t="n">
        <x:v>12000</x:v>
      </x:c>
      <x:c r="L607" s="17" t="n">
        <x:f>IF(AND(ISNUMBER(I607),I607&gt;0,ISNUMBER(K607),K607&gt;0),K607/I607,"n.a.")</x:f>
        <x:v>10.344827586206897</x:v>
      </x:c>
      <x:c r="M607" s="17" t="n">
        <x:v>10.34</x:v>
      </x:c>
      <x:c r="N607" s="13" t="str">
        <x:v>No</x:v>
      </x:c>
      <x:c r="O607" s="15" t="str">
        <x:v>5.45m eaves; 6.33m maximum</x:v>
      </x:c>
      <x:c r="P607" s="15" t="str">
        <x:v>Electric roller shutter, 2.97m W × 3.08m H</x:v>
      </x:c>
      <x:c r="Q607" s="15" t="str">
        <x:v>New industrial unit type with mezzanine and two parking spaces.</x:v>
      </x:c>
      <x:c r="R607" s="15" t="str">
        <x:v>Advertised; individual demise schedule unconfirmed Multiple units of this size advertised, but remaining individual unit count not published. Price is per unit type; do not treat advert as a complete unit count.</x:v>
      </x:c>
      <x:c r="S607" s="15" t="str">
        <x:v>https://www.zoopla.co.uk/to-rent/commercial/details/70645239/</x:v>
      </x:c>
      <x:c r="T607" s="15" t="str">
        <x:v>https://www.rightmove.co.uk/properties/760572426288880#/?channel=COM_LET</x:v>
      </x:c>
      <x:c r="U607" s="15" t="str"/>
      <x:c r="V607" s="15" t="str">
        <x:v>Yeovil — Lufton Trading Estate</x:v>
      </x:c>
      <x:c r="W607" s="15" t="str">
        <x:v>Individual unit ≤15,000 sq ft</x:v>
      </x:c>
      <x:c r="X607" s="13" t="n">
        <x:f>IF(N607="Yes",L607,0)</x:f>
        <x:v>0</x:v>
      </x:c>
      <x:c r="Y607" s="14" t="n">
        <x:v>1</x:v>
      </x:c>
      <x:c r="Z607" s="13" t="str">
        <x:v>Industrial / workshop / storage</x:v>
      </x:c>
    </x:row>
    <x:row r="608" ht="42" customHeight="1">
      <x:c r="A608" s="13" t="str">
        <x:v>SW0273</x:v>
      </x:c>
      <x:c r="B608" s="15" t="str">
        <x:v>Yeovil</x:v>
      </x:c>
      <x:c r="C608" s="15" t="str">
        <x:v>Yeovil</x:v>
      </x:c>
      <x:c r="D608" s="14" t="n">
        <x:v>50170</x:v>
      </x:c>
      <x:c r="E608" s="13" t="str">
        <x:v>Town</x:v>
      </x:c>
      <x:c r="F608" s="15" t="str">
        <x:v>Venture 20 / Lynx West Trading Estate</x:v>
      </x:c>
      <x:c r="G608" s="15" t="str">
        <x:v>Brympton Way, Lynx West Trading Estate, Yeovil BA20</x:v>
      </x:c>
      <x:c r="H608" s="13" t="str">
        <x:v>Current</x:v>
      </x:c>
      <x:c r="I608" s="14" t="n">
        <x:v>530</x:v>
      </x:c>
      <x:c r="J608" s="13" t="str">
        <x:f>IF(AND(ISNUMBER(I608),I608&gt;0),IF(I608&lt;=1000,"1–1,000",IF(I608&lt;=2500,"1,001–2,500",IF(I608&lt;=5000,"2,501–5,000",IF(I608&lt;=10000,"5,001–10,000","10,001–15,000")))),"1–1,000")</x:f>
        <x:v>1–1,000</x:v>
      </x:c>
      <x:c r="K608" s="16" t="n">
        <x:v>6750</x:v>
      </x:c>
      <x:c r="L608" s="17" t="n">
        <x:f>IF(AND(ISNUMBER(I608),I608&gt;0,ISNUMBER(K608),K608&gt;0),K608/I608,"n.a.")</x:f>
        <x:v>12.735849056603774</x:v>
      </x:c>
      <x:c r="M608" s="17" t="n">
        <x:v>12.74</x:v>
      </x:c>
      <x:c r="N608" s="13" t="str">
        <x:v>Yes</x:v>
      </x:c>
      <x:c r="O608" s="15" t="str">
        <x:v>Not stated</x:v>
      </x:c>
      <x:c r="P608" s="15" t="str">
        <x:v>Up-and-over/roller shutter as described</x:v>
      </x:c>
      <x:c r="Q608" s="15" t="str">
        <x:v>Compact workshop/office unit with kitchen, WC and loading forecourt.</x:v>
      </x:c>
      <x:c r="R608" s="15" t="str">
        <x:v>Advertised to let</x:v>
      </x:c>
      <x:c r="S608" s="15" t="str">
        <x:v>https://www.zoopla.co.uk/to-rent/commercial/details/72421738/</x:v>
      </x:c>
      <x:c r="T608" s="15" t="str">
        <x:v>https://www.rightmove.co.uk/properties/172163312#/?channel=COM_LET</x:v>
      </x:c>
      <x:c r="U608" s="15" t="str"/>
      <x:c r="V608" s="15" t="str">
        <x:v>Yeovil — Lynx Trading Estate</x:v>
      </x:c>
      <x:c r="W608" s="15" t="str">
        <x:v>Individual unit ≤15,000 sq ft</x:v>
      </x:c>
      <x:c r="X608" s="13" t="n">
        <x:f>IF(N608="Yes",L608,0)</x:f>
        <x:v>12.735849056603774</x:v>
      </x:c>
      <x:c r="Y608" s="14" t="n">
        <x:v>1</x:v>
      </x:c>
      <x:c r="Z608" s="13" t="str">
        <x:v>Industrial / workshop / storage</x:v>
      </x:c>
    </x:row>
    <x:row r="609" ht="42" customHeight="1">
      <x:c r="A609" s="13" t="str">
        <x:v>SW0274</x:v>
      </x:c>
      <x:c r="B609" s="15" t="str">
        <x:v>Yeovil</x:v>
      </x:c>
      <x:c r="C609" s="15" t="str">
        <x:v>Yeovil</x:v>
      </x:c>
      <x:c r="D609" s="14" t="n">
        <x:v>50170</x:v>
      </x:c>
      <x:c r="E609" s="13" t="str">
        <x:v>Town</x:v>
      </x:c>
      <x:c r="F609" s="15" t="str">
        <x:v>Lynx Trading Estate</x:v>
      </x:c>
      <x:c r="G609" s="15" t="str">
        <x:v>Unit 1, Lynx Trading Estate, Watercombe Lane, Yeovil</x:v>
      </x:c>
      <x:c r="H609" s="13" t="str">
        <x:v>Uncertain</x:v>
      </x:c>
      <x:c r="I609" s="14" t="n">
        <x:v>5812</x:v>
      </x:c>
      <x:c r="J609" s="13" t="str">
        <x:f>IF(AND(ISNUMBER(I609),I609&gt;0),IF(I609&lt;=1000,"1–1,000",IF(I609&lt;=2500,"1,001–2,500",IF(I609&lt;=5000,"2,501–5,000",IF(I609&lt;=10000,"5,001–10,000","10,001–15,000")))),"5,001–10,000")</x:f>
        <x:v>5,001–10,000</x:v>
      </x:c>
      <x:c r="K609" s="16"/>
      <x:c r="L609" s="17" t="str">
        <x:f>IF(AND(ISNUMBER(I609),I609&gt;0,ISNUMBER(K609),K609&gt;0),K609/I609,"n.a.")</x:f>
        <x:v>n.a.</x:v>
      </x:c>
      <x:c r="M609" s="17"/>
      <x:c r="N609" s="13" t="str">
        <x:v>No</x:v>
      </x:c>
      <x:c r="O609" s="15" t="str">
        <x:v>8m minimum eaves</x:v>
      </x:c>
      <x:c r="P609" s="15" t="str">
        <x:v>Not stated</x:v>
      </x:c>
      <x:c r="Q609" s="15" t="str">
        <x:v>New trade/industrial unit with solar PV, EV provision and concrete loading bay.</x:v>
      </x:c>
      <x:c r="R609" s="15" t="str">
        <x:v>Advertised; individual demise schedule unconfirmed Explicit separately available unit from three-unit new-build terrace; combined total 14,015 sq ft.</x:v>
      </x:c>
      <x:c r="S609" s="15" t="str">
        <x:v>https://www.zoopla.co.uk/to-rent/commercial/details/70473160/</x:v>
      </x:c>
      <x:c r="T609" s="15" t="str"/>
      <x:c r="U609" s="15" t="str"/>
      <x:c r="V609" s="15" t="str">
        <x:v>Yeovil — Lynx Trading Estate</x:v>
      </x:c>
      <x:c r="W609" s="15" t="str">
        <x:v>Individual unit ≤15,000 sq ft</x:v>
      </x:c>
      <x:c r="X609" s="13" t="n">
        <x:f>IF(N609="Yes",L609,0)</x:f>
        <x:v>0</x:v>
      </x:c>
      <x:c r="Y609" s="14" t="n">
        <x:v>1</x:v>
      </x:c>
      <x:c r="Z609" s="13" t="str">
        <x:v>Industrial / workshop / storage</x:v>
      </x:c>
    </x:row>
    <x:row r="610" ht="42" customHeight="1">
      <x:c r="A610" s="13" t="str">
        <x:v>SW0275</x:v>
      </x:c>
      <x:c r="B610" s="15" t="str">
        <x:v>Yeovil</x:v>
      </x:c>
      <x:c r="C610" s="15" t="str">
        <x:v>Yeovil</x:v>
      </x:c>
      <x:c r="D610" s="14" t="n">
        <x:v>50170</x:v>
      </x:c>
      <x:c r="E610" s="13" t="str">
        <x:v>Town</x:v>
      </x:c>
      <x:c r="F610" s="15" t="str">
        <x:v>Venture 20 / Lynx West Trading Estate</x:v>
      </x:c>
      <x:c r="G610" s="15" t="str">
        <x:v>Unit 15, Brympton Way, Lynx West Trading Estate, Yeovil BA20</x:v>
      </x:c>
      <x:c r="H610" s="13" t="str">
        <x:v>Current</x:v>
      </x:c>
      <x:c r="I610" s="14" t="n">
        <x:v>1164</x:v>
      </x:c>
      <x:c r="J610" s="13" t="str">
        <x:f>IF(AND(ISNUMBER(I610),I610&gt;0),IF(I610&lt;=1000,"1–1,000",IF(I610&lt;=2500,"1,001–2,500",IF(I610&lt;=5000,"2,501–5,000",IF(I610&lt;=10000,"5,001–10,000","10,001–15,000")))),"1,001–2,500")</x:f>
        <x:v>1,001–2,500</x:v>
      </x:c>
      <x:c r="K610" s="16" t="n">
        <x:v>10500</x:v>
      </x:c>
      <x:c r="L610" s="17" t="n">
        <x:f>IF(AND(ISNUMBER(I610),I610&gt;0,ISNUMBER(K610),K610&gt;0),K610/I610,"n.a.")</x:f>
        <x:v>9.02061855670103</x:v>
      </x:c>
      <x:c r="M610" s="17" t="n">
        <x:v>10.89</x:v>
      </x:c>
      <x:c r="N610" s="13" t="str">
        <x:v>No</x:v>
      </x:c>
      <x:c r="O610" s="15" t="str">
        <x:v>3.40m minimum internal eaves</x:v>
      </x:c>
      <x:c r="P610" s="15" t="str">
        <x:v>Roller/loading door, 2.90m × 2.80m (order not specified)</x:v>
      </x:c>
      <x:c r="Q610" s="15" t="str">
        <x:v>Small warehouse/office unit with first-floor storage and two parking spaces.</x:v>
      </x:c>
      <x:c r="R610" s="15" t="str">
        <x:v>Advertised to let Headline 964 sq ft conflicts with description 1,164 sq ft inclusive of first floor storage; area/rent rate excluded from median.</x:v>
      </x:c>
      <x:c r="S610" s="15" t="str">
        <x:v>https://www.zoopla.co.uk/to-rent/commercial/details/73477192/</x:v>
      </x:c>
      <x:c r="T610" s="15" t="str">
        <x:v>https://www.rightmove.co.uk/properties/89818083#/?channel=COM_LET</x:v>
      </x:c>
      <x:c r="U610" s="15" t="str"/>
      <x:c r="V610" s="15" t="str">
        <x:v>Yeovil — Lynx Trading Estate</x:v>
      </x:c>
      <x:c r="W610" s="15" t="str">
        <x:v>Individual unit ≤15,000 sq ft</x:v>
      </x:c>
      <x:c r="X610" s="13" t="n">
        <x:f>IF(N610="Yes",L610,0)</x:f>
        <x:v>0</x:v>
      </x:c>
      <x:c r="Y610" s="14" t="n">
        <x:v>1</x:v>
      </x:c>
      <x:c r="Z610" s="13" t="str">
        <x:v>Industrial / workshop / storage</x:v>
      </x:c>
    </x:row>
    <x:row r="611" ht="42" customHeight="1">
      <x:c r="A611" s="13" t="str">
        <x:v>SW0276</x:v>
      </x:c>
      <x:c r="B611" s="15" t="str">
        <x:v>Yeovil</x:v>
      </x:c>
      <x:c r="C611" s="15" t="str">
        <x:v>Yeovil</x:v>
      </x:c>
      <x:c r="D611" s="14" t="n">
        <x:v>50170</x:v>
      </x:c>
      <x:c r="E611" s="13" t="str">
        <x:v>Town</x:v>
      </x:c>
      <x:c r="F611" s="15" t="str">
        <x:v>Lynx Trading Estate</x:v>
      </x:c>
      <x:c r="G611" s="15" t="str">
        <x:v>Unit 2, Lynx Trading Estate, Watercombe Lane, Yeovil</x:v>
      </x:c>
      <x:c r="H611" s="13" t="str">
        <x:v>Uncertain</x:v>
      </x:c>
      <x:c r="I611" s="14" t="n">
        <x:v>4026</x:v>
      </x:c>
      <x:c r="J611" s="13" t="str">
        <x:f>IF(AND(ISNUMBER(I611),I611&gt;0),IF(I611&lt;=1000,"1–1,000",IF(I611&lt;=2500,"1,001–2,500",IF(I611&lt;=5000,"2,501–5,000",IF(I611&lt;=10000,"5,001–10,000","10,001–15,000")))),"2,501–5,000")</x:f>
        <x:v>2,501–5,000</x:v>
      </x:c>
      <x:c r="K611" s="16"/>
      <x:c r="L611" s="17" t="str">
        <x:f>IF(AND(ISNUMBER(I611),I611&gt;0,ISNUMBER(K611),K611&gt;0),K611/I611,"n.a.")</x:f>
        <x:v>n.a.</x:v>
      </x:c>
      <x:c r="M611" s="17"/>
      <x:c r="N611" s="13" t="str">
        <x:v>No</x:v>
      </x:c>
      <x:c r="O611" s="15" t="str">
        <x:v>8m minimum eaves</x:v>
      </x:c>
      <x:c r="P611" s="15" t="str">
        <x:v>Not stated</x:v>
      </x:c>
      <x:c r="Q611" s="15" t="str">
        <x:v>New trade/industrial unit with solar PV, EV provision and concrete loading bay.</x:v>
      </x:c>
      <x:c r="R611" s="15" t="str">
        <x:v>Advertised; individual demise schedule unconfirmed Explicit separately available unit from three-unit new-build terrace; combined total 14,015 sq ft.</x:v>
      </x:c>
      <x:c r="S611" s="15" t="str">
        <x:v>https://www.zoopla.co.uk/to-rent/commercial/details/70473160/</x:v>
      </x:c>
      <x:c r="T611" s="15" t="str"/>
      <x:c r="U611" s="15" t="str"/>
      <x:c r="V611" s="15" t="str">
        <x:v>Yeovil — Lynx Trading Estate</x:v>
      </x:c>
      <x:c r="W611" s="15" t="str">
        <x:v>Individual unit ≤15,000 sq ft</x:v>
      </x:c>
      <x:c r="X611" s="13" t="n">
        <x:f>IF(N611="Yes",L611,0)</x:f>
        <x:v>0</x:v>
      </x:c>
      <x:c r="Y611" s="14" t="n">
        <x:v>1</x:v>
      </x:c>
      <x:c r="Z611" s="13" t="str">
        <x:v>Industrial / workshop / storage</x:v>
      </x:c>
    </x:row>
    <x:row r="612" ht="42" customHeight="1">
      <x:c r="A612" s="13" t="str">
        <x:v>SW0277</x:v>
      </x:c>
      <x:c r="B612" s="15" t="str">
        <x:v>Yeovil</x:v>
      </x:c>
      <x:c r="C612" s="15" t="str">
        <x:v>Yeovil</x:v>
      </x:c>
      <x:c r="D612" s="14" t="n">
        <x:v>50170</x:v>
      </x:c>
      <x:c r="E612" s="13" t="str">
        <x:v>Town</x:v>
      </x:c>
      <x:c r="F612" s="15" t="str">
        <x:v>Lynx Trading Estate</x:v>
      </x:c>
      <x:c r="G612" s="15" t="str">
        <x:v>Unit 3, Lynx Trading Estate, Watercombe Lane, Yeovil</x:v>
      </x:c>
      <x:c r="H612" s="13" t="str">
        <x:v>Uncertain</x:v>
      </x:c>
      <x:c r="I612" s="14" t="n">
        <x:v>4177</x:v>
      </x:c>
      <x:c r="J612" s="13" t="str">
        <x:f>IF(AND(ISNUMBER(I612),I612&gt;0),IF(I612&lt;=1000,"1–1,000",IF(I612&lt;=2500,"1,001–2,500",IF(I612&lt;=5000,"2,501–5,000",IF(I612&lt;=10000,"5,001–10,000","10,001–15,000")))),"2,501–5,000")</x:f>
        <x:v>2,501–5,000</x:v>
      </x:c>
      <x:c r="K612" s="16"/>
      <x:c r="L612" s="17" t="str">
        <x:f>IF(AND(ISNUMBER(I612),I612&gt;0,ISNUMBER(K612),K612&gt;0),K612/I612,"n.a.")</x:f>
        <x:v>n.a.</x:v>
      </x:c>
      <x:c r="M612" s="17"/>
      <x:c r="N612" s="13" t="str">
        <x:v>No</x:v>
      </x:c>
      <x:c r="O612" s="15" t="str">
        <x:v>8m minimum eaves</x:v>
      </x:c>
      <x:c r="P612" s="15" t="str">
        <x:v>Not stated</x:v>
      </x:c>
      <x:c r="Q612" s="15" t="str">
        <x:v>New trade/industrial unit with solar PV, EV provision and concrete loading bay.</x:v>
      </x:c>
      <x:c r="R612" s="15" t="str">
        <x:v>Advertised; individual demise schedule unconfirmed Explicit separately available unit from three-unit new-build terrace; combined total 14,015 sq ft.</x:v>
      </x:c>
      <x:c r="S612" s="15" t="str">
        <x:v>https://www.zoopla.co.uk/to-rent/commercial/details/70473160/</x:v>
      </x:c>
      <x:c r="T612" s="15" t="str"/>
      <x:c r="U612" s="15" t="str"/>
      <x:c r="V612" s="15" t="str">
        <x:v>Yeovil — Lynx Trading Estate</x:v>
      </x:c>
      <x:c r="W612" s="15" t="str">
        <x:v>Individual unit ≤15,000 sq ft</x:v>
      </x:c>
      <x:c r="X612" s="13" t="n">
        <x:f>IF(N612="Yes",L612,0)</x:f>
        <x:v>0</x:v>
      </x:c>
      <x:c r="Y612" s="14" t="n">
        <x:v>1</x:v>
      </x:c>
      <x:c r="Z612" s="13" t="str">
        <x:v>Industrial / workshop / storage</x:v>
      </x:c>
    </x:row>
    <x:row r="613" ht="42" customHeight="1">
      <x:c r="A613" s="13" t="str">
        <x:v>SW0278</x:v>
      </x:c>
      <x:c r="B613" s="15" t="str">
        <x:v>Yeovil</x:v>
      </x:c>
      <x:c r="C613" s="15" t="str">
        <x:v>Yeovil</x:v>
      </x:c>
      <x:c r="D613" s="14" t="n">
        <x:v>50170</x:v>
      </x:c>
      <x:c r="E613" s="13" t="str">
        <x:v>Town</x:v>
      </x:c>
      <x:c r="F613" s="15" t="str">
        <x:v>Watercombe Park / Lynx West</x:v>
      </x:c>
      <x:c r="G613" s="15" t="str">
        <x:v>Unit 7, Watercombe Park, Yeovil BA20</x:v>
      </x:c>
      <x:c r="H613" s="13" t="str">
        <x:v>Current</x:v>
      </x:c>
      <x:c r="I613" s="14" t="n">
        <x:v>5940</x:v>
      </x:c>
      <x:c r="J613" s="13" t="str">
        <x:f>IF(AND(ISNUMBER(I613),I613&gt;0),IF(I613&lt;=1000,"1–1,000",IF(I613&lt;=2500,"1,001–2,500",IF(I613&lt;=5000,"2,501–5,000",IF(I613&lt;=10000,"5,001–10,000","10,001–15,000")))),"5,001–10,000")</x:f>
        <x:v>5,001–10,000</x:v>
      </x:c>
      <x:c r="K613" s="16" t="n">
        <x:v>43870</x:v>
      </x:c>
      <x:c r="L613" s="17" t="n">
        <x:f>IF(AND(ISNUMBER(I613),I613&gt;0,ISNUMBER(K613),K613&gt;0),K613/I613,"n.a.")</x:f>
        <x:v>7.385521885521886</x:v>
      </x:c>
      <x:c r="M613" s="17" t="n">
        <x:v>7.39</x:v>
      </x:c>
      <x:c r="N613" s="13" t="str">
        <x:v>Yes</x:v>
      </x:c>
      <x:c r="O613" s="15" t="str">
        <x:v>4m eaves</x:v>
      </x:c>
      <x:c r="P613" s="15" t="str">
        <x:v>Roller shutter to workshop</x:v>
      </x:c>
      <x:c r="Q613" s="15" t="str">
        <x:v>Workshop/showroom with mezzanine, two-storey offices and parking/yard.</x:v>
      </x:c>
      <x:c r="R613" s="15" t="str">
        <x:v>Advertised to let</x:v>
      </x:c>
      <x:c r="S613" s="15" t="str">
        <x:v>https://www.zoopla.co.uk/to-rent/commercial/details/73533757/</x:v>
      </x:c>
      <x:c r="T613" s="15" t="str">
        <x:v>https://www.rightmove.co.uk/properties/773393285350880#/?channel=COM_LET</x:v>
      </x:c>
      <x:c r="U613" s="15" t="str"/>
      <x:c r="V613" s="15" t="str">
        <x:v>Yeovil — Lynx Trading Estate</x:v>
      </x:c>
      <x:c r="W613" s="15" t="str">
        <x:v>Individual unit ≤15,000 sq ft</x:v>
      </x:c>
      <x:c r="X613" s="13" t="n">
        <x:f>IF(N613="Yes",L613,0)</x:f>
        <x:v>7.385521885521886</x:v>
      </x:c>
      <x:c r="Y613" s="14" t="n">
        <x:v>1</x:v>
      </x:c>
      <x:c r="Z613" s="13" t="str">
        <x:v>Industrial / workshop / storage</x:v>
      </x:c>
    </x:row>
    <x:row r="614" ht="42" customHeight="1">
      <x:c r="A614" s="13" t="str">
        <x:v>SW0279</x:v>
      </x:c>
      <x:c r="B614" s="15" t="str">
        <x:v>Yeovil</x:v>
      </x:c>
      <x:c r="C614" s="15" t="str">
        <x:v>Yeovil</x:v>
      </x:c>
      <x:c r="D614" s="14" t="n">
        <x:v>50170</x:v>
      </x:c>
      <x:c r="E614" s="13" t="str">
        <x:v>Town</x:v>
      </x:c>
      <x:c r="F614" s="15" t="str">
        <x:v>Pen Mill Trading Estate</x:v>
      </x:c>
      <x:c r="G614" s="15" t="str">
        <x:v>Oxford Road, Pen Mill Trading Estate, Yeovil, Somerset BA21</x:v>
      </x:c>
      <x:c r="H614" s="13" t="str">
        <x:v>Current</x:v>
      </x:c>
      <x:c r="I614" s="14" t="n">
        <x:v>9000</x:v>
      </x:c>
      <x:c r="J614" s="13" t="str">
        <x:f>IF(AND(ISNUMBER(I614),I614&gt;0),IF(I614&lt;=1000,"1–1,000",IF(I614&lt;=2500,"1,001–2,500",IF(I614&lt;=5000,"2,501–5,000",IF(I614&lt;=10000,"5,001–10,000","10,001–15,000")))),"5,001–10,000")</x:f>
        <x:v>5,001–10,000</x:v>
      </x:c>
      <x:c r="K614" s="16" t="n">
        <x:v>55000</x:v>
      </x:c>
      <x:c r="L614" s="17" t="n">
        <x:f>IF(AND(ISNUMBER(I614),I614&gt;0,ISNUMBER(K614),K614&gt;0),K614/I614,"n.a.")</x:f>
        <x:v>6.111111111111111</x:v>
      </x:c>
      <x:c r="M614" s="17" t="n">
        <x:v>6.11</x:v>
      </x:c>
      <x:c r="N614" s="13" t="str">
        <x:v>Yes</x:v>
      </x:c>
      <x:c r="O614" s="15" t="str">
        <x:v>17ft minimum; 21ft 9in maximum</x:v>
      </x:c>
      <x:c r="P614" s="15" t="str">
        <x:v>Two side up-and-over doors</x:v>
      </x:c>
      <x:c r="Q614" s="15" t="str">
        <x:v>Detached warehouse with front offices, car park and secure rear yard.</x:v>
      </x:c>
      <x:c r="R614" s="15" t="str">
        <x:v>Advertised to let</x:v>
      </x:c>
      <x:c r="S614" s="15" t="str">
        <x:v>https://www.zoopla.co.uk/to-rent/commercial/details/72355086/</x:v>
      </x:c>
      <x:c r="T614" s="15" t="str">
        <x:v>https://www.rightmove.co.uk/properties/760573000925521#/?channel=COM_LET</x:v>
      </x:c>
      <x:c r="U614" s="15" t="str"/>
      <x:c r="V614" s="15" t="str">
        <x:v>Yeovil — Pen Mill Trading Estate</x:v>
      </x:c>
      <x:c r="W614" s="15" t="str">
        <x:v>Individual unit ≤15,000 sq ft</x:v>
      </x:c>
      <x:c r="X614" s="13" t="n">
        <x:f>IF(N614="Yes",L614,0)</x:f>
        <x:v>6.111111111111111</x:v>
      </x:c>
      <x:c r="Y614" s="14" t="n">
        <x:v>1</x:v>
      </x:c>
      <x:c r="Z614" s="13" t="str">
        <x:v>Industrial / workshop / storage</x:v>
      </x:c>
    </x:row>
    <x:row r="615" ht="42" customHeight="1">
      <x:c r="A615" s="13" t="str">
        <x:v>SW0280</x:v>
      </x:c>
      <x:c r="B615" s="15" t="str">
        <x:v>Yeovil</x:v>
      </x:c>
      <x:c r="C615" s="15" t="str">
        <x:v>Yeovil</x:v>
      </x:c>
      <x:c r="D615" s="14" t="n">
        <x:v>50170</x:v>
      </x:c>
      <x:c r="E615" s="13" t="str">
        <x:v>Town</x:v>
      </x:c>
      <x:c r="F615" s="15" t="str">
        <x:v>Seaton Mews</x:v>
      </x:c>
      <x:c r="G615" s="15" t="str">
        <x:v>4-5 Seaton Mews, West Hendford, Yeovil BA20</x:v>
      </x:c>
      <x:c r="H615" s="13" t="str">
        <x:v>Current</x:v>
      </x:c>
      <x:c r="I615" s="14" t="n">
        <x:v>7050</x:v>
      </x:c>
      <x:c r="J615" s="13" t="str">
        <x:f>IF(AND(ISNUMBER(I615),I615&gt;0),IF(I615&lt;=1000,"1–1,000",IF(I615&lt;=2500,"1,001–2,500",IF(I615&lt;=5000,"2,501–5,000",IF(I615&lt;=10000,"5,001–10,000","10,001–15,000")))),"5,001–10,000")</x:f>
        <x:v>5,001–10,000</x:v>
      </x:c>
      <x:c r="K615" s="16" t="n">
        <x:v>45000</x:v>
      </x:c>
      <x:c r="L615" s="17" t="n">
        <x:f>IF(AND(ISNUMBER(I615),I615&gt;0,ISNUMBER(K615),K615&gt;0),K615/I615,"n.a.")</x:f>
        <x:v>6.382978723404255</x:v>
      </x:c>
      <x:c r="M615" s="17" t="n">
        <x:v>6.38</x:v>
      </x:c>
      <x:c r="N615" s="13" t="str">
        <x:v>Yes</x:v>
      </x:c>
      <x:c r="O615" s="15" t="str">
        <x:v>5.6m eaves</x:v>
      </x:c>
      <x:c r="P615" s="15" t="str">
        <x:v>Not stated</x:v>
      </x:c>
      <x:c r="Q615" s="15" t="str">
        <x:v>Workshop/trade unit with office reception, mezzanine and parking.</x:v>
      </x:c>
      <x:c r="R615" s="15" t="str">
        <x:v>Advertised to let Header 7,050 sq ft; feature text c7,063 including mezzanine; uses headline area.</x:v>
      </x:c>
      <x:c r="S615" s="15" t="str">
        <x:v>https://www.zoopla.co.uk/to-rent/commercial/details/71522647/</x:v>
      </x:c>
      <x:c r="T615" s="15" t="str">
        <x:v>https://www.rightmove.co.uk/properties/773359237956673#/?channel=COM_LET</x:v>
      </x:c>
      <x:c r="U615" s="15" t="str"/>
      <x:c r="V615" s="15" t="str">
        <x:v>Yeovil — Seaton Mews</x:v>
      </x:c>
      <x:c r="W615" s="15" t="str">
        <x:v>Individual unit ≤15,000 sq ft</x:v>
      </x:c>
      <x:c r="X615" s="13" t="n">
        <x:f>IF(N615="Yes",L615,0)</x:f>
        <x:v>6.382978723404255</x:v>
      </x:c>
      <x:c r="Y615" s="14" t="n">
        <x:v>1</x:v>
      </x:c>
      <x:c r="Z615" s="13" t="str">
        <x:v>Industrial / workshop / storage</x:v>
      </x:c>
    </x:row>
    <x:row r="616" ht="42" customHeight="1">
      <x:c r="A616" s="13" t="str">
        <x:v>SW0281</x:v>
      </x:c>
      <x:c r="B616" s="15" t="str">
        <x:v>Frome</x:v>
      </x:c>
      <x:c r="C616" s="15" t="str">
        <x:v>Great Elm</x:v>
      </x:c>
      <x:c r="D616" s="14"/>
      <x:c r="E616" s="13" t="str">
        <x:v>Nearby</x:v>
      </x:c>
      <x:c r="F616" s="15" t="str">
        <x:v>Hapsford / Great Elm industrial site</x:v>
      </x:c>
      <x:c r="G616" s="15" t="str">
        <x:v>Warehouse, At Great Elm, Hapshill, Frome BA11</x:v>
      </x:c>
      <x:c r="H616" s="13" t="str">
        <x:v>Current</x:v>
      </x:c>
      <x:c r="I616" s="14" t="n">
        <x:v>13000</x:v>
      </x:c>
      <x:c r="J616" s="13" t="str">
        <x:f>IF(AND(ISNUMBER(I616),I616&gt;0),IF(I616&lt;=1000,"1–1,000",IF(I616&lt;=2500,"1,001–2,500",IF(I616&lt;=5000,"2,501–5,000",IF(I616&lt;=10000,"5,001–10,000","10,001–15,000")))),"10,001–15,000")</x:f>
        <x:v>10,001–15,000</x:v>
      </x:c>
      <x:c r="K616" s="16" t="n">
        <x:v>90000</x:v>
      </x:c>
      <x:c r="L616" s="17" t="n">
        <x:f>IF(AND(ISNUMBER(I616),I616&gt;0,ISNUMBER(K616),K616&gt;0),K616/I616,"n.a.")</x:f>
        <x:v>6.923076923076923</x:v>
      </x:c>
      <x:c r="M616" s="17" t="n">
        <x:v>6.92</x:v>
      </x:c>
      <x:c r="N616" s="13" t="str">
        <x:v>Yes</x:v>
      </x:c>
      <x:c r="O616" s="15" t="str">
        <x:v>8m eaves; 10.8m pitch</x:v>
      </x:c>
      <x:c r="P616" s="15" t="str">
        <x:v>Loading doors 5.7m W × 4.8m H; dock levellers possible</x:v>
      </x:c>
      <x:c r="Q616" s="15" t="str">
        <x:v>Warehouse with welfare facilities, dock-loading option and HGV turning space.</x:v>
      </x:c>
      <x:c r="R616" s="15" t="str">
        <x:v>Advertised to let Host population not separately identified where locality/boundary is ambiguous.</x:v>
      </x:c>
      <x:c r="S616" s="15" t="str">
        <x:v>https://www.zoopla.co.uk/to-rent/commercial/details/73736033/</x:v>
      </x:c>
      <x:c r="T616" s="15" t="str">
        <x:v>https://www.rightmove.co.uk/properties/763670169169073#/?channel=COM_LET</x:v>
      </x:c>
      <x:c r="U616" s="15" t="str">
        <x:v>https://www.rightmove.co.uk/properties/763670265695584#/?channel=COM_LET</x:v>
      </x:c>
      <x:c r="V616" s="15" t="str">
        <x:v>Frome — Hapsford / Great Elm industrial site</x:v>
      </x:c>
      <x:c r="W616" s="15" t="str">
        <x:v>Individual unit ≤15,000 sq ft</x:v>
      </x:c>
      <x:c r="X616" s="13" t="n">
        <x:f>IF(N616="Yes",L616,0)</x:f>
        <x:v>6.923076923076923</x:v>
      </x:c>
      <x:c r="Y616" s="14" t="n">
        <x:v>1</x:v>
      </x:c>
      <x:c r="Z616" s="13" t="str">
        <x:v>Industrial / workshop / storage</x:v>
      </x:c>
    </x:row>
    <x:row r="617" ht="42" customHeight="1">
      <x:c r="A617" s="13" t="str">
        <x:v>SW0282</x:v>
      </x:c>
      <x:c r="B617" s="15" t="str">
        <x:v>Frome</x:v>
      </x:c>
      <x:c r="C617" s="15" t="str">
        <x:v>Coleford</x:v>
      </x:c>
      <x:c r="D617" s="14" t="n">
        <x:v>2235</x:v>
      </x:c>
      <x:c r="E617" s="13" t="str">
        <x:v>Nearby</x:v>
      </x:c>
      <x:c r="F617" s="15" t="str">
        <x:v>Newbury Works</x:v>
      </x:c>
      <x:c r="G617" s="15" t="str">
        <x:v>Unit 2D, Newbury Works, Coleford BA3</x:v>
      </x:c>
      <x:c r="H617" s="13" t="str">
        <x:v>Current</x:v>
      </x:c>
      <x:c r="I617" s="14" t="n">
        <x:v>3187</x:v>
      </x:c>
      <x:c r="J617" s="13" t="str">
        <x:f>IF(AND(ISNUMBER(I617),I617&gt;0),IF(I617&lt;=1000,"1–1,000",IF(I617&lt;=2500,"1,001–2,500",IF(I617&lt;=5000,"2,501–5,000",IF(I617&lt;=10000,"5,001–10,000","10,001–15,000")))),"2,501–5,000")</x:f>
        <x:v>2,501–5,000</x:v>
      </x:c>
      <x:c r="K617" s="16" t="n">
        <x:v>18750</x:v>
      </x:c>
      <x:c r="L617" s="17" t="n">
        <x:f>IF(AND(ISNUMBER(I617),I617&gt;0,ISNUMBER(K617),K617&gt;0),K617/I617,"n.a.")</x:f>
        <x:v>5.883275807969878</x:v>
      </x:c>
      <x:c r="M617" s="17" t="n">
        <x:v>5.88</x:v>
      </x:c>
      <x:c r="N617" s="13" t="str">
        <x:v>Yes</x:v>
      </x:c>
      <x:c r="O617" s="15" t="str">
        <x:v>Not stated</x:v>
      </x:c>
      <x:c r="P617" s="15" t="str">
        <x:v>Roller shutter</x:v>
      </x:c>
      <x:c r="Q617" s="15" t="str">
        <x:v>Open-plan warehouse/workshop with external loading and parking areas.</x:v>
      </x:c>
      <x:c r="R617" s="15" t="str">
        <x:v>Advertised to let</x:v>
      </x:c>
      <x:c r="S617" s="15" t="str">
        <x:v>https://www.zoopla.co.uk/to-rent/commercial/details/74442176/</x:v>
      </x:c>
      <x:c r="T617" s="15" t="str">
        <x:v>https://www.rightmove.co.uk/properties/778667427502625#/?channel=COM_LET</x:v>
      </x:c>
      <x:c r="U617" s="15" t="str"/>
      <x:c r="V617" s="15" t="str">
        <x:v>Frome — Newbury Works</x:v>
      </x:c>
      <x:c r="W617" s="15" t="str">
        <x:v>Individual unit ≤15,000 sq ft</x:v>
      </x:c>
      <x:c r="X617" s="13" t="n">
        <x:f>IF(N617="Yes",L617,0)</x:f>
        <x:v>5.883275807969878</x:v>
      </x:c>
      <x:c r="Y617" s="14" t="n">
        <x:v>1</x:v>
      </x:c>
      <x:c r="Z617" s="13" t="str">
        <x:v>Industrial / workshop / storage</x:v>
      </x:c>
    </x:row>
    <x:row r="618" ht="42" customHeight="1">
      <x:c r="A618" s="13" t="str">
        <x:v>SW0283</x:v>
      </x:c>
      <x:c r="B618" s="15" t="str">
        <x:v>Frome</x:v>
      </x:c>
      <x:c r="C618" s="15" t="str">
        <x:v>Frome</x:v>
      </x:c>
      <x:c r="D618" s="14" t="n">
        <x:v>27905</x:v>
      </x:c>
      <x:c r="E618" s="13" t="str">
        <x:v>Town</x:v>
      </x:c>
      <x:c r="F618" s="15" t="str">
        <x:v>Commerce Park</x:v>
      </x:c>
      <x:c r="G618" s="15" t="str">
        <x:v>Unit 11, Rockhaven Business Centre, Malthouse Lane, Commerce Park, Frome, Somerset, BA11 2FS</x:v>
      </x:c>
      <x:c r="H618" s="13" t="str">
        <x:v>Current</x:v>
      </x:c>
      <x:c r="I618" s="14" t="n">
        <x:v>2325</x:v>
      </x:c>
      <x:c r="J618" s="13" t="str">
        <x:f>IF(AND(ISNUMBER(I618),I618&gt;0),IF(I618&lt;=1000,"1–1,000",IF(I618&lt;=2500,"1,001–2,500",IF(I618&lt;=5000,"2,501–5,000",IF(I618&lt;=10000,"5,001–10,000","10,001–15,000")))),"1,001–2,500")</x:f>
        <x:v>1,001–2,500</x:v>
      </x:c>
      <x:c r="K618" s="16" t="n">
        <x:v>18996</x:v>
      </x:c>
      <x:c r="L618" s="17" t="n">
        <x:f>IF(AND(ISNUMBER(I618),I618&gt;0,ISNUMBER(K618),K618&gt;0),K618/I618,"n.a.")</x:f>
        <x:v>8.170322580645161</x:v>
      </x:c>
      <x:c r="M618" s="17"/>
      <x:c r="N618" s="13" t="str">
        <x:v>Yes</x:v>
      </x:c>
      <x:c r="O618" s="15" t="str">
        <x:v>Not stated</x:v>
      </x:c>
      <x:c r="P618" s="15" t="str">
        <x:v>Not stated</x:v>
      </x:c>
      <x:c r="Q618" s="15" t="str">
        <x:v>Industrial unit on Commerce Park; detail page failed, search-card data retained.</x:v>
      </x:c>
      <x:c r="R618" s="15" t="str">
        <x:v>Advertised to let Rightmove detail body returned a content loading error; search card confirms 2,325 sq ft and £1,583 pcm. Height/doors unavailable.</x:v>
      </x:c>
      <x:c r="S618" s="15" t="str">
        <x:v>https://www.rightmove.co.uk/properties/763077195413888#/?channel=COM_LET</x:v>
      </x:c>
      <x:c r="T618" s="15" t="str"/>
      <x:c r="U618" s="15" t="str"/>
      <x:c r="V618" s="15" t="str">
        <x:v>Frome — Commerce Park</x:v>
      </x:c>
      <x:c r="W618" s="15" t="str">
        <x:v>Individual unit ≤15,000 sq ft</x:v>
      </x:c>
      <x:c r="X618" s="13" t="n">
        <x:f>IF(N618="Yes",L618,0)</x:f>
        <x:v>8.170322580645161</x:v>
      </x:c>
      <x:c r="Y618" s="14" t="n">
        <x:v>1</x:v>
      </x:c>
      <x:c r="Z618" s="13" t="str">
        <x:v>Industrial / workshop / storage</x:v>
      </x:c>
    </x:row>
    <x:row r="619" ht="42" customHeight="1">
      <x:c r="A619" s="13" t="str">
        <x:v>SW0284</x:v>
      </x:c>
      <x:c r="B619" s="15" t="str">
        <x:v>Frome</x:v>
      </x:c>
      <x:c r="C619" s="15" t="str">
        <x:v>Frome</x:v>
      </x:c>
      <x:c r="D619" s="14" t="n">
        <x:v>27905</x:v>
      </x:c>
      <x:c r="E619" s="13" t="str">
        <x:v>Town</x:v>
      </x:c>
      <x:c r="F619" s="15" t="str">
        <x:v>Commerce Park</x:v>
      </x:c>
      <x:c r="G619" s="15" t="str">
        <x:v>Unit 13, Rockhaven Business Centre, Commerce Park, Frome</x:v>
      </x:c>
      <x:c r="H619" s="13" t="str">
        <x:v>Current</x:v>
      </x:c>
      <x:c r="I619" s="14" t="n">
        <x:v>2250</x:v>
      </x:c>
      <x:c r="J619" s="13" t="str">
        <x:f>IF(AND(ISNUMBER(I619),I619&gt;0),IF(I619&lt;=1000,"1–1,000",IF(I619&lt;=2500,"1,001–2,500",IF(I619&lt;=5000,"2,501–5,000",IF(I619&lt;=10000,"5,001–10,000","10,001–15,000")))),"1,001–2,500")</x:f>
        <x:v>1,001–2,500</x:v>
      </x:c>
      <x:c r="K619" s="16" t="n">
        <x:v>18750</x:v>
      </x:c>
      <x:c r="L619" s="17" t="n">
        <x:f>IF(AND(ISNUMBER(I619),I619&gt;0,ISNUMBER(K619),K619&gt;0),K619/I619,"n.a.")</x:f>
        <x:v>8.333333333333334</x:v>
      </x:c>
      <x:c r="M619" s="17"/>
      <x:c r="N619" s="13" t="str">
        <x:v>Yes</x:v>
      </x:c>
      <x:c r="O619" s="15" t="str">
        <x:v>Not stated</x:v>
      </x:c>
      <x:c r="P619" s="15" t="str">
        <x:v>Roller shutters</x:v>
      </x:c>
      <x:c r="Q619" s="15" t="str">
        <x:v>Modern warehouse unit with first-floor accommodation and allocated parking.</x:v>
      </x:c>
      <x:c r="R619" s="15" t="str">
        <x:v>Advertised to let Two units 13 and 14, each 2,250 sq ft, can combine to 4,500; £18,750 pa from per unit.</x:v>
      </x:c>
      <x:c r="S619" s="15" t="str">
        <x:v>https://www.zoopla.co.uk/to-rent/commercial/details/73323935/</x:v>
      </x:c>
      <x:c r="T619" s="15" t="str"/>
      <x:c r="U619" s="15" t="str"/>
      <x:c r="V619" s="15" t="str">
        <x:v>Frome — Commerce Park</x:v>
      </x:c>
      <x:c r="W619" s="15" t="str">
        <x:v>Individual unit ≤15,000 sq ft</x:v>
      </x:c>
      <x:c r="X619" s="13" t="n">
        <x:f>IF(N619="Yes",L619,0)</x:f>
        <x:v>8.333333333333334</x:v>
      </x:c>
      <x:c r="Y619" s="14" t="n">
        <x:v>1</x:v>
      </x:c>
      <x:c r="Z619" s="13" t="str">
        <x:v>Industrial / workshop / storage</x:v>
      </x:c>
    </x:row>
    <x:row r="620" ht="42" customHeight="1">
      <x:c r="A620" s="13" t="str">
        <x:v>SW0285</x:v>
      </x:c>
      <x:c r="B620" s="15" t="str">
        <x:v>Frome</x:v>
      </x:c>
      <x:c r="C620" s="15" t="str">
        <x:v>Frome</x:v>
      </x:c>
      <x:c r="D620" s="14" t="n">
        <x:v>27905</x:v>
      </x:c>
      <x:c r="E620" s="13" t="str">
        <x:v>Town</x:v>
      </x:c>
      <x:c r="F620" s="15" t="str">
        <x:v>Commerce Park</x:v>
      </x:c>
      <x:c r="G620" s="15" t="str">
        <x:v>Unit 14, Rockhaven Business Centre, Commerce Park, Frome</x:v>
      </x:c>
      <x:c r="H620" s="13" t="str">
        <x:v>Current</x:v>
      </x:c>
      <x:c r="I620" s="14" t="n">
        <x:v>2250</x:v>
      </x:c>
      <x:c r="J620" s="13" t="str">
        <x:f>IF(AND(ISNUMBER(I620),I620&gt;0),IF(I620&lt;=1000,"1–1,000",IF(I620&lt;=2500,"1,001–2,500",IF(I620&lt;=5000,"2,501–5,000",IF(I620&lt;=10000,"5,001–10,000","10,001–15,000")))),"1,001–2,500")</x:f>
        <x:v>1,001–2,500</x:v>
      </x:c>
      <x:c r="K620" s="16" t="n">
        <x:v>18750</x:v>
      </x:c>
      <x:c r="L620" s="17" t="n">
        <x:f>IF(AND(ISNUMBER(I620),I620&gt;0,ISNUMBER(K620),K620&gt;0),K620/I620,"n.a.")</x:f>
        <x:v>8.333333333333334</x:v>
      </x:c>
      <x:c r="M620" s="17"/>
      <x:c r="N620" s="13" t="str">
        <x:v>Yes</x:v>
      </x:c>
      <x:c r="O620" s="15" t="str">
        <x:v>Not stated</x:v>
      </x:c>
      <x:c r="P620" s="15" t="str">
        <x:v>Roller shutters</x:v>
      </x:c>
      <x:c r="Q620" s="15" t="str">
        <x:v>Modern warehouse unit with first-floor accommodation and allocated parking.</x:v>
      </x:c>
      <x:c r="R620" s="15" t="str">
        <x:v>Advertised to let Two units 13 and 14, each 2,250 sq ft, can combine to 4,500; £18,750 pa from per unit.</x:v>
      </x:c>
      <x:c r="S620" s="15" t="str">
        <x:v>https://www.zoopla.co.uk/to-rent/commercial/details/73323935/</x:v>
      </x:c>
      <x:c r="T620" s="15" t="str"/>
      <x:c r="U620" s="15" t="str"/>
      <x:c r="V620" s="15" t="str">
        <x:v>Frome — Commerce Park</x:v>
      </x:c>
      <x:c r="W620" s="15" t="str">
        <x:v>Individual unit ≤15,000 sq ft</x:v>
      </x:c>
      <x:c r="X620" s="13" t="n">
        <x:f>IF(N620="Yes",L620,0)</x:f>
        <x:v>8.333333333333334</x:v>
      </x:c>
      <x:c r="Y620" s="14" t="n">
        <x:v>1</x:v>
      </x:c>
      <x:c r="Z620" s="13" t="str">
        <x:v>Industrial / workshop / storage</x:v>
      </x:c>
    </x:row>
    <x:row r="621" ht="42" customHeight="1">
      <x:c r="A621" s="13" t="str">
        <x:v>SW0286</x:v>
      </x:c>
      <x:c r="B621" s="15" t="str">
        <x:v>Frome</x:v>
      </x:c>
      <x:c r="C621" s="15" t="str">
        <x:v>Frome</x:v>
      </x:c>
      <x:c r="D621" s="14" t="n">
        <x:v>27905</x:v>
      </x:c>
      <x:c r="E621" s="13" t="str">
        <x:v>Town</x:v>
      </x:c>
      <x:c r="F621" s="15" t="str">
        <x:v>Commerce Park</x:v>
      </x:c>
      <x:c r="G621" s="15" t="str">
        <x:v>Unit 23, Rockhaven Business Centre, Malthouse Lane, Commerce Park, Frome, Somerset BA11</x:v>
      </x:c>
      <x:c r="H621" s="13" t="str">
        <x:v>Current</x:v>
      </x:c>
      <x:c r="I621" s="14" t="n">
        <x:v>1500</x:v>
      </x:c>
      <x:c r="J621" s="13" t="str">
        <x:f>IF(AND(ISNUMBER(I621),I621&gt;0),IF(I621&lt;=1000,"1–1,000",IF(I621&lt;=2500,"1,001–2,500",IF(I621&lt;=5000,"2,501–5,000",IF(I621&lt;=10000,"5,001–10,000","10,001–15,000")))),"1,001–2,500")</x:f>
        <x:v>1,001–2,500</x:v>
      </x:c>
      <x:c r="K621" s="16" t="n">
        <x:v>14500</x:v>
      </x:c>
      <x:c r="L621" s="17" t="n">
        <x:f>IF(AND(ISNUMBER(I621),I621&gt;0,ISNUMBER(K621),K621&gt;0),K621/I621,"n.a.")</x:f>
        <x:v>9.666666666666666</x:v>
      </x:c>
      <x:c r="M621" s="17" t="n">
        <x:v>9.67</x:v>
      </x:c>
      <x:c r="N621" s="13" t="str">
        <x:v>Yes</x:v>
      </x:c>
      <x:c r="O621" s="15" t="str">
        <x:v>Not stated</x:v>
      </x:c>
      <x:c r="P621" s="15" t="str">
        <x:v>Loading door; type not stated</x:v>
      </x:c>
      <x:c r="Q621" s="15" t="str">
        <x:v>New industrial unit with mezzanine, LED lighting and parking.</x:v>
      </x:c>
      <x:c r="R621" s="15" t="str">
        <x:v>Advertised to let</x:v>
      </x:c>
      <x:c r="S621" s="15" t="str">
        <x:v>https://www.zoopla.co.uk/to-rent/commercial/details/68877752/</x:v>
      </x:c>
      <x:c r="T621" s="15" t="str"/>
      <x:c r="U621" s="15" t="str"/>
      <x:c r="V621" s="15" t="str">
        <x:v>Frome — Commerce Park</x:v>
      </x:c>
      <x:c r="W621" s="15" t="str">
        <x:v>Individual unit ≤15,000 sq ft</x:v>
      </x:c>
      <x:c r="X621" s="13" t="n">
        <x:f>IF(N621="Yes",L621,0)</x:f>
        <x:v>9.666666666666666</x:v>
      </x:c>
      <x:c r="Y621" s="14" t="n">
        <x:v>1</x:v>
      </x:c>
      <x:c r="Z621" s="13" t="str">
        <x:v>Industrial / workshop / storage</x:v>
      </x:c>
    </x:row>
    <x:row r="622" ht="42" customHeight="1">
      <x:c r="A622" s="13" t="str">
        <x:v>SW0287</x:v>
      </x:c>
      <x:c r="B622" s="15" t="str">
        <x:v>Frome</x:v>
      </x:c>
      <x:c r="C622" s="15" t="str">
        <x:v>Frome</x:v>
      </x:c>
      <x:c r="D622" s="14" t="n">
        <x:v>27905</x:v>
      </x:c>
      <x:c r="E622" s="13" t="str">
        <x:v>Town</x:v>
      </x:c>
      <x:c r="F622" s="15" t="str">
        <x:v>Commerce Park</x:v>
      </x:c>
      <x:c r="G622" s="15" t="str">
        <x:v>Unit 3, Rockhaven Business Centre, Malthouse Lane, Commerce Park, Frome, Somerset BA11</x:v>
      </x:c>
      <x:c r="H622" s="13" t="str">
        <x:v>Current</x:v>
      </x:c>
      <x:c r="I622" s="14" t="n">
        <x:v>1500</x:v>
      </x:c>
      <x:c r="J622" s="13" t="str">
        <x:f>IF(AND(ISNUMBER(I622),I622&gt;0),IF(I622&lt;=1000,"1–1,000",IF(I622&lt;=2500,"1,001–2,500",IF(I622&lt;=5000,"2,501–5,000",IF(I622&lt;=10000,"5,001–10,000","10,001–15,000")))),"1,001–2,500")</x:f>
        <x:v>1,001–2,500</x:v>
      </x:c>
      <x:c r="K622" s="16" t="n">
        <x:v>14500</x:v>
      </x:c>
      <x:c r="L622" s="17" t="n">
        <x:f>IF(AND(ISNUMBER(I622),I622&gt;0,ISNUMBER(K622),K622&gt;0),K622/I622,"n.a.")</x:f>
        <x:v>9.666666666666666</x:v>
      </x:c>
      <x:c r="M622" s="17" t="n">
        <x:v>9.67</x:v>
      </x:c>
      <x:c r="N622" s="13" t="str">
        <x:v>Yes</x:v>
      </x:c>
      <x:c r="O622" s="15" t="str">
        <x:v>Not stated</x:v>
      </x:c>
      <x:c r="P622" s="15" t="str">
        <x:v>Loading door 3m × 3.2m; type not stated</x:v>
      </x:c>
      <x:c r="Q622" s="15" t="str">
        <x:v>Industrial unit with LED lighting and allocated parking.</x:v>
      </x:c>
      <x:c r="R622" s="15" t="str">
        <x:v>Advertised to let</x:v>
      </x:c>
      <x:c r="S622" s="15" t="str">
        <x:v>https://www.zoopla.co.uk/to-rent/commercial/details/68445131/</x:v>
      </x:c>
      <x:c r="T622" s="15" t="str"/>
      <x:c r="U622" s="15" t="str"/>
      <x:c r="V622" s="15" t="str">
        <x:v>Frome — Commerce Park</x:v>
      </x:c>
      <x:c r="W622" s="15" t="str">
        <x:v>Individual unit ≤15,000 sq ft</x:v>
      </x:c>
      <x:c r="X622" s="13" t="n">
        <x:f>IF(N622="Yes",L622,0)</x:f>
        <x:v>9.666666666666666</x:v>
      </x:c>
      <x:c r="Y622" s="14" t="n">
        <x:v>1</x:v>
      </x:c>
      <x:c r="Z622" s="13" t="str">
        <x:v>Industrial / workshop / storage</x:v>
      </x:c>
    </x:row>
    <x:row r="623" ht="42" customHeight="1">
      <x:c r="A623" s="13" t="str">
        <x:v>SW0288</x:v>
      </x:c>
      <x:c r="B623" s="15" t="str">
        <x:v>Frome</x:v>
      </x:c>
      <x:c r="C623" s="15" t="str">
        <x:v>Frome</x:v>
      </x:c>
      <x:c r="D623" s="14" t="n">
        <x:v>27905</x:v>
      </x:c>
      <x:c r="E623" s="13" t="str">
        <x:v>Town</x:v>
      </x:c>
      <x:c r="F623" s="15" t="str">
        <x:v>Commerce Park</x:v>
      </x:c>
      <x:c r="G623" s="15" t="str">
        <x:v>Unit E3, Southgate, Commerce Park, Frome BA11</x:v>
      </x:c>
      <x:c r="H623" s="13" t="str">
        <x:v>Current</x:v>
      </x:c>
      <x:c r="I623" s="14" t="n">
        <x:v>3495</x:v>
      </x:c>
      <x:c r="J623" s="13" t="str">
        <x:f>IF(AND(ISNUMBER(I623),I623&gt;0),IF(I623&lt;=1000,"1–1,000",IF(I623&lt;=2500,"1,001–2,500",IF(I623&lt;=5000,"2,501–5,000",IF(I623&lt;=10000,"5,001–10,000","10,001–15,000")))),"2,501–5,000")</x:f>
        <x:v>2,501–5,000</x:v>
      </x:c>
      <x:c r="K623" s="16" t="n">
        <x:v>29950</x:v>
      </x:c>
      <x:c r="L623" s="17" t="n">
        <x:f>IF(AND(ISNUMBER(I623),I623&gt;0,ISNUMBER(K623),K623&gt;0),K623/I623,"n.a.")</x:f>
        <x:v>8.569384835479257</x:v>
      </x:c>
      <x:c r="M623" s="17" t="n">
        <x:v>8.57</x:v>
      </x:c>
      <x:c r="N623" s="13" t="str">
        <x:v>Yes</x:v>
      </x:c>
      <x:c r="O623" s="15" t="str">
        <x:v>Not stated</x:v>
      </x:c>
      <x:c r="P623" s="15" t="str">
        <x:v>Up-and-over loading door</x:v>
      </x:c>
      <x:c r="Q623" s="15" t="str">
        <x:v>Warehouse/workshop with first-floor mezzanine and seven parking spaces.</x:v>
      </x:c>
      <x:c r="R623" s="15" t="str">
        <x:v>Advertised to let</x:v>
      </x:c>
      <x:c r="S623" s="15" t="str">
        <x:v>https://www.zoopla.co.uk/to-rent/commercial/details/74030170/</x:v>
      </x:c>
      <x:c r="T623" s="15" t="str"/>
      <x:c r="U623" s="15" t="str"/>
      <x:c r="V623" s="15" t="str">
        <x:v>Frome — Commerce Park</x:v>
      </x:c>
      <x:c r="W623" s="15" t="str">
        <x:v>Individual unit ≤15,000 sq ft</x:v>
      </x:c>
      <x:c r="X623" s="13" t="n">
        <x:f>IF(N623="Yes",L623,0)</x:f>
        <x:v>8.569384835479257</x:v>
      </x:c>
      <x:c r="Y623" s="14" t="n">
        <x:v>1</x:v>
      </x:c>
      <x:c r="Z623" s="13" t="str">
        <x:v>Industrial / workshop / storage</x:v>
      </x:c>
    </x:row>
    <x:row r="624" ht="42" customHeight="1">
      <x:c r="A624" s="13" t="str">
        <x:v>SW0289</x:v>
      </x:c>
      <x:c r="B624" s="15" t="str">
        <x:v>Frome</x:v>
      </x:c>
      <x:c r="C624" s="15" t="str">
        <x:v>Frome</x:v>
      </x:c>
      <x:c r="D624" s="14" t="n">
        <x:v>27905</x:v>
      </x:c>
      <x:c r="E624" s="13" t="str">
        <x:v>Town</x:v>
      </x:c>
      <x:c r="F624" s="15" t="str">
        <x:v>Commerce Park</x:v>
      </x:c>
      <x:c r="G624" s="15" t="str">
        <x:v>Unit J6, Jenson Court, Jenson Avenue, Commerce Park, Frome, Somerset BA11</x:v>
      </x:c>
      <x:c r="H624" s="13" t="str">
        <x:v>Current</x:v>
      </x:c>
      <x:c r="I624" s="14" t="n">
        <x:v>3550</x:v>
      </x:c>
      <x:c r="J624" s="13" t="str">
        <x:f>IF(AND(ISNUMBER(I624),I624&gt;0),IF(I624&lt;=1000,"1–1,000",IF(I624&lt;=2500,"1,001–2,500",IF(I624&lt;=5000,"2,501–5,000",IF(I624&lt;=10000,"5,001–10,000","10,001–15,000")))),"2,501–5,000")</x:f>
        <x:v>2,501–5,000</x:v>
      </x:c>
      <x:c r="K624" s="16" t="n">
        <x:v>26625</x:v>
      </x:c>
      <x:c r="L624" s="17" t="n">
        <x:f>IF(AND(ISNUMBER(I624),I624&gt;0,ISNUMBER(K624),K624&gt;0),K624/I624,"n.a.")</x:f>
        <x:v>7.5</x:v>
      </x:c>
      <x:c r="M624" s="17" t="n">
        <x:v>7.5</x:v>
      </x:c>
      <x:c r="N624" s="13" t="str">
        <x:v>Yes</x:v>
      </x:c>
      <x:c r="O624" s="15" t="str">
        <x:v>Not stated</x:v>
      </x:c>
      <x:c r="P624" s="15" t="str">
        <x:v>Not stated</x:v>
      </x:c>
      <x:c r="Q624" s="15" t="str">
        <x:v>End-terrace warehouse/workshop with first-floor offices and parking.</x:v>
      </x:c>
      <x:c r="R624" s="15" t="str">
        <x:v>Advertised to let</x:v>
      </x:c>
      <x:c r="S624" s="15" t="str">
        <x:v>https://www.zoopla.co.uk/to-rent/commercial/details/73710651/</x:v>
      </x:c>
      <x:c r="T624" s="15" t="str"/>
      <x:c r="U624" s="15" t="str"/>
      <x:c r="V624" s="15" t="str">
        <x:v>Frome — Commerce Park</x:v>
      </x:c>
      <x:c r="W624" s="15" t="str">
        <x:v>Individual unit ≤15,000 sq ft</x:v>
      </x:c>
      <x:c r="X624" s="13" t="n">
        <x:f>IF(N624="Yes",L624,0)</x:f>
        <x:v>7.5</x:v>
      </x:c>
      <x:c r="Y624" s="14" t="n">
        <x:v>1</x:v>
      </x:c>
      <x:c r="Z624" s="13" t="str">
        <x:v>Industrial / workshop / storage</x:v>
      </x:c>
    </x:row>
    <x:row r="625" ht="42" customHeight="1">
      <x:c r="A625" s="13" t="str">
        <x:v>SW0290</x:v>
      </x:c>
      <x:c r="B625" s="15" t="str">
        <x:v>Frome</x:v>
      </x:c>
      <x:c r="C625" s="15" t="str">
        <x:v>Frome</x:v>
      </x:c>
      <x:c r="D625" s="14" t="n">
        <x:v>27905</x:v>
      </x:c>
      <x:c r="E625" s="13" t="str">
        <x:v>Town</x:v>
      </x:c>
      <x:c r="F625" s="15" t="str">
        <x:v>Vallis Trading Estate</x:v>
      </x:c>
      <x:c r="G625" s="15" t="str">
        <x:v>Combined Units 14 &amp; 15, Vallis Mills Trading, Robins Lane, Frome BA11</x:v>
      </x:c>
      <x:c r="H625" s="13" t="str">
        <x:v>Current</x:v>
      </x:c>
      <x:c r="I625" s="14" t="n">
        <x:v>10547</x:v>
      </x:c>
      <x:c r="J625" s="13" t="str">
        <x:f>IF(AND(ISNUMBER(I625),I625&gt;0),IF(I625&lt;=1000,"1–1,000",IF(I625&lt;=2500,"1,001–2,500",IF(I625&lt;=5000,"2,501–5,000",IF(I625&lt;=10000,"5,001–10,000","10,001–15,000")))),"10,001–15,000")</x:f>
        <x:v>10,001–15,000</x:v>
      </x:c>
      <x:c r="K625" s="16" t="n">
        <x:v>63300</x:v>
      </x:c>
      <x:c r="L625" s="17" t="n">
        <x:f>IF(AND(ISNUMBER(I625),I625&gt;0,ISNUMBER(K625),K625&gt;0),K625/I625,"n.a.")</x:f>
        <x:v>6.001706646439746</x:v>
      </x:c>
      <x:c r="M625" s="17" t="n">
        <x:v>6</x:v>
      </x:c>
      <x:c r="N625" s="13" t="str">
        <x:v>Yes</x:v>
      </x:c>
      <x:c r="O625" s="15" t="str">
        <x:v>Not stated</x:v>
      </x:c>
      <x:c r="P625" s="15" t="str">
        <x:v>Two new electric roller doors</x:v>
      </x:c>
      <x:c r="Q625" s="15" t="str">
        <x:v>Two former units refurbished as one warehouse, with new lighting and loading doors.</x:v>
      </x:c>
      <x:c r="R625" s="15" t="str">
        <x:v>Advertised to let</x:v>
      </x:c>
      <x:c r="S625" s="15" t="str">
        <x:v>https://www.zoopla.co.uk/to-rent/commercial/details/69614938/</x:v>
      </x:c>
      <x:c r="T625" s="15" t="str">
        <x:v>https://www.zoopla.co.uk/to-rent/commercial/details/63801136/</x:v>
      </x:c>
      <x:c r="U625" s="15" t="str">
        <x:v>https://www.rightmove.co.uk/properties/772345946489728#/?channel=COM_LET</x:v>
      </x:c>
      <x:c r="V625" s="15" t="str">
        <x:v>Frome — Vallis Trading Estate</x:v>
      </x:c>
      <x:c r="W625" s="15" t="str">
        <x:v>Individual unit ≤15,000 sq ft</x:v>
      </x:c>
      <x:c r="X625" s="13" t="n">
        <x:f>IF(N625="Yes",L625,0)</x:f>
        <x:v>6.001706646439746</x:v>
      </x:c>
      <x:c r="Y625" s="14" t="n">
        <x:v>1</x:v>
      </x:c>
      <x:c r="Z625" s="13" t="str">
        <x:v>Industrial / workshop / storage</x:v>
      </x:c>
    </x:row>
    <x:row r="626" ht="42" customHeight="1">
      <x:c r="A626" s="13" t="str">
        <x:v>SW0291</x:v>
      </x:c>
      <x:c r="B626" s="15" t="str">
        <x:v>Frome</x:v>
      </x:c>
      <x:c r="C626" s="15" t="str">
        <x:v>Frome</x:v>
      </x:c>
      <x:c r="D626" s="14" t="n">
        <x:v>27905</x:v>
      </x:c>
      <x:c r="E626" s="13" t="str">
        <x:v>Town</x:v>
      </x:c>
      <x:c r="F626" s="15" t="str">
        <x:v>Vallis Trading Estate</x:v>
      </x:c>
      <x:c r="G626" s="15" t="str">
        <x:v>Unit 16, Vallis Trading Estate, Frome BA11</x:v>
      </x:c>
      <x:c r="H626" s="13" t="str">
        <x:v>Current</x:v>
      </x:c>
      <x:c r="I626" s="14" t="n">
        <x:v>5826</x:v>
      </x:c>
      <x:c r="J626" s="13" t="str">
        <x:f>IF(AND(ISNUMBER(I626),I626&gt;0),IF(I626&lt;=1000,"1–1,000",IF(I626&lt;=2500,"1,001–2,500",IF(I626&lt;=5000,"2,501–5,000",IF(I626&lt;=10000,"5,001–10,000","10,001–15,000")))),"5,001–10,000")</x:f>
        <x:v>5,001–10,000</x:v>
      </x:c>
      <x:c r="K626" s="16" t="n">
        <x:v>40785</x:v>
      </x:c>
      <x:c r="L626" s="17" t="n">
        <x:f>IF(AND(ISNUMBER(I626),I626&gt;0,ISNUMBER(K626),K626&gt;0),K626/I626,"n.a.")</x:f>
        <x:v>7.000514933058702</x:v>
      </x:c>
      <x:c r="M626" s="17" t="n">
        <x:v>7</x:v>
      </x:c>
      <x:c r="N626" s="13" t="str">
        <x:v>Yes</x:v>
      </x:c>
      <x:c r="O626" s="15" t="str">
        <x:v>Not stated</x:v>
      </x:c>
      <x:c r="P626" s="15" t="str">
        <x:v>Front sectional and rear roller doors</x:v>
      </x:c>
      <x:c r="Q626" s="15" t="str">
        <x:v>Warehouse/workshop with office and welfare facilities.</x:v>
      </x:c>
      <x:c r="R626" s="15" t="str">
        <x:v>Advertised to let</x:v>
      </x:c>
      <x:c r="S626" s="15" t="str">
        <x:v>https://www.zoopla.co.uk/to-rent/commercial/details/71939552/</x:v>
      </x:c>
      <x:c r="T626" s="15" t="str">
        <x:v>https://www.zoopla.co.uk/to-rent/commercial/details/71924680/</x:v>
      </x:c>
      <x:c r="U626" s="15" t="str">
        <x:v>https://www.rightmove.co.uk/properties/771103321164736#/?channel=COM_LET</x:v>
      </x:c>
      <x:c r="V626" s="15" t="str">
        <x:v>Frome — Vallis Trading Estate</x:v>
      </x:c>
      <x:c r="W626" s="15" t="str">
        <x:v>Individual unit ≤15,000 sq ft</x:v>
      </x:c>
      <x:c r="X626" s="13" t="n">
        <x:f>IF(N626="Yes",L626,0)</x:f>
        <x:v>7.000514933058702</x:v>
      </x:c>
      <x:c r="Y626" s="14" t="n">
        <x:v>1</x:v>
      </x:c>
      <x:c r="Z626" s="13" t="str">
        <x:v>Industrial / workshop / storage</x:v>
      </x:c>
    </x:row>
    <x:row r="627" ht="42" customHeight="1">
      <x:c r="A627" s="13" t="str">
        <x:v>SW0292</x:v>
      </x:c>
      <x:c r="B627" s="15" t="str">
        <x:v>Frome</x:v>
      </x:c>
      <x:c r="C627" s="15" t="str">
        <x:v>Frome</x:v>
      </x:c>
      <x:c r="D627" s="14" t="n">
        <x:v>27905</x:v>
      </x:c>
      <x:c r="E627" s="13" t="str">
        <x:v>Town</x:v>
      </x:c>
      <x:c r="F627" s="15" t="str">
        <x:v>Vallis Trading Estate</x:v>
      </x:c>
      <x:c r="G627" s="15" t="str">
        <x:v>Unit B Vallis Trading Estate, Robins Lane, Frome BA11</x:v>
      </x:c>
      <x:c r="H627" s="13" t="str">
        <x:v>Current</x:v>
      </x:c>
      <x:c r="I627" s="14" t="n">
        <x:v>4426</x:v>
      </x:c>
      <x:c r="J627" s="13" t="str">
        <x:f>IF(AND(ISNUMBER(I627),I627&gt;0),IF(I627&lt;=1000,"1–1,000",IF(I627&lt;=2500,"1,001–2,500",IF(I627&lt;=5000,"2,501–5,000",IF(I627&lt;=10000,"5,001–10,000","10,001–15,000")))),"2,501–5,000")</x:f>
        <x:v>2,501–5,000</x:v>
      </x:c>
      <x:c r="K627" s="16" t="n">
        <x:v>15000</x:v>
      </x:c>
      <x:c r="L627" s="17" t="n">
        <x:f>IF(AND(ISNUMBER(I627),I627&gt;0,ISNUMBER(K627),K627&gt;0),K627/I627,"n.a.")</x:f>
        <x:v>3.3890646181653863</x:v>
      </x:c>
      <x:c r="M627" s="17"/>
      <x:c r="N627" s="13" t="str">
        <x:v>Yes</x:v>
      </x:c>
      <x:c r="O627" s="15" t="str">
        <x:v>Approx. 6.5m internal eaves</x:v>
      </x:c>
      <x:c r="P627" s="15" t="str">
        <x:v>Roller shutter, approx. 5.4m W × 4.2m H</x:v>
      </x:c>
      <x:c r="Q627" s="15" t="str">
        <x:v>Basic storage warehouse with LED lighting; no water, drainage or WC.</x:v>
      </x:c>
      <x:c r="R627" s="15" t="str">
        <x:v>Advertised to let</x:v>
      </x:c>
      <x:c r="S627" s="15" t="str">
        <x:v>https://www.zoopla.co.uk/to-rent/commercial/details/74632630/</x:v>
      </x:c>
      <x:c r="T627" s="15" t="str"/>
      <x:c r="U627" s="15" t="str"/>
      <x:c r="V627" s="15" t="str">
        <x:v>Frome — Vallis Trading Estate</x:v>
      </x:c>
      <x:c r="W627" s="15" t="str">
        <x:v>Individual unit ≤15,000 sq ft</x:v>
      </x:c>
      <x:c r="X627" s="13" t="n">
        <x:f>IF(N627="Yes",L627,0)</x:f>
        <x:v>3.3890646181653863</x:v>
      </x:c>
      <x:c r="Y627" s="14" t="n">
        <x:v>1</x:v>
      </x:c>
      <x:c r="Z627" s="13" t="str">
        <x:v>Industrial / workshop / storage</x:v>
      </x:c>
    </x:row>
    <x:row r="628" ht="42" customHeight="1">
      <x:c r="A628" s="13" t="str">
        <x:v>SW0293</x:v>
      </x:c>
      <x:c r="B628" s="15" t="str">
        <x:v>Frome</x:v>
      </x:c>
      <x:c r="C628" s="15" t="str">
        <x:v>Frome</x:v>
      </x:c>
      <x:c r="D628" s="14" t="n">
        <x:v>27905</x:v>
      </x:c>
      <x:c r="E628" s="13" t="str">
        <x:v>Town</x:v>
      </x:c>
      <x:c r="F628" s="15" t="str">
        <x:v>Vallis Trading Estate</x:v>
      </x:c>
      <x:c r="G628" s="15" t="str">
        <x:v>Unit G, Vallis Trading Estate, Frome BA11</x:v>
      </x:c>
      <x:c r="H628" s="13" t="str">
        <x:v>Current</x:v>
      </x:c>
      <x:c r="I628" s="14" t="n">
        <x:v>4260</x:v>
      </x:c>
      <x:c r="J628" s="13" t="str">
        <x:f>IF(AND(ISNUMBER(I628),I628&gt;0),IF(I628&lt;=1000,"1–1,000",IF(I628&lt;=2500,"1,001–2,500",IF(I628&lt;=5000,"2,501–5,000",IF(I628&lt;=10000,"5,001–10,000","10,001–15,000")))),"2,501–5,000")</x:f>
        <x:v>2,501–5,000</x:v>
      </x:c>
      <x:c r="K628" s="16" t="n">
        <x:v>34000</x:v>
      </x:c>
      <x:c r="L628" s="17" t="n">
        <x:f>IF(AND(ISNUMBER(I628),I628&gt;0,ISNUMBER(K628),K628&gt;0),K628/I628,"n.a.")</x:f>
        <x:v>7.981220657276995</x:v>
      </x:c>
      <x:c r="M628" s="17" t="n">
        <x:v>7.98</x:v>
      </x:c>
      <x:c r="N628" s="13" t="str">
        <x:v>Yes</x:v>
      </x:c>
      <x:c r="O628" s="15" t="str">
        <x:v>4.25m eaves; 6.95m apex</x:v>
      </x:c>
      <x:c r="P628" s="15" t="str">
        <x:v>Two rollers: 3.2m W × 4m H; 4.69m W × 3.86m H</x:v>
      </x:c>
      <x:c r="Q628" s="15" t="str">
        <x:v>End-terrace warehouse with front/rear loading, office pod and parking.</x:v>
      </x:c>
      <x:c r="R628" s="15" t="str">
        <x:v>Advertised to let</x:v>
      </x:c>
      <x:c r="S628" s="15" t="str">
        <x:v>https://www.zoopla.co.uk/to-rent/commercial/details/74075350/</x:v>
      </x:c>
      <x:c r="T628" s="15" t="str">
        <x:v>https://www.zoopla.co.uk/to-rent/commercial/details/74011839/</x:v>
      </x:c>
      <x:c r="U628" s="15" t="str">
        <x:v>https://www.rightmove.co.uk/properties/771095555332064#/?channel=COM_LET</x:v>
      </x:c>
      <x:c r="V628" s="15" t="str">
        <x:v>Frome — Vallis Trading Estate</x:v>
      </x:c>
      <x:c r="W628" s="15" t="str">
        <x:v>Individual unit ≤15,000 sq ft</x:v>
      </x:c>
      <x:c r="X628" s="13" t="n">
        <x:f>IF(N628="Yes",L628,0)</x:f>
        <x:v>7.981220657276995</x:v>
      </x:c>
      <x:c r="Y628" s="14" t="n">
        <x:v>1</x:v>
      </x:c>
      <x:c r="Z628" s="13" t="str">
        <x:v>Industrial / workshop / storage</x:v>
      </x:c>
    </x:row>
    <x:row r="629" ht="42" customHeight="1">
      <x:c r="A629" s="13" t="str">
        <x:v>SW0294</x:v>
      </x:c>
      <x:c r="B629" s="15" t="str">
        <x:v>Frome</x:v>
      </x:c>
      <x:c r="C629" s="15" t="str">
        <x:v>Frome</x:v>
      </x:c>
      <x:c r="D629" s="14" t="n">
        <x:v>27905</x:v>
      </x:c>
      <x:c r="E629" s="13" t="str">
        <x:v>Town</x:v>
      </x:c>
      <x:c r="F629" s="15" t="str">
        <x:v>Wallbridge Industrial Estate</x:v>
      </x:c>
      <x:c r="G629" s="15" t="str">
        <x:v>Wallbridge Industrial Estate, Frome, Somerset BA11</x:v>
      </x:c>
      <x:c r="H629" s="13" t="str">
        <x:v>Current</x:v>
      </x:c>
      <x:c r="I629" s="14" t="n">
        <x:v>9276</x:v>
      </x:c>
      <x:c r="J629" s="13" t="str">
        <x:f>IF(AND(ISNUMBER(I629),I629&gt;0),IF(I629&lt;=1000,"1–1,000",IF(I629&lt;=2500,"1,001–2,500",IF(I629&lt;=5000,"2,501–5,000",IF(I629&lt;=10000,"5,001–10,000","10,001–15,000")))),"5,001–10,000")</x:f>
        <x:v>5,001–10,000</x:v>
      </x:c>
      <x:c r="K629" s="16" t="n">
        <x:v>42000</x:v>
      </x:c>
      <x:c r="L629" s="17" t="n">
        <x:f>IF(AND(ISNUMBER(I629),I629&gt;0,ISNUMBER(K629),K629&gt;0),K629/I629,"n.a.")</x:f>
        <x:v>4.527813712807244</x:v>
      </x:c>
      <x:c r="M629" s="17" t="n">
        <x:v>4.53</x:v>
      </x:c>
      <x:c r="N629" s="13" t="str">
        <x:v>Yes</x:v>
      </x:c>
      <x:c r="O629" s="15" t="str">
        <x:v>Not stated</x:v>
      </x:c>
      <x:c r="P629" s="15" t="str">
        <x:v>Electric shutters</x:v>
      </x:c>
      <x:c r="Q629" s="15" t="str">
        <x:v>Industrial unit with three-phase power, four parking spaces and WC.</x:v>
      </x:c>
      <x:c r="R629" s="15" t="str">
        <x:v>Advertised to let</x:v>
      </x:c>
      <x:c r="S629" s="15" t="str">
        <x:v>https://www.zoopla.co.uk/to-rent/commercial/details/72041214/</x:v>
      </x:c>
      <x:c r="T629" s="15" t="str">
        <x:v>https://www.rightmove.co.uk/properties/94450344#/?channel=COM_LET</x:v>
      </x:c>
      <x:c r="U629" s="15" t="str"/>
      <x:c r="V629" s="15" t="str">
        <x:v>Frome — Wallbridge Industrial Estate</x:v>
      </x:c>
      <x:c r="W629" s="15" t="str">
        <x:v>Individual unit ≤15,000 sq ft</x:v>
      </x:c>
      <x:c r="X629" s="13" t="n">
        <x:f>IF(N629="Yes",L629,0)</x:f>
        <x:v>4.527813712807244</x:v>
      </x:c>
      <x:c r="Y629" s="14" t="n">
        <x:v>1</x:v>
      </x:c>
      <x:c r="Z629" s="13" t="str">
        <x:v>Industrial / workshop / storage</x:v>
      </x:c>
    </x:row>
    <x:row r="630" ht="42" customHeight="1">
      <x:c r="A630" s="13" t="str">
        <x:v>SW0295</x:v>
      </x:c>
      <x:c r="B630" s="15" t="str">
        <x:v>Bath</x:v>
      </x:c>
      <x:c r="C630" s="15" t="str">
        <x:v>Peasedown St John</x:v>
      </x:c>
      <x:c r="D630" s="14" t="n">
        <x:v>6670</x:v>
      </x:c>
      <x:c r="E630" s="13" t="str">
        <x:v>Nearby</x:v>
      </x:c>
      <x:c r="F630" s="15" t="str">
        <x:v>Bath Business Park</x:v>
      </x:c>
      <x:c r="G630" s="15" t="str">
        <x:v>Unit 16 Industrial Quarter, Bath Business Park, Peasedown St John, Bath BA2</x:v>
      </x:c>
      <x:c r="H630" s="13" t="str">
        <x:v>Current</x:v>
      </x:c>
      <x:c r="I630" s="14" t="n">
        <x:v>5551</x:v>
      </x:c>
      <x:c r="J630" s="13" t="str">
        <x:f>IF(AND(ISNUMBER(I630),I630&gt;0),IF(I630&lt;=1000,"1–1,000",IF(I630&lt;=2500,"1,001–2,500",IF(I630&lt;=5000,"2,501–5,000",IF(I630&lt;=10000,"5,001–10,000","10,001–15,000")))),"5,001–10,000")</x:f>
        <x:v>5,001–10,000</x:v>
      </x:c>
      <x:c r="K630" s="16" t="n">
        <x:v>50000</x:v>
      </x:c>
      <x:c r="L630" s="17" t="n">
        <x:f>IF(AND(ISNUMBER(I630),I630&gt;0,ISNUMBER(K630),K630&gt;0),K630/I630,"n.a.")</x:f>
        <x:v>9.007386056566384</x:v>
      </x:c>
      <x:c r="M630" s="17" t="n">
        <x:v>9.01</x:v>
      </x:c>
      <x:c r="N630" s="13" t="str">
        <x:v>Yes</x:v>
      </x:c>
      <x:c r="O630" s="15" t="str">
        <x:v>6.9m eaves; 8.1m maximum</x:v>
      </x:c>
      <x:c r="P630" s="15" t="str">
        <x:v>Roller shutter, 4.3m W × 5.4m H</x:v>
      </x:c>
      <x:c r="Q630" s="15" t="str">
        <x:v>Modern warehouse with ground-floor office, kitchen and WC.</x:v>
      </x:c>
      <x:c r="R630" s="15" t="str">
        <x:v>Advertised to let</x:v>
      </x:c>
      <x:c r="S630" s="15" t="str">
        <x:v>https://www.zoopla.co.uk/to-rent/commercial/details/73081209/</x:v>
      </x:c>
      <x:c r="T630" s="15" t="str">
        <x:v>https://www.rightmove.co.uk/properties/778478515998673#/?channel=COM_LET</x:v>
      </x:c>
      <x:c r="U630" s="15" t="str"/>
      <x:c r="V630" s="15" t="str">
        <x:v>Bath — Bath Business Park</x:v>
      </x:c>
      <x:c r="W630" s="15" t="str">
        <x:v>Individual unit ≤15,000 sq ft</x:v>
      </x:c>
      <x:c r="X630" s="13" t="n">
        <x:f>IF(N630="Yes",L630,0)</x:f>
        <x:v>9.007386056566384</x:v>
      </x:c>
      <x:c r="Y630" s="14" t="n">
        <x:v>1</x:v>
      </x:c>
      <x:c r="Z630" s="13" t="str">
        <x:v>Industrial / workshop / storage</x:v>
      </x:c>
    </x:row>
    <x:row r="631" ht="42" customHeight="1">
      <x:c r="A631" s="13" t="str">
        <x:v>SW0296</x:v>
      </x:c>
      <x:c r="B631" s="15" t="str">
        <x:v>Bath</x:v>
      </x:c>
      <x:c r="C631" s="15" t="str">
        <x:v>Peasedown St John</x:v>
      </x:c>
      <x:c r="D631" s="14" t="n">
        <x:v>6670</x:v>
      </x:c>
      <x:c r="E631" s="13" t="str">
        <x:v>Nearby</x:v>
      </x:c>
      <x:c r="F631" s="15" t="str">
        <x:v>Bath Business Park</x:v>
      </x:c>
      <x:c r="G631" s="15" t="str">
        <x:v>Unit 8 Industrial Quarter, Bath Business Park, Peasedown St John, Bath, Somerset BA2</x:v>
      </x:c>
      <x:c r="H631" s="13" t="str">
        <x:v>Uncertain</x:v>
      </x:c>
      <x:c r="I631" s="14" t="n">
        <x:v>1638</x:v>
      </x:c>
      <x:c r="J631" s="13" t="str">
        <x:f>IF(AND(ISNUMBER(I631),I631&gt;0),IF(I631&lt;=1000,"1–1,000",IF(I631&lt;=2500,"1,001–2,500",IF(I631&lt;=5000,"2,501–5,000",IF(I631&lt;=10000,"5,001–10,000","10,001–15,000")))),"1,001–2,500")</x:f>
        <x:v>1,001–2,500</x:v>
      </x:c>
      <x:c r="K631" s="16" t="n">
        <x:v>23000</x:v>
      </x:c>
      <x:c r="L631" s="17" t="n">
        <x:f>IF(AND(ISNUMBER(I631),I631&gt;0,ISNUMBER(K631),K631&gt;0),K631/I631,"n.a.")</x:f>
        <x:v>14.041514041514041</x:v>
      </x:c>
      <x:c r="M631" s="17" t="n">
        <x:v>14.04</x:v>
      </x:c>
      <x:c r="N631" s="13" t="str">
        <x:v>No</x:v>
      </x:c>
      <x:c r="O631" s="15" t="str">
        <x:v>7.3m eaves; 7.7m pitch</x:v>
      </x:c>
      <x:c r="P631" s="15" t="str">
        <x:v>Roller door, 3.1m W × 4.1m H</x:v>
      </x:c>
      <x:c r="Q631" s="15" t="str">
        <x:v>End-terrace warehouse with first-floor offices, mezzanine and four parking spaces.</x:v>
      </x:c>
      <x:c r="R631" s="15" t="str">
        <x:v>Under offer Direct Burston Cook page shows Under Offer, overriding available portal status.</x:v>
      </x:c>
      <x:c r="S631" s="15" t="str">
        <x:v>https://www.zoopla.co.uk/to-rent/commercial/details/70836300/</x:v>
      </x:c>
      <x:c r="T631" s="15" t="str">
        <x:v>https://www.rightmove.co.uk/properties/760551259567361#/?channel=COM_LET</x:v>
      </x:c>
      <x:c r="U631" s="15" t="str">
        <x:v>https://www.burstoncook.co.uk/properties/unit-8-bath-business-park-foxcote-avenue-peasedown-st-john-bath-somerset-ba2/</x:v>
      </x:c>
      <x:c r="V631" s="15" t="str">
        <x:v>Bath — Bath Business Park</x:v>
      </x:c>
      <x:c r="W631" s="15" t="str">
        <x:v>Individual unit ≤15,000 sq ft</x:v>
      </x:c>
      <x:c r="X631" s="13" t="n">
        <x:f>IF(N631="Yes",L631,0)</x:f>
        <x:v>0</x:v>
      </x:c>
      <x:c r="Y631" s="14" t="n">
        <x:v>1</x:v>
      </x:c>
      <x:c r="Z631" s="13" t="str">
        <x:v>Industrial / workshop / storage</x:v>
      </x:c>
    </x:row>
    <x:row r="632" ht="62" customHeight="1">
      <x:c r="A632" s="13" t="str">
        <x:v>SW0297</x:v>
      </x:c>
      <x:c r="B632" s="15" t="str">
        <x:v>Bath</x:v>
      </x:c>
      <x:c r="C632" s="15" t="str">
        <x:v>Keynsham</x:v>
      </x:c>
      <x:c r="D632" s="14" t="n">
        <x:v>19255</x:v>
      </x:c>
      <x:c r="E632" s="13" t="str">
        <x:v>Nearby</x:v>
      </x:c>
      <x:c r="F632" s="15" t="str">
        <x:v>Pixash Business Centre</x:v>
      </x:c>
      <x:c r="G632" s="15" t="str">
        <x:v>Unit A, Pixash Business Centre, Pixash Lane, Keynsham</x:v>
      </x:c>
      <x:c r="H632" s="13" t="str">
        <x:v>Current</x:v>
      </x:c>
      <x:c r="I632" s="14" t="n">
        <x:v>5243</x:v>
      </x:c>
      <x:c r="J632" s="13" t="str">
        <x:f>IF(AND(ISNUMBER(I632),I632&gt;0),IF(I632&lt;=1000,"1–1,000",IF(I632&lt;=2500,"1,001–2,500",IF(I632&lt;=5000,"2,501–5,000",IF(I632&lt;=10000,"5,001–10,000","10,001–15,000")))),"5,001–10,000")</x:f>
        <x:v>5,001–10,000</x:v>
      </x:c>
      <x:c r="K632" s="16"/>
      <x:c r="L632" s="17" t="str">
        <x:f>IF(AND(ISNUMBER(I632),I632&gt;0,ISNUMBER(K632),K632&gt;0),K632/I632,"n.a.")</x:f>
        <x:v>n.a.</x:v>
      </x:c>
      <x:c r="M632" s="17"/>
      <x:c r="N632" s="13" t="str">
        <x:v>No</x:v>
      </x:c>
      <x:c r="O632" s="15" t="str">
        <x:v>6m eaves (matching scheme advert)</x:v>
      </x:c>
      <x:c r="P632" s="15" t="str">
        <x:v>Not stated</x:v>
      </x:c>
      <x:c r="Q632" s="15" t="str">
        <x:v>New industrial unit with LED lighting, parking and EV charging.</x:v>
      </x:c>
      <x:c r="R632" s="15" t="str">
        <x:v>Advertised to let Units A and B separately available at 5,243 sq ft each; combined 10,486 sq ft. Keynsham shown separately as nearby context, not Bath town supply.</x:v>
      </x:c>
      <x:c r="S632" s="15" t="str">
        <x:v>https://www.zoopla.co.uk/to-rent/commercial/details/73378516/</x:v>
      </x:c>
      <x:c r="T632" s="15" t="str">
        <x:v>https://www.zoopla.co.uk/to-rent/commercial/details/72425717/</x:v>
      </x:c>
      <x:c r="U632" s="15" t="str">
        <x:v>https://www.rightmove.co.uk/properties/760551634956737#/?channel=COM_LET
https://www.rightmove.co.uk/properties/760050872768369#/?channel=COM_LET</x:v>
      </x:c>
      <x:c r="V632" s="15" t="str">
        <x:v>Bath — Pixash Business Centre</x:v>
      </x:c>
      <x:c r="W632" s="15" t="str">
        <x:v>Individual unit ≤15,000 sq ft</x:v>
      </x:c>
      <x:c r="X632" s="13" t="n">
        <x:f>IF(N632="Yes",L632,0)</x:f>
        <x:v>0</x:v>
      </x:c>
      <x:c r="Y632" s="14" t="n">
        <x:v>1</x:v>
      </x:c>
      <x:c r="Z632" s="13" t="str">
        <x:v>Industrial / workshop / storage</x:v>
      </x:c>
    </x:row>
    <x:row r="633" ht="62" customHeight="1">
      <x:c r="A633" s="13" t="str">
        <x:v>SW0298</x:v>
      </x:c>
      <x:c r="B633" s="15" t="str">
        <x:v>Bath</x:v>
      </x:c>
      <x:c r="C633" s="15" t="str">
        <x:v>Keynsham</x:v>
      </x:c>
      <x:c r="D633" s="14" t="n">
        <x:v>19255</x:v>
      </x:c>
      <x:c r="E633" s="13" t="str">
        <x:v>Nearby</x:v>
      </x:c>
      <x:c r="F633" s="15" t="str">
        <x:v>Pixash Business Centre</x:v>
      </x:c>
      <x:c r="G633" s="15" t="str">
        <x:v>Unit B, Pixash Business Centre, Pixash Lane, Keynsham</x:v>
      </x:c>
      <x:c r="H633" s="13" t="str">
        <x:v>Current</x:v>
      </x:c>
      <x:c r="I633" s="14" t="n">
        <x:v>5243</x:v>
      </x:c>
      <x:c r="J633" s="13" t="str">
        <x:f>IF(AND(ISNUMBER(I633),I633&gt;0),IF(I633&lt;=1000,"1–1,000",IF(I633&lt;=2500,"1,001–2,500",IF(I633&lt;=5000,"2,501–5,000",IF(I633&lt;=10000,"5,001–10,000","10,001–15,000")))),"5,001–10,000")</x:f>
        <x:v>5,001–10,000</x:v>
      </x:c>
      <x:c r="K633" s="16"/>
      <x:c r="L633" s="17" t="str">
        <x:f>IF(AND(ISNUMBER(I633),I633&gt;0,ISNUMBER(K633),K633&gt;0),K633/I633,"n.a.")</x:f>
        <x:v>n.a.</x:v>
      </x:c>
      <x:c r="M633" s="17"/>
      <x:c r="N633" s="13" t="str">
        <x:v>No</x:v>
      </x:c>
      <x:c r="O633" s="15" t="str">
        <x:v>6m eaves (matching scheme advert)</x:v>
      </x:c>
      <x:c r="P633" s="15" t="str">
        <x:v>Not stated</x:v>
      </x:c>
      <x:c r="Q633" s="15" t="str">
        <x:v>New industrial unit with LED lighting, parking and EV charging.</x:v>
      </x:c>
      <x:c r="R633" s="15" t="str">
        <x:v>Advertised to let Units A and B separately available at 5,243 sq ft each; combined 10,486 sq ft. Keynsham shown separately as nearby context, not Bath town supply.</x:v>
      </x:c>
      <x:c r="S633" s="15" t="str">
        <x:v>https://www.zoopla.co.uk/to-rent/commercial/details/73378516/</x:v>
      </x:c>
      <x:c r="T633" s="15" t="str">
        <x:v>https://www.zoopla.co.uk/to-rent/commercial/details/72425717/</x:v>
      </x:c>
      <x:c r="U633" s="15" t="str">
        <x:v>https://www.rightmove.co.uk/properties/760551634956737#/?channel=COM_LET
https://www.rightmove.co.uk/properties/760050872768369#/?channel=COM_LET</x:v>
      </x:c>
      <x:c r="V633" s="15" t="str">
        <x:v>Bath — Pixash Business Centre</x:v>
      </x:c>
      <x:c r="W633" s="15" t="str">
        <x:v>Individual unit ≤15,000 sq ft</x:v>
      </x:c>
      <x:c r="X633" s="13" t="n">
        <x:f>IF(N633="Yes",L633,0)</x:f>
        <x:v>0</x:v>
      </x:c>
      <x:c r="Y633" s="14" t="n">
        <x:v>1</x:v>
      </x:c>
      <x:c r="Z633" s="13" t="str">
        <x:v>Industrial / workshop / storage</x:v>
      </x:c>
    </x:row>
    <x:row r="634" ht="42" customHeight="1">
      <x:c r="A634" s="13" t="str">
        <x:v>SW0299</x:v>
      </x:c>
      <x:c r="B634" s="15" t="str">
        <x:v>Bath</x:v>
      </x:c>
      <x:c r="C634" s="15" t="str">
        <x:v>Bath</x:v>
      </x:c>
      <x:c r="D634" s="14" t="n">
        <x:v>94080</x:v>
      </x:c>
      <x:c r="E634" s="13" t="str">
        <x:v>Town</x:v>
      </x:c>
      <x:c r="F634" s="15" t="str">
        <x:v>Brassmill Enterprise Centre / Brassmill Trading Estate</x:v>
      </x:c>
      <x:c r="G634" s="15" t="str">
        <x:v>Unit 14, Brassmill Enterprise Centre, Bath, Bath And North East Somerset BA1</x:v>
      </x:c>
      <x:c r="H634" s="13" t="str">
        <x:v>Current</x:v>
      </x:c>
      <x:c r="I634" s="14" t="n">
        <x:v>1494</x:v>
      </x:c>
      <x:c r="J634" s="13" t="str">
        <x:f>IF(AND(ISNUMBER(I634),I634&gt;0),IF(I634&lt;=1000,"1–1,000",IF(I634&lt;=2500,"1,001–2,500",IF(I634&lt;=5000,"2,501–5,000",IF(I634&lt;=10000,"5,001–10,000","10,001–15,000")))),"1,001–2,500")</x:f>
        <x:v>1,001–2,500</x:v>
      </x:c>
      <x:c r="K634" s="16" t="n">
        <x:v>18000</x:v>
      </x:c>
      <x:c r="L634" s="17" t="n">
        <x:f>IF(AND(ISNUMBER(I634),I634&gt;0,ISNUMBER(K634),K634&gt;0),K634/I634,"n.a.")</x:f>
        <x:v>12.048192771084338</x:v>
      </x:c>
      <x:c r="M634" s="17" t="n">
        <x:v>12.05</x:v>
      </x:c>
      <x:c r="N634" s="13" t="str">
        <x:v>Yes</x:v>
      </x:c>
      <x:c r="O634" s="15" t="str">
        <x:v>Approx. 2.75m clear</x:v>
      </x:c>
      <x:c r="P634" s="15" t="str">
        <x:v>Electric roller shutter</x:v>
      </x:c>
      <x:c r="Q634" s="15" t="str">
        <x:v>Low-height industrial unit with small office, WC and secure front yard.</x:v>
      </x:c>
      <x:c r="R634" s="15" t="str">
        <x:v>Advertised to let</x:v>
      </x:c>
      <x:c r="S634" s="15" t="str">
        <x:v>https://www.zoopla.co.uk/to-rent/commercial/details/70644148/</x:v>
      </x:c>
      <x:c r="T634" s="15" t="str">
        <x:v>https://www.rightmove.co.uk/properties/760729567840913#/?channel=COM_LET</x:v>
      </x:c>
      <x:c r="U634" s="15" t="str"/>
      <x:c r="V634" s="15" t="str">
        <x:v>Bath — Brassmill Trading Estate</x:v>
      </x:c>
      <x:c r="W634" s="15" t="str">
        <x:v>Individual unit ≤15,000 sq ft</x:v>
      </x:c>
      <x:c r="X634" s="13" t="n">
        <x:f>IF(N634="Yes",L634,0)</x:f>
        <x:v>12.048192771084338</x:v>
      </x:c>
      <x:c r="Y634" s="14" t="n">
        <x:v>1</x:v>
      </x:c>
      <x:c r="Z634" s="13" t="str">
        <x:v>Industrial / workshop / storage</x:v>
      </x:c>
    </x:row>
    <x:row r="635" ht="42" customHeight="1">
      <x:c r="A635" s="13" t="str">
        <x:v>SW0300</x:v>
      </x:c>
      <x:c r="B635" s="15" t="str">
        <x:v>Bath</x:v>
      </x:c>
      <x:c r="C635" s="15" t="str">
        <x:v>Bath</x:v>
      </x:c>
      <x:c r="D635" s="14" t="n">
        <x:v>94080</x:v>
      </x:c>
      <x:c r="E635" s="13" t="str">
        <x:v>Town</x:v>
      </x:c>
      <x:c r="F635" s="15" t="str">
        <x:v>Brassmill Enterprise Centre / Brassmill Trading Estate</x:v>
      </x:c>
      <x:c r="G635" s="15" t="str">
        <x:v>Unit 17, Brassmill Enterprise Centre, Bath, Bath And North East Somerset BA1</x:v>
      </x:c>
      <x:c r="H635" s="13" t="str">
        <x:v>Current</x:v>
      </x:c>
      <x:c r="I635" s="14" t="n">
        <x:v>1025</x:v>
      </x:c>
      <x:c r="J635" s="13" t="str">
        <x:f>IF(AND(ISNUMBER(I635),I635&gt;0),IF(I635&lt;=1000,"1–1,000",IF(I635&lt;=2500,"1,001–2,500",IF(I635&lt;=5000,"2,501–5,000",IF(I635&lt;=10000,"5,001–10,000","10,001–15,000")))),"1,001–2,500")</x:f>
        <x:v>1,001–2,500</x:v>
      </x:c>
      <x:c r="K635" s="16" t="n">
        <x:v>19500</x:v>
      </x:c>
      <x:c r="L635" s="17" t="n">
        <x:f>IF(AND(ISNUMBER(I635),I635&gt;0,ISNUMBER(K635),K635&gt;0),K635/I635,"n.a.")</x:f>
        <x:v>19.024390243902438</x:v>
      </x:c>
      <x:c r="M635" s="17" t="n">
        <x:v>19.02</x:v>
      </x:c>
      <x:c r="N635" s="13" t="str">
        <x:v>Yes</x:v>
      </x:c>
      <x:c r="O635" s="15" t="str">
        <x:v>Not stated</x:v>
      </x:c>
      <x:c r="P635" s="15" t="str">
        <x:v>Not stated</x:v>
      </x:c>
      <x:c r="Q635" s="15" t="str">
        <x:v>Workshop/office premises on the Brassmill estate, offered for sale or lease.</x:v>
      </x:c>
      <x:c r="R635" s="15" t="str">
        <x:v>Advertised to let</x:v>
      </x:c>
      <x:c r="S635" s="15" t="str">
        <x:v>https://www.zoopla.co.uk/to-rent/commercial/details/73048350/</x:v>
      </x:c>
      <x:c r="T635" s="15" t="str">
        <x:v>https://www.rightmove.co.uk/properties/760551182154384#/?channel=COM_LET</x:v>
      </x:c>
      <x:c r="U635" s="15" t="str"/>
      <x:c r="V635" s="15" t="str">
        <x:v>Bath — Brassmill Trading Estate</x:v>
      </x:c>
      <x:c r="W635" s="15" t="str">
        <x:v>Individual unit ≤15,000 sq ft</x:v>
      </x:c>
      <x:c r="X635" s="13" t="n">
        <x:f>IF(N635="Yes",L635,0)</x:f>
        <x:v>19.024390243902438</x:v>
      </x:c>
      <x:c r="Y635" s="14" t="n">
        <x:v>1</x:v>
      </x:c>
      <x:c r="Z635" s="13" t="str">
        <x:v>Industrial / workshop / storage</x:v>
      </x:c>
    </x:row>
    <x:row r="636" ht="62" customHeight="1">
      <x:c r="A636" s="13" t="str">
        <x:v>SW0301</x:v>
      </x:c>
      <x:c r="B636" s="15" t="str">
        <x:v>Bath</x:v>
      </x:c>
      <x:c r="C636" s="15" t="str">
        <x:v>Bath</x:v>
      </x:c>
      <x:c r="D636" s="14" t="n">
        <x:v>94080</x:v>
      </x:c>
      <x:c r="E636" s="13" t="str">
        <x:v>Town</x:v>
      </x:c>
      <x:c r="F636" s="15" t="str">
        <x:v>Ferry Court</x:v>
      </x:c>
      <x:c r="G636" s="15" t="str">
        <x:v>Unit 12 Ferry Court, Bath BA2</x:v>
      </x:c>
      <x:c r="H636" s="13" t="str">
        <x:v>Current</x:v>
      </x:c>
      <x:c r="I636" s="14" t="n">
        <x:v>530</x:v>
      </x:c>
      <x:c r="J636" s="13" t="str">
        <x:f>IF(AND(ISNUMBER(I636),I636&gt;0),IF(I636&lt;=1000,"1–1,000",IF(I636&lt;=2500,"1,001–2,500",IF(I636&lt;=5000,"2,501–5,000",IF(I636&lt;=10000,"5,001–10,000","10,001–15,000")))),"1–1,000")</x:f>
        <x:v>1–1,000</x:v>
      </x:c>
      <x:c r="K636" s="16" t="n">
        <x:v>16440</x:v>
      </x:c>
      <x:c r="L636" s="17" t="n">
        <x:f>IF(AND(ISNUMBER(I636),I636&gt;0,ISNUMBER(K636),K636&gt;0),K636/I636,"n.a.")</x:f>
        <x:v>31.0188679245283</x:v>
      </x:c>
      <x:c r="M636" s="17" t="n">
        <x:v>31.02</x:v>
      </x:c>
      <x:c r="N636" s="13" t="str">
        <x:v>Yes</x:v>
      </x:c>
      <x:c r="O636" s="15" t="str">
        <x:v>Not stated</x:v>
      </x:c>
      <x:c r="P636" s="15" t="str">
        <x:v>Electric roller shutters</x:v>
      </x:c>
      <x:c r="Q636" s="15" t="str">
        <x:v>Small refurbished storage unit with WC, three-phase power and flexible lease.</x:v>
      </x:c>
      <x:c r="R636" s="15" t="str">
        <x:v>Advertised to let</x:v>
      </x:c>
      <x:c r="S636" s="15" t="str">
        <x:v>https://www.zoopla.co.uk/to-rent/commercial/details/73724488/</x:v>
      </x:c>
      <x:c r="T636" s="15" t="str">
        <x:v>https://www.zoopla.co.uk/to-rent/commercial/details/73724477/</x:v>
      </x:c>
      <x:c r="U636" s="15" t="str">
        <x:v>https://www.zoopla.co.uk/to-rent/commercial/details/68417000/
https://www.rightmove.co.uk/properties/763472969937889#/?channel=COM_LET</x:v>
      </x:c>
      <x:c r="V636" s="15" t="str">
        <x:v>Bath — Ferry Court</x:v>
      </x:c>
      <x:c r="W636" s="15" t="str">
        <x:v>Individual unit ≤15,000 sq ft</x:v>
      </x:c>
      <x:c r="X636" s="13" t="n">
        <x:f>IF(N636="Yes",L636,0)</x:f>
        <x:v>31.0188679245283</x:v>
      </x:c>
      <x:c r="Y636" s="14" t="n">
        <x:v>1</x:v>
      </x:c>
      <x:c r="Z636" s="13" t="str">
        <x:v>Industrial / workshop / storage</x:v>
      </x:c>
    </x:row>
    <x:row r="637" ht="42" customHeight="1">
      <x:c r="A637" s="13" t="str">
        <x:v>SW0302</x:v>
      </x:c>
      <x:c r="B637" s="15" t="str">
        <x:v>Bath</x:v>
      </x:c>
      <x:c r="C637" s="15" t="str">
        <x:v>Bath</x:v>
      </x:c>
      <x:c r="D637" s="14" t="n">
        <x:v>94080</x:v>
      </x:c>
      <x:c r="E637" s="13" t="str">
        <x:v>Town</x:v>
      </x:c>
      <x:c r="F637" s="15" t="str">
        <x:v>Hollis Wharf</x:v>
      </x:c>
      <x:c r="G637" s="15" t="str">
        <x:v>Hollis Wharf, Lower Bristol Road, Bath, Somerset BA2</x:v>
      </x:c>
      <x:c r="H637" s="13" t="str">
        <x:v>Current</x:v>
      </x:c>
      <x:c r="I637" s="14" t="n">
        <x:v>9289</x:v>
      </x:c>
      <x:c r="J637" s="13" t="str">
        <x:f>IF(AND(ISNUMBER(I637),I637&gt;0),IF(I637&lt;=1000,"1–1,000",IF(I637&lt;=2500,"1,001–2,500",IF(I637&lt;=5000,"2,501–5,000",IF(I637&lt;=10000,"5,001–10,000","10,001–15,000")))),"5,001–10,000")</x:f>
        <x:v>5,001–10,000</x:v>
      </x:c>
      <x:c r="K637" s="16"/>
      <x:c r="L637" s="17" t="str">
        <x:f>IF(AND(ISNUMBER(I637),I637&gt;0,ISNUMBER(K637),K637&gt;0),K637/I637,"n.a.")</x:f>
        <x:v>n.a.</x:v>
      </x:c>
      <x:c r="M637" s="17"/>
      <x:c r="N637" s="13" t="str">
        <x:v>No</x:v>
      </x:c>
      <x:c r="O637" s="15" t="str">
        <x:v>Approx. 4.0m clear internal</x:v>
      </x:c>
      <x:c r="P637" s="15" t="str">
        <x:v>Vehicle loading bay; door type not stated</x:v>
      </x:c>
      <x:c r="Q637" s="15" t="str">
        <x:v>Warehouse with adjoining welfare/storage and mezzanine offices; shell finish.</x:v>
      </x:c>
      <x:c r="R637" s="15" t="str">
        <x:v>Advertised to let Whole: 4,629 sf warehouse + 1,571 welfare/storage + 3,089 mezzanine offices = 9,289 sf. £30,890 pa from applies to mezzanine offices; whole industrial rent not published.</x:v>
      </x:c>
      <x:c r="S637" s="15" t="str">
        <x:v>https://www.zoopla.co.uk/to-rent/commercial/details/73355239/</x:v>
      </x:c>
      <x:c r="T637" s="15" t="str">
        <x:v>https://www.rightmove.co.uk/properties/760730092158113#/?channel=COM_LET</x:v>
      </x:c>
      <x:c r="U637" s="15" t="str"/>
      <x:c r="V637" s="15" t="str">
        <x:v>Bath — Hollis Wharf</x:v>
      </x:c>
      <x:c r="W637" s="15" t="str">
        <x:v>Individual unit ≤15,000 sq ft</x:v>
      </x:c>
      <x:c r="X637" s="13" t="n">
        <x:f>IF(N637="Yes",L637,0)</x:f>
        <x:v>0</x:v>
      </x:c>
      <x:c r="Y637" s="14" t="n">
        <x:v>1</x:v>
      </x:c>
      <x:c r="Z637" s="13" t="str">
        <x:v>Industrial / workshop / storage</x:v>
      </x:c>
    </x:row>
    <x:row r="638" ht="42" customHeight="1">
      <x:c r="A638" s="13" t="str">
        <x:v>SW0303</x:v>
      </x:c>
      <x:c r="B638" s="15" t="str">
        <x:v>Bath</x:v>
      </x:c>
      <x:c r="C638" s="15" t="str">
        <x:v>Bath</x:v>
      </x:c>
      <x:c r="D638" s="14" t="n">
        <x:v>94080</x:v>
      </x:c>
      <x:c r="E638" s="13" t="str">
        <x:v>Town</x:v>
      </x:c>
      <x:c r="F638" s="15" t="str">
        <x:v>Locksbrook Road trading estate</x:v>
      </x:c>
      <x:c r="G638" s="15" t="str">
        <x:v>Locksbrook Road, Bath BA1</x:v>
      </x:c>
      <x:c r="H638" s="13" t="str">
        <x:v>Current</x:v>
      </x:c>
      <x:c r="I638" s="14" t="n">
        <x:v>4428</x:v>
      </x:c>
      <x:c r="J638" s="13" t="str">
        <x:f>IF(AND(ISNUMBER(I638),I638&gt;0),IF(I638&lt;=1000,"1–1,000",IF(I638&lt;=2500,"1,001–2,500",IF(I638&lt;=5000,"2,501–5,000",IF(I638&lt;=10000,"5,001–10,000","10,001–15,000")))),"2,501–5,000")</x:f>
        <x:v>2,501–5,000</x:v>
      </x:c>
      <x:c r="K638" s="16" t="n">
        <x:v>45000</x:v>
      </x:c>
      <x:c r="L638" s="17" t="n">
        <x:f>IF(AND(ISNUMBER(I638),I638&gt;0,ISNUMBER(K638),K638&gt;0),K638/I638,"n.a.")</x:f>
        <x:v>10.16260162601626</x:v>
      </x:c>
      <x:c r="M638" s="17" t="n">
        <x:v>10.16</x:v>
      </x:c>
      <x:c r="N638" s="13" t="str">
        <x:v>Yes</x:v>
      </x:c>
      <x:c r="O638" s="15" t="str">
        <x:v>Not stated</x:v>
      </x:c>
      <x:c r="P638" s="15" t="str">
        <x:v>Surface-level loading door; type not stated</x:v>
      </x:c>
      <x:c r="Q638" s="15" t="str">
        <x:v>Trade-counter warehouse with first-floor offices, mezzanine and five parking spaces.</x:v>
      </x:c>
      <x:c r="R638" s="15" t="str">
        <x:v>Advertised to let</x:v>
      </x:c>
      <x:c r="S638" s="15" t="str">
        <x:v>https://www.zoopla.co.uk/to-rent/commercial/details/69323128/</x:v>
      </x:c>
      <x:c r="T638" s="15" t="str"/>
      <x:c r="U638" s="15" t="str"/>
      <x:c r="V638" s="15" t="str">
        <x:v>Bath — Locksbrook Road trading estate</x:v>
      </x:c>
      <x:c r="W638" s="15" t="str">
        <x:v>Individual unit ≤15,000 sq ft</x:v>
      </x:c>
      <x:c r="X638" s="13" t="n">
        <x:f>IF(N638="Yes",L638,0)</x:f>
        <x:v>10.16260162601626</x:v>
      </x:c>
      <x:c r="Y638" s="14" t="n">
        <x:v>1</x:v>
      </x:c>
      <x:c r="Z638" s="13" t="str">
        <x:v>Industrial / workshop / storage</x:v>
      </x:c>
    </x:row>
    <x:row r="639" ht="42" customHeight="1">
      <x:c r="A639" s="13" t="str">
        <x:v>SW0304</x:v>
      </x:c>
      <x:c r="B639" s="15" t="str">
        <x:v>Weston-super-Mare</x:v>
      </x:c>
      <x:c r="C639" s="15" t="str">
        <x:v>Hewish</x:v>
      </x:c>
      <x:c r="D639" s="14"/>
      <x:c r="E639" s="13" t="str">
        <x:v>Nearby</x:v>
      </x:c>
      <x:c r="F639" s="15" t="str">
        <x:v>Cowslip Lane industrial estate</x:v>
      </x:c>
      <x:c r="G639" s="15" t="str">
        <x:v>Cowslip Lane, Hewish, Weston-super-mare, North Somerset. BS24 6AH</x:v>
      </x:c>
      <x:c r="H639" s="13" t="str">
        <x:v>Current</x:v>
      </x:c>
      <x:c r="I639" s="14" t="n">
        <x:v>1482</x:v>
      </x:c>
      <x:c r="J639" s="13" t="str">
        <x:f>IF(AND(ISNUMBER(I639),I639&gt;0),IF(I639&lt;=1000,"1–1,000",IF(I639&lt;=2500,"1,001–2,500",IF(I639&lt;=5000,"2,501–5,000",IF(I639&lt;=10000,"5,001–10,000","10,001–15,000")))),"1,001–2,500")</x:f>
        <x:v>1,001–2,500</x:v>
      </x:c>
      <x:c r="K639" s="16" t="n">
        <x:v>11856</x:v>
      </x:c>
      <x:c r="L639" s="17" t="n">
        <x:f>IF(AND(ISNUMBER(I639),I639&gt;0,ISNUMBER(K639),K639&gt;0),K639/I639,"n.a.")</x:f>
        <x:v>8</x:v>
      </x:c>
      <x:c r="M639" s="17"/>
      <x:c r="N639" s="13" t="str">
        <x:v>Yes</x:v>
      </x:c>
      <x:c r="O639" s="15" t="str">
        <x:v>Not stated</x:v>
      </x:c>
      <x:c r="P639" s="15" t="str">
        <x:v>Electric roller shutter</x:v>
      </x:c>
      <x:c r="Q639" s="15" t="str">
        <x:v>Modern small industrial unit with three-phase power and two parking spaces.</x:v>
      </x:c>
      <x:c r="R639" s="15" t="str">
        <x:v>Advertised to let Host population not separately identified where locality/boundary is ambiguous.</x:v>
      </x:c>
      <x:c r="S639" s="15" t="str">
        <x:v>https://www.rightmove.co.uk/properties/89212158#/?channel=COM_LET</x:v>
      </x:c>
      <x:c r="T639" s="15" t="str"/>
      <x:c r="U639" s="15" t="str"/>
      <x:c r="V639" s="15" t="str">
        <x:v>Weston-super-Mare — Cowslip Lane industrial estate</x:v>
      </x:c>
      <x:c r="W639" s="15" t="str">
        <x:v>Individual unit ≤15,000 sq ft</x:v>
      </x:c>
      <x:c r="X639" s="13" t="n">
        <x:f>IF(N639="Yes",L639,0)</x:f>
        <x:v>8</x:v>
      </x:c>
      <x:c r="Y639" s="14" t="n">
        <x:v>1</x:v>
      </x:c>
      <x:c r="Z639" s="13" t="str">
        <x:v>Industrial / workshop / storage</x:v>
      </x:c>
    </x:row>
    <x:row r="640" ht="42" customHeight="1">
      <x:c r="A640" s="13" t="str">
        <x:v>SW0305</x:v>
      </x:c>
      <x:c r="B640" s="15" t="str">
        <x:v>Weston-super-Mare</x:v>
      </x:c>
      <x:c r="C640" s="15" t="str">
        <x:v>Banwell</x:v>
      </x:c>
      <x:c r="D640" s="14" t="n">
        <x:v>2180</x:v>
      </x:c>
      <x:c r="E640" s="13" t="str">
        <x:v>Nearby</x:v>
      </x:c>
      <x:c r="F640" s="15" t="str">
        <x:v>Ivy House Farm</x:v>
      </x:c>
      <x:c r="G640" s="15" t="str">
        <x:v>Ivy House Farm, Wolvershill, Banwell</x:v>
      </x:c>
      <x:c r="H640" s="13" t="str">
        <x:v>Current</x:v>
      </x:c>
      <x:c r="I640" s="14" t="n">
        <x:v>890</x:v>
      </x:c>
      <x:c r="J640" s="13" t="str">
        <x:f>IF(AND(ISNUMBER(I640),I640&gt;0),IF(I640&lt;=1000,"1–1,000",IF(I640&lt;=2500,"1,001–2,500",IF(I640&lt;=5000,"2,501–5,000",IF(I640&lt;=10000,"5,001–10,000","10,001–15,000")))),"1–1,000")</x:f>
        <x:v>1–1,000</x:v>
      </x:c>
      <x:c r="K640" s="16" t="n">
        <x:v>11940</x:v>
      </x:c>
      <x:c r="L640" s="17" t="n">
        <x:f>IF(AND(ISNUMBER(I640),I640&gt;0,ISNUMBER(K640),K640&gt;0),K640/I640,"n.a.")</x:f>
        <x:v>13.415730337078651</x:v>
      </x:c>
      <x:c r="M640" s="17"/>
      <x:c r="N640" s="13" t="str">
        <x:v>Yes</x:v>
      </x:c>
      <x:c r="O640" s="15" t="str">
        <x:v>Not stated</x:v>
      </x:c>
      <x:c r="P640" s="15" t="str">
        <x:v>Not stated</x:v>
      </x:c>
      <x:c r="Q640" s="15" t="str">
        <x:v>Ground-floor workshop with upper office in a rural setting.</x:v>
      </x:c>
      <x:c r="R640" s="15" t="str">
        <x:v>Advertised to let</x:v>
      </x:c>
      <x:c r="S640" s="15" t="str">
        <x:v>https://www.rightmove.co.uk/properties/89451432#/?channel=COM_LET</x:v>
      </x:c>
      <x:c r="T640" s="15" t="str"/>
      <x:c r="U640" s="15" t="str"/>
      <x:c r="V640" s="15" t="str">
        <x:v>Weston-super-Mare — Ivy House Farm</x:v>
      </x:c>
      <x:c r="W640" s="15" t="str">
        <x:v>Individual unit ≤15,000 sq ft</x:v>
      </x:c>
      <x:c r="X640" s="13" t="n">
        <x:f>IF(N640="Yes",L640,0)</x:f>
        <x:v>13.415730337078651</x:v>
      </x:c>
      <x:c r="Y640" s="14" t="n">
        <x:v>1</x:v>
      </x:c>
      <x:c r="Z640" s="13" t="str">
        <x:v>Industrial / workshop / storage</x:v>
      </x:c>
    </x:row>
    <x:row r="641" ht="49" customHeight="1">
      <x:c r="A641" s="13" t="str">
        <x:v>SW0306</x:v>
      </x:c>
      <x:c r="B641" s="15" t="str">
        <x:v>Weston-super-Mare</x:v>
      </x:c>
      <x:c r="C641" s="15" t="str">
        <x:v>West Hewish</x:v>
      </x:c>
      <x:c r="D641" s="14"/>
      <x:c r="E641" s="13" t="str">
        <x:v>Nearby</x:v>
      </x:c>
      <x:c r="F641" s="15" t="str">
        <x:v>Manor Farm</x:v>
      </x:c>
      <x:c r="G641" s="15" t="str">
        <x:v>Commercial Units At Manor Farm, West Hewish, Weston-Super-Mare, Somerset BS24</x:v>
      </x:c>
      <x:c r="H641" s="13" t="str">
        <x:v>Current</x:v>
      </x:c>
      <x:c r="I641" s="14" t="n">
        <x:v>3985</x:v>
      </x:c>
      <x:c r="J641" s="13" t="str">
        <x:f>IF(AND(ISNUMBER(I641),I641&gt;0),IF(I641&lt;=1000,"1–1,000",IF(I641&lt;=2500,"1,001–2,500",IF(I641&lt;=5000,"2,501–5,000",IF(I641&lt;=10000,"5,001–10,000","10,001–15,000")))),"2,501–5,000")</x:f>
        <x:v>2,501–5,000</x:v>
      </x:c>
      <x:c r="K641" s="16" t="n">
        <x:v>12000</x:v>
      </x:c>
      <x:c r="L641" s="17" t="n">
        <x:f>IF(AND(ISNUMBER(I641),I641&gt;0,ISNUMBER(K641),K641&gt;0),K641/I641,"n.a.")</x:f>
        <x:v>3.0112923462986196</x:v>
      </x:c>
      <x:c r="M641" s="17" t="n">
        <x:v>3.01</x:v>
      </x:c>
      <x:c r="N641" s="13" t="str">
        <x:v>Yes</x:v>
      </x:c>
      <x:c r="O641" s="15" t="str">
        <x:v>Not stated</x:v>
      </x:c>
      <x:c r="P641" s="15" t="str">
        <x:v>Electric roller shutters</x:v>
      </x:c>
      <x:c r="Q641" s="15" t="str">
        <x:v>Two storage buildings marketed together within a fenced and gated compound.</x:v>
      </x:c>
      <x:c r="R641" s="15" t="str">
        <x:v>Advertised to let Two storage buildings totalling 3,985 sq ft marketed together at £12,000 pa; counted as one letting package. Host population not separately identified where locality/boundary is ambiguous.</x:v>
      </x:c>
      <x:c r="S641" s="15" t="str">
        <x:v>https://www.zoopla.co.uk/to-rent/commercial/details/71346534/</x:v>
      </x:c>
      <x:c r="T641" s="15" t="str">
        <x:v>https://www.rightmove.co.uk/properties/760572635961473#/?channel=COM_LET</x:v>
      </x:c>
      <x:c r="U641" s="15" t="str"/>
      <x:c r="V641" s="15" t="str">
        <x:v>Weston-super-Mare — Manor Farm</x:v>
      </x:c>
      <x:c r="W641" s="15" t="str">
        <x:v>Individual unit ≤15,000 sq ft</x:v>
      </x:c>
      <x:c r="X641" s="13" t="n">
        <x:f>IF(N641="Yes",L641,0)</x:f>
        <x:v>3.0112923462986196</x:v>
      </x:c>
      <x:c r="Y641" s="14" t="n">
        <x:v>1</x:v>
      </x:c>
      <x:c r="Z641" s="13" t="str">
        <x:v>Industrial / workshop / storage</x:v>
      </x:c>
    </x:row>
    <x:row r="642" ht="42" customHeight="1">
      <x:c r="A642" s="13" t="str">
        <x:v>SW0307</x:v>
      </x:c>
      <x:c r="B642" s="15" t="str">
        <x:v>Weston-super-Mare</x:v>
      </x:c>
      <x:c r="C642" s="15" t="str">
        <x:v>Yatton</x:v>
      </x:c>
      <x:c r="D642" s="14" t="n">
        <x:v>7705</x:v>
      </x:c>
      <x:c r="E642" s="13" t="str">
        <x:v>Nearby</x:v>
      </x:c>
      <x:c r="F642" s="15" t="str">
        <x:v>Market Industrial Estate</x:v>
      </x:c>
      <x:c r="G642" s="15" t="str">
        <x:v>Market Industrial Estate, Yatton BS49</x:v>
      </x:c>
      <x:c r="H642" s="13" t="str">
        <x:v>Current</x:v>
      </x:c>
      <x:c r="I642" s="14" t="n">
        <x:v>2000</x:v>
      </x:c>
      <x:c r="J642" s="13" t="str">
        <x:f>IF(AND(ISNUMBER(I642),I642&gt;0),IF(I642&lt;=1000,"1–1,000",IF(I642&lt;=2500,"1,001–2,500",IF(I642&lt;=5000,"2,501–5,000",IF(I642&lt;=10000,"5,001–10,000","10,001–15,000")))),"1,001–2,500")</x:f>
        <x:v>1,001–2,500</x:v>
      </x:c>
      <x:c r="K642" s="16" t="n">
        <x:v>22000</x:v>
      </x:c>
      <x:c r="L642" s="17" t="n">
        <x:f>IF(AND(ISNUMBER(I642),I642&gt;0,ISNUMBER(K642),K642&gt;0),K642/I642,"n.a.")</x:f>
        <x:v>11</x:v>
      </x:c>
      <x:c r="M642" s="17" t="n">
        <x:v>11</x:v>
      </x:c>
      <x:c r="N642" s="13" t="str">
        <x:v>Yes</x:v>
      </x:c>
      <x:c r="O642" s="15" t="str">
        <x:v>Not stated</x:v>
      </x:c>
      <x:c r="P642" s="15" t="str">
        <x:v>Not stated</x:v>
      </x:c>
      <x:c r="Q642" s="15" t="str">
        <x:v>Terraced warehouse with front offices and restricted-height mezzanine storage.</x:v>
      </x:c>
      <x:c r="R642" s="15" t="str">
        <x:v>Advertised to let</x:v>
      </x:c>
      <x:c r="S642" s="15" t="str">
        <x:v>https://www.zoopla.co.uk/to-rent/commercial/details/73314551/</x:v>
      </x:c>
      <x:c r="T642" s="15" t="str">
        <x:v>https://www.zoopla.co.uk/to-rent/commercial/details/72516421/</x:v>
      </x:c>
      <x:c r="U642" s="15" t="str"/>
      <x:c r="V642" s="15" t="str">
        <x:v>Weston-super-Mare — Market Industrial Estate</x:v>
      </x:c>
      <x:c r="W642" s="15" t="str">
        <x:v>Individual unit ≤15,000 sq ft</x:v>
      </x:c>
      <x:c r="X642" s="13" t="n">
        <x:f>IF(N642="Yes",L642,0)</x:f>
        <x:v>11</x:v>
      </x:c>
      <x:c r="Y642" s="14" t="n">
        <x:v>1</x:v>
      </x:c>
      <x:c r="Z642" s="13" t="str">
        <x:v>Industrial / workshop / storage</x:v>
      </x:c>
    </x:row>
    <x:row r="643" ht="42" customHeight="1">
      <x:c r="A643" s="13" t="str">
        <x:v>SW0308</x:v>
      </x:c>
      <x:c r="B643" s="15" t="str">
        <x:v>Weston-super-Mare</x:v>
      </x:c>
      <x:c r="C643" s="15" t="str">
        <x:v>West Wick</x:v>
      </x:c>
      <x:c r="D643" s="14" t="n">
        <x:v>2425</x:v>
      </x:c>
      <x:c r="E643" s="13" t="str">
        <x:v>Nearby</x:v>
      </x:c>
      <x:c r="F643" s="15" t="str">
        <x:v>Red Lodge Business Park</x:v>
      </x:c>
      <x:c r="G643" s="15" t="str">
        <x:v>Red Lodge Business, Warleys Lane, West Wick, Weston-Super-Mare BS24</x:v>
      </x:c>
      <x:c r="H643" s="13" t="str">
        <x:v>Current</x:v>
      </x:c>
      <x:c r="I643" s="14" t="n">
        <x:v>11455</x:v>
      </x:c>
      <x:c r="J643" s="13" t="str">
        <x:f>IF(AND(ISNUMBER(I643),I643&gt;0),IF(I643&lt;=1000,"1–1,000",IF(I643&lt;=2500,"1,001–2,500",IF(I643&lt;=5000,"2,501–5,000",IF(I643&lt;=10000,"5,001–10,000","10,001–15,000")))),"10,001–15,000")</x:f>
        <x:v>10,001–15,000</x:v>
      </x:c>
      <x:c r="K643" s="16" t="n">
        <x:v>95255</x:v>
      </x:c>
      <x:c r="L643" s="17" t="n">
        <x:f>IF(AND(ISNUMBER(I643),I643&gt;0,ISNUMBER(K643),K643&gt;0),K643/I643,"n.a.")</x:f>
        <x:v>8.315582714971628</x:v>
      </x:c>
      <x:c r="M643" s="17" t="n">
        <x:v>8.32</x:v>
      </x:c>
      <x:c r="N643" s="13" t="str">
        <x:v>Yes</x:v>
      </x:c>
      <x:c r="O643" s="15" t="str">
        <x:v>Not stated</x:v>
      </x:c>
      <x:c r="P643" s="15" t="str">
        <x:v>Loading door; type not stated</x:v>
      </x:c>
      <x:c r="Q643" s="15" t="str">
        <x:v>End-terrace distribution/office building with secure yard and parking.</x:v>
      </x:c>
      <x:c r="R643" s="15" t="str">
        <x:v>Advertised to let</x:v>
      </x:c>
      <x:c r="S643" s="15" t="str">
        <x:v>https://www.zoopla.co.uk/to-rent/commercial/details/73746837/</x:v>
      </x:c>
      <x:c r="T643" s="15" t="str"/>
      <x:c r="U643" s="15" t="str"/>
      <x:c r="V643" s="15" t="str">
        <x:v>Weston-super-Mare — Red Lodge Business Park</x:v>
      </x:c>
      <x:c r="W643" s="15" t="str">
        <x:v>Individual unit ≤15,000 sq ft</x:v>
      </x:c>
      <x:c r="X643" s="13" t="n">
        <x:f>IF(N643="Yes",L643,0)</x:f>
        <x:v>8.315582714971628</x:v>
      </x:c>
      <x:c r="Y643" s="14" t="n">
        <x:v>1</x:v>
      </x:c>
      <x:c r="Z643" s="13" t="str">
        <x:v>Industrial / workshop / storage</x:v>
      </x:c>
    </x:row>
    <x:row r="644" ht="42" customHeight="1">
      <x:c r="A644" s="13" t="str">
        <x:v>SW0309</x:v>
      </x:c>
      <x:c r="B644" s="15" t="str">
        <x:v>Weston-super-Mare</x:v>
      </x:c>
      <x:c r="C644" s="15" t="str">
        <x:v>Weston-super-Mare</x:v>
      </x:c>
      <x:c r="D644" s="14" t="n">
        <x:v>84605</x:v>
      </x:c>
      <x:c r="E644" s="13" t="str">
        <x:v>Town</x:v>
      </x:c>
      <x:c r="F644" s="15" t="str">
        <x:v>Locking Road standalone unit</x:v>
      </x:c>
      <x:c r="G644" s="15" t="str">
        <x:v>Locking Road, Weston-Super-Mare, Somerset, BS23</x:v>
      </x:c>
      <x:c r="H644" s="13" t="str">
        <x:v>Current</x:v>
      </x:c>
      <x:c r="I644" s="14" t="n">
        <x:v>3095</x:v>
      </x:c>
      <x:c r="J644" s="13" t="str">
        <x:f>IF(AND(ISNUMBER(I644),I644&gt;0),IF(I644&lt;=1000,"1–1,000",IF(I644&lt;=2500,"1,001–2,500",IF(I644&lt;=5000,"2,501–5,000",IF(I644&lt;=10000,"5,001–10,000","10,001–15,000")))),"2,501–5,000")</x:f>
        <x:v>2,501–5,000</x:v>
      </x:c>
      <x:c r="K644" s="16" t="n">
        <x:v>22000</x:v>
      </x:c>
      <x:c r="L644" s="17" t="n">
        <x:f>IF(AND(ISNUMBER(I644),I644&gt;0,ISNUMBER(K644),K644&gt;0),K644/I644,"n.a.")</x:f>
        <x:v>7.1082390953150245</x:v>
      </x:c>
      <x:c r="M644" s="17"/>
      <x:c r="N644" s="13" t="str">
        <x:v>Yes</x:v>
      </x:c>
      <x:c r="O644" s="15" t="str">
        <x:v>Not stated</x:v>
      </x:c>
      <x:c r="P644" s="15" t="str">
        <x:v>Rear electric roller, 5.7m W × 3.4m H</x:v>
      </x:c>
      <x:c r="Q644" s="15" t="str">
        <x:v>Former trade counter/builders merchant with warehouse, mezzanine and secure yard.</x:v>
      </x:c>
      <x:c r="R644" s="15" t="str">
        <x:v>Advertised to let</x:v>
      </x:c>
      <x:c r="S644" s="15" t="str">
        <x:v>https://www.rightmove.co.uk/properties/755877896933392#/?channel=COM_LET</x:v>
      </x:c>
      <x:c r="T644" s="15" t="str"/>
      <x:c r="U644" s="15" t="str"/>
      <x:c r="V644" s="15" t="str">
        <x:v>Weston-super-Mare — Locking Road standalone unit</x:v>
      </x:c>
      <x:c r="W644" s="15" t="str">
        <x:v>Individual unit ≤15,000 sq ft</x:v>
      </x:c>
      <x:c r="X644" s="13" t="n">
        <x:f>IF(N644="Yes",L644,0)</x:f>
        <x:v>7.1082390953150245</x:v>
      </x:c>
      <x:c r="Y644" s="14" t="n">
        <x:v>1</x:v>
      </x:c>
      <x:c r="Z644" s="13" t="str">
        <x:v>Industrial / workshop / storage</x:v>
      </x:c>
    </x:row>
    <x:row r="645" ht="42" customHeight="1">
      <x:c r="A645" s="13" t="str">
        <x:v>SW0310</x:v>
      </x:c>
      <x:c r="B645" s="15" t="str">
        <x:v>Weston-super-Mare</x:v>
      </x:c>
      <x:c r="C645" s="15" t="str">
        <x:v>Weston-super-Mare</x:v>
      </x:c>
      <x:c r="D645" s="14" t="n">
        <x:v>84605</x:v>
      </x:c>
      <x:c r="E645" s="13" t="str">
        <x:v>Town</x:v>
      </x:c>
      <x:c r="F645" s="15" t="str">
        <x:v>Sunnyside Road industrial area</x:v>
      </x:c>
      <x:c r="G645" s="15" t="str">
        <x:v>Unit 7, Sunnyside Road North BS23</x:v>
      </x:c>
      <x:c r="H645" s="13" t="str">
        <x:v>Current</x:v>
      </x:c>
      <x:c r="I645" s="14" t="n">
        <x:v>2939</x:v>
      </x:c>
      <x:c r="J645" s="13" t="str">
        <x:f>IF(AND(ISNUMBER(I645),I645&gt;0),IF(I645&lt;=1000,"1–1,000",IF(I645&lt;=2500,"1,001–2,500",IF(I645&lt;=5000,"2,501–5,000",IF(I645&lt;=10000,"5,001–10,000","10,001–15,000")))),"2,501–5,000")</x:f>
        <x:v>2,501–5,000</x:v>
      </x:c>
      <x:c r="K645" s="16" t="n">
        <x:v>23500</x:v>
      </x:c>
      <x:c r="L645" s="17" t="n">
        <x:f>IF(AND(ISNUMBER(I645),I645&gt;0,ISNUMBER(K645),K645&gt;0),K645/I645,"n.a.")</x:f>
        <x:v>7.9959169785641375</x:v>
      </x:c>
      <x:c r="M645" s="17" t="n">
        <x:v>8</x:v>
      </x:c>
      <x:c r="N645" s="13" t="str">
        <x:v>Yes</x:v>
      </x:c>
      <x:c r="O645" s="15" t="str">
        <x:v>Not stated</x:v>
      </x:c>
      <x:c r="P645" s="15" t="str">
        <x:v>Not stated</x:v>
      </x:c>
      <x:c r="Q645" s="15" t="str">
        <x:v>End-terrace warehouse with two-storey offices, mezzanine and six parking spaces.</x:v>
      </x:c>
      <x:c r="R645" s="15" t="str">
        <x:v>Advertised to let</x:v>
      </x:c>
      <x:c r="S645" s="15" t="str">
        <x:v>https://www.zoopla.co.uk/to-rent/commercial/details/68686634/</x:v>
      </x:c>
      <x:c r="T645" s="15" t="str"/>
      <x:c r="U645" s="15" t="str"/>
      <x:c r="V645" s="15" t="str">
        <x:v>Weston-super-Mare — Sunnyside Road industrial area</x:v>
      </x:c>
      <x:c r="W645" s="15" t="str">
        <x:v>Individual unit ≤15,000 sq ft</x:v>
      </x:c>
      <x:c r="X645" s="13" t="n">
        <x:f>IF(N645="Yes",L645,0)</x:f>
        <x:v>7.9959169785641375</x:v>
      </x:c>
      <x:c r="Y645" s="14" t="n">
        <x:v>1</x:v>
      </x:c>
      <x:c r="Z645" s="13" t="str">
        <x:v>Industrial / workshop / storage</x:v>
      </x:c>
    </x:row>
    <x:row r="646" ht="42" customHeight="1">
      <x:c r="A646" s="13" t="str">
        <x:v>SW0311</x:v>
      </x:c>
      <x:c r="B646" s="15" t="str">
        <x:v>Weston-super-Mare</x:v>
      </x:c>
      <x:c r="C646" s="15" t="str">
        <x:v>Weston-super-Mare</x:v>
      </x:c>
      <x:c r="D646" s="14" t="n">
        <x:v>84605</x:v>
      </x:c>
      <x:c r="E646" s="13" t="str">
        <x:v>Town</x:v>
      </x:c>
      <x:c r="F646" s="15" t="str">
        <x:v>Weston Industrial Estate</x:v>
      </x:c>
      <x:c r="G646" s="15" t="str">
        <x:v>Unit 50 Weston Industrial Estate, Gazelle Road, Weston-Super-Mare BS24</x:v>
      </x:c>
      <x:c r="H646" s="13" t="str">
        <x:v>Current</x:v>
      </x:c>
      <x:c r="I646" s="14" t="n">
        <x:v>2314</x:v>
      </x:c>
      <x:c r="J646" s="13" t="str">
        <x:f>IF(AND(ISNUMBER(I646),I646&gt;0),IF(I646&lt;=1000,"1–1,000",IF(I646&lt;=2500,"1,001–2,500",IF(I646&lt;=5000,"2,501–5,000",IF(I646&lt;=10000,"5,001–10,000","10,001–15,000")))),"1,001–2,500")</x:f>
        <x:v>1,001–2,500</x:v>
      </x:c>
      <x:c r="K646" s="16"/>
      <x:c r="L646" s="17" t="str">
        <x:f>IF(AND(ISNUMBER(I646),I646&gt;0,ISNUMBER(K646),K646&gt;0),K646/I646,"n.a.")</x:f>
        <x:v>n.a.</x:v>
      </x:c>
      <x:c r="M646" s="17"/>
      <x:c r="N646" s="13" t="str">
        <x:v>No</x:v>
      </x:c>
      <x:c r="O646" s="15" t="str">
        <x:v>Not stated</x:v>
      </x:c>
      <x:c r="P646" s="15" t="str">
        <x:v>Electric up-and-over door</x:v>
      </x:c>
      <x:c r="Q646" s="15" t="str">
        <x:v>Refurbished trade/warehouse unit with office, welfare and rear loading apron.</x:v>
      </x:c>
      <x:c r="R646" s="15" t="str">
        <x:v>Advertised to let</x:v>
      </x:c>
      <x:c r="S646" s="15" t="str">
        <x:v>https://www.zoopla.co.uk/to-rent/commercial/details/72824945/</x:v>
      </x:c>
      <x:c r="T646" s="15" t="str">
        <x:v>https://www.rightmove.co.uk/properties/173991815#/?channel=COM_LET</x:v>
      </x:c>
      <x:c r="U646" s="15" t="str">
        <x:v>https://www.rightmove.co.uk/properties/773383776635440#/?channel=COM_LET</x:v>
      </x:c>
      <x:c r="V646" s="15" t="str">
        <x:v>Weston-super-Mare — Weston Industrial Estate</x:v>
      </x:c>
      <x:c r="W646" s="15" t="str">
        <x:v>Individual unit ≤15,000 sq ft</x:v>
      </x:c>
      <x:c r="X646" s="13" t="n">
        <x:f>IF(N646="Yes",L646,0)</x:f>
        <x:v>0</x:v>
      </x:c>
      <x:c r="Y646" s="14" t="n">
        <x:v>1</x:v>
      </x:c>
      <x:c r="Z646" s="13" t="str">
        <x:v>Industrial / workshop / storage</x:v>
      </x:c>
    </x:row>
    <x:row r="647" ht="42" customHeight="1">
      <x:c r="A647" s="13" t="str">
        <x:v>SW0312</x:v>
      </x:c>
      <x:c r="B647" s="15" t="str">
        <x:v>Weston-super-Mare</x:v>
      </x:c>
      <x:c r="C647" s="15" t="str">
        <x:v>Weston-super-Mare</x:v>
      </x:c>
      <x:c r="D647" s="14" t="n">
        <x:v>84605</x:v>
      </x:c>
      <x:c r="E647" s="13" t="str">
        <x:v>Town</x:v>
      </x:c>
      <x:c r="F647" s="15" t="str">
        <x:v>Winterstoke Road industrial area</x:v>
      </x:c>
      <x:c r="G647" s="15" t="str">
        <x:v>Winterstoke Road Weston Super Mare, Bristol BS24</x:v>
      </x:c>
      <x:c r="H647" s="13" t="str">
        <x:v>Current</x:v>
      </x:c>
      <x:c r="I647" s="14" t="n">
        <x:v>9109</x:v>
      </x:c>
      <x:c r="J647" s="13" t="str">
        <x:f>IF(AND(ISNUMBER(I647),I647&gt;0),IF(I647&lt;=1000,"1–1,000",IF(I647&lt;=2500,"1,001–2,500",IF(I647&lt;=5000,"2,501–5,000",IF(I647&lt;=10000,"5,001–10,000","10,001–15,000")))),"5,001–10,000")</x:f>
        <x:v>5,001–10,000</x:v>
      </x:c>
      <x:c r="K647" s="16" t="n">
        <x:v>82500</x:v>
      </x:c>
      <x:c r="L647" s="17" t="n">
        <x:f>IF(AND(ISNUMBER(I647),I647&gt;0,ISNUMBER(K647),K647&gt;0),K647/I647,"n.a.")</x:f>
        <x:v>9.056976616533099</x:v>
      </x:c>
      <x:c r="M647" s="17" t="n">
        <x:v>9.06</x:v>
      </x:c>
      <x:c r="N647" s="13" t="str">
        <x:v>Yes</x:v>
      </x:c>
      <x:c r="O647" s="15" t="str">
        <x:v>6m eaves</x:v>
      </x:c>
      <x:c r="P647" s="15" t="str">
        <x:v>Two roller shutters</x:v>
      </x:c>
      <x:c r="Q647" s="15" t="str">
        <x:v>Detached open warehouse with office, kitchen, WC and parking.</x:v>
      </x:c>
      <x:c r="R647" s="15" t="str">
        <x:v>Advertised to let</x:v>
      </x:c>
      <x:c r="S647" s="15" t="str">
        <x:v>https://www.zoopla.co.uk/to-rent/commercial/details/50501423/</x:v>
      </x:c>
      <x:c r="T647" s="15" t="str"/>
      <x:c r="U647" s="15" t="str"/>
      <x:c r="V647" s="15" t="str">
        <x:v>Weston-super-Mare — Winterstoke Road industrial area</x:v>
      </x:c>
      <x:c r="W647" s="15" t="str">
        <x:v>Individual unit ≤15,000 sq ft</x:v>
      </x:c>
      <x:c r="X647" s="13" t="n">
        <x:f>IF(N647="Yes",L647,0)</x:f>
        <x:v>9.056976616533099</x:v>
      </x:c>
      <x:c r="Y647" s="14" t="n">
        <x:v>1</x:v>
      </x:c>
      <x:c r="Z647" s="13" t="str">
        <x:v>Industrial / workshop / storage</x:v>
      </x:c>
    </x:row>
    <x:row r="648" ht="42" customHeight="1">
      <x:c r="A648" s="13" t="str">
        <x:v>SW0313</x:v>
      </x:c>
      <x:c r="B648" s="15" t="str">
        <x:v>Clevedon</x:v>
      </x:c>
      <x:c r="C648" s="15" t="str">
        <x:v>Nailsea</x:v>
      </x:c>
      <x:c r="D648" s="14" t="n">
        <x:v>15925</x:v>
      </x:c>
      <x:c r="E648" s="13" t="str">
        <x:v>Nearby</x:v>
      </x:c>
      <x:c r="F648" s="15" t="str">
        <x:v>Coates Industrial Estate</x:v>
      </x:c>
      <x:c r="G648" s="15" t="str">
        <x:v>Unit 6, Coates Industrial Estate, Bristol BS48</x:v>
      </x:c>
      <x:c r="H648" s="13" t="str">
        <x:v>Current</x:v>
      </x:c>
      <x:c r="I648" s="14" t="n">
        <x:v>4944</x:v>
      </x:c>
      <x:c r="J648" s="13" t="str">
        <x:f>IF(AND(ISNUMBER(I648),I648&gt;0),IF(I648&lt;=1000,"1–1,000",IF(I648&lt;=2500,"1,001–2,500",IF(I648&lt;=5000,"2,501–5,000",IF(I648&lt;=10000,"5,001–10,000","10,001–15,000")))),"2,501–5,000")</x:f>
        <x:v>2,501–5,000</x:v>
      </x:c>
      <x:c r="K648" s="16" t="n">
        <x:v>39552</x:v>
      </x:c>
      <x:c r="L648" s="17" t="n">
        <x:f>IF(AND(ISNUMBER(I648),I648&gt;0,ISNUMBER(K648),K648&gt;0),K648/I648,"n.a.")</x:f>
        <x:v>8</x:v>
      </x:c>
      <x:c r="M648" s="17" t="n">
        <x:v>8</x:v>
      </x:c>
      <x:c r="N648" s="13" t="str">
        <x:v>Yes</x:v>
      </x:c>
      <x:c r="O648" s="15" t="str">
        <x:v>5.2m eaves; 7.9m between trusses</x:v>
      </x:c>
      <x:c r="P648" s="15" t="str">
        <x:v>Electric roller, 4.2m W × 4.9m H</x:v>
      </x:c>
      <x:c r="Q648" s="15" t="str">
        <x:v>End-terrace industrial warehouse on a gated estate with parking.</x:v>
      </x:c>
      <x:c r="R648" s="15" t="str">
        <x:v>Advertised to let</x:v>
      </x:c>
      <x:c r="S648" s="15" t="str">
        <x:v>https://www.zoopla.co.uk/to-rent/commercial/details/70797787/</x:v>
      </x:c>
      <x:c r="T648" s="15" t="str"/>
      <x:c r="U648" s="15" t="str"/>
      <x:c r="V648" s="15" t="str">
        <x:v>Clevedon — Coates Industrial Estate</x:v>
      </x:c>
      <x:c r="W648" s="15" t="str">
        <x:v>Individual unit ≤15,000 sq ft</x:v>
      </x:c>
      <x:c r="X648" s="13" t="n">
        <x:f>IF(N648="Yes",L648,0)</x:f>
        <x:v>8</x:v>
      </x:c>
      <x:c r="Y648" s="14" t="n">
        <x:v>1</x:v>
      </x:c>
      <x:c r="Z648" s="13" t="str">
        <x:v>Industrial / workshop / storage</x:v>
      </x:c>
    </x:row>
    <x:row r="649" ht="42" customHeight="1">
      <x:c r="A649" s="13" t="str">
        <x:v>SW0314</x:v>
      </x:c>
      <x:c r="B649" s="15" t="str">
        <x:v>Clevedon</x:v>
      </x:c>
      <x:c r="C649" s="15" t="str">
        <x:v>Nailsea</x:v>
      </x:c>
      <x:c r="D649" s="14" t="n">
        <x:v>15925</x:v>
      </x:c>
      <x:c r="E649" s="13" t="str">
        <x:v>Nearby</x:v>
      </x:c>
      <x:c r="F649" s="15" t="str">
        <x:v>Coates Industrial Estate</x:v>
      </x:c>
      <x:c r="G649" s="15" t="str">
        <x:v>Unit 8, Coates Industrial Estate, Nailsea BS48</x:v>
      </x:c>
      <x:c r="H649" s="13" t="str">
        <x:v>Current</x:v>
      </x:c>
      <x:c r="I649" s="14" t="n">
        <x:v>4132</x:v>
      </x:c>
      <x:c r="J649" s="13" t="str">
        <x:f>IF(AND(ISNUMBER(I649),I649&gt;0),IF(I649&lt;=1000,"1–1,000",IF(I649&lt;=2500,"1,001–2,500",IF(I649&lt;=5000,"2,501–5,000",IF(I649&lt;=10000,"5,001–10,000","10,001–15,000")))),"2,501–5,000")</x:f>
        <x:v>2,501–5,000</x:v>
      </x:c>
      <x:c r="K649" s="16" t="n">
        <x:v>33750</x:v>
      </x:c>
      <x:c r="L649" s="17" t="n">
        <x:f>IF(AND(ISNUMBER(I649),I649&gt;0,ISNUMBER(K649),K649&gt;0),K649/I649,"n.a.")</x:f>
        <x:v>8.167957405614715</x:v>
      </x:c>
      <x:c r="M649" s="17" t="n">
        <x:v>8.17</x:v>
      </x:c>
      <x:c r="N649" s="13" t="str">
        <x:v>Yes</x:v>
      </x:c>
      <x:c r="O649" s="15" t="str">
        <x:v>5m minimum eaves</x:v>
      </x:c>
      <x:c r="P649" s="15" t="str">
        <x:v>Electric roller door</x:v>
      </x:c>
      <x:c r="Q649" s="15" t="str">
        <x:v>Terraced warehouse with offices, WC and demised parking.</x:v>
      </x:c>
      <x:c r="R649" s="15" t="str">
        <x:v>Advertised to let</x:v>
      </x:c>
      <x:c r="S649" s="15" t="str">
        <x:v>https://www.zoopla.co.uk/to-rent/commercial/details/72877466/</x:v>
      </x:c>
      <x:c r="T649" s="15" t="str"/>
      <x:c r="U649" s="15" t="str"/>
      <x:c r="V649" s="15" t="str">
        <x:v>Clevedon — Coates Industrial Estate</x:v>
      </x:c>
      <x:c r="W649" s="15" t="str">
        <x:v>Individual unit ≤15,000 sq ft</x:v>
      </x:c>
      <x:c r="X649" s="13" t="n">
        <x:f>IF(N649="Yes",L649,0)</x:f>
        <x:v>8.167957405614715</x:v>
      </x:c>
      <x:c r="Y649" s="14" t="n">
        <x:v>1</x:v>
      </x:c>
      <x:c r="Z649" s="13" t="str">
        <x:v>Industrial / workshop / storage</x:v>
      </x:c>
    </x:row>
    <x:row r="650" ht="42" customHeight="1">
      <x:c r="A650" s="13" t="str">
        <x:v>SW0315</x:v>
      </x:c>
      <x:c r="B650" s="15" t="str">
        <x:v>Clevedon</x:v>
      </x:c>
      <x:c r="C650" s="15" t="str">
        <x:v>Brockley</x:v>
      </x:c>
      <x:c r="D650" s="14"/>
      <x:c r="E650" s="13" t="str">
        <x:v>Nearby</x:v>
      </x:c>
      <x:c r="F650" s="15" t="str">
        <x:v>Event House</x:v>
      </x:c>
      <x:c r="G650" s="15" t="str">
        <x:v>Event House, Brockley Lane, Brockley, Bristol, Somerset BS48</x:v>
      </x:c>
      <x:c r="H650" s="13" t="str">
        <x:v>Current</x:v>
      </x:c>
      <x:c r="I650" s="14" t="n">
        <x:v>10011</x:v>
      </x:c>
      <x:c r="J650" s="13" t="str">
        <x:f>IF(AND(ISNUMBER(I650),I650&gt;0),IF(I650&lt;=1000,"1–1,000",IF(I650&lt;=2500,"1,001–2,500",IF(I650&lt;=5000,"2,501–5,000",IF(I650&lt;=10000,"5,001–10,000","10,001–15,000")))),"10,001–15,000")</x:f>
        <x:v>10,001–15,000</x:v>
      </x:c>
      <x:c r="K650" s="16" t="n">
        <x:v>90000</x:v>
      </x:c>
      <x:c r="L650" s="17" t="n">
        <x:f>IF(AND(ISNUMBER(I650),I650&gt;0,ISNUMBER(K650),K650&gt;0),K650/I650,"n.a.")</x:f>
        <x:v>8.990110878034162</x:v>
      </x:c>
      <x:c r="M650" s="17" t="n">
        <x:v>8.99</x:v>
      </x:c>
      <x:c r="N650" s="13" t="str">
        <x:v>Yes</x:v>
      </x:c>
      <x:c r="O650" s="15" t="str">
        <x:v>Not stated</x:v>
      </x:c>
      <x:c r="P650" s="15" t="str">
        <x:v>Not stated</x:v>
      </x:c>
      <x:c r="Q650" s="15" t="str">
        <x:v>Modern industrial building with offices, solar array and large secure yard.</x:v>
      </x:c>
      <x:c r="R650" s="15" t="str">
        <x:v>Advertised to let Host population not separately identified where locality/boundary is ambiguous.</x:v>
      </x:c>
      <x:c r="S650" s="15" t="str">
        <x:v>https://www.zoopla.co.uk/to-rent/commercial/details/72798250/</x:v>
      </x:c>
      <x:c r="T650" s="15" t="str">
        <x:v>https://www.rightmove.co.uk/properties/760050489029937#/?channel=COM_LET</x:v>
      </x:c>
      <x:c r="U650" s="15" t="str"/>
      <x:c r="V650" s="15" t="str">
        <x:v>Clevedon — Event House</x:v>
      </x:c>
      <x:c r="W650" s="15" t="str">
        <x:v>Individual unit ≤15,000 sq ft</x:v>
      </x:c>
      <x:c r="X650" s="13" t="n">
        <x:f>IF(N650="Yes",L650,0)</x:f>
        <x:v>8.990110878034162</x:v>
      </x:c>
      <x:c r="Y650" s="14" t="n">
        <x:v>1</x:v>
      </x:c>
      <x:c r="Z650" s="13" t="str">
        <x:v>Industrial / workshop / storage</x:v>
      </x:c>
    </x:row>
    <x:row r="651" ht="42" customHeight="1">
      <x:c r="A651" s="13" t="str">
        <x:v>SW0316</x:v>
      </x:c>
      <x:c r="B651" s="15" t="str">
        <x:v>Clevedon</x:v>
      </x:c>
      <x:c r="C651" s="15" t="str">
        <x:v>Nailsea</x:v>
      </x:c>
      <x:c r="D651" s="14" t="n">
        <x:v>15925</x:v>
      </x:c>
      <x:c r="E651" s="13" t="str">
        <x:v>Nearby</x:v>
      </x:c>
      <x:c r="F651" s="15" t="str">
        <x:v>Southfield Road Trading Estate</x:v>
      </x:c>
      <x:c r="G651" s="15" t="str">
        <x:v>25 Southfield Road Trading Estate, Nailsea BS48</x:v>
      </x:c>
      <x:c r="H651" s="13" t="str">
        <x:v>Current</x:v>
      </x:c>
      <x:c r="I651" s="14" t="n">
        <x:v>2787</x:v>
      </x:c>
      <x:c r="J651" s="13" t="str">
        <x:f>IF(AND(ISNUMBER(I651),I651&gt;0),IF(I651&lt;=1000,"1–1,000",IF(I651&lt;=2500,"1,001–2,500",IF(I651&lt;=5000,"2,501–5,000",IF(I651&lt;=10000,"5,001–10,000","10,001–15,000")))),"2,501–5,000")</x:f>
        <x:v>2,501–5,000</x:v>
      </x:c>
      <x:c r="K651" s="16" t="n">
        <x:v>30000</x:v>
      </x:c>
      <x:c r="L651" s="17" t="n">
        <x:f>IF(AND(ISNUMBER(I651),I651&gt;0,ISNUMBER(K651),K651&gt;0),K651/I651,"n.a.")</x:f>
        <x:v>10.76426264800861</x:v>
      </x:c>
      <x:c r="M651" s="17" t="n">
        <x:v>10.76</x:v>
      </x:c>
      <x:c r="N651" s="13" t="str">
        <x:v>Yes</x:v>
      </x:c>
      <x:c r="O651" s="15" t="str">
        <x:v>Not stated</x:v>
      </x:c>
      <x:c r="P651" s="15" t="str">
        <x:v>Not stated</x:v>
      </x:c>
      <x:c r="Q651" s="15" t="str">
        <x:v>Office-fitted industrial unit; landlord may reinstate warehouse space by agreement.</x:v>
      </x:c>
      <x:c r="R651" s="15" t="str">
        <x:v>Advertised to let</x:v>
      </x:c>
      <x:c r="S651" s="15" t="str">
        <x:v>https://www.zoopla.co.uk/to-rent/commercial/details/74089671/</x:v>
      </x:c>
      <x:c r="T651" s="15" t="str">
        <x:v>https://www.rightmove.co.uk/properties/773378422619216#/?channel=COM_LET</x:v>
      </x:c>
      <x:c r="U651" s="15" t="str"/>
      <x:c r="V651" s="15" t="str">
        <x:v>Clevedon — Southfield Road Trading Estate</x:v>
      </x:c>
      <x:c r="W651" s="15" t="str">
        <x:v>Individual unit ≤15,000 sq ft</x:v>
      </x:c>
      <x:c r="X651" s="13" t="n">
        <x:f>IF(N651="Yes",L651,0)</x:f>
        <x:v>10.76426264800861</x:v>
      </x:c>
      <x:c r="Y651" s="14" t="n">
        <x:v>1</x:v>
      </x:c>
      <x:c r="Z651" s="13" t="str">
        <x:v>Industrial / workshop / storage</x:v>
      </x:c>
    </x:row>
    <x:row r="652" ht="42" customHeight="1">
      <x:c r="A652" s="13" t="str">
        <x:v>SW0317</x:v>
      </x:c>
      <x:c r="B652" s="15" t="str">
        <x:v>Clevedon</x:v>
      </x:c>
      <x:c r="C652" s="15" t="str">
        <x:v>Kenn</x:v>
      </x:c>
      <x:c r="D652" s="14"/>
      <x:c r="E652" s="13" t="str">
        <x:v>Nearby</x:v>
      </x:c>
      <x:c r="F652" s="15" t="str">
        <x:v>Windmill Business Park</x:v>
      </x:c>
      <x:c r="G652" s="15" t="str">
        <x:v>Windmill Business, Windmill Road, Kenn, Clevedon BS21</x:v>
      </x:c>
      <x:c r="H652" s="13" t="str">
        <x:v>Current</x:v>
      </x:c>
      <x:c r="I652" s="14" t="n">
        <x:v>2262</x:v>
      </x:c>
      <x:c r="J652" s="13" t="str">
        <x:f>IF(AND(ISNUMBER(I652),I652&gt;0),IF(I652&lt;=1000,"1–1,000",IF(I652&lt;=2500,"1,001–2,500",IF(I652&lt;=5000,"2,501–5,000",IF(I652&lt;=10000,"5,001–10,000","10,001–15,000")))),"1,001–2,500")</x:f>
        <x:v>1,001–2,500</x:v>
      </x:c>
      <x:c r="K652" s="16" t="n">
        <x:v>27000</x:v>
      </x:c>
      <x:c r="L652" s="17" t="n">
        <x:f>IF(AND(ISNUMBER(I652),I652&gt;0,ISNUMBER(K652),K652&gt;0),K652/I652,"n.a.")</x:f>
        <x:v>11.936339522546419</x:v>
      </x:c>
      <x:c r="M652" s="17" t="n">
        <x:v>11.94</x:v>
      </x:c>
      <x:c r="N652" s="13" t="str">
        <x:v>Yes</x:v>
      </x:c>
      <x:c r="O652" s="15" t="str">
        <x:v>Not stated</x:v>
      </x:c>
      <x:c r="P652" s="15" t="str">
        <x:v>Electric loading door; roller type not stated</x:v>
      </x:c>
      <x:c r="Q652" s="15" t="str">
        <x:v>Warehouse-style ground floor with upper offices and four parking spaces.</x:v>
      </x:c>
      <x:c r="R652" s="15" t="str">
        <x:v>Advertised to let Host population not separately identified where locality/boundary is ambiguous.</x:v>
      </x:c>
      <x:c r="S652" s="15" t="str">
        <x:v>https://www.zoopla.co.uk/to-rent/commercial/details/74310138/</x:v>
      </x:c>
      <x:c r="T652" s="15" t="str"/>
      <x:c r="U652" s="15" t="str"/>
      <x:c r="V652" s="15" t="str">
        <x:v>Clevedon — Windmill Business Park</x:v>
      </x:c>
      <x:c r="W652" s="15" t="str">
        <x:v>Individual unit ≤15,000 sq ft</x:v>
      </x:c>
      <x:c r="X652" s="13" t="n">
        <x:f>IF(N652="Yes",L652,0)</x:f>
        <x:v>11.936339522546419</x:v>
      </x:c>
      <x:c r="Y652" s="14" t="n">
        <x:v>1</x:v>
      </x:c>
      <x:c r="Z652" s="13" t="str">
        <x:v>Industrial / workshop / storage</x:v>
      </x:c>
    </x:row>
    <x:row r="653" ht="42" customHeight="1">
      <x:c r="A653" s="13" t="str">
        <x:v>SW0318</x:v>
      </x:c>
      <x:c r="B653" s="15" t="str">
        <x:v>Clevedon</x:v>
      </x:c>
      <x:c r="C653" s="15" t="str">
        <x:v>Clevedon</x:v>
      </x:c>
      <x:c r="D653" s="14" t="n">
        <x:v>21085</x:v>
      </x:c>
      <x:c r="E653" s="13" t="str">
        <x:v>Town</x:v>
      </x:c>
      <x:c r="F653" s="15" t="str">
        <x:v>5C Business Park</x:v>
      </x:c>
      <x:c r="G653" s="15" t="str">
        <x:v>Unit 20, 5C Business Park BS21</x:v>
      </x:c>
      <x:c r="H653" s="13" t="str">
        <x:v>Current</x:v>
      </x:c>
      <x:c r="I653" s="14" t="n">
        <x:v>2941</x:v>
      </x:c>
      <x:c r="J653" s="13" t="str">
        <x:f>IF(AND(ISNUMBER(I653),I653&gt;0),IF(I653&lt;=1000,"1–1,000",IF(I653&lt;=2500,"1,001–2,500",IF(I653&lt;=5000,"2,501–5,000",IF(I653&lt;=10000,"5,001–10,000","10,001–15,000")))),"2,501–5,000")</x:f>
        <x:v>2,501–5,000</x:v>
      </x:c>
      <x:c r="K653" s="16" t="n">
        <x:v>45000</x:v>
      </x:c>
      <x:c r="L653" s="17" t="n">
        <x:f>IF(AND(ISNUMBER(I653),I653&gt;0,ISNUMBER(K653),K653&gt;0),K653/I653,"n.a.")</x:f>
        <x:v>15.300918055083304</x:v>
      </x:c>
      <x:c r="M653" s="17" t="n">
        <x:v>15.3</x:v>
      </x:c>
      <x:c r="N653" s="13" t="str">
        <x:v>Yes</x:v>
      </x:c>
      <x:c r="O653" s="15" t="str">
        <x:v>5.35m to haunch</x:v>
      </x:c>
      <x:c r="P653" s="15" t="str">
        <x:v>Not stated</x:v>
      </x:c>
      <x:c r="Q653" s="15" t="str">
        <x:v>End-terrace warehouse/trade unit with first-floor offices and loading forecourt.</x:v>
      </x:c>
      <x:c r="R653" s="15" t="str">
        <x:v>Advertised to let</x:v>
      </x:c>
      <x:c r="S653" s="15" t="str">
        <x:v>https://www.zoopla.co.uk/to-rent/commercial/details/66607576/</x:v>
      </x:c>
      <x:c r="T653" s="15" t="str"/>
      <x:c r="U653" s="15" t="str"/>
      <x:c r="V653" s="15" t="str">
        <x:v>Clevedon — 5C Business Park</x:v>
      </x:c>
      <x:c r="W653" s="15" t="str">
        <x:v>Individual unit ≤15,000 sq ft</x:v>
      </x:c>
      <x:c r="X653" s="13" t="n">
        <x:f>IF(N653="Yes",L653,0)</x:f>
        <x:v>15.300918055083304</x:v>
      </x:c>
      <x:c r="Y653" s="14" t="n">
        <x:v>1</x:v>
      </x:c>
      <x:c r="Z653" s="13" t="str">
        <x:v>Industrial / workshop / storage</x:v>
      </x:c>
    </x:row>
    <x:row r="654" ht="42" customHeight="1">
      <x:c r="A654" s="13" t="str">
        <x:v>SW0319</x:v>
      </x:c>
      <x:c r="B654" s="15" t="str">
        <x:v>Clevedon</x:v>
      </x:c>
      <x:c r="C654" s="15" t="str">
        <x:v>Clevedon</x:v>
      </x:c>
      <x:c r="D654" s="14" t="n">
        <x:v>21085</x:v>
      </x:c>
      <x:c r="E654" s="13" t="str">
        <x:v>Town</x:v>
      </x:c>
      <x:c r="F654" s="15" t="str">
        <x:v>Carey Industrial Estate</x:v>
      </x:c>
      <x:c r="G654" s="15" t="str">
        <x:v>Unit C9, Carey Development, Clevedon BS21</x:v>
      </x:c>
      <x:c r="H654" s="13" t="str">
        <x:v>Current</x:v>
      </x:c>
      <x:c r="I654" s="14" t="n">
        <x:v>1400</x:v>
      </x:c>
      <x:c r="J654" s="13" t="str">
        <x:f>IF(AND(ISNUMBER(I654),I654&gt;0),IF(I654&lt;=1000,"1–1,000",IF(I654&lt;=2500,"1,001–2,500",IF(I654&lt;=5000,"2,501–5,000",IF(I654&lt;=10000,"5,001–10,000","10,001–15,000")))),"1,001–2,500")</x:f>
        <x:v>1,001–2,500</x:v>
      </x:c>
      <x:c r="K654" s="16" t="n">
        <x:v>16800</x:v>
      </x:c>
      <x:c r="L654" s="17" t="n">
        <x:f>IF(AND(ISNUMBER(I654),I654&gt;0,ISNUMBER(K654),K654&gt;0),K654/I654,"n.a.")</x:f>
        <x:v>12</x:v>
      </x:c>
      <x:c r="M654" s="17" t="n">
        <x:v>12</x:v>
      </x:c>
      <x:c r="N654" s="13" t="str">
        <x:v>Yes</x:v>
      </x:c>
      <x:c r="O654" s="15" t="str">
        <x:v>Approx. 3.1m eaves</x:v>
      </x:c>
      <x:c r="P654" s="15" t="str">
        <x:v>Not stated</x:v>
      </x:c>
      <x:c r="Q654" s="15" t="str">
        <x:v>Industrial warehouse with office accommodation and parking.</x:v>
      </x:c>
      <x:c r="R654" s="15" t="str">
        <x:v>Advertised to let</x:v>
      </x:c>
      <x:c r="S654" s="15" t="str">
        <x:v>https://www.zoopla.co.uk/to-rent/commercial/details/69349258/</x:v>
      </x:c>
      <x:c r="T654" s="15" t="str">
        <x:v>https://www.rightmove.co.uk/properties/773349293357105#/?channel=COM_LET</x:v>
      </x:c>
      <x:c r="U654" s="15" t="str"/>
      <x:c r="V654" s="15" t="str">
        <x:v>Clevedon — Carey Industrial Estate</x:v>
      </x:c>
      <x:c r="W654" s="15" t="str">
        <x:v>Individual unit ≤15,000 sq ft</x:v>
      </x:c>
      <x:c r="X654" s="13" t="n">
        <x:f>IF(N654="Yes",L654,0)</x:f>
        <x:v>12</x:v>
      </x:c>
      <x:c r="Y654" s="14" t="n">
        <x:v>1</x:v>
      </x:c>
      <x:c r="Z654" s="13" t="str">
        <x:v>Industrial / workshop / storage</x:v>
      </x:c>
    </x:row>
    <x:row r="655" ht="42" customHeight="1">
      <x:c r="A655" s="13" t="str">
        <x:v>SW0320</x:v>
      </x:c>
      <x:c r="B655" s="15" t="str">
        <x:v>Clevedon</x:v>
      </x:c>
      <x:c r="C655" s="15" t="str">
        <x:v>Clevedon</x:v>
      </x:c>
      <x:c r="D655" s="14" t="n">
        <x:v>21085</x:v>
      </x:c>
      <x:c r="E655" s="13" t="str">
        <x:v>Town</x:v>
      </x:c>
      <x:c r="F655" s="15" t="str">
        <x:v>Hither Green Industrial Estate</x:v>
      </x:c>
      <x:c r="G655" s="15" t="str">
        <x:v>Hither Green Industrial Estate, Clevedon BS21</x:v>
      </x:c>
      <x:c r="H655" s="13" t="str">
        <x:v>Current</x:v>
      </x:c>
      <x:c r="I655" s="14" t="n">
        <x:v>5096</x:v>
      </x:c>
      <x:c r="J655" s="13" t="str">
        <x:f>IF(AND(ISNUMBER(I655),I655&gt;0),IF(I655&lt;=1000,"1–1,000",IF(I655&lt;=2500,"1,001–2,500",IF(I655&lt;=5000,"2,501–5,000",IF(I655&lt;=10000,"5,001–10,000","10,001–15,000")))),"5,001–10,000")</x:f>
        <x:v>5,001–10,000</x:v>
      </x:c>
      <x:c r="K655" s="16" t="n">
        <x:v>55000</x:v>
      </x:c>
      <x:c r="L655" s="17" t="n">
        <x:f>IF(AND(ISNUMBER(I655),I655&gt;0,ISNUMBER(K655),K655&gt;0),K655/I655,"n.a.")</x:f>
        <x:v>10.792778649921507</x:v>
      </x:c>
      <x:c r="M655" s="17" t="n">
        <x:v>10.79</x:v>
      </x:c>
      <x:c r="N655" s="13" t="str">
        <x:v>Yes</x:v>
      </x:c>
      <x:c r="O655" s="15" t="str">
        <x:v>Approx. 5.5m to haunch</x:v>
      </x:c>
      <x:c r="P655" s="15" t="str">
        <x:v>Up-and-over loading door</x:v>
      </x:c>
      <x:c r="Q655" s="15" t="str">
        <x:v>Terraced warehouse with first-floor offices.</x:v>
      </x:c>
      <x:c r="R655" s="15" t="str">
        <x:v>Advertised to let</x:v>
      </x:c>
      <x:c r="S655" s="15" t="str">
        <x:v>https://www.zoopla.co.uk/to-rent/commercial/details/73379465/</x:v>
      </x:c>
      <x:c r="T655" s="15" t="str"/>
      <x:c r="U655" s="15" t="str"/>
      <x:c r="V655" s="15" t="str">
        <x:v>Clevedon — Hither Green Industrial Estate</x:v>
      </x:c>
      <x:c r="W655" s="15" t="str">
        <x:v>Individual unit ≤15,000 sq ft</x:v>
      </x:c>
      <x:c r="X655" s="13" t="n">
        <x:f>IF(N655="Yes",L655,0)</x:f>
        <x:v>10.792778649921507</x:v>
      </x:c>
      <x:c r="Y655" s="14" t="n">
        <x:v>1</x:v>
      </x:c>
      <x:c r="Z655" s="13" t="str">
        <x:v>Industrial / workshop / storage</x:v>
      </x:c>
    </x:row>
    <x:row r="656" ht="42" customHeight="1">
      <x:c r="A656" s="13" t="str">
        <x:v>SW0321</x:v>
      </x:c>
      <x:c r="B656" s="15" t="str">
        <x:v>Portishead</x:v>
      </x:c>
      <x:c r="C656" s="15" t="str">
        <x:v>Portbury</x:v>
      </x:c>
      <x:c r="D656" s="14"/>
      <x:c r="E656" s="13" t="str">
        <x:v>Nearby</x:v>
      </x:c>
      <x:c r="F656" s="15" t="str">
        <x:v>Gordano 19</x:v>
      </x:c>
      <x:c r="G656" s="15" t="str">
        <x:v>Unit 16, Garonor Way, Portbury, Bristol BS20</x:v>
      </x:c>
      <x:c r="H656" s="13" t="str">
        <x:v>Current</x:v>
      </x:c>
      <x:c r="I656" s="14" t="n">
        <x:v>6075</x:v>
      </x:c>
      <x:c r="J656" s="13" t="str">
        <x:f>IF(AND(ISNUMBER(I656),I656&gt;0),IF(I656&lt;=1000,"1–1,000",IF(I656&lt;=2500,"1,001–2,500",IF(I656&lt;=5000,"2,501–5,000",IF(I656&lt;=10000,"5,001–10,000","10,001–15,000")))),"5,001–10,000")</x:f>
        <x:v>5,001–10,000</x:v>
      </x:c>
      <x:c r="K656" s="16"/>
      <x:c r="L656" s="17" t="str">
        <x:f>IF(AND(ISNUMBER(I656),I656&gt;0,ISNUMBER(K656),K656&gt;0),K656/I656,"n.a.")</x:f>
        <x:v>n.a.</x:v>
      </x:c>
      <x:c r="M656" s="17"/>
      <x:c r="N656" s="13" t="str">
        <x:v>No</x:v>
      </x:c>
      <x:c r="O656" s="15" t="str">
        <x:v>Not stated</x:v>
      </x:c>
      <x:c r="P656" s="15" t="str">
        <x:v>Not stated</x:v>
      </x:c>
      <x:c r="Q656" s="15" t="str">
        <x:v>End-terrace industrial building with offices, parking and loading space.</x:v>
      </x:c>
      <x:c r="R656" s="15" t="str">
        <x:v>Advertised to let Host population not separately identified where locality/boundary is ambiguous.</x:v>
      </x:c>
      <x:c r="S656" s="15" t="str">
        <x:v>https://www.zoopla.co.uk/to-rent/commercial/details/73425357/</x:v>
      </x:c>
      <x:c r="T656" s="15" t="str">
        <x:v>https://www.rightmove.co.uk/properties/760552021020577#/?channel=COM_LET</x:v>
      </x:c>
      <x:c r="U656" s="15" t="str"/>
      <x:c r="V656" s="15" t="str">
        <x:v>Portishead — Gordano 19</x:v>
      </x:c>
      <x:c r="W656" s="15" t="str">
        <x:v>Individual unit ≤15,000 sq ft</x:v>
      </x:c>
      <x:c r="X656" s="13" t="n">
        <x:f>IF(N656="Yes",L656,0)</x:f>
        <x:v>0</x:v>
      </x:c>
      <x:c r="Y656" s="14" t="n">
        <x:v>1</x:v>
      </x:c>
      <x:c r="Z656" s="13" t="str">
        <x:v>Industrial / workshop / storage</x:v>
      </x:c>
    </x:row>
    <x:row r="657" ht="42" customHeight="1">
      <x:c r="A657" s="13" t="str">
        <x:v>SW0322</x:v>
      </x:c>
      <x:c r="B657" s="15" t="str">
        <x:v>Portishead</x:v>
      </x:c>
      <x:c r="C657" s="15" t="str">
        <x:v>Portbury</x:v>
      </x:c>
      <x:c r="D657" s="14"/>
      <x:c r="E657" s="13" t="str">
        <x:v>Nearby</x:v>
      </x:c>
      <x:c r="F657" s="15" t="str">
        <x:v>Royal Portbury Park</x:v>
      </x:c>
      <x:c r="G657" s="15" t="str">
        <x:v>Banyard Road, Portbury, Bristol BS20</x:v>
      </x:c>
      <x:c r="H657" s="13" t="str">
        <x:v>Future</x:v>
      </x:c>
      <x:c r="I657" s="14" t="n">
        <x:v>8250</x:v>
      </x:c>
      <x:c r="J657" s="13" t="str">
        <x:f>IF(AND(ISNUMBER(I657),I657&gt;0),IF(I657&lt;=1000,"1–1,000",IF(I657&lt;=2500,"1,001–2,500",IF(I657&lt;=5000,"2,501–5,000",IF(I657&lt;=10000,"5,001–10,000","10,001–15,000")))),"5,001–10,000")</x:f>
        <x:v>5,001–10,000</x:v>
      </x:c>
      <x:c r="K657" s="16" t="n">
        <x:v>103125</x:v>
      </x:c>
      <x:c r="L657" s="17" t="n">
        <x:f>IF(AND(ISNUMBER(I657),I657&gt;0,ISNUMBER(K657),K657&gt;0),K657/I657,"n.a.")</x:f>
        <x:v>12.5</x:v>
      </x:c>
      <x:c r="M657" s="17" t="n">
        <x:v>12.5</x:v>
      </x:c>
      <x:c r="N657" s="13" t="str">
        <x:v>No</x:v>
      </x:c>
      <x:c r="O657" s="15" t="str">
        <x:v>7m eaves / 8.2m clear as advertised</x:v>
      </x:c>
      <x:c r="P657" s="15" t="str">
        <x:v>One level loading door; type not stated</x:v>
      </x:c>
      <x:c r="Q657" s="15" t="str">
        <x:v>Detached warehouse with offices, secure yard and removable 5/10-tonne cranes.</x:v>
      </x:c>
      <x:c r="R657" s="15" t="str">
        <x:v>Available January 2027 Host population not separately identified where locality/boundary is ambiguous.</x:v>
      </x:c>
      <x:c r="S657" s="15" t="str">
        <x:v>https://www.zoopla.co.uk/to-rent/commercial/details/74484602/</x:v>
      </x:c>
      <x:c r="T657" s="15" t="str">
        <x:v>https://www.rightmove.co.uk/properties/779604070139585#/?channel=COM_LET</x:v>
      </x:c>
      <x:c r="U657" s="15" t="str"/>
      <x:c r="V657" s="15" t="str">
        <x:v>Portishead — Royal Portbury Park</x:v>
      </x:c>
      <x:c r="W657" s="15" t="str">
        <x:v>Individual unit ≤15,000 sq ft</x:v>
      </x:c>
      <x:c r="X657" s="13" t="n">
        <x:f>IF(N657="Yes",L657,0)</x:f>
        <x:v>0</x:v>
      </x:c>
      <x:c r="Y657" s="14" t="n">
        <x:v>1</x:v>
      </x:c>
      <x:c r="Z657" s="13" t="str">
        <x:v>Industrial / workshop / storage</x:v>
      </x:c>
    </x:row>
    <x:row r="658" ht="42" customHeight="1">
      <x:c r="A658" s="13" t="str">
        <x:v>SW0323</x:v>
      </x:c>
      <x:c r="B658" s="15" t="str">
        <x:v>Portishead</x:v>
      </x:c>
      <x:c r="C658" s="15" t="str">
        <x:v>Portbury</x:v>
      </x:c>
      <x:c r="D658" s="14"/>
      <x:c r="E658" s="13" t="str">
        <x:v>Nearby</x:v>
      </x:c>
      <x:c r="F658" s="15" t="str">
        <x:v>Royal Portbury Park</x:v>
      </x:c>
      <x:c r="G658" s="15" t="str">
        <x:v>Unit B, Banyard Road, Portbury, Bristol BS20</x:v>
      </x:c>
      <x:c r="H658" s="13" t="str">
        <x:v>Current</x:v>
      </x:c>
      <x:c r="I658" s="14" t="n">
        <x:v>11402</x:v>
      </x:c>
      <x:c r="J658" s="13" t="str">
        <x:f>IF(AND(ISNUMBER(I658),I658&gt;0),IF(I658&lt;=1000,"1–1,000",IF(I658&lt;=2500,"1,001–2,500",IF(I658&lt;=5000,"2,501–5,000",IF(I658&lt;=10000,"5,001–10,000","10,001–15,000")))),"10,001–15,000")</x:f>
        <x:v>10,001–15,000</x:v>
      </x:c>
      <x:c r="K658" s="16" t="n">
        <x:v>128273</x:v>
      </x:c>
      <x:c r="L658" s="17" t="n">
        <x:f>IF(AND(ISNUMBER(I658),I658&gt;0,ISNUMBER(K658),K658&gt;0),K658/I658,"n.a.")</x:f>
        <x:v>11.250043851955796</x:v>
      </x:c>
      <x:c r="M658" s="17" t="n">
        <x:v>11.25</x:v>
      </x:c>
      <x:c r="N658" s="13" t="str">
        <x:v>Yes</x:v>
      </x:c>
      <x:c r="O658" s="15" t="str">
        <x:v>6m eaves</x:v>
      </x:c>
      <x:c r="P658" s="15" t="str">
        <x:v>Two level loading doors; type not stated</x:v>
      </x:c>
      <x:c r="Q658" s="15" t="str">
        <x:v>Detached warehouse with two-storey offices, welfare facilities and secure yard.</x:v>
      </x:c>
      <x:c r="R658" s="15" t="str">
        <x:v>Advertised to let Host population not separately identified where locality/boundary is ambiguous.</x:v>
      </x:c>
      <x:c r="S658" s="15" t="str">
        <x:v>https://www.zoopla.co.uk/to-rent/commercial/details/74422444/</x:v>
      </x:c>
      <x:c r="T658" s="15" t="str">
        <x:v>https://www.rightmove.co.uk/properties/778335106584977#/?channel=COM_LET</x:v>
      </x:c>
      <x:c r="U658" s="15" t="str"/>
      <x:c r="V658" s="15" t="str">
        <x:v>Portishead — Royal Portbury Park</x:v>
      </x:c>
      <x:c r="W658" s="15" t="str">
        <x:v>Individual unit ≤15,000 sq ft</x:v>
      </x:c>
      <x:c r="X658" s="13" t="n">
        <x:f>IF(N658="Yes",L658,0)</x:f>
        <x:v>11.250043851955796</x:v>
      </x:c>
      <x:c r="Y658" s="14" t="n">
        <x:v>1</x:v>
      </x:c>
      <x:c r="Z658" s="13" t="str">
        <x:v>Industrial / workshop / storage</x:v>
      </x:c>
    </x:row>
    <x:row r="659" ht="42" customHeight="1">
      <x:c r="A659" s="13" t="str">
        <x:v>SW0324</x:v>
      </x:c>
      <x:c r="B659" s="15" t="str">
        <x:v>Portishead</x:v>
      </x:c>
      <x:c r="C659" s="15" t="str">
        <x:v>Portishead</x:v>
      </x:c>
      <x:c r="D659" s="14" t="n">
        <x:v>26355</x:v>
      </x:c>
      <x:c r="E659" s="13" t="str">
        <x:v>Town</x:v>
      </x:c>
      <x:c r="F659" s="15" t="str">
        <x:v>Portishead Business Park</x:v>
      </x:c>
      <x:c r="G659" s="15" t="str">
        <x:v>Unit 27, Portishead Business Park, Old Mill Road, Portishead BS20 7BX</x:v>
      </x:c>
      <x:c r="H659" s="13" t="str">
        <x:v>Future</x:v>
      </x:c>
      <x:c r="I659" s="14" t="n">
        <x:v>5137</x:v>
      </x:c>
      <x:c r="J659" s="13" t="str">
        <x:f>IF(AND(ISNUMBER(I659),I659&gt;0),IF(I659&lt;=1000,"1–1,000",IF(I659&lt;=2500,"1,001–2,500",IF(I659&lt;=5000,"2,501–5,000",IF(I659&lt;=10000,"5,001–10,000","10,001–15,000")))),"5,001–10,000")</x:f>
        <x:v>5,001–10,000</x:v>
      </x:c>
      <x:c r="K659" s="16"/>
      <x:c r="L659" s="17" t="str">
        <x:f>IF(AND(ISNUMBER(I659),I659&gt;0,ISNUMBER(K659),K659&gt;0),K659/I659,"n.a.")</x:f>
        <x:v>n.a.</x:v>
      </x:c>
      <x:c r="M659" s="17"/>
      <x:c r="N659" s="13" t="str">
        <x:v>No</x:v>
      </x:c>
      <x:c r="O659" s="15" t="str">
        <x:v>6.5m eaves / 8m clear as advertised</x:v>
      </x:c>
      <x:c r="P659" s="15" t="str">
        <x:v>Electric roller shutter</x:v>
      </x:c>
      <x:c r="Q659" s="15" t="str">
        <x:v>Terraced warehouse with two-storey offices, designated yard and eight parking spaces.</x:v>
      </x:c>
      <x:c r="R659" s="15" t="str">
        <x:v>To be refurbished Direct-agent listing not present in captured portal inventory; refurbishment required.</x:v>
      </x:c>
      <x:c r="S659" s="15" t="str">
        <x:v>https://www.russellpc.co.uk/property/?property=375658</x:v>
      </x:c>
      <x:c r="T659" s="15" t="str"/>
      <x:c r="U659" s="15" t="str"/>
      <x:c r="V659" s="15" t="str">
        <x:v>Portishead — Portishead Business Park</x:v>
      </x:c>
      <x:c r="W659" s="15" t="str">
        <x:v>Individual unit ≤15,000 sq ft</x:v>
      </x:c>
      <x:c r="X659" s="13" t="n">
        <x:f>IF(N659="Yes",L659,0)</x:f>
        <x:v>0</x:v>
      </x:c>
      <x:c r="Y659" s="14" t="n">
        <x:v>1</x:v>
      </x:c>
      <x:c r="Z659" s="13" t="str">
        <x:v>Industrial / workshop / storage</x:v>
      </x:c>
    </x:row>
    <x:row r="660" ht="49" customHeight="1">
      <x:c r="A660" s="13" t="str">
        <x:v>SW0325</x:v>
      </x:c>
      <x:c r="B660" s="15" t="str">
        <x:v>Portishead</x:v>
      </x:c>
      <x:c r="C660" s="15" t="str">
        <x:v>Portishead</x:v>
      </x:c>
      <x:c r="D660" s="14" t="n">
        <x:v>26355</x:v>
      </x:c>
      <x:c r="E660" s="13" t="str">
        <x:v>Town</x:v>
      </x:c>
      <x:c r="F660" s="15" t="str">
        <x:v>Portishead Business Park</x:v>
      </x:c>
      <x:c r="G660" s="15" t="str">
        <x:v>Unit 29, Portishead Business Park, Old Mill Road, Portishead BS20</x:v>
      </x:c>
      <x:c r="H660" s="13" t="str">
        <x:v>Uncertain</x:v>
      </x:c>
      <x:c r="I660" s="14" t="n">
        <x:v>4644</x:v>
      </x:c>
      <x:c r="J660" s="13" t="str">
        <x:f>IF(AND(ISNUMBER(I660),I660&gt;0),IF(I660&lt;=1000,"1–1,000",IF(I660&lt;=2500,"1,001–2,500",IF(I660&lt;=5000,"2,501–5,000",IF(I660&lt;=10000,"5,001–10,000","10,001–15,000")))),"2,501–5,000")</x:f>
        <x:v>2,501–5,000</x:v>
      </x:c>
      <x:c r="K660" s="16" t="n">
        <x:v>51084</x:v>
      </x:c>
      <x:c r="L660" s="17" t="n">
        <x:f>IF(AND(ISNUMBER(I660),I660&gt;0,ISNUMBER(K660),K660&gt;0),K660/I660,"n.a.")</x:f>
        <x:v>11</x:v>
      </x:c>
      <x:c r="M660" s="17" t="n">
        <x:v>11</x:v>
      </x:c>
      <x:c r="N660" s="13" t="str">
        <x:v>No</x:v>
      </x:c>
      <x:c r="O660" s="15" t="str">
        <x:v>6.5m eaves / 8m clear as advertised</x:v>
      </x:c>
      <x:c r="P660" s="15" t="str">
        <x:v>Electric roller shutter</x:v>
      </x:c>
      <x:c r="Q660" s="15" t="str">
        <x:v>Prominent end-terrace trade unit with offices, yard and eight parking spaces.</x:v>
      </x:c>
      <x:c r="R660" s="15" t="str">
        <x:v>Refurbishment wording conflicts Features say fully refurbished; description says due to be fully refurbished. Count separately pending readiness confirmation. Direct RPC also conflicts: features fully refurbished versus narrative due to be refurbished; keep Uncertain.</x:v>
      </x:c>
      <x:c r="S660" s="15" t="str">
        <x:v>https://www.zoopla.co.uk/to-rent/commercial/details/73508065/</x:v>
      </x:c>
      <x:c r="T660" s="15" t="str">
        <x:v>https://www.rightmove.co.uk/properties/773393853679841#/?channel=COM_LET</x:v>
      </x:c>
      <x:c r="U660" s="15" t="str">
        <x:v>https://www.russellpc.co.uk/property/?property=377349</x:v>
      </x:c>
      <x:c r="V660" s="15" t="str">
        <x:v>Portishead — Portishead Business Park</x:v>
      </x:c>
      <x:c r="W660" s="15" t="str">
        <x:v>Individual unit ≤15,000 sq ft</x:v>
      </x:c>
      <x:c r="X660" s="13" t="n">
        <x:f>IF(N660="Yes",L660,0)</x:f>
        <x:v>0</x:v>
      </x:c>
      <x:c r="Y660" s="14" t="n">
        <x:v>1</x:v>
      </x:c>
      <x:c r="Z660" s="13" t="str">
        <x:v>Industrial / workshop / storage</x:v>
      </x:c>
    </x:row>
    <x:row r="661" ht="49" customHeight="1">
      <x:c r="A661" s="13" t="str">
        <x:v>SW0326</x:v>
      </x:c>
      <x:c r="B661" s="15" t="str">
        <x:v>Bristol</x:v>
      </x:c>
      <x:c r="C661" s="15" t="str">
        <x:v>Avonmouth</x:v>
      </x:c>
      <x:c r="D661" s="14" t="n">
        <x:v>2645</x:v>
      </x:c>
      <x:c r="E661" s="13" t="str">
        <x:v>Nearby</x:v>
      </x:c>
      <x:c r="F661" s="15" t="str">
        <x:v>7A4 Business Park</x:v>
      </x:c>
      <x:c r="G661" s="15" t="str">
        <x:v>Unit D, 7A4 Business Park, Victoria Road, Avonmouth, BS11 9DB</x:v>
      </x:c>
      <x:c r="H661" s="13" t="str">
        <x:v>Current</x:v>
      </x:c>
      <x:c r="I661" s="14" t="n">
        <x:v>4092</x:v>
      </x:c>
      <x:c r="J661" s="13" t="str">
        <x:f>IF(AND(ISNUMBER(I661),I661&gt;0),IF(I661&lt;=1000,"1–1,000",IF(I661&lt;=2500,"1,001–2,500",IF(I661&lt;=5000,"2,501–5,000",IF(I661&lt;=10000,"5,001–10,000","10,001–15,000")))),"2,501–5,000")</x:f>
        <x:v>2,501–5,000</x:v>
      </x:c>
      <x:c r="K661" s="16" t="n">
        <x:v>50004</x:v>
      </x:c>
      <x:c r="L661" s="17" t="n">
        <x:f>IF(AND(ISNUMBER(I661),I661&gt;0,ISNUMBER(K661),K661&gt;0),K661/I661,"n.a.")</x:f>
        <x:v>12.219941348973608</x:v>
      </x:c>
      <x:c r="M661" s="17"/>
      <x:c r="N661" s="13" t="str">
        <x:v>Yes</x:v>
      </x:c>
      <x:c r="O661" s="15" t="str">
        <x:v>Advert 6m eaves and 7.3m clear; verify labels</x:v>
      </x:c>
      <x:c r="P661" s="15" t="str">
        <x:v>Roller shutter</x:v>
      </x:c>
      <x:c r="Q661" s="15" t="str">
        <x:v>High-office-content warehouse with air-conditioned offices and shower.</x:v>
      </x:c>
      <x:c r="R661" s="15" t="str">
        <x:v>Advertised to let Newlease subject to existinglease surrender. Height labels require confirmation. ONS BUA population is for named host Avonmouth; property boundary unverified. Avonmouth is a separate ONS BUA from Bristol; included in the wider Bristol market as Nearby.</x:v>
      </x:c>
      <x:c r="S661" s="15" t="str">
        <x:v>https://www.rightmove.co.uk/properties/773381641811905#/?channel=COM_LET</x:v>
      </x:c>
      <x:c r="T661" s="15" t="str">
        <x:v>https://www.zoopla.co.uk/to-rent/commercial/details/72824530/</x:v>
      </x:c>
      <x:c r="U661" s="15" t="str"/>
      <x:c r="V661" s="15" t="str">
        <x:v>Bristol — 7A4 Business Park</x:v>
      </x:c>
      <x:c r="W661" s="15" t="str">
        <x:v>Individual unit ≤15,000 sq ft</x:v>
      </x:c>
      <x:c r="X661" s="13" t="n">
        <x:f>IF(N661="Yes",L661,0)</x:f>
        <x:v>12.219941348973608</x:v>
      </x:c>
      <x:c r="Y661" s="14" t="n">
        <x:v>1</x:v>
      </x:c>
      <x:c r="Z661" s="13" t="str">
        <x:v>Industrial / workshop / storage</x:v>
      </x:c>
    </x:row>
    <x:row r="662" ht="49" customHeight="1">
      <x:c r="A662" s="13" t="str">
        <x:v>SW0327</x:v>
      </x:c>
      <x:c r="B662" s="15" t="str">
        <x:v>Bristol</x:v>
      </x:c>
      <x:c r="C662" s="15" t="str">
        <x:v>Filton</x:v>
      </x:c>
      <x:c r="D662" s="14" t="n">
        <x:v>10960</x:v>
      </x:c>
      <x:c r="E662" s="13" t="str">
        <x:v>Nearby</x:v>
      </x:c>
      <x:c r="F662" s="15" t="str">
        <x:v>Abbeywood Trade Park</x:v>
      </x:c>
      <x:c r="G662" s="15" t="str">
        <x:v>Unit 6 Abbeywood Trade Park, Filton, Bristol, BS34 7JU</x:v>
      </x:c>
      <x:c r="H662" s="13" t="str">
        <x:v>Current</x:v>
      </x:c>
      <x:c r="I662" s="14" t="n">
        <x:v>6053</x:v>
      </x:c>
      <x:c r="J662" s="13" t="str">
        <x:f>IF(AND(ISNUMBER(I662),I662&gt;0),IF(I662&lt;=1000,"1–1,000",IF(I662&lt;=2500,"1,001–2,500",IF(I662&lt;=5000,"2,501–5,000",IF(I662&lt;=10000,"5,001–10,000","10,001–15,000")))),"5,001–10,000")</x:f>
        <x:v>5,001–10,000</x:v>
      </x:c>
      <x:c r="K662" s="16"/>
      <x:c r="L662" s="17" t="str">
        <x:f>IF(AND(ISNUMBER(I662),I662&gt;0,ISNUMBER(K662),K662&gt;0),K662/I662,"n.a.")</x:f>
        <x:v>n.a.</x:v>
      </x:c>
      <x:c r="M662" s="17"/>
      <x:c r="N662" s="13" t="str">
        <x:v>No</x:v>
      </x:c>
      <x:c r="O662" s="15" t="str">
        <x:v>Not stated</x:v>
      </x:c>
      <x:c r="P662" s="15" t="str">
        <x:v>Not stated</x:v>
      </x:c>
      <x:c r="Q662" s="15" t="str">
        <x:v>Refurbished end-terrace trade unit with yard and parking.</x:v>
      </x:c>
      <x:c r="R662" s="15" t="str">
        <x:v>Available immediately Nearby locality retained in the Bristol catchment; its population must not be substituted with Bristol city population. ONS BUA population is for named host Filton; property boundary unverified.</x:v>
      </x:c>
      <x:c r="S662" s="15" t="str">
        <x:v>https://www.rightmove.co.uk/properties/773363268678785#/?channel=COM_LET</x:v>
      </x:c>
      <x:c r="T662" s="15" t="str"/>
      <x:c r="U662" s="15" t="str"/>
      <x:c r="V662" s="15" t="str">
        <x:v>Bristol — Abbeywood Trade Park</x:v>
      </x:c>
      <x:c r="W662" s="15" t="str">
        <x:v>Individual unit ≤15,000 sq ft</x:v>
      </x:c>
      <x:c r="X662" s="13" t="n">
        <x:f>IF(N662="Yes",L662,0)</x:f>
        <x:v>0</x:v>
      </x:c>
      <x:c r="Y662" s="14" t="n">
        <x:v>1</x:v>
      </x:c>
      <x:c r="Z662" s="13" t="str">
        <x:v>Industrial / workshop / storage</x:v>
      </x:c>
    </x:row>
    <x:row r="663" ht="62" customHeight="1">
      <x:c r="A663" s="13" t="str">
        <x:v>SW0328</x:v>
      </x:c>
      <x:c r="B663" s="15" t="str">
        <x:v>Bristol</x:v>
      </x:c>
      <x:c r="C663" s="15" t="str">
        <x:v>Longwell Green</x:v>
      </x:c>
      <x:c r="D663" s="14"/>
      <x:c r="E663" s="13" t="str">
        <x:v>Nearby</x:v>
      </x:c>
      <x:c r="F663" s="15" t="str">
        <x:v>Aldermoor Way trade development</x:v>
      </x:c>
      <x:c r="G663" s="15" t="str">
        <x:v>Unit 4, Aldermoor Way, Longwell Green, Bristol BS30</x:v>
      </x:c>
      <x:c r="H663" s="13" t="str">
        <x:v>Current</x:v>
      </x:c>
      <x:c r="I663" s="14" t="n">
        <x:v>5010</x:v>
      </x:c>
      <x:c r="J663" s="13" t="str">
        <x:f>IF(AND(ISNUMBER(I663),I663&gt;0),IF(I663&lt;=1000,"1–1,000",IF(I663&lt;=2500,"1,001–2,500",IF(I663&lt;=5000,"2,501–5,000",IF(I663&lt;=10000,"5,001–10,000","10,001–15,000")))),"5,001–10,000")</x:f>
        <x:v>5,001–10,000</x:v>
      </x:c>
      <x:c r="K663" s="16" t="n">
        <x:v>87675</x:v>
      </x:c>
      <x:c r="L663" s="17" t="n">
        <x:f>IF(AND(ISNUMBER(I663),I663&gt;0,ISNUMBER(K663),K663&gt;0),K663/I663,"n.a.")</x:f>
        <x:v>17.5</x:v>
      </x:c>
      <x:c r="M663" s="17" t="n">
        <x:v>17.5</x:v>
      </x:c>
      <x:c r="N663" s="13" t="str">
        <x:v>Yes</x:v>
      </x:c>
      <x:c r="O663" s="15" t="str">
        <x:v>Not stated</x:v>
      </x:c>
      <x:c r="P663" s="15" t="str">
        <x:v>Not stated</x:v>
      </x:c>
      <x:c r="Q663" s="15" t="str">
        <x:v>New shell-finished mid-terrace trade unit with ten parking spaces.</x:v>
      </x:c>
      <x:c r="R663" s="15" t="str">
        <x:v>Advertised to let Nearby locality; ONS BUA boundary unverified. One specific unit, not all four in development. Nearby Bristol market. Locality retained as advertised; its boundary with Bristol / Kingswood and Fishponds BUA has not been verified, so no population assigned. Host population not separately identified where locality/boundary is ambiguous.</x:v>
      </x:c>
      <x:c r="S663" s="15" t="str">
        <x:v>https://www.zoopla.co.uk/to-rent/commercial/details/72874022/</x:v>
      </x:c>
      <x:c r="T663" s="15" t="str"/>
      <x:c r="U663" s="15" t="str"/>
      <x:c r="V663" s="15" t="str">
        <x:v>Bristol — Aldermoor Way trade development</x:v>
      </x:c>
      <x:c r="W663" s="15" t="str">
        <x:v>Individual unit ≤15,000 sq ft</x:v>
      </x:c>
      <x:c r="X663" s="13" t="n">
        <x:f>IF(N663="Yes",L663,0)</x:f>
        <x:v>17.5</x:v>
      </x:c>
      <x:c r="Y663" s="14" t="n">
        <x:v>1</x:v>
      </x:c>
      <x:c r="Z663" s="13" t="str">
        <x:v>Industrial / workshop / storage</x:v>
      </x:c>
    </x:row>
    <x:row r="664" ht="62" customHeight="1">
      <x:c r="A664" s="13" t="str">
        <x:v>SW0329</x:v>
      </x:c>
      <x:c r="B664" s="15" t="str">
        <x:v>Bristol</x:v>
      </x:c>
      <x:c r="C664" s="15" t="str">
        <x:v>Fishponds</x:v>
      </x:c>
      <x:c r="D664" s="14" t="n">
        <x:v>160270</x:v>
      </x:c>
      <x:c r="E664" s="13" t="str">
        <x:v>Nearby</x:v>
      </x:c>
      <x:c r="F664" s="15" t="str">
        <x:v>Avon Business Park</x:v>
      </x:c>
      <x:c r="G664" s="15" t="str">
        <x:v>Unit 19 Avon Business Park Bristol BS16 3JP United Kingdom</x:v>
      </x:c>
      <x:c r="H664" s="13" t="str">
        <x:v>Current</x:v>
      </x:c>
      <x:c r="I664" s="14" t="n">
        <x:v>2386</x:v>
      </x:c>
      <x:c r="J664" s="13" t="str">
        <x:f>IF(AND(ISNUMBER(I664),I664&gt;0),IF(I664&lt;=1000,"1–1,000",IF(I664&lt;=2500,"1,001–2,500",IF(I664&lt;=5000,"2,501–5,000",IF(I664&lt;=10000,"5,001–10,000","10,001–15,000")))),"1,001–2,500")</x:f>
        <x:v>1,001–2,500</x:v>
      </x:c>
      <x:c r="K664" s="16"/>
      <x:c r="L664" s="17" t="str">
        <x:f>IF(AND(ISNUMBER(I664),I664&gt;0,ISNUMBER(K664),K664&gt;0),K664/I664,"n.a.")</x:f>
        <x:v>n.a.</x:v>
      </x:c>
      <x:c r="M664" s="17"/>
      <x:c r="N664" s="13" t="str">
        <x:v>No</x:v>
      </x:c>
      <x:c r="O664" s="15" t="str">
        <x:v>Not stated</x:v>
      </x:c>
      <x:c r="P664" s="15" t="str">
        <x:v>Not stated</x:v>
      </x:c>
      <x:c r="Q664" s="15" t="str">
        <x:v>Mid-terrace unit with two-storey fitted offices and parking.</x:v>
      </x:c>
      <x:c r="R664" s="15" t="str">
        <x:v>Advertised to let Marketed Bristol locality: Fishponds. ONS Bristol / Kingswood and Fishponds BUA boundary not verified; do not assign population by postal town alone. ONS BUA population is for named host Kingswood and Fishponds; property boundary unverified. Population describes the combined Kingswood and Fishponds BUA, not Fishponds alone.</x:v>
      </x:c>
      <x:c r="S664" s="15" t="str">
        <x:v>https://www.rightmove.co.uk/properties/93402855#/?channel=COM_LET</x:v>
      </x:c>
      <x:c r="T664" s="15" t="str"/>
      <x:c r="U664" s="15" t="str"/>
      <x:c r="V664" s="15" t="str">
        <x:v>Bristol — Avon Business Park</x:v>
      </x:c>
      <x:c r="W664" s="15" t="str">
        <x:v>Individual unit ≤15,000 sq ft</x:v>
      </x:c>
      <x:c r="X664" s="13" t="n">
        <x:f>IF(N664="Yes",L664,0)</x:f>
        <x:v>0</x:v>
      </x:c>
      <x:c r="Y664" s="14" t="n">
        <x:v>1</x:v>
      </x:c>
      <x:c r="Z664" s="13" t="str">
        <x:v>Industrial / workshop / storage</x:v>
      </x:c>
    </x:row>
    <x:row r="665" ht="62" customHeight="1">
      <x:c r="A665" s="13" t="str">
        <x:v>SW0330</x:v>
      </x:c>
      <x:c r="B665" s="15" t="str">
        <x:v>Bristol</x:v>
      </x:c>
      <x:c r="C665" s="15" t="str">
        <x:v>Avonmouth</x:v>
      </x:c>
      <x:c r="D665" s="14" t="n">
        <x:v>2645</x:v>
      </x:c>
      <x:c r="E665" s="13" t="str">
        <x:v>Nearby</x:v>
      </x:c>
      <x:c r="F665" s="15" t="str">
        <x:v>Avonbank Industrial Estate</x:v>
      </x:c>
      <x:c r="G665" s="15" t="str">
        <x:v>Unit 16, Avonbank Industrial Estate, West Town Road, Avonmouth BS11 9DE</x:v>
      </x:c>
      <x:c r="H665" s="13" t="str">
        <x:v>Future</x:v>
      </x:c>
      <x:c r="I665" s="14" t="n">
        <x:v>1884</x:v>
      </x:c>
      <x:c r="J665" s="13" t="str">
        <x:f>IF(AND(ISNUMBER(I665),I665&gt;0),IF(I665&lt;=1000,"1–1,000",IF(I665&lt;=2500,"1,001–2,500",IF(I665&lt;=5000,"2,501–5,000",IF(I665&lt;=10000,"5,001–10,000","10,001–15,000")))),"1,001–2,500")</x:f>
        <x:v>1,001–2,500</x:v>
      </x:c>
      <x:c r="K665" s="16"/>
      <x:c r="L665" s="17" t="str">
        <x:f>IF(AND(ISNUMBER(I665),I665&gt;0,ISNUMBER(K665),K665&gt;0),K665/I665,"n.a.")</x:f>
        <x:v>n.a.</x:v>
      </x:c>
      <x:c r="M665" s="17"/>
      <x:c r="N665" s="13" t="str">
        <x:v>No</x:v>
      </x:c>
      <x:c r="O665" s="15" t="str">
        <x:v>Not stated</x:v>
      </x:c>
      <x:c r="P665" s="15" t="str">
        <x:v>Not stated</x:v>
      </x:c>
      <x:c r="Q665" s="15" t="str">
        <x:v>Refurbished warehouse unit with office/WC and parking.</x:v>
      </x:c>
      <x:c r="R665" s="15" t="str">
        <x:v>Under refurbishment inindividualadvert Master advert describes refurbished units; the Unit 16 advert says under refurbishment. Completion must be confirmed. ONS BUA population is for named host Avonmouth; property boundary unverified. Avonmouth is a separate ONS BUA from Bristol; included in the wider Bristol market as Nearby.</x:v>
      </x:c>
      <x:c r="S665" s="15" t="str">
        <x:v>https://www.rightmove.co.uk/properties/773394837107808#/?channel=COM_LET</x:v>
      </x:c>
      <x:c r="T665" s="15" t="str">
        <x:v>https://www.rightmove.co.uk/properties/773360898901824#/?channel=COM_LET</x:v>
      </x:c>
      <x:c r="U665" s="15" t="str"/>
      <x:c r="V665" s="15" t="str">
        <x:v>Bristol — Avonbank Industrial Estate</x:v>
      </x:c>
      <x:c r="W665" s="15" t="str">
        <x:v>Individual unit ≤15,000 sq ft</x:v>
      </x:c>
      <x:c r="X665" s="13" t="n">
        <x:f>IF(N665="Yes",L665,0)</x:f>
        <x:v>0</x:v>
      </x:c>
      <x:c r="Y665" s="14" t="n">
        <x:v>1</x:v>
      </x:c>
      <x:c r="Z665" s="13" t="str">
        <x:v>Industrial / workshop / storage</x:v>
      </x:c>
    </x:row>
    <x:row r="666" ht="49" customHeight="1">
      <x:c r="A666" s="13" t="str">
        <x:v>SW0331</x:v>
      </x:c>
      <x:c r="B666" s="15" t="str">
        <x:v>Bristol</x:v>
      </x:c>
      <x:c r="C666" s="15" t="str">
        <x:v>Avonmouth</x:v>
      </x:c>
      <x:c r="D666" s="14" t="n">
        <x:v>2645</x:v>
      </x:c>
      <x:c r="E666" s="13" t="str">
        <x:v>Nearby</x:v>
      </x:c>
      <x:c r="F666" s="15" t="str">
        <x:v>Avonbank Industrial Estate</x:v>
      </x:c>
      <x:c r="G666" s="15" t="str">
        <x:v>Unit 19, Avonbank Industrial Estate, West Town Road, Avonmouth BS11 9DE</x:v>
      </x:c>
      <x:c r="H666" s="13" t="str">
        <x:v>Current</x:v>
      </x:c>
      <x:c r="I666" s="14" t="n">
        <x:v>1314</x:v>
      </x:c>
      <x:c r="J666" s="13" t="str">
        <x:f>IF(AND(ISNUMBER(I666),I666&gt;0),IF(I666&lt;=1000,"1–1,000",IF(I666&lt;=2500,"1,001–2,500",IF(I666&lt;=5000,"2,501–5,000",IF(I666&lt;=10000,"5,001–10,000","10,001–15,000")))),"1,001–2,500")</x:f>
        <x:v>1,001–2,500</x:v>
      </x:c>
      <x:c r="K666" s="16"/>
      <x:c r="L666" s="17" t="str">
        <x:f>IF(AND(ISNUMBER(I666),I666&gt;0,ISNUMBER(K666),K666&gt;0),K666/I666,"n.a.")</x:f>
        <x:v>n.a.</x:v>
      </x:c>
      <x:c r="M666" s="17"/>
      <x:c r="N666" s="13" t="str">
        <x:v>No</x:v>
      </x:c>
      <x:c r="O666" s="15" t="str">
        <x:v>Not stated</x:v>
      </x:c>
      <x:c r="P666" s="15" t="str">
        <x:v>Not stated</x:v>
      </x:c>
      <x:c r="Q666" s="15" t="str">
        <x:v>Refurbished warehouse unit with office/WC and parking.</x:v>
      </x:c>
      <x:c r="R666" s="15" t="str">
        <x:v>Advertised to let Eight specific units are shown within a larger estate; Unit 19 is also individually marketed. ONS BUA population is for named host Avonmouth; property boundary unverified. Avonmouth is a separate ONS BUA from Bristol; included in the wider Bristol market as Nearby.</x:v>
      </x:c>
      <x:c r="S666" s="15" t="str">
        <x:v>https://www.rightmove.co.uk/properties/773394837107808#/?channel=COM_LET</x:v>
      </x:c>
      <x:c r="T666" s="15" t="str">
        <x:v>https://www.rightmove.co.uk/properties/773386584820048#/?channel=COM_LET</x:v>
      </x:c>
      <x:c r="U666" s="15" t="str"/>
      <x:c r="V666" s="15" t="str">
        <x:v>Bristol — Avonbank Industrial Estate</x:v>
      </x:c>
      <x:c r="W666" s="15" t="str">
        <x:v>Individual unit ≤15,000 sq ft</x:v>
      </x:c>
      <x:c r="X666" s="13" t="n">
        <x:f>IF(N666="Yes",L666,0)</x:f>
        <x:v>0</x:v>
      </x:c>
      <x:c r="Y666" s="14" t="n">
        <x:v>1</x:v>
      </x:c>
      <x:c r="Z666" s="13" t="str">
        <x:v>Industrial / workshop / storage</x:v>
      </x:c>
    </x:row>
    <x:row r="667" ht="49" customHeight="1">
      <x:c r="A667" s="13" t="str">
        <x:v>SW0332</x:v>
      </x:c>
      <x:c r="B667" s="15" t="str">
        <x:v>Bristol</x:v>
      </x:c>
      <x:c r="C667" s="15" t="str">
        <x:v>Avonmouth</x:v>
      </x:c>
      <x:c r="D667" s="14" t="n">
        <x:v>2645</x:v>
      </x:c>
      <x:c r="E667" s="13" t="str">
        <x:v>Nearby</x:v>
      </x:c>
      <x:c r="F667" s="15" t="str">
        <x:v>Avonbank Industrial Estate</x:v>
      </x:c>
      <x:c r="G667" s="15" t="str">
        <x:v>Unit 20, Avonbank Industrial Estate, West Town Road, Avonmouth BS11 9DE</x:v>
      </x:c>
      <x:c r="H667" s="13" t="str">
        <x:v>Current</x:v>
      </x:c>
      <x:c r="I667" s="14" t="n">
        <x:v>1322</x:v>
      </x:c>
      <x:c r="J667" s="13" t="str">
        <x:f>IF(AND(ISNUMBER(I667),I667&gt;0),IF(I667&lt;=1000,"1–1,000",IF(I667&lt;=2500,"1,001–2,500",IF(I667&lt;=5000,"2,501–5,000",IF(I667&lt;=10000,"5,001–10,000","10,001–15,000")))),"1,001–2,500")</x:f>
        <x:v>1,001–2,500</x:v>
      </x:c>
      <x:c r="K667" s="16"/>
      <x:c r="L667" s="17" t="str">
        <x:f>IF(AND(ISNUMBER(I667),I667&gt;0,ISNUMBER(K667),K667&gt;0),K667/I667,"n.a.")</x:f>
        <x:v>n.a.</x:v>
      </x:c>
      <x:c r="M667" s="17"/>
      <x:c r="N667" s="13" t="str">
        <x:v>No</x:v>
      </x:c>
      <x:c r="O667" s="15" t="str">
        <x:v>Not stated</x:v>
      </x:c>
      <x:c r="P667" s="15" t="str">
        <x:v>Not stated</x:v>
      </x:c>
      <x:c r="Q667" s="15" t="str">
        <x:v>Refurbished warehouse unit with office/WC and parking.</x:v>
      </x:c>
      <x:c r="R667" s="15" t="str">
        <x:v>Advertised to let Eight specific units are shown within a larger estate; Unit 20 is also individually marketed. ONS BUA population is for named host Avonmouth; property boundary unverified. Avonmouth is a separate ONS BUA from Bristol; included in the wider Bristol market as Nearby.</x:v>
      </x:c>
      <x:c r="S667" s="15" t="str">
        <x:v>https://www.rightmove.co.uk/properties/773394837107808#/?channel=COM_LET</x:v>
      </x:c>
      <x:c r="T667" s="15" t="str">
        <x:v>https://www.rightmove.co.uk/properties/773360903170944#/?channel=COM_LET</x:v>
      </x:c>
      <x:c r="U667" s="15" t="str"/>
      <x:c r="V667" s="15" t="str">
        <x:v>Bristol — Avonbank Industrial Estate</x:v>
      </x:c>
      <x:c r="W667" s="15" t="str">
        <x:v>Individual unit ≤15,000 sq ft</x:v>
      </x:c>
      <x:c r="X667" s="13" t="n">
        <x:f>IF(N667="Yes",L667,0)</x:f>
        <x:v>0</x:v>
      </x:c>
      <x:c r="Y667" s="14" t="n">
        <x:v>1</x:v>
      </x:c>
      <x:c r="Z667" s="13" t="str">
        <x:v>Industrial / workshop / storage</x:v>
      </x:c>
    </x:row>
    <x:row r="668" ht="49" customHeight="1">
      <x:c r="A668" s="13" t="str">
        <x:v>SW0333</x:v>
      </x:c>
      <x:c r="B668" s="15" t="str">
        <x:v>Bristol</x:v>
      </x:c>
      <x:c r="C668" s="15" t="str">
        <x:v>Avonmouth</x:v>
      </x:c>
      <x:c r="D668" s="14" t="n">
        <x:v>2645</x:v>
      </x:c>
      <x:c r="E668" s="13" t="str">
        <x:v>Nearby</x:v>
      </x:c>
      <x:c r="F668" s="15" t="str">
        <x:v>Avonbank Industrial Estate</x:v>
      </x:c>
      <x:c r="G668" s="15" t="str">
        <x:v>Unit 24, Avonbank Industrial Estate, West Town Road, Avonmouth BS11 9DE</x:v>
      </x:c>
      <x:c r="H668" s="13" t="str">
        <x:v>Current</x:v>
      </x:c>
      <x:c r="I668" s="14" t="n">
        <x:v>1714</x:v>
      </x:c>
      <x:c r="J668" s="13" t="str">
        <x:f>IF(AND(ISNUMBER(I668),I668&gt;0),IF(I668&lt;=1000,"1–1,000",IF(I668&lt;=2500,"1,001–2,500",IF(I668&lt;=5000,"2,501–5,000",IF(I668&lt;=10000,"5,001–10,000","10,001–15,000")))),"1,001–2,500")</x:f>
        <x:v>1,001–2,500</x:v>
      </x:c>
      <x:c r="K668" s="16"/>
      <x:c r="L668" s="17" t="str">
        <x:f>IF(AND(ISNUMBER(I668),I668&gt;0,ISNUMBER(K668),K668&gt;0),K668/I668,"n.a.")</x:f>
        <x:v>n.a.</x:v>
      </x:c>
      <x:c r="M668" s="17"/>
      <x:c r="N668" s="13" t="str">
        <x:v>No</x:v>
      </x:c>
      <x:c r="O668" s="15" t="str">
        <x:v>Not stated</x:v>
      </x:c>
      <x:c r="P668" s="15" t="str">
        <x:v>Roller shutter</x:v>
      </x:c>
      <x:c r="Q668" s="15" t="str">
        <x:v>Refurbished warehouse unit with office/WC and parking.</x:v>
      </x:c>
      <x:c r="R668" s="15" t="str">
        <x:v>Advertised to let Specific Unit 24 advert states 1,714 sq ft versus 1,711 in the master schedule; use the individual advert. ONS BUA population is for named host Avonmouth; property boundary unverified. Avonmouth is a separate ONS BUA from Bristol; included in the wider Bristol market as Nearby.</x:v>
      </x:c>
      <x:c r="S668" s="15" t="str">
        <x:v>https://www.rightmove.co.uk/properties/773394837107808#/?channel=COM_LET</x:v>
      </x:c>
      <x:c r="T668" s="15" t="str">
        <x:v>https://www.rightmove.co.uk/properties/773337261995073#/?channel=COM_LET</x:v>
      </x:c>
      <x:c r="U668" s="15" t="str"/>
      <x:c r="V668" s="15" t="str">
        <x:v>Bristol — Avonbank Industrial Estate</x:v>
      </x:c>
      <x:c r="W668" s="15" t="str">
        <x:v>Individual unit ≤15,000 sq ft</x:v>
      </x:c>
      <x:c r="X668" s="13" t="n">
        <x:f>IF(N668="Yes",L668,0)</x:f>
        <x:v>0</x:v>
      </x:c>
      <x:c r="Y668" s="14" t="n">
        <x:v>1</x:v>
      </x:c>
      <x:c r="Z668" s="13" t="str">
        <x:v>Industrial / workshop / storage</x:v>
      </x:c>
    </x:row>
    <x:row r="669" ht="49" customHeight="1">
      <x:c r="A669" s="13" t="str">
        <x:v>SW0334</x:v>
      </x:c>
      <x:c r="B669" s="15" t="str">
        <x:v>Bristol</x:v>
      </x:c>
      <x:c r="C669" s="15" t="str">
        <x:v>Avonmouth</x:v>
      </x:c>
      <x:c r="D669" s="14" t="n">
        <x:v>2645</x:v>
      </x:c>
      <x:c r="E669" s="13" t="str">
        <x:v>Nearby</x:v>
      </x:c>
      <x:c r="F669" s="15" t="str">
        <x:v>Avonbank Industrial Estate</x:v>
      </x:c>
      <x:c r="G669" s="15" t="str">
        <x:v>Unit 25, Avonbank Industrial Estate, West Town Road, Avonmouth BS11 9DE</x:v>
      </x:c>
      <x:c r="H669" s="13" t="str">
        <x:v>Current</x:v>
      </x:c>
      <x:c r="I669" s="14" t="n">
        <x:v>1963</x:v>
      </x:c>
      <x:c r="J669" s="13" t="str">
        <x:f>IF(AND(ISNUMBER(I669),I669&gt;0),IF(I669&lt;=1000,"1–1,000",IF(I669&lt;=2500,"1,001–2,500",IF(I669&lt;=5000,"2,501–5,000",IF(I669&lt;=10000,"5,001–10,000","10,001–15,000")))),"1,001–2,500")</x:f>
        <x:v>1,001–2,500</x:v>
      </x:c>
      <x:c r="K669" s="16"/>
      <x:c r="L669" s="17" t="str">
        <x:f>IF(AND(ISNUMBER(I669),I669&gt;0,ISNUMBER(K669),K669&gt;0),K669/I669,"n.a.")</x:f>
        <x:v>n.a.</x:v>
      </x:c>
      <x:c r="M669" s="17"/>
      <x:c r="N669" s="13" t="str">
        <x:v>No</x:v>
      </x:c>
      <x:c r="O669" s="15" t="str">
        <x:v>Not stated</x:v>
      </x:c>
      <x:c r="P669" s="15" t="str">
        <x:v>Not stated</x:v>
      </x:c>
      <x:c r="Q669" s="15" t="str">
        <x:v>Refurbished warehouse unit with office/WC and parking.</x:v>
      </x:c>
      <x:c r="R669" s="15" t="str">
        <x:v>Advertised to let Unit 25 is individually identified in the larger estate availability schedule. ONS BUA population is for named host Avonmouth; property boundary unverified. Avonmouth is a separate ONS BUA from Bristol; included in the wider Bristol market as Nearby.</x:v>
      </x:c>
      <x:c r="S669" s="15" t="str">
        <x:v>https://www.rightmove.co.uk/properties/773394837107808#/?channel=COM_LET</x:v>
      </x:c>
      <x:c r="T669" s="15" t="str"/>
      <x:c r="U669" s="15" t="str"/>
      <x:c r="V669" s="15" t="str">
        <x:v>Bristol — Avonbank Industrial Estate</x:v>
      </x:c>
      <x:c r="W669" s="15" t="str">
        <x:v>Individual unit ≤15,000 sq ft</x:v>
      </x:c>
      <x:c r="X669" s="13" t="n">
        <x:f>IF(N669="Yes",L669,0)</x:f>
        <x:v>0</x:v>
      </x:c>
      <x:c r="Y669" s="14" t="n">
        <x:v>1</x:v>
      </x:c>
      <x:c r="Z669" s="13" t="str">
        <x:v>Industrial / workshop / storage</x:v>
      </x:c>
    </x:row>
    <x:row r="670" ht="49" customHeight="1">
      <x:c r="A670" s="13" t="str">
        <x:v>SW0335</x:v>
      </x:c>
      <x:c r="B670" s="15" t="str">
        <x:v>Bristol</x:v>
      </x:c>
      <x:c r="C670" s="15" t="str">
        <x:v>Avonmouth</x:v>
      </x:c>
      <x:c r="D670" s="14" t="n">
        <x:v>2645</x:v>
      </x:c>
      <x:c r="E670" s="13" t="str">
        <x:v>Nearby</x:v>
      </x:c>
      <x:c r="F670" s="15" t="str">
        <x:v>Avonbank Industrial Estate</x:v>
      </x:c>
      <x:c r="G670" s="15" t="str">
        <x:v>Unit 26, Avonbank Industrial Estate, West Town Road, Avonmouth BS11 9DE</x:v>
      </x:c>
      <x:c r="H670" s="13" t="str">
        <x:v>Current</x:v>
      </x:c>
      <x:c r="I670" s="14" t="n">
        <x:v>1918</x:v>
      </x:c>
      <x:c r="J670" s="13" t="str">
        <x:f>IF(AND(ISNUMBER(I670),I670&gt;0),IF(I670&lt;=1000,"1–1,000",IF(I670&lt;=2500,"1,001–2,500",IF(I670&lt;=5000,"2,501–5,000",IF(I670&lt;=10000,"5,001–10,000","10,001–15,000")))),"1,001–2,500")</x:f>
        <x:v>1,001–2,500</x:v>
      </x:c>
      <x:c r="K670" s="16"/>
      <x:c r="L670" s="17" t="str">
        <x:f>IF(AND(ISNUMBER(I670),I670&gt;0,ISNUMBER(K670),K670&gt;0),K670/I670,"n.a.")</x:f>
        <x:v>n.a.</x:v>
      </x:c>
      <x:c r="M670" s="17"/>
      <x:c r="N670" s="13" t="str">
        <x:v>No</x:v>
      </x:c>
      <x:c r="O670" s="15" t="str">
        <x:v>Not stated</x:v>
      </x:c>
      <x:c r="P670" s="15" t="str">
        <x:v>Not stated</x:v>
      </x:c>
      <x:c r="Q670" s="15" t="str">
        <x:v>Refurbished warehouse unit with office/WC and parking.</x:v>
      </x:c>
      <x:c r="R670" s="15" t="str">
        <x:v>Advertised to let Eight specific units are shown within a larger estate; Unit 26 is also individually marketed. ONS BUA population is for named host Avonmouth; property boundary unverified. Avonmouth is a separate ONS BUA from Bristol; included in the wider Bristol market as Nearby.</x:v>
      </x:c>
      <x:c r="S670" s="15" t="str">
        <x:v>https://www.rightmove.co.uk/properties/773394837107808#/?channel=COM_LET</x:v>
      </x:c>
      <x:c r="T670" s="15" t="str">
        <x:v>https://www.rightmove.co.uk/properties/773386588915201#/?channel=COM_LET</x:v>
      </x:c>
      <x:c r="U670" s="15" t="str"/>
      <x:c r="V670" s="15" t="str">
        <x:v>Bristol — Avonbank Industrial Estate</x:v>
      </x:c>
      <x:c r="W670" s="15" t="str">
        <x:v>Individual unit ≤15,000 sq ft</x:v>
      </x:c>
      <x:c r="X670" s="13" t="n">
        <x:f>IF(N670="Yes",L670,0)</x:f>
        <x:v>0</x:v>
      </x:c>
      <x:c r="Y670" s="14" t="n">
        <x:v>1</x:v>
      </x:c>
      <x:c r="Z670" s="13" t="str">
        <x:v>Industrial / workshop / storage</x:v>
      </x:c>
    </x:row>
    <x:row r="671" ht="62" customHeight="1">
      <x:c r="A671" s="13" t="str">
        <x:v>SW0336</x:v>
      </x:c>
      <x:c r="B671" s="15" t="str">
        <x:v>Bristol</x:v>
      </x:c>
      <x:c r="C671" s="15" t="str">
        <x:v>Avonmouth</x:v>
      </x:c>
      <x:c r="D671" s="14" t="n">
        <x:v>2645</x:v>
      </x:c>
      <x:c r="E671" s="13" t="str">
        <x:v>Nearby</x:v>
      </x:c>
      <x:c r="F671" s="15" t="str">
        <x:v>Avonbank Industrial Estate</x:v>
      </x:c>
      <x:c r="G671" s="15" t="str">
        <x:v>Unit 3, Avonbank Industrial Estate, West Town Road, Avonmouth BS11 9DE</x:v>
      </x:c>
      <x:c r="H671" s="13" t="str">
        <x:v>Current</x:v>
      </x:c>
      <x:c r="I671" s="14" t="n">
        <x:v>1937</x:v>
      </x:c>
      <x:c r="J671" s="13" t="str">
        <x:f>IF(AND(ISNUMBER(I671),I671&gt;0),IF(I671&lt;=1000,"1–1,000",IF(I671&lt;=2500,"1,001–2,500",IF(I671&lt;=5000,"2,501–5,000",IF(I671&lt;=10000,"5,001–10,000","10,001–15,000")))),"1,001–2,500")</x:f>
        <x:v>1,001–2,500</x:v>
      </x:c>
      <x:c r="K671" s="16"/>
      <x:c r="L671" s="17" t="str">
        <x:f>IF(AND(ISNUMBER(I671),I671&gt;0,ISNUMBER(K671),K671&gt;0),K671/I671,"n.a.")</x:f>
        <x:v>n.a.</x:v>
      </x:c>
      <x:c r="M671" s="17"/>
      <x:c r="N671" s="13" t="str">
        <x:v>No</x:v>
      </x:c>
      <x:c r="O671" s="15" t="str">
        <x:v>Not stated</x:v>
      </x:c>
      <x:c r="P671" s="15" t="str">
        <x:v>Roller shutter</x:v>
      </x:c>
      <x:c r="Q671" s="15" t="str">
        <x:v>Refurbished warehouse unit with office/WC and parking.</x:v>
      </x:c>
      <x:c r="R671" s="15" t="str">
        <x:v>Advertised to let Eight specific units are shown within a larger estate. A separate Unit 3 advert confirms a mezzanine and roller shutter. ONS BUA population is for named host Avonmouth; property boundary unverified. Avonmouth is a separate ONS BUA from Bristol; included in the wider Bristol market as Nearby.</x:v>
      </x:c>
      <x:c r="S671" s="15" t="str">
        <x:v>https://www.rightmove.co.uk/properties/773394837107808#/?channel=COM_LET</x:v>
      </x:c>
      <x:c r="T671" s="15" t="str">
        <x:v>https://www.rightmove.co.uk/properties/773337215897184#/?channel=COM_LET</x:v>
      </x:c>
      <x:c r="U671" s="15" t="str"/>
      <x:c r="V671" s="15" t="str">
        <x:v>Bristol — Avonbank Industrial Estate</x:v>
      </x:c>
      <x:c r="W671" s="15" t="str">
        <x:v>Individual unit ≤15,000 sq ft</x:v>
      </x:c>
      <x:c r="X671" s="13" t="n">
        <x:f>IF(N671="Yes",L671,0)</x:f>
        <x:v>0</x:v>
      </x:c>
      <x:c r="Y671" s="14" t="n">
        <x:v>1</x:v>
      </x:c>
      <x:c r="Z671" s="13" t="str">
        <x:v>Industrial / workshop / storage</x:v>
      </x:c>
    </x:row>
    <x:row r="672" ht="49" customHeight="1">
      <x:c r="A672" s="13" t="str">
        <x:v>SW0337</x:v>
      </x:c>
      <x:c r="B672" s="15" t="str">
        <x:v>Bristol</x:v>
      </x:c>
      <x:c r="C672" s="15" t="str">
        <x:v>Avonmouth</x:v>
      </x:c>
      <x:c r="D672" s="14" t="n">
        <x:v>2645</x:v>
      </x:c>
      <x:c r="E672" s="13" t="str">
        <x:v>Nearby</x:v>
      </x:c>
      <x:c r="F672" s="15" t="str">
        <x:v>Avonbank Industrial Estate</x:v>
      </x:c>
      <x:c r="G672" s="15" t="str">
        <x:v>Unit 9, Avonbank Industrial Estate, West Town Road, Avonmouth BS11 9DE</x:v>
      </x:c>
      <x:c r="H672" s="13" t="str">
        <x:v>Current</x:v>
      </x:c>
      <x:c r="I672" s="14" t="n">
        <x:v>3078</x:v>
      </x:c>
      <x:c r="J672" s="13" t="str">
        <x:f>IF(AND(ISNUMBER(I672),I672&gt;0),IF(I672&lt;=1000,"1–1,000",IF(I672&lt;=2500,"1,001–2,500",IF(I672&lt;=5000,"2,501–5,000",IF(I672&lt;=10000,"5,001–10,000","10,001–15,000")))),"2,501–5,000")</x:f>
        <x:v>2,501–5,000</x:v>
      </x:c>
      <x:c r="K672" s="16"/>
      <x:c r="L672" s="17" t="str">
        <x:f>IF(AND(ISNUMBER(I672),I672&gt;0,ISNUMBER(K672),K672&gt;0),K672/I672,"n.a.")</x:f>
        <x:v>n.a.</x:v>
      </x:c>
      <x:c r="M672" s="17"/>
      <x:c r="N672" s="13" t="str">
        <x:v>No</x:v>
      </x:c>
      <x:c r="O672" s="15" t="str">
        <x:v>Not stated</x:v>
      </x:c>
      <x:c r="P672" s="15" t="str">
        <x:v>Roller shutter</x:v>
      </x:c>
      <x:c r="Q672" s="15" t="str">
        <x:v>Refurbished warehouse unit with office/WC and parking.</x:v>
      </x:c>
      <x:c r="R672" s="15" t="str">
        <x:v>Advertised to let Eight specific units are shown within a larger estate; a separate Unit 9 advert also confirms availability. ONS BUA population is for named host Avonmouth; property boundary unverified. Avonmouth is a separate ONS BUA from Bristol; included in the wider Bristol market as Nearby.</x:v>
      </x:c>
      <x:c r="S672" s="15" t="str">
        <x:v>https://www.rightmove.co.uk/properties/773394837107808#/?channel=COM_LET</x:v>
      </x:c>
      <x:c r="T672" s="15" t="str">
        <x:v>https://www.rightmove.co.uk/properties/773342511052592#/?channel=COM_LET</x:v>
      </x:c>
      <x:c r="U672" s="15" t="str"/>
      <x:c r="V672" s="15" t="str">
        <x:v>Bristol — Avonbank Industrial Estate</x:v>
      </x:c>
      <x:c r="W672" s="15" t="str">
        <x:v>Individual unit ≤15,000 sq ft</x:v>
      </x:c>
      <x:c r="X672" s="13" t="n">
        <x:f>IF(N672="Yes",L672,0)</x:f>
        <x:v>0</x:v>
      </x:c>
      <x:c r="Y672" s="14" t="n">
        <x:v>1</x:v>
      </x:c>
      <x:c r="Z672" s="13" t="str">
        <x:v>Industrial / workshop / storage</x:v>
      </x:c>
    </x:row>
    <x:row r="673" ht="75" customHeight="1">
      <x:c r="A673" s="13" t="str">
        <x:v>SW0338</x:v>
      </x:c>
      <x:c r="B673" s="15" t="str">
        <x:v>Bristol</x:v>
      </x:c>
      <x:c r="C673" s="15" t="str">
        <x:v>Avonmouth</x:v>
      </x:c>
      <x:c r="D673" s="14" t="n">
        <x:v>2645</x:v>
      </x:c>
      <x:c r="E673" s="13" t="str">
        <x:v>Nearby</x:v>
      </x:c>
      <x:c r="F673" s="15" t="str">
        <x:v>Avonbridge Trading Estate</x:v>
      </x:c>
      <x:c r="G673" s="15" t="str">
        <x:v>Unit 10 11 Avonbridge Trading Estate,, Atlantic Way, Avonmouth, BS11 9QD</x:v>
      </x:c>
      <x:c r="H673" s="13" t="str">
        <x:v>Current</x:v>
      </x:c>
      <x:c r="I673" s="14" t="n">
        <x:v>10652</x:v>
      </x:c>
      <x:c r="J673" s="13" t="str">
        <x:f>IF(AND(ISNUMBER(I673),I673&gt;0),IF(I673&lt;=1000,"1–1,000",IF(I673&lt;=2500,"1,001–2,500",IF(I673&lt;=5000,"2,501–5,000",IF(I673&lt;=10000,"5,001–10,000","10,001–15,000")))),"10,001–15,000")</x:f>
        <x:v>10,001–15,000</x:v>
      </x:c>
      <x:c r="K673" s="16" t="n">
        <x:v>148595</x:v>
      </x:c>
      <x:c r="L673" s="17" t="n">
        <x:f>IF(AND(ISNUMBER(I673),I673&gt;0,ISNUMBER(K673),K673&gt;0),K673/I673,"n.a.")</x:f>
        <x:v>13.949962448366504</x:v>
      </x:c>
      <x:c r="M673" s="17" t="n">
        <x:v>13.95</x:v>
      </x:c>
      <x:c r="N673" s="13" t="str">
        <x:v>Yes</x:v>
      </x:c>
      <x:c r="O673" s="15" t="str">
        <x:v>6m eaves</x:v>
      </x:c>
      <x:c r="P673" s="15" t="str">
        <x:v>2 electric sectional up-and-over</x:v>
      </x:c>
      <x:c r="Q673" s="15" t="str">
        <x:v>Refurbished combined unit with offices and loading yard.</x:v>
      </x:c>
      <x:c r="R673" s="15" t="str">
        <x:v>Advertised to let Units 10/11 offered as a single 10,652 sq ft demise. Newer Knight Frank text says refurbishment completed; joint agent still says underway. £12,383 pcm annualised. Zoopla title incorrectly says Severnside, while description confirms Unit 10/11 Avonbridge; duplicate merged. Exact annual rent £148,595. ONS BUA population is for named host Avonmouth; property boundary unverified. Avonmouth is a separate ONS BUA from Bristol; included in the wider Bristol market as Nearby.</x:v>
      </x:c>
      <x:c r="S673" s="15" t="str">
        <x:v>https://www.rightmove.co.uk/properties/773379160898769#/?channel=COM_LET</x:v>
      </x:c>
      <x:c r="T673" s="15" t="str">
        <x:v>https://www.rightmove.co.uk/properties/172830473#/?channel=COM_LET</x:v>
      </x:c>
      <x:c r="U673" s="15" t="str">
        <x:v>https://www.zoopla.co.uk/to-rent/commercial/details/72824998/</x:v>
      </x:c>
      <x:c r="V673" s="15" t="str">
        <x:v>Bristol — Avonbridge Trading Estate</x:v>
      </x:c>
      <x:c r="W673" s="15" t="str">
        <x:v>Individual unit ≤15,000 sq ft</x:v>
      </x:c>
      <x:c r="X673" s="13" t="n">
        <x:f>IF(N673="Yes",L673,0)</x:f>
        <x:v>13.949962448366504</x:v>
      </x:c>
      <x:c r="Y673" s="14" t="n">
        <x:v>1</x:v>
      </x:c>
      <x:c r="Z673" s="13" t="str">
        <x:v>Industrial / workshop / storage</x:v>
      </x:c>
    </x:row>
    <x:row r="674" ht="49" customHeight="1">
      <x:c r="A674" s="13" t="str">
        <x:v>SW0339</x:v>
      </x:c>
      <x:c r="B674" s="15" t="str">
        <x:v>Bristol</x:v>
      </x:c>
      <x:c r="C674" s="15" t="str">
        <x:v>Avonmouth</x:v>
      </x:c>
      <x:c r="D674" s="14" t="n">
        <x:v>2645</x:v>
      </x:c>
      <x:c r="E674" s="13" t="str">
        <x:v>Nearby</x:v>
      </x:c>
      <x:c r="F674" s="15" t="str">
        <x:v>Avonbridge Trading Estate</x:v>
      </x:c>
      <x:c r="G674" s="15" t="str">
        <x:v>Unit 8, Avonbridge Trading Estate, Bristol, BS11</x:v>
      </x:c>
      <x:c r="H674" s="13" t="str">
        <x:v>Current</x:v>
      </x:c>
      <x:c r="I674" s="14" t="n">
        <x:v>8718</x:v>
      </x:c>
      <x:c r="J674" s="13" t="str">
        <x:f>IF(AND(ISNUMBER(I674),I674&gt;0),IF(I674&lt;=1000,"1–1,000",IF(I674&lt;=2500,"1,001–2,500",IF(I674&lt;=5000,"2,501–5,000",IF(I674&lt;=10000,"5,001–10,000","10,001–15,000")))),"5,001–10,000")</x:f>
        <x:v>5,001–10,000</x:v>
      </x:c>
      <x:c r="K674" s="16" t="n">
        <x:v>78201</x:v>
      </x:c>
      <x:c r="L674" s="17" t="n">
        <x:f>IF(AND(ISNUMBER(I674),I674&gt;0,ISNUMBER(K674),K674&gt;0),K674/I674,"n.a.")</x:f>
        <x:v>8.970061940812112</x:v>
      </x:c>
      <x:c r="M674" s="17" t="n">
        <x:v>8.97</x:v>
      </x:c>
      <x:c r="N674" s="13" t="str">
        <x:v>Yes</x:v>
      </x:c>
      <x:c r="O674" s="15" t="str">
        <x:v>Not stated</x:v>
      </x:c>
      <x:c r="P674" s="15" t="str">
        <x:v>Not stated</x:v>
      </x:c>
      <x:c r="Q674" s="15" t="str">
        <x:v>Trade/industrial warehouse offered by lease assignment.</x:v>
      </x:c>
      <x:c r="R674" s="15" t="str">
        <x:v>Advertised to let Description passing rent £78,201 pa supersedes rounded header £78,192; break/review Aug 2027, expiry Aug 2032. ONS BUA population is for named host Avonmouth; property boundary unverified. Avonmouth is a separate ONS BUA from Bristol; included in the wider Bristol market as Nearby.</x:v>
      </x:c>
      <x:c r="S674" s="15" t="str">
        <x:v>https://www.rightmove.co.uk/properties/89199228#/?channel=COM_LET</x:v>
      </x:c>
      <x:c r="T674" s="15" t="str"/>
      <x:c r="U674" s="15" t="str"/>
      <x:c r="V674" s="15" t="str">
        <x:v>Bristol — Avonbridge Trading Estate</x:v>
      </x:c>
      <x:c r="W674" s="15" t="str">
        <x:v>Individual unit ≤15,000 sq ft</x:v>
      </x:c>
      <x:c r="X674" s="13" t="n">
        <x:f>IF(N674="Yes",L674,0)</x:f>
        <x:v>8.970061940812112</x:v>
      </x:c>
      <x:c r="Y674" s="14" t="n">
        <x:v>1</x:v>
      </x:c>
      <x:c r="Z674" s="13" t="str">
        <x:v>Industrial / workshop / storage</x:v>
      </x:c>
    </x:row>
    <x:row r="675" ht="62" customHeight="1">
      <x:c r="A675" s="13" t="str">
        <x:v>SW0340</x:v>
      </x:c>
      <x:c r="B675" s="15" t="str">
        <x:v>Bristol</x:v>
      </x:c>
      <x:c r="C675" s="15" t="str">
        <x:v>Bradley Stoke / Aztec West</x:v>
      </x:c>
      <x:c r="D675" s="14"/>
      <x:c r="E675" s="13" t="str">
        <x:v>Nearby</x:v>
      </x:c>
      <x:c r="F675" s="15" t="str">
        <x:v>Aztec West</x:v>
      </x:c>
      <x:c r="G675" s="15" t="str">
        <x:v>1280 Aztec West, Bristol BS32</x:v>
      </x:c>
      <x:c r="H675" s="13" t="str">
        <x:v>Future</x:v>
      </x:c>
      <x:c r="I675" s="14" t="n">
        <x:v>5544</x:v>
      </x:c>
      <x:c r="J675" s="13" t="str">
        <x:f>IF(AND(ISNUMBER(I675),I675&gt;0),IF(I675&lt;=1000,"1–1,000",IF(I675&lt;=2500,"1,001–2,500",IF(I675&lt;=5000,"2,501–5,000",IF(I675&lt;=10000,"5,001–10,000","10,001–15,000")))),"5,001–10,000")</x:f>
        <x:v>5,001–10,000</x:v>
      </x:c>
      <x:c r="K675" s="16"/>
      <x:c r="L675" s="17" t="str">
        <x:f>IF(AND(ISNUMBER(I675),I675&gt;0,ISNUMBER(K675),K675&gt;0),K675/I675,"n.a.")</x:f>
        <x:v>n.a.</x:v>
      </x:c>
      <x:c r="M675" s="17"/>
      <x:c r="N675" s="13" t="str">
        <x:v>No</x:v>
      </x:c>
      <x:c r="O675" s="15" t="str">
        <x:v>Not stated</x:v>
      </x:c>
      <x:c r="P675" s="15" t="str">
        <x:v>Not stated</x:v>
      </x:c>
      <x:c r="Q675" s="15" t="str">
        <x:v>Industrial unit with offices on two floors and parking.</x:v>
      </x:c>
      <x:c r="R675" s="15" t="str">
        <x:v>Available 1 March 2027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75" s="15" t="str">
        <x:v>https://www.zoopla.co.uk/to-rent/commercial/details/74569147/</x:v>
      </x:c>
      <x:c r="T675" s="15" t="str">
        <x:v>https://www.zoopla.co.uk/to-rent/commercial/details/74514005/</x:v>
      </x:c>
      <x:c r="U675" s="15" t="str"/>
      <x:c r="V675" s="15" t="str">
        <x:v>Bristol — Aztec West</x:v>
      </x:c>
      <x:c r="W675" s="15" t="str">
        <x:v>Individual unit ≤15,000 sq ft</x:v>
      </x:c>
      <x:c r="X675" s="13" t="n">
        <x:f>IF(N675="Yes",L675,0)</x:f>
        <x:v>0</x:v>
      </x:c>
      <x:c r="Y675" s="14" t="n">
        <x:v>1</x:v>
      </x:c>
      <x:c r="Z675" s="13" t="str">
        <x:v>Industrial / workshop / storage</x:v>
      </x:c>
    </x:row>
    <x:row r="676" ht="62" customHeight="1">
      <x:c r="A676" s="13" t="str">
        <x:v>SW0341</x:v>
      </x:c>
      <x:c r="B676" s="15" t="str">
        <x:v>Bristol</x:v>
      </x:c>
      <x:c r="C676" s="15" t="str">
        <x:v>Bradley Stoke / Aztec West</x:v>
      </x:c>
      <x:c r="D676" s="14"/>
      <x:c r="E676" s="13" t="str">
        <x:v>Nearby</x:v>
      </x:c>
      <x:c r="F676" s="15" t="str">
        <x:v>Aztec West</x:v>
      </x:c>
      <x:c r="G676" s="15" t="str">
        <x:v>1350 Aztec West, Almondsbury, Bristol BS32</x:v>
      </x:c>
      <x:c r="H676" s="13" t="str">
        <x:v>Future</x:v>
      </x:c>
      <x:c r="I676" s="14" t="n">
        <x:v>3199</x:v>
      </x:c>
      <x:c r="J676" s="13" t="str">
        <x:f>IF(AND(ISNUMBER(I676),I676&gt;0),IF(I676&lt;=1000,"1–1,000",IF(I676&lt;=2500,"1,001–2,500",IF(I676&lt;=5000,"2,501–5,000",IF(I676&lt;=10000,"5,001–10,000","10,001–15,000")))),"2,501–5,000")</x:f>
        <x:v>2,501–5,000</x:v>
      </x:c>
      <x:c r="K676" s="16" t="n">
        <x:v>47985</x:v>
      </x:c>
      <x:c r="L676" s="17" t="n">
        <x:f>IF(AND(ISNUMBER(I676),I676&gt;0,ISNUMBER(K676),K676&gt;0),K676/I676,"n.a.")</x:f>
        <x:v>15</x:v>
      </x:c>
      <x:c r="M676" s="17" t="n">
        <x:v>15</x:v>
      </x:c>
      <x:c r="N676" s="13" t="str">
        <x:v>No</x:v>
      </x:c>
      <x:c r="O676" s="15" t="str">
        <x:v>6.2m eaves</x:v>
      </x:c>
      <x:c r="P676" s="15" t="str">
        <x:v>Rear loading; type not stated</x:v>
      </x:c>
      <x:c r="Q676" s="15" t="str">
        <x:v>Warehouse with two-storey offices and parking.</x:v>
      </x:c>
      <x:c r="R676" s="15" t="str">
        <x:v>Refurbishment planned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76" s="15" t="str">
        <x:v>https://www.zoopla.co.uk/to-rent/commercial/details/72962613/</x:v>
      </x:c>
      <x:c r="T676" s="15" t="str"/>
      <x:c r="U676" s="15" t="str"/>
      <x:c r="V676" s="15" t="str">
        <x:v>Bristol — Aztec West</x:v>
      </x:c>
      <x:c r="W676" s="15" t="str">
        <x:v>Individual unit ≤15,000 sq ft</x:v>
      </x:c>
      <x:c r="X676" s="13" t="n">
        <x:f>IF(N676="Yes",L676,0)</x:f>
        <x:v>0</x:v>
      </x:c>
      <x:c r="Y676" s="14" t="n">
        <x:v>1</x:v>
      </x:c>
      <x:c r="Z676" s="13" t="str">
        <x:v>Industrial / workshop / storage</x:v>
      </x:c>
    </x:row>
    <x:row r="677" ht="62" customHeight="1">
      <x:c r="A677" s="13" t="str">
        <x:v>SW0342</x:v>
      </x:c>
      <x:c r="B677" s="15" t="str">
        <x:v>Bristol</x:v>
      </x:c>
      <x:c r="C677" s="15" t="str">
        <x:v>Bradley Stoke / Aztec West</x:v>
      </x:c>
      <x:c r="D677" s="14"/>
      <x:c r="E677" s="13" t="str">
        <x:v>Nearby</x:v>
      </x:c>
      <x:c r="F677" s="15" t="str">
        <x:v>Aztec West</x:v>
      </x:c>
      <x:c r="G677" s="15" t="str">
        <x:v>1360 Aztec West, Almondsbury, Bristol BS32</x:v>
      </x:c>
      <x:c r="H677" s="13" t="str">
        <x:v>Future</x:v>
      </x:c>
      <x:c r="I677" s="14" t="n">
        <x:v>3679</x:v>
      </x:c>
      <x:c r="J677" s="13" t="str">
        <x:f>IF(AND(ISNUMBER(I677),I677&gt;0),IF(I677&lt;=1000,"1–1,000",IF(I677&lt;=2500,"1,001–2,500",IF(I677&lt;=5000,"2,501–5,000",IF(I677&lt;=10000,"5,001–10,000","10,001–15,000")))),"2,501–5,000")</x:f>
        <x:v>2,501–5,000</x:v>
      </x:c>
      <x:c r="K677" s="16" t="n">
        <x:v>55185</x:v>
      </x:c>
      <x:c r="L677" s="17" t="n">
        <x:f>IF(AND(ISNUMBER(I677),I677&gt;0,ISNUMBER(K677),K677&gt;0),K677/I677,"n.a.")</x:f>
        <x:v>15</x:v>
      </x:c>
      <x:c r="M677" s="17" t="n">
        <x:v>15</x:v>
      </x:c>
      <x:c r="N677" s="13" t="str">
        <x:v>No</x:v>
      </x:c>
      <x:c r="O677" s="15" t="str">
        <x:v>6.2m eaves</x:v>
      </x:c>
      <x:c r="P677" s="15" t="str">
        <x:v>Rear loading; type not stated</x:v>
      </x:c>
      <x:c r="Q677" s="15" t="str">
        <x:v>Warehouse with two-storey offices and parking.</x:v>
      </x:c>
      <x:c r="R677" s="15" t="str">
        <x:v>Refurbishment planned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77" s="15" t="str">
        <x:v>https://www.zoopla.co.uk/to-rent/commercial/details/72824979/</x:v>
      </x:c>
      <x:c r="T677" s="15" t="str"/>
      <x:c r="U677" s="15" t="str"/>
      <x:c r="V677" s="15" t="str">
        <x:v>Bristol — Aztec West</x:v>
      </x:c>
      <x:c r="W677" s="15" t="str">
        <x:v>Individual unit ≤15,000 sq ft</x:v>
      </x:c>
      <x:c r="X677" s="13" t="n">
        <x:f>IF(N677="Yes",L677,0)</x:f>
        <x:v>0</x:v>
      </x:c>
      <x:c r="Y677" s="14" t="n">
        <x:v>1</x:v>
      </x:c>
      <x:c r="Z677" s="13" t="str">
        <x:v>Industrial / workshop / storage</x:v>
      </x:c>
    </x:row>
    <x:row r="678" ht="75" customHeight="1">
      <x:c r="A678" s="13" t="str">
        <x:v>SW0343</x:v>
      </x:c>
      <x:c r="B678" s="15" t="str">
        <x:v>Bristol</x:v>
      </x:c>
      <x:c r="C678" s="15" t="str">
        <x:v>Bradley Stoke / Aztec West</x:v>
      </x:c>
      <x:c r="D678" s="14"/>
      <x:c r="E678" s="13" t="str">
        <x:v>Nearby</x:v>
      </x:c>
      <x:c r="F678" s="15" t="str">
        <x:v>Aztec West</x:v>
      </x:c>
      <x:c r="G678" s="15" t="str">
        <x:v>1380 Aztec West, Park Avenue, Almondsbury, Bristol BS32</x:v>
      </x:c>
      <x:c r="H678" s="13" t="str">
        <x:v>Current</x:v>
      </x:c>
      <x:c r="I678" s="14" t="n">
        <x:v>5599</x:v>
      </x:c>
      <x:c r="J678" s="13" t="str">
        <x:f>IF(AND(ISNUMBER(I678),I678&gt;0),IF(I678&lt;=1000,"1–1,000",IF(I678&lt;=2500,"1,001–2,500",IF(I678&lt;=5000,"2,501–5,000",IF(I678&lt;=10000,"5,001–10,000","10,001–15,000")))),"5,001–10,000")</x:f>
        <x:v>5,001–10,000</x:v>
      </x:c>
      <x:c r="K678" s="16" t="n">
        <x:v>83985</x:v>
      </x:c>
      <x:c r="L678" s="17" t="n">
        <x:f>IF(AND(ISNUMBER(I678),I678&gt;0,ISNUMBER(K678),K678&gt;0),K678/I678,"n.a.")</x:f>
        <x:v>15</x:v>
      </x:c>
      <x:c r="M678" s="17" t="n">
        <x:v>15</x:v>
      </x:c>
      <x:c r="N678" s="13" t="str">
        <x:v>Yes</x:v>
      </x:c>
      <x:c r="O678" s="15" t="str">
        <x:v>6.2m eaves</x:v>
      </x:c>
      <x:c r="P678" s="15" t="str">
        <x:v>Level-loading door; roller type not stated</x:v>
      </x:c>
      <x:c r="Q678" s="15" t="str">
        <x:v>Refurbished warehouse with increased office accommodation and parking.</x:v>
      </x:c>
      <x:c r="R678" s="15" t="str">
        <x:v>Fully refurbished / advertised to let May combine with Unit 1375, whose size/current availability is not supplied; no additional unit inferred.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78" s="15" t="str">
        <x:v>https://www.zoopla.co.uk/to-rent/commercial/details/72824842/</x:v>
      </x:c>
      <x:c r="T678" s="15" t="str"/>
      <x:c r="U678" s="15" t="str"/>
      <x:c r="V678" s="15" t="str">
        <x:v>Bristol — Aztec West</x:v>
      </x:c>
      <x:c r="W678" s="15" t="str">
        <x:v>Individual unit ≤15,000 sq ft</x:v>
      </x:c>
      <x:c r="X678" s="13" t="n">
        <x:f>IF(N678="Yes",L678,0)</x:f>
        <x:v>15</x:v>
      </x:c>
      <x:c r="Y678" s="14" t="n">
        <x:v>1</x:v>
      </x:c>
      <x:c r="Z678" s="13" t="str">
        <x:v>Industrial / workshop / storage</x:v>
      </x:c>
    </x:row>
    <x:row r="679" ht="62" customHeight="1">
      <x:c r="A679" s="13" t="str">
        <x:v>SW0344</x:v>
      </x:c>
      <x:c r="B679" s="15" t="str">
        <x:v>Bristol</x:v>
      </x:c>
      <x:c r="C679" s="15" t="str">
        <x:v>Bradley Stoke / Aztec West</x:v>
      </x:c>
      <x:c r="D679" s="14"/>
      <x:c r="E679" s="13" t="str">
        <x:v>Nearby</x:v>
      </x:c>
      <x:c r="F679" s="15" t="str">
        <x:v>Aztec West</x:v>
      </x:c>
      <x:c r="G679" s="15" t="str">
        <x:v>Unit 1152 Aztec West, Bristol BS32</x:v>
      </x:c>
      <x:c r="H679" s="13" t="str">
        <x:v>Current</x:v>
      </x:c>
      <x:c r="I679" s="14" t="n">
        <x:v>2940</x:v>
      </x:c>
      <x:c r="J679" s="13" t="str">
        <x:f>IF(AND(ISNUMBER(I679),I679&gt;0),IF(I679&lt;=1000,"1–1,000",IF(I679&lt;=2500,"1,001–2,500",IF(I679&lt;=5000,"2,501–5,000",IF(I679&lt;=10000,"5,001–10,000","10,001–15,000")))),"2,501–5,000")</x:f>
        <x:v>2,501–5,000</x:v>
      </x:c>
      <x:c r="K679" s="16"/>
      <x:c r="L679" s="17" t="str">
        <x:f>IF(AND(ISNUMBER(I679),I679&gt;0,ISNUMBER(K679),K679&gt;0),K679/I679,"n.a.")</x:f>
        <x:v>n.a.</x:v>
      </x:c>
      <x:c r="M679" s="17"/>
      <x:c r="N679" s="13" t="str">
        <x:v>No</x:v>
      </x:c>
      <x:c r="O679" s="15" t="str">
        <x:v>6.2m minimum eaves; 7.4m apex</x:v>
      </x:c>
      <x:c r="P679" s="15" t="str">
        <x:v>Loading door 4.3m wide × 4.8m high; roller type not stated</x:v>
      </x:c>
      <x:c r="Q679" s="15" t="str">
        <x:v>Mid-terrace unit with reception, kitchenette and WCs.</x:v>
      </x:c>
      <x:c r="R679" s="15" t="str">
        <x:v>Available immediately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79" s="15" t="str">
        <x:v>https://www.zoopla.co.uk/to-rent/commercial/details/74070631/</x:v>
      </x:c>
      <x:c r="T679" s="15" t="str">
        <x:v>https://www.zoopla.co.uk/to-rent/commercial/details/70025490/</x:v>
      </x:c>
      <x:c r="U679" s="15" t="str"/>
      <x:c r="V679" s="15" t="str">
        <x:v>Bristol — Aztec West</x:v>
      </x:c>
      <x:c r="W679" s="15" t="str">
        <x:v>Individual unit ≤15,000 sq ft</x:v>
      </x:c>
      <x:c r="X679" s="13" t="n">
        <x:f>IF(N679="Yes",L679,0)</x:f>
        <x:v>0</x:v>
      </x:c>
      <x:c r="Y679" s="14" t="n">
        <x:v>1</x:v>
      </x:c>
      <x:c r="Z679" s="13" t="str">
        <x:v>Industrial / workshop / storage</x:v>
      </x:c>
    </x:row>
    <x:row r="680" ht="88" customHeight="1">
      <x:c r="A680" s="13" t="str">
        <x:v>SW0345</x:v>
      </x:c>
      <x:c r="B680" s="15" t="str">
        <x:v>Bristol</x:v>
      </x:c>
      <x:c r="C680" s="15" t="str">
        <x:v>Bradley Stoke / Aztec West</x:v>
      </x:c>
      <x:c r="D680" s="14"/>
      <x:c r="E680" s="13" t="str">
        <x:v>Nearby</x:v>
      </x:c>
      <x:c r="F680" s="15" t="str">
        <x:v>Aztec West</x:v>
      </x:c>
      <x:c r="G680" s="15" t="str">
        <x:v>Unit 1153 Aztec West, Bristol BS32</x:v>
      </x:c>
      <x:c r="H680" s="13" t="str">
        <x:v>Future</x:v>
      </x:c>
      <x:c r="I680" s="14" t="n">
        <x:v>3149</x:v>
      </x:c>
      <x:c r="J680" s="13" t="str">
        <x:f>IF(AND(ISNUMBER(I680),I680&gt;0),IF(I680&lt;=1000,"1–1,000",IF(I680&lt;=2500,"1,001–2,500",IF(I680&lt;=5000,"2,501–5,000",IF(I680&lt;=10000,"5,001–10,000","10,001–15,000")))),"2,501–5,000")</x:f>
        <x:v>2,501–5,000</x:v>
      </x:c>
      <x:c r="K680" s="16"/>
      <x:c r="L680" s="17" t="str">
        <x:f>IF(AND(ISNUMBER(I680),I680&gt;0,ISNUMBER(K680),K680&gt;0),K680/I680,"n.a.")</x:f>
        <x:v>n.a.</x:v>
      </x:c>
      <x:c r="M680" s="17"/>
      <x:c r="N680" s="13" t="str">
        <x:v>No</x:v>
      </x:c>
      <x:c r="O680" s="15" t="str">
        <x:v>6m eaves</x:v>
      </x:c>
      <x:c r="P680" s="15" t="str">
        <x:v>Surface-level loading door 4.2m wide × 5m high</x:v>
      </x:c>
      <x:c r="Q680" s="15" t="str">
        <x:v>Industrial unit with two-storey offices and loading apron.</x:v>
      </x:c>
      <x:c r="R680" s="15" t="str">
        <x:v>Refurbishment status requires confirmation Header says immediately, but text still says to be refurbished / available Q2 2024. Excluded from ready-now count until revalidated.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80" s="15" t="str">
        <x:v>https://www.zoopla.co.uk/to-rent/commercial/details/66813790/</x:v>
      </x:c>
      <x:c r="T680" s="15" t="str"/>
      <x:c r="U680" s="15" t="str"/>
      <x:c r="V680" s="15" t="str">
        <x:v>Bristol — Aztec West</x:v>
      </x:c>
      <x:c r="W680" s="15" t="str">
        <x:v>Individual unit ≤15,000 sq ft</x:v>
      </x:c>
      <x:c r="X680" s="13" t="n">
        <x:f>IF(N680="Yes",L680,0)</x:f>
        <x:v>0</x:v>
      </x:c>
      <x:c r="Y680" s="14" t="n">
        <x:v>1</x:v>
      </x:c>
      <x:c r="Z680" s="13" t="str">
        <x:v>Industrial / workshop / storage</x:v>
      </x:c>
    </x:row>
    <x:row r="681" ht="62" customHeight="1">
      <x:c r="A681" s="13" t="str">
        <x:v>SW0346</x:v>
      </x:c>
      <x:c r="B681" s="15" t="str">
        <x:v>Bristol</x:v>
      </x:c>
      <x:c r="C681" s="15" t="str">
        <x:v>Bradley Stoke / Aztec West</x:v>
      </x:c>
      <x:c r="D681" s="14"/>
      <x:c r="E681" s="13" t="str">
        <x:v>Nearby</x:v>
      </x:c>
      <x:c r="F681" s="15" t="str">
        <x:v>Aztec West</x:v>
      </x:c>
      <x:c r="G681" s="15" t="str">
        <x:v>Unit 1156 Aztec West, Bristol BS32</x:v>
      </x:c>
      <x:c r="H681" s="13" t="str">
        <x:v>Future</x:v>
      </x:c>
      <x:c r="I681" s="14" t="n">
        <x:v>4798</x:v>
      </x:c>
      <x:c r="J681" s="13" t="str">
        <x:f>IF(AND(ISNUMBER(I681),I681&gt;0),IF(I681&lt;=1000,"1–1,000",IF(I681&lt;=2500,"1,001–2,500",IF(I681&lt;=5000,"2,501–5,000",IF(I681&lt;=10000,"5,001–10,000","10,001–15,000")))),"2,501–5,000")</x:f>
        <x:v>2,501–5,000</x:v>
      </x:c>
      <x:c r="K681" s="16"/>
      <x:c r="L681" s="17" t="str">
        <x:f>IF(AND(ISNUMBER(I681),I681&gt;0,ISNUMBER(K681),K681&gt;0),K681/I681,"n.a.")</x:f>
        <x:v>n.a.</x:v>
      </x:c>
      <x:c r="M681" s="17"/>
      <x:c r="N681" s="13" t="str">
        <x:v>No</x:v>
      </x:c>
      <x:c r="O681" s="15" t="str">
        <x:v>Not stated</x:v>
      </x:c>
      <x:c r="P681" s="15" t="str">
        <x:v>Not stated</x:v>
      </x:c>
      <x:c r="Q681" s="15" t="str">
        <x:v>Industrial/trade unit with dedicated yard and parking.</x:v>
      </x:c>
      <x:c r="R681" s="15" t="str">
        <x:v>Available 1 January 2027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81" s="15" t="str">
        <x:v>https://www.zoopla.co.uk/to-rent/commercial/details/74546424/</x:v>
      </x:c>
      <x:c r="T681" s="15" t="str">
        <x:v>https://www.zoopla.co.uk/to-rent/commercial/details/73380191/</x:v>
      </x:c>
      <x:c r="U681" s="15" t="str"/>
      <x:c r="V681" s="15" t="str">
        <x:v>Bristol — Aztec West</x:v>
      </x:c>
      <x:c r="W681" s="15" t="str">
        <x:v>Individual unit ≤15,000 sq ft</x:v>
      </x:c>
      <x:c r="X681" s="13" t="n">
        <x:f>IF(N681="Yes",L681,0)</x:f>
        <x:v>0</x:v>
      </x:c>
      <x:c r="Y681" s="14" t="n">
        <x:v>1</x:v>
      </x:c>
      <x:c r="Z681" s="13" t="str">
        <x:v>Industrial / workshop / storage</x:v>
      </x:c>
    </x:row>
    <x:row r="682" ht="62" customHeight="1">
      <x:c r="A682" s="13" t="str">
        <x:v>SW0347</x:v>
      </x:c>
      <x:c r="B682" s="15" t="str">
        <x:v>Bristol</x:v>
      </x:c>
      <x:c r="C682" s="15" t="str">
        <x:v>Bradley Stoke / Aztec West</x:v>
      </x:c>
      <x:c r="D682" s="14"/>
      <x:c r="E682" s="13" t="str">
        <x:v>Nearby</x:v>
      </x:c>
      <x:c r="F682" s="15" t="str">
        <x:v>Aztec West</x:v>
      </x:c>
      <x:c r="G682" s="15" t="str">
        <x:v>Unit 1270 Aztec West, Almondsbury, Bristol BS32</x:v>
      </x:c>
      <x:c r="H682" s="13" t="str">
        <x:v>Current</x:v>
      </x:c>
      <x:c r="I682" s="14" t="n">
        <x:v>3246</x:v>
      </x:c>
      <x:c r="J682" s="13" t="str">
        <x:f>IF(AND(ISNUMBER(I682),I682&gt;0),IF(I682&lt;=1000,"1–1,000",IF(I682&lt;=2500,"1,001–2,500",IF(I682&lt;=5000,"2,501–5,000",IF(I682&lt;=10000,"5,001–10,000","10,001–15,000")))),"2,501–5,000")</x:f>
        <x:v>2,501–5,000</x:v>
      </x:c>
      <x:c r="K682" s="16"/>
      <x:c r="L682" s="17" t="str">
        <x:f>IF(AND(ISNUMBER(I682),I682&gt;0,ISNUMBER(K682),K682&gt;0),K682/I682,"n.a.")</x:f>
        <x:v>n.a.</x:v>
      </x:c>
      <x:c r="M682" s="17"/>
      <x:c r="N682" s="13" t="str">
        <x:v>No</x:v>
      </x:c>
      <x:c r="O682" s="15" t="str">
        <x:v>5.5m minimum eaves; 7.6m apex</x:v>
      </x:c>
      <x:c r="P682" s="15" t="str">
        <x:v>Electric roller shutter</x:v>
      </x:c>
      <x:c r="Q682" s="15" t="str">
        <x:v>Refurbished unit with two-storey offices, covered loading area and parking.</x:v>
      </x:c>
      <x:c r="R682" s="15" t="str">
        <x:v>Available immediately Advert may use Almondsbury postal locality. Nearby Bristol market; BUA boundary not independently mapped. Nearby Bristol market. Aztec West is marketed with Bradley Stoke / Almondsbury locality references; exact host BUA boundary unverified, so no population assigned. Host population not separately identified where locality/boundary is ambiguous.</x:v>
      </x:c>
      <x:c r="S682" s="15" t="str">
        <x:v>https://www.zoopla.co.uk/to-rent/commercial/details/71882633/</x:v>
      </x:c>
      <x:c r="T682" s="15" t="str">
        <x:v>https://www.zoopla.co.uk/to-rent/commercial/details/69704813/</x:v>
      </x:c>
      <x:c r="U682" s="15" t="str"/>
      <x:c r="V682" s="15" t="str">
        <x:v>Bristol — Aztec West</x:v>
      </x:c>
      <x:c r="W682" s="15" t="str">
        <x:v>Individual unit ≤15,000 sq ft</x:v>
      </x:c>
      <x:c r="X682" s="13" t="n">
        <x:f>IF(N682="Yes",L682,0)</x:f>
        <x:v>0</x:v>
      </x:c>
      <x:c r="Y682" s="14" t="n">
        <x:v>1</x:v>
      </x:c>
      <x:c r="Z682" s="13" t="str">
        <x:v>Industrial / workshop / storage</x:v>
      </x:c>
    </x:row>
    <x:row r="683" ht="42" customHeight="1">
      <x:c r="A683" s="13" t="str">
        <x:v>SW0348</x:v>
      </x:c>
      <x:c r="B683" s="15" t="str">
        <x:v>Bristol</x:v>
      </x:c>
      <x:c r="C683" s="15" t="str">
        <x:v>Avonmouth</x:v>
      </x:c>
      <x:c r="D683" s="14" t="n">
        <x:v>2645</x:v>
      </x:c>
      <x:c r="E683" s="13" t="str">
        <x:v>Nearby</x:v>
      </x:c>
      <x:c r="F683" s="15" t="str">
        <x:v>Burcott Road industrial area</x:v>
      </x:c>
      <x:c r="G683" s="15" t="str">
        <x:v>115B Burcott Road, Bristol, BS11 8AD</x:v>
      </x:c>
      <x:c r="H683" s="13" t="str">
        <x:v>Future</x:v>
      </x:c>
      <x:c r="I683" s="14" t="n">
        <x:v>6778</x:v>
      </x:c>
      <x:c r="J683" s="13" t="str">
        <x:f>IF(AND(ISNUMBER(I683),I683&gt;0),IF(I683&lt;=1000,"1–1,000",IF(I683&lt;=2500,"1,001–2,500",IF(I683&lt;=5000,"2,501–5,000",IF(I683&lt;=10000,"5,001–10,000","10,001–15,000")))),"5,001–10,000")</x:f>
        <x:v>5,001–10,000</x:v>
      </x:c>
      <x:c r="K683" s="16"/>
      <x:c r="L683" s="17" t="str">
        <x:f>IF(AND(ISNUMBER(I683),I683&gt;0,ISNUMBER(K683),K683&gt;0),K683/I683,"n.a.")</x:f>
        <x:v>n.a.</x:v>
      </x:c>
      <x:c r="M683" s="17"/>
      <x:c r="N683" s="13" t="str">
        <x:v>No</x:v>
      </x:c>
      <x:c r="O683" s="15" t="str">
        <x:v>4.95m eaves</x:v>
      </x:c>
      <x:c r="P683" s="15" t="str">
        <x:v>Electric roller shutter 4m wide×4.41m high</x:v>
      </x:c>
      <x:c r="Q683" s="15" t="str">
        <x:v>Detached unit with two-storey offices and large secure yard.</x:v>
      </x:c>
      <x:c r="R683" s="15" t="str">
        <x:v>To be refurbished ONS BUA population is for named host Avonmouth; property boundary unverified. Avonmouth is a separate ONS BUA from Bristol; included in the wider Bristol market as Nearby.</x:v>
      </x:c>
      <x:c r="S683" s="15" t="str">
        <x:v>https://www.rightmove.co.uk/properties/773383216866849#/?channel=COM_LET</x:v>
      </x:c>
      <x:c r="T683" s="15" t="str">
        <x:v>https://www.zoopla.co.uk/to-rent/commercial/details/72821998/</x:v>
      </x:c>
      <x:c r="U683" s="15" t="str"/>
      <x:c r="V683" s="15" t="str">
        <x:v>Bristol — Burcott Road industrial area</x:v>
      </x:c>
      <x:c r="W683" s="15" t="str">
        <x:v>Individual unit ≤15,000 sq ft</x:v>
      </x:c>
      <x:c r="X683" s="13" t="n">
        <x:f>IF(N683="Yes",L683,0)</x:f>
        <x:v>0</x:v>
      </x:c>
      <x:c r="Y683" s="14" t="n">
        <x:v>1</x:v>
      </x:c>
      <x:c r="Z683" s="13" t="str">
        <x:v>Industrial / workshop / storage</x:v>
      </x:c>
    </x:row>
    <x:row r="684" ht="62" customHeight="1">
      <x:c r="A684" s="13" t="str">
        <x:v>SW0349</x:v>
      </x:c>
      <x:c r="B684" s="15" t="str">
        <x:v>Bristol</x:v>
      </x:c>
      <x:c r="C684" s="15" t="str">
        <x:v>Avonmouth</x:v>
      </x:c>
      <x:c r="D684" s="14" t="n">
        <x:v>2645</x:v>
      </x:c>
      <x:c r="E684" s="13" t="str">
        <x:v>Nearby</x:v>
      </x:c>
      <x:c r="F684" s="15" t="str">
        <x:v>Cabot Park / Rockhaven Business Centre</x:v>
      </x:c>
      <x:c r="G684" s="15" t="str">
        <x:v>Unit 1, Rockhaven Business Centre, Cabot Park, Avonmouth BS11 0GQ</x:v>
      </x:c>
      <x:c r="H684" s="13" t="str">
        <x:v>Current</x:v>
      </x:c>
      <x:c r="I684" s="14" t="n">
        <x:v>3750</x:v>
      </x:c>
      <x:c r="J684" s="13" t="str">
        <x:f>IF(AND(ISNUMBER(I684),I684&gt;0),IF(I684&lt;=1000,"1–1,000",IF(I684&lt;=2500,"1,001–2,500",IF(I684&lt;=5000,"2,501–5,000",IF(I684&lt;=10000,"5,001–10,000","10,001–15,000")))),"2,501–5,000")</x:f>
        <x:v>2,501–5,000</x:v>
      </x:c>
      <x:c r="K684" s="16" t="n">
        <x:v>50625</x:v>
      </x:c>
      <x:c r="L684" s="17" t="n">
        <x:f>IF(AND(ISNUMBER(I684),I684&gt;0,ISNUMBER(K684),K684&gt;0),K684/I684,"n.a.")</x:f>
        <x:v>13.5</x:v>
      </x:c>
      <x:c r="M684" s="17" t="n">
        <x:v>13.5</x:v>
      </x:c>
      <x:c r="N684" s="13" t="str">
        <x:v>Yes</x:v>
      </x:c>
      <x:c r="O684" s="15" t="str">
        <x:v>6m clear haunch</x:v>
      </x:c>
      <x:c r="P684" s="15" t="str">
        <x:v>Loading door 5m high; roller type not stated</x:v>
      </x:c>
      <x:c r="Q684" s="15" t="str">
        <x:v>End-terrace production/distribution unit with seven parking spaces.</x:v>
      </x:c>
      <x:c r="R684" s="15" t="str">
        <x:v>Advertised to let One individually described letting. Other identical scheme adverts without unit numbers are not counted separately. ONS BUA population is for named host Avonmouth; property boundary unverified. Avonmouth is a separate ONS BUA from Bristol; included in the wider Bristol market as Nearby. Direct Alder King listing confirms Unit 1 identity.</x:v>
      </x:c>
      <x:c r="S684" s="15" t="str">
        <x:v>https://www.zoopla.co.uk/to-rent/commercial/details/63757697/</x:v>
      </x:c>
      <x:c r="T684" s="15" t="str">
        <x:v>https://www.alderking.com/properties/unit-1-rockhaven-business-centre-bristol-bs11-0gq-100406/</x:v>
      </x:c>
      <x:c r="U684" s="15" t="str"/>
      <x:c r="V684" s="15" t="str">
        <x:v>Bristol — Cabot Park</x:v>
      </x:c>
      <x:c r="W684" s="15" t="str">
        <x:v>Individual unit ≤15,000 sq ft</x:v>
      </x:c>
      <x:c r="X684" s="13" t="n">
        <x:f>IF(N684="Yes",L684,0)</x:f>
        <x:v>13.5</x:v>
      </x:c>
      <x:c r="Y684" s="14" t="n">
        <x:v>1</x:v>
      </x:c>
      <x:c r="Z684" s="13" t="str">
        <x:v>Industrial / workshop / storage</x:v>
      </x:c>
    </x:row>
    <x:row r="685" ht="49" customHeight="1">
      <x:c r="A685" s="13" t="str">
        <x:v>SW0350</x:v>
      </x:c>
      <x:c r="B685" s="15" t="str">
        <x:v>Bristol</x:v>
      </x:c>
      <x:c r="C685" s="15" t="str">
        <x:v>Avonmouth</x:v>
      </x:c>
      <x:c r="D685" s="14" t="n">
        <x:v>2645</x:v>
      </x:c>
      <x:c r="E685" s="13" t="str">
        <x:v>Nearby</x:v>
      </x:c>
      <x:c r="F685" s="15" t="str">
        <x:v>Cabot Park / IO Centre</x:v>
      </x:c>
      <x:c r="G685" s="15" t="str">
        <x:v>Unit 10, I O Centre, Cabot Park, Moorend Farm Ave, Avonmouth, Bristol</x:v>
      </x:c>
      <x:c r="H685" s="13" t="str">
        <x:v>Current</x:v>
      </x:c>
      <x:c r="I685" s="14" t="n">
        <x:v>7513</x:v>
      </x:c>
      <x:c r="J685" s="13" t="str">
        <x:f>IF(AND(ISNUMBER(I685),I685&gt;0),IF(I685&lt;=1000,"1–1,000",IF(I685&lt;=2500,"1,001–2,500",IF(I685&lt;=5000,"2,501–5,000",IF(I685&lt;=10000,"5,001–10,000","10,001–15,000")))),"5,001–10,000")</x:f>
        <x:v>5,001–10,000</x:v>
      </x:c>
      <x:c r="K685" s="16" t="n">
        <x:v>82750</x:v>
      </x:c>
      <x:c r="L685" s="17" t="n">
        <x:f>IF(AND(ISNUMBER(I685),I685&gt;0,ISNUMBER(K685),K685&gt;0),K685/I685,"n.a.")</x:f>
        <x:v>11.014241980567018</x:v>
      </x:c>
      <x:c r="M685" s="17" t="n">
        <x:v>11.01</x:v>
      </x:c>
      <x:c r="N685" s="13" t="str">
        <x:v>Yes</x:v>
      </x:c>
      <x:c r="O685" s="15" t="str">
        <x:v>7m eaves;9m pitch</x:v>
      </x:c>
      <x:c r="P685" s="15" t="str">
        <x:v>Roller shutter 5m high×3.9m wide</x:v>
      </x:c>
      <x:c r="Q685" s="15" t="str">
        <x:v>Mid-terrace warehouse with two-storey offices and parking.</x:v>
      </x:c>
      <x:c r="R685" s="15" t="str">
        <x:v>Advertised to let Description £82,750 pa; new lease or assignment/sublet. ONS BUA population is for named host Avonmouth; property boundary unverified. Avonmouth is a separate ONS BUA from Bristol; included in the wider Bristol market as Nearby.</x:v>
      </x:c>
      <x:c r="S685" s="15" t="str">
        <x:v>https://www.rightmove.co.uk/properties/760551211331840#/?channel=COM_LET</x:v>
      </x:c>
      <x:c r="T685" s="15" t="str">
        <x:v>https://www.zoopla.co.uk/to-rent/commercial/details/70603672/</x:v>
      </x:c>
      <x:c r="U685" s="15" t="str"/>
      <x:c r="V685" s="15" t="str">
        <x:v>Bristol — Cabot Park</x:v>
      </x:c>
      <x:c r="W685" s="15" t="str">
        <x:v>Individual unit ≤15,000 sq ft</x:v>
      </x:c>
      <x:c r="X685" s="13" t="n">
        <x:f>IF(N685="Yes",L685,0)</x:f>
        <x:v>11.014241980567018</x:v>
      </x:c>
      <x:c r="Y685" s="14" t="n">
        <x:v>1</x:v>
      </x:c>
      <x:c r="Z685" s="13" t="str">
        <x:v>Industrial / workshop / storage</x:v>
      </x:c>
    </x:row>
    <x:row r="686" ht="42" customHeight="1">
      <x:c r="A686" s="13" t="str">
        <x:v>SW0351</x:v>
      </x:c>
      <x:c r="B686" s="15" t="str">
        <x:v>Bristol</x:v>
      </x:c>
      <x:c r="C686" s="15" t="str">
        <x:v>Avonmouth</x:v>
      </x:c>
      <x:c r="D686" s="14" t="n">
        <x:v>2645</x:v>
      </x:c>
      <x:c r="E686" s="13" t="str">
        <x:v>Nearby</x:v>
      </x:c>
      <x:c r="F686" s="15" t="str">
        <x:v>Cabot Park / Rockhaven Business Centre</x:v>
      </x:c>
      <x:c r="G686" s="15" t="str">
        <x:v>Unit 11, Rockhaven Business Centre, Cabot Park, Avonmouth BS11 0GQ</x:v>
      </x:c>
      <x:c r="H686" s="13" t="str">
        <x:v>Current</x:v>
      </x:c>
      <x:c r="I686" s="14" t="n">
        <x:v>1875</x:v>
      </x:c>
      <x:c r="J686" s="13" t="str">
        <x:f>IF(AND(ISNUMBER(I686),I686&gt;0),IF(I686&lt;=1000,"1–1,000",IF(I686&lt;=2500,"1,001–2,500",IF(I686&lt;=5000,"2,501–5,000",IF(I686&lt;=10000,"5,001–10,000","10,001–15,000")))),"1,001–2,500")</x:f>
        <x:v>1,001–2,500</x:v>
      </x:c>
      <x:c r="K686" s="16"/>
      <x:c r="L686" s="17" t="str">
        <x:f>IF(AND(ISNUMBER(I686),I686&gt;0,ISNUMBER(K686),K686&gt;0),K686/I686,"n.a.")</x:f>
        <x:v>n.a.</x:v>
      </x:c>
      <x:c r="M686" s="17"/>
      <x:c r="N686" s="13" t="str">
        <x:v>No</x:v>
      </x:c>
      <x:c r="O686" s="15" t="str">
        <x:v>Not stated</x:v>
      </x:c>
      <x:c r="P686" s="15" t="str">
        <x:v>Not stated</x:v>
      </x:c>
      <x:c r="Q686" s="15" t="str">
        <x:v>New industrial/business unit advertised individually or combined.</x:v>
      </x:c>
      <x:c r="R686" s="15" t="str">
        <x:v>Advertised to let Specific numbered direct-agent letting; excluded master-scheme inventory to avoid duplication. Height and loading-door dimensions not stated on this individual page.</x:v>
      </x:c>
      <x:c r="S686" s="15" t="str">
        <x:v>https://www.alderking.com/properties/unit-11-phase-2-rockhaven-bristol-bs11-0yw-100420/</x:v>
      </x:c>
      <x:c r="T686" s="15" t="str"/>
      <x:c r="U686" s="15" t="str"/>
      <x:c r="V686" s="15" t="str">
        <x:v>Bristol — Cabot Park</x:v>
      </x:c>
      <x:c r="W686" s="15" t="str">
        <x:v>Individual unit ≤15,000 sq ft</x:v>
      </x:c>
      <x:c r="X686" s="13" t="n">
        <x:f>IF(N686="Yes",L686,0)</x:f>
        <x:v>0</x:v>
      </x:c>
      <x:c r="Y686" s="14" t="n">
        <x:v>1</x:v>
      </x:c>
      <x:c r="Z686" s="13" t="str">
        <x:v>Industrial / workshop / storage</x:v>
      </x:c>
    </x:row>
    <x:row r="687" ht="42" customHeight="1">
      <x:c r="A687" s="13" t="str">
        <x:v>SW0352</x:v>
      </x:c>
      <x:c r="B687" s="15" t="str">
        <x:v>Bristol</x:v>
      </x:c>
      <x:c r="C687" s="15" t="str">
        <x:v>Avonmouth</x:v>
      </x:c>
      <x:c r="D687" s="14" t="n">
        <x:v>2645</x:v>
      </x:c>
      <x:c r="E687" s="13" t="str">
        <x:v>Nearby</x:v>
      </x:c>
      <x:c r="F687" s="15" t="str">
        <x:v>Cabot Park / Rockhaven Business Centre</x:v>
      </x:c>
      <x:c r="G687" s="15" t="str">
        <x:v>Unit 12, Rockhaven Business Centre, Cabot Park, Avonmouth BS11 0GQ</x:v>
      </x:c>
      <x:c r="H687" s="13" t="str">
        <x:v>Current</x:v>
      </x:c>
      <x:c r="I687" s="14" t="n">
        <x:v>1875</x:v>
      </x:c>
      <x:c r="J687" s="13" t="str">
        <x:f>IF(AND(ISNUMBER(I687),I687&gt;0),IF(I687&lt;=1000,"1–1,000",IF(I687&lt;=2500,"1,001–2,500",IF(I687&lt;=5000,"2,501–5,000",IF(I687&lt;=10000,"5,001–10,000","10,001–15,000")))),"1,001–2,500")</x:f>
        <x:v>1,001–2,500</x:v>
      </x:c>
      <x:c r="K687" s="16"/>
      <x:c r="L687" s="17" t="str">
        <x:f>IF(AND(ISNUMBER(I687),I687&gt;0,ISNUMBER(K687),K687&gt;0),K687/I687,"n.a.")</x:f>
        <x:v>n.a.</x:v>
      </x:c>
      <x:c r="M687" s="17"/>
      <x:c r="N687" s="13" t="str">
        <x:v>No</x:v>
      </x:c>
      <x:c r="O687" s="15" t="str">
        <x:v>Not stated</x:v>
      </x:c>
      <x:c r="P687" s="15" t="str">
        <x:v>Not stated</x:v>
      </x:c>
      <x:c r="Q687" s="15" t="str">
        <x:v>New industrial/business unit advertised individually or combined.</x:v>
      </x:c>
      <x:c r="R687" s="15" t="str">
        <x:v>Advertised to let Specific numbered direct-agent letting; excluded master-scheme inventory to avoid duplication. Height and loading-door dimensions not stated on this individual page.</x:v>
      </x:c>
      <x:c r="S687" s="15" t="str">
        <x:v>https://www.alderking.com/properties/unit-12-phase-2-rockhaven-bristol-bs11-0yw-100421/</x:v>
      </x:c>
      <x:c r="T687" s="15" t="str"/>
      <x:c r="U687" s="15" t="str"/>
      <x:c r="V687" s="15" t="str">
        <x:v>Bristol — Cabot Park</x:v>
      </x:c>
      <x:c r="W687" s="15" t="str">
        <x:v>Individual unit ≤15,000 sq ft</x:v>
      </x:c>
      <x:c r="X687" s="13" t="n">
        <x:f>IF(N687="Yes",L687,0)</x:f>
        <x:v>0</x:v>
      </x:c>
      <x:c r="Y687" s="14" t="n">
        <x:v>1</x:v>
      </x:c>
      <x:c r="Z687" s="13" t="str">
        <x:v>Industrial / workshop / storage</x:v>
      </x:c>
    </x:row>
    <x:row r="688" ht="42" customHeight="1">
      <x:c r="A688" s="13" t="str">
        <x:v>SW0353</x:v>
      </x:c>
      <x:c r="B688" s="15" t="str">
        <x:v>Bristol</x:v>
      </x:c>
      <x:c r="C688" s="15" t="str">
        <x:v>Avonmouth</x:v>
      </x:c>
      <x:c r="D688" s="14" t="n">
        <x:v>2645</x:v>
      </x:c>
      <x:c r="E688" s="13" t="str">
        <x:v>Nearby</x:v>
      </x:c>
      <x:c r="F688" s="15" t="str">
        <x:v>Cabot Park / Rockhaven Business Centre</x:v>
      </x:c>
      <x:c r="G688" s="15" t="str">
        <x:v>Unit 15, Rockhaven Business Centre, Cabot Park, Avonmouth BS11 0GQ</x:v>
      </x:c>
      <x:c r="H688" s="13" t="str">
        <x:v>Current</x:v>
      </x:c>
      <x:c r="I688" s="14" t="n">
        <x:v>2500</x:v>
      </x:c>
      <x:c r="J688" s="13" t="str">
        <x:f>IF(AND(ISNUMBER(I688),I688&gt;0),IF(I688&lt;=1000,"1–1,000",IF(I688&lt;=2500,"1,001–2,500",IF(I688&lt;=5000,"2,501–5,000",IF(I688&lt;=10000,"5,001–10,000","10,001–15,000")))),"1,001–2,500")</x:f>
        <x:v>1,001–2,500</x:v>
      </x:c>
      <x:c r="K688" s="16"/>
      <x:c r="L688" s="17" t="str">
        <x:f>IF(AND(ISNUMBER(I688),I688&gt;0,ISNUMBER(K688),K688&gt;0),K688/I688,"n.a.")</x:f>
        <x:v>n.a.</x:v>
      </x:c>
      <x:c r="M688" s="17"/>
      <x:c r="N688" s="13" t="str">
        <x:v>No</x:v>
      </x:c>
      <x:c r="O688" s="15" t="str">
        <x:v>Not stated</x:v>
      </x:c>
      <x:c r="P688" s="15" t="str">
        <x:v>Not stated</x:v>
      </x:c>
      <x:c r="Q688" s="15" t="str">
        <x:v>New industrial/business unit advertised individually or combined.</x:v>
      </x:c>
      <x:c r="R688" s="15" t="str">
        <x:v>Advertised to let Specific numbered direct-agent letting; excluded master-scheme inventory to avoid duplication. Height and loading-door dimensions not stated on this individual page.</x:v>
      </x:c>
      <x:c r="S688" s="15" t="str">
        <x:v>https://www.alderking.com/properties/unit-15-phase-2-rockhaven-bristol-bs11-0yw-100431/</x:v>
      </x:c>
      <x:c r="T688" s="15" t="str"/>
      <x:c r="U688" s="15" t="str"/>
      <x:c r="V688" s="15" t="str">
        <x:v>Bristol — Cabot Park</x:v>
      </x:c>
      <x:c r="W688" s="15" t="str">
        <x:v>Individual unit ≤15,000 sq ft</x:v>
      </x:c>
      <x:c r="X688" s="13" t="n">
        <x:f>IF(N688="Yes",L688,0)</x:f>
        <x:v>0</x:v>
      </x:c>
      <x:c r="Y688" s="14" t="n">
        <x:v>1</x:v>
      </x:c>
      <x:c r="Z688" s="13" t="str">
        <x:v>Industrial / workshop / storage</x:v>
      </x:c>
    </x:row>
    <x:row r="689" ht="42" customHeight="1">
      <x:c r="A689" s="13" t="str">
        <x:v>SW0354</x:v>
      </x:c>
      <x:c r="B689" s="15" t="str">
        <x:v>Bristol</x:v>
      </x:c>
      <x:c r="C689" s="15" t="str">
        <x:v>Avonmouth</x:v>
      </x:c>
      <x:c r="D689" s="14" t="n">
        <x:v>2645</x:v>
      </x:c>
      <x:c r="E689" s="13" t="str">
        <x:v>Nearby</x:v>
      </x:c>
      <x:c r="F689" s="15" t="str">
        <x:v>Cabot Park / Rockhaven Business Centre</x:v>
      </x:c>
      <x:c r="G689" s="15" t="str">
        <x:v>Unit 16, Rockhaven Business Centre, Cabot Park, Avonmouth BS11 0GQ</x:v>
      </x:c>
      <x:c r="H689" s="13" t="str">
        <x:v>Current</x:v>
      </x:c>
      <x:c r="I689" s="14" t="n">
        <x:v>1500</x:v>
      </x:c>
      <x:c r="J689" s="13" t="str">
        <x:f>IF(AND(ISNUMBER(I689),I689&gt;0),IF(I689&lt;=1000,"1–1,000",IF(I689&lt;=2500,"1,001–2,500",IF(I689&lt;=5000,"2,501–5,000",IF(I689&lt;=10000,"5,001–10,000","10,001–15,000")))),"1,001–2,500")</x:f>
        <x:v>1,001–2,500</x:v>
      </x:c>
      <x:c r="K689" s="16"/>
      <x:c r="L689" s="17" t="str">
        <x:f>IF(AND(ISNUMBER(I689),I689&gt;0,ISNUMBER(K689),K689&gt;0),K689/I689,"n.a.")</x:f>
        <x:v>n.a.</x:v>
      </x:c>
      <x:c r="M689" s="17"/>
      <x:c r="N689" s="13" t="str">
        <x:v>No</x:v>
      </x:c>
      <x:c r="O689" s="15" t="str">
        <x:v>Not stated</x:v>
      </x:c>
      <x:c r="P689" s="15" t="str">
        <x:v>Not stated</x:v>
      </x:c>
      <x:c r="Q689" s="15" t="str">
        <x:v>New industrial/business unit advertised individually or combined.</x:v>
      </x:c>
      <x:c r="R689" s="15" t="str">
        <x:v>Advertised to let Specific numbered direct-agent letting; excluded master-scheme inventory to avoid duplication. Height and loading-door dimensions not stated on this individual page.</x:v>
      </x:c>
      <x:c r="S689" s="15" t="str">
        <x:v>https://www.alderking.com/properties/unit-16-phase-2-rockhaven-bristol-bs11-0yw-100432/</x:v>
      </x:c>
      <x:c r="T689" s="15" t="str"/>
      <x:c r="U689" s="15" t="str"/>
      <x:c r="V689" s="15" t="str">
        <x:v>Bristol — Cabot Park</x:v>
      </x:c>
      <x:c r="W689" s="15" t="str">
        <x:v>Individual unit ≤15,000 sq ft</x:v>
      </x:c>
      <x:c r="X689" s="13" t="n">
        <x:f>IF(N689="Yes",L689,0)</x:f>
        <x:v>0</x:v>
      </x:c>
      <x:c r="Y689" s="14" t="n">
        <x:v>1</x:v>
      </x:c>
      <x:c r="Z689" s="13" t="str">
        <x:v>Industrial / workshop / storage</x:v>
      </x:c>
    </x:row>
    <x:row r="690" ht="42" customHeight="1">
      <x:c r="A690" s="13" t="str">
        <x:v>SW0355</x:v>
      </x:c>
      <x:c r="B690" s="15" t="str">
        <x:v>Bristol</x:v>
      </x:c>
      <x:c r="C690" s="15" t="str">
        <x:v>Avonmouth</x:v>
      </x:c>
      <x:c r="D690" s="14" t="n">
        <x:v>2645</x:v>
      </x:c>
      <x:c r="E690" s="13" t="str">
        <x:v>Nearby</x:v>
      </x:c>
      <x:c r="F690" s="15" t="str">
        <x:v>Cabot Park / Rockhaven Business Centre</x:v>
      </x:c>
      <x:c r="G690" s="15" t="str">
        <x:v>Unit 2, Rockhaven Business Centre, Cabot Park, Avonmouth BS11 0GQ</x:v>
      </x:c>
      <x:c r="H690" s="13" t="str">
        <x:v>Current</x:v>
      </x:c>
      <x:c r="I690" s="14" t="n">
        <x:v>2250</x:v>
      </x:c>
      <x:c r="J690" s="13" t="str">
        <x:f>IF(AND(ISNUMBER(I690),I690&gt;0),IF(I690&lt;=1000,"1–1,000",IF(I690&lt;=2500,"1,001–2,500",IF(I690&lt;=5000,"2,501–5,000",IF(I690&lt;=10000,"5,001–10,000","10,001–15,000")))),"1,001–2,500")</x:f>
        <x:v>1,001–2,500</x:v>
      </x:c>
      <x:c r="K690" s="16" t="n">
        <x:v>31500</x:v>
      </x:c>
      <x:c r="L690" s="17" t="n">
        <x:f>IF(AND(ISNUMBER(I690),I690&gt;0,ISNUMBER(K690),K690&gt;0),K690/I690,"n.a.")</x:f>
        <x:v>14</x:v>
      </x:c>
      <x:c r="M690" s="17" t="n">
        <x:v>14</x:v>
      </x:c>
      <x:c r="N690" s="13" t="str">
        <x:v>Yes</x:v>
      </x:c>
      <x:c r="O690" s="15" t="str">
        <x:v>Not stated</x:v>
      </x:c>
      <x:c r="P690" s="15" t="str">
        <x:v>Not stated</x:v>
      </x:c>
      <x:c r="Q690" s="15" t="str">
        <x:v>New industrial/business unit advertised individually or combined.</x:v>
      </x:c>
      <x:c r="R690" s="15" t="str">
        <x:v>Advertised to let Specific numbered direct-agent letting; excluded master-scheme inventory to avoid duplication. Height and loading-door dimensions not stated on this individual page.</x:v>
      </x:c>
      <x:c r="S690" s="15" t="str">
        <x:v>https://www.alderking.com/properties/unit-2-phase-2-rockhaven-bristol-bs11-0yw-100407/</x:v>
      </x:c>
      <x:c r="T690" s="15" t="str"/>
      <x:c r="U690" s="15" t="str"/>
      <x:c r="V690" s="15" t="str">
        <x:v>Bristol — Cabot Park</x:v>
      </x:c>
      <x:c r="W690" s="15" t="str">
        <x:v>Individual unit ≤15,000 sq ft</x:v>
      </x:c>
      <x:c r="X690" s="13" t="n">
        <x:f>IF(N690="Yes",L690,0)</x:f>
        <x:v>14</x:v>
      </x:c>
      <x:c r="Y690" s="14" t="n">
        <x:v>1</x:v>
      </x:c>
      <x:c r="Z690" s="13" t="str">
        <x:v>Industrial / workshop / storage</x:v>
      </x:c>
    </x:row>
    <x:row r="691" ht="42" customHeight="1">
      <x:c r="A691" s="13" t="str">
        <x:v>SW0356</x:v>
      </x:c>
      <x:c r="B691" s="15" t="str">
        <x:v>Bristol</x:v>
      </x:c>
      <x:c r="C691" s="15" t="str">
        <x:v>Avonmouth</x:v>
      </x:c>
      <x:c r="D691" s="14" t="n">
        <x:v>2645</x:v>
      </x:c>
      <x:c r="E691" s="13" t="str">
        <x:v>Nearby</x:v>
      </x:c>
      <x:c r="F691" s="15" t="str">
        <x:v>Cabot Park / Rockhaven Business Centre</x:v>
      </x:c>
      <x:c r="G691" s="15" t="str">
        <x:v>Unit 3, Rockhaven Business Centre, Cabot Park, Avonmouth BS11 0GQ</x:v>
      </x:c>
      <x:c r="H691" s="13" t="str">
        <x:v>Current</x:v>
      </x:c>
      <x:c r="I691" s="14" t="n">
        <x:v>2250</x:v>
      </x:c>
      <x:c r="J691" s="13" t="str">
        <x:f>IF(AND(ISNUMBER(I691),I691&gt;0),IF(I691&lt;=1000,"1–1,000",IF(I691&lt;=2500,"1,001–2,500",IF(I691&lt;=5000,"2,501–5,000",IF(I691&lt;=10000,"5,001–10,000","10,001–15,000")))),"1,001–2,500")</x:f>
        <x:v>1,001–2,500</x:v>
      </x:c>
      <x:c r="K691" s="16" t="n">
        <x:v>31500</x:v>
      </x:c>
      <x:c r="L691" s="17" t="n">
        <x:f>IF(AND(ISNUMBER(I691),I691&gt;0,ISNUMBER(K691),K691&gt;0),K691/I691,"n.a.")</x:f>
        <x:v>14</x:v>
      </x:c>
      <x:c r="M691" s="17" t="n">
        <x:v>14</x:v>
      </x:c>
      <x:c r="N691" s="13" t="str">
        <x:v>Yes</x:v>
      </x:c>
      <x:c r="O691" s="15" t="str">
        <x:v>Not stated</x:v>
      </x:c>
      <x:c r="P691" s="15" t="str">
        <x:v>Not stated</x:v>
      </x:c>
      <x:c r="Q691" s="15" t="str">
        <x:v>New industrial/business unit advertised individually or combined.</x:v>
      </x:c>
      <x:c r="R691" s="15" t="str">
        <x:v>Advertised to let Specific numbered direct-agent letting; excluded master-scheme inventory to avoid duplication. Height and loading-door dimensions not stated on this individual page.</x:v>
      </x:c>
      <x:c r="S691" s="15" t="str">
        <x:v>https://www.alderking.com/properties/unit-3-phase-2-rockhaven-bristol-bs11-0yw-100408/</x:v>
      </x:c>
      <x:c r="T691" s="15" t="str"/>
      <x:c r="U691" s="15" t="str"/>
      <x:c r="V691" s="15" t="str">
        <x:v>Bristol — Cabot Park</x:v>
      </x:c>
      <x:c r="W691" s="15" t="str">
        <x:v>Individual unit ≤15,000 sq ft</x:v>
      </x:c>
      <x:c r="X691" s="13" t="n">
        <x:f>IF(N691="Yes",L691,0)</x:f>
        <x:v>14</x:v>
      </x:c>
      <x:c r="Y691" s="14" t="n">
        <x:v>1</x:v>
      </x:c>
      <x:c r="Z691" s="13" t="str">
        <x:v>Industrial / workshop / storage</x:v>
      </x:c>
    </x:row>
    <x:row r="692" ht="42" customHeight="1">
      <x:c r="A692" s="13" t="str">
        <x:v>SW0357</x:v>
      </x:c>
      <x:c r="B692" s="15" t="str">
        <x:v>Bristol</x:v>
      </x:c>
      <x:c r="C692" s="15" t="str">
        <x:v>Avonmouth</x:v>
      </x:c>
      <x:c r="D692" s="14" t="n">
        <x:v>2645</x:v>
      </x:c>
      <x:c r="E692" s="13" t="str">
        <x:v>Nearby</x:v>
      </x:c>
      <x:c r="F692" s="15" t="str">
        <x:v>Cabot Park / Rockhaven Business Centre</x:v>
      </x:c>
      <x:c r="G692" s="15" t="str">
        <x:v>Unit 4, Rockhaven Business Centre, Cabot Park, Avonmouth BS11 0GQ</x:v>
      </x:c>
      <x:c r="H692" s="13" t="str">
        <x:v>Current</x:v>
      </x:c>
      <x:c r="I692" s="14" t="n">
        <x:v>2250</x:v>
      </x:c>
      <x:c r="J692" s="13" t="str">
        <x:f>IF(AND(ISNUMBER(I692),I692&gt;0),IF(I692&lt;=1000,"1–1,000",IF(I692&lt;=2500,"1,001–2,500",IF(I692&lt;=5000,"2,501–5,000",IF(I692&lt;=10000,"5,001–10,000","10,001–15,000")))),"1,001–2,500")</x:f>
        <x:v>1,001–2,500</x:v>
      </x:c>
      <x:c r="K692" s="16" t="n">
        <x:v>31500</x:v>
      </x:c>
      <x:c r="L692" s="17" t="n">
        <x:f>IF(AND(ISNUMBER(I692),I692&gt;0,ISNUMBER(K692),K692&gt;0),K692/I692,"n.a.")</x:f>
        <x:v>14</x:v>
      </x:c>
      <x:c r="M692" s="17" t="n">
        <x:v>14</x:v>
      </x:c>
      <x:c r="N692" s="13" t="str">
        <x:v>Yes</x:v>
      </x:c>
      <x:c r="O692" s="15" t="str">
        <x:v>Not stated</x:v>
      </x:c>
      <x:c r="P692" s="15" t="str">
        <x:v>Not stated</x:v>
      </x:c>
      <x:c r="Q692" s="15" t="str">
        <x:v>New industrial/business unit advertised individually or combined.</x:v>
      </x:c>
      <x:c r="R692" s="15" t="str">
        <x:v>Advertised to let Specific numbered direct-agent letting; excluded master-scheme inventory to avoid duplication. Height and loading-door dimensions not stated on this individual page.</x:v>
      </x:c>
      <x:c r="S692" s="15" t="str">
        <x:v>https://www.alderking.com/properties/unit-4-phase-2-rockhaven-bristol-bs11-0yw-100409/</x:v>
      </x:c>
      <x:c r="T692" s="15" t="str"/>
      <x:c r="U692" s="15" t="str"/>
      <x:c r="V692" s="15" t="str">
        <x:v>Bristol — Cabot Park</x:v>
      </x:c>
      <x:c r="W692" s="15" t="str">
        <x:v>Individual unit ≤15,000 sq ft</x:v>
      </x:c>
      <x:c r="X692" s="13" t="n">
        <x:f>IF(N692="Yes",L692,0)</x:f>
        <x:v>14</x:v>
      </x:c>
      <x:c r="Y692" s="14" t="n">
        <x:v>1</x:v>
      </x:c>
      <x:c r="Z692" s="13" t="str">
        <x:v>Industrial / workshop / storage</x:v>
      </x:c>
    </x:row>
    <x:row r="693" ht="42" customHeight="1">
      <x:c r="A693" s="13" t="str">
        <x:v>SW0358</x:v>
      </x:c>
      <x:c r="B693" s="15" t="str">
        <x:v>Bristol</x:v>
      </x:c>
      <x:c r="C693" s="15" t="str">
        <x:v>Avonmouth</x:v>
      </x:c>
      <x:c r="D693" s="14" t="n">
        <x:v>2645</x:v>
      </x:c>
      <x:c r="E693" s="13" t="str">
        <x:v>Nearby</x:v>
      </x:c>
      <x:c r="F693" s="15" t="str">
        <x:v>Cabot Park / Rockhaven Business Centre</x:v>
      </x:c>
      <x:c r="G693" s="15" t="str">
        <x:v>Unit 5, Rockhaven Business Centre, Cabot Park, Avonmouth BS11 0GQ</x:v>
      </x:c>
      <x:c r="H693" s="13" t="str">
        <x:v>Current</x:v>
      </x:c>
      <x:c r="I693" s="14" t="n">
        <x:v>2250</x:v>
      </x:c>
      <x:c r="J693" s="13" t="str">
        <x:f>IF(AND(ISNUMBER(I693),I693&gt;0),IF(I693&lt;=1000,"1–1,000",IF(I693&lt;=2500,"1,001–2,500",IF(I693&lt;=5000,"2,501–5,000",IF(I693&lt;=10000,"5,001–10,000","10,001–15,000")))),"1,001–2,500")</x:f>
        <x:v>1,001–2,500</x:v>
      </x:c>
      <x:c r="K693" s="16" t="n">
        <x:v>31500</x:v>
      </x:c>
      <x:c r="L693" s="17" t="n">
        <x:f>IF(AND(ISNUMBER(I693),I693&gt;0,ISNUMBER(K693),K693&gt;0),K693/I693,"n.a.")</x:f>
        <x:v>14</x:v>
      </x:c>
      <x:c r="M693" s="17" t="n">
        <x:v>14</x:v>
      </x:c>
      <x:c r="N693" s="13" t="str">
        <x:v>Yes</x:v>
      </x:c>
      <x:c r="O693" s="15" t="str">
        <x:v>Not stated</x:v>
      </x:c>
      <x:c r="P693" s="15" t="str">
        <x:v>Not stated</x:v>
      </x:c>
      <x:c r="Q693" s="15" t="str">
        <x:v>New industrial/business unit advertised individually or combined.</x:v>
      </x:c>
      <x:c r="R693" s="15" t="str">
        <x:v>Advertised to let Specific numbered direct-agent letting; excluded master-scheme inventory to avoid duplication. Height and loading-door dimensions not stated on this individual page.</x:v>
      </x:c>
      <x:c r="S693" s="15" t="str">
        <x:v>https://www.alderking.com/properties/unit-5-phase-2-rockhaven-bristol-bs11-0yw-100410/</x:v>
      </x:c>
      <x:c r="T693" s="15" t="str"/>
      <x:c r="U693" s="15" t="str"/>
      <x:c r="V693" s="15" t="str">
        <x:v>Bristol — Cabot Park</x:v>
      </x:c>
      <x:c r="W693" s="15" t="str">
        <x:v>Individual unit ≤15,000 sq ft</x:v>
      </x:c>
      <x:c r="X693" s="13" t="n">
        <x:f>IF(N693="Yes",L693,0)</x:f>
        <x:v>14</x:v>
      </x:c>
      <x:c r="Y693" s="14" t="n">
        <x:v>1</x:v>
      </x:c>
      <x:c r="Z693" s="13" t="str">
        <x:v>Industrial / workshop / storage</x:v>
      </x:c>
    </x:row>
    <x:row r="694" ht="75" customHeight="1">
      <x:c r="A694" s="13" t="str">
        <x:v>SW0359</x:v>
      </x:c>
      <x:c r="B694" s="15" t="str">
        <x:v>Bristol</x:v>
      </x:c>
      <x:c r="C694" s="15" t="str">
        <x:v>Avonmouth</x:v>
      </x:c>
      <x:c r="D694" s="14" t="n">
        <x:v>2645</x:v>
      </x:c>
      <x:c r="E694" s="13" t="str">
        <x:v>Nearby</x:v>
      </x:c>
      <x:c r="F694" s="15" t="str">
        <x:v>Cabot Park / IO Centre</x:v>
      </x:c>
      <x:c r="G694" s="15" t="str">
        <x:v>Unit 6 IO Centre, Cabot Park, Moorend Farm Avenue, Avonmouth, Bristol, BS11 0QL</x:v>
      </x:c>
      <x:c r="H694" s="13" t="str">
        <x:v>Uncertain</x:v>
      </x:c>
      <x:c r="I694" s="14" t="n">
        <x:v>11169</x:v>
      </x:c>
      <x:c r="J694" s="13" t="str">
        <x:f>IF(AND(ISNUMBER(I694),I694&gt;0),IF(I694&lt;=1000,"1–1,000",IF(I694&lt;=2500,"1,001–2,500",IF(I694&lt;=5000,"2,501–5,000",IF(I694&lt;=10000,"5,001–10,000","10,001–15,000")))),"10,001–15,000")</x:f>
        <x:v>10,001–15,000</x:v>
      </x:c>
      <x:c r="K694" s="16"/>
      <x:c r="L694" s="17" t="str">
        <x:f>IF(AND(ISNUMBER(I694),I694&gt;0,ISNUMBER(K694),K694&gt;0),K694/I694,"n.a.")</x:f>
        <x:v>n.a.</x:v>
      </x:c>
      <x:c r="M694" s="17"/>
      <x:c r="N694" s="13" t="str">
        <x:v>No</x:v>
      </x:c>
      <x:c r="O694" s="15" t="str">
        <x:v>Conflict: LSH 6.5m clear/8.5m ridge; Knight Frank 6m haunch/7m eaves</x:v>
      </x:c>
      <x:c r="P694" s="15" t="str">
        <x:v>2 full-height roller shutters</x:v>
      </x:c>
      <x:c r="Q694" s="15" t="str">
        <x:v>Semi-detached warehouse with two-storey offices and secure yard.</x:v>
      </x:c>
      <x:c r="R694" s="15" t="str">
        <x:v>Agent rent/readiness conflicts Joint-agent sizes 11,169 and 11,166 sq ft; height discrepancy. £9.75 psf quoted, monthly rent annualised. ONS BUA population is for named host Avonmouth; property boundary unverified. Avonmouth is a separate ONS BUA from Bristol; included in the wider Bristol market as Nearby. Direct Alder King quotes £12.75/sf and says to be refurbished, versus portal £9.75/sf. Excluded from current count and rent median pending reconciliation.</x:v>
      </x:c>
      <x:c r="S694" s="15" t="str">
        <x:v>https://www.rightmove.co.uk/properties/760764280039872#/?channel=COM_LET</x:v>
      </x:c>
      <x:c r="T694" s="15" t="str">
        <x:v>https://www.rightmove.co.uk/properties/94249665#/?channel=COM_LET</x:v>
      </x:c>
      <x:c r="U694" s="15" t="str">
        <x:v>https://www.zoopla.co.uk/to-rent/commercial/details/74488717/
https://www.alderking.com/properties/unit-6-io-centre-bristol-bs11-0ql-85405/</x:v>
      </x:c>
      <x:c r="V694" s="15" t="str">
        <x:v>Bristol — Cabot Park</x:v>
      </x:c>
      <x:c r="W694" s="15" t="str">
        <x:v>Individual unit ≤15,000 sq ft</x:v>
      </x:c>
      <x:c r="X694" s="13" t="n">
        <x:f>IF(N694="Yes",L694,0)</x:f>
        <x:v>0</x:v>
      </x:c>
      <x:c r="Y694" s="14" t="n">
        <x:v>1</x:v>
      </x:c>
      <x:c r="Z694" s="13" t="str">
        <x:v>Industrial / workshop / storage</x:v>
      </x:c>
    </x:row>
    <x:row r="695" ht="42" customHeight="1">
      <x:c r="A695" s="13" t="str">
        <x:v>SW0360</x:v>
      </x:c>
      <x:c r="B695" s="15" t="str">
        <x:v>Bristol</x:v>
      </x:c>
      <x:c r="C695" s="15" t="str">
        <x:v>Avonmouth</x:v>
      </x:c>
      <x:c r="D695" s="14" t="n">
        <x:v>2645</x:v>
      </x:c>
      <x:c r="E695" s="13" t="str">
        <x:v>Nearby</x:v>
      </x:c>
      <x:c r="F695" s="15" t="str">
        <x:v>Cabot Park / Rockhaven Business Centre</x:v>
      </x:c>
      <x:c r="G695" s="15" t="str">
        <x:v>Unit 6, Rockhaven Business Centre, Cabot Park, Avonmouth BS11 0GQ</x:v>
      </x:c>
      <x:c r="H695" s="13" t="str">
        <x:v>Current</x:v>
      </x:c>
      <x:c r="I695" s="14" t="n">
        <x:v>2250</x:v>
      </x:c>
      <x:c r="J695" s="13" t="str">
        <x:f>IF(AND(ISNUMBER(I695),I695&gt;0),IF(I695&lt;=1000,"1–1,000",IF(I695&lt;=2500,"1,001–2,500",IF(I695&lt;=5000,"2,501–5,000",IF(I695&lt;=10000,"5,001–10,000","10,001–15,000")))),"1,001–2,500")</x:f>
        <x:v>1,001–2,500</x:v>
      </x:c>
      <x:c r="K695" s="16" t="n">
        <x:v>31500</x:v>
      </x:c>
      <x:c r="L695" s="17" t="n">
        <x:f>IF(AND(ISNUMBER(I695),I695&gt;0,ISNUMBER(K695),K695&gt;0),K695/I695,"n.a.")</x:f>
        <x:v>14</x:v>
      </x:c>
      <x:c r="M695" s="17" t="n">
        <x:v>14</x:v>
      </x:c>
      <x:c r="N695" s="13" t="str">
        <x:v>Yes</x:v>
      </x:c>
      <x:c r="O695" s="15" t="str">
        <x:v>Not stated</x:v>
      </x:c>
      <x:c r="P695" s="15" t="str">
        <x:v>Not stated</x:v>
      </x:c>
      <x:c r="Q695" s="15" t="str">
        <x:v>New industrial/business unit advertised individually or combined.</x:v>
      </x:c>
      <x:c r="R695" s="15" t="str">
        <x:v>Advertised to let Specific numbered direct-agent letting; excluded master-scheme inventory to avoid duplication. Height and loading-door dimensions not stated on this individual page.</x:v>
      </x:c>
      <x:c r="S695" s="15" t="str">
        <x:v>https://www.alderking.com/properties/unit-6-phase-2-rockhaven-bristol-bs11-0yw-100412/</x:v>
      </x:c>
      <x:c r="T695" s="15" t="str"/>
      <x:c r="U695" s="15" t="str"/>
      <x:c r="V695" s="15" t="str">
        <x:v>Bristol — Cabot Park</x:v>
      </x:c>
      <x:c r="W695" s="15" t="str">
        <x:v>Individual unit ≤15,000 sq ft</x:v>
      </x:c>
      <x:c r="X695" s="13" t="n">
        <x:f>IF(N695="Yes",L695,0)</x:f>
        <x:v>14</x:v>
      </x:c>
      <x:c r="Y695" s="14" t="n">
        <x:v>1</x:v>
      </x:c>
      <x:c r="Z695" s="13" t="str">
        <x:v>Industrial / workshop / storage</x:v>
      </x:c>
    </x:row>
    <x:row r="696" ht="42" customHeight="1">
      <x:c r="A696" s="13" t="str">
        <x:v>SW0361</x:v>
      </x:c>
      <x:c r="B696" s="15" t="str">
        <x:v>Bristol</x:v>
      </x:c>
      <x:c r="C696" s="15" t="str">
        <x:v>Avonmouth</x:v>
      </x:c>
      <x:c r="D696" s="14" t="n">
        <x:v>2645</x:v>
      </x:c>
      <x:c r="E696" s="13" t="str">
        <x:v>Nearby</x:v>
      </x:c>
      <x:c r="F696" s="15" t="str">
        <x:v>Cabot Park / Rockhaven Business Centre</x:v>
      </x:c>
      <x:c r="G696" s="15" t="str">
        <x:v>Unit 7, Rockhaven Business Centre, Cabot Park, Avonmouth BS11 0GQ</x:v>
      </x:c>
      <x:c r="H696" s="13" t="str">
        <x:v>Current</x:v>
      </x:c>
      <x:c r="I696" s="14" t="n">
        <x:v>2250</x:v>
      </x:c>
      <x:c r="J696" s="13" t="str">
        <x:f>IF(AND(ISNUMBER(I696),I696&gt;0),IF(I696&lt;=1000,"1–1,000",IF(I696&lt;=2500,"1,001–2,500",IF(I696&lt;=5000,"2,501–5,000",IF(I696&lt;=10000,"5,001–10,000","10,001–15,000")))),"1,001–2,500")</x:f>
        <x:v>1,001–2,500</x:v>
      </x:c>
      <x:c r="K696" s="16" t="n">
        <x:v>31500</x:v>
      </x:c>
      <x:c r="L696" s="17" t="n">
        <x:f>IF(AND(ISNUMBER(I696),I696&gt;0,ISNUMBER(K696),K696&gt;0),K696/I696,"n.a.")</x:f>
        <x:v>14</x:v>
      </x:c>
      <x:c r="M696" s="17" t="n">
        <x:v>14</x:v>
      </x:c>
      <x:c r="N696" s="13" t="str">
        <x:v>Yes</x:v>
      </x:c>
      <x:c r="O696" s="15" t="str">
        <x:v>Not stated</x:v>
      </x:c>
      <x:c r="P696" s="15" t="str">
        <x:v>Not stated</x:v>
      </x:c>
      <x:c r="Q696" s="15" t="str">
        <x:v>New industrial/business unit advertised individually or combined.</x:v>
      </x:c>
      <x:c r="R696" s="15" t="str">
        <x:v>Advertised to let Specific numbered direct-agent letting; excluded master-scheme inventory to avoid duplication. Height and loading-door dimensions not stated on this individual page.</x:v>
      </x:c>
      <x:c r="S696" s="15" t="str">
        <x:v>https://www.alderking.com/properties/unit-7-phase-2-rockhaven-bristol-bs11-0yw-100415/</x:v>
      </x:c>
      <x:c r="T696" s="15" t="str"/>
      <x:c r="U696" s="15" t="str"/>
      <x:c r="V696" s="15" t="str">
        <x:v>Bristol — Cabot Park</x:v>
      </x:c>
      <x:c r="W696" s="15" t="str">
        <x:v>Individual unit ≤15,000 sq ft</x:v>
      </x:c>
      <x:c r="X696" s="13" t="n">
        <x:f>IF(N696="Yes",L696,0)</x:f>
        <x:v>14</x:v>
      </x:c>
      <x:c r="Y696" s="14" t="n">
        <x:v>1</x:v>
      </x:c>
      <x:c r="Z696" s="13" t="str">
        <x:v>Industrial / workshop / storage</x:v>
      </x:c>
    </x:row>
    <x:row r="697" ht="42" customHeight="1">
      <x:c r="A697" s="13" t="str">
        <x:v>SW0362</x:v>
      </x:c>
      <x:c r="B697" s="15" t="str">
        <x:v>Bristol</x:v>
      </x:c>
      <x:c r="C697" s="15" t="str">
        <x:v>Avonmouth</x:v>
      </x:c>
      <x:c r="D697" s="14" t="n">
        <x:v>2645</x:v>
      </x:c>
      <x:c r="E697" s="13" t="str">
        <x:v>Nearby</x:v>
      </x:c>
      <x:c r="F697" s="15" t="str">
        <x:v>Cabot Park / IO Centre</x:v>
      </x:c>
      <x:c r="G697" s="15" t="str">
        <x:v>Unit 8, IO Centre, Cabot Park, Avonmouth BS11 0QL</x:v>
      </x:c>
      <x:c r="H697" s="13" t="str">
        <x:v>Current</x:v>
      </x:c>
      <x:c r="I697" s="14" t="n">
        <x:v>12555</x:v>
      </x:c>
      <x:c r="J697" s="13" t="str">
        <x:f>IF(AND(ISNUMBER(I697),I697&gt;0),IF(I697&lt;=1000,"1–1,000",IF(I697&lt;=2500,"1,001–2,500",IF(I697&lt;=5000,"2,501–5,000",IF(I697&lt;=10000,"5,001–10,000","10,001–15,000")))),"10,001–15,000")</x:f>
        <x:v>10,001–15,000</x:v>
      </x:c>
      <x:c r="K697" s="16" t="n">
        <x:v>150000</x:v>
      </x:c>
      <x:c r="L697" s="17" t="n">
        <x:f>IF(AND(ISNUMBER(I697),I697&gt;0,ISNUMBER(K697),K697&gt;0),K697/I697,"n.a.")</x:f>
        <x:v>11.947431302270012</x:v>
      </x:c>
      <x:c r="M697" s="17"/>
      <x:c r="N697" s="13" t="str">
        <x:v>No</x:v>
      </x:c>
      <x:c r="O697" s="15" t="str">
        <x:v>6m haunch; 7m eaves</x:v>
      </x:c>
      <x:c r="P697" s="15" t="str">
        <x:v>Two loading doors; type not stated</x:v>
      </x:c>
      <x:c r="Q697" s="15" t="str">
        <x:v>End-terrace warehouse with ground and first-floor offices.</x:v>
      </x:c>
      <x:c r="R697" s="15" t="str">
        <x:v>Advertised to let Direct agent identifies 12,555 sf as Unit8 alone. £150,000 pa FROM. Combined8+9 is21,707 sf and exceeds cap; no combined demise counted.</x:v>
      </x:c>
      <x:c r="S697" s="15" t="str">
        <x:v>https://www.rightmove.co.uk/properties/171587504#/?channel=COM_LET</x:v>
      </x:c>
      <x:c r="T697" s="15" t="str">
        <x:v>https://www.zoopla.co.uk/to-rent/commercial/details/67313652/</x:v>
      </x:c>
      <x:c r="U697" s="15" t="str">
        <x:v>https://www.alderking.com/properties/unit-8-io-centre-bristol-bs11-0ql-102043/</x:v>
      </x:c>
      <x:c r="V697" s="15" t="str">
        <x:v>Bristol — Cabot Park</x:v>
      </x:c>
      <x:c r="W697" s="15" t="str">
        <x:v>Individual unit ≤15,000 sq ft</x:v>
      </x:c>
      <x:c r="X697" s="13" t="n">
        <x:f>IF(N697="Yes",L697,0)</x:f>
        <x:v>0</x:v>
      </x:c>
      <x:c r="Y697" s="14" t="n">
        <x:v>1</x:v>
      </x:c>
      <x:c r="Z697" s="13" t="str">
        <x:v>Industrial / workshop / storage</x:v>
      </x:c>
    </x:row>
    <x:row r="698" ht="62" customHeight="1">
      <x:c r="A698" s="13" t="str">
        <x:v>SW0363</x:v>
      </x:c>
      <x:c r="B698" s="15" t="str">
        <x:v>Bristol</x:v>
      </x:c>
      <x:c r="C698" s="15" t="str">
        <x:v>Avonmouth</x:v>
      </x:c>
      <x:c r="D698" s="14" t="n">
        <x:v>2645</x:v>
      </x:c>
      <x:c r="E698" s="13" t="str">
        <x:v>Nearby</x:v>
      </x:c>
      <x:c r="F698" s="15" t="str">
        <x:v>Chittening Industrial Estate</x:v>
      </x:c>
      <x:c r="G698" s="15" t="str">
        <x:v>Unit 2, CCT Building, Chittening Industrial Estate, Avonmouth BS11 0YB</x:v>
      </x:c>
      <x:c r="H698" s="13" t="str">
        <x:v>Future</x:v>
      </x:c>
      <x:c r="I698" s="14" t="n">
        <x:v>11641.77</x:v>
      </x:c>
      <x:c r="J698" s="13" t="str">
        <x:f>IF(AND(ISNUMBER(I698),I698&gt;0),IF(I698&lt;=1000,"1–1,000",IF(I698&lt;=2500,"1,001–2,500",IF(I698&lt;=5000,"2,501–5,000",IF(I698&lt;=10000,"5,001–10,000","10,001–15,000")))),"10,001–15,000")</x:f>
        <x:v>10,001–15,000</x:v>
      </x:c>
      <x:c r="K698" s="16"/>
      <x:c r="L698" s="17" t="str">
        <x:f>IF(AND(ISNUMBER(I698),I698&gt;0,ISNUMBER(K698),K698&gt;0),K698/I698,"n.a.")</x:f>
        <x:v>n.a.</x:v>
      </x:c>
      <x:c r="M698" s="17"/>
      <x:c r="N698" s="13" t="str">
        <x:v>No</x:v>
      </x:c>
      <x:c r="O698" s="15" t="str">
        <x:v>5.1m minimum eaves</x:v>
      </x:c>
      <x:c r="P698" s="15" t="str">
        <x:v>1 new ground-level loading door; type unspecified</x:v>
      </x:c>
      <x:c r="Q698" s="15" t="str">
        <x:v>Warehouse and ancillary offices undergoing refurbishment.</x:v>
      </x:c>
      <x:c r="R698" s="15" t="str">
        <x:v>Undergoing refurbishment Separate letting is explicit. Area is the sum of the unit schedule. From £7,761 pcm cannot safely be allocated to a specific unit; rent left unpriced. ONS BUA population is for named host Avonmouth; property boundary unverified. Avonmouth is a separate ONS BUA from Bristol; included in the wider Bristol market as Nearby.</x:v>
      </x:c>
      <x:c r="S698" s="15" t="str">
        <x:v>https://www.rightmove.co.uk/properties/773349092068497#/?channel=COM_LET</x:v>
      </x:c>
      <x:c r="T698" s="15" t="str"/>
      <x:c r="U698" s="15" t="str"/>
      <x:c r="V698" s="15" t="str">
        <x:v>Bristol — Chittening Industrial Estate</x:v>
      </x:c>
      <x:c r="W698" s="15" t="str">
        <x:v>Individual unit ≤15,000 sq ft</x:v>
      </x:c>
      <x:c r="X698" s="13" t="n">
        <x:f>IF(N698="Yes",L698,0)</x:f>
        <x:v>0</x:v>
      </x:c>
      <x:c r="Y698" s="14" t="n">
        <x:v>1</x:v>
      </x:c>
      <x:c r="Z698" s="13" t="str">
        <x:v>Industrial / workshop / storage</x:v>
      </x:c>
    </x:row>
    <x:row r="699" ht="62" customHeight="1">
      <x:c r="A699" s="13" t="str">
        <x:v>SW0364</x:v>
      </x:c>
      <x:c r="B699" s="15" t="str">
        <x:v>Bristol</x:v>
      </x:c>
      <x:c r="C699" s="15" t="str">
        <x:v>Avonmouth</x:v>
      </x:c>
      <x:c r="D699" s="14" t="n">
        <x:v>2645</x:v>
      </x:c>
      <x:c r="E699" s="13" t="str">
        <x:v>Nearby</x:v>
      </x:c>
      <x:c r="F699" s="15" t="str">
        <x:v>Chittening Industrial Estate</x:v>
      </x:c>
      <x:c r="G699" s="15" t="str">
        <x:v>Unit 3, CCT Building, Chittening Industrial Estate, Avonmouth BS11 0YB</x:v>
      </x:c>
      <x:c r="H699" s="13" t="str">
        <x:v>Future</x:v>
      </x:c>
      <x:c r="I699" s="14" t="n">
        <x:v>12020.84</x:v>
      </x:c>
      <x:c r="J699" s="13" t="str">
        <x:f>IF(AND(ISNUMBER(I699),I699&gt;0),IF(I699&lt;=1000,"1–1,000",IF(I699&lt;=2500,"1,001–2,500",IF(I699&lt;=5000,"2,501–5,000",IF(I699&lt;=10000,"5,001–10,000","10,001–15,000")))),"10,001–15,000")</x:f>
        <x:v>10,001–15,000</x:v>
      </x:c>
      <x:c r="K699" s="16"/>
      <x:c r="L699" s="17" t="str">
        <x:f>IF(AND(ISNUMBER(I699),I699&gt;0,ISNUMBER(K699),K699&gt;0),K699/I699,"n.a.")</x:f>
        <x:v>n.a.</x:v>
      </x:c>
      <x:c r="M699" s="17"/>
      <x:c r="N699" s="13" t="str">
        <x:v>No</x:v>
      </x:c>
      <x:c r="O699" s="15" t="str">
        <x:v>5.1m minimum eaves</x:v>
      </x:c>
      <x:c r="P699" s="15" t="str">
        <x:v>2 new ground-level loading doors; type unspecified</x:v>
      </x:c>
      <x:c r="Q699" s="15" t="str">
        <x:v>Warehouse and ancillary offices undergoing refurbishment.</x:v>
      </x:c>
      <x:c r="R699" s="15" t="str">
        <x:v>Undergoing refurbishment Separate letting is explicit. Area is the sum of the unit schedule. From £7,761 pcm cannot safely be allocated to a specific unit; rent left unpriced. ONS BUA population is for named host Avonmouth; property boundary unverified. Avonmouth is a separate ONS BUA from Bristol; included in the wider Bristol market as Nearby.</x:v>
      </x:c>
      <x:c r="S699" s="15" t="str">
        <x:v>https://www.rightmove.co.uk/properties/773349092068497#/?channel=COM_LET</x:v>
      </x:c>
      <x:c r="T699" s="15" t="str"/>
      <x:c r="U699" s="15" t="str"/>
      <x:c r="V699" s="15" t="str">
        <x:v>Bristol — Chittening Industrial Estate</x:v>
      </x:c>
      <x:c r="W699" s="15" t="str">
        <x:v>Individual unit ≤15,000 sq ft</x:v>
      </x:c>
      <x:c r="X699" s="13" t="n">
        <x:f>IF(N699="Yes",L699,0)</x:f>
        <x:v>0</x:v>
      </x:c>
      <x:c r="Y699" s="14" t="n">
        <x:v>1</x:v>
      </x:c>
      <x:c r="Z699" s="13" t="str">
        <x:v>Industrial / workshop / storage</x:v>
      </x:c>
    </x:row>
    <x:row r="700" ht="62" customHeight="1">
      <x:c r="A700" s="13" t="str">
        <x:v>SW0365</x:v>
      </x:c>
      <x:c r="B700" s="15" t="str">
        <x:v>Bristol</x:v>
      </x:c>
      <x:c r="C700" s="15" t="str">
        <x:v>Avonmouth</x:v>
      </x:c>
      <x:c r="D700" s="14" t="n">
        <x:v>2645</x:v>
      </x:c>
      <x:c r="E700" s="13" t="str">
        <x:v>Nearby</x:v>
      </x:c>
      <x:c r="F700" s="15" t="str">
        <x:v>Dean Road Trading Estate</x:v>
      </x:c>
      <x:c r="G700" s="15" t="str">
        <x:v>Dean Road Trading Estate, Avonmouth, BS11 8AT</x:v>
      </x:c>
      <x:c r="H700" s="13" t="str">
        <x:v>Future</x:v>
      </x:c>
      <x:c r="I700" s="14" t="n">
        <x:v>9995</x:v>
      </x:c>
      <x:c r="J700" s="13" t="str">
        <x:f>IF(AND(ISNUMBER(I700),I700&gt;0),IF(I700&lt;=1000,"1–1,000",IF(I700&lt;=2500,"1,001–2,500",IF(I700&lt;=5000,"2,501–5,000",IF(I700&lt;=10000,"5,001–10,000","10,001–15,000")))),"5,001–10,000")</x:f>
        <x:v>5,001–10,000</x:v>
      </x:c>
      <x:c r="K700" s="16" t="n">
        <x:v>140040</x:v>
      </x:c>
      <x:c r="L700" s="17" t="n">
        <x:f>IF(AND(ISNUMBER(I700),I700&gt;0,ISNUMBER(K700),K700&gt;0),K700/I700,"n.a.")</x:f>
        <x:v>14.011005502751376</x:v>
      </x:c>
      <x:c r="M700" s="17" t="n">
        <x:v>14.01</x:v>
      </x:c>
      <x:c r="N700" s="13" t="str">
        <x:v>No</x:v>
      </x:c>
      <x:c r="O700" s="15" t="str">
        <x:v>3m minimum eaves</x:v>
      </x:c>
      <x:c r="P700" s="15" t="str">
        <x:v>8 dock-loading doors</x:v>
      </x:c>
      <x:c r="Q700" s="15" t="str">
        <x:v>Warehouse with offices/welfare and extensive 1.4-acre secure yard.</x:v>
      </x:c>
      <x:c r="R700" s="15" t="str">
        <x:v>Light refurbishment pending £11,670 pcm from owner advert vs £11,667 pcm joint-agent; yard-inclusive rent not pure unit comparison. ONS BUA population is for named host Avonmouth; property boundary unverified. Avonmouth is a separate ONS BUA from Bristol; included in the wider Bristol market as Nearby.</x:v>
      </x:c>
      <x:c r="S700" s="15" t="str">
        <x:v>https://www.rightmove.co.uk/properties/762560851374592#/?channel=COM_LET</x:v>
      </x:c>
      <x:c r="T700" s="15" t="str">
        <x:v>https://www.rightmove.co.uk/properties/90728049#/?channel=COM_LET</x:v>
      </x:c>
      <x:c r="U700" s="15" t="str">
        <x:v>https://www.rightmove.co.uk/properties/773396147831441#/?channel=COM_LET
https://www.zoopla.co.uk/to-rent/commercial/details/73623660/</x:v>
      </x:c>
      <x:c r="V700" s="15" t="str">
        <x:v>Bristol — Dean Road Trading Estate</x:v>
      </x:c>
      <x:c r="W700" s="15" t="str">
        <x:v>Individual unit ≤15,000 sq ft</x:v>
      </x:c>
      <x:c r="X700" s="13" t="n">
        <x:f>IF(N700="Yes",L700,0)</x:f>
        <x:v>0</x:v>
      </x:c>
      <x:c r="Y700" s="14" t="n">
        <x:v>1</x:v>
      </x:c>
      <x:c r="Z700" s="13" t="str">
        <x:v>Industrial / workshop / storage</x:v>
      </x:c>
    </x:row>
    <x:row r="701" ht="88" customHeight="1">
      <x:c r="A701" s="13" t="str">
        <x:v>SW0366</x:v>
      </x:c>
      <x:c r="B701" s="15" t="str">
        <x:v>Bristol</x:v>
      </x:c>
      <x:c r="C701" s="15" t="str">
        <x:v>Whitehall</x:v>
      </x:c>
      <x:c r="D701" s="14"/>
      <x:c r="E701" s="13" t="str">
        <x:v>Nearby</x:v>
      </x:c>
      <x:c r="F701" s="15" t="str">
        <x:v>Eastpark Trading Estate</x:v>
      </x:c>
      <x:c r="G701" s="15" t="str">
        <x:v>Unit number unstated (EPC D / RV£22,750), Gordon Road, Eastpark Trading Estate, Bristol</x:v>
      </x:c>
      <x:c r="H701" s="13" t="str">
        <x:v>Current</x:v>
      </x:c>
      <x:c r="I701" s="14" t="n">
        <x:v>2990</x:v>
      </x:c>
      <x:c r="J701" s="13" t="str">
        <x:f>IF(AND(ISNUMBER(I701),I701&gt;0),IF(I701&lt;=1000,"1–1,000",IF(I701&lt;=2500,"1,001–2,500",IF(I701&lt;=5000,"2,501–5,000",IF(I701&lt;=10000,"5,001–10,000","10,001–15,000")))),"2,501–5,000")</x:f>
        <x:v>2,501–5,000</x:v>
      </x:c>
      <x:c r="K701" s="16" t="n">
        <x:v>30000</x:v>
      </x:c>
      <x:c r="L701" s="17" t="n">
        <x:f>IF(AND(ISNUMBER(I701),I701&gt;0,ISNUMBER(K701),K701&gt;0),K701/I701,"n.a.")</x:f>
        <x:v>10.033444816053512</x:v>
      </x:c>
      <x:c r="M701" s="17" t="n">
        <x:v>10.03</x:v>
      </x:c>
      <x:c r="N701" s="13" t="str">
        <x:v>Yes</x:v>
      </x:c>
      <x:c r="O701" s="15" t="str">
        <x:v>Not stated</x:v>
      </x:c>
      <x:c r="P701" s="15" t="str">
        <x:v>Full-height roller shutter</x:v>
      </x:c>
      <x:c r="Q701" s="15" t="str">
        <x:v>Warehouse with first-floor offices, air conditioning and parking.</x:v>
      </x:c>
      <x:c r="R701" s="15" t="str">
        <x:v>Advertised to let Different fitout, EPC D and £22,750 rateable value distinguish this from the EPC E / £27,500 Gordon Road advert. Unit numbers need confirmation. Marketed Bristol locality: Whitehall.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01" s="15" t="str">
        <x:v>https://www.rightmove.co.uk/properties/91935609#/?channel=COM_LET</x:v>
      </x:c>
      <x:c r="T701" s="15" t="str"/>
      <x:c r="U701" s="15" t="str"/>
      <x:c r="V701" s="15" t="str">
        <x:v>Bristol — Eastpark Trading Estate</x:v>
      </x:c>
      <x:c r="W701" s="15" t="str">
        <x:v>Individual unit ≤15,000 sq ft</x:v>
      </x:c>
      <x:c r="X701" s="13" t="n">
        <x:f>IF(N701="Yes",L701,0)</x:f>
        <x:v>10.033444816053512</x:v>
      </x:c>
      <x:c r="Y701" s="14" t="n">
        <x:v>1</x:v>
      </x:c>
      <x:c r="Z701" s="13" t="str">
        <x:v>Industrial / workshop / storage</x:v>
      </x:c>
    </x:row>
    <x:row r="702" ht="88" customHeight="1">
      <x:c r="A702" s="13" t="str">
        <x:v>SW0367</x:v>
      </x:c>
      <x:c r="B702" s="15" t="str">
        <x:v>Bristol</x:v>
      </x:c>
      <x:c r="C702" s="15" t="str">
        <x:v>Whitehall</x:v>
      </x:c>
      <x:c r="D702" s="14"/>
      <x:c r="E702" s="13" t="str">
        <x:v>Nearby</x:v>
      </x:c>
      <x:c r="F702" s="15" t="str">
        <x:v>Eastpark Trading Estate</x:v>
      </x:c>
      <x:c r="G702" s="15" t="str">
        <x:v>Unit number unstated (EPC E / RV£27,500), Gordon Road, Eastpark Trading Estate, Bristol</x:v>
      </x:c>
      <x:c r="H702" s="13" t="str">
        <x:v>Current</x:v>
      </x:c>
      <x:c r="I702" s="14" t="n">
        <x:v>2990</x:v>
      </x:c>
      <x:c r="J702" s="13" t="str">
        <x:f>IF(AND(ISNUMBER(I702),I702&gt;0),IF(I702&lt;=1000,"1–1,000",IF(I702&lt;=2500,"1,001–2,500",IF(I702&lt;=5000,"2,501–5,000",IF(I702&lt;=10000,"5,001–10,000","10,001–15,000")))),"2,501–5,000")</x:f>
        <x:v>2,501–5,000</x:v>
      </x:c>
      <x:c r="K702" s="16" t="n">
        <x:v>30000</x:v>
      </x:c>
      <x:c r="L702" s="17" t="n">
        <x:f>IF(AND(ISNUMBER(I702),I702&gt;0,ISNUMBER(K702),K702&gt;0),K702/I702,"n.a.")</x:f>
        <x:v>10.033444816053512</x:v>
      </x:c>
      <x:c r="M702" s="17" t="n">
        <x:v>10.03</x:v>
      </x:c>
      <x:c r="N702" s="13" t="str">
        <x:v>No</x:v>
      </x:c>
      <x:c r="O702" s="15" t="str">
        <x:v>Not stated</x:v>
      </x:c>
      <x:c r="P702" s="15" t="str">
        <x:v>Full-height roller shutter</x:v>
      </x:c>
      <x:c r="Q702" s="15" t="str">
        <x:v>Warehouse with first-floor storage, EV charging and parking.</x:v>
      </x:c>
      <x:c r="R702" s="15" t="str">
        <x:v>Advertised to let Advert gives 2,974, 2,990 and 2,994 sq ft. Another concurrent Gordon Road advert has different EPC, rateable value and first-floor use, indicating a separate unit. Unit numbers need confirmation. Marketed Bristol locality: Whitehall.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02" s="15" t="str">
        <x:v>https://www.rightmove.co.uk/properties/91935606#/?channel=COM_LET</x:v>
      </x:c>
      <x:c r="T702" s="15" t="str"/>
      <x:c r="U702" s="15" t="str"/>
      <x:c r="V702" s="15" t="str">
        <x:v>Bristol — Eastpark Trading Estate</x:v>
      </x:c>
      <x:c r="W702" s="15" t="str">
        <x:v>Individual unit ≤15,000 sq ft</x:v>
      </x:c>
      <x:c r="X702" s="13" t="n">
        <x:f>IF(N702="Yes",L702,0)</x:f>
        <x:v>0</x:v>
      </x:c>
      <x:c r="Y702" s="14" t="n">
        <x:v>1</x:v>
      </x:c>
      <x:c r="Z702" s="13" t="str">
        <x:v>Industrial / workshop / storage</x:v>
      </x:c>
    </x:row>
    <x:row r="703" ht="49" customHeight="1">
      <x:c r="A703" s="13" t="str">
        <x:v>SW0368</x:v>
      </x:c>
      <x:c r="B703" s="15" t="str">
        <x:v>Bristol</x:v>
      </x:c>
      <x:c r="C703" s="15" t="str">
        <x:v>Hallen</x:v>
      </x:c>
      <x:c r="D703" s="14"/>
      <x:c r="E703" s="13" t="str">
        <x:v>Nearby</x:v>
      </x:c>
      <x:c r="F703" s="15" t="str">
        <x:v>Hallen Industrial Estate</x:v>
      </x:c>
      <x:c r="G703" s="15" t="str">
        <x:v>Unit Hallen Industrial Estate, Severn Road, Hallen, Bristol BS10</x:v>
      </x:c>
      <x:c r="H703" s="13" t="str">
        <x:v>Current</x:v>
      </x:c>
      <x:c r="I703" s="14" t="n">
        <x:v>2659</x:v>
      </x:c>
      <x:c r="J703" s="13" t="str">
        <x:f>IF(AND(ISNUMBER(I703),I703&gt;0),IF(I703&lt;=1000,"1–1,000",IF(I703&lt;=2500,"1,001–2,500",IF(I703&lt;=5000,"2,501–5,000",IF(I703&lt;=10000,"5,001–10,000","10,001–15,000")))),"2,501–5,000")</x:f>
        <x:v>2,501–5,000</x:v>
      </x:c>
      <x:c r="K703" s="16" t="n">
        <x:v>21775</x:v>
      </x:c>
      <x:c r="L703" s="17" t="n">
        <x:f>IF(AND(ISNUMBER(I703),I703&gt;0,ISNUMBER(K703),K703&gt;0),K703/I703,"n.a.")</x:f>
        <x:v>8.189168860473861</x:v>
      </x:c>
      <x:c r="M703" s="17" t="n">
        <x:v>8.19</x:v>
      </x:c>
      <x:c r="N703" s="13" t="str">
        <x:v>Yes</x:v>
      </x:c>
      <x:c r="O703" s="15" t="str">
        <x:v>Approximately 4m eaves</x:v>
      </x:c>
      <x:c r="P703" s="15" t="str">
        <x:v>1 roller shutter loading door</x:v>
      </x:c>
      <x:c r="Q703" s="15" t="str">
        <x:v>Mid-terrace warehouse with concrete floor.</x:v>
      </x:c>
      <x:c r="R703" s="15" t="str">
        <x:v>Advertised to let Guaranteed lease term to September 2027. Nearby locality; BUA boundary unverified. Nearby Bristol market. Exact named-host ONS BUA match unverified, so no population assigned. Host population not separately identified where locality/boundary is ambiguous.</x:v>
      </x:c>
      <x:c r="S703" s="15" t="str">
        <x:v>https://www.zoopla.co.uk/to-rent/commercial/details/69128514/</x:v>
      </x:c>
      <x:c r="T703" s="15" t="str"/>
      <x:c r="U703" s="15" t="str"/>
      <x:c r="V703" s="15" t="str">
        <x:v>Bristol — Hallen Industrial Estate</x:v>
      </x:c>
      <x:c r="W703" s="15" t="str">
        <x:v>Individual unit ≤15,000 sq ft</x:v>
      </x:c>
      <x:c r="X703" s="13" t="n">
        <x:f>IF(N703="Yes",L703,0)</x:f>
        <x:v>8.189168860473861</x:v>
      </x:c>
      <x:c r="Y703" s="14" t="n">
        <x:v>1</x:v>
      </x:c>
      <x:c r="Z703" s="13" t="str">
        <x:v>Industrial / workshop / storage</x:v>
      </x:c>
    </x:row>
    <x:row r="704" ht="49" customHeight="1">
      <x:c r="A704" s="13" t="str">
        <x:v>SW0369</x:v>
      </x:c>
      <x:c r="B704" s="15" t="str">
        <x:v>Bristol</x:v>
      </x:c>
      <x:c r="C704" s="15" t="str">
        <x:v>Avonmouth</x:v>
      </x:c>
      <x:c r="D704" s="14" t="n">
        <x:v>2645</x:v>
      </x:c>
      <x:c r="E704" s="13" t="str">
        <x:v>Nearby</x:v>
      </x:c>
      <x:c r="F704" s="15" t="str">
        <x:v>Haslemere Industrial Estate</x:v>
      </x:c>
      <x:c r="G704" s="15" t="str">
        <x:v>Unit 7 Haslemere Industrial Estate, Third Way, Bristol, BS11 9TP</x:v>
      </x:c>
      <x:c r="H704" s="13" t="str">
        <x:v>Current</x:v>
      </x:c>
      <x:c r="I704" s="14" t="n">
        <x:v>7130</x:v>
      </x:c>
      <x:c r="J704" s="13" t="str">
        <x:f>IF(AND(ISNUMBER(I704),I704&gt;0),IF(I704&lt;=1000,"1–1,000",IF(I704&lt;=2500,"1,001–2,500",IF(I704&lt;=5000,"2,501–5,000",IF(I704&lt;=10000,"5,001–10,000","10,001–15,000")))),"5,001–10,000")</x:f>
        <x:v>5,001–10,000</x:v>
      </x:c>
      <x:c r="K704" s="16"/>
      <x:c r="L704" s="17" t="str">
        <x:f>IF(AND(ISNUMBER(I704),I704&gt;0,ISNUMBER(K704),K704&gt;0),K704/I704,"n.a.")</x:f>
        <x:v>n.a.</x:v>
      </x:c>
      <x:c r="M704" s="17"/>
      <x:c r="N704" s="13" t="str">
        <x:v>No</x:v>
      </x:c>
      <x:c r="O704" s="15" t="str">
        <x:v>6–7m eaves</x:v>
      </x:c>
      <x:c r="P704" s="15" t="str">
        <x:v>Roller shutter vehicular doors</x:v>
      </x:c>
      <x:c r="Q704" s="15" t="str">
        <x:v>Warehouse of 6,400 sq ft with 730 sq ft of offices and a loading apron.</x:v>
      </x:c>
      <x:c r="R704" s="15" t="str">
        <x:v>Advertised to let Identified Unit 7 counted; generic range advert not extra stock. ONS BUA population is for named host Avonmouth; property boundary unverified. Avonmouth is a separate ONS BUA from Bristol; included in the wider Bristol market as Nearby.</x:v>
      </x:c>
      <x:c r="S704" s="15" t="str">
        <x:v>https://www.rightmove.co.uk/properties/754395587889584#/?channel=COM_LET</x:v>
      </x:c>
      <x:c r="T704" s="15" t="str">
        <x:v>https://www.rightmove.co.uk/properties/135535427#/?channel=COM_LET</x:v>
      </x:c>
      <x:c r="U704" s="15" t="str">
        <x:v>https://www.zoopla.co.uk/to-rent/commercial/details/71622648/</x:v>
      </x:c>
      <x:c r="V704" s="15" t="str">
        <x:v>Bristol — Haslemere Industrial Estate</x:v>
      </x:c>
      <x:c r="W704" s="15" t="str">
        <x:v>Individual unit ≤15,000 sq ft</x:v>
      </x:c>
      <x:c r="X704" s="13" t="n">
        <x:f>IF(N704="Yes",L704,0)</x:f>
        <x:v>0</x:v>
      </x:c>
      <x:c r="Y704" s="14" t="n">
        <x:v>1</x:v>
      </x:c>
      <x:c r="Z704" s="13" t="str">
        <x:v>Industrial / workshop / storage</x:v>
      </x:c>
    </x:row>
    <x:row r="705" ht="42" customHeight="1">
      <x:c r="A705" s="13" t="str">
        <x:v>SW0370</x:v>
      </x:c>
      <x:c r="B705" s="15" t="str">
        <x:v>Bristol</x:v>
      </x:c>
      <x:c r="C705" s="15" t="str">
        <x:v>Filton</x:v>
      </x:c>
      <x:c r="D705" s="14" t="n">
        <x:v>10960</x:v>
      </x:c>
      <x:c r="E705" s="13" t="str">
        <x:v>Nearby</x:v>
      </x:c>
      <x:c r="F705" s="15" t="str">
        <x:v>Horizon 38</x:v>
      </x:c>
      <x:c r="G705" s="15" t="str">
        <x:v>Stratos, Horizon 38, Bristol BS34</x:v>
      </x:c>
      <x:c r="H705" s="13" t="str">
        <x:v>Future</x:v>
      </x:c>
      <x:c r="I705" s="14" t="n">
        <x:v>11200</x:v>
      </x:c>
      <x:c r="J705" s="13" t="str">
        <x:f>IF(AND(ISNUMBER(I705),I705&gt;0),IF(I705&lt;=1000,"1–1,000",IF(I705&lt;=2500,"1,001–2,500",IF(I705&lt;=5000,"2,501–5,000",IF(I705&lt;=10000,"5,001–10,000","10,001–15,000")))),"10,001–15,000")</x:f>
        <x:v>10,001–15,000</x:v>
      </x:c>
      <x:c r="K705" s="16" t="n">
        <x:v>190400</x:v>
      </x:c>
      <x:c r="L705" s="17" t="n">
        <x:f>IF(AND(ISNUMBER(I705),I705&gt;0,ISNUMBER(K705),K705&gt;0),K705/I705,"n.a.")</x:f>
        <x:v>17</x:v>
      </x:c>
      <x:c r="M705" s="17" t="n">
        <x:v>17</x:v>
      </x:c>
      <x:c r="N705" s="13" t="str">
        <x:v>No</x:v>
      </x:c>
      <x:c r="O705" s="15" t="str">
        <x:v>Not stated</x:v>
      </x:c>
      <x:c r="P705" s="15" t="str">
        <x:v>Not stated</x:v>
      </x:c>
      <x:c r="Q705" s="15" t="str">
        <x:v>Proposed detached warehouse with first-floor offices, service yard and parking.</x:v>
      </x:c>
      <x:c r="R705" s="15" t="str">
        <x:v>Pre-let / construction planned from September 2026 Planning permission granted; completion date not stated. Not ready-now stock. ONS BUA population is for named host Filton; property boundary unverified.</x:v>
      </x:c>
      <x:c r="S705" s="15" t="str">
        <x:v>https://www.zoopla.co.uk/to-rent/commercial/details/73597602/</x:v>
      </x:c>
      <x:c r="T705" s="15" t="str">
        <x:v>https://www.zoopla.co.uk/to-rent/commercial/details/72821909/</x:v>
      </x:c>
      <x:c r="U705" s="15" t="str"/>
      <x:c r="V705" s="15" t="str">
        <x:v>Bristol — Horizon 38</x:v>
      </x:c>
      <x:c r="W705" s="15" t="str">
        <x:v>Individual unit ≤15,000 sq ft</x:v>
      </x:c>
      <x:c r="X705" s="13" t="n">
        <x:f>IF(N705="Yes",L705,0)</x:f>
        <x:v>0</x:v>
      </x:c>
      <x:c r="Y705" s="14" t="n">
        <x:v>1</x:v>
      </x:c>
      <x:c r="Z705" s="13" t="str">
        <x:v>Industrial / workshop / storage</x:v>
      </x:c>
    </x:row>
    <x:row r="706" ht="75" customHeight="1">
      <x:c r="A706" s="13" t="str">
        <x:v>SW0371</x:v>
      </x:c>
      <x:c r="B706" s="15" t="str">
        <x:v>Bristol</x:v>
      </x:c>
      <x:c r="C706" s="15" t="str">
        <x:v>Longwell Green</x:v>
      </x:c>
      <x:c r="D706" s="14"/>
      <x:c r="E706" s="13" t="str">
        <x:v>Nearby</x:v>
      </x:c>
      <x:c r="F706" s="15" t="str">
        <x:v>Kingsfield Lane industrial premises</x:v>
      </x:c>
      <x:c r="G706" s="15" t="str">
        <x:v>Kingsfield Lane, Longwell Green, Bristol</x:v>
      </x:c>
      <x:c r="H706" s="13" t="str">
        <x:v>Current</x:v>
      </x:c>
      <x:c r="I706" s="14" t="n">
        <x:v>5990</x:v>
      </x:c>
      <x:c r="J706" s="13" t="str">
        <x:f>IF(AND(ISNUMBER(I706),I706&gt;0),IF(I706&lt;=1000,"1–1,000",IF(I706&lt;=2500,"1,001–2,500",IF(I706&lt;=5000,"2,501–5,000",IF(I706&lt;=10000,"5,001–10,000","10,001–15,000")))),"5,001–10,000")</x:f>
        <x:v>5,001–10,000</x:v>
      </x:c>
      <x:c r="K706" s="16" t="n">
        <x:v>54000</x:v>
      </x:c>
      <x:c r="L706" s="17" t="n">
        <x:f>IF(AND(ISNUMBER(I706),I706&gt;0,ISNUMBER(K706),K706&gt;0),K706/I706,"n.a.")</x:f>
        <x:v>9.015025041736227</x:v>
      </x:c>
      <x:c r="M706" s="17"/>
      <x:c r="N706" s="13" t="str">
        <x:v>No</x:v>
      </x:c>
      <x:c r="O706" s="15" t="str">
        <x:v>Not stated</x:v>
      </x:c>
      <x:c r="P706" s="15" t="str">
        <x:v>Roller shutter</x:v>
      </x:c>
      <x:c r="Q706" s="15" t="str">
        <x:v>Warehouse and mezzanine of 3,972 sq ft plus 2,018 sq ft of offices; six parking spaces.</x:v>
      </x:c>
      <x:c r="R706" s="15" t="str">
        <x:v>Advertised to let Header quotes £54,000 pa but description says rent on request. Substantial office content; confirm current rent. Nearby locality retained in the Bristol catchment; its population must not be substituted with Bristol city population. Nearby Bristol market. Locality retained as advertised; its boundary with Bristol / Kingswood and Fishponds BUA has not been verified, so no population assigned. Host population not separately identified where locality/boundary is ambiguous.</x:v>
      </x:c>
      <x:c r="S706" s="15" t="str">
        <x:v>https://www.rightmove.co.uk/properties/173685188#/?channel=COM_LET</x:v>
      </x:c>
      <x:c r="T706" s="15" t="str"/>
      <x:c r="U706" s="15" t="str"/>
      <x:c r="V706" s="15" t="str">
        <x:v>Bristol — Kingsfield Lane industrial premises</x:v>
      </x:c>
      <x:c r="W706" s="15" t="str">
        <x:v>Individual unit ≤15,000 sq ft</x:v>
      </x:c>
      <x:c r="X706" s="13" t="n">
        <x:f>IF(N706="Yes",L706,0)</x:f>
        <x:v>0</x:v>
      </x:c>
      <x:c r="Y706" s="14" t="n">
        <x:v>1</x:v>
      </x:c>
      <x:c r="Z706" s="13" t="str">
        <x:v>Industrial / workshop / storage</x:v>
      </x:c>
    </x:row>
    <x:row r="707" ht="62" customHeight="1">
      <x:c r="A707" s="13" t="str">
        <x:v>SW0372</x:v>
      </x:c>
      <x:c r="B707" s="15" t="str">
        <x:v>Bristol</x:v>
      </x:c>
      <x:c r="C707" s="15" t="str">
        <x:v>Avonmouth</x:v>
      </x:c>
      <x:c r="D707" s="14" t="n">
        <x:v>2645</x:v>
      </x:c>
      <x:c r="E707" s="13" t="str">
        <x:v>Nearby</x:v>
      </x:c>
      <x:c r="F707" s="15" t="str">
        <x:v>Lescren Way industrial area</x:v>
      </x:c>
      <x:c r="G707" s="15" t="str">
        <x:v>Unit 5, Lescren Way, Avonmouth BS11 8DG</x:v>
      </x:c>
      <x:c r="H707" s="13" t="str">
        <x:v>Future</x:v>
      </x:c>
      <x:c r="I707" s="14" t="n">
        <x:v>5275</x:v>
      </x:c>
      <x:c r="J707" s="13" t="str">
        <x:f>IF(AND(ISNUMBER(I707),I707&gt;0),IF(I707&lt;=1000,"1–1,000",IF(I707&lt;=2500,"1,001–2,500",IF(I707&lt;=5000,"2,501–5,000",IF(I707&lt;=10000,"5,001–10,000","10,001–15,000")))),"5,001–10,000")</x:f>
        <x:v>5,001–10,000</x:v>
      </x:c>
      <x:c r="K707" s="16"/>
      <x:c r="L707" s="17" t="str">
        <x:f>IF(AND(ISNUMBER(I707),I707&gt;0,ISNUMBER(K707),K707&gt;0),K707/I707,"n.a.")</x:f>
        <x:v>n.a.</x:v>
      </x:c>
      <x:c r="M707" s="17"/>
      <x:c r="N707" s="13" t="str">
        <x:v>No</x:v>
      </x:c>
      <x:c r="O707" s="15" t="str">
        <x:v>5.5m eaves;6.7m pitch</x:v>
      </x:c>
      <x:c r="P707" s="15" t="str">
        <x:v>Roller shutter 5.6m wide×4.5m high</x:v>
      </x:c>
      <x:c r="Q707" s="15" t="str">
        <x:v>Warehouse with ancillary office and secure yard.</x:v>
      </x:c>
      <x:c r="R707" s="15" t="str">
        <x:v>To be fully refurbished Two separately numbered units in schedule. £3,993 pcm header cannot safely be allocated to either; rent POA pending confirmation. ONS BUA population is for named host Avonmouth; property boundary unverified. Avonmouth is a separate ONS BUA from Bristol; included in the wider Bristol market as Nearby.</x:v>
      </x:c>
      <x:c r="S707" s="15" t="str">
        <x:v>https://www.rightmove.co.uk/properties/773354714475153#/?channel=COM_LET</x:v>
      </x:c>
      <x:c r="T707" s="15" t="str"/>
      <x:c r="U707" s="15" t="str"/>
      <x:c r="V707" s="15" t="str">
        <x:v>Bristol — Lescren Way industrial area</x:v>
      </x:c>
      <x:c r="W707" s="15" t="str">
        <x:v>Individual unit ≤15,000 sq ft</x:v>
      </x:c>
      <x:c r="X707" s="13" t="n">
        <x:f>IF(N707="Yes",L707,0)</x:f>
        <x:v>0</x:v>
      </x:c>
      <x:c r="Y707" s="14" t="n">
        <x:v>1</x:v>
      </x:c>
      <x:c r="Z707" s="13" t="str">
        <x:v>Industrial / workshop / storage</x:v>
      </x:c>
    </x:row>
    <x:row r="708" ht="62" customHeight="1">
      <x:c r="A708" s="13" t="str">
        <x:v>SW0373</x:v>
      </x:c>
      <x:c r="B708" s="15" t="str">
        <x:v>Bristol</x:v>
      </x:c>
      <x:c r="C708" s="15" t="str">
        <x:v>Avonmouth</x:v>
      </x:c>
      <x:c r="D708" s="14" t="n">
        <x:v>2645</x:v>
      </x:c>
      <x:c r="E708" s="13" t="str">
        <x:v>Nearby</x:v>
      </x:c>
      <x:c r="F708" s="15" t="str">
        <x:v>Lescren Way industrial area</x:v>
      </x:c>
      <x:c r="G708" s="15" t="str">
        <x:v>Unit 6, Lescren Way, Avonmouth BS11 8DG</x:v>
      </x:c>
      <x:c r="H708" s="13" t="str">
        <x:v>Future</x:v>
      </x:c>
      <x:c r="I708" s="14" t="n">
        <x:v>5044</x:v>
      </x:c>
      <x:c r="J708" s="13" t="str">
        <x:f>IF(AND(ISNUMBER(I708),I708&gt;0),IF(I708&lt;=1000,"1–1,000",IF(I708&lt;=2500,"1,001–2,500",IF(I708&lt;=5000,"2,501–5,000",IF(I708&lt;=10000,"5,001–10,000","10,001–15,000")))),"5,001–10,000")</x:f>
        <x:v>5,001–10,000</x:v>
      </x:c>
      <x:c r="K708" s="16"/>
      <x:c r="L708" s="17" t="str">
        <x:f>IF(AND(ISNUMBER(I708),I708&gt;0,ISNUMBER(K708),K708&gt;0),K708/I708,"n.a.")</x:f>
        <x:v>n.a.</x:v>
      </x:c>
      <x:c r="M708" s="17"/>
      <x:c r="N708" s="13" t="str">
        <x:v>No</x:v>
      </x:c>
      <x:c r="O708" s="15" t="str">
        <x:v>5.5m eaves;6.7m pitch</x:v>
      </x:c>
      <x:c r="P708" s="15" t="str">
        <x:v>Roller shutter 5.6m wide×4.5m high</x:v>
      </x:c>
      <x:c r="Q708" s="15" t="str">
        <x:v>Warehouse with ancillary office and secure yard.</x:v>
      </x:c>
      <x:c r="R708" s="15" t="str">
        <x:v>To be fully refurbished Two separately numbered units in schedule. £3,993 pcm header cannot safely be allocated to either; rent POA pending confirmation. ONS BUA population is for named host Avonmouth; property boundary unverified. Avonmouth is a separate ONS BUA from Bristol; included in the wider Bristol market as Nearby.</x:v>
      </x:c>
      <x:c r="S708" s="15" t="str">
        <x:v>https://www.rightmove.co.uk/properties/773354714475153#/?channel=COM_LET</x:v>
      </x:c>
      <x:c r="T708" s="15" t="str"/>
      <x:c r="U708" s="15" t="str"/>
      <x:c r="V708" s="15" t="str">
        <x:v>Bristol — Lescren Way industrial area</x:v>
      </x:c>
      <x:c r="W708" s="15" t="str">
        <x:v>Individual unit ≤15,000 sq ft</x:v>
      </x:c>
      <x:c r="X708" s="13" t="n">
        <x:f>IF(N708="Yes",L708,0)</x:f>
        <x:v>0</x:v>
      </x:c>
      <x:c r="Y708" s="14" t="n">
        <x:v>1</x:v>
      </x:c>
      <x:c r="Z708" s="13" t="str">
        <x:v>Industrial / workshop / storage</x:v>
      </x:c>
    </x:row>
    <x:row r="709" ht="49" customHeight="1">
      <x:c r="A709" s="13" t="str">
        <x:v>SW0374</x:v>
      </x:c>
      <x:c r="B709" s="15" t="str">
        <x:v>Bristol</x:v>
      </x:c>
      <x:c r="C709" s="15" t="str">
        <x:v>Hallen / Severn Road</x:v>
      </x:c>
      <x:c r="D709" s="14"/>
      <x:c r="E709" s="13" t="str">
        <x:v>Nearby</x:v>
      </x:c>
      <x:c r="F709" s="15" t="str">
        <x:v>Parallel 49</x:v>
      </x:c>
      <x:c r="G709" s="15" t="str">
        <x:v>Unit B1, Parallel 49, Severn Road, Bristol BS10</x:v>
      </x:c>
      <x:c r="H709" s="13" t="str">
        <x:v>Current</x:v>
      </x:c>
      <x:c r="I709" s="14" t="n">
        <x:v>13620</x:v>
      </x:c>
      <x:c r="J709" s="13" t="str">
        <x:f>IF(AND(ISNUMBER(I709),I709&gt;0),IF(I709&lt;=1000,"1–1,000",IF(I709&lt;=2500,"1,001–2,500",IF(I709&lt;=5000,"2,501–5,000",IF(I709&lt;=10000,"5,001–10,000","10,001–15,000")))),"10,001–15,000")</x:f>
        <x:v>10,001–15,000</x:v>
      </x:c>
      <x:c r="K709" s="16"/>
      <x:c r="L709" s="17" t="str">
        <x:f>IF(AND(ISNUMBER(I709),I709&gt;0,ISNUMBER(K709),K709&gt;0),K709/I709,"n.a.")</x:f>
        <x:v>n.a.</x:v>
      </x:c>
      <x:c r="M709" s="17"/>
      <x:c r="N709" s="13" t="str">
        <x:v>No</x:v>
      </x:c>
      <x:c r="O709" s="15" t="str">
        <x:v>8m eaves</x:v>
      </x:c>
      <x:c r="P709" s="15" t="str">
        <x:v>3 ground-level loading doors; roller type not stated</x:v>
      </x:c>
      <x:c r="Q709" s="15" t="str">
        <x:v>Detached completed warehouse with offices and 32m secure yard.</x:v>
      </x:c>
      <x:c r="R709" s="15" t="str">
        <x:v>Immediately available Nearby Bristol catchment; host BUA not verified. Nearby Bristol market. Exact named-host ONS BUA match unverified, so no population assigned. Host population not separately identified where locality/boundary is ambiguous.</x:v>
      </x:c>
      <x:c r="S709" s="15" t="str">
        <x:v>https://www.zoopla.co.uk/to-rent/commercial/details/72962701/</x:v>
      </x:c>
      <x:c r="T709" s="15" t="str"/>
      <x:c r="U709" s="15" t="str"/>
      <x:c r="V709" s="15" t="str">
        <x:v>Bristol — Parallel 49</x:v>
      </x:c>
      <x:c r="W709" s="15" t="str">
        <x:v>Individual unit ≤15,000 sq ft</x:v>
      </x:c>
      <x:c r="X709" s="13" t="n">
        <x:f>IF(N709="Yes",L709,0)</x:f>
        <x:v>0</x:v>
      </x:c>
      <x:c r="Y709" s="14" t="n">
        <x:v>1</x:v>
      </x:c>
      <x:c r="Z709" s="13" t="str">
        <x:v>Industrial / workshop / storage</x:v>
      </x:c>
    </x:row>
    <x:row r="710" ht="49" customHeight="1">
      <x:c r="A710" s="13" t="str">
        <x:v>SW0375</x:v>
      </x:c>
      <x:c r="B710" s="15" t="str">
        <x:v>Bristol</x:v>
      </x:c>
      <x:c r="C710" s="15" t="str">
        <x:v>Avonmouth</x:v>
      </x:c>
      <x:c r="D710" s="14" t="n">
        <x:v>2645</x:v>
      </x:c>
      <x:c r="E710" s="13" t="str">
        <x:v>Nearby</x:v>
      </x:c>
      <x:c r="F710" s="15" t="str">
        <x:v>Portview Road industrial area</x:v>
      </x:c>
      <x:c r="G710" s="15" t="str">
        <x:v>Portview Road, Avonmouth, Bristol</x:v>
      </x:c>
      <x:c r="H710" s="13" t="str">
        <x:v>Current</x:v>
      </x:c>
      <x:c r="I710" s="14" t="n">
        <x:v>5886</x:v>
      </x:c>
      <x:c r="J710" s="13" t="str">
        <x:f>IF(AND(ISNUMBER(I710),I710&gt;0),IF(I710&lt;=1000,"1–1,000",IF(I710&lt;=2500,"1,001–2,500",IF(I710&lt;=5000,"2,501–5,000",IF(I710&lt;=10000,"5,001–10,000","10,001–15,000")))),"5,001–10,000")</x:f>
        <x:v>5,001–10,000</x:v>
      </x:c>
      <x:c r="K710" s="16" t="n">
        <x:v>40000</x:v>
      </x:c>
      <x:c r="L710" s="17" t="n">
        <x:f>IF(AND(ISNUMBER(I710),I710&gt;0,ISNUMBER(K710),K710&gt;0),K710/I710,"n.a.")</x:f>
        <x:v>6.795786612300374</x:v>
      </x:c>
      <x:c r="M710" s="17" t="n">
        <x:v>6.8</x:v>
      </x:c>
      <x:c r="N710" s="13" t="str">
        <x:v>Yes</x:v>
      </x:c>
      <x:c r="O710" s="15" t="str">
        <x:v>Not stated</x:v>
      </x:c>
      <x:c r="P710" s="15" t="str">
        <x:v>2 roller shutters</x:v>
      </x:c>
      <x:c r="Q710" s="15" t="str">
        <x:v>End-terrace unit with mezzanine, offices and secure yard.</x:v>
      </x:c>
      <x:c r="R710" s="15" t="str">
        <x:v>Advertised to let Heading 5,886 sq ft vs component sum 5,888; minor rounding. Also for sale, but rent explicitly offered. ONS BUA population is for named host Avonmouth; property boundary unverified. Avonmouth is a separate ONS BUA from Bristol; included in the wider Bristol market as Nearby.</x:v>
      </x:c>
      <x:c r="S710" s="15" t="str">
        <x:v>https://www.rightmove.co.uk/properties/92876070#/?channel=COM_LET</x:v>
      </x:c>
      <x:c r="T710" s="15" t="str">
        <x:v>https://www.zoopla.co.uk/to-rent/commercial/details/74174917/</x:v>
      </x:c>
      <x:c r="U710" s="15" t="str"/>
      <x:c r="V710" s="15" t="str">
        <x:v>Bristol — Portview Road industrial area</x:v>
      </x:c>
      <x:c r="W710" s="15" t="str">
        <x:v>Individual unit ≤15,000 sq ft</x:v>
      </x:c>
      <x:c r="X710" s="13" t="n">
        <x:f>IF(N710="Yes",L710,0)</x:f>
        <x:v>6.795786612300374</x:v>
      </x:c>
      <x:c r="Y710" s="14" t="n">
        <x:v>1</x:v>
      </x:c>
      <x:c r="Z710" s="13" t="str">
        <x:v>Industrial / workshop / storage</x:v>
      </x:c>
    </x:row>
    <x:row r="711" ht="62" customHeight="1">
      <x:c r="A711" s="13" t="str">
        <x:v>SW0376</x:v>
      </x:c>
      <x:c r="B711" s="15" t="str">
        <x:v>Bristol</x:v>
      </x:c>
      <x:c r="C711" s="15" t="str">
        <x:v>Avonmouth</x:v>
      </x:c>
      <x:c r="D711" s="14" t="n">
        <x:v>2645</x:v>
      </x:c>
      <x:c r="E711" s="13" t="str">
        <x:v>Nearby</x:v>
      </x:c>
      <x:c r="F711" s="15" t="str">
        <x:v>Portview Road industrial area</x:v>
      </x:c>
      <x:c r="G711" s="15" t="str">
        <x:v>Unit 3A, Portview Road, Avonmouth BS11 9FW</x:v>
      </x:c>
      <x:c r="H711" s="13" t="str">
        <x:v>Current</x:v>
      </x:c>
      <x:c r="I711" s="14" t="n">
        <x:v>5535</x:v>
      </x:c>
      <x:c r="J711" s="13" t="str">
        <x:f>IF(AND(ISNUMBER(I711),I711&gt;0),IF(I711&lt;=1000,"1–1,000",IF(I711&lt;=2500,"1,001–2,500",IF(I711&lt;=5000,"2,501–5,000",IF(I711&lt;=10000,"5,001–10,000","10,001–15,000")))),"5,001–10,000")</x:f>
        <x:v>5,001–10,000</x:v>
      </x:c>
      <x:c r="K711" s="16" t="n">
        <x:v>55350</x:v>
      </x:c>
      <x:c r="L711" s="17" t="n">
        <x:f>IF(AND(ISNUMBER(I711),I711&gt;0,ISNUMBER(K711),K711&gt;0),K711/I711,"n.a.")</x:f>
        <x:v>10</x:v>
      </x:c>
      <x:c r="M711" s="17" t="n">
        <x:v>10</x:v>
      </x:c>
      <x:c r="N711" s="13" t="str">
        <x:v>Yes</x:v>
      </x:c>
      <x:c r="O711" s="15" t="str">
        <x:v>Approximately 3.7m eaves</x:v>
      </x:c>
      <x:c r="P711" s="15" t="str">
        <x:v>Unit 3A: front/side loading doors</x:v>
      </x:c>
      <x:c r="Q711" s="15" t="str">
        <x:v>Industrial unit with first-floor offices and allocated parking.</x:v>
      </x:c>
      <x:c r="R711" s="15" t="str">
        <x:v>Advertised to let Unit identity mapped by mid-terrace (4) / end-terrace (3A) descriptions. £10 psf quoted. Combined option removed to avoid double count. ONS BUA population is for named host Avonmouth; property boundary unverified. Avonmouth is a separate ONS BUA from Bristol; included in the wider Bristol market as Nearby. Independently checked against direct marketing-agent page.</x:v>
      </x:c>
      <x:c r="S711" s="15" t="str">
        <x:v>https://www.zoopla.co.uk/to-rent/commercial/details/73355276/</x:v>
      </x:c>
      <x:c r="T711" s="15" t="str">
        <x:v>https://www.rightmove.co.uk/properties/94405935#/?channel=COM_LET</x:v>
      </x:c>
      <x:c r="U711" s="15" t="str">
        <x:v>https://www.zoopla.co.uk/to-rent/commercial/details/73354301/
https://www.alderking.com/properties/unit-3a-and-unit-4-portview-road-bristol-bs11-9fw-104026/</x:v>
      </x:c>
      <x:c r="V711" s="15" t="str">
        <x:v>Bristol — Portview Road industrial area</x:v>
      </x:c>
      <x:c r="W711" s="15" t="str">
        <x:v>Individual unit ≤15,000 sq ft</x:v>
      </x:c>
      <x:c r="X711" s="13" t="n">
        <x:f>IF(N711="Yes",L711,0)</x:f>
        <x:v>10</x:v>
      </x:c>
      <x:c r="Y711" s="14" t="n">
        <x:v>1</x:v>
      </x:c>
      <x:c r="Z711" s="13" t="str">
        <x:v>Industrial / workshop / storage</x:v>
      </x:c>
    </x:row>
    <x:row r="712" ht="62" customHeight="1">
      <x:c r="A712" s="13" t="str">
        <x:v>SW0377</x:v>
      </x:c>
      <x:c r="B712" s="15" t="str">
        <x:v>Bristol</x:v>
      </x:c>
      <x:c r="C712" s="15" t="str">
        <x:v>Avonmouth</x:v>
      </x:c>
      <x:c r="D712" s="14" t="n">
        <x:v>2645</x:v>
      </x:c>
      <x:c r="E712" s="13" t="str">
        <x:v>Nearby</x:v>
      </x:c>
      <x:c r="F712" s="15" t="str">
        <x:v>Portview Road industrial area</x:v>
      </x:c>
      <x:c r="G712" s="15" t="str">
        <x:v>Unit 4, Portview Road, Avonmouth BS11 9FW</x:v>
      </x:c>
      <x:c r="H712" s="13" t="str">
        <x:v>Current</x:v>
      </x:c>
      <x:c r="I712" s="14" t="n">
        <x:v>5635</x:v>
      </x:c>
      <x:c r="J712" s="13" t="str">
        <x:f>IF(AND(ISNUMBER(I712),I712&gt;0),IF(I712&lt;=1000,"1–1,000",IF(I712&lt;=2500,"1,001–2,500",IF(I712&lt;=5000,"2,501–5,000",IF(I712&lt;=10000,"5,001–10,000","10,001–15,000")))),"5,001–10,000")</x:f>
        <x:v>5,001–10,000</x:v>
      </x:c>
      <x:c r="K712" s="16" t="n">
        <x:v>56350</x:v>
      </x:c>
      <x:c r="L712" s="17" t="n">
        <x:f>IF(AND(ISNUMBER(I712),I712&gt;0,ISNUMBER(K712),K712&gt;0),K712/I712,"n.a.")</x:f>
        <x:v>10</x:v>
      </x:c>
      <x:c r="M712" s="17" t="n">
        <x:v>10</x:v>
      </x:c>
      <x:c r="N712" s="13" t="str">
        <x:v>Yes</x:v>
      </x:c>
      <x:c r="O712" s="15" t="str">
        <x:v>Approximately 3.7m eaves</x:v>
      </x:c>
      <x:c r="P712" s="15" t="str">
        <x:v>Unit 4: front/rear roller doors</x:v>
      </x:c>
      <x:c r="Q712" s="15" t="str">
        <x:v>Industrial unit with first-floor offices and allocated parking.</x:v>
      </x:c>
      <x:c r="R712" s="15" t="str">
        <x:v>Advertised to let Unit identity mapped by mid-terrace (4) / end-terrace (3A) descriptions. £10 psf quoted. Combined option removed to avoid double count. ONS BUA population is for named host Avonmouth; property boundary unverified. Avonmouth is a separate ONS BUA from Bristol; included in the wider Bristol market as Nearby. Independently checked against direct marketing-agent page.</x:v>
      </x:c>
      <x:c r="S712" s="15" t="str">
        <x:v>https://www.zoopla.co.uk/to-rent/commercial/details/74199697/</x:v>
      </x:c>
      <x:c r="T712" s="15" t="str">
        <x:v>https://www.rightmove.co.uk/properties/94405935#/?channel=COM_LET</x:v>
      </x:c>
      <x:c r="U712" s="15" t="str">
        <x:v>https://www.zoopla.co.uk/to-rent/commercial/details/73354301/
https://www.alderking.com/properties/unit-4-portview-road-bristol-bs11-9fw-104449/</x:v>
      </x:c>
      <x:c r="V712" s="15" t="str">
        <x:v>Bristol — Portview Road industrial area</x:v>
      </x:c>
      <x:c r="W712" s="15" t="str">
        <x:v>Individual unit ≤15,000 sq ft</x:v>
      </x:c>
      <x:c r="X712" s="13" t="n">
        <x:f>IF(N712="Yes",L712,0)</x:f>
        <x:v>10</x:v>
      </x:c>
      <x:c r="Y712" s="14" t="n">
        <x:v>1</x:v>
      </x:c>
      <x:c r="Z712" s="13" t="str">
        <x:v>Industrial / workshop / storage</x:v>
      </x:c>
    </x:row>
    <x:row r="713" ht="62" customHeight="1">
      <x:c r="A713" s="13" t="str">
        <x:v>SW0378</x:v>
      </x:c>
      <x:c r="B713" s="15" t="str">
        <x:v>Bristol</x:v>
      </x:c>
      <x:c r="C713" s="15" t="str">
        <x:v>Avonmouth</x:v>
      </x:c>
      <x:c r="D713" s="14" t="n">
        <x:v>2645</x:v>
      </x:c>
      <x:c r="E713" s="13" t="str">
        <x:v>Nearby</x:v>
      </x:c>
      <x:c r="F713" s="15" t="str">
        <x:v>Severnside Trading Estate</x:v>
      </x:c>
      <x:c r="G713" s="15" t="str">
        <x:v>4E Severnside Trading Estate, Avonmouth, Bristol BS11</x:v>
      </x:c>
      <x:c r="H713" s="13" t="str">
        <x:v>Current</x:v>
      </x:c>
      <x:c r="I713" s="14" t="n">
        <x:v>5475</x:v>
      </x:c>
      <x:c r="J713" s="13" t="str">
        <x:f>IF(AND(ISNUMBER(I713),I713&gt;0),IF(I713&lt;=1000,"1–1,000",IF(I713&lt;=2500,"1,001–2,500",IF(I713&lt;=5000,"2,501–5,000",IF(I713&lt;=10000,"5,001–10,000","10,001–15,000")))),"5,001–10,000")</x:f>
        <x:v>5,001–10,000</x:v>
      </x:c>
      <x:c r="K713" s="16" t="n">
        <x:v>52020</x:v>
      </x:c>
      <x:c r="L713" s="17" t="n">
        <x:f>IF(AND(ISNUMBER(I713),I713&gt;0,ISNUMBER(K713),K713&gt;0),K713/I713,"n.a.")</x:f>
        <x:v>9.501369863013698</x:v>
      </x:c>
      <x:c r="M713" s="17" t="n">
        <x:v>9.5</x:v>
      </x:c>
      <x:c r="N713" s="13" t="str">
        <x:v>No</x:v>
      </x:c>
      <x:c r="O713" s="15" t="str">
        <x:v>6m eaves</x:v>
      </x:c>
      <x:c r="P713" s="15" t="str">
        <x:v>Roller shutter</x:v>
      </x:c>
      <x:c r="Q713" s="15" t="str">
        <x:v>Refurbished mixed warehouse/retail unit with secure yard.</x:v>
      </x:c>
      <x:c r="R713" s="15" t="str">
        <x:v>Advertised to let Owner and second agent 5,475 sq ft; Knight Frank 5,739 sq ft. Rent £4,335 pcm vs £4,334 pcm. Area discrepancy; exclude comparable until confirmed. ONS BUA population is for named host Avonmouth; property boundary unverified. Avonmouth is a separate ONS BUA from Bristol; included in the wider Bristol market as Nearby.</x:v>
      </x:c>
      <x:c r="S713" s="15" t="str">
        <x:v>https://www.rightmove.co.uk/properties/90587817#/?channel=COM_LET</x:v>
      </x:c>
      <x:c r="T713" s="15" t="str">
        <x:v>https://www.rightmove.co.uk/properties/762561866435456#/?channel=COM_LET</x:v>
      </x:c>
      <x:c r="U713" s="15" t="str">
        <x:v>https://www.rightmove.co.uk/properties/773396420376016#/?channel=COM_LET
https://www.zoopla.co.uk/to-rent/commercial/details/73648247/</x:v>
      </x:c>
      <x:c r="V713" s="15" t="str">
        <x:v>Bristol — Severnside Trading Estate</x:v>
      </x:c>
      <x:c r="W713" s="15" t="str">
        <x:v>Individual unit ≤15,000 sq ft</x:v>
      </x:c>
      <x:c r="X713" s="13" t="n">
        <x:f>IF(N713="Yes",L713,0)</x:f>
        <x:v>0</x:v>
      </x:c>
      <x:c r="Y713" s="14" t="n">
        <x:v>1</x:v>
      </x:c>
      <x:c r="Z713" s="13" t="str">
        <x:v>Industrial / workshop / storage</x:v>
      </x:c>
    </x:row>
    <x:row r="714" ht="49" customHeight="1">
      <x:c r="A714" s="13" t="str">
        <x:v>SW0379</x:v>
      </x:c>
      <x:c r="B714" s="15" t="str">
        <x:v>Bristol</x:v>
      </x:c>
      <x:c r="C714" s="15" t="str">
        <x:v>Avonmouth</x:v>
      </x:c>
      <x:c r="D714" s="14" t="n">
        <x:v>2645</x:v>
      </x:c>
      <x:c r="E714" s="13" t="str">
        <x:v>Nearby</x:v>
      </x:c>
      <x:c r="F714" s="15" t="str">
        <x:v>Severnside Trading Estate</x:v>
      </x:c>
      <x:c r="G714" s="15" t="str">
        <x:v>Unit 1A, Severnside Trading Estate, St Andrews Road, Avonmouth BS11 9YQ</x:v>
      </x:c>
      <x:c r="H714" s="13" t="str">
        <x:v>Current</x:v>
      </x:c>
      <x:c r="I714" s="14" t="n">
        <x:v>3822</x:v>
      </x:c>
      <x:c r="J714" s="13" t="str">
        <x:f>IF(AND(ISNUMBER(I714),I714&gt;0),IF(I714&lt;=1000,"1–1,000",IF(I714&lt;=2500,"1,001–2,500",IF(I714&lt;=5000,"2,501–5,000",IF(I714&lt;=10000,"5,001–10,000","10,001–15,000")))),"2,501–5,000")</x:f>
        <x:v>2,501–5,000</x:v>
      </x:c>
      <x:c r="K714" s="16" t="n">
        <x:v>34440</x:v>
      </x:c>
      <x:c r="L714" s="17" t="n">
        <x:f>IF(AND(ISNUMBER(I714),I714&gt;0,ISNUMBER(K714),K714&gt;0),K714/I714,"n.a.")</x:f>
        <x:v>9.010989010989011</x:v>
      </x:c>
      <x:c r="M714" s="17" t="n">
        <x:v>9.01</x:v>
      </x:c>
      <x:c r="N714" s="13" t="str">
        <x:v>Yes</x:v>
      </x:c>
      <x:c r="O714" s="15" t="str">
        <x:v>Not stated</x:v>
      </x:c>
      <x:c r="P714" s="15" t="str">
        <x:v>Not stated</x:v>
      </x:c>
      <x:c r="Q714" s="15" t="str">
        <x:v>Industrial unit 1A; detailed fitout not stated.</x:v>
      </x:c>
      <x:c r="R714" s="15" t="str">
        <x:v>Advertised to let £2,870 pcm annualised; quoted £9.01 psf. ONS BUA population is for named host Avonmouth; property boundary unverified. Avonmouth is a separate ONS BUA from Bristol; included in the wider Bristol market as Nearby.</x:v>
      </x:c>
      <x:c r="S714" s="15" t="str">
        <x:v>https://www.rightmove.co.uk/properties/764726483802273#/?channel=COM_LET</x:v>
      </x:c>
      <x:c r="T714" s="15" t="str"/>
      <x:c r="U714" s="15" t="str"/>
      <x:c r="V714" s="15" t="str">
        <x:v>Bristol — Severnside Trading Estate</x:v>
      </x:c>
      <x:c r="W714" s="15" t="str">
        <x:v>Individual unit ≤15,000 sq ft</x:v>
      </x:c>
      <x:c r="X714" s="13" t="n">
        <x:f>IF(N714="Yes",L714,0)</x:f>
        <x:v>9.010989010989011</x:v>
      </x:c>
      <x:c r="Y714" s="14" t="n">
        <x:v>1</x:v>
      </x:c>
      <x:c r="Z714" s="13" t="str">
        <x:v>Industrial / workshop / storage</x:v>
      </x:c>
    </x:row>
    <x:row r="715" ht="62" customHeight="1">
      <x:c r="A715" s="13" t="str">
        <x:v>SW0380</x:v>
      </x:c>
      <x:c r="B715" s="15" t="str">
        <x:v>Bristol</x:v>
      </x:c>
      <x:c r="C715" s="15" t="str">
        <x:v>Avonmouth</x:v>
      </x:c>
      <x:c r="D715" s="14" t="n">
        <x:v>2645</x:v>
      </x:c>
      <x:c r="E715" s="13" t="str">
        <x:v>Nearby</x:v>
      </x:c>
      <x:c r="F715" s="15" t="str">
        <x:v>St Andrews Trading Estate</x:v>
      </x:c>
      <x:c r="G715" s="15" t="str">
        <x:v>Food Production Facility, Unit 13, St Andrews Trading Estate, Avonmouth, BS11 9YE</x:v>
      </x:c>
      <x:c r="H715" s="13" t="str">
        <x:v>Current</x:v>
      </x:c>
      <x:c r="I715" s="14" t="n">
        <x:v>10645</x:v>
      </x:c>
      <x:c r="J715" s="13" t="str">
        <x:f>IF(AND(ISNUMBER(I715),I715&gt;0),IF(I715&lt;=1000,"1–1,000",IF(I715&lt;=2500,"1,001–2,500",IF(I715&lt;=5000,"2,501–5,000",IF(I715&lt;=10000,"5,001–10,000","10,001–15,000")))),"10,001–15,000")</x:f>
        <x:v>10,001–15,000</x:v>
      </x:c>
      <x:c r="K715" s="16" t="n">
        <x:v>58656</x:v>
      </x:c>
      <x:c r="L715" s="17" t="n">
        <x:f>IF(AND(ISNUMBER(I715),I715&gt;0,ISNUMBER(K715),K715&gt;0),K715/I715,"n.a.")</x:f>
        <x:v>5.510192578675435</x:v>
      </x:c>
      <x:c r="M715" s="17"/>
      <x:c r="N715" s="13" t="str">
        <x:v>No</x:v>
      </x:c>
      <x:c r="O715" s="15" t="str">
        <x:v>Not stated</x:v>
      </x:c>
      <x:c r="P715" s="15" t="str">
        <x:v>1 electric roller shutter</x:v>
      </x:c>
      <x:c r="Q715" s="15" t="str">
        <x:v>Food production premises with chilled/frozen areas, mezzanine and secure yard.</x:v>
      </x:c>
      <x:c r="R715" s="15" t="str">
        <x:v>Advertised to let Heading 10,645 sq ft; component schedule sums 10,595. Area conflict; specialist fitout and assignment/sublet through Jan 2033. ONS BUA population is for named host Avonmouth; property boundary unverified. Avonmouth is a separate ONS BUA from Bristol; included in the wider Bristol market as Nearby.</x:v>
      </x:c>
      <x:c r="S715" s="15" t="str">
        <x:v>https://www.rightmove.co.uk/properties/773401902395713#/?channel=COM_LET</x:v>
      </x:c>
      <x:c r="T715" s="15" t="str">
        <x:v>https://www.zoopla.co.uk/to-rent/commercial/details/73915519/</x:v>
      </x:c>
      <x:c r="U715" s="15" t="str"/>
      <x:c r="V715" s="15" t="str">
        <x:v>Bristol — St Andrews Trading Estate</x:v>
      </x:c>
      <x:c r="W715" s="15" t="str">
        <x:v>Individual unit ≤15,000 sq ft</x:v>
      </x:c>
      <x:c r="X715" s="13" t="n">
        <x:f>IF(N715="Yes",L715,0)</x:f>
        <x:v>0</x:v>
      </x:c>
      <x:c r="Y715" s="14" t="n">
        <x:v>1</x:v>
      </x:c>
      <x:c r="Z715" s="13" t="str">
        <x:v>Industrial / workshop / storage</x:v>
      </x:c>
    </x:row>
    <x:row r="716" ht="42" customHeight="1">
      <x:c r="A716" s="13" t="str">
        <x:v>SW0381</x:v>
      </x:c>
      <x:c r="B716" s="15" t="str">
        <x:v>Bristol</x:v>
      </x:c>
      <x:c r="C716" s="15" t="str">
        <x:v>Avonmouth</x:v>
      </x:c>
      <x:c r="D716" s="14" t="n">
        <x:v>2645</x:v>
      </x:c>
      <x:c r="E716" s="13" t="str">
        <x:v>Nearby</x:v>
      </x:c>
      <x:c r="F716" s="15" t="str">
        <x:v>St Andrews Trading Estate</x:v>
      </x:c>
      <x:c r="G716" s="15" t="str">
        <x:v>Unit 10 St Andrews Trading Estate, Avonmouth, BS11 9YE</x:v>
      </x:c>
      <x:c r="H716" s="13" t="str">
        <x:v>Current</x:v>
      </x:c>
      <x:c r="I716" s="14" t="n">
        <x:v>4831</x:v>
      </x:c>
      <x:c r="J716" s="13" t="str">
        <x:f>IF(AND(ISNUMBER(I716),I716&gt;0),IF(I716&lt;=1000,"1–1,000",IF(I716&lt;=2500,"1,001–2,500",IF(I716&lt;=5000,"2,501–5,000",IF(I716&lt;=10000,"5,001–10,000","10,001–15,000")))),"2,501–5,000")</x:f>
        <x:v>2,501–5,000</x:v>
      </x:c>
      <x:c r="K716" s="16"/>
      <x:c r="L716" s="17" t="str">
        <x:f>IF(AND(ISNUMBER(I716),I716&gt;0,ISNUMBER(K716),K716&gt;0),K716/I716,"n.a.")</x:f>
        <x:v>n.a.</x:v>
      </x:c>
      <x:c r="M716" s="17"/>
      <x:c r="N716" s="13" t="str">
        <x:v>No</x:v>
      </x:c>
      <x:c r="O716" s="15" t="str">
        <x:v>Not stated</x:v>
      </x:c>
      <x:c r="P716" s="15" t="str">
        <x:v>Not stated</x:v>
      </x:c>
      <x:c r="Q716" s="15" t="str">
        <x:v>Refurbished mid-terrace industrial unit with fitted offices.</x:v>
      </x:c>
      <x:c r="R716" s="15" t="str">
        <x:v>Available now ONS BUA population is for named host Avonmouth; property boundary unverified. Avonmouth is a separate ONS BUA from Bristol; included in the wider Bristol market as Nearby.</x:v>
      </x:c>
      <x:c r="S716" s="15" t="str">
        <x:v>https://www.rightmove.co.uk/properties/773363606319265#/?channel=COM_LET</x:v>
      </x:c>
      <x:c r="T716" s="15" t="str"/>
      <x:c r="U716" s="15" t="str"/>
      <x:c r="V716" s="15" t="str">
        <x:v>Bristol — St Andrews Trading Estate</x:v>
      </x:c>
      <x:c r="W716" s="15" t="str">
        <x:v>Individual unit ≤15,000 sq ft</x:v>
      </x:c>
      <x:c r="X716" s="13" t="n">
        <x:f>IF(N716="Yes",L716,0)</x:f>
        <x:v>0</x:v>
      </x:c>
      <x:c r="Y716" s="14" t="n">
        <x:v>1</x:v>
      </x:c>
      <x:c r="Z716" s="13" t="str">
        <x:v>Industrial / workshop / storage</x:v>
      </x:c>
    </x:row>
    <x:row r="717" ht="75" customHeight="1">
      <x:c r="A717" s="13" t="str">
        <x:v>SW0382</x:v>
      </x:c>
      <x:c r="B717" s="15" t="str">
        <x:v>Bristol</x:v>
      </x:c>
      <x:c r="C717" s="15" t="str">
        <x:v>Speedwell</x:v>
      </x:c>
      <x:c r="D717" s="14"/>
      <x:c r="E717" s="13" t="str">
        <x:v>Nearby</x:v>
      </x:c>
      <x:c r="F717" s="15" t="str">
        <x:v>The Printworks</x:v>
      </x:c>
      <x:c r="G717" s="15" t="str">
        <x:v>The Printworks, Foundry Lane, Speedwell, Bristol, BS5 7UZ</x:v>
      </x:c>
      <x:c r="H717" s="13" t="str">
        <x:v>Future</x:v>
      </x:c>
      <x:c r="I717" s="14" t="n">
        <x:v>6075</x:v>
      </x:c>
      <x:c r="J717" s="13" t="str">
        <x:f>IF(AND(ISNUMBER(I717),I717&gt;0),IF(I717&lt;=1000,"1–1,000",IF(I717&lt;=2500,"1,001–2,500",IF(I717&lt;=5000,"2,501–5,000",IF(I717&lt;=10000,"5,001–10,000","10,001–15,000")))),"5,001–10,000")</x:f>
        <x:v>5,001–10,000</x:v>
      </x:c>
      <x:c r="K717" s="16" t="n">
        <x:v>65004</x:v>
      </x:c>
      <x:c r="L717" s="17" t="n">
        <x:f>IF(AND(ISNUMBER(I717),I717&gt;0,ISNUMBER(K717),K717&gt;0),K717/I717,"n.a.")</x:f>
        <x:v>10.700246913580246</x:v>
      </x:c>
      <x:c r="M717" s="17" t="n">
        <x:v>10.7</x:v>
      </x:c>
      <x:c r="N717" s="13" t="str">
        <x:v>No</x:v>
      </x:c>
      <x:c r="O717" s="15" t="str">
        <x:v>6.3m clear;7m maximum</x:v>
      </x:c>
      <x:c r="P717" s="15" t="str">
        <x:v>Roller shutter loading doors</x:v>
      </x:c>
      <x:c r="Q717" s="15" t="str">
        <x:v>Refurbishment unit with office, kitchenette and storage mezzanine.</x:v>
      </x:c>
      <x:c r="R717" s="15" t="str">
        <x:v>To be refurbished to specification 6,075 sq ft unit not numbered in advert; master scheme not additionally counted.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17" s="15" t="str">
        <x:v>https://www.rightmove.co.uk/properties/760764026221553#/?channel=COM_LET</x:v>
      </x:c>
      <x:c r="T717" s="15" t="str"/>
      <x:c r="U717" s="15" t="str"/>
      <x:c r="V717" s="15" t="str">
        <x:v>Bristol — The Printworks</x:v>
      </x:c>
      <x:c r="W717" s="15" t="str">
        <x:v>Individual unit ≤15,000 sq ft</x:v>
      </x:c>
      <x:c r="X717" s="13" t="n">
        <x:f>IF(N717="Yes",L717,0)</x:f>
        <x:v>0</x:v>
      </x:c>
      <x:c r="Y717" s="14" t="n">
        <x:v>1</x:v>
      </x:c>
      <x:c r="Z717" s="13" t="str">
        <x:v>Industrial / workshop / storage</x:v>
      </x:c>
    </x:row>
    <x:row r="718" ht="101" customHeight="1">
      <x:c r="A718" s="13" t="str">
        <x:v>SW0383</x:v>
      </x:c>
      <x:c r="B718" s="15" t="str">
        <x:v>Bristol</x:v>
      </x:c>
      <x:c r="C718" s="15" t="str">
        <x:v>Speedwell</x:v>
      </x:c>
      <x:c r="D718" s="14"/>
      <x:c r="E718" s="13" t="str">
        <x:v>Nearby</x:v>
      </x:c>
      <x:c r="F718" s="15" t="str">
        <x:v>The Printworks</x:v>
      </x:c>
      <x:c r="G718" s="15" t="str">
        <x:v>The Printworks, Foundry Lane, Speedwell, Bristol, BS5 7UZ</x:v>
      </x:c>
      <x:c r="H718" s="13" t="str">
        <x:v>Future</x:v>
      </x:c>
      <x:c r="I718" s="14" t="n">
        <x:v>1500</x:v>
      </x:c>
      <x:c r="J718" s="13" t="str">
        <x:f>IF(AND(ISNUMBER(I718),I718&gt;0),IF(I718&lt;=1000,"1–1,000",IF(I718&lt;=2500,"1,001–2,500",IF(I718&lt;=5000,"2,501–5,000",IF(I718&lt;=10000,"5,001–10,000","10,001–15,000")))),"1,001–2,500")</x:f>
        <x:v>1,001–2,500</x:v>
      </x:c>
      <x:c r="K718" s="16" t="n">
        <x:v>22500</x:v>
      </x:c>
      <x:c r="L718" s="17" t="n">
        <x:f>IF(AND(ISNUMBER(I718),I718&gt;0,ISNUMBER(K718),K718&gt;0),K718/I718,"n.a.")</x:f>
        <x:v>15</x:v>
      </x:c>
      <x:c r="M718" s="17" t="n">
        <x:v>15</x:v>
      </x:c>
      <x:c r="N718" s="13" t="str">
        <x:v>No</x:v>
      </x:c>
      <x:c r="O718" s="15" t="str">
        <x:v>6.3m clear;7m maximum perLSH; othermasterclaims 8m</x:v>
      </x:c>
      <x:c r="P718" s="15" t="str">
        <x:v>Roller shutter loading doors</x:v>
      </x:c>
      <x:c r="Q718" s="15" t="str">
        <x:v>1,500 sq ft industrial unit awaiting refurbishment.</x:v>
      </x:c>
      <x:c r="R718" s="15" t="str">
        <x:v>To be refurbished; exact unit number pending Four 1,500 sq ft adverts lack unit numbers and quote different rents. A minimum of one potential demise retained; not four units. Rent excluded from comparisons pending identity confirmation.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18" s="15" t="str">
        <x:v>https://www.rightmove.co.uk/properties/760764011603361#/?channel=COM_LET</x:v>
      </x:c>
      <x:c r="T718" s="15" t="str">
        <x:v>https://www.rightmove.co.uk/properties/760764154097825#/?channel=COM_LET</x:v>
      </x:c>
      <x:c r="U718" s="15" t="str">
        <x:v>https://www.rightmove.co.uk/properties/91935594#/?channel=COM_LET
https://www.rightmove.co.uk/properties/91935693#/?channel=COM_LET</x:v>
      </x:c>
      <x:c r="V718" s="15" t="str">
        <x:v>Bristol — The Printworks</x:v>
      </x:c>
      <x:c r="W718" s="15" t="str">
        <x:v>Individual unit ≤15,000 sq ft</x:v>
      </x:c>
      <x:c r="X718" s="13" t="n">
        <x:f>IF(N718="Yes",L718,0)</x:f>
        <x:v>0</x:v>
      </x:c>
      <x:c r="Y718" s="14" t="n">
        <x:v>1</x:v>
      </x:c>
      <x:c r="Z718" s="13" t="str">
        <x:v>Industrial / workshop / storage</x:v>
      </x:c>
    </x:row>
    <x:row r="719" ht="88" customHeight="1">
      <x:c r="A719" s="13" t="str">
        <x:v>SW0384</x:v>
      </x:c>
      <x:c r="B719" s="15" t="str">
        <x:v>Bristol</x:v>
      </x:c>
      <x:c r="C719" s="15" t="str">
        <x:v>Speedwell</x:v>
      </x:c>
      <x:c r="D719" s="14"/>
      <x:c r="E719" s="13" t="str">
        <x:v>Nearby</x:v>
      </x:c>
      <x:c r="F719" s="15" t="str">
        <x:v>The Printworks</x:v>
      </x:c>
      <x:c r="G719" s="15" t="str">
        <x:v>Unit 13 (EPC reference), The Printworks, Foundry Lane, Bristol</x:v>
      </x:c>
      <x:c r="H719" s="13" t="str">
        <x:v>Current</x:v>
      </x:c>
      <x:c r="I719" s="14" t="n">
        <x:v>2500</x:v>
      </x:c>
      <x:c r="J719" s="13" t="str">
        <x:f>IF(AND(ISNUMBER(I719),I719&gt;0),IF(I719&lt;=1000,"1–1,000",IF(I719&lt;=2500,"1,001–2,500",IF(I719&lt;=5000,"2,501–5,000",IF(I719&lt;=10000,"5,001–10,000","10,001–15,000")))),"1,001–2,500")</x:f>
        <x:v>1,001–2,500</x:v>
      </x:c>
      <x:c r="K719" s="16" t="n">
        <x:v>30000</x:v>
      </x:c>
      <x:c r="L719" s="17" t="n">
        <x:f>IF(AND(ISNUMBER(I719),I719&gt;0,ISNUMBER(K719),K719&gt;0),K719/I719,"n.a.")</x:f>
        <x:v>12</x:v>
      </x:c>
      <x:c r="M719" s="17" t="n">
        <x:v>12</x:v>
      </x:c>
      <x:c r="N719" s="13" t="str">
        <x:v>Yes</x:v>
      </x:c>
      <x:c r="O719" s="15" t="str">
        <x:v>Not stated for this unit</x:v>
      </x:c>
      <x:c r="P719" s="15" t="str">
        <x:v>Not stated for this unit</x:v>
      </x:c>
      <x:c r="Q719" s="15" t="str">
        <x:v>Industrial unit with ground/mezzanine space and allocated parking.</x:v>
      </x:c>
      <x:c r="R719" s="15" t="str">
        <x:v>Advertised to let Advert identifies Unit 13 in the EPC text. The wider development is undergoing works; the unit-specific occupation date is unstated.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19" s="15" t="str">
        <x:v>https://www.rightmove.co.uk/properties/91935813#/?channel=COM_LET</x:v>
      </x:c>
      <x:c r="T719" s="15" t="str">
        <x:v>https://www.zoopla.co.uk/to-rent/commercial/details/73401465/</x:v>
      </x:c>
      <x:c r="U719" s="15" t="str"/>
      <x:c r="V719" s="15" t="str">
        <x:v>Bristol — The Printworks</x:v>
      </x:c>
      <x:c r="W719" s="15" t="str">
        <x:v>Individual unit ≤15,000 sq ft</x:v>
      </x:c>
      <x:c r="X719" s="13" t="n">
        <x:f>IF(N719="Yes",L719,0)</x:f>
        <x:v>12</x:v>
      </x:c>
      <x:c r="Y719" s="14" t="n">
        <x:v>1</x:v>
      </x:c>
      <x:c r="Z719" s="13" t="str">
        <x:v>Industrial / workshop / storage</x:v>
      </x:c>
    </x:row>
    <x:row r="720" ht="75" customHeight="1">
      <x:c r="A720" s="13" t="str">
        <x:v>SW0385</x:v>
      </x:c>
      <x:c r="B720" s="15" t="str">
        <x:v>Bristol</x:v>
      </x:c>
      <x:c r="C720" s="15" t="str">
        <x:v>Speedwell</x:v>
      </x:c>
      <x:c r="D720" s="14"/>
      <x:c r="E720" s="13" t="str">
        <x:v>Nearby</x:v>
      </x:c>
      <x:c r="F720" s="15" t="str">
        <x:v>The Printworks</x:v>
      </x:c>
      <x:c r="G720" s="15" t="str">
        <x:v>Unit 24B The Printworks, Foundry Lane, Speedwell, Bristol, BS5</x:v>
      </x:c>
      <x:c r="H720" s="13" t="str">
        <x:v>Future</x:v>
      </x:c>
      <x:c r="I720" s="14" t="n">
        <x:v>1714</x:v>
      </x:c>
      <x:c r="J720" s="13" t="str">
        <x:f>IF(AND(ISNUMBER(I720),I720&gt;0),IF(I720&lt;=1000,"1–1,000",IF(I720&lt;=2500,"1,001–2,500",IF(I720&lt;=5000,"2,501–5,000",IF(I720&lt;=10000,"5,001–10,000","10,001–15,000")))),"1,001–2,500")</x:f>
        <x:v>1,001–2,500</x:v>
      </x:c>
      <x:c r="K720" s="16" t="n">
        <x:v>21000</x:v>
      </x:c>
      <x:c r="L720" s="17" t="n">
        <x:f>IF(AND(ISNUMBER(I720),I720&gt;0,ISNUMBER(K720),K720&gt;0),K720/I720,"n.a.")</x:f>
        <x:v>12.252042007001167</x:v>
      </x:c>
      <x:c r="M720" s="17" t="n">
        <x:v>12.25</x:v>
      </x:c>
      <x:c r="N720" s="13" t="str">
        <x:v>No</x:v>
      </x:c>
      <x:c r="O720" s="15" t="str">
        <x:v>6.3m clear;7m maximum</x:v>
      </x:c>
      <x:c r="P720" s="15" t="str">
        <x:v>Roller shutter loading doors</x:v>
      </x:c>
      <x:c r="Q720" s="15" t="str">
        <x:v>Unit 24B with office, kitchenette and storage mezzanine.</x:v>
      </x:c>
      <x:c r="R720" s="15" t="str">
        <x:v>To be refurbished to specification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20" s="15" t="str">
        <x:v>https://www.rightmove.co.uk/properties/760764296626929#/?channel=COM_LET</x:v>
      </x:c>
      <x:c r="T720" s="15" t="str"/>
      <x:c r="U720" s="15" t="str"/>
      <x:c r="V720" s="15" t="str">
        <x:v>Bristol — The Printworks</x:v>
      </x:c>
      <x:c r="W720" s="15" t="str">
        <x:v>Individual unit ≤15,000 sq ft</x:v>
      </x:c>
      <x:c r="X720" s="13" t="n">
        <x:f>IF(N720="Yes",L720,0)</x:f>
        <x:v>0</x:v>
      </x:c>
      <x:c r="Y720" s="14" t="n">
        <x:v>1</x:v>
      </x:c>
      <x:c r="Z720" s="13" t="str">
        <x:v>Industrial / workshop / storage</x:v>
      </x:c>
    </x:row>
    <x:row r="721" ht="101" customHeight="1">
      <x:c r="A721" s="13" t="str">
        <x:v>SW0386</x:v>
      </x:c>
      <x:c r="B721" s="15" t="str">
        <x:v>Bristol</x:v>
      </x:c>
      <x:c r="C721" s="15" t="str">
        <x:v>Speedwell</x:v>
      </x:c>
      <x:c r="D721" s="14"/>
      <x:c r="E721" s="13" t="str">
        <x:v>Nearby</x:v>
      </x:c>
      <x:c r="F721" s="15" t="str">
        <x:v>The Printworks</x:v>
      </x:c>
      <x:c r="G721" s="15" t="str">
        <x:v>Unit 25A, The Printworks, Foundry Lane, Bristol</x:v>
      </x:c>
      <x:c r="H721" s="13" t="str">
        <x:v>Current</x:v>
      </x:c>
      <x:c r="I721" s="14" t="n">
        <x:v>2000</x:v>
      </x:c>
      <x:c r="J721" s="13" t="str">
        <x:f>IF(AND(ISNUMBER(I721),I721&gt;0),IF(I721&lt;=1000,"1–1,000",IF(I721&lt;=2500,"1,001–2,500",IF(I721&lt;=5000,"2,501–5,000",IF(I721&lt;=10000,"5,001–10,000","10,001–15,000")))),"1,001–2,500")</x:f>
        <x:v>1,001–2,500</x:v>
      </x:c>
      <x:c r="K721" s="16" t="n">
        <x:v>270000</x:v>
      </x:c>
      <x:c r="L721" s="17" t="n">
        <x:f>IF(AND(ISNUMBER(I721),I721&gt;0,ISNUMBER(K721),K721&gt;0),K721/I721,"n.a.")</x:f>
        <x:v>135</x:v>
      </x:c>
      <x:c r="M721" s="17" t="n">
        <x:v>135</x:v>
      </x:c>
      <x:c r="N721" s="13" t="str">
        <x:v>No</x:v>
      </x:c>
      <x:c r="O721" s="15" t="str">
        <x:v>Circa 8m forsub 9,000 sq ftunits; scheme statement</x:v>
      </x:c>
      <x:c r="P721" s="15" t="str">
        <x:v>Not stated for this unit</x:v>
      </x:c>
      <x:c r="Q721" s="15" t="str">
        <x:v>Unit 25A with small mezzanine for office/kitchen/WC.</x:v>
      </x:c>
      <x:c r="R721" s="15" t="str">
        <x:v>Advertised to let Specific Unit 25A, 2,000 sq ft. Advert quotes £22,500 pcm / £270,000 pa / £135 psf, suggesting a possible rent-period error. Figures preserved, but excluded from comparisons pending confirmation. The scheme-wide 31-unit statement is not counted.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21" s="15" t="str">
        <x:v>https://www.rightmove.co.uk/properties/91935666#/?channel=COM_LET</x:v>
      </x:c>
      <x:c r="T721" s="15" t="str"/>
      <x:c r="U721" s="15" t="str"/>
      <x:c r="V721" s="15" t="str">
        <x:v>Bristol — The Printworks</x:v>
      </x:c>
      <x:c r="W721" s="15" t="str">
        <x:v>Individual unit ≤15,000 sq ft</x:v>
      </x:c>
      <x:c r="X721" s="13" t="n">
        <x:f>IF(N721="Yes",L721,0)</x:f>
        <x:v>0</x:v>
      </x:c>
      <x:c r="Y721" s="14" t="n">
        <x:v>1</x:v>
      </x:c>
      <x:c r="Z721" s="13" t="str">
        <x:v>Industrial / workshop / storage</x:v>
      </x:c>
    </x:row>
    <x:row r="722" ht="75" customHeight="1">
      <x:c r="A722" s="13" t="str">
        <x:v>SW0387</x:v>
      </x:c>
      <x:c r="B722" s="15" t="str">
        <x:v>Bristol</x:v>
      </x:c>
      <x:c r="C722" s="15" t="str">
        <x:v>Speedwell</x:v>
      </x:c>
      <x:c r="D722" s="14"/>
      <x:c r="E722" s="13" t="str">
        <x:v>Nearby</x:v>
      </x:c>
      <x:c r="F722" s="15" t="str">
        <x:v>The Printworks</x:v>
      </x:c>
      <x:c r="G722" s="15" t="str">
        <x:v>Unit 28B The Printworks, Foundry Lane, Speedwell, Bristol, BS5</x:v>
      </x:c>
      <x:c r="H722" s="13" t="str">
        <x:v>Future</x:v>
      </x:c>
      <x:c r="I722" s="14" t="n">
        <x:v>4954</x:v>
      </x:c>
      <x:c r="J722" s="13" t="str">
        <x:f>IF(AND(ISNUMBER(I722),I722&gt;0),IF(I722&lt;=1000,"1–1,000",IF(I722&lt;=2500,"1,001–2,500",IF(I722&lt;=5000,"2,501–5,000",IF(I722&lt;=10000,"5,001–10,000","10,001–15,000")))),"2,501–5,000")</x:f>
        <x:v>2,501–5,000</x:v>
      </x:c>
      <x:c r="K722" s="16" t="n">
        <x:v>45000</x:v>
      </x:c>
      <x:c r="L722" s="17" t="n">
        <x:f>IF(AND(ISNUMBER(I722),I722&gt;0,ISNUMBER(K722),K722&gt;0),K722/I722,"n.a.")</x:f>
        <x:v>9.083568833266048</x:v>
      </x:c>
      <x:c r="M722" s="17" t="n">
        <x:v>9.08</x:v>
      </x:c>
      <x:c r="N722" s="13" t="str">
        <x:v>No</x:v>
      </x:c>
      <x:c r="O722" s="15" t="str">
        <x:v>6.3m clear;7m maximum</x:v>
      </x:c>
      <x:c r="P722" s="15" t="str">
        <x:v>Roller shutter loading doors</x:v>
      </x:c>
      <x:c r="Q722" s="15" t="str">
        <x:v>Unit 28B with offices, kitchenette and storage mezzanine.</x:v>
      </x:c>
      <x:c r="R722" s="15" t="str">
        <x:v>To be refurbished to specification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22" s="15" t="str">
        <x:v>https://www.rightmove.co.uk/properties/760763952823664#/?channel=COM_LET</x:v>
      </x:c>
      <x:c r="T722" s="15" t="str"/>
      <x:c r="U722" s="15" t="str"/>
      <x:c r="V722" s="15" t="str">
        <x:v>Bristol — The Printworks</x:v>
      </x:c>
      <x:c r="W722" s="15" t="str">
        <x:v>Individual unit ≤15,000 sq ft</x:v>
      </x:c>
      <x:c r="X722" s="13" t="n">
        <x:f>IF(N722="Yes",L722,0)</x:f>
        <x:v>0</x:v>
      </x:c>
      <x:c r="Y722" s="14" t="n">
        <x:v>1</x:v>
      </x:c>
      <x:c r="Z722" s="13" t="str">
        <x:v>Industrial / workshop / storage</x:v>
      </x:c>
    </x:row>
    <x:row r="723" ht="75" customHeight="1">
      <x:c r="A723" s="13" t="str">
        <x:v>SW0388</x:v>
      </x:c>
      <x:c r="B723" s="15" t="str">
        <x:v>Bristol</x:v>
      </x:c>
      <x:c r="C723" s="15" t="str">
        <x:v>Speedwell</x:v>
      </x:c>
      <x:c r="D723" s="14"/>
      <x:c r="E723" s="13" t="str">
        <x:v>Nearby</x:v>
      </x:c>
      <x:c r="F723" s="15" t="str">
        <x:v>The Printworks</x:v>
      </x:c>
      <x:c r="G723" s="15" t="str">
        <x:v>Unit 29 The Printworks, Foundry Lane, Speedwell, Bristol, BS5</x:v>
      </x:c>
      <x:c r="H723" s="13" t="str">
        <x:v>Future</x:v>
      </x:c>
      <x:c r="I723" s="14" t="n">
        <x:v>5826</x:v>
      </x:c>
      <x:c r="J723" s="13" t="str">
        <x:f>IF(AND(ISNUMBER(I723),I723&gt;0),IF(I723&lt;=1000,"1–1,000",IF(I723&lt;=2500,"1,001–2,500",IF(I723&lt;=5000,"2,501–5,000",IF(I723&lt;=10000,"5,001–10,000","10,001–15,000")))),"5,001–10,000")</x:f>
        <x:v>5,001–10,000</x:v>
      </x:c>
      <x:c r="K723" s="16" t="n">
        <x:v>58860</x:v>
      </x:c>
      <x:c r="L723" s="17" t="n">
        <x:f>IF(AND(ISNUMBER(I723),I723&gt;0,ISNUMBER(K723),K723&gt;0),K723/I723,"n.a.")</x:f>
        <x:v>10.102986611740473</x:v>
      </x:c>
      <x:c r="M723" s="17" t="n">
        <x:v>10.1</x:v>
      </x:c>
      <x:c r="N723" s="13" t="str">
        <x:v>No</x:v>
      </x:c>
      <x:c r="O723" s="15" t="str">
        <x:v>6.3m clear;7m maximum</x:v>
      </x:c>
      <x:c r="P723" s="15" t="str">
        <x:v>Roller shutter loading doors</x:v>
      </x:c>
      <x:c r="Q723" s="15" t="str">
        <x:v>Unit 29 with office, kitchenette and storage mezzanine.</x:v>
      </x:c>
      <x:c r="R723" s="15" t="str">
        <x:v>To be refurbished to specification £4,905 pcm annualised; indicative refurbishment photos. Marketed Bristol locality: Speedwell.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23" s="15" t="str">
        <x:v>https://www.rightmove.co.uk/properties/760764326036337#/?channel=COM_LET</x:v>
      </x:c>
      <x:c r="T723" s="15" t="str"/>
      <x:c r="U723" s="15" t="str"/>
      <x:c r="V723" s="15" t="str">
        <x:v>Bristol — The Printworks</x:v>
      </x:c>
      <x:c r="W723" s="15" t="str">
        <x:v>Individual unit ≤15,000 sq ft</x:v>
      </x:c>
      <x:c r="X723" s="13" t="n">
        <x:f>IF(N723="Yes",L723,0)</x:f>
        <x:v>0</x:v>
      </x:c>
      <x:c r="Y723" s="14" t="n">
        <x:v>1</x:v>
      </x:c>
      <x:c r="Z723" s="13" t="str">
        <x:v>Industrial / workshop / storage</x:v>
      </x:c>
    </x:row>
    <x:row r="724" ht="49" customHeight="1">
      <x:c r="A724" s="13" t="str">
        <x:v>SW0389</x:v>
      </x:c>
      <x:c r="B724" s="15" t="str">
        <x:v>Bristol</x:v>
      </x:c>
      <x:c r="C724" s="15" t="str">
        <x:v>Filton</x:v>
      </x:c>
      <x:c r="D724" s="14" t="n">
        <x:v>10960</x:v>
      </x:c>
      <x:c r="E724" s="13" t="str">
        <x:v>Nearby</x:v>
      </x:c>
      <x:c r="F724" s="15" t="str">
        <x:v>Tungsten Park</x:v>
      </x:c>
      <x:c r="G724" s="15" t="str">
        <x:v>Unit 2, Tungsten Park, Hayes Way, Filton, Bristol BS34</x:v>
      </x:c>
      <x:c r="H724" s="13" t="str">
        <x:v>Future</x:v>
      </x:c>
      <x:c r="I724" s="14" t="n">
        <x:v>10000</x:v>
      </x:c>
      <x:c r="J724" s="13" t="str">
        <x:f>IF(AND(ISNUMBER(I724),I724&gt;0),IF(I724&lt;=1000,"1–1,000",IF(I724&lt;=2500,"1,001–2,500",IF(I724&lt;=5000,"2,501–5,000",IF(I724&lt;=10000,"5,001–10,000","10,001–15,000")))),"5,001–10,000")</x:f>
        <x:v>5,001–10,000</x:v>
      </x:c>
      <x:c r="K724" s="16"/>
      <x:c r="L724" s="17" t="str">
        <x:f>IF(AND(ISNUMBER(I724),I724&gt;0,ISNUMBER(K724),K724&gt;0),K724/I724,"n.a.")</x:f>
        <x:v>n.a.</x:v>
      </x:c>
      <x:c r="M724" s="17"/>
      <x:c r="N724" s="13" t="str">
        <x:v>No</x:v>
      </x:c>
      <x:c r="O724" s="15" t="str">
        <x:v>8–10m haunch (scheme specification)</x:v>
      </x:c>
      <x:c r="P724" s="15" t="str">
        <x:v>Level-access doors; roller type not stated</x:v>
      </x:c>
      <x:c r="Q724" s="15" t="str">
        <x:v>New warehouse/trade scheme with offices and 22m yard.</x:v>
      </x:c>
      <x:c r="R724" s="15" t="str">
        <x:v>Available Q2 2027 Pre-let marketing. Scheme height range not unit-specific; no ready-now count. Nearby locality retained in the Bristol catchment; its population must not be substituted with Bristol city population. ONS BUA population is for named host Filton; property boundary unverified.</x:v>
      </x:c>
      <x:c r="S724" s="15" t="str">
        <x:v>https://www.rightmove.co.uk/properties/171585368#/?channel=COM_LET</x:v>
      </x:c>
      <x:c r="T724" s="15" t="str"/>
      <x:c r="U724" s="15" t="str"/>
      <x:c r="V724" s="15" t="str">
        <x:v>Bristol — Tungsten Park</x:v>
      </x:c>
      <x:c r="W724" s="15" t="str">
        <x:v>Individual unit ≤15,000 sq ft</x:v>
      </x:c>
      <x:c r="X724" s="13" t="n">
        <x:f>IF(N724="Yes",L724,0)</x:f>
        <x:v>0</x:v>
      </x:c>
      <x:c r="Y724" s="14" t="n">
        <x:v>1</x:v>
      </x:c>
      <x:c r="Z724" s="13" t="str">
        <x:v>Industrial / workshop / storage</x:v>
      </x:c>
    </x:row>
    <x:row r="725" ht="49" customHeight="1">
      <x:c r="A725" s="13" t="str">
        <x:v>SW0390</x:v>
      </x:c>
      <x:c r="B725" s="15" t="str">
        <x:v>Bristol</x:v>
      </x:c>
      <x:c r="C725" s="15" t="str">
        <x:v>Avonmouth</x:v>
      </x:c>
      <x:c r="D725" s="14" t="n">
        <x:v>2645</x:v>
      </x:c>
      <x:c r="E725" s="13" t="str">
        <x:v>Nearby</x:v>
      </x:c>
      <x:c r="F725" s="15" t="str">
        <x:v>Victoria Road industrial area</x:v>
      </x:c>
      <x:c r="G725" s="15" t="str">
        <x:v>Victoria Road, Avonmouth, Bristol</x:v>
      </x:c>
      <x:c r="H725" s="13" t="str">
        <x:v>Current</x:v>
      </x:c>
      <x:c r="I725" s="14" t="n">
        <x:v>4865</x:v>
      </x:c>
      <x:c r="J725" s="13" t="str">
        <x:f>IF(AND(ISNUMBER(I725),I725&gt;0),IF(I725&lt;=1000,"1–1,000",IF(I725&lt;=2500,"1,001–2,500",IF(I725&lt;=5000,"2,501–5,000",IF(I725&lt;=10000,"5,001–10,000","10,001–15,000")))),"2,501–5,000")</x:f>
        <x:v>2,501–5,000</x:v>
      </x:c>
      <x:c r="K725" s="16" t="n">
        <x:v>40000</x:v>
      </x:c>
      <x:c r="L725" s="17" t="n">
        <x:f>IF(AND(ISNUMBER(I725),I725&gt;0,ISNUMBER(K725),K725&gt;0),K725/I725,"n.a.")</x:f>
        <x:v>8.221993833504625</x:v>
      </x:c>
      <x:c r="M725" s="17" t="n">
        <x:v>8.24</x:v>
      </x:c>
      <x:c r="N725" s="13" t="str">
        <x:v>Yes</x:v>
      </x:c>
      <x:c r="O725" s="15" t="str">
        <x:v>Not stated</x:v>
      </x:c>
      <x:c r="P725" s="15" t="str">
        <x:v>Full-height roller shutter</x:v>
      </x:c>
      <x:c r="Q725" s="15" t="str">
        <x:v>Warehouse with first-floor offices and mezzanine storage.</x:v>
      </x:c>
      <x:c r="R725" s="15" t="str">
        <x:v>Advertised to let Description and component sum 4,865 sq ft supersede header 4,857. £40,000 pa; header £8.24 psf based on smaller area. ONS BUA population is for named host Avonmouth; property boundary unverified. Avonmouth is a separate ONS BUA from Bristol; included in the wider Bristol market as Nearby.</x:v>
      </x:c>
      <x:c r="S725" s="15" t="str">
        <x:v>https://www.rightmove.co.uk/properties/91935825#/?channel=COM_LET</x:v>
      </x:c>
      <x:c r="T725" s="15" t="str">
        <x:v>https://www.zoopla.co.uk/to-rent/commercial/details/73817759/</x:v>
      </x:c>
      <x:c r="U725" s="15" t="str"/>
      <x:c r="V725" s="15" t="str">
        <x:v>Bristol — Victoria Road industrial area</x:v>
      </x:c>
      <x:c r="W725" s="15" t="str">
        <x:v>Individual unit ≤15,000 sq ft</x:v>
      </x:c>
      <x:c r="X725" s="13" t="n">
        <x:f>IF(N725="Yes",L725,0)</x:f>
        <x:v>8.221993833504625</x:v>
      </x:c>
      <x:c r="Y725" s="14" t="n">
        <x:v>1</x:v>
      </x:c>
      <x:c r="Z725" s="13" t="str">
        <x:v>Industrial / workshop / storage</x:v>
      </x:c>
    </x:row>
    <x:row r="726" ht="75" customHeight="1">
      <x:c r="A726" s="13" t="str">
        <x:v>SW0391</x:v>
      </x:c>
      <x:c r="B726" s="15" t="str">
        <x:v>Bristol</x:v>
      </x:c>
      <x:c r="C726" s="15" t="str">
        <x:v>Whitehall</x:v>
      </x:c>
      <x:c r="D726" s="14"/>
      <x:c r="E726" s="13" t="str">
        <x:v>Nearby</x:v>
      </x:c>
      <x:c r="F726" s="15" t="str">
        <x:v>Whitehall Trading Estate</x:v>
      </x:c>
      <x:c r="G726" s="15" t="str">
        <x:v>Unit 1 Whitehall Trading Estate, Gerrish Avenue, Bristol BS5 9DF</x:v>
      </x:c>
      <x:c r="H726" s="13" t="str">
        <x:v>Current</x:v>
      </x:c>
      <x:c r="I726" s="14" t="n">
        <x:v>2710</x:v>
      </x:c>
      <x:c r="J726" s="13" t="str">
        <x:f>IF(AND(ISNUMBER(I726),I726&gt;0),IF(I726&lt;=1000,"1–1,000",IF(I726&lt;=2500,"1,001–2,500",IF(I726&lt;=5000,"2,501–5,000",IF(I726&lt;=10000,"5,001–10,000","10,001–15,000")))),"2,501–5,000")</x:f>
        <x:v>2,501–5,000</x:v>
      </x:c>
      <x:c r="K726" s="16"/>
      <x:c r="L726" s="17" t="str">
        <x:f>IF(AND(ISNUMBER(I726),I726&gt;0,ISNUMBER(K726),K726&gt;0),K726/I726,"n.a.")</x:f>
        <x:v>n.a.</x:v>
      </x:c>
      <x:c r="M726" s="17"/>
      <x:c r="N726" s="13" t="str">
        <x:v>No</x:v>
      </x:c>
      <x:c r="O726" s="15" t="str">
        <x:v>5.2m eaves;6.1m apex</x:v>
      </x:c>
      <x:c r="P726" s="15" t="str">
        <x:v>Vehicular loading door 4.4m wide×4.87m high; type not stated</x:v>
      </x:c>
      <x:c r="Q726" s="15" t="str">
        <x:v>Refurbished end-terrace warehouse with ancillary offices.</x:v>
      </x:c>
      <x:c r="R726" s="15" t="str">
        <x:v>Ready for immediate occupation Marketed Bristol locality: Whitehall. ONS Bristol / Kingswood and Fishponds BUA boundary not verified; do not assign population by postal town alone. Nearby Bristol market. Locality retained as advertised; its boundary with Bristol / Kingswood and Fishponds BUA has not been verified, so no population assigned. Host population not separately identified where locality/boundary is ambiguous.</x:v>
      </x:c>
      <x:c r="S726" s="15" t="str">
        <x:v>https://www.rightmove.co.uk/properties/780847161179057#/?channel=COM_LET</x:v>
      </x:c>
      <x:c r="T726" s="15" t="str">
        <x:v>https://www.zoopla.co.uk/to-rent/commercial/details/74543300/</x:v>
      </x:c>
      <x:c r="U726" s="15" t="str"/>
      <x:c r="V726" s="15" t="str">
        <x:v>Bristol — Whitehall Trading Estate</x:v>
      </x:c>
      <x:c r="W726" s="15" t="str">
        <x:v>Individual unit ≤15,000 sq ft</x:v>
      </x:c>
      <x:c r="X726" s="13" t="n">
        <x:f>IF(N726="Yes",L726,0)</x:f>
        <x:v>0</x:v>
      </x:c>
      <x:c r="Y726" s="14" t="n">
        <x:v>1</x:v>
      </x:c>
      <x:c r="Z726" s="13" t="str">
        <x:v>Industrial / workshop / storage</x:v>
      </x:c>
    </x:row>
    <x:row r="727" ht="42" customHeight="1">
      <x:c r="A727" s="13" t="str">
        <x:v>SW0392</x:v>
      </x:c>
      <x:c r="B727" s="15" t="str">
        <x:v>Bristol</x:v>
      </x:c>
      <x:c r="C727" s="15" t="str">
        <x:v>Bristol</x:v>
      </x:c>
      <x:c r="D727" s="14" t="n">
        <x:v>425215</x:v>
      </x:c>
      <x:c r="E727" s="13" t="str">
        <x:v>Town</x:v>
      </x:c>
      <x:c r="F727" s="15" t="str">
        <x:v>Ashley Hill Trading Estate</x:v>
      </x:c>
      <x:c r="G727" s="15" t="str">
        <x:v>Unit 9B Ashley Hill trading Estate, Bristol, BS2 9XS</x:v>
      </x:c>
      <x:c r="H727" s="13" t="str">
        <x:v>Current</x:v>
      </x:c>
      <x:c r="I727" s="14" t="n">
        <x:v>2754</x:v>
      </x:c>
      <x:c r="J727" s="13" t="str">
        <x:f>IF(AND(ISNUMBER(I727),I727&gt;0),IF(I727&lt;=1000,"1–1,000",IF(I727&lt;=2500,"1,001–2,500",IF(I727&lt;=5000,"2,501–5,000",IF(I727&lt;=10000,"5,001–10,000","10,001–15,000")))),"2,501–5,000")</x:f>
        <x:v>2,501–5,000</x:v>
      </x:c>
      <x:c r="K727" s="16" t="n">
        <x:v>45000</x:v>
      </x:c>
      <x:c r="L727" s="17" t="n">
        <x:f>IF(AND(ISNUMBER(I727),I727&gt;0,ISNUMBER(K727),K727&gt;0),K727/I727,"n.a.")</x:f>
        <x:v>16.33986928104575</x:v>
      </x:c>
      <x:c r="M727" s="17"/>
      <x:c r="N727" s="13" t="str">
        <x:v>Yes</x:v>
      </x:c>
      <x:c r="O727" s="15" t="str">
        <x:v>5.75m eaves/clear internal</x:v>
      </x:c>
      <x:c r="P727" s="15" t="str">
        <x:v>Electric roller shutter / level access</x:v>
      </x:c>
      <x:c r="Q727" s="15" t="str">
        <x:v>Refurbished unit 9B with offices and 4 parking spaces.</x:v>
      </x:c>
      <x:c r="R727" s="15" t="str">
        <x:v>Immediately available ONS BUA population is for named host Bristol; property boundary unverified.</x:v>
      </x:c>
      <x:c r="S727" s="15" t="str">
        <x:v>https://www.rightmove.co.uk/properties/781071252230145#/?channel=COM_LET</x:v>
      </x:c>
      <x:c r="T727" s="15" t="str">
        <x:v>https://www.rightmove.co.uk/properties/87461781#/?channel=COM_LET</x:v>
      </x:c>
      <x:c r="U727" s="15" t="str">
        <x:v>https://www.zoopla.co.uk/to-rent/commercial/details/74558976/</x:v>
      </x:c>
      <x:c r="V727" s="15" t="str">
        <x:v>Bristol — Ashley Hill Trading Estate</x:v>
      </x:c>
      <x:c r="W727" s="15" t="str">
        <x:v>Individual unit ≤15,000 sq ft</x:v>
      </x:c>
      <x:c r="X727" s="13" t="n">
        <x:f>IF(N727="Yes",L727,0)</x:f>
        <x:v>16.33986928104575</x:v>
      </x:c>
      <x:c r="Y727" s="14" t="n">
        <x:v>1</x:v>
      </x:c>
      <x:c r="Z727" s="13" t="str">
        <x:v>Industrial / workshop / storage</x:v>
      </x:c>
    </x:row>
    <x:row r="728" ht="42" customHeight="1">
      <x:c r="A728" s="13" t="str">
        <x:v>SW0393</x:v>
      </x:c>
      <x:c r="B728" s="15" t="str">
        <x:v>Bristol</x:v>
      </x:c>
      <x:c r="C728" s="15" t="str">
        <x:v>Bristol</x:v>
      </x:c>
      <x:c r="D728" s="14" t="n">
        <x:v>425215</x:v>
      </x:c>
      <x:c r="E728" s="13" t="str">
        <x:v>Town</x:v>
      </x:c>
      <x:c r="F728" s="15" t="str">
        <x:v>Avonside Industrial Estate</x:v>
      </x:c>
      <x:c r="G728" s="15" t="str">
        <x:v>Unit 1, Avonside Industrial Estate, Feeder Road, Bristol BS2 0UQ</x:v>
      </x:c>
      <x:c r="H728" s="13" t="str">
        <x:v>Current</x:v>
      </x:c>
      <x:c r="I728" s="14" t="n">
        <x:v>8925</x:v>
      </x:c>
      <x:c r="J728" s="13" t="str">
        <x:f>IF(AND(ISNUMBER(I728),I728&gt;0),IF(I728&lt;=1000,"1–1,000",IF(I728&lt;=2500,"1,001–2,500",IF(I728&lt;=5000,"2,501–5,000",IF(I728&lt;=10000,"5,001–10,000","10,001–15,000")))),"5,001–10,000")</x:f>
        <x:v>5,001–10,000</x:v>
      </x:c>
      <x:c r="K728" s="16"/>
      <x:c r="L728" s="17" t="str">
        <x:f>IF(AND(ISNUMBER(I728),I728&gt;0,ISNUMBER(K728),K728&gt;0),K728/I728,"n.a.")</x:f>
        <x:v>n.a.</x:v>
      </x:c>
      <x:c r="M728" s="17"/>
      <x:c r="N728" s="13" t="str">
        <x:v>No</x:v>
      </x:c>
      <x:c r="O728" s="15" t="str">
        <x:v>5.4m minimum eaves</x:v>
      </x:c>
      <x:c r="P728" s="15" t="str">
        <x:v>Electric ground-level roller shutter</x:v>
      </x:c>
      <x:c r="Q728" s="15" t="str">
        <x:v>End-terrace warehouse with office, mezzanine and loading forecourt.</x:v>
      </x:c>
      <x:c r="R728" s="15" t="str">
        <x:v>Advertised to let ONS BUA population is for named host Bristol; property boundary unverified.</x:v>
      </x:c>
      <x:c r="S728" s="15" t="str">
        <x:v>https://www.rightmove.co.uk/properties/89013417#/?channel=COM_LET</x:v>
      </x:c>
      <x:c r="T728" s="15" t="str">
        <x:v>https://www.rightmove.co.uk/properties/89160564#/?channel=COM_LET</x:v>
      </x:c>
      <x:c r="U728" s="15" t="str">
        <x:v>https://www.zoopla.co.uk/to-rent/commercial/details/73342635/</x:v>
      </x:c>
      <x:c r="V728" s="15" t="str">
        <x:v>Bristol — Avonside Industrial Estate</x:v>
      </x:c>
      <x:c r="W728" s="15" t="str">
        <x:v>Individual unit ≤15,000 sq ft</x:v>
      </x:c>
      <x:c r="X728" s="13" t="n">
        <x:f>IF(N728="Yes",L728,0)</x:f>
        <x:v>0</x:v>
      </x:c>
      <x:c r="Y728" s="14" t="n">
        <x:v>1</x:v>
      </x:c>
      <x:c r="Z728" s="13" t="str">
        <x:v>Industrial / workshop / storage</x:v>
      </x:c>
    </x:row>
    <x:row r="729" ht="42" customHeight="1">
      <x:c r="A729" s="13" t="str">
        <x:v>SW0394</x:v>
      </x:c>
      <x:c r="B729" s="15" t="str">
        <x:v>Bristol</x:v>
      </x:c>
      <x:c r="C729" s="15" t="str">
        <x:v>Bristol</x:v>
      </x:c>
      <x:c r="D729" s="14" t="n">
        <x:v>425215</x:v>
      </x:c>
      <x:c r="E729" s="13" t="str">
        <x:v>Town</x:v>
      </x:c>
      <x:c r="F729" s="15" t="str">
        <x:v>Avonside Industrial Estate</x:v>
      </x:c>
      <x:c r="G729" s="15" t="str">
        <x:v>Unit 12, Avonside Industrial Estate, Feeder Road, Bristol BS2</x:v>
      </x:c>
      <x:c r="H729" s="13" t="str">
        <x:v>Current</x:v>
      </x:c>
      <x:c r="I729" s="14" t="n">
        <x:v>5869</x:v>
      </x:c>
      <x:c r="J729" s="13" t="str">
        <x:f>IF(AND(ISNUMBER(I729),I729&gt;0),IF(I729&lt;=1000,"1–1,000",IF(I729&lt;=2500,"1,001–2,500",IF(I729&lt;=5000,"2,501–5,000",IF(I729&lt;=10000,"5,001–10,000","10,001–15,000")))),"5,001–10,000")</x:f>
        <x:v>5,001–10,000</x:v>
      </x:c>
      <x:c r="K729" s="16"/>
      <x:c r="L729" s="17" t="str">
        <x:f>IF(AND(ISNUMBER(I729),I729&gt;0,ISNUMBER(K729),K729&gt;0),K729/I729,"n.a.")</x:f>
        <x:v>n.a.</x:v>
      </x:c>
      <x:c r="M729" s="17"/>
      <x:c r="N729" s="13" t="str">
        <x:v>No</x:v>
      </x:c>
      <x:c r="O729" s="15" t="str">
        <x:v>6m minimum eaves</x:v>
      </x:c>
      <x:c r="P729" s="15" t="str">
        <x:v>1 level-access roller shutter</x:v>
      </x:c>
      <x:c r="Q729" s="15" t="str">
        <x:v>Refurbished end-terrace warehouse with offices and secure yard.</x:v>
      </x:c>
      <x:c r="R729" s="15" t="str">
        <x:v>Available immediately ONS BUA population is for named host Bristol; property boundary unverified.</x:v>
      </x:c>
      <x:c r="S729" s="15" t="str">
        <x:v>https://www.zoopla.co.uk/to-rent/commercial/details/66968167/</x:v>
      </x:c>
      <x:c r="T729" s="15" t="str"/>
      <x:c r="U729" s="15" t="str"/>
      <x:c r="V729" s="15" t="str">
        <x:v>Bristol — Avonside Industrial Estate</x:v>
      </x:c>
      <x:c r="W729" s="15" t="str">
        <x:v>Individual unit ≤15,000 sq ft</x:v>
      </x:c>
      <x:c r="X729" s="13" t="n">
        <x:f>IF(N729="Yes",L729,0)</x:f>
        <x:v>0</x:v>
      </x:c>
      <x:c r="Y729" s="14" t="n">
        <x:v>1</x:v>
      </x:c>
      <x:c r="Z729" s="13" t="str">
        <x:v>Industrial / workshop / storage</x:v>
      </x:c>
    </x:row>
    <x:row r="730" ht="62" customHeight="1">
      <x:c r="A730" s="13" t="str">
        <x:v>SW0395</x:v>
      </x:c>
      <x:c r="B730" s="15" t="str">
        <x:v>Bristol</x:v>
      </x:c>
      <x:c r="C730" s="15" t="str">
        <x:v>Bristol</x:v>
      </x:c>
      <x:c r="D730" s="14" t="n">
        <x:v>425215</x:v>
      </x:c>
      <x:c r="E730" s="13" t="str">
        <x:v>Town</x:v>
      </x:c>
      <x:c r="F730" s="15" t="str">
        <x:v>Avonside Industrial Estate</x:v>
      </x:c>
      <x:c r="G730" s="15" t="str">
        <x:v>Unit 14, Avonside Industrial Estate, Feeder Road, Bristol BS2</x:v>
      </x:c>
      <x:c r="H730" s="13" t="str">
        <x:v>Current</x:v>
      </x:c>
      <x:c r="I730" s="14" t="n">
        <x:v>9916</x:v>
      </x:c>
      <x:c r="J730" s="13" t="str">
        <x:f>IF(AND(ISNUMBER(I730),I730&gt;0),IF(I730&lt;=1000,"1–1,000",IF(I730&lt;=2500,"1,001–2,500",IF(I730&lt;=5000,"2,501–5,000",IF(I730&lt;=10000,"5,001–10,000","10,001–15,000")))),"5,001–10,000")</x:f>
        <x:v>5,001–10,000</x:v>
      </x:c>
      <x:c r="K730" s="16" t="n">
        <x:v>103700</x:v>
      </x:c>
      <x:c r="L730" s="17" t="n">
        <x:f>IF(AND(ISNUMBER(I730),I730&gt;0,ISNUMBER(K730),K730&gt;0),K730/I730,"n.a.")</x:f>
        <x:v>10.4578459056071</x:v>
      </x:c>
      <x:c r="M730" s="17" t="n">
        <x:v>7.7</x:v>
      </x:c>
      <x:c r="N730" s="13" t="str">
        <x:v>No</x:v>
      </x:c>
      <x:c r="O730" s="15" t="str">
        <x:v>6m minimum eaves</x:v>
      </x:c>
      <x:c r="P730" s="15" t="str">
        <x:v>Electric ground-level loading door</x:v>
      </x:c>
      <x:c r="Q730" s="15" t="str">
        <x:v>Warehouse/trade counter with fitted offices, mezzanine and secure rear yard.</x:v>
      </x:c>
      <x:c r="R730" s="15" t="str">
        <x:v>Advertised to let 7,920 sq ft ground floor plus 1,996 sq ft mezzanine = 9,916 total. Passing rent £103,700 pa. Portal £7.70 psf is inconsistent with both areas; exclude comparison until corrected. Assignment/sublease until May 2029. ONS BUA population is for named host Bristol; property boundary unverified.</x:v>
      </x:c>
      <x:c r="S730" s="15" t="str">
        <x:v>https://www.zoopla.co.uk/to-rent/commercial/details/73521516/</x:v>
      </x:c>
      <x:c r="T730" s="15" t="str"/>
      <x:c r="U730" s="15" t="str"/>
      <x:c r="V730" s="15" t="str">
        <x:v>Bristol — Avonside Industrial Estate</x:v>
      </x:c>
      <x:c r="W730" s="15" t="str">
        <x:v>Individual unit ≤15,000 sq ft</x:v>
      </x:c>
      <x:c r="X730" s="13" t="n">
        <x:f>IF(N730="Yes",L730,0)</x:f>
        <x:v>0</x:v>
      </x:c>
      <x:c r="Y730" s="14" t="n">
        <x:v>1</x:v>
      </x:c>
      <x:c r="Z730" s="13" t="str">
        <x:v>Industrial / workshop / storage</x:v>
      </x:c>
    </x:row>
    <x:row r="731" ht="62" customHeight="1">
      <x:c r="A731" s="13" t="str">
        <x:v>SW0396</x:v>
      </x:c>
      <x:c r="B731" s="15" t="str">
        <x:v>Bristol</x:v>
      </x:c>
      <x:c r="C731" s="15" t="str">
        <x:v>Bristol</x:v>
      </x:c>
      <x:c r="D731" s="14" t="n">
        <x:v>425215</x:v>
      </x:c>
      <x:c r="E731" s="13" t="str">
        <x:v>Town</x:v>
      </x:c>
      <x:c r="F731" s="15" t="str">
        <x:v>Avonside Industrial Estate</x:v>
      </x:c>
      <x:c r="G731" s="15" t="str">
        <x:v>Unit 4 Avonside Industrial Estate Feeder Road Bristol BS2 0UQ United Ki</x:v>
      </x:c>
      <x:c r="H731" s="13" t="str">
        <x:v>Current</x:v>
      </x:c>
      <x:c r="I731" s="14" t="n">
        <x:v>6311</x:v>
      </x:c>
      <x:c r="J731" s="13" t="str">
        <x:f>IF(AND(ISNUMBER(I731),I731&gt;0),IF(I731&lt;=1000,"1–1,000",IF(I731&lt;=2500,"1,001–2,500",IF(I731&lt;=5000,"2,501–5,000",IF(I731&lt;=10000,"5,001–10,000","10,001–15,000")))),"5,001–10,000")</x:f>
        <x:v>5,001–10,000</x:v>
      </x:c>
      <x:c r="K731" s="16"/>
      <x:c r="L731" s="17" t="str">
        <x:f>IF(AND(ISNUMBER(I731),I731&gt;0,ISNUMBER(K731),K731&gt;0),K731/I731,"n.a.")</x:f>
        <x:v>n.a.</x:v>
      </x:c>
      <x:c r="M731" s="17"/>
      <x:c r="N731" s="13" t="str">
        <x:v>No</x:v>
      </x:c>
      <x:c r="O731" s="15" t="str">
        <x:v>5.5m minimum eaves</x:v>
      </x:c>
      <x:c r="P731" s="15" t="str">
        <x:v>Electric surface-level roller shutter</x:v>
      </x:c>
      <x:c r="Q731" s="15" t="str">
        <x:v>Refurbished mid-terrace unit with offices and loading/parking.</x:v>
      </x:c>
      <x:c r="R731" s="15" t="str">
        <x:v>Advertised to let ONS BUA population is for named host Bristol; property boundary unverified.</x:v>
      </x:c>
      <x:c r="S731" s="15" t="str">
        <x:v>https://www.rightmove.co.uk/properties/174153557#/?channel=COM_LET</x:v>
      </x:c>
      <x:c r="T731" s="15" t="str">
        <x:v>https://www.rightmove.co.uk/properties/167274899#/?channel=COM_LET</x:v>
      </x:c>
      <x:c r="U731" s="15" t="str">
        <x:v>https://www.rightmove.co.uk/properties/173944457#/?channel=COM_LET
https://www.zoopla.co.uk/to-rent/commercial/details/71679966/</x:v>
      </x:c>
      <x:c r="V731" s="15" t="str">
        <x:v>Bristol — Avonside Industrial Estate</x:v>
      </x:c>
      <x:c r="W731" s="15" t="str">
        <x:v>Individual unit ≤15,000 sq ft</x:v>
      </x:c>
      <x:c r="X731" s="13" t="n">
        <x:f>IF(N731="Yes",L731,0)</x:f>
        <x:v>0</x:v>
      </x:c>
      <x:c r="Y731" s="14" t="n">
        <x:v>1</x:v>
      </x:c>
      <x:c r="Z731" s="13" t="str">
        <x:v>Industrial / workshop / storage</x:v>
      </x:c>
    </x:row>
    <x:row r="732" ht="49" customHeight="1">
      <x:c r="A732" s="13" t="str">
        <x:v>SW0397</x:v>
      </x:c>
      <x:c r="B732" s="15" t="str">
        <x:v>Bristol</x:v>
      </x:c>
      <x:c r="C732" s="15" t="str">
        <x:v>Bristol</x:v>
      </x:c>
      <x:c r="D732" s="14" t="n">
        <x:v>425215</x:v>
      </x:c>
      <x:c r="E732" s="13" t="str">
        <x:v>Town</x:v>
      </x:c>
      <x:c r="F732" s="15" t="str">
        <x:v>Avonside Industrial Estate</x:v>
      </x:c>
      <x:c r="G732" s="15" t="str">
        <x:v>Unit 5, Avonside Industrial Estate, Feeder Road, Bristol BS2</x:v>
      </x:c>
      <x:c r="H732" s="13" t="str">
        <x:v>Future</x:v>
      </x:c>
      <x:c r="I732" s="14" t="n">
        <x:v>10548</x:v>
      </x:c>
      <x:c r="J732" s="13" t="str">
        <x:f>IF(AND(ISNUMBER(I732),I732&gt;0),IF(I732&lt;=1000,"1–1,000",IF(I732&lt;=2500,"1,001–2,500",IF(I732&lt;=5000,"2,501–5,000",IF(I732&lt;=10000,"5,001–10,000","10,001–15,000")))),"10,001–15,000")</x:f>
        <x:v>10,001–15,000</x:v>
      </x:c>
      <x:c r="K732" s="16"/>
      <x:c r="L732" s="17" t="str">
        <x:f>IF(AND(ISNUMBER(I732),I732&gt;0,ISNUMBER(K732),K732&gt;0),K732/I732,"n.a.")</x:f>
        <x:v>n.a.</x:v>
      </x:c>
      <x:c r="M732" s="17"/>
      <x:c r="N732" s="13" t="str">
        <x:v>No</x:v>
      </x:c>
      <x:c r="O732" s="15" t="str">
        <x:v>6m minimum eaves</x:v>
      </x:c>
      <x:c r="P732" s="15" t="str">
        <x:v>2 level-access roller shutters</x:v>
      </x:c>
      <x:c r="Q732" s="15" t="str">
        <x:v>End-terrace warehouse with offices and secure yard.</x:v>
      </x:c>
      <x:c r="R732" s="15" t="str">
        <x:v>Refurbishment including new roof pending Header says available immediately but description says to be fully refurbished; completion unconfirmed. ONS BUA population is for named host Bristol; property boundary unverified.</x:v>
      </x:c>
      <x:c r="S732" s="15" t="str">
        <x:v>https://www.zoopla.co.uk/to-rent/commercial/details/66967893/</x:v>
      </x:c>
      <x:c r="T732" s="15" t="str"/>
      <x:c r="U732" s="15" t="str"/>
      <x:c r="V732" s="15" t="str">
        <x:v>Bristol — Avonside Industrial Estate</x:v>
      </x:c>
      <x:c r="W732" s="15" t="str">
        <x:v>Individual unit ≤15,000 sq ft</x:v>
      </x:c>
      <x:c r="X732" s="13" t="n">
        <x:f>IF(N732="Yes",L732,0)</x:f>
        <x:v>0</x:v>
      </x:c>
      <x:c r="Y732" s="14" t="n">
        <x:v>1</x:v>
      </x:c>
      <x:c r="Z732" s="13" t="str">
        <x:v>Industrial / workshop / storage</x:v>
      </x:c>
    </x:row>
    <x:row r="733" ht="42" customHeight="1">
      <x:c r="A733" s="13" t="str">
        <x:v>SW0398</x:v>
      </x:c>
      <x:c r="B733" s="15" t="str">
        <x:v>Bristol</x:v>
      </x:c>
      <x:c r="C733" s="15" t="str">
        <x:v>Bristol</x:v>
      </x:c>
      <x:c r="D733" s="14" t="n">
        <x:v>425215</x:v>
      </x:c>
      <x:c r="E733" s="13" t="str">
        <x:v>Town</x:v>
      </x:c>
      <x:c r="F733" s="15" t="str">
        <x:v>Barnack Trading Centre</x:v>
      </x:c>
      <x:c r="G733" s="15" t="str">
        <x:v>Unit 12, Barnack Trading Centre, Bristol, BS3 5QE</x:v>
      </x:c>
      <x:c r="H733" s="13" t="str">
        <x:v>Current</x:v>
      </x:c>
      <x:c r="I733" s="14" t="n">
        <x:v>889.8</x:v>
      </x:c>
      <x:c r="J733" s="13" t="str">
        <x:f>IF(AND(ISNUMBER(I733),I733&gt;0),IF(I733&lt;=1000,"1–1,000",IF(I733&lt;=2500,"1,001–2,500",IF(I733&lt;=5000,"2,501–5,000",IF(I733&lt;=10000,"5,001–10,000","10,001–15,000")))),"1–1,000")</x:f>
        <x:v>1–1,000</x:v>
      </x:c>
      <x:c r="K733" s="16" t="n">
        <x:v>15000</x:v>
      </x:c>
      <x:c r="L733" s="17" t="n">
        <x:f>IF(AND(ISNUMBER(I733),I733&gt;0,ISNUMBER(K733),K733&gt;0),K733/I733,"n.a.")</x:f>
        <x:v>16.857720836142953</x:v>
      </x:c>
      <x:c r="M733" s="17"/>
      <x:c r="N733" s="13" t="str">
        <x:v>Yes</x:v>
      </x:c>
      <x:c r="O733" s="15" t="str">
        <x:v>Not stated</x:v>
      </x:c>
      <x:c r="P733" s="15" t="str">
        <x:v>Not stated</x:v>
      </x:c>
      <x:c r="Q733" s="15" t="str">
        <x:v>Industrial unit with mezzanine office/kitchen and 2 parking spaces.</x:v>
      </x:c>
      <x:c r="R733" s="15" t="str">
        <x:v>Advertised to let Detailed area 889.8 sq ft supersedes the search-card anomaly: 572.8 ground floor plus 317 first-floor office. ONS BUA population is for named host Bristol; property boundary unverified.</x:v>
      </x:c>
      <x:c r="S733" s="15" t="str">
        <x:v>https://www.rightmove.co.uk/properties/773342882342016#/?channel=COM_LET</x:v>
      </x:c>
      <x:c r="T733" s="15" t="str">
        <x:v>https://www.zoopla.co.uk/to-rent/commercial/details/68136436/</x:v>
      </x:c>
      <x:c r="U733" s="15" t="str"/>
      <x:c r="V733" s="15" t="str">
        <x:v>Bristol — Barnack Trading Centre</x:v>
      </x:c>
      <x:c r="W733" s="15" t="str">
        <x:v>Individual unit ≤15,000 sq ft</x:v>
      </x:c>
      <x:c r="X733" s="13" t="n">
        <x:f>IF(N733="Yes",L733,0)</x:f>
        <x:v>16.857720836142953</x:v>
      </x:c>
      <x:c r="Y733" s="14" t="n">
        <x:v>1</x:v>
      </x:c>
      <x:c r="Z733" s="13" t="str">
        <x:v>Industrial / workshop / storage</x:v>
      </x:c>
    </x:row>
    <x:row r="734" ht="62" customHeight="1">
      <x:c r="A734" s="13" t="str">
        <x:v>SW0399</x:v>
      </x:c>
      <x:c r="B734" s="15" t="str">
        <x:v>Bristol</x:v>
      </x:c>
      <x:c r="C734" s="15" t="str">
        <x:v>Bristol</x:v>
      </x:c>
      <x:c r="D734" s="14" t="n">
        <x:v>425215</x:v>
      </x:c>
      <x:c r="E734" s="13" t="str">
        <x:v>Town</x:v>
      </x:c>
      <x:c r="F734" s="15" t="str">
        <x:v>Barton Manor industrial premises</x:v>
      </x:c>
      <x:c r="G734" s="15" t="str">
        <x:v>Barton Manor, Bristol, BS2 0RL</x:v>
      </x:c>
      <x:c r="H734" s="13" t="str">
        <x:v>Current</x:v>
      </x:c>
      <x:c r="I734" s="14" t="n">
        <x:v>7492</x:v>
      </x:c>
      <x:c r="J734" s="13" t="str">
        <x:f>IF(AND(ISNUMBER(I734),I734&gt;0),IF(I734&lt;=1000,"1–1,000",IF(I734&lt;=2500,"1,001–2,500",IF(I734&lt;=5000,"2,501–5,000",IF(I734&lt;=10000,"5,001–10,000","10,001–15,000")))),"5,001–10,000")</x:f>
        <x:v>5,001–10,000</x:v>
      </x:c>
      <x:c r="K734" s="16" t="n">
        <x:v>65004</x:v>
      </x:c>
      <x:c r="L734" s="17" t="n">
        <x:f>IF(AND(ISNUMBER(I734),I734&gt;0,ISNUMBER(K734),K734&gt;0),K734/I734,"n.a.")</x:f>
        <x:v>8.676454885210891</x:v>
      </x:c>
      <x:c r="M734" s="17" t="n">
        <x:v>8.68</x:v>
      </x:c>
      <x:c r="N734" s="13" t="str">
        <x:v>No</x:v>
      </x:c>
      <x:c r="O734" s="15" t="str">
        <x:v>7m clear in possible duplicate 6,957 sq ft advert; verify</x:v>
      </x:c>
      <x:c r="P734" s="15" t="str">
        <x:v>Level-loading door; possible duplicate advert says three loading doors</x:v>
      </x:c>
      <x:c r="Q734" s="15" t="str">
        <x:v>Detached warehouse with secure yard and separate parking.</x:v>
      </x:c>
      <x:c r="R734" s="15" t="str">
        <x:v>Advertised to let Two unnumbered Barton Manor adverts share the same postcode and may describe the same building: 7,492 and 6,957 sq ft. Conservatively counted once pending exact identity/area confirmation; rent excluded from comparisons. ONS BUA population is for named host Bristol; property boundary unverified.</x:v>
      </x:c>
      <x:c r="S734" s="15" t="str">
        <x:v>https://www.rightmove.co.uk/properties/773354945219057#/?channel=COM_LET</x:v>
      </x:c>
      <x:c r="T734" s="15" t="str">
        <x:v>https://www.rightmove.co.uk/properties/773349465225617#/?channel=COM_LET</x:v>
      </x:c>
      <x:c r="U734" s="15" t="str"/>
      <x:c r="V734" s="15" t="str">
        <x:v>Bristol — Barton Manor industrial premises</x:v>
      </x:c>
      <x:c r="W734" s="15" t="str">
        <x:v>Individual unit ≤15,000 sq ft</x:v>
      </x:c>
      <x:c r="X734" s="13" t="n">
        <x:f>IF(N734="Yes",L734,0)</x:f>
        <x:v>0</x:v>
      </x:c>
      <x:c r="Y734" s="14" t="n">
        <x:v>1</x:v>
      </x:c>
      <x:c r="Z734" s="13" t="str">
        <x:v>Industrial / workshop / storage</x:v>
      </x:c>
    </x:row>
    <x:row r="735" ht="62" customHeight="1">
      <x:c r="A735" s="13" t="str">
        <x:v>SW0400</x:v>
      </x:c>
      <x:c r="B735" s="15" t="str">
        <x:v>Bristol</x:v>
      </x:c>
      <x:c r="C735" s="15" t="str">
        <x:v>Bristol</x:v>
      </x:c>
      <x:c r="D735" s="14" t="n">
        <x:v>425215</x:v>
      </x:c>
      <x:c r="E735" s="13" t="str">
        <x:v>Town</x:v>
      </x:c>
      <x:c r="F735" s="15" t="str">
        <x:v>Brislington Trading Estate / Emery Road</x:v>
      </x:c>
      <x:c r="G735" s="15" t="str">
        <x:v>Emery Road industrial premises, Brislington, Bristol BS4</x:v>
      </x:c>
      <x:c r="H735" s="13" t="str">
        <x:v>Current</x:v>
      </x:c>
      <x:c r="I735" s="14" t="n">
        <x:v>13375</x:v>
      </x:c>
      <x:c r="J735" s="13" t="str">
        <x:f>IF(AND(ISNUMBER(I735),I735&gt;0),IF(I735&lt;=1000,"1–1,000",IF(I735&lt;=2500,"1,001–2,500",IF(I735&lt;=5000,"2,501–5,000",IF(I735&lt;=10000,"5,001–10,000","10,001–15,000")))),"10,001–15,000")</x:f>
        <x:v>10,001–15,000</x:v>
      </x:c>
      <x:c r="K735" s="16" t="n">
        <x:v>65000</x:v>
      </x:c>
      <x:c r="L735" s="17" t="n">
        <x:f>IF(AND(ISNUMBER(I735),I735&gt;0,ISNUMBER(K735),K735&gt;0),K735/I735,"n.a.")</x:f>
        <x:v>4.859813084112149</x:v>
      </x:c>
      <x:c r="M735" s="17" t="n">
        <x:v>6.5</x:v>
      </x:c>
      <x:c r="N735" s="13" t="str">
        <x:v>No</x:v>
      </x:c>
      <x:c r="O735" s="15" t="str">
        <x:v>Not stated</x:v>
      </x:c>
      <x:c r="P735" s="15" t="str">
        <x:v>Full-height roller shutter</x:v>
      </x:c>
      <x:c r="Q735" s="15" t="str">
        <x:v>Industrial unit with offices and additional mezzanine.</x:v>
      </x:c>
      <x:c r="R735" s="15" t="str">
        <x:v>Advertised to let Header 10,000 sq ft conflicts with description 11,675 sq ft+1,700 sq ft mezzanine=13,375; feature 11,676+1,750=13,426. All under the cap but uncertain area; advertised £6.50 psf uses header. Annual rent £65,000. Do not use as comparable until area verified. ONS BUA population is for named host Bristol; property boundary unverified.</x:v>
      </x:c>
      <x:c r="S735" s="15" t="str">
        <x:v>https://www.rightmove.co.uk/properties/91935660#/?channel=COM_LET</x:v>
      </x:c>
      <x:c r="T735" s="15" t="str">
        <x:v>https://www.zoopla.co.uk/to-rent/commercial/details/72355650/</x:v>
      </x:c>
      <x:c r="U735" s="15" t="str"/>
      <x:c r="V735" s="15" t="str">
        <x:v>Bristol — Brislington Trading Estate</x:v>
      </x:c>
      <x:c r="W735" s="15" t="str">
        <x:v>Individual unit ≤15,000 sq ft</x:v>
      </x:c>
      <x:c r="X735" s="13" t="n">
        <x:f>IF(N735="Yes",L735,0)</x:f>
        <x:v>0</x:v>
      </x:c>
      <x:c r="Y735" s="14" t="n">
        <x:v>1</x:v>
      </x:c>
      <x:c r="Z735" s="13" t="str">
        <x:v>Industrial / workshop / storage</x:v>
      </x:c>
    </x:row>
    <x:row r="736" ht="42" customHeight="1">
      <x:c r="A736" s="13" t="str">
        <x:v>SW0401</x:v>
      </x:c>
      <x:c r="B736" s="15" t="str">
        <x:v>Bristol</x:v>
      </x:c>
      <x:c r="C736" s="15" t="str">
        <x:v>Bristol</x:v>
      </x:c>
      <x:c r="D736" s="14" t="n">
        <x:v>425215</x:v>
      </x:c>
      <x:c r="E736" s="13" t="str">
        <x:v>Town</x:v>
      </x:c>
      <x:c r="F736" s="15" t="str">
        <x:v>Brislington Trading Estate / Bonville Business Centre</x:v>
      </x:c>
      <x:c r="G736" s="15" t="str">
        <x:v>Unit 28, Bonville Business Centre, Bristol, BS4 5QR</x:v>
      </x:c>
      <x:c r="H736" s="13" t="str">
        <x:v>Current</x:v>
      </x:c>
      <x:c r="I736" s="14" t="n">
        <x:v>4342</x:v>
      </x:c>
      <x:c r="J736" s="13" t="str">
        <x:f>IF(AND(ISNUMBER(I736),I736&gt;0),IF(I736&lt;=1000,"1–1,000",IF(I736&lt;=2500,"1,001–2,500",IF(I736&lt;=5000,"2,501–5,000",IF(I736&lt;=10000,"5,001–10,000","10,001–15,000")))),"2,501–5,000")</x:f>
        <x:v>2,501–5,000</x:v>
      </x:c>
      <x:c r="K736" s="16"/>
      <x:c r="L736" s="17" t="str">
        <x:f>IF(AND(ISNUMBER(I736),I736&gt;0,ISNUMBER(K736),K736&gt;0),K736/I736,"n.a.")</x:f>
        <x:v>n.a.</x:v>
      </x:c>
      <x:c r="M736" s="17"/>
      <x:c r="N736" s="13" t="str">
        <x:v>No</x:v>
      </x:c>
      <x:c r="O736" s="15" t="str">
        <x:v>4.25m eaves</x:v>
      </x:c>
      <x:c r="P736" s="15" t="str">
        <x:v>Full-height electric roller shutter</x:v>
      </x:c>
      <x:c r="Q736" s="15" t="str">
        <x:v>Mid-terrace warehouse with offices and small mezzanine.</x:v>
      </x:c>
      <x:c r="R736" s="15" t="str">
        <x:v>Advertised to let Bonville Business Centre within Brislington Trading Estate; do not count both as separate parent estates. ONS BUA population is for named host Bristol; property boundary unverified.</x:v>
      </x:c>
      <x:c r="S736" s="15" t="str">
        <x:v>https://www.rightmove.co.uk/properties/778726057455712#/?channel=COM_LET</x:v>
      </x:c>
      <x:c r="T736" s="15" t="str">
        <x:v>https://www.zoopla.co.uk/to-rent/commercial/details/74449340/</x:v>
      </x:c>
      <x:c r="U736" s="15" t="str"/>
      <x:c r="V736" s="15" t="str">
        <x:v>Bristol — Brislington Trading Estate</x:v>
      </x:c>
      <x:c r="W736" s="15" t="str">
        <x:v>Individual unit ≤15,000 sq ft</x:v>
      </x:c>
      <x:c r="X736" s="13" t="n">
        <x:f>IF(N736="Yes",L736,0)</x:f>
        <x:v>0</x:v>
      </x:c>
      <x:c r="Y736" s="14" t="n">
        <x:v>1</x:v>
      </x:c>
      <x:c r="Z736" s="13" t="str">
        <x:v>Industrial / workshop / storage</x:v>
      </x:c>
    </x:row>
    <x:row r="737" ht="42" customHeight="1">
      <x:c r="A737" s="13" t="str">
        <x:v>SW0402</x:v>
      </x:c>
      <x:c r="B737" s="15" t="str">
        <x:v>Bristol</x:v>
      </x:c>
      <x:c r="C737" s="15" t="str">
        <x:v>Bristol</x:v>
      </x:c>
      <x:c r="D737" s="14" t="n">
        <x:v>425215</x:v>
      </x:c>
      <x:c r="E737" s="13" t="str">
        <x:v>Town</x:v>
      </x:c>
      <x:c r="F737" s="15" t="str">
        <x:v>Brislington Trading Estate / Birchills Trading Estate</x:v>
      </x:c>
      <x:c r="G737" s="15" t="str">
        <x:v>Unit 5, Birchills Trading Estate, Emery Road, Brislington, Bristol BS4</x:v>
      </x:c>
      <x:c r="H737" s="13" t="str">
        <x:v>Current</x:v>
      </x:c>
      <x:c r="I737" s="14" t="n">
        <x:v>918</x:v>
      </x:c>
      <x:c r="J737" s="13" t="str">
        <x:f>IF(AND(ISNUMBER(I737),I737&gt;0),IF(I737&lt;=1000,"1–1,000",IF(I737&lt;=2500,"1,001–2,500",IF(I737&lt;=5000,"2,501–5,000",IF(I737&lt;=10000,"5,001–10,000","10,001–15,000")))),"1–1,000")</x:f>
        <x:v>1–1,000</x:v>
      </x:c>
      <x:c r="K737" s="16" t="n">
        <x:v>13775</x:v>
      </x:c>
      <x:c r="L737" s="17" t="n">
        <x:f>IF(AND(ISNUMBER(I737),I737&gt;0,ISNUMBER(K737),K737&gt;0),K737/I737,"n.a.")</x:f>
        <x:v>15.005446623093682</x:v>
      </x:c>
      <x:c r="M737" s="17" t="n">
        <x:v>15.01</x:v>
      </x:c>
      <x:c r="N737" s="13" t="str">
        <x:v>Yes</x:v>
      </x:c>
      <x:c r="O737" s="15" t="str">
        <x:v>4.1m rear to 5m front eaves</x:v>
      </x:c>
      <x:c r="P737" s="15" t="str">
        <x:v>Manual up-and-over 3m wide × 3.5m high</x:v>
      </x:c>
      <x:c r="Q737" s="15" t="str">
        <x:v>Single-storey industrial unit with three-phase power.</x:v>
      </x:c>
      <x:c r="R737" s="15" t="str">
        <x:v>Available immediately Birchills is within the wider Brislington Trading Estate. ONS BUA population is for named host Bristol; property boundary unverified.</x:v>
      </x:c>
      <x:c r="S737" s="15" t="str">
        <x:v>https://www.zoopla.co.uk/to-rent/commercial/details/73584453/</x:v>
      </x:c>
      <x:c r="T737" s="15" t="str"/>
      <x:c r="U737" s="15" t="str"/>
      <x:c r="V737" s="15" t="str">
        <x:v>Bristol — Brislington Trading Estate</x:v>
      </x:c>
      <x:c r="W737" s="15" t="str">
        <x:v>Individual unit ≤15,000 sq ft</x:v>
      </x:c>
      <x:c r="X737" s="13" t="n">
        <x:f>IF(N737="Yes",L737,0)</x:f>
        <x:v>15.005446623093682</x:v>
      </x:c>
      <x:c r="Y737" s="14" t="n">
        <x:v>1</x:v>
      </x:c>
      <x:c r="Z737" s="13" t="str">
        <x:v>Industrial / workshop / storage</x:v>
      </x:c>
    </x:row>
    <x:row r="738" ht="42" customHeight="1">
      <x:c r="A738" s="13" t="str">
        <x:v>SW0403</x:v>
      </x:c>
      <x:c r="B738" s="15" t="str">
        <x:v>Bristol</x:v>
      </x:c>
      <x:c r="C738" s="15" t="str">
        <x:v>Bristol</x:v>
      </x:c>
      <x:c r="D738" s="14" t="n">
        <x:v>425215</x:v>
      </x:c>
      <x:c r="E738" s="13" t="str">
        <x:v>Town</x:v>
      </x:c>
      <x:c r="F738" s="15" t="str">
        <x:v>Brislington Trading Estate / Bonville Business Centre</x:v>
      </x:c>
      <x:c r="G738" s="15" t="str">
        <x:v>Unit 6, Bonville Business Centre, Bristol, BS4 5QR</x:v>
      </x:c>
      <x:c r="H738" s="13" t="str">
        <x:v>Current</x:v>
      </x:c>
      <x:c r="I738" s="14" t="n">
        <x:v>2484</x:v>
      </x:c>
      <x:c r="J738" s="13" t="str">
        <x:f>IF(AND(ISNUMBER(I738),I738&gt;0),IF(I738&lt;=1000,"1–1,000",IF(I738&lt;=2500,"1,001–2,500",IF(I738&lt;=5000,"2,501–5,000",IF(I738&lt;=10000,"5,001–10,000","10,001–15,000")))),"1,001–2,500")</x:f>
        <x:v>1,001–2,500</x:v>
      </x:c>
      <x:c r="K738" s="16" t="n">
        <x:v>32292</x:v>
      </x:c>
      <x:c r="L738" s="17" t="n">
        <x:f>IF(AND(ISNUMBER(I738),I738&gt;0,ISNUMBER(K738),K738&gt;0),K738/I738,"n.a.")</x:f>
        <x:v>13</x:v>
      </x:c>
      <x:c r="M738" s="17"/>
      <x:c r="N738" s="13" t="str">
        <x:v>Yes</x:v>
      </x:c>
      <x:c r="O738" s="15" t="str">
        <x:v>9.1m eaves as advertised</x:v>
      </x:c>
      <x:c r="P738" s="15" t="str">
        <x:v>Electric roller shutter 3.92m wide×4.11m high</x:v>
      </x:c>
      <x:c r="Q738" s="15" t="str">
        <x:v>Mid-terrace warehouse with ground/first-floor offices and parking.</x:v>
      </x:c>
      <x:c r="R738" s="15" t="str">
        <x:v>Advertised to let The advert explicitly states 9.1m eaves twice. This unusually high figure should be verified on inspection. ONS BUA population is for named host Bristol; property boundary unverified.</x:v>
      </x:c>
      <x:c r="S738" s="15" t="str">
        <x:v>https://www.rightmove.co.uk/properties/773394755399649#/?channel=COM_LET</x:v>
      </x:c>
      <x:c r="T738" s="15" t="str">
        <x:v>https://www.zoopla.co.uk/to-rent/commercial/details/73523283/</x:v>
      </x:c>
      <x:c r="U738" s="15" t="str"/>
      <x:c r="V738" s="15" t="str">
        <x:v>Bristol — Brislington Trading Estate</x:v>
      </x:c>
      <x:c r="W738" s="15" t="str">
        <x:v>Individual unit ≤15,000 sq ft</x:v>
      </x:c>
      <x:c r="X738" s="13" t="n">
        <x:f>IF(N738="Yes",L738,0)</x:f>
        <x:v>13</x:v>
      </x:c>
      <x:c r="Y738" s="14" t="n">
        <x:v>1</x:v>
      </x:c>
      <x:c r="Z738" s="13" t="str">
        <x:v>Industrial / workshop / storage</x:v>
      </x:c>
    </x:row>
    <x:row r="739" ht="42" customHeight="1">
      <x:c r="A739" s="13" t="str">
        <x:v>SW0404</x:v>
      </x:c>
      <x:c r="B739" s="15" t="str">
        <x:v>Bristol</x:v>
      </x:c>
      <x:c r="C739" s="15" t="str">
        <x:v>Bristol</x:v>
      </x:c>
      <x:c r="D739" s="14" t="n">
        <x:v>425215</x:v>
      </x:c>
      <x:c r="E739" s="13" t="str">
        <x:v>Town</x:v>
      </x:c>
      <x:c r="F739" s="15" t="str">
        <x:v>Bristol Wholesale Fruit Centre</x:v>
      </x:c>
      <x:c r="G739" s="15" t="str">
        <x:v>Units 43,44,45 &amp; 46 Wholesale Fruit Centre, Albert Crescent, Bristol, City Of Bristol, BS2</x:v>
      </x:c>
      <x:c r="H739" s="13" t="str">
        <x:v>Current</x:v>
      </x:c>
      <x:c r="I739" s="14" t="n">
        <x:v>5240</x:v>
      </x:c>
      <x:c r="J739" s="13" t="str">
        <x:f>IF(AND(ISNUMBER(I739),I739&gt;0),IF(I739&lt;=1000,"1–1,000",IF(I739&lt;=2500,"1,001–2,500",IF(I739&lt;=5000,"2,501–5,000",IF(I739&lt;=10000,"5,001–10,000","10,001–15,000")))),"5,001–10,000")</x:f>
        <x:v>5,001–10,000</x:v>
      </x:c>
      <x:c r="K739" s="16" t="n">
        <x:v>30000</x:v>
      </x:c>
      <x:c r="L739" s="17" t="n">
        <x:f>IF(AND(ISNUMBER(I739),I739&gt;0,ISNUMBER(K739),K739&gt;0),K739/I739,"n.a.")</x:f>
        <x:v>5.7251908396946565</x:v>
      </x:c>
      <x:c r="M739" s="17" t="n">
        <x:v>5.73</x:v>
      </x:c>
      <x:c r="N739" s="13" t="str">
        <x:v>Yes</x:v>
      </x:c>
      <x:c r="O739" s="15" t="str">
        <x:v>Not stated</x:v>
      </x:c>
      <x:c r="P739" s="15" t="str">
        <x:v>Not stated</x:v>
      </x:c>
      <x:c r="Q739" s="15" t="str">
        <x:v>Interconnected food/storage units with offices and fridge rooms.</x:v>
      </x:c>
      <x:c r="R739" s="15" t="str">
        <x:v>Advertised to let Units 43–46 offered as one 5,240 sq ft open demise, not 4 vacancies. ONS BUA population is for named host Bristol; property boundary unverified.</x:v>
      </x:c>
      <x:c r="S739" s="15" t="str">
        <x:v>https://www.rightmove.co.uk/properties/783376892649376#/?channel=COM_LET</x:v>
      </x:c>
      <x:c r="T739" s="15" t="str">
        <x:v>https://www.zoopla.co.uk/to-rent/commercial/details/74655274/</x:v>
      </x:c>
      <x:c r="U739" s="15" t="str"/>
      <x:c r="V739" s="15" t="str">
        <x:v>Bristol — Bristol Wholesale Fruit Centre</x:v>
      </x:c>
      <x:c r="W739" s="15" t="str">
        <x:v>Individual unit ≤15,000 sq ft</x:v>
      </x:c>
      <x:c r="X739" s="13" t="n">
        <x:f>IF(N739="Yes",L739,0)</x:f>
        <x:v>5.7251908396946565</x:v>
      </x:c>
      <x:c r="Y739" s="14" t="n">
        <x:v>1</x:v>
      </x:c>
      <x:c r="Z739" s="13" t="str">
        <x:v>Industrial / workshop / storage</x:v>
      </x:c>
    </x:row>
    <x:row r="740" ht="42" customHeight="1">
      <x:c r="A740" s="13" t="str">
        <x:v>SW0405</x:v>
      </x:c>
      <x:c r="B740" s="15" t="str">
        <x:v>Bristol</x:v>
      </x:c>
      <x:c r="C740" s="15" t="str">
        <x:v>Bristol</x:v>
      </x:c>
      <x:c r="D740" s="14" t="n">
        <x:v>425215</x:v>
      </x:c>
      <x:c r="E740" s="13" t="str">
        <x:v>Town</x:v>
      </x:c>
      <x:c r="F740" s="15" t="str">
        <x:v>Brookgate Trading Estate</x:v>
      </x:c>
      <x:c r="G740" s="15" t="str">
        <x:v>Unit 35, Brookgate Trading Estate, Bristol BS3</x:v>
      </x:c>
      <x:c r="H740" s="13" t="str">
        <x:v>Future</x:v>
      </x:c>
      <x:c r="I740" s="14" t="n">
        <x:v>5461</x:v>
      </x:c>
      <x:c r="J740" s="13" t="str">
        <x:f>IF(AND(ISNUMBER(I740),I740&gt;0),IF(I740&lt;=1000,"1–1,000",IF(I740&lt;=2500,"1,001–2,500",IF(I740&lt;=5000,"2,501–5,000",IF(I740&lt;=10000,"5,001–10,000","10,001–15,000")))),"5,001–10,000")</x:f>
        <x:v>5,001–10,000</x:v>
      </x:c>
      <x:c r="K740" s="16"/>
      <x:c r="L740" s="17" t="str">
        <x:f>IF(AND(ISNUMBER(I740),I740&gt;0,ISNUMBER(K740),K740&gt;0),K740/I740,"n.a.")</x:f>
        <x:v>n.a.</x:v>
      </x:c>
      <x:c r="M740" s="17"/>
      <x:c r="N740" s="13" t="str">
        <x:v>No</x:v>
      </x:c>
      <x:c r="O740" s="15" t="str">
        <x:v>5.41m eaves/5.04m clear in one advert;5.5m eaves in other</x:v>
      </x:c>
      <x:c r="P740" s="15" t="str">
        <x:v>Electric roller shutter</x:v>
      </x:c>
      <x:c r="Q740" s="15" t="str">
        <x:v>Warehouse/trade unit with offices and secure yard.</x:v>
      </x:c>
      <x:c r="R740" s="15" t="str">
        <x:v>Under substantial refurbishment Heading 5,461 sq ft; second-agent schedule components total 4,979 sq ft, missing ancillary area. ONS BUA population is for named host Bristol; property boundary unverified.</x:v>
      </x:c>
      <x:c r="S740" s="15" t="str">
        <x:v>https://www.rightmove.co.uk/properties/92372307#/?channel=COM_LET</x:v>
      </x:c>
      <x:c r="T740" s="15" t="str">
        <x:v>https://www.rightmove.co.uk/properties/773404083552081#/?channel=COM_LET</x:v>
      </x:c>
      <x:c r="U740" s="15" t="str">
        <x:v>https://www.zoopla.co.uk/to-rent/commercial/details/74081135/</x:v>
      </x:c>
      <x:c r="V740" s="15" t="str">
        <x:v>Bristol — Brookgate Trading Estate</x:v>
      </x:c>
      <x:c r="W740" s="15" t="str">
        <x:v>Individual unit ≤15,000 sq ft</x:v>
      </x:c>
      <x:c r="X740" s="13" t="n">
        <x:f>IF(N740="Yes",L740,0)</x:f>
        <x:v>0</x:v>
      </x:c>
      <x:c r="Y740" s="14" t="n">
        <x:v>1</x:v>
      </x:c>
      <x:c r="Z740" s="13" t="str">
        <x:v>Industrial / workshop / storage</x:v>
      </x:c>
    </x:row>
    <x:row r="741" ht="42" customHeight="1">
      <x:c r="A741" s="13" t="str">
        <x:v>SW0406</x:v>
      </x:c>
      <x:c r="B741" s="15" t="str">
        <x:v>Bristol</x:v>
      </x:c>
      <x:c r="C741" s="15" t="str">
        <x:v>Bristol</x:v>
      </x:c>
      <x:c r="D741" s="14" t="n">
        <x:v>425215</x:v>
      </x:c>
      <x:c r="E741" s="13" t="str">
        <x:v>Town</x:v>
      </x:c>
      <x:c r="F741" s="15" t="str">
        <x:v>Cala Trading Estate</x:v>
      </x:c>
      <x:c r="G741" s="15" t="str">
        <x:v>Unit 2, Cala Trading Estate, Ashton Vale Road, Bristol, BS3</x:v>
      </x:c>
      <x:c r="H741" s="13" t="str">
        <x:v>Current</x:v>
      </x:c>
      <x:c r="I741" s="14" t="n">
        <x:v>5363</x:v>
      </x:c>
      <x:c r="J741" s="13" t="str">
        <x:f>IF(AND(ISNUMBER(I741),I741&gt;0),IF(I741&lt;=1000,"1–1,000",IF(I741&lt;=2500,"1,001–2,500",IF(I741&lt;=5000,"2,501–5,000",IF(I741&lt;=10000,"5,001–10,000","10,001–15,000")))),"5,001–10,000")</x:f>
        <x:v>5,001–10,000</x:v>
      </x:c>
      <x:c r="K741" s="16"/>
      <x:c r="L741" s="17" t="str">
        <x:f>IF(AND(ISNUMBER(I741),I741&gt;0,ISNUMBER(K741),K741&gt;0),K741/I741,"n.a.")</x:f>
        <x:v>n.a.</x:v>
      </x:c>
      <x:c r="M741" s="17"/>
      <x:c r="N741" s="13" t="str">
        <x:v>No</x:v>
      </x:c>
      <x:c r="O741" s="15" t="str">
        <x:v>Approximately 6m eaves</x:v>
      </x:c>
      <x:c r="P741" s="15" t="str">
        <x:v>Roller shutter loading door</x:v>
      </x:c>
      <x:c r="Q741" s="15" t="str">
        <x:v>Refurbished warehouse with two-storey offices and 6 parking spaces.</x:v>
      </x:c>
      <x:c r="R741" s="15" t="str">
        <x:v>Advertised to let ONS BUA population is for named host Bristol; property boundary unverified.</x:v>
      </x:c>
      <x:c r="S741" s="15" t="str">
        <x:v>https://www.rightmove.co.uk/properties/95019093#/?channel=COM_LET</x:v>
      </x:c>
      <x:c r="T741" s="15" t="str"/>
      <x:c r="U741" s="15" t="str"/>
      <x:c r="V741" s="15" t="str">
        <x:v>Bristol — Cala Trading Estate</x:v>
      </x:c>
      <x:c r="W741" s="15" t="str">
        <x:v>Individual unit ≤15,000 sq ft</x:v>
      </x:c>
      <x:c r="X741" s="13" t="n">
        <x:f>IF(N741="Yes",L741,0)</x:f>
        <x:v>0</x:v>
      </x:c>
      <x:c r="Y741" s="14" t="n">
        <x:v>1</x:v>
      </x:c>
      <x:c r="Z741" s="13" t="str">
        <x:v>Industrial / workshop / storage</x:v>
      </x:c>
    </x:row>
    <x:row r="742" ht="62" customHeight="1">
      <x:c r="A742" s="13" t="str">
        <x:v>SW0407</x:v>
      </x:c>
      <x:c r="B742" s="15" t="str">
        <x:v>Bristol</x:v>
      </x:c>
      <x:c r="C742" s="15" t="str">
        <x:v>Bristol</x:v>
      </x:c>
      <x:c r="D742" s="14" t="n">
        <x:v>425215</x:v>
      </x:c>
      <x:c r="E742" s="13" t="str">
        <x:v>Town</x:v>
      </x:c>
      <x:c r="F742" s="15" t="str">
        <x:v>Camwal Industrial Estate</x:v>
      </x:c>
      <x:c r="G742" s="15" t="str">
        <x:v>Unit 3, Camwal Industrial Estate, St Philips Marsh, Bristol. BS2 0UZ</x:v>
      </x:c>
      <x:c r="H742" s="13" t="str">
        <x:v>Current</x:v>
      </x:c>
      <x:c r="I742" s="14" t="n">
        <x:v>5618</x:v>
      </x:c>
      <x:c r="J742" s="13" t="str">
        <x:f>IF(AND(ISNUMBER(I742),I742&gt;0),IF(I742&lt;=1000,"1–1,000",IF(I742&lt;=2500,"1,001–2,500",IF(I742&lt;=5000,"2,501–5,000",IF(I742&lt;=10000,"5,001–10,000","10,001–15,000")))),"5,001–10,000")</x:f>
        <x:v>5,001–10,000</x:v>
      </x:c>
      <x:c r="K742" s="16" t="n">
        <x:v>60000</x:v>
      </x:c>
      <x:c r="L742" s="17" t="n">
        <x:f>IF(AND(ISNUMBER(I742),I742&gt;0,ISNUMBER(K742),K742&gt;0),K742/I742,"n.a.")</x:f>
        <x:v>10.67995728017088</x:v>
      </x:c>
      <x:c r="M742" s="17" t="n">
        <x:v>10.68</x:v>
      </x:c>
      <x:c r="N742" s="13" t="str">
        <x:v>Yes</x:v>
      </x:c>
      <x:c r="O742" s="15" t="str">
        <x:v>6.53m eaves in joint-agent;6.6m in other advert</x:v>
      </x:c>
      <x:c r="P742" s="15" t="str">
        <x:v>Single roller shutter in description; feature calls concertina</x:v>
      </x:c>
      <x:c r="Q742" s="15" t="str">
        <x:v>Refurbished warehouse with ground/first-floor offices.</x:v>
      </x:c>
      <x:c r="R742" s="15" t="str">
        <x:v>Advertised to let Heading 5,618 sq ft; described components total 5,559 sq ft. Quoted £10.68 psf uses heading. Area discrepancy requires confirmation. Joint-agent component schedule sums 5,618, resolving advertised area basis; height differs slightly. ONS BUA population is for named host Bristol; property boundary unverified.</x:v>
      </x:c>
      <x:c r="S742" s="15" t="str">
        <x:v>https://www.rightmove.co.uk/properties/172849763#/?channel=COM_LET</x:v>
      </x:c>
      <x:c r="T742" s="15" t="str">
        <x:v>https://www.rightmove.co.uk/properties/773378997322704#/?channel=COM_LET</x:v>
      </x:c>
      <x:c r="U742" s="15" t="str">
        <x:v>https://www.zoopla.co.uk/to-rent/commercial/details/48639916/
https://www.zoopla.co.uk/to-rent/commercial/details/72824996/</x:v>
      </x:c>
      <x:c r="V742" s="15" t="str">
        <x:v>Bristol — Camwal Industrial Estate</x:v>
      </x:c>
      <x:c r="W742" s="15" t="str">
        <x:v>Individual unit ≤15,000 sq ft</x:v>
      </x:c>
      <x:c r="X742" s="13" t="n">
        <x:f>IF(N742="Yes",L742,0)</x:f>
        <x:v>10.67995728017088</x:v>
      </x:c>
      <x:c r="Y742" s="14" t="n">
        <x:v>1</x:v>
      </x:c>
      <x:c r="Z742" s="13" t="str">
        <x:v>Industrial / workshop / storage</x:v>
      </x:c>
    </x:row>
    <x:row r="743" ht="49" customHeight="1">
      <x:c r="A743" s="13" t="str">
        <x:v>SW0408</x:v>
      </x:c>
      <x:c r="B743" s="15" t="str">
        <x:v>Bristol</x:v>
      </x:c>
      <x:c r="C743" s="15" t="str">
        <x:v>Bristol</x:v>
      </x:c>
      <x:c r="D743" s="14" t="n">
        <x:v>425215</x:v>
      </x:c>
      <x:c r="E743" s="13" t="str">
        <x:v>Town</x:v>
      </x:c>
      <x:c r="F743" s="15" t="str">
        <x:v>Cater Road industrial area</x:v>
      </x:c>
      <x:c r="G743" s="15" t="str">
        <x:v>Unit 19 Block 11, Cater Road, Bristol, City Of Bristol, BS13</x:v>
      </x:c>
      <x:c r="H743" s="13" t="str">
        <x:v>Current</x:v>
      </x:c>
      <x:c r="I743" s="14" t="n">
        <x:v>7349</x:v>
      </x:c>
      <x:c r="J743" s="13" t="str">
        <x:f>IF(AND(ISNUMBER(I743),I743&gt;0),IF(I743&lt;=1000,"1–1,000",IF(I743&lt;=2500,"1,001–2,500",IF(I743&lt;=5000,"2,501–5,000",IF(I743&lt;=10000,"5,001–10,000","10,001–15,000")))),"5,001–10,000")</x:f>
        <x:v>5,001–10,000</x:v>
      </x:c>
      <x:c r="K743" s="16" t="n">
        <x:v>65004</x:v>
      </x:c>
      <x:c r="L743" s="17" t="n">
        <x:f>IF(AND(ISNUMBER(I743),I743&gt;0,ISNUMBER(K743),K743&gt;0),K743/I743,"n.a.")</x:f>
        <x:v>8.84528507279902</x:v>
      </x:c>
      <x:c r="M743" s="17"/>
      <x:c r="N743" s="13" t="str">
        <x:v>No</x:v>
      </x:c>
      <x:c r="O743" s="15" t="str">
        <x:v>Not stated</x:v>
      </x:c>
      <x:c r="P743" s="15" t="str">
        <x:v>Not stated</x:v>
      </x:c>
      <x:c r="Q743" s="15" t="str">
        <x:v>Warehouse with showroom/offices and removable storage mezzanine.</x:v>
      </x:c>
      <x:c r="R743" s="15" t="str">
        <x:v>Advertised to let Specific Unit 19, Block 11, described in the search card. Detail content failed. £5,417 pcm annualised; offices and mezzanine included. ONS BUA population is for named host Bristol; property boundary unverified.</x:v>
      </x:c>
      <x:c r="S743" s="15" t="str">
        <x:v>https://www.rightmove.co.uk/properties/760050438800209#/?channel=COM_LET</x:v>
      </x:c>
      <x:c r="T743" s="15" t="str">
        <x:v>https://www.zoopla.co.uk/to-rent/commercial/details/72768205/</x:v>
      </x:c>
      <x:c r="U743" s="15" t="str"/>
      <x:c r="V743" s="15" t="str">
        <x:v>Bristol — Cater Road industrial area</x:v>
      </x:c>
      <x:c r="W743" s="15" t="str">
        <x:v>Individual unit ≤15,000 sq ft</x:v>
      </x:c>
      <x:c r="X743" s="13" t="n">
        <x:f>IF(N743="Yes",L743,0)</x:f>
        <x:v>0</x:v>
      </x:c>
      <x:c r="Y743" s="14" t="n">
        <x:v>1</x:v>
      </x:c>
      <x:c r="Z743" s="13" t="str">
        <x:v>Industrial / workshop / storage</x:v>
      </x:c>
    </x:row>
    <x:row r="744" ht="42" customHeight="1">
      <x:c r="A744" s="13" t="str">
        <x:v>SW0409</x:v>
      </x:c>
      <x:c r="B744" s="15" t="str">
        <x:v>Bristol</x:v>
      </x:c>
      <x:c r="C744" s="15" t="str">
        <x:v>Bristol</x:v>
      </x:c>
      <x:c r="D744" s="14" t="n">
        <x:v>425215</x:v>
      </x:c>
      <x:c r="E744" s="13" t="str">
        <x:v>Town</x:v>
      </x:c>
      <x:c r="F744" s="15" t="str">
        <x:v>Chapel Court</x:v>
      </x:c>
      <x:c r="G744" s="15" t="str">
        <x:v>1 Chapel Court, Chapel Street, St Philips, Bristol, Bristol City</x:v>
      </x:c>
      <x:c r="H744" s="13" t="str">
        <x:v>Current</x:v>
      </x:c>
      <x:c r="I744" s="14" t="n">
        <x:v>720</x:v>
      </x:c>
      <x:c r="J744" s="13" t="str">
        <x:f>IF(AND(ISNUMBER(I744),I744&gt;0),IF(I744&lt;=1000,"1–1,000",IF(I744&lt;=2500,"1,001–2,500",IF(I744&lt;=5000,"2,501–5,000",IF(I744&lt;=10000,"5,001–10,000","10,001–15,000")))),"1–1,000")</x:f>
        <x:v>1–1,000</x:v>
      </x:c>
      <x:c r="K744" s="16" t="n">
        <x:v>10800</x:v>
      </x:c>
      <x:c r="L744" s="17" t="n">
        <x:f>IF(AND(ISNUMBER(I744),I744&gt;0,ISNUMBER(K744),K744&gt;0),K744/I744,"n.a.")</x:f>
        <x:v>15</x:v>
      </x:c>
      <x:c r="M744" s="17" t="n">
        <x:v>15</x:v>
      </x:c>
      <x:c r="N744" s="13" t="str">
        <x:v>Yes</x:v>
      </x:c>
      <x:c r="O744" s="15" t="str">
        <x:v>Not stated</x:v>
      </x:c>
      <x:c r="P744" s="15" t="str">
        <x:v>Roller shutters 3.2m high×3m wide</x:v>
      </x:c>
      <x:c r="Q744" s="15" t="str">
        <x:v>Small industrial/storage unit with WC and two parking spaces.</x:v>
      </x:c>
      <x:c r="R744" s="15" t="str">
        <x:v>Advertised to let Additional estate service charge £533.60 per year. Advert says VAT is not chargeable on rent. ONS BUA population is for named host Bristol; property boundary unverified.</x:v>
      </x:c>
      <x:c r="S744" s="15" t="str">
        <x:v>https://www.rightmove.co.uk/properties/780126944587185#/?channel=COM_LET</x:v>
      </x:c>
      <x:c r="T744" s="15" t="str">
        <x:v>https://www.zoopla.co.uk/to-rent/commercial/details/73013273/</x:v>
      </x:c>
      <x:c r="U744" s="15" t="str"/>
      <x:c r="V744" s="15" t="str">
        <x:v>Bristol — Chapel Court</x:v>
      </x:c>
      <x:c r="W744" s="15" t="str">
        <x:v>Individual unit ≤15,000 sq ft</x:v>
      </x:c>
      <x:c r="X744" s="13" t="n">
        <x:f>IF(N744="Yes",L744,0)</x:f>
        <x:v>15</x:v>
      </x:c>
      <x:c r="Y744" s="14" t="n">
        <x:v>1</x:v>
      </x:c>
      <x:c r="Z744" s="13" t="str">
        <x:v>Industrial / workshop / storage</x:v>
      </x:c>
    </x:row>
    <x:row r="745" ht="42" customHeight="1">
      <x:c r="A745" s="13" t="str">
        <x:v>SW0410</x:v>
      </x:c>
      <x:c r="B745" s="15" t="str">
        <x:v>Bristol</x:v>
      </x:c>
      <x:c r="C745" s="15" t="str">
        <x:v>Bristol</x:v>
      </x:c>
      <x:c r="D745" s="14" t="n">
        <x:v>425215</x:v>
      </x:c>
      <x:c r="E745" s="13" t="str">
        <x:v>Town</x:v>
      </x:c>
      <x:c r="F745" s="15" t="str">
        <x:v>City Business Park</x:v>
      </x:c>
      <x:c r="G745" s="15" t="str">
        <x:v>Unit 17 City Business Park, Easton Road, Bristol, BS5 0SP</x:v>
      </x:c>
      <x:c r="H745" s="13" t="str">
        <x:v>Current</x:v>
      </x:c>
      <x:c r="I745" s="14" t="n">
        <x:v>8557</x:v>
      </x:c>
      <x:c r="J745" s="13" t="str">
        <x:f>IF(AND(ISNUMBER(I745),I745&gt;0),IF(I745&lt;=1000,"1–1,000",IF(I745&lt;=2500,"1,001–2,500",IF(I745&lt;=5000,"2,501–5,000",IF(I745&lt;=10000,"5,001–10,000","10,001–15,000")))),"5,001–10,000")</x:f>
        <x:v>5,001–10,000</x:v>
      </x:c>
      <x:c r="K745" s="16" t="n">
        <x:v>162588</x:v>
      </x:c>
      <x:c r="L745" s="17" t="n">
        <x:f>IF(AND(ISNUMBER(I745),I745&gt;0,ISNUMBER(K745),K745&gt;0),K745/I745,"n.a.")</x:f>
        <x:v>19.000584316933505</x:v>
      </x:c>
      <x:c r="M745" s="17"/>
      <x:c r="N745" s="13" t="str">
        <x:v>Yes</x:v>
      </x:c>
      <x:c r="O745" s="15" t="str">
        <x:v>6.9m eaves</x:v>
      </x:c>
      <x:c r="P745" s="15" t="str">
        <x:v>1 electric roller shutter 4.03m wide×4.8m high</x:v>
      </x:c>
      <x:c r="Q745" s="15" t="str">
        <x:v>Refurbished warehouse with two-storey offices and secure yard.</x:v>
      </x:c>
      <x:c r="R745" s="15" t="str">
        <x:v>Advertised to let ONS BUA population is for named host Bristol; property boundary unverified.</x:v>
      </x:c>
      <x:c r="S745" s="15" t="str">
        <x:v>https://www.rightmove.co.uk/properties/773948965403376#/?channel=COM_LET</x:v>
      </x:c>
      <x:c r="T745" s="15" t="str">
        <x:v>https://www.zoopla.co.uk/to-rent/commercial/details/72821789/</x:v>
      </x:c>
      <x:c r="U745" s="15" t="str"/>
      <x:c r="V745" s="15" t="str">
        <x:v>Bristol — City Business Park</x:v>
      </x:c>
      <x:c r="W745" s="15" t="str">
        <x:v>Individual unit ≤15,000 sq ft</x:v>
      </x:c>
      <x:c r="X745" s="13" t="n">
        <x:f>IF(N745="Yes",L745,0)</x:f>
        <x:v>19.000584316933505</x:v>
      </x:c>
      <x:c r="Y745" s="14" t="n">
        <x:v>1</x:v>
      </x:c>
      <x:c r="Z745" s="13" t="str">
        <x:v>Industrial / workshop / storage</x:v>
      </x:c>
    </x:row>
    <x:row r="746" ht="42" customHeight="1">
      <x:c r="A746" s="13" t="str">
        <x:v>SW0411</x:v>
      </x:c>
      <x:c r="B746" s="15" t="str">
        <x:v>Bristol</x:v>
      </x:c>
      <x:c r="C746" s="15" t="str">
        <x:v>Bristol</x:v>
      </x:c>
      <x:c r="D746" s="14" t="n">
        <x:v>425215</x:v>
      </x:c>
      <x:c r="E746" s="13" t="str">
        <x:v>Town</x:v>
      </x:c>
      <x:c r="F746" s="15" t="str">
        <x:v>City Business Park</x:v>
      </x:c>
      <x:c r="G746" s="15" t="str">
        <x:v>Unit 8 City Business Park, Easton Road, Bristol BS5</x:v>
      </x:c>
      <x:c r="H746" s="13" t="str">
        <x:v>Current</x:v>
      </x:c>
      <x:c r="I746" s="14" t="n">
        <x:v>5157</x:v>
      </x:c>
      <x:c r="J746" s="13" t="str">
        <x:f>IF(AND(ISNUMBER(I746),I746&gt;0),IF(I746&lt;=1000,"1–1,000",IF(I746&lt;=2500,"1,001–2,500",IF(I746&lt;=5000,"2,501–5,000",IF(I746&lt;=10000,"5,001–10,000","10,001–15,000")))),"5,001–10,000")</x:f>
        <x:v>5,001–10,000</x:v>
      </x:c>
      <x:c r="K746" s="16"/>
      <x:c r="L746" s="17" t="str">
        <x:f>IF(AND(ISNUMBER(I746),I746&gt;0,ISNUMBER(K746),K746&gt;0),K746/I746,"n.a.")</x:f>
        <x:v>n.a.</x:v>
      </x:c>
      <x:c r="M746" s="17"/>
      <x:c r="N746" s="13" t="str">
        <x:v>No</x:v>
      </x:c>
      <x:c r="O746" s="15" t="str">
        <x:v>6.9m eaves</x:v>
      </x:c>
      <x:c r="P746" s="15" t="str">
        <x:v>Electric roller shutter 4.03m wide × 4.8m high</x:v>
      </x:c>
      <x:c r="Q746" s="15" t="str">
        <x:v>Refurbished warehouse with two-storey offices and parking.</x:v>
      </x:c>
      <x:c r="R746" s="15" t="str">
        <x:v>Advertised to let ONS BUA population is for named host Bristol; property boundary unverified.</x:v>
      </x:c>
      <x:c r="S746" s="15" t="str">
        <x:v>https://www.zoopla.co.uk/to-rent/commercial/details/72961188/</x:v>
      </x:c>
      <x:c r="T746" s="15" t="str"/>
      <x:c r="U746" s="15" t="str"/>
      <x:c r="V746" s="15" t="str">
        <x:v>Bristol — City Business Park</x:v>
      </x:c>
      <x:c r="W746" s="15" t="str">
        <x:v>Individual unit ≤15,000 sq ft</x:v>
      </x:c>
      <x:c r="X746" s="13" t="n">
        <x:f>IF(N746="Yes",L746,0)</x:f>
        <x:v>0</x:v>
      </x:c>
      <x:c r="Y746" s="14" t="n">
        <x:v>1</x:v>
      </x:c>
      <x:c r="Z746" s="13" t="str">
        <x:v>Industrial / workshop / storage</x:v>
      </x:c>
    </x:row>
    <x:row r="747" ht="42" customHeight="1">
      <x:c r="A747" s="13" t="str">
        <x:v>SW0412</x:v>
      </x:c>
      <x:c r="B747" s="15" t="str">
        <x:v>Bristol</x:v>
      </x:c>
      <x:c r="C747" s="15" t="str">
        <x:v>Bristol</x:v>
      </x:c>
      <x:c r="D747" s="14" t="n">
        <x:v>425215</x:v>
      </x:c>
      <x:c r="E747" s="13" t="str">
        <x:v>Town</x:v>
      </x:c>
      <x:c r="F747" s="15" t="str">
        <x:v>Days Road industrial area</x:v>
      </x:c>
      <x:c r="G747" s="15" t="str">
        <x:v>Unit 1, 57 Days Road, Bristol BS2 0QS</x:v>
      </x:c>
      <x:c r="H747" s="13" t="str">
        <x:v>Current</x:v>
      </x:c>
      <x:c r="I747" s="14" t="n">
        <x:v>6582</x:v>
      </x:c>
      <x:c r="J747" s="13" t="str">
        <x:f>IF(AND(ISNUMBER(I747),I747&gt;0),IF(I747&lt;=1000,"1–1,000",IF(I747&lt;=2500,"1,001–2,500",IF(I747&lt;=5000,"2,501–5,000",IF(I747&lt;=10000,"5,001–10,000","10,001–15,000")))),"5,001–10,000")</x:f>
        <x:v>5,001–10,000</x:v>
      </x:c>
      <x:c r="K747" s="16" t="n">
        <x:v>55944</x:v>
      </x:c>
      <x:c r="L747" s="17" t="n">
        <x:f>IF(AND(ISNUMBER(I747),I747&gt;0,ISNUMBER(K747),K747&gt;0),K747/I747,"n.a.")</x:f>
        <x:v>8.49954421148587</x:v>
      </x:c>
      <x:c r="M747" s="17"/>
      <x:c r="N747" s="13" t="str">
        <x:v>Yes</x:v>
      </x:c>
      <x:c r="O747" s="15" t="str">
        <x:v>3.76m clear</x:v>
      </x:c>
      <x:c r="P747" s="15" t="str">
        <x:v>Up-and-over loading; 3 doors across both units</x:v>
      </x:c>
      <x:c r="Q747" s="15" t="str">
        <x:v>Industrial/trade unit with offices, welfare and parking.</x:v>
      </x:c>
      <x:c r="R747" s="15" t="str">
        <x:v>Advertised to let Separately available in unit schedule; monthly rent annualised. Door count not individually allocated. ONS BUA population is for named host Bristol; property boundary unverified.</x:v>
      </x:c>
      <x:c r="S747" s="15" t="str">
        <x:v>https://www.rightmove.co.uk/properties/760764072234577#/?channel=COM_LET</x:v>
      </x:c>
      <x:c r="T747" s="15" t="str"/>
      <x:c r="U747" s="15" t="str"/>
      <x:c r="V747" s="15" t="str">
        <x:v>Bristol — Days Road industrial area</x:v>
      </x:c>
      <x:c r="W747" s="15" t="str">
        <x:v>Individual unit ≤15,000 sq ft</x:v>
      </x:c>
      <x:c r="X747" s="13" t="n">
        <x:f>IF(N747="Yes",L747,0)</x:f>
        <x:v>8.49954421148587</x:v>
      </x:c>
      <x:c r="Y747" s="14" t="n">
        <x:v>1</x:v>
      </x:c>
      <x:c r="Z747" s="13" t="str">
        <x:v>Industrial / workshop / storage</x:v>
      </x:c>
    </x:row>
    <x:row r="748" ht="42" customHeight="1">
      <x:c r="A748" s="13" t="str">
        <x:v>SW0413</x:v>
      </x:c>
      <x:c r="B748" s="15" t="str">
        <x:v>Bristol</x:v>
      </x:c>
      <x:c r="C748" s="15" t="str">
        <x:v>Bristol</x:v>
      </x:c>
      <x:c r="D748" s="14" t="n">
        <x:v>425215</x:v>
      </x:c>
      <x:c r="E748" s="13" t="str">
        <x:v>Town</x:v>
      </x:c>
      <x:c r="F748" s="15" t="str">
        <x:v>Days Road industrial area</x:v>
      </x:c>
      <x:c r="G748" s="15" t="str">
        <x:v>Unit 2, 57 Days Road, Bristol BS2 0QS</x:v>
      </x:c>
      <x:c r="H748" s="13" t="str">
        <x:v>Current</x:v>
      </x:c>
      <x:c r="I748" s="14" t="n">
        <x:v>4551</x:v>
      </x:c>
      <x:c r="J748" s="13" t="str">
        <x:f>IF(AND(ISNUMBER(I748),I748&gt;0),IF(I748&lt;=1000,"1–1,000",IF(I748&lt;=2500,"1,001–2,500",IF(I748&lt;=5000,"2,501–5,000",IF(I748&lt;=10000,"5,001–10,000","10,001–15,000")))),"2,501–5,000")</x:f>
        <x:v>2,501–5,000</x:v>
      </x:c>
      <x:c r="K748" s="16" t="n">
        <x:v>38688</x:v>
      </x:c>
      <x:c r="L748" s="17" t="n">
        <x:f>IF(AND(ISNUMBER(I748),I748&gt;0,ISNUMBER(K748),K748&gt;0),K748/I748,"n.a.")</x:f>
        <x:v>8.50098879367172</x:v>
      </x:c>
      <x:c r="M748" s="17"/>
      <x:c r="N748" s="13" t="str">
        <x:v>Yes</x:v>
      </x:c>
      <x:c r="O748" s="15" t="str">
        <x:v>4.6m clear</x:v>
      </x:c>
      <x:c r="P748" s="15" t="str">
        <x:v>Up-and-over loading; 3 doors across both units</x:v>
      </x:c>
      <x:c r="Q748" s="15" t="str">
        <x:v>Industrial/trade unit with offices, welfare and parking.</x:v>
      </x:c>
      <x:c r="R748" s="15" t="str">
        <x:v>Advertised to let Separately available in unit schedule; monthly rent annualised. Door count not individually allocated. ONS BUA population is for named host Bristol; property boundary unverified.</x:v>
      </x:c>
      <x:c r="S748" s="15" t="str">
        <x:v>https://www.rightmove.co.uk/properties/760764072234577#/?channel=COM_LET</x:v>
      </x:c>
      <x:c r="T748" s="15" t="str"/>
      <x:c r="U748" s="15" t="str"/>
      <x:c r="V748" s="15" t="str">
        <x:v>Bristol — Days Road industrial area</x:v>
      </x:c>
      <x:c r="W748" s="15" t="str">
        <x:v>Individual unit ≤15,000 sq ft</x:v>
      </x:c>
      <x:c r="X748" s="13" t="n">
        <x:f>IF(N748="Yes",L748,0)</x:f>
        <x:v>8.50098879367172</x:v>
      </x:c>
      <x:c r="Y748" s="14" t="n">
        <x:v>1</x:v>
      </x:c>
      <x:c r="Z748" s="13" t="str">
        <x:v>Industrial / workshop / storage</x:v>
      </x:c>
    </x:row>
    <x:row r="749" ht="42" customHeight="1">
      <x:c r="A749" s="13" t="str">
        <x:v>SW0414</x:v>
      </x:c>
      <x:c r="B749" s="15" t="str">
        <x:v>Bristol</x:v>
      </x:c>
      <x:c r="C749" s="15" t="str">
        <x:v>Bristol</x:v>
      </x:c>
      <x:c r="D749" s="14" t="n">
        <x:v>425215</x:v>
      </x:c>
      <x:c r="E749" s="13" t="str">
        <x:v>Town</x:v>
      </x:c>
      <x:c r="F749" s="15" t="str">
        <x:v>Duckmoor Road Industrial Estate</x:v>
      </x:c>
      <x:c r="G749" s="15" t="str">
        <x:v>Duckmoor Road Industrial Estate, Duckmoor Road, Ashton, Bristol, Bristol City</x:v>
      </x:c>
      <x:c r="H749" s="13" t="str">
        <x:v>Current</x:v>
      </x:c>
      <x:c r="I749" s="14" t="n">
        <x:v>949</x:v>
      </x:c>
      <x:c r="J749" s="13" t="str">
        <x:f>IF(AND(ISNUMBER(I749),I749&gt;0),IF(I749&lt;=1000,"1–1,000",IF(I749&lt;=2500,"1,001–2,500",IF(I749&lt;=5000,"2,501–5,000",IF(I749&lt;=10000,"5,001–10,000","10,001–15,000")))),"1–1,000")</x:f>
        <x:v>1–1,000</x:v>
      </x:c>
      <x:c r="K749" s="16"/>
      <x:c r="L749" s="17" t="str">
        <x:f>IF(AND(ISNUMBER(I749),I749&gt;0,ISNUMBER(K749),K749&gt;0),K749/I749,"n.a.")</x:f>
        <x:v>n.a.</x:v>
      </x:c>
      <x:c r="M749" s="17"/>
      <x:c r="N749" s="13" t="str">
        <x:v>No</x:v>
      </x:c>
      <x:c r="O749" s="15" t="str">
        <x:v>3.9m clear eaves;5.7m apex</x:v>
      </x:c>
      <x:c r="P749" s="15" t="str">
        <x:v>Level-access door 3m×3m; roller type not stated</x:v>
      </x:c>
      <x:c r="Q749" s="15" t="str">
        <x:v>End-terrace warehouse with office, kitchenette and two parking spaces.</x:v>
      </x:c>
      <x:c r="R749" s="15" t="str">
        <x:v>Advertised to let The 949 sq ft end-terrace unit is distinct from the 1,519 sq ft mid-terrace Unit 2; unit number unstated. ONS BUA population is for named host Bristol; property boundary unverified.</x:v>
      </x:c>
      <x:c r="S749" s="15" t="str">
        <x:v>https://www.rightmove.co.uk/properties/749521343319153#/?channel=COM_LET</x:v>
      </x:c>
      <x:c r="T749" s="15" t="str">
        <x:v>https://www.zoopla.co.uk/to-rent/commercial/details/73061757/</x:v>
      </x:c>
      <x:c r="U749" s="15" t="str"/>
      <x:c r="V749" s="15" t="str">
        <x:v>Bristol — Duckmoor Road Industrial Estate</x:v>
      </x:c>
      <x:c r="W749" s="15" t="str">
        <x:v>Individual unit ≤15,000 sq ft</x:v>
      </x:c>
      <x:c r="X749" s="13" t="n">
        <x:f>IF(N749="Yes",L749,0)</x:f>
        <x:v>0</x:v>
      </x:c>
      <x:c r="Y749" s="14" t="n">
        <x:v>1</x:v>
      </x:c>
      <x:c r="Z749" s="13" t="str">
        <x:v>Industrial / workshop / storage</x:v>
      </x:c>
    </x:row>
    <x:row r="750" ht="42" customHeight="1">
      <x:c r="A750" s="13" t="str">
        <x:v>SW0415</x:v>
      </x:c>
      <x:c r="B750" s="15" t="str">
        <x:v>Bristol</x:v>
      </x:c>
      <x:c r="C750" s="15" t="str">
        <x:v>Bristol</x:v>
      </x:c>
      <x:c r="D750" s="14" t="n">
        <x:v>425215</x:v>
      </x:c>
      <x:c r="E750" s="13" t="str">
        <x:v>Town</x:v>
      </x:c>
      <x:c r="F750" s="15" t="str">
        <x:v>Duckmoor Road Industrial Estate</x:v>
      </x:c>
      <x:c r="G750" s="15" t="str">
        <x:v>Unit 2 Duckmoor Road Industrial Estate, Duckmoor Road, Bristol, BS3 2BJ</x:v>
      </x:c>
      <x:c r="H750" s="13" t="str">
        <x:v>Current</x:v>
      </x:c>
      <x:c r="I750" s="14" t="n">
        <x:v>1519</x:v>
      </x:c>
      <x:c r="J750" s="13" t="str">
        <x:f>IF(AND(ISNUMBER(I750),I750&gt;0),IF(I750&lt;=1000,"1–1,000",IF(I750&lt;=2500,"1,001–2,500",IF(I750&lt;=5000,"2,501–5,000",IF(I750&lt;=10000,"5,001–10,000","10,001–15,000")))),"1,001–2,500")</x:f>
        <x:v>1,001–2,500</x:v>
      </x:c>
      <x:c r="K750" s="16"/>
      <x:c r="L750" s="17" t="str">
        <x:f>IF(AND(ISNUMBER(I750),I750&gt;0,ISNUMBER(K750),K750&gt;0),K750/I750,"n.a.")</x:f>
        <x:v>n.a.</x:v>
      </x:c>
      <x:c r="M750" s="17"/>
      <x:c r="N750" s="13" t="str">
        <x:v>No</x:v>
      </x:c>
      <x:c r="O750" s="15" t="str">
        <x:v>3.8m eaves;5.2m apex</x:v>
      </x:c>
      <x:c r="P750" s="15" t="str">
        <x:v>Not stated</x:v>
      </x:c>
      <x:c r="Q750" s="15" t="str">
        <x:v>Mid-terrace warehouse with small office, amenities and loading apron.</x:v>
      </x:c>
      <x:c r="R750" s="15" t="str">
        <x:v>Advertised to let ONS BUA population is for named host Bristol; property boundary unverified.</x:v>
      </x:c>
      <x:c r="S750" s="15" t="str">
        <x:v>https://www.rightmove.co.uk/properties/754395585781601#/?channel=COM_LET</x:v>
      </x:c>
      <x:c r="T750" s="15" t="str">
        <x:v>https://www.zoopla.co.uk/to-rent/commercial/details/69947725/</x:v>
      </x:c>
      <x:c r="U750" s="15" t="str"/>
      <x:c r="V750" s="15" t="str">
        <x:v>Bristol — Duckmoor Road Industrial Estate</x:v>
      </x:c>
      <x:c r="W750" s="15" t="str">
        <x:v>Individual unit ≤15,000 sq ft</x:v>
      </x:c>
      <x:c r="X750" s="13" t="n">
        <x:f>IF(N750="Yes",L750,0)</x:f>
        <x:v>0</x:v>
      </x:c>
      <x:c r="Y750" s="14" t="n">
        <x:v>1</x:v>
      </x:c>
      <x:c r="Z750" s="13" t="str">
        <x:v>Industrial / workshop / storage</x:v>
      </x:c>
    </x:row>
    <x:row r="751" ht="42" customHeight="1">
      <x:c r="A751" s="13" t="str">
        <x:v>SW0416</x:v>
      </x:c>
      <x:c r="B751" s="15" t="str">
        <x:v>Bristol</x:v>
      </x:c>
      <x:c r="C751" s="15" t="str">
        <x:v>Bristol</x:v>
      </x:c>
      <x:c r="D751" s="14" t="n">
        <x:v>425215</x:v>
      </x:c>
      <x:c r="E751" s="13" t="str">
        <x:v>Town</x:v>
      </x:c>
      <x:c r="F751" s="15" t="str">
        <x:v>Eldonwall Trading Estate</x:v>
      </x:c>
      <x:c r="G751" s="15" t="str">
        <x:v>Unit 8 Eldonwall Trading Estate, Whitby Road, Bristol, BS4</x:v>
      </x:c>
      <x:c r="H751" s="13" t="str">
        <x:v>Current</x:v>
      </x:c>
      <x:c r="I751" s="14" t="n">
        <x:v>5398</x:v>
      </x:c>
      <x:c r="J751" s="13" t="str">
        <x:f>IF(AND(ISNUMBER(I751),I751&gt;0),IF(I751&lt;=1000,"1–1,000",IF(I751&lt;=2500,"1,001–2,500",IF(I751&lt;=5000,"2,501–5,000",IF(I751&lt;=10000,"5,001–10,000","10,001–15,000")))),"5,001–10,000")</x:f>
        <x:v>5,001–10,000</x:v>
      </x:c>
      <x:c r="K751" s="16"/>
      <x:c r="L751" s="17" t="str">
        <x:f>IF(AND(ISNUMBER(I751),I751&gt;0,ISNUMBER(K751),K751&gt;0),K751/I751,"n.a.")</x:f>
        <x:v>n.a.</x:v>
      </x:c>
      <x:c r="M751" s="17"/>
      <x:c r="N751" s="13" t="str">
        <x:v>No</x:v>
      </x:c>
      <x:c r="O751" s="15" t="str">
        <x:v>5.8m eaves</x:v>
      </x:c>
      <x:c r="P751" s="15" t="str">
        <x:v>Level-access loading; roller type not stated</x:v>
      </x:c>
      <x:c r="Q751" s="15" t="str">
        <x:v>Refurbished warehouse with offices, yard and 10 parking spaces.</x:v>
      </x:c>
      <x:c r="R751" s="15" t="str">
        <x:v>Advertised to let ONS BUA population is for named host Bristol; property boundary unverified.</x:v>
      </x:c>
      <x:c r="S751" s="15" t="str">
        <x:v>https://www.rightmove.co.uk/properties/171587501#/?channel=COM_LET</x:v>
      </x:c>
      <x:c r="T751" s="15" t="str"/>
      <x:c r="U751" s="15" t="str"/>
      <x:c r="V751" s="15" t="str">
        <x:v>Bristol — Eldonwall Trading Estate</x:v>
      </x:c>
      <x:c r="W751" s="15" t="str">
        <x:v>Individual unit ≤15,000 sq ft</x:v>
      </x:c>
      <x:c r="X751" s="13" t="n">
        <x:f>IF(N751="Yes",L751,0)</x:f>
        <x:v>0</x:v>
      </x:c>
      <x:c r="Y751" s="14" t="n">
        <x:v>1</x:v>
      </x:c>
      <x:c r="Z751" s="13" t="str">
        <x:v>Industrial / workshop / storage</x:v>
      </x:c>
    </x:row>
    <x:row r="752" ht="49" customHeight="1">
      <x:c r="A752" s="13" t="str">
        <x:v>SW0417</x:v>
      </x:c>
      <x:c r="B752" s="15" t="str">
        <x:v>Bristol</x:v>
      </x:c>
      <x:c r="C752" s="15" t="str">
        <x:v>Bristol</x:v>
      </x:c>
      <x:c r="D752" s="14" t="n">
        <x:v>425215</x:v>
      </x:c>
      <x:c r="E752" s="13" t="str">
        <x:v>Town</x:v>
      </x:c>
      <x:c r="F752" s="15" t="str">
        <x:v>Feeder Road industrial area</x:v>
      </x:c>
      <x:c r="G752" s="15" t="str">
        <x:v>Former Mitsubishi SIte, Feeder Road, Bristol</x:v>
      </x:c>
      <x:c r="H752" s="13" t="str">
        <x:v>Current</x:v>
      </x:c>
      <x:c r="I752" s="14" t="n">
        <x:v>13870</x:v>
      </x:c>
      <x:c r="J752" s="13" t="str">
        <x:f>IF(AND(ISNUMBER(I752),I752&gt;0),IF(I752&lt;=1000,"1–1,000",IF(I752&lt;=2500,"1,001–2,500",IF(I752&lt;=5000,"2,501–5,000",IF(I752&lt;=10000,"5,001–10,000","10,001–15,000")))),"10,001–15,000")</x:f>
        <x:v>10,001–15,000</x:v>
      </x:c>
      <x:c r="K752" s="16"/>
      <x:c r="L752" s="17" t="str">
        <x:f>IF(AND(ISNUMBER(I752),I752&gt;0,ISNUMBER(K752),K752&gt;0),K752/I752,"n.a.")</x:f>
        <x:v>n.a.</x:v>
      </x:c>
      <x:c r="M752" s="17"/>
      <x:c r="N752" s="13" t="str">
        <x:v>No</x:v>
      </x:c>
      <x:c r="O752" s="15" t="str">
        <x:v>5m minimum eaves in warehouse</x:v>
      </x:c>
      <x:c r="P752" s="15" t="str">
        <x:v>Electric loading doors</x:v>
      </x:c>
      <x:c r="Q752" s="15" t="str">
        <x:v>Mixed showroom, office and warehouse premises with secure vehicle yard.</x:v>
      </x:c>
      <x:c r="R752" s="15" t="str">
        <x:v>Advertised to let Mixed-use former vehicle dealership; 13,870 sq ft advertised built space; retain as industrial/mixed unit, not three separately available warehouses. ONS BUA population is for named host Bristol; property boundary unverified.</x:v>
      </x:c>
      <x:c r="S752" s="15" t="str">
        <x:v>https://www.rightmove.co.uk/properties/170416805#/?channel=COM_LET</x:v>
      </x:c>
      <x:c r="T752" s="15" t="str">
        <x:v>https://www.zoopla.co.uk/to-rent/commercial/details/72026167/</x:v>
      </x:c>
      <x:c r="U752" s="15" t="str"/>
      <x:c r="V752" s="15" t="str">
        <x:v>Bristol — Feeder Road industrial area</x:v>
      </x:c>
      <x:c r="W752" s="15" t="str">
        <x:v>Individual unit ≤15,000 sq ft</x:v>
      </x:c>
      <x:c r="X752" s="13" t="n">
        <x:f>IF(N752="Yes",L752,0)</x:f>
        <x:v>0</x:v>
      </x:c>
      <x:c r="Y752" s="14" t="n">
        <x:v>1</x:v>
      </x:c>
      <x:c r="Z752" s="13" t="str">
        <x:v>Industrial / workshop / storage</x:v>
      </x:c>
    </x:row>
    <x:row r="753" ht="49" customHeight="1">
      <x:c r="A753" s="13" t="str">
        <x:v>SW0418</x:v>
      </x:c>
      <x:c r="B753" s="15" t="str">
        <x:v>Bristol</x:v>
      </x:c>
      <x:c r="C753" s="15" t="str">
        <x:v>Bristol</x:v>
      </x:c>
      <x:c r="D753" s="14" t="n">
        <x:v>425215</x:v>
      </x:c>
      <x:c r="E753" s="13" t="str">
        <x:v>Town</x:v>
      </x:c>
      <x:c r="F753" s="15" t="str">
        <x:v>Feeder Road industrial area</x:v>
      </x:c>
      <x:c r="G753" s="15" t="str">
        <x:v>Unit 1 (estate unstated), Feeder Road, St Philips, Bristol BS2</x:v>
      </x:c>
      <x:c r="H753" s="13" t="str">
        <x:v>Current</x:v>
      </x:c>
      <x:c r="I753" s="14" t="n">
        <x:v>8832</x:v>
      </x:c>
      <x:c r="J753" s="13" t="str">
        <x:f>IF(AND(ISNUMBER(I753),I753&gt;0),IF(I753&lt;=1000,"1–1,000",IF(I753&lt;=2500,"1,001–2,500",IF(I753&lt;=5000,"2,501–5,000",IF(I753&lt;=10000,"5,001–10,000","10,001–15,000")))),"5,001–10,000")</x:f>
        <x:v>5,001–10,000</x:v>
      </x:c>
      <x:c r="K753" s="16"/>
      <x:c r="L753" s="17" t="str">
        <x:f>IF(AND(ISNUMBER(I753),I753&gt;0,ISNUMBER(K753),K753&gt;0),K753/I753,"n.a.")</x:f>
        <x:v>n.a.</x:v>
      </x:c>
      <x:c r="M753" s="17"/>
      <x:c r="N753" s="13" t="str">
        <x:v>No</x:v>
      </x:c>
      <x:c r="O753" s="15" t="str">
        <x:v>6.4m eaves</x:v>
      </x:c>
      <x:c r="P753" s="15" t="str">
        <x:v>Electric ground-level loading door</x:v>
      </x:c>
      <x:c r="Q753" s="15" t="str">
        <x:v>Detached trade/industrial unit with two-storey offices, secure yard and 13 parking spaces.</x:v>
      </x:c>
      <x:c r="R753" s="15" t="str">
        <x:v>Advertised to let Detached 8,832 sq ft building with 6.4m eaves differs from end-terrace Avonside Unit 1 at 8,925 sq ft / 5.4m. Exact estate/address should be reconfirmed. ONS BUA population is for named host Bristol; property boundary unverified.</x:v>
      </x:c>
      <x:c r="S753" s="15" t="str">
        <x:v>https://www.zoopla.co.uk/to-rent/commercial/details/73190048/</x:v>
      </x:c>
      <x:c r="T753" s="15" t="str"/>
      <x:c r="U753" s="15" t="str"/>
      <x:c r="V753" s="15" t="str">
        <x:v>Bristol — Feeder Road industrial area</x:v>
      </x:c>
      <x:c r="W753" s="15" t="str">
        <x:v>Individual unit ≤15,000 sq ft</x:v>
      </x:c>
      <x:c r="X753" s="13" t="n">
        <x:f>IF(N753="Yes",L753,0)</x:f>
        <x:v>0</x:v>
      </x:c>
      <x:c r="Y753" s="14" t="n">
        <x:v>1</x:v>
      </x:c>
      <x:c r="Z753" s="13" t="str">
        <x:v>Industrial / workshop / storage</x:v>
      </x:c>
    </x:row>
    <x:row r="754" ht="42" customHeight="1">
      <x:c r="A754" s="13" t="str">
        <x:v>SW0419</x:v>
      </x:c>
      <x:c r="B754" s="15" t="str">
        <x:v>Bristol</x:v>
      </x:c>
      <x:c r="C754" s="15" t="str">
        <x:v>Bristol</x:v>
      </x:c>
      <x:c r="D754" s="14" t="n">
        <x:v>425215</x:v>
      </x:c>
      <x:c r="E754" s="13" t="str">
        <x:v>Town</x:v>
      </x:c>
      <x:c r="F754" s="15" t="str">
        <x:v>Ferry Steps Trading Estate</x:v>
      </x:c>
      <x:c r="G754" s="15" t="str">
        <x:v>Unit 3 Ferry Steps Trading Estate, Albert Road, Bristol, BS2 0XW</x:v>
      </x:c>
      <x:c r="H754" s="13" t="str">
        <x:v>Current</x:v>
      </x:c>
      <x:c r="I754" s="14" t="n">
        <x:v>1076</x:v>
      </x:c>
      <x:c r="J754" s="13" t="str">
        <x:f>IF(AND(ISNUMBER(I754),I754&gt;0),IF(I754&lt;=1000,"1–1,000",IF(I754&lt;=2500,"1,001–2,500",IF(I754&lt;=5000,"2,501–5,000",IF(I754&lt;=10000,"5,001–10,000","10,001–15,000")))),"1,001–2,500")</x:f>
        <x:v>1,001–2,500</x:v>
      </x:c>
      <x:c r="K754" s="16"/>
      <x:c r="L754" s="17" t="str">
        <x:f>IF(AND(ISNUMBER(I754),I754&gt;0,ISNUMBER(K754),K754&gt;0),K754/I754,"n.a.")</x:f>
        <x:v>n.a.</x:v>
      </x:c>
      <x:c r="M754" s="17"/>
      <x:c r="N754" s="13" t="str">
        <x:v>No</x:v>
      </x:c>
      <x:c r="O754" s="15" t="str">
        <x:v>Approximately 3.5m internal eaves</x:v>
      </x:c>
      <x:c r="P754" s="15" t="str">
        <x:v>Roller shutter 3m high×3m wide</x:v>
      </x:c>
      <x:c r="Q754" s="15" t="str">
        <x:v>End-terrace workshop/warehouse with office and WC.</x:v>
      </x:c>
      <x:c r="R754" s="15" t="str">
        <x:v>Advertised to let ONS BUA population is for named host Bristol; property boundary unverified.</x:v>
      </x:c>
      <x:c r="S754" s="15" t="str">
        <x:v>https://www.rightmove.co.uk/properties/773385372665841#/?channel=COM_LET</x:v>
      </x:c>
      <x:c r="T754" s="15" t="str">
        <x:v>https://www.zoopla.co.uk/to-rent/commercial/details/72954591/</x:v>
      </x:c>
      <x:c r="U754" s="15" t="str"/>
      <x:c r="V754" s="15" t="str">
        <x:v>Bristol — Ferry Steps Trading Estate</x:v>
      </x:c>
      <x:c r="W754" s="15" t="str">
        <x:v>Individual unit ≤15,000 sq ft</x:v>
      </x:c>
      <x:c r="X754" s="13" t="n">
        <x:f>IF(N754="Yes",L754,0)</x:f>
        <x:v>0</x:v>
      </x:c>
      <x:c r="Y754" s="14" t="n">
        <x:v>1</x:v>
      </x:c>
      <x:c r="Z754" s="13" t="str">
        <x:v>Industrial / workshop / storage</x:v>
      </x:c>
    </x:row>
    <x:row r="755" ht="42" customHeight="1">
      <x:c r="A755" s="13" t="str">
        <x:v>SW0420</x:v>
      </x:c>
      <x:c r="B755" s="15" t="str">
        <x:v>Bristol</x:v>
      </x:c>
      <x:c r="C755" s="15" t="str">
        <x:v>Bristol</x:v>
      </x:c>
      <x:c r="D755" s="14" t="n">
        <x:v>425215</x:v>
      </x:c>
      <x:c r="E755" s="13" t="str">
        <x:v>Town</x:v>
      </x:c>
      <x:c r="F755" s="15" t="str">
        <x:v>Flowers Hill industrial area</x:v>
      </x:c>
      <x:c r="G755" s="15" t="str">
        <x:v>Flowers Hill, Brislington, Bristol</x:v>
      </x:c>
      <x:c r="H755" s="13" t="str">
        <x:v>Current</x:v>
      </x:c>
      <x:c r="I755" s="14" t="n">
        <x:v>13350</x:v>
      </x:c>
      <x:c r="J755" s="13" t="str">
        <x:f>IF(AND(ISNUMBER(I755),I755&gt;0),IF(I755&lt;=1000,"1–1,000",IF(I755&lt;=2500,"1,001–2,500",IF(I755&lt;=5000,"2,501–5,000",IF(I755&lt;=10000,"5,001–10,000","10,001–15,000")))),"10,001–15,000")</x:f>
        <x:v>10,001–15,000</x:v>
      </x:c>
      <x:c r="K755" s="16" t="n">
        <x:v>60000</x:v>
      </x:c>
      <x:c r="L755" s="17" t="n">
        <x:f>IF(AND(ISNUMBER(I755),I755&gt;0,ISNUMBER(K755),K755&gt;0),K755/I755,"n.a.")</x:f>
        <x:v>4.49438202247191</x:v>
      </x:c>
      <x:c r="M755" s="17" t="n">
        <x:v>4.49</x:v>
      </x:c>
      <x:c r="N755" s="13" t="str">
        <x:v>Yes</x:v>
      </x:c>
      <x:c r="O755" s="15" t="str">
        <x:v>Not stated</x:v>
      </x:c>
      <x:c r="P755" s="15" t="str">
        <x:v>Roller shutter</x:v>
      </x:c>
      <x:c r="Q755" s="15" t="str">
        <x:v>Ground-floor industrial space with offices, kitchen and parking.</x:v>
      </x:c>
      <x:c r="R755" s="15" t="str">
        <x:v>Advertised to let Two large internal areas offered as one demise. Advert says available 1Nov 2026. ONS BUA population is for named host Bristol; property boundary unverified.</x:v>
      </x:c>
      <x:c r="S755" s="15" t="str">
        <x:v>https://www.rightmove.co.uk/properties/93667227#/?channel=COM_LET</x:v>
      </x:c>
      <x:c r="T755" s="15" t="str">
        <x:v>https://www.zoopla.co.uk/to-rent/commercial/details/74357320/</x:v>
      </x:c>
      <x:c r="U755" s="15" t="str"/>
      <x:c r="V755" s="15" t="str">
        <x:v>Bristol — Flowers Hill industrial area</x:v>
      </x:c>
      <x:c r="W755" s="15" t="str">
        <x:v>Individual unit ≤15,000 sq ft</x:v>
      </x:c>
      <x:c r="X755" s="13" t="n">
        <x:f>IF(N755="Yes",L755,0)</x:f>
        <x:v>4.49438202247191</x:v>
      </x:c>
      <x:c r="Y755" s="14" t="n">
        <x:v>1</x:v>
      </x:c>
      <x:c r="Z755" s="13" t="str">
        <x:v>Industrial / workshop / storage</x:v>
      </x:c>
    </x:row>
    <x:row r="756" ht="88" customHeight="1">
      <x:c r="A756" s="13" t="str">
        <x:v>SW0421</x:v>
      </x:c>
      <x:c r="B756" s="15" t="str">
        <x:v>Bristol</x:v>
      </x:c>
      <x:c r="C756" s="15" t="str">
        <x:v>Bristol</x:v>
      </x:c>
      <x:c r="D756" s="14" t="n">
        <x:v>425215</x:v>
      </x:c>
      <x:c r="E756" s="13" t="str">
        <x:v>Town</x:v>
      </x:c>
      <x:c r="F756" s="15" t="str">
        <x:v>Glenmore Business Park Brislington</x:v>
      </x:c>
      <x:c r="G756" s="15" t="str">
        <x:v>Unit 23 Glenmore Business Park , Broomhill Road, Bristol, City Of Bristol, BS4</x:v>
      </x:c>
      <x:c r="H756" s="13" t="str">
        <x:v>Current</x:v>
      </x:c>
      <x:c r="I756" s="14" t="n">
        <x:v>1271</x:v>
      </x:c>
      <x:c r="J756" s="13" t="str">
        <x:f>IF(AND(ISNUMBER(I756),I756&gt;0),IF(I756&lt;=1000,"1–1,000",IF(I756&lt;=2500,"1,001–2,500",IF(I756&lt;=5000,"2,501–5,000",IF(I756&lt;=10000,"5,001–10,000","10,001–15,000")))),"1,001–2,500")</x:f>
        <x:v>1,001–2,500</x:v>
      </x:c>
      <x:c r="K756" s="16"/>
      <x:c r="L756" s="17" t="str">
        <x:f>IF(AND(ISNUMBER(I756),I756&gt;0,ISNUMBER(K756),K756&gt;0),K756/I756,"n.a.")</x:f>
        <x:v>n.a.</x:v>
      </x:c>
      <x:c r="M756" s="17"/>
      <x:c r="N756" s="13" t="str">
        <x:v>No</x:v>
      </x:c>
      <x:c r="O756" s="15" t="str">
        <x:v>6m eaves (masterscheme specification)</x:v>
      </x:c>
      <x:c r="P756" s="15" t="str">
        <x:v>Electric roller shutter 4.23m high×3.12m wide</x:v>
      </x:c>
      <x:c r="Q756" s="15" t="str">
        <x:v>Modern end-terrace unit with solar PV, three-phase power, WC and kitchenette.</x:v>
      </x:c>
      <x:c r="R756" s="15" t="str">
        <x:v>Advertised to let Unit 23 is individually marketed; the master development inventory is not counted. The 6m eaves figure comes from the same-park scheme advert and is not a unit-specific measurement. ONS BUA population is for named host Bristol; property boundary unverified. Independently checked against direct marketing-agent page.</x:v>
      </x:c>
      <x:c r="S756" s="15" t="str">
        <x:v>https://www.rightmove.co.uk/properties/760050453336449#/?channel=COM_LET</x:v>
      </x:c>
      <x:c r="T756" s="15" t="str">
        <x:v>https://www.rightmove.co.uk/properties/723057780606865#/?channel=COM_LET</x:v>
      </x:c>
      <x:c r="U756" s="15" t="str">
        <x:v>https://www.rightmove.co.uk/properties/174456356#/?channel=COM_LET
https://www.zoopla.co.uk/to-rent/commercial/details/72795739/
https://www.burstoncook.co.uk/properties/unit-23-glenmore-business-park-broomhill-road-bristol-city-of-bristol-bs4/</x:v>
      </x:c>
      <x:c r="V756" s="15" t="str">
        <x:v>Bristol — Glenmore Business Park Brislington</x:v>
      </x:c>
      <x:c r="W756" s="15" t="str">
        <x:v>Individual unit ≤15,000 sq ft</x:v>
      </x:c>
      <x:c r="X756" s="13" t="n">
        <x:f>IF(N756="Yes",L756,0)</x:f>
        <x:v>0</x:v>
      </x:c>
      <x:c r="Y756" s="14" t="n">
        <x:v>1</x:v>
      </x:c>
      <x:c r="Z756" s="13" t="str">
        <x:v>Industrial / workshop / storage</x:v>
      </x:c>
    </x:row>
    <x:row r="757" ht="42" customHeight="1">
      <x:c r="A757" s="13" t="str">
        <x:v>SW0422</x:v>
      </x:c>
      <x:c r="B757" s="15" t="str">
        <x:v>Bristol</x:v>
      </x:c>
      <x:c r="C757" s="15" t="str">
        <x:v>Bristol</x:v>
      </x:c>
      <x:c r="D757" s="14" t="n">
        <x:v>425215</x:v>
      </x:c>
      <x:c r="E757" s="13" t="str">
        <x:v>Town</x:v>
      </x:c>
      <x:c r="F757" s="15" t="str">
        <x:v>Hawkfield Business Park</x:v>
      </x:c>
      <x:c r="G757" s="15" t="str">
        <x:v>Hawkfield Way, Hawkfield Business Park, Bristol BS14</x:v>
      </x:c>
      <x:c r="H757" s="13" t="str">
        <x:v>Current</x:v>
      </x:c>
      <x:c r="I757" s="14" t="n">
        <x:v>3453</x:v>
      </x:c>
      <x:c r="J757" s="13" t="str">
        <x:f>IF(AND(ISNUMBER(I757),I757&gt;0),IF(I757&lt;=1000,"1–1,000",IF(I757&lt;=2500,"1,001–2,500",IF(I757&lt;=5000,"2,501–5,000",IF(I757&lt;=10000,"5,001–10,000","10,001–15,000")))),"2,501–5,000")</x:f>
        <x:v>2,501–5,000</x:v>
      </x:c>
      <x:c r="K757" s="16" t="n">
        <x:v>40000</x:v>
      </x:c>
      <x:c r="L757" s="17" t="n">
        <x:f>IF(AND(ISNUMBER(I757),I757&gt;0,ISNUMBER(K757),K757&gt;0),K757/I757,"n.a.")</x:f>
        <x:v>11.584129742253113</x:v>
      </x:c>
      <x:c r="M757" s="17" t="n">
        <x:v>11.58</x:v>
      </x:c>
      <x:c r="N757" s="13" t="str">
        <x:v>Yes</x:v>
      </x:c>
      <x:c r="O757" s="15" t="str">
        <x:v>Not stated</x:v>
      </x:c>
      <x:c r="P757" s="15" t="str">
        <x:v>Not stated</x:v>
      </x:c>
      <x:c r="Q757" s="15" t="str">
        <x:v>Two-storey warehouse/office unit with six parking spaces.</x:v>
      </x:c>
      <x:c r="R757" s="15" t="str">
        <x:v>Advertised to let Unit number not stated; different size from Axis Unit 6. Office proportion not supplied. ONS BUA population is for named host Bristol; property boundary unverified.</x:v>
      </x:c>
      <x:c r="S757" s="15" t="str">
        <x:v>https://www.zoopla.co.uk/to-rent/commercial/details/73676020/</x:v>
      </x:c>
      <x:c r="T757" s="15" t="str"/>
      <x:c r="U757" s="15" t="str"/>
      <x:c r="V757" s="15" t="str">
        <x:v>Bristol — Hawkfield Business Park</x:v>
      </x:c>
      <x:c r="W757" s="15" t="str">
        <x:v>Individual unit ≤15,000 sq ft</x:v>
      </x:c>
      <x:c r="X757" s="13" t="n">
        <x:f>IF(N757="Yes",L757,0)</x:f>
        <x:v>11.584129742253113</x:v>
      </x:c>
      <x:c r="Y757" s="14" t="n">
        <x:v>1</x:v>
      </x:c>
      <x:c r="Z757" s="13" t="str">
        <x:v>Industrial / workshop / storage</x:v>
      </x:c>
    </x:row>
    <x:row r="758" ht="42" customHeight="1">
      <x:c r="A758" s="13" t="str">
        <x:v>SW0423</x:v>
      </x:c>
      <x:c r="B758" s="15" t="str">
        <x:v>Bristol</x:v>
      </x:c>
      <x:c r="C758" s="15" t="str">
        <x:v>Bristol</x:v>
      </x:c>
      <x:c r="D758" s="14" t="n">
        <x:v>425215</x:v>
      </x:c>
      <x:c r="E758" s="13" t="str">
        <x:v>Town</x:v>
      </x:c>
      <x:c r="F758" s="15" t="str">
        <x:v>Hawkfield Business Park</x:v>
      </x:c>
      <x:c r="G758" s="15" t="str">
        <x:v>Unit 6 Axis, Hawkfield Way, Hawkfield Business Park, Bristol BS14 0BY</x:v>
      </x:c>
      <x:c r="H758" s="13" t="str">
        <x:v>Current</x:v>
      </x:c>
      <x:c r="I758" s="14" t="n">
        <x:v>4480</x:v>
      </x:c>
      <x:c r="J758" s="13" t="str">
        <x:f>IF(AND(ISNUMBER(I758),I758&gt;0),IF(I758&lt;=1000,"1–1,000",IF(I758&lt;=2500,"1,001–2,500",IF(I758&lt;=5000,"2,501–5,000",IF(I758&lt;=10000,"5,001–10,000","10,001–15,000")))),"2,501–5,000")</x:f>
        <x:v>2,501–5,000</x:v>
      </x:c>
      <x:c r="K758" s="16"/>
      <x:c r="L758" s="17" t="str">
        <x:f>IF(AND(ISNUMBER(I758),I758&gt;0,ISNUMBER(K758),K758&gt;0),K758/I758,"n.a.")</x:f>
        <x:v>n.a.</x:v>
      </x:c>
      <x:c r="M758" s="17"/>
      <x:c r="N758" s="13" t="str">
        <x:v>No</x:v>
      </x:c>
      <x:c r="O758" s="15" t="str">
        <x:v>6.6m eaves; 5.7m clear; 8.9m apex</x:v>
      </x:c>
      <x:c r="P758" s="15" t="str">
        <x:v>Electric sectional up-and-over</x:v>
      </x:c>
      <x:c r="Q758" s="15" t="str">
        <x:v>Modern unit with two-storey offices, loading forecourt and 8 parking spaces.</x:v>
      </x:c>
      <x:c r="R758" s="15" t="str">
        <x:v>Advertised to let ONS BUA population is for named host Bristol; property boundary unverified.</x:v>
      </x:c>
      <x:c r="S758" s="15" t="str">
        <x:v>https://www.rightmove.co.uk/properties/775089073775760#/?channel=COM_LET</x:v>
      </x:c>
      <x:c r="T758" s="15" t="str">
        <x:v>https://www.rightmove.co.uk/properties/764558246068993#/?channel=COM_LET</x:v>
      </x:c>
      <x:c r="U758" s="15" t="str">
        <x:v>https://www.zoopla.co.uk/to-rent/commercial/details/73771409/</x:v>
      </x:c>
      <x:c r="V758" s="15" t="str">
        <x:v>Bristol — Hawkfield Business Park</x:v>
      </x:c>
      <x:c r="W758" s="15" t="str">
        <x:v>Individual unit ≤15,000 sq ft</x:v>
      </x:c>
      <x:c r="X758" s="13" t="n">
        <x:f>IF(N758="Yes",L758,0)</x:f>
        <x:v>0</x:v>
      </x:c>
      <x:c r="Y758" s="14" t="n">
        <x:v>1</x:v>
      </x:c>
      <x:c r="Z758" s="13" t="str">
        <x:v>Industrial / workshop / storage</x:v>
      </x:c>
    </x:row>
    <x:row r="759" ht="42" customHeight="1">
      <x:c r="A759" s="13" t="str">
        <x:v>SW0424</x:v>
      </x:c>
      <x:c r="B759" s="15" t="str">
        <x:v>Bristol</x:v>
      </x:c>
      <x:c r="C759" s="15" t="str">
        <x:v>Bristol</x:v>
      </x:c>
      <x:c r="D759" s="14" t="n">
        <x:v>425215</x:v>
      </x:c>
      <x:c r="E759" s="13" t="str">
        <x:v>Town</x:v>
      </x:c>
      <x:c r="F759" s="15" t="str">
        <x:v>Kenn Court Business Park</x:v>
      </x:c>
      <x:c r="G759" s="15" t="str">
        <x:v>Unit 2, Kenn Court Business Park, Roman Farm Road, Hengrove, Bristol BS4</x:v>
      </x:c>
      <x:c r="H759" s="13" t="str">
        <x:v>Current</x:v>
      </x:c>
      <x:c r="I759" s="14" t="n">
        <x:v>1601</x:v>
      </x:c>
      <x:c r="J759" s="13" t="str">
        <x:f>IF(AND(ISNUMBER(I759),I759&gt;0),IF(I759&lt;=1000,"1–1,000",IF(I759&lt;=2500,"1,001–2,500",IF(I759&lt;=5000,"2,501–5,000",IF(I759&lt;=10000,"5,001–10,000","10,001–15,000")))),"1,001–2,500")</x:f>
        <x:v>1,001–2,500</x:v>
      </x:c>
      <x:c r="K759" s="16"/>
      <x:c r="L759" s="17" t="str">
        <x:f>IF(AND(ISNUMBER(I759),I759&gt;0,ISNUMBER(K759),K759&gt;0),K759/I759,"n.a.")</x:f>
        <x:v>n.a.</x:v>
      </x:c>
      <x:c r="M759" s="17"/>
      <x:c r="N759" s="13" t="str">
        <x:v>No</x:v>
      </x:c>
      <x:c r="O759" s="15" t="str">
        <x:v>3.6m eaves; 5m apex</x:v>
      </x:c>
      <x:c r="P759" s="15" t="str">
        <x:v>Ground-level loading door 3.5m wide × 2.7m high</x:v>
      </x:c>
      <x:c r="Q759" s="15" t="str">
        <x:v>Refurbished warehouse with office, kitchenette, WC and three parking spaces.</x:v>
      </x:c>
      <x:c r="R759" s="15" t="str">
        <x:v>Advertised to let ONS BUA population is for named host Bristol; property boundary unverified.</x:v>
      </x:c>
      <x:c r="S759" s="15" t="str">
        <x:v>https://www.zoopla.co.uk/to-rent/commercial/details/73159675/</x:v>
      </x:c>
      <x:c r="T759" s="15" t="str">
        <x:v>https://www.zoopla.co.uk/to-rent/commercial/details/72817094/</x:v>
      </x:c>
      <x:c r="U759" s="15" t="str"/>
      <x:c r="V759" s="15" t="str">
        <x:v>Bristol — Kenn Court Business Park</x:v>
      </x:c>
      <x:c r="W759" s="15" t="str">
        <x:v>Individual unit ≤15,000 sq ft</x:v>
      </x:c>
      <x:c r="X759" s="13" t="n">
        <x:f>IF(N759="Yes",L759,0)</x:f>
        <x:v>0</x:v>
      </x:c>
      <x:c r="Y759" s="14" t="n">
        <x:v>1</x:v>
      </x:c>
      <x:c r="Z759" s="13" t="str">
        <x:v>Industrial / workshop / storage</x:v>
      </x:c>
    </x:row>
    <x:row r="760" ht="42" customHeight="1">
      <x:c r="A760" s="13" t="str">
        <x:v>SW0425</x:v>
      </x:c>
      <x:c r="B760" s="15" t="str">
        <x:v>Bristol</x:v>
      </x:c>
      <x:c r="C760" s="15" t="str">
        <x:v>Bristol</x:v>
      </x:c>
      <x:c r="D760" s="14" t="n">
        <x:v>425215</x:v>
      </x:c>
      <x:c r="E760" s="13" t="str">
        <x:v>Town</x:v>
      </x:c>
      <x:c r="F760" s="15" t="str">
        <x:v>Kings Business Park</x:v>
      </x:c>
      <x:c r="G760" s="15" t="str">
        <x:v>Unit 4 Kings Business Park, Feeder Road</x:v>
      </x:c>
      <x:c r="H760" s="13" t="str">
        <x:v>Current</x:v>
      </x:c>
      <x:c r="I760" s="14" t="n">
        <x:v>5817</x:v>
      </x:c>
      <x:c r="J760" s="13" t="str">
        <x:f>IF(AND(ISNUMBER(I760),I760&gt;0),IF(I760&lt;=1000,"1–1,000",IF(I760&lt;=2500,"1,001–2,500",IF(I760&lt;=5000,"2,501–5,000",IF(I760&lt;=10000,"5,001–10,000","10,001–15,000")))),"5,001–10,000")</x:f>
        <x:v>5,001–10,000</x:v>
      </x:c>
      <x:c r="K760" s="16"/>
      <x:c r="L760" s="17" t="str">
        <x:f>IF(AND(ISNUMBER(I760),I760&gt;0,ISNUMBER(K760),K760&gt;0),K760/I760,"n.a.")</x:f>
        <x:v>n.a.</x:v>
      </x:c>
      <x:c r="M760" s="17"/>
      <x:c r="N760" s="13" t="str">
        <x:v>No</x:v>
      </x:c>
      <x:c r="O760" s="15" t="str">
        <x:v>6m minimum internal eaves</x:v>
      </x:c>
      <x:c r="P760" s="15" t="str">
        <x:v>Electric roller shutter</x:v>
      </x:c>
      <x:c r="Q760" s="15" t="str">
        <x:v>Refurbished warehouse with two-storey offices and 8 parking spaces.</x:v>
      </x:c>
      <x:c r="R760" s="15" t="str">
        <x:v>Immediately available ONS BUA population is for named host Bristol; property boundary unverified.</x:v>
      </x:c>
      <x:c r="S760" s="15" t="str">
        <x:v>https://www.rightmove.co.uk/properties/169777523#/?channel=COM_LET</x:v>
      </x:c>
      <x:c r="T760" s="15" t="str">
        <x:v>https://www.zoopla.co.uk/to-rent/commercial/details/71901422/</x:v>
      </x:c>
      <x:c r="U760" s="15" t="str"/>
      <x:c r="V760" s="15" t="str">
        <x:v>Bristol — Kings Business Park</x:v>
      </x:c>
      <x:c r="W760" s="15" t="str">
        <x:v>Individual unit ≤15,000 sq ft</x:v>
      </x:c>
      <x:c r="X760" s="13" t="n">
        <x:f>IF(N760="Yes",L760,0)</x:f>
        <x:v>0</x:v>
      </x:c>
      <x:c r="Y760" s="14" t="n">
        <x:v>1</x:v>
      </x:c>
      <x:c r="Z760" s="13" t="str">
        <x:v>Industrial / workshop / storage</x:v>
      </x:c>
    </x:row>
    <x:row r="761" ht="49" customHeight="1">
      <x:c r="A761" s="13" t="str">
        <x:v>SW0426</x:v>
      </x:c>
      <x:c r="B761" s="15" t="str">
        <x:v>Bristol</x:v>
      </x:c>
      <x:c r="C761" s="15" t="str">
        <x:v>Bristol</x:v>
      </x:c>
      <x:c r="D761" s="14" t="n">
        <x:v>425215</x:v>
      </x:c>
      <x:c r="E761" s="13" t="str">
        <x:v>Town</x:v>
      </x:c>
      <x:c r="F761" s="15" t="str">
        <x:v>Kingsland Trading Estate</x:v>
      </x:c>
      <x:c r="G761" s="15" t="str">
        <x:v>Unit 17, Kingsland Trading Estate, St Philips, Bristol, BS2 0JZ</x:v>
      </x:c>
      <x:c r="H761" s="13" t="str">
        <x:v>Current</x:v>
      </x:c>
      <x:c r="I761" s="14" t="n">
        <x:v>5478</x:v>
      </x:c>
      <x:c r="J761" s="13" t="str">
        <x:f>IF(AND(ISNUMBER(I761),I761&gt;0),IF(I761&lt;=1000,"1–1,000",IF(I761&lt;=2500,"1,001–2,500",IF(I761&lt;=5000,"2,501–5,000",IF(I761&lt;=10000,"5,001–10,000","10,001–15,000")))),"5,001–10,000")</x:f>
        <x:v>5,001–10,000</x:v>
      </x:c>
      <x:c r="K761" s="16" t="n">
        <x:v>45000</x:v>
      </x:c>
      <x:c r="L761" s="17" t="n">
        <x:f>IF(AND(ISNUMBER(I761),I761&gt;0,ISNUMBER(K761),K761&gt;0),K761/I761,"n.a.")</x:f>
        <x:v>8.214676889375685</x:v>
      </x:c>
      <x:c r="M761" s="17"/>
      <x:c r="N761" s="13" t="str">
        <x:v>No</x:v>
      </x:c>
      <x:c r="O761" s="15" t="str">
        <x:v>6.5–7.5m internal eaves</x:v>
      </x:c>
      <x:c r="P761" s="15" t="str">
        <x:v>Single roller shutter</x:v>
      </x:c>
      <x:c r="Q761" s="15" t="str">
        <x:v>Refurbished semi-detached unit with offices, removable mezzanine and shared secure yard.</x:v>
      </x:c>
      <x:c r="R761" s="15" t="str">
        <x:v>Advertised to let 3,802 sq ft excludes 1,676 sq ft removable mezzanine;5,478 includes it. £45,000 pa. Calculated rate depends on mezzanine retained; no ordinary comparable. ONS BUA population is for named host Bristol; property boundary unverified.</x:v>
      </x:c>
      <x:c r="S761" s="15" t="str">
        <x:v>https://www.rightmove.co.uk/properties/773379182002432#/?channel=COM_LET</x:v>
      </x:c>
      <x:c r="T761" s="15" t="str">
        <x:v>https://www.zoopla.co.uk/to-rent/commercial/details/72912721/</x:v>
      </x:c>
      <x:c r="U761" s="15" t="str"/>
      <x:c r="V761" s="15" t="str">
        <x:v>Bristol — Kingsland Trading Estate</x:v>
      </x:c>
      <x:c r="W761" s="15" t="str">
        <x:v>Individual unit ≤15,000 sq ft</x:v>
      </x:c>
      <x:c r="X761" s="13" t="n">
        <x:f>IF(N761="Yes",L761,0)</x:f>
        <x:v>0</x:v>
      </x:c>
      <x:c r="Y761" s="14" t="n">
        <x:v>1</x:v>
      </x:c>
      <x:c r="Z761" s="13" t="str">
        <x:v>Industrial / workshop / storage</x:v>
      </x:c>
    </x:row>
    <x:row r="762" ht="49" customHeight="1">
      <x:c r="A762" s="13" t="str">
        <x:v>SW0427</x:v>
      </x:c>
      <x:c r="B762" s="15" t="str">
        <x:v>Bristol</x:v>
      </x:c>
      <x:c r="C762" s="15" t="str">
        <x:v>Bristol</x:v>
      </x:c>
      <x:c r="D762" s="14" t="n">
        <x:v>425215</x:v>
      </x:c>
      <x:c r="E762" s="13" t="str">
        <x:v>Town</x:v>
      </x:c>
      <x:c r="F762" s="15" t="str">
        <x:v>Liberty Industrial Park</x:v>
      </x:c>
      <x:c r="G762" s="15" t="str">
        <x:v>Unit 12, Liberty Industrial Park, Bristol BS3</x:v>
      </x:c>
      <x:c r="H762" s="13" t="str">
        <x:v>Current</x:v>
      </x:c>
      <x:c r="I762" s="14" t="n">
        <x:v>10211</x:v>
      </x:c>
      <x:c r="J762" s="13" t="str">
        <x:f>IF(AND(ISNUMBER(I762),I762&gt;0),IF(I762&lt;=1000,"1–1,000",IF(I762&lt;=2500,"1,001–2,500",IF(I762&lt;=5000,"2,501–5,000",IF(I762&lt;=10000,"5,001–10,000","10,001–15,000")))),"10,001–15,000")</x:f>
        <x:v>10,001–15,000</x:v>
      </x:c>
      <x:c r="K762" s="16"/>
      <x:c r="L762" s="17" t="str">
        <x:f>IF(AND(ISNUMBER(I762),I762&gt;0,ISNUMBER(K762),K762&gt;0),K762/I762,"n.a.")</x:f>
        <x:v>n.a.</x:v>
      </x:c>
      <x:c r="M762" s="17"/>
      <x:c r="N762" s="13" t="str">
        <x:v>No</x:v>
      </x:c>
      <x:c r="O762" s="15" t="str">
        <x:v>6m minimum eaves</x:v>
      </x:c>
      <x:c r="P762" s="15" t="str">
        <x:v>Full electric loading door; roller type not stated</x:v>
      </x:c>
      <x:c r="Q762" s="15" t="str">
        <x:v>Mid-terrace warehouse with loading area and 6 parking spaces.</x:v>
      </x:c>
      <x:c r="R762" s="15" t="str">
        <x:v>Advertisedavailable now Detail was successfully retried. Includes offices, kitchenettes and WCs on two floors. Rent on application. ONS BUA population is for named host Bristol; property boundary unverified.</x:v>
      </x:c>
      <x:c r="S762" s="15" t="str">
        <x:v>https://www.rightmove.co.uk/properties/91095900#/?channel=COM_LET</x:v>
      </x:c>
      <x:c r="T762" s="15" t="str"/>
      <x:c r="U762" s="15" t="str"/>
      <x:c r="V762" s="15" t="str">
        <x:v>Bristol — Liberty Industrial Park</x:v>
      </x:c>
      <x:c r="W762" s="15" t="str">
        <x:v>Individual unit ≤15,000 sq ft</x:v>
      </x:c>
      <x:c r="X762" s="13" t="n">
        <x:f>IF(N762="Yes",L762,0)</x:f>
        <x:v>0</x:v>
      </x:c>
      <x:c r="Y762" s="14" t="n">
        <x:v>1</x:v>
      </x:c>
      <x:c r="Z762" s="13" t="str">
        <x:v>Industrial / workshop / storage</x:v>
      </x:c>
    </x:row>
    <x:row r="763" ht="42" customHeight="1">
      <x:c r="A763" s="13" t="str">
        <x:v>SW0428</x:v>
      </x:c>
      <x:c r="B763" s="15" t="str">
        <x:v>Bristol</x:v>
      </x:c>
      <x:c r="C763" s="15" t="str">
        <x:v>Bristol</x:v>
      </x:c>
      <x:c r="D763" s="14" t="n">
        <x:v>425215</x:v>
      </x:c>
      <x:c r="E763" s="13" t="str">
        <x:v>Town</x:v>
      </x:c>
      <x:c r="F763" s="15" t="str">
        <x:v>Malago Vale Trading Estate</x:v>
      </x:c>
      <x:c r="G763" s="15" t="str">
        <x:v>Unit A, Malago Vale Trading Estate, St. Johns Lane, Bristol, BS3</x:v>
      </x:c>
      <x:c r="H763" s="13" t="str">
        <x:v>Current</x:v>
      </x:c>
      <x:c r="I763" s="14" t="n">
        <x:v>5640</x:v>
      </x:c>
      <x:c r="J763" s="13" t="str">
        <x:f>IF(AND(ISNUMBER(I763),I763&gt;0),IF(I763&lt;=1000,"1–1,000",IF(I763&lt;=2500,"1,001–2,500",IF(I763&lt;=5000,"2,501–5,000",IF(I763&lt;=10000,"5,001–10,000","10,001–15,000")))),"5,001–10,000")</x:f>
        <x:v>5,001–10,000</x:v>
      </x:c>
      <x:c r="K763" s="16"/>
      <x:c r="L763" s="17" t="str">
        <x:f>IF(AND(ISNUMBER(I763),I763&gt;0,ISNUMBER(K763),K763&gt;0),K763/I763,"n.a.")</x:f>
        <x:v>n.a.</x:v>
      </x:c>
      <x:c r="M763" s="17"/>
      <x:c r="N763" s="13" t="str">
        <x:v>No</x:v>
      </x:c>
      <x:c r="O763" s="15" t="str">
        <x:v>Advert 6.25m eaves and 6.91m clear; apparent inconsistency</x:v>
      </x:c>
      <x:c r="P763" s="15" t="str">
        <x:v>1 electric roller shutter 5m wide×5m high</x:v>
      </x:c>
      <x:c r="Q763" s="15" t="str">
        <x:v>Refurbished warehouse with ground-floor office/trade counter.</x:v>
      </x:c>
      <x:c r="R763" s="15" t="str">
        <x:v>Advertised to let Height labels appear inconsistent, verify measurement. ONS BUA population is for named host Bristol; property boundary unverified.</x:v>
      </x:c>
      <x:c r="S763" s="15" t="str">
        <x:v>https://www.rightmove.co.uk/properties/165958481#/?channel=COM_LET</x:v>
      </x:c>
      <x:c r="T763" s="15" t="str">
        <x:v>https://www.zoopla.co.uk/to-rent/commercial/details/72824634/</x:v>
      </x:c>
      <x:c r="U763" s="15" t="str"/>
      <x:c r="V763" s="15" t="str">
        <x:v>Bristol — Malago Vale Trading Estate</x:v>
      </x:c>
      <x:c r="W763" s="15" t="str">
        <x:v>Individual unit ≤15,000 sq ft</x:v>
      </x:c>
      <x:c r="X763" s="13" t="n">
        <x:f>IF(N763="Yes",L763,0)</x:f>
        <x:v>0</x:v>
      </x:c>
      <x:c r="Y763" s="14" t="n">
        <x:v>1</x:v>
      </x:c>
      <x:c r="Z763" s="13" t="str">
        <x:v>Industrial / workshop / storage</x:v>
      </x:c>
    </x:row>
    <x:row r="764" ht="49" customHeight="1">
      <x:c r="A764" s="13" t="str">
        <x:v>SW0429</x:v>
      </x:c>
      <x:c r="B764" s="15" t="str">
        <x:v>Bristol</x:v>
      </x:c>
      <x:c r="C764" s="15" t="str">
        <x:v>Bristol</x:v>
      </x:c>
      <x:c r="D764" s="14" t="n">
        <x:v>425215</x:v>
      </x:c>
      <x:c r="E764" s="13" t="str">
        <x:v>Town</x:v>
      </x:c>
      <x:c r="F764" s="15" t="str">
        <x:v>Merchants Trade Park</x:v>
      </x:c>
      <x:c r="G764" s="15" t="str">
        <x:v>Unit 2, Merchants Trade Park, Bristol, BS2 0TX</x:v>
      </x:c>
      <x:c r="H764" s="13" t="str">
        <x:v>Current</x:v>
      </x:c>
      <x:c r="I764" s="14" t="n">
        <x:v>5743</x:v>
      </x:c>
      <x:c r="J764" s="13" t="str">
        <x:f>IF(AND(ISNUMBER(I764),I764&gt;0),IF(I764&lt;=1000,"1–1,000",IF(I764&lt;=2500,"1,001–2,500",IF(I764&lt;=5000,"2,501–5,000",IF(I764&lt;=10000,"5,001–10,000","10,001–15,000")))),"5,001–10,000")</x:f>
        <x:v>5,001–10,000</x:v>
      </x:c>
      <x:c r="K764" s="16" t="n">
        <x:v>88260</x:v>
      </x:c>
      <x:c r="L764" s="17" t="n">
        <x:f>IF(AND(ISNUMBER(I764),I764&gt;0,ISNUMBER(K764),K764&gt;0),K764/I764,"n.a.")</x:f>
        <x:v>15.368274421034302</x:v>
      </x:c>
      <x:c r="M764" s="17"/>
      <x:c r="N764" s="13" t="str">
        <x:v>No</x:v>
      </x:c>
      <x:c r="O764" s="15" t="str">
        <x:v>Over 6m clear internal</x:v>
      </x:c>
      <x:c r="P764" s="15" t="str">
        <x:v>2 sectional up-and-over doors</x:v>
      </x:c>
      <x:c r="Q764" s="15" t="str">
        <x:v>Warehouse with two-storey offices and loading apron.</x:v>
      </x:c>
      <x:c r="R764" s="15" t="str">
        <x:v>Advertised to let Advert £7,355 pcm; description says new lease rent on application and existing lease assignment/sublease. Verify basis before comparison. ONS BUA population is for named host Bristol; property boundary unverified.</x:v>
      </x:c>
      <x:c r="S764" s="15" t="str">
        <x:v>https://www.rightmove.co.uk/properties/773341319888065#/?channel=COM_LET</x:v>
      </x:c>
      <x:c r="T764" s="15" t="str">
        <x:v>https://www.zoopla.co.uk/to-rent/commercial/details/67746684/</x:v>
      </x:c>
      <x:c r="U764" s="15" t="str"/>
      <x:c r="V764" s="15" t="str">
        <x:v>Bristol — Merchants Trade Park</x:v>
      </x:c>
      <x:c r="W764" s="15" t="str">
        <x:v>Individual unit ≤15,000 sq ft</x:v>
      </x:c>
      <x:c r="X764" s="13" t="n">
        <x:f>IF(N764="Yes",L764,0)</x:f>
        <x:v>0</x:v>
      </x:c>
      <x:c r="Y764" s="14" t="n">
        <x:v>1</x:v>
      </x:c>
      <x:c r="Z764" s="13" t="str">
        <x:v>Industrial / workshop / storage</x:v>
      </x:c>
    </x:row>
    <x:row r="765" ht="49" customHeight="1">
      <x:c r="A765" s="13" t="str">
        <x:v>SW0430</x:v>
      </x:c>
      <x:c r="B765" s="15" t="str">
        <x:v>Bristol</x:v>
      </x:c>
      <x:c r="C765" s="15" t="str">
        <x:v>Bristol</x:v>
      </x:c>
      <x:c r="D765" s="14" t="n">
        <x:v>425215</x:v>
      </x:c>
      <x:c r="E765" s="13" t="str">
        <x:v>Town</x:v>
      </x:c>
      <x:c r="F765" s="15" t="str">
        <x:v>Merchants Trade Park</x:v>
      </x:c>
      <x:c r="G765" s="15" t="str">
        <x:v>Unit 3 Merchants Trade Park, Feeder Road, Bristol, BS2 0TX</x:v>
      </x:c>
      <x:c r="H765" s="13" t="str">
        <x:v>Current</x:v>
      </x:c>
      <x:c r="I765" s="14" t="n">
        <x:v>3717</x:v>
      </x:c>
      <x:c r="J765" s="13" t="str">
        <x:f>IF(AND(ISNUMBER(I765),I765&gt;0),IF(I765&lt;=1000,"1–1,000",IF(I765&lt;=2500,"1,001–2,500",IF(I765&lt;=5000,"2,501–5,000",IF(I765&lt;=10000,"5,001–10,000","10,001–15,000")))),"2,501–5,000")</x:f>
        <x:v>2,501–5,000</x:v>
      </x:c>
      <x:c r="K765" s="16" t="n">
        <x:v>63192</x:v>
      </x:c>
      <x:c r="L765" s="17" t="n">
        <x:f>IF(AND(ISNUMBER(I765),I765&gt;0,ISNUMBER(K765),K765&gt;0),K765/I765,"n.a.")</x:f>
        <x:v>17.00080710250202</x:v>
      </x:c>
      <x:c r="M765" s="17"/>
      <x:c r="N765" s="13" t="str">
        <x:v>No</x:v>
      </x:c>
      <x:c r="O765" s="15" t="str">
        <x:v>6.7m eaves/clear internal as advertised</x:v>
      </x:c>
      <x:c r="P765" s="15" t="str">
        <x:v>Electric sectional up-and-over</x:v>
      </x:c>
      <x:c r="Q765" s="15" t="str">
        <x:v>Refurbished trade warehouse with first-floor offices and 8 parking spaces.</x:v>
      </x:c>
      <x:c r="R765" s="15" t="str">
        <x:v>Advertised to let Zoopla 3,630 sq ft description has matching 6.7m eaves, eight parking spaces and adjacent occupiers; likely same Unit 3 as 3,717 sq ft RM advert. No additional unit; area needs confirmation. ONS BUA population is for named host Bristol; property boundary unverified.</x:v>
      </x:c>
      <x:c r="S765" s="15" t="str">
        <x:v>https://www.rightmove.co.uk/properties/782859762226481#/?channel=COM_LET</x:v>
      </x:c>
      <x:c r="T765" s="15" t="str">
        <x:v>https://www.zoopla.co.uk/to-rent/commercial/details/73114815/</x:v>
      </x:c>
      <x:c r="U765" s="15" t="str">
        <x:v>https://www.zoopla.co.uk/to-rent/commercial/details/72822099/</x:v>
      </x:c>
      <x:c r="V765" s="15" t="str">
        <x:v>Bristol — Merchants Trade Park</x:v>
      </x:c>
      <x:c r="W765" s="15" t="str">
        <x:v>Individual unit ≤15,000 sq ft</x:v>
      </x:c>
      <x:c r="X765" s="13" t="n">
        <x:f>IF(N765="Yes",L765,0)</x:f>
        <x:v>0</x:v>
      </x:c>
      <x:c r="Y765" s="14" t="n">
        <x:v>1</x:v>
      </x:c>
      <x:c r="Z765" s="13" t="str">
        <x:v>Industrial / workshop / storage</x:v>
      </x:c>
    </x:row>
    <x:row r="766" ht="42" customHeight="1">
      <x:c r="A766" s="13" t="str">
        <x:v>SW0431</x:v>
      </x:c>
      <x:c r="B766" s="15" t="str">
        <x:v>Bristol</x:v>
      </x:c>
      <x:c r="C766" s="15" t="str">
        <x:v>Bristol</x:v>
      </x:c>
      <x:c r="D766" s="14" t="n">
        <x:v>425215</x:v>
      </x:c>
      <x:c r="E766" s="13" t="str">
        <x:v>Town</x:v>
      </x:c>
      <x:c r="F766" s="15" t="str">
        <x:v>Minto Road Industrial Centre</x:v>
      </x:c>
      <x:c r="G766" s="15" t="str">
        <x:v>Unit 2 Minto Road Industrial Estate, Bristol, BS2 9YW</x:v>
      </x:c>
      <x:c r="H766" s="13" t="str">
        <x:v>Current</x:v>
      </x:c>
      <x:c r="I766" s="14" t="n">
        <x:v>1302</x:v>
      </x:c>
      <x:c r="J766" s="13" t="str">
        <x:f>IF(AND(ISNUMBER(I766),I766&gt;0),IF(I766&lt;=1000,"1–1,000",IF(I766&lt;=2500,"1,001–2,500",IF(I766&lt;=5000,"2,501–5,000",IF(I766&lt;=10000,"5,001–10,000","10,001–15,000")))),"1,001–2,500")</x:f>
        <x:v>1,001–2,500</x:v>
      </x:c>
      <x:c r="K766" s="16" t="n">
        <x:v>26040</x:v>
      </x:c>
      <x:c r="L766" s="17" t="n">
        <x:f>IF(AND(ISNUMBER(I766),I766&gt;0,ISNUMBER(K766),K766&gt;0),K766/I766,"n.a.")</x:f>
        <x:v>20</x:v>
      </x:c>
      <x:c r="M766" s="17" t="n">
        <x:v>20</x:v>
      </x:c>
      <x:c r="N766" s="13" t="str">
        <x:v>Yes</x:v>
      </x:c>
      <x:c r="O766" s="15" t="str">
        <x:v>3.6–4.4m eaves</x:v>
      </x:c>
      <x:c r="P766" s="15" t="str">
        <x:v>Not stated</x:v>
      </x:c>
      <x:c r="Q766" s="15" t="str">
        <x:v>Warehouse with allocated parking.</x:v>
      </x:c>
      <x:c r="R766" s="15" t="str">
        <x:v>Advertised to let Unit 2 is identified in the schedule. £20 psf quoted; £2,170 pcm. ONS BUA population is for named host Bristol; property boundary unverified.</x:v>
      </x:c>
      <x:c r="S766" s="15" t="str">
        <x:v>https://www.rightmove.co.uk/properties/778333217052160#/?channel=COM_LET</x:v>
      </x:c>
      <x:c r="T766" s="15" t="str">
        <x:v>https://www.zoopla.co.uk/to-rent/commercial/details/65262519/</x:v>
      </x:c>
      <x:c r="U766" s="15" t="str"/>
      <x:c r="V766" s="15" t="str">
        <x:v>Bristol — Minto Road Industrial Centre</x:v>
      </x:c>
      <x:c r="W766" s="15" t="str">
        <x:v>Individual unit ≤15,000 sq ft</x:v>
      </x:c>
      <x:c r="X766" s="13" t="n">
        <x:f>IF(N766="Yes",L766,0)</x:f>
        <x:v>20</x:v>
      </x:c>
      <x:c r="Y766" s="14" t="n">
        <x:v>1</x:v>
      </x:c>
      <x:c r="Z766" s="13" t="str">
        <x:v>Industrial / workshop / storage</x:v>
      </x:c>
    </x:row>
    <x:row r="767" ht="42" customHeight="1">
      <x:c r="A767" s="13" t="str">
        <x:v>SW0432</x:v>
      </x:c>
      <x:c r="B767" s="15" t="str">
        <x:v>Bristol</x:v>
      </x:c>
      <x:c r="C767" s="15" t="str">
        <x:v>Bristol</x:v>
      </x:c>
      <x:c r="D767" s="14" t="n">
        <x:v>425215</x:v>
      </x:c>
      <x:c r="E767" s="13" t="str">
        <x:v>Town</x:v>
      </x:c>
      <x:c r="F767" s="15" t="str">
        <x:v>Minto Road Industrial Centre</x:v>
      </x:c>
      <x:c r="G767" s="15" t="str">
        <x:v>Unit 5, Minto Road Industrial Centre, Bristol, BS2 9YW</x:v>
      </x:c>
      <x:c r="H767" s="13" t="str">
        <x:v>Current</x:v>
      </x:c>
      <x:c r="I767" s="14" t="n">
        <x:v>1241.08</x:v>
      </x:c>
      <x:c r="J767" s="13" t="str">
        <x:f>IF(AND(ISNUMBER(I767),I767&gt;0),IF(I767&lt;=1000,"1–1,000",IF(I767&lt;=2500,"1,001–2,500",IF(I767&lt;=5000,"2,501–5,000",IF(I767&lt;=10000,"5,001–10,000","10,001–15,000")))),"1,001–2,500")</x:f>
        <x:v>1,001–2,500</x:v>
      </x:c>
      <x:c r="K767" s="16" t="n">
        <x:v>24816</x:v>
      </x:c>
      <x:c r="L767" s="17" t="n">
        <x:f>IF(AND(ISNUMBER(I767),I767&gt;0,ISNUMBER(K767),K767&gt;0),K767/I767,"n.a.")</x:f>
        <x:v>19.99548780094756</x:v>
      </x:c>
      <x:c r="M767" s="17"/>
      <x:c r="N767" s="13" t="str">
        <x:v>Yes</x:v>
      </x:c>
      <x:c r="O767" s="15" t="str">
        <x:v>3.6–4.1m eaves</x:v>
      </x:c>
      <x:c r="P767" s="15" t="str">
        <x:v>Not stated</x:v>
      </x:c>
      <x:c r="Q767" s="15" t="str">
        <x:v>Warehouse with allocated parking.</x:v>
      </x:c>
      <x:c r="R767" s="15" t="str">
        <x:v>Advertised to let 1,241.08 sq ft; £2,068 pcm annualised. ONS BUA population is for named host Bristol; property boundary unverified.</x:v>
      </x:c>
      <x:c r="S767" s="15" t="str">
        <x:v>https://www.rightmove.co.uk/properties/777248261553312#/?channel=COM_LET</x:v>
      </x:c>
      <x:c r="T767" s="15" t="str">
        <x:v>https://www.zoopla.co.uk/to-rent/commercial/details/69336026/</x:v>
      </x:c>
      <x:c r="U767" s="15" t="str"/>
      <x:c r="V767" s="15" t="str">
        <x:v>Bristol — Minto Road Industrial Centre</x:v>
      </x:c>
      <x:c r="W767" s="15" t="str">
        <x:v>Individual unit ≤15,000 sq ft</x:v>
      </x:c>
      <x:c r="X767" s="13" t="n">
        <x:f>IF(N767="Yes",L767,0)</x:f>
        <x:v>19.99548780094756</x:v>
      </x:c>
      <x:c r="Y767" s="14" t="n">
        <x:v>1</x:v>
      </x:c>
      <x:c r="Z767" s="13" t="str">
        <x:v>Industrial / workshop / storage</x:v>
      </x:c>
    </x:row>
    <x:row r="768" ht="42" customHeight="1">
      <x:c r="A768" s="13" t="str">
        <x:v>SW0433</x:v>
      </x:c>
      <x:c r="B768" s="15" t="str">
        <x:v>Bristol</x:v>
      </x:c>
      <x:c r="C768" s="15" t="str">
        <x:v>Bristol</x:v>
      </x:c>
      <x:c r="D768" s="14" t="n">
        <x:v>425215</x:v>
      </x:c>
      <x:c r="E768" s="13" t="str">
        <x:v>Town</x:v>
      </x:c>
      <x:c r="F768" s="15" t="str">
        <x:v>Minto Road Industrial Centre</x:v>
      </x:c>
      <x:c r="G768" s="15" t="str">
        <x:v>Unit 6, Minto Road Road Industrial Centre, Ashley Parade, Bristol, BS2 9YW</x:v>
      </x:c>
      <x:c r="H768" s="13" t="str">
        <x:v>Current</x:v>
      </x:c>
      <x:c r="I768" s="14" t="n">
        <x:v>628</x:v>
      </x:c>
      <x:c r="J768" s="13" t="str">
        <x:f>IF(AND(ISNUMBER(I768),I768&gt;0),IF(I768&lt;=1000,"1–1,000",IF(I768&lt;=2500,"1,001–2,500",IF(I768&lt;=5000,"2,501–5,000",IF(I768&lt;=10000,"5,001–10,000","10,001–15,000")))),"1–1,000")</x:f>
        <x:v>1–1,000</x:v>
      </x:c>
      <x:c r="K768" s="16" t="n">
        <x:v>12564</x:v>
      </x:c>
      <x:c r="L768" s="17" t="n">
        <x:f>IF(AND(ISNUMBER(I768),I768&gt;0,ISNUMBER(K768),K768&gt;0),K768/I768,"n.a.")</x:f>
        <x:v>20.006369426751593</x:v>
      </x:c>
      <x:c r="M768" s="17" t="n">
        <x:v>20</x:v>
      </x:c>
      <x:c r="N768" s="13" t="str">
        <x:v>Yes</x:v>
      </x:c>
      <x:c r="O768" s="15" t="str">
        <x:v>3.6m clear eaves</x:v>
      </x:c>
      <x:c r="P768" s="15" t="str">
        <x:v>Roller shutter loading door</x:v>
      </x:c>
      <x:c r="Q768" s="15" t="str">
        <x:v>Terrace warehouse with WC, three-phase supply and 2 parking spaces.</x:v>
      </x:c>
      <x:c r="R768" s="15" t="str">
        <x:v>Advertised to let Quoted £20 psf; £1,047 pcm annualised £12,564 versus £12,560 at quoted rate. ONS BUA population is for named host Bristol; property boundary unverified.</x:v>
      </x:c>
      <x:c r="S768" s="15" t="str">
        <x:v>https://www.rightmove.co.uk/properties/779578639988945#/?channel=COM_LET</x:v>
      </x:c>
      <x:c r="T768" s="15" t="str">
        <x:v>https://www.zoopla.co.uk/to-rent/commercial/details/74481577/</x:v>
      </x:c>
      <x:c r="U768" s="15" t="str"/>
      <x:c r="V768" s="15" t="str">
        <x:v>Bristol — Minto Road Industrial Centre</x:v>
      </x:c>
      <x:c r="W768" s="15" t="str">
        <x:v>Individual unit ≤15,000 sq ft</x:v>
      </x:c>
      <x:c r="X768" s="13" t="n">
        <x:f>IF(N768="Yes",L768,0)</x:f>
        <x:v>20.006369426751593</x:v>
      </x:c>
      <x:c r="Y768" s="14" t="n">
        <x:v>1</x:v>
      </x:c>
      <x:c r="Z768" s="13" t="str">
        <x:v>Industrial / workshop / storage</x:v>
      </x:c>
    </x:row>
    <x:row r="769" ht="42" customHeight="1">
      <x:c r="A769" s="13" t="str">
        <x:v>SW0434</x:v>
      </x:c>
      <x:c r="B769" s="15" t="str">
        <x:v>Bristol</x:v>
      </x:c>
      <x:c r="C769" s="15" t="str">
        <x:v>Bristol</x:v>
      </x:c>
      <x:c r="D769" s="14" t="n">
        <x:v>425215</x:v>
      </x:c>
      <x:c r="E769" s="13" t="str">
        <x:v>Town</x:v>
      </x:c>
      <x:c r="F769" s="15" t="str">
        <x:v>Netham View Industrial Park</x:v>
      </x:c>
      <x:c r="G769" s="15" t="str">
        <x:v>Unit 2, Netham View Industrial Park, Netham Road, Bristol, City Of Bristol, BS5 9PQ</x:v>
      </x:c>
      <x:c r="H769" s="13" t="str">
        <x:v>Current</x:v>
      </x:c>
      <x:c r="I769" s="14" t="n">
        <x:v>4009</x:v>
      </x:c>
      <x:c r="J769" s="13" t="str">
        <x:f>IF(AND(ISNUMBER(I769),I769&gt;0),IF(I769&lt;=1000,"1–1,000",IF(I769&lt;=2500,"1,001–2,500",IF(I769&lt;=5000,"2,501–5,000",IF(I769&lt;=10000,"5,001–10,000","10,001–15,000")))),"2,501–5,000")</x:f>
        <x:v>2,501–5,000</x:v>
      </x:c>
      <x:c r="K769" s="16" t="n">
        <x:v>30000</x:v>
      </x:c>
      <x:c r="L769" s="17" t="n">
        <x:f>IF(AND(ISNUMBER(I769),I769&gt;0,ISNUMBER(K769),K769&gt;0),K769/I769,"n.a.")</x:f>
        <x:v>7.483162883512097</x:v>
      </x:c>
      <x:c r="M769" s="17" t="n">
        <x:v>7.48</x:v>
      </x:c>
      <x:c r="N769" s="13" t="str">
        <x:v>Yes</x:v>
      </x:c>
      <x:c r="O769" s="15" t="str">
        <x:v>Not stated</x:v>
      </x:c>
      <x:c r="P769" s="15" t="str">
        <x:v>Vehicular roller shutter</x:v>
      </x:c>
      <x:c r="Q769" s="15" t="str">
        <x:v>Workshop with paint oven, mezzanine offices and 4 parking spaces.</x:v>
      </x:c>
      <x:c r="R769" s="15" t="str">
        <x:v>Re-available 3,002 sq ftworkshop+1,007 sq ftmezzanine. ONS BUA population is for named host Bristol; property boundary unverified.</x:v>
      </x:c>
      <x:c r="S769" s="15" t="str">
        <x:v>https://www.rightmove.co.uk/properties/760729863524385#/?channel=COM_LET</x:v>
      </x:c>
      <x:c r="T769" s="15" t="str">
        <x:v>https://www.zoopla.co.uk/to-rent/commercial/details/72353960/</x:v>
      </x:c>
      <x:c r="U769" s="15" t="str"/>
      <x:c r="V769" s="15" t="str">
        <x:v>Bristol — Netham View Industrial Park</x:v>
      </x:c>
      <x:c r="W769" s="15" t="str">
        <x:v>Individual unit ≤15,000 sq ft</x:v>
      </x:c>
      <x:c r="X769" s="13" t="n">
        <x:f>IF(N769="Yes",L769,0)</x:f>
        <x:v>7.483162883512097</x:v>
      </x:c>
      <x:c r="Y769" s="14" t="n">
        <x:v>1</x:v>
      </x:c>
      <x:c r="Z769" s="13" t="str">
        <x:v>Industrial / workshop / storage</x:v>
      </x:c>
    </x:row>
    <x:row r="770" ht="42" customHeight="1">
      <x:c r="A770" s="13" t="str">
        <x:v>SW0435</x:v>
      </x:c>
      <x:c r="B770" s="15" t="str">
        <x:v>Bristol</x:v>
      </x:c>
      <x:c r="C770" s="15" t="str">
        <x:v>Bristol</x:v>
      </x:c>
      <x:c r="D770" s="14" t="n">
        <x:v>425215</x:v>
      </x:c>
      <x:c r="E770" s="13" t="str">
        <x:v>Town</x:v>
      </x:c>
      <x:c r="F770" s="15" t="str">
        <x:v>Newbridge Trading Estate</x:v>
      </x:c>
      <x:c r="G770" s="15" t="str">
        <x:v>Unit 2, Newbridge Trading Estate, Whitby Road, Bristol, BS4 4AX</x:v>
      </x:c>
      <x:c r="H770" s="13" t="str">
        <x:v>Current</x:v>
      </x:c>
      <x:c r="I770" s="14" t="n">
        <x:v>6295</x:v>
      </x:c>
      <x:c r="J770" s="13" t="str">
        <x:f>IF(AND(ISNUMBER(I770),I770&gt;0),IF(I770&lt;=1000,"1–1,000",IF(I770&lt;=2500,"1,001–2,500",IF(I770&lt;=5000,"2,501–5,000",IF(I770&lt;=10000,"5,001–10,000","10,001–15,000")))),"5,001–10,000")</x:f>
        <x:v>5,001–10,000</x:v>
      </x:c>
      <x:c r="K770" s="16" t="n">
        <x:v>81840</x:v>
      </x:c>
      <x:c r="L770" s="17" t="n">
        <x:f>IF(AND(ISNUMBER(I770),I770&gt;0,ISNUMBER(K770),K770&gt;0),K770/I770,"n.a.")</x:f>
        <x:v>13.000794281175535</x:v>
      </x:c>
      <x:c r="M770" s="17"/>
      <x:c r="N770" s="13" t="str">
        <x:v>Yes</x:v>
      </x:c>
      <x:c r="O770" s="15" t="str">
        <x:v>6.75m eaves</x:v>
      </x:c>
      <x:c r="P770" s="15" t="str">
        <x:v>Double trade entrance; loading-door type not stated</x:v>
      </x:c>
      <x:c r="Q770" s="15" t="str">
        <x:v>Refurbished warehouse/trade unit.</x:v>
      </x:c>
      <x:c r="R770" s="15" t="str">
        <x:v>Advertised to let £6,820 pcm annualised. ONS BUA population is for named host Bristol; property boundary unverified.</x:v>
      </x:c>
      <x:c r="S770" s="15" t="str">
        <x:v>https://www.rightmove.co.uk/properties/773380486431696#/?channel=COM_LET</x:v>
      </x:c>
      <x:c r="T770" s="15" t="str">
        <x:v>https://www.zoopla.co.uk/to-rent/commercial/details/72961212/</x:v>
      </x:c>
      <x:c r="U770" s="15" t="str"/>
      <x:c r="V770" s="15" t="str">
        <x:v>Bristol — Newbridge Trading Estate</x:v>
      </x:c>
      <x:c r="W770" s="15" t="str">
        <x:v>Individual unit ≤15,000 sq ft</x:v>
      </x:c>
      <x:c r="X770" s="13" t="n">
        <x:f>IF(N770="Yes",L770,0)</x:f>
        <x:v>13.000794281175535</x:v>
      </x:c>
      <x:c r="Y770" s="14" t="n">
        <x:v>1</x:v>
      </x:c>
      <x:c r="Z770" s="13" t="str">
        <x:v>Industrial / workshop / storage</x:v>
      </x:c>
    </x:row>
    <x:row r="771" ht="49" customHeight="1">
      <x:c r="A771" s="13" t="str">
        <x:v>SW0436</x:v>
      </x:c>
      <x:c r="B771" s="15" t="str">
        <x:v>Bristol</x:v>
      </x:c>
      <x:c r="C771" s="15" t="str">
        <x:v>Bristol</x:v>
      </x:c>
      <x:c r="D771" s="14" t="n">
        <x:v>425215</x:v>
      </x:c>
      <x:c r="E771" s="13" t="str">
        <x:v>Town</x:v>
      </x:c>
      <x:c r="F771" s="15" t="str">
        <x:v>Sandy Lane workshop premises</x:v>
      </x:c>
      <x:c r="G771" s="15" t="str">
        <x:v>Corner Of Sandy Lane, Apsley Street, Eastville, Bristol, Bristol City</x:v>
      </x:c>
      <x:c r="H771" s="13" t="str">
        <x:v>Current</x:v>
      </x:c>
      <x:c r="I771" s="14" t="n">
        <x:v>1651</x:v>
      </x:c>
      <x:c r="J771" s="13" t="str">
        <x:f>IF(AND(ISNUMBER(I771),I771&gt;0),IF(I771&lt;=1000,"1–1,000",IF(I771&lt;=2500,"1,001–2,500",IF(I771&lt;=5000,"2,501–5,000",IF(I771&lt;=10000,"5,001–10,000","10,001–15,000")))),"1,001–2,500")</x:f>
        <x:v>1,001–2,500</x:v>
      </x:c>
      <x:c r="K771" s="16" t="n">
        <x:v>7800</x:v>
      </x:c>
      <x:c r="L771" s="17" t="n">
        <x:f>IF(AND(ISNUMBER(I771),I771&gt;0,ISNUMBER(K771),K771&gt;0),K771/I771,"n.a.")</x:f>
        <x:v>4.724409448818897</x:v>
      </x:c>
      <x:c r="M771" s="17" t="n">
        <x:v>4.72</x:v>
      </x:c>
      <x:c r="N771" s="13" t="str">
        <x:v>Yes</x:v>
      </x:c>
      <x:c r="O771" s="15" t="str">
        <x:v>Not stated</x:v>
      </x:c>
      <x:c r="P771" s="15" t="str">
        <x:v>Roller shutter entrance</x:v>
      </x:c>
      <x:c r="Q771" s="15" t="str">
        <x:v>Two-storey adaptable workshop/storage premises.</x:v>
      </x:c>
      <x:c r="R771" s="15" t="str">
        <x:v>Available immediately Access suits cars and small vans, not regular HGV traffic. Workshop, light industrial and storage uses are explicitly offered alongside office/studio alternatives. ONS BUA population is for named host Bristol; property boundary unverified.</x:v>
      </x:c>
      <x:c r="S771" s="15" t="str">
        <x:v>https://www.rightmove.co.uk/properties/766201761080641#/?channel=COM_LET</x:v>
      </x:c>
      <x:c r="T771" s="15" t="str"/>
      <x:c r="U771" s="15" t="str"/>
      <x:c r="V771" s="15" t="str">
        <x:v>Bristol — Sandy Lane workshop premises</x:v>
      </x:c>
      <x:c r="W771" s="15" t="str">
        <x:v>Individual unit ≤15,000 sq ft</x:v>
      </x:c>
      <x:c r="X771" s="13" t="n">
        <x:f>IF(N771="Yes",L771,0)</x:f>
        <x:v>4.724409448818897</x:v>
      </x:c>
      <x:c r="Y771" s="14" t="n">
        <x:v>1</x:v>
      </x:c>
      <x:c r="Z771" s="13" t="str">
        <x:v>Industrial / workshop / storage</x:v>
      </x:c>
    </x:row>
    <x:row r="772" ht="42" customHeight="1">
      <x:c r="A772" s="13" t="str">
        <x:v>SW0437</x:v>
      </x:c>
      <x:c r="B772" s="15" t="str">
        <x:v>Bristol</x:v>
      </x:c>
      <x:c r="C772" s="15" t="str">
        <x:v>Bristol</x:v>
      </x:c>
      <x:c r="D772" s="14" t="n">
        <x:v>425215</x:v>
      </x:c>
      <x:c r="E772" s="13" t="str">
        <x:v>Town</x:v>
      </x:c>
      <x:c r="F772" s="15" t="str">
        <x:v>Sheene Court</x:v>
      </x:c>
      <x:c r="G772" s="15" t="str">
        <x:v>Sheene Road, Bristol, BS3</x:v>
      </x:c>
      <x:c r="H772" s="13" t="str">
        <x:v>Current</x:v>
      </x:c>
      <x:c r="I772" s="14" t="n">
        <x:v>2074</x:v>
      </x:c>
      <x:c r="J772" s="13" t="str">
        <x:f>IF(AND(ISNUMBER(I772),I772&gt;0),IF(I772&lt;=1000,"1–1,000",IF(I772&lt;=2500,"1,001–2,500",IF(I772&lt;=5000,"2,501–5,000",IF(I772&lt;=10000,"5,001–10,000","10,001–15,000")))),"1,001–2,500")</x:f>
        <x:v>1,001–2,500</x:v>
      </x:c>
      <x:c r="K772" s="16" t="n">
        <x:v>26500</x:v>
      </x:c>
      <x:c r="L772" s="17" t="n">
        <x:f>IF(AND(ISNUMBER(I772),I772&gt;0,ISNUMBER(K772),K772&gt;0),K772/I772,"n.a.")</x:f>
        <x:v>12.777242044358728</x:v>
      </x:c>
      <x:c r="M772" s="17" t="n">
        <x:v>12.78</x:v>
      </x:c>
      <x:c r="N772" s="13" t="str">
        <x:v>Yes</x:v>
      </x:c>
      <x:c r="O772" s="15" t="str">
        <x:v>4.43m minimum eaves;5m apex</x:v>
      </x:c>
      <x:c r="P772" s="15" t="str">
        <x:v>Loading door 3.74m wide×3.92m high; type not stated</x:v>
      </x:c>
      <x:c r="Q772" s="15" t="str">
        <x:v>Industrial/warehouse unit with three-phase supply and WCs.</x:v>
      </x:c>
      <x:c r="R772" s="15" t="str">
        <x:v>Advertised to let Description rent £26,500 per annum takes precedence over the rounded monthly figure. ONS BUA population is for named host Bristol; property boundary unverified.</x:v>
      </x:c>
      <x:c r="S772" s="15" t="str">
        <x:v>https://www.rightmove.co.uk/properties/755869522916784#/?channel=COM_LET</x:v>
      </x:c>
      <x:c r="T772" s="15" t="str">
        <x:v>https://www.zoopla.co.uk/to-rent/commercial/details/71216028/</x:v>
      </x:c>
      <x:c r="U772" s="15" t="str"/>
      <x:c r="V772" s="15" t="str">
        <x:v>Bristol — Sheene Court</x:v>
      </x:c>
      <x:c r="W772" s="15" t="str">
        <x:v>Individual unit ≤15,000 sq ft</x:v>
      </x:c>
      <x:c r="X772" s="13" t="n">
        <x:f>IF(N772="Yes",L772,0)</x:f>
        <x:v>12.777242044358728</x:v>
      </x:c>
      <x:c r="Y772" s="14" t="n">
        <x:v>1</x:v>
      </x:c>
      <x:c r="Z772" s="13" t="str">
        <x:v>Industrial / workshop / storage</x:v>
      </x:c>
    </x:row>
    <x:row r="773" ht="42" customHeight="1">
      <x:c r="A773" s="13" t="str">
        <x:v>SW0438</x:v>
      </x:c>
      <x:c r="B773" s="15" t="str">
        <x:v>Bristol</x:v>
      </x:c>
      <x:c r="C773" s="15" t="str">
        <x:v>Bristol</x:v>
      </x:c>
      <x:c r="D773" s="14" t="n">
        <x:v>425215</x:v>
      </x:c>
      <x:c r="E773" s="13" t="str">
        <x:v>Town</x:v>
      </x:c>
      <x:c r="F773" s="15" t="str">
        <x:v>South Liberty Lane industrial area</x:v>
      </x:c>
      <x:c r="G773" s="15" t="str">
        <x:v>South Liberty Lane, Bristol</x:v>
      </x:c>
      <x:c r="H773" s="13" t="str">
        <x:v>Current</x:v>
      </x:c>
      <x:c r="I773" s="14" t="n">
        <x:v>6913</x:v>
      </x:c>
      <x:c r="J773" s="13" t="str">
        <x:f>IF(AND(ISNUMBER(I773),I773&gt;0),IF(I773&lt;=1000,"1–1,000",IF(I773&lt;=2500,"1,001–2,500",IF(I773&lt;=5000,"2,501–5,000",IF(I773&lt;=10000,"5,001–10,000","10,001–15,000")))),"5,001–10,000")</x:f>
        <x:v>5,001–10,000</x:v>
      </x:c>
      <x:c r="K773" s="16" t="n">
        <x:v>82700</x:v>
      </x:c>
      <x:c r="L773" s="17" t="n">
        <x:f>IF(AND(ISNUMBER(I773),I773&gt;0,ISNUMBER(K773),K773&gt;0),K773/I773,"n.a.")</x:f>
        <x:v>11.962968320555476</x:v>
      </x:c>
      <x:c r="M773" s="17" t="n">
        <x:v>11.96</x:v>
      </x:c>
      <x:c r="N773" s="13" t="str">
        <x:v>Yes</x:v>
      </x:c>
      <x:c r="O773" s="15" t="str">
        <x:v>Not stated</x:v>
      </x:c>
      <x:c r="P773" s="15" t="str">
        <x:v>Roller shutter</x:v>
      </x:c>
      <x:c r="Q773" s="15" t="str">
        <x:v>Warehouse with 943 sq ft first-floor offices and secure yard.</x:v>
      </x:c>
      <x:c r="R773" s="15" t="str">
        <x:v>Advertised to let Assignment of existing lease until Jan 2029; annual rent £82,700. ONS BUA population is for named host Bristol; property boundary unverified.</x:v>
      </x:c>
      <x:c r="S773" s="15" t="str">
        <x:v>https://www.rightmove.co.uk/properties/91935366#/?channel=COM_LET</x:v>
      </x:c>
      <x:c r="T773" s="15" t="str">
        <x:v>https://www.zoopla.co.uk/to-rent/commercial/details/70227063/</x:v>
      </x:c>
      <x:c r="U773" s="15" t="str"/>
      <x:c r="V773" s="15" t="str">
        <x:v>Bristol — South Liberty Lane industrial area</x:v>
      </x:c>
      <x:c r="W773" s="15" t="str">
        <x:v>Individual unit ≤15,000 sq ft</x:v>
      </x:c>
      <x:c r="X773" s="13" t="n">
        <x:f>IF(N773="Yes",L773,0)</x:f>
        <x:v>11.962968320555476</x:v>
      </x:c>
      <x:c r="Y773" s="14" t="n">
        <x:v>1</x:v>
      </x:c>
      <x:c r="Z773" s="13" t="str">
        <x:v>Industrial / workshop / storage</x:v>
      </x:c>
    </x:row>
    <x:row r="774" ht="42" customHeight="1">
      <x:c r="A774" s="13" t="str">
        <x:v>SW0439</x:v>
      </x:c>
      <x:c r="B774" s="15" t="str">
        <x:v>Bristol</x:v>
      </x:c>
      <x:c r="C774" s="15" t="str">
        <x:v>Bristol</x:v>
      </x:c>
      <x:c r="D774" s="14" t="n">
        <x:v>425215</x:v>
      </x:c>
      <x:c r="E774" s="13" t="str">
        <x:v>Town</x:v>
      </x:c>
      <x:c r="F774" s="15" t="str">
        <x:v>St Catherines Trading Estate</x:v>
      </x:c>
      <x:c r="G774" s="15" t="str">
        <x:v>Unit 1, St Catherines Trading Estate, Bedminster, Bristol, BS3 4DJ</x:v>
      </x:c>
      <x:c r="H774" s="13" t="str">
        <x:v>Current</x:v>
      </x:c>
      <x:c r="I774" s="14" t="n">
        <x:v>2021</x:v>
      </x:c>
      <x:c r="J774" s="13" t="str">
        <x:f>IF(AND(ISNUMBER(I774),I774&gt;0),IF(I774&lt;=1000,"1–1,000",IF(I774&lt;=2500,"1,001–2,500",IF(I774&lt;=5000,"2,501–5,000",IF(I774&lt;=10000,"5,001–10,000","10,001–15,000")))),"1,001–2,500")</x:f>
        <x:v>1,001–2,500</x:v>
      </x:c>
      <x:c r="K774" s="16"/>
      <x:c r="L774" s="17" t="str">
        <x:f>IF(AND(ISNUMBER(I774),I774&gt;0,ISNUMBER(K774),K774&gt;0),K774/I774,"n.a.")</x:f>
        <x:v>n.a.</x:v>
      </x:c>
      <x:c r="M774" s="17"/>
      <x:c r="N774" s="13" t="str">
        <x:v>No</x:v>
      </x:c>
      <x:c r="O774" s="15" t="str">
        <x:v>Over 3m lowest point</x:v>
      </x:c>
      <x:c r="P774" s="15" t="str">
        <x:v>Roller shutter</x:v>
      </x:c>
      <x:c r="Q774" s="15" t="str">
        <x:v>Semi-detached industrial unit with shared yard and 4 parking spaces.</x:v>
      </x:c>
      <x:c r="R774" s="15" t="str">
        <x:v>Advertised to let Landlord redevelopment breaks may apply after October 2027. ONS BUA population is for named host Bristol; property boundary unverified.</x:v>
      </x:c>
      <x:c r="S774" s="15" t="str">
        <x:v>https://www.rightmove.co.uk/properties/765610489888657#/?channel=COM_LET</x:v>
      </x:c>
      <x:c r="T774" s="15" t="str"/>
      <x:c r="U774" s="15" t="str"/>
      <x:c r="V774" s="15" t="str">
        <x:v>Bristol — St Catherines Trading Estate</x:v>
      </x:c>
      <x:c r="W774" s="15" t="str">
        <x:v>Individual unit ≤15,000 sq ft</x:v>
      </x:c>
      <x:c r="X774" s="13" t="n">
        <x:f>IF(N774="Yes",L774,0)</x:f>
        <x:v>0</x:v>
      </x:c>
      <x:c r="Y774" s="14" t="n">
        <x:v>1</x:v>
      </x:c>
      <x:c r="Z774" s="13" t="str">
        <x:v>Industrial / workshop / storage</x:v>
      </x:c>
    </x:row>
    <x:row r="775" ht="42" customHeight="1">
      <x:c r="A775" s="13" t="str">
        <x:v>SW0440</x:v>
      </x:c>
      <x:c r="B775" s="15" t="str">
        <x:v>Bristol</x:v>
      </x:c>
      <x:c r="C775" s="15" t="str">
        <x:v>Bristol</x:v>
      </x:c>
      <x:c r="D775" s="14" t="n">
        <x:v>425215</x:v>
      </x:c>
      <x:c r="E775" s="13" t="str">
        <x:v>Town</x:v>
      </x:c>
      <x:c r="F775" s="15" t="str">
        <x:v>St Catherines Trading Estate</x:v>
      </x:c>
      <x:c r="G775" s="15" t="str">
        <x:v>Unit 4, St Catherines Trading Estate, Bedminster, Bristol, BS3 4DJ</x:v>
      </x:c>
      <x:c r="H775" s="13" t="str">
        <x:v>Current</x:v>
      </x:c>
      <x:c r="I775" s="14" t="n">
        <x:v>3800</x:v>
      </x:c>
      <x:c r="J775" s="13" t="str">
        <x:f>IF(AND(ISNUMBER(I775),I775&gt;0),IF(I775&lt;=1000,"1–1,000",IF(I775&lt;=2500,"1,001–2,500",IF(I775&lt;=5000,"2,501–5,000",IF(I775&lt;=10000,"5,001–10,000","10,001–15,000")))),"2,501–5,000")</x:f>
        <x:v>2,501–5,000</x:v>
      </x:c>
      <x:c r="K775" s="16"/>
      <x:c r="L775" s="17" t="str">
        <x:f>IF(AND(ISNUMBER(I775),I775&gt;0,ISNUMBER(K775),K775&gt;0),K775/I775,"n.a.")</x:f>
        <x:v>n.a.</x:v>
      </x:c>
      <x:c r="M775" s="17"/>
      <x:c r="N775" s="13" t="str">
        <x:v>No</x:v>
      </x:c>
      <x:c r="O775" s="15" t="str">
        <x:v>4m lowest eaves</x:v>
      </x:c>
      <x:c r="P775" s="15" t="str">
        <x:v>Roller shutter 3.8m×3.8m</x:v>
      </x:c>
      <x:c r="Q775" s="15" t="str">
        <x:v>Semi-detached industrial unit with ground-floor offices, storage above and shared yard.</x:v>
      </x:c>
      <x:c r="R775" s="15" t="str">
        <x:v>Advertised to let ONS BUA population is for named host Bristol; property boundary unverified.</x:v>
      </x:c>
      <x:c r="S775" s="15" t="str">
        <x:v>https://www.rightmove.co.uk/properties/765610577992880#/?channel=COM_LET</x:v>
      </x:c>
      <x:c r="T775" s="15" t="str"/>
      <x:c r="U775" s="15" t="str"/>
      <x:c r="V775" s="15" t="str">
        <x:v>Bristol — St Catherines Trading Estate</x:v>
      </x:c>
      <x:c r="W775" s="15" t="str">
        <x:v>Individual unit ≤15,000 sq ft</x:v>
      </x:c>
      <x:c r="X775" s="13" t="n">
        <x:f>IF(N775="Yes",L775,0)</x:f>
        <x:v>0</x:v>
      </x:c>
      <x:c r="Y775" s="14" t="n">
        <x:v>1</x:v>
      </x:c>
      <x:c r="Z775" s="13" t="str">
        <x:v>Industrial / workshop / storage</x:v>
      </x:c>
    </x:row>
    <x:row r="776" ht="49" customHeight="1">
      <x:c r="A776" s="13" t="str">
        <x:v>SW0441</x:v>
      </x:c>
      <x:c r="B776" s="15" t="str">
        <x:v>Bristol</x:v>
      </x:c>
      <x:c r="C776" s="15" t="str">
        <x:v>Bristol</x:v>
      </x:c>
      <x:c r="D776" s="14" t="n">
        <x:v>425215</x:v>
      </x:c>
      <x:c r="E776" s="13" t="str">
        <x:v>Town</x:v>
      </x:c>
      <x:c r="F776" s="15" t="str">
        <x:v>Temple Works</x:v>
      </x:c>
      <x:c r="G776" s="15" t="str">
        <x:v>Unit 2A, Temple Works, Mead Street, Bristol BS3 4RP</x:v>
      </x:c>
      <x:c r="H776" s="13" t="str">
        <x:v>Future</x:v>
      </x:c>
      <x:c r="I776" s="14" t="n">
        <x:v>12121</x:v>
      </x:c>
      <x:c r="J776" s="13" t="str">
        <x:f>IF(AND(ISNUMBER(I776),I776&gt;0),IF(I776&lt;=1000,"1–1,000",IF(I776&lt;=2500,"1,001–2,500",IF(I776&lt;=5000,"2,501–5,000",IF(I776&lt;=10000,"5,001–10,000","10,001–15,000")))),"10,001–15,000")</x:f>
        <x:v>10,001–15,000</x:v>
      </x:c>
      <x:c r="K776" s="16"/>
      <x:c r="L776" s="17" t="str">
        <x:f>IF(AND(ISNUMBER(I776),I776&gt;0,ISNUMBER(K776),K776&gt;0),K776/I776,"n.a.")</x:f>
        <x:v>n.a.</x:v>
      </x:c>
      <x:c r="M776" s="17"/>
      <x:c r="N776" s="13" t="str">
        <x:v>No</x:v>
      </x:c>
      <x:c r="O776" s="15" t="str">
        <x:v>Minimum 6m internal; over 7m in parts</x:v>
      </x:c>
      <x:c r="P776" s="15" t="str">
        <x:v>Not stated for this unit</x:v>
      </x:c>
      <x:c r="Q776" s="15" t="str">
        <x:v>Refurbishment scheme with fitted offices, loading and parking.</x:v>
      </x:c>
      <x:c r="R776" s="15" t="str">
        <x:v>Under refurbishment; first phase Q4 2026/Q1 2027 Numbered individual unit in schedule. Exclude from ready-now stock; completion and rent to confirm. ONS BUA population is for named host Bristol; property boundary unverified.</x:v>
      </x:c>
      <x:c r="S776" s="15" t="str">
        <x:v>https://www.rightmove.co.uk/properties/764525455052225#/?channel=COM_LET</x:v>
      </x:c>
      <x:c r="T776" s="15" t="str"/>
      <x:c r="U776" s="15" t="str"/>
      <x:c r="V776" s="15" t="str">
        <x:v>Bristol — Temple Works</x:v>
      </x:c>
      <x:c r="W776" s="15" t="str">
        <x:v>Individual unit ≤15,000 sq ft</x:v>
      </x:c>
      <x:c r="X776" s="13" t="n">
        <x:f>IF(N776="Yes",L776,0)</x:f>
        <x:v>0</x:v>
      </x:c>
      <x:c r="Y776" s="14" t="n">
        <x:v>1</x:v>
      </x:c>
      <x:c r="Z776" s="13" t="str">
        <x:v>Industrial / workshop / storage</x:v>
      </x:c>
    </x:row>
    <x:row r="777" ht="49" customHeight="1">
      <x:c r="A777" s="13" t="str">
        <x:v>SW0442</x:v>
      </x:c>
      <x:c r="B777" s="15" t="str">
        <x:v>Bristol</x:v>
      </x:c>
      <x:c r="C777" s="15" t="str">
        <x:v>Bristol</x:v>
      </x:c>
      <x:c r="D777" s="14" t="n">
        <x:v>425215</x:v>
      </x:c>
      <x:c r="E777" s="13" t="str">
        <x:v>Town</x:v>
      </x:c>
      <x:c r="F777" s="15" t="str">
        <x:v>Temple Works</x:v>
      </x:c>
      <x:c r="G777" s="15" t="str">
        <x:v>Unit 2B, Temple Works, Mead Street, Bristol BS3 4RP</x:v>
      </x:c>
      <x:c r="H777" s="13" t="str">
        <x:v>Future</x:v>
      </x:c>
      <x:c r="I777" s="14" t="n">
        <x:v>10459</x:v>
      </x:c>
      <x:c r="J777" s="13" t="str">
        <x:f>IF(AND(ISNUMBER(I777),I777&gt;0),IF(I777&lt;=1000,"1–1,000",IF(I777&lt;=2500,"1,001–2,500",IF(I777&lt;=5000,"2,501–5,000",IF(I777&lt;=10000,"5,001–10,000","10,001–15,000")))),"10,001–15,000")</x:f>
        <x:v>10,001–15,000</x:v>
      </x:c>
      <x:c r="K777" s="16"/>
      <x:c r="L777" s="17" t="str">
        <x:f>IF(AND(ISNUMBER(I777),I777&gt;0,ISNUMBER(K777),K777&gt;0),K777/I777,"n.a.")</x:f>
        <x:v>n.a.</x:v>
      </x:c>
      <x:c r="M777" s="17"/>
      <x:c r="N777" s="13" t="str">
        <x:v>No</x:v>
      </x:c>
      <x:c r="O777" s="15" t="str">
        <x:v>Minimum 6m internal; over 7m in parts</x:v>
      </x:c>
      <x:c r="P777" s="15" t="str">
        <x:v>Not stated for this unit</x:v>
      </x:c>
      <x:c r="Q777" s="15" t="str">
        <x:v>Refurbishment scheme with fitted offices, loading and parking.</x:v>
      </x:c>
      <x:c r="R777" s="15" t="str">
        <x:v>Under refurbishment; first phase Q4 2026/Q1 2027 Numbered individual unit in schedule. Exclude from ready-now stock; completion and rent to confirm. ONS BUA population is for named host Bristol; property boundary unverified.</x:v>
      </x:c>
      <x:c r="S777" s="15" t="str">
        <x:v>https://www.rightmove.co.uk/properties/764525455052225#/?channel=COM_LET</x:v>
      </x:c>
      <x:c r="T777" s="15" t="str"/>
      <x:c r="U777" s="15" t="str"/>
      <x:c r="V777" s="15" t="str">
        <x:v>Bristol — Temple Works</x:v>
      </x:c>
      <x:c r="W777" s="15" t="str">
        <x:v>Individual unit ≤15,000 sq ft</x:v>
      </x:c>
      <x:c r="X777" s="13" t="n">
        <x:f>IF(N777="Yes",L777,0)</x:f>
        <x:v>0</x:v>
      </x:c>
      <x:c r="Y777" s="14" t="n">
        <x:v>1</x:v>
      </x:c>
      <x:c r="Z777" s="13" t="str">
        <x:v>Industrial / workshop / storage</x:v>
      </x:c>
    </x:row>
    <x:row r="778" ht="49" customHeight="1">
      <x:c r="A778" s="13" t="str">
        <x:v>SW0443</x:v>
      </x:c>
      <x:c r="B778" s="15" t="str">
        <x:v>Bristol</x:v>
      </x:c>
      <x:c r="C778" s="15" t="str">
        <x:v>Bristol</x:v>
      </x:c>
      <x:c r="D778" s="14" t="n">
        <x:v>425215</x:v>
      </x:c>
      <x:c r="E778" s="13" t="str">
        <x:v>Town</x:v>
      </x:c>
      <x:c r="F778" s="15" t="str">
        <x:v>Temple Works</x:v>
      </x:c>
      <x:c r="G778" s="15" t="str">
        <x:v>Unit 2C, Temple Works, Mead Street, Bristol BS3 4RP</x:v>
      </x:c>
      <x:c r="H778" s="13" t="str">
        <x:v>Future</x:v>
      </x:c>
      <x:c r="I778" s="14" t="n">
        <x:v>11926</x:v>
      </x:c>
      <x:c r="J778" s="13" t="str">
        <x:f>IF(AND(ISNUMBER(I778),I778&gt;0),IF(I778&lt;=1000,"1–1,000",IF(I778&lt;=2500,"1,001–2,500",IF(I778&lt;=5000,"2,501–5,000",IF(I778&lt;=10000,"5,001–10,000","10,001–15,000")))),"10,001–15,000")</x:f>
        <x:v>10,001–15,000</x:v>
      </x:c>
      <x:c r="K778" s="16"/>
      <x:c r="L778" s="17" t="str">
        <x:f>IF(AND(ISNUMBER(I778),I778&gt;0,ISNUMBER(K778),K778&gt;0),K778/I778,"n.a.")</x:f>
        <x:v>n.a.</x:v>
      </x:c>
      <x:c r="M778" s="17"/>
      <x:c r="N778" s="13" t="str">
        <x:v>No</x:v>
      </x:c>
      <x:c r="O778" s="15" t="str">
        <x:v>Minimum 6m internal; over 7m in parts</x:v>
      </x:c>
      <x:c r="P778" s="15" t="str">
        <x:v>Not stated for this unit</x:v>
      </x:c>
      <x:c r="Q778" s="15" t="str">
        <x:v>Refurbishment scheme with fitted offices, loading and parking.</x:v>
      </x:c>
      <x:c r="R778" s="15" t="str">
        <x:v>Under refurbishment; first phase Q4 2026/Q1 2027 Numbered individual unit in schedule. Exclude from ready-now stock; completion and rent to confirm. ONS BUA population is for named host Bristol; property boundary unverified.</x:v>
      </x:c>
      <x:c r="S778" s="15" t="str">
        <x:v>https://www.rightmove.co.uk/properties/764525455052225#/?channel=COM_LET</x:v>
      </x:c>
      <x:c r="T778" s="15" t="str"/>
      <x:c r="U778" s="15" t="str"/>
      <x:c r="V778" s="15" t="str">
        <x:v>Bristol — Temple Works</x:v>
      </x:c>
      <x:c r="W778" s="15" t="str">
        <x:v>Individual unit ≤15,000 sq ft</x:v>
      </x:c>
      <x:c r="X778" s="13" t="n">
        <x:f>IF(N778="Yes",L778,0)</x:f>
        <x:v>0</x:v>
      </x:c>
      <x:c r="Y778" s="14" t="n">
        <x:v>1</x:v>
      </x:c>
      <x:c r="Z778" s="13" t="str">
        <x:v>Industrial / workshop / storage</x:v>
      </x:c>
    </x:row>
    <x:row r="779" ht="49" customHeight="1">
      <x:c r="A779" s="13" t="str">
        <x:v>SW0444</x:v>
      </x:c>
      <x:c r="B779" s="15" t="str">
        <x:v>Bristol</x:v>
      </x:c>
      <x:c r="C779" s="15" t="str">
        <x:v>Bristol</x:v>
      </x:c>
      <x:c r="D779" s="14" t="n">
        <x:v>425215</x:v>
      </x:c>
      <x:c r="E779" s="13" t="str">
        <x:v>Town</x:v>
      </x:c>
      <x:c r="F779" s="15" t="str">
        <x:v>Temple Works</x:v>
      </x:c>
      <x:c r="G779" s="15" t="str">
        <x:v>Unit 3A, Temple Works, Mead Street, Bristol BS3 4RP</x:v>
      </x:c>
      <x:c r="H779" s="13" t="str">
        <x:v>Future</x:v>
      </x:c>
      <x:c r="I779" s="14" t="n">
        <x:v>14325</x:v>
      </x:c>
      <x:c r="J779" s="13" t="str">
        <x:f>IF(AND(ISNUMBER(I779),I779&gt;0),IF(I779&lt;=1000,"1–1,000",IF(I779&lt;=2500,"1,001–2,500",IF(I779&lt;=5000,"2,501–5,000",IF(I779&lt;=10000,"5,001–10,000","10,001–15,000")))),"10,001–15,000")</x:f>
        <x:v>10,001–15,000</x:v>
      </x:c>
      <x:c r="K779" s="16"/>
      <x:c r="L779" s="17" t="str">
        <x:f>IF(AND(ISNUMBER(I779),I779&gt;0,ISNUMBER(K779),K779&gt;0),K779/I779,"n.a.")</x:f>
        <x:v>n.a.</x:v>
      </x:c>
      <x:c r="M779" s="17"/>
      <x:c r="N779" s="13" t="str">
        <x:v>No</x:v>
      </x:c>
      <x:c r="O779" s="15" t="str">
        <x:v>Minimum 6m internal; over 7m in parts</x:v>
      </x:c>
      <x:c r="P779" s="15" t="str">
        <x:v>Up to 4electric up-and-over across 3A/B; individual allocation unstated</x:v>
      </x:c>
      <x:c r="Q779" s="15" t="str">
        <x:v>Refurbishment scheme with fitted offices, loading and parking.</x:v>
      </x:c>
      <x:c r="R779" s="15" t="str">
        <x:v>Under refurbishment; first phase Q4 2026/Q1 2027 Numbered individual unit in schedule. Exclude from ready-now stock; completion and rent to confirm. ONS BUA population is for named host Bristol; property boundary unverified.</x:v>
      </x:c>
      <x:c r="S779" s="15" t="str">
        <x:v>https://www.rightmove.co.uk/properties/764525455052225#/?channel=COM_LET</x:v>
      </x:c>
      <x:c r="T779" s="15" t="str">
        <x:v>https://www.rightmove.co.uk/properties/773398416946096#/?channel=COM_LET</x:v>
      </x:c>
      <x:c r="U779" s="15" t="str"/>
      <x:c r="V779" s="15" t="str">
        <x:v>Bristol — Temple Works</x:v>
      </x:c>
      <x:c r="W779" s="15" t="str">
        <x:v>Individual unit ≤15,000 sq ft</x:v>
      </x:c>
      <x:c r="X779" s="13" t="n">
        <x:f>IF(N779="Yes",L779,0)</x:f>
        <x:v>0</x:v>
      </x:c>
      <x:c r="Y779" s="14" t="n">
        <x:v>1</x:v>
      </x:c>
      <x:c r="Z779" s="13" t="str">
        <x:v>Industrial / workshop / storage</x:v>
      </x:c>
    </x:row>
    <x:row r="780" ht="49" customHeight="1">
      <x:c r="A780" s="13" t="str">
        <x:v>SW0445</x:v>
      </x:c>
      <x:c r="B780" s="15" t="str">
        <x:v>Bristol</x:v>
      </x:c>
      <x:c r="C780" s="15" t="str">
        <x:v>Bristol</x:v>
      </x:c>
      <x:c r="D780" s="14" t="n">
        <x:v>425215</x:v>
      </x:c>
      <x:c r="E780" s="13" t="str">
        <x:v>Town</x:v>
      </x:c>
      <x:c r="F780" s="15" t="str">
        <x:v>Temple Works</x:v>
      </x:c>
      <x:c r="G780" s="15" t="str">
        <x:v>Unit 4A, Temple Works, Mead Street, Bristol BS3 4RP</x:v>
      </x:c>
      <x:c r="H780" s="13" t="str">
        <x:v>Future</x:v>
      </x:c>
      <x:c r="I780" s="14" t="n">
        <x:v>7529</x:v>
      </x:c>
      <x:c r="J780" s="13" t="str">
        <x:f>IF(AND(ISNUMBER(I780),I780&gt;0),IF(I780&lt;=1000,"1–1,000",IF(I780&lt;=2500,"1,001–2,500",IF(I780&lt;=5000,"2,501–5,000",IF(I780&lt;=10000,"5,001–10,000","10,001–15,000")))),"5,001–10,000")</x:f>
        <x:v>5,001–10,000</x:v>
      </x:c>
      <x:c r="K780" s="16"/>
      <x:c r="L780" s="17" t="str">
        <x:f>IF(AND(ISNUMBER(I780),I780&gt;0,ISNUMBER(K780),K780&gt;0),K780/I780,"n.a.")</x:f>
        <x:v>n.a.</x:v>
      </x:c>
      <x:c r="M780" s="17"/>
      <x:c r="N780" s="13" t="str">
        <x:v>No</x:v>
      </x:c>
      <x:c r="O780" s="15" t="str">
        <x:v>Minimum 6m internal; over 7m in parts</x:v>
      </x:c>
      <x:c r="P780" s="15" t="str">
        <x:v>1 electric up-and-over per unit</x:v>
      </x:c>
      <x:c r="Q780" s="15" t="str">
        <x:v>Refurbishment scheme with fitted offices, loading and parking.</x:v>
      </x:c>
      <x:c r="R780" s="15" t="str">
        <x:v>Under refurbishment; first phase Q4 2026/Q1 2027 Numbered individual unit in schedule. Exclude from ready-now stock; completion and rent to confirm. ONS BUA population is for named host Bristol; property boundary unverified.</x:v>
      </x:c>
      <x:c r="S780" s="15" t="str">
        <x:v>https://www.rightmove.co.uk/properties/764525455052225#/?channel=COM_LET</x:v>
      </x:c>
      <x:c r="T780" s="15" t="str">
        <x:v>https://www.rightmove.co.uk/properties/773398421241680#/?channel=COM_LET</x:v>
      </x:c>
      <x:c r="U780" s="15" t="str"/>
      <x:c r="V780" s="15" t="str">
        <x:v>Bristol — Temple Works</x:v>
      </x:c>
      <x:c r="W780" s="15" t="str">
        <x:v>Individual unit ≤15,000 sq ft</x:v>
      </x:c>
      <x:c r="X780" s="13" t="n">
        <x:f>IF(N780="Yes",L780,0)</x:f>
        <x:v>0</x:v>
      </x:c>
      <x:c r="Y780" s="14" t="n">
        <x:v>1</x:v>
      </x:c>
      <x:c r="Z780" s="13" t="str">
        <x:v>Industrial / workshop / storage</x:v>
      </x:c>
    </x:row>
    <x:row r="781" ht="49" customHeight="1">
      <x:c r="A781" s="13" t="str">
        <x:v>SW0446</x:v>
      </x:c>
      <x:c r="B781" s="15" t="str">
        <x:v>Bristol</x:v>
      </x:c>
      <x:c r="C781" s="15" t="str">
        <x:v>Bristol</x:v>
      </x:c>
      <x:c r="D781" s="14" t="n">
        <x:v>425215</x:v>
      </x:c>
      <x:c r="E781" s="13" t="str">
        <x:v>Town</x:v>
      </x:c>
      <x:c r="F781" s="15" t="str">
        <x:v>Temple Works</x:v>
      </x:c>
      <x:c r="G781" s="15" t="str">
        <x:v>Unit 4B, Temple Works, Mead Street, Bristol BS3 4RP</x:v>
      </x:c>
      <x:c r="H781" s="13" t="str">
        <x:v>Future</x:v>
      </x:c>
      <x:c r="I781" s="14" t="n">
        <x:v>7588</x:v>
      </x:c>
      <x:c r="J781" s="13" t="str">
        <x:f>IF(AND(ISNUMBER(I781),I781&gt;0),IF(I781&lt;=1000,"1–1,000",IF(I781&lt;=2500,"1,001–2,500",IF(I781&lt;=5000,"2,501–5,000",IF(I781&lt;=10000,"5,001–10,000","10,001–15,000")))),"5,001–10,000")</x:f>
        <x:v>5,001–10,000</x:v>
      </x:c>
      <x:c r="K781" s="16"/>
      <x:c r="L781" s="17" t="str">
        <x:f>IF(AND(ISNUMBER(I781),I781&gt;0,ISNUMBER(K781),K781&gt;0),K781/I781,"n.a.")</x:f>
        <x:v>n.a.</x:v>
      </x:c>
      <x:c r="M781" s="17"/>
      <x:c r="N781" s="13" t="str">
        <x:v>No</x:v>
      </x:c>
      <x:c r="O781" s="15" t="str">
        <x:v>Minimum 6m internal; over 7m in parts</x:v>
      </x:c>
      <x:c r="P781" s="15" t="str">
        <x:v>1 electric up-and-over per unit</x:v>
      </x:c>
      <x:c r="Q781" s="15" t="str">
        <x:v>Refurbishment scheme with fitted offices, loading and parking.</x:v>
      </x:c>
      <x:c r="R781" s="15" t="str">
        <x:v>Under refurbishment; first phase Q4 2026/Q1 2027 Numbered individual unit in schedule. Exclude from ready-now stock; completion and rent to confirm. ONS BUA population is for named host Bristol; property boundary unverified.</x:v>
      </x:c>
      <x:c r="S781" s="15" t="str">
        <x:v>https://www.rightmove.co.uk/properties/764525455052225#/?channel=COM_LET</x:v>
      </x:c>
      <x:c r="T781" s="15" t="str">
        <x:v>https://www.rightmove.co.uk/properties/773398421241680#/?channel=COM_LET</x:v>
      </x:c>
      <x:c r="U781" s="15" t="str"/>
      <x:c r="V781" s="15" t="str">
        <x:v>Bristol — Temple Works</x:v>
      </x:c>
      <x:c r="W781" s="15" t="str">
        <x:v>Individual unit ≤15,000 sq ft</x:v>
      </x:c>
      <x:c r="X781" s="13" t="n">
        <x:f>IF(N781="Yes",L781,0)</x:f>
        <x:v>0</x:v>
      </x:c>
      <x:c r="Y781" s="14" t="n">
        <x:v>1</x:v>
      </x:c>
      <x:c r="Z781" s="13" t="str">
        <x:v>Industrial / workshop / storage</x:v>
      </x:c>
    </x:row>
    <x:row r="782" ht="49" customHeight="1">
      <x:c r="A782" s="13" t="str">
        <x:v>SW0447</x:v>
      </x:c>
      <x:c r="B782" s="15" t="str">
        <x:v>Bristol</x:v>
      </x:c>
      <x:c r="C782" s="15" t="str">
        <x:v>Bristol</x:v>
      </x:c>
      <x:c r="D782" s="14" t="n">
        <x:v>425215</x:v>
      </x:c>
      <x:c r="E782" s="13" t="str">
        <x:v>Town</x:v>
      </x:c>
      <x:c r="F782" s="15" t="str">
        <x:v>Temple Works</x:v>
      </x:c>
      <x:c r="G782" s="15" t="str">
        <x:v>Unit 4C, Temple Works, Mead Street, Bristol BS3 4RP</x:v>
      </x:c>
      <x:c r="H782" s="13" t="str">
        <x:v>Future</x:v>
      </x:c>
      <x:c r="I782" s="14" t="n">
        <x:v>7559</x:v>
      </x:c>
      <x:c r="J782" s="13" t="str">
        <x:f>IF(AND(ISNUMBER(I782),I782&gt;0),IF(I782&lt;=1000,"1–1,000",IF(I782&lt;=2500,"1,001–2,500",IF(I782&lt;=5000,"2,501–5,000",IF(I782&lt;=10000,"5,001–10,000","10,001–15,000")))),"5,001–10,000")</x:f>
        <x:v>5,001–10,000</x:v>
      </x:c>
      <x:c r="K782" s="16"/>
      <x:c r="L782" s="17" t="str">
        <x:f>IF(AND(ISNUMBER(I782),I782&gt;0,ISNUMBER(K782),K782&gt;0),K782/I782,"n.a.")</x:f>
        <x:v>n.a.</x:v>
      </x:c>
      <x:c r="M782" s="17"/>
      <x:c r="N782" s="13" t="str">
        <x:v>No</x:v>
      </x:c>
      <x:c r="O782" s="15" t="str">
        <x:v>Minimum 6m internal; over 7m in parts</x:v>
      </x:c>
      <x:c r="P782" s="15" t="str">
        <x:v>1 electric up-and-over per unit</x:v>
      </x:c>
      <x:c r="Q782" s="15" t="str">
        <x:v>Refurbishment scheme with fitted offices, loading and parking.</x:v>
      </x:c>
      <x:c r="R782" s="15" t="str">
        <x:v>Under refurbishment; first phase Q4 2026/Q1 2027 Numbered individual unit in schedule. Exclude from ready-now stock; completion and rent to confirm. ONS BUA population is for named host Bristol; property boundary unverified.</x:v>
      </x:c>
      <x:c r="S782" s="15" t="str">
        <x:v>https://www.rightmove.co.uk/properties/764525455052225#/?channel=COM_LET</x:v>
      </x:c>
      <x:c r="T782" s="15" t="str">
        <x:v>https://www.rightmove.co.uk/properties/773398421241680#/?channel=COM_LET</x:v>
      </x:c>
      <x:c r="U782" s="15" t="str"/>
      <x:c r="V782" s="15" t="str">
        <x:v>Bristol — Temple Works</x:v>
      </x:c>
      <x:c r="W782" s="15" t="str">
        <x:v>Individual unit ≤15,000 sq ft</x:v>
      </x:c>
      <x:c r="X782" s="13" t="n">
        <x:f>IF(N782="Yes",L782,0)</x:f>
        <x:v>0</x:v>
      </x:c>
      <x:c r="Y782" s="14" t="n">
        <x:v>1</x:v>
      </x:c>
      <x:c r="Z782" s="13" t="str">
        <x:v>Industrial / workshop / storage</x:v>
      </x:c>
    </x:row>
    <x:row r="783" ht="49" customHeight="1">
      <x:c r="A783" s="13" t="str">
        <x:v>SW0448</x:v>
      </x:c>
      <x:c r="B783" s="15" t="str">
        <x:v>Bristol</x:v>
      </x:c>
      <x:c r="C783" s="15" t="str">
        <x:v>Bristol</x:v>
      </x:c>
      <x:c r="D783" s="14" t="n">
        <x:v>425215</x:v>
      </x:c>
      <x:c r="E783" s="13" t="str">
        <x:v>Town</x:v>
      </x:c>
      <x:c r="F783" s="15" t="str">
        <x:v>Temple Works</x:v>
      </x:c>
      <x:c r="G783" s="15" t="str">
        <x:v>Unit 4D, Temple Works, Mead Street, Bristol BS3 4RP</x:v>
      </x:c>
      <x:c r="H783" s="13" t="str">
        <x:v>Future</x:v>
      </x:c>
      <x:c r="I783" s="14" t="n">
        <x:v>7401</x:v>
      </x:c>
      <x:c r="J783" s="13" t="str">
        <x:f>IF(AND(ISNUMBER(I783),I783&gt;0),IF(I783&lt;=1000,"1–1,000",IF(I783&lt;=2500,"1,001–2,500",IF(I783&lt;=5000,"2,501–5,000",IF(I783&lt;=10000,"5,001–10,000","10,001–15,000")))),"5,001–10,000")</x:f>
        <x:v>5,001–10,000</x:v>
      </x:c>
      <x:c r="K783" s="16"/>
      <x:c r="L783" s="17" t="str">
        <x:f>IF(AND(ISNUMBER(I783),I783&gt;0,ISNUMBER(K783),K783&gt;0),K783/I783,"n.a.")</x:f>
        <x:v>n.a.</x:v>
      </x:c>
      <x:c r="M783" s="17"/>
      <x:c r="N783" s="13" t="str">
        <x:v>No</x:v>
      </x:c>
      <x:c r="O783" s="15" t="str">
        <x:v>Minimum 6m internal; over 7m in parts</x:v>
      </x:c>
      <x:c r="P783" s="15" t="str">
        <x:v>1 electric up-and-over per unit</x:v>
      </x:c>
      <x:c r="Q783" s="15" t="str">
        <x:v>Refurbishment scheme with fitted offices, loading and parking.</x:v>
      </x:c>
      <x:c r="R783" s="15" t="str">
        <x:v>Under refurbishment; first phase Q4 2026/Q1 2027 Numbered individual unit in schedule. Exclude from ready-now stock; completion and rent to confirm. ONS BUA population is for named host Bristol; property boundary unverified.</x:v>
      </x:c>
      <x:c r="S783" s="15" t="str">
        <x:v>https://www.rightmove.co.uk/properties/764525455052225#/?channel=COM_LET</x:v>
      </x:c>
      <x:c r="T783" s="15" t="str">
        <x:v>https://www.rightmove.co.uk/properties/773398421241680#/?channel=COM_LET</x:v>
      </x:c>
      <x:c r="U783" s="15" t="str"/>
      <x:c r="V783" s="15" t="str">
        <x:v>Bristol — Temple Works</x:v>
      </x:c>
      <x:c r="W783" s="15" t="str">
        <x:v>Individual unit ≤15,000 sq ft</x:v>
      </x:c>
      <x:c r="X783" s="13" t="n">
        <x:f>IF(N783="Yes",L783,0)</x:f>
        <x:v>0</x:v>
      </x:c>
      <x:c r="Y783" s="14" t="n">
        <x:v>1</x:v>
      </x:c>
      <x:c r="Z783" s="13" t="str">
        <x:v>Industrial / workshop / storage</x:v>
      </x:c>
    </x:row>
    <x:row r="784" ht="49" customHeight="1">
      <x:c r="A784" s="13" t="str">
        <x:v>SW0449</x:v>
      </x:c>
      <x:c r="B784" s="15" t="str">
        <x:v>Bristol</x:v>
      </x:c>
      <x:c r="C784" s="15" t="str">
        <x:v>Bristol</x:v>
      </x:c>
      <x:c r="D784" s="14" t="n">
        <x:v>425215</x:v>
      </x:c>
      <x:c r="E784" s="13" t="str">
        <x:v>Town</x:v>
      </x:c>
      <x:c r="F784" s="15" t="str">
        <x:v>Temple Works</x:v>
      </x:c>
      <x:c r="G784" s="15" t="str">
        <x:v>Unit 5, Temple Works, Mead Street, Bristol BS3 4RP</x:v>
      </x:c>
      <x:c r="H784" s="13" t="str">
        <x:v>Future</x:v>
      </x:c>
      <x:c r="I784" s="14" t="n">
        <x:v>10743</x:v>
      </x:c>
      <x:c r="J784" s="13" t="str">
        <x:f>IF(AND(ISNUMBER(I784),I784&gt;0),IF(I784&lt;=1000,"1–1,000",IF(I784&lt;=2500,"1,001–2,500",IF(I784&lt;=5000,"2,501–5,000",IF(I784&lt;=10000,"5,001–10,000","10,001–15,000")))),"10,001–15,000")</x:f>
        <x:v>10,001–15,000</x:v>
      </x:c>
      <x:c r="K784" s="16"/>
      <x:c r="L784" s="17" t="str">
        <x:f>IF(AND(ISNUMBER(I784),I784&gt;0,ISNUMBER(K784),K784&gt;0),K784/I784,"n.a.")</x:f>
        <x:v>n.a.</x:v>
      </x:c>
      <x:c r="M784" s="17"/>
      <x:c r="N784" s="13" t="str">
        <x:v>No</x:v>
      </x:c>
      <x:c r="O784" s="15" t="str">
        <x:v>Minimum 6m internal; over 7m in parts</x:v>
      </x:c>
      <x:c r="P784" s="15" t="str">
        <x:v>1 electric up-and-over</x:v>
      </x:c>
      <x:c r="Q784" s="15" t="str">
        <x:v>Refurbishment scheme with fitted offices, loading and parking.</x:v>
      </x:c>
      <x:c r="R784" s="15" t="str">
        <x:v>Under refurbishment; first phase Q4 2026/Q1 2027 Numbered individual unit in schedule. Exclude from ready-now stock; completion and rent to confirm. ONS BUA population is for named host Bristol; property boundary unverified.</x:v>
      </x:c>
      <x:c r="S784" s="15" t="str">
        <x:v>https://www.rightmove.co.uk/properties/764525455052225#/?channel=COM_LET</x:v>
      </x:c>
      <x:c r="T784" s="15" t="str">
        <x:v>https://www.rightmove.co.uk/properties/773398412671968#/?channel=COM_LET</x:v>
      </x:c>
      <x:c r="U784" s="15" t="str">
        <x:v>https://www.zoopla.co.uk/to-rent/commercial/details/73769733/</x:v>
      </x:c>
      <x:c r="V784" s="15" t="str">
        <x:v>Bristol — Temple Works</x:v>
      </x:c>
      <x:c r="W784" s="15" t="str">
        <x:v>Individual unit ≤15,000 sq ft</x:v>
      </x:c>
      <x:c r="X784" s="13" t="n">
        <x:f>IF(N784="Yes",L784,0)</x:f>
        <x:v>0</x:v>
      </x:c>
      <x:c r="Y784" s="14" t="n">
        <x:v>1</x:v>
      </x:c>
      <x:c r="Z784" s="13" t="str">
        <x:v>Industrial / workshop / storage</x:v>
      </x:c>
    </x:row>
    <x:row r="785" ht="42" customHeight="1">
      <x:c r="A785" s="13" t="str">
        <x:v>SW0450</x:v>
      </x:c>
      <x:c r="B785" s="15" t="str">
        <x:v>Bristol</x:v>
      </x:c>
      <x:c r="C785" s="15" t="str">
        <x:v>Bristol</x:v>
      </x:c>
      <x:c r="D785" s="14" t="n">
        <x:v>425215</x:v>
      </x:c>
      <x:c r="E785" s="13" t="str">
        <x:v>Town</x:v>
      </x:c>
      <x:c r="F785" s="15" t="str">
        <x:v>Totterdown Bridge Industrial Estate</x:v>
      </x:c>
      <x:c r="G785" s="15" t="str">
        <x:v>Unit B, Totterdown Bridge Industrial Estate, Albert Road, Bristol BS2 0XH</x:v>
      </x:c>
      <x:c r="H785" s="13" t="str">
        <x:v>Current</x:v>
      </x:c>
      <x:c r="I785" s="14" t="n">
        <x:v>1169</x:v>
      </x:c>
      <x:c r="J785" s="13" t="str">
        <x:f>IF(AND(ISNUMBER(I785),I785&gt;0),IF(I785&lt;=1000,"1–1,000",IF(I785&lt;=2500,"1,001–2,500",IF(I785&lt;=5000,"2,501–5,000",IF(I785&lt;=10000,"5,001–10,000","10,001–15,000")))),"1,001–2,500")</x:f>
        <x:v>1,001–2,500</x:v>
      </x:c>
      <x:c r="K785" s="16" t="n">
        <x:v>18750</x:v>
      </x:c>
      <x:c r="L785" s="17" t="n">
        <x:f>IF(AND(ISNUMBER(I785),I785&gt;0,ISNUMBER(K785),K785&gt;0),K785/I785,"n.a.")</x:f>
        <x:v>16.0393498716852</x:v>
      </x:c>
      <x:c r="M785" s="17" t="n">
        <x:v>16.0393</x:v>
      </x:c>
      <x:c r="N785" s="13" t="str">
        <x:v>Yes</x:v>
      </x:c>
      <x:c r="O785" s="15" t="str">
        <x:v>Not stated</x:v>
      </x:c>
      <x:c r="P785" s="15" t="str">
        <x:v>Roller shutter loading door</x:v>
      </x:c>
      <x:c r="Q785" s="15" t="str">
        <x:v>Refurbished terraced warehouse with office, WC and estate parking.</x:v>
      </x:c>
      <x:c r="R785" s="15" t="str">
        <x:v>Advertised to let Numbered direct-agent listing resolves similar unnamed portal adverts.</x:v>
      </x:c>
      <x:c r="S785" s="15" t="str">
        <x:v>https://www.alderking.com/properties/unit-b-totterdown-bridge-industrial-estate-bristol-bs2-0xh-103574/</x:v>
      </x:c>
      <x:c r="T785" s="15" t="str"/>
      <x:c r="U785" s="15" t="str"/>
      <x:c r="V785" s="15" t="str">
        <x:v>Bristol — Totterdown Bridge Industrial Estate</x:v>
      </x:c>
      <x:c r="W785" s="15" t="str">
        <x:v>Individual unit ≤15,000 sq ft</x:v>
      </x:c>
      <x:c r="X785" s="13" t="n">
        <x:f>IF(N785="Yes",L785,0)</x:f>
        <x:v>16.0393498716852</x:v>
      </x:c>
      <x:c r="Y785" s="14" t="n">
        <x:v>1</x:v>
      </x:c>
      <x:c r="Z785" s="13" t="str">
        <x:v>Industrial / workshop / storage</x:v>
      </x:c>
    </x:row>
    <x:row r="786" ht="42" customHeight="1">
      <x:c r="A786" s="13" t="str">
        <x:v>SW0451</x:v>
      </x:c>
      <x:c r="B786" s="15" t="str">
        <x:v>Bristol</x:v>
      </x:c>
      <x:c r="C786" s="15" t="str">
        <x:v>Bristol</x:v>
      </x:c>
      <x:c r="D786" s="14" t="n">
        <x:v>425215</x:v>
      </x:c>
      <x:c r="E786" s="13" t="str">
        <x:v>Town</x:v>
      </x:c>
      <x:c r="F786" s="15" t="str">
        <x:v>Totterdown Bridge Industrial Estate</x:v>
      </x:c>
      <x:c r="G786" s="15" t="str">
        <x:v>Unit D, Totterdown Bridge Industrial Estate, Albert Road, Bristol BS2 0XH</x:v>
      </x:c>
      <x:c r="H786" s="13" t="str">
        <x:v>Current</x:v>
      </x:c>
      <x:c r="I786" s="14" t="n">
        <x:v>1164</x:v>
      </x:c>
      <x:c r="J786" s="13" t="str">
        <x:f>IF(AND(ISNUMBER(I786),I786&gt;0),IF(I786&lt;=1000,"1–1,000",IF(I786&lt;=2500,"1,001–2,500",IF(I786&lt;=5000,"2,501–5,000",IF(I786&lt;=10000,"5,001–10,000","10,001–15,000")))),"1,001–2,500")</x:f>
        <x:v>1,001–2,500</x:v>
      </x:c>
      <x:c r="K786" s="16" t="n">
        <x:v>18750</x:v>
      </x:c>
      <x:c r="L786" s="17" t="n">
        <x:f>IF(AND(ISNUMBER(I786),I786&gt;0,ISNUMBER(K786),K786&gt;0),K786/I786,"n.a.")</x:f>
        <x:v>16.108247422680414</x:v>
      </x:c>
      <x:c r="M786" s="17" t="n">
        <x:v>16.1082</x:v>
      </x:c>
      <x:c r="N786" s="13" t="str">
        <x:v>No</x:v>
      </x:c>
      <x:c r="O786" s="15" t="str">
        <x:v>Not stated</x:v>
      </x:c>
      <x:c r="P786" s="15" t="str">
        <x:v>Roller shutter loading door</x:v>
      </x:c>
      <x:c r="Q786" s="15" t="str">
        <x:v>Refurbished terraced warehouse with office, WC and estate parking.</x:v>
      </x:c>
      <x:c r="R786" s="15" t="str">
        <x:v>Advertised to let Numbered direct-agent listing resolves similar unnamed portal adverts. Unit D rent is advertised From £18,750 pa.</x:v>
      </x:c>
      <x:c r="S786" s="15" t="str">
        <x:v>https://www.alderking.com/properties/units-d-e-totterdown-bridge-industrial-estate-bristol-bs2-0xh-104090/</x:v>
      </x:c>
      <x:c r="T786" s="15" t="str"/>
      <x:c r="U786" s="15" t="str"/>
      <x:c r="V786" s="15" t="str">
        <x:v>Bristol — Totterdown Bridge Industrial Estate</x:v>
      </x:c>
      <x:c r="W786" s="15" t="str">
        <x:v>Individual unit ≤15,000 sq ft</x:v>
      </x:c>
      <x:c r="X786" s="13" t="n">
        <x:f>IF(N786="Yes",L786,0)</x:f>
        <x:v>0</x:v>
      </x:c>
      <x:c r="Y786" s="14" t="n">
        <x:v>1</x:v>
      </x:c>
      <x:c r="Z786" s="13" t="str">
        <x:v>Industrial / workshop / storage</x:v>
      </x:c>
    </x:row>
    <x:row r="787" ht="42" customHeight="1">
      <x:c r="A787" s="13" t="str">
        <x:v>SW0452</x:v>
      </x:c>
      <x:c r="B787" s="15" t="str">
        <x:v>Bristol</x:v>
      </x:c>
      <x:c r="C787" s="15" t="str">
        <x:v>Bristol</x:v>
      </x:c>
      <x:c r="D787" s="14" t="n">
        <x:v>425215</x:v>
      </x:c>
      <x:c r="E787" s="13" t="str">
        <x:v>Town</x:v>
      </x:c>
      <x:c r="F787" s="15" t="str">
        <x:v>Totterdown Bridge Industrial Estate</x:v>
      </x:c>
      <x:c r="G787" s="15" t="str">
        <x:v>Unit E, Totterdown Bridge Industrial Estate, Albert Road, Bristol BS2 0XH</x:v>
      </x:c>
      <x:c r="H787" s="13" t="str">
        <x:v>Current</x:v>
      </x:c>
      <x:c r="I787" s="14" t="n">
        <x:v>1160</x:v>
      </x:c>
      <x:c r="J787" s="13" t="str">
        <x:f>IF(AND(ISNUMBER(I787),I787&gt;0),IF(I787&lt;=1000,"1–1,000",IF(I787&lt;=2500,"1,001–2,500",IF(I787&lt;=5000,"2,501–5,000",IF(I787&lt;=10000,"5,001–10,000","10,001–15,000")))),"1,001–2,500")</x:f>
        <x:v>1,001–2,500</x:v>
      </x:c>
      <x:c r="K787" s="16" t="n">
        <x:v>18750</x:v>
      </x:c>
      <x:c r="L787" s="17" t="n">
        <x:f>IF(AND(ISNUMBER(I787),I787&gt;0,ISNUMBER(K787),K787&gt;0),K787/I787,"n.a.")</x:f>
        <x:v>16.163793103448278</x:v>
      </x:c>
      <x:c r="M787" s="17" t="n">
        <x:v>16.1638</x:v>
      </x:c>
      <x:c r="N787" s="13" t="str">
        <x:v>Yes</x:v>
      </x:c>
      <x:c r="O787" s="15" t="str">
        <x:v>Not stated</x:v>
      </x:c>
      <x:c r="P787" s="15" t="str">
        <x:v>Roller shutter loading door</x:v>
      </x:c>
      <x:c r="Q787" s="15" t="str">
        <x:v>Refurbished terraced warehouse with office, WC and estate parking.</x:v>
      </x:c>
      <x:c r="R787" s="15" t="str">
        <x:v>Advertised to let Numbered direct-agent listing resolves similar unnamed portal adverts.</x:v>
      </x:c>
      <x:c r="S787" s="15" t="str">
        <x:v>https://www.alderking.com/properties/unit-e-totterdown-bridge-estate-bristol-bs2-0xh-104531/</x:v>
      </x:c>
      <x:c r="T787" s="15" t="str"/>
      <x:c r="U787" s="15" t="str"/>
      <x:c r="V787" s="15" t="str">
        <x:v>Bristol — Totterdown Bridge Industrial Estate</x:v>
      </x:c>
      <x:c r="W787" s="15" t="str">
        <x:v>Individual unit ≤15,000 sq ft</x:v>
      </x:c>
      <x:c r="X787" s="13" t="n">
        <x:f>IF(N787="Yes",L787,0)</x:f>
        <x:v>16.163793103448278</x:v>
      </x:c>
      <x:c r="Y787" s="14" t="n">
        <x:v>1</x:v>
      </x:c>
      <x:c r="Z787" s="13" t="str">
        <x:v>Industrial / workshop / storage</x:v>
      </x:c>
    </x:row>
    <x:row r="788" ht="42" customHeight="1">
      <x:c r="A788" s="13" t="str">
        <x:v>SW0453</x:v>
      </x:c>
      <x:c r="B788" s="15" t="str">
        <x:v>Bristol</x:v>
      </x:c>
      <x:c r="C788" s="15" t="str">
        <x:v>Bristol</x:v>
      </x:c>
      <x:c r="D788" s="14" t="n">
        <x:v>425215</x:v>
      </x:c>
      <x:c r="E788" s="13" t="str">
        <x:v>Town</x:v>
      </x:c>
      <x:c r="F788" s="15" t="str">
        <x:v>Unicorn Business Park</x:v>
      </x:c>
      <x:c r="G788" s="15" t="str">
        <x:v>6 Unicorn Business Park, Whitby Road, Bristol, BS4 4EX</x:v>
      </x:c>
      <x:c r="H788" s="13" t="str">
        <x:v>Future</x:v>
      </x:c>
      <x:c r="I788" s="14" t="n">
        <x:v>4127</x:v>
      </x:c>
      <x:c r="J788" s="13" t="str">
        <x:f>IF(AND(ISNUMBER(I788),I788&gt;0),IF(I788&lt;=1000,"1–1,000",IF(I788&lt;=2500,"1,001–2,500",IF(I788&lt;=5000,"2,501–5,000",IF(I788&lt;=10000,"5,001–10,000","10,001–15,000")))),"2,501–5,000")</x:f>
        <x:v>2,501–5,000</x:v>
      </x:c>
      <x:c r="K788" s="16" t="n">
        <x:v>65004</x:v>
      </x:c>
      <x:c r="L788" s="17" t="n">
        <x:f>IF(AND(ISNUMBER(I788),I788&gt;0,ISNUMBER(K788),K788&gt;0),K788/I788,"n.a.")</x:f>
        <x:v>15.750908650351345</x:v>
      </x:c>
      <x:c r="M788" s="17"/>
      <x:c r="N788" s="13" t="str">
        <x:v>No</x:v>
      </x:c>
      <x:c r="O788" s="15" t="str">
        <x:v>6m eaves</x:v>
      </x:c>
      <x:c r="P788" s="15" t="str">
        <x:v>1 electric up-and-over</x:v>
      </x:c>
      <x:c r="Q788" s="15" t="str">
        <x:v>Warehouse with two-storey offices, showers and rear yard.</x:v>
      </x:c>
      <x:c r="R788" s="15" t="str">
        <x:v>Available Q1 2027 / refurbishment pending ONS BUA population is for named host Bristol; property boundary unverified.</x:v>
      </x:c>
      <x:c r="S788" s="15" t="str">
        <x:v>https://www.rightmove.co.uk/properties/781092626626208#/?channel=COM_LET</x:v>
      </x:c>
      <x:c r="T788" s="15" t="str">
        <x:v>https://www.rightmove.co.uk/properties/781193755345105#/?channel=COM_LET</x:v>
      </x:c>
      <x:c r="U788" s="15" t="str">
        <x:v>https://www.zoopla.co.uk/to-rent/commercial/details/74560058/</x:v>
      </x:c>
      <x:c r="V788" s="15" t="str">
        <x:v>Bristol — Unicorn Business Park</x:v>
      </x:c>
      <x:c r="W788" s="15" t="str">
        <x:v>Individual unit ≤15,000 sq ft</x:v>
      </x:c>
      <x:c r="X788" s="13" t="n">
        <x:f>IF(N788="Yes",L788,0)</x:f>
        <x:v>0</x:v>
      </x:c>
      <x:c r="Y788" s="14" t="n">
        <x:v>1</x:v>
      </x:c>
      <x:c r="Z788" s="13" t="str">
        <x:v>Industrial / workshop / storage</x:v>
      </x:c>
    </x:row>
    <x:row r="789" ht="42" customHeight="1">
      <x:c r="A789" s="13" t="str">
        <x:v>SW0454</x:v>
      </x:c>
      <x:c r="B789" s="15" t="str">
        <x:v>Bristol</x:v>
      </x:c>
      <x:c r="C789" s="15" t="str">
        <x:v>Bristol</x:v>
      </x:c>
      <x:c r="D789" s="14" t="n">
        <x:v>425215</x:v>
      </x:c>
      <x:c r="E789" s="13" t="str">
        <x:v>Town</x:v>
      </x:c>
      <x:c r="F789" s="15" t="str">
        <x:v>Unicorn Business Park</x:v>
      </x:c>
      <x:c r="G789" s="15" t="str">
        <x:v>7 Unicorn Business Park, Whitby Road, Bristol, BS4 4EX</x:v>
      </x:c>
      <x:c r="H789" s="13" t="str">
        <x:v>Future</x:v>
      </x:c>
      <x:c r="I789" s="14" t="n">
        <x:v>7382</x:v>
      </x:c>
      <x:c r="J789" s="13" t="str">
        <x:f>IF(AND(ISNUMBER(I789),I789&gt;0),IF(I789&lt;=1000,"1–1,000",IF(I789&lt;=2500,"1,001–2,500",IF(I789&lt;=5000,"2,501–5,000",IF(I789&lt;=10000,"5,001–10,000","10,001–15,000")))),"5,001–10,000")</x:f>
        <x:v>5,001–10,000</x:v>
      </x:c>
      <x:c r="K789" s="16" t="n">
        <x:v>103344</x:v>
      </x:c>
      <x:c r="L789" s="17" t="n">
        <x:f>IF(AND(ISNUMBER(I789),I789&gt;0,ISNUMBER(K789),K789&gt;0),K789/I789,"n.a.")</x:f>
        <x:v>13.999458141425087</x:v>
      </x:c>
      <x:c r="M789" s="17"/>
      <x:c r="N789" s="13" t="str">
        <x:v>No</x:v>
      </x:c>
      <x:c r="O789" s="15" t="str">
        <x:v>6m eaves</x:v>
      </x:c>
      <x:c r="P789" s="15" t="str">
        <x:v>1 electric up-and-over</x:v>
      </x:c>
      <x:c r="Q789" s="15" t="str">
        <x:v>Warehouse with two-storey fitted offices, showers and 14 parking spaces.</x:v>
      </x:c>
      <x:c r="R789" s="15" t="str">
        <x:v>Q4 2026 / refurbishment pending Joint agent advertisesQ 4 2026; no completed refurbishment confirmation. ONS BUA population is for named host Bristol; property boundary unverified.</x:v>
      </x:c>
      <x:c r="S789" s="15" t="str">
        <x:v>https://www.rightmove.co.uk/properties/773395323647200#/?channel=COM_LET</x:v>
      </x:c>
      <x:c r="T789" s="15" t="str">
        <x:v>https://www.rightmove.co.uk/properties/773395866944272#/?channel=COM_LET</x:v>
      </x:c>
      <x:c r="U789" s="15" t="str">
        <x:v>https://www.zoopla.co.uk/to-rent/commercial/details/73582086/</x:v>
      </x:c>
      <x:c r="V789" s="15" t="str">
        <x:v>Bristol — Unicorn Business Park</x:v>
      </x:c>
      <x:c r="W789" s="15" t="str">
        <x:v>Individual unit ≤15,000 sq ft</x:v>
      </x:c>
      <x:c r="X789" s="13" t="n">
        <x:f>IF(N789="Yes",L789,0)</x:f>
        <x:v>0</x:v>
      </x:c>
      <x:c r="Y789" s="14" t="n">
        <x:v>1</x:v>
      </x:c>
      <x:c r="Z789" s="13" t="str">
        <x:v>Industrial / workshop / storage</x:v>
      </x:c>
    </x:row>
    <x:row r="790" ht="42" customHeight="1">
      <x:c r="A790" s="13" t="str">
        <x:v>SW0455</x:v>
      </x:c>
      <x:c r="B790" s="15" t="str">
        <x:v>Bristol</x:v>
      </x:c>
      <x:c r="C790" s="15" t="str">
        <x:v>Bristol</x:v>
      </x:c>
      <x:c r="D790" s="14" t="n">
        <x:v>425215</x:v>
      </x:c>
      <x:c r="E790" s="13" t="str">
        <x:v>Town</x:v>
      </x:c>
      <x:c r="F790" s="15" t="str">
        <x:v>Vale Lane Trading Estate</x:v>
      </x:c>
      <x:c r="G790" s="15" t="str">
        <x:v>3 Vale Lane, Bristol, City Of Bristol, BS3</x:v>
      </x:c>
      <x:c r="H790" s="13" t="str">
        <x:v>Future</x:v>
      </x:c>
      <x:c r="I790" s="14" t="n">
        <x:v>5115</x:v>
      </x:c>
      <x:c r="J790" s="13" t="str">
        <x:f>IF(AND(ISNUMBER(I790),I790&gt;0),IF(I790&lt;=1000,"1–1,000",IF(I790&lt;=2500,"1,001–2,500",IF(I790&lt;=5000,"2,501–5,000",IF(I790&lt;=10000,"5,001–10,000","10,001–15,000")))),"5,001–10,000")</x:f>
        <x:v>5,001–10,000</x:v>
      </x:c>
      <x:c r="K790" s="16" t="n">
        <x:v>54996</x:v>
      </x:c>
      <x:c r="L790" s="17" t="n">
        <x:f>IF(AND(ISNUMBER(I790),I790&gt;0,ISNUMBER(K790),K790&gt;0),K790/I790,"n.a.")</x:f>
        <x:v>10.751906158357771</x:v>
      </x:c>
      <x:c r="M790" s="17" t="n">
        <x:v>10.75</x:v>
      </x:c>
      <x:c r="N790" s="13" t="str">
        <x:v>No</x:v>
      </x:c>
      <x:c r="O790" s="15" t="str">
        <x:v>Not stated</x:v>
      </x:c>
      <x:c r="P790" s="15" t="str">
        <x:v>Roller shutter</x:v>
      </x:c>
      <x:c r="Q790" s="15" t="str">
        <x:v>Warehouse/production unit with trade counter and offices.</x:v>
      </x:c>
      <x:c r="R790" s="15" t="str">
        <x:v>To be fully refurbished before occupation ONS BUA population is for named host Bristol; property boundary unverified.</x:v>
      </x:c>
      <x:c r="S790" s="15" t="str">
        <x:v>https://www.rightmove.co.uk/properties/779060442246609#/?channel=COM_LET</x:v>
      </x:c>
      <x:c r="T790" s="15" t="str">
        <x:v>https://www.zoopla.co.uk/to-rent/commercial/details/65517201/</x:v>
      </x:c>
      <x:c r="U790" s="15" t="str"/>
      <x:c r="V790" s="15" t="str">
        <x:v>Bristol — Vale Lane Trading Estate</x:v>
      </x:c>
      <x:c r="W790" s="15" t="str">
        <x:v>Individual unit ≤15,000 sq ft</x:v>
      </x:c>
      <x:c r="X790" s="13" t="n">
        <x:f>IF(N790="Yes",L790,0)</x:f>
        <x:v>0</x:v>
      </x:c>
      <x:c r="Y790" s="14" t="n">
        <x:v>1</x:v>
      </x:c>
      <x:c r="Z790" s="13" t="str">
        <x:v>Industrial / workshop / storage</x:v>
      </x:c>
    </x:row>
    <x:row r="791" ht="42" customHeight="1">
      <x:c r="A791" s="13" t="str">
        <x:v>SW0456</x:v>
      </x:c>
      <x:c r="B791" s="15" t="str">
        <x:v>Bristol</x:v>
      </x:c>
      <x:c r="C791" s="15" t="str">
        <x:v>Bristol</x:v>
      </x:c>
      <x:c r="D791" s="14" t="n">
        <x:v>425215</x:v>
      </x:c>
      <x:c r="E791" s="13" t="str">
        <x:v>Town</x:v>
      </x:c>
      <x:c r="F791" s="15" t="str">
        <x:v>Victoria Grove workshop</x:v>
      </x:c>
      <x:c r="G791" s="15" t="str">
        <x:v>Victoria Grove, Bedminster, Bristol, Bristol City</x:v>
      </x:c>
      <x:c r="H791" s="13" t="str">
        <x:v>Current</x:v>
      </x:c>
      <x:c r="I791" s="14" t="n">
        <x:v>2883</x:v>
      </x:c>
      <x:c r="J791" s="13" t="str">
        <x:f>IF(AND(ISNUMBER(I791),I791&gt;0),IF(I791&lt;=1000,"1–1,000",IF(I791&lt;=2500,"1,001–2,500",IF(I791&lt;=5000,"2,501–5,000",IF(I791&lt;=10000,"5,001–10,000","10,001–15,000")))),"2,501–5,000")</x:f>
        <x:v>2,501–5,000</x:v>
      </x:c>
      <x:c r="K791" s="16" t="n">
        <x:v>30000</x:v>
      </x:c>
      <x:c r="L791" s="17" t="n">
        <x:f>IF(AND(ISNUMBER(I791),I791&gt;0,ISNUMBER(K791),K791&gt;0),K791/I791,"n.a.")</x:f>
        <x:v>10.40582726326743</x:v>
      </x:c>
      <x:c r="M791" s="17" t="n">
        <x:v>10.41</x:v>
      </x:c>
      <x:c r="N791" s="13" t="str">
        <x:v>Yes</x:v>
      </x:c>
      <x:c r="O791" s="15" t="str">
        <x:v>Not stated</x:v>
      </x:c>
      <x:c r="P791" s="15" t="str">
        <x:v>Not stated</x:v>
      </x:c>
      <x:c r="Q791" s="15" t="str">
        <x:v>Fitted mechanics/MOT workshop with ramps, rolling road and vehicle yard.</x:v>
      </x:c>
      <x:c r="R791" s="15" t="str">
        <x:v>Advertised to let August 2026 particulars. Fitted mechanics/MOT workshop; not directly comparable to an unfitted warehouse. ONS BUA population is for named host Bristol; property boundary unverified.</x:v>
      </x:c>
      <x:c r="S791" s="15" t="str">
        <x:v>https://www.rightmove.co.uk/properties/767627797013905#/?channel=COM_LET</x:v>
      </x:c>
      <x:c r="T791" s="15" t="str"/>
      <x:c r="U791" s="15" t="str"/>
      <x:c r="V791" s="15" t="str">
        <x:v>Bristol — Victoria Grove workshop</x:v>
      </x:c>
      <x:c r="W791" s="15" t="str">
        <x:v>Individual unit ≤15,000 sq ft</x:v>
      </x:c>
      <x:c r="X791" s="13" t="n">
        <x:f>IF(N791="Yes",L791,0)</x:f>
        <x:v>10.40582726326743</x:v>
      </x:c>
      <x:c r="Y791" s="14" t="n">
        <x:v>1</x:v>
      </x:c>
      <x:c r="Z791" s="13" t="str">
        <x:v>Industrial / workshop / storage</x:v>
      </x:c>
    </x:row>
    <x:row r="792" ht="49" customHeight="1">
      <x:c r="A792" s="13" t="str">
        <x:v>SW0457</x:v>
      </x:c>
      <x:c r="B792" s="15" t="str">
        <x:v>Bristol</x:v>
      </x:c>
      <x:c r="C792" s="15" t="str">
        <x:v>Bristol</x:v>
      </x:c>
      <x:c r="D792" s="14" t="n">
        <x:v>425215</x:v>
      </x:c>
      <x:c r="E792" s="13" t="str">
        <x:v>Town</x:v>
      </x:c>
      <x:c r="F792" s="15" t="str">
        <x:v>Wadehurst Industrial Park</x:v>
      </x:c>
      <x:c r="G792" s="15" t="str">
        <x:v>Wadehurst Industrial Park, St. Philips Road, Bristol BS2</x:v>
      </x:c>
      <x:c r="H792" s="13" t="str">
        <x:v>Current</x:v>
      </x:c>
      <x:c r="I792" s="14" t="n">
        <x:v>3030</x:v>
      </x:c>
      <x:c r="J792" s="13" t="str">
        <x:f>IF(AND(ISNUMBER(I792),I792&gt;0),IF(I792&lt;=1000,"1–1,000",IF(I792&lt;=2500,"1,001–2,500",IF(I792&lt;=5000,"2,501–5,000",IF(I792&lt;=10000,"5,001–10,000","10,001–15,000")))),"2,501–5,000")</x:f>
        <x:v>2,501–5,000</x:v>
      </x:c>
      <x:c r="K792" s="16" t="n">
        <x:v>50000</x:v>
      </x:c>
      <x:c r="L792" s="17" t="n">
        <x:f>IF(AND(ISNUMBER(I792),I792&gt;0,ISNUMBER(K792),K792&gt;0),K792/I792,"n.a.")</x:f>
        <x:v>16.501650165016503</x:v>
      </x:c>
      <x:c r="M792" s="17" t="n">
        <x:v>16.5</x:v>
      </x:c>
      <x:c r="N792" s="13" t="str">
        <x:v>No</x:v>
      </x:c>
      <x:c r="O792" s="15" t="str">
        <x:v>Not stated</x:v>
      </x:c>
      <x:c r="P792" s="15" t="str">
        <x:v>Not stated</x:v>
      </x:c>
      <x:c r="Q792" s="15" t="str">
        <x:v>Secure 0.53-acre site with two storage buildings and basic offices/welfare.</x:v>
      </x:c>
      <x:c r="R792" s="15" t="str">
        <x:v>Advertised to let Two buildings marketed together as one 3,030 sq ft holding; rent includes substantial yard. Not a pure warehouse comparison. ONS BUA population is for named host Bristol; property boundary unverified.</x:v>
      </x:c>
      <x:c r="S792" s="15" t="str">
        <x:v>https://www.zoopla.co.uk/to-rent/commercial/details/74472226/</x:v>
      </x:c>
      <x:c r="T792" s="15" t="str"/>
      <x:c r="U792" s="15" t="str"/>
      <x:c r="V792" s="15" t="str">
        <x:v>Bristol — Wadehurst Industrial Park</x:v>
      </x:c>
      <x:c r="W792" s="15" t="str">
        <x:v>Individual unit ≤15,000 sq ft</x:v>
      </x:c>
      <x:c r="X792" s="13" t="n">
        <x:f>IF(N792="Yes",L792,0)</x:f>
        <x:v>0</x:v>
      </x:c>
      <x:c r="Y792" s="14" t="n">
        <x:v>1</x:v>
      </x:c>
      <x:c r="Z792" s="13" t="str">
        <x:v>Industrial / workshop / storage</x:v>
      </x:c>
    </x:row>
    <x:row r="793" ht="42" customHeight="1">
      <x:c r="A793" s="13" t="str">
        <x:v>SW0458</x:v>
      </x:c>
      <x:c r="B793" s="15" t="str">
        <x:v>Bristol</x:v>
      </x:c>
      <x:c r="C793" s="15" t="str">
        <x:v>Bristol</x:v>
      </x:c>
      <x:c r="D793" s="14" t="n">
        <x:v>425215</x:v>
      </x:c>
      <x:c r="E793" s="13" t="str">
        <x:v>Town</x:v>
      </x:c>
      <x:c r="F793" s="15" t="str">
        <x:v>Whitchurch Lane Enterprise Park</x:v>
      </x:c>
      <x:c r="G793" s="15" t="str">
        <x:v>Unit 1, Whitchurch Lane Enterprise Park, 601 Whitchurch Lane, Bristol BS14 0BH</x:v>
      </x:c>
      <x:c r="H793" s="13" t="str">
        <x:v>Current</x:v>
      </x:c>
      <x:c r="I793" s="14" t="n">
        <x:v>806</x:v>
      </x:c>
      <x:c r="J793" s="13" t="str">
        <x:f>IF(AND(ISNUMBER(I793),I793&gt;0),IF(I793&lt;=1000,"1–1,000",IF(I793&lt;=2500,"1,001–2,500",IF(I793&lt;=5000,"2,501–5,000",IF(I793&lt;=10000,"5,001–10,000","10,001–15,000")))),"1–1,000")</x:f>
        <x:v>1–1,000</x:v>
      </x:c>
      <x:c r="K793" s="16" t="n">
        <x:v>12090</x:v>
      </x:c>
      <x:c r="L793" s="17" t="n">
        <x:f>IF(AND(ISNUMBER(I793),I793&gt;0,ISNUMBER(K793),K793&gt;0),K793/I793,"n.a.")</x:f>
        <x:v>15</x:v>
      </x:c>
      <x:c r="M793" s="17" t="n">
        <x:v>15</x:v>
      </x:c>
      <x:c r="N793" s="13" t="str">
        <x:v>Yes</x:v>
      </x:c>
      <x:c r="O793" s="15" t="str">
        <x:v>Not stated</x:v>
      </x:c>
      <x:c r="P793" s="15" t="str">
        <x:v>Full-height roller shutter</x:v>
      </x:c>
      <x:c r="Q793" s="15" t="str">
        <x:v>Shell-finished light-industrial unit with parking and EV provision.</x:v>
      </x:c>
      <x:c r="R793" s="15" t="str">
        <x:v>Advertised to let Direct agent table explicitly marks this unit Available. Medium/high-employment use required; storage-only uses not accepted. Historic 2023 completion wording retained on page.</x:v>
      </x:c>
      <x:c r="S793" s="15" t="str">
        <x:v>https://htcre.co.uk/property/601-whitchurch-lane-whitchurch-bristol/</x:v>
      </x:c>
      <x:c r="T793" s="15" t="str"/>
      <x:c r="U793" s="15" t="str"/>
      <x:c r="V793" s="15" t="str">
        <x:v>Bristol — Whitchurch Lane Enterprise Park</x:v>
      </x:c>
      <x:c r="W793" s="15" t="str">
        <x:v>Individual unit ≤15,000 sq ft</x:v>
      </x:c>
      <x:c r="X793" s="13" t="n">
        <x:f>IF(N793="Yes",L793,0)</x:f>
        <x:v>15</x:v>
      </x:c>
      <x:c r="Y793" s="14" t="n">
        <x:v>1</x:v>
      </x:c>
      <x:c r="Z793" s="13" t="str">
        <x:v>Industrial / workshop / storage</x:v>
      </x:c>
    </x:row>
    <x:row r="794" ht="42" customHeight="1">
      <x:c r="A794" s="13" t="str">
        <x:v>SW0459</x:v>
      </x:c>
      <x:c r="B794" s="15" t="str">
        <x:v>Bristol</x:v>
      </x:c>
      <x:c r="C794" s="15" t="str">
        <x:v>Bristol</x:v>
      </x:c>
      <x:c r="D794" s="14" t="n">
        <x:v>425215</x:v>
      </x:c>
      <x:c r="E794" s="13" t="str">
        <x:v>Town</x:v>
      </x:c>
      <x:c r="F794" s="15" t="str">
        <x:v>Whitchurch Lane Enterprise Park</x:v>
      </x:c>
      <x:c r="G794" s="15" t="str">
        <x:v>Unit 13, Whitchurch Lane Enterprise Park, 601 Whitchurch Lane, Bristol BS14 0BH</x:v>
      </x:c>
      <x:c r="H794" s="13" t="str">
        <x:v>Current</x:v>
      </x:c>
      <x:c r="I794" s="14" t="n">
        <x:v>1316</x:v>
      </x:c>
      <x:c r="J794" s="13" t="str">
        <x:f>IF(AND(ISNUMBER(I794),I794&gt;0),IF(I794&lt;=1000,"1–1,000",IF(I794&lt;=2500,"1,001–2,500",IF(I794&lt;=5000,"2,501–5,000",IF(I794&lt;=10000,"5,001–10,000","10,001–15,000")))),"1,001–2,500")</x:f>
        <x:v>1,001–2,500</x:v>
      </x:c>
      <x:c r="K794" s="16" t="n">
        <x:v>19740</x:v>
      </x:c>
      <x:c r="L794" s="17" t="n">
        <x:f>IF(AND(ISNUMBER(I794),I794&gt;0,ISNUMBER(K794),K794&gt;0),K794/I794,"n.a.")</x:f>
        <x:v>15</x:v>
      </x:c>
      <x:c r="M794" s="17" t="n">
        <x:v>15</x:v>
      </x:c>
      <x:c r="N794" s="13" t="str">
        <x:v>Yes</x:v>
      </x:c>
      <x:c r="O794" s="15" t="str">
        <x:v>Not stated</x:v>
      </x:c>
      <x:c r="P794" s="15" t="str">
        <x:v>Full-height roller shutter</x:v>
      </x:c>
      <x:c r="Q794" s="15" t="str">
        <x:v>Shell-finished light-industrial unit with parking and EV provision.</x:v>
      </x:c>
      <x:c r="R794" s="15" t="str">
        <x:v>Advertised to let Direct agent table explicitly marks this unit Available. Medium/high-employment use required; storage-only uses not accepted. Historic 2023 completion wording retained on page.</x:v>
      </x:c>
      <x:c r="S794" s="15" t="str">
        <x:v>https://htcre.co.uk/property/601-whitchurch-lane-whitchurch-bristol/</x:v>
      </x:c>
      <x:c r="T794" s="15" t="str"/>
      <x:c r="U794" s="15" t="str"/>
      <x:c r="V794" s="15" t="str">
        <x:v>Bristol — Whitchurch Lane Enterprise Park</x:v>
      </x:c>
      <x:c r="W794" s="15" t="str">
        <x:v>Individual unit ≤15,000 sq ft</x:v>
      </x:c>
      <x:c r="X794" s="13" t="n">
        <x:f>IF(N794="Yes",L794,0)</x:f>
        <x:v>15</x:v>
      </x:c>
      <x:c r="Y794" s="14" t="n">
        <x:v>1</x:v>
      </x:c>
      <x:c r="Z794" s="13" t="str">
        <x:v>Industrial / workshop / storage</x:v>
      </x:c>
    </x:row>
    <x:row r="795" ht="42" customHeight="1">
      <x:c r="A795" s="13" t="str">
        <x:v>SW0460</x:v>
      </x:c>
      <x:c r="B795" s="15" t="str">
        <x:v>Bristol</x:v>
      </x:c>
      <x:c r="C795" s="15" t="str">
        <x:v>Bristol</x:v>
      </x:c>
      <x:c r="D795" s="14" t="n">
        <x:v>425215</x:v>
      </x:c>
      <x:c r="E795" s="13" t="str">
        <x:v>Town</x:v>
      </x:c>
      <x:c r="F795" s="15" t="str">
        <x:v>Whitchurch Lane Enterprise Park</x:v>
      </x:c>
      <x:c r="G795" s="15" t="str">
        <x:v>Unit 14, Whitchurch Lane Enterprise Park, 601 Whitchurch Lane, Bristol BS14 0BH</x:v>
      </x:c>
      <x:c r="H795" s="13" t="str">
        <x:v>Current</x:v>
      </x:c>
      <x:c r="I795" s="14" t="n">
        <x:v>1296</x:v>
      </x:c>
      <x:c r="J795" s="13" t="str">
        <x:f>IF(AND(ISNUMBER(I795),I795&gt;0),IF(I795&lt;=1000,"1–1,000",IF(I795&lt;=2500,"1,001–2,500",IF(I795&lt;=5000,"2,501–5,000",IF(I795&lt;=10000,"5,001–10,000","10,001–15,000")))),"1,001–2,500")</x:f>
        <x:v>1,001–2,500</x:v>
      </x:c>
      <x:c r="K795" s="16" t="n">
        <x:v>19440</x:v>
      </x:c>
      <x:c r="L795" s="17" t="n">
        <x:f>IF(AND(ISNUMBER(I795),I795&gt;0,ISNUMBER(K795),K795&gt;0),K795/I795,"n.a.")</x:f>
        <x:v>15</x:v>
      </x:c>
      <x:c r="M795" s="17" t="n">
        <x:v>15</x:v>
      </x:c>
      <x:c r="N795" s="13" t="str">
        <x:v>Yes</x:v>
      </x:c>
      <x:c r="O795" s="15" t="str">
        <x:v>Not stated</x:v>
      </x:c>
      <x:c r="P795" s="15" t="str">
        <x:v>Full-height roller shutter</x:v>
      </x:c>
      <x:c r="Q795" s="15" t="str">
        <x:v>Shell-finished light-industrial unit with parking and EV provision.</x:v>
      </x:c>
      <x:c r="R795" s="15" t="str">
        <x:v>Advertised to let Direct agent table explicitly marks this unit Available. Medium/high-employment use required; storage-only uses not accepted. Historic 2023 completion wording retained on page.</x:v>
      </x:c>
      <x:c r="S795" s="15" t="str">
        <x:v>https://htcre.co.uk/property/601-whitchurch-lane-whitchurch-bristol/</x:v>
      </x:c>
      <x:c r="T795" s="15" t="str"/>
      <x:c r="U795" s="15" t="str"/>
      <x:c r="V795" s="15" t="str">
        <x:v>Bristol — Whitchurch Lane Enterprise Park</x:v>
      </x:c>
      <x:c r="W795" s="15" t="str">
        <x:v>Individual unit ≤15,000 sq ft</x:v>
      </x:c>
      <x:c r="X795" s="13" t="n">
        <x:f>IF(N795="Yes",L795,0)</x:f>
        <x:v>15</x:v>
      </x:c>
      <x:c r="Y795" s="14" t="n">
        <x:v>1</x:v>
      </x:c>
      <x:c r="Z795" s="13" t="str">
        <x:v>Industrial / workshop / storage</x:v>
      </x:c>
    </x:row>
    <x:row r="796" ht="42" customHeight="1">
      <x:c r="A796" s="13" t="str">
        <x:v>SW0461</x:v>
      </x:c>
      <x:c r="B796" s="15" t="str">
        <x:v>Bristol</x:v>
      </x:c>
      <x:c r="C796" s="15" t="str">
        <x:v>Bristol</x:v>
      </x:c>
      <x:c r="D796" s="14" t="n">
        <x:v>425215</x:v>
      </x:c>
      <x:c r="E796" s="13" t="str">
        <x:v>Town</x:v>
      </x:c>
      <x:c r="F796" s="15" t="str">
        <x:v>Whitchurch Lane Enterprise Park</x:v>
      </x:c>
      <x:c r="G796" s="15" t="str">
        <x:v>Unit 2, Whitchurch Lane Enterprise Park, 601 Whitchurch Lane, Bristol BS14 0BH</x:v>
      </x:c>
      <x:c r="H796" s="13" t="str">
        <x:v>Current</x:v>
      </x:c>
      <x:c r="I796" s="14" t="n">
        <x:v>1317</x:v>
      </x:c>
      <x:c r="J796" s="13" t="str">
        <x:f>IF(AND(ISNUMBER(I796),I796&gt;0),IF(I796&lt;=1000,"1–1,000",IF(I796&lt;=2500,"1,001–2,500",IF(I796&lt;=5000,"2,501–5,000",IF(I796&lt;=10000,"5,001–10,000","10,001–15,000")))),"1,001–2,500")</x:f>
        <x:v>1,001–2,500</x:v>
      </x:c>
      <x:c r="K796" s="16" t="n">
        <x:v>19755</x:v>
      </x:c>
      <x:c r="L796" s="17" t="n">
        <x:f>IF(AND(ISNUMBER(I796),I796&gt;0,ISNUMBER(K796),K796&gt;0),K796/I796,"n.a.")</x:f>
        <x:v>15</x:v>
      </x:c>
      <x:c r="M796" s="17" t="n">
        <x:v>15</x:v>
      </x:c>
      <x:c r="N796" s="13" t="str">
        <x:v>Yes</x:v>
      </x:c>
      <x:c r="O796" s="15" t="str">
        <x:v>Not stated</x:v>
      </x:c>
      <x:c r="P796" s="15" t="str">
        <x:v>Full-height roller shutter</x:v>
      </x:c>
      <x:c r="Q796" s="15" t="str">
        <x:v>Shell-finished light-industrial unit with parking and EV provision.</x:v>
      </x:c>
      <x:c r="R796" s="15" t="str">
        <x:v>Advertised to let Direct agent table explicitly marks this unit Available. Medium/high-employment use required; storage-only uses not accepted. Historic 2023 completion wording retained on page.</x:v>
      </x:c>
      <x:c r="S796" s="15" t="str">
        <x:v>https://htcre.co.uk/property/601-whitchurch-lane-whitchurch-bristol/</x:v>
      </x:c>
      <x:c r="T796" s="15" t="str"/>
      <x:c r="U796" s="15" t="str"/>
      <x:c r="V796" s="15" t="str">
        <x:v>Bristol — Whitchurch Lane Enterprise Park</x:v>
      </x:c>
      <x:c r="W796" s="15" t="str">
        <x:v>Individual unit ≤15,000 sq ft</x:v>
      </x:c>
      <x:c r="X796" s="13" t="n">
        <x:f>IF(N796="Yes",L796,0)</x:f>
        <x:v>15</x:v>
      </x:c>
      <x:c r="Y796" s="14" t="n">
        <x:v>1</x:v>
      </x:c>
      <x:c r="Z796" s="13" t="str">
        <x:v>Industrial / workshop / storage</x:v>
      </x:c>
    </x:row>
    <x:row r="797" ht="42" customHeight="1">
      <x:c r="A797" s="13" t="str">
        <x:v>SW0462</x:v>
      </x:c>
      <x:c r="B797" s="15" t="str">
        <x:v>Bristol</x:v>
      </x:c>
      <x:c r="C797" s="15" t="str">
        <x:v>Bristol</x:v>
      </x:c>
      <x:c r="D797" s="14" t="n">
        <x:v>425215</x:v>
      </x:c>
      <x:c r="E797" s="13" t="str">
        <x:v>Town</x:v>
      </x:c>
      <x:c r="F797" s="15" t="str">
        <x:v>Whitchurch Lane Enterprise Park</x:v>
      </x:c>
      <x:c r="G797" s="15" t="str">
        <x:v>Unit 3, Whitchurch Lane Enterprise Park, 601 Whitchurch Lane, Bristol BS14 0BH</x:v>
      </x:c>
      <x:c r="H797" s="13" t="str">
        <x:v>Current</x:v>
      </x:c>
      <x:c r="I797" s="14" t="n">
        <x:v>1298</x:v>
      </x:c>
      <x:c r="J797" s="13" t="str">
        <x:f>IF(AND(ISNUMBER(I797),I797&gt;0),IF(I797&lt;=1000,"1–1,000",IF(I797&lt;=2500,"1,001–2,500",IF(I797&lt;=5000,"2,501–5,000",IF(I797&lt;=10000,"5,001–10,000","10,001–15,000")))),"1,001–2,500")</x:f>
        <x:v>1,001–2,500</x:v>
      </x:c>
      <x:c r="K797" s="16" t="n">
        <x:v>19470</x:v>
      </x:c>
      <x:c r="L797" s="17" t="n">
        <x:f>IF(AND(ISNUMBER(I797),I797&gt;0,ISNUMBER(K797),K797&gt;0),K797/I797,"n.a.")</x:f>
        <x:v>15</x:v>
      </x:c>
      <x:c r="M797" s="17" t="n">
        <x:v>15</x:v>
      </x:c>
      <x:c r="N797" s="13" t="str">
        <x:v>Yes</x:v>
      </x:c>
      <x:c r="O797" s="15" t="str">
        <x:v>Not stated</x:v>
      </x:c>
      <x:c r="P797" s="15" t="str">
        <x:v>Full-height roller shutter</x:v>
      </x:c>
      <x:c r="Q797" s="15" t="str">
        <x:v>Shell-finished light-industrial unit with parking and EV provision.</x:v>
      </x:c>
      <x:c r="R797" s="15" t="str">
        <x:v>Advertised to let Direct agent table explicitly marks this unit Available. Medium/high-employment use required; storage-only uses not accepted. Historic 2023 completion wording retained on page.</x:v>
      </x:c>
      <x:c r="S797" s="15" t="str">
        <x:v>https://htcre.co.uk/property/601-whitchurch-lane-whitchurch-bristol/</x:v>
      </x:c>
      <x:c r="T797" s="15" t="str"/>
      <x:c r="U797" s="15" t="str"/>
      <x:c r="V797" s="15" t="str">
        <x:v>Bristol — Whitchurch Lane Enterprise Park</x:v>
      </x:c>
      <x:c r="W797" s="15" t="str">
        <x:v>Individual unit ≤15,000 sq ft</x:v>
      </x:c>
      <x:c r="X797" s="13" t="n">
        <x:f>IF(N797="Yes",L797,0)</x:f>
        <x:v>15</x:v>
      </x:c>
      <x:c r="Y797" s="14" t="n">
        <x:v>1</x:v>
      </x:c>
      <x:c r="Z797" s="13" t="str">
        <x:v>Industrial / workshop / storage</x:v>
      </x:c>
    </x:row>
    <x:row r="798" ht="42" customHeight="1">
      <x:c r="A798" s="13" t="str">
        <x:v>SW0463</x:v>
      </x:c>
      <x:c r="B798" s="15" t="str">
        <x:v>Bristol</x:v>
      </x:c>
      <x:c r="C798" s="15" t="str">
        <x:v>Bristol</x:v>
      </x:c>
      <x:c r="D798" s="14" t="n">
        <x:v>425215</x:v>
      </x:c>
      <x:c r="E798" s="13" t="str">
        <x:v>Town</x:v>
      </x:c>
      <x:c r="F798" s="15" t="str">
        <x:v>Whitchurch Lane Enterprise Park</x:v>
      </x:c>
      <x:c r="G798" s="15" t="str">
        <x:v>Unit 6, Whitchurch Lane Enterprise Park, 601 Whitchurch Lane, Bristol BS14 0BH</x:v>
      </x:c>
      <x:c r="H798" s="13" t="str">
        <x:v>Current</x:v>
      </x:c>
      <x:c r="I798" s="14" t="n">
        <x:v>1316</x:v>
      </x:c>
      <x:c r="J798" s="13" t="str">
        <x:f>IF(AND(ISNUMBER(I798),I798&gt;0),IF(I798&lt;=1000,"1–1,000",IF(I798&lt;=2500,"1,001–2,500",IF(I798&lt;=5000,"2,501–5,000",IF(I798&lt;=10000,"5,001–10,000","10,001–15,000")))),"1,001–2,500")</x:f>
        <x:v>1,001–2,500</x:v>
      </x:c>
      <x:c r="K798" s="16" t="n">
        <x:v>19740</x:v>
      </x:c>
      <x:c r="L798" s="17" t="n">
        <x:f>IF(AND(ISNUMBER(I798),I798&gt;0,ISNUMBER(K798),K798&gt;0),K798/I798,"n.a.")</x:f>
        <x:v>15</x:v>
      </x:c>
      <x:c r="M798" s="17" t="n">
        <x:v>15</x:v>
      </x:c>
      <x:c r="N798" s="13" t="str">
        <x:v>Yes</x:v>
      </x:c>
      <x:c r="O798" s="15" t="str">
        <x:v>Not stated</x:v>
      </x:c>
      <x:c r="P798" s="15" t="str">
        <x:v>Full-height roller shutter</x:v>
      </x:c>
      <x:c r="Q798" s="15" t="str">
        <x:v>Shell-finished light-industrial unit with parking and EV provision.</x:v>
      </x:c>
      <x:c r="R798" s="15" t="str">
        <x:v>Advertised to let Direct agent table explicitly marks this unit Available. Medium/high-employment use required; storage-only uses not accepted. Historic 2023 completion wording retained on page.</x:v>
      </x:c>
      <x:c r="S798" s="15" t="str">
        <x:v>https://htcre.co.uk/property/601-whitchurch-lane-whitchurch-bristol/</x:v>
      </x:c>
      <x:c r="T798" s="15" t="str"/>
      <x:c r="U798" s="15" t="str"/>
      <x:c r="V798" s="15" t="str">
        <x:v>Bristol — Whitchurch Lane Enterprise Park</x:v>
      </x:c>
      <x:c r="W798" s="15" t="str">
        <x:v>Individual unit ≤15,000 sq ft</x:v>
      </x:c>
      <x:c r="X798" s="13" t="n">
        <x:f>IF(N798="Yes",L798,0)</x:f>
        <x:v>15</x:v>
      </x:c>
      <x:c r="Y798" s="14" t="n">
        <x:v>1</x:v>
      </x:c>
      <x:c r="Z798" s="13" t="str">
        <x:v>Industrial / workshop / storage</x:v>
      </x:c>
    </x:row>
    <x:row r="799" ht="42" customHeight="1">
      <x:c r="A799" s="13" t="str">
        <x:v>SW0464</x:v>
      </x:c>
      <x:c r="B799" s="15" t="str">
        <x:v>Bristol</x:v>
      </x:c>
      <x:c r="C799" s="15" t="str">
        <x:v>Bristol</x:v>
      </x:c>
      <x:c r="D799" s="14" t="n">
        <x:v>425215</x:v>
      </x:c>
      <x:c r="E799" s="13" t="str">
        <x:v>Town</x:v>
      </x:c>
      <x:c r="F799" s="15" t="str">
        <x:v>Whitchurch Lane Enterprise Park</x:v>
      </x:c>
      <x:c r="G799" s="15" t="str">
        <x:v>Unit 7, Whitchurch Lane Enterprise Park, 601 Whitchurch Lane, Bristol BS14 0BH</x:v>
      </x:c>
      <x:c r="H799" s="13" t="str">
        <x:v>Current</x:v>
      </x:c>
      <x:c r="I799" s="14" t="n">
        <x:v>1315</x:v>
      </x:c>
      <x:c r="J799" s="13" t="str">
        <x:f>IF(AND(ISNUMBER(I799),I799&gt;0),IF(I799&lt;=1000,"1–1,000",IF(I799&lt;=2500,"1,001–2,500",IF(I799&lt;=5000,"2,501–5,000",IF(I799&lt;=10000,"5,001–10,000","10,001–15,000")))),"1,001–2,500")</x:f>
        <x:v>1,001–2,500</x:v>
      </x:c>
      <x:c r="K799" s="16" t="n">
        <x:v>19725</x:v>
      </x:c>
      <x:c r="L799" s="17" t="n">
        <x:f>IF(AND(ISNUMBER(I799),I799&gt;0,ISNUMBER(K799),K799&gt;0),K799/I799,"n.a.")</x:f>
        <x:v>15</x:v>
      </x:c>
      <x:c r="M799" s="17" t="n">
        <x:v>15</x:v>
      </x:c>
      <x:c r="N799" s="13" t="str">
        <x:v>Yes</x:v>
      </x:c>
      <x:c r="O799" s="15" t="str">
        <x:v>Not stated</x:v>
      </x:c>
      <x:c r="P799" s="15" t="str">
        <x:v>Full-height roller shutter</x:v>
      </x:c>
      <x:c r="Q799" s="15" t="str">
        <x:v>Shell-finished light-industrial unit with parking and EV provision.</x:v>
      </x:c>
      <x:c r="R799" s="15" t="str">
        <x:v>Advertised to let Direct agent table explicitly marks this unit Available. Medium/high-employment use required; storage-only uses not accepted. Historic 2023 completion wording retained on page.</x:v>
      </x:c>
      <x:c r="S799" s="15" t="str">
        <x:v>https://htcre.co.uk/property/601-whitchurch-lane-whitchurch-bristol/</x:v>
      </x:c>
      <x:c r="T799" s="15" t="str"/>
      <x:c r="U799" s="15" t="str"/>
      <x:c r="V799" s="15" t="str">
        <x:v>Bristol — Whitchurch Lane Enterprise Park</x:v>
      </x:c>
      <x:c r="W799" s="15" t="str">
        <x:v>Individual unit ≤15,000 sq ft</x:v>
      </x:c>
      <x:c r="X799" s="13" t="n">
        <x:f>IF(N799="Yes",L799,0)</x:f>
        <x:v>15</x:v>
      </x:c>
      <x:c r="Y799" s="14" t="n">
        <x:v>1</x:v>
      </x:c>
      <x:c r="Z799" s="13" t="str">
        <x:v>Industrial / workshop / storage</x:v>
      </x:c>
    </x:row>
    <x:row r="800" ht="42" customHeight="1">
      <x:c r="A800" s="13" t="str">
        <x:v>SW0465</x:v>
      </x:c>
      <x:c r="B800" s="15" t="str">
        <x:v>Bristol</x:v>
      </x:c>
      <x:c r="C800" s="15" t="str">
        <x:v>Bristol</x:v>
      </x:c>
      <x:c r="D800" s="14" t="n">
        <x:v>425215</x:v>
      </x:c>
      <x:c r="E800" s="13" t="str">
        <x:v>Town</x:v>
      </x:c>
      <x:c r="F800" s="15" t="str">
        <x:v>Windmill Farm Business Centre</x:v>
      </x:c>
      <x:c r="G800" s="15" t="str">
        <x:v>Unit 19, Windmill Farm Business Centre, Bristol, BS3 4DB</x:v>
      </x:c>
      <x:c r="H800" s="13" t="str">
        <x:v>Current</x:v>
      </x:c>
      <x:c r="I800" s="14" t="n">
        <x:v>1177</x:v>
      </x:c>
      <x:c r="J800" s="13" t="str">
        <x:f>IF(AND(ISNUMBER(I800),I800&gt;0),IF(I800&lt;=1000,"1–1,000",IF(I800&lt;=2500,"1,001–2,500",IF(I800&lt;=5000,"2,501–5,000",IF(I800&lt;=10000,"5,001–10,000","10,001–15,000")))),"1,001–2,500")</x:f>
        <x:v>1,001–2,500</x:v>
      </x:c>
      <x:c r="K800" s="16" t="n">
        <x:v>20004</x:v>
      </x:c>
      <x:c r="L800" s="17" t="n">
        <x:f>IF(AND(ISNUMBER(I800),I800&gt;0,ISNUMBER(K800),K800&gt;0),K800/I800,"n.a.")</x:f>
        <x:v>16.99575191163976</x:v>
      </x:c>
      <x:c r="M800" s="17"/>
      <x:c r="N800" s="13" t="str">
        <x:v>Yes</x:v>
      </x:c>
      <x:c r="O800" s="15" t="str">
        <x:v>Not stated</x:v>
      </x:c>
      <x:c r="P800" s="15" t="str">
        <x:v>Level-access loading door; type unspecified</x:v>
      </x:c>
      <x:c r="Q800" s="15" t="str">
        <x:v>Small industrial unit with parking.</x:v>
      </x:c>
      <x:c r="R800" s="15" t="str">
        <x:v>Advertised to let New windows remain to be fitted. The unit is advertised to let; exact occupation date should be confirmed. ONS BUA population is for named host Bristol; property boundary unverified.</x:v>
      </x:c>
      <x:c r="S800" s="15" t="str">
        <x:v>https://www.rightmove.co.uk/properties/773382495374513#/?channel=COM_LET</x:v>
      </x:c>
      <x:c r="T800" s="15" t="str"/>
      <x:c r="U800" s="15" t="str"/>
      <x:c r="V800" s="15" t="str">
        <x:v>Bristol — Windmill Farm Business Centre</x:v>
      </x:c>
      <x:c r="W800" s="15" t="str">
        <x:v>Individual unit ≤15,000 sq ft</x:v>
      </x:c>
      <x:c r="X800" s="13" t="n">
        <x:f>IF(N800="Yes",L800,0)</x:f>
        <x:v>16.99575191163976</x:v>
      </x:c>
      <x:c r="Y800" s="14" t="n">
        <x:v>1</x:v>
      </x:c>
      <x:c r="Z800" s="13" t="str">
        <x:v>Industrial / workshop / storage</x:v>
      </x:c>
    </x:row>
    <x:row r="801" ht="49" customHeight="1">
      <x:c r="A801" s="13" t="str">
        <x:v>SW0466</x:v>
      </x:c>
      <x:c r="B801" s="15" t="str">
        <x:v>Bristol</x:v>
      </x:c>
      <x:c r="C801" s="15" t="str">
        <x:v>Bristol</x:v>
      </x:c>
      <x:c r="D801" s="14" t="n">
        <x:v>425215</x:v>
      </x:c>
      <x:c r="E801" s="13" t="str">
        <x:v>Town</x:v>
      </x:c>
      <x:c r="F801" s="15" t="str">
        <x:v>Yelverton Road industrial area</x:v>
      </x:c>
      <x:c r="G801" s="15" t="str">
        <x:v>Yelverton Road, Brislington, Bristol</x:v>
      </x:c>
      <x:c r="H801" s="13" t="str">
        <x:v>Current</x:v>
      </x:c>
      <x:c r="I801" s="14" t="n">
        <x:v>5860</x:v>
      </x:c>
      <x:c r="J801" s="13" t="str">
        <x:f>IF(AND(ISNUMBER(I801),I801&gt;0),IF(I801&lt;=1000,"1–1,000",IF(I801&lt;=2500,"1,001–2,500",IF(I801&lt;=5000,"2,501–5,000",IF(I801&lt;=10000,"5,001–10,000","10,001–15,000")))),"5,001–10,000")</x:f>
        <x:v>5,001–10,000</x:v>
      </x:c>
      <x:c r="K801" s="16" t="n">
        <x:v>40000</x:v>
      </x:c>
      <x:c r="L801" s="17" t="n">
        <x:f>IF(AND(ISNUMBER(I801),I801&gt;0,ISNUMBER(K801),K801&gt;0),K801/I801,"n.a.")</x:f>
        <x:v>6.825938566552901</x:v>
      </x:c>
      <x:c r="M801" s="17" t="n">
        <x:v>6.83</x:v>
      </x:c>
      <x:c r="N801" s="13" t="str">
        <x:v>No</x:v>
      </x:c>
      <x:c r="O801" s="15" t="str">
        <x:v>Not stated</x:v>
      </x:c>
      <x:c r="P801" s="15" t="str">
        <x:v>Full-height roller shutter</x:v>
      </x:c>
      <x:c r="Q801" s="15" t="str">
        <x:v>Warehouse with reception/offices and parking.</x:v>
      </x:c>
      <x:c r="R801" s="15" t="str">
        <x:v>Advertised to let £40,000 first year; fixed rise £45,000 year 2 and £47,500 year 3. Introductory rate excluded from ordinary comparable median. ONS BUA population is for named host Bristol; property boundary unverified.</x:v>
      </x:c>
      <x:c r="S801" s="15" t="str">
        <x:v>https://www.rightmove.co.uk/properties/91935792#/?channel=COM_LET</x:v>
      </x:c>
      <x:c r="T801" s="15" t="str">
        <x:v>https://www.zoopla.co.uk/to-rent/commercial/details/73315811/</x:v>
      </x:c>
      <x:c r="U801" s="15" t="str"/>
      <x:c r="V801" s="15" t="str">
        <x:v>Bristol — Yelverton Road industrial area</x:v>
      </x:c>
      <x:c r="W801" s="15" t="str">
        <x:v>Individual unit ≤15,000 sq ft</x:v>
      </x:c>
      <x:c r="X801" s="13" t="n">
        <x:f>IF(N801="Yes",L801,0)</x:f>
        <x:v>0</x:v>
      </x:c>
      <x:c r="Y801" s="14" t="n">
        <x:v>1</x:v>
      </x:c>
      <x:c r="Z801" s="13" t="str">
        <x:v>Industrial / workshop / storage</x:v>
      </x:c>
    </x:row>
    <x:row r="802" ht="62" customHeight="1">
      <x:c r="A802" s="13" t="str">
        <x:v>SW0467</x:v>
      </x:c>
      <x:c r="B802" s="15" t="str">
        <x:v>Weymouth</x:v>
      </x:c>
      <x:c r="C802" s="15" t="str">
        <x:v>Chickerell</x:v>
      </x:c>
      <x:c r="D802" s="14" t="n">
        <x:v>3970</x:v>
      </x:c>
      <x:c r="E802" s="13" t="str">
        <x:v>Nearby</x:v>
      </x:c>
      <x:c r="F802" s="15" t="str">
        <x:v>Granby Industrial Estate</x:v>
      </x:c>
      <x:c r="G802" s="15" t="str">
        <x:v>Cambridge Road workshop behind Yesss Electrical, Weymouth</x:v>
      </x:c>
      <x:c r="H802" s="13" t="str">
        <x:v>Current</x:v>
      </x:c>
      <x:c r="I802" s="14" t="n">
        <x:v>4732</x:v>
      </x:c>
      <x:c r="J802" s="13" t="str">
        <x:f>IF(AND(ISNUMBER(I802),I802&gt;0),IF(I802&lt;=1000,"1–1,000",IF(I802&lt;=2500,"1,001–2,500",IF(I802&lt;=5000,"2,501–5,000",IF(I802&lt;=10000,"5,001–10,000","10,001–15,000")))),"2,501–5,000")</x:f>
        <x:v>2,501–5,000</x:v>
      </x:c>
      <x:c r="K802" s="16" t="n">
        <x:v>32500</x:v>
      </x:c>
      <x:c r="L802" s="17" t="n">
        <x:f>IF(AND(ISNUMBER(I802),I802&gt;0,ISNUMBER(K802),K802&gt;0),K802/I802,"n.a.")</x:f>
        <x:v>6.868131868131868</x:v>
      </x:c>
      <x:c r="M802" s="17"/>
      <x:c r="N802" s="13" t="str">
        <x:v>No</x:v>
      </x:c>
      <x:c r="O802" s="15" t="str">
        <x:v>Not stated</x:v>
      </x:c>
      <x:c r="P802" s="15" t="str">
        <x:v>Roller shutter doors to each side</x:v>
      </x:c>
      <x:c r="Q802" s="15" t="str">
        <x:v>Semi-detached steel portal workshop, office, 132 sq ft mezzanine and side compounds.</x:v>
      </x:c>
      <x:c r="R802" s="15" t="str">
        <x:v>Advertised to let Headline 4,600 sq ft ground; description total 4,732 sq ft includes mezzanine. £32,500 pa rounded from portal headline£2,708 pcm; confirm exact lease rent. Portal address uses Weymouth; Granby/Lynch Lane is in nearby Chickerell, a separate ONS built-up area. Advertised quotation: £32,500.00 pa / annualised</x:v>
      </x:c>
      <x:c r="S802" s="15" t="str">
        <x:v>https://www.rightmove.co.uk/properties/88674585#/?channel=COM_LET</x:v>
      </x:c>
      <x:c r="T802" s="15" t="str">
        <x:v>https://www.dorsetcouncil.gov.uk/w/local-transport-plan-ltp-implementation-plan-2026-to-2031</x:v>
      </x:c>
      <x:c r="U802" s="15" t="str"/>
      <x:c r="V802" s="15" t="str">
        <x:v>Weymouth — Granby Industrial Estate</x:v>
      </x:c>
      <x:c r="W802" s="15" t="str">
        <x:v>Individual unit ≤15,000 sq ft</x:v>
      </x:c>
      <x:c r="X802" s="13" t="n">
        <x:f>IF(N802="Yes",L802,0)</x:f>
        <x:v>0</x:v>
      </x:c>
      <x:c r="Y802" s="14" t="n">
        <x:v>1</x:v>
      </x:c>
      <x:c r="Z802" s="13" t="str">
        <x:v>Industrial / workshop / storage</x:v>
      </x:c>
    </x:row>
    <x:row r="803" ht="42" customHeight="1">
      <x:c r="A803" s="13" t="str">
        <x:v>SW0468</x:v>
      </x:c>
      <x:c r="B803" s="15" t="str">
        <x:v>Weymouth</x:v>
      </x:c>
      <x:c r="C803" s="15" t="str">
        <x:v>Chickerell</x:v>
      </x:c>
      <x:c r="D803" s="14" t="n">
        <x:v>3970</x:v>
      </x:c>
      <x:c r="E803" s="13" t="str">
        <x:v>Nearby</x:v>
      </x:c>
      <x:c r="F803" s="15" t="str">
        <x:v>Granby Industrial Estate</x:v>
      </x:c>
      <x:c r="G803" s="15" t="str">
        <x:v>Courtyard Business Centre, Unit 4.13, 48 Lynch Lane, Weymouth DT 4</x:v>
      </x:c>
      <x:c r="H803" s="13" t="str">
        <x:v>Current</x:v>
      </x:c>
      <x:c r="I803" s="14" t="n">
        <x:v>639</x:v>
      </x:c>
      <x:c r="J803" s="13" t="str">
        <x:f>IF(AND(ISNUMBER(I803),I803&gt;0),IF(I803&lt;=1000,"1–1,000",IF(I803&lt;=2500,"1,001–2,500",IF(I803&lt;=5000,"2,501–5,000",IF(I803&lt;=10000,"5,001–10,000","10,001–15,000")))),"1–1,000")</x:f>
        <x:v>1–1,000</x:v>
      </x:c>
      <x:c r="K803" s="16" t="n">
        <x:v>10200</x:v>
      </x:c>
      <x:c r="L803" s="17" t="n">
        <x:f>IF(AND(ISNUMBER(I803),I803&gt;0,ISNUMBER(K803),K803&gt;0),K803/I803,"n.a.")</x:f>
        <x:v>15.96244131455399</x:v>
      </x:c>
      <x:c r="M803" s="17"/>
      <x:c r="N803" s="13" t="str">
        <x:v>Yes</x:v>
      </x:c>
      <x:c r="O803" s="15" t="str">
        <x:v>Not stated</x:v>
      </x:c>
      <x:c r="P803" s="15" t="str">
        <x:v>Not stated</x:v>
      </x:c>
      <x:c r="Q803" s="15" t="str">
        <x:v>Small lock-up for storage/workshop uses, subject to consent; shared WC.</x:v>
      </x:c>
      <x:c r="R803" s="15" t="str">
        <x:v>Advertised to let Portal address uses Weymouth; Granby/Lynch Lane is in nearby Chickerell, a separate ONS built-up area. Advertised quotation: £10,200 pa</x:v>
      </x:c>
      <x:c r="S803" s="15" t="str">
        <x:v>https://www.zoopla.co.uk/to-rent/commercial/details/74420481/</x:v>
      </x:c>
      <x:c r="T803" s="15" t="str">
        <x:v>https://www.dorsetcouncil.gov.uk/w/local-transport-plan-ltp-implementation-plan-2026-to-2031</x:v>
      </x:c>
      <x:c r="U803" s="15" t="str"/>
      <x:c r="V803" s="15" t="str">
        <x:v>Weymouth — Granby Industrial Estate</x:v>
      </x:c>
      <x:c r="W803" s="15" t="str">
        <x:v>Individual unit ≤15,000 sq ft</x:v>
      </x:c>
      <x:c r="X803" s="13" t="n">
        <x:f>IF(N803="Yes",L803,0)</x:f>
        <x:v>15.96244131455399</x:v>
      </x:c>
      <x:c r="Y803" s="14" t="n">
        <x:v>1</x:v>
      </x:c>
      <x:c r="Z803" s="13" t="str">
        <x:v>Industrial / workshop / storage</x:v>
      </x:c>
    </x:row>
    <x:row r="804" ht="62" customHeight="1">
      <x:c r="A804" s="13" t="str">
        <x:v>SW0469</x:v>
      </x:c>
      <x:c r="B804" s="15" t="str">
        <x:v>Weymouth</x:v>
      </x:c>
      <x:c r="C804" s="15" t="str">
        <x:v>Chickerell</x:v>
      </x:c>
      <x:c r="D804" s="14" t="n">
        <x:v>3970</x:v>
      </x:c>
      <x:c r="E804" s="13" t="str">
        <x:v>Nearby</x:v>
      </x:c>
      <x:c r="F804" s="15" t="str">
        <x:v>Granby Industrial Estate</x:v>
      </x:c>
      <x:c r="G804" s="15" t="str">
        <x:v>Kent Close, The Granby Industrial Estate, Weymouth DT 4</x:v>
      </x:c>
      <x:c r="H804" s="13" t="str">
        <x:v>Current</x:v>
      </x:c>
      <x:c r="I804" s="14" t="n">
        <x:v>12231</x:v>
      </x:c>
      <x:c r="J804" s="13" t="str">
        <x:f>IF(AND(ISNUMBER(I804),I804&gt;0),IF(I804&lt;=1000,"1–1,000",IF(I804&lt;=2500,"1,001–2,500",IF(I804&lt;=5000,"2,501–5,000",IF(I804&lt;=10000,"5,001–10,000","10,001–15,000")))),"10,001–15,000")</x:f>
        <x:v>10,001–15,000</x:v>
      </x:c>
      <x:c r="K804" s="16" t="n">
        <x:v>73500</x:v>
      </x:c>
      <x:c r="L804" s="17" t="n">
        <x:f>IF(AND(ISNUMBER(I804),I804&gt;0,ISNUMBER(K804),K804&gt;0),K804/I804,"n.a.")</x:f>
        <x:v>6.009320578857003</x:v>
      </x:c>
      <x:c r="M804" s="17"/>
      <x:c r="N804" s="13" t="str">
        <x:v>Yes</x:v>
      </x:c>
      <x:c r="O804" s="15" t="str">
        <x:v>Not stated</x:v>
      </x:c>
      <x:c r="P804" s="15" t="str">
        <x:v>Roller shutter door</x:v>
      </x:c>
      <x:c r="Q804" s="15" t="str">
        <x:v>Warehouse with showroom and forecourt, existing racking and optional mezzanine storage.</x:v>
      </x:c>
      <x:c r="R804" s="15" t="str">
        <x:v>Advertised to let Headline 10,581 sq ft plus 1,650 sq ft mezzanine described. Total 12,231 sq ft used; mezzanine optional if required, headline rate£6.95/sq ft relates to main area. Portal address uses Weymouth; Granby/Lynch Lane is in nearby Chickerell, a separate ONS built-up area. Advertised quotation: £73,500 pa</x:v>
      </x:c>
      <x:c r="S804" s="15" t="str">
        <x:v>https://www.zoopla.co.uk/to-rent/commercial/details/74196104/</x:v>
      </x:c>
      <x:c r="T804" s="15" t="str">
        <x:v>https://www.dorsetcouncil.gov.uk/w/local-transport-plan-ltp-implementation-plan-2026-to-2031</x:v>
      </x:c>
      <x:c r="U804" s="15" t="str"/>
      <x:c r="V804" s="15" t="str">
        <x:v>Weymouth — Granby Industrial Estate</x:v>
      </x:c>
      <x:c r="W804" s="15" t="str">
        <x:v>Individual unit ≤15,000 sq ft</x:v>
      </x:c>
      <x:c r="X804" s="13" t="n">
        <x:f>IF(N804="Yes",L804,0)</x:f>
        <x:v>6.009320578857003</x:v>
      </x:c>
      <x:c r="Y804" s="14" t="n">
        <x:v>1</x:v>
      </x:c>
      <x:c r="Z804" s="13" t="str">
        <x:v>Industrial / workshop / storage</x:v>
      </x:c>
    </x:row>
    <x:row r="805" ht="49" customHeight="1">
      <x:c r="A805" s="13" t="str">
        <x:v>SW0470</x:v>
      </x:c>
      <x:c r="B805" s="15" t="str">
        <x:v>Weymouth</x:v>
      </x:c>
      <x:c r="C805" s="15" t="str">
        <x:v>Chickerell</x:v>
      </x:c>
      <x:c r="D805" s="14" t="n">
        <x:v>3970</x:v>
      </x:c>
      <x:c r="E805" s="13" t="str">
        <x:v>Nearby</x:v>
      </x:c>
      <x:c r="F805" s="15" t="str">
        <x:v>Granby Industrial Estate</x:v>
      </x:c>
      <x:c r="G805" s="15" t="str">
        <x:v>Unit 2, Surrey Close, Weymouth</x:v>
      </x:c>
      <x:c r="H805" s="13" t="str">
        <x:v>Current</x:v>
      </x:c>
      <x:c r="I805" s="14" t="n">
        <x:v>1029</x:v>
      </x:c>
      <x:c r="J805" s="13" t="str">
        <x:f>IF(AND(ISNUMBER(I805),I805&gt;0),IF(I805&lt;=1000,"1–1,000",IF(I805&lt;=2500,"1,001–2,500",IF(I805&lt;=5000,"2,501–5,000",IF(I805&lt;=10000,"5,001–10,000","10,001–15,000")))),"1,001–2,500")</x:f>
        <x:v>1,001–2,500</x:v>
      </x:c>
      <x:c r="K805" s="16" t="n">
        <x:v>13320</x:v>
      </x:c>
      <x:c r="L805" s="17" t="n">
        <x:f>IF(AND(ISNUMBER(I805),I805&gt;0,ISNUMBER(K805),K805&gt;0),K805/I805,"n.a.")</x:f>
        <x:v>12.944606413994169</x:v>
      </x:c>
      <x:c r="M805" s="17"/>
      <x:c r="N805" s="13" t="str">
        <x:v>Yes</x:v>
      </x:c>
      <x:c r="O805" s="15" t="str">
        <x:v>Described as excellent eaves; no measurement</x:v>
      </x:c>
      <x:c r="P805" s="15" t="str">
        <x:v>Full-height electric roller shutter</x:v>
      </x:c>
      <x:c r="Q805" s="15" t="str">
        <x:v>Refurbished industrial unit; photos show Unit 14 rather than advertised Unit 2.</x:v>
      </x:c>
      <x:c r="R805" s="15" t="str">
        <x:v>Advertised to let £1,110 pcm annualised; B 1/B 2/B 8 stated by agent. Photo mismatch explicitly disclosed. Portal address uses Weymouth; Granby/Lynch Lane is in nearby Chickerell, a separate ONS built-up area. Advertised quotation: £13,320.00 pa / annualised</x:v>
      </x:c>
      <x:c r="S805" s="15" t="str">
        <x:v>https://www.rightmove.co.uk/properties/756219560592273#/?channel=COM_LET</x:v>
      </x:c>
      <x:c r="T805" s="15" t="str">
        <x:v>https://www.dorsetcouncil.gov.uk/w/local-transport-plan-ltp-implementation-plan-2026-to-2031</x:v>
      </x:c>
      <x:c r="U805" s="15" t="str"/>
      <x:c r="V805" s="15" t="str">
        <x:v>Weymouth — Granby Industrial Estate</x:v>
      </x:c>
      <x:c r="W805" s="15" t="str">
        <x:v>Individual unit ≤15,000 sq ft</x:v>
      </x:c>
      <x:c r="X805" s="13" t="n">
        <x:f>IF(N805="Yes",L805,0)</x:f>
        <x:v>12.944606413994169</x:v>
      </x:c>
      <x:c r="Y805" s="14" t="n">
        <x:v>1</x:v>
      </x:c>
      <x:c r="Z805" s="13" t="str">
        <x:v>Industrial / workshop / storage</x:v>
      </x:c>
    </x:row>
    <x:row r="806" ht="42" customHeight="1">
      <x:c r="A806" s="13" t="str">
        <x:v>SW0471</x:v>
      </x:c>
      <x:c r="B806" s="15" t="str">
        <x:v>Weymouth</x:v>
      </x:c>
      <x:c r="C806" s="15" t="str">
        <x:v>Chickerell</x:v>
      </x:c>
      <x:c r="D806" s="14" t="n">
        <x:v>3970</x:v>
      </x:c>
      <x:c r="E806" s="13" t="str">
        <x:v>Nearby</x:v>
      </x:c>
      <x:c r="F806" s="15" t="str">
        <x:v>Granby Industrial Estate</x:v>
      </x:c>
      <x:c r="G806" s="15" t="str">
        <x:v>Unit 4.11, Courtyard Business Centre, 48 Lynch Lane, Weymouth DT 4</x:v>
      </x:c>
      <x:c r="H806" s="13" t="str">
        <x:v>Current</x:v>
      </x:c>
      <x:c r="I806" s="14" t="n">
        <x:v>244</x:v>
      </x:c>
      <x:c r="J806" s="13" t="str">
        <x:f>IF(AND(ISNUMBER(I806),I806&gt;0),IF(I806&lt;=1000,"1–1,000",IF(I806&lt;=2500,"1,001–2,500",IF(I806&lt;=5000,"2,501–5,000",IF(I806&lt;=10000,"5,001–10,000","10,001–15,000")))),"1–1,000")</x:f>
        <x:v>1–1,000</x:v>
      </x:c>
      <x:c r="K806" s="16" t="n">
        <x:v>7200</x:v>
      </x:c>
      <x:c r="L806" s="17" t="n">
        <x:f>IF(AND(ISNUMBER(I806),I806&gt;0,ISNUMBER(K806),K806&gt;0),K806/I806,"n.a.")</x:f>
        <x:v>29.508196721311474</x:v>
      </x:c>
      <x:c r="M806" s="17"/>
      <x:c r="N806" s="13" t="str">
        <x:v>Yes</x:v>
      </x:c>
      <x:c r="O806" s="15" t="str">
        <x:v>Not stated</x:v>
      </x:c>
      <x:c r="P806" s="15" t="str">
        <x:v>Not stated</x:v>
      </x:c>
      <x:c r="Q806" s="15" t="str">
        <x:v>Small lock-up for storage/workshop uses, subject to consent; shared WC.</x:v>
      </x:c>
      <x:c r="R806" s="15" t="str">
        <x:v>Advertised to let Portal address uses Weymouth; Granby/Lynch Lane is in nearby Chickerell, a separate ONS built-up area. Advertised quotation: £7,200 pa</x:v>
      </x:c>
      <x:c r="S806" s="15" t="str">
        <x:v>https://www.zoopla.co.uk/to-rent/commercial/details/74389478/</x:v>
      </x:c>
      <x:c r="T806" s="15" t="str">
        <x:v>https://www.dorsetcouncil.gov.uk/w/local-transport-plan-ltp-implementation-plan-2026-to-2031</x:v>
      </x:c>
      <x:c r="U806" s="15" t="str"/>
      <x:c r="V806" s="15" t="str">
        <x:v>Weymouth — Granby Industrial Estate</x:v>
      </x:c>
      <x:c r="W806" s="15" t="str">
        <x:v>Individual unit ≤15,000 sq ft</x:v>
      </x:c>
      <x:c r="X806" s="13" t="n">
        <x:f>IF(N806="Yes",L806,0)</x:f>
        <x:v>29.508196721311474</x:v>
      </x:c>
      <x:c r="Y806" s="14" t="n">
        <x:v>1</x:v>
      </x:c>
      <x:c r="Z806" s="13" t="str">
        <x:v>Industrial / workshop / storage</x:v>
      </x:c>
    </x:row>
    <x:row r="807" ht="42" customHeight="1">
      <x:c r="A807" s="13" t="str">
        <x:v>SW0472</x:v>
      </x:c>
      <x:c r="B807" s="15" t="str">
        <x:v>Weymouth</x:v>
      </x:c>
      <x:c r="C807" s="15" t="str">
        <x:v>Chickerell</x:v>
      </x:c>
      <x:c r="D807" s="14" t="n">
        <x:v>3970</x:v>
      </x:c>
      <x:c r="E807" s="13" t="str">
        <x:v>Nearby</x:v>
      </x:c>
      <x:c r="F807" s="15" t="str">
        <x:v>Granby Industrial Estate</x:v>
      </x:c>
      <x:c r="G807" s="15" t="str">
        <x:v>Unit 4.12, Courtyard Business Centre, 48 Lynch Lane, Weymouth DT 4</x:v>
      </x:c>
      <x:c r="H807" s="13" t="str">
        <x:v>Current</x:v>
      </x:c>
      <x:c r="I807" s="14" t="n">
        <x:v>273</x:v>
      </x:c>
      <x:c r="J807" s="13" t="str">
        <x:f>IF(AND(ISNUMBER(I807),I807&gt;0),IF(I807&lt;=1000,"1–1,000",IF(I807&lt;=2500,"1,001–2,500",IF(I807&lt;=5000,"2,501–5,000",IF(I807&lt;=10000,"5,001–10,000","10,001–15,000")))),"1–1,000")</x:f>
        <x:v>1–1,000</x:v>
      </x:c>
      <x:c r="K807" s="16" t="n">
        <x:v>7200</x:v>
      </x:c>
      <x:c r="L807" s="17" t="n">
        <x:f>IF(AND(ISNUMBER(I807),I807&gt;0,ISNUMBER(K807),K807&gt;0),K807/I807,"n.a.")</x:f>
        <x:v>26.373626373626372</x:v>
      </x:c>
      <x:c r="M807" s="17"/>
      <x:c r="N807" s="13" t="str">
        <x:v>Yes</x:v>
      </x:c>
      <x:c r="O807" s="15" t="str">
        <x:v>Not stated</x:v>
      </x:c>
      <x:c r="P807" s="15" t="str">
        <x:v>Not stated</x:v>
      </x:c>
      <x:c r="Q807" s="15" t="str">
        <x:v>Small lock-up for storage/workshop uses, subject to consent; shared WC.</x:v>
      </x:c>
      <x:c r="R807" s="15" t="str">
        <x:v>Advertised to let Portal address uses Weymouth; Granby/Lynch Lane is in nearby Chickerell, a separate ONS built-up area. Advertised quotation: £7,200 pa</x:v>
      </x:c>
      <x:c r="S807" s="15" t="str">
        <x:v>https://www.zoopla.co.uk/to-rent/commercial/details/74389596/</x:v>
      </x:c>
      <x:c r="T807" s="15" t="str">
        <x:v>https://www.dorsetcouncil.gov.uk/w/local-transport-plan-ltp-implementation-plan-2026-to-2031</x:v>
      </x:c>
      <x:c r="U807" s="15" t="str"/>
      <x:c r="V807" s="15" t="str">
        <x:v>Weymouth — Granby Industrial Estate</x:v>
      </x:c>
      <x:c r="W807" s="15" t="str">
        <x:v>Individual unit ≤15,000 sq ft</x:v>
      </x:c>
      <x:c r="X807" s="13" t="n">
        <x:f>IF(N807="Yes",L807,0)</x:f>
        <x:v>26.373626373626372</x:v>
      </x:c>
      <x:c r="Y807" s="14" t="n">
        <x:v>1</x:v>
      </x:c>
      <x:c r="Z807" s="13" t="str">
        <x:v>Industrial / workshop / storage</x:v>
      </x:c>
    </x:row>
    <x:row r="808" ht="42" customHeight="1">
      <x:c r="A808" s="13" t="str">
        <x:v>SW0473</x:v>
      </x:c>
      <x:c r="B808" s="15" t="str">
        <x:v>Dorchester</x:v>
      </x:c>
      <x:c r="C808" s="15" t="str">
        <x:v>Piddlehinton</x:v>
      </x:c>
      <x:c r="D808" s="14" t="n">
        <x:v>450</x:v>
      </x:c>
      <x:c r="E808" s="13" t="str">
        <x:v>Nearby</x:v>
      </x:c>
      <x:c r="F808" s="15" t="str">
        <x:v>Enterprise Park</x:v>
      </x:c>
      <x:c r="G808" s="15" t="str">
        <x:v>Unit 45A, Area 45, Enterprise Park, Piddlehinton</x:v>
      </x:c>
      <x:c r="H808" s="13" t="str">
        <x:v>Current</x:v>
      </x:c>
      <x:c r="I808" s="14"/>
      <x:c r="J808" s="13" t="str">
        <x:f>IF(AND(ISNUMBER(I808),I808&gt;0),IF(I808&lt;=1000,"1–1,000",IF(I808&lt;=2500,"1,001–2,500",IF(I808&lt;=5000,"2,501–5,000",IF(I808&lt;=10000,"5,001–10,000","10,001–15,000")))),"1,001–2,500")</x:f>
        <x:v>1,001–2,500</x:v>
      </x:c>
      <x:c r="K808" s="16"/>
      <x:c r="L808" s="17" t="str">
        <x:f>IF(AND(ISNUMBER(I808),I808&gt;0,ISNUMBER(K808),K808&gt;0),K808/I808,"n.a.")</x:f>
        <x:v>n.a.</x:v>
      </x:c>
      <x:c r="M808" s="17"/>
      <x:c r="N808" s="13" t="str">
        <x:v>No</x:v>
      </x:c>
      <x:c r="O808" s="15" t="str">
        <x:v>5.85–6m eaves</x:v>
      </x:c>
      <x:c r="P808" s="15" t="str">
        <x:v>Insulated sectional up-and-over</x:v>
      </x:c>
      <x:c r="Q808" s="15" t="str">
        <x:v>New ready-for-occupation unit with PV, 3 phase, EV charging and parking.</x:v>
      </x:c>
      <x:c r="R808" s="15" t="str">
        <x:v>Advertised to let Named 45A–45F; Unit 45C separately priced and counted once. Advertised quotation: Groupfrom£14,365 pa; individual rents not shown</x:v>
      </x:c>
      <x:c r="S808" s="15" t="str">
        <x:v>https://www.zoopla.co.uk/to-rent/commercial/details/70361905/</x:v>
      </x:c>
      <x:c r="T808" s="15" t="str"/>
      <x:c r="U808" s="15" t="str"/>
      <x:c r="V808" s="15" t="str">
        <x:v>Dorchester — Enterprise Park</x:v>
      </x:c>
      <x:c r="W808" s="15" t="str">
        <x:v>1,249–1,564 sq ft; exact unit area not stated</x:v>
      </x:c>
      <x:c r="X808" s="13" t="n">
        <x:f>IF(N808="Yes",L808,0)</x:f>
        <x:v>0</x:v>
      </x:c>
      <x:c r="Y808" s="14" t="n">
        <x:v>1</x:v>
      </x:c>
      <x:c r="Z808" s="13" t="str">
        <x:v>Industrial / workshop / storage</x:v>
      </x:c>
    </x:row>
    <x:row r="809" ht="42" customHeight="1">
      <x:c r="A809" s="13" t="str">
        <x:v>SW0474</x:v>
      </x:c>
      <x:c r="B809" s="15" t="str">
        <x:v>Dorchester</x:v>
      </x:c>
      <x:c r="C809" s="15" t="str">
        <x:v>Piddlehinton</x:v>
      </x:c>
      <x:c r="D809" s="14" t="n">
        <x:v>450</x:v>
      </x:c>
      <x:c r="E809" s="13" t="str">
        <x:v>Nearby</x:v>
      </x:c>
      <x:c r="F809" s="15" t="str">
        <x:v>Enterprise Park</x:v>
      </x:c>
      <x:c r="G809" s="15" t="str">
        <x:v>Unit 45B, Area 45, Enterprise Park, Piddlehinton</x:v>
      </x:c>
      <x:c r="H809" s="13" t="str">
        <x:v>Current</x:v>
      </x:c>
      <x:c r="I809" s="14"/>
      <x:c r="J809" s="13" t="str">
        <x:f>IF(AND(ISNUMBER(I809),I809&gt;0),IF(I809&lt;=1000,"1–1,000",IF(I809&lt;=2500,"1,001–2,500",IF(I809&lt;=5000,"2,501–5,000",IF(I809&lt;=10000,"5,001–10,000","10,001–15,000")))),"1,001–2,500")</x:f>
        <x:v>1,001–2,500</x:v>
      </x:c>
      <x:c r="K809" s="16"/>
      <x:c r="L809" s="17" t="str">
        <x:f>IF(AND(ISNUMBER(I809),I809&gt;0,ISNUMBER(K809),K809&gt;0),K809/I809,"n.a.")</x:f>
        <x:v>n.a.</x:v>
      </x:c>
      <x:c r="M809" s="17"/>
      <x:c r="N809" s="13" t="str">
        <x:v>No</x:v>
      </x:c>
      <x:c r="O809" s="15" t="str">
        <x:v>5.85–6m eaves</x:v>
      </x:c>
      <x:c r="P809" s="15" t="str">
        <x:v>Insulated sectional up-and-over</x:v>
      </x:c>
      <x:c r="Q809" s="15" t="str">
        <x:v>New ready-for-occupation unit with PV, 3 phase, EV charging and parking.</x:v>
      </x:c>
      <x:c r="R809" s="15" t="str">
        <x:v>Advertised to let Named 45A–45F; Unit 45C separately priced and counted once. Advertised quotation: Groupfrom£14,365 pa; individual rents not shown</x:v>
      </x:c>
      <x:c r="S809" s="15" t="str">
        <x:v>https://www.zoopla.co.uk/to-rent/commercial/details/70361905/</x:v>
      </x:c>
      <x:c r="T809" s="15" t="str"/>
      <x:c r="U809" s="15" t="str"/>
      <x:c r="V809" s="15" t="str">
        <x:v>Dorchester — Enterprise Park</x:v>
      </x:c>
      <x:c r="W809" s="15" t="str">
        <x:v>1,249–1,564 sq ft; exact unit area not stated</x:v>
      </x:c>
      <x:c r="X809" s="13" t="n">
        <x:f>IF(N809="Yes",L809,0)</x:f>
        <x:v>0</x:v>
      </x:c>
      <x:c r="Y809" s="14" t="n">
        <x:v>1</x:v>
      </x:c>
      <x:c r="Z809" s="13" t="str">
        <x:v>Industrial / workshop / storage</x:v>
      </x:c>
    </x:row>
    <x:row r="810" ht="42" customHeight="1">
      <x:c r="A810" s="13" t="str">
        <x:v>SW0475</x:v>
      </x:c>
      <x:c r="B810" s="15" t="str">
        <x:v>Dorchester</x:v>
      </x:c>
      <x:c r="C810" s="15" t="str">
        <x:v>Piddlehinton</x:v>
      </x:c>
      <x:c r="D810" s="14" t="n">
        <x:v>450</x:v>
      </x:c>
      <x:c r="E810" s="13" t="str">
        <x:v>Nearby</x:v>
      </x:c>
      <x:c r="F810" s="15" t="str">
        <x:v>Enterprise Park</x:v>
      </x:c>
      <x:c r="G810" s="15" t="str">
        <x:v>Unit 45C Enterprise Park, Enterprise Park, Dorchester DT 2</x:v>
      </x:c>
      <x:c r="H810" s="13" t="str">
        <x:v>Current</x:v>
      </x:c>
      <x:c r="I810" s="14" t="n">
        <x:v>1249</x:v>
      </x:c>
      <x:c r="J810" s="13" t="str">
        <x:f>IF(AND(ISNUMBER(I810),I810&gt;0),IF(I810&lt;=1000,"1–1,000",IF(I810&lt;=2500,"1,001–2,500",IF(I810&lt;=5000,"2,501–5,000",IF(I810&lt;=10000,"5,001–10,000","10,001–15,000")))),"1,001–2,500")</x:f>
        <x:v>1,001–2,500</x:v>
      </x:c>
      <x:c r="K810" s="16" t="n">
        <x:v>14365</x:v>
      </x:c>
      <x:c r="L810" s="17" t="n">
        <x:f>IF(AND(ISNUMBER(I810),I810&gt;0,ISNUMBER(K810),K810&gt;0),K810/I810,"n.a.")</x:f>
        <x:v>11.501200960768616</x:v>
      </x:c>
      <x:c r="M810" s="17"/>
      <x:c r="N810" s="13" t="str">
        <x:v>Yes</x:v>
      </x:c>
      <x:c r="O810" s="15" t="str">
        <x:v>approx. 5.85–6m eaves (development specification)</x:v>
      </x:c>
      <x:c r="P810" s="15" t="str">
        <x:v>Insulated sectional up-and-over</x:v>
      </x:c>
      <x:c r="Q810" s="15" t="str">
        <x:v>Brand-new industrial unit at Piddlehinton Enterprise Park; parking and three-phase power.</x:v>
      </x:c>
      <x:c r="R810" s="15" t="str">
        <x:v>Advertised to let £14,365 /1,249 sq ft =£11.50/sq ft; portal£12/sq ft headline inconsistent. Advertised quotation: £14,365 pa</x:v>
      </x:c>
      <x:c r="S810" s="15" t="str">
        <x:v>https://www.zoopla.co.uk/to-rent/commercial/details/70413209/</x:v>
      </x:c>
      <x:c r="T810" s="15" t="str">
        <x:v>https://www.zoopla.co.uk/to-rent/commercial/details/70361905/</x:v>
      </x:c>
      <x:c r="U810" s="15" t="str"/>
      <x:c r="V810" s="15" t="str">
        <x:v>Dorchester — Enterprise Park</x:v>
      </x:c>
      <x:c r="W810" s="15" t="str">
        <x:v>Individual unit ≤15,000 sq ft</x:v>
      </x:c>
      <x:c r="X810" s="13" t="n">
        <x:f>IF(N810="Yes",L810,0)</x:f>
        <x:v>11.501200960768616</x:v>
      </x:c>
      <x:c r="Y810" s="14" t="n">
        <x:v>1</x:v>
      </x:c>
      <x:c r="Z810" s="13" t="str">
        <x:v>Industrial / workshop / storage</x:v>
      </x:c>
    </x:row>
    <x:row r="811" ht="42" customHeight="1">
      <x:c r="A811" s="13" t="str">
        <x:v>SW0476</x:v>
      </x:c>
      <x:c r="B811" s="15" t="str">
        <x:v>Dorchester</x:v>
      </x:c>
      <x:c r="C811" s="15" t="str">
        <x:v>Piddlehinton</x:v>
      </x:c>
      <x:c r="D811" s="14" t="n">
        <x:v>450</x:v>
      </x:c>
      <x:c r="E811" s="13" t="str">
        <x:v>Nearby</x:v>
      </x:c>
      <x:c r="F811" s="15" t="str">
        <x:v>Enterprise Park</x:v>
      </x:c>
      <x:c r="G811" s="15" t="str">
        <x:v>Unit 45D, Area 45, Enterprise Park, Piddlehinton</x:v>
      </x:c>
      <x:c r="H811" s="13" t="str">
        <x:v>Current</x:v>
      </x:c>
      <x:c r="I811" s="14"/>
      <x:c r="J811" s="13" t="str">
        <x:f>IF(AND(ISNUMBER(I811),I811&gt;0),IF(I811&lt;=1000,"1–1,000",IF(I811&lt;=2500,"1,001–2,500",IF(I811&lt;=5000,"2,501–5,000",IF(I811&lt;=10000,"5,001–10,000","10,001–15,000")))),"1,001–2,500")</x:f>
        <x:v>1,001–2,500</x:v>
      </x:c>
      <x:c r="K811" s="16"/>
      <x:c r="L811" s="17" t="str">
        <x:f>IF(AND(ISNUMBER(I811),I811&gt;0,ISNUMBER(K811),K811&gt;0),K811/I811,"n.a.")</x:f>
        <x:v>n.a.</x:v>
      </x:c>
      <x:c r="M811" s="17"/>
      <x:c r="N811" s="13" t="str">
        <x:v>No</x:v>
      </x:c>
      <x:c r="O811" s="15" t="str">
        <x:v>5.85–6m eaves</x:v>
      </x:c>
      <x:c r="P811" s="15" t="str">
        <x:v>Insulated sectional up-and-over</x:v>
      </x:c>
      <x:c r="Q811" s="15" t="str">
        <x:v>New ready-for-occupation unit with PV, 3 phase, EV charging and parking.</x:v>
      </x:c>
      <x:c r="R811" s="15" t="str">
        <x:v>Advertised to let Named 45A–45F; Unit 45C separately priced and counted once. Advertised quotation: Groupfrom£14,365 pa; individual rents not shown</x:v>
      </x:c>
      <x:c r="S811" s="15" t="str">
        <x:v>https://www.zoopla.co.uk/to-rent/commercial/details/70361905/</x:v>
      </x:c>
      <x:c r="T811" s="15" t="str"/>
      <x:c r="U811" s="15" t="str"/>
      <x:c r="V811" s="15" t="str">
        <x:v>Dorchester — Enterprise Park</x:v>
      </x:c>
      <x:c r="W811" s="15" t="str">
        <x:v>1,249–1,564 sq ft; exact unit area not stated</x:v>
      </x:c>
      <x:c r="X811" s="13" t="n">
        <x:f>IF(N811="Yes",L811,0)</x:f>
        <x:v>0</x:v>
      </x:c>
      <x:c r="Y811" s="14" t="n">
        <x:v>1</x:v>
      </x:c>
      <x:c r="Z811" s="13" t="str">
        <x:v>Industrial / workshop / storage</x:v>
      </x:c>
    </x:row>
    <x:row r="812" ht="42" customHeight="1">
      <x:c r="A812" s="13" t="str">
        <x:v>SW0477</x:v>
      </x:c>
      <x:c r="B812" s="15" t="str">
        <x:v>Dorchester</x:v>
      </x:c>
      <x:c r="C812" s="15" t="str">
        <x:v>Piddlehinton</x:v>
      </x:c>
      <x:c r="D812" s="14" t="n">
        <x:v>450</x:v>
      </x:c>
      <x:c r="E812" s="13" t="str">
        <x:v>Nearby</x:v>
      </x:c>
      <x:c r="F812" s="15" t="str">
        <x:v>Enterprise Park</x:v>
      </x:c>
      <x:c r="G812" s="15" t="str">
        <x:v>Unit 45E, Area 45, Enterprise Park, Piddlehinton</x:v>
      </x:c>
      <x:c r="H812" s="13" t="str">
        <x:v>Current</x:v>
      </x:c>
      <x:c r="I812" s="14"/>
      <x:c r="J812" s="13" t="str">
        <x:f>IF(AND(ISNUMBER(I812),I812&gt;0),IF(I812&lt;=1000,"1–1,000",IF(I812&lt;=2500,"1,001–2,500",IF(I812&lt;=5000,"2,501–5,000",IF(I812&lt;=10000,"5,001–10,000","10,001–15,000")))),"1,001–2,500")</x:f>
        <x:v>1,001–2,500</x:v>
      </x:c>
      <x:c r="K812" s="16"/>
      <x:c r="L812" s="17" t="str">
        <x:f>IF(AND(ISNUMBER(I812),I812&gt;0,ISNUMBER(K812),K812&gt;0),K812/I812,"n.a.")</x:f>
        <x:v>n.a.</x:v>
      </x:c>
      <x:c r="M812" s="17"/>
      <x:c r="N812" s="13" t="str">
        <x:v>No</x:v>
      </x:c>
      <x:c r="O812" s="15" t="str">
        <x:v>5.85–6m eaves</x:v>
      </x:c>
      <x:c r="P812" s="15" t="str">
        <x:v>Insulated sectional up-and-over</x:v>
      </x:c>
      <x:c r="Q812" s="15" t="str">
        <x:v>New ready-for-occupation unit with PV, 3 phase, EV charging and parking.</x:v>
      </x:c>
      <x:c r="R812" s="15" t="str">
        <x:v>Advertised to let Named 45A–45F; Unit 45C separately priced and counted once. Advertised quotation: Groupfrom£14,365 pa; individual rents not shown</x:v>
      </x:c>
      <x:c r="S812" s="15" t="str">
        <x:v>https://www.zoopla.co.uk/to-rent/commercial/details/70361905/</x:v>
      </x:c>
      <x:c r="T812" s="15" t="str"/>
      <x:c r="U812" s="15" t="str"/>
      <x:c r="V812" s="15" t="str">
        <x:v>Dorchester — Enterprise Park</x:v>
      </x:c>
      <x:c r="W812" s="15" t="str">
        <x:v>1,249–1,564 sq ft; exact unit area not stated</x:v>
      </x:c>
      <x:c r="X812" s="13" t="n">
        <x:f>IF(N812="Yes",L812,0)</x:f>
        <x:v>0</x:v>
      </x:c>
      <x:c r="Y812" s="14" t="n">
        <x:v>1</x:v>
      </x:c>
      <x:c r="Z812" s="13" t="str">
        <x:v>Industrial / workshop / storage</x:v>
      </x:c>
    </x:row>
    <x:row r="813" ht="42" customHeight="1">
      <x:c r="A813" s="13" t="str">
        <x:v>SW0478</x:v>
      </x:c>
      <x:c r="B813" s="15" t="str">
        <x:v>Dorchester</x:v>
      </x:c>
      <x:c r="C813" s="15" t="str">
        <x:v>Piddlehinton</x:v>
      </x:c>
      <x:c r="D813" s="14" t="n">
        <x:v>450</x:v>
      </x:c>
      <x:c r="E813" s="13" t="str">
        <x:v>Nearby</x:v>
      </x:c>
      <x:c r="F813" s="15" t="str">
        <x:v>Enterprise Park</x:v>
      </x:c>
      <x:c r="G813" s="15" t="str">
        <x:v>Unit 45F, Area 45, Enterprise Park, Piddlehinton</x:v>
      </x:c>
      <x:c r="H813" s="13" t="str">
        <x:v>Current</x:v>
      </x:c>
      <x:c r="I813" s="14"/>
      <x:c r="J813" s="13" t="str">
        <x:f>IF(AND(ISNUMBER(I813),I813&gt;0),IF(I813&lt;=1000,"1–1,000",IF(I813&lt;=2500,"1,001–2,500",IF(I813&lt;=5000,"2,501–5,000",IF(I813&lt;=10000,"5,001–10,000","10,001–15,000")))),"1,001–2,500")</x:f>
        <x:v>1,001–2,500</x:v>
      </x:c>
      <x:c r="K813" s="16"/>
      <x:c r="L813" s="17" t="str">
        <x:f>IF(AND(ISNUMBER(I813),I813&gt;0,ISNUMBER(K813),K813&gt;0),K813/I813,"n.a.")</x:f>
        <x:v>n.a.</x:v>
      </x:c>
      <x:c r="M813" s="17"/>
      <x:c r="N813" s="13" t="str">
        <x:v>No</x:v>
      </x:c>
      <x:c r="O813" s="15" t="str">
        <x:v>5.85–6m eaves</x:v>
      </x:c>
      <x:c r="P813" s="15" t="str">
        <x:v>Insulated sectional up-and-over</x:v>
      </x:c>
      <x:c r="Q813" s="15" t="str">
        <x:v>New ready-for-occupation unit with PV, 3 phase, EV charging and parking.</x:v>
      </x:c>
      <x:c r="R813" s="15" t="str">
        <x:v>Advertised to let Named 45A–45F; Unit 45C separately priced and counted once. Advertised quotation: Groupfrom£14,365 pa; individual rents not shown</x:v>
      </x:c>
      <x:c r="S813" s="15" t="str">
        <x:v>https://www.zoopla.co.uk/to-rent/commercial/details/70361905/</x:v>
      </x:c>
      <x:c r="T813" s="15" t="str"/>
      <x:c r="U813" s="15" t="str"/>
      <x:c r="V813" s="15" t="str">
        <x:v>Dorchester — Enterprise Park</x:v>
      </x:c>
      <x:c r="W813" s="15" t="str">
        <x:v>1,249–1,564 sq ft; exact unit area not stated</x:v>
      </x:c>
      <x:c r="X813" s="13" t="n">
        <x:f>IF(N813="Yes",L813,0)</x:f>
        <x:v>0</x:v>
      </x:c>
      <x:c r="Y813" s="14" t="n">
        <x:v>1</x:v>
      </x:c>
      <x:c r="Z813" s="13" t="str">
        <x:v>Industrial / workshop / storage</x:v>
      </x:c>
    </x:row>
    <x:row r="814" ht="42" customHeight="1">
      <x:c r="A814" s="13" t="str">
        <x:v>SW0479</x:v>
      </x:c>
      <x:c r="B814" s="15" t="str">
        <x:v>Dorchester</x:v>
      </x:c>
      <x:c r="C814" s="15" t="str">
        <x:v>Piddlehinton</x:v>
      </x:c>
      <x:c r="D814" s="14" t="n">
        <x:v>450</x:v>
      </x:c>
      <x:c r="E814" s="13" t="str">
        <x:v>Nearby</x:v>
      </x:c>
      <x:c r="F814" s="15" t="str">
        <x:v>Enterprise Park</x:v>
      </x:c>
      <x:c r="G814" s="15" t="str">
        <x:v>Unit 8C, Enterprise Park, Piddlehinton</x:v>
      </x:c>
      <x:c r="H814" s="13" t="str">
        <x:v>Current</x:v>
      </x:c>
      <x:c r="I814" s="14" t="n">
        <x:v>1248.61</x:v>
      </x:c>
      <x:c r="J814" s="13" t="str">
        <x:f>IF(AND(ISNUMBER(I814),I814&gt;0),IF(I814&lt;=1000,"1–1,000",IF(I814&lt;=2500,"1,001–2,500",IF(I814&lt;=5000,"2,501–5,000",IF(I814&lt;=10000,"5,001–10,000","10,001–15,000")))),"1,001–2,500")</x:f>
        <x:v>1,001–2,500</x:v>
      </x:c>
      <x:c r="K814" s="16" t="n">
        <x:v>16800</x:v>
      </x:c>
      <x:c r="L814" s="17" t="n">
        <x:f>IF(AND(ISNUMBER(I814),I814&gt;0,ISNUMBER(K814),K814&gt;0),K814/I814,"n.a.")</x:f>
        <x:v>13.454961917652431</x:v>
      </x:c>
      <x:c r="M814" s="17"/>
      <x:c r="N814" s="13" t="str">
        <x:v>Yes</x:v>
      </x:c>
      <x:c r="O814" s="15" t="str">
        <x:v>6m eaves</x:v>
      </x:c>
      <x:c r="P814" s="15" t="str">
        <x:v>Roller shutter and separate personnel door</x:v>
      </x:c>
      <x:c r="Q814" s="15" t="str">
        <x:v>New industrial unit with mezzanine potential, 3 phase, fibre, WC and parking.</x:v>
      </x:c>
      <x:c r="R814" s="15" t="str">
        <x:v>Advertised to let Advertised quotation: £16,800.00 pa / annualised</x:v>
      </x:c>
      <x:c r="S814" s="15" t="str">
        <x:v>https://www.rightmove.co.uk/properties/753493565210000#/?channel=COM_LET</x:v>
      </x:c>
      <x:c r="T814" s="15" t="str"/>
      <x:c r="U814" s="15" t="str"/>
      <x:c r="V814" s="15" t="str">
        <x:v>Dorchester — Enterprise Park</x:v>
      </x:c>
      <x:c r="W814" s="15" t="str">
        <x:v>Individual unit ≤15,000 sq ft</x:v>
      </x:c>
      <x:c r="X814" s="13" t="n">
        <x:f>IF(N814="Yes",L814,0)</x:f>
        <x:v>13.454961917652431</x:v>
      </x:c>
      <x:c r="Y814" s="14" t="n">
        <x:v>1</x:v>
      </x:c>
      <x:c r="Z814" s="13" t="str">
        <x:v>Industrial / workshop / storage</x:v>
      </x:c>
    </x:row>
    <x:row r="815" ht="42" customHeight="1">
      <x:c r="A815" s="13" t="str">
        <x:v>SW0480</x:v>
      </x:c>
      <x:c r="B815" s="15" t="str">
        <x:v>Dorchester</x:v>
      </x:c>
      <x:c r="C815" s="15" t="str">
        <x:v>Dorchester</x:v>
      </x:c>
      <x:c r="D815" s="14" t="n">
        <x:v>21360</x:v>
      </x:c>
      <x:c r="E815" s="13" t="str">
        <x:v>Town</x:v>
      </x:c>
      <x:c r="F815" s="15" t="str">
        <x:v>Poundbury West Industrial Estate</x:v>
      </x:c>
      <x:c r="G815" s="15" t="str">
        <x:v>Unit A, Poundbury West Industrial Estate, Poundbury Road, Dorchester DT 1</x:v>
      </x:c>
      <x:c r="H815" s="13" t="str">
        <x:v>Current</x:v>
      </x:c>
      <x:c r="I815" s="14" t="n">
        <x:v>3502</x:v>
      </x:c>
      <x:c r="J815" s="13" t="str">
        <x:f>IF(AND(ISNUMBER(I815),I815&gt;0),IF(I815&lt;=1000,"1–1,000",IF(I815&lt;=2500,"1,001–2,500",IF(I815&lt;=5000,"2,501–5,000",IF(I815&lt;=10000,"5,001–10,000","10,001–15,000")))),"2,501–5,000")</x:f>
        <x:v>2,501–5,000</x:v>
      </x:c>
      <x:c r="K815" s="16" t="n">
        <x:v>32500</x:v>
      </x:c>
      <x:c r="L815" s="17" t="n">
        <x:f>IF(AND(ISNUMBER(I815),I815&gt;0,ISNUMBER(K815),K815&gt;0),K815/I815,"n.a.")</x:f>
        <x:v>9.280411193603655</x:v>
      </x:c>
      <x:c r="M815" s="17"/>
      <x:c r="N815" s="13" t="str">
        <x:v>Yes</x:v>
      </x:c>
      <x:c r="O815" s="15" t="str">
        <x:v>5.59m eaves; 2.4m below offices</x:v>
      </x:c>
      <x:c r="P815" s="15" t="str">
        <x:v>3 sectional up-and-over 2.8m W ×3.3m H plus 1 roller 2.8m W ×2.3m H</x:v>
      </x:c>
      <x:c r="Q815" s="15" t="str">
        <x:v>Insulated steel-clad roof incorporating translucent daylight panels</x:v>
      </x:c>
      <x:c r="R815" s="15" t="str">
        <x:v>Advertised to let Advertised quotation: £32,500 pa</x:v>
      </x:c>
      <x:c r="S815" s="15" t="str">
        <x:v>https://www.zoopla.co.uk/to-rent/commercial/details/72269341/</x:v>
      </x:c>
      <x:c r="T815" s="15" t="str"/>
      <x:c r="U815" s="15" t="str"/>
      <x:c r="V815" s="15" t="str">
        <x:v>Dorchester — Poundbury West Industrial Estate</x:v>
      </x:c>
      <x:c r="W815" s="15" t="str">
        <x:v>Individual unit ≤15,000 sq ft</x:v>
      </x:c>
      <x:c r="X815" s="13" t="n">
        <x:f>IF(N815="Yes",L815,0)</x:f>
        <x:v>9.280411193603655</x:v>
      </x:c>
      <x:c r="Y815" s="14" t="n">
        <x:v>1</x:v>
      </x:c>
      <x:c r="Z815" s="13" t="str">
        <x:v>Industrial / workshop / storage</x:v>
      </x:c>
    </x:row>
    <x:row r="816" ht="42" customHeight="1">
      <x:c r="A816" s="13" t="str">
        <x:v>SW0481</x:v>
      </x:c>
      <x:c r="B816" s="15" t="str">
        <x:v>Bournemouth</x:v>
      </x:c>
      <x:c r="C816" s="15" t="str">
        <x:v>Ashley Heath</x:v>
      </x:c>
      <x:c r="D816" s="14" t="n">
        <x:v>7150</x:v>
      </x:c>
      <x:c r="E816" s="13" t="str">
        <x:v>Context</x:v>
      </x:c>
      <x:c r="F816" s="15" t="str">
        <x:v>Ashley Heath Industrial Estate</x:v>
      </x:c>
      <x:c r="G816" s="15" t="str">
        <x:v>Unit 16–17, Ashley Heath Industrial Estate</x:v>
      </x:c>
      <x:c r="H816" s="13" t="str">
        <x:v>Current</x:v>
      </x:c>
      <x:c r="I816" s="14" t="n">
        <x:v>2076</x:v>
      </x:c>
      <x:c r="J816" s="13" t="str">
        <x:f>IF(AND(ISNUMBER(I816),I816&gt;0),IF(I816&lt;=1000,"1–1,000",IF(I816&lt;=2500,"1,001–2,500",IF(I816&lt;=5000,"2,501–5,000",IF(I816&lt;=10000,"5,001–10,000","10,001–15,000")))),"1,001–2,500")</x:f>
        <x:v>1,001–2,500</x:v>
      </x:c>
      <x:c r="K816" s="16"/>
      <x:c r="L816" s="17" t="str">
        <x:f>IF(AND(ISNUMBER(I816),I816&gt;0,ISNUMBER(K816),K816&gt;0),K816/I816,"n.a.")</x:f>
        <x:v>n.a.</x:v>
      </x:c>
      <x:c r="M816" s="17"/>
      <x:c r="N816" s="13" t="str">
        <x:v>No</x:v>
      </x:c>
      <x:c r="O816" s="15" t="str">
        <x:v>3.33m eaves; 6.13m ridge (feature incorrectly calls 6.13m eaves)</x:v>
      </x:c>
      <x:c r="P816" s="15" t="str">
        <x:v>Two roller shutters 4.23×4.12m and 4.24×4.07m</x:v>
      </x:c>
      <x:c r="Q816" s="15" t="str">
        <x:v>Detached warehouse/office with 0.18acre secure yard and 4 parking spaces.</x:v>
      </x:c>
      <x:c r="R816" s="15" t="str">
        <x:v>Advertised to let Advertised quotation: POA</x:v>
      </x:c>
      <x:c r="S816" s="15" t="str">
        <x:v>https://www.rightmove.co.uk/properties/773387818039025#/?channel=COM_LET</x:v>
      </x:c>
      <x:c r="T816" s="15" t="str"/>
      <x:c r="U816" s="15" t="str"/>
      <x:c r="V816" s="15" t="str">
        <x:v>Bournemouth — Ashley Heath Industrial Estate</x:v>
      </x:c>
      <x:c r="W816" s="15" t="str">
        <x:v>Individual unit ≤15,000 sq ft</x:v>
      </x:c>
      <x:c r="X816" s="13" t="n">
        <x:f>IF(N816="Yes",L816,0)</x:f>
        <x:v>0</x:v>
      </x:c>
      <x:c r="Y816" s="14" t="n">
        <x:v>1</x:v>
      </x:c>
      <x:c r="Z816" s="13" t="str">
        <x:v>Industrial / workshop / storage</x:v>
      </x:c>
    </x:row>
    <x:row r="817" ht="62" customHeight="1">
      <x:c r="A817" s="13" t="str">
        <x:v>SW0482</x:v>
      </x:c>
      <x:c r="B817" s="15" t="str">
        <x:v>Bournemouth</x:v>
      </x:c>
      <x:c r="C817" s="15" t="str">
        <x:v>Verwood</x:v>
      </x:c>
      <x:c r="D817" s="14" t="n">
        <x:v>13710</x:v>
      </x:c>
      <x:c r="E817" s="13" t="str">
        <x:v>Context</x:v>
      </x:c>
      <x:c r="F817" s="15" t="str">
        <x:v>Ebblake Industrial Estate</x:v>
      </x:c>
      <x:c r="G817" s="15" t="str">
        <x:v>Unit 1 Forest Close, Ebblake Industrial Estate, Verwood BH 31</x:v>
      </x:c>
      <x:c r="H817" s="13" t="str">
        <x:v>Current</x:v>
      </x:c>
      <x:c r="I817" s="14" t="n">
        <x:v>3144</x:v>
      </x:c>
      <x:c r="J817" s="13" t="str">
        <x:f>IF(AND(ISNUMBER(I817),I817&gt;0),IF(I817&lt;=1000,"1–1,000",IF(I817&lt;=2500,"1,001–2,500",IF(I817&lt;=5000,"2,501–5,000",IF(I817&lt;=10000,"5,001–10,000","10,001–15,000")))),"2,501–5,000")</x:f>
        <x:v>2,501–5,000</x:v>
      </x:c>
      <x:c r="K817" s="16" t="n">
        <x:v>18500</x:v>
      </x:c>
      <x:c r="L817" s="17" t="n">
        <x:f>IF(AND(ISNUMBER(I817),I817&gt;0,ISNUMBER(K817),K817&gt;0),K817/I817,"n.a.")</x:f>
        <x:v>5.8842239185750635</x:v>
      </x:c>
      <x:c r="M817" s="17"/>
      <x:c r="N817" s="13" t="str">
        <x:v>No</x:v>
      </x:c>
      <x:c r="O817" s="15" t="str">
        <x:v>approx. 5m eaves</x:v>
      </x:c>
      <x:c r="P817" s="15" t="str">
        <x:v>Concertina loading door 2.95m W ×4.5m H</x:v>
      </x:c>
      <x:c r="Q817" s="15" t="str">
        <x:v>The property comprises a detached industrial/warehouse unit constructed with a steel portal frame and brick/blockwork cladding The unit has a concertina loading door under a pitched steel roof incorporating translucent daylight panels.</x:v>
      </x:c>
      <x:c r="R817" s="15" t="str">
        <x:v>Advertised to let 1,859 sq ft GIA plus 1,285 sq ft mezzanine =3,144 sq ft total. Headline rate uses ground area. Advertised quotation: £18,500 pa</x:v>
      </x:c>
      <x:c r="S817" s="15" t="str">
        <x:v>https://www.zoopla.co.uk/to-rent/commercial/details/72018751/</x:v>
      </x:c>
      <x:c r="T817" s="15" t="str"/>
      <x:c r="U817" s="15" t="str"/>
      <x:c r="V817" s="15" t="str">
        <x:v>Bournemouth — Ebblake Industrial Estate</x:v>
      </x:c>
      <x:c r="W817" s="15" t="str">
        <x:v>Individual unit ≤15,000 sq ft</x:v>
      </x:c>
      <x:c r="X817" s="13" t="n">
        <x:f>IF(N817="Yes",L817,0)</x:f>
        <x:v>0</x:v>
      </x:c>
      <x:c r="Y817" s="14" t="n">
        <x:v>1</x:v>
      </x:c>
      <x:c r="Z817" s="13" t="str">
        <x:v>Industrial / workshop / storage</x:v>
      </x:c>
    </x:row>
    <x:row r="818" ht="42" customHeight="1">
      <x:c r="A818" s="13" t="str">
        <x:v>SW0483</x:v>
      </x:c>
      <x:c r="B818" s="15" t="str">
        <x:v>Bournemouth</x:v>
      </x:c>
      <x:c r="C818" s="15" t="str">
        <x:v>Verwood</x:v>
      </x:c>
      <x:c r="D818" s="14" t="n">
        <x:v>13710</x:v>
      </x:c>
      <x:c r="E818" s="13" t="str">
        <x:v>Context</x:v>
      </x:c>
      <x:c r="F818" s="15" t="str">
        <x:v>Ebblake Industrial Estate</x:v>
      </x:c>
      <x:c r="G818" s="15" t="str">
        <x:v>Unit 2, Alpha 31, 27 Black Moor Road, Ebblake Industrial Estate, Verwood BH 31</x:v>
      </x:c>
      <x:c r="H818" s="13" t="str">
        <x:v>Current</x:v>
      </x:c>
      <x:c r="I818" s="14" t="n">
        <x:v>4023</x:v>
      </x:c>
      <x:c r="J818" s="13" t="str">
        <x:f>IF(AND(ISNUMBER(I818),I818&gt;0),IF(I818&lt;=1000,"1–1,000",IF(I818&lt;=2500,"1,001–2,500",IF(I818&lt;=5000,"2,501–5,000",IF(I818&lt;=10000,"5,001–10,000","10,001–15,000")))),"2,501–5,000")</x:f>
        <x:v>2,501–5,000</x:v>
      </x:c>
      <x:c r="K818" s="16" t="n">
        <x:v>38250</x:v>
      </x:c>
      <x:c r="L818" s="17" t="n">
        <x:f>IF(AND(ISNUMBER(I818),I818&gt;0,ISNUMBER(K818),K818&gt;0),K818/I818,"n.a.")</x:f>
        <x:v>9.507829977628635</x:v>
      </x:c>
      <x:c r="M818" s="17"/>
      <x:c r="N818" s="13" t="str">
        <x:v>No</x:v>
      </x:c>
      <x:c r="O818" s="15" t="str">
        <x:v>approx. 5.2m eaves</x:v>
      </x:c>
      <x:c r="P818" s="15" t="str">
        <x:v>Sectional up-and-over 3.3m W ×4.3m H</x:v>
      </x:c>
      <x:c r="Q818" s="15" t="str">
        <x:v>The premises benefits from the following specification:</x:v>
      </x:c>
      <x:c r="R818" s="15" t="str">
        <x:v>Advertised to let Advertised quotation: £38,250 pa</x:v>
      </x:c>
      <x:c r="S818" s="15" t="str">
        <x:v>https://www.zoopla.co.uk/to-rent/commercial/details/70204635/</x:v>
      </x:c>
      <x:c r="T818" s="15" t="str"/>
      <x:c r="U818" s="15" t="str"/>
      <x:c r="V818" s="15" t="str">
        <x:v>Bournemouth — Ebblake Industrial Estate</x:v>
      </x:c>
      <x:c r="W818" s="15" t="str">
        <x:v>Individual unit ≤15,000 sq ft</x:v>
      </x:c>
      <x:c r="X818" s="13" t="n">
        <x:f>IF(N818="Yes",L818,0)</x:f>
        <x:v>0</x:v>
      </x:c>
      <x:c r="Y818" s="14" t="n">
        <x:v>1</x:v>
      </x:c>
      <x:c r="Z818" s="13" t="str">
        <x:v>Industrial / workshop / storage</x:v>
      </x:c>
    </x:row>
    <x:row r="819" ht="42" customHeight="1">
      <x:c r="A819" s="13" t="str">
        <x:v>SW0484</x:v>
      </x:c>
      <x:c r="B819" s="15" t="str">
        <x:v>Bournemouth</x:v>
      </x:c>
      <x:c r="C819" s="15" t="str">
        <x:v>Verwood</x:v>
      </x:c>
      <x:c r="D819" s="14" t="n">
        <x:v>13710</x:v>
      </x:c>
      <x:c r="E819" s="13" t="str">
        <x:v>Context</x:v>
      </x:c>
      <x:c r="F819" s="15" t="str">
        <x:v>Ebblake Industrial Estate</x:v>
      </x:c>
      <x:c r="G819" s="15" t="str">
        <x:v>Unit 3 Alpha 31, 25 Black Moor Road, Verwood BH 31</x:v>
      </x:c>
      <x:c r="H819" s="13" t="str">
        <x:v>Current</x:v>
      </x:c>
      <x:c r="I819" s="14" t="n">
        <x:v>3940</x:v>
      </x:c>
      <x:c r="J819" s="13" t="str">
        <x:f>IF(AND(ISNUMBER(I819),I819&gt;0),IF(I819&lt;=1000,"1–1,000",IF(I819&lt;=2500,"1,001–2,500",IF(I819&lt;=5000,"2,501–5,000",IF(I819&lt;=10000,"5,001–10,000","10,001–15,000")))),"2,501–5,000")</x:f>
        <x:v>2,501–5,000</x:v>
      </x:c>
      <x:c r="K819" s="16"/>
      <x:c r="L819" s="17" t="str">
        <x:f>IF(AND(ISNUMBER(I819),I819&gt;0,ISNUMBER(K819),K819&gt;0),K819/I819,"n.a.")</x:f>
        <x:v>n.a.</x:v>
      </x:c>
      <x:c r="M819" s="17"/>
      <x:c r="N819" s="13" t="str">
        <x:v>No</x:v>
      </x:c>
      <x:c r="O819" s="15" t="str">
        <x:v>approx. 5.25m eaves</x:v>
      </x:c>
      <x:c r="P819" s="15" t="str">
        <x:v>Sectional up-and-over 3.36m W ×4.33m H</x:v>
      </x:c>
      <x:c r="Q819" s="15" t="str">
        <x:v>3 phase electricity, gas and telecom are available.</x:v>
      </x:c>
      <x:c r="R819" s="15" t="str">
        <x:v>Advertised to let Advertised quotation: POA / non quoting</x:v>
      </x:c>
      <x:c r="S819" s="15" t="str">
        <x:v>https://www.zoopla.co.uk/to-rent/commercial/details/71494585/</x:v>
      </x:c>
      <x:c r="T819" s="15" t="str"/>
      <x:c r="U819" s="15" t="str"/>
      <x:c r="V819" s="15" t="str">
        <x:v>Bournemouth — Ebblake Industrial Estate</x:v>
      </x:c>
      <x:c r="W819" s="15" t="str">
        <x:v>Individual unit ≤15,000 sq ft</x:v>
      </x:c>
      <x:c r="X819" s="13" t="n">
        <x:f>IF(N819="Yes",L819,0)</x:f>
        <x:v>0</x:v>
      </x:c>
      <x:c r="Y819" s="14" t="n">
        <x:v>1</x:v>
      </x:c>
      <x:c r="Z819" s="13" t="str">
        <x:v>Industrial / workshop / storage</x:v>
      </x:c>
    </x:row>
    <x:row r="820" ht="42" customHeight="1">
      <x:c r="A820" s="13" t="str">
        <x:v>SW0485</x:v>
      </x:c>
      <x:c r="B820" s="15" t="str">
        <x:v>Bournemouth</x:v>
      </x:c>
      <x:c r="C820" s="15" t="str">
        <x:v>Verwood</x:v>
      </x:c>
      <x:c r="D820" s="14" t="n">
        <x:v>13710</x:v>
      </x:c>
      <x:c r="E820" s="13" t="str">
        <x:v>Context</x:v>
      </x:c>
      <x:c r="F820" s="15" t="str">
        <x:v>Ebblake Industrial Estate</x:v>
      </x:c>
      <x:c r="G820" s="15" t="str">
        <x:v>Unit 4, 28 Black Moor Road, Ebblake Industrial Estate, Verwood BH 31</x:v>
      </x:c>
      <x:c r="H820" s="13" t="str">
        <x:v>Current</x:v>
      </x:c>
      <x:c r="I820" s="14" t="n">
        <x:v>1906</x:v>
      </x:c>
      <x:c r="J820" s="13" t="str">
        <x:f>IF(AND(ISNUMBER(I820),I820&gt;0),IF(I820&lt;=1000,"1–1,000",IF(I820&lt;=2500,"1,001–2,500",IF(I820&lt;=5000,"2,501–5,000",IF(I820&lt;=10000,"5,001–10,000","10,001–15,000")))),"1,001–2,500")</x:f>
        <x:v>1,001–2,500</x:v>
      </x:c>
      <x:c r="K820" s="16" t="n">
        <x:v>19500</x:v>
      </x:c>
      <x:c r="L820" s="17" t="n">
        <x:f>IF(AND(ISNUMBER(I820),I820&gt;0,ISNUMBER(K820),K820&gt;0),K820/I820,"n.a.")</x:f>
        <x:v>10.230849947534104</x:v>
      </x:c>
      <x:c r="M820" s="17"/>
      <x:c r="N820" s="13" t="str">
        <x:v>No</x:v>
      </x:c>
      <x:c r="O820" s="15" t="str">
        <x:v>5.3m eaves</x:v>
      </x:c>
      <x:c r="P820" s="15" t="str">
        <x:v>Sectional up-and-over 3.3m W ×4m H</x:v>
      </x:c>
      <x:c r="Q820" s="15" t="str">
        <x:v>Brick work outer / Block work inner wall construction</x:v>
      </x:c>
      <x:c r="R820" s="15" t="str">
        <x:v>Advertised to let Advertised quotation: £19,500 pa</x:v>
      </x:c>
      <x:c r="S820" s="15" t="str">
        <x:v>https://www.zoopla.co.uk/to-rent/commercial/details/72626957/</x:v>
      </x:c>
      <x:c r="T820" s="15" t="str"/>
      <x:c r="U820" s="15" t="str"/>
      <x:c r="V820" s="15" t="str">
        <x:v>Bournemouth — Ebblake Industrial Estate</x:v>
      </x:c>
      <x:c r="W820" s="15" t="str">
        <x:v>Individual unit ≤15,000 sq ft</x:v>
      </x:c>
      <x:c r="X820" s="13" t="n">
        <x:f>IF(N820="Yes",L820,0)</x:f>
        <x:v>0</x:v>
      </x:c>
      <x:c r="Y820" s="14" t="n">
        <x:v>1</x:v>
      </x:c>
      <x:c r="Z820" s="13" t="str">
        <x:v>Industrial / workshop / storage</x:v>
      </x:c>
    </x:row>
    <x:row r="821" ht="62" customHeight="1">
      <x:c r="A821" s="13" t="str">
        <x:v>SW0486</x:v>
      </x:c>
      <x:c r="B821" s="15" t="str">
        <x:v>Bournemouth</x:v>
      </x:c>
      <x:c r="C821" s="15" t="str">
        <x:v>Verwood</x:v>
      </x:c>
      <x:c r="D821" s="14" t="n">
        <x:v>13710</x:v>
      </x:c>
      <x:c r="E821" s="13" t="str">
        <x:v>Context</x:v>
      </x:c>
      <x:c r="F821" s="15" t="str">
        <x:v>Ebblake Industrial Estate</x:v>
      </x:c>
      <x:c r="G821" s="15" t="str">
        <x:v>Unit 6 Forest Close, Ebblake Industrial Estate, Verwood BH 31</x:v>
      </x:c>
      <x:c r="H821" s="13" t="str">
        <x:v>Current</x:v>
      </x:c>
      <x:c r="I821" s="14" t="n">
        <x:v>1229</x:v>
      </x:c>
      <x:c r="J821" s="13" t="str">
        <x:f>IF(AND(ISNUMBER(I821),I821&gt;0),IF(I821&lt;=1000,"1–1,000",IF(I821&lt;=2500,"1,001–2,500",IF(I821&lt;=5000,"2,501–5,000",IF(I821&lt;=10000,"5,001–10,000","10,001–15,000")))),"1,001–2,500")</x:f>
        <x:v>1,001–2,500</x:v>
      </x:c>
      <x:c r="K821" s="16" t="n">
        <x:v>11250</x:v>
      </x:c>
      <x:c r="L821" s="17" t="n">
        <x:f>IF(AND(ISNUMBER(I821),I821&gt;0,ISNUMBER(K821),K821&gt;0),K821/I821,"n.a.")</x:f>
        <x:v>9.153783563873068</x:v>
      </x:c>
      <x:c r="M821" s="17"/>
      <x:c r="N821" s="13" t="str">
        <x:v>No</x:v>
      </x:c>
      <x:c r="O821" s="15" t="str">
        <x:v>approx. 4.95m eaves</x:v>
      </x:c>
      <x:c r="P821" s="15" t="str">
        <x:v>Concertina loading door 3m W ×4.5m H</x:v>
      </x:c>
      <x:c r="Q821" s="15" t="str">
        <x:v>The property comprises a mid terrace industrial/warehouse unit constructed with a steel portal frame and brick/blockwork cladding The unit has a concertina loading door under a pitched steel roof incorporating translucent daylight panels.</x:v>
      </x:c>
      <x:c r="R821" s="15" t="str">
        <x:v>Advertised to let Advertised quotation: £11,250 pa</x:v>
      </x:c>
      <x:c r="S821" s="15" t="str">
        <x:v>https://www.zoopla.co.uk/to-rent/commercial/details/71923492/</x:v>
      </x:c>
      <x:c r="T821" s="15" t="str"/>
      <x:c r="U821" s="15" t="str"/>
      <x:c r="V821" s="15" t="str">
        <x:v>Bournemouth — Ebblake Industrial Estate</x:v>
      </x:c>
      <x:c r="W821" s="15" t="str">
        <x:v>Individual unit ≤15,000 sq ft</x:v>
      </x:c>
      <x:c r="X821" s="13" t="n">
        <x:f>IF(N821="Yes",L821,0)</x:f>
        <x:v>0</x:v>
      </x:c>
      <x:c r="Y821" s="14" t="n">
        <x:v>1</x:v>
      </x:c>
      <x:c r="Z821" s="13" t="str">
        <x:v>Industrial / workshop / storage</x:v>
      </x:c>
    </x:row>
    <x:row r="822" ht="42" customHeight="1">
      <x:c r="A822" s="13" t="str">
        <x:v>SW0487</x:v>
      </x:c>
      <x:c r="B822" s="15" t="str">
        <x:v>Bournemouth</x:v>
      </x:c>
      <x:c r="C822" s="15" t="str">
        <x:v>Verwood</x:v>
      </x:c>
      <x:c r="D822" s="14" t="n">
        <x:v>13710</x:v>
      </x:c>
      <x:c r="E822" s="13" t="str">
        <x:v>Context</x:v>
      </x:c>
      <x:c r="F822" s="15" t="str">
        <x:v>Ebblake Industrial Estate</x:v>
      </x:c>
      <x:c r="G822" s="15" t="str">
        <x:v>Unit 9, 7 Black Moor Road, Ebblake Industrial Estate, Verwood BH 31</x:v>
      </x:c>
      <x:c r="H822" s="13" t="str">
        <x:v>Current</x:v>
      </x:c>
      <x:c r="I822" s="14" t="n">
        <x:v>1730</x:v>
      </x:c>
      <x:c r="J822" s="13" t="str">
        <x:f>IF(AND(ISNUMBER(I822),I822&gt;0),IF(I822&lt;=1000,"1–1,000",IF(I822&lt;=2500,"1,001–2,500",IF(I822&lt;=5000,"2,501–5,000",IF(I822&lt;=10000,"5,001–10,000","10,001–15,000")))),"1,001–2,500")</x:f>
        <x:v>1,001–2,500</x:v>
      </x:c>
      <x:c r="K822" s="16" t="n">
        <x:v>11950</x:v>
      </x:c>
      <x:c r="L822" s="17" t="n">
        <x:f>IF(AND(ISNUMBER(I822),I822&gt;0,ISNUMBER(K822),K822&gt;0),K822/I822,"n.a.")</x:f>
        <x:v>6.907514450867052</x:v>
      </x:c>
      <x:c r="M822" s="17"/>
      <x:c r="N822" s="13" t="str">
        <x:v>No</x:v>
      </x:c>
      <x:c r="O822" s="15" t="str">
        <x:v>Not stated</x:v>
      </x:c>
      <x:c r="P822" s="15" t="str">
        <x:v>Double-glazed access doors; no loading shutter stated</x:v>
      </x:c>
      <x:c r="Q822" s="15" t="str">
        <x:v>3 phase electricity and gas are available.</x:v>
      </x:c>
      <x:c r="R822" s="15" t="str">
        <x:v>Advertised to let Advertised quotation: £11,950 pa</x:v>
      </x:c>
      <x:c r="S822" s="15" t="str">
        <x:v>https://www.zoopla.co.uk/to-rent/commercial/details/74265888/</x:v>
      </x:c>
      <x:c r="T822" s="15" t="str"/>
      <x:c r="U822" s="15" t="str"/>
      <x:c r="V822" s="15" t="str">
        <x:v>Bournemouth — Ebblake Industrial Estate</x:v>
      </x:c>
      <x:c r="W822" s="15" t="str">
        <x:v>Individual unit ≤15,000 sq ft</x:v>
      </x:c>
      <x:c r="X822" s="13" t="n">
        <x:f>IF(N822="Yes",L822,0)</x:f>
        <x:v>0</x:v>
      </x:c>
      <x:c r="Y822" s="14" t="n">
        <x:v>1</x:v>
      </x:c>
      <x:c r="Z822" s="13" t="str">
        <x:v>Industrial / workshop / storage</x:v>
      </x:c>
    </x:row>
    <x:row r="823" ht="49" customHeight="1">
      <x:c r="A823" s="13" t="str">
        <x:v>SW0488</x:v>
      </x:c>
      <x:c r="B823" s="15" t="str">
        <x:v>Bournemouth</x:v>
      </x:c>
      <x:c r="C823" s="15" t="str">
        <x:v>Ferndown / Ferndown Industrial Estate</x:v>
      </x:c>
      <x:c r="D823" s="14"/>
      <x:c r="E823" s="13" t="str">
        <x:v>Context</x:v>
      </x:c>
      <x:c r="F823" s="15" t="str">
        <x:v>Ferndown Industrial Estate</x:v>
      </x:c>
      <x:c r="G823" s="15" t="str">
        <x:v>Unit 12 Cobham Business Centre, Cobham Road, Wimborne BH 21</x:v>
      </x:c>
      <x:c r="H823" s="13" t="str">
        <x:v>Current</x:v>
      </x:c>
      <x:c r="I823" s="14" t="n">
        <x:v>703</x:v>
      </x:c>
      <x:c r="J823" s="13" t="str">
        <x:f>IF(AND(ISNUMBER(I823),I823&gt;0),IF(I823&lt;=1000,"1–1,000",IF(I823&lt;=2500,"1,001–2,500",IF(I823&lt;=5000,"2,501–5,000",IF(I823&lt;=10000,"5,001–10,000","10,001–15,000")))),"1–1,000")</x:f>
        <x:v>1–1,000</x:v>
      </x:c>
      <x:c r="K823" s="16" t="n">
        <x:v>13000</x:v>
      </x:c>
      <x:c r="L823" s="17" t="n">
        <x:f>IF(AND(ISNUMBER(I823),I823&gt;0,ISNUMBER(K823),K823&gt;0),K823/I823,"n.a.")</x:f>
        <x:v>18.49217638691323</x:v>
      </x:c>
      <x:c r="M823" s="17"/>
      <x:c r="N823" s="13" t="str">
        <x:v>No</x:v>
      </x:c>
      <x:c r="O823" s="15" t="str">
        <x:v>approx. 6.8m clear internal eaves</x:v>
      </x:c>
      <x:c r="P823" s="15" t="str">
        <x:v>Electric roller shutter 2.9m W ×6.2m H</x:v>
      </x:c>
      <x:c r="Q823" s="15" t="str">
        <x:v>Unit 12 comprises a semi-detached unit of steel frame construction with lower elevations of brick / block and cladding above. Features include:</x:v>
      </x:c>
      <x:c r="R823" s="15" t="str">
        <x:v>Advertised to let Advertised quotation: £13,000 pa Host population not separately identified where locality/boundary is ambiguous.</x:v>
      </x:c>
      <x:c r="S823" s="15" t="str">
        <x:v>https://www.zoopla.co.uk/to-rent/commercial/details/73637483/</x:v>
      </x:c>
      <x:c r="T823" s="15" t="str"/>
      <x:c r="U823" s="15" t="str"/>
      <x:c r="V823" s="15" t="str">
        <x:v>Bournemouth — Ferndown Industrial Estate</x:v>
      </x:c>
      <x:c r="W823" s="15" t="str">
        <x:v>Individual unit ≤15,000 sq ft</x:v>
      </x:c>
      <x:c r="X823" s="13" t="n">
        <x:f>IF(N823="Yes",L823,0)</x:f>
        <x:v>0</x:v>
      </x:c>
      <x:c r="Y823" s="14" t="n">
        <x:v>1</x:v>
      </x:c>
      <x:c r="Z823" s="13" t="str">
        <x:v>Industrial / workshop / storage</x:v>
      </x:c>
    </x:row>
    <x:row r="824" ht="42" customHeight="1">
      <x:c r="A824" s="13" t="str">
        <x:v>SW0489</x:v>
      </x:c>
      <x:c r="B824" s="15" t="str">
        <x:v>Bournemouth</x:v>
      </x:c>
      <x:c r="C824" s="15" t="str">
        <x:v>Ferndown / Ferndown Industrial Estate</x:v>
      </x:c>
      <x:c r="D824" s="14"/>
      <x:c r="E824" s="13" t="str">
        <x:v>Context</x:v>
      </x:c>
      <x:c r="F824" s="15" t="str">
        <x:v>Ferndown Industrial Estate</x:v>
      </x:c>
      <x:c r="G824" s="15" t="str">
        <x:v>Unit 18, Bedrock Park, Vulcan Way, Ferndown</x:v>
      </x:c>
      <x:c r="H824" s="13" t="str">
        <x:v>Current</x:v>
      </x:c>
      <x:c r="I824" s="14" t="n">
        <x:v>4102</x:v>
      </x:c>
      <x:c r="J824" s="13" t="str">
        <x:f>IF(AND(ISNUMBER(I824),I824&gt;0),IF(I824&lt;=1000,"1–1,000",IF(I824&lt;=2500,"1,001–2,500",IF(I824&lt;=5000,"2,501–5,000",IF(I824&lt;=10000,"5,001–10,000","10,001–15,000")))),"2,501–5,000")</x:f>
        <x:v>2,501–5,000</x:v>
      </x:c>
      <x:c r="K824" s="16" t="n">
        <x:v>51276</x:v>
      </x:c>
      <x:c r="L824" s="17" t="n">
        <x:f>IF(AND(ISNUMBER(I824),I824&gt;0,ISNUMBER(K824),K824&gt;0),K824/I824,"n.a.")</x:f>
        <x:v>12.500243783520235</x:v>
      </x:c>
      <x:c r="M824" s="17"/>
      <x:c r="N824" s="13" t="str">
        <x:v>No</x:v>
      </x:c>
      <x:c r="O824" s="15" t="str">
        <x:v>9.3m internal eaves</x:v>
      </x:c>
      <x:c r="P824" s="15" t="str">
        <x:v>Electric loading door</x:v>
      </x:c>
      <x:c r="Q824" s="15" t="str">
        <x:v>New high-bay unit; 3,082 sq ft ground plus 1,020 sq ft first-floor office; EV charging and canopy.</x:v>
      </x:c>
      <x:c r="R824" s="15" t="str">
        <x:v>Advertised to let £4,273 pcm annualised. Advertised quotation: £51,276.00 pa / annualised Host population not separately identified where locality/boundary is ambiguous.</x:v>
      </x:c>
      <x:c r="S824" s="15" t="str">
        <x:v>https://www.rightmove.co.uk/properties/775218543531504#/?channel=COM_LET</x:v>
      </x:c>
      <x:c r="T824" s="15" t="str"/>
      <x:c r="U824" s="15" t="str"/>
      <x:c r="V824" s="15" t="str">
        <x:v>Bournemouth — Ferndown Industrial Estate</x:v>
      </x:c>
      <x:c r="W824" s="15" t="str">
        <x:v>Individual unit ≤15,000 sq ft</x:v>
      </x:c>
      <x:c r="X824" s="13" t="n">
        <x:f>IF(N824="Yes",L824,0)</x:f>
        <x:v>0</x:v>
      </x:c>
      <x:c r="Y824" s="14" t="n">
        <x:v>1</x:v>
      </x:c>
      <x:c r="Z824" s="13" t="str">
        <x:v>Industrial / workshop / storage</x:v>
      </x:c>
    </x:row>
    <x:row r="825" ht="42" customHeight="1">
      <x:c r="A825" s="13" t="str">
        <x:v>SW0490</x:v>
      </x:c>
      <x:c r="B825" s="15" t="str">
        <x:v>Bournemouth</x:v>
      </x:c>
      <x:c r="C825" s="15" t="str">
        <x:v>Ferndown / Ferndown Industrial Estate</x:v>
      </x:c>
      <x:c r="D825" s="14"/>
      <x:c r="E825" s="13" t="str">
        <x:v>Context</x:v>
      </x:c>
      <x:c r="F825" s="15" t="str">
        <x:v>Ferndown Industrial Estate</x:v>
      </x:c>
      <x:c r="G825" s="15" t="str">
        <x:v>Unit 20, Bedrock Park, Vulcan Way, Ferndown</x:v>
      </x:c>
      <x:c r="H825" s="13" t="str">
        <x:v>Current</x:v>
      </x:c>
      <x:c r="I825" s="14" t="n">
        <x:v>3975</x:v>
      </x:c>
      <x:c r="J825" s="13" t="str">
        <x:f>IF(AND(ISNUMBER(I825),I825&gt;0),IF(I825&lt;=1000,"1–1,000",IF(I825&lt;=2500,"1,001–2,500",IF(I825&lt;=5000,"2,501–5,000",IF(I825&lt;=10000,"5,001–10,000","10,001–15,000")))),"2,501–5,000")</x:f>
        <x:v>2,501–5,000</x:v>
      </x:c>
      <x:c r="K825" s="16" t="n">
        <x:v>49692</x:v>
      </x:c>
      <x:c r="L825" s="17" t="n">
        <x:f>IF(AND(ISNUMBER(I825),I825&gt;0,ISNUMBER(K825),K825&gt;0),K825/I825,"n.a.")</x:f>
        <x:v>12.501132075471698</x:v>
      </x:c>
      <x:c r="M825" s="17"/>
      <x:c r="N825" s="13" t="str">
        <x:v>No</x:v>
      </x:c>
      <x:c r="O825" s="15" t="str">
        <x:v>9.3m clear internal/eaves</x:v>
      </x:c>
      <x:c r="P825" s="15" t="str">
        <x:v>Electric loading door</x:v>
      </x:c>
      <x:c r="Q825" s="15" t="str">
        <x:v>New mid-terrace unit with mezzanine storage and 7 parking spaces.</x:v>
      </x:c>
      <x:c r="R825" s="15" t="str">
        <x:v>Advertised to let £4,141 pcm annualised. Advertised quotation: £49,692.00 pa / annualised Host population not separately identified where locality/boundary is ambiguous.</x:v>
      </x:c>
      <x:c r="S825" s="15" t="str">
        <x:v>https://www.rightmove.co.uk/properties/773397519369440#/?channel=COM_LET</x:v>
      </x:c>
      <x:c r="T825" s="15" t="str"/>
      <x:c r="U825" s="15" t="str"/>
      <x:c r="V825" s="15" t="str">
        <x:v>Bournemouth — Ferndown Industrial Estate</x:v>
      </x:c>
      <x:c r="W825" s="15" t="str">
        <x:v>Individual unit ≤15,000 sq ft</x:v>
      </x:c>
      <x:c r="X825" s="13" t="n">
        <x:f>IF(N825="Yes",L825,0)</x:f>
        <x:v>0</x:v>
      </x:c>
      <x:c r="Y825" s="14" t="n">
        <x:v>1</x:v>
      </x:c>
      <x:c r="Z825" s="13" t="str">
        <x:v>Industrial / workshop / storage</x:v>
      </x:c>
    </x:row>
    <x:row r="826" ht="49" customHeight="1">
      <x:c r="A826" s="13" t="str">
        <x:v>SW0491</x:v>
      </x:c>
      <x:c r="B826" s="15" t="str">
        <x:v>Bournemouth</x:v>
      </x:c>
      <x:c r="C826" s="15" t="str">
        <x:v>Ferndown / Ferndown Industrial Estate</x:v>
      </x:c>
      <x:c r="D826" s="14"/>
      <x:c r="E826" s="13" t="str">
        <x:v>Context</x:v>
      </x:c>
      <x:c r="F826" s="15" t="str">
        <x:v>Ferndown Industrial Estate</x:v>
      </x:c>
      <x:c r="G826" s="15" t="str">
        <x:v>Unit 23, Bedrock Park, Ferndown Industrial Estate, Wimborne BH 21</x:v>
      </x:c>
      <x:c r="H826" s="13" t="str">
        <x:v>Current</x:v>
      </x:c>
      <x:c r="I826" s="14" t="n">
        <x:v>5754</x:v>
      </x:c>
      <x:c r="J826" s="13" t="str">
        <x:f>IF(AND(ISNUMBER(I826),I826&gt;0),IF(I826&lt;=1000,"1–1,000",IF(I826&lt;=2500,"1,001–2,500",IF(I826&lt;=5000,"2,501–5,000",IF(I826&lt;=10000,"5,001–10,000","10,001–15,000")))),"5,001–10,000")</x:f>
        <x:v>5,001–10,000</x:v>
      </x:c>
      <x:c r="K826" s="16" t="n">
        <x:v>71925</x:v>
      </x:c>
      <x:c r="L826" s="17" t="n">
        <x:f>IF(AND(ISNUMBER(I826),I826&gt;0,ISNUMBER(K826),K826&gt;0),K826/I826,"n.a.")</x:f>
        <x:v>12.5</x:v>
      </x:c>
      <x:c r="M826" s="17"/>
      <x:c r="N826" s="13" t="str">
        <x:v>No</x:v>
      </x:c>
      <x:c r="O826" s="15" t="str">
        <x:v>9.3m eaves (Zoopla); 6.5m clear internal (Rightmove)</x:v>
      </x:c>
      <x:c r="P826" s="15" t="str">
        <x:v>Electric loading doors</x:v>
      </x:c>
      <x:c r="Q826" s="15" t="str">
        <x:v>Ground floor 5,009 sq ft plus 745 sq ft first floor</x:v>
      </x:c>
      <x:c r="R826" s="15" t="str">
        <x:v>Advertised to let Ground 5,009 sq ft+745 sq ft first-floor; source height measurements differ. Advertised quotation: £71,925 pa Host population not separately identified where locality/boundary is ambiguous.</x:v>
      </x:c>
      <x:c r="S826" s="15" t="str">
        <x:v>https://www.zoopla.co.uk/to-rent/commercial/details/72281775/</x:v>
      </x:c>
      <x:c r="T826" s="15" t="str"/>
      <x:c r="U826" s="15" t="str"/>
      <x:c r="V826" s="15" t="str">
        <x:v>Bournemouth — Ferndown Industrial Estate</x:v>
      </x:c>
      <x:c r="W826" s="15" t="str">
        <x:v>Individual unit ≤15,000 sq ft</x:v>
      </x:c>
      <x:c r="X826" s="13" t="n">
        <x:f>IF(N826="Yes",L826,0)</x:f>
        <x:v>0</x:v>
      </x:c>
      <x:c r="Y826" s="14" t="n">
        <x:v>1</x:v>
      </x:c>
      <x:c r="Z826" s="13" t="str">
        <x:v>Industrial / workshop / storage</x:v>
      </x:c>
    </x:row>
    <x:row r="827" ht="49" customHeight="1">
      <x:c r="A827" s="13" t="str">
        <x:v>SW0492</x:v>
      </x:c>
      <x:c r="B827" s="15" t="str">
        <x:v>Bournemouth</x:v>
      </x:c>
      <x:c r="C827" s="15" t="str">
        <x:v>Ferndown / Ferndown Industrial Estate</x:v>
      </x:c>
      <x:c r="D827" s="14"/>
      <x:c r="E827" s="13" t="str">
        <x:v>Context</x:v>
      </x:c>
      <x:c r="F827" s="15" t="str">
        <x:v>Ferndown Industrial Estate</x:v>
      </x:c>
      <x:c r="G827" s="15" t="str">
        <x:v>Unit 24, Bedrock Park, Vulcan Way, Ferndown Industrial Estate</x:v>
      </x:c>
      <x:c r="H827" s="13" t="str">
        <x:v>Current</x:v>
      </x:c>
      <x:c r="I827" s="14" t="n">
        <x:v>5965</x:v>
      </x:c>
      <x:c r="J827" s="13" t="str">
        <x:f>IF(AND(ISNUMBER(I827),I827&gt;0),IF(I827&lt;=1000,"1–1,000",IF(I827&lt;=2500,"1,001–2,500",IF(I827&lt;=5000,"2,501–5,000",IF(I827&lt;=10000,"5,001–10,000","10,001–15,000")))),"5,001–10,000")</x:f>
        <x:v>5,001–10,000</x:v>
      </x:c>
      <x:c r="K827" s="16"/>
      <x:c r="L827" s="17" t="str">
        <x:f>IF(AND(ISNUMBER(I827),I827&gt;0,ISNUMBER(K827),K827&gt;0),K827/I827,"n.a.")</x:f>
        <x:v>n.a.</x:v>
      </x:c>
      <x:c r="M827" s="17"/>
      <x:c r="N827" s="13" t="str">
        <x:v>No</x:v>
      </x:c>
      <x:c r="O827" s="15" t="str">
        <x:v>9.3m eaves in combined advert</x:v>
      </x:c>
      <x:c r="P827" s="15" t="str">
        <x:v>Electric loading door</x:v>
      </x:c>
      <x:c r="Q827" s="15" t="str">
        <x:v>Industrial/warehouse premises</x:v>
      </x:c>
      <x:c r="R827" s="15" t="str">
        <x:v>Advertised to let Unit 24area derived 11,719 sq ft combined less 5,754 sq ft Unit 23; individualrentallocation notconfirmed. Advertised quotation: Combined 23+24£146,488 pa; Unit 23£71,925 pa Host population not separately identified where locality/boundary is ambiguous.</x:v>
      </x:c>
      <x:c r="S827" s="15" t="str">
        <x:v>https://www.zoopla.co.uk/to-rent/commercial/details/73019777/</x:v>
      </x:c>
      <x:c r="T827" s="15" t="str">
        <x:v>https://www.zoopla.co.uk/to-rent/commercial/details/72281775/</x:v>
      </x:c>
      <x:c r="U827" s="15" t="str"/>
      <x:c r="V827" s="15" t="str">
        <x:v>Bournemouth — Ferndown Industrial Estate</x:v>
      </x:c>
      <x:c r="W827" s="15" t="str">
        <x:v>Individual unit ≤15,000 sq ft</x:v>
      </x:c>
      <x:c r="X827" s="13" t="n">
        <x:f>IF(N827="Yes",L827,0)</x:f>
        <x:v>0</x:v>
      </x:c>
      <x:c r="Y827" s="14" t="n">
        <x:v>1</x:v>
      </x:c>
      <x:c r="Z827" s="13" t="str">
        <x:v>Industrial / workshop / storage</x:v>
      </x:c>
    </x:row>
    <x:row r="828" ht="42" customHeight="1">
      <x:c r="A828" s="13" t="str">
        <x:v>SW0493</x:v>
      </x:c>
      <x:c r="B828" s="15" t="str">
        <x:v>Bournemouth</x:v>
      </x:c>
      <x:c r="C828" s="15" t="str">
        <x:v>Ferndown / Ferndown Industrial Estate</x:v>
      </x:c>
      <x:c r="D828" s="14"/>
      <x:c r="E828" s="13" t="str">
        <x:v>Context</x:v>
      </x:c>
      <x:c r="F828" s="15" t="str">
        <x:v>Ferndown Industrial Estate</x:v>
      </x:c>
      <x:c r="G828" s="15" t="str">
        <x:v>Unit 3, Bedrock Park, Ferndown Industrial Estate, Wimborne BH 21</x:v>
      </x:c>
      <x:c r="H828" s="13" t="str">
        <x:v>Current</x:v>
      </x:c>
      <x:c r="I828" s="14" t="n">
        <x:v>2689</x:v>
      </x:c>
      <x:c r="J828" s="13" t="str">
        <x:f>IF(AND(ISNUMBER(I828),I828&gt;0),IF(I828&lt;=1000,"1–1,000",IF(I828&lt;=2500,"1,001–2,500",IF(I828&lt;=5000,"2,501–5,000",IF(I828&lt;=10000,"5,001–10,000","10,001–15,000")))),"2,501–5,000")</x:f>
        <x:v>2,501–5,000</x:v>
      </x:c>
      <x:c r="K828" s="16" t="n">
        <x:v>40335</x:v>
      </x:c>
      <x:c r="L828" s="17" t="n">
        <x:f>IF(AND(ISNUMBER(I828),I828&gt;0,ISNUMBER(K828),K828&gt;0),K828/I828,"n.a.")</x:f>
        <x:v>15</x:v>
      </x:c>
      <x:c r="M828" s="17"/>
      <x:c r="N828" s="13" t="str">
        <x:v>No</x:v>
      </x:c>
      <x:c r="O828" s="15" t="str">
        <x:v>7.7m eaves (Zoopla); 6.5m clear internal (Rightmove)</x:v>
      </x:c>
      <x:c r="P828" s="15" t="str">
        <x:v>Electric loading doors</x:v>
      </x:c>
      <x:c r="Q828" s="15" t="str">
        <x:v>New build semi detached trade counter unit</x:v>
      </x:c>
      <x:c r="R828" s="15" t="str">
        <x:v>Advertised to let Clear internal and eaves are different measures; both retained. Advertised quotation: £40,335 pa Host population not separately identified where locality/boundary is ambiguous.</x:v>
      </x:c>
      <x:c r="S828" s="15" t="str">
        <x:v>https://www.zoopla.co.uk/to-rent/commercial/details/72281810/</x:v>
      </x:c>
      <x:c r="T828" s="15" t="str"/>
      <x:c r="U828" s="15" t="str"/>
      <x:c r="V828" s="15" t="str">
        <x:v>Bournemouth — Ferndown Industrial Estate</x:v>
      </x:c>
      <x:c r="W828" s="15" t="str">
        <x:v>Individual unit ≤15,000 sq ft</x:v>
      </x:c>
      <x:c r="X828" s="13" t="n">
        <x:f>IF(N828="Yes",L828,0)</x:f>
        <x:v>0</x:v>
      </x:c>
      <x:c r="Y828" s="14" t="n">
        <x:v>1</x:v>
      </x:c>
      <x:c r="Z828" s="13" t="str">
        <x:v>Industrial / workshop / storage</x:v>
      </x:c>
    </x:row>
    <x:row r="829" ht="49" customHeight="1">
      <x:c r="A829" s="13" t="str">
        <x:v>SW0494</x:v>
      </x:c>
      <x:c r="B829" s="15" t="str">
        <x:v>Bournemouth</x:v>
      </x:c>
      <x:c r="C829" s="15" t="str">
        <x:v>Ferndown / Ferndown Industrial Estate</x:v>
      </x:c>
      <x:c r="D829" s="14"/>
      <x:c r="E829" s="13" t="str">
        <x:v>Context</x:v>
      </x:c>
      <x:c r="F829" s="15" t="str">
        <x:v>Ferndown Industrial Estate</x:v>
      </x:c>
      <x:c r="G829" s="15" t="str">
        <x:v>Unit 6 Cobham Business Centre, Cobham Road, Wimborne BH 21</x:v>
      </x:c>
      <x:c r="H829" s="13" t="str">
        <x:v>Current</x:v>
      </x:c>
      <x:c r="I829" s="14" t="n">
        <x:v>1661</x:v>
      </x:c>
      <x:c r="J829" s="13" t="str">
        <x:f>IF(AND(ISNUMBER(I829),I829&gt;0),IF(I829&lt;=1000,"1–1,000",IF(I829&lt;=2500,"1,001–2,500",IF(I829&lt;=5000,"2,501–5,000",IF(I829&lt;=10000,"5,001–10,000","10,001–15,000")))),"1,001–2,500")</x:f>
        <x:v>1,001–2,500</x:v>
      </x:c>
      <x:c r="K829" s="16" t="n">
        <x:v>19950</x:v>
      </x:c>
      <x:c r="L829" s="17" t="n">
        <x:f>IF(AND(ISNUMBER(I829),I829&gt;0,ISNUMBER(K829),K829&gt;0),K829/I829,"n.a.")</x:f>
        <x:v>12.010836845273932</x:v>
      </x:c>
      <x:c r="M829" s="17"/>
      <x:c r="N829" s="13" t="str">
        <x:v>No</x:v>
      </x:c>
      <x:c r="O829" s="15" t="str">
        <x:v>Not stated</x:v>
      </x:c>
      <x:c r="P829" s="15" t="str">
        <x:v>Electric roller shutter to partitioned store</x:v>
      </x:c>
      <x:c r="Q829" s="15" t="str">
        <x:v>The property comprises a two storey semi-detached business unit arranged to provide a meeting room, office and store on the ground floor and open plan office on the first floor.</x:v>
      </x:c>
      <x:c r="R829" s="15" t="str">
        <x:v>Advertised to let Advertised quotation: £19,950 pa Host population not separately identified where locality/boundary is ambiguous.</x:v>
      </x:c>
      <x:c r="S829" s="15" t="str">
        <x:v>https://www.zoopla.co.uk/to-rent/commercial/details/73657176/</x:v>
      </x:c>
      <x:c r="T829" s="15" t="str"/>
      <x:c r="U829" s="15" t="str"/>
      <x:c r="V829" s="15" t="str">
        <x:v>Bournemouth — Ferndown Industrial Estate</x:v>
      </x:c>
      <x:c r="W829" s="15" t="str">
        <x:v>Individual unit ≤15,000 sq ft</x:v>
      </x:c>
      <x:c r="X829" s="13" t="n">
        <x:f>IF(N829="Yes",L829,0)</x:f>
        <x:v>0</x:v>
      </x:c>
      <x:c r="Y829" s="14" t="n">
        <x:v>1</x:v>
      </x:c>
      <x:c r="Z829" s="13" t="str">
        <x:v>Industrial / workshop / storage</x:v>
      </x:c>
    </x:row>
    <x:row r="830" ht="42" customHeight="1">
      <x:c r="A830" s="13" t="str">
        <x:v>SW0495</x:v>
      </x:c>
      <x:c r="B830" s="15" t="str">
        <x:v>Bournemouth</x:v>
      </x:c>
      <x:c r="C830" s="15" t="str">
        <x:v>Ferndown / Ferndown Industrial Estate</x:v>
      </x:c>
      <x:c r="D830" s="14"/>
      <x:c r="E830" s="13" t="str">
        <x:v>Context</x:v>
      </x:c>
      <x:c r="F830" s="15" t="str">
        <x:v>Ferndown Industrial Estate</x:v>
      </x:c>
      <x:c r="G830" s="15" t="str">
        <x:v>Unit 6 Lindbergh Road, Ferndown Ind. Estate, Wimborne BH 21</x:v>
      </x:c>
      <x:c r="H830" s="13" t="str">
        <x:v>Current</x:v>
      </x:c>
      <x:c r="I830" s="14" t="n">
        <x:v>1841</x:v>
      </x:c>
      <x:c r="J830" s="13" t="str">
        <x:f>IF(AND(ISNUMBER(I830),I830&gt;0),IF(I830&lt;=1000,"1–1,000",IF(I830&lt;=2500,"1,001–2,500",IF(I830&lt;=5000,"2,501–5,000",IF(I830&lt;=10000,"5,001–10,000","10,001–15,000")))),"1,001–2,500")</x:f>
        <x:v>1,001–2,500</x:v>
      </x:c>
      <x:c r="K830" s="16" t="n">
        <x:v>23950</x:v>
      </x:c>
      <x:c r="L830" s="17" t="n">
        <x:f>IF(AND(ISNUMBER(I830),I830&gt;0,ISNUMBER(K830),K830&gt;0),K830/I830,"n.a.")</x:f>
        <x:v>13.009234111895708</x:v>
      </x:c>
      <x:c r="M830" s="17"/>
      <x:c r="N830" s="13" t="str">
        <x:v>No</x:v>
      </x:c>
      <x:c r="O830" s="15" t="str">
        <x:v>Not stated</x:v>
      </x:c>
      <x:c r="P830" s="15" t="str">
        <x:v>Not stated</x:v>
      </x:c>
      <x:c r="Q830" s="15" t="str">
        <x:v>Please see attached brochure for full details.</x:v>
      </x:c>
      <x:c r="R830" s="15" t="str">
        <x:v>Advertised to let Advertised quotation: £23,950 pa Host population not separately identified where locality/boundary is ambiguous.</x:v>
      </x:c>
      <x:c r="S830" s="15" t="str">
        <x:v>https://www.zoopla.co.uk/to-rent/commercial/details/74528912/</x:v>
      </x:c>
      <x:c r="T830" s="15" t="str"/>
      <x:c r="U830" s="15" t="str"/>
      <x:c r="V830" s="15" t="str">
        <x:v>Bournemouth — Ferndown Industrial Estate</x:v>
      </x:c>
      <x:c r="W830" s="15" t="str">
        <x:v>Individual unit ≤15,000 sq ft</x:v>
      </x:c>
      <x:c r="X830" s="13" t="n">
        <x:f>IF(N830="Yes",L830,0)</x:f>
        <x:v>0</x:v>
      </x:c>
      <x:c r="Y830" s="14" t="n">
        <x:v>1</x:v>
      </x:c>
      <x:c r="Z830" s="13" t="str">
        <x:v>Industrial / workshop / storage</x:v>
      </x:c>
    </x:row>
    <x:row r="831" ht="49" customHeight="1">
      <x:c r="A831" s="13" t="str">
        <x:v>SW0496</x:v>
      </x:c>
      <x:c r="B831" s="15" t="str">
        <x:v>Bournemouth</x:v>
      </x:c>
      <x:c r="C831" s="15" t="str">
        <x:v>Ferndown / Ferndown Industrial Estate</x:v>
      </x:c>
      <x:c r="D831" s="14"/>
      <x:c r="E831" s="13" t="str">
        <x:v>Context</x:v>
      </x:c>
      <x:c r="F831" s="15" t="str">
        <x:v>Ferndown Industrial Estate</x:v>
      </x:c>
      <x:c r="G831" s="15" t="str">
        <x:v>Unit 7, Bedrock Park, Ferndown Industrial Estate, Wimborne BH 21</x:v>
      </x:c>
      <x:c r="H831" s="13" t="str">
        <x:v>Current</x:v>
      </x:c>
      <x:c r="I831" s="14" t="n">
        <x:v>4295</x:v>
      </x:c>
      <x:c r="J831" s="13" t="str">
        <x:f>IF(AND(ISNUMBER(I831),I831&gt;0),IF(I831&lt;=1000,"1–1,000",IF(I831&lt;=2500,"1,001–2,500",IF(I831&lt;=5000,"2,501–5,000",IF(I831&lt;=10000,"5,001–10,000","10,001–15,000")))),"2,501–5,000")</x:f>
        <x:v>2,501–5,000</x:v>
      </x:c>
      <x:c r="K831" s="16" t="n">
        <x:v>53750</x:v>
      </x:c>
      <x:c r="L831" s="17" t="n">
        <x:f>IF(AND(ISNUMBER(I831),I831&gt;0,ISNUMBER(K831),K831&gt;0),K831/I831,"n.a.")</x:f>
        <x:v>12.514551804423748</x:v>
      </x:c>
      <x:c r="M831" s="17"/>
      <x:c r="N831" s="13" t="str">
        <x:v>No</x:v>
      </x:c>
      <x:c r="O831" s="15" t="str">
        <x:v>7.7m eaves (Zoopla); 6.5m clear internal (Rightmove)</x:v>
      </x:c>
      <x:c r="P831" s="15" t="str">
        <x:v>Electric loading doors</x:v>
      </x:c>
      <x:c r="Q831" s="15" t="str">
        <x:v>Ground floor 3,289 sq ft plus 1,006 sq ft first floor</x:v>
      </x:c>
      <x:c r="R831" s="15" t="str">
        <x:v>Advertised to let 3,289 sq ft ground+1,006 sq ft first-floor. Rightmove rent-free-until 2026 wording appears stale. Advertised quotation: £53,750 pa Host population not separately identified where locality/boundary is ambiguous.</x:v>
      </x:c>
      <x:c r="S831" s="15" t="str">
        <x:v>https://www.zoopla.co.uk/to-rent/commercial/details/72281799/</x:v>
      </x:c>
      <x:c r="T831" s="15" t="str"/>
      <x:c r="U831" s="15" t="str"/>
      <x:c r="V831" s="15" t="str">
        <x:v>Bournemouth — Ferndown Industrial Estate</x:v>
      </x:c>
      <x:c r="W831" s="15" t="str">
        <x:v>Individual unit ≤15,000 sq ft</x:v>
      </x:c>
      <x:c r="X831" s="13" t="n">
        <x:f>IF(N831="Yes",L831,0)</x:f>
        <x:v>0</x:v>
      </x:c>
      <x:c r="Y831" s="14" t="n">
        <x:v>1</x:v>
      </x:c>
      <x:c r="Z831" s="13" t="str">
        <x:v>Industrial / workshop / storage</x:v>
      </x:c>
    </x:row>
    <x:row r="832" ht="42" customHeight="1">
      <x:c r="A832" s="13" t="str">
        <x:v>SW0497</x:v>
      </x:c>
      <x:c r="B832" s="15" t="str">
        <x:v>Bournemouth</x:v>
      </x:c>
      <x:c r="C832" s="15" t="str">
        <x:v>Ferndown / Ferndown Industrial Estate</x:v>
      </x:c>
      <x:c r="D832" s="14"/>
      <x:c r="E832" s="13" t="str">
        <x:v>Context</x:v>
      </x:c>
      <x:c r="F832" s="15" t="str">
        <x:v>Ferndown Industrial Estate</x:v>
      </x:c>
      <x:c r="G832" s="15" t="str">
        <x:v>Unit 9 Telford Road, Ferndown Industrial Estate, Wimborne BH 21</x:v>
      </x:c>
      <x:c r="H832" s="13" t="str">
        <x:v>Current</x:v>
      </x:c>
      <x:c r="I832" s="14" t="n">
        <x:v>1310</x:v>
      </x:c>
      <x:c r="J832" s="13" t="str">
        <x:f>IF(AND(ISNUMBER(I832),I832&gt;0),IF(I832&lt;=1000,"1–1,000",IF(I832&lt;=2500,"1,001–2,500",IF(I832&lt;=5000,"2,501–5,000",IF(I832&lt;=10000,"5,001–10,000","10,001–15,000")))),"1,001–2,500")</x:f>
        <x:v>1,001–2,500</x:v>
      </x:c>
      <x:c r="K832" s="16" t="n">
        <x:v>11250</x:v>
      </x:c>
      <x:c r="L832" s="17" t="n">
        <x:f>IF(AND(ISNUMBER(I832),I832&gt;0,ISNUMBER(K832),K832&gt;0),K832/I832,"n.a.")</x:f>
        <x:v>8.587786259541986</x:v>
      </x:c>
      <x:c r="M832" s="17"/>
      <x:c r="N832" s="13" t="str">
        <x:v>No</x:v>
      </x:c>
      <x:c r="O832" s="15" t="str">
        <x:v>3.6m minimum eaves</x:v>
      </x:c>
      <x:c r="P832" s="15" t="str">
        <x:v>Roller shutter 3.1m W ×3.3m H</x:v>
      </x:c>
      <x:c r="Q832" s="15" t="str">
        <x:v>Gross internal area approx 121.7 sq m (1,310 sq ft)</x:v>
      </x:c>
      <x:c r="R832" s="15" t="str">
        <x:v>Advertised to let Advertised quotation: £11,250 pa Host population not separately identified where locality/boundary is ambiguous.</x:v>
      </x:c>
      <x:c r="S832" s="15" t="str">
        <x:v>https://www.zoopla.co.uk/to-rent/commercial/details/74198764/</x:v>
      </x:c>
      <x:c r="T832" s="15" t="str"/>
      <x:c r="U832" s="15" t="str"/>
      <x:c r="V832" s="15" t="str">
        <x:v>Bournemouth — Ferndown Industrial Estate</x:v>
      </x:c>
      <x:c r="W832" s="15" t="str">
        <x:v>Individual unit ≤15,000 sq ft</x:v>
      </x:c>
      <x:c r="X832" s="13" t="n">
        <x:f>IF(N832="Yes",L832,0)</x:f>
        <x:v>0</x:v>
      </x:c>
      <x:c r="Y832" s="14" t="n">
        <x:v>1</x:v>
      </x:c>
      <x:c r="Z832" s="13" t="str">
        <x:v>Industrial / workshop / storage</x:v>
      </x:c>
    </x:row>
    <x:row r="833" ht="42" customHeight="1">
      <x:c r="A833" s="13" t="str">
        <x:v>SW0498</x:v>
      </x:c>
      <x:c r="B833" s="15" t="str">
        <x:v>Bournemouth</x:v>
      </x:c>
      <x:c r="C833" s="15" t="str">
        <x:v>Ferndown / Ferndown Industrial Estate</x:v>
      </x:c>
      <x:c r="D833" s="14"/>
      <x:c r="E833" s="13" t="str">
        <x:v>Context</x:v>
      </x:c>
      <x:c r="F833" s="15" t="str">
        <x:v>Ferndown Industrial Estate</x:v>
      </x:c>
      <x:c r="G833" s="15" t="str">
        <x:v>Unit A 2, Stirling Business Park, Nimrod Way, Ferndown Industrial Estate, Wimborne BH 21</x:v>
      </x:c>
      <x:c r="H833" s="13" t="str">
        <x:v>Current</x:v>
      </x:c>
      <x:c r="I833" s="14" t="n">
        <x:v>1033</x:v>
      </x:c>
      <x:c r="J833" s="13" t="str">
        <x:f>IF(AND(ISNUMBER(I833),I833&gt;0),IF(I833&lt;=1000,"1–1,000",IF(I833&lt;=2500,"1,001–2,500",IF(I833&lt;=5000,"2,501–5,000",IF(I833&lt;=10000,"5,001–10,000","10,001–15,000")))),"1,001–2,500")</x:f>
        <x:v>1,001–2,500</x:v>
      </x:c>
      <x:c r="K833" s="16" t="n">
        <x:v>13350</x:v>
      </x:c>
      <x:c r="L833" s="17" t="n">
        <x:f>IF(AND(ISNUMBER(I833),I833&gt;0,ISNUMBER(K833),K833&gt;0),K833/I833,"n.a.")</x:f>
        <x:v>12.92352371732817</x:v>
      </x:c>
      <x:c r="M833" s="17"/>
      <x:c r="N833" s="13" t="str">
        <x:v>No</x:v>
      </x:c>
      <x:c r="O833" s="15" t="str">
        <x:v>Not stated</x:v>
      </x:c>
      <x:c r="P833" s="15" t="str">
        <x:v>Not stated</x:v>
      </x:c>
      <x:c r="Q833" s="15" t="str">
        <x:v>Located on Nimrod Way, Ferndown Industrial Estate, Wimborne.</x:v>
      </x:c>
      <x:c r="R833" s="15" t="str">
        <x:v>Advertised to let Advertised quotation: £13,350 pa Host population not separately identified where locality/boundary is ambiguous.</x:v>
      </x:c>
      <x:c r="S833" s="15" t="str">
        <x:v>https://www.zoopla.co.uk/to-rent/commercial/details/74463323/</x:v>
      </x:c>
      <x:c r="T833" s="15" t="str"/>
      <x:c r="U833" s="15" t="str"/>
      <x:c r="V833" s="15" t="str">
        <x:v>Bournemouth — Ferndown Industrial Estate</x:v>
      </x:c>
      <x:c r="W833" s="15" t="str">
        <x:v>Individual unit ≤15,000 sq ft</x:v>
      </x:c>
      <x:c r="X833" s="13" t="n">
        <x:f>IF(N833="Yes",L833,0)</x:f>
        <x:v>0</x:v>
      </x:c>
      <x:c r="Y833" s="14" t="n">
        <x:v>1</x:v>
      </x:c>
      <x:c r="Z833" s="13" t="str">
        <x:v>Industrial / workshop / storage</x:v>
      </x:c>
    </x:row>
    <x:row r="834" ht="49" customHeight="1">
      <x:c r="A834" s="13" t="str">
        <x:v>SW0499</x:v>
      </x:c>
      <x:c r="B834" s="15" t="str">
        <x:v>Bournemouth</x:v>
      </x:c>
      <x:c r="C834" s="15" t="str">
        <x:v>Ferndown / Ferndown Industrial Estate</x:v>
      </x:c>
      <x:c r="D834" s="14"/>
      <x:c r="E834" s="13" t="str">
        <x:v>Context</x:v>
      </x:c>
      <x:c r="F834" s="15" t="str">
        <x:v>Ferndown Industrial Estate</x:v>
      </x:c>
      <x:c r="G834" s="15" t="str">
        <x:v>Unit A 6, Stirling Business Park, Nimrod Way, Ferndown Industrial Estate</x:v>
      </x:c>
      <x:c r="H834" s="13" t="str">
        <x:v>Current</x:v>
      </x:c>
      <x:c r="I834" s="14" t="n">
        <x:v>1658</x:v>
      </x:c>
      <x:c r="J834" s="13" t="str">
        <x:f>IF(AND(ISNUMBER(I834),I834&gt;0),IF(I834&lt;=1000,"1–1,000",IF(I834&lt;=2500,"1,001–2,500",IF(I834&lt;=5000,"2,501–5,000",IF(I834&lt;=10000,"5,001–10,000","10,001–15,000")))),"1,001–2,500")</x:f>
        <x:v>1,001–2,500</x:v>
      </x:c>
      <x:c r="K834" s="16" t="n">
        <x:v>20750</x:v>
      </x:c>
      <x:c r="L834" s="17" t="n">
        <x:f>IF(AND(ISNUMBER(I834),I834&gt;0,ISNUMBER(K834),K834&gt;0),K834/I834,"n.a.")</x:f>
        <x:v>12.515078407720145</x:v>
      </x:c>
      <x:c r="M834" s="17"/>
      <x:c r="N834" s="13" t="str">
        <x:v>No</x:v>
      </x:c>
      <x:c r="O834" s="15" t="str">
        <x:v>Goadsby approx. 6m eaves</x:v>
      </x:c>
      <x:c r="P834" s="15" t="str">
        <x:v>Roller shutter approx. 3.6m W ×4–4.1m H</x:v>
      </x:c>
      <x:c r="Q834" s="15" t="str">
        <x:v>Roller shutter door c. 3.6m wide x 4m high</x:v>
      </x:c>
      <x:c r="R834" s="15" t="str">
        <x:v>Advertised to let Goadsby 1,662 sq ft vs Sibbett 1,658 sq ft; direct agent identifies A 6. One demise counted. Advertised quotation: £20,750 pa Host population not separately identified where locality/boundary is ambiguous.</x:v>
      </x:c>
      <x:c r="S834" s="15" t="str">
        <x:v>https://www.zoopla.co.uk/to-rent/commercial/details/74446577/</x:v>
      </x:c>
      <x:c r="T834" s="15" t="str">
        <x:v>https://www.zoopla.co.uk/to-rent/commercial/details/72495443/</x:v>
      </x:c>
      <x:c r="U834" s="15" t="str">
        <x:v>https://sibbettgregory.com/property-search/properties/353020-unit-a6-stirling-business-park-ferndown</x:v>
      </x:c>
      <x:c r="V834" s="15" t="str">
        <x:v>Bournemouth — Ferndown Industrial Estate</x:v>
      </x:c>
      <x:c r="W834" s="15" t="str">
        <x:v>Individual unit ≤15,000 sq ft</x:v>
      </x:c>
      <x:c r="X834" s="13" t="n">
        <x:f>IF(N834="Yes",L834,0)</x:f>
        <x:v>0</x:v>
      </x:c>
      <x:c r="Y834" s="14" t="n">
        <x:v>1</x:v>
      </x:c>
      <x:c r="Z834" s="13" t="str">
        <x:v>Industrial / workshop / storage</x:v>
      </x:c>
    </x:row>
    <x:row r="835" ht="49" customHeight="1">
      <x:c r="A835" s="13" t="str">
        <x:v>SW0500</x:v>
      </x:c>
      <x:c r="B835" s="15" t="str">
        <x:v>Bournemouth</x:v>
      </x:c>
      <x:c r="C835" s="15" t="str">
        <x:v>Ferndown / Ferndown Industrial Estate</x:v>
      </x:c>
      <x:c r="D835" s="14"/>
      <x:c r="E835" s="13" t="str">
        <x:v>Context</x:v>
      </x:c>
      <x:c r="F835" s="15" t="str">
        <x:v>Ferndown Industrial Estate</x:v>
      </x:c>
      <x:c r="G835" s="15" t="str">
        <x:v>Unnumbered trade-counter unit, Telford Road, Ferndown Industrial Estate</x:v>
      </x:c>
      <x:c r="H835" s="13" t="str">
        <x:v>Future</x:v>
      </x:c>
      <x:c r="I835" s="14" t="n">
        <x:v>2060</x:v>
      </x:c>
      <x:c r="J835" s="13" t="str">
        <x:f>IF(AND(ISNUMBER(I835),I835&gt;0),IF(I835&lt;=1000,"1–1,000",IF(I835&lt;=2500,"1,001–2,500",IF(I835&lt;=5000,"2,501–5,000",IF(I835&lt;=10000,"5,001–10,000","10,001–15,000")))),"1,001–2,500")</x:f>
        <x:v>1,001–2,500</x:v>
      </x:c>
      <x:c r="K835" s="16" t="n">
        <x:v>21000</x:v>
      </x:c>
      <x:c r="L835" s="17" t="n">
        <x:f>IF(AND(ISNUMBER(I835),I835&gt;0,ISNUMBER(K835),K835&gt;0),K835/I835,"n.a.")</x:f>
        <x:v>10.194174757281553</x:v>
      </x:c>
      <x:c r="M835" s="17"/>
      <x:c r="N835" s="13" t="str">
        <x:v>No</x:v>
      </x:c>
      <x:c r="O835" s="15" t="str">
        <x:v>Not stated</x:v>
      </x:c>
      <x:c r="P835" s="15" t="str">
        <x:v>Not stated</x:v>
      </x:c>
      <x:c r="Q835" s="15" t="str">
        <x:v>Trade-counter space, first-floor office/mezzanines, PV and air-source heat pump.</x:v>
      </x:c>
      <x:c r="R835" s="15" t="str">
        <x:v>Undergoing redecoration Originally 3 units; currently marketed as one combined demise. Exact unit number unpublished. Advertised quotation: £21,000.00 pa / annualised Host population not separately identified where locality/boundary is ambiguous.</x:v>
      </x:c>
      <x:c r="S835" s="15" t="str">
        <x:v>https://www.rightmove.co.uk/properties/756213032158416#/?channel=COM_LET</x:v>
      </x:c>
      <x:c r="T835" s="15" t="str"/>
      <x:c r="U835" s="15" t="str"/>
      <x:c r="V835" s="15" t="str">
        <x:v>Bournemouth — Ferndown Industrial Estate</x:v>
      </x:c>
      <x:c r="W835" s="15" t="str">
        <x:v>Individual unit ≤15,000 sq ft</x:v>
      </x:c>
      <x:c r="X835" s="13" t="n">
        <x:f>IF(N835="Yes",L835,0)</x:f>
        <x:v>0</x:v>
      </x:c>
      <x:c r="Y835" s="14" t="n">
        <x:v>1</x:v>
      </x:c>
      <x:c r="Z835" s="13" t="str">
        <x:v>Industrial / workshop / storage</x:v>
      </x:c>
    </x:row>
    <x:row r="836" ht="42" customHeight="1">
      <x:c r="A836" s="13" t="str">
        <x:v>SW0501</x:v>
      </x:c>
      <x:c r="B836" s="15" t="str">
        <x:v>Bournemouth</x:v>
      </x:c>
      <x:c r="C836" s="15" t="str">
        <x:v>West Parley</x:v>
      </x:c>
      <x:c r="D836" s="14" t="n">
        <x:v>3660</x:v>
      </x:c>
      <x:c r="E836" s="13" t="str">
        <x:v>Context</x:v>
      </x:c>
      <x:c r="F836" s="15" t="str">
        <x:v>Parley Wood Business Park</x:v>
      </x:c>
      <x:c r="G836" s="15" t="str">
        <x:v>Unit 3, Parley Wood Business Park, Barrack Road, West Parley</x:v>
      </x:c>
      <x:c r="H836" s="13" t="str">
        <x:v>Current</x:v>
      </x:c>
      <x:c r="I836" s="14" t="n">
        <x:v>2227</x:v>
      </x:c>
      <x:c r="J836" s="13" t="str">
        <x:f>IF(AND(ISNUMBER(I836),I836&gt;0),IF(I836&lt;=1000,"1–1,000",IF(I836&lt;=2500,"1,001–2,500",IF(I836&lt;=5000,"2,501–5,000",IF(I836&lt;=10000,"5,001–10,000","10,001–15,000")))),"1,001–2,500")</x:f>
        <x:v>1,001–2,500</x:v>
      </x:c>
      <x:c r="K836" s="16" t="n">
        <x:v>26496</x:v>
      </x:c>
      <x:c r="L836" s="17" t="n">
        <x:f>IF(AND(ISNUMBER(I836),I836&gt;0,ISNUMBER(K836),K836&gt;0),K836/I836,"n.a.")</x:f>
        <x:v>11.897620116748989</x:v>
      </x:c>
      <x:c r="M836" s="17"/>
      <x:c r="N836" s="13" t="str">
        <x:v>No</x:v>
      </x:c>
      <x:c r="O836" s="15" t="str">
        <x:v>5.16m eaves</x:v>
      </x:c>
      <x:c r="P836" s="15" t="str">
        <x:v>3 electric loading doors: 2.9×4.5m, 3.59×4.5m, 3.59×4m</x:v>
      </x:c>
      <x:c r="Q836" s="15" t="str">
        <x:v>Detached unit, single-phase electricity; parking.</x:v>
      </x:c>
      <x:c r="R836" s="15" t="str">
        <x:v>Advertised to let £2,208 pcm annualised. Advertised quotation: £26,496.00 pa / annualised</x:v>
      </x:c>
      <x:c r="S836" s="15" t="str">
        <x:v>https://www.rightmove.co.uk/properties/773401543783537#/?channel=COM_LET</x:v>
      </x:c>
      <x:c r="T836" s="15" t="str"/>
      <x:c r="U836" s="15" t="str"/>
      <x:c r="V836" s="15" t="str">
        <x:v>Bournemouth — Parley Wood Business Park</x:v>
      </x:c>
      <x:c r="W836" s="15" t="str">
        <x:v>Individual unit ≤15,000 sq ft</x:v>
      </x:c>
      <x:c r="X836" s="13" t="n">
        <x:f>IF(N836="Yes",L836,0)</x:f>
        <x:v>0</x:v>
      </x:c>
      <x:c r="Y836" s="14" t="n">
        <x:v>1</x:v>
      </x:c>
      <x:c r="Z836" s="13" t="str">
        <x:v>Industrial / workshop / storage</x:v>
      </x:c>
    </x:row>
    <x:row r="837" ht="42" customHeight="1">
      <x:c r="A837" s="13" t="str">
        <x:v>SW0502</x:v>
      </x:c>
      <x:c r="B837" s="15" t="str">
        <x:v>Bournemouth</x:v>
      </x:c>
      <x:c r="C837" s="15" t="str">
        <x:v>Ferndown / Ferndown Industrial Estate</x:v>
      </x:c>
      <x:c r="D837" s="14"/>
      <x:c r="E837" s="13" t="str">
        <x:v>Context</x:v>
      </x:c>
      <x:c r="F837" s="15" t="str">
        <x:v>Uddens Trading Estate</x:v>
      </x:c>
      <x:c r="G837" s="15" t="str">
        <x:v>Unit 47 Uddens Trading Estate, Wimborne BH 21</x:v>
      </x:c>
      <x:c r="H837" s="13" t="str">
        <x:v>Current</x:v>
      </x:c>
      <x:c r="I837" s="14" t="n">
        <x:v>803</x:v>
      </x:c>
      <x:c r="J837" s="13" t="str">
        <x:f>IF(AND(ISNUMBER(I837),I837&gt;0),IF(I837&lt;=1000,"1–1,000",IF(I837&lt;=2500,"1,001–2,500",IF(I837&lt;=5000,"2,501–5,000",IF(I837&lt;=10000,"5,001–10,000","10,001–15,000")))),"1–1,000")</x:f>
        <x:v>1–1,000</x:v>
      </x:c>
      <x:c r="K837" s="16" t="n">
        <x:v>9250</x:v>
      </x:c>
      <x:c r="L837" s="17" t="n">
        <x:f>IF(AND(ISNUMBER(I837),I837&gt;0,ISNUMBER(K837),K837&gt;0),K837/I837,"n.a.")</x:f>
        <x:v>11.519302615193027</x:v>
      </x:c>
      <x:c r="M837" s="17"/>
      <x:c r="N837" s="13" t="str">
        <x:v>No</x:v>
      </x:c>
      <x:c r="O837" s="15" t="str">
        <x:v>Not stated</x:v>
      </x:c>
      <x:c r="P837" s="15" t="str">
        <x:v>Manual loading door approx. 3.00m wide and 3.6m high</x:v>
      </x:c>
      <x:c r="Q837" s="15" t="str">
        <x:v>Located on a purpose-built Industrial Estate</x:v>
      </x:c>
      <x:c r="R837" s="15" t="str">
        <x:v>Advertised to let Advertised quotation: £9,250 pa Host population not separately identified where locality/boundary is ambiguous.</x:v>
      </x:c>
      <x:c r="S837" s="15" t="str">
        <x:v>https://www.zoopla.co.uk/to-rent/commercial/details/74655264/</x:v>
      </x:c>
      <x:c r="T837" s="15" t="str"/>
      <x:c r="U837" s="15" t="str"/>
      <x:c r="V837" s="15" t="str">
        <x:v>Bournemouth — Uddens Trading Estate</x:v>
      </x:c>
      <x:c r="W837" s="15" t="str">
        <x:v>Individual unit ≤15,000 sq ft</x:v>
      </x:c>
      <x:c r="X837" s="13" t="n">
        <x:f>IF(N837="Yes",L837,0)</x:f>
        <x:v>0</x:v>
      </x:c>
      <x:c r="Y837" s="14" t="n">
        <x:v>1</x:v>
      </x:c>
      <x:c r="Z837" s="13" t="str">
        <x:v>Industrial / workshop / storage</x:v>
      </x:c>
    </x:row>
    <x:row r="838" ht="42" customHeight="1">
      <x:c r="A838" s="13" t="str">
        <x:v>SW0503</x:v>
      </x:c>
      <x:c r="B838" s="15" t="str">
        <x:v>Bournemouth</x:v>
      </x:c>
      <x:c r="C838" s="15" t="str">
        <x:v>Ferndown / Ferndown Industrial Estate</x:v>
      </x:c>
      <x:c r="D838" s="14"/>
      <x:c r="E838" s="13" t="str">
        <x:v>Context</x:v>
      </x:c>
      <x:c r="F838" s="15" t="str">
        <x:v>Uddens Trading Estate</x:v>
      </x:c>
      <x:c r="G838" s="15" t="str">
        <x:v>Unit 6E, Uddens Trading Estate, Wimborne, Dorset BH 21</x:v>
      </x:c>
      <x:c r="H838" s="13" t="str">
        <x:v>Current</x:v>
      </x:c>
      <x:c r="I838" s="14" t="n">
        <x:v>1098</x:v>
      </x:c>
      <x:c r="J838" s="13" t="str">
        <x:f>IF(AND(ISNUMBER(I838),I838&gt;0),IF(I838&lt;=1000,"1–1,000",IF(I838&lt;=2500,"1,001–2,500",IF(I838&lt;=5000,"2,501–5,000",IF(I838&lt;=10000,"5,001–10,000","10,001–15,000")))),"1,001–2,500")</x:f>
        <x:v>1,001–2,500</x:v>
      </x:c>
      <x:c r="K838" s="16" t="n">
        <x:v>12600</x:v>
      </x:c>
      <x:c r="L838" s="17" t="n">
        <x:f>IF(AND(ISNUMBER(I838),I838&gt;0,ISNUMBER(K838),K838&gt;0),K838/I838,"n.a.")</x:f>
        <x:v>11.475409836065573</x:v>
      </x:c>
      <x:c r="M838" s="17"/>
      <x:c r="N838" s="13" t="str">
        <x:v>No</x:v>
      </x:c>
      <x:c r="O838" s="15" t="str">
        <x:v>Not stated</x:v>
      </x:c>
      <x:c r="P838" s="15" t="str">
        <x:v>Roller shutter 4.5m W ×3.65m H</x:v>
      </x:c>
      <x:c r="Q838" s="15" t="str">
        <x:v>Roller shutter door - 14'9"(4.50 m) wide and 12'0" (3.65m) high</x:v>
      </x:c>
      <x:c r="R838" s="15" t="str">
        <x:v>Advertised to let Advertised quotation: £12,600 pa Host population not separately identified where locality/boundary is ambiguous.</x:v>
      </x:c>
      <x:c r="S838" s="15" t="str">
        <x:v>https://www.zoopla.co.uk/to-rent/commercial/details/63944263/</x:v>
      </x:c>
      <x:c r="T838" s="15" t="str"/>
      <x:c r="U838" s="15" t="str"/>
      <x:c r="V838" s="15" t="str">
        <x:v>Bournemouth — Uddens Trading Estate</x:v>
      </x:c>
      <x:c r="W838" s="15" t="str">
        <x:v>Individual unit ≤15,000 sq ft</x:v>
      </x:c>
      <x:c r="X838" s="13" t="n">
        <x:f>IF(N838="Yes",L838,0)</x:f>
        <x:v>0</x:v>
      </x:c>
      <x:c r="Y838" s="14" t="n">
        <x:v>1</x:v>
      </x:c>
      <x:c r="Z838" s="13" t="str">
        <x:v>Industrial / workshop / storage</x:v>
      </x:c>
    </x:row>
    <x:row r="839" ht="42" customHeight="1">
      <x:c r="A839" s="13" t="str">
        <x:v>SW0504</x:v>
      </x:c>
      <x:c r="B839" s="15" t="str">
        <x:v>Bournemouth</x:v>
      </x:c>
      <x:c r="C839" s="15" t="str">
        <x:v>Three Legged Cross</x:v>
      </x:c>
      <x:c r="D839" s="14" t="n">
        <x:v>1130</x:v>
      </x:c>
      <x:c r="E839" s="13" t="str">
        <x:v>Context</x:v>
      </x:c>
      <x:c r="F839" s="15" t="str">
        <x:v>Westcroft Business Park</x:v>
      </x:c>
      <x:c r="G839" s="15" t="str">
        <x:v>Unit 11, Westcroft Business Park, Oakdene Drive, Three Legged Cross, Wimborne, Dorset BH 21</x:v>
      </x:c>
      <x:c r="H839" s="13" t="str">
        <x:v>Current</x:v>
      </x:c>
      <x:c r="I839" s="14" t="n">
        <x:v>949</x:v>
      </x:c>
      <x:c r="J839" s="13" t="str">
        <x:f>IF(AND(ISNUMBER(I839),I839&gt;0),IF(I839&lt;=1000,"1–1,000",IF(I839&lt;=2500,"1,001–2,500",IF(I839&lt;=5000,"2,501–5,000",IF(I839&lt;=10000,"5,001–10,000","10,001–15,000")))),"1–1,000")</x:f>
        <x:v>1–1,000</x:v>
      </x:c>
      <x:c r="K839" s="16" t="n">
        <x:v>14950</x:v>
      </x:c>
      <x:c r="L839" s="17" t="n">
        <x:f>IF(AND(ISNUMBER(I839),I839&gt;0,ISNUMBER(K839),K839&gt;0),K839/I839,"n.a.")</x:f>
        <x:v>15.753424657534246</x:v>
      </x:c>
      <x:c r="M839" s="17"/>
      <x:c r="N839" s="13" t="str">
        <x:v>No</x:v>
      </x:c>
      <x:c r="O839" s="15" t="str">
        <x:v>approx. 5.6m internal eaves; feature says 5.7m</x:v>
      </x:c>
      <x:c r="P839" s="15" t="str">
        <x:v>Insulated electric loading door</x:v>
      </x:c>
      <x:c r="Q839" s="15" t="str">
        <x:v>Gross Internal Area - 949 Sq. Ft. (88 Sq. M.)</x:v>
      </x:c>
      <x:c r="R839" s="15" t="str">
        <x:v>Advertised to let Small source height discrepancy retained. Advertised quotation: £14,950 pa</x:v>
      </x:c>
      <x:c r="S839" s="15" t="str">
        <x:v>https://www.zoopla.co.uk/to-rent/commercial/details/62849939/</x:v>
      </x:c>
      <x:c r="T839" s="15" t="str"/>
      <x:c r="U839" s="15" t="str"/>
      <x:c r="V839" s="15" t="str">
        <x:v>Bournemouth — Westcroft Business Park</x:v>
      </x:c>
      <x:c r="W839" s="15" t="str">
        <x:v>Individual unit ≤15,000 sq ft</x:v>
      </x:c>
      <x:c r="X839" s="13" t="n">
        <x:f>IF(N839="Yes",L839,0)</x:f>
        <x:v>0</x:v>
      </x:c>
      <x:c r="Y839" s="14" t="n">
        <x:v>1</x:v>
      </x:c>
      <x:c r="Z839" s="13" t="str">
        <x:v>Industrial / workshop / storage</x:v>
      </x:c>
    </x:row>
    <x:row r="840" ht="42" customHeight="1">
      <x:c r="A840" s="13" t="str">
        <x:v>SW0505</x:v>
      </x:c>
      <x:c r="B840" s="15" t="str">
        <x:v>Bournemouth</x:v>
      </x:c>
      <x:c r="C840" s="15" t="str">
        <x:v>Three Legged Cross</x:v>
      </x:c>
      <x:c r="D840" s="14" t="n">
        <x:v>1130</x:v>
      </x:c>
      <x:c r="E840" s="13" t="str">
        <x:v>Context</x:v>
      </x:c>
      <x:c r="F840" s="15" t="str">
        <x:v>Westcroft Business Park</x:v>
      </x:c>
      <x:c r="G840" s="15" t="str">
        <x:v>Unit 5, Westcroft Business Park, Three Legged Cross</x:v>
      </x:c>
      <x:c r="H840" s="13" t="str">
        <x:v>Uncertain</x:v>
      </x:c>
      <x:c r="I840" s="14" t="n">
        <x:v>844</x:v>
      </x:c>
      <x:c r="J840" s="13" t="str">
        <x:f>IF(AND(ISNUMBER(I840),I840&gt;0),IF(I840&lt;=1000,"1–1,000",IF(I840&lt;=2500,"1,001–2,500",IF(I840&lt;=5000,"2,501–5,000",IF(I840&lt;=10000,"5,001–10,000","10,001–15,000")))),"1–1,000")</x:f>
        <x:v>1–1,000</x:v>
      </x:c>
      <x:c r="K840" s="16" t="n">
        <x:v>14004</x:v>
      </x:c>
      <x:c r="L840" s="17" t="n">
        <x:f>IF(AND(ISNUMBER(I840),I840&gt;0,ISNUMBER(K840),K840&gt;0),K840/I840,"n.a.")</x:f>
        <x:v>16.592417061611375</x:v>
      </x:c>
      <x:c r="M840" s="17"/>
      <x:c r="N840" s="13" t="str">
        <x:v>No</x:v>
      </x:c>
      <x:c r="O840" s="15" t="str">
        <x:v>5.6m eaves</x:v>
      </x:c>
      <x:c r="P840" s="15" t="str">
        <x:v>Insulated electric loading door</x:v>
      </x:c>
      <x:c r="Q840" s="15" t="str">
        <x:v>Modern unit with LED lighting, concrete floor and broadband.</x:v>
      </x:c>
      <x:c r="R840" s="15" t="str">
        <x:v>New lease conditional on simultaneous surrender £1,167 pcm annualised; new lease subject to surrender of existing lease. Advertised quotation: £14,004.00 pa / annualised</x:v>
      </x:c>
      <x:c r="S840" s="15" t="str">
        <x:v>https://www.rightmove.co.uk/properties/773368205510592#/?channel=COM_LET</x:v>
      </x:c>
      <x:c r="T840" s="15" t="str"/>
      <x:c r="U840" s="15" t="str"/>
      <x:c r="V840" s="15" t="str">
        <x:v>Bournemouth — Westcroft Business Park</x:v>
      </x:c>
      <x:c r="W840" s="15" t="str">
        <x:v>Individual unit ≤15,000 sq ft</x:v>
      </x:c>
      <x:c r="X840" s="13" t="n">
        <x:f>IF(N840="Yes",L840,0)</x:f>
        <x:v>0</x:v>
      </x:c>
      <x:c r="Y840" s="14" t="n">
        <x:v>1</x:v>
      </x:c>
      <x:c r="Z840" s="13" t="str">
        <x:v>Industrial / workshop / storage</x:v>
      </x:c>
    </x:row>
    <x:row r="841" ht="42" customHeight="1">
      <x:c r="A841" s="13" t="str">
        <x:v>SW0506</x:v>
      </x:c>
      <x:c r="B841" s="15" t="str">
        <x:v>Bournemouth</x:v>
      </x:c>
      <x:c r="C841" s="15" t="str">
        <x:v>Three Legged Cross</x:v>
      </x:c>
      <x:c r="D841" s="14" t="n">
        <x:v>1130</x:v>
      </x:c>
      <x:c r="E841" s="13" t="str">
        <x:v>Context</x:v>
      </x:c>
      <x:c r="F841" s="15" t="str">
        <x:v>Woolsbridge Industrial Estate</x:v>
      </x:c>
      <x:c r="G841" s="15" t="str">
        <x:v>303 Old Barn Farm Road, Woolsbridge Ind Est, Three Legged Cross, Wimborne BH 21</x:v>
      </x:c>
      <x:c r="H841" s="13" t="str">
        <x:v>Current</x:v>
      </x:c>
      <x:c r="I841" s="14" t="n">
        <x:v>3358</x:v>
      </x:c>
      <x:c r="J841" s="13" t="str">
        <x:f>IF(AND(ISNUMBER(I841),I841&gt;0),IF(I841&lt;=1000,"1–1,000",IF(I841&lt;=2500,"1,001–2,500",IF(I841&lt;=5000,"2,501–5,000",IF(I841&lt;=10000,"5,001–10,000","10,001–15,000")))),"2,501–5,000")</x:f>
        <x:v>2,501–5,000</x:v>
      </x:c>
      <x:c r="K841" s="16" t="n">
        <x:v>33600</x:v>
      </x:c>
      <x:c r="L841" s="17" t="n">
        <x:f>IF(AND(ISNUMBER(I841),I841&gt;0,ISNUMBER(K841),K841&gt;0),K841/I841,"n.a.")</x:f>
        <x:v>10.005955926146516</x:v>
      </x:c>
      <x:c r="M841" s="17"/>
      <x:c r="N841" s="13" t="str">
        <x:v>No</x:v>
      </x:c>
      <x:c r="O841" s="15" t="str">
        <x:v>Not stated</x:v>
      </x:c>
      <x:c r="P841" s="15" t="str">
        <x:v>Not stated</x:v>
      </x:c>
      <x:c r="Q841" s="15" t="str">
        <x:v>Modern industrial / warehouse unit - Please see attached brochure for details</x:v>
      </x:c>
      <x:c r="R841" s="15" t="str">
        <x:v>Advertised to let Advertised quotation: £33,600 pa</x:v>
      </x:c>
      <x:c r="S841" s="15" t="str">
        <x:v>https://www.zoopla.co.uk/to-rent/commercial/details/73877810/</x:v>
      </x:c>
      <x:c r="T841" s="15" t="str"/>
      <x:c r="U841" s="15" t="str"/>
      <x:c r="V841" s="15" t="str">
        <x:v>Bournemouth — Woolsbridge Industrial Estate</x:v>
      </x:c>
      <x:c r="W841" s="15" t="str">
        <x:v>Individual unit ≤15,000 sq ft</x:v>
      </x:c>
      <x:c r="X841" s="13" t="n">
        <x:f>IF(N841="Yes",L841,0)</x:f>
        <x:v>0</x:v>
      </x:c>
      <x:c r="Y841" s="14" t="n">
        <x:v>1</x:v>
      </x:c>
      <x:c r="Z841" s="13" t="str">
        <x:v>Industrial / workshop / storage</x:v>
      </x:c>
    </x:row>
    <x:row r="842" ht="49" customHeight="1">
      <x:c r="A842" s="13" t="str">
        <x:v>SW0507</x:v>
      </x:c>
      <x:c r="B842" s="15" t="str">
        <x:v>Bournemouth</x:v>
      </x:c>
      <x:c r="C842" s="15" t="str">
        <x:v>Three Legged Cross</x:v>
      </x:c>
      <x:c r="D842" s="14" t="n">
        <x:v>1130</x:v>
      </x:c>
      <x:c r="E842" s="13" t="str">
        <x:v>Context</x:v>
      </x:c>
      <x:c r="F842" s="15" t="str">
        <x:v>Woolsbridge Industrial Estate</x:v>
      </x:c>
      <x:c r="G842" s="15" t="str">
        <x:v>91 Old Barn Farm Road, Wimborne BH 21</x:v>
      </x:c>
      <x:c r="H842" s="13" t="str">
        <x:v>Current</x:v>
      </x:c>
      <x:c r="I842" s="14" t="n">
        <x:v>2850</x:v>
      </x:c>
      <x:c r="J842" s="13" t="str">
        <x:f>IF(AND(ISNUMBER(I842),I842&gt;0),IF(I842&lt;=1000,"1–1,000",IF(I842&lt;=2500,"1,001–2,500",IF(I842&lt;=5000,"2,501–5,000",IF(I842&lt;=10000,"5,001–10,000","10,001–15,000")))),"2,501–5,000")</x:f>
        <x:v>2,501–5,000</x:v>
      </x:c>
      <x:c r="K842" s="16" t="n">
        <x:v>59950</x:v>
      </x:c>
      <x:c r="L842" s="17" t="n">
        <x:f>IF(AND(ISNUMBER(I842),I842&gt;0,ISNUMBER(K842),K842&gt;0),K842/I842,"n.a.")</x:f>
        <x:v>21.035087719298247</x:v>
      </x:c>
      <x:c r="M842" s="17"/>
      <x:c r="N842" s="13" t="str">
        <x:v>No</x:v>
      </x:c>
      <x:c r="O842" s="15" t="str">
        <x:v>Not stated</x:v>
      </x:c>
      <x:c r="P842" s="15" t="str">
        <x:v>Not stated</x:v>
      </x:c>
      <x:c r="Q842" s="15" t="str">
        <x:v>The premises are located at the end of Old Barn Farm Road which is the main estate road serving the established Woolsbridge Industrial Estate.</x:v>
      </x:c>
      <x:c r="R842" s="15" t="str">
        <x:v>Advertised to let Includes substantial yard; £/sq ft on building alone overstates ordinary warehouse market rent. Advertised quotation: £59,950 pa</x:v>
      </x:c>
      <x:c r="S842" s="15" t="str">
        <x:v>https://www.zoopla.co.uk/to-rent/commercial/details/45304098/</x:v>
      </x:c>
      <x:c r="T842" s="15" t="str"/>
      <x:c r="U842" s="15" t="str"/>
      <x:c r="V842" s="15" t="str">
        <x:v>Bournemouth — Woolsbridge Industrial Estate</x:v>
      </x:c>
      <x:c r="W842" s="15" t="str">
        <x:v>Individual unit ≤15,000 sq ft</x:v>
      </x:c>
      <x:c r="X842" s="13" t="n">
        <x:f>IF(N842="Yes",L842,0)</x:f>
        <x:v>0</x:v>
      </x:c>
      <x:c r="Y842" s="14" t="n">
        <x:v>1</x:v>
      </x:c>
      <x:c r="Z842" s="13" t="str">
        <x:v>Industrial / workshop / storage</x:v>
      </x:c>
    </x:row>
    <x:row r="843" ht="62" customHeight="1">
      <x:c r="A843" s="13" t="str">
        <x:v>SW0508</x:v>
      </x:c>
      <x:c r="B843" s="15" t="str">
        <x:v>Bournemouth</x:v>
      </x:c>
      <x:c r="C843" s="15" t="str">
        <x:v>Three Legged Cross</x:v>
      </x:c>
      <x:c r="D843" s="14" t="n">
        <x:v>1130</x:v>
      </x:c>
      <x:c r="E843" s="13" t="str">
        <x:v>Context</x:v>
      </x:c>
      <x:c r="F843" s="15" t="str">
        <x:v>Woolsbridge Industrial Estate</x:v>
      </x:c>
      <x:c r="G843" s="15" t="str">
        <x:v>Oak Field Road, Woolsbridge Industrial Estate, Three Legged Cross, Wimborne BH 21</x:v>
      </x:c>
      <x:c r="H843" s="13" t="str">
        <x:v>Current</x:v>
      </x:c>
      <x:c r="I843" s="14" t="n">
        <x:v>1066</x:v>
      </x:c>
      <x:c r="J843" s="13" t="str">
        <x:f>IF(AND(ISNUMBER(I843),I843&gt;0),IF(I843&lt;=1000,"1–1,000",IF(I843&lt;=2500,"1,001–2,500",IF(I843&lt;=5000,"2,501–5,000",IF(I843&lt;=10000,"5,001–10,000","10,001–15,000")))),"1,001–2,500")</x:f>
        <x:v>1,001–2,500</x:v>
      </x:c>
      <x:c r="K843" s="16" t="n">
        <x:v>16500</x:v>
      </x:c>
      <x:c r="L843" s="17" t="n">
        <x:f>IF(AND(ISNUMBER(I843),I843&gt;0,ISNUMBER(K843),K843&gt;0),K843/I843,"n.a.")</x:f>
        <x:v>15.47842401500938</x:v>
      </x:c>
      <x:c r="M843" s="17"/>
      <x:c r="N843" s="13" t="str">
        <x:v>No</x:v>
      </x:c>
      <x:c r="O843" s="15" t="str">
        <x:v>approx. 7m eaves</x:v>
      </x:c>
      <x:c r="P843" s="15" t="str">
        <x:v>Electric loading door 3.15m W ×6.24m H</x:v>
      </x:c>
      <x:c r="Q843" s="15" t="str">
        <x:v>Axis 31 is a modern commercial development situated approximately 3 miles from the junction of the A 31 / A 338 providing access to the Bournemouth / Poole conurbation and the national motorway network via the A 31 /M 27.</x:v>
      </x:c>
      <x:c r="R843" s="15" t="str">
        <x:v>Advertised to let Advertised quotation: £16,500 pa</x:v>
      </x:c>
      <x:c r="S843" s="15" t="str">
        <x:v>https://www.zoopla.co.uk/to-rent/commercial/details/73131717/</x:v>
      </x:c>
      <x:c r="T843" s="15" t="str"/>
      <x:c r="U843" s="15" t="str"/>
      <x:c r="V843" s="15" t="str">
        <x:v>Bournemouth — Woolsbridge Industrial Estate</x:v>
      </x:c>
      <x:c r="W843" s="15" t="str">
        <x:v>Individual unit ≤15,000 sq ft</x:v>
      </x:c>
      <x:c r="X843" s="13" t="n">
        <x:f>IF(N843="Yes",L843,0)</x:f>
        <x:v>0</x:v>
      </x:c>
      <x:c r="Y843" s="14" t="n">
        <x:v>1</x:v>
      </x:c>
      <x:c r="Z843" s="13" t="str">
        <x:v>Industrial / workshop / storage</x:v>
      </x:c>
    </x:row>
    <x:row r="844" ht="62" customHeight="1">
      <x:c r="A844" s="13" t="str">
        <x:v>SW0509</x:v>
      </x:c>
      <x:c r="B844" s="15" t="str">
        <x:v>Bournemouth</x:v>
      </x:c>
      <x:c r="C844" s="15" t="str">
        <x:v>Three Legged Cross</x:v>
      </x:c>
      <x:c r="D844" s="14" t="n">
        <x:v>1130</x:v>
      </x:c>
      <x:c r="E844" s="13" t="str">
        <x:v>Context</x:v>
      </x:c>
      <x:c r="F844" s="15" t="str">
        <x:v>Woolsbridge Industrial Estate</x:v>
      </x:c>
      <x:c r="G844" s="15" t="str">
        <x:v>Unit 33, Oak Field Road, Wimborne BH 21</x:v>
      </x:c>
      <x:c r="H844" s="13" t="str">
        <x:v>Current</x:v>
      </x:c>
      <x:c r="I844" s="14" t="n">
        <x:v>1055</x:v>
      </x:c>
      <x:c r="J844" s="13" t="str">
        <x:f>IF(AND(ISNUMBER(I844),I844&gt;0),IF(I844&lt;=1000,"1–1,000",IF(I844&lt;=2500,"1,001–2,500",IF(I844&lt;=5000,"2,501–5,000",IF(I844&lt;=10000,"5,001–10,000","10,001–15,000")))),"1,001–2,500")</x:f>
        <x:v>1,001–2,500</x:v>
      </x:c>
      <x:c r="K844" s="16" t="n">
        <x:v>16350</x:v>
      </x:c>
      <x:c r="L844" s="17" t="n">
        <x:f>IF(AND(ISNUMBER(I844),I844&gt;0,ISNUMBER(K844),K844&gt;0),K844/I844,"n.a.")</x:f>
        <x:v>15.497630331753555</x:v>
      </x:c>
      <x:c r="M844" s="17"/>
      <x:c r="N844" s="13" t="str">
        <x:v>No</x:v>
      </x:c>
      <x:c r="O844" s="15" t="str">
        <x:v>approx. 7m eaves</x:v>
      </x:c>
      <x:c r="P844" s="15" t="str">
        <x:v>Electric loading door 3.15m W ×6.24m H</x:v>
      </x:c>
      <x:c r="Q844" s="15" t="str">
        <x:v>Axis 31 is a modern commercial development situated approximately 3 miles from the junction of the A 31 / A 338 providing access to the Bournemouth / Poole conurbation and the national motorway network via the A 31 /M 27.</x:v>
      </x:c>
      <x:c r="R844" s="15" t="str">
        <x:v>Advertised to let Advertised quotation: £16,350 pa</x:v>
      </x:c>
      <x:c r="S844" s="15" t="str">
        <x:v>https://www.zoopla.co.uk/to-rent/commercial/details/71800595/</x:v>
      </x:c>
      <x:c r="T844" s="15" t="str"/>
      <x:c r="U844" s="15" t="str"/>
      <x:c r="V844" s="15" t="str">
        <x:v>Bournemouth — Woolsbridge Industrial Estate</x:v>
      </x:c>
      <x:c r="W844" s="15" t="str">
        <x:v>Individual unit ≤15,000 sq ft</x:v>
      </x:c>
      <x:c r="X844" s="13" t="n">
        <x:f>IF(N844="Yes",L844,0)</x:f>
        <x:v>0</x:v>
      </x:c>
      <x:c r="Y844" s="14" t="n">
        <x:v>1</x:v>
      </x:c>
      <x:c r="Z844" s="13" t="str">
        <x:v>Industrial / workshop / storage</x:v>
      </x:c>
    </x:row>
    <x:row r="845" ht="42" customHeight="1">
      <x:c r="A845" s="13" t="str">
        <x:v>SW0510</x:v>
      </x:c>
      <x:c r="B845" s="15" t="str">
        <x:v>Bournemouth</x:v>
      </x:c>
      <x:c r="C845" s="15" t="str">
        <x:v>Three Legged Cross</x:v>
      </x:c>
      <x:c r="D845" s="14" t="n">
        <x:v>1130</x:v>
      </x:c>
      <x:c r="E845" s="13" t="str">
        <x:v>Context</x:v>
      </x:c>
      <x:c r="F845" s="15" t="str">
        <x:v>Woolsbridge Industrial Estate</x:v>
      </x:c>
      <x:c r="G845" s="15" t="str">
        <x:v>Unit 36, Axis 31, Woolsbridge Industrial Park, Oak Field Road, Wimborne BH 21</x:v>
      </x:c>
      <x:c r="H845" s="13" t="str">
        <x:v>Current</x:v>
      </x:c>
      <x:c r="I845" s="14" t="n">
        <x:v>1163</x:v>
      </x:c>
      <x:c r="J845" s="13" t="str">
        <x:f>IF(AND(ISNUMBER(I845),I845&gt;0),IF(I845&lt;=1000,"1–1,000",IF(I845&lt;=2500,"1,001–2,500",IF(I845&lt;=5000,"2,501–5,000",IF(I845&lt;=10000,"5,001–10,000","10,001–15,000")))),"1,001–2,500")</x:f>
        <x:v>1,001–2,500</x:v>
      </x:c>
      <x:c r="K845" s="16" t="n">
        <x:v>16500</x:v>
      </x:c>
      <x:c r="L845" s="17" t="n">
        <x:f>IF(AND(ISNUMBER(I845),I845&gt;0,ISNUMBER(K845),K845&gt;0),K845/I845,"n.a.")</x:f>
        <x:v>14.187446259673258</x:v>
      </x:c>
      <x:c r="M845" s="17"/>
      <x:c r="N845" s="13" t="str">
        <x:v>No</x:v>
      </x:c>
      <x:c r="O845" s="15" t="str">
        <x:v>approx. 7.2m eaves</x:v>
      </x:c>
      <x:c r="P845" s="15" t="str">
        <x:v>Electric loading door 3.16m W ×6.2m H</x:v>
      </x:c>
      <x:c r="Q845" s="15" t="str">
        <x:v>This mid terrace unit is built to the following specification:</x:v>
      </x:c>
      <x:c r="R845" s="15" t="str">
        <x:v>Advertised to let Advertised quotation: £16,500 pa</x:v>
      </x:c>
      <x:c r="S845" s="15" t="str">
        <x:v>https://www.zoopla.co.uk/to-rent/commercial/details/73715995/</x:v>
      </x:c>
      <x:c r="T845" s="15" t="str"/>
      <x:c r="U845" s="15" t="str"/>
      <x:c r="V845" s="15" t="str">
        <x:v>Bournemouth — Woolsbridge Industrial Estate</x:v>
      </x:c>
      <x:c r="W845" s="15" t="str">
        <x:v>Individual unit ≤15,000 sq ft</x:v>
      </x:c>
      <x:c r="X845" s="13" t="n">
        <x:f>IF(N845="Yes",L845,0)</x:f>
        <x:v>0</x:v>
      </x:c>
      <x:c r="Y845" s="14" t="n">
        <x:v>1</x:v>
      </x:c>
      <x:c r="Z845" s="13" t="str">
        <x:v>Industrial / workshop / storage</x:v>
      </x:c>
    </x:row>
    <x:row r="846" ht="42" customHeight="1">
      <x:c r="A846" s="13" t="str">
        <x:v>SW0511</x:v>
      </x:c>
      <x:c r="B846" s="15" t="str">
        <x:v>Bournemouth</x:v>
      </x:c>
      <x:c r="C846" s="15" t="str">
        <x:v>Three Legged Cross</x:v>
      </x:c>
      <x:c r="D846" s="14" t="n">
        <x:v>1130</x:v>
      </x:c>
      <x:c r="E846" s="13" t="str">
        <x:v>Context</x:v>
      </x:c>
      <x:c r="F846" s="15" t="str">
        <x:v>Woolsbridge Industrial Estate</x:v>
      </x:c>
      <x:c r="G846" s="15" t="str">
        <x:v>Unit 38, Axis 31, Oak Field Road, Woolsbridge Industrial Estate, Wimborne BH 22</x:v>
      </x:c>
      <x:c r="H846" s="13" t="str">
        <x:v>Current</x:v>
      </x:c>
      <x:c r="I846" s="14" t="n">
        <x:v>1163</x:v>
      </x:c>
      <x:c r="J846" s="13" t="str">
        <x:f>IF(AND(ISNUMBER(I846),I846&gt;0),IF(I846&lt;=1000,"1–1,000",IF(I846&lt;=2500,"1,001–2,500",IF(I846&lt;=5000,"2,501–5,000",IF(I846&lt;=10000,"5,001–10,000","10,001–15,000")))),"1,001–2,500")</x:f>
        <x:v>1,001–2,500</x:v>
      </x:c>
      <x:c r="K846" s="16" t="n">
        <x:v>16500</x:v>
      </x:c>
      <x:c r="L846" s="17" t="n">
        <x:f>IF(AND(ISNUMBER(I846),I846&gt;0,ISNUMBER(K846),K846&gt;0),K846/I846,"n.a.")</x:f>
        <x:v>14.187446259673258</x:v>
      </x:c>
      <x:c r="M846" s="17"/>
      <x:c r="N846" s="13" t="str">
        <x:v>No</x:v>
      </x:c>
      <x:c r="O846" s="15" t="str">
        <x:v>approx. 7m eaves</x:v>
      </x:c>
      <x:c r="P846" s="15" t="str">
        <x:v>Electric loading door approx. 3.15m W</x:v>
      </x:c>
      <x:c r="Q846" s="15" t="str">
        <x:v>Power floated concrete floor 25 kn/sq m loading</x:v>
      </x:c>
      <x:c r="R846" s="15" t="str">
        <x:v>Advertised to let Rightmove 1,171 sq ft vsZoopla 1,163 sq ft; one unit; size confirmation needed. Advertised quotation: £16,500 pa</x:v>
      </x:c>
      <x:c r="S846" s="15" t="str">
        <x:v>https://www.zoopla.co.uk/to-rent/commercial/details/73885979/</x:v>
      </x:c>
      <x:c r="T846" s="15" t="str"/>
      <x:c r="U846" s="15" t="str"/>
      <x:c r="V846" s="15" t="str">
        <x:v>Bournemouth — Woolsbridge Industrial Estate</x:v>
      </x:c>
      <x:c r="W846" s="15" t="str">
        <x:v>Individual unit ≤15,000 sq ft</x:v>
      </x:c>
      <x:c r="X846" s="13" t="n">
        <x:f>IF(N846="Yes",L846,0)</x:f>
        <x:v>0</x:v>
      </x:c>
      <x:c r="Y846" s="14" t="n">
        <x:v>1</x:v>
      </x:c>
      <x:c r="Z846" s="13" t="str">
        <x:v>Industrial / workshop / storage</x:v>
      </x:c>
    </x:row>
    <x:row r="847" ht="42" customHeight="1">
      <x:c r="A847" s="13" t="str">
        <x:v>SW0512</x:v>
      </x:c>
      <x:c r="B847" s="15" t="str">
        <x:v>Bournemouth</x:v>
      </x:c>
      <x:c r="C847" s="15" t="str">
        <x:v>Three Legged Cross</x:v>
      </x:c>
      <x:c r="D847" s="14" t="n">
        <x:v>1130</x:v>
      </x:c>
      <x:c r="E847" s="13" t="str">
        <x:v>Context</x:v>
      </x:c>
      <x:c r="F847" s="15" t="str">
        <x:v>Woolsbridge Industrial Estate</x:v>
      </x:c>
      <x:c r="G847" s="15" t="str">
        <x:v>Unit 39 Axis 31, Woolsbridge Industrial Park, Oak Field Road, Three Legged Cross, Wimborne BH 21</x:v>
      </x:c>
      <x:c r="H847" s="13" t="str">
        <x:v>Current</x:v>
      </x:c>
      <x:c r="I847" s="14" t="n">
        <x:v>1083</x:v>
      </x:c>
      <x:c r="J847" s="13" t="str">
        <x:f>IF(AND(ISNUMBER(I847),I847&gt;0),IF(I847&lt;=1000,"1–1,000",IF(I847&lt;=2500,"1,001–2,500",IF(I847&lt;=5000,"2,501–5,000",IF(I847&lt;=10000,"5,001–10,000","10,001–15,000")))),"1,001–2,500")</x:f>
        <x:v>1,001–2,500</x:v>
      </x:c>
      <x:c r="K847" s="16" t="n">
        <x:v>17000</x:v>
      </x:c>
      <x:c r="L847" s="17" t="n">
        <x:f>IF(AND(ISNUMBER(I847),I847&gt;0,ISNUMBER(K847),K847&gt;0),K847/I847,"n.a.")</x:f>
        <x:v>15.69713758079409</x:v>
      </x:c>
      <x:c r="M847" s="17"/>
      <x:c r="N847" s="13" t="str">
        <x:v>No</x:v>
      </x:c>
      <x:c r="O847" s="15" t="str">
        <x:v>7m eaves; 3.5m below mezzanine</x:v>
      </x:c>
      <x:c r="P847" s="15" t="str">
        <x:v>Electric loading door approx. 3.15m W</x:v>
      </x:c>
      <x:c r="Q847" s="15" t="str">
        <x:v>Brick outer, blockwork inner wall construction with composite panel cladding to upper elevations</x:v>
      </x:c>
      <x:c r="R847" s="15" t="str">
        <x:v>Advertised to let 775 sq ft ground plus mezzanine; headline total 1,083 sq ft. Advertised quotation: £17,000 pa</x:v>
      </x:c>
      <x:c r="S847" s="15" t="str">
        <x:v>https://www.zoopla.co.uk/to-rent/commercial/details/71972605/</x:v>
      </x:c>
      <x:c r="T847" s="15" t="str"/>
      <x:c r="U847" s="15" t="str"/>
      <x:c r="V847" s="15" t="str">
        <x:v>Bournemouth — Woolsbridge Industrial Estate</x:v>
      </x:c>
      <x:c r="W847" s="15" t="str">
        <x:v>Individual unit ≤15,000 sq ft</x:v>
      </x:c>
      <x:c r="X847" s="13" t="n">
        <x:f>IF(N847="Yes",L847,0)</x:f>
        <x:v>0</x:v>
      </x:c>
      <x:c r="Y847" s="14" t="n">
        <x:v>1</x:v>
      </x:c>
      <x:c r="Z847" s="13" t="str">
        <x:v>Industrial / workshop / storage</x:v>
      </x:c>
    </x:row>
    <x:row r="848" ht="62" customHeight="1">
      <x:c r="A848" s="13" t="str">
        <x:v>SW0513</x:v>
      </x:c>
      <x:c r="B848" s="15" t="str">
        <x:v>Bournemouth</x:v>
      </x:c>
      <x:c r="C848" s="15" t="str">
        <x:v>Three Legged Cross</x:v>
      </x:c>
      <x:c r="D848" s="14" t="n">
        <x:v>1130</x:v>
      </x:c>
      <x:c r="E848" s="13" t="str">
        <x:v>Context</x:v>
      </x:c>
      <x:c r="F848" s="15" t="str">
        <x:v>Woolsbridge Industrial Estate</x:v>
      </x:c>
      <x:c r="G848" s="15" t="str">
        <x:v>Unit 46 Axis 31, Wimborne BH 21</x:v>
      </x:c>
      <x:c r="H848" s="13" t="str">
        <x:v>Current</x:v>
      </x:c>
      <x:c r="I848" s="14" t="n">
        <x:v>755</x:v>
      </x:c>
      <x:c r="J848" s="13" t="str">
        <x:f>IF(AND(ISNUMBER(I848),I848&gt;0),IF(I848&lt;=1000,"1–1,000",IF(I848&lt;=2500,"1,001–2,500",IF(I848&lt;=5000,"2,501–5,000",IF(I848&lt;=10000,"5,001–10,000","10,001–15,000")))),"1–1,000")</x:f>
        <x:v>1–1,000</x:v>
      </x:c>
      <x:c r="K848" s="16" t="n">
        <x:v>11750</x:v>
      </x:c>
      <x:c r="L848" s="17" t="n">
        <x:f>IF(AND(ISNUMBER(I848),I848&gt;0,ISNUMBER(K848),K848&gt;0),K848/I848,"n.a.")</x:f>
        <x:v>15.562913907284768</x:v>
      </x:c>
      <x:c r="M848" s="17"/>
      <x:c r="N848" s="13" t="str">
        <x:v>No</x:v>
      </x:c>
      <x:c r="O848" s="15" t="str">
        <x:v>Internal eaves approx 7m</x:v>
      </x:c>
      <x:c r="P848" s="15" t="str">
        <x:v>Electric loading door</x:v>
      </x:c>
      <x:c r="Q848" s="15" t="str">
        <x:v>Axis 31 is a new commercial development situated approximately 3 miles from the junction of the A 31 / A 338 providing access to the Bournemouth / Poole conurbation and the national motorway network via the A 31 /M 27.</x:v>
      </x:c>
      <x:c r="R848" s="15" t="str">
        <x:v>Advertised to let Advertised quotation: £11,750 pa</x:v>
      </x:c>
      <x:c r="S848" s="15" t="str">
        <x:v>https://www.zoopla.co.uk/to-rent/commercial/details/70414621/</x:v>
      </x:c>
      <x:c r="T848" s="15" t="str"/>
      <x:c r="U848" s="15" t="str"/>
      <x:c r="V848" s="15" t="str">
        <x:v>Bournemouth — Woolsbridge Industrial Estate</x:v>
      </x:c>
      <x:c r="W848" s="15" t="str">
        <x:v>Individual unit ≤15,000 sq ft</x:v>
      </x:c>
      <x:c r="X848" s="13" t="n">
        <x:f>IF(N848="Yes",L848,0)</x:f>
        <x:v>0</x:v>
      </x:c>
      <x:c r="Y848" s="14" t="n">
        <x:v>1</x:v>
      </x:c>
      <x:c r="Z848" s="13" t="str">
        <x:v>Industrial / workshop / storage</x:v>
      </x:c>
    </x:row>
    <x:row r="849" ht="49" customHeight="1">
      <x:c r="A849" s="13" t="str">
        <x:v>SW0514</x:v>
      </x:c>
      <x:c r="B849" s="15" t="str">
        <x:v>Bournemouth</x:v>
      </x:c>
      <x:c r="C849" s="15" t="str">
        <x:v>Three Legged Cross</x:v>
      </x:c>
      <x:c r="D849" s="14" t="n">
        <x:v>1130</x:v>
      </x:c>
      <x:c r="E849" s="13" t="str">
        <x:v>Context</x:v>
      </x:c>
      <x:c r="F849" s="15" t="str">
        <x:v>Woolsbridge Industrial Estate</x:v>
      </x:c>
      <x:c r="G849" s="15" t="str">
        <x:v>Unit 49, Axis 31, Woolsbridge Industrial Estate</x:v>
      </x:c>
      <x:c r="H849" s="13" t="str">
        <x:v>Current</x:v>
      </x:c>
      <x:c r="I849" s="14"/>
      <x:c r="J849" s="13" t="str">
        <x:f>IF(AND(ISNUMBER(I849),I849&gt;0),IF(I849&lt;=1000,"1–1,000",IF(I849&lt;=2500,"1,001–2,500",IF(I849&lt;=5000,"2,501–5,000",IF(I849&lt;=10000,"5,001–10,000","10,001–15,000")))),"Range crosses bands")</x:f>
        <x:v>Range crosses bands</x:v>
      </x:c>
      <x:c r="K849" s="16"/>
      <x:c r="L849" s="17" t="str">
        <x:f>IF(AND(ISNUMBER(I849),I849&gt;0,ISNUMBER(K849),K849&gt;0),K849/I849,"n.a.")</x:f>
        <x:v>n.a.</x:v>
      </x:c>
      <x:c r="M849" s="17"/>
      <x:c r="N849" s="13" t="str">
        <x:v>No</x:v>
      </x:c>
      <x:c r="O849" s="15" t="str">
        <x:v>approx. 7.25m eaves</x:v>
      </x:c>
      <x:c r="P849" s="15" t="str">
        <x:v>Electric insulated loading door 3.15m W</x:v>
      </x:c>
      <x:c r="Q849" s="15" t="str">
        <x:v>New unit, available individually or combined; parking.</x:v>
      </x:c>
      <x:c r="R849" s="15" t="str">
        <x:v>Advertised to let Three named units 49–51 available individually or combined; advert range 992–2,987 sq ft. Exactunit area/rent not published, all within 15,000 sq ft. Advertised quotation: From£15,350 pa across 3 units; unit-specific rent not shown</x:v>
      </x:c>
      <x:c r="S849" s="15" t="str">
        <x:v>https://www.zoopla.co.uk/to-rent/commercial/details/74001554/</x:v>
      </x:c>
      <x:c r="T849" s="15" t="str"/>
      <x:c r="U849" s="15" t="str"/>
      <x:c r="V849" s="15" t="str">
        <x:v>Bournemouth — Woolsbridge Industrial Estate</x:v>
      </x:c>
      <x:c r="W849" s="15" t="str">
        <x:v>992–2,987 sq ft; exact unit area not stated</x:v>
      </x:c>
      <x:c r="X849" s="13" t="n">
        <x:f>IF(N849="Yes",L849,0)</x:f>
        <x:v>0</x:v>
      </x:c>
      <x:c r="Y849" s="14" t="n">
        <x:v>1</x:v>
      </x:c>
      <x:c r="Z849" s="13" t="str">
        <x:v>Industrial / workshop / storage</x:v>
      </x:c>
    </x:row>
    <x:row r="850" ht="49" customHeight="1">
      <x:c r="A850" s="13" t="str">
        <x:v>SW0515</x:v>
      </x:c>
      <x:c r="B850" s="15" t="str">
        <x:v>Bournemouth</x:v>
      </x:c>
      <x:c r="C850" s="15" t="str">
        <x:v>Three Legged Cross</x:v>
      </x:c>
      <x:c r="D850" s="14" t="n">
        <x:v>1130</x:v>
      </x:c>
      <x:c r="E850" s="13" t="str">
        <x:v>Context</x:v>
      </x:c>
      <x:c r="F850" s="15" t="str">
        <x:v>Woolsbridge Industrial Estate</x:v>
      </x:c>
      <x:c r="G850" s="15" t="str">
        <x:v>Unit 50, Axis 31, Woolsbridge Industrial Estate</x:v>
      </x:c>
      <x:c r="H850" s="13" t="str">
        <x:v>Current</x:v>
      </x:c>
      <x:c r="I850" s="14"/>
      <x:c r="J850" s="13" t="str">
        <x:f>IF(AND(ISNUMBER(I850),I850&gt;0),IF(I850&lt;=1000,"1–1,000",IF(I850&lt;=2500,"1,001–2,500",IF(I850&lt;=5000,"2,501–5,000",IF(I850&lt;=10000,"5,001–10,000","10,001–15,000")))),"Range crosses bands")</x:f>
        <x:v>Range crosses bands</x:v>
      </x:c>
      <x:c r="K850" s="16"/>
      <x:c r="L850" s="17" t="str">
        <x:f>IF(AND(ISNUMBER(I850),I850&gt;0,ISNUMBER(K850),K850&gt;0),K850/I850,"n.a.")</x:f>
        <x:v>n.a.</x:v>
      </x:c>
      <x:c r="M850" s="17"/>
      <x:c r="N850" s="13" t="str">
        <x:v>No</x:v>
      </x:c>
      <x:c r="O850" s="15" t="str">
        <x:v>approx. 7.25m eaves</x:v>
      </x:c>
      <x:c r="P850" s="15" t="str">
        <x:v>Electric insulated loading door 3.15m W</x:v>
      </x:c>
      <x:c r="Q850" s="15" t="str">
        <x:v>New unit, available individually or combined; parking.</x:v>
      </x:c>
      <x:c r="R850" s="15" t="str">
        <x:v>Advertised to let Three named units 49–51 available individually or combined; advert range 992–2,987 sq ft. Exactunit area/rent not published, all within 15,000 sq ft. Advertised quotation: From£15,350 pa across 3 units; unit-specific rent not shown</x:v>
      </x:c>
      <x:c r="S850" s="15" t="str">
        <x:v>https://www.zoopla.co.uk/to-rent/commercial/details/74001554/</x:v>
      </x:c>
      <x:c r="T850" s="15" t="str"/>
      <x:c r="U850" s="15" t="str"/>
      <x:c r="V850" s="15" t="str">
        <x:v>Bournemouth — Woolsbridge Industrial Estate</x:v>
      </x:c>
      <x:c r="W850" s="15" t="str">
        <x:v>992–2,987 sq ft; exact unit area not stated</x:v>
      </x:c>
      <x:c r="X850" s="13" t="n">
        <x:f>IF(N850="Yes",L850,0)</x:f>
        <x:v>0</x:v>
      </x:c>
      <x:c r="Y850" s="14" t="n">
        <x:v>1</x:v>
      </x:c>
      <x:c r="Z850" s="13" t="str">
        <x:v>Industrial / workshop / storage</x:v>
      </x:c>
    </x:row>
    <x:row r="851" ht="49" customHeight="1">
      <x:c r="A851" s="13" t="str">
        <x:v>SW0516</x:v>
      </x:c>
      <x:c r="B851" s="15" t="str">
        <x:v>Bournemouth</x:v>
      </x:c>
      <x:c r="C851" s="15" t="str">
        <x:v>Three Legged Cross</x:v>
      </x:c>
      <x:c r="D851" s="14" t="n">
        <x:v>1130</x:v>
      </x:c>
      <x:c r="E851" s="13" t="str">
        <x:v>Context</x:v>
      </x:c>
      <x:c r="F851" s="15" t="str">
        <x:v>Woolsbridge Industrial Estate</x:v>
      </x:c>
      <x:c r="G851" s="15" t="str">
        <x:v>Unit 51, Axis 31, Woolsbridge Industrial Estate</x:v>
      </x:c>
      <x:c r="H851" s="13" t="str">
        <x:v>Current</x:v>
      </x:c>
      <x:c r="I851" s="14"/>
      <x:c r="J851" s="13" t="str">
        <x:f>IF(AND(ISNUMBER(I851),I851&gt;0),IF(I851&lt;=1000,"1–1,000",IF(I851&lt;=2500,"1,001–2,500",IF(I851&lt;=5000,"2,501–5,000",IF(I851&lt;=10000,"5,001–10,000","10,001–15,000")))),"Range crosses bands")</x:f>
        <x:v>Range crosses bands</x:v>
      </x:c>
      <x:c r="K851" s="16"/>
      <x:c r="L851" s="17" t="str">
        <x:f>IF(AND(ISNUMBER(I851),I851&gt;0,ISNUMBER(K851),K851&gt;0),K851/I851,"n.a.")</x:f>
        <x:v>n.a.</x:v>
      </x:c>
      <x:c r="M851" s="17"/>
      <x:c r="N851" s="13" t="str">
        <x:v>No</x:v>
      </x:c>
      <x:c r="O851" s="15" t="str">
        <x:v>approx. 7.25m eaves</x:v>
      </x:c>
      <x:c r="P851" s="15" t="str">
        <x:v>Electric insulated loading door 3.15m W</x:v>
      </x:c>
      <x:c r="Q851" s="15" t="str">
        <x:v>New unit, available individually or combined; parking.</x:v>
      </x:c>
      <x:c r="R851" s="15" t="str">
        <x:v>Advertised to let Three named units 49–51 available individually or combined; advert range 992–2,987 sq ft. Exactunit area/rent not published, all within 15,000 sq ft. Advertised quotation: From£15,350 pa across 3 units; unit-specific rent not shown</x:v>
      </x:c>
      <x:c r="S851" s="15" t="str">
        <x:v>https://www.zoopla.co.uk/to-rent/commercial/details/74001554/</x:v>
      </x:c>
      <x:c r="T851" s="15" t="str"/>
      <x:c r="U851" s="15" t="str"/>
      <x:c r="V851" s="15" t="str">
        <x:v>Bournemouth — Woolsbridge Industrial Estate</x:v>
      </x:c>
      <x:c r="W851" s="15" t="str">
        <x:v>992–2,987 sq ft; exact unit area not stated</x:v>
      </x:c>
      <x:c r="X851" s="13" t="n">
        <x:f>IF(N851="Yes",L851,0)</x:f>
        <x:v>0</x:v>
      </x:c>
      <x:c r="Y851" s="14" t="n">
        <x:v>1</x:v>
      </x:c>
      <x:c r="Z851" s="13" t="str">
        <x:v>Industrial / workshop / storage</x:v>
      </x:c>
    </x:row>
    <x:row r="852" ht="42" customHeight="1">
      <x:c r="A852" s="13" t="str">
        <x:v>SW0517</x:v>
      </x:c>
      <x:c r="B852" s="15" t="str">
        <x:v>Bournemouth</x:v>
      </x:c>
      <x:c r="C852" s="15" t="str">
        <x:v>Bournemouth</x:v>
      </x:c>
      <x:c r="D852" s="14" t="n">
        <x:v>196455</x:v>
      </x:c>
      <x:c r="E852" s="13" t="str">
        <x:v>Town</x:v>
      </x:c>
      <x:c r="F852" s="15" t="str">
        <x:v>Bankes Heath Industrial Park</x:v>
      </x:c>
      <x:c r="G852" s="15" t="str">
        <x:v>Unit 5, Bankes Heath Industrial Park, Wallisdown Road, Bournemouth</x:v>
      </x:c>
      <x:c r="H852" s="13" t="str">
        <x:v>Future</x:v>
      </x:c>
      <x:c r="I852" s="14" t="n">
        <x:v>12814</x:v>
      </x:c>
      <x:c r="J852" s="13" t="str">
        <x:f>IF(AND(ISNUMBER(I852),I852&gt;0),IF(I852&lt;=1000,"1–1,000",IF(I852&lt;=2500,"1,001–2,500",IF(I852&lt;=5000,"2,501–5,000",IF(I852&lt;=10000,"5,001–10,000","10,001–15,000")))),"10,001–15,000")</x:f>
        <x:v>10,001–15,000</x:v>
      </x:c>
      <x:c r="K852" s="16"/>
      <x:c r="L852" s="17" t="str">
        <x:f>IF(AND(ISNUMBER(I852),I852&gt;0,ISNUMBER(K852),K852&gt;0),K852/I852,"n.a.")</x:f>
        <x:v>n.a.</x:v>
      </x:c>
      <x:c r="M852" s="17"/>
      <x:c r="N852" s="13" t="str">
        <x:v>No</x:v>
      </x:c>
      <x:c r="O852" s="15" t="str">
        <x:v>9m clear haunch</x:v>
      </x:c>
      <x:c r="P852" s="15" t="str">
        <x:v>Not stated</x:v>
      </x:c>
      <x:c r="Q852" s="15" t="str">
        <x:v>New industrial development targeting EPC A/BREEAM Excellent with PV and EV charging.</x:v>
      </x:c>
      <x:c r="R852" s="15" t="str">
        <x:v>Development marketed Coming 2026; completion unverified Individual schedule confirms size; no rental quote. Units 1–4all over 15,000 sq ft excluded. Advertised quotation: POA</x:v>
      </x:c>
      <x:c r="S852" s="15" t="str">
        <x:v>https://www.rightmove.co.uk/properties/773367490248400#/?channel=COM_LET</x:v>
      </x:c>
      <x:c r="T852" s="15" t="str"/>
      <x:c r="U852" s="15" t="str"/>
      <x:c r="V852" s="15" t="str">
        <x:v>Bournemouth — Bankes Heath Industrial Park</x:v>
      </x:c>
      <x:c r="W852" s="15" t="str">
        <x:v>Individual unit ≤15,000 sq ft</x:v>
      </x:c>
      <x:c r="X852" s="13" t="n">
        <x:f>IF(N852="Yes",L852,0)</x:f>
        <x:v>0</x:v>
      </x:c>
      <x:c r="Y852" s="14" t="n">
        <x:v>1</x:v>
      </x:c>
      <x:c r="Z852" s="13" t="str">
        <x:v>Industrial / workshop / storage</x:v>
      </x:c>
    </x:row>
    <x:row r="853" ht="42" customHeight="1">
      <x:c r="A853" s="13" t="str">
        <x:v>SW0518</x:v>
      </x:c>
      <x:c r="B853" s="15" t="str">
        <x:v>Bournemouth</x:v>
      </x:c>
      <x:c r="C853" s="15" t="str">
        <x:v>Bournemouth</x:v>
      </x:c>
      <x:c r="D853" s="14" t="n">
        <x:v>196455</x:v>
      </x:c>
      <x:c r="E853" s="13" t="str">
        <x:v>Town</x:v>
      </x:c>
      <x:c r="F853" s="15" t="str">
        <x:v>Bankes Heath Industrial Park</x:v>
      </x:c>
      <x:c r="G853" s="15" t="str">
        <x:v>Unit 6, Bankes Heath Industrial Park, Wallisdown Road, Bournemouth</x:v>
      </x:c>
      <x:c r="H853" s="13" t="str">
        <x:v>Future</x:v>
      </x:c>
      <x:c r="I853" s="14" t="n">
        <x:v>12832</x:v>
      </x:c>
      <x:c r="J853" s="13" t="str">
        <x:f>IF(AND(ISNUMBER(I853),I853&gt;0),IF(I853&lt;=1000,"1–1,000",IF(I853&lt;=2500,"1,001–2,500",IF(I853&lt;=5000,"2,501–5,000",IF(I853&lt;=10000,"5,001–10,000","10,001–15,000")))),"10,001–15,000")</x:f>
        <x:v>10,001–15,000</x:v>
      </x:c>
      <x:c r="K853" s="16"/>
      <x:c r="L853" s="17" t="str">
        <x:f>IF(AND(ISNUMBER(I853),I853&gt;0,ISNUMBER(K853),K853&gt;0),K853/I853,"n.a.")</x:f>
        <x:v>n.a.</x:v>
      </x:c>
      <x:c r="M853" s="17"/>
      <x:c r="N853" s="13" t="str">
        <x:v>No</x:v>
      </x:c>
      <x:c r="O853" s="15" t="str">
        <x:v>9m clear haunch</x:v>
      </x:c>
      <x:c r="P853" s="15" t="str">
        <x:v>Not stated</x:v>
      </x:c>
      <x:c r="Q853" s="15" t="str">
        <x:v>New industrial development targeting EPC A/BREEAM Excellent with PV and EV charging.</x:v>
      </x:c>
      <x:c r="R853" s="15" t="str">
        <x:v>Development marketed Coming 2026; completion unverified Individual schedule confirms size; no rental quote. Units 1–4all over 15,000 sq ft excluded. Advertised quotation: POA</x:v>
      </x:c>
      <x:c r="S853" s="15" t="str">
        <x:v>https://www.rightmove.co.uk/properties/773367490248400#/?channel=COM_LET</x:v>
      </x:c>
      <x:c r="T853" s="15" t="str"/>
      <x:c r="U853" s="15" t="str"/>
      <x:c r="V853" s="15" t="str">
        <x:v>Bournemouth — Bankes Heath Industrial Park</x:v>
      </x:c>
      <x:c r="W853" s="15" t="str">
        <x:v>Individual unit ≤15,000 sq ft</x:v>
      </x:c>
      <x:c r="X853" s="13" t="n">
        <x:f>IF(N853="Yes",L853,0)</x:f>
        <x:v>0</x:v>
      </x:c>
      <x:c r="Y853" s="14" t="n">
        <x:v>1</x:v>
      </x:c>
      <x:c r="Z853" s="13" t="str">
        <x:v>Industrial / workshop / storage</x:v>
      </x:c>
    </x:row>
    <x:row r="854" ht="42" customHeight="1">
      <x:c r="A854" s="13" t="str">
        <x:v>SW0519</x:v>
      </x:c>
      <x:c r="B854" s="15" t="str">
        <x:v>Bournemouth</x:v>
      </x:c>
      <x:c r="C854" s="15" t="str">
        <x:v>Bournemouth</x:v>
      </x:c>
      <x:c r="D854" s="14" t="n">
        <x:v>196455</x:v>
      </x:c>
      <x:c r="E854" s="13" t="str">
        <x:v>Town</x:v>
      </x:c>
      <x:c r="F854" s="15" t="str">
        <x:v>Bournemouth Central Business Park</x:v>
      </x:c>
      <x:c r="G854" s="15" t="str">
        <x:v>Unit 7 Bournemouth Central Business Park, Southcote Road, Bournemouth BH 1</x:v>
      </x:c>
      <x:c r="H854" s="13" t="str">
        <x:v>Current</x:v>
      </x:c>
      <x:c r="I854" s="14" t="n">
        <x:v>1638</x:v>
      </x:c>
      <x:c r="J854" s="13" t="str">
        <x:f>IF(AND(ISNUMBER(I854),I854&gt;0),IF(I854&lt;=1000,"1–1,000",IF(I854&lt;=2500,"1,001–2,500",IF(I854&lt;=5000,"2,501–5,000",IF(I854&lt;=10000,"5,001–10,000","10,001–15,000")))),"1,001–2,500")</x:f>
        <x:v>1,001–2,500</x:v>
      </x:c>
      <x:c r="K854" s="16" t="n">
        <x:v>25000</x:v>
      </x:c>
      <x:c r="L854" s="17" t="n">
        <x:f>IF(AND(ISNUMBER(I854),I854&gt;0,ISNUMBER(K854),K854&gt;0),K854/I854,"n.a.")</x:f>
        <x:v>15.262515262515263</x:v>
      </x:c>
      <x:c r="M854" s="17"/>
      <x:c r="N854" s="13" t="str">
        <x:v>Yes</x:v>
      </x:c>
      <x:c r="O854" s="15" t="str">
        <x:v>approx. 4.57m eaves</x:v>
      </x:c>
      <x:c r="P854" s="15" t="str">
        <x:v>Roller shutter approx. 3.49m W ×2.6m H</x:v>
      </x:c>
      <x:c r="Q854" s="15" t="str">
        <x:v>Central light-industrial unit, mezzanine storage, 4 parking spaces; can combine with adjoining unit.</x:v>
      </x:c>
      <x:c r="R854" s="15" t="str">
        <x:v>Advertised to let Advertised quotation: £25,000 pa</x:v>
      </x:c>
      <x:c r="S854" s="15" t="str">
        <x:v>https://www.zoopla.co.uk/to-rent/commercial/details/74036134/</x:v>
      </x:c>
      <x:c r="T854" s="15" t="str">
        <x:v>https://www.zoopla.co.uk/to-rent/commercial/details/74024583/</x:v>
      </x:c>
      <x:c r="U854" s="15" t="str"/>
      <x:c r="V854" s="15" t="str">
        <x:v>Bournemouth — Bournemouth Central Business Park</x:v>
      </x:c>
      <x:c r="W854" s="15" t="str">
        <x:v>Individual unit ≤15,000 sq ft</x:v>
      </x:c>
      <x:c r="X854" s="13" t="n">
        <x:f>IF(N854="Yes",L854,0)</x:f>
        <x:v>15.262515262515263</x:v>
      </x:c>
      <x:c r="Y854" s="14" t="n">
        <x:v>1</x:v>
      </x:c>
      <x:c r="Z854" s="13" t="str">
        <x:v>Industrial / workshop / storage</x:v>
      </x:c>
    </x:row>
    <x:row r="855" ht="42" customHeight="1">
      <x:c r="A855" s="13" t="str">
        <x:v>SW0520</x:v>
      </x:c>
      <x:c r="B855" s="15" t="str">
        <x:v>Bournemouth</x:v>
      </x:c>
      <x:c r="C855" s="15" t="str">
        <x:v>Bournemouth</x:v>
      </x:c>
      <x:c r="D855" s="14" t="n">
        <x:v>196455</x:v>
      </x:c>
      <x:c r="E855" s="13" t="str">
        <x:v>Town</x:v>
      </x:c>
      <x:c r="F855" s="15" t="str">
        <x:v>Bournemouth Central Business Park</x:v>
      </x:c>
      <x:c r="G855" s="15" t="str">
        <x:v>Unit 8 Bournemouth Central Business Park, Southcote Road, Bournemouth BH 1</x:v>
      </x:c>
      <x:c r="H855" s="13" t="str">
        <x:v>Current</x:v>
      </x:c>
      <x:c r="I855" s="14" t="n">
        <x:v>1981</x:v>
      </x:c>
      <x:c r="J855" s="13" t="str">
        <x:f>IF(AND(ISNUMBER(I855),I855&gt;0),IF(I855&lt;=1000,"1–1,000",IF(I855&lt;=2500,"1,001–2,500",IF(I855&lt;=5000,"2,501–5,000",IF(I855&lt;=10000,"5,001–10,000","10,001–15,000")))),"1,001–2,500")</x:f>
        <x:v>1,001–2,500</x:v>
      </x:c>
      <x:c r="K855" s="16" t="n">
        <x:v>25000</x:v>
      </x:c>
      <x:c r="L855" s="17" t="n">
        <x:f>IF(AND(ISNUMBER(I855),I855&gt;0,ISNUMBER(K855),K855&gt;0),K855/I855,"n.a.")</x:f>
        <x:v>12.619888944977284</x:v>
      </x:c>
      <x:c r="M855" s="17"/>
      <x:c r="N855" s="13" t="str">
        <x:v>Yes</x:v>
      </x:c>
      <x:c r="O855" s="15" t="str">
        <x:v>approx. 4.57m eaves</x:v>
      </x:c>
      <x:c r="P855" s="15" t="str">
        <x:v>Roller shutter approx. 3.49m W ×2.6m H</x:v>
      </x:c>
      <x:c r="Q855" s="15" t="str">
        <x:v>Central light-industrial unit, mezzanine storage, 4 parking spaces; can combine with adjoining unit.</x:v>
      </x:c>
      <x:c r="R855" s="15" t="str">
        <x:v>Advertised to let Advertised quotation: £25,000 pa</x:v>
      </x:c>
      <x:c r="S855" s="15" t="str">
        <x:v>https://www.zoopla.co.uk/to-rent/commercial/details/74036154/</x:v>
      </x:c>
      <x:c r="T855" s="15" t="str">
        <x:v>https://www.zoopla.co.uk/to-rent/commercial/details/74024583/</x:v>
      </x:c>
      <x:c r="U855" s="15" t="str"/>
      <x:c r="V855" s="15" t="str">
        <x:v>Bournemouth — Bournemouth Central Business Park</x:v>
      </x:c>
      <x:c r="W855" s="15" t="str">
        <x:v>Individual unit ≤15,000 sq ft</x:v>
      </x:c>
      <x:c r="X855" s="13" t="n">
        <x:f>IF(N855="Yes",L855,0)</x:f>
        <x:v>12.619888944977284</x:v>
      </x:c>
      <x:c r="Y855" s="14" t="n">
        <x:v>1</x:v>
      </x:c>
      <x:c r="Z855" s="13" t="str">
        <x:v>Industrial / workshop / storage</x:v>
      </x:c>
    </x:row>
    <x:row r="856" ht="49" customHeight="1">
      <x:c r="A856" s="13" t="str">
        <x:v>SW0521</x:v>
      </x:c>
      <x:c r="B856" s="15" t="str">
        <x:v>Bournemouth</x:v>
      </x:c>
      <x:c r="C856" s="15" t="str">
        <x:v>Bournemouth</x:v>
      </x:c>
      <x:c r="D856" s="14" t="n">
        <x:v>196455</x:v>
      </x:c>
      <x:c r="E856" s="13" t="str">
        <x:v>Town</x:v>
      </x:c>
      <x:c r="F856" s="15" t="str">
        <x:v>Drewitt Industrial Estate</x:v>
      </x:c>
      <x:c r="G856" s="15" t="str">
        <x:v>Units 9 &amp; 10 Drewitt Industrial Estate, Ringwood Road, Bournemouth BH 11</x:v>
      </x:c>
      <x:c r="H856" s="13" t="str">
        <x:v>Current</x:v>
      </x:c>
      <x:c r="I856" s="14" t="n">
        <x:v>6214</x:v>
      </x:c>
      <x:c r="J856" s="13" t="str">
        <x:f>IF(AND(ISNUMBER(I856),I856&gt;0),IF(I856&lt;=1000,"1–1,000",IF(I856&lt;=2500,"1,001–2,500",IF(I856&lt;=5000,"2,501–5,000",IF(I856&lt;=10000,"5,001–10,000","10,001–15,000")))),"5,001–10,000")</x:f>
        <x:v>5,001–10,000</x:v>
      </x:c>
      <x:c r="K856" s="16" t="n">
        <x:v>42500</x:v>
      </x:c>
      <x:c r="L856" s="17" t="n">
        <x:f>IF(AND(ISNUMBER(I856),I856&gt;0,ISNUMBER(K856),K856&gt;0),K856/I856,"n.a.")</x:f>
        <x:v>6.8393949147087225</x:v>
      </x:c>
      <x:c r="M856" s="17"/>
      <x:c r="N856" s="13" t="str">
        <x:v>Yes</x:v>
      </x:c>
      <x:c r="O856" s="15" t="str">
        <x:v>approx. 4.7m eaves</x:v>
      </x:c>
      <x:c r="P856" s="15" t="str">
        <x:v>2 electric roller shutters 3.35m W ×4m H</x:v>
      </x:c>
      <x:c r="Q856" s="15" t="str">
        <x:v>The property comprises a detached industrial / warehouse unit constructed of brick elevations with a steel portal frame supporting a pitched roof incorporating daylight panels.</x:v>
      </x:c>
      <x:c r="R856" s="15" t="str">
        <x:v>Advertised to let 4,982 sq ft ground plus 1,232 sq ft storage mezzanine. Mezzanine statutory consent unconfirmed; one combined demise. Advertised quotation: £42,500 pa</x:v>
      </x:c>
      <x:c r="S856" s="15" t="str">
        <x:v>https://www.zoopla.co.uk/to-rent/commercial/details/69917927/</x:v>
      </x:c>
      <x:c r="T856" s="15" t="str"/>
      <x:c r="U856" s="15" t="str"/>
      <x:c r="V856" s="15" t="str">
        <x:v>Bournemouth — Drewitt Industrial Estate</x:v>
      </x:c>
      <x:c r="W856" s="15" t="str">
        <x:v>Individual unit ≤15,000 sq ft</x:v>
      </x:c>
      <x:c r="X856" s="13" t="n">
        <x:f>IF(N856="Yes",L856,0)</x:f>
        <x:v>6.8393949147087225</x:v>
      </x:c>
      <x:c r="Y856" s="14" t="n">
        <x:v>1</x:v>
      </x:c>
      <x:c r="Z856" s="13" t="str">
        <x:v>Industrial / workshop / storage</x:v>
      </x:c>
    </x:row>
    <x:row r="857" ht="42" customHeight="1">
      <x:c r="A857" s="13" t="str">
        <x:v>SW0522</x:v>
      </x:c>
      <x:c r="B857" s="15" t="str">
        <x:v>Bournemouth</x:v>
      </x:c>
      <x:c r="C857" s="15" t="str">
        <x:v>Bournemouth</x:v>
      </x:c>
      <x:c r="D857" s="14" t="n">
        <x:v>196455</x:v>
      </x:c>
      <x:c r="E857" s="13" t="str">
        <x:v>Town</x:v>
      </x:c>
      <x:c r="F857" s="15" t="str">
        <x:v>Knighton Heath Industrial Estate</x:v>
      </x:c>
      <x:c r="G857" s="15" t="str">
        <x:v>Unit 1 Knighton Heath Industrial Estate, 855 Ringwood Road, Bournemouth BH 11</x:v>
      </x:c>
      <x:c r="H857" s="13" t="str">
        <x:v>Uncertain</x:v>
      </x:c>
      <x:c r="I857" s="14" t="n">
        <x:v>5966</x:v>
      </x:c>
      <x:c r="J857" s="13" t="str">
        <x:f>IF(AND(ISNUMBER(I857),I857&gt;0),IF(I857&lt;=1000,"1–1,000",IF(I857&lt;=2500,"1,001–2,500",IF(I857&lt;=5000,"2,501–5,000",IF(I857&lt;=10000,"5,001–10,000","10,001–15,000")))),"5,001–10,000")</x:f>
        <x:v>5,001–10,000</x:v>
      </x:c>
      <x:c r="K857" s="16"/>
      <x:c r="L857" s="17" t="str">
        <x:f>IF(AND(ISNUMBER(I857),I857&gt;0,ISNUMBER(K857),K857&gt;0),K857/I857,"n.a.")</x:f>
        <x:v>n.a.</x:v>
      </x:c>
      <x:c r="M857" s="17"/>
      <x:c r="N857" s="13" t="str">
        <x:v>No</x:v>
      </x:c>
      <x:c r="O857" s="15" t="str">
        <x:v>5.6m eaves</x:v>
      </x:c>
      <x:c r="P857" s="15" t="str">
        <x:v>5.3m loading door; width/height basis not explicit</x:v>
      </x:c>
      <x:c r="Q857" s="15" t="str">
        <x:v>Strictly by appointment through the joint sole agents.</x:v>
      </x:c>
      <x:c r="R857" s="15" t="str">
        <x:v>Advertised; substantial refurbishment described Zoopla 5,966 sq ft; Rightmove 5,909 sq ft and£5,417 pcm. Area/rent require confirmation. Advertised quotation: POA / non quoting</x:v>
      </x:c>
      <x:c r="S857" s="15" t="str">
        <x:v>https://www.zoopla.co.uk/to-rent/commercial/details/74197644/</x:v>
      </x:c>
      <x:c r="T857" s="15" t="str"/>
      <x:c r="U857" s="15" t="str"/>
      <x:c r="V857" s="15" t="str">
        <x:v>Bournemouth — Knighton Heath Industrial Estate</x:v>
      </x:c>
      <x:c r="W857" s="15" t="str">
        <x:v>Individual unit ≤15,000 sq ft</x:v>
      </x:c>
      <x:c r="X857" s="13" t="n">
        <x:f>IF(N857="Yes",L857,0)</x:f>
        <x:v>0</x:v>
      </x:c>
      <x:c r="Y857" s="14" t="n">
        <x:v>1</x:v>
      </x:c>
      <x:c r="Z857" s="13" t="str">
        <x:v>Industrial / workshop / storage</x:v>
      </x:c>
    </x:row>
    <x:row r="858" ht="62" customHeight="1">
      <x:c r="A858" s="13" t="str">
        <x:v>SW0523</x:v>
      </x:c>
      <x:c r="B858" s="15" t="str">
        <x:v>Bournemouth</x:v>
      </x:c>
      <x:c r="C858" s="15" t="str">
        <x:v>Bournemouth</x:v>
      </x:c>
      <x:c r="D858" s="14" t="n">
        <x:v>196455</x:v>
      </x:c>
      <x:c r="E858" s="13" t="str">
        <x:v>Town</x:v>
      </x:c>
      <x:c r="F858" s="15" t="str">
        <x:v>Knighton Heath Industrial Estate</x:v>
      </x:c>
      <x:c r="G858" s="15" t="str">
        <x:v>Unit 5, Knighton Heath Industrial Estate, Ringwood Road, Bournemouth BH 11</x:v>
      </x:c>
      <x:c r="H858" s="13" t="str">
        <x:v>Current</x:v>
      </x:c>
      <x:c r="I858" s="14" t="n">
        <x:v>9095</x:v>
      </x:c>
      <x:c r="J858" s="13" t="str">
        <x:f>IF(AND(ISNUMBER(I858),I858&gt;0),IF(I858&lt;=1000,"1–1,000",IF(I858&lt;=2500,"1,001–2,500",IF(I858&lt;=5000,"2,501–5,000",IF(I858&lt;=10000,"5,001–10,000","10,001–15,000")))),"5,001–10,000")</x:f>
        <x:v>5,001–10,000</x:v>
      </x:c>
      <x:c r="K858" s="16"/>
      <x:c r="L858" s="17" t="str">
        <x:f>IF(AND(ISNUMBER(I858),I858&gt;0,ISNUMBER(K858),K858&gt;0),K858/I858,"n.a.")</x:f>
        <x:v>n.a.</x:v>
      </x:c>
      <x:c r="M858" s="17"/>
      <x:c r="N858" s="13" t="str">
        <x:v>No</x:v>
      </x:c>
      <x:c r="O858" s="15" t="str">
        <x:v>Not stated</x:v>
      </x:c>
      <x:c r="P858" s="15" t="str">
        <x:v>Not stated</x:v>
      </x:c>
      <x:c r="Q858" s="15" t="str">
        <x:v>The property is an end of terrace unit with forecourt for parking and loading and provides clear warehouse space with fitted offices. The unit has recently undergone a substantial refurbishment to include the following:</x:v>
      </x:c>
      <x:c r="R858" s="15" t="str">
        <x:v>Advertised to let Advertised quotation: POA / non quoting</x:v>
      </x:c>
      <x:c r="S858" s="15" t="str">
        <x:v>https://www.zoopla.co.uk/to-rent/commercial/details/73202881/</x:v>
      </x:c>
      <x:c r="T858" s="15" t="str"/>
      <x:c r="U858" s="15" t="str"/>
      <x:c r="V858" s="15" t="str">
        <x:v>Bournemouth — Knighton Heath Industrial Estate</x:v>
      </x:c>
      <x:c r="W858" s="15" t="str">
        <x:v>Individual unit ≤15,000 sq ft</x:v>
      </x:c>
      <x:c r="X858" s="13" t="n">
        <x:f>IF(N858="Yes",L858,0)</x:f>
        <x:v>0</x:v>
      </x:c>
      <x:c r="Y858" s="14" t="n">
        <x:v>1</x:v>
      </x:c>
      <x:c r="Z858" s="13" t="str">
        <x:v>Industrial / workshop / storage</x:v>
      </x:c>
    </x:row>
    <x:row r="859" ht="42" customHeight="1">
      <x:c r="A859" s="13" t="str">
        <x:v>SW0524</x:v>
      </x:c>
      <x:c r="B859" s="15" t="str">
        <x:v>Bournemouth</x:v>
      </x:c>
      <x:c r="C859" s="15" t="str">
        <x:v>Bournemouth</x:v>
      </x:c>
      <x:c r="D859" s="14" t="n">
        <x:v>196455</x:v>
      </x:c>
      <x:c r="E859" s="13" t="str">
        <x:v>Town</x:v>
      </x:c>
      <x:c r="F859" s="15" t="str">
        <x:v>Wallisdown Road Industrial Area</x:v>
      </x:c>
      <x:c r="G859" s="15" t="str">
        <x:v>498 Wallisdown Road, Bournemouth</x:v>
      </x:c>
      <x:c r="H859" s="13" t="str">
        <x:v>Current</x:v>
      </x:c>
      <x:c r="I859" s="14" t="n">
        <x:v>13579</x:v>
      </x:c>
      <x:c r="J859" s="13" t="str">
        <x:f>IF(AND(ISNUMBER(I859),I859&gt;0),IF(I859&lt;=1000,"1–1,000",IF(I859&lt;=2500,"1,001–2,500",IF(I859&lt;=5000,"2,501–5,000",IF(I859&lt;=10000,"5,001–10,000","10,001–15,000")))),"10,001–15,000")</x:f>
        <x:v>10,001–15,000</x:v>
      </x:c>
      <x:c r="K859" s="16" t="n">
        <x:v>110004</x:v>
      </x:c>
      <x:c r="L859" s="17" t="n">
        <x:f>IF(AND(ISNUMBER(I859),I859&gt;0,ISNUMBER(K859),K859&gt;0),K859/I859,"n.a.")</x:f>
        <x:v>8.101038368068341</x:v>
      </x:c>
      <x:c r="M859" s="17"/>
      <x:c r="N859" s="13" t="str">
        <x:v>Yes</x:v>
      </x:c>
      <x:c r="O859" s="15" t="str">
        <x:v>Conflict: feature 3.8m; description 3.9m eaves, 6m ridge</x:v>
      </x:c>
      <x:c r="P859" s="15" t="str">
        <x:v>Not stated</x:v>
      </x:c>
      <x:c r="Q859" s="15" t="str">
        <x:v>Detached warehouse with ground/first-floor offices, 11 parking spaces and yard.</x:v>
      </x:c>
      <x:c r="R859" s="15" t="str">
        <x:v>Advertised to let £9,167 pcm annualised; slight eaves conflict. Advertised quotation: £110,004.00 pa / annualised</x:v>
      </x:c>
      <x:c r="S859" s="15" t="str">
        <x:v>https://www.rightmove.co.uk/properties/773389795475056#/?channel=COM_LET</x:v>
      </x:c>
      <x:c r="T859" s="15" t="str"/>
      <x:c r="U859" s="15" t="str"/>
      <x:c r="V859" s="15" t="str">
        <x:v>Bournemouth — Wallisdown Road Industrial Area</x:v>
      </x:c>
      <x:c r="W859" s="15" t="str">
        <x:v>Individual unit ≤15,000 sq ft</x:v>
      </x:c>
      <x:c r="X859" s="13" t="n">
        <x:f>IF(N859="Yes",L859,0)</x:f>
        <x:v>8.101038368068341</x:v>
      </x:c>
      <x:c r="Y859" s="14" t="n">
        <x:v>1</x:v>
      </x:c>
      <x:c r="Z859" s="13" t="str">
        <x:v>Industrial / workshop / storage</x:v>
      </x:c>
    </x:row>
    <x:row r="860" ht="42" customHeight="1">
      <x:c r="A860" s="13" t="str">
        <x:v>SW0525</x:v>
      </x:c>
      <x:c r="B860" s="15" t="str">
        <x:v>Bournemouth</x:v>
      </x:c>
      <x:c r="C860" s="15" t="str">
        <x:v>Bournemouth</x:v>
      </x:c>
      <x:c r="D860" s="14" t="n">
        <x:v>196455</x:v>
      </x:c>
      <x:c r="E860" s="13" t="str">
        <x:v>Town</x:v>
      </x:c>
      <x:c r="F860" s="15" t="str">
        <x:v>Wallisdown Road Industrial Area</x:v>
      </x:c>
      <x:c r="G860" s="15" t="str">
        <x:v>520 Wallisdown Road, Bournemouth, Dorset BH 11</x:v>
      </x:c>
      <x:c r="H860" s="13" t="str">
        <x:v>Current</x:v>
      </x:c>
      <x:c r="I860" s="14" t="n">
        <x:v>13843</x:v>
      </x:c>
      <x:c r="J860" s="13" t="str">
        <x:f>IF(AND(ISNUMBER(I860),I860&gt;0),IF(I860&lt;=1000,"1–1,000",IF(I860&lt;=2500,"1,001–2,500",IF(I860&lt;=5000,"2,501–5,000",IF(I860&lt;=10000,"5,001–10,000","10,001–15,000")))),"10,001–15,000")</x:f>
        <x:v>10,001–15,000</x:v>
      </x:c>
      <x:c r="K860" s="16" t="n">
        <x:v>125000</x:v>
      </x:c>
      <x:c r="L860" s="17" t="n">
        <x:f>IF(AND(ISNUMBER(I860),I860&gt;0,ISNUMBER(K860),K860&gt;0),K860/I860,"n.a.")</x:f>
        <x:v>9.029834573430614</x:v>
      </x:c>
      <x:c r="M860" s="17"/>
      <x:c r="N860" s="13" t="str">
        <x:v>Yes</x:v>
      </x:c>
      <x:c r="O860" s="15" t="str">
        <x:v>4.87m haunch; 5.18m ridge</x:v>
      </x:c>
      <x:c r="P860" s="15" t="str">
        <x:v>3 electric roller shutters: front 3.57×2.92m; 2 side 3.93×4.9m</x:v>
      </x:c>
      <x:c r="Q860" s="15" t="str">
        <x:v>Prominent industrial/showroom with open span warehouse and offices.</x:v>
      </x:c>
      <x:c r="R860" s="15" t="str">
        <x:v>Advertised to let Advertised quotation: £125,000 pa</x:v>
      </x:c>
      <x:c r="S860" s="15" t="str">
        <x:v>https://www.zoopla.co.uk/to-rent/commercial/details/73366481/</x:v>
      </x:c>
      <x:c r="T860" s="15" t="str"/>
      <x:c r="U860" s="15" t="str"/>
      <x:c r="V860" s="15" t="str">
        <x:v>Bournemouth — Wallisdown Road Industrial Area</x:v>
      </x:c>
      <x:c r="W860" s="15" t="str">
        <x:v>Individual unit ≤15,000 sq ft</x:v>
      </x:c>
      <x:c r="X860" s="13" t="n">
        <x:f>IF(N860="Yes",L860,0)</x:f>
        <x:v>9.029834573430614</x:v>
      </x:c>
      <x:c r="Y860" s="14" t="n">
        <x:v>1</x:v>
      </x:c>
      <x:c r="Z860" s="13" t="str">
        <x:v>Industrial / workshop / storage</x:v>
      </x:c>
    </x:row>
    <x:row r="861" ht="42" customHeight="1">
      <x:c r="A861" s="13" t="str">
        <x:v>SW0526</x:v>
      </x:c>
      <x:c r="B861" s="15" t="str">
        <x:v>Bournemouth</x:v>
      </x:c>
      <x:c r="C861" s="15" t="str">
        <x:v>Bournemouth</x:v>
      </x:c>
      <x:c r="D861" s="14" t="n">
        <x:v>196455</x:v>
      </x:c>
      <x:c r="E861" s="13" t="str">
        <x:v>Town</x:v>
      </x:c>
      <x:c r="F861" s="15" t="str">
        <x:v>Wallisdown Road Industrial Area</x:v>
      </x:c>
      <x:c r="G861" s="15" t="str">
        <x:v>Unit 3 502 Wallisdown Road, Bournemouth, Dorset BH 11</x:v>
      </x:c>
      <x:c r="H861" s="13" t="str">
        <x:v>Current</x:v>
      </x:c>
      <x:c r="I861" s="14" t="n">
        <x:v>7863</x:v>
      </x:c>
      <x:c r="J861" s="13" t="str">
        <x:f>IF(AND(ISNUMBER(I861),I861&gt;0),IF(I861&lt;=1000,"1–1,000",IF(I861&lt;=2500,"1,001–2,500",IF(I861&lt;=5000,"2,501–5,000",IF(I861&lt;=10000,"5,001–10,000","10,001–15,000")))),"5,001–10,000")</x:f>
        <x:v>5,001–10,000</x:v>
      </x:c>
      <x:c r="K861" s="16" t="n">
        <x:v>60000</x:v>
      </x:c>
      <x:c r="L861" s="17" t="n">
        <x:f>IF(AND(ISNUMBER(I861),I861&gt;0,ISNUMBER(K861),K861&gt;0),K861/I861,"n.a.")</x:f>
        <x:v>7.630675314765357</x:v>
      </x:c>
      <x:c r="M861" s="17"/>
      <x:c r="N861" s="13" t="str">
        <x:v>Yes</x:v>
      </x:c>
      <x:c r="O861" s="15" t="str">
        <x:v>3.8m eaves; 6m ridge</x:v>
      </x:c>
      <x:c r="P861" s="15" t="str">
        <x:v>Manual roller shutter 3.4m W ×3.36m H</x:v>
      </x:c>
      <x:c r="Q861" s="15" t="str">
        <x:v>Gross Internal Area - 7,863 Sq. Ft. (730.79 Sq. M.)</x:v>
      </x:c>
      <x:c r="R861" s="15" t="str">
        <x:v>Advertised to let Advertised quotation: £60,000 pa</x:v>
      </x:c>
      <x:c r="S861" s="15" t="str">
        <x:v>https://www.zoopla.co.uk/to-rent/commercial/details/72633378/</x:v>
      </x:c>
      <x:c r="T861" s="15" t="str"/>
      <x:c r="U861" s="15" t="str"/>
      <x:c r="V861" s="15" t="str">
        <x:v>Bournemouth — Wallisdown Road Industrial Area</x:v>
      </x:c>
      <x:c r="W861" s="15" t="str">
        <x:v>Individual unit ≤15,000 sq ft</x:v>
      </x:c>
      <x:c r="X861" s="13" t="n">
        <x:f>IF(N861="Yes",L861,0)</x:f>
        <x:v>7.630675314765357</x:v>
      </x:c>
      <x:c r="Y861" s="14" t="n">
        <x:v>1</x:v>
      </x:c>
      <x:c r="Z861" s="13" t="str">
        <x:v>Industrial / workshop / storage</x:v>
      </x:c>
    </x:row>
    <x:row r="862" ht="42" customHeight="1">
      <x:c r="A862" s="13" t="str">
        <x:v>SW0527</x:v>
      </x:c>
      <x:c r="B862" s="15" t="str">
        <x:v>Bournemouth</x:v>
      </x:c>
      <x:c r="C862" s="15" t="str">
        <x:v>Bournemouth</x:v>
      </x:c>
      <x:c r="D862" s="14" t="n">
        <x:v>196455</x:v>
      </x:c>
      <x:c r="E862" s="13" t="str">
        <x:v>Town</x:v>
      </x:c>
      <x:c r="F862" s="15" t="str">
        <x:v>West Howe Industrial Estate</x:v>
      </x:c>
      <x:c r="G862" s="15" t="str">
        <x:v>5A East Roundways, Elliott Road, West Howe Industrial Estate, Bournemouth, Dorset BH 11</x:v>
      </x:c>
      <x:c r="H862" s="13" t="str">
        <x:v>Current</x:v>
      </x:c>
      <x:c r="I862" s="14" t="n">
        <x:v>4247</x:v>
      </x:c>
      <x:c r="J862" s="13" t="str">
        <x:f>IF(AND(ISNUMBER(I862),I862&gt;0),IF(I862&lt;=1000,"1–1,000",IF(I862&lt;=2500,"1,001–2,500",IF(I862&lt;=5000,"2,501–5,000",IF(I862&lt;=10000,"5,001–10,000","10,001–15,000")))),"2,501–5,000")</x:f>
        <x:v>2,501–5,000</x:v>
      </x:c>
      <x:c r="K862" s="16" t="n">
        <x:v>44615</x:v>
      </x:c>
      <x:c r="L862" s="17" t="n">
        <x:f>IF(AND(ISNUMBER(I862),I862&gt;0,ISNUMBER(K862),K862&gt;0),K862/I862,"n.a.")</x:f>
        <x:v>10.505062396986109</x:v>
      </x:c>
      <x:c r="M862" s="17"/>
      <x:c r="N862" s="13" t="str">
        <x:v>Yes</x:v>
      </x:c>
      <x:c r="O862" s="15" t="str">
        <x:v>Not stated</x:v>
      </x:c>
      <x:c r="P862" s="15" t="str">
        <x:v>Electric Roller Shutter Doors</x:v>
      </x:c>
      <x:c r="Q862" s="15" t="str">
        <x:v>Industrial/warehouse premises advertised to let.</x:v>
      </x:c>
      <x:c r="R862" s="15" t="str">
        <x:v>Advertised to let Advertised quotation: £44,615 pa</x:v>
      </x:c>
      <x:c r="S862" s="15" t="str">
        <x:v>https://www.zoopla.co.uk/to-rent/commercial/details/72696901/</x:v>
      </x:c>
      <x:c r="T862" s="15" t="str"/>
      <x:c r="U862" s="15" t="str"/>
      <x:c r="V862" s="15" t="str">
        <x:v>Bournemouth — West Howe Industrial Estate</x:v>
      </x:c>
      <x:c r="W862" s="15" t="str">
        <x:v>Individual unit ≤15,000 sq ft</x:v>
      </x:c>
      <x:c r="X862" s="13" t="n">
        <x:f>IF(N862="Yes",L862,0)</x:f>
        <x:v>10.505062396986109</x:v>
      </x:c>
      <x:c r="Y862" s="14" t="n">
        <x:v>1</x:v>
      </x:c>
      <x:c r="Z862" s="13" t="str">
        <x:v>Industrial / workshop / storage</x:v>
      </x:c>
    </x:row>
    <x:row r="863" ht="42" customHeight="1">
      <x:c r="A863" s="13" t="str">
        <x:v>SW0528</x:v>
      </x:c>
      <x:c r="B863" s="15" t="str">
        <x:v>Bournemouth</x:v>
      </x:c>
      <x:c r="C863" s="15" t="str">
        <x:v>Bournemouth</x:v>
      </x:c>
      <x:c r="D863" s="14" t="n">
        <x:v>196455</x:v>
      </x:c>
      <x:c r="E863" s="13" t="str">
        <x:v>Town</x:v>
      </x:c>
      <x:c r="F863" s="15" t="str">
        <x:v>West Howe Industrial Estate</x:v>
      </x:c>
      <x:c r="G863" s="15" t="str">
        <x:v>Unit 3, West Howe Industrial Estate, Elliot Road, Bournemouth BH 11</x:v>
      </x:c>
      <x:c r="H863" s="13" t="str">
        <x:v>Current</x:v>
      </x:c>
      <x:c r="I863" s="14" t="n">
        <x:v>733</x:v>
      </x:c>
      <x:c r="J863" s="13" t="str">
        <x:f>IF(AND(ISNUMBER(I863),I863&gt;0),IF(I863&lt;=1000,"1–1,000",IF(I863&lt;=2500,"1,001–2,500",IF(I863&lt;=5000,"2,501–5,000",IF(I863&lt;=10000,"5,001–10,000","10,001–15,000")))),"1–1,000")</x:f>
        <x:v>1–1,000</x:v>
      </x:c>
      <x:c r="K863" s="16" t="n">
        <x:v>12750</x:v>
      </x:c>
      <x:c r="L863" s="17" t="n">
        <x:f>IF(AND(ISNUMBER(I863),I863&gt;0,ISNUMBER(K863),K863&gt;0),K863/I863,"n.a.")</x:f>
        <x:v>17.394270122783084</x:v>
      </x:c>
      <x:c r="M863" s="17"/>
      <x:c r="N863" s="13" t="str">
        <x:v>No</x:v>
      </x:c>
      <x:c r="O863" s="15" t="str">
        <x:v>Internal eaves height c. 3.4m; internal eaves height is C. 3.4m</x:v>
      </x:c>
      <x:c r="P863" s="15" t="str">
        <x:v>Roller shutter door measuring c. 3m wide x 3m high; Roller shutter door measuring C. 3m wide x 3m high</x:v>
      </x:c>
      <x:c r="Q863" s="15" t="str">
        <x:v>Roller shutter door measuring c. 3m wide x 3m high</x:v>
      </x:c>
      <x:c r="R863" s="15" t="str">
        <x:v>Advertised to let Rightmove 730 sq ft vs Zoopla 733 sq ft; one unit, minor measurement discrepancy. Advertised quotation: £12,750 pa</x:v>
      </x:c>
      <x:c r="S863" s="15" t="str">
        <x:v>https://www.zoopla.co.uk/to-rent/commercial/details/74019293/</x:v>
      </x:c>
      <x:c r="T863" s="15" t="str"/>
      <x:c r="U863" s="15" t="str"/>
      <x:c r="V863" s="15" t="str">
        <x:v>Bournemouth — West Howe Industrial Estate</x:v>
      </x:c>
      <x:c r="W863" s="15" t="str">
        <x:v>Individual unit ≤15,000 sq ft</x:v>
      </x:c>
      <x:c r="X863" s="13" t="n">
        <x:f>IF(N863="Yes",L863,0)</x:f>
        <x:v>0</x:v>
      </x:c>
      <x:c r="Y863" s="14" t="n">
        <x:v>1</x:v>
      </x:c>
      <x:c r="Z863" s="13" t="str">
        <x:v>Industrial / workshop / storage</x:v>
      </x:c>
    </x:row>
    <x:row r="864" ht="42" customHeight="1">
      <x:c r="A864" s="13" t="str">
        <x:v>SW0529</x:v>
      </x:c>
      <x:c r="B864" s="15" t="str">
        <x:v>Bournemouth</x:v>
      </x:c>
      <x:c r="C864" s="15" t="str">
        <x:v>Bournemouth</x:v>
      </x:c>
      <x:c r="D864" s="14" t="n">
        <x:v>196455</x:v>
      </x:c>
      <x:c r="E864" s="13" t="str">
        <x:v>Town</x:v>
      </x:c>
      <x:c r="F864" s="15" t="str">
        <x:v>West Howe Industrial Estate</x:v>
      </x:c>
      <x:c r="G864" s="15" t="str">
        <x:v>Unit 5B West, Roundways Industrial Estate, Elliott Road, Bournemouth</x:v>
      </x:c>
      <x:c r="H864" s="13" t="str">
        <x:v>Future</x:v>
      </x:c>
      <x:c r="I864" s="14" t="n">
        <x:v>4061</x:v>
      </x:c>
      <x:c r="J864" s="13" t="str">
        <x:f>IF(AND(ISNUMBER(I864),I864&gt;0),IF(I864&lt;=1000,"1–1,000",IF(I864&lt;=2500,"1,001–2,500",IF(I864&lt;=5000,"2,501–5,000",IF(I864&lt;=10000,"5,001–10,000","10,001–15,000")))),"2,501–5,000")</x:f>
        <x:v>2,501–5,000</x:v>
      </x:c>
      <x:c r="K864" s="16" t="n">
        <x:v>48900</x:v>
      </x:c>
      <x:c r="L864" s="17" t="n">
        <x:f>IF(AND(ISNUMBER(I864),I864&gt;0,ISNUMBER(K864),K864&gt;0),K864/I864,"n.a.")</x:f>
        <x:v>12.04136912090618</x:v>
      </x:c>
      <x:c r="M864" s="17"/>
      <x:c r="N864" s="13" t="str">
        <x:v>No</x:v>
      </x:c>
      <x:c r="O864" s="15" t="str">
        <x:v>Not stated</x:v>
      </x:c>
      <x:c r="P864" s="15" t="str">
        <x:v>Not stated</x:v>
      </x:c>
      <x:c r="Q864" s="15" t="str">
        <x:v>Industrial unit with offices, LED lighting, 3 phase and parking; refurbishment proposed.</x:v>
      </x:c>
      <x:c r="R864" s="15" t="str">
        <x:v>Soon to be refurbished £4,075 pcm annualised. Group 5A–5B East/5B West overlaps Unit 5A East and this unit; no extra units invented. Advertised quotation: £48,900.00 pa / annualised</x:v>
      </x:c>
      <x:c r="S864" s="15" t="str">
        <x:v>https://www.rightmove.co.uk/properties/755867914505345#/?channel=COM_LET</x:v>
      </x:c>
      <x:c r="T864" s="15" t="str"/>
      <x:c r="U864" s="15" t="str"/>
      <x:c r="V864" s="15" t="str">
        <x:v>Bournemouth — West Howe Industrial Estate</x:v>
      </x:c>
      <x:c r="W864" s="15" t="str">
        <x:v>Individual unit ≤15,000 sq ft</x:v>
      </x:c>
      <x:c r="X864" s="13" t="n">
        <x:f>IF(N864="Yes",L864,0)</x:f>
        <x:v>0</x:v>
      </x:c>
      <x:c r="Y864" s="14" t="n">
        <x:v>1</x:v>
      </x:c>
      <x:c r="Z864" s="13" t="str">
        <x:v>Industrial / workshop / storage</x:v>
      </x:c>
    </x:row>
    <x:row r="865" ht="42" customHeight="1">
      <x:c r="A865" s="13" t="str">
        <x:v>SW0530</x:v>
      </x:c>
      <x:c r="B865" s="15" t="str">
        <x:v>Bournemouth</x:v>
      </x:c>
      <x:c r="C865" s="15" t="str">
        <x:v>Bournemouth</x:v>
      </x:c>
      <x:c r="D865" s="14" t="n">
        <x:v>196455</x:v>
      </x:c>
      <x:c r="E865" s="13" t="str">
        <x:v>Town</x:v>
      </x:c>
      <x:c r="F865" s="15" t="str">
        <x:v>Westbourne Business Centre</x:v>
      </x:c>
      <x:c r="G865" s="15" t="str">
        <x:v>Unit 8 Westbourne Business Centre, Wharfdale Service Road, Bournemouth BH 4</x:v>
      </x:c>
      <x:c r="H865" s="13" t="str">
        <x:v>Current</x:v>
      </x:c>
      <x:c r="I865" s="14" t="n">
        <x:v>980</x:v>
      </x:c>
      <x:c r="J865" s="13" t="str">
        <x:f>IF(AND(ISNUMBER(I865),I865&gt;0),IF(I865&lt;=1000,"1–1,000",IF(I865&lt;=2500,"1,001–2,500",IF(I865&lt;=5000,"2,501–5,000",IF(I865&lt;=10000,"5,001–10,000","10,001–15,000")))),"1–1,000")</x:f>
        <x:v>1–1,000</x:v>
      </x:c>
      <x:c r="K865" s="16" t="n">
        <x:v>16450</x:v>
      </x:c>
      <x:c r="L865" s="17" t="n">
        <x:f>IF(AND(ISNUMBER(I865),I865&gt;0,ISNUMBER(K865),K865&gt;0),K865/I865,"n.a.")</x:f>
        <x:v>16.785714285714285</x:v>
      </x:c>
      <x:c r="M865" s="17"/>
      <x:c r="N865" s="13" t="str">
        <x:v>Yes</x:v>
      </x:c>
      <x:c r="O865" s="15" t="str">
        <x:v>approx. 6m eaves</x:v>
      </x:c>
      <x:c r="P865" s="15" t="str">
        <x:v>Electric loading door 3.1m W ×4.4m H</x:v>
      </x:c>
      <x:c r="Q865" s="15" t="str">
        <x:v>Located on an established Business Centre</x:v>
      </x:c>
      <x:c r="R865" s="15" t="str">
        <x:v>Advertised to let Advertised quotation: £16,450 pa</x:v>
      </x:c>
      <x:c r="S865" s="15" t="str">
        <x:v>https://www.zoopla.co.uk/to-rent/commercial/details/72234633/</x:v>
      </x:c>
      <x:c r="T865" s="15" t="str"/>
      <x:c r="U865" s="15" t="str"/>
      <x:c r="V865" s="15" t="str">
        <x:v>Bournemouth — Westbourne Business Centre</x:v>
      </x:c>
      <x:c r="W865" s="15" t="str">
        <x:v>Individual unit ≤15,000 sq ft</x:v>
      </x:c>
      <x:c r="X865" s="13" t="n">
        <x:f>IF(N865="Yes",L865,0)</x:f>
        <x:v>16.785714285714285</x:v>
      </x:c>
      <x:c r="Y865" s="14" t="n">
        <x:v>1</x:v>
      </x:c>
      <x:c r="Z865" s="13" t="str">
        <x:v>Industrial / workshop / storage</x:v>
      </x:c>
    </x:row>
    <x:row r="866" ht="42" customHeight="1">
      <x:c r="A866" s="13" t="str">
        <x:v>SW0531</x:v>
      </x:c>
      <x:c r="B866" s="15" t="str">
        <x:v>Bournemouth</x:v>
      </x:c>
      <x:c r="C866" s="15" t="str">
        <x:v>Bournemouth</x:v>
      </x:c>
      <x:c r="D866" s="14" t="n">
        <x:v>196455</x:v>
      </x:c>
      <x:c r="E866" s="13" t="str">
        <x:v>Town</x:v>
      </x:c>
      <x:c r="F866" s="15" t="str">
        <x:v>Wickham Works (standalone)</x:v>
      </x:c>
      <x:c r="G866" s="15" t="str">
        <x:v>Wickham Works, 3 Wickham Road, Pokesdown, Bournemouth BH 7</x:v>
      </x:c>
      <x:c r="H866" s="13" t="str">
        <x:v>Current</x:v>
      </x:c>
      <x:c r="I866" s="14" t="n">
        <x:v>6729</x:v>
      </x:c>
      <x:c r="J866" s="13" t="str">
        <x:f>IF(AND(ISNUMBER(I866),I866&gt;0),IF(I866&lt;=1000,"1–1,000",IF(I866&lt;=2500,"1,001–2,500",IF(I866&lt;=5000,"2,501–5,000",IF(I866&lt;=10000,"5,001–10,000","10,001–15,000")))),"5,001–10,000")</x:f>
        <x:v>5,001–10,000</x:v>
      </x:c>
      <x:c r="K866" s="16" t="n">
        <x:v>50000</x:v>
      </x:c>
      <x:c r="L866" s="17" t="n">
        <x:f>IF(AND(ISNUMBER(I866),I866&gt;0,ISNUMBER(K866),K866&gt;0),K866/I866,"n.a.")</x:f>
        <x:v>7.43052459503641</x:v>
      </x:c>
      <x:c r="M866" s="17"/>
      <x:c r="N866" s="13" t="str">
        <x:v>No</x:v>
      </x:c>
      <x:c r="O866" s="15" t="str">
        <x:v>Not stated</x:v>
      </x:c>
      <x:c r="P866" s="15" t="str">
        <x:v>Not stated</x:v>
      </x:c>
      <x:c r="Q866" s="15" t="str">
        <x:v>Refurbished detached two-storey former works in shell condition, ClassE; PV panels and parking.</x:v>
      </x:c>
      <x:c r="R866" s="15" t="str">
        <x:v>Advertised to let Broad commercial-use opportunity rather than typical estate warehouse; excluded from ordinary rent comparison. Advertised quotation: £50,000 pa</x:v>
      </x:c>
      <x:c r="S866" s="15" t="str">
        <x:v>https://www.zoopla.co.uk/to-rent/commercial/details/69365002/</x:v>
      </x:c>
      <x:c r="T866" s="15" t="str"/>
      <x:c r="U866" s="15" t="str"/>
      <x:c r="V866" s="15" t="str">
        <x:v>Bournemouth — Wickham Works (standalone)</x:v>
      </x:c>
      <x:c r="W866" s="15" t="str">
        <x:v>Individual unit ≤15,000 sq ft</x:v>
      </x:c>
      <x:c r="X866" s="13" t="n">
        <x:f>IF(N866="Yes",L866,0)</x:f>
        <x:v>0</x:v>
      </x:c>
      <x:c r="Y866" s="14" t="n">
        <x:v>1</x:v>
      </x:c>
      <x:c r="Z866" s="13" t="str">
        <x:v>Industrial / workshop / storage</x:v>
      </x:c>
    </x:row>
    <x:row r="867" ht="42" customHeight="1">
      <x:c r="A867" s="13" t="str">
        <x:v>SW0532</x:v>
      </x:c>
      <x:c r="B867" s="15" t="str">
        <x:v>Bournemouth</x:v>
      </x:c>
      <x:c r="C867" s="15" t="str">
        <x:v>Bournemouth</x:v>
      </x:c>
      <x:c r="D867" s="14" t="n">
        <x:v>196455</x:v>
      </x:c>
      <x:c r="E867" s="13" t="str">
        <x:v>Town</x:v>
      </x:c>
      <x:c r="F867" s="15" t="str">
        <x:v>Yeomans Industrial Park</x:v>
      </x:c>
      <x:c r="G867" s="15" t="str">
        <x:v>Unit 2, Yeomans Industrial Park, Bournemouth</x:v>
      </x:c>
      <x:c r="H867" s="13" t="str">
        <x:v>Current</x:v>
      </x:c>
      <x:c r="I867" s="14" t="n">
        <x:v>1650</x:v>
      </x:c>
      <x:c r="J867" s="13" t="str">
        <x:f>IF(AND(ISNUMBER(I867),I867&gt;0),IF(I867&lt;=1000,"1–1,000",IF(I867&lt;=2500,"1,001–2,500",IF(I867&lt;=5000,"2,501–5,000",IF(I867&lt;=10000,"5,001–10,000","10,001–15,000")))),"1,001–2,500")</x:f>
        <x:v>1,001–2,500</x:v>
      </x:c>
      <x:c r="K867" s="16" t="n">
        <x:v>22272</x:v>
      </x:c>
      <x:c r="L867" s="17" t="n">
        <x:f>IF(AND(ISNUMBER(I867),I867&gt;0,ISNUMBER(K867),K867&gt;0),K867/I867,"n.a.")</x:f>
        <x:v>13.498181818181818</x:v>
      </x:c>
      <x:c r="M867" s="17"/>
      <x:c r="N867" s="13" t="str">
        <x:v>Yes</x:v>
      </x:c>
      <x:c r="O867" s="15" t="str">
        <x:v>approx. 5m eaves</x:v>
      </x:c>
      <x:c r="P867" s="15" t="str">
        <x:v>Roller shutter 3m W ×4m H</x:v>
      </x:c>
      <x:c r="Q867" s="15" t="str">
        <x:v>Modern mid-terrace industrial unit; can combine with Unit 3.</x:v>
      </x:c>
      <x:c r="R867" s="15" t="str">
        <x:v>Advertised to let £1,856 pcm annualised; combined 2+3advert counted without duplicating Unit 2. Advertised quotation: £22,272.00 pa / annualised</x:v>
      </x:c>
      <x:c r="S867" s="15" t="str">
        <x:v>https://www.rightmove.co.uk/properties/773947396739520#/?channel=COM_LET</x:v>
      </x:c>
      <x:c r="T867" s="15" t="str"/>
      <x:c r="U867" s="15" t="str"/>
      <x:c r="V867" s="15" t="str">
        <x:v>Bournemouth — Yeomans Industrial Park</x:v>
      </x:c>
      <x:c r="W867" s="15" t="str">
        <x:v>Individual unit ≤15,000 sq ft</x:v>
      </x:c>
      <x:c r="X867" s="13" t="n">
        <x:f>IF(N867="Yes",L867,0)</x:f>
        <x:v>13.498181818181818</x:v>
      </x:c>
      <x:c r="Y867" s="14" t="n">
        <x:v>1</x:v>
      </x:c>
      <x:c r="Z867" s="13" t="str">
        <x:v>Industrial / workshop / storage</x:v>
      </x:c>
    </x:row>
    <x:row r="868" ht="49" customHeight="1">
      <x:c r="A868" s="13" t="str">
        <x:v>SW0533</x:v>
      </x:c>
      <x:c r="B868" s="15" t="str">
        <x:v>Bournemouth</x:v>
      </x:c>
      <x:c r="C868" s="15" t="str">
        <x:v>Bournemouth</x:v>
      </x:c>
      <x:c r="D868" s="14" t="n">
        <x:v>196455</x:v>
      </x:c>
      <x:c r="E868" s="13" t="str">
        <x:v>Town</x:v>
      </x:c>
      <x:c r="F868" s="15" t="str">
        <x:v>Yeomans Industrial Park</x:v>
      </x:c>
      <x:c r="G868" s="15" t="str">
        <x:v>Unit 3, Yeomans Industrial Park, Bournemouth</x:v>
      </x:c>
      <x:c r="H868" s="13" t="str">
        <x:v>Uncertain</x:v>
      </x:c>
      <x:c r="I868" s="14" t="n">
        <x:v>1875</x:v>
      </x:c>
      <x:c r="J868" s="13" t="str">
        <x:f>IF(AND(ISNUMBER(I868),I868&gt;0),IF(I868&lt;=1000,"1–1,000",IF(I868&lt;=2500,"1,001–2,500",IF(I868&lt;=5000,"2,501–5,000",IF(I868&lt;=10000,"5,001–10,000","10,001–15,000")))),"1,001–2,500")</x:f>
        <x:v>1,001–2,500</x:v>
      </x:c>
      <x:c r="K868" s="16"/>
      <x:c r="L868" s="17" t="str">
        <x:f>IF(AND(ISNUMBER(I868),I868&gt;0,ISNUMBER(K868),K868&gt;0),K868/I868,"n.a.")</x:f>
        <x:v>n.a.</x:v>
      </x:c>
      <x:c r="M868" s="17"/>
      <x:c r="N868" s="13" t="str">
        <x:v>No</x:v>
      </x:c>
      <x:c r="O868" s="15" t="str">
        <x:v>approx. 5m eaves</x:v>
      </x:c>
      <x:c r="P868" s="15" t="str">
        <x:v>Roller shutter 3m W ×4m H</x:v>
      </x:c>
      <x:c r="Q868" s="15" t="str">
        <x:v>Recently refurbished unit with office/reception, teapoint and WC.</x:v>
      </x:c>
      <x:c r="R868" s="15" t="str">
        <x:v>Combined-only evidence for Unit 3 Area derived 3,525 sq ft combined less 1,650 sq ft Unit 2. Separate letting of 3 not explicitly confirmed. Advertised quotation: Combined Units 2+3£3,940 pcm; individual Unit 3 rent not stated</x:v>
      </x:c>
      <x:c r="S868" s="15" t="str">
        <x:v>https://www.rightmove.co.uk/properties/773948954992096#/?channel=COM_LET</x:v>
      </x:c>
      <x:c r="T868" s="15" t="str">
        <x:v>https://www.rightmove.co.uk/properties/773947396739520#/?channel=COM_LET</x:v>
      </x:c>
      <x:c r="U868" s="15" t="str"/>
      <x:c r="V868" s="15" t="str">
        <x:v>Bournemouth — Yeomans Industrial Park</x:v>
      </x:c>
      <x:c r="W868" s="15" t="str">
        <x:v>Individual unit ≤15,000 sq ft</x:v>
      </x:c>
      <x:c r="X868" s="13" t="n">
        <x:f>IF(N868="Yes",L868,0)</x:f>
        <x:v>0</x:v>
      </x:c>
      <x:c r="Y868" s="14" t="n">
        <x:v>1</x:v>
      </x:c>
      <x:c r="Z868" s="13" t="str">
        <x:v>Industrial / workshop / storage</x:v>
      </x:c>
    </x:row>
    <x:row r="869" ht="42" customHeight="1">
      <x:c r="A869" s="13" t="str">
        <x:v>SW0534</x:v>
      </x:c>
      <x:c r="B869" s="15" t="str">
        <x:v>Bournemouth</x:v>
      </x:c>
      <x:c r="C869" s="15" t="str">
        <x:v>Bournemouth</x:v>
      </x:c>
      <x:c r="D869" s="14" t="n">
        <x:v>196455</x:v>
      </x:c>
      <x:c r="E869" s="13" t="str">
        <x:v>Town</x:v>
      </x:c>
      <x:c r="F869" s="15" t="str">
        <x:v>Yeomans Industrial Park</x:v>
      </x:c>
      <x:c r="G869" s="15" t="str">
        <x:v>Unit 9, Yeomans Industrial Park, Bournemouth</x:v>
      </x:c>
      <x:c r="H869" s="13" t="str">
        <x:v>Current</x:v>
      </x:c>
      <x:c r="I869" s="14" t="n">
        <x:v>749</x:v>
      </x:c>
      <x:c r="J869" s="13" t="str">
        <x:f>IF(AND(ISNUMBER(I869),I869&gt;0),IF(I869&lt;=1000,"1–1,000",IF(I869&lt;=2500,"1,001–2,500",IF(I869&lt;=5000,"2,501–5,000",IF(I869&lt;=10000,"5,001–10,000","10,001–15,000")))),"1–1,000")</x:f>
        <x:v>1–1,000</x:v>
      </x:c>
      <x:c r="K869" s="16" t="n">
        <x:v>13500</x:v>
      </x:c>
      <x:c r="L869" s="17" t="n">
        <x:f>IF(AND(ISNUMBER(I869),I869&gt;0,ISNUMBER(K869),K869&gt;0),K869/I869,"n.a.")</x:f>
        <x:v>18.024032042723633</x:v>
      </x:c>
      <x:c r="M869" s="17"/>
      <x:c r="N869" s="13" t="str">
        <x:v>Yes</x:v>
      </x:c>
      <x:c r="O869" s="15" t="str">
        <x:v>approx. 4m eaves</x:v>
      </x:c>
      <x:c r="P869" s="15" t="str">
        <x:v>Roller shutter 3m W ×3.6m H</x:v>
      </x:c>
      <x:c r="Q869" s="15" t="str">
        <x:v>Mid-terrace unit; 3 phase, WC and personnel entrance.</x:v>
      </x:c>
      <x:c r="R869" s="15" t="str">
        <x:v>Advertised to let Advertised quotation: £13,500.00 pa / annualised</x:v>
      </x:c>
      <x:c r="S869" s="15" t="str">
        <x:v>https://www.rightmove.co.uk/properties/779744923156193#/?channel=COM_LET</x:v>
      </x:c>
      <x:c r="T869" s="15" t="str"/>
      <x:c r="U869" s="15" t="str"/>
      <x:c r="V869" s="15" t="str">
        <x:v>Bournemouth — Yeomans Industrial Park</x:v>
      </x:c>
      <x:c r="W869" s="15" t="str">
        <x:v>Individual unit ≤15,000 sq ft</x:v>
      </x:c>
      <x:c r="X869" s="13" t="n">
        <x:f>IF(N869="Yes",L869,0)</x:f>
        <x:v>18.024032042723633</x:v>
      </x:c>
      <x:c r="Y869" s="14" t="n">
        <x:v>1</x:v>
      </x:c>
      <x:c r="Z869" s="13" t="str">
        <x:v>Industrial / workshop / storage</x:v>
      </x:c>
    </x:row>
    <x:row r="870" ht="42" customHeight="1">
      <x:c r="A870" s="13" t="str">
        <x:v>SW0535</x:v>
      </x:c>
      <x:c r="B870" s="15" t="str">
        <x:v>Bournemouth</x:v>
      </x:c>
      <x:c r="C870" s="15" t="str">
        <x:v>Bournemouth</x:v>
      </x:c>
      <x:c r="D870" s="14" t="n">
        <x:v>196455</x:v>
      </x:c>
      <x:c r="E870" s="13" t="str">
        <x:v>Town</x:v>
      </x:c>
      <x:c r="F870" s="15" t="str">
        <x:v>Yeomans Industrial Park</x:v>
      </x:c>
      <x:c r="G870" s="15" t="str">
        <x:v>Unit H, Yeomans Industrial Park, Bournemouth</x:v>
      </x:c>
      <x:c r="H870" s="13" t="str">
        <x:v>Future</x:v>
      </x:c>
      <x:c r="I870" s="14" t="n">
        <x:v>6714</x:v>
      </x:c>
      <x:c r="J870" s="13" t="str">
        <x:f>IF(AND(ISNUMBER(I870),I870&gt;0),IF(I870&lt;=1000,"1–1,000",IF(I870&lt;=2500,"1,001–2,500",IF(I870&lt;=5000,"2,501–5,000",IF(I870&lt;=10000,"5,001–10,000","10,001–15,000")))),"5,001–10,000")</x:f>
        <x:v>5,001–10,000</x:v>
      </x:c>
      <x:c r="K870" s="16"/>
      <x:c r="L870" s="17" t="str">
        <x:f>IF(AND(ISNUMBER(I870),I870&gt;0,ISNUMBER(K870),K870&gt;0),K870/I870,"n.a.")</x:f>
        <x:v>n.a.</x:v>
      </x:c>
      <x:c r="M870" s="17"/>
      <x:c r="N870" s="13" t="str">
        <x:v>No</x:v>
      </x:c>
      <x:c r="O870" s="15" t="str">
        <x:v>7.6m eaves; 6.8m haunch</x:v>
      </x:c>
      <x:c r="P870" s="15" t="str">
        <x:v>Roller shutter 3.9m W ×5.3m H</x:v>
      </x:c>
      <x:c r="Q870" s="15" t="str">
        <x:v>Planned detached trade-counter / warehouse with optional first-floor offices.</x:v>
      </x:c>
      <x:c r="R870" s="15" t="str">
        <x:v>To be built; planning consent granted 5,654 sq ft ground plus optional 1,060 sq ft first-floor=6,714 sq ft maximum. Advertised quotation: POA</x:v>
      </x:c>
      <x:c r="S870" s="15" t="str">
        <x:v>https://www.rightmove.co.uk/properties/773337297647232#/?channel=COM_LET</x:v>
      </x:c>
      <x:c r="T870" s="15" t="str"/>
      <x:c r="U870" s="15" t="str"/>
      <x:c r="V870" s="15" t="str">
        <x:v>Bournemouth — Yeomans Industrial Park</x:v>
      </x:c>
      <x:c r="W870" s="15" t="str">
        <x:v>Individual unit ≤15,000 sq ft</x:v>
      </x:c>
      <x:c r="X870" s="13" t="n">
        <x:f>IF(N870="Yes",L870,0)</x:f>
        <x:v>0</x:v>
      </x:c>
      <x:c r="Y870" s="14" t="n">
        <x:v>1</x:v>
      </x:c>
      <x:c r="Z870" s="13" t="str">
        <x:v>Industrial / workshop / storage</x:v>
      </x:c>
    </x:row>
    <x:row r="871" ht="42" customHeight="1">
      <x:c r="A871" s="13" t="str">
        <x:v>SW0536</x:v>
      </x:c>
      <x:c r="B871" s="15" t="str">
        <x:v>Poole</x:v>
      </x:c>
      <x:c r="C871" s="15" t="str">
        <x:v>Sturminster Marshall</x:v>
      </x:c>
      <x:c r="D871" s="14" t="n">
        <x:v>1505</x:v>
      </x:c>
      <x:c r="E871" s="13" t="str">
        <x:v>Context</x:v>
      </x:c>
      <x:c r="F871" s="15" t="str">
        <x:v>Bailey Gate Industrial Estate</x:v>
      </x:c>
      <x:c r="G871" s="15" t="str">
        <x:v>Unit 32, Bridge Street, Bailey Gate Industrial Estate, Sturminster Marshall</x:v>
      </x:c>
      <x:c r="H871" s="13" t="str">
        <x:v>Current</x:v>
      </x:c>
      <x:c r="I871" s="14" t="n">
        <x:v>2323</x:v>
      </x:c>
      <x:c r="J871" s="13" t="str">
        <x:f>IF(AND(ISNUMBER(I871),I871&gt;0),IF(I871&lt;=1000,"1–1,000",IF(I871&lt;=2500,"1,001–2,500",IF(I871&lt;=5000,"2,501–5,000",IF(I871&lt;=10000,"5,001–10,000","10,001–15,000")))),"1,001–2,500")</x:f>
        <x:v>1,001–2,500</x:v>
      </x:c>
      <x:c r="K871" s="16" t="n">
        <x:v>11500</x:v>
      </x:c>
      <x:c r="L871" s="17" t="n">
        <x:f>IF(AND(ISNUMBER(I871),I871&gt;0,ISNUMBER(K871),K871&gt;0),K871/I871,"n.a.")</x:f>
        <x:v>4.9504950495049505</x:v>
      </x:c>
      <x:c r="M871" s="17"/>
      <x:c r="N871" s="13" t="str">
        <x:v>No</x:v>
      </x:c>
      <x:c r="O871" s="15" t="str">
        <x:v>Not stated</x:v>
      </x:c>
      <x:c r="P871" s="15" t="str">
        <x:v>Roller shutter 2.43m W ×3.03m H</x:v>
      </x:c>
      <x:c r="Q871" s="15" t="str">
        <x:v>Mid-terrace workshop with office, WC, 3 phase and mezzanine.</x:v>
      </x:c>
      <x:c r="R871" s="15" t="str">
        <x:v>Advertised to let Advert 1,442 sq ft GIA plus 881 sq ft mezzanine=2,323 sq ft. No motor/leisure uses. Advertised quotation: £11,500 pa</x:v>
      </x:c>
      <x:c r="S871" s="15" t="str">
        <x:v>https://sibbettgregory.com/property-search/properties/405300-unit-32-bridge-street-bailey-gate-sturminster-marshall</x:v>
      </x:c>
      <x:c r="T871" s="15" t="str"/>
      <x:c r="U871" s="15" t="str"/>
      <x:c r="V871" s="15" t="str">
        <x:v>Poole — Bailey Gate Industrial Estate</x:v>
      </x:c>
      <x:c r="W871" s="15" t="str">
        <x:v>Individual unit ≤15,000 sq ft</x:v>
      </x:c>
      <x:c r="X871" s="13" t="n">
        <x:f>IF(N871="Yes",L871,0)</x:f>
        <x:v>0</x:v>
      </x:c>
      <x:c r="Y871" s="14" t="n">
        <x:v>1</x:v>
      </x:c>
      <x:c r="Z871" s="13" t="str">
        <x:v>Industrial / workshop / storage</x:v>
      </x:c>
    </x:row>
    <x:row r="872" ht="42" customHeight="1">
      <x:c r="A872" s="13" t="str">
        <x:v>SW0537</x:v>
      </x:c>
      <x:c r="B872" s="15" t="str">
        <x:v>Poole</x:v>
      </x:c>
      <x:c r="C872" s="15" t="str">
        <x:v>Sturminster Marshall</x:v>
      </x:c>
      <x:c r="D872" s="14" t="n">
        <x:v>1505</x:v>
      </x:c>
      <x:c r="E872" s="13" t="str">
        <x:v>Context</x:v>
      </x:c>
      <x:c r="F872" s="15" t="str">
        <x:v>Bailey Gate Industrial Estate</x:v>
      </x:c>
      <x:c r="G872" s="15" t="str">
        <x:v>Unit 4, Old Street, Bailey Gate Industrial Estate, Sturminster Marshall</x:v>
      </x:c>
      <x:c r="H872" s="13" t="str">
        <x:v>Current</x:v>
      </x:c>
      <x:c r="I872" s="14" t="n">
        <x:v>1577</x:v>
      </x:c>
      <x:c r="J872" s="13" t="str">
        <x:f>IF(AND(ISNUMBER(I872),I872&gt;0),IF(I872&lt;=1000,"1–1,000",IF(I872&lt;=2500,"1,001–2,500",IF(I872&lt;=5000,"2,501–5,000",IF(I872&lt;=10000,"5,001–10,000","10,001–15,000")))),"1,001–2,500")</x:f>
        <x:v>1,001–2,500</x:v>
      </x:c>
      <x:c r="K872" s="16" t="n">
        <x:v>17500</x:v>
      </x:c>
      <x:c r="L872" s="17" t="n">
        <x:f>IF(AND(ISNUMBER(I872),I872&gt;0,ISNUMBER(K872),K872&gt;0),K872/I872,"n.a.")</x:f>
        <x:v>11.097019657577679</x:v>
      </x:c>
      <x:c r="M872" s="17"/>
      <x:c r="N872" s="13" t="str">
        <x:v>No</x:v>
      </x:c>
      <x:c r="O872" s="15" t="str">
        <x:v>5.3m clear internal</x:v>
      </x:c>
      <x:c r="P872" s="15" t="str">
        <x:v>Full-height manual loading door</x:v>
      </x:c>
      <x:c r="Q872" s="15" t="str">
        <x:v>New semi-detached unit, 3 phase, LED lighting, WC and 5 parking spaces.</x:v>
      </x:c>
      <x:c r="R872" s="15" t="str">
        <x:v>Advertised to let Advertised quotation: £17,500 pa</x:v>
      </x:c>
      <x:c r="S872" s="15" t="str">
        <x:v>https://sibbettgregory.com/property-search/properties/290474-unit-4-old-street-bailey-gate-industrial-estate-wimborne</x:v>
      </x:c>
      <x:c r="T872" s="15" t="str"/>
      <x:c r="U872" s="15" t="str"/>
      <x:c r="V872" s="15" t="str">
        <x:v>Poole — Bailey Gate Industrial Estate</x:v>
      </x:c>
      <x:c r="W872" s="15" t="str">
        <x:v>Individual unit ≤15,000 sq ft</x:v>
      </x:c>
      <x:c r="X872" s="13" t="n">
        <x:f>IF(N872="Yes",L872,0)</x:f>
        <x:v>0</x:v>
      </x:c>
      <x:c r="Y872" s="14" t="n">
        <x:v>1</x:v>
      </x:c>
      <x:c r="Z872" s="13" t="str">
        <x:v>Industrial / workshop / storage</x:v>
      </x:c>
    </x:row>
    <x:row r="873" ht="42" customHeight="1">
      <x:c r="A873" s="13" t="str">
        <x:v>SW0538</x:v>
      </x:c>
      <x:c r="B873" s="15" t="str">
        <x:v>Poole</x:v>
      </x:c>
      <x:c r="C873" s="15" t="str">
        <x:v>Wimborne Minster</x:v>
      </x:c>
      <x:c r="D873" s="14" t="n">
        <x:v>16630</x:v>
      </x:c>
      <x:c r="E873" s="13" t="str">
        <x:v>Context</x:v>
      </x:c>
      <x:c r="F873" s="15" t="str">
        <x:v>Brook Road Industrial Estate</x:v>
      </x:c>
      <x:c r="G873" s="15" t="str">
        <x:v>Unit 6, 9 Brook Road Industrial Estate, Wimborne BH 21</x:v>
      </x:c>
      <x:c r="H873" s="13" t="str">
        <x:v>Current</x:v>
      </x:c>
      <x:c r="I873" s="14" t="n">
        <x:v>5029</x:v>
      </x:c>
      <x:c r="J873" s="13" t="str">
        <x:f>IF(AND(ISNUMBER(I873),I873&gt;0),IF(I873&lt;=1000,"1–1,000",IF(I873&lt;=2500,"1,001–2,500",IF(I873&lt;=5000,"2,501–5,000",IF(I873&lt;=10000,"5,001–10,000","10,001–15,000")))),"5,001–10,000")</x:f>
        <x:v>5,001–10,000</x:v>
      </x:c>
      <x:c r="K873" s="16" t="n">
        <x:v>29500</x:v>
      </x:c>
      <x:c r="L873" s="17" t="n">
        <x:f>IF(AND(ISNUMBER(I873),I873&gt;0,ISNUMBER(K873),K873&gt;0),K873/I873,"n.a.")</x:f>
        <x:v>5.865977331477431</x:v>
      </x:c>
      <x:c r="M873" s="17"/>
      <x:c r="N873" s="13" t="str">
        <x:v>No</x:v>
      </x:c>
      <x:c r="O873" s="15" t="str">
        <x:v>4.7m eaves</x:v>
      </x:c>
      <x:c r="P873" s="15" t="str">
        <x:v>Manual loading door approx. 3.64m ×4.06m</x:v>
      </x:c>
      <x:c r="Q873" s="15" t="str">
        <x:v>Located on Brook Road Industrial Estate, close to central Wimborne.</x:v>
      </x:c>
      <x:c r="R873" s="15" t="str">
        <x:v>Advertised to let Advertised quotation: £29,500 pa</x:v>
      </x:c>
      <x:c r="S873" s="15" t="str">
        <x:v>https://www.zoopla.co.uk/to-rent/commercial/details/72011821/</x:v>
      </x:c>
      <x:c r="T873" s="15" t="str"/>
      <x:c r="U873" s="15" t="str"/>
      <x:c r="V873" s="15" t="str">
        <x:v>Poole — Brook Road Industrial Estate</x:v>
      </x:c>
      <x:c r="W873" s="15" t="str">
        <x:v>Individual unit ≤15,000 sq ft</x:v>
      </x:c>
      <x:c r="X873" s="13" t="n">
        <x:f>IF(N873="Yes",L873,0)</x:f>
        <x:v>0</x:v>
      </x:c>
      <x:c r="Y873" s="14" t="n">
        <x:v>1</x:v>
      </x:c>
      <x:c r="Z873" s="13" t="str">
        <x:v>Industrial / workshop / storage</x:v>
      </x:c>
    </x:row>
    <x:row r="874" ht="42" customHeight="1">
      <x:c r="A874" s="13" t="str">
        <x:v>SW0539</x:v>
      </x:c>
      <x:c r="B874" s="15" t="str">
        <x:v>Poole</x:v>
      </x:c>
      <x:c r="C874" s="15" t="str">
        <x:v>Wimborne Minster</x:v>
      </x:c>
      <x:c r="D874" s="14" t="n">
        <x:v>16630</x:v>
      </x:c>
      <x:c r="E874" s="13" t="str">
        <x:v>Context</x:v>
      </x:c>
      <x:c r="F874" s="15" t="str">
        <x:v>Stone Lane Industrial Estate</x:v>
      </x:c>
      <x:c r="G874" s="15" t="str">
        <x:v>Unit 2 Stone Lane Industrial Estate, Wimborne, Dorset BH 21</x:v>
      </x:c>
      <x:c r="H874" s="13" t="str">
        <x:v>Current</x:v>
      </x:c>
      <x:c r="I874" s="14" t="n">
        <x:v>7122</x:v>
      </x:c>
      <x:c r="J874" s="13" t="str">
        <x:f>IF(AND(ISNUMBER(I874),I874&gt;0),IF(I874&lt;=1000,"1–1,000",IF(I874&lt;=2500,"1,001–2,500",IF(I874&lt;=5000,"2,501–5,000",IF(I874&lt;=10000,"5,001–10,000","10,001–15,000")))),"5,001–10,000")</x:f>
        <x:v>5,001–10,000</x:v>
      </x:c>
      <x:c r="K874" s="16" t="n">
        <x:v>37500</x:v>
      </x:c>
      <x:c r="L874" s="17" t="n">
        <x:f>IF(AND(ISNUMBER(I874),I874&gt;0,ISNUMBER(K874),K874&gt;0),K874/I874,"n.a.")</x:f>
        <x:v>5.265374894692502</x:v>
      </x:c>
      <x:c r="M874" s="17"/>
      <x:c r="N874" s="13" t="str">
        <x:v>No</x:v>
      </x:c>
      <x:c r="O874" s="15" t="str">
        <x:v>Not stated</x:v>
      </x:c>
      <x:c r="P874" s="15" t="str">
        <x:v>Not stated</x:v>
      </x:c>
      <x:c r="Q874" s="15" t="str">
        <x:v>Rarely available workshop/warehouse space close to central Wimborne</x:v>
      </x:c>
      <x:c r="R874" s="15" t="str">
        <x:v>Advertised to let Advertised quotation: £37,500 pa</x:v>
      </x:c>
      <x:c r="S874" s="15" t="str">
        <x:v>https://www.zoopla.co.uk/to-rent/commercial/details/64809236/</x:v>
      </x:c>
      <x:c r="T874" s="15" t="str"/>
      <x:c r="U874" s="15" t="str"/>
      <x:c r="V874" s="15" t="str">
        <x:v>Poole — Stone Lane Industrial Estate</x:v>
      </x:c>
      <x:c r="W874" s="15" t="str">
        <x:v>Individual unit ≤15,000 sq ft</x:v>
      </x:c>
      <x:c r="X874" s="13" t="n">
        <x:f>IF(N874="Yes",L874,0)</x:f>
        <x:v>0</x:v>
      </x:c>
      <x:c r="Y874" s="14" t="n">
        <x:v>1</x:v>
      </x:c>
      <x:c r="Z874" s="13" t="str">
        <x:v>Industrial / workshop / storage</x:v>
      </x:c>
    </x:row>
    <x:row r="875" ht="42" customHeight="1">
      <x:c r="A875" s="13" t="str">
        <x:v>SW0540</x:v>
      </x:c>
      <x:c r="B875" s="15" t="str">
        <x:v>Poole</x:v>
      </x:c>
      <x:c r="C875" s="15" t="str">
        <x:v>Holton Heath</x:v>
      </x:c>
      <x:c r="D875" s="14" t="n">
        <x:v>270</x:v>
      </x:c>
      <x:c r="E875" s="13" t="str">
        <x:v>Nearby</x:v>
      </x:c>
      <x:c r="F875" s="15" t="str">
        <x:v>Admiralty Park</x:v>
      </x:c>
      <x:c r="G875" s="15" t="str">
        <x:v>Unit Admiralty Park, Holton Heath, Poole BH 16</x:v>
      </x:c>
      <x:c r="H875" s="13" t="str">
        <x:v>Current</x:v>
      </x:c>
      <x:c r="I875" s="14" t="n">
        <x:v>770</x:v>
      </x:c>
      <x:c r="J875" s="13" t="str">
        <x:f>IF(AND(ISNUMBER(I875),I875&gt;0),IF(I875&lt;=1000,"1–1,000",IF(I875&lt;=2500,"1,001–2,500",IF(I875&lt;=5000,"2,501–5,000",IF(I875&lt;=10000,"5,001–10,000","10,001–15,000")))),"1–1,000")</x:f>
        <x:v>1–1,000</x:v>
      </x:c>
      <x:c r="K875" s="16" t="n">
        <x:v>9150</x:v>
      </x:c>
      <x:c r="L875" s="17" t="n">
        <x:f>IF(AND(ISNUMBER(I875),I875&gt;0,ISNUMBER(K875),K875&gt;0),K875/I875,"n.a.")</x:f>
        <x:v>11.883116883116884</x:v>
      </x:c>
      <x:c r="M875" s="17"/>
      <x:c r="N875" s="13" t="str">
        <x:v>Yes</x:v>
      </x:c>
      <x:c r="O875" s="15" t="str">
        <x:v>Not stated</x:v>
      </x:c>
      <x:c r="P875" s="15" t="str">
        <x:v>Not stated</x:v>
      </x:c>
      <x:c r="Q875" s="15" t="str">
        <x:v>Industrial/warehouse premises advertised to let.</x:v>
      </x:c>
      <x:c r="R875" s="15" t="str">
        <x:v>Advertised to let Advertised quotation: £9,150 pa</x:v>
      </x:c>
      <x:c r="S875" s="15" t="str">
        <x:v>https://www.zoopla.co.uk/to-rent/commercial/details/74447029/</x:v>
      </x:c>
      <x:c r="T875" s="15" t="str"/>
      <x:c r="U875" s="15" t="str"/>
      <x:c r="V875" s="15" t="str">
        <x:v>Poole — Admiralty Park</x:v>
      </x:c>
      <x:c r="W875" s="15" t="str">
        <x:v>Individual unit ≤15,000 sq ft</x:v>
      </x:c>
      <x:c r="X875" s="13" t="n">
        <x:f>IF(N875="Yes",L875,0)</x:f>
        <x:v>11.883116883116884</x:v>
      </x:c>
      <x:c r="Y875" s="14" t="n">
        <x:v>1</x:v>
      </x:c>
      <x:c r="Z875" s="13" t="str">
        <x:v>Industrial / workshop / storage</x:v>
      </x:c>
    </x:row>
    <x:row r="876" ht="42" customHeight="1">
      <x:c r="A876" s="13" t="str">
        <x:v>SW0541</x:v>
      </x:c>
      <x:c r="B876" s="15" t="str">
        <x:v>Poole</x:v>
      </x:c>
      <x:c r="C876" s="15" t="str">
        <x:v>Holton Heath</x:v>
      </x:c>
      <x:c r="D876" s="14" t="n">
        <x:v>270</x:v>
      </x:c>
      <x:c r="E876" s="13" t="str">
        <x:v>Nearby</x:v>
      </x:c>
      <x:c r="F876" s="15" t="str">
        <x:v>Admiralty Park</x:v>
      </x:c>
      <x:c r="G876" s="15" t="str">
        <x:v>Unit c 13 Admiralty Park, Holton Heath, Poole BH 16</x:v>
      </x:c>
      <x:c r="H876" s="13" t="str">
        <x:v>Current</x:v>
      </x:c>
      <x:c r="I876" s="14" t="n">
        <x:v>903</x:v>
      </x:c>
      <x:c r="J876" s="13" t="str">
        <x:f>IF(AND(ISNUMBER(I876),I876&gt;0),IF(I876&lt;=1000,"1–1,000",IF(I876&lt;=2500,"1,001–2,500",IF(I876&lt;=5000,"2,501–5,000",IF(I876&lt;=10000,"5,001–10,000","10,001–15,000")))),"1–1,000")</x:f>
        <x:v>1–1,000</x:v>
      </x:c>
      <x:c r="K876" s="16" t="n">
        <x:v>10750</x:v>
      </x:c>
      <x:c r="L876" s="17" t="n">
        <x:f>IF(AND(ISNUMBER(I876),I876&gt;0,ISNUMBER(K876),K876&gt;0),K876/I876,"n.a.")</x:f>
        <x:v>11.904761904761905</x:v>
      </x:c>
      <x:c r="M876" s="17"/>
      <x:c r="N876" s="13" t="str">
        <x:v>Yes</x:v>
      </x:c>
      <x:c r="O876" s="15" t="str">
        <x:v>Not stated</x:v>
      </x:c>
      <x:c r="P876" s="15" t="str">
        <x:v>Not stated</x:v>
      </x:c>
      <x:c r="Q876" s="15" t="str">
        <x:v>Industrial/warehouse premises advertised to let.</x:v>
      </x:c>
      <x:c r="R876" s="15" t="str">
        <x:v>Advertised to let Advertised quotation: £10,750 pa</x:v>
      </x:c>
      <x:c r="S876" s="15" t="str">
        <x:v>https://www.zoopla.co.uk/to-rent/commercial/details/74447136/</x:v>
      </x:c>
      <x:c r="T876" s="15" t="str"/>
      <x:c r="U876" s="15" t="str"/>
      <x:c r="V876" s="15" t="str">
        <x:v>Poole — Admiralty Park</x:v>
      </x:c>
      <x:c r="W876" s="15" t="str">
        <x:v>Individual unit ≤15,000 sq ft</x:v>
      </x:c>
      <x:c r="X876" s="13" t="n">
        <x:f>IF(N876="Yes",L876,0)</x:f>
        <x:v>11.904761904761905</x:v>
      </x:c>
      <x:c r="Y876" s="14" t="n">
        <x:v>1</x:v>
      </x:c>
      <x:c r="Z876" s="13" t="str">
        <x:v>Industrial / workshop / storage</x:v>
      </x:c>
    </x:row>
    <x:row r="877" ht="42" customHeight="1">
      <x:c r="A877" s="13" t="str">
        <x:v>SW0542</x:v>
      </x:c>
      <x:c r="B877" s="15" t="str">
        <x:v>Poole</x:v>
      </x:c>
      <x:c r="C877" s="15" t="str">
        <x:v>Holton Heath</x:v>
      </x:c>
      <x:c r="D877" s="14" t="n">
        <x:v>270</x:v>
      </x:c>
      <x:c r="E877" s="13" t="str">
        <x:v>Nearby</x:v>
      </x:c>
      <x:c r="F877" s="15" t="str">
        <x:v>Holton Heath Trading Park</x:v>
      </x:c>
      <x:c r="G877" s="15" t="str">
        <x:v>Unit 10, Glenmore Business Park, 3 Blackhill Road, Holton Heath, Poole BH 16</x:v>
      </x:c>
      <x:c r="H877" s="13" t="str">
        <x:v>Current</x:v>
      </x:c>
      <x:c r="I877" s="14" t="n">
        <x:v>1397</x:v>
      </x:c>
      <x:c r="J877" s="13" t="str">
        <x:f>IF(AND(ISNUMBER(I877),I877&gt;0),IF(I877&lt;=1000,"1–1,000",IF(I877&lt;=2500,"1,001–2,500",IF(I877&lt;=5000,"2,501–5,000",IF(I877&lt;=10000,"5,001–10,000","10,001–15,000")))),"1,001–2,500")</x:f>
        <x:v>1,001–2,500</x:v>
      </x:c>
      <x:c r="K877" s="16" t="n">
        <x:v>13750</x:v>
      </x:c>
      <x:c r="L877" s="17" t="n">
        <x:f>IF(AND(ISNUMBER(I877),I877&gt;0,ISNUMBER(K877),K877&gt;0),K877/I877,"n.a.")</x:f>
        <x:v>9.84251968503937</x:v>
      </x:c>
      <x:c r="M877" s="17"/>
      <x:c r="N877" s="13" t="str">
        <x:v>Yes</x:v>
      </x:c>
      <x:c r="O877" s="15" t="str">
        <x:v>approx. 6m eaves</x:v>
      </x:c>
      <x:c r="P877" s="15" t="str">
        <x:v>Sectional up-and-over 3m W ×2.96m H</x:v>
      </x:c>
      <x:c r="Q877" s="15" t="str">
        <x:v>Brick outer, blockwork inner wall construction</x:v>
      </x:c>
      <x:c r="R877" s="15" t="str">
        <x:v>Advertised to let Advertised quotation: £13,750 pa</x:v>
      </x:c>
      <x:c r="S877" s="15" t="str">
        <x:v>https://www.zoopla.co.uk/to-rent/commercial/details/74465734/</x:v>
      </x:c>
      <x:c r="T877" s="15" t="str"/>
      <x:c r="U877" s="15" t="str"/>
      <x:c r="V877" s="15" t="str">
        <x:v>Poole — Holton Heath Trading Park</x:v>
      </x:c>
      <x:c r="W877" s="15" t="str">
        <x:v>Individual unit ≤15,000 sq ft</x:v>
      </x:c>
      <x:c r="X877" s="13" t="n">
        <x:f>IF(N877="Yes",L877,0)</x:f>
        <x:v>9.84251968503937</x:v>
      </x:c>
      <x:c r="Y877" s="14" t="n">
        <x:v>1</x:v>
      </x:c>
      <x:c r="Z877" s="13" t="str">
        <x:v>Industrial / workshop / storage</x:v>
      </x:c>
    </x:row>
    <x:row r="878" ht="42" customHeight="1">
      <x:c r="A878" s="13" t="str">
        <x:v>SW0543</x:v>
      </x:c>
      <x:c r="B878" s="15" t="str">
        <x:v>Poole</x:v>
      </x:c>
      <x:c r="C878" s="15" t="str">
        <x:v>Holton Heath</x:v>
      </x:c>
      <x:c r="D878" s="14" t="n">
        <x:v>270</x:v>
      </x:c>
      <x:c r="E878" s="13" t="str">
        <x:v>Nearby</x:v>
      </x:c>
      <x:c r="F878" s="15" t="str">
        <x:v>Holton Heath Trading Park</x:v>
      </x:c>
      <x:c r="G878" s="15" t="str">
        <x:v>Unit 13, Glenmore Business Park, Blackhilll Road, Holton Heath, Poole BH 16</x:v>
      </x:c>
      <x:c r="H878" s="13" t="str">
        <x:v>Current</x:v>
      </x:c>
      <x:c r="I878" s="14" t="n">
        <x:v>2022</x:v>
      </x:c>
      <x:c r="J878" s="13" t="str">
        <x:f>IF(AND(ISNUMBER(I878),I878&gt;0),IF(I878&lt;=1000,"1–1,000",IF(I878&lt;=2500,"1,001–2,500",IF(I878&lt;=5000,"2,501–5,000",IF(I878&lt;=10000,"5,001–10,000","10,001–15,000")))),"1,001–2,500")</x:f>
        <x:v>1,001–2,500</x:v>
      </x:c>
      <x:c r="K878" s="16" t="n">
        <x:v>18950</x:v>
      </x:c>
      <x:c r="L878" s="17" t="n">
        <x:f>IF(AND(ISNUMBER(I878),I878&gt;0,ISNUMBER(K878),K878&gt;0),K878/I878,"n.a.")</x:f>
        <x:v>9.37190900098912</x:v>
      </x:c>
      <x:c r="M878" s="17"/>
      <x:c r="N878" s="13" t="str">
        <x:v>Yes</x:v>
      </x:c>
      <x:c r="O878" s="15" t="str">
        <x:v>6.2m eaves; 3.1m below mezzanine</x:v>
      </x:c>
      <x:c r="P878" s="15" t="str">
        <x:v>Sectional up-and-over 3m W ×3.2m H</x:v>
      </x:c>
      <x:c r="Q878" s="15" t="str">
        <x:v>These end terrace premises are of brick outer, blockwork inner wall construction with steel cladding to upper</x:v>
      </x:c>
      <x:c r="R878" s="15" t="str">
        <x:v>Advertised to let Advertised quotation: £18,950 pa</x:v>
      </x:c>
      <x:c r="S878" s="15" t="str">
        <x:v>https://www.zoopla.co.uk/to-rent/commercial/details/66751972/</x:v>
      </x:c>
      <x:c r="T878" s="15" t="str"/>
      <x:c r="U878" s="15" t="str"/>
      <x:c r="V878" s="15" t="str">
        <x:v>Poole — Holton Heath Trading Park</x:v>
      </x:c>
      <x:c r="W878" s="15" t="str">
        <x:v>Individual unit ≤15,000 sq ft</x:v>
      </x:c>
      <x:c r="X878" s="13" t="n">
        <x:f>IF(N878="Yes",L878,0)</x:f>
        <x:v>9.37190900098912</x:v>
      </x:c>
      <x:c r="Y878" s="14" t="n">
        <x:v>1</x:v>
      </x:c>
      <x:c r="Z878" s="13" t="str">
        <x:v>Industrial / workshop / storage</x:v>
      </x:c>
    </x:row>
    <x:row r="879" ht="42" customHeight="1">
      <x:c r="A879" s="13" t="str">
        <x:v>SW0544</x:v>
      </x:c>
      <x:c r="B879" s="15" t="str">
        <x:v>Poole</x:v>
      </x:c>
      <x:c r="C879" s="15" t="str">
        <x:v>Holton Heath</x:v>
      </x:c>
      <x:c r="D879" s="14" t="n">
        <x:v>270</x:v>
      </x:c>
      <x:c r="E879" s="13" t="str">
        <x:v>Nearby</x:v>
      </x:c>
      <x:c r="F879" s="15" t="str">
        <x:v>Holton Heath Trading Park</x:v>
      </x:c>
      <x:c r="G879" s="15" t="str">
        <x:v>Unit 14 Holton Road, Holton Heath Trading Park, Poole BH 16</x:v>
      </x:c>
      <x:c r="H879" s="13" t="str">
        <x:v>Current</x:v>
      </x:c>
      <x:c r="I879" s="14" t="n">
        <x:v>1787</x:v>
      </x:c>
      <x:c r="J879" s="13" t="str">
        <x:f>IF(AND(ISNUMBER(I879),I879&gt;0),IF(I879&lt;=1000,"1–1,000",IF(I879&lt;=2500,"1,001–2,500",IF(I879&lt;=5000,"2,501–5,000",IF(I879&lt;=10000,"5,001–10,000","10,001–15,000")))),"1,001–2,500")</x:f>
        <x:v>1,001–2,500</x:v>
      </x:c>
      <x:c r="K879" s="16" t="n">
        <x:v>17620</x:v>
      </x:c>
      <x:c r="L879" s="17" t="n">
        <x:f>IF(AND(ISNUMBER(I879),I879&gt;0,ISNUMBER(K879),K879&gt;0),K879/I879,"n.a.")</x:f>
        <x:v>9.860100727476217</x:v>
      </x:c>
      <x:c r="M879" s="17"/>
      <x:c r="N879" s="13" t="str">
        <x:v>Yes</x:v>
      </x:c>
      <x:c r="O879" s="15" t="str">
        <x:v>5.5m eaves</x:v>
      </x:c>
      <x:c r="P879" s="15" t="str">
        <x:v>Sectional up-and-over 4.3m W ×4.7m H</x:v>
      </x:c>
      <x:c r="Q879" s="15" t="str">
        <x:v>Externally, there is a concrete loading apron and a tarmacadam forecourt providing 6 car parking spaces.</x:v>
      </x:c>
      <x:c r="R879" s="15" t="str">
        <x:v>Advertised to let Advertised quotation: £17,620 pa</x:v>
      </x:c>
      <x:c r="S879" s="15" t="str">
        <x:v>https://www.zoopla.co.uk/to-rent/commercial/details/74074690/</x:v>
      </x:c>
      <x:c r="T879" s="15" t="str"/>
      <x:c r="U879" s="15" t="str"/>
      <x:c r="V879" s="15" t="str">
        <x:v>Poole — Holton Heath Trading Park</x:v>
      </x:c>
      <x:c r="W879" s="15" t="str">
        <x:v>Individual unit ≤15,000 sq ft</x:v>
      </x:c>
      <x:c r="X879" s="13" t="n">
        <x:f>IF(N879="Yes",L879,0)</x:f>
        <x:v>9.860100727476217</x:v>
      </x:c>
      <x:c r="Y879" s="14" t="n">
        <x:v>1</x:v>
      </x:c>
      <x:c r="Z879" s="13" t="str">
        <x:v>Industrial / workshop / storage</x:v>
      </x:c>
    </x:row>
    <x:row r="880" ht="42" customHeight="1">
      <x:c r="A880" s="13" t="str">
        <x:v>SW0545</x:v>
      </x:c>
      <x:c r="B880" s="15" t="str">
        <x:v>Poole</x:v>
      </x:c>
      <x:c r="C880" s="15" t="str">
        <x:v>Holton Heath</x:v>
      </x:c>
      <x:c r="D880" s="14" t="n">
        <x:v>270</x:v>
      </x:c>
      <x:c r="E880" s="13" t="str">
        <x:v>Nearby</x:v>
      </x:c>
      <x:c r="F880" s="15" t="str">
        <x:v>Holton Heath Trading Park</x:v>
      </x:c>
      <x:c r="G880" s="15" t="str">
        <x:v>Unit 4 Glenmore Business Park, Blackhill Road, Holton Heath, Poole BH 16</x:v>
      </x:c>
      <x:c r="H880" s="13" t="str">
        <x:v>Current</x:v>
      </x:c>
      <x:c r="I880" s="14" t="n">
        <x:v>2287</x:v>
      </x:c>
      <x:c r="J880" s="13" t="str">
        <x:f>IF(AND(ISNUMBER(I880),I880&gt;0),IF(I880&lt;=1000,"1–1,000",IF(I880&lt;=2500,"1,001–2,500",IF(I880&lt;=5000,"2,501–5,000",IF(I880&lt;=10000,"5,001–10,000","10,001–15,000")))),"1,001–2,500")</x:f>
        <x:v>1,001–2,500</x:v>
      </x:c>
      <x:c r="K880" s="16" t="n">
        <x:v>22000</x:v>
      </x:c>
      <x:c r="L880" s="17" t="n">
        <x:f>IF(AND(ISNUMBER(I880),I880&gt;0,ISNUMBER(K880),K880&gt;0),K880/I880,"n.a.")</x:f>
        <x:v>9.619588981198076</x:v>
      </x:c>
      <x:c r="M880" s="17"/>
      <x:c r="N880" s="13" t="str">
        <x:v>Yes</x:v>
      </x:c>
      <x:c r="O880" s="15" t="str">
        <x:v>Not stated</x:v>
      </x:c>
      <x:c r="P880" s="15" t="str">
        <x:v>Sectional up-and-over 3m W ×2.7m H</x:v>
      </x:c>
      <x:c r="Q880" s="15" t="str">
        <x:v>Brick outer, blockwork inner wall construction</x:v>
      </x:c>
      <x:c r="R880" s="15" t="str">
        <x:v>Advertised to let Advertised quotation: £22,000 pa</x:v>
      </x:c>
      <x:c r="S880" s="15" t="str">
        <x:v>https://www.zoopla.co.uk/to-rent/commercial/details/74074110/</x:v>
      </x:c>
      <x:c r="T880" s="15" t="str"/>
      <x:c r="U880" s="15" t="str"/>
      <x:c r="V880" s="15" t="str">
        <x:v>Poole — Holton Heath Trading Park</x:v>
      </x:c>
      <x:c r="W880" s="15" t="str">
        <x:v>Individual unit ≤15,000 sq ft</x:v>
      </x:c>
      <x:c r="X880" s="13" t="n">
        <x:f>IF(N880="Yes",L880,0)</x:f>
        <x:v>9.619588981198076</x:v>
      </x:c>
      <x:c r="Y880" s="14" t="n">
        <x:v>1</x:v>
      </x:c>
      <x:c r="Z880" s="13" t="str">
        <x:v>Industrial / workshop / storage</x:v>
      </x:c>
    </x:row>
    <x:row r="881" ht="42" customHeight="1">
      <x:c r="A881" s="13" t="str">
        <x:v>SW0546</x:v>
      </x:c>
      <x:c r="B881" s="15" t="str">
        <x:v>Poole</x:v>
      </x:c>
      <x:c r="C881" s="15" t="str">
        <x:v>Holton Heath</x:v>
      </x:c>
      <x:c r="D881" s="14" t="n">
        <x:v>270</x:v>
      </x:c>
      <x:c r="E881" s="13" t="str">
        <x:v>Nearby</x:v>
      </x:c>
      <x:c r="F881" s="15" t="str">
        <x:v>Holton Heath Trading Park</x:v>
      </x:c>
      <x:c r="G881" s="15" t="str">
        <x:v>Unit 4, Holton Road, Holton Heath Trading Park, Poole BH 16</x:v>
      </x:c>
      <x:c r="H881" s="13" t="str">
        <x:v>Current</x:v>
      </x:c>
      <x:c r="I881" s="14" t="n">
        <x:v>3992</x:v>
      </x:c>
      <x:c r="J881" s="13" t="str">
        <x:f>IF(AND(ISNUMBER(I881),I881&gt;0),IF(I881&lt;=1000,"1–1,000",IF(I881&lt;=2500,"1,001–2,500",IF(I881&lt;=5000,"2,501–5,000",IF(I881&lt;=10000,"5,001–10,000","10,001–15,000")))),"2,501–5,000")</x:f>
        <x:v>2,501–5,000</x:v>
      </x:c>
      <x:c r="K881" s="16" t="n">
        <x:v>37500</x:v>
      </x:c>
      <x:c r="L881" s="17" t="n">
        <x:f>IF(AND(ISNUMBER(I881),I881&gt;0,ISNUMBER(K881),K881&gt;0),K881/I881,"n.a.")</x:f>
        <x:v>9.3937875751503</x:v>
      </x:c>
      <x:c r="M881" s="17"/>
      <x:c r="N881" s="13" t="str">
        <x:v>Yes</x:v>
      </x:c>
      <x:c r="O881" s="15" t="str">
        <x:v>5.5m eaves</x:v>
      </x:c>
      <x:c r="P881" s="15" t="str">
        <x:v>Sectional up-and-over 4.3m W ×4.7m H</x:v>
      </x:c>
      <x:c r="Q881" s="15" t="str">
        <x:v>Externally, there is a concrete loading apron and a tarmacadam forecourt</x:v>
      </x:c>
      <x:c r="R881" s="15" t="str">
        <x:v>Advertised to let Advertised quotation: £37,500 pa</x:v>
      </x:c>
      <x:c r="S881" s="15" t="str">
        <x:v>https://www.zoopla.co.uk/to-rent/commercial/details/72737156/</x:v>
      </x:c>
      <x:c r="T881" s="15" t="str"/>
      <x:c r="U881" s="15" t="str"/>
      <x:c r="V881" s="15" t="str">
        <x:v>Poole — Holton Heath Trading Park</x:v>
      </x:c>
      <x:c r="W881" s="15" t="str">
        <x:v>Individual unit ≤15,000 sq ft</x:v>
      </x:c>
      <x:c r="X881" s="13" t="n">
        <x:f>IF(N881="Yes",L881,0)</x:f>
        <x:v>9.3937875751503</x:v>
      </x:c>
      <x:c r="Y881" s="14" t="n">
        <x:v>1</x:v>
      </x:c>
      <x:c r="Z881" s="13" t="str">
        <x:v>Industrial / workshop / storage</x:v>
      </x:c>
    </x:row>
    <x:row r="882" ht="49" customHeight="1">
      <x:c r="A882" s="13" t="str">
        <x:v>SW0547</x:v>
      </x:c>
      <x:c r="B882" s="15" t="str">
        <x:v>Poole</x:v>
      </x:c>
      <x:c r="C882" s="15" t="str">
        <x:v>Holton Heath</x:v>
      </x:c>
      <x:c r="D882" s="14" t="n">
        <x:v>270</x:v>
      </x:c>
      <x:c r="E882" s="13" t="str">
        <x:v>Nearby</x:v>
      </x:c>
      <x:c r="F882" s="15" t="str">
        <x:v>Holton Heath Trading Park</x:v>
      </x:c>
      <x:c r="G882" s="15" t="str">
        <x:v>Unit 6, Holton Road, Holton Heath Trading Park, Poole BH 16</x:v>
      </x:c>
      <x:c r="H882" s="13" t="str">
        <x:v>Uncertain</x:v>
      </x:c>
      <x:c r="I882" s="14" t="n">
        <x:v>2056</x:v>
      </x:c>
      <x:c r="J882" s="13" t="str">
        <x:f>IF(AND(ISNUMBER(I882),I882&gt;0),IF(I882&lt;=1000,"1–1,000",IF(I882&lt;=2500,"1,001–2,500",IF(I882&lt;=5000,"2,501–5,000",IF(I882&lt;=10000,"5,001–10,000","10,001–15,000")))),"1,001–2,500")</x:f>
        <x:v>1,001–2,500</x:v>
      </x:c>
      <x:c r="K882" s="16" t="n">
        <x:v>19250</x:v>
      </x:c>
      <x:c r="L882" s="17" t="n">
        <x:f>IF(AND(ISNUMBER(I882),I882&gt;0,ISNUMBER(K882),K882&gt;0),K882/I882,"n.a.")</x:f>
        <x:v>9.36284046692607</x:v>
      </x:c>
      <x:c r="M882" s="17"/>
      <x:c r="N882" s="13" t="str">
        <x:v>No</x:v>
      </x:c>
      <x:c r="O882" s="15" t="str">
        <x:v>5.5m eaves</x:v>
      </x:c>
      <x:c r="P882" s="15" t="str">
        <x:v>Sectional up-and-over 4.3m W ×4.7m H</x:v>
      </x:c>
      <x:c r="Q882" s="15" t="str">
        <x:v>Externally, there is a concrete loading apron and a tarmacadam forecourt providing 6 car parking spaces.</x:v>
      </x:c>
      <x:c r="R882" s="15" t="str">
        <x:v>Conflicting Unit 6 area between agents ZooplaUnit 6HoltonRoad 2,056 sq ft£19,250; RMUnits 6&amp;7HoltonHeathrange 5,482–11,050 sq ft. Unclear whether same numbering; do not count twice. Advertised quotation: £19,250 pa</x:v>
      </x:c>
      <x:c r="S882" s="15" t="str">
        <x:v>https://www.zoopla.co.uk/to-rent/commercial/details/71140298/</x:v>
      </x:c>
      <x:c r="T882" s="15" t="str"/>
      <x:c r="U882" s="15" t="str"/>
      <x:c r="V882" s="15" t="str">
        <x:v>Poole — Holton Heath Trading Park</x:v>
      </x:c>
      <x:c r="W882" s="15" t="str">
        <x:v>Individual unit ≤15,000 sq ft</x:v>
      </x:c>
      <x:c r="X882" s="13" t="n">
        <x:f>IF(N882="Yes",L882,0)</x:f>
        <x:v>0</x:v>
      </x:c>
      <x:c r="Y882" s="14" t="n">
        <x:v>1</x:v>
      </x:c>
      <x:c r="Z882" s="13" t="str">
        <x:v>Industrial / workshop / storage</x:v>
      </x:c>
    </x:row>
    <x:row r="883" ht="42" customHeight="1">
      <x:c r="A883" s="13" t="str">
        <x:v>SW0548</x:v>
      </x:c>
      <x:c r="B883" s="15" t="str">
        <x:v>Poole</x:v>
      </x:c>
      <x:c r="C883" s="15" t="str">
        <x:v>Upton</x:v>
      </x:c>
      <x:c r="D883" s="14"/>
      <x:c r="E883" s="13" t="str">
        <x:v>Nearby</x:v>
      </x:c>
      <x:c r="F883" s="15" t="str">
        <x:v>Upton Industrial Estate</x:v>
      </x:c>
      <x:c r="G883" s="15" t="str">
        <x:v>Unit 34 Ventura Place, Upton Ind. Estate, Poole BH 16</x:v>
      </x:c>
      <x:c r="H883" s="13" t="str">
        <x:v>Current</x:v>
      </x:c>
      <x:c r="I883" s="14" t="n">
        <x:v>1406</x:v>
      </x:c>
      <x:c r="J883" s="13" t="str">
        <x:f>IF(AND(ISNUMBER(I883),I883&gt;0),IF(I883&lt;=1000,"1–1,000",IF(I883&lt;=2500,"1,001–2,500",IF(I883&lt;=5000,"2,501–5,000",IF(I883&lt;=10000,"5,001–10,000","10,001–15,000")))),"1,001–2,500")</x:f>
        <x:v>1,001–2,500</x:v>
      </x:c>
      <x:c r="K883" s="16" t="n">
        <x:v>14750</x:v>
      </x:c>
      <x:c r="L883" s="17" t="n">
        <x:f>IF(AND(ISNUMBER(I883),I883&gt;0,ISNUMBER(K883),K883&gt;0),K883/I883,"n.a.")</x:f>
        <x:v>10.490753911806543</x:v>
      </x:c>
      <x:c r="M883" s="17"/>
      <x:c r="N883" s="13" t="str">
        <x:v>Yes</x:v>
      </x:c>
      <x:c r="O883" s="15" t="str">
        <x:v>Internal eaves height approx. 4.5m</x:v>
      </x:c>
      <x:c r="P883" s="15" t="str">
        <x:v>Sectional up and over loading door</x:v>
      </x:c>
      <x:c r="Q883" s="15" t="str">
        <x:v>The property is located on this modern development just off the main estate thoroughfare (Factory Road).</x:v>
      </x:c>
      <x:c r="R883" s="15" t="str">
        <x:v>Advertised to let Advertised quotation: £14,750 pa Host population not separately identified where locality/boundary is ambiguous.</x:v>
      </x:c>
      <x:c r="S883" s="15" t="str">
        <x:v>https://www.zoopla.co.uk/to-rent/commercial/details/73982396/</x:v>
      </x:c>
      <x:c r="T883" s="15" t="str"/>
      <x:c r="U883" s="15" t="str"/>
      <x:c r="V883" s="15" t="str">
        <x:v>Poole — Upton Industrial Estate</x:v>
      </x:c>
      <x:c r="W883" s="15" t="str">
        <x:v>Individual unit ≤15,000 sq ft</x:v>
      </x:c>
      <x:c r="X883" s="13" t="n">
        <x:f>IF(N883="Yes",L883,0)</x:f>
        <x:v>10.490753911806543</x:v>
      </x:c>
      <x:c r="Y883" s="14" t="n">
        <x:v>1</x:v>
      </x:c>
      <x:c r="Z883" s="13" t="str">
        <x:v>Industrial / workshop / storage</x:v>
      </x:c>
    </x:row>
    <x:row r="884" ht="62" customHeight="1">
      <x:c r="A884" s="13" t="str">
        <x:v>SW0549</x:v>
      </x:c>
      <x:c r="B884" s="15" t="str">
        <x:v>Poole</x:v>
      </x:c>
      <x:c r="C884" s="15" t="str">
        <x:v>Poole</x:v>
      </x:c>
      <x:c r="D884" s="14" t="n">
        <x:v>141005</x:v>
      </x:c>
      <x:c r="E884" s="13" t="str">
        <x:v>Town</x:v>
      </x:c>
      <x:c r="F884" s="15" t="str">
        <x:v>Birch Copse</x:v>
      </x:c>
      <x:c r="G884" s="15" t="str">
        <x:v>Unit 1 Birch Copse, Technology Road, Poole BH 17</x:v>
      </x:c>
      <x:c r="H884" s="13" t="str">
        <x:v>Current</x:v>
      </x:c>
      <x:c r="I884" s="14" t="n">
        <x:v>917</x:v>
      </x:c>
      <x:c r="J884" s="13" t="str">
        <x:f>IF(AND(ISNUMBER(I884),I884&gt;0),IF(I884&lt;=1000,"1–1,000",IF(I884&lt;=2500,"1,001–2,500",IF(I884&lt;=5000,"2,501–5,000",IF(I884&lt;=10000,"5,001–10,000","10,001–15,000")))),"1–1,000")</x:f>
        <x:v>1–1,000</x:v>
      </x:c>
      <x:c r="K884" s="16" t="n">
        <x:v>13250</x:v>
      </x:c>
      <x:c r="L884" s="17" t="n">
        <x:f>IF(AND(ISNUMBER(I884),I884&gt;0,ISNUMBER(K884),K884&gt;0),K884/I884,"n.a.")</x:f>
        <x:v>14.449291166848418</x:v>
      </x:c>
      <x:c r="M884" s="17"/>
      <x:c r="N884" s="13" t="str">
        <x:v>Yes</x:v>
      </x:c>
      <x:c r="O884" s="15" t="str">
        <x:v>Internal eaves height approximately 5.27m</x:v>
      </x:c>
      <x:c r="P884" s="15" t="str">
        <x:v>Sectional up and over loading door measuring 3m wide x 4m high</x:v>
      </x:c>
      <x:c r="Q884" s="15" t="str">
        <x:v>The premises comprise a detached unit constructed of brick/block lower elevations with profiled cladding above and a steel portal frame supporting an insulated pitched roof incorporating daylight panels. Features include</x:v>
      </x:c>
      <x:c r="R884" s="15" t="str">
        <x:v>Advertised to let Rightmove card incorrectly shows £13,250 pcm; body and Zoopla agree £13,250 pa. Advertised quotation: £13,250 pa</x:v>
      </x:c>
      <x:c r="S884" s="15" t="str">
        <x:v>https://www.zoopla.co.uk/to-rent/commercial/details/74620063/</x:v>
      </x:c>
      <x:c r="T884" s="15" t="str"/>
      <x:c r="U884" s="15" t="str"/>
      <x:c r="V884" s="15" t="str">
        <x:v>Poole — Birch Copse</x:v>
      </x:c>
      <x:c r="W884" s="15" t="str">
        <x:v>Individual unit ≤15,000 sq ft</x:v>
      </x:c>
      <x:c r="X884" s="13" t="n">
        <x:f>IF(N884="Yes",L884,0)</x:f>
        <x:v>14.449291166848418</x:v>
      </x:c>
      <x:c r="Y884" s="14" t="n">
        <x:v>1</x:v>
      </x:c>
      <x:c r="Z884" s="13" t="str">
        <x:v>Industrial / workshop / storage</x:v>
      </x:c>
    </x:row>
    <x:row r="885" ht="62" customHeight="1">
      <x:c r="A885" s="13" t="str">
        <x:v>SW0550</x:v>
      </x:c>
      <x:c r="B885" s="15" t="str">
        <x:v>Poole</x:v>
      </x:c>
      <x:c r="C885" s="15" t="str">
        <x:v>Poole</x:v>
      </x:c>
      <x:c r="D885" s="14" t="n">
        <x:v>141005</x:v>
      </x:c>
      <x:c r="E885" s="13" t="str">
        <x:v>Town</x:v>
      </x:c>
      <x:c r="F885" s="15" t="str">
        <x:v>Birch Copse</x:v>
      </x:c>
      <x:c r="G885" s="15" t="str">
        <x:v>Unit 2 Birch Copse, Technology Road, Poole BH 17</x:v>
      </x:c>
      <x:c r="H885" s="13" t="str">
        <x:v>Current</x:v>
      </x:c>
      <x:c r="I885" s="14" t="n">
        <x:v>1018</x:v>
      </x:c>
      <x:c r="J885" s="13" t="str">
        <x:f>IF(AND(ISNUMBER(I885),I885&gt;0),IF(I885&lt;=1000,"1–1,000",IF(I885&lt;=2500,"1,001–2,500",IF(I885&lt;=5000,"2,501–5,000",IF(I885&lt;=10000,"5,001–10,000","10,001–15,000")))),"1,001–2,500")</x:f>
        <x:v>1,001–2,500</x:v>
      </x:c>
      <x:c r="K885" s="16" t="n">
        <x:v>13500</x:v>
      </x:c>
      <x:c r="L885" s="17" t="n">
        <x:f>IF(AND(ISNUMBER(I885),I885&gt;0,ISNUMBER(K885),K885&gt;0),K885/I885,"n.a.")</x:f>
        <x:v>13.261296660117878</x:v>
      </x:c>
      <x:c r="M885" s="17"/>
      <x:c r="N885" s="13" t="str">
        <x:v>Yes</x:v>
      </x:c>
      <x:c r="O885" s="15" t="str">
        <x:v>Internal eaves height approximately 5.3m</x:v>
      </x:c>
      <x:c r="P885" s="15" t="str">
        <x:v>Sectional up and over loading door measuring 3m wide x 4m high</x:v>
      </x:c>
      <x:c r="Q885" s="15" t="str">
        <x:v>The premises comprise an end of terrace unit constructed of brick / block lower elevations with profiled cladding above and a steel portal fram supporting an insulated pitched roof incorporating day-light panels. Features include:</x:v>
      </x:c>
      <x:c r="R885" s="15" t="str">
        <x:v>Advertised to let Advertised quotation: £13,500 pa</x:v>
      </x:c>
      <x:c r="S885" s="15" t="str">
        <x:v>https://www.zoopla.co.uk/to-rent/commercial/details/74391107/</x:v>
      </x:c>
      <x:c r="T885" s="15" t="str"/>
      <x:c r="U885" s="15" t="str"/>
      <x:c r="V885" s="15" t="str">
        <x:v>Poole — Birch Copse</x:v>
      </x:c>
      <x:c r="W885" s="15" t="str">
        <x:v>Individual unit ≤15,000 sq ft</x:v>
      </x:c>
      <x:c r="X885" s="13" t="n">
        <x:f>IF(N885="Yes",L885,0)</x:f>
        <x:v>13.261296660117878</x:v>
      </x:c>
      <x:c r="Y885" s="14" t="n">
        <x:v>1</x:v>
      </x:c>
      <x:c r="Z885" s="13" t="str">
        <x:v>Industrial / workshop / storage</x:v>
      </x:c>
    </x:row>
    <x:row r="886" ht="42" customHeight="1">
      <x:c r="A886" s="13" t="str">
        <x:v>SW0551</x:v>
      </x:c>
      <x:c r="B886" s="15" t="str">
        <x:v>Poole</x:v>
      </x:c>
      <x:c r="C886" s="15" t="str">
        <x:v>Poole</x:v>
      </x:c>
      <x:c r="D886" s="14" t="n">
        <x:v>141005</x:v>
      </x:c>
      <x:c r="E886" s="13" t="str">
        <x:v>Town</x:v>
      </x:c>
      <x:c r="F886" s="15" t="str">
        <x:v>Blandford Road Industrial Area</x:v>
      </x:c>
      <x:c r="G886" s="15" t="str">
        <x:v>490 Blandford Road, Hamworthy, Poole</x:v>
      </x:c>
      <x:c r="H886" s="13" t="str">
        <x:v>Current</x:v>
      </x:c>
      <x:c r="I886" s="14" t="n">
        <x:v>13014</x:v>
      </x:c>
      <x:c r="J886" s="13" t="str">
        <x:f>IF(AND(ISNUMBER(I886),I886&gt;0),IF(I886&lt;=1000,"1–1,000",IF(I886&lt;=2500,"1,001–2,500",IF(I886&lt;=5000,"2,501–5,000",IF(I886&lt;=10000,"5,001–10,000","10,001–15,000")))),"10,001–15,000")</x:f>
        <x:v>10,001–15,000</x:v>
      </x:c>
      <x:c r="K886" s="16" t="n">
        <x:v>149950</x:v>
      </x:c>
      <x:c r="L886" s="17" t="n">
        <x:f>IF(AND(ISNUMBER(I886),I886&gt;0,ISNUMBER(K886),K886&gt;0),K886/I886,"n.a.")</x:f>
        <x:v>11.522206854157062</x:v>
      </x:c>
      <x:c r="M886" s="17"/>
      <x:c r="N886" s="13" t="str">
        <x:v>No</x:v>
      </x:c>
      <x:c r="O886" s="15" t="str">
        <x:v>Main workshop 4.5m eaves; rear 4.2m; showroom 2.9m ceiling</x:v>
      </x:c>
      <x:c r="P886" s="15" t="str">
        <x:v>Main workshop 2 electric sectional doors 5×3.4m and 3.7×3.4m; rear roller 3.6×3.75m</x:v>
      </x:c>
      <x:c r="Q886" s="15" t="str">
        <x:v>Car showroom, offices and workshops on 0.731acre site.</x:v>
      </x:c>
      <x:c r="R886" s="15" t="str">
        <x:v>Advertised to let Mixed automotive property with substantial yard; excluded from ordinary warehouse benchmark. Advertised quotation: £149,950 pa</x:v>
      </x:c>
      <x:c r="S886" s="15" t="str">
        <x:v>https://goadsby.com/commercial/429378</x:v>
      </x:c>
      <x:c r="T886" s="15" t="str"/>
      <x:c r="U886" s="15" t="str"/>
      <x:c r="V886" s="15" t="str">
        <x:v>Poole — Blandford Road Industrial Area</x:v>
      </x:c>
      <x:c r="W886" s="15" t="str">
        <x:v>Individual unit ≤15,000 sq ft</x:v>
      </x:c>
      <x:c r="X886" s="13" t="n">
        <x:f>IF(N886="Yes",L886,0)</x:f>
        <x:v>0</x:v>
      </x:c>
      <x:c r="Y886" s="14" t="n">
        <x:v>1</x:v>
      </x:c>
      <x:c r="Z886" s="13" t="str">
        <x:v>Industrial / workshop / storage</x:v>
      </x:c>
    </x:row>
    <x:row r="887" ht="49" customHeight="1">
      <x:c r="A887" s="13" t="str">
        <x:v>SW0552</x:v>
      </x:c>
      <x:c r="B887" s="15" t="str">
        <x:v>Poole</x:v>
      </x:c>
      <x:c r="C887" s="15" t="str">
        <x:v>Poole</x:v>
      </x:c>
      <x:c r="D887" s="14" t="n">
        <x:v>141005</x:v>
      </x:c>
      <x:c r="E887" s="13" t="str">
        <x:v>Town</x:v>
      </x:c>
      <x:c r="F887" s="15" t="str">
        <x:v>Blandford Road Industrial Area</x:v>
      </x:c>
      <x:c r="G887" s="15" t="str">
        <x:v>496 Blandford Road, Poole</x:v>
      </x:c>
      <x:c r="H887" s="13" t="str">
        <x:v>Uncertain</x:v>
      </x:c>
      <x:c r="I887" s="14" t="n">
        <x:v>4690</x:v>
      </x:c>
      <x:c r="J887" s="13" t="str">
        <x:f>IF(AND(ISNUMBER(I887),I887&gt;0),IF(I887&lt;=1000,"1–1,000",IF(I887&lt;=2500,"1,001–2,500",IF(I887&lt;=5000,"2,501–5,000",IF(I887&lt;=10000,"5,001–10,000","10,001–15,000")))),"2,501–5,000")</x:f>
        <x:v>2,501–5,000</x:v>
      </x:c>
      <x:c r="K887" s="16" t="n">
        <x:v>39996</x:v>
      </x:c>
      <x:c r="L887" s="17" t="n">
        <x:f>IF(AND(ISNUMBER(I887),I887&gt;0,ISNUMBER(K887),K887&gt;0),K887/I887,"n.a.")</x:f>
        <x:v>8.527931769722814</x:v>
      </x:c>
      <x:c r="M887" s="17"/>
      <x:c r="N887" s="13" t="str">
        <x:v>No</x:v>
      </x:c>
      <x:c r="O887" s="15" t="str">
        <x:v>Not stated</x:v>
      </x:c>
      <x:c r="P887" s="15" t="str">
        <x:v>Electric roller shutter (result-card description)</x:v>
      </x:c>
      <x:c r="Q887" s="15" t="str">
        <x:v>Warehouse/production unit with offices, parking, 100A three-phase power.</x:v>
      </x:c>
      <x:c r="R887" s="15" t="str">
        <x:v>Advertised; detail content unavailable Headline 4,750 sq ft; carddescription 4,690 sq ft. Detail page failed to render; £3,333 pcm annualised. Verify area and terms. Advertised quotation: £39,996.00 pa / annualised</x:v>
      </x:c>
      <x:c r="S887" s="15" t="str">
        <x:v>https://www.rightmove.co.uk/properties/762209632861120#/?channel=COM_LET</x:v>
      </x:c>
      <x:c r="T887" s="15" t="str"/>
      <x:c r="U887" s="15" t="str"/>
      <x:c r="V887" s="15" t="str">
        <x:v>Poole — Blandford Road Industrial Area</x:v>
      </x:c>
      <x:c r="W887" s="15" t="str">
        <x:v>Individual unit ≤15,000 sq ft</x:v>
      </x:c>
      <x:c r="X887" s="13" t="n">
        <x:f>IF(N887="Yes",L887,0)</x:f>
        <x:v>0</x:v>
      </x:c>
      <x:c r="Y887" s="14" t="n">
        <x:v>1</x:v>
      </x:c>
      <x:c r="Z887" s="13" t="str">
        <x:v>Industrial / workshop / storage</x:v>
      </x:c>
    </x:row>
    <x:row r="888" ht="42" customHeight="1">
      <x:c r="A888" s="13" t="str">
        <x:v>SW0553</x:v>
      </x:c>
      <x:c r="B888" s="15" t="str">
        <x:v>Poole</x:v>
      </x:c>
      <x:c r="C888" s="15" t="str">
        <x:v>Poole</x:v>
      </x:c>
      <x:c r="D888" s="14" t="n">
        <x:v>141005</x:v>
      </x:c>
      <x:c r="E888" s="13" t="str">
        <x:v>Town</x:v>
      </x:c>
      <x:c r="F888" s="15" t="str">
        <x:v>Branksome Business Centre</x:v>
      </x:c>
      <x:c r="G888" s="15" t="str">
        <x:v>Unit 2, Branksome Business Centre, Cortry Close, Off Sharp Road, Poole BH 12</x:v>
      </x:c>
      <x:c r="H888" s="13" t="str">
        <x:v>Current</x:v>
      </x:c>
      <x:c r="I888" s="14" t="n">
        <x:v>2376</x:v>
      </x:c>
      <x:c r="J888" s="13" t="str">
        <x:f>IF(AND(ISNUMBER(I888),I888&gt;0),IF(I888&lt;=1000,"1–1,000",IF(I888&lt;=2500,"1,001–2,500",IF(I888&lt;=5000,"2,501–5,000",IF(I888&lt;=10000,"5,001–10,000","10,001–15,000")))),"1,001–2,500")</x:f>
        <x:v>1,001–2,500</x:v>
      </x:c>
      <x:c r="K888" s="16" t="n">
        <x:v>22500</x:v>
      </x:c>
      <x:c r="L888" s="17" t="n">
        <x:f>IF(AND(ISNUMBER(I888),I888&gt;0,ISNUMBER(K888),K888&gt;0),K888/I888,"n.a.")</x:f>
        <x:v>9.469696969696969</x:v>
      </x:c>
      <x:c r="M888" s="17"/>
      <x:c r="N888" s="13" t="str">
        <x:v>Yes</x:v>
      </x:c>
      <x:c r="O888" s="15" t="str">
        <x:v>2.4m clearance below mezzanine; full eaves not stated</x:v>
      </x:c>
      <x:c r="P888" s="15" t="str">
        <x:v>Sectional up-and-over 3.6m W ×5m H</x:v>
      </x:c>
      <x:c r="Q888" s="15" t="str">
        <x:v>Mid terrace industrial/warehouse premises</x:v>
      </x:c>
      <x:c r="R888" s="15" t="str">
        <x:v>Advertised to let Includes 1,181 sq ft ground plus 1,195 sq ft boarded mezzanine. Ground-only advert £19.05/sq ft differs from total-floor calculation. Advertised quotation: £22,500 pa</x:v>
      </x:c>
      <x:c r="S888" s="15" t="str">
        <x:v>https://www.zoopla.co.uk/to-rent/commercial/details/74396773/</x:v>
      </x:c>
      <x:c r="T888" s="15" t="str"/>
      <x:c r="U888" s="15" t="str"/>
      <x:c r="V888" s="15" t="str">
        <x:v>Poole — Branksome Business Centre</x:v>
      </x:c>
      <x:c r="W888" s="15" t="str">
        <x:v>Individual unit ≤15,000 sq ft</x:v>
      </x:c>
      <x:c r="X888" s="13" t="n">
        <x:f>IF(N888="Yes",L888,0)</x:f>
        <x:v>9.469696969696969</x:v>
      </x:c>
      <x:c r="Y888" s="14" t="n">
        <x:v>1</x:v>
      </x:c>
      <x:c r="Z888" s="13" t="str">
        <x:v>Industrial / workshop / storage</x:v>
      </x:c>
    </x:row>
    <x:row r="889" ht="49" customHeight="1">
      <x:c r="A889" s="13" t="str">
        <x:v>SW0554</x:v>
      </x:c>
      <x:c r="B889" s="15" t="str">
        <x:v>Poole</x:v>
      </x:c>
      <x:c r="C889" s="15" t="str">
        <x:v>Poole</x:v>
      </x:c>
      <x:c r="D889" s="14" t="n">
        <x:v>141005</x:v>
      </x:c>
      <x:c r="E889" s="13" t="str">
        <x:v>Town</x:v>
      </x:c>
      <x:c r="F889" s="15" t="str">
        <x:v>Branksome Business Park</x:v>
      </x:c>
      <x:c r="G889" s="15" t="str">
        <x:v>Unit 5 Branksome Business Park, Bourne Valley Road, Poole BH 12</x:v>
      </x:c>
      <x:c r="H889" s="13" t="str">
        <x:v>Current</x:v>
      </x:c>
      <x:c r="I889" s="14" t="n">
        <x:v>2496</x:v>
      </x:c>
      <x:c r="J889" s="13" t="str">
        <x:f>IF(AND(ISNUMBER(I889),I889&gt;0),IF(I889&lt;=1000,"1–1,000",IF(I889&lt;=2500,"1,001–2,500",IF(I889&lt;=5000,"2,501–5,000",IF(I889&lt;=10000,"5,001–10,000","10,001–15,000")))),"1,001–2,500")</x:f>
        <x:v>1,001–2,500</x:v>
      </x:c>
      <x:c r="K889" s="16" t="n">
        <x:v>35000</x:v>
      </x:c>
      <x:c r="L889" s="17" t="n">
        <x:f>IF(AND(ISNUMBER(I889),I889&gt;0,ISNUMBER(K889),K889&gt;0),K889/I889,"n.a.")</x:f>
        <x:v>14.022435897435898</x:v>
      </x:c>
      <x:c r="M889" s="17"/>
      <x:c r="N889" s="13" t="str">
        <x:v>Yes</x:v>
      </x:c>
      <x:c r="O889" s="15" t="str">
        <x:v>Not stated</x:v>
      </x:c>
      <x:c r="P889" s="15" t="str">
        <x:v>Sectional up-and-over 3m ×3m with further internal roller shutter</x:v>
      </x:c>
      <x:c r="Q889" s="15" t="str">
        <x:v>Branksome Business Park is located at the junction of Yarmouth Road and Bourne Valley Road approximately 2 miles to the west of Bournemouth town centre.</x:v>
      </x:c>
      <x:c r="R889" s="15" t="str">
        <x:v>Advertised to let Advertised quotation: £35,000 pa</x:v>
      </x:c>
      <x:c r="S889" s="15" t="str">
        <x:v>https://www.zoopla.co.uk/to-rent/commercial/details/72962502/</x:v>
      </x:c>
      <x:c r="T889" s="15" t="str"/>
      <x:c r="U889" s="15" t="str"/>
      <x:c r="V889" s="15" t="str">
        <x:v>Poole — Branksome Business Park</x:v>
      </x:c>
      <x:c r="W889" s="15" t="str">
        <x:v>Individual unit ≤15,000 sq ft</x:v>
      </x:c>
      <x:c r="X889" s="13" t="n">
        <x:f>IF(N889="Yes",L889,0)</x:f>
        <x:v>14.022435897435898</x:v>
      </x:c>
      <x:c r="Y889" s="14" t="n">
        <x:v>1</x:v>
      </x:c>
      <x:c r="Z889" s="13" t="str">
        <x:v>Industrial / workshop / storage</x:v>
      </x:c>
    </x:row>
    <x:row r="890" ht="42" customHeight="1">
      <x:c r="A890" s="13" t="str">
        <x:v>SW0555</x:v>
      </x:c>
      <x:c r="B890" s="15" t="str">
        <x:v>Poole</x:v>
      </x:c>
      <x:c r="C890" s="15" t="str">
        <x:v>Poole</x:v>
      </x:c>
      <x:c r="D890" s="14" t="n">
        <x:v>141005</x:v>
      </x:c>
      <x:c r="E890" s="13" t="str">
        <x:v>Town</x:v>
      </x:c>
      <x:c r="F890" s="15" t="str">
        <x:v>Brixey Business Park</x:v>
      </x:c>
      <x:c r="G890" s="15" t="str">
        <x:v>Unit 10 Brixey Business Park, Fancy Road, Poole BH 12</x:v>
      </x:c>
      <x:c r="H890" s="13" t="str">
        <x:v>Current</x:v>
      </x:c>
      <x:c r="I890" s="14" t="n">
        <x:v>1116</x:v>
      </x:c>
      <x:c r="J890" s="13" t="str">
        <x:f>IF(AND(ISNUMBER(I890),I890&gt;0),IF(I890&lt;=1000,"1–1,000",IF(I890&lt;=2500,"1,001–2,500",IF(I890&lt;=5000,"2,501–5,000",IF(I890&lt;=10000,"5,001–10,000","10,001–15,000")))),"1,001–2,500")</x:f>
        <x:v>1,001–2,500</x:v>
      </x:c>
      <x:c r="K890" s="16" t="n">
        <x:v>15000</x:v>
      </x:c>
      <x:c r="L890" s="17" t="n">
        <x:f>IF(AND(ISNUMBER(I890),I890&gt;0,ISNUMBER(K890),K890&gt;0),K890/I890,"n.a.")</x:f>
        <x:v>13.440860215053764</x:v>
      </x:c>
      <x:c r="M890" s="17"/>
      <x:c r="N890" s="13" t="str">
        <x:v>Yes</x:v>
      </x:c>
      <x:c r="O890" s="15" t="str">
        <x:v>Internal eaves height approx. 5.8m</x:v>
      </x:c>
      <x:c r="P890" s="15" t="str">
        <x:v>Sectional up and over loading door measuring 3m wide x 4m high approx.</x:v>
      </x:c>
      <x:c r="Q890" s="15" t="str">
        <x:v>Poole is approximately 2.5 miles to the south west, whilst Bournemouth is approximately 4.5 miles to the east.</x:v>
      </x:c>
      <x:c r="R890" s="15" t="str">
        <x:v>Advertised to let Advertised quotation: £15,000 pa</x:v>
      </x:c>
      <x:c r="S890" s="15" t="str">
        <x:v>https://www.zoopla.co.uk/to-rent/commercial/details/74642908/</x:v>
      </x:c>
      <x:c r="T890" s="15" t="str"/>
      <x:c r="U890" s="15" t="str"/>
      <x:c r="V890" s="15" t="str">
        <x:v>Poole — Brixey Business Park</x:v>
      </x:c>
      <x:c r="W890" s="15" t="str">
        <x:v>Individual unit ≤15,000 sq ft</x:v>
      </x:c>
      <x:c r="X890" s="13" t="n">
        <x:f>IF(N890="Yes",L890,0)</x:f>
        <x:v>13.440860215053764</x:v>
      </x:c>
      <x:c r="Y890" s="14" t="n">
        <x:v>1</x:v>
      </x:c>
      <x:c r="Z890" s="13" t="str">
        <x:v>Industrial / workshop / storage</x:v>
      </x:c>
    </x:row>
    <x:row r="891" ht="42" customHeight="1">
      <x:c r="A891" s="13" t="str">
        <x:v>SW0556</x:v>
      </x:c>
      <x:c r="B891" s="15" t="str">
        <x:v>Poole</x:v>
      </x:c>
      <x:c r="C891" s="15" t="str">
        <x:v>Poole</x:v>
      </x:c>
      <x:c r="D891" s="14" t="n">
        <x:v>141005</x:v>
      </x:c>
      <x:c r="E891" s="13" t="str">
        <x:v>Town</x:v>
      </x:c>
      <x:c r="F891" s="15" t="str">
        <x:v>Brixey Business Park</x:v>
      </x:c>
      <x:c r="G891" s="15" t="str">
        <x:v>Unit 12 Brixey Business Park, Fancy Road, Poole BH 12</x:v>
      </x:c>
      <x:c r="H891" s="13" t="str">
        <x:v>Current</x:v>
      </x:c>
      <x:c r="I891" s="14" t="n">
        <x:v>1012</x:v>
      </x:c>
      <x:c r="J891" s="13" t="str">
        <x:f>IF(AND(ISNUMBER(I891),I891&gt;0),IF(I891&lt;=1000,"1–1,000",IF(I891&lt;=2500,"1,001–2,500",IF(I891&lt;=5000,"2,501–5,000",IF(I891&lt;=10000,"5,001–10,000","10,001–15,000")))),"1,001–2,500")</x:f>
        <x:v>1,001–2,500</x:v>
      </x:c>
      <x:c r="K891" s="16" t="n">
        <x:v>13900</x:v>
      </x:c>
      <x:c r="L891" s="17" t="n">
        <x:f>IF(AND(ISNUMBER(I891),I891&gt;0,ISNUMBER(K891),K891&gt;0),K891/I891,"n.a.")</x:f>
        <x:v>13.735177865612648</x:v>
      </x:c>
      <x:c r="M891" s="17"/>
      <x:c r="N891" s="13" t="str">
        <x:v>Yes</x:v>
      </x:c>
      <x:c r="O891" s="15" t="str">
        <x:v>Internal eaves height approx. 5.8m</x:v>
      </x:c>
      <x:c r="P891" s="15" t="str">
        <x:v>Sectional up and over loading door measuring 3m wide x 4m high approx.</x:v>
      </x:c>
      <x:c r="Q891" s="15" t="str">
        <x:v>Poole is approximately 2.5 miles to the south west, whilst Bournemouth is approximately 4.5 miles to the east.</x:v>
      </x:c>
      <x:c r="R891" s="15" t="str">
        <x:v>Advertised to let Advertised quotation: £13,900 pa</x:v>
      </x:c>
      <x:c r="S891" s="15" t="str">
        <x:v>https://www.zoopla.co.uk/to-rent/commercial/details/74643137/</x:v>
      </x:c>
      <x:c r="T891" s="15" t="str"/>
      <x:c r="U891" s="15" t="str"/>
      <x:c r="V891" s="15" t="str">
        <x:v>Poole — Brixey Business Park</x:v>
      </x:c>
      <x:c r="W891" s="15" t="str">
        <x:v>Individual unit ≤15,000 sq ft</x:v>
      </x:c>
      <x:c r="X891" s="13" t="n">
        <x:f>IF(N891="Yes",L891,0)</x:f>
        <x:v>13.735177865612648</x:v>
      </x:c>
      <x:c r="Y891" s="14" t="n">
        <x:v>1</x:v>
      </x:c>
      <x:c r="Z891" s="13" t="str">
        <x:v>Industrial / workshop / storage</x:v>
      </x:c>
    </x:row>
    <x:row r="892" ht="42" customHeight="1">
      <x:c r="A892" s="13" t="str">
        <x:v>SW0557</x:v>
      </x:c>
      <x:c r="B892" s="15" t="str">
        <x:v>Poole</x:v>
      </x:c>
      <x:c r="C892" s="15" t="str">
        <x:v>Poole</x:v>
      </x:c>
      <x:c r="D892" s="14" t="n">
        <x:v>141005</x:v>
      </x:c>
      <x:c r="E892" s="13" t="str">
        <x:v>Town</x:v>
      </x:c>
      <x:c r="F892" s="15" t="str">
        <x:v>Chalwyn Industrial Estate</x:v>
      </x:c>
      <x:c r="G892" s="15" t="str">
        <x:v>Unnumbered warehouse, St Clements Road, Chalwyn Industrial Estate, Poole</x:v>
      </x:c>
      <x:c r="H892" s="13" t="str">
        <x:v>Current</x:v>
      </x:c>
      <x:c r="I892" s="14" t="n">
        <x:v>4000</x:v>
      </x:c>
      <x:c r="J892" s="13" t="str">
        <x:f>IF(AND(ISNUMBER(I892),I892&gt;0),IF(I892&lt;=1000,"1–1,000",IF(I892&lt;=2500,"1,001–2,500",IF(I892&lt;=5000,"2,501–5,000",IF(I892&lt;=10000,"5,001–10,000","10,001–15,000")))),"2,501–5,000")</x:f>
        <x:v>2,501–5,000</x:v>
      </x:c>
      <x:c r="K892" s="16" t="n">
        <x:v>28392</x:v>
      </x:c>
      <x:c r="L892" s="17" t="n">
        <x:f>IF(AND(ISNUMBER(I892),I892&gt;0,ISNUMBER(K892),K892&gt;0),K892/I892,"n.a.")</x:f>
        <x:v>7.098</x:v>
      </x:c>
      <x:c r="M892" s="17"/>
      <x:c r="N892" s="13" t="str">
        <x:v>Yes</x:v>
      </x:c>
      <x:c r="O892" s="15" t="str">
        <x:v>Not stated</x:v>
      </x:c>
      <x:c r="P892" s="15" t="str">
        <x:v>Roller shutter</x:v>
      </x:c>
      <x:c r="Q892" s="15" t="str">
        <x:v>Warehouse with concrete floor, kitchenette, WC and 3 parking spaces.</x:v>
      </x:c>
      <x:c r="R892" s="15" t="str">
        <x:v>Advertised to let £2,366 pcm annualised. Unit number unpublished; one identifiable 4,000 sq ft advert retained. Advertised quotation: £28,392.00 pa / annualised</x:v>
      </x:c>
      <x:c r="S892" s="15" t="str">
        <x:v>https://www.rightmove.co.uk/properties/94587831#/?channel=COM_LET</x:v>
      </x:c>
      <x:c r="T892" s="15" t="str"/>
      <x:c r="U892" s="15" t="str"/>
      <x:c r="V892" s="15" t="str">
        <x:v>Poole — Chalwyn Industrial Estate</x:v>
      </x:c>
      <x:c r="W892" s="15" t="str">
        <x:v>Individual unit ≤15,000 sq ft</x:v>
      </x:c>
      <x:c r="X892" s="13" t="n">
        <x:f>IF(N892="Yes",L892,0)</x:f>
        <x:v>7.098</x:v>
      </x:c>
      <x:c r="Y892" s="14" t="n">
        <x:v>1</x:v>
      </x:c>
      <x:c r="Z892" s="13" t="str">
        <x:v>Industrial / workshop / storage</x:v>
      </x:c>
    </x:row>
    <x:row r="893" ht="42" customHeight="1">
      <x:c r="A893" s="13" t="str">
        <x:v>SW0558</x:v>
      </x:c>
      <x:c r="B893" s="15" t="str">
        <x:v>Poole</x:v>
      </x:c>
      <x:c r="C893" s="15" t="str">
        <x:v>Poole</x:v>
      </x:c>
      <x:c r="D893" s="14" t="n">
        <x:v>141005</x:v>
      </x:c>
      <x:c r="E893" s="13" t="str">
        <x:v>Town</x:v>
      </x:c>
      <x:c r="F893" s="15" t="str">
        <x:v>Chancerygate Trade Centre</x:v>
      </x:c>
      <x:c r="G893" s="15" t="str">
        <x:v>Unit 10, Chancerygate Trade Centre, Broadstone Way, Poole</x:v>
      </x:c>
      <x:c r="H893" s="13" t="str">
        <x:v>Current</x:v>
      </x:c>
      <x:c r="I893" s="14"/>
      <x:c r="J893" s="13" t="str">
        <x:f>IF(AND(ISNUMBER(I893),I893&gt;0),IF(I893&lt;=1000,"1–1,000",IF(I893&lt;=2500,"1,001–2,500",IF(I893&lt;=5000,"2,501–5,000",IF(I893&lt;=10000,"5,001–10,000","10,001–15,000")))),"2,501–5,000")</x:f>
        <x:v>2,501–5,000</x:v>
      </x:c>
      <x:c r="K893" s="16"/>
      <x:c r="L893" s="17" t="str">
        <x:f>IF(AND(ISNUMBER(I893),I893&gt;0,ISNUMBER(K893),K893&gt;0),K893/I893,"n.a.")</x:f>
        <x:v>n.a.</x:v>
      </x:c>
      <x:c r="M893" s="17"/>
      <x:c r="N893" s="13" t="str">
        <x:v>No</x:v>
      </x:c>
      <x:c r="O893" s="15" t="str">
        <x:v>6.95m eaves; 9.45m ridge</x:v>
      </x:c>
      <x:c r="P893" s="15" t="str">
        <x:v>Electric sectional up-and-over</x:v>
      </x:c>
      <x:c r="Q893" s="15" t="str">
        <x:v>Named within 7/10/12trade-counter group; units 7 and 12separately listed.</x:v>
      </x:c>
      <x:c r="R893" s="15" t="str">
        <x:v>Advertised to let Unit 10specific size/rent not published; groupmax 4,381 sq ft wholly within limit. Advertised quotation: Groupfrom£3,479 pcm; Unit 10 rent not allocated</x:v>
      </x:c>
      <x:c r="S893" s="15" t="str">
        <x:v>https://www.rightmove.co.uk/properties/765826125403105#/?channel=COM_LET</x:v>
      </x:c>
      <x:c r="T893" s="15" t="str"/>
      <x:c r="U893" s="15" t="str"/>
      <x:c r="V893" s="15" t="str">
        <x:v>Poole — Chancerygate Trade Centre</x:v>
      </x:c>
      <x:c r="W893" s="15" t="str">
        <x:v>2,879–4,381 sq ft; exact unit area not stated</x:v>
      </x:c>
      <x:c r="X893" s="13" t="n">
        <x:f>IF(N893="Yes",L893,0)</x:f>
        <x:v>0</x:v>
      </x:c>
      <x:c r="Y893" s="14" t="n">
        <x:v>1</x:v>
      </x:c>
      <x:c r="Z893" s="13" t="str">
        <x:v>Industrial / workshop / storage</x:v>
      </x:c>
    </x:row>
    <x:row r="894" ht="42" customHeight="1">
      <x:c r="A894" s="13" t="str">
        <x:v>SW0559</x:v>
      </x:c>
      <x:c r="B894" s="15" t="str">
        <x:v>Poole</x:v>
      </x:c>
      <x:c r="C894" s="15" t="str">
        <x:v>Poole</x:v>
      </x:c>
      <x:c r="D894" s="14" t="n">
        <x:v>141005</x:v>
      </x:c>
      <x:c r="E894" s="13" t="str">
        <x:v>Town</x:v>
      </x:c>
      <x:c r="F894" s="15" t="str">
        <x:v>Chancerygate Trade Centre</x:v>
      </x:c>
      <x:c r="G894" s="15" t="str">
        <x:v>Unit 12, Chancerygate Trade Centre, Broadstone Way, Poole BH 17</x:v>
      </x:c>
      <x:c r="H894" s="13" t="str">
        <x:v>Current</x:v>
      </x:c>
      <x:c r="I894" s="14" t="n">
        <x:v>2895</x:v>
      </x:c>
      <x:c r="J894" s="13" t="str">
        <x:f>IF(AND(ISNUMBER(I894),I894&gt;0),IF(I894&lt;=1000,"1–1,000",IF(I894&lt;=2500,"1,001–2,500",IF(I894&lt;=5000,"2,501–5,000",IF(I894&lt;=10000,"5,001–10,000","10,001–15,000")))),"2,501–5,000")</x:f>
        <x:v>2,501–5,000</x:v>
      </x:c>
      <x:c r="K894" s="16" t="n">
        <x:v>43425</x:v>
      </x:c>
      <x:c r="L894" s="17" t="n">
        <x:f>IF(AND(ISNUMBER(I894),I894&gt;0,ISNUMBER(K894),K894&gt;0),K894/I894,"n.a.")</x:f>
        <x:v>15</x:v>
      </x:c>
      <x:c r="M894" s="17"/>
      <x:c r="N894" s="13" t="str">
        <x:v>No</x:v>
      </x:c>
      <x:c r="O894" s="15" t="str">
        <x:v>6.95m eaves; 9.45m ridge</x:v>
      </x:c>
      <x:c r="P894" s="15" t="str">
        <x:v>Electric sectional up-and-over</x:v>
      </x:c>
      <x:c r="Q894" s="15" t="str">
        <x:v>Steel clad insulated roof incorporating daylight panels</x:v>
      </x:c>
      <x:c r="R894" s="15" t="str">
        <x:v>Advertised to let Headline 2,895 sq ft; metadata 2,879 sq ft. One unit counted; measurement verification needed. Advertised quotation: £43,425 pa</x:v>
      </x:c>
      <x:c r="S894" s="15" t="str">
        <x:v>https://www.zoopla.co.uk/to-rent/commercial/details/66751915/</x:v>
      </x:c>
      <x:c r="T894" s="15" t="str"/>
      <x:c r="U894" s="15" t="str"/>
      <x:c r="V894" s="15" t="str">
        <x:v>Poole — Chancerygate Trade Centre</x:v>
      </x:c>
      <x:c r="W894" s="15" t="str">
        <x:v>Individual unit ≤15,000 sq ft</x:v>
      </x:c>
      <x:c r="X894" s="13" t="n">
        <x:f>IF(N894="Yes",L894,0)</x:f>
        <x:v>0</x:v>
      </x:c>
      <x:c r="Y894" s="14" t="n">
        <x:v>1</x:v>
      </x:c>
      <x:c r="Z894" s="13" t="str">
        <x:v>Industrial / workshop / storage</x:v>
      </x:c>
    </x:row>
    <x:row r="895" ht="42" customHeight="1">
      <x:c r="A895" s="13" t="str">
        <x:v>SW0560</x:v>
      </x:c>
      <x:c r="B895" s="15" t="str">
        <x:v>Poole</x:v>
      </x:c>
      <x:c r="C895" s="15" t="str">
        <x:v>Poole</x:v>
      </x:c>
      <x:c r="D895" s="14" t="n">
        <x:v>141005</x:v>
      </x:c>
      <x:c r="E895" s="13" t="str">
        <x:v>Town</x:v>
      </x:c>
      <x:c r="F895" s="15" t="str">
        <x:v>Chancerygate Trade Centre</x:v>
      </x:c>
      <x:c r="G895" s="15" t="str">
        <x:v>Unit 7, Chancerygate Trade Centre, Broadstone Way, Poole BH 17</x:v>
      </x:c>
      <x:c r="H895" s="13" t="str">
        <x:v>Current</x:v>
      </x:c>
      <x:c r="I895" s="14" t="n">
        <x:v>4381</x:v>
      </x:c>
      <x:c r="J895" s="13" t="str">
        <x:f>IF(AND(ISNUMBER(I895),I895&gt;0),IF(I895&lt;=1000,"1–1,000",IF(I895&lt;=2500,"1,001–2,500",IF(I895&lt;=5000,"2,501–5,000",IF(I895&lt;=10000,"5,001–10,000","10,001–15,000")))),"2,501–5,000")</x:f>
        <x:v>2,501–5,000</x:v>
      </x:c>
      <x:c r="K895" s="16" t="n">
        <x:v>63525</x:v>
      </x:c>
      <x:c r="L895" s="17" t="n">
        <x:f>IF(AND(ISNUMBER(I895),I895&gt;0,ISNUMBER(K895),K895&gt;0),K895/I895,"n.a.")</x:f>
        <x:v>14.500114129194248</x:v>
      </x:c>
      <x:c r="M895" s="17"/>
      <x:c r="N895" s="13" t="str">
        <x:v>Yes</x:v>
      </x:c>
      <x:c r="O895" s="15" t="str">
        <x:v>6.95m eaves; 9.45m ridge</x:v>
      </x:c>
      <x:c r="P895" s="15" t="str">
        <x:v>Electric sectional up-and-over</x:v>
      </x:c>
      <x:c r="Q895" s="15" t="str">
        <x:v>Steel clad insulated roof incorporating daylight panels</x:v>
      </x:c>
      <x:c r="R895" s="15" t="str">
        <x:v>Advertised to let Advertised quotation: £63,525 pa</x:v>
      </x:c>
      <x:c r="S895" s="15" t="str">
        <x:v>https://www.zoopla.co.uk/to-rent/commercial/details/66751950/</x:v>
      </x:c>
      <x:c r="T895" s="15" t="str"/>
      <x:c r="U895" s="15" t="str"/>
      <x:c r="V895" s="15" t="str">
        <x:v>Poole — Chancerygate Trade Centre</x:v>
      </x:c>
      <x:c r="W895" s="15" t="str">
        <x:v>Individual unit ≤15,000 sq ft</x:v>
      </x:c>
      <x:c r="X895" s="13" t="n">
        <x:f>IF(N895="Yes",L895,0)</x:f>
        <x:v>14.500114129194248</x:v>
      </x:c>
      <x:c r="Y895" s="14" t="n">
        <x:v>1</x:v>
      </x:c>
      <x:c r="Z895" s="13" t="str">
        <x:v>Industrial / workshop / storage</x:v>
      </x:c>
    </x:row>
    <x:row r="896" ht="42" customHeight="1">
      <x:c r="A896" s="13" t="str">
        <x:v>SW0561</x:v>
      </x:c>
      <x:c r="B896" s="15" t="str">
        <x:v>Poole</x:v>
      </x:c>
      <x:c r="C896" s="15" t="str">
        <x:v>Poole</x:v>
      </x:c>
      <x:c r="D896" s="14" t="n">
        <x:v>141005</x:v>
      </x:c>
      <x:c r="E896" s="13" t="str">
        <x:v>Town</x:v>
      </x:c>
      <x:c r="F896" s="15" t="str">
        <x:v>Churchill Business Park</x:v>
      </x:c>
      <x:c r="G896" s="15" t="str">
        <x:v>Unit 29, Churchill Business Park, Provence Drive, Poole</x:v>
      </x:c>
      <x:c r="H896" s="13" t="str">
        <x:v>Current</x:v>
      </x:c>
      <x:c r="I896" s="14"/>
      <x:c r="J896" s="13" t="str">
        <x:f>IF(AND(ISNUMBER(I896),I896&gt;0),IF(I896&lt;=1000,"1–1,000",IF(I896&lt;=2500,"1,001–2,500",IF(I896&lt;=5000,"2,501–5,000",IF(I896&lt;=10000,"5,001–10,000","10,001–15,000")))),"1,001–2,500")</x:f>
        <x:v>1,001–2,500</x:v>
      </x:c>
      <x:c r="K896" s="16"/>
      <x:c r="L896" s="17" t="str">
        <x:f>IF(AND(ISNUMBER(I896),I896&gt;0,ISNUMBER(K896),K896&gt;0),K896/I896,"n.a.")</x:f>
        <x:v>n.a.</x:v>
      </x:c>
      <x:c r="M896" s="17"/>
      <x:c r="N896" s="13" t="str">
        <x:v>No</x:v>
      </x:c>
      <x:c r="O896" s="15" t="str">
        <x:v>6.27m eaves</x:v>
      </x:c>
      <x:c r="P896" s="15" t="str">
        <x:v>Electric roller shutter</x:v>
      </x:c>
      <x:c r="Q896" s="15" t="str">
        <x:v>New industrial unit with mezzanine, PV, parking and EPC A.</x:v>
      </x:c>
      <x:c r="R896" s="15" t="str">
        <x:v>Advertised to let Named separately; wholly qualifying 2,300–2,326 sq ft range. Combined 35–37 advert deduplicated. Advertised quotation: Groupfrom£26,500 pa; individual allocation not published</x:v>
      </x:c>
      <x:c r="S896" s="15" t="str">
        <x:v>https://www.zoopla.co.uk/to-rent/commercial/details/71886160/</x:v>
      </x:c>
      <x:c r="T896" s="15" t="str"/>
      <x:c r="U896" s="15" t="str"/>
      <x:c r="V896" s="15" t="str">
        <x:v>Poole — Churchill Business Park</x:v>
      </x:c>
      <x:c r="W896" s="15" t="str">
        <x:v>2,300–2,326 sq ft; exact unit area not stated</x:v>
      </x:c>
      <x:c r="X896" s="13" t="n">
        <x:f>IF(N896="Yes",L896,0)</x:f>
        <x:v>0</x:v>
      </x:c>
      <x:c r="Y896" s="14" t="n">
        <x:v>1</x:v>
      </x:c>
      <x:c r="Z896" s="13" t="str">
        <x:v>Industrial / workshop / storage</x:v>
      </x:c>
    </x:row>
    <x:row r="897" ht="42" customHeight="1">
      <x:c r="A897" s="13" t="str">
        <x:v>SW0562</x:v>
      </x:c>
      <x:c r="B897" s="15" t="str">
        <x:v>Poole</x:v>
      </x:c>
      <x:c r="C897" s="15" t="str">
        <x:v>Poole</x:v>
      </x:c>
      <x:c r="D897" s="14" t="n">
        <x:v>141005</x:v>
      </x:c>
      <x:c r="E897" s="13" t="str">
        <x:v>Town</x:v>
      </x:c>
      <x:c r="F897" s="15" t="str">
        <x:v>Churchill Business Park</x:v>
      </x:c>
      <x:c r="G897" s="15" t="str">
        <x:v>Unit 33, Churchill Business Park, Provence Drive, Poole</x:v>
      </x:c>
      <x:c r="H897" s="13" t="str">
        <x:v>Current</x:v>
      </x:c>
      <x:c r="I897" s="14"/>
      <x:c r="J897" s="13" t="str">
        <x:f>IF(AND(ISNUMBER(I897),I897&gt;0),IF(I897&lt;=1000,"1–1,000",IF(I897&lt;=2500,"1,001–2,500",IF(I897&lt;=5000,"2,501–5,000",IF(I897&lt;=10000,"5,001–10,000","10,001–15,000")))),"1,001–2,500")</x:f>
        <x:v>1,001–2,500</x:v>
      </x:c>
      <x:c r="K897" s="16"/>
      <x:c r="L897" s="17" t="str">
        <x:f>IF(AND(ISNUMBER(I897),I897&gt;0,ISNUMBER(K897),K897&gt;0),K897/I897,"n.a.")</x:f>
        <x:v>n.a.</x:v>
      </x:c>
      <x:c r="M897" s="17"/>
      <x:c r="N897" s="13" t="str">
        <x:v>No</x:v>
      </x:c>
      <x:c r="O897" s="15" t="str">
        <x:v>6.27m eaves</x:v>
      </x:c>
      <x:c r="P897" s="15" t="str">
        <x:v>Electric roller shutter</x:v>
      </x:c>
      <x:c r="Q897" s="15" t="str">
        <x:v>New industrial unit with mezzanine, PV, parking and EPC A.</x:v>
      </x:c>
      <x:c r="R897" s="15" t="str">
        <x:v>Advertised to let Named separately; wholly qualifying 2,300–2,326 sq ft range. Combined 35–37 advert deduplicated. Advertised quotation: Groupfrom£26,500 pa; individual allocation not published</x:v>
      </x:c>
      <x:c r="S897" s="15" t="str">
        <x:v>https://www.zoopla.co.uk/to-rent/commercial/details/71886160/</x:v>
      </x:c>
      <x:c r="T897" s="15" t="str"/>
      <x:c r="U897" s="15" t="str"/>
      <x:c r="V897" s="15" t="str">
        <x:v>Poole — Churchill Business Park</x:v>
      </x:c>
      <x:c r="W897" s="15" t="str">
        <x:v>2,300–2,326 sq ft; exact unit area not stated</x:v>
      </x:c>
      <x:c r="X897" s="13" t="n">
        <x:f>IF(N897="Yes",L897,0)</x:f>
        <x:v>0</x:v>
      </x:c>
      <x:c r="Y897" s="14" t="n">
        <x:v>1</x:v>
      </x:c>
      <x:c r="Z897" s="13" t="str">
        <x:v>Industrial / workshop / storage</x:v>
      </x:c>
    </x:row>
    <x:row r="898" ht="42" customHeight="1">
      <x:c r="A898" s="13" t="str">
        <x:v>SW0563</x:v>
      </x:c>
      <x:c r="B898" s="15" t="str">
        <x:v>Poole</x:v>
      </x:c>
      <x:c r="C898" s="15" t="str">
        <x:v>Poole</x:v>
      </x:c>
      <x:c r="D898" s="14" t="n">
        <x:v>141005</x:v>
      </x:c>
      <x:c r="E898" s="13" t="str">
        <x:v>Town</x:v>
      </x:c>
      <x:c r="F898" s="15" t="str">
        <x:v>Churchill Business Park</x:v>
      </x:c>
      <x:c r="G898" s="15" t="str">
        <x:v>Unit 34, Churchill Business Park, Provence Drive, Poole</x:v>
      </x:c>
      <x:c r="H898" s="13" t="str">
        <x:v>Current</x:v>
      </x:c>
      <x:c r="I898" s="14"/>
      <x:c r="J898" s="13" t="str">
        <x:f>IF(AND(ISNUMBER(I898),I898&gt;0),IF(I898&lt;=1000,"1–1,000",IF(I898&lt;=2500,"1,001–2,500",IF(I898&lt;=5000,"2,501–5,000",IF(I898&lt;=10000,"5,001–10,000","10,001–15,000")))),"1,001–2,500")</x:f>
        <x:v>1,001–2,500</x:v>
      </x:c>
      <x:c r="K898" s="16"/>
      <x:c r="L898" s="17" t="str">
        <x:f>IF(AND(ISNUMBER(I898),I898&gt;0,ISNUMBER(K898),K898&gt;0),K898/I898,"n.a.")</x:f>
        <x:v>n.a.</x:v>
      </x:c>
      <x:c r="M898" s="17"/>
      <x:c r="N898" s="13" t="str">
        <x:v>No</x:v>
      </x:c>
      <x:c r="O898" s="15" t="str">
        <x:v>6.27m eaves</x:v>
      </x:c>
      <x:c r="P898" s="15" t="str">
        <x:v>Electric roller shutter</x:v>
      </x:c>
      <x:c r="Q898" s="15" t="str">
        <x:v>New industrial unit with mezzanine, PV, parking and EPC A.</x:v>
      </x:c>
      <x:c r="R898" s="15" t="str">
        <x:v>Advertised to let Named separately; wholly qualifying 2,300–2,326 sq ft range. Combined 35–37 advert deduplicated. Advertised quotation: Groupfrom£26,500 pa; individual allocation not published</x:v>
      </x:c>
      <x:c r="S898" s="15" t="str">
        <x:v>https://www.zoopla.co.uk/to-rent/commercial/details/71886160/</x:v>
      </x:c>
      <x:c r="T898" s="15" t="str"/>
      <x:c r="U898" s="15" t="str"/>
      <x:c r="V898" s="15" t="str">
        <x:v>Poole — Churchill Business Park</x:v>
      </x:c>
      <x:c r="W898" s="15" t="str">
        <x:v>2,300–2,326 sq ft; exact unit area not stated</x:v>
      </x:c>
      <x:c r="X898" s="13" t="n">
        <x:f>IF(N898="Yes",L898,0)</x:f>
        <x:v>0</x:v>
      </x:c>
      <x:c r="Y898" s="14" t="n">
        <x:v>1</x:v>
      </x:c>
      <x:c r="Z898" s="13" t="str">
        <x:v>Industrial / workshop / storage</x:v>
      </x:c>
    </x:row>
    <x:row r="899" ht="42" customHeight="1">
      <x:c r="A899" s="13" t="str">
        <x:v>SW0564</x:v>
      </x:c>
      <x:c r="B899" s="15" t="str">
        <x:v>Poole</x:v>
      </x:c>
      <x:c r="C899" s="15" t="str">
        <x:v>Poole</x:v>
      </x:c>
      <x:c r="D899" s="14" t="n">
        <x:v>141005</x:v>
      </x:c>
      <x:c r="E899" s="13" t="str">
        <x:v>Town</x:v>
      </x:c>
      <x:c r="F899" s="15" t="str">
        <x:v>Churchill Business Park</x:v>
      </x:c>
      <x:c r="G899" s="15" t="str">
        <x:v>Unit 35, Churchill Business Park, Provence Drive, Poole</x:v>
      </x:c>
      <x:c r="H899" s="13" t="str">
        <x:v>Current</x:v>
      </x:c>
      <x:c r="I899" s="14"/>
      <x:c r="J899" s="13" t="str">
        <x:f>IF(AND(ISNUMBER(I899),I899&gt;0),IF(I899&lt;=1000,"1–1,000",IF(I899&lt;=2500,"1,001–2,500",IF(I899&lt;=5000,"2,501–5,000",IF(I899&lt;=10000,"5,001–10,000","10,001–15,000")))),"1,001–2,500")</x:f>
        <x:v>1,001–2,500</x:v>
      </x:c>
      <x:c r="K899" s="16"/>
      <x:c r="L899" s="17" t="str">
        <x:f>IF(AND(ISNUMBER(I899),I899&gt;0,ISNUMBER(K899),K899&gt;0),K899/I899,"n.a.")</x:f>
        <x:v>n.a.</x:v>
      </x:c>
      <x:c r="M899" s="17"/>
      <x:c r="N899" s="13" t="str">
        <x:v>No</x:v>
      </x:c>
      <x:c r="O899" s="15" t="str">
        <x:v>6.27m eaves</x:v>
      </x:c>
      <x:c r="P899" s="15" t="str">
        <x:v>Electric roller shutter</x:v>
      </x:c>
      <x:c r="Q899" s="15" t="str">
        <x:v>New industrial unit with mezzanine, PV, parking and EPC A.</x:v>
      </x:c>
      <x:c r="R899" s="15" t="str">
        <x:v>Advertised to let Named separately; wholly qualifying 2,300–2,326 sq ft range. Combined 35–37 advert deduplicated. Advertised quotation: Groupfrom£26,500 pa; individual allocation not published</x:v>
      </x:c>
      <x:c r="S899" s="15" t="str">
        <x:v>https://www.zoopla.co.uk/to-rent/commercial/details/71886160/</x:v>
      </x:c>
      <x:c r="T899" s="15" t="str"/>
      <x:c r="U899" s="15" t="str"/>
      <x:c r="V899" s="15" t="str">
        <x:v>Poole — Churchill Business Park</x:v>
      </x:c>
      <x:c r="W899" s="15" t="str">
        <x:v>2,300–2,326 sq ft; exact unit area not stated</x:v>
      </x:c>
      <x:c r="X899" s="13" t="n">
        <x:f>IF(N899="Yes",L899,0)</x:f>
        <x:v>0</x:v>
      </x:c>
      <x:c r="Y899" s="14" t="n">
        <x:v>1</x:v>
      </x:c>
      <x:c r="Z899" s="13" t="str">
        <x:v>Industrial / workshop / storage</x:v>
      </x:c>
    </x:row>
    <x:row r="900" ht="42" customHeight="1">
      <x:c r="A900" s="13" t="str">
        <x:v>SW0565</x:v>
      </x:c>
      <x:c r="B900" s="15" t="str">
        <x:v>Poole</x:v>
      </x:c>
      <x:c r="C900" s="15" t="str">
        <x:v>Poole</x:v>
      </x:c>
      <x:c r="D900" s="14" t="n">
        <x:v>141005</x:v>
      </x:c>
      <x:c r="E900" s="13" t="str">
        <x:v>Town</x:v>
      </x:c>
      <x:c r="F900" s="15" t="str">
        <x:v>Churchill Business Park</x:v>
      </x:c>
      <x:c r="G900" s="15" t="str">
        <x:v>Unit 36, Churchill Business Park, Provence Drive, Poole</x:v>
      </x:c>
      <x:c r="H900" s="13" t="str">
        <x:v>Current</x:v>
      </x:c>
      <x:c r="I900" s="14"/>
      <x:c r="J900" s="13" t="str">
        <x:f>IF(AND(ISNUMBER(I900),I900&gt;0),IF(I900&lt;=1000,"1–1,000",IF(I900&lt;=2500,"1,001–2,500",IF(I900&lt;=5000,"2,501–5,000",IF(I900&lt;=10000,"5,001–10,000","10,001–15,000")))),"1,001–2,500")</x:f>
        <x:v>1,001–2,500</x:v>
      </x:c>
      <x:c r="K900" s="16"/>
      <x:c r="L900" s="17" t="str">
        <x:f>IF(AND(ISNUMBER(I900),I900&gt;0,ISNUMBER(K900),K900&gt;0),K900/I900,"n.a.")</x:f>
        <x:v>n.a.</x:v>
      </x:c>
      <x:c r="M900" s="17"/>
      <x:c r="N900" s="13" t="str">
        <x:v>No</x:v>
      </x:c>
      <x:c r="O900" s="15" t="str">
        <x:v>6.27m eaves</x:v>
      </x:c>
      <x:c r="P900" s="15" t="str">
        <x:v>Electric roller shutter</x:v>
      </x:c>
      <x:c r="Q900" s="15" t="str">
        <x:v>New industrial unit with mezzanine, PV, parking and EPC A.</x:v>
      </x:c>
      <x:c r="R900" s="15" t="str">
        <x:v>Advertised to let Named separately; wholly qualifying 2,300–2,326 sq ft range. Combined 35–37 advert deduplicated. Advertised quotation: Groupfrom£26,500 pa; individual allocation not published</x:v>
      </x:c>
      <x:c r="S900" s="15" t="str">
        <x:v>https://www.zoopla.co.uk/to-rent/commercial/details/71886160/</x:v>
      </x:c>
      <x:c r="T900" s="15" t="str"/>
      <x:c r="U900" s="15" t="str"/>
      <x:c r="V900" s="15" t="str">
        <x:v>Poole — Churchill Business Park</x:v>
      </x:c>
      <x:c r="W900" s="15" t="str">
        <x:v>2,300–2,326 sq ft; exact unit area not stated</x:v>
      </x:c>
      <x:c r="X900" s="13" t="n">
        <x:f>IF(N900="Yes",L900,0)</x:f>
        <x:v>0</x:v>
      </x:c>
      <x:c r="Y900" s="14" t="n">
        <x:v>1</x:v>
      </x:c>
      <x:c r="Z900" s="13" t="str">
        <x:v>Industrial / workshop / storage</x:v>
      </x:c>
    </x:row>
    <x:row r="901" ht="42" customHeight="1">
      <x:c r="A901" s="13" t="str">
        <x:v>SW0566</x:v>
      </x:c>
      <x:c r="B901" s="15" t="str">
        <x:v>Poole</x:v>
      </x:c>
      <x:c r="C901" s="15" t="str">
        <x:v>Poole</x:v>
      </x:c>
      <x:c r="D901" s="14" t="n">
        <x:v>141005</x:v>
      </x:c>
      <x:c r="E901" s="13" t="str">
        <x:v>Town</x:v>
      </x:c>
      <x:c r="F901" s="15" t="str">
        <x:v>Churchill Business Park</x:v>
      </x:c>
      <x:c r="G901" s="15" t="str">
        <x:v>Unit 37, Churchill Business Park, Provence Drive, Poole</x:v>
      </x:c>
      <x:c r="H901" s="13" t="str">
        <x:v>Current</x:v>
      </x:c>
      <x:c r="I901" s="14"/>
      <x:c r="J901" s="13" t="str">
        <x:f>IF(AND(ISNUMBER(I901),I901&gt;0),IF(I901&lt;=1000,"1–1,000",IF(I901&lt;=2500,"1,001–2,500",IF(I901&lt;=5000,"2,501–5,000",IF(I901&lt;=10000,"5,001–10,000","10,001–15,000")))),"1,001–2,500")</x:f>
        <x:v>1,001–2,500</x:v>
      </x:c>
      <x:c r="K901" s="16"/>
      <x:c r="L901" s="17" t="str">
        <x:f>IF(AND(ISNUMBER(I901),I901&gt;0,ISNUMBER(K901),K901&gt;0),K901/I901,"n.a.")</x:f>
        <x:v>n.a.</x:v>
      </x:c>
      <x:c r="M901" s="17"/>
      <x:c r="N901" s="13" t="str">
        <x:v>No</x:v>
      </x:c>
      <x:c r="O901" s="15" t="str">
        <x:v>6.27m eaves</x:v>
      </x:c>
      <x:c r="P901" s="15" t="str">
        <x:v>Electric roller shutter</x:v>
      </x:c>
      <x:c r="Q901" s="15" t="str">
        <x:v>New industrial unit with mezzanine, PV, parking and EPC A.</x:v>
      </x:c>
      <x:c r="R901" s="15" t="str">
        <x:v>Advertised to let Named separately; wholly qualifying 2,300–2,326 sq ft range. Combined 35–37 advert deduplicated. Advertised quotation: Groupfrom£26,500 pa; individual allocation not published</x:v>
      </x:c>
      <x:c r="S901" s="15" t="str">
        <x:v>https://www.zoopla.co.uk/to-rent/commercial/details/71886160/</x:v>
      </x:c>
      <x:c r="T901" s="15" t="str"/>
      <x:c r="U901" s="15" t="str"/>
      <x:c r="V901" s="15" t="str">
        <x:v>Poole — Churchill Business Park</x:v>
      </x:c>
      <x:c r="W901" s="15" t="str">
        <x:v>2,300–2,326 sq ft; exact unit area not stated</x:v>
      </x:c>
      <x:c r="X901" s="13" t="n">
        <x:f>IF(N901="Yes",L901,0)</x:f>
        <x:v>0</x:v>
      </x:c>
      <x:c r="Y901" s="14" t="n">
        <x:v>1</x:v>
      </x:c>
      <x:c r="Z901" s="13" t="str">
        <x:v>Industrial / workshop / storage</x:v>
      </x:c>
    </x:row>
    <x:row r="902" ht="42" customHeight="1">
      <x:c r="A902" s="13" t="str">
        <x:v>SW0567</x:v>
      </x:c>
      <x:c r="B902" s="15" t="str">
        <x:v>Poole</x:v>
      </x:c>
      <x:c r="C902" s="15" t="str">
        <x:v>Poole</x:v>
      </x:c>
      <x:c r="D902" s="14" t="n">
        <x:v>141005</x:v>
      </x:c>
      <x:c r="E902" s="13" t="str">
        <x:v>Town</x:v>
      </x:c>
      <x:c r="F902" s="15" t="str">
        <x:v>Churchill Business Park</x:v>
      </x:c>
      <x:c r="G902" s="15" t="str">
        <x:v>Unit 39, Churchill Business Park, Provence Drive, Poole</x:v>
      </x:c>
      <x:c r="H902" s="13" t="str">
        <x:v>Current</x:v>
      </x:c>
      <x:c r="I902" s="14" t="n">
        <x:v>1561</x:v>
      </x:c>
      <x:c r="J902" s="13" t="str">
        <x:f>IF(AND(ISNUMBER(I902),I902&gt;0),IF(I902&lt;=1000,"1–1,000",IF(I902&lt;=2500,"1,001–2,500",IF(I902&lt;=5000,"2,501–5,000",IF(I902&lt;=10000,"5,001–10,000","10,001–15,000")))),"1,001–2,500")</x:f>
        <x:v>1,001–2,500</x:v>
      </x:c>
      <x:c r="K902" s="16" t="n">
        <x:v>18750</x:v>
      </x:c>
      <x:c r="L902" s="17" t="n">
        <x:f>IF(AND(ISNUMBER(I902),I902&gt;0,ISNUMBER(K902),K902&gt;0),K902/I902,"n.a.")</x:f>
        <x:v>12.011531069827035</x:v>
      </x:c>
      <x:c r="M902" s="17"/>
      <x:c r="N902" s="13" t="str">
        <x:v>Yes</x:v>
      </x:c>
      <x:c r="O902" s="15" t="str">
        <x:v>6.27m eaves</x:v>
      </x:c>
      <x:c r="P902" s="15" t="str">
        <x:v>Electric roller shutter</x:v>
      </x:c>
      <x:c r="Q902" s="15" t="str">
        <x:v>New unit with mezzanine, PV, EV charging, EPC A and parking.</x:v>
      </x:c>
      <x:c r="R902" s="15" t="str">
        <x:v>Advertised to let Advertised quotation: £18,750 pa</x:v>
      </x:c>
      <x:c r="S902" s="15" t="str">
        <x:v>https://goadsby.com/commercial/344714</x:v>
      </x:c>
      <x:c r="T902" s="15" t="str"/>
      <x:c r="U902" s="15" t="str"/>
      <x:c r="V902" s="15" t="str">
        <x:v>Poole — Churchill Business Park</x:v>
      </x:c>
      <x:c r="W902" s="15" t="str">
        <x:v>Individual unit ≤15,000 sq ft</x:v>
      </x:c>
      <x:c r="X902" s="13" t="n">
        <x:f>IF(N902="Yes",L902,0)</x:f>
        <x:v>12.011531069827035</x:v>
      </x:c>
      <x:c r="Y902" s="14" t="n">
        <x:v>1</x:v>
      </x:c>
      <x:c r="Z902" s="13" t="str">
        <x:v>Industrial / workshop / storage</x:v>
      </x:c>
    </x:row>
    <x:row r="903" ht="42" customHeight="1">
      <x:c r="A903" s="13" t="str">
        <x:v>SW0568</x:v>
      </x:c>
      <x:c r="B903" s="15" t="str">
        <x:v>Poole</x:v>
      </x:c>
      <x:c r="C903" s="15" t="str">
        <x:v>Poole</x:v>
      </x:c>
      <x:c r="D903" s="14" t="n">
        <x:v>141005</x:v>
      </x:c>
      <x:c r="E903" s="13" t="str">
        <x:v>Town</x:v>
      </x:c>
      <x:c r="F903" s="15" t="str">
        <x:v>Churchill Business Park</x:v>
      </x:c>
      <x:c r="G903" s="15" t="str">
        <x:v>Unit 40 Churchill Business Park, Provence Drive, Bournemouth BH 11</x:v>
      </x:c>
      <x:c r="H903" s="13" t="str">
        <x:v>Current</x:v>
      </x:c>
      <x:c r="I903" s="14" t="n">
        <x:v>1530</x:v>
      </x:c>
      <x:c r="J903" s="13" t="str">
        <x:f>IF(AND(ISNUMBER(I903),I903&gt;0),IF(I903&lt;=1000,"1–1,000",IF(I903&lt;=2500,"1,001–2,500",IF(I903&lt;=5000,"2,501–5,000",IF(I903&lt;=10000,"5,001–10,000","10,001–15,000")))),"1,001–2,500")</x:f>
        <x:v>1,001–2,500</x:v>
      </x:c>
      <x:c r="K903" s="16" t="n">
        <x:v>18750</x:v>
      </x:c>
      <x:c r="L903" s="17" t="n">
        <x:f>IF(AND(ISNUMBER(I903),I903&gt;0,ISNUMBER(K903),K903&gt;0),K903/I903,"n.a.")</x:f>
        <x:v>12.254901960784315</x:v>
      </x:c>
      <x:c r="M903" s="17"/>
      <x:c r="N903" s="13" t="str">
        <x:v>Yes</x:v>
      </x:c>
      <x:c r="O903" s="15" t="str">
        <x:v>Internal eaves height 6.27m</x:v>
      </x:c>
      <x:c r="P903" s="15" t="str">
        <x:v>Electric roller shutter door</x:v>
      </x:c>
      <x:c r="Q903" s="15" t="str">
        <x:v>Timber decked steel framed mezzanine and steel staircase</x:v>
      </x:c>
      <x:c r="R903" s="15" t="str">
        <x:v>Advertised to let Marketed Bournemouth postcodeBH 11, but scheme on ProvenceDrive/MagnaRoad in Poole; grouped with Churchill park. Advertised quotation: £18,750 pa</x:v>
      </x:c>
      <x:c r="S903" s="15" t="str">
        <x:v>https://www.zoopla.co.uk/to-rent/commercial/details/72882992/</x:v>
      </x:c>
      <x:c r="T903" s="15" t="str"/>
      <x:c r="U903" s="15" t="str"/>
      <x:c r="V903" s="15" t="str">
        <x:v>Poole — Churchill Business Park</x:v>
      </x:c>
      <x:c r="W903" s="15" t="str">
        <x:v>Individual unit ≤15,000 sq ft</x:v>
      </x:c>
      <x:c r="X903" s="13" t="n">
        <x:f>IF(N903="Yes",L903,0)</x:f>
        <x:v>12.254901960784315</x:v>
      </x:c>
      <x:c r="Y903" s="14" t="n">
        <x:v>1</x:v>
      </x:c>
      <x:c r="Z903" s="13" t="str">
        <x:v>Industrial / workshop / storage</x:v>
      </x:c>
    </x:row>
    <x:row r="904" ht="42" customHeight="1">
      <x:c r="A904" s="13" t="str">
        <x:v>SW0569</x:v>
      </x:c>
      <x:c r="B904" s="15" t="str">
        <x:v>Poole</x:v>
      </x:c>
      <x:c r="C904" s="15" t="str">
        <x:v>Poole</x:v>
      </x:c>
      <x:c r="D904" s="14" t="n">
        <x:v>141005</x:v>
      </x:c>
      <x:c r="E904" s="13" t="str">
        <x:v>Town</x:v>
      </x:c>
      <x:c r="F904" s="15" t="str">
        <x:v>Churchill Business Park</x:v>
      </x:c>
      <x:c r="G904" s="15" t="str">
        <x:v>Unit 41, Churchill Business Park, Provence Drive, Poole</x:v>
      </x:c>
      <x:c r="H904" s="13" t="str">
        <x:v>Current</x:v>
      </x:c>
      <x:c r="I904" s="14" t="n">
        <x:v>1545</x:v>
      </x:c>
      <x:c r="J904" s="13" t="str">
        <x:f>IF(AND(ISNUMBER(I904),I904&gt;0),IF(I904&lt;=1000,"1–1,000",IF(I904&lt;=2500,"1,001–2,500",IF(I904&lt;=5000,"2,501–5,000",IF(I904&lt;=10000,"5,001–10,000","10,001–15,000")))),"1,001–2,500")</x:f>
        <x:v>1,001–2,500</x:v>
      </x:c>
      <x:c r="K904" s="16" t="n">
        <x:v>18750</x:v>
      </x:c>
      <x:c r="L904" s="17" t="n">
        <x:f>IF(AND(ISNUMBER(I904),I904&gt;0,ISNUMBER(K904),K904&gt;0),K904/I904,"n.a.")</x:f>
        <x:v>12.135922330097088</x:v>
      </x:c>
      <x:c r="M904" s="17"/>
      <x:c r="N904" s="13" t="str">
        <x:v>Yes</x:v>
      </x:c>
      <x:c r="O904" s="15" t="str">
        <x:v>6.27m eaves</x:v>
      </x:c>
      <x:c r="P904" s="15" t="str">
        <x:v>Electric roller shutter</x:v>
      </x:c>
      <x:c r="Q904" s="15" t="str">
        <x:v>New unit with mezzanine, PV, EV charging, EPC A and parking.</x:v>
      </x:c>
      <x:c r="R904" s="15" t="str">
        <x:v>Advertised to let Advertised quotation: £18,750 pa</x:v>
      </x:c>
      <x:c r="S904" s="15" t="str">
        <x:v>https://goadsby.com/commercial/344714</x:v>
      </x:c>
      <x:c r="T904" s="15" t="str"/>
      <x:c r="U904" s="15" t="str"/>
      <x:c r="V904" s="15" t="str">
        <x:v>Poole — Churchill Business Park</x:v>
      </x:c>
      <x:c r="W904" s="15" t="str">
        <x:v>Individual unit ≤15,000 sq ft</x:v>
      </x:c>
      <x:c r="X904" s="13" t="n">
        <x:f>IF(N904="Yes",L904,0)</x:f>
        <x:v>12.135922330097088</x:v>
      </x:c>
      <x:c r="Y904" s="14" t="n">
        <x:v>1</x:v>
      </x:c>
      <x:c r="Z904" s="13" t="str">
        <x:v>Industrial / workshop / storage</x:v>
      </x:c>
    </x:row>
    <x:row r="905" ht="49" customHeight="1">
      <x:c r="A905" s="13" t="str">
        <x:v>SW0570</x:v>
      </x:c>
      <x:c r="B905" s="15" t="str">
        <x:v>Poole</x:v>
      </x:c>
      <x:c r="C905" s="15" t="str">
        <x:v>Poole</x:v>
      </x:c>
      <x:c r="D905" s="14" t="n">
        <x:v>141005</x:v>
      </x:c>
      <x:c r="E905" s="13" t="str">
        <x:v>Town</x:v>
      </x:c>
      <x:c r="F905" s="15" t="str">
        <x:v>Churchill Business Park</x:v>
      </x:c>
      <x:c r="G905" s="15" t="str">
        <x:v>Unit 47, Churchill Business Park, Provence Drive, Poole</x:v>
      </x:c>
      <x:c r="H905" s="13" t="str">
        <x:v>Uncertain</x:v>
      </x:c>
      <x:c r="I905" s="14"/>
      <x:c r="J905" s="13" t="str">
        <x:f>IF(AND(ISNUMBER(I905),I905&gt;0),IF(I905&lt;=1000,"1–1,000",IF(I905&lt;=2500,"1,001–2,500",IF(I905&lt;=5000,"2,501–5,000",IF(I905&lt;=10000,"5,001–10,000","10,001–15,000")))),"1,001–2,500")</x:f>
        <x:v>1,001–2,500</x:v>
      </x:c>
      <x:c r="K905" s="16"/>
      <x:c r="L905" s="17" t="str">
        <x:f>IF(AND(ISNUMBER(I905),I905&gt;0,ISNUMBER(K905),K905&gt;0),K905/I905,"n.a.")</x:f>
        <x:v>n.a.</x:v>
      </x:c>
      <x:c r="M905" s="17"/>
      <x:c r="N905" s="13" t="str">
        <x:v>No</x:v>
      </x:c>
      <x:c r="O905" s="15" t="str">
        <x:v>6.27m eaves</x:v>
      </x:c>
      <x:c r="P905" s="15" t="str">
        <x:v>Electric roller shutter</x:v>
      </x:c>
      <x:c r="Q905" s="15" t="str">
        <x:v>Named in portal group; exact area and individual price unpublished.</x:v>
      </x:c>
      <x:c r="R905" s="15" t="str">
        <x:v>Portal name absent from current direct schedule Current Goadsby table lists 39 and 41 available, 44let; stale group title names 6/41/44/47/48. These omitted from current count. Advertised quotation: Groupfrom£18,750 pa</x:v>
      </x:c>
      <x:c r="S905" s="15" t="str">
        <x:v>https://www.zoopla.co.uk/to-rent/commercial/details/71886175/</x:v>
      </x:c>
      <x:c r="T905" s="15" t="str">
        <x:v>https://goadsby.com/commercial/344714</x:v>
      </x:c>
      <x:c r="U905" s="15" t="str"/>
      <x:c r="V905" s="15" t="str">
        <x:v>Poole — Churchill Business Park</x:v>
      </x:c>
      <x:c r="W905" s="15" t="str">
        <x:v>1,545–1,561 sq ft; exact unit area not stated</x:v>
      </x:c>
      <x:c r="X905" s="13" t="n">
        <x:f>IF(N905="Yes",L905,0)</x:f>
        <x:v>0</x:v>
      </x:c>
      <x:c r="Y905" s="14" t="n">
        <x:v>1</x:v>
      </x:c>
      <x:c r="Z905" s="13" t="str">
        <x:v>Industrial / workshop / storage</x:v>
      </x:c>
    </x:row>
    <x:row r="906" ht="49" customHeight="1">
      <x:c r="A906" s="13" t="str">
        <x:v>SW0571</x:v>
      </x:c>
      <x:c r="B906" s="15" t="str">
        <x:v>Poole</x:v>
      </x:c>
      <x:c r="C906" s="15" t="str">
        <x:v>Poole</x:v>
      </x:c>
      <x:c r="D906" s="14" t="n">
        <x:v>141005</x:v>
      </x:c>
      <x:c r="E906" s="13" t="str">
        <x:v>Town</x:v>
      </x:c>
      <x:c r="F906" s="15" t="str">
        <x:v>Churchill Business Park</x:v>
      </x:c>
      <x:c r="G906" s="15" t="str">
        <x:v>Unit 48, Churchill Business Park, Provence Drive, Poole</x:v>
      </x:c>
      <x:c r="H906" s="13" t="str">
        <x:v>Uncertain</x:v>
      </x:c>
      <x:c r="I906" s="14"/>
      <x:c r="J906" s="13" t="str">
        <x:f>IF(AND(ISNUMBER(I906),I906&gt;0),IF(I906&lt;=1000,"1–1,000",IF(I906&lt;=2500,"1,001–2,500",IF(I906&lt;=5000,"2,501–5,000",IF(I906&lt;=10000,"5,001–10,000","10,001–15,000")))),"1,001–2,500")</x:f>
        <x:v>1,001–2,500</x:v>
      </x:c>
      <x:c r="K906" s="16"/>
      <x:c r="L906" s="17" t="str">
        <x:f>IF(AND(ISNUMBER(I906),I906&gt;0,ISNUMBER(K906),K906&gt;0),K906/I906,"n.a.")</x:f>
        <x:v>n.a.</x:v>
      </x:c>
      <x:c r="M906" s="17"/>
      <x:c r="N906" s="13" t="str">
        <x:v>No</x:v>
      </x:c>
      <x:c r="O906" s="15" t="str">
        <x:v>6.27m eaves</x:v>
      </x:c>
      <x:c r="P906" s="15" t="str">
        <x:v>Electric roller shutter</x:v>
      </x:c>
      <x:c r="Q906" s="15" t="str">
        <x:v>Named in portal group; exact area and individual price unpublished.</x:v>
      </x:c>
      <x:c r="R906" s="15" t="str">
        <x:v>Portal name absent from current direct schedule Current Goadsby table lists 39 and 41 available, 44let; stale group title names 6/41/44/47/48. These omitted from current count. Advertised quotation: Groupfrom£18,750 pa</x:v>
      </x:c>
      <x:c r="S906" s="15" t="str">
        <x:v>https://www.zoopla.co.uk/to-rent/commercial/details/71886175/</x:v>
      </x:c>
      <x:c r="T906" s="15" t="str">
        <x:v>https://goadsby.com/commercial/344714</x:v>
      </x:c>
      <x:c r="U906" s="15" t="str"/>
      <x:c r="V906" s="15" t="str">
        <x:v>Poole — Churchill Business Park</x:v>
      </x:c>
      <x:c r="W906" s="15" t="str">
        <x:v>1,545–1,561 sq ft; exact unit area not stated</x:v>
      </x:c>
      <x:c r="X906" s="13" t="n">
        <x:f>IF(N906="Yes",L906,0)</x:f>
        <x:v>0</x:v>
      </x:c>
      <x:c r="Y906" s="14" t="n">
        <x:v>1</x:v>
      </x:c>
      <x:c r="Z906" s="13" t="str">
        <x:v>Industrial / workshop / storage</x:v>
      </x:c>
    </x:row>
    <x:row r="907" ht="49" customHeight="1">
      <x:c r="A907" s="13" t="str">
        <x:v>SW0572</x:v>
      </x:c>
      <x:c r="B907" s="15" t="str">
        <x:v>Poole</x:v>
      </x:c>
      <x:c r="C907" s="15" t="str">
        <x:v>Poole</x:v>
      </x:c>
      <x:c r="D907" s="14" t="n">
        <x:v>141005</x:v>
      </x:c>
      <x:c r="E907" s="13" t="str">
        <x:v>Town</x:v>
      </x:c>
      <x:c r="F907" s="15" t="str">
        <x:v>Churchill Business Park</x:v>
      </x:c>
      <x:c r="G907" s="15" t="str">
        <x:v>Unit 6, Churchill Business Park, Provence Drive, Poole</x:v>
      </x:c>
      <x:c r="H907" s="13" t="str">
        <x:v>Uncertain</x:v>
      </x:c>
      <x:c r="I907" s="14"/>
      <x:c r="J907" s="13" t="str">
        <x:f>IF(AND(ISNUMBER(I907),I907&gt;0),IF(I907&lt;=1000,"1–1,000",IF(I907&lt;=2500,"1,001–2,500",IF(I907&lt;=5000,"2,501–5,000",IF(I907&lt;=10000,"5,001–10,000","10,001–15,000")))),"1,001–2,500")</x:f>
        <x:v>1,001–2,500</x:v>
      </x:c>
      <x:c r="K907" s="16"/>
      <x:c r="L907" s="17" t="str">
        <x:f>IF(AND(ISNUMBER(I907),I907&gt;0,ISNUMBER(K907),K907&gt;0),K907/I907,"n.a.")</x:f>
        <x:v>n.a.</x:v>
      </x:c>
      <x:c r="M907" s="17"/>
      <x:c r="N907" s="13" t="str">
        <x:v>No</x:v>
      </x:c>
      <x:c r="O907" s="15" t="str">
        <x:v>6.27m eaves</x:v>
      </x:c>
      <x:c r="P907" s="15" t="str">
        <x:v>Electric roller shutter</x:v>
      </x:c>
      <x:c r="Q907" s="15" t="str">
        <x:v>Named in portal group; exact area and individual price unpublished.</x:v>
      </x:c>
      <x:c r="R907" s="15" t="str">
        <x:v>Portal name absent from current direct schedule Current Goadsby table lists 39 and 41 available, 44let; stale group title names 6/41/44/47/48. These omitted from current count. Advertised quotation: Groupfrom£18,750 pa</x:v>
      </x:c>
      <x:c r="S907" s="15" t="str">
        <x:v>https://www.zoopla.co.uk/to-rent/commercial/details/71886175/</x:v>
      </x:c>
      <x:c r="T907" s="15" t="str">
        <x:v>https://goadsby.com/commercial/344714</x:v>
      </x:c>
      <x:c r="U907" s="15" t="str"/>
      <x:c r="V907" s="15" t="str">
        <x:v>Poole — Churchill Business Park</x:v>
      </x:c>
      <x:c r="W907" s="15" t="str">
        <x:v>1,545–1,561 sq ft; exact unit area not stated</x:v>
      </x:c>
      <x:c r="X907" s="13" t="n">
        <x:f>IF(N907="Yes",L907,0)</x:f>
        <x:v>0</x:v>
      </x:c>
      <x:c r="Y907" s="14" t="n">
        <x:v>1</x:v>
      </x:c>
      <x:c r="Z907" s="13" t="str">
        <x:v>Industrial / workshop / storage</x:v>
      </x:c>
    </x:row>
    <x:row r="908" ht="42" customHeight="1">
      <x:c r="A908" s="13" t="str">
        <x:v>SW0573</x:v>
      </x:c>
      <x:c r="B908" s="15" t="str">
        <x:v>Poole</x:v>
      </x:c>
      <x:c r="C908" s="15" t="str">
        <x:v>Poole</x:v>
      </x:c>
      <x:c r="D908" s="14" t="n">
        <x:v>141005</x:v>
      </x:c>
      <x:c r="E908" s="13" t="str">
        <x:v>Town</x:v>
      </x:c>
      <x:c r="F908" s="15" t="str">
        <x:v>Cobbs Quay Marina</x:v>
      </x:c>
      <x:c r="G908" s="15" t="str">
        <x:v>Units G 13-G 14 Cobbs Quay Marina, Woodlands Avenue, Hamworthy BH 15</x:v>
      </x:c>
      <x:c r="H908" s="13" t="str">
        <x:v>Current</x:v>
      </x:c>
      <x:c r="I908" s="14" t="n">
        <x:v>324</x:v>
      </x:c>
      <x:c r="J908" s="13" t="str">
        <x:f>IF(AND(ISNUMBER(I908),I908&gt;0),IF(I908&lt;=1000,"1–1,000",IF(I908&lt;=2500,"1,001–2,500",IF(I908&lt;=5000,"2,501–5,000",IF(I908&lt;=10000,"5,001–10,000","10,001–15,000")))),"1–1,000")</x:f>
        <x:v>1–1,000</x:v>
      </x:c>
      <x:c r="K908" s="16" t="n">
        <x:v>8000</x:v>
      </x:c>
      <x:c r="L908" s="17" t="n">
        <x:f>IF(AND(ISNUMBER(I908),I908&gt;0,ISNUMBER(K908),K908&gt;0),K908/I908,"n.a.")</x:f>
        <x:v>24.691358024691358</x:v>
      </x:c>
      <x:c r="M908" s="17"/>
      <x:c r="N908" s="13" t="str">
        <x:v>No</x:v>
      </x:c>
      <x:c r="O908" s="15" t="str">
        <x:v>Not stated</x:v>
      </x:c>
      <x:c r="P908" s="15" t="str">
        <x:v>Loading doors x 2</x:v>
      </x:c>
      <x:c r="Q908" s="15" t="str">
        <x:v>Forming part of a substantial and established marina complex</x:v>
      </x:c>
      <x:c r="R908" s="15" t="str">
        <x:v>Advertised to let Marine or closely marine-related uses only; one combined lock-up G 13–G 14, 2loadingdoors. Advertised quotation: £8,000 pa</x:v>
      </x:c>
      <x:c r="S908" s="15" t="str">
        <x:v>https://www.zoopla.co.uk/to-rent/commercial/details/70436873/</x:v>
      </x:c>
      <x:c r="T908" s="15" t="str"/>
      <x:c r="U908" s="15" t="str"/>
      <x:c r="V908" s="15" t="str">
        <x:v>Poole — Cobbs Quay Marina</x:v>
      </x:c>
      <x:c r="W908" s="15" t="str">
        <x:v>Individual unit ≤15,000 sq ft</x:v>
      </x:c>
      <x:c r="X908" s="13" t="n">
        <x:f>IF(N908="Yes",L908,0)</x:f>
        <x:v>0</x:v>
      </x:c>
      <x:c r="Y908" s="14" t="n">
        <x:v>1</x:v>
      </x:c>
      <x:c r="Z908" s="13" t="str">
        <x:v>Industrial / workshop / storage</x:v>
      </x:c>
    </x:row>
    <x:row r="909" ht="42" customHeight="1">
      <x:c r="A909" s="13" t="str">
        <x:v>SW0574</x:v>
      </x:c>
      <x:c r="B909" s="15" t="str">
        <x:v>Poole</x:v>
      </x:c>
      <x:c r="C909" s="15" t="str">
        <x:v>Poole</x:v>
      </x:c>
      <x:c r="D909" s="14" t="n">
        <x:v>141005</x:v>
      </x:c>
      <x:c r="E909" s="13" t="str">
        <x:v>Town</x:v>
      </x:c>
      <x:c r="F909" s="15" t="str">
        <x:v>Compton Business Park</x:v>
      </x:c>
      <x:c r="G909" s="15" t="str">
        <x:v>Unit 8, Compton Business Park, Thrush Road, Poole</x:v>
      </x:c>
      <x:c r="H909" s="13" t="str">
        <x:v>Current</x:v>
      </x:c>
      <x:c r="I909" s="14" t="n">
        <x:v>4907</x:v>
      </x:c>
      <x:c r="J909" s="13" t="str">
        <x:f>IF(AND(ISNUMBER(I909),I909&gt;0),IF(I909&lt;=1000,"1–1,000",IF(I909&lt;=2500,"1,001–2,500",IF(I909&lt;=5000,"2,501–5,000",IF(I909&lt;=10000,"5,001–10,000","10,001–15,000")))),"2,501–5,000")</x:f>
        <x:v>2,501–5,000</x:v>
      </x:c>
      <x:c r="K909" s="16" t="n">
        <x:v>50000</x:v>
      </x:c>
      <x:c r="L909" s="17" t="n">
        <x:f>IF(AND(ISNUMBER(I909),I909&gt;0,ISNUMBER(K909),K909&gt;0),K909/I909,"n.a.")</x:f>
        <x:v>10.189525168127165</x:v>
      </x:c>
      <x:c r="M909" s="17"/>
      <x:c r="N909" s="13" t="str">
        <x:v>No</x:v>
      </x:c>
      <x:c r="O909" s="15" t="str">
        <x:v>6.35m eaves; 7.35m ridge</x:v>
      </x:c>
      <x:c r="P909" s="15" t="str">
        <x:v>Two sectional up-and-over loading doors</x:v>
      </x:c>
      <x:c r="Q909" s="15" t="str">
        <x:v>Detached warehouse with offices/mezzanine and secure forecourt.</x:v>
      </x:c>
      <x:c r="R909" s="15" t="str">
        <x:v>Advertised to let Conflict: headline 4,888 sq ft/£4,000 pcm; body 4,907 sq ft/£50,000 pa. Body retained; do not use rate as clean benchmark. Advertised quotation: £50,000.00 pa / annualised</x:v>
      </x:c>
      <x:c r="S909" s="15" t="str">
        <x:v>https://www.rightmove.co.uk/properties/756213038575249#/?channel=COM_LET</x:v>
      </x:c>
      <x:c r="T909" s="15" t="str"/>
      <x:c r="U909" s="15" t="str"/>
      <x:c r="V909" s="15" t="str">
        <x:v>Poole — Compton Business Park</x:v>
      </x:c>
      <x:c r="W909" s="15" t="str">
        <x:v>Individual unit ≤15,000 sq ft</x:v>
      </x:c>
      <x:c r="X909" s="13" t="n">
        <x:f>IF(N909="Yes",L909,0)</x:f>
        <x:v>0</x:v>
      </x:c>
      <x:c r="Y909" s="14" t="n">
        <x:v>1</x:v>
      </x:c>
      <x:c r="Z909" s="13" t="str">
        <x:v>Industrial / workshop / storage</x:v>
      </x:c>
    </x:row>
    <x:row r="910" ht="42" customHeight="1">
      <x:c r="A910" s="13" t="str">
        <x:v>SW0575</x:v>
      </x:c>
      <x:c r="B910" s="15" t="str">
        <x:v>Poole</x:v>
      </x:c>
      <x:c r="C910" s="15" t="str">
        <x:v>Poole</x:v>
      </x:c>
      <x:c r="D910" s="14" t="n">
        <x:v>141005</x:v>
      </x:c>
      <x:c r="E910" s="13" t="str">
        <x:v>Town</x:v>
      </x:c>
      <x:c r="F910" s="15" t="str">
        <x:v>Creekmoor Industrial Estate</x:v>
      </x:c>
      <x:c r="G910" s="15" t="str">
        <x:v>54 Balena Close, Creekmoor Industrial Estate, Poole</x:v>
      </x:c>
      <x:c r="H910" s="13" t="str">
        <x:v>Current</x:v>
      </x:c>
      <x:c r="I910" s="14" t="n">
        <x:v>6578</x:v>
      </x:c>
      <x:c r="J910" s="13" t="str">
        <x:f>IF(AND(ISNUMBER(I910),I910&gt;0),IF(I910&lt;=1000,"1–1,000",IF(I910&lt;=2500,"1,001–2,500",IF(I910&lt;=5000,"2,501–5,000",IF(I910&lt;=10000,"5,001–10,000","10,001–15,000")))),"5,001–10,000")</x:f>
        <x:v>5,001–10,000</x:v>
      </x:c>
      <x:c r="K910" s="16" t="n">
        <x:v>45000</x:v>
      </x:c>
      <x:c r="L910" s="17" t="n">
        <x:f>IF(AND(ISNUMBER(I910),I910&gt;0,ISNUMBER(K910),K910&gt;0),K910/I910,"n.a.")</x:f>
        <x:v>6.840985101854667</x:v>
      </x:c>
      <x:c r="M910" s="17"/>
      <x:c r="N910" s="13" t="str">
        <x:v>Yes</x:v>
      </x:c>
      <x:c r="O910" s="15" t="str">
        <x:v>Not stated</x:v>
      </x:c>
      <x:c r="P910" s="15" t="str">
        <x:v>Roller shutter 3m ×3m</x:v>
      </x:c>
      <x:c r="Q910" s="15" t="str">
        <x:v>Self-contained end terrace, reinforced concrete roof supporting shared car park; WC, kitchenette and allocated parking.</x:v>
      </x:c>
      <x:c r="R910" s="15" t="str">
        <x:v>Advertised to let Advertised quotation: £45,000 pa</x:v>
      </x:c>
      <x:c r="S910" s="15" t="str">
        <x:v>https://goadsby.com/commercial/372716</x:v>
      </x:c>
      <x:c r="T910" s="15" t="str"/>
      <x:c r="U910" s="15" t="str"/>
      <x:c r="V910" s="15" t="str">
        <x:v>Poole — Creekmoor Industrial Estate</x:v>
      </x:c>
      <x:c r="W910" s="15" t="str">
        <x:v>Individual unit ≤15,000 sq ft</x:v>
      </x:c>
      <x:c r="X910" s="13" t="n">
        <x:f>IF(N910="Yes",L910,0)</x:f>
        <x:v>6.840985101854667</x:v>
      </x:c>
      <x:c r="Y910" s="14" t="n">
        <x:v>1</x:v>
      </x:c>
      <x:c r="Z910" s="13" t="str">
        <x:v>Industrial / workshop / storage</x:v>
      </x:c>
    </x:row>
    <x:row r="911" ht="42" customHeight="1">
      <x:c r="A911" s="13" t="str">
        <x:v>SW0576</x:v>
      </x:c>
      <x:c r="B911" s="15" t="str">
        <x:v>Poole</x:v>
      </x:c>
      <x:c r="C911" s="15" t="str">
        <x:v>Poole</x:v>
      </x:c>
      <x:c r="D911" s="14" t="n">
        <x:v>141005</x:v>
      </x:c>
      <x:c r="E911" s="13" t="str">
        <x:v>Town</x:v>
      </x:c>
      <x:c r="F911" s="15" t="str">
        <x:v>Creekmoor Industrial Estate</x:v>
      </x:c>
      <x:c r="G911" s="15" t="str">
        <x:v>Former Keyline Site, Creekmoor Lane, Poole</x:v>
      </x:c>
      <x:c r="H911" s="13" t="str">
        <x:v>Current</x:v>
      </x:c>
      <x:c r="I911" s="14" t="n">
        <x:v>12886</x:v>
      </x:c>
      <x:c r="J911" s="13" t="str">
        <x:f>IF(AND(ISNUMBER(I911),I911&gt;0),IF(I911&lt;=1000,"1–1,000",IF(I911&lt;=2500,"1,001–2,500",IF(I911&lt;=5000,"2,501–5,000",IF(I911&lt;=10000,"5,001–10,000","10,001–15,000")))),"10,001–15,000")</x:f>
        <x:v>10,001–15,000</x:v>
      </x:c>
      <x:c r="K911" s="16" t="n">
        <x:v>131151.67</x:v>
      </x:c>
      <x:c r="L911" s="17" t="n">
        <x:f>IF(AND(ISNUMBER(I911),I911&gt;0,ISNUMBER(K911),K911&gt;0),K911/I911,"n.a.")</x:f>
        <x:v>10.177841843861556</x:v>
      </x:c>
      <x:c r="M911" s="17"/>
      <x:c r="N911" s="13" t="str">
        <x:v>No</x:v>
      </x:c>
      <x:c r="O911" s="15" t="str">
        <x:v>Warehouse 4.75m eaves; store 4.45m</x:v>
      </x:c>
      <x:c r="P911" s="15" t="str">
        <x:v>Warehouse roller shutter; store roller shutter plus concertina</x:v>
      </x:c>
      <x:c r="Q911" s="15" t="str">
        <x:v>Two warehouse buildings offered as one demise with large secure concrete yard.</x:v>
      </x:c>
      <x:c r="R911" s="15" t="str">
        <x:v>Advertised to let Passing rent £131,151.67 pa; extensive yard included, exclude from normal warehouse rent benchmarks. Advertised quotation: £131,151.67 pa / annualised</x:v>
      </x:c>
      <x:c r="S911" s="15" t="str">
        <x:v>https://www.rightmove.co.uk/properties/760907980883425#/?channel=COM_LET</x:v>
      </x:c>
      <x:c r="T911" s="15" t="str"/>
      <x:c r="U911" s="15" t="str"/>
      <x:c r="V911" s="15" t="str">
        <x:v>Poole — Creekmoor Industrial Estate</x:v>
      </x:c>
      <x:c r="W911" s="15" t="str">
        <x:v>Individual unit ≤15,000 sq ft</x:v>
      </x:c>
      <x:c r="X911" s="13" t="n">
        <x:f>IF(N911="Yes",L911,0)</x:f>
        <x:v>0</x:v>
      </x:c>
      <x:c r="Y911" s="14" t="n">
        <x:v>1</x:v>
      </x:c>
      <x:c r="Z911" s="13" t="str">
        <x:v>Industrial / workshop / storage</x:v>
      </x:c>
    </x:row>
    <x:row r="912" ht="42" customHeight="1">
      <x:c r="A912" s="13" t="str">
        <x:v>SW0577</x:v>
      </x:c>
      <x:c r="B912" s="15" t="str">
        <x:v>Poole</x:v>
      </x:c>
      <x:c r="C912" s="15" t="str">
        <x:v>Poole</x:v>
      </x:c>
      <x:c r="D912" s="14" t="n">
        <x:v>141005</x:v>
      </x:c>
      <x:c r="E912" s="13" t="str">
        <x:v>Town</x:v>
      </x:c>
      <x:c r="F912" s="15" t="str">
        <x:v>Dalling Road (standalone)</x:v>
      </x:c>
      <x:c r="G912" s="15" t="str">
        <x:v>Unit 1, Dalling Road, Poole BH 12</x:v>
      </x:c>
      <x:c r="H912" s="13" t="str">
        <x:v>Current</x:v>
      </x:c>
      <x:c r="I912" s="14" t="n">
        <x:v>11455</x:v>
      </x:c>
      <x:c r="J912" s="13" t="str">
        <x:f>IF(AND(ISNUMBER(I912),I912&gt;0),IF(I912&lt;=1000,"1–1,000",IF(I912&lt;=2500,"1,001–2,500",IF(I912&lt;=5000,"2,501–5,000",IF(I912&lt;=10000,"5,001–10,000","10,001–15,000")))),"10,001–15,000")</x:f>
        <x:v>10,001–15,000</x:v>
      </x:c>
      <x:c r="K912" s="16" t="n">
        <x:v>80000</x:v>
      </x:c>
      <x:c r="L912" s="17" t="n">
        <x:f>IF(AND(ISNUMBER(I912),I912&gt;0,ISNUMBER(K912),K912&gt;0),K912/I912,"n.a.")</x:f>
        <x:v>6.983849847228284</x:v>
      </x:c>
      <x:c r="M912" s="17"/>
      <x:c r="N912" s="13" t="str">
        <x:v>Yes</x:v>
      </x:c>
      <x:c r="O912" s="15" t="str">
        <x:v>Not stated</x:v>
      </x:c>
      <x:c r="P912" s="15" t="str">
        <x:v>Roller shutters 2.33m W ×2.59m H</x:v>
      </x:c>
      <x:c r="Q912" s="15" t="str">
        <x:v>Detached brick premises with ground 9,740 sq ft and lowerground 1,715 sq ft; offices and parking.</x:v>
      </x:c>
      <x:c r="R912" s="15" t="str">
        <x:v>Advertised to let Advertised quotation: £80,000 pa</x:v>
      </x:c>
      <x:c r="S912" s="15" t="str">
        <x:v>https://www.zoopla.co.uk/to-rent/commercial/details/73369937/</x:v>
      </x:c>
      <x:c r="T912" s="15" t="str"/>
      <x:c r="U912" s="15" t="str"/>
      <x:c r="V912" s="15" t="str">
        <x:v>Poole — Dalling Road (standalone)</x:v>
      </x:c>
      <x:c r="W912" s="15" t="str">
        <x:v>Individual unit ≤15,000 sq ft</x:v>
      </x:c>
      <x:c r="X912" s="13" t="n">
        <x:f>IF(N912="Yes",L912,0)</x:f>
        <x:v>6.983849847228284</x:v>
      </x:c>
      <x:c r="Y912" s="14" t="n">
        <x:v>1</x:v>
      </x:c>
      <x:c r="Z912" s="13" t="str">
        <x:v>Industrial / workshop / storage</x:v>
      </x:c>
    </x:row>
    <x:row r="913" ht="42" customHeight="1">
      <x:c r="A913" s="13" t="str">
        <x:v>SW0578</x:v>
      </x:c>
      <x:c r="B913" s="15" t="str">
        <x:v>Poole</x:v>
      </x:c>
      <x:c r="C913" s="15" t="str">
        <x:v>Poole</x:v>
      </x:c>
      <x:c r="D913" s="14" t="n">
        <x:v>141005</x:v>
      </x:c>
      <x:c r="E913" s="13" t="str">
        <x:v>Town</x:v>
      </x:c>
      <x:c r="F913" s="15" t="str">
        <x:v>Fleets Corner Business Park</x:v>
      </x:c>
      <x:c r="G913" s="15" t="str">
        <x:v>Unit G 1, Fleets Corner, Poole BH 17</x:v>
      </x:c>
      <x:c r="H913" s="13" t="str">
        <x:v>Current</x:v>
      </x:c>
      <x:c r="I913" s="14" t="n">
        <x:v>11091</x:v>
      </x:c>
      <x:c r="J913" s="13" t="str">
        <x:f>IF(AND(ISNUMBER(I913),I913&gt;0),IF(I913&lt;=1000,"1–1,000",IF(I913&lt;=2500,"1,001–2,500",IF(I913&lt;=5000,"2,501–5,000",IF(I913&lt;=10000,"5,001–10,000","10,001–15,000")))),"10,001–15,000")</x:f>
        <x:v>10,001–15,000</x:v>
      </x:c>
      <x:c r="K913" s="16" t="n">
        <x:v>130325</x:v>
      </x:c>
      <x:c r="L913" s="17" t="n">
        <x:f>IF(AND(ISNUMBER(I913),I913&gt;0,ISNUMBER(K913),K913&gt;0),K913/I913,"n.a.")</x:f>
        <x:v>11.750518438373456</x:v>
      </x:c>
      <x:c r="M913" s="17"/>
      <x:c r="N913" s="13" t="str">
        <x:v>Yes</x:v>
      </x:c>
      <x:c r="O913" s="15" t="str">
        <x:v>9.7m eaves</x:v>
      </x:c>
      <x:c r="P913" s="15" t="str">
        <x:v>Electric sectional up-and-over 4m W ×5m H</x:v>
      </x:c>
      <x:c r="Q913" s="15" t="str">
        <x:v>4m wide x 5m high electric, ground floor, sectional up and over loading door</x:v>
      </x:c>
      <x:c r="R913" s="15" t="str">
        <x:v>Advertised to let Advertised quotation: £130,325 pa</x:v>
      </x:c>
      <x:c r="S913" s="15" t="str">
        <x:v>https://www.zoopla.co.uk/to-rent/commercial/details/74210929/</x:v>
      </x:c>
      <x:c r="T913" s="15" t="str"/>
      <x:c r="U913" s="15" t="str"/>
      <x:c r="V913" s="15" t="str">
        <x:v>Poole — Fleets Corner Business Park</x:v>
      </x:c>
      <x:c r="W913" s="15" t="str">
        <x:v>Individual unit ≤15,000 sq ft</x:v>
      </x:c>
      <x:c r="X913" s="13" t="n">
        <x:f>IF(N913="Yes",L913,0)</x:f>
        <x:v>11.750518438373456</x:v>
      </x:c>
      <x:c r="Y913" s="14" t="n">
        <x:v>1</x:v>
      </x:c>
      <x:c r="Z913" s="13" t="str">
        <x:v>Industrial / workshop / storage</x:v>
      </x:c>
    </x:row>
    <x:row r="914" ht="42" customHeight="1">
      <x:c r="A914" s="13" t="str">
        <x:v>SW0579</x:v>
      </x:c>
      <x:c r="B914" s="15" t="str">
        <x:v>Poole</x:v>
      </x:c>
      <x:c r="C914" s="15" t="str">
        <x:v>Poole</x:v>
      </x:c>
      <x:c r="D914" s="14" t="n">
        <x:v>141005</x:v>
      </x:c>
      <x:c r="E914" s="13" t="str">
        <x:v>Town</x:v>
      </x:c>
      <x:c r="F914" s="15" t="str">
        <x:v>Fleets Industrial Estate</x:v>
      </x:c>
      <x:c r="G914" s="15" t="str">
        <x:v>Unit 12, Manor Park, 35 Willis Way, Poole BH 15</x:v>
      </x:c>
      <x:c r="H914" s="13" t="str">
        <x:v>Current</x:v>
      </x:c>
      <x:c r="I914" s="14" t="n">
        <x:v>2188</x:v>
      </x:c>
      <x:c r="J914" s="13" t="str">
        <x:f>IF(AND(ISNUMBER(I914),I914&gt;0),IF(I914&lt;=1000,"1–1,000",IF(I914&lt;=2500,"1,001–2,500",IF(I914&lt;=5000,"2,501–5,000",IF(I914&lt;=10000,"5,001–10,000","10,001–15,000")))),"1,001–2,500")</x:f>
        <x:v>1,001–2,500</x:v>
      </x:c>
      <x:c r="K914" s="16" t="n">
        <x:v>27350</x:v>
      </x:c>
      <x:c r="L914" s="17" t="n">
        <x:f>IF(AND(ISNUMBER(I914),I914&gt;0,ISNUMBER(K914),K914&gt;0),K914/I914,"n.a.")</x:f>
        <x:v>12.5</x:v>
      </x:c>
      <x:c r="M914" s="17"/>
      <x:c r="N914" s="13" t="str">
        <x:v>Yes</x:v>
      </x:c>
      <x:c r="O914" s="15" t="str">
        <x:v>5.1m eaves</x:v>
      </x:c>
      <x:c r="P914" s="15" t="str">
        <x:v>Roller shutter loading door</x:v>
      </x:c>
      <x:c r="Q914" s="15" t="str">
        <x:v>Mid-terrace; refurbished 2025 with new steel roof; 8 allocated spaces; EPC A.</x:v>
      </x:c>
      <x:c r="R914" s="15" t="str">
        <x:v>Advertised to let Advertised quotation: £27,350 pa</x:v>
      </x:c>
      <x:c r="S914" s="15" t="str">
        <x:v>https://www.zoopla.co.uk/to-rent/commercial/details/74670563/</x:v>
      </x:c>
      <x:c r="T914" s="15" t="str"/>
      <x:c r="U914" s="15" t="str"/>
      <x:c r="V914" s="15" t="str">
        <x:v>Poole — Fleets Industrial Estate</x:v>
      </x:c>
      <x:c r="W914" s="15" t="str">
        <x:v>Individual unit ≤15,000 sq ft</x:v>
      </x:c>
      <x:c r="X914" s="13" t="n">
        <x:f>IF(N914="Yes",L914,0)</x:f>
        <x:v>12.5</x:v>
      </x:c>
      <x:c r="Y914" s="14" t="n">
        <x:v>1</x:v>
      </x:c>
      <x:c r="Z914" s="13" t="str">
        <x:v>Industrial / workshop / storage</x:v>
      </x:c>
    </x:row>
    <x:row r="915" ht="42" customHeight="1">
      <x:c r="A915" s="13" t="str">
        <x:v>SW0580</x:v>
      </x:c>
      <x:c r="B915" s="15" t="str">
        <x:v>Poole</x:v>
      </x:c>
      <x:c r="C915" s="15" t="str">
        <x:v>Poole</x:v>
      </x:c>
      <x:c r="D915" s="14" t="n">
        <x:v>141005</x:v>
      </x:c>
      <x:c r="E915" s="13" t="str">
        <x:v>Town</x:v>
      </x:c>
      <x:c r="F915" s="15" t="str">
        <x:v>Fleets Industrial Estate</x:v>
      </x:c>
      <x:c r="G915" s="15" t="str">
        <x:v>Unit 15 Fleets Industrial Estate, Willis Way, Poole BH 15</x:v>
      </x:c>
      <x:c r="H915" s="13" t="str">
        <x:v>Current</x:v>
      </x:c>
      <x:c r="I915" s="14" t="n">
        <x:v>5577</x:v>
      </x:c>
      <x:c r="J915" s="13" t="str">
        <x:f>IF(AND(ISNUMBER(I915),I915&gt;0),IF(I915&lt;=1000,"1–1,000",IF(I915&lt;=2500,"1,001–2,500",IF(I915&lt;=5000,"2,501–5,000",IF(I915&lt;=10000,"5,001–10,000","10,001–15,000")))),"5,001–10,000")</x:f>
        <x:v>5,001–10,000</x:v>
      </x:c>
      <x:c r="K915" s="16" t="n">
        <x:v>55750</x:v>
      </x:c>
      <x:c r="L915" s="17" t="n">
        <x:f>IF(AND(ISNUMBER(I915),I915&gt;0,ISNUMBER(K915),K915&gt;0),K915/I915,"n.a.")</x:f>
        <x:v>9.996413842567689</x:v>
      </x:c>
      <x:c r="M915" s="17"/>
      <x:c r="N915" s="13" t="str">
        <x:v>Yes</x:v>
      </x:c>
      <x:c r="O915" s="15" t="str">
        <x:v>approx. 6m eaves</x:v>
      </x:c>
      <x:c r="P915" s="15" t="str">
        <x:v>Sectional up-and-over</x:v>
      </x:c>
      <x:c r="Q915" s="15" t="str">
        <x:v>Brick outer, blockwork inner wall construction</x:v>
      </x:c>
      <x:c r="R915" s="15" t="str">
        <x:v>Advertised to let 5,577 sq ft building includes 665 sq ft first-floor office. Separate 1,873 sq ft gated yard excluded from floor area. Advertised quotation: £55,750 pa</x:v>
      </x:c>
      <x:c r="S915" s="15" t="str">
        <x:v>https://www.zoopla.co.uk/to-rent/commercial/details/65326142/</x:v>
      </x:c>
      <x:c r="T915" s="15" t="str">
        <x:v>https://www.zoopla.co.uk/to-rent/commercial/details/70566766/</x:v>
      </x:c>
      <x:c r="U915" s="15" t="str"/>
      <x:c r="V915" s="15" t="str">
        <x:v>Poole — Fleets Industrial Estate</x:v>
      </x:c>
      <x:c r="W915" s="15" t="str">
        <x:v>Individual unit ≤15,000 sq ft</x:v>
      </x:c>
      <x:c r="X915" s="13" t="n">
        <x:f>IF(N915="Yes",L915,0)</x:f>
        <x:v>9.996413842567689</x:v>
      </x:c>
      <x:c r="Y915" s="14" t="n">
        <x:v>1</x:v>
      </x:c>
      <x:c r="Z915" s="13" t="str">
        <x:v>Industrial / workshop / storage</x:v>
      </x:c>
    </x:row>
    <x:row r="916" ht="42" customHeight="1">
      <x:c r="A916" s="13" t="str">
        <x:v>SW0581</x:v>
      </x:c>
      <x:c r="B916" s="15" t="str">
        <x:v>Poole</x:v>
      </x:c>
      <x:c r="C916" s="15" t="str">
        <x:v>Poole</x:v>
      </x:c>
      <x:c r="D916" s="14" t="n">
        <x:v>141005</x:v>
      </x:c>
      <x:c r="E916" s="13" t="str">
        <x:v>Town</x:v>
      </x:c>
      <x:c r="F916" s="15" t="str">
        <x:v>Fleets Industrial Estate</x:v>
      </x:c>
      <x:c r="G916" s="15" t="str">
        <x:v>Unit D, 1 Willis Way, Poole BH 15</x:v>
      </x:c>
      <x:c r="H916" s="13" t="str">
        <x:v>Current</x:v>
      </x:c>
      <x:c r="I916" s="14" t="n">
        <x:v>1694</x:v>
      </x:c>
      <x:c r="J916" s="13" t="str">
        <x:f>IF(AND(ISNUMBER(I916),I916&gt;0),IF(I916&lt;=1000,"1–1,000",IF(I916&lt;=2500,"1,001–2,500",IF(I916&lt;=5000,"2,501–5,000",IF(I916&lt;=10000,"5,001–10,000","10,001–15,000")))),"1,001–2,500")</x:f>
        <x:v>1,001–2,500</x:v>
      </x:c>
      <x:c r="K916" s="16" t="n">
        <x:v>16500</x:v>
      </x:c>
      <x:c r="L916" s="17" t="n">
        <x:f>IF(AND(ISNUMBER(I916),I916&gt;0,ISNUMBER(K916),K916&gt;0),K916/I916,"n.a.")</x:f>
        <x:v>9.74025974025974</x:v>
      </x:c>
      <x:c r="M916" s="17"/>
      <x:c r="N916" s="13" t="str">
        <x:v>No</x:v>
      </x:c>
      <x:c r="O916" s="15" t="str">
        <x:v>approx. 4.7m eaves</x:v>
      </x:c>
      <x:c r="P916" s="15" t="str">
        <x:v>Roller shutter approx. 3.2m W ×3.1m H</x:v>
      </x:c>
      <x:c r="Q916" s="15" t="str">
        <x:v>Roller shutter loading door (3.2m W x 3.1m H approx)</x:v>
      </x:c>
      <x:c r="R916" s="15" t="str">
        <x:v>Advertised to let Duplicate advert quotes 1,660 sq ft; fuller Sibbett listing quotes 1,694 sq ft. One unit counted; rate uncertain until measured. Advertised quotation: £16,500 pa</x:v>
      </x:c>
      <x:c r="S916" s="15" t="str">
        <x:v>https://www.zoopla.co.uk/to-rent/commercial/details/72333732/</x:v>
      </x:c>
      <x:c r="T916" s="15" t="str"/>
      <x:c r="U916" s="15" t="str"/>
      <x:c r="V916" s="15" t="str">
        <x:v>Poole — Fleets Industrial Estate</x:v>
      </x:c>
      <x:c r="W916" s="15" t="str">
        <x:v>Individual unit ≤15,000 sq ft</x:v>
      </x:c>
      <x:c r="X916" s="13" t="n">
        <x:f>IF(N916="Yes",L916,0)</x:f>
        <x:v>0</x:v>
      </x:c>
      <x:c r="Y916" s="14" t="n">
        <x:v>1</x:v>
      </x:c>
      <x:c r="Z916" s="13" t="str">
        <x:v>Industrial / workshop / storage</x:v>
      </x:c>
    </x:row>
    <x:row r="917" ht="42" customHeight="1">
      <x:c r="A917" s="13" t="str">
        <x:v>SW0582</x:v>
      </x:c>
      <x:c r="B917" s="15" t="str">
        <x:v>Poole</x:v>
      </x:c>
      <x:c r="C917" s="15" t="str">
        <x:v>Poole</x:v>
      </x:c>
      <x:c r="D917" s="14" t="n">
        <x:v>141005</x:v>
      </x:c>
      <x:c r="E917" s="13" t="str">
        <x:v>Town</x:v>
      </x:c>
      <x:c r="F917" s="15" t="str">
        <x:v>Fleets Industrial Estate</x:v>
      </x:c>
      <x:c r="G917" s="15" t="str">
        <x:v>Unit E, 1 Willis Way, Poole BH 15</x:v>
      </x:c>
      <x:c r="H917" s="13" t="str">
        <x:v>Current</x:v>
      </x:c>
      <x:c r="I917" s="14" t="n">
        <x:v>1565</x:v>
      </x:c>
      <x:c r="J917" s="13" t="str">
        <x:f>IF(AND(ISNUMBER(I917),I917&gt;0),IF(I917&lt;=1000,"1–1,000",IF(I917&lt;=2500,"1,001–2,500",IF(I917&lt;=5000,"2,501–5,000",IF(I917&lt;=10000,"5,001–10,000","10,001–15,000")))),"1,001–2,500")</x:f>
        <x:v>1,001–2,500</x:v>
      </x:c>
      <x:c r="K917" s="16" t="n">
        <x:v>15650</x:v>
      </x:c>
      <x:c r="L917" s="17" t="n">
        <x:f>IF(AND(ISNUMBER(I917),I917&gt;0,ISNUMBER(K917),K917&gt;0),K917/I917,"n.a.")</x:f>
        <x:v>10</x:v>
      </x:c>
      <x:c r="M917" s="17"/>
      <x:c r="N917" s="13" t="str">
        <x:v>Yes</x:v>
      </x:c>
      <x:c r="O917" s="15" t="str">
        <x:v>Not stated</x:v>
      </x:c>
      <x:c r="P917" s="15" t="str">
        <x:v>Not stated</x:v>
      </x:c>
      <x:c r="Q917" s="15" t="str">
        <x:v>Industrial/warehouse premises advertised to let.</x:v>
      </x:c>
      <x:c r="R917" s="15" t="str">
        <x:v>Advertised to let Advertised quotation: £15,650 pa</x:v>
      </x:c>
      <x:c r="S917" s="15" t="str">
        <x:v>https://www.zoopla.co.uk/to-rent/commercial/details/74447209/</x:v>
      </x:c>
      <x:c r="T917" s="15" t="str"/>
      <x:c r="U917" s="15" t="str"/>
      <x:c r="V917" s="15" t="str">
        <x:v>Poole — Fleets Industrial Estate</x:v>
      </x:c>
      <x:c r="W917" s="15" t="str">
        <x:v>Individual unit ≤15,000 sq ft</x:v>
      </x:c>
      <x:c r="X917" s="13" t="n">
        <x:f>IF(N917="Yes",L917,0)</x:f>
        <x:v>10</x:v>
      </x:c>
      <x:c r="Y917" s="14" t="n">
        <x:v>1</x:v>
      </x:c>
      <x:c r="Z917" s="13" t="str">
        <x:v>Industrial / workshop / storage</x:v>
      </x:c>
    </x:row>
    <x:row r="918" ht="42" customHeight="1">
      <x:c r="A918" s="13" t="str">
        <x:v>SW0583</x:v>
      </x:c>
      <x:c r="B918" s="15" t="str">
        <x:v>Poole</x:v>
      </x:c>
      <x:c r="C918" s="15" t="str">
        <x:v>Poole</x:v>
      </x:c>
      <x:c r="D918" s="14" t="n">
        <x:v>141005</x:v>
      </x:c>
      <x:c r="E918" s="13" t="str">
        <x:v>Town</x:v>
      </x:c>
      <x:c r="F918" s="15" t="str">
        <x:v>Fleetsbridge Business Centre</x:v>
      </x:c>
      <x:c r="G918" s="15" t="str">
        <x:v>Unit 2 Fleetsbridge Business Centre, Upton Road, Poole BH 17</x:v>
      </x:c>
      <x:c r="H918" s="13" t="str">
        <x:v>Current</x:v>
      </x:c>
      <x:c r="I918" s="14" t="n">
        <x:v>4094</x:v>
      </x:c>
      <x:c r="J918" s="13" t="str">
        <x:f>IF(AND(ISNUMBER(I918),I918&gt;0),IF(I918&lt;=1000,"1–1,000",IF(I918&lt;=2500,"1,001–2,500",IF(I918&lt;=5000,"2,501–5,000",IF(I918&lt;=10000,"5,001–10,000","10,001–15,000")))),"2,501–5,000")</x:f>
        <x:v>2,501–5,000</x:v>
      </x:c>
      <x:c r="K918" s="16" t="n">
        <x:v>28000</x:v>
      </x:c>
      <x:c r="L918" s="17" t="n">
        <x:f>IF(AND(ISNUMBER(I918),I918&gt;0,ISNUMBER(K918),K918&gt;0),K918/I918,"n.a.")</x:f>
        <x:v>6.839276990718124</x:v>
      </x:c>
      <x:c r="M918" s="17"/>
      <x:c r="N918" s="13" t="str">
        <x:v>Yes</x:v>
      </x:c>
      <x:c r="O918" s="15" t="str">
        <x:v>2.7m below mezzanine; eaves not stated</x:v>
      </x:c>
      <x:c r="P918" s="15" t="str">
        <x:v>Loading door 4m W ×4.4m H; personnel doors erected behind</x:v>
      </x:c>
      <x:c r="Q918" s="15" t="str">
        <x:v>Internally there is a steel framed, timber decked mezzanine and the ground floor ceiling height to the mezzanine</x:v>
      </x:c>
      <x:c r="R918" s="15" t="str">
        <x:v>Advertised to let Advertised quotation: £28,000 pa</x:v>
      </x:c>
      <x:c r="S918" s="15" t="str">
        <x:v>https://www.zoopla.co.uk/to-rent/commercial/details/71807659/</x:v>
      </x:c>
      <x:c r="T918" s="15" t="str"/>
      <x:c r="U918" s="15" t="str"/>
      <x:c r="V918" s="15" t="str">
        <x:v>Poole — Fleetsbridge Business Centre</x:v>
      </x:c>
      <x:c r="W918" s="15" t="str">
        <x:v>Individual unit ≤15,000 sq ft</x:v>
      </x:c>
      <x:c r="X918" s="13" t="n">
        <x:f>IF(N918="Yes",L918,0)</x:f>
        <x:v>6.839276990718124</x:v>
      </x:c>
      <x:c r="Y918" s="14" t="n">
        <x:v>1</x:v>
      </x:c>
      <x:c r="Z918" s="13" t="str">
        <x:v>Industrial / workshop / storage</x:v>
      </x:c>
    </x:row>
    <x:row r="919" ht="49" customHeight="1">
      <x:c r="A919" s="13" t="str">
        <x:v>SW0584</x:v>
      </x:c>
      <x:c r="B919" s="15" t="str">
        <x:v>Poole</x:v>
      </x:c>
      <x:c r="C919" s="15" t="str">
        <x:v>Poole</x:v>
      </x:c>
      <x:c r="D919" s="14" t="n">
        <x:v>141005</x:v>
      </x:c>
      <x:c r="E919" s="13" t="str">
        <x:v>Town</x:v>
      </x:c>
      <x:c r="F919" s="15" t="str">
        <x:v>Horizon Park</x:v>
      </x:c>
      <x:c r="G919" s="15" t="str">
        <x:v>Unit 6 Horizon Park, Innovation Close, Poole BH 12</x:v>
      </x:c>
      <x:c r="H919" s="13" t="str">
        <x:v>Current</x:v>
      </x:c>
      <x:c r="I919" s="14" t="n">
        <x:v>1598</x:v>
      </x:c>
      <x:c r="J919" s="13" t="str">
        <x:f>IF(AND(ISNUMBER(I919),I919&gt;0),IF(I919&lt;=1000,"1–1,000",IF(I919&lt;=2500,"1,001–2,500",IF(I919&lt;=5000,"2,501–5,000",IF(I919&lt;=10000,"5,001–10,000","10,001–15,000")))),"1,001–2,500")</x:f>
        <x:v>1,001–2,500</x:v>
      </x:c>
      <x:c r="K919" s="16" t="n">
        <x:v>21750</x:v>
      </x:c>
      <x:c r="L919" s="17" t="n">
        <x:f>IF(AND(ISNUMBER(I919),I919&gt;0,ISNUMBER(K919),K919&gt;0),K919/I919,"n.a.")</x:f>
        <x:v>13.610763454317897</x:v>
      </x:c>
      <x:c r="M919" s="17"/>
      <x:c r="N919" s="13" t="str">
        <x:v>Yes</x:v>
      </x:c>
      <x:c r="O919" s="15" t="str">
        <x:v>Internal eaves approx. 7.5m rising to 8.95m</x:v>
      </x:c>
      <x:c r="P919" s="15" t="str">
        <x:v>Personnel entrance door with security roller shutter; Electric sectional up and over loading door measuring approx. 4m high x 3.5m wide</x:v>
      </x:c>
      <x:c r="Q919" s="15" t="str">
        <x:v>Yarrow Road provides access to the Ringwood Road via Old Wareham Road and Dorset Way / Canford Way A 3049 via Mannings Heath and Tower Park roundabouts.</x:v>
      </x:c>
      <x:c r="R919" s="15" t="str">
        <x:v>Advertised to let Advertised quotation: £21,750 pa</x:v>
      </x:c>
      <x:c r="S919" s="15" t="str">
        <x:v>https://www.zoopla.co.uk/to-rent/commercial/details/74642387/</x:v>
      </x:c>
      <x:c r="T919" s="15" t="str"/>
      <x:c r="U919" s="15" t="str"/>
      <x:c r="V919" s="15" t="str">
        <x:v>Poole — Horizon Park</x:v>
      </x:c>
      <x:c r="W919" s="15" t="str">
        <x:v>Individual unit ≤15,000 sq ft</x:v>
      </x:c>
      <x:c r="X919" s="13" t="n">
        <x:f>IF(N919="Yes",L919,0)</x:f>
        <x:v>13.610763454317897</x:v>
      </x:c>
      <x:c r="Y919" s="14" t="n">
        <x:v>1</x:v>
      </x:c>
      <x:c r="Z919" s="13" t="str">
        <x:v>Industrial / workshop / storage</x:v>
      </x:c>
    </x:row>
    <x:row r="920" ht="42" customHeight="1">
      <x:c r="A920" s="13" t="str">
        <x:v>SW0585</x:v>
      </x:c>
      <x:c r="B920" s="15" t="str">
        <x:v>Poole</x:v>
      </x:c>
      <x:c r="C920" s="15" t="str">
        <x:v>Poole</x:v>
      </x:c>
      <x:c r="D920" s="14" t="n">
        <x:v>141005</x:v>
      </x:c>
      <x:c r="E920" s="13" t="str">
        <x:v>Town</x:v>
      </x:c>
      <x:c r="F920" s="15" t="str">
        <x:v>Mannings Heath Industrial Area</x:v>
      </x:c>
      <x:c r="G920" s="15" t="str">
        <x:v>Suite 4B, The Greenhouse, Mannings Heath Road, Poole BH 12</x:v>
      </x:c>
      <x:c r="H920" s="13" t="str">
        <x:v>Current</x:v>
      </x:c>
      <x:c r="I920" s="14" t="n">
        <x:v>2379</x:v>
      </x:c>
      <x:c r="J920" s="13" t="str">
        <x:f>IF(AND(ISNUMBER(I920),I920&gt;0),IF(I920&lt;=1000,"1–1,000",IF(I920&lt;=2500,"1,001–2,500",IF(I920&lt;=5000,"2,501–5,000",IF(I920&lt;=10000,"5,001–10,000","10,001–15,000")))),"1,001–2,500")</x:f>
        <x:v>1,001–2,500</x:v>
      </x:c>
      <x:c r="K920" s="16" t="n">
        <x:v>24000</x:v>
      </x:c>
      <x:c r="L920" s="17" t="n">
        <x:f>IF(AND(ISNUMBER(I920),I920&gt;0,ISNUMBER(K920),K920&gt;0),K920/I920,"n.a.")</x:f>
        <x:v>10.08827238335435</x:v>
      </x:c>
      <x:c r="M920" s="17"/>
      <x:c r="N920" s="13" t="str">
        <x:v>No</x:v>
      </x:c>
      <x:c r="O920" s="15" t="str">
        <x:v>Not stated</x:v>
      </x:c>
      <x:c r="P920" s="15" t="str">
        <x:v>Not stated</x:v>
      </x:c>
      <x:c r="Q920" s="15" t="str">
        <x:v>Undercroft advertised for car storage; specialised space.</x:v>
      </x:c>
      <x:c r="R920" s="15" t="str">
        <x:v>Advertised to let Not a conventional high-bay warehouse; £/sq ft excluded from ordinary industrial rent comparisons. Advertised quotation: £24,000 pa</x:v>
      </x:c>
      <x:c r="S920" s="15" t="str">
        <x:v>https://www.zoopla.co.uk/to-rent/commercial/details/73455259/</x:v>
      </x:c>
      <x:c r="T920" s="15" t="str"/>
      <x:c r="U920" s="15" t="str"/>
      <x:c r="V920" s="15" t="str">
        <x:v>Poole — Mannings Heath Industrial Area</x:v>
      </x:c>
      <x:c r="W920" s="15" t="str">
        <x:v>Individual unit ≤15,000 sq ft</x:v>
      </x:c>
      <x:c r="X920" s="13" t="n">
        <x:f>IF(N920="Yes",L920,0)</x:f>
        <x:v>0</x:v>
      </x:c>
      <x:c r="Y920" s="14" t="n">
        <x:v>1</x:v>
      </x:c>
      <x:c r="Z920" s="13" t="str">
        <x:v>Industrial / workshop / storage</x:v>
      </x:c>
    </x:row>
    <x:row r="921" ht="42" customHeight="1">
      <x:c r="A921" s="13" t="str">
        <x:v>SW0586</x:v>
      </x:c>
      <x:c r="B921" s="15" t="str">
        <x:v>Poole</x:v>
      </x:c>
      <x:c r="C921" s="15" t="str">
        <x:v>Poole</x:v>
      </x:c>
      <x:c r="D921" s="14" t="n">
        <x:v>141005</x:v>
      </x:c>
      <x:c r="E921" s="13" t="str">
        <x:v>Town</x:v>
      </x:c>
      <x:c r="F921" s="15" t="str">
        <x:v>Mannings Heath Industrial Area</x:v>
      </x:c>
      <x:c r="G921" s="15" t="str">
        <x:v>Unit 2C, Aston Way, Poole BH 12</x:v>
      </x:c>
      <x:c r="H921" s="13" t="str">
        <x:v>Current</x:v>
      </x:c>
      <x:c r="I921" s="14" t="n">
        <x:v>3896</x:v>
      </x:c>
      <x:c r="J921" s="13" t="str">
        <x:f>IF(AND(ISNUMBER(I921),I921&gt;0),IF(I921&lt;=1000,"1–1,000",IF(I921&lt;=2500,"1,001–2,500",IF(I921&lt;=5000,"2,501–5,000",IF(I921&lt;=10000,"5,001–10,000","10,001–15,000")))),"2,501–5,000")</x:f>
        <x:v>2,501–5,000</x:v>
      </x:c>
      <x:c r="K921" s="16" t="n">
        <x:v>37500</x:v>
      </x:c>
      <x:c r="L921" s="17" t="n">
        <x:f>IF(AND(ISNUMBER(I921),I921&gt;0,ISNUMBER(K921),K921&gt;0),K921/I921,"n.a.")</x:f>
        <x:v>9.625256673511293</x:v>
      </x:c>
      <x:c r="M921" s="17"/>
      <x:c r="N921" s="13" t="str">
        <x:v>Yes</x:v>
      </x:c>
      <x:c r="O921" s="15" t="str">
        <x:v>Not stated</x:v>
      </x:c>
      <x:c r="P921" s="15" t="str">
        <x:v>Not stated</x:v>
      </x:c>
      <x:c r="Q921" s="15" t="str">
        <x:v>Ground workshop/storage 1,974 sq ft with first-floor offices 1,922 sq ft; 6 parking spaces.</x:v>
      </x:c>
      <x:c r="R921" s="15" t="str">
        <x:v>Advertised to let Misleading portal range 1,922–1,974 sq ft comprises first and ground floors; total 3,896 sq ft is one let. Advertised quotation: £37,500 pa</x:v>
      </x:c>
      <x:c r="S921" s="15" t="str">
        <x:v>https://www.zoopla.co.uk/to-rent/commercial/details/73457351/</x:v>
      </x:c>
      <x:c r="T921" s="15" t="str"/>
      <x:c r="U921" s="15" t="str"/>
      <x:c r="V921" s="15" t="str">
        <x:v>Poole — Mannings Heath Industrial Area</x:v>
      </x:c>
      <x:c r="W921" s="15" t="str">
        <x:v>Individual unit ≤15,000 sq ft</x:v>
      </x:c>
      <x:c r="X921" s="13" t="n">
        <x:f>IF(N921="Yes",L921,0)</x:f>
        <x:v>9.625256673511293</x:v>
      </x:c>
      <x:c r="Y921" s="14" t="n">
        <x:v>1</x:v>
      </x:c>
      <x:c r="Z921" s="13" t="str">
        <x:v>Industrial / workshop / storage</x:v>
      </x:c>
    </x:row>
    <x:row r="922" ht="42" customHeight="1">
      <x:c r="A922" s="13" t="str">
        <x:v>SW0587</x:v>
      </x:c>
      <x:c r="B922" s="15" t="str">
        <x:v>Poole</x:v>
      </x:c>
      <x:c r="C922" s="15" t="str">
        <x:v>Poole</x:v>
      </x:c>
      <x:c r="D922" s="14" t="n">
        <x:v>141005</x:v>
      </x:c>
      <x:c r="E922" s="13" t="str">
        <x:v>Town</x:v>
      </x:c>
      <x:c r="F922" s="15" t="str">
        <x:v>Newtown Business Park</x:v>
      </x:c>
      <x:c r="G922" s="15" t="str">
        <x:v>15A Newtown Business Park, Franks Way, Poole BH 12</x:v>
      </x:c>
      <x:c r="H922" s="13" t="str">
        <x:v>Current</x:v>
      </x:c>
      <x:c r="I922" s="14" t="n">
        <x:v>7733</x:v>
      </x:c>
      <x:c r="J922" s="13" t="str">
        <x:f>IF(AND(ISNUMBER(I922),I922&gt;0),IF(I922&lt;=1000,"1–1,000",IF(I922&lt;=2500,"1,001–2,500",IF(I922&lt;=5000,"2,501–5,000",IF(I922&lt;=10000,"5,001–10,000","10,001–15,000")))),"5,001–10,000")</x:f>
        <x:v>5,001–10,000</x:v>
      </x:c>
      <x:c r="K922" s="16" t="n">
        <x:v>85000</x:v>
      </x:c>
      <x:c r="L922" s="17" t="n">
        <x:f>IF(AND(ISNUMBER(I922),I922&gt;0,ISNUMBER(K922),K922&gt;0),K922/I922,"n.a.")</x:f>
        <x:v>10.991853097116255</x:v>
      </x:c>
      <x:c r="M922" s="17"/>
      <x:c r="N922" s="13" t="str">
        <x:v>Yes</x:v>
      </x:c>
      <x:c r="O922" s="15" t="str">
        <x:v>6.1m eaves; 7.5m ridge</x:v>
      </x:c>
      <x:c r="P922" s="15" t="str">
        <x:v>Concertina loading door 4.5m W ×5.2m H</x:v>
      </x:c>
      <x:c r="Q922" s="15" t="str">
        <x:v>Prominence to the busy B 3068 Ringwood Road</x:v>
      </x:c>
      <x:c r="R922" s="15" t="str">
        <x:v>Advertised to let Advertised quotation: £85,000 pa</x:v>
      </x:c>
      <x:c r="S922" s="15" t="str">
        <x:v>https://www.zoopla.co.uk/to-rent/commercial/details/72751371/</x:v>
      </x:c>
      <x:c r="T922" s="15" t="str"/>
      <x:c r="U922" s="15" t="str"/>
      <x:c r="V922" s="15" t="str">
        <x:v>Poole — Newtown Business Park</x:v>
      </x:c>
      <x:c r="W922" s="15" t="str">
        <x:v>Individual unit ≤15,000 sq ft</x:v>
      </x:c>
      <x:c r="X922" s="13" t="n">
        <x:f>IF(N922="Yes",L922,0)</x:f>
        <x:v>10.991853097116255</x:v>
      </x:c>
      <x:c r="Y922" s="14" t="n">
        <x:v>1</x:v>
      </x:c>
      <x:c r="Z922" s="13" t="str">
        <x:v>Industrial / workshop / storage</x:v>
      </x:c>
    </x:row>
    <x:row r="923" ht="42" customHeight="1">
      <x:c r="A923" s="13" t="str">
        <x:v>SW0588</x:v>
      </x:c>
      <x:c r="B923" s="15" t="str">
        <x:v>Poole</x:v>
      </x:c>
      <x:c r="C923" s="15" t="str">
        <x:v>Poole</x:v>
      </x:c>
      <x:c r="D923" s="14" t="n">
        <x:v>141005</x:v>
      </x:c>
      <x:c r="E923" s="13" t="str">
        <x:v>Town</x:v>
      </x:c>
      <x:c r="F923" s="15" t="str">
        <x:v>Nuffield Industrial Estate</x:v>
      </x:c>
      <x:c r="G923" s="15" t="str">
        <x:v>2 Abingdon Road, Nuffield Industrial Estate, Poole, Dorset BH 17</x:v>
      </x:c>
      <x:c r="H923" s="13" t="str">
        <x:v>Current</x:v>
      </x:c>
      <x:c r="I923" s="14" t="n">
        <x:v>12213</x:v>
      </x:c>
      <x:c r="J923" s="13" t="str">
        <x:f>IF(AND(ISNUMBER(I923),I923&gt;0),IF(I923&lt;=1000,"1–1,000",IF(I923&lt;=2500,"1,001–2,500",IF(I923&lt;=5000,"2,501–5,000",IF(I923&lt;=10000,"5,001–10,000","10,001–15,000")))),"10,001–15,000")</x:f>
        <x:v>10,001–15,000</x:v>
      </x:c>
      <x:c r="K923" s="16" t="n">
        <x:v>110000</x:v>
      </x:c>
      <x:c r="L923" s="17" t="n">
        <x:f>IF(AND(ISNUMBER(I923),I923&gt;0,ISNUMBER(K923),K923&gt;0),K923/I923,"n.a.")</x:f>
        <x:v>9.006796037009744</x:v>
      </x:c>
      <x:c r="M923" s="17"/>
      <x:c r="N923" s="13" t="str">
        <x:v>Yes</x:v>
      </x:c>
      <x:c r="O923" s="15" t="str">
        <x:v>5.22m eaves; 6.43m ridge</x:v>
      </x:c>
      <x:c r="P923" s="15" t="str">
        <x:v>3 roller shutters: two 4.24m W ×4m H and one 3.2m W ×4.2m H</x:v>
      </x:c>
      <x:c r="Q923" s="15" t="str">
        <x:v>Gross Internal Area - 12,213 Sq. Ft. (1,135 Sq. M.)</x:v>
      </x:c>
      <x:c r="R923" s="15" t="str">
        <x:v>Advertised to let Advertised quotation: £110,000 pa</x:v>
      </x:c>
      <x:c r="S923" s="15" t="str">
        <x:v>https://www.zoopla.co.uk/to-rent/commercial/details/71686591/</x:v>
      </x:c>
      <x:c r="T923" s="15" t="str"/>
      <x:c r="U923" s="15" t="str"/>
      <x:c r="V923" s="15" t="str">
        <x:v>Poole — Nuffield Industrial Estate</x:v>
      </x:c>
      <x:c r="W923" s="15" t="str">
        <x:v>Individual unit ≤15,000 sq ft</x:v>
      </x:c>
      <x:c r="X923" s="13" t="n">
        <x:f>IF(N923="Yes",L923,0)</x:f>
        <x:v>9.006796037009744</x:v>
      </x:c>
      <x:c r="Y923" s="14" t="n">
        <x:v>1</x:v>
      </x:c>
      <x:c r="Z923" s="13" t="str">
        <x:v>Industrial / workshop / storage</x:v>
      </x:c>
    </x:row>
    <x:row r="924" ht="42" customHeight="1">
      <x:c r="A924" s="13" t="str">
        <x:v>SW0589</x:v>
      </x:c>
      <x:c r="B924" s="15" t="str">
        <x:v>Poole</x:v>
      </x:c>
      <x:c r="C924" s="15" t="str">
        <x:v>Poole</x:v>
      </x:c>
      <x:c r="D924" s="14" t="n">
        <x:v>141005</x:v>
      </x:c>
      <x:c r="E924" s="13" t="str">
        <x:v>Town</x:v>
      </x:c>
      <x:c r="F924" s="15" t="str">
        <x:v>Nuffield Industrial Estate</x:v>
      </x:c>
      <x:c r="G924" s="15" t="str">
        <x:v>23 Witney Road, Nuffield Industrial Estate, Poole BH 17</x:v>
      </x:c>
      <x:c r="H924" s="13" t="str">
        <x:v>Current</x:v>
      </x:c>
      <x:c r="I924" s="14" t="n">
        <x:v>7821</x:v>
      </x:c>
      <x:c r="J924" s="13" t="str">
        <x:f>IF(AND(ISNUMBER(I924),I924&gt;0),IF(I924&lt;=1000,"1–1,000",IF(I924&lt;=2500,"1,001–2,500",IF(I924&lt;=5000,"2,501–5,000",IF(I924&lt;=10000,"5,001–10,000","10,001–15,000")))),"5,001–10,000")</x:f>
        <x:v>5,001–10,000</x:v>
      </x:c>
      <x:c r="K924" s="16" t="n">
        <x:v>92500</x:v>
      </x:c>
      <x:c r="L924" s="17" t="n">
        <x:f>IF(AND(ISNUMBER(I924),I924&gt;0,ISNUMBER(K924),K924&gt;0),K924/I924,"n.a.")</x:f>
        <x:v>11.827132080296638</x:v>
      </x:c>
      <x:c r="M924" s="17"/>
      <x:c r="N924" s="13" t="str">
        <x:v>Yes</x:v>
      </x:c>
      <x:c r="O924" s="15" t="str">
        <x:v>6.3m eaves; 8.15m ridge</x:v>
      </x:c>
      <x:c r="P924" s="15" t="str">
        <x:v>Electric sectional up-and-over 4m W ×5m H</x:v>
      </x:c>
      <x:c r="Q924" s="15" t="str">
        <x:v>Brick/blockwork construction with micro rib/ profiled steel cladding to upper elevations</x:v>
      </x:c>
      <x:c r="R924" s="15" t="str">
        <x:v>Advertised to let Advertised quotation: £92,500 pa</x:v>
      </x:c>
      <x:c r="S924" s="15" t="str">
        <x:v>https://www.zoopla.co.uk/to-rent/commercial/details/74457451/</x:v>
      </x:c>
      <x:c r="T924" s="15" t="str"/>
      <x:c r="U924" s="15" t="str"/>
      <x:c r="V924" s="15" t="str">
        <x:v>Poole — Nuffield Industrial Estate</x:v>
      </x:c>
      <x:c r="W924" s="15" t="str">
        <x:v>Individual unit ≤15,000 sq ft</x:v>
      </x:c>
      <x:c r="X924" s="13" t="n">
        <x:f>IF(N924="Yes",L924,0)</x:f>
        <x:v>11.827132080296638</x:v>
      </x:c>
      <x:c r="Y924" s="14" t="n">
        <x:v>1</x:v>
      </x:c>
      <x:c r="Z924" s="13" t="str">
        <x:v>Industrial / workshop / storage</x:v>
      </x:c>
    </x:row>
    <x:row r="925" ht="42" customHeight="1">
      <x:c r="A925" s="13" t="str">
        <x:v>SW0590</x:v>
      </x:c>
      <x:c r="B925" s="15" t="str">
        <x:v>Poole</x:v>
      </x:c>
      <x:c r="C925" s="15" t="str">
        <x:v>Poole</x:v>
      </x:c>
      <x:c r="D925" s="14" t="n">
        <x:v>141005</x:v>
      </x:c>
      <x:c r="E925" s="13" t="str">
        <x:v>Town</x:v>
      </x:c>
      <x:c r="F925" s="15" t="str">
        <x:v>Nuffield Industrial Estate</x:v>
      </x:c>
      <x:c r="G925" s="15" t="str">
        <x:v>7 Benson Road, Nuffield Industrial Estate, Poole</x:v>
      </x:c>
      <x:c r="H925" s="13" t="str">
        <x:v>Current</x:v>
      </x:c>
      <x:c r="I925" s="14" t="n">
        <x:v>1184</x:v>
      </x:c>
      <x:c r="J925" s="13" t="str">
        <x:f>IF(AND(ISNUMBER(I925),I925&gt;0),IF(I925&lt;=1000,"1–1,000",IF(I925&lt;=2500,"1,001–2,500",IF(I925&lt;=5000,"2,501–5,000",IF(I925&lt;=10000,"5,001–10,000","10,001–15,000")))),"1,001–2,500")</x:f>
        <x:v>1,001–2,500</x:v>
      </x:c>
      <x:c r="K925" s="16" t="n">
        <x:v>12000</x:v>
      </x:c>
      <x:c r="L925" s="17" t="n">
        <x:f>IF(AND(ISNUMBER(I925),I925&gt;0,ISNUMBER(K925),K925&gt;0),K925/I925,"n.a.")</x:f>
        <x:v>10.135135135135135</x:v>
      </x:c>
      <x:c r="M925" s="17"/>
      <x:c r="N925" s="13" t="str">
        <x:v>Yes</x:v>
      </x:c>
      <x:c r="O925" s="15" t="str">
        <x:v>Not stated</x:v>
      </x:c>
      <x:c r="P925" s="15" t="str">
        <x:v>Electric roller shutter</x:v>
      </x:c>
      <x:c r="Q925" s="15" t="str">
        <x:v>Mid-terrace workshop/warehouse with manager office, WC, 3 phase, gas and parking.</x:v>
      </x:c>
      <x:c r="R925" s="15" t="str">
        <x:v>Advertised to let Advertised quotation: £12,000.00 pa / annualised</x:v>
      </x:c>
      <x:c r="S925" s="15" t="str">
        <x:v>https://www.rightmove.co.uk/properties/780261642623376#/?channel=COM_LET</x:v>
      </x:c>
      <x:c r="T925" s="15" t="str"/>
      <x:c r="U925" s="15" t="str"/>
      <x:c r="V925" s="15" t="str">
        <x:v>Poole — Nuffield Industrial Estate</x:v>
      </x:c>
      <x:c r="W925" s="15" t="str">
        <x:v>Individual unit ≤15,000 sq ft</x:v>
      </x:c>
      <x:c r="X925" s="13" t="n">
        <x:f>IF(N925="Yes",L925,0)</x:f>
        <x:v>10.135135135135135</x:v>
      </x:c>
      <x:c r="Y925" s="14" t="n">
        <x:v>1</x:v>
      </x:c>
      <x:c r="Z925" s="13" t="str">
        <x:v>Industrial / workshop / storage</x:v>
      </x:c>
    </x:row>
    <x:row r="926" ht="42" customHeight="1">
      <x:c r="A926" s="13" t="str">
        <x:v>SW0591</x:v>
      </x:c>
      <x:c r="B926" s="15" t="str">
        <x:v>Poole</x:v>
      </x:c>
      <x:c r="C926" s="15" t="str">
        <x:v>Poole</x:v>
      </x:c>
      <x:c r="D926" s="14" t="n">
        <x:v>141005</x:v>
      </x:c>
      <x:c r="E926" s="13" t="str">
        <x:v>Town</x:v>
      </x:c>
      <x:c r="F926" s="15" t="str">
        <x:v>Nuffield Industrial Estate</x:v>
      </x:c>
      <x:c r="G926" s="15" t="str">
        <x:v>Unit 23 Cowley Road, Nuffield Industrial Estate, Poole BH 17</x:v>
      </x:c>
      <x:c r="H926" s="13" t="str">
        <x:v>Future</x:v>
      </x:c>
      <x:c r="I926" s="14" t="n">
        <x:v>3563</x:v>
      </x:c>
      <x:c r="J926" s="13" t="str">
        <x:f>IF(AND(ISNUMBER(I926),I926&gt;0),IF(I926&lt;=1000,"1–1,000",IF(I926&lt;=2500,"1,001–2,500",IF(I926&lt;=5000,"2,501–5,000",IF(I926&lt;=10000,"5,001–10,000","10,001–15,000")))),"2,501–5,000")</x:f>
        <x:v>2,501–5,000</x:v>
      </x:c>
      <x:c r="K926" s="16" t="n">
        <x:v>42756</x:v>
      </x:c>
      <x:c r="L926" s="17" t="n">
        <x:f>IF(AND(ISNUMBER(I926),I926&gt;0,ISNUMBER(K926),K926&gt;0),K926/I926,"n.a.")</x:f>
        <x:v>12</x:v>
      </x:c>
      <x:c r="M926" s="17"/>
      <x:c r="N926" s="13" t="str">
        <x:v>No</x:v>
      </x:c>
      <x:c r="O926" s="15" t="str">
        <x:v>6.5m eaves; 8.5m ridge</x:v>
      </x:c>
      <x:c r="P926" s="15" t="str">
        <x:v>Electric roller shutter 4.3m W ×4.8m H</x:v>
      </x:c>
      <x:c r="Q926" s="15" t="str">
        <x:v>New mono pitched insulated roof incorporating daylight panels</x:v>
      </x:c>
      <x:c r="R926" s="15" t="str">
        <x:v>To be fully refurbished Quoted asking rent retained as future refurbishment supply. Advertised quotation: £42,756 pa</x:v>
      </x:c>
      <x:c r="S926" s="15" t="str">
        <x:v>https://www.zoopla.co.uk/to-rent/commercial/details/69493956/</x:v>
      </x:c>
      <x:c r="T926" s="15" t="str"/>
      <x:c r="U926" s="15" t="str"/>
      <x:c r="V926" s="15" t="str">
        <x:v>Poole — Nuffield Industrial Estate</x:v>
      </x:c>
      <x:c r="W926" s="15" t="str">
        <x:v>Individual unit ≤15,000 sq ft</x:v>
      </x:c>
      <x:c r="X926" s="13" t="n">
        <x:f>IF(N926="Yes",L926,0)</x:f>
        <x:v>0</x:v>
      </x:c>
      <x:c r="Y926" s="14" t="n">
        <x:v>1</x:v>
      </x:c>
      <x:c r="Z926" s="13" t="str">
        <x:v>Industrial / workshop / storage</x:v>
      </x:c>
    </x:row>
    <x:row r="927" ht="49" customHeight="1">
      <x:c r="A927" s="13" t="str">
        <x:v>SW0592</x:v>
      </x:c>
      <x:c r="B927" s="15" t="str">
        <x:v>Poole</x:v>
      </x:c>
      <x:c r="C927" s="15" t="str">
        <x:v>Poole</x:v>
      </x:c>
      <x:c r="D927" s="14" t="n">
        <x:v>141005</x:v>
      </x:c>
      <x:c r="E927" s="13" t="str">
        <x:v>Town</x:v>
      </x:c>
      <x:c r="F927" s="15" t="str">
        <x:v>Nuffield Industrial Estate</x:v>
      </x:c>
      <x:c r="G927" s="15" t="str">
        <x:v>Unit 26 Slader Business Park, Witney Road, Poole BH 17</x:v>
      </x:c>
      <x:c r="H927" s="13" t="str">
        <x:v>Current</x:v>
      </x:c>
      <x:c r="I927" s="14" t="n">
        <x:v>2578</x:v>
      </x:c>
      <x:c r="J927" s="13" t="str">
        <x:f>IF(AND(ISNUMBER(I927),I927&gt;0),IF(I927&lt;=1000,"1–1,000",IF(I927&lt;=2500,"1,001–2,500",IF(I927&lt;=5000,"2,501–5,000",IF(I927&lt;=10000,"5,001–10,000","10,001–15,000")))),"2,501–5,000")</x:f>
        <x:v>2,501–5,000</x:v>
      </x:c>
      <x:c r="K927" s="16" t="n">
        <x:v>19500</x:v>
      </x:c>
      <x:c r="L927" s="17" t="n">
        <x:f>IF(AND(ISNUMBER(I927),I927&gt;0,ISNUMBER(K927),K927&gt;0),K927/I927,"n.a.")</x:f>
        <x:v>7.56400310318076</x:v>
      </x:c>
      <x:c r="M927" s="17"/>
      <x:c r="N927" s="13" t="str">
        <x:v>Yes</x:v>
      </x:c>
      <x:c r="O927" s="15" t="str">
        <x:v>approx. 4.9m eaves</x:v>
      </x:c>
      <x:c r="P927" s="15" t="str">
        <x:v>Sectional up-and-over 3m W ×4m H</x:v>
      </x:c>
      <x:c r="Q927" s="15" t="str">
        <x:v>The unit is located within a modern development at the end of Witney Road on the northern edge of the Nuffield Industrial Estate approximately 3 miles north of Poole town centre.</x:v>
      </x:c>
      <x:c r="R927" s="15" t="str">
        <x:v>Advertised to let 1,463 sq ft factory plus 1,115 sq ft mezzanine=2,578 sq ft. Portal quoted£13.33/sq ft uses ground area; worksheet total-floor calculation differs. Advertised quotation: £19,500 pa</x:v>
      </x:c>
      <x:c r="S927" s="15" t="str">
        <x:v>https://www.zoopla.co.uk/to-rent/commercial/details/73672005/</x:v>
      </x:c>
      <x:c r="T927" s="15" t="str"/>
      <x:c r="U927" s="15" t="str"/>
      <x:c r="V927" s="15" t="str">
        <x:v>Poole — Nuffield Industrial Estate</x:v>
      </x:c>
      <x:c r="W927" s="15" t="str">
        <x:v>Individual unit ≤15,000 sq ft</x:v>
      </x:c>
      <x:c r="X927" s="13" t="n">
        <x:f>IF(N927="Yes",L927,0)</x:f>
        <x:v>7.56400310318076</x:v>
      </x:c>
      <x:c r="Y927" s="14" t="n">
        <x:v>1</x:v>
      </x:c>
      <x:c r="Z927" s="13" t="str">
        <x:v>Industrial / workshop / storage</x:v>
      </x:c>
    </x:row>
    <x:row r="928" ht="42" customHeight="1">
      <x:c r="A928" s="13" t="str">
        <x:v>SW0593</x:v>
      </x:c>
      <x:c r="B928" s="15" t="str">
        <x:v>Poole</x:v>
      </x:c>
      <x:c r="C928" s="15" t="str">
        <x:v>Poole</x:v>
      </x:c>
      <x:c r="D928" s="14" t="n">
        <x:v>141005</x:v>
      </x:c>
      <x:c r="E928" s="13" t="str">
        <x:v>Town</x:v>
      </x:c>
      <x:c r="F928" s="15" t="str">
        <x:v>Nuffield Industrial Estate</x:v>
      </x:c>
      <x:c r="G928" s="15" t="str">
        <x:v>Unit 31 Cowley Road, Nuffield Industrial Estate, Poole BH 17</x:v>
      </x:c>
      <x:c r="H928" s="13" t="str">
        <x:v>Future</x:v>
      </x:c>
      <x:c r="I928" s="14" t="n">
        <x:v>3265</x:v>
      </x:c>
      <x:c r="J928" s="13" t="str">
        <x:f>IF(AND(ISNUMBER(I928),I928&gt;0),IF(I928&lt;=1000,"1–1,000",IF(I928&lt;=2500,"1,001–2,500",IF(I928&lt;=5000,"2,501–5,000",IF(I928&lt;=10000,"5,001–10,000","10,001–15,000")))),"2,501–5,000")</x:f>
        <x:v>2,501–5,000</x:v>
      </x:c>
      <x:c r="K928" s="16" t="n">
        <x:v>39180</x:v>
      </x:c>
      <x:c r="L928" s="17" t="n">
        <x:f>IF(AND(ISNUMBER(I928),I928&gt;0,ISNUMBER(K928),K928&gt;0),K928/I928,"n.a.")</x:f>
        <x:v>12</x:v>
      </x:c>
      <x:c r="M928" s="17"/>
      <x:c r="N928" s="13" t="str">
        <x:v>No</x:v>
      </x:c>
      <x:c r="O928" s="15" t="str">
        <x:v>6.5m eaves; 8.5m ridge</x:v>
      </x:c>
      <x:c r="P928" s="15" t="str">
        <x:v>Electric roller shutter 4.3m W ×4.8m H</x:v>
      </x:c>
      <x:c r="Q928" s="15" t="str">
        <x:v>6.5m internal eaves height rising to 8.5m apex</x:v>
      </x:c>
      <x:c r="R928" s="15" t="str">
        <x:v>To be fully refurbished Advertised quotation: £39,180 pa</x:v>
      </x:c>
      <x:c r="S928" s="15" t="str">
        <x:v>https://www.zoopla.co.uk/to-rent/commercial/details/66751917/</x:v>
      </x:c>
      <x:c r="T928" s="15" t="str"/>
      <x:c r="U928" s="15" t="str"/>
      <x:c r="V928" s="15" t="str">
        <x:v>Poole — Nuffield Industrial Estate</x:v>
      </x:c>
      <x:c r="W928" s="15" t="str">
        <x:v>Individual unit ≤15,000 sq ft</x:v>
      </x:c>
      <x:c r="X928" s="13" t="n">
        <x:f>IF(N928="Yes",L928,0)</x:f>
        <x:v>0</x:v>
      </x:c>
      <x:c r="Y928" s="14" t="n">
        <x:v>1</x:v>
      </x:c>
      <x:c r="Z928" s="13" t="str">
        <x:v>Industrial / workshop / storage</x:v>
      </x:c>
    </x:row>
    <x:row r="929" ht="42" customHeight="1">
      <x:c r="A929" s="13" t="str">
        <x:v>SW0594</x:v>
      </x:c>
      <x:c r="B929" s="15" t="str">
        <x:v>Poole</x:v>
      </x:c>
      <x:c r="C929" s="15" t="str">
        <x:v>Poole</x:v>
      </x:c>
      <x:c r="D929" s="14" t="n">
        <x:v>141005</x:v>
      </x:c>
      <x:c r="E929" s="13" t="str">
        <x:v>Town</x:v>
      </x:c>
      <x:c r="F929" s="15" t="str">
        <x:v>Nuffield Industrial Estate</x:v>
      </x:c>
      <x:c r="G929" s="15" t="str">
        <x:v>Unit 33 Cowley Road, Nuffield Industrial Estate, Poole BH 17</x:v>
      </x:c>
      <x:c r="H929" s="13" t="str">
        <x:v>Future</x:v>
      </x:c>
      <x:c r="I929" s="14" t="n">
        <x:v>3601</x:v>
      </x:c>
      <x:c r="J929" s="13" t="str">
        <x:f>IF(AND(ISNUMBER(I929),I929&gt;0),IF(I929&lt;=1000,"1–1,000",IF(I929&lt;=2500,"1,001–2,500",IF(I929&lt;=5000,"2,501–5,000",IF(I929&lt;=10000,"5,001–10,000","10,001–15,000")))),"2,501–5,000")</x:f>
        <x:v>2,501–5,000</x:v>
      </x:c>
      <x:c r="K929" s="16" t="n">
        <x:v>43212</x:v>
      </x:c>
      <x:c r="L929" s="17" t="n">
        <x:f>IF(AND(ISNUMBER(I929),I929&gt;0,ISNUMBER(K929),K929&gt;0),K929/I929,"n.a.")</x:f>
        <x:v>12</x:v>
      </x:c>
      <x:c r="M929" s="17"/>
      <x:c r="N929" s="13" t="str">
        <x:v>No</x:v>
      </x:c>
      <x:c r="O929" s="15" t="str">
        <x:v>6.5m eaves; 8.5m ridge</x:v>
      </x:c>
      <x:c r="P929" s="15" t="str">
        <x:v>Electric roller shutter 4.3m W ×4.8m H</x:v>
      </x:c>
      <x:c r="Q929" s="15" t="str">
        <x:v>6.5m internal eaves height rising to 8.5m apex</x:v>
      </x:c>
      <x:c r="R929" s="15" t="str">
        <x:v>To be fully refurbished Advertised quotation: £43,212 pa</x:v>
      </x:c>
      <x:c r="S929" s="15" t="str">
        <x:v>https://www.zoopla.co.uk/to-rent/commercial/details/66751900/</x:v>
      </x:c>
      <x:c r="T929" s="15" t="str"/>
      <x:c r="U929" s="15" t="str"/>
      <x:c r="V929" s="15" t="str">
        <x:v>Poole — Nuffield Industrial Estate</x:v>
      </x:c>
      <x:c r="W929" s="15" t="str">
        <x:v>Individual unit ≤15,000 sq ft</x:v>
      </x:c>
      <x:c r="X929" s="13" t="n">
        <x:f>IF(N929="Yes",L929,0)</x:f>
        <x:v>0</x:v>
      </x:c>
      <x:c r="Y929" s="14" t="n">
        <x:v>1</x:v>
      </x:c>
      <x:c r="Z929" s="13" t="str">
        <x:v>Industrial / workshop / storage</x:v>
      </x:c>
    </x:row>
    <x:row r="930" ht="42" customHeight="1">
      <x:c r="A930" s="13" t="str">
        <x:v>SW0595</x:v>
      </x:c>
      <x:c r="B930" s="15" t="str">
        <x:v>Poole</x:v>
      </x:c>
      <x:c r="C930" s="15" t="str">
        <x:v>Poole</x:v>
      </x:c>
      <x:c r="D930" s="14" t="n">
        <x:v>141005</x:v>
      </x:c>
      <x:c r="E930" s="13" t="str">
        <x:v>Town</x:v>
      </x:c>
      <x:c r="F930" s="15" t="str">
        <x:v>Nuffield Industrial Estate</x:v>
      </x:c>
      <x:c r="G930" s="15" t="str">
        <x:v>Unit 5, 73 Nuffield Road, Nuffield Industrial Estate, Poole BH 17</x:v>
      </x:c>
      <x:c r="H930" s="13" t="str">
        <x:v>Current</x:v>
      </x:c>
      <x:c r="I930" s="14" t="n">
        <x:v>1625</x:v>
      </x:c>
      <x:c r="J930" s="13" t="str">
        <x:f>IF(AND(ISNUMBER(I930),I930&gt;0),IF(I930&lt;=1000,"1–1,000",IF(I930&lt;=2500,"1,001–2,500",IF(I930&lt;=5000,"2,501–5,000",IF(I930&lt;=10000,"5,001–10,000","10,001–15,000")))),"1,001–2,500")</x:f>
        <x:v>1,001–2,500</x:v>
      </x:c>
      <x:c r="K930" s="16" t="n">
        <x:v>14950</x:v>
      </x:c>
      <x:c r="L930" s="17" t="n">
        <x:f>IF(AND(ISNUMBER(I930),I930&gt;0,ISNUMBER(K930),K930&gt;0),K930/I930,"n.a.")</x:f>
        <x:v>9.2</x:v>
      </x:c>
      <x:c r="M930" s="17"/>
      <x:c r="N930" s="13" t="str">
        <x:v>Yes</x:v>
      </x:c>
      <x:c r="O930" s="15" t="str">
        <x:v>Not stated</x:v>
      </x:c>
      <x:c r="P930" s="15" t="str">
        <x:v>Not stated</x:v>
      </x:c>
      <x:c r="Q930" s="15" t="str">
        <x:v>Industrial/warehouse premises advertised to let.</x:v>
      </x:c>
      <x:c r="R930" s="15" t="str">
        <x:v>Advertised to let Advertised quotation: £14,950 pa</x:v>
      </x:c>
      <x:c r="S930" s="15" t="str">
        <x:v>https://www.zoopla.co.uk/to-rent/commercial/details/74568666/</x:v>
      </x:c>
      <x:c r="T930" s="15" t="str"/>
      <x:c r="U930" s="15" t="str"/>
      <x:c r="V930" s="15" t="str">
        <x:v>Poole — Nuffield Industrial Estate</x:v>
      </x:c>
      <x:c r="W930" s="15" t="str">
        <x:v>Individual unit ≤15,000 sq ft</x:v>
      </x:c>
      <x:c r="X930" s="13" t="n">
        <x:f>IF(N930="Yes",L930,0)</x:f>
        <x:v>9.2</x:v>
      </x:c>
      <x:c r="Y930" s="14" t="n">
        <x:v>1</x:v>
      </x:c>
      <x:c r="Z930" s="13" t="str">
        <x:v>Industrial / workshop / storage</x:v>
      </x:c>
    </x:row>
    <x:row r="931" ht="42" customHeight="1">
      <x:c r="A931" s="13" t="str">
        <x:v>SW0596</x:v>
      </x:c>
      <x:c r="B931" s="15" t="str">
        <x:v>Poole</x:v>
      </x:c>
      <x:c r="C931" s="15" t="str">
        <x:v>Poole</x:v>
      </x:c>
      <x:c r="D931" s="14" t="n">
        <x:v>141005</x:v>
      </x:c>
      <x:c r="E931" s="13" t="str">
        <x:v>Town</x:v>
      </x:c>
      <x:c r="F931" s="15" t="str">
        <x:v>Nuffield Industrial Estate</x:v>
      </x:c>
      <x:c r="G931" s="15" t="str">
        <x:v>Unit 5, Nuffield Trade Centre, Nuffield Road, Poole BH 17</x:v>
      </x:c>
      <x:c r="H931" s="13" t="str">
        <x:v>Current</x:v>
      </x:c>
      <x:c r="I931" s="14" t="n">
        <x:v>4056</x:v>
      </x:c>
      <x:c r="J931" s="13" t="str">
        <x:f>IF(AND(ISNUMBER(I931),I931&gt;0),IF(I931&lt;=1000,"1–1,000",IF(I931&lt;=2500,"1,001–2,500",IF(I931&lt;=5000,"2,501–5,000",IF(I931&lt;=10000,"5,001–10,000","10,001–15,000")))),"2,501–5,000")</x:f>
        <x:v>2,501–5,000</x:v>
      </x:c>
      <x:c r="K931" s="16" t="n">
        <x:v>46650</x:v>
      </x:c>
      <x:c r="L931" s="17" t="n">
        <x:f>IF(AND(ISNUMBER(I931),I931&gt;0,ISNUMBER(K931),K931&gt;0),K931/I931,"n.a.")</x:f>
        <x:v>11.501479289940828</x:v>
      </x:c>
      <x:c r="M931" s="17"/>
      <x:c r="N931" s="13" t="str">
        <x:v>Yes</x:v>
      </x:c>
      <x:c r="O931" s="15" t="str">
        <x:v>6m internal eaves</x:v>
      </x:c>
      <x:c r="P931" s="15" t="str">
        <x:v>Electric up and over loading door</x:v>
      </x:c>
      <x:c r="Q931" s="15" t="str">
        <x:v>Bournemouth International Airport is approximately 10 miles to the north-east.</x:v>
      </x:c>
      <x:c r="R931" s="15" t="str">
        <x:v>Advertised to let Advertised quotation: £46,650 pa in description (headline non quoting)</x:v>
      </x:c>
      <x:c r="S931" s="15" t="str">
        <x:v>https://www.zoopla.co.uk/to-rent/commercial/details/63588534/</x:v>
      </x:c>
      <x:c r="T931" s="15" t="str"/>
      <x:c r="U931" s="15" t="str"/>
      <x:c r="V931" s="15" t="str">
        <x:v>Poole — Nuffield Industrial Estate</x:v>
      </x:c>
      <x:c r="W931" s="15" t="str">
        <x:v>Individual unit ≤15,000 sq ft</x:v>
      </x:c>
      <x:c r="X931" s="13" t="n">
        <x:f>IF(N931="Yes",L931,0)</x:f>
        <x:v>11.501479289940828</x:v>
      </x:c>
      <x:c r="Y931" s="14" t="n">
        <x:v>1</x:v>
      </x:c>
      <x:c r="Z931" s="13" t="str">
        <x:v>Industrial / workshop / storage</x:v>
      </x:c>
    </x:row>
    <x:row r="932" ht="42" customHeight="1">
      <x:c r="A932" s="13" t="str">
        <x:v>SW0597</x:v>
      </x:c>
      <x:c r="B932" s="15" t="str">
        <x:v>Poole</x:v>
      </x:c>
      <x:c r="C932" s="15" t="str">
        <x:v>Poole</x:v>
      </x:c>
      <x:c r="D932" s="14" t="n">
        <x:v>141005</x:v>
      </x:c>
      <x:c r="E932" s="13" t="str">
        <x:v>Town</x:v>
      </x:c>
      <x:c r="F932" s="15" t="str">
        <x:v>Nuffield Industrial Estate</x:v>
      </x:c>
      <x:c r="G932" s="15" t="str">
        <x:v>Unit 7 Nuffield Trade Centre BH 17</x:v>
      </x:c>
      <x:c r="H932" s="13" t="str">
        <x:v>Current</x:v>
      </x:c>
      <x:c r="I932" s="14" t="n">
        <x:v>2565</x:v>
      </x:c>
      <x:c r="J932" s="13" t="str">
        <x:f>IF(AND(ISNUMBER(I932),I932&gt;0),IF(I932&lt;=1000,"1–1,000",IF(I932&lt;=2500,"1,001–2,500",IF(I932&lt;=5000,"2,501–5,000",IF(I932&lt;=10000,"5,001–10,000","10,001–15,000")))),"2,501–5,000")</x:f>
        <x:v>2,501–5,000</x:v>
      </x:c>
      <x:c r="K932" s="16" t="n">
        <x:v>32750</x:v>
      </x:c>
      <x:c r="L932" s="17" t="n">
        <x:f>IF(AND(ISNUMBER(I932),I932&gt;0,ISNUMBER(K932),K932&gt;0),K932/I932,"n.a.")</x:f>
        <x:v>12.768031189083821</x:v>
      </x:c>
      <x:c r="M932" s="17"/>
      <x:c r="N932" s="13" t="str">
        <x:v>Yes</x:v>
      </x:c>
      <x:c r="O932" s="15" t="str">
        <x:v>Not stated</x:v>
      </x:c>
      <x:c r="P932" s="15" t="str">
        <x:v>Not stated</x:v>
      </x:c>
      <x:c r="Q932" s="15" t="str">
        <x:v>Bournemouth International Airport is approximately 10 miles to the north-east.</x:v>
      </x:c>
      <x:c r="R932" s="15" t="str">
        <x:v>Advertised to let Advertised quotation: £32,750 pa</x:v>
      </x:c>
      <x:c r="S932" s="15" t="str">
        <x:v>https://www.zoopla.co.uk/to-rent/commercial/details/69506641/</x:v>
      </x:c>
      <x:c r="T932" s="15" t="str"/>
      <x:c r="U932" s="15" t="str"/>
      <x:c r="V932" s="15" t="str">
        <x:v>Poole — Nuffield Industrial Estate</x:v>
      </x:c>
      <x:c r="W932" s="15" t="str">
        <x:v>Individual unit ≤15,000 sq ft</x:v>
      </x:c>
      <x:c r="X932" s="13" t="n">
        <x:f>IF(N932="Yes",L932,0)</x:f>
        <x:v>12.768031189083821</x:v>
      </x:c>
      <x:c r="Y932" s="14" t="n">
        <x:v>1</x:v>
      </x:c>
      <x:c r="Z932" s="13" t="str">
        <x:v>Industrial / workshop / storage</x:v>
      </x:c>
    </x:row>
    <x:row r="933" ht="42" customHeight="1">
      <x:c r="A933" s="13" t="str">
        <x:v>SW0598</x:v>
      </x:c>
      <x:c r="B933" s="15" t="str">
        <x:v>Poole</x:v>
      </x:c>
      <x:c r="C933" s="15" t="str">
        <x:v>Poole</x:v>
      </x:c>
      <x:c r="D933" s="14" t="n">
        <x:v>141005</x:v>
      </x:c>
      <x:c r="E933" s="13" t="str">
        <x:v>Town</x:v>
      </x:c>
      <x:c r="F933" s="15" t="str">
        <x:v>Nuffield Industrial Estate</x:v>
      </x:c>
      <x:c r="G933" s="15" t="str">
        <x:v>Unit 9, Didcot Road, Nuffield Industrial Estate, Poole BH 17</x:v>
      </x:c>
      <x:c r="H933" s="13" t="str">
        <x:v>Current</x:v>
      </x:c>
      <x:c r="I933" s="14" t="n">
        <x:v>3029</x:v>
      </x:c>
      <x:c r="J933" s="13" t="str">
        <x:f>IF(AND(ISNUMBER(I933),I933&gt;0),IF(I933&lt;=1000,"1–1,000",IF(I933&lt;=2500,"1,001–2,500",IF(I933&lt;=5000,"2,501–5,000",IF(I933&lt;=10000,"5,001–10,000","10,001–15,000")))),"2,501–5,000")</x:f>
        <x:v>2,501–5,000</x:v>
      </x:c>
      <x:c r="K933" s="16" t="n">
        <x:v>29500</x:v>
      </x:c>
      <x:c r="L933" s="17" t="n">
        <x:f>IF(AND(ISNUMBER(I933),I933&gt;0,ISNUMBER(K933),K933&gt;0),K933/I933,"n.a.")</x:f>
        <x:v>9.739187850775833</x:v>
      </x:c>
      <x:c r="M933" s="17"/>
      <x:c r="N933" s="13" t="str">
        <x:v>Yes</x:v>
      </x:c>
      <x:c r="O933" s="15" t="str">
        <x:v>3.4m eaves</x:v>
      </x:c>
      <x:c r="P933" s="15" t="str">
        <x:v>Sectional up-and-over 3m W ×3.1m H</x:v>
      </x:c>
      <x:c r="Q933" s="15" t="str">
        <x:v>The unit also benefits from the following:</x:v>
      </x:c>
      <x:c r="R933" s="15" t="str">
        <x:v>Advertised to let Advertised quotation: £29,500 pa</x:v>
      </x:c>
      <x:c r="S933" s="15" t="str">
        <x:v>https://www.zoopla.co.uk/to-rent/commercial/details/73925921/</x:v>
      </x:c>
      <x:c r="T933" s="15" t="str"/>
      <x:c r="U933" s="15" t="str"/>
      <x:c r="V933" s="15" t="str">
        <x:v>Poole — Nuffield Industrial Estate</x:v>
      </x:c>
      <x:c r="W933" s="15" t="str">
        <x:v>Individual unit ≤15,000 sq ft</x:v>
      </x:c>
      <x:c r="X933" s="13" t="n">
        <x:f>IF(N933="Yes",L933,0)</x:f>
        <x:v>9.739187850775833</x:v>
      </x:c>
      <x:c r="Y933" s="14" t="n">
        <x:v>1</x:v>
      </x:c>
      <x:c r="Z933" s="13" t="str">
        <x:v>Industrial / workshop / storage</x:v>
      </x:c>
    </x:row>
    <x:row r="934" ht="42" customHeight="1">
      <x:c r="A934" s="13" t="str">
        <x:v>SW0599</x:v>
      </x:c>
      <x:c r="B934" s="15" t="str">
        <x:v>Poole</x:v>
      </x:c>
      <x:c r="C934" s="15" t="str">
        <x:v>Poole</x:v>
      </x:c>
      <x:c r="D934" s="14" t="n">
        <x:v>141005</x:v>
      </x:c>
      <x:c r="E934" s="13" t="str">
        <x:v>Town</x:v>
      </x:c>
      <x:c r="F934" s="15" t="str">
        <x:v>Port of Poole</x:v>
      </x:c>
      <x:c r="G934" s="15" t="str">
        <x:v>Unit 1 New Harbour Road, Port Of Poole, Poole BH 15</x:v>
      </x:c>
      <x:c r="H934" s="13" t="str">
        <x:v>Current</x:v>
      </x:c>
      <x:c r="I934" s="14" t="n">
        <x:v>2775</x:v>
      </x:c>
      <x:c r="J934" s="13" t="str">
        <x:f>IF(AND(ISNUMBER(I934),I934&gt;0),IF(I934&lt;=1000,"1–1,000",IF(I934&lt;=2500,"1,001–2,500",IF(I934&lt;=5000,"2,501–5,000",IF(I934&lt;=10000,"5,001–10,000","10,001–15,000")))),"2,501–5,000")</x:f>
        <x:v>2,501–5,000</x:v>
      </x:c>
      <x:c r="K934" s="16" t="n">
        <x:v>33300</x:v>
      </x:c>
      <x:c r="L934" s="17" t="n">
        <x:f>IF(AND(ISNUMBER(I934),I934&gt;0,ISNUMBER(K934),K934&gt;0),K934/I934,"n.a.")</x:f>
        <x:v>12</x:v>
      </x:c>
      <x:c r="M934" s="17"/>
      <x:c r="N934" s="13" t="str">
        <x:v>Yes</x:v>
      </x:c>
      <x:c r="O934" s="15" t="str">
        <x:v>6.7m eaves</x:v>
      </x:c>
      <x:c r="P934" s="15" t="str">
        <x:v>Full-height loading door 3.5m W ×5.2m H; type not stated</x:v>
      </x:c>
      <x:c r="Q934" s="15" t="str">
        <x:v>Gross internal area of approx. 257.8 sq m (2,775 sq ft)</x:v>
      </x:c>
      <x:c r="R934" s="15" t="str">
        <x:v>Advertised to let Advertised quotation: £33,300 pa</x:v>
      </x:c>
      <x:c r="S934" s="15" t="str">
        <x:v>https://www.zoopla.co.uk/to-rent/commercial/details/72193462/</x:v>
      </x:c>
      <x:c r="T934" s="15" t="str"/>
      <x:c r="U934" s="15" t="str"/>
      <x:c r="V934" s="15" t="str">
        <x:v>Poole — Port of Poole</x:v>
      </x:c>
      <x:c r="W934" s="15" t="str">
        <x:v>Individual unit ≤15,000 sq ft</x:v>
      </x:c>
      <x:c r="X934" s="13" t="n">
        <x:f>IF(N934="Yes",L934,0)</x:f>
        <x:v>12</x:v>
      </x:c>
      <x:c r="Y934" s="14" t="n">
        <x:v>1</x:v>
      </x:c>
      <x:c r="Z934" s="13" t="str">
        <x:v>Industrial / workshop / storage</x:v>
      </x:c>
    </x:row>
    <x:row r="935" ht="42" customHeight="1">
      <x:c r="A935" s="13" t="str">
        <x:v>SW0600</x:v>
      </x:c>
      <x:c r="B935" s="15" t="str">
        <x:v>Poole</x:v>
      </x:c>
      <x:c r="C935" s="15" t="str">
        <x:v>Poole</x:v>
      </x:c>
      <x:c r="D935" s="14" t="n">
        <x:v>141005</x:v>
      </x:c>
      <x:c r="E935" s="13" t="str">
        <x:v>Town</x:v>
      </x:c>
      <x:c r="F935" s="15" t="str">
        <x:v>Pottery Business Park</x:v>
      </x:c>
      <x:c r="G935" s="15" t="str">
        <x:v>Unit 3 Pottery Business Park, Ringwood Road, Poole BH 14</x:v>
      </x:c>
      <x:c r="H935" s="13" t="str">
        <x:v>Current</x:v>
      </x:c>
      <x:c r="I935" s="14" t="n">
        <x:v>1281</x:v>
      </x:c>
      <x:c r="J935" s="13" t="str">
        <x:f>IF(AND(ISNUMBER(I935),I935&gt;0),IF(I935&lt;=1000,"1–1,000",IF(I935&lt;=2500,"1,001–2,500",IF(I935&lt;=5000,"2,501–5,000",IF(I935&lt;=10000,"5,001–10,000","10,001–15,000")))),"1,001–2,500")</x:f>
        <x:v>1,001–2,500</x:v>
      </x:c>
      <x:c r="K935" s="16" t="n">
        <x:v>18750</x:v>
      </x:c>
      <x:c r="L935" s="17" t="n">
        <x:f>IF(AND(ISNUMBER(I935),I935&gt;0,ISNUMBER(K935),K935&gt;0),K935/I935,"n.a.")</x:f>
        <x:v>14.637002341920375</x:v>
      </x:c>
      <x:c r="M935" s="17"/>
      <x:c r="N935" s="13" t="str">
        <x:v>Yes</x:v>
      </x:c>
      <x:c r="O935" s="15" t="str">
        <x:v>5.3m eaves</x:v>
      </x:c>
      <x:c r="P935" s="15" t="str">
        <x:v>Electric up-and-over loading door</x:v>
      </x:c>
      <x:c r="Q935" s="15" t="str">
        <x:v>3 phase electricity and gas (not connected) available</x:v>
      </x:c>
      <x:c r="R935" s="15" t="str">
        <x:v>Advertised to let Advertised quotation: £18,750 pa</x:v>
      </x:c>
      <x:c r="S935" s="15" t="str">
        <x:v>https://www.zoopla.co.uk/to-rent/commercial/details/71850173/</x:v>
      </x:c>
      <x:c r="T935" s="15" t="str"/>
      <x:c r="U935" s="15" t="str"/>
      <x:c r="V935" s="15" t="str">
        <x:v>Poole — Pottery Business Park</x:v>
      </x:c>
      <x:c r="W935" s="15" t="str">
        <x:v>Individual unit ≤15,000 sq ft</x:v>
      </x:c>
      <x:c r="X935" s="13" t="n">
        <x:f>IF(N935="Yes",L935,0)</x:f>
        <x:v>14.637002341920375</x:v>
      </x:c>
      <x:c r="Y935" s="14" t="n">
        <x:v>1</x:v>
      </x:c>
      <x:c r="Z935" s="13" t="str">
        <x:v>Industrial / workshop / storage</x:v>
      </x:c>
    </x:row>
    <x:row r="936" ht="42" customHeight="1">
      <x:c r="A936" s="13" t="str">
        <x:v>SW0601</x:v>
      </x:c>
      <x:c r="B936" s="15" t="str">
        <x:v>Poole</x:v>
      </x:c>
      <x:c r="C936" s="15" t="str">
        <x:v>Poole</x:v>
      </x:c>
      <x:c r="D936" s="14" t="n">
        <x:v>141005</x:v>
      </x:c>
      <x:c r="E936" s="13" t="str">
        <x:v>Town</x:v>
      </x:c>
      <x:c r="F936" s="15" t="str">
        <x:v>Stepnell Reach</x:v>
      </x:c>
      <x:c r="G936" s="15" t="str">
        <x:v>Unit 2, Stepnell Reach, Blandford Road, Hamworthy, Poole</x:v>
      </x:c>
      <x:c r="H936" s="13" t="str">
        <x:v>Current</x:v>
      </x:c>
      <x:c r="I936" s="14" t="n">
        <x:v>2028</x:v>
      </x:c>
      <x:c r="J936" s="13" t="str">
        <x:f>IF(AND(ISNUMBER(I936),I936&gt;0),IF(I936&lt;=1000,"1–1,000",IF(I936&lt;=2500,"1,001–2,500",IF(I936&lt;=5000,"2,501–5,000",IF(I936&lt;=10000,"5,001–10,000","10,001–15,000")))),"1,001–2,500")</x:f>
        <x:v>1,001–2,500</x:v>
      </x:c>
      <x:c r="K936" s="16" t="n">
        <x:v>19500</x:v>
      </x:c>
      <x:c r="L936" s="17" t="n">
        <x:f>IF(AND(ISNUMBER(I936),I936&gt;0,ISNUMBER(K936),K936&gt;0),K936/I936,"n.a.")</x:f>
        <x:v>9.615384615384615</x:v>
      </x:c>
      <x:c r="M936" s="17"/>
      <x:c r="N936" s="13" t="str">
        <x:v>Yes</x:v>
      </x:c>
      <x:c r="O936" s="15" t="str">
        <x:v>5.6m eaves</x:v>
      </x:c>
      <x:c r="P936" s="15" t="str">
        <x:v>Manual loading door approx 3.1×3.8m</x:v>
      </x:c>
      <x:c r="Q936" s="15" t="str">
        <x:v>Industrial/workshop with ground office/WC, covered loading bay, 3 phase and 5 parking spaces.</x:v>
      </x:c>
      <x:c r="R936" s="15" t="str">
        <x:v>Advertised to let Direct Sibbett Gregory unit listing; combined 2+3 and 8+9adverts deduplicated. Advertised quotation: £19,500 pa</x:v>
      </x:c>
      <x:c r="S936" s="15" t="str">
        <x:v>https://sibbettgregory.com/property-search/properties/336946-unit-2-stepnell-reach-hamworthy</x:v>
      </x:c>
      <x:c r="T936" s="15" t="str"/>
      <x:c r="U936" s="15" t="str"/>
      <x:c r="V936" s="15" t="str">
        <x:v>Poole — Stepnell Reach</x:v>
      </x:c>
      <x:c r="W936" s="15" t="str">
        <x:v>Individual unit ≤15,000 sq ft</x:v>
      </x:c>
      <x:c r="X936" s="13" t="n">
        <x:f>IF(N936="Yes",L936,0)</x:f>
        <x:v>9.615384615384615</x:v>
      </x:c>
      <x:c r="Y936" s="14" t="n">
        <x:v>1</x:v>
      </x:c>
      <x:c r="Z936" s="13" t="str">
        <x:v>Industrial / workshop / storage</x:v>
      </x:c>
    </x:row>
    <x:row r="937" ht="42" customHeight="1">
      <x:c r="A937" s="13" t="str">
        <x:v>SW0602</x:v>
      </x:c>
      <x:c r="B937" s="15" t="str">
        <x:v>Poole</x:v>
      </x:c>
      <x:c r="C937" s="15" t="str">
        <x:v>Poole</x:v>
      </x:c>
      <x:c r="D937" s="14" t="n">
        <x:v>141005</x:v>
      </x:c>
      <x:c r="E937" s="13" t="str">
        <x:v>Town</x:v>
      </x:c>
      <x:c r="F937" s="15" t="str">
        <x:v>Stepnell Reach</x:v>
      </x:c>
      <x:c r="G937" s="15" t="str">
        <x:v>Unit 3, Stepnell Reach, Blandford Road, Hamworthy, Poole</x:v>
      </x:c>
      <x:c r="H937" s="13" t="str">
        <x:v>Current</x:v>
      </x:c>
      <x:c r="I937" s="14" t="n">
        <x:v>2240</x:v>
      </x:c>
      <x:c r="J937" s="13" t="str">
        <x:f>IF(AND(ISNUMBER(I937),I937&gt;0),IF(I937&lt;=1000,"1–1,000",IF(I937&lt;=2500,"1,001–2,500",IF(I937&lt;=5000,"2,501–5,000",IF(I937&lt;=10000,"5,001–10,000","10,001–15,000")))),"1,001–2,500")</x:f>
        <x:v>1,001–2,500</x:v>
      </x:c>
      <x:c r="K937" s="16" t="n">
        <x:v>19500</x:v>
      </x:c>
      <x:c r="L937" s="17" t="n">
        <x:f>IF(AND(ISNUMBER(I937),I937&gt;0,ISNUMBER(K937),K937&gt;0),K937/I937,"n.a.")</x:f>
        <x:v>8.705357142857142</x:v>
      </x:c>
      <x:c r="M937" s="17"/>
      <x:c r="N937" s="13" t="str">
        <x:v>Yes</x:v>
      </x:c>
      <x:c r="O937" s="15" t="str">
        <x:v>5.6m eaves</x:v>
      </x:c>
      <x:c r="P937" s="15" t="str">
        <x:v>Manual loading door approx 3.1×3.8m</x:v>
      </x:c>
      <x:c r="Q937" s="15" t="str">
        <x:v>Industrial/workshop with ground office/WC, covered loading bay, 3 phase and 5 parking spaces.</x:v>
      </x:c>
      <x:c r="R937" s="15" t="str">
        <x:v>Advertised to let Direct Sibbett Gregory unit listing; combined 2+3 and 8+9adverts deduplicated. Advertised quotation: £19,500 pa</x:v>
      </x:c>
      <x:c r="S937" s="15" t="str">
        <x:v>https://sibbettgregory.com/property-search/properties/336954-unit-3-stepnell-reach-hamworthy</x:v>
      </x:c>
      <x:c r="T937" s="15" t="str"/>
      <x:c r="U937" s="15" t="str"/>
      <x:c r="V937" s="15" t="str">
        <x:v>Poole — Stepnell Reach</x:v>
      </x:c>
      <x:c r="W937" s="15" t="str">
        <x:v>Individual unit ≤15,000 sq ft</x:v>
      </x:c>
      <x:c r="X937" s="13" t="n">
        <x:f>IF(N937="Yes",L937,0)</x:f>
        <x:v>8.705357142857142</x:v>
      </x:c>
      <x:c r="Y937" s="14" t="n">
        <x:v>1</x:v>
      </x:c>
      <x:c r="Z937" s="13" t="str">
        <x:v>Industrial / workshop / storage</x:v>
      </x:c>
    </x:row>
    <x:row r="938" ht="42" customHeight="1">
      <x:c r="A938" s="13" t="str">
        <x:v>SW0603</x:v>
      </x:c>
      <x:c r="B938" s="15" t="str">
        <x:v>Poole</x:v>
      </x:c>
      <x:c r="C938" s="15" t="str">
        <x:v>Poole</x:v>
      </x:c>
      <x:c r="D938" s="14" t="n">
        <x:v>141005</x:v>
      </x:c>
      <x:c r="E938" s="13" t="str">
        <x:v>Town</x:v>
      </x:c>
      <x:c r="F938" s="15" t="str">
        <x:v>Stepnell Reach</x:v>
      </x:c>
      <x:c r="G938" s="15" t="str">
        <x:v>Unit 4, Stepnell Reach, 541 Blandford Road, Poole</x:v>
      </x:c>
      <x:c r="H938" s="13" t="str">
        <x:v>Current</x:v>
      </x:c>
      <x:c r="I938" s="14" t="n">
        <x:v>2024</x:v>
      </x:c>
      <x:c r="J938" s="13" t="str">
        <x:f>IF(AND(ISNUMBER(I938),I938&gt;0),IF(I938&lt;=1000,"1–1,000",IF(I938&lt;=2500,"1,001–2,500",IF(I938&lt;=5000,"2,501–5,000",IF(I938&lt;=10000,"5,001–10,000","10,001–15,000")))),"1,001–2,500")</x:f>
        <x:v>1,001–2,500</x:v>
      </x:c>
      <x:c r="K938" s="16"/>
      <x:c r="L938" s="17" t="str">
        <x:f>IF(AND(ISNUMBER(I938),I938&gt;0,ISNUMBER(K938),K938&gt;0),K938/I938,"n.a.")</x:f>
        <x:v>n.a.</x:v>
      </x:c>
      <x:c r="M938" s="17"/>
      <x:c r="N938" s="13" t="str">
        <x:v>No</x:v>
      </x:c>
      <x:c r="O938" s="15" t="str">
        <x:v>5.68m eaves</x:v>
      </x:c>
      <x:c r="P938" s="15" t="str">
        <x:v>Roller shutter 3m W ×4.4m H</x:v>
      </x:c>
      <x:c r="Q938" s="15" t="str">
        <x:v>Mid-terrace warehouse/storage with kitchenette and WC.</x:v>
      </x:c>
      <x:c r="R938" s="15" t="str">
        <x:v>Advertised to let Advertised quotation: POA</x:v>
      </x:c>
      <x:c r="S938" s="15" t="str">
        <x:v>https://www.rightmove.co.uk/properties/760908146554497#/?channel=COM_LET</x:v>
      </x:c>
      <x:c r="T938" s="15" t="str"/>
      <x:c r="U938" s="15" t="str"/>
      <x:c r="V938" s="15" t="str">
        <x:v>Poole — Stepnell Reach</x:v>
      </x:c>
      <x:c r="W938" s="15" t="str">
        <x:v>Individual unit ≤15,000 sq ft</x:v>
      </x:c>
      <x:c r="X938" s="13" t="n">
        <x:f>IF(N938="Yes",L938,0)</x:f>
        <x:v>0</x:v>
      </x:c>
      <x:c r="Y938" s="14" t="n">
        <x:v>1</x:v>
      </x:c>
      <x:c r="Z938" s="13" t="str">
        <x:v>Industrial / workshop / storage</x:v>
      </x:c>
    </x:row>
    <x:row r="939" ht="42" customHeight="1">
      <x:c r="A939" s="13" t="str">
        <x:v>SW0604</x:v>
      </x:c>
      <x:c r="B939" s="15" t="str">
        <x:v>Poole</x:v>
      </x:c>
      <x:c r="C939" s="15" t="str">
        <x:v>Poole</x:v>
      </x:c>
      <x:c r="D939" s="14" t="n">
        <x:v>141005</x:v>
      </x:c>
      <x:c r="E939" s="13" t="str">
        <x:v>Town</x:v>
      </x:c>
      <x:c r="F939" s="15" t="str">
        <x:v>Stepnell Reach</x:v>
      </x:c>
      <x:c r="G939" s="15" t="str">
        <x:v>Unit 8, Stepnell Reach, Blandford Road, Hamworthy, Poole</x:v>
      </x:c>
      <x:c r="H939" s="13" t="str">
        <x:v>Current</x:v>
      </x:c>
      <x:c r="I939" s="14" t="n">
        <x:v>1535</x:v>
      </x:c>
      <x:c r="J939" s="13" t="str">
        <x:f>IF(AND(ISNUMBER(I939),I939&gt;0),IF(I939&lt;=1000,"1–1,000",IF(I939&lt;=2500,"1,001–2,500",IF(I939&lt;=5000,"2,501–5,000",IF(I939&lt;=10000,"5,001–10,000","10,001–15,000")))),"1,001–2,500")</x:f>
        <x:v>1,001–2,500</x:v>
      </x:c>
      <x:c r="K939" s="16" t="n">
        <x:v>16250</x:v>
      </x:c>
      <x:c r="L939" s="17" t="n">
        <x:f>IF(AND(ISNUMBER(I939),I939&gt;0,ISNUMBER(K939),K939&gt;0),K939/I939,"n.a.")</x:f>
        <x:v>10.586319218241043</x:v>
      </x:c>
      <x:c r="M939" s="17"/>
      <x:c r="N939" s="13" t="str">
        <x:v>Yes</x:v>
      </x:c>
      <x:c r="O939" s="15" t="str">
        <x:v>5.6m eaves</x:v>
      </x:c>
      <x:c r="P939" s="15" t="str">
        <x:v>Manual loading door approx 3.1×3.8m</x:v>
      </x:c>
      <x:c r="Q939" s="15" t="str">
        <x:v>Industrial/workshop with ground office/WC, covered loading bay, 3 phase and 5 parking spaces.</x:v>
      </x:c>
      <x:c r="R939" s="15" t="str">
        <x:v>Advertised to let Direct Sibbett Gregory unit listing; combined 2+3 and 8+9adverts deduplicated. Advertised quotation: £16,250 pa</x:v>
      </x:c>
      <x:c r="S939" s="15" t="str">
        <x:v>https://sibbettgregory.com/property-search/properties/336970-unit-8-stepnell-reach-hamworthy</x:v>
      </x:c>
      <x:c r="T939" s="15" t="str"/>
      <x:c r="U939" s="15" t="str"/>
      <x:c r="V939" s="15" t="str">
        <x:v>Poole — Stepnell Reach</x:v>
      </x:c>
      <x:c r="W939" s="15" t="str">
        <x:v>Individual unit ≤15,000 sq ft</x:v>
      </x:c>
      <x:c r="X939" s="13" t="n">
        <x:f>IF(N939="Yes",L939,0)</x:f>
        <x:v>10.586319218241043</x:v>
      </x:c>
      <x:c r="Y939" s="14" t="n">
        <x:v>1</x:v>
      </x:c>
      <x:c r="Z939" s="13" t="str">
        <x:v>Industrial / workshop / storage</x:v>
      </x:c>
    </x:row>
    <x:row r="940" ht="42" customHeight="1">
      <x:c r="A940" s="13" t="str">
        <x:v>SW0605</x:v>
      </x:c>
      <x:c r="B940" s="15" t="str">
        <x:v>Poole</x:v>
      </x:c>
      <x:c r="C940" s="15" t="str">
        <x:v>Poole</x:v>
      </x:c>
      <x:c r="D940" s="14" t="n">
        <x:v>141005</x:v>
      </x:c>
      <x:c r="E940" s="13" t="str">
        <x:v>Town</x:v>
      </x:c>
      <x:c r="F940" s="15" t="str">
        <x:v>Stepnell Reach</x:v>
      </x:c>
      <x:c r="G940" s="15" t="str">
        <x:v>Unit 9, Stepnell Reach, Blandford Road, Hamworthy, Poole</x:v>
      </x:c>
      <x:c r="H940" s="13" t="str">
        <x:v>Current</x:v>
      </x:c>
      <x:c r="I940" s="14" t="n">
        <x:v>1535</x:v>
      </x:c>
      <x:c r="J940" s="13" t="str">
        <x:f>IF(AND(ISNUMBER(I940),I940&gt;0),IF(I940&lt;=1000,"1–1,000",IF(I940&lt;=2500,"1,001–2,500",IF(I940&lt;=5000,"2,501–5,000",IF(I940&lt;=10000,"5,001–10,000","10,001–15,000")))),"1,001–2,500")</x:f>
        <x:v>1,001–2,500</x:v>
      </x:c>
      <x:c r="K940" s="16" t="n">
        <x:v>16250</x:v>
      </x:c>
      <x:c r="L940" s="17" t="n">
        <x:f>IF(AND(ISNUMBER(I940),I940&gt;0,ISNUMBER(K940),K940&gt;0),K940/I940,"n.a.")</x:f>
        <x:v>10.586319218241043</x:v>
      </x:c>
      <x:c r="M940" s="17"/>
      <x:c r="N940" s="13" t="str">
        <x:v>Yes</x:v>
      </x:c>
      <x:c r="O940" s="15" t="str">
        <x:v>5.6m eaves</x:v>
      </x:c>
      <x:c r="P940" s="15" t="str">
        <x:v>Manual loading door approx 3.1×3.8m</x:v>
      </x:c>
      <x:c r="Q940" s="15" t="str">
        <x:v>Industrial/workshop with ground office/WC, covered loading bay, 3 phase and 5 parking spaces.</x:v>
      </x:c>
      <x:c r="R940" s="15" t="str">
        <x:v>Advertised to let Direct Sibbett Gregory unit listing; combined 2+3 and 8+9adverts deduplicated. Advertised quotation: £16,250 pa</x:v>
      </x:c>
      <x:c r="S940" s="15" t="str">
        <x:v>https://sibbettgregory.com/property-search/properties/336977-unit-9-stepnell-reach-hamworthy</x:v>
      </x:c>
      <x:c r="T940" s="15" t="str"/>
      <x:c r="U940" s="15" t="str"/>
      <x:c r="V940" s="15" t="str">
        <x:v>Poole — Stepnell Reach</x:v>
      </x:c>
      <x:c r="W940" s="15" t="str">
        <x:v>Individual unit ≤15,000 sq ft</x:v>
      </x:c>
      <x:c r="X940" s="13" t="n">
        <x:f>IF(N940="Yes",L940,0)</x:f>
        <x:v>10.586319218241043</x:v>
      </x:c>
      <x:c r="Y940" s="14" t="n">
        <x:v>1</x:v>
      </x:c>
      <x:c r="Z940" s="13" t="str">
        <x:v>Industrial / workshop / storage</x:v>
      </x:c>
    </x:row>
    <x:row r="941" ht="42" customHeight="1">
      <x:c r="A941" s="13" t="str">
        <x:v>SW0606</x:v>
      </x:c>
      <x:c r="B941" s="15" t="str">
        <x:v>Poole</x:v>
      </x:c>
      <x:c r="C941" s="15" t="str">
        <x:v>Poole</x:v>
      </x:c>
      <x:c r="D941" s="14" t="n">
        <x:v>141005</x:v>
      </x:c>
      <x:c r="E941" s="13" t="str">
        <x:v>Town</x:v>
      </x:c>
      <x:c r="F941" s="15" t="str">
        <x:v>Stepnell Reach</x:v>
      </x:c>
      <x:c r="G941" s="15" t="str">
        <x:v>Units 10 &amp; 11, Stepnell Reach, Blandford Road, Poole</x:v>
      </x:c>
      <x:c r="H941" s="13" t="str">
        <x:v>Current</x:v>
      </x:c>
      <x:c r="I941" s="14" t="n">
        <x:v>5006</x:v>
      </x:c>
      <x:c r="J941" s="13" t="str">
        <x:f>IF(AND(ISNUMBER(I941),I941&gt;0),IF(I941&lt;=1000,"1–1,000",IF(I941&lt;=2500,"1,001–2,500",IF(I941&lt;=5000,"2,501–5,000",IF(I941&lt;=10000,"5,001–10,000","10,001–15,000")))),"5,001–10,000")</x:f>
        <x:v>5,001–10,000</x:v>
      </x:c>
      <x:c r="K941" s="16" t="n">
        <x:v>39996</x:v>
      </x:c>
      <x:c r="L941" s="17" t="n">
        <x:f>IF(AND(ISNUMBER(I941),I941&gt;0,ISNUMBER(K941),K941&gt;0),K941/I941,"n.a.")</x:f>
        <x:v>7.98961246504195</x:v>
      </x:c>
      <x:c r="M941" s="17"/>
      <x:c r="N941" s="13" t="str">
        <x:v>Yes</x:v>
      </x:c>
      <x:c r="O941" s="15" t="str">
        <x:v>6.3m eaves</x:v>
      </x:c>
      <x:c r="P941" s="15" t="str">
        <x:v>Roller shutter loading door</x:v>
      </x:c>
      <x:c r="Q941" s="15" t="str">
        <x:v>End-terrace warehouse with two-floor office/welfare accommodation and secure yard.</x:v>
      </x:c>
      <x:c r="R941" s="15" t="str">
        <x:v>Advertised to let One combined demise; £3,333 pcm annualised. Advertised quotation: £39,996.00 pa / annualised</x:v>
      </x:c>
      <x:c r="S941" s="15" t="str">
        <x:v>https://www.rightmove.co.uk/properties/760907966370256#/?channel=COM_LET</x:v>
      </x:c>
      <x:c r="T941" s="15" t="str"/>
      <x:c r="U941" s="15" t="str"/>
      <x:c r="V941" s="15" t="str">
        <x:v>Poole — Stepnell Reach</x:v>
      </x:c>
      <x:c r="W941" s="15" t="str">
        <x:v>Individual unit ≤15,000 sq ft</x:v>
      </x:c>
      <x:c r="X941" s="13" t="n">
        <x:f>IF(N941="Yes",L941,0)</x:f>
        <x:v>7.98961246504195</x:v>
      </x:c>
      <x:c r="Y941" s="14" t="n">
        <x:v>1</x:v>
      </x:c>
      <x:c r="Z941" s="13" t="str">
        <x:v>Industrial / workshop / storage</x:v>
      </x:c>
    </x:row>
    <x:row r="942" ht="49" customHeight="1">
      <x:c r="A942" s="13" t="str">
        <x:v>SW0607</x:v>
      </x:c>
      <x:c r="B942" s="15" t="str">
        <x:v>Poole</x:v>
      </x:c>
      <x:c r="C942" s="15" t="str">
        <x:v>Poole</x:v>
      </x:c>
      <x:c r="D942" s="14" t="n">
        <x:v>141005</x:v>
      </x:c>
      <x:c r="E942" s="13" t="str">
        <x:v>Town</x:v>
      </x:c>
      <x:c r="F942" s="15" t="str">
        <x:v>Tower Business Centre</x:v>
      </x:c>
      <x:c r="G942" s="15" t="str">
        <x:v>Unit 4, Tower Business Centre, Rear Of 5 Fancy Road, Poole BH 12</x:v>
      </x:c>
      <x:c r="H942" s="13" t="str">
        <x:v>Uncertain</x:v>
      </x:c>
      <x:c r="I942" s="14" t="n">
        <x:v>914</x:v>
      </x:c>
      <x:c r="J942" s="13" t="str">
        <x:f>IF(AND(ISNUMBER(I942),I942&gt;0),IF(I942&lt;=1000,"1–1,000",IF(I942&lt;=2500,"1,001–2,500",IF(I942&lt;=5000,"2,501–5,000",IF(I942&lt;=10000,"5,001–10,000","10,001–15,000")))),"1–1,000")</x:f>
        <x:v>1–1,000</x:v>
      </x:c>
      <x:c r="K942" s="16" t="n">
        <x:v>14500</x:v>
      </x:c>
      <x:c r="L942" s="17" t="n">
        <x:f>IF(AND(ISNUMBER(I942),I942&gt;0,ISNUMBER(K942),K942&gt;0),K942/I942,"n.a.")</x:f>
        <x:v>15.864332603938731</x:v>
      </x:c>
      <x:c r="M942" s="17"/>
      <x:c r="N942" s="13" t="str">
        <x:v>No</x:v>
      </x:c>
      <x:c r="O942" s="15" t="str">
        <x:v>Internal eaves height 6.75m; Internal eaves heights 6.75</x:v>
      </x:c>
      <x:c r="P942" s="15" t="str">
        <x:v>Insulated sectional up and over loading door measuring 3.15m wide x 3m high; Insulated sectional up and over loading door 3.15m wide x 3m high</x:v>
      </x:c>
      <x:c r="Q942" s="15" t="str">
        <x:v>UPVC double glazed ground and first floor windows</x:v>
      </x:c>
      <x:c r="R942" s="15" t="str">
        <x:v>Portal re-let advert; older development schedule says sold Zoopla£14,500 pa to let; Goadsby scheme says Unit 4 sold at£14,000 pa historic marketing. Could be owner re-let, not resolved. Advertised quotation: £14,500 pa</x:v>
      </x:c>
      <x:c r="S942" s="15" t="str">
        <x:v>https://www.zoopla.co.uk/to-rent/commercial/details/73732187/</x:v>
      </x:c>
      <x:c r="T942" s="15" t="str">
        <x:v>https://goadsby.com/commercial/335985</x:v>
      </x:c>
      <x:c r="U942" s="15" t="str"/>
      <x:c r="V942" s="15" t="str">
        <x:v>Poole — Tower Business Centre</x:v>
      </x:c>
      <x:c r="W942" s="15" t="str">
        <x:v>Individual unit ≤15,000 sq ft</x:v>
      </x:c>
      <x:c r="X942" s="13" t="n">
        <x:f>IF(N942="Yes",L942,0)</x:f>
        <x:v>0</x:v>
      </x:c>
      <x:c r="Y942" s="14" t="n">
        <x:v>1</x:v>
      </x:c>
      <x:c r="Z942" s="13" t="str">
        <x:v>Industrial / workshop / storage</x:v>
      </x:c>
    </x:row>
    <x:row r="943" ht="42" customHeight="1">
      <x:c r="A943" s="13" t="str">
        <x:v>SW0608</x:v>
      </x:c>
      <x:c r="B943" s="15" t="str">
        <x:v>Poole</x:v>
      </x:c>
      <x:c r="C943" s="15" t="str">
        <x:v>Poole</x:v>
      </x:c>
      <x:c r="D943" s="14" t="n">
        <x:v>141005</x:v>
      </x:c>
      <x:c r="E943" s="13" t="str">
        <x:v>Town</x:v>
      </x:c>
      <x:c r="F943" s="15" t="str">
        <x:v>Virage Business Park</x:v>
      </x:c>
      <x:c r="G943" s="15" t="str">
        <x:v>Unit 7 Virage Business Park, Stanley Green Road, Poole BH 15</x:v>
      </x:c>
      <x:c r="H943" s="13" t="str">
        <x:v>Current</x:v>
      </x:c>
      <x:c r="I943" s="14" t="n">
        <x:v>3243</x:v>
      </x:c>
      <x:c r="J943" s="13" t="str">
        <x:f>IF(AND(ISNUMBER(I943),I943&gt;0),IF(I943&lt;=1000,"1–1,000",IF(I943&lt;=2500,"1,001–2,500",IF(I943&lt;=5000,"2,501–5,000",IF(I943&lt;=10000,"5,001–10,000","10,001–15,000")))),"2,501–5,000")</x:f>
        <x:v>2,501–5,000</x:v>
      </x:c>
      <x:c r="K943" s="16" t="n">
        <x:v>30000</x:v>
      </x:c>
      <x:c r="L943" s="17" t="n">
        <x:f>IF(AND(ISNUMBER(I943),I943&gt;0,ISNUMBER(K943),K943&gt;0),K943/I943,"n.a.")</x:f>
        <x:v>9.250693802035153</x:v>
      </x:c>
      <x:c r="M943" s="17"/>
      <x:c r="N943" s="13" t="str">
        <x:v>Yes</x:v>
      </x:c>
      <x:c r="O943" s="15" t="str">
        <x:v>approx. 6.28m eaves</x:v>
      </x:c>
      <x:c r="P943" s="15" t="str">
        <x:v>Sectional up-and-over 4m W ×5m H</x:v>
      </x:c>
      <x:c r="Q943" s="15" t="str">
        <x:v>Internal eaves height approximately 6.28m</x:v>
      </x:c>
      <x:c r="R943" s="15" t="str">
        <x:v>Advertised to let Advertised quotation: £30,000 pa</x:v>
      </x:c>
      <x:c r="S943" s="15" t="str">
        <x:v>https://www.zoopla.co.uk/to-rent/commercial/details/66752009/</x:v>
      </x:c>
      <x:c r="T943" s="15" t="str"/>
      <x:c r="U943" s="15" t="str"/>
      <x:c r="V943" s="15" t="str">
        <x:v>Poole — Virage Business Park</x:v>
      </x:c>
      <x:c r="W943" s="15" t="str">
        <x:v>Individual unit ≤15,000 sq ft</x:v>
      </x:c>
      <x:c r="X943" s="13" t="n">
        <x:f>IF(N943="Yes",L943,0)</x:f>
        <x:v>9.250693802035153</x:v>
      </x:c>
      <x:c r="Y943" s="14" t="n">
        <x:v>1</x:v>
      </x:c>
      <x:c r="Z943" s="13" t="str">
        <x:v>Industrial / workshop / storage</x:v>
      </x:c>
    </x:row>
    <x:row r="944" ht="42" customHeight="1">
      <x:c r="A944" s="13" t="str">
        <x:v>SW0609</x:v>
      </x:c>
      <x:c r="B944" s="15" t="str">
        <x:v>Poole</x:v>
      </x:c>
      <x:c r="C944" s="15" t="str">
        <x:v>Poole</x:v>
      </x:c>
      <x:c r="D944" s="14" t="n">
        <x:v>141005</x:v>
      </x:c>
      <x:c r="E944" s="13" t="str">
        <x:v>Town</x:v>
      </x:c>
      <x:c r="F944" s="15" t="str">
        <x:v>Wessex Trade Centre</x:v>
      </x:c>
      <x:c r="G944" s="15" t="str">
        <x:v>Unit 14, Wessex Trade Centre, Ringwood Road/Old Wareham Road, Poole BH 12</x:v>
      </x:c>
      <x:c r="H944" s="13" t="str">
        <x:v>Current</x:v>
      </x:c>
      <x:c r="I944" s="14" t="n">
        <x:v>2628</x:v>
      </x:c>
      <x:c r="J944" s="13" t="str">
        <x:f>IF(AND(ISNUMBER(I944),I944&gt;0),IF(I944&lt;=1000,"1–1,000",IF(I944&lt;=2500,"1,001–2,500",IF(I944&lt;=5000,"2,501–5,000",IF(I944&lt;=10000,"5,001–10,000","10,001–15,000")))),"2,501–5,000")</x:f>
        <x:v>2,501–5,000</x:v>
      </x:c>
      <x:c r="K944" s="16" t="n">
        <x:v>33000</x:v>
      </x:c>
      <x:c r="L944" s="17" t="n">
        <x:f>IF(AND(ISNUMBER(I944),I944&gt;0,ISNUMBER(K944),K944&gt;0),K944/I944,"n.a.")</x:f>
        <x:v>12.557077625570777</x:v>
      </x:c>
      <x:c r="M944" s="17"/>
      <x:c r="N944" s="13" t="str">
        <x:v>Yes</x:v>
      </x:c>
      <x:c r="O944" s="15" t="str">
        <x:v>Not stated</x:v>
      </x:c>
      <x:c r="P944" s="15" t="str">
        <x:v>Warehouse loading door; type not stated</x:v>
      </x:c>
      <x:c r="Q944" s="15" t="str">
        <x:v>Old Wareham Road provides direct links withA 3049 dual carriageway.</x:v>
      </x:c>
      <x:c r="R944" s="15" t="str">
        <x:v>Advertised to let Advertised quotation: £33,000 pa</x:v>
      </x:c>
      <x:c r="S944" s="15" t="str">
        <x:v>https://www.zoopla.co.uk/to-rent/commercial/details/72440351/</x:v>
      </x:c>
      <x:c r="T944" s="15" t="str"/>
      <x:c r="U944" s="15" t="str"/>
      <x:c r="V944" s="15" t="str">
        <x:v>Poole — Wessex Trade Centre</x:v>
      </x:c>
      <x:c r="W944" s="15" t="str">
        <x:v>Individual unit ≤15,000 sq ft</x:v>
      </x:c>
      <x:c r="X944" s="13" t="n">
        <x:f>IF(N944="Yes",L944,0)</x:f>
        <x:v>12.557077625570777</x:v>
      </x:c>
      <x:c r="Y944" s="14" t="n">
        <x:v>1</x:v>
      </x:c>
      <x:c r="Z944" s="13" t="str">
        <x:v>Industrial / workshop / storage</x:v>
      </x:c>
    </x:row>
    <x:row r="945" ht="42" customHeight="1">
      <x:c r="A945" s="13" t="str">
        <x:v>SW0610</x:v>
      </x:c>
      <x:c r="B945" s="15" t="str">
        <x:v>Poole</x:v>
      </x:c>
      <x:c r="C945" s="15" t="str">
        <x:v>Poole</x:v>
      </x:c>
      <x:c r="D945" s="14" t="n">
        <x:v>141005</x:v>
      </x:c>
      <x:c r="E945" s="13" t="str">
        <x:v>Town</x:v>
      </x:c>
      <x:c r="F945" s="15" t="str">
        <x:v>Wessex Trade Centre</x:v>
      </x:c>
      <x:c r="G945" s="15" t="str">
        <x:v>Unit 33, Wessex Trade Centre, Ringwood Road/Old Wareham Road, Poole BH 12</x:v>
      </x:c>
      <x:c r="H945" s="13" t="str">
        <x:v>Current</x:v>
      </x:c>
      <x:c r="I945" s="14" t="n">
        <x:v>3424</x:v>
      </x:c>
      <x:c r="J945" s="13" t="str">
        <x:f>IF(AND(ISNUMBER(I945),I945&gt;0),IF(I945&lt;=1000,"1–1,000",IF(I945&lt;=2500,"1,001–2,500",IF(I945&lt;=5000,"2,501–5,000",IF(I945&lt;=10000,"5,001–10,000","10,001–15,000")))),"2,501–5,000")</x:f>
        <x:v>2,501–5,000</x:v>
      </x:c>
      <x:c r="K945" s="16" t="n">
        <x:v>46225</x:v>
      </x:c>
      <x:c r="L945" s="17" t="n">
        <x:f>IF(AND(ISNUMBER(I945),I945&gt;0,ISNUMBER(K945),K945&gt;0),K945/I945,"n.a.")</x:f>
        <x:v>13.500292056074766</x:v>
      </x:c>
      <x:c r="M945" s="17"/>
      <x:c r="N945" s="13" t="str">
        <x:v>Yes</x:v>
      </x:c>
      <x:c r="O945" s="15" t="str">
        <x:v>Not stated</x:v>
      </x:c>
      <x:c r="P945" s="15" t="str">
        <x:v>Warehouse loading door; type not stated</x:v>
      </x:c>
      <x:c r="Q945" s="15" t="str">
        <x:v>Old Wareham Road provides direct links withA 3049 dual carriageway.</x:v>
      </x:c>
      <x:c r="R945" s="15" t="str">
        <x:v>Advertised to let Advertised quotation: £46,225 pa</x:v>
      </x:c>
      <x:c r="S945" s="15" t="str">
        <x:v>https://www.zoopla.co.uk/to-rent/commercial/details/72446716/</x:v>
      </x:c>
      <x:c r="T945" s="15" t="str"/>
      <x:c r="U945" s="15" t="str"/>
      <x:c r="V945" s="15" t="str">
        <x:v>Poole — Wessex Trade Centre</x:v>
      </x:c>
      <x:c r="W945" s="15" t="str">
        <x:v>Individual unit ≤15,000 sq ft</x:v>
      </x:c>
      <x:c r="X945" s="13" t="n">
        <x:f>IF(N945="Yes",L945,0)</x:f>
        <x:v>13.500292056074766</x:v>
      </x:c>
      <x:c r="Y945" s="14" t="n">
        <x:v>1</x:v>
      </x:c>
      <x:c r="Z945" s="13" t="str">
        <x:v>Industrial / workshop / storage</x:v>
      </x:c>
    </x:row>
    <x:row r="946" ht="42" customHeight="1">
      <x:c r="A946" s="13" t="str">
        <x:v>SW0611</x:v>
      </x:c>
      <x:c r="B946" s="15" t="str">
        <x:v>Poole</x:v>
      </x:c>
      <x:c r="C946" s="15" t="str">
        <x:v>Poole</x:v>
      </x:c>
      <x:c r="D946" s="14" t="n">
        <x:v>141005</x:v>
      </x:c>
      <x:c r="E946" s="13" t="str">
        <x:v>Town</x:v>
      </x:c>
      <x:c r="F946" s="15" t="str">
        <x:v>Wessex Trade Centre</x:v>
      </x:c>
      <x:c r="G946" s="15" t="str">
        <x:v>Unit 57, Wessex Trade Centre, Ringwood Road/Old Wareham Road, Poole BH 12</x:v>
      </x:c>
      <x:c r="H946" s="13" t="str">
        <x:v>Current</x:v>
      </x:c>
      <x:c r="I946" s="14" t="n">
        <x:v>4313</x:v>
      </x:c>
      <x:c r="J946" s="13" t="str">
        <x:f>IF(AND(ISNUMBER(I946),I946&gt;0),IF(I946&lt;=1000,"1–1,000",IF(I946&lt;=2500,"1,001–2,500",IF(I946&lt;=5000,"2,501–5,000",IF(I946&lt;=10000,"5,001–10,000","10,001–15,000")))),"2,501–5,000")</x:f>
        <x:v>2,501–5,000</x:v>
      </x:c>
      <x:c r="K946" s="16" t="n">
        <x:v>52000</x:v>
      </x:c>
      <x:c r="L946" s="17" t="n">
        <x:f>IF(AND(ISNUMBER(I946),I946&gt;0,ISNUMBER(K946),K946&gt;0),K946/I946,"n.a.")</x:f>
        <x:v>12.056573150939021</x:v>
      </x:c>
      <x:c r="M946" s="17"/>
      <x:c r="N946" s="13" t="str">
        <x:v>Yes</x:v>
      </x:c>
      <x:c r="O946" s="15" t="str">
        <x:v>Not stated</x:v>
      </x:c>
      <x:c r="P946" s="15" t="str">
        <x:v>Warehouse loading door; type not stated</x:v>
      </x:c>
      <x:c r="Q946" s="15" t="str">
        <x:v>Old Wareham Road provides direct links withA 3049 dual carriageway.</x:v>
      </x:c>
      <x:c r="R946" s="15" t="str">
        <x:v>Advertised to let Advertised quotation: £52,000 pa</x:v>
      </x:c>
      <x:c r="S946" s="15" t="str">
        <x:v>https://www.zoopla.co.uk/to-rent/commercial/details/72446766/</x:v>
      </x:c>
      <x:c r="T946" s="15" t="str"/>
      <x:c r="U946" s="15" t="str"/>
      <x:c r="V946" s="15" t="str">
        <x:v>Poole — Wessex Trade Centre</x:v>
      </x:c>
      <x:c r="W946" s="15" t="str">
        <x:v>Individual unit ≤15,000 sq ft</x:v>
      </x:c>
      <x:c r="X946" s="13" t="n">
        <x:f>IF(N946="Yes",L946,0)</x:f>
        <x:v>12.056573150939021</x:v>
      </x:c>
      <x:c r="Y946" s="14" t="n">
        <x:v>1</x:v>
      </x:c>
      <x:c r="Z946" s="13" t="str">
        <x:v>Industrial / workshop / storage</x:v>
      </x:c>
    </x:row>
    <x:row r="947" ht="49" customHeight="1">
      <x:c r="A947" s="13" t="str">
        <x:v>SW0612</x:v>
      </x:c>
      <x:c r="B947" s="15" t="str">
        <x:v>Christchurch</x:v>
      </x:c>
      <x:c r="C947" s="15" t="str">
        <x:v>Hurn / Bournemouth Airport</x:v>
      </x:c>
      <x:c r="D947" s="14"/>
      <x:c r="E947" s="13" t="str">
        <x:v>Nearby</x:v>
      </x:c>
      <x:c r="F947" s="15" t="str">
        <x:v>Aviation Business Park</x:v>
      </x:c>
      <x:c r="G947" s="15" t="str">
        <x:v>B 3 Cirrus Court, Aviation Business Park, Bournemouth Airport</x:v>
      </x:c>
      <x:c r="H947" s="13" t="str">
        <x:v>Uncertain</x:v>
      </x:c>
      <x:c r="I947" s="14"/>
      <x:c r="J947" s="13" t="str">
        <x:f>IF(AND(ISNUMBER(I947),I947&gt;0),IF(I947&lt;=1000,"1–1,000",IF(I947&lt;=2500,"1,001–2,500",IF(I947&lt;=5000,"2,501–5,000",IF(I947&lt;=10000,"5,001–10,000","10,001–15,000")))),"1,001–2,500")</x:f>
        <x:v>1,001–2,500</x:v>
      </x:c>
      <x:c r="K947" s="16"/>
      <x:c r="L947" s="17" t="str">
        <x:f>IF(AND(ISNUMBER(I947),I947&gt;0,ISNUMBER(K947),K947&gt;0),K947/I947,"n.a.")</x:f>
        <x:v>n.a.</x:v>
      </x:c>
      <x:c r="M947" s="17"/>
      <x:c r="N947" s="13" t="str">
        <x:v>No</x:v>
      </x:c>
      <x:c r="O947" s="15" t="str">
        <x:v>Not stated</x:v>
      </x:c>
      <x:c r="P947" s="15" t="str">
        <x:v>Not stated</x:v>
      </x:c>
      <x:c r="Q947" s="15" t="str">
        <x:v>Industrial/warehouse premises</x:v>
      </x:c>
      <x:c r="R947" s="15" t="str">
        <x:v>Unexplained range; specification unpublished Named B 3 but range 1,086–1,552 sq ft unexplained. Do not interpret zero price as free rent. Advertised quotation: Portal£0 pcm placeholder; treat POA Host population not separately identified where locality/boundary is ambiguous.</x:v>
      </x:c>
      <x:c r="S947" s="15" t="str">
        <x:v>https://www.rightmove.co.uk/properties/754397429354273#/?channel=COM_LET</x:v>
      </x:c>
      <x:c r="T947" s="15" t="str"/>
      <x:c r="U947" s="15" t="str"/>
      <x:c r="V947" s="15" t="str">
        <x:v>Christchurch — Aviation Business Park</x:v>
      </x:c>
      <x:c r="W947" s="15" t="str">
        <x:v>1,086–1,552 sq ft; exact unit area not stated</x:v>
      </x:c>
      <x:c r="X947" s="13" t="n">
        <x:f>IF(N947="Yes",L947,0)</x:f>
        <x:v>0</x:v>
      </x:c>
      <x:c r="Y947" s="14" t="n">
        <x:v>1</x:v>
      </x:c>
      <x:c r="Z947" s="13" t="str">
        <x:v>Industrial / workshop / storage</x:v>
      </x:c>
    </x:row>
    <x:row r="948" ht="49" customHeight="1">
      <x:c r="A948" s="13" t="str">
        <x:v>SW0613</x:v>
      </x:c>
      <x:c r="B948" s="15" t="str">
        <x:v>Christchurch</x:v>
      </x:c>
      <x:c r="C948" s="15" t="str">
        <x:v>Hurn / Bournemouth Airport</x:v>
      </x:c>
      <x:c r="D948" s="14"/>
      <x:c r="E948" s="13" t="str">
        <x:v>Nearby</x:v>
      </x:c>
      <x:c r="F948" s="15" t="str">
        <x:v>Aviation Business Park</x:v>
      </x:c>
      <x:c r="G948" s="15" t="str">
        <x:v>Building 105E, Bournemouth Airport, Christchurch BH 23</x:v>
      </x:c>
      <x:c r="H948" s="13" t="str">
        <x:v>Current</x:v>
      </x:c>
      <x:c r="I948" s="14" t="n">
        <x:v>13862</x:v>
      </x:c>
      <x:c r="J948" s="13" t="str">
        <x:f>IF(AND(ISNUMBER(I948),I948&gt;0),IF(I948&lt;=1000,"1–1,000",IF(I948&lt;=2500,"1,001–2,500",IF(I948&lt;=5000,"2,501–5,000",IF(I948&lt;=10000,"5,001–10,000","10,001–15,000")))),"10,001–15,000")</x:f>
        <x:v>10,001–15,000</x:v>
      </x:c>
      <x:c r="K948" s="16" t="n">
        <x:v>69180</x:v>
      </x:c>
      <x:c r="L948" s="17" t="n">
        <x:f>IF(AND(ISNUMBER(I948),I948&gt;0,ISNUMBER(K948),K948&gt;0),K948/I948,"n.a.")</x:f>
        <x:v>4.9906218438897705</x:v>
      </x:c>
      <x:c r="M948" s="17"/>
      <x:c r="N948" s="13" t="str">
        <x:v>No</x:v>
      </x:c>
      <x:c r="O948" s="15" t="str">
        <x:v>Internal Eaves Height 8m</x:v>
      </x:c>
      <x:c r="P948" s="15" t="str">
        <x:v>Access Via Roller Shutter Door (3.69m x 3.7m)</x:v>
      </x:c>
      <x:c r="Q948" s="15" t="str">
        <x:v>Access Via Roller Shutter Door (3.69m x 3.7m)</x:v>
      </x:c>
      <x:c r="R948" s="15" t="str">
        <x:v>Advertised to let Short 3–6month licence only; low rent not comparable with standard long industrial leases. Advertised quotation: £69,180 pa Host population not separately identified where locality/boundary is ambiguous.</x:v>
      </x:c>
      <x:c r="S948" s="15" t="str">
        <x:v>https://www.zoopla.co.uk/to-rent/commercial/details/73434555/</x:v>
      </x:c>
      <x:c r="T948" s="15" t="str"/>
      <x:c r="U948" s="15" t="str"/>
      <x:c r="V948" s="15" t="str">
        <x:v>Christchurch — Aviation Business Park</x:v>
      </x:c>
      <x:c r="W948" s="15" t="str">
        <x:v>Individual unit ≤15,000 sq ft</x:v>
      </x:c>
      <x:c r="X948" s="13" t="n">
        <x:f>IF(N948="Yes",L948,0)</x:f>
        <x:v>0</x:v>
      </x:c>
      <x:c r="Y948" s="14" t="n">
        <x:v>1</x:v>
      </x:c>
      <x:c r="Z948" s="13" t="str">
        <x:v>Industrial / workshop / storage</x:v>
      </x:c>
    </x:row>
    <x:row r="949" ht="42" customHeight="1">
      <x:c r="A949" s="13" t="str">
        <x:v>SW0614</x:v>
      </x:c>
      <x:c r="B949" s="15" t="str">
        <x:v>Christchurch</x:v>
      </x:c>
      <x:c r="C949" s="15" t="str">
        <x:v>Hurn / Bournemouth Airport</x:v>
      </x:c>
      <x:c r="D949" s="14"/>
      <x:c r="E949" s="13" t="str">
        <x:v>Nearby</x:v>
      </x:c>
      <x:c r="F949" s="15" t="str">
        <x:v>Aviation Business Park</x:v>
      </x:c>
      <x:c r="G949" s="15" t="str">
        <x:v>Building 107C, Aviation Business Park, Bournemouth Airport, Christchurch BH 23</x:v>
      </x:c>
      <x:c r="H949" s="13" t="str">
        <x:v>Current</x:v>
      </x:c>
      <x:c r="I949" s="14" t="n">
        <x:v>741</x:v>
      </x:c>
      <x:c r="J949" s="13" t="str">
        <x:f>IF(AND(ISNUMBER(I949),I949&gt;0),IF(I949&lt;=1000,"1–1,000",IF(I949&lt;=2500,"1,001–2,500",IF(I949&lt;=5000,"2,501–5,000",IF(I949&lt;=10000,"5,001–10,000","10,001–15,000")))),"1–1,000")</x:f>
        <x:v>1–1,000</x:v>
      </x:c>
      <x:c r="K949" s="16" t="n">
        <x:v>9000</x:v>
      </x:c>
      <x:c r="L949" s="17" t="n">
        <x:f>IF(AND(ISNUMBER(I949),I949&gt;0,ISNUMBER(K949),K949&gt;0),K949/I949,"n.a.")</x:f>
        <x:v>12.145748987854251</x:v>
      </x:c>
      <x:c r="M949" s="17"/>
      <x:c r="N949" s="13" t="str">
        <x:v>Yes</x:v>
      </x:c>
      <x:c r="O949" s="15" t="str">
        <x:v>4.1m eaves</x:v>
      </x:c>
      <x:c r="P949" s="15" t="str">
        <x:v>Loading access 4.5m W ×2.4m H; type not stated</x:v>
      </x:c>
      <x:c r="Q949" s="15" t="str">
        <x:v>Loading access (4.5m width x 2.4m height)</x:v>
      </x:c>
      <x:c r="R949" s="15" t="str">
        <x:v>Advertised to let Advertised quotation: £9,000 pa Host population not separately identified where locality/boundary is ambiguous.</x:v>
      </x:c>
      <x:c r="S949" s="15" t="str">
        <x:v>https://www.zoopla.co.uk/to-rent/commercial/details/72721204/</x:v>
      </x:c>
      <x:c r="T949" s="15" t="str"/>
      <x:c r="U949" s="15" t="str"/>
      <x:c r="V949" s="15" t="str">
        <x:v>Christchurch — Aviation Business Park</x:v>
      </x:c>
      <x:c r="W949" s="15" t="str">
        <x:v>Individual unit ≤15,000 sq ft</x:v>
      </x:c>
      <x:c r="X949" s="13" t="n">
        <x:f>IF(N949="Yes",L949,0)</x:f>
        <x:v>12.145748987854251</x:v>
      </x:c>
      <x:c r="Y949" s="14" t="n">
        <x:v>1</x:v>
      </x:c>
      <x:c r="Z949" s="13" t="str">
        <x:v>Industrial / workshop / storage</x:v>
      </x:c>
    </x:row>
    <x:row r="950" ht="42" customHeight="1">
      <x:c r="A950" s="13" t="str">
        <x:v>SW0615</x:v>
      </x:c>
      <x:c r="B950" s="15" t="str">
        <x:v>Christchurch</x:v>
      </x:c>
      <x:c r="C950" s="15" t="str">
        <x:v>Hurn / Bournemouth Airport</x:v>
      </x:c>
      <x:c r="D950" s="14"/>
      <x:c r="E950" s="13" t="str">
        <x:v>Nearby</x:v>
      </x:c>
      <x:c r="F950" s="15" t="str">
        <x:v>Aviation Business Park</x:v>
      </x:c>
      <x:c r="G950" s="15" t="str">
        <x:v>Building 307 N 2, Aviation Business Park, Bournemouth Airport, Christchurch BH 23</x:v>
      </x:c>
      <x:c r="H950" s="13" t="str">
        <x:v>Current</x:v>
      </x:c>
      <x:c r="I950" s="14" t="n">
        <x:v>1758</x:v>
      </x:c>
      <x:c r="J950" s="13" t="str">
        <x:f>IF(AND(ISNUMBER(I950),I950&gt;0),IF(I950&lt;=1000,"1–1,000",IF(I950&lt;=2500,"1,001–2,500",IF(I950&lt;=5000,"2,501–5,000",IF(I950&lt;=10000,"5,001–10,000","10,001–15,000")))),"1,001–2,500")</x:f>
        <x:v>1,001–2,500</x:v>
      </x:c>
      <x:c r="K950" s="16" t="n">
        <x:v>16000</x:v>
      </x:c>
      <x:c r="L950" s="17" t="n">
        <x:f>IF(AND(ISNUMBER(I950),I950&gt;0,ISNUMBER(K950),K950&gt;0),K950/I950,"n.a.")</x:f>
        <x:v>9.101251422070535</x:v>
      </x:c>
      <x:c r="M950" s="17"/>
      <x:c r="N950" s="13" t="str">
        <x:v>Yes</x:v>
      </x:c>
      <x:c r="O950" s="15" t="str">
        <x:v>Not stated</x:v>
      </x:c>
      <x:c r="P950" s="15" t="str">
        <x:v>Not stated</x:v>
      </x:c>
      <x:c r="Q950" s="15" t="str">
        <x:v>Unit is located on Aviation Business Park, Bournemouth Airport</x:v>
      </x:c>
      <x:c r="R950" s="15" t="str">
        <x:v>Advertised to let Advertised quotation: £16,000 pa Host population not separately identified where locality/boundary is ambiguous.</x:v>
      </x:c>
      <x:c r="S950" s="15" t="str">
        <x:v>https://www.zoopla.co.uk/to-rent/commercial/details/71976428/</x:v>
      </x:c>
      <x:c r="T950" s="15" t="str"/>
      <x:c r="U950" s="15" t="str"/>
      <x:c r="V950" s="15" t="str">
        <x:v>Christchurch — Aviation Business Park</x:v>
      </x:c>
      <x:c r="W950" s="15" t="str">
        <x:v>Individual unit ≤15,000 sq ft</x:v>
      </x:c>
      <x:c r="X950" s="13" t="n">
        <x:f>IF(N950="Yes",L950,0)</x:f>
        <x:v>9.101251422070535</x:v>
      </x:c>
      <x:c r="Y950" s="14" t="n">
        <x:v>1</x:v>
      </x:c>
      <x:c r="Z950" s="13" t="str">
        <x:v>Industrial / workshop / storage</x:v>
      </x:c>
    </x:row>
    <x:row r="951" ht="42" customHeight="1">
      <x:c r="A951" s="13" t="str">
        <x:v>SW0616</x:v>
      </x:c>
      <x:c r="B951" s="15" t="str">
        <x:v>Christchurch</x:v>
      </x:c>
      <x:c r="C951" s="15" t="str">
        <x:v>Hurn / Bournemouth Airport</x:v>
      </x:c>
      <x:c r="D951" s="14"/>
      <x:c r="E951" s="13" t="str">
        <x:v>Nearby</x:v>
      </x:c>
      <x:c r="F951" s="15" t="str">
        <x:v>Aviation Business Park</x:v>
      </x:c>
      <x:c r="G951" s="15" t="str">
        <x:v>Building 462, Aviation Business Park, Bournemouth Airport</x:v>
      </x:c>
      <x:c r="H951" s="13" t="str">
        <x:v>Current</x:v>
      </x:c>
      <x:c r="I951" s="14" t="n">
        <x:v>401</x:v>
      </x:c>
      <x:c r="J951" s="13" t="str">
        <x:f>IF(AND(ISNUMBER(I951),I951&gt;0),IF(I951&lt;=1000,"1–1,000",IF(I951&lt;=2500,"1,001–2,500",IF(I951&lt;=5000,"2,501–5,000",IF(I951&lt;=10000,"5,001–10,000","10,001–15,000")))),"1–1,000")</x:f>
        <x:v>1–1,000</x:v>
      </x:c>
      <x:c r="K951" s="16" t="n">
        <x:v>6000</x:v>
      </x:c>
      <x:c r="L951" s="17" t="n">
        <x:f>IF(AND(ISNUMBER(I951),I951&gt;0,ISNUMBER(K951),K951&gt;0),K951/I951,"n.a.")</x:f>
        <x:v>14.962593516209477</x:v>
      </x:c>
      <x:c r="M951" s="17"/>
      <x:c r="N951" s="13" t="str">
        <x:v>Yes</x:v>
      </x:c>
      <x:c r="O951" s="15" t="str">
        <x:v>2.6m eaves</x:v>
      </x:c>
      <x:c r="P951" s="15" t="str">
        <x:v>Not stated</x:v>
      </x:c>
      <x:c r="Q951" s="15" t="str">
        <x:v>Detached brick workshop/store with small yard.</x:v>
      </x:c>
      <x:c r="R951" s="15" t="str">
        <x:v>Advertised to let Advertised quotation: £6,000.00 pa / annualised Host population not separately identified where locality/boundary is ambiguous.</x:v>
      </x:c>
      <x:c r="S951" s="15" t="str">
        <x:v>https://www.rightmove.co.uk/properties/758732470894320#/?channel=COM_LET</x:v>
      </x:c>
      <x:c r="T951" s="15" t="str"/>
      <x:c r="U951" s="15" t="str"/>
      <x:c r="V951" s="15" t="str">
        <x:v>Christchurch — Aviation Business Park</x:v>
      </x:c>
      <x:c r="W951" s="15" t="str">
        <x:v>Individual unit ≤15,000 sq ft</x:v>
      </x:c>
      <x:c r="X951" s="13" t="n">
        <x:f>IF(N951="Yes",L951,0)</x:f>
        <x:v>14.962593516209477</x:v>
      </x:c>
      <x:c r="Y951" s="14" t="n">
        <x:v>1</x:v>
      </x:c>
      <x:c r="Z951" s="13" t="str">
        <x:v>Industrial / workshop / storage</x:v>
      </x:c>
    </x:row>
    <x:row r="952" ht="49" customHeight="1">
      <x:c r="A952" s="13" t="str">
        <x:v>SW0617</x:v>
      </x:c>
      <x:c r="B952" s="15" t="str">
        <x:v>Christchurch</x:v>
      </x:c>
      <x:c r="C952" s="15" t="str">
        <x:v>Christchurch</x:v>
      </x:c>
      <x:c r="D952" s="14" t="n">
        <x:v>48985</x:v>
      </x:c>
      <x:c r="E952" s="13" t="str">
        <x:v>Town</x:v>
      </x:c>
      <x:c r="F952" s="15" t="str">
        <x:v>Airfield Road Industrial Area</x:v>
      </x:c>
      <x:c r="G952" s="15" t="str">
        <x:v>Unit 12 Airfield Road, Christchurch BH 23</x:v>
      </x:c>
      <x:c r="H952" s="13" t="str">
        <x:v>Current</x:v>
      </x:c>
      <x:c r="I952" s="14" t="n">
        <x:v>2830</x:v>
      </x:c>
      <x:c r="J952" s="13" t="str">
        <x:f>IF(AND(ISNUMBER(I952),I952&gt;0),IF(I952&lt;=1000,"1–1,000",IF(I952&lt;=2500,"1,001–2,500",IF(I952&lt;=5000,"2,501–5,000",IF(I952&lt;=10000,"5,001–10,000","10,001–15,000")))),"2,501–5,000")</x:f>
        <x:v>2,501–5,000</x:v>
      </x:c>
      <x:c r="K952" s="16" t="n">
        <x:v>24000</x:v>
      </x:c>
      <x:c r="L952" s="17" t="n">
        <x:f>IF(AND(ISNUMBER(I952),I952&gt;0,ISNUMBER(K952),K952&gt;0),K952/I952,"n.a.")</x:f>
        <x:v>8.480565371024735</x:v>
      </x:c>
      <x:c r="M952" s="17"/>
      <x:c r="N952" s="13" t="str">
        <x:v>Yes</x:v>
      </x:c>
      <x:c r="O952" s="15" t="str">
        <x:v>approx. 6m internal eaves height</x:v>
      </x:c>
      <x:c r="P952" s="15" t="str">
        <x:v>Electric roller shutter loading door measuring 4m wide and 5.1m high</x:v>
      </x:c>
      <x:c r="Q952" s="15" t="str">
        <x:v>The property is situated within a corner development of units which are accessed from Airfield Road on the popular and well-established Airfield Industrial Estate in Christchurch.</x:v>
      </x:c>
      <x:c r="R952" s="15" t="str">
        <x:v>Advertised to let Advertised quotation: £24,000 pa</x:v>
      </x:c>
      <x:c r="S952" s="15" t="str">
        <x:v>https://www.zoopla.co.uk/to-rent/commercial/details/72198980/</x:v>
      </x:c>
      <x:c r="T952" s="15" t="str"/>
      <x:c r="U952" s="15" t="str"/>
      <x:c r="V952" s="15" t="str">
        <x:v>Christchurch — Airfield Road Industrial Area</x:v>
      </x:c>
      <x:c r="W952" s="15" t="str">
        <x:v>Individual unit ≤15,000 sq ft</x:v>
      </x:c>
      <x:c r="X952" s="13" t="n">
        <x:f>IF(N952="Yes",L952,0)</x:f>
        <x:v>8.480565371024735</x:v>
      </x:c>
      <x:c r="Y952" s="14" t="n">
        <x:v>1</x:v>
      </x:c>
      <x:c r="Z952" s="13" t="str">
        <x:v>Industrial / workshop / storage</x:v>
      </x:c>
    </x:row>
    <x:row r="953" ht="42" customHeight="1">
      <x:c r="A953" s="13" t="str">
        <x:v>SW0618</x:v>
      </x:c>
      <x:c r="B953" s="15" t="str">
        <x:v>Christchurch</x:v>
      </x:c>
      <x:c r="C953" s="15" t="str">
        <x:v>Christchurch</x:v>
      </x:c>
      <x:c r="D953" s="14" t="n">
        <x:v>48985</x:v>
      </x:c>
      <x:c r="E953" s="13" t="str">
        <x:v>Town</x:v>
      </x:c>
      <x:c r="F953" s="15" t="str">
        <x:v>Christchurch Business Park</x:v>
      </x:c>
      <x:c r="G953" s="15" t="str">
        <x:v>Unit 9, Christchurch Business Park, Radar Way, Christchurch BH 23</x:v>
      </x:c>
      <x:c r="H953" s="13" t="str">
        <x:v>Current</x:v>
      </x:c>
      <x:c r="I953" s="14" t="n">
        <x:v>6026</x:v>
      </x:c>
      <x:c r="J953" s="13" t="str">
        <x:f>IF(AND(ISNUMBER(I953),I953&gt;0),IF(I953&lt;=1000,"1–1,000",IF(I953&lt;=2500,"1,001–2,500",IF(I953&lt;=5000,"2,501–5,000",IF(I953&lt;=10000,"5,001–10,000","10,001–15,000")))),"5,001–10,000")</x:f>
        <x:v>5,001–10,000</x:v>
      </x:c>
      <x:c r="K953" s="16" t="n">
        <x:v>66000</x:v>
      </x:c>
      <x:c r="L953" s="17" t="n">
        <x:f>IF(AND(ISNUMBER(I953),I953&gt;0,ISNUMBER(K953),K953&gt;0),K953/I953,"n.a.")</x:f>
        <x:v>10.952538997676735</x:v>
      </x:c>
      <x:c r="M953" s="17"/>
      <x:c r="N953" s="13" t="str">
        <x:v>Yes</x:v>
      </x:c>
      <x:c r="O953" s="15" t="str">
        <x:v>Conflict: feature 6m eaves; description 8m internal eaves</x:v>
      </x:c>
      <x:c r="P953" s="15" t="str">
        <x:v>Electric sectional up-and-over, 3.64m W × 4.44m H</x:v>
      </x:c>
      <x:c r="Q953" s="15" t="str">
        <x:v>Semi-detached high-bay unit; 12 parking spaces, three-phase power; racking may remain.</x:v>
      </x:c>
      <x:c r="R953" s="15" t="str">
        <x:v>Advertised to let Agent advert contradicts itself on eaves height; confirm before comparison. Advertised quotation: £66,000 pa</x:v>
      </x:c>
      <x:c r="S953" s="15" t="str">
        <x:v>https://www.zoopla.co.uk/to-rent/commercial/details/74676229/</x:v>
      </x:c>
      <x:c r="T953" s="15" t="str"/>
      <x:c r="U953" s="15" t="str"/>
      <x:c r="V953" s="15" t="str">
        <x:v>Christchurch — Christchurch Business Park</x:v>
      </x:c>
      <x:c r="W953" s="15" t="str">
        <x:v>Individual unit ≤15,000 sq ft</x:v>
      </x:c>
      <x:c r="X953" s="13" t="n">
        <x:f>IF(N953="Yes",L953,0)</x:f>
        <x:v>10.952538997676735</x:v>
      </x:c>
      <x:c r="Y953" s="14" t="n">
        <x:v>1</x:v>
      </x:c>
      <x:c r="Z953" s="13" t="str">
        <x:v>Industrial / workshop / storage</x:v>
      </x:c>
    </x:row>
    <x:row r="954" ht="42" customHeight="1">
      <x:c r="A954" s="13" t="str">
        <x:v>SW0619</x:v>
      </x:c>
      <x:c r="B954" s="15" t="str">
        <x:v>Christchurch</x:v>
      </x:c>
      <x:c r="C954" s="15" t="str">
        <x:v>Christchurch</x:v>
      </x:c>
      <x:c r="D954" s="14" t="n">
        <x:v>48985</x:v>
      </x:c>
      <x:c r="E954" s="13" t="str">
        <x:v>Town</x:v>
      </x:c>
      <x:c r="F954" s="15" t="str">
        <x:v>Priory Industrial Park</x:v>
      </x:c>
      <x:c r="G954" s="15" t="str">
        <x:v>Unit 14, Priory Industrial Park, Christchurch</x:v>
      </x:c>
      <x:c r="H954" s="13" t="str">
        <x:v>Current</x:v>
      </x:c>
      <x:c r="I954" s="14" t="n">
        <x:v>3712</x:v>
      </x:c>
      <x:c r="J954" s="13" t="str">
        <x:f>IF(AND(ISNUMBER(I954),I954&gt;0),IF(I954&lt;=1000,"1–1,000",IF(I954&lt;=2500,"1,001–2,500",IF(I954&lt;=5000,"2,501–5,000",IF(I954&lt;=10000,"5,001–10,000","10,001–15,000")))),"2,501–5,000")</x:f>
        <x:v>2,501–5,000</x:v>
      </x:c>
      <x:c r="K954" s="16"/>
      <x:c r="L954" s="17" t="str">
        <x:f>IF(AND(ISNUMBER(I954),I954&gt;0,ISNUMBER(K954),K954&gt;0),K954/I954,"n.a.")</x:f>
        <x:v>n.a.</x:v>
      </x:c>
      <x:c r="M954" s="17"/>
      <x:c r="N954" s="13" t="str">
        <x:v>No</x:v>
      </x:c>
      <x:c r="O954" s="15" t="str">
        <x:v>5.15m eaves</x:v>
      </x:c>
      <x:c r="P954" s="15" t="str">
        <x:v>Loading door 3.4m W ×3.9m H</x:v>
      </x:c>
      <x:c r="Q954" s="15" t="str">
        <x:v>Refurbished end-terrace unit with ground-floor office, LED lighting and 3 phase.</x:v>
      </x:c>
      <x:c r="R954" s="15" t="str">
        <x:v>Advertised to let Advertised quotation: POA</x:v>
      </x:c>
      <x:c r="S954" s="15" t="str">
        <x:v>https://www.rightmove.co.uk/properties/773377900645985#/?channel=COM_LET</x:v>
      </x:c>
      <x:c r="T954" s="15" t="str"/>
      <x:c r="U954" s="15" t="str"/>
      <x:c r="V954" s="15" t="str">
        <x:v>Christchurch — Priory Industrial Park</x:v>
      </x:c>
      <x:c r="W954" s="15" t="str">
        <x:v>Individual unit ≤15,000 sq ft</x:v>
      </x:c>
      <x:c r="X954" s="13" t="n">
        <x:f>IF(N954="Yes",L954,0)</x:f>
        <x:v>0</x:v>
      </x:c>
      <x:c r="Y954" s="14" t="n">
        <x:v>1</x:v>
      </x:c>
      <x:c r="Z954" s="13" t="str">
        <x:v>Industrial / workshop / storage</x:v>
      </x:c>
    </x:row>
    <x:row r="955" ht="49" customHeight="1">
      <x:c r="A955" s="13" t="str">
        <x:v>SW0620</x:v>
      </x:c>
      <x:c r="B955" s="15" t="str">
        <x:v>Christchurch</x:v>
      </x:c>
      <x:c r="C955" s="15" t="str">
        <x:v>Christchurch</x:v>
      </x:c>
      <x:c r="D955" s="14" t="n">
        <x:v>48985</x:v>
      </x:c>
      <x:c r="E955" s="13" t="str">
        <x:v>Town</x:v>
      </x:c>
      <x:c r="F955" s="15" t="str">
        <x:v>Sea Vixen Industrial Estate</x:v>
      </x:c>
      <x:c r="G955" s="15" t="str">
        <x:v>Unit 15, Sea Vixen Industrial Estate, Wilverley Road, Christchurch</x:v>
      </x:c>
      <x:c r="H955" s="13" t="str">
        <x:v>Uncertain</x:v>
      </x:c>
      <x:c r="I955" s="14" t="n">
        <x:v>875</x:v>
      </x:c>
      <x:c r="J955" s="13" t="str">
        <x:f>IF(AND(ISNUMBER(I955),I955&gt;0),IF(I955&lt;=1000,"1–1,000",IF(I955&lt;=2500,"1,001–2,500",IF(I955&lt;=5000,"2,501–5,000",IF(I955&lt;=10000,"5,001–10,000","10,001–15,000")))),"1–1,000")</x:f>
        <x:v>1–1,000</x:v>
      </x:c>
      <x:c r="K955" s="16"/>
      <x:c r="L955" s="17" t="str">
        <x:f>IF(AND(ISNUMBER(I955),I955&gt;0,ISNUMBER(K955),K955&gt;0),K955/I955,"n.a.")</x:f>
        <x:v>n.a.</x:v>
      </x:c>
      <x:c r="M955" s="17"/>
      <x:c r="N955" s="13" t="str">
        <x:v>No</x:v>
      </x:c>
      <x:c r="O955" s="15" t="str">
        <x:v>Not stated</x:v>
      </x:c>
      <x:c r="P955" s="15" t="str">
        <x:v>Not stated</x:v>
      </x:c>
      <x:c r="Q955" s="15" t="str">
        <x:v>Industrial/warehouse premises</x:v>
      </x:c>
      <x:c r="R955" s="15" t="str">
        <x:v>Named unit in range advert; detail unavailable Combined 15+16range 875–1,750 sq ft andUnit 16=875 sq ft implyUnit 15=875 sq ft. Detail specification did not render. Advertised quotation: Groupfrom£1,167 pcm; individual allocation not confirmed</x:v>
      </x:c>
      <x:c r="S955" s="15" t="str">
        <x:v>https://www.rightmove.co.uk/properties/773398377005617#/?channel=COM_LET</x:v>
      </x:c>
      <x:c r="T955" s="15" t="str">
        <x:v>https://www.zoopla.co.uk/to-rent/commercial/details/71863348/</x:v>
      </x:c>
      <x:c r="U955" s="15" t="str"/>
      <x:c r="V955" s="15" t="str">
        <x:v>Christchurch — Sea Vixen Industrial Estate</x:v>
      </x:c>
      <x:c r="W955" s="15" t="str">
        <x:v>Individual unit ≤15,000 sq ft</x:v>
      </x:c>
      <x:c r="X955" s="13" t="n">
        <x:f>IF(N955="Yes",L955,0)</x:f>
        <x:v>0</x:v>
      </x:c>
      <x:c r="Y955" s="14" t="n">
        <x:v>1</x:v>
      </x:c>
      <x:c r="Z955" s="13" t="str">
        <x:v>Industrial / workshop / storage</x:v>
      </x:c>
    </x:row>
    <x:row r="956" ht="62" customHeight="1">
      <x:c r="A956" s="13" t="str">
        <x:v>SW0621</x:v>
      </x:c>
      <x:c r="B956" s="15" t="str">
        <x:v>Christchurch</x:v>
      </x:c>
      <x:c r="C956" s="15" t="str">
        <x:v>Christchurch</x:v>
      </x:c>
      <x:c r="D956" s="14" t="n">
        <x:v>48985</x:v>
      </x:c>
      <x:c r="E956" s="13" t="str">
        <x:v>Town</x:v>
      </x:c>
      <x:c r="F956" s="15" t="str">
        <x:v>Sea Vixen Industrial Estate</x:v>
      </x:c>
      <x:c r="G956" s="15" t="str">
        <x:v>Unit 16 Sea Vixen Ind Estate, Wilverley Road, Christchurch BH 23</x:v>
      </x:c>
      <x:c r="H956" s="13" t="str">
        <x:v>Current</x:v>
      </x:c>
      <x:c r="I956" s="14" t="n">
        <x:v>875</x:v>
      </x:c>
      <x:c r="J956" s="13" t="str">
        <x:f>IF(AND(ISNUMBER(I956),I956&gt;0),IF(I956&lt;=1000,"1–1,000",IF(I956&lt;=2500,"1,001–2,500",IF(I956&lt;=5000,"2,501–5,000",IF(I956&lt;=10000,"5,001–10,000","10,001–15,000")))),"1–1,000")</x:f>
        <x:v>1–1,000</x:v>
      </x:c>
      <x:c r="K956" s="16" t="n">
        <x:v>14000</x:v>
      </x:c>
      <x:c r="L956" s="17" t="n">
        <x:f>IF(AND(ISNUMBER(I956),I956&gt;0,ISNUMBER(K956),K956&gt;0),K956/I956,"n.a.")</x:f>
        <x:v>16</x:v>
      </x:c>
      <x:c r="M956" s="17"/>
      <x:c r="N956" s="13" t="str">
        <x:v>Yes</x:v>
      </x:c>
      <x:c r="O956" s="15" t="str">
        <x:v>Internal eaves approx. 3.75m</x:v>
      </x:c>
      <x:c r="P956" s="15" t="str">
        <x:v>Roller shutter loading door measuring 3m wide x 3.3m high</x:v>
      </x:c>
      <x:c r="Q956" s="15" t="str">
        <x:v>The premises comprise a mid terrace industrial / warehouse unit constructed of mainly brick / block elevations with mono-pitch sloping roof incorporating translucent daylight panels with windows in the front elevation.</x:v>
      </x:c>
      <x:c r="R956" s="15" t="str">
        <x:v>Advertised to let Advertised quotation: £14,000 pa</x:v>
      </x:c>
      <x:c r="S956" s="15" t="str">
        <x:v>https://www.zoopla.co.uk/to-rent/commercial/details/71863348/</x:v>
      </x:c>
      <x:c r="T956" s="15" t="str"/>
      <x:c r="U956" s="15" t="str"/>
      <x:c r="V956" s="15" t="str">
        <x:v>Christchurch — Sea Vixen Industrial Estate</x:v>
      </x:c>
      <x:c r="W956" s="15" t="str">
        <x:v>Individual unit ≤15,000 sq ft</x:v>
      </x:c>
      <x:c r="X956" s="13" t="n">
        <x:f>IF(N956="Yes",L956,0)</x:f>
        <x:v>16</x:v>
      </x:c>
      <x:c r="Y956" s="14" t="n">
        <x:v>1</x:v>
      </x:c>
      <x:c r="Z956" s="13" t="str">
        <x:v>Industrial / workshop / storage</x:v>
      </x:c>
    </x:row>
    <x:row r="957" ht="42" customHeight="1">
      <x:c r="A957" s="13" t="str">
        <x:v>SW0622</x:v>
      </x:c>
      <x:c r="B957" s="15" t="str">
        <x:v>Totton</x:v>
      </x:c>
      <x:c r="C957" s="15" t="str">
        <x:v>Hythe</x:v>
      </x:c>
      <x:c r="D957" s="14" t="n">
        <x:v>14620</x:v>
      </x:c>
      <x:c r="E957" s="13" t="str">
        <x:v>Context</x:v>
      </x:c>
      <x:c r="F957" s="15" t="str">
        <x:v>Anchor Point Business Park</x:v>
      </x:c>
      <x:c r="G957" s="15" t="str">
        <x:v>Unit 1, Shore Road, Hythe, SO45</x:v>
      </x:c>
      <x:c r="H957" s="13" t="str">
        <x:v>Current</x:v>
      </x:c>
      <x:c r="I957" s="14" t="n">
        <x:v>1888</x:v>
      </x:c>
      <x:c r="J957" s="13" t="str">
        <x:f>IF(AND(ISNUMBER(I957),I957&gt;0),IF(I957&lt;=1000,"1–1,000",IF(I957&lt;=2500,"1,001–2,500",IF(I957&lt;=5000,"2,501–5,000",IF(I957&lt;=10000,"5,001–10,000","10,001–15,000")))),"1,001–2,500")</x:f>
        <x:v>1,001–2,500</x:v>
      </x:c>
      <x:c r="K957" s="16" t="n">
        <x:v>29750</x:v>
      </x:c>
      <x:c r="L957" s="17" t="n">
        <x:f>IF(AND(ISNUMBER(I957),I957&gt;0,ISNUMBER(K957),K957&gt;0),K957/I957,"n.a.")</x:f>
        <x:v>15.757415254237289</x:v>
      </x:c>
      <x:c r="M957" s="17"/>
      <x:c r="N957" s="13" t="str">
        <x:v>No</x:v>
      </x:c>
      <x:c r="O957" s="15" t="str">
        <x:v>4.1 m under mezzanine</x:v>
      </x:c>
      <x:c r="P957" s="15" t="str">
        <x:v>Electric roller shutter approx. 3.63 m W × 3.45 m H</x:v>
      </x:c>
      <x:c r="Q957" s="15" t="str">
        <x:v>New Class E small business unit; 3-phase power, mezzanine, WC and parking. Unit 1 detached; 2 and 3 semi-detached.</x:v>
      </x:c>
      <x:c r="R957" s="15" t="str">
        <x:v>Advertised to let Units 1–3 available and 4–6 let, per Keygrove. Unit 1 is completing internal finishes but advertised available immediately. Combined adverts excluded. Advertised quotation: £29,750 pa</x:v>
      </x:c>
      <x:c r="S957" s="15" t="str">
        <x:v>https://www.zoopla.co.uk/to-rent/commercial/details/72548429/</x:v>
      </x:c>
      <x:c r="T957" s="15" t="str"/>
      <x:c r="U957" s="15" t="str"/>
      <x:c r="V957" s="15" t="str">
        <x:v>Totton — Anchor Point Business Park</x:v>
      </x:c>
      <x:c r="W957" s="15" t="str">
        <x:v>Individual unit ≤15,000 sq ft</x:v>
      </x:c>
      <x:c r="X957" s="13" t="n">
        <x:f>IF(N957="Yes",L957,0)</x:f>
        <x:v>0</x:v>
      </x:c>
      <x:c r="Y957" s="14" t="n">
        <x:v>1</x:v>
      </x:c>
      <x:c r="Z957" s="13" t="str">
        <x:v>Industrial / workshop / storage</x:v>
      </x:c>
    </x:row>
    <x:row r="958" ht="42" customHeight="1">
      <x:c r="A958" s="13" t="str">
        <x:v>SW0623</x:v>
      </x:c>
      <x:c r="B958" s="15" t="str">
        <x:v>Totton</x:v>
      </x:c>
      <x:c r="C958" s="15" t="str">
        <x:v>Hythe</x:v>
      </x:c>
      <x:c r="D958" s="14" t="n">
        <x:v>14620</x:v>
      </x:c>
      <x:c r="E958" s="13" t="str">
        <x:v>Context</x:v>
      </x:c>
      <x:c r="F958" s="15" t="str">
        <x:v>Anchor Point Business Park</x:v>
      </x:c>
      <x:c r="G958" s="15" t="str">
        <x:v>Unit 2, Shore Road, Hythe, SO45</x:v>
      </x:c>
      <x:c r="H958" s="13" t="str">
        <x:v>Current</x:v>
      </x:c>
      <x:c r="I958" s="14" t="n">
        <x:v>1438</x:v>
      </x:c>
      <x:c r="J958" s="13" t="str">
        <x:f>IF(AND(ISNUMBER(I958),I958&gt;0),IF(I958&lt;=1000,"1–1,000",IF(I958&lt;=2500,"1,001–2,500",IF(I958&lt;=5000,"2,501–5,000",IF(I958&lt;=10000,"5,001–10,000","10,001–15,000")))),"1,001–2,500")</x:f>
        <x:v>1,001–2,500</x:v>
      </x:c>
      <x:c r="K958" s="16" t="n">
        <x:v>19750</x:v>
      </x:c>
      <x:c r="L958" s="17" t="n">
        <x:f>IF(AND(ISNUMBER(I958),I958&gt;0,ISNUMBER(K958),K958&gt;0),K958/I958,"n.a.")</x:f>
        <x:v>13.734353268428373</x:v>
      </x:c>
      <x:c r="M958" s="17"/>
      <x:c r="N958" s="13" t="str">
        <x:v>No</x:v>
      </x:c>
      <x:c r="O958" s="15" t="str">
        <x:v>4.16 m under mezzanine</x:v>
      </x:c>
      <x:c r="P958" s="15" t="str">
        <x:v>Electric roller shutter 3.50 m W × 3.46 m H</x:v>
      </x:c>
      <x:c r="Q958" s="15" t="str">
        <x:v>New Class E small business unit; 3-phase power, mezzanine, WC and parking. Unit 1 detached; 2 and 3 semi-detached.</x:v>
      </x:c>
      <x:c r="R958" s="15" t="str">
        <x:v>Advertised to let Units 1–3 available and 4–6 let, per Keygrove. Unit 1 is completing internal finishes but advertised available immediately. Combined adverts excluded. Advertised quotation: £19,750 pa</x:v>
      </x:c>
      <x:c r="S958" s="15" t="str">
        <x:v>https://www.zoopla.co.uk/to-rent/commercial/details/72391251/</x:v>
      </x:c>
      <x:c r="T958" s="15" t="str"/>
      <x:c r="U958" s="15" t="str"/>
      <x:c r="V958" s="15" t="str">
        <x:v>Totton — Anchor Point Business Park</x:v>
      </x:c>
      <x:c r="W958" s="15" t="str">
        <x:v>Individual unit ≤15,000 sq ft</x:v>
      </x:c>
      <x:c r="X958" s="13" t="n">
        <x:f>IF(N958="Yes",L958,0)</x:f>
        <x:v>0</x:v>
      </x:c>
      <x:c r="Y958" s="14" t="n">
        <x:v>1</x:v>
      </x:c>
      <x:c r="Z958" s="13" t="str">
        <x:v>Industrial / workshop / storage</x:v>
      </x:c>
    </x:row>
    <x:row r="959" ht="42" customHeight="1">
      <x:c r="A959" s="13" t="str">
        <x:v>SW0624</x:v>
      </x:c>
      <x:c r="B959" s="15" t="str">
        <x:v>Totton</x:v>
      </x:c>
      <x:c r="C959" s="15" t="str">
        <x:v>Hythe</x:v>
      </x:c>
      <x:c r="D959" s="14" t="n">
        <x:v>14620</x:v>
      </x:c>
      <x:c r="E959" s="13" t="str">
        <x:v>Context</x:v>
      </x:c>
      <x:c r="F959" s="15" t="str">
        <x:v>Anchor Point Business Park</x:v>
      </x:c>
      <x:c r="G959" s="15" t="str">
        <x:v>Unit 3, Shore Road, Hythe, SO45</x:v>
      </x:c>
      <x:c r="H959" s="13" t="str">
        <x:v>Current</x:v>
      </x:c>
      <x:c r="I959" s="14" t="n">
        <x:v>1430</x:v>
      </x:c>
      <x:c r="J959" s="13" t="str">
        <x:f>IF(AND(ISNUMBER(I959),I959&gt;0),IF(I959&lt;=1000,"1–1,000",IF(I959&lt;=2500,"1,001–2,500",IF(I959&lt;=5000,"2,501–5,000",IF(I959&lt;=10000,"5,001–10,000","10,001–15,000")))),"1,001–2,500")</x:f>
        <x:v>1,001–2,500</x:v>
      </x:c>
      <x:c r="K959" s="16" t="n">
        <x:v>19750</x:v>
      </x:c>
      <x:c r="L959" s="17" t="n">
        <x:f>IF(AND(ISNUMBER(I959),I959&gt;0,ISNUMBER(K959),K959&gt;0),K959/I959,"n.a.")</x:f>
        <x:v>13.811188811188812</x:v>
      </x:c>
      <x:c r="M959" s="17"/>
      <x:c r="N959" s="13" t="str">
        <x:v>No</x:v>
      </x:c>
      <x:c r="O959" s="15" t="str">
        <x:v>4.16 m under mezzanine</x:v>
      </x:c>
      <x:c r="P959" s="15" t="str">
        <x:v>Electric roller shutter 3.50 m W × 3.46 m H</x:v>
      </x:c>
      <x:c r="Q959" s="15" t="str">
        <x:v>New Class E small business unit; 3-phase power, mezzanine, WC and parking. Unit 1 detached; 2 and 3 semi-detached.</x:v>
      </x:c>
      <x:c r="R959" s="15" t="str">
        <x:v>Advertised to let Units 1–3 available and 4–6 let, per Keygrove. Unit 1 is completing internal finishes but advertised available immediately. Combined adverts excluded. Advertised quotation: £19,750 pa</x:v>
      </x:c>
      <x:c r="S959" s="15" t="str">
        <x:v>https://www.zoopla.co.uk/to-rent/commercial/details/72391299/</x:v>
      </x:c>
      <x:c r="T959" s="15" t="str"/>
      <x:c r="U959" s="15" t="str"/>
      <x:c r="V959" s="15" t="str">
        <x:v>Totton — Anchor Point Business Park</x:v>
      </x:c>
      <x:c r="W959" s="15" t="str">
        <x:v>Individual unit ≤15,000 sq ft</x:v>
      </x:c>
      <x:c r="X959" s="13" t="n">
        <x:f>IF(N959="Yes",L959,0)</x:f>
        <x:v>0</x:v>
      </x:c>
      <x:c r="Y959" s="14" t="n">
        <x:v>1</x:v>
      </x:c>
      <x:c r="Z959" s="13" t="str">
        <x:v>Industrial / workshop / storage</x:v>
      </x:c>
    </x:row>
    <x:row r="960" ht="49" customHeight="1">
      <x:c r="A960" s="13" t="str">
        <x:v>SW0625</x:v>
      </x:c>
      <x:c r="B960" s="15" t="str">
        <x:v>Totton</x:v>
      </x:c>
      <x:c r="C960" s="15" t="str">
        <x:v>Holbury</x:v>
      </x:c>
      <x:c r="D960" s="14" t="n">
        <x:v>7335</x:v>
      </x:c>
      <x:c r="E960" s="13" t="str">
        <x:v>Context</x:v>
      </x:c>
      <x:c r="F960" s="15" t="str">
        <x:v>Glenmore Business Park</x:v>
      </x:c>
      <x:c r="G960" s="15" t="str">
        <x:v>Unit 15, Lime Kiln Lane, Holbury, SO45</x:v>
      </x:c>
      <x:c r="H960" s="13" t="str">
        <x:v>Current</x:v>
      </x:c>
      <x:c r="I960" s="14" t="n">
        <x:v>1532</x:v>
      </x:c>
      <x:c r="J960" s="13" t="str">
        <x:f>IF(AND(ISNUMBER(I960),I960&gt;0),IF(I960&lt;=1000,"1–1,000",IF(I960&lt;=2500,"1,001–2,500",IF(I960&lt;=5000,"2,501–5,000",IF(I960&lt;=10000,"5,001–10,000","10,001–15,000")))),"1,001–2,500")</x:f>
        <x:v>1,001–2,500</x:v>
      </x:c>
      <x:c r="K960" s="16" t="n">
        <x:v>23000</x:v>
      </x:c>
      <x:c r="L960" s="17" t="n">
        <x:f>IF(AND(ISNUMBER(I960),I960&gt;0,ISNUMBER(K960),K960&gt;0),K960/I960,"n.a.")</x:f>
        <x:v>15.013054830287206</x:v>
      </x:c>
      <x:c r="M960" s="17"/>
      <x:c r="N960" s="13" t="str">
        <x:v>No</x:v>
      </x:c>
      <x:c r="O960" s="15" t="str">
        <x:v>6 m internal eaves</x:v>
      </x:c>
      <x:c r="P960" s="15" t="str">
        <x:v>Sectional up-and-over loading door</x:v>
      </x:c>
      <x:c r="Q960" s="15" t="str">
        <x:v>End-terrace light industrial/warehouse unit with first-floor office or mezzanine, WC, tea point, 3-phase power, fibre and 3 parking spaces.</x:v>
      </x:c>
      <x:c r="R960" s="15" t="str">
        <x:v>Advertised to let Below-threshold context, not Totton town stock. Advertised quotation: £23,000 pa</x:v>
      </x:c>
      <x:c r="S960" s="15" t="str">
        <x:v>https://www.zoopla.co.uk/to-rent/commercial/details/74204702/</x:v>
      </x:c>
      <x:c r="T960" s="15" t="str"/>
      <x:c r="U960" s="15" t="str"/>
      <x:c r="V960" s="15" t="str">
        <x:v>Totton — Glenmore Business Park</x:v>
      </x:c>
      <x:c r="W960" s="15" t="str">
        <x:v>Individual unit ≤15,000 sq ft</x:v>
      </x:c>
      <x:c r="X960" s="13" t="n">
        <x:f>IF(N960="Yes",L960,0)</x:f>
        <x:v>0</x:v>
      </x:c>
      <x:c r="Y960" s="14" t="n">
        <x:v>1</x:v>
      </x:c>
      <x:c r="Z960" s="13" t="str">
        <x:v>Industrial / workshop / storage</x:v>
      </x:c>
    </x:row>
    <x:row r="961" ht="49" customHeight="1">
      <x:c r="A961" s="13" t="str">
        <x:v>SW0626</x:v>
      </x:c>
      <x:c r="B961" s="15" t="str">
        <x:v>Totton</x:v>
      </x:c>
      <x:c r="C961" s="15" t="str">
        <x:v>Holbury</x:v>
      </x:c>
      <x:c r="D961" s="14" t="n">
        <x:v>7335</x:v>
      </x:c>
      <x:c r="E961" s="13" t="str">
        <x:v>Context</x:v>
      </x:c>
      <x:c r="F961" s="15" t="str">
        <x:v>Glenmore Business Park</x:v>
      </x:c>
      <x:c r="G961" s="15" t="str">
        <x:v>Unit 21, Lime Kiln Lane, Holbury, SO45</x:v>
      </x:c>
      <x:c r="H961" s="13" t="str">
        <x:v>Current</x:v>
      </x:c>
      <x:c r="I961" s="14" t="n">
        <x:v>1310</x:v>
      </x:c>
      <x:c r="J961" s="13" t="str">
        <x:f>IF(AND(ISNUMBER(I961),I961&gt;0),IF(I961&lt;=1000,"1–1,000",IF(I961&lt;=2500,"1,001–2,500",IF(I961&lt;=5000,"2,501–5,000",IF(I961&lt;=10000,"5,001–10,000","10,001–15,000")))),"1,001–2,500")</x:f>
        <x:v>1,001–2,500</x:v>
      </x:c>
      <x:c r="K961" s="16" t="n">
        <x:v>20950</x:v>
      </x:c>
      <x:c r="L961" s="17" t="n">
        <x:f>IF(AND(ISNUMBER(I961),I961&gt;0,ISNUMBER(K961),K961&gt;0),K961/I961,"n.a.")</x:f>
        <x:v>15.992366412213741</x:v>
      </x:c>
      <x:c r="M961" s="17"/>
      <x:c r="N961" s="13" t="str">
        <x:v>No</x:v>
      </x:c>
      <x:c r="O961" s="15" t="str">
        <x:v>6 m internal eaves</x:v>
      </x:c>
      <x:c r="P961" s="15" t="str">
        <x:v>Sectional up-and-over loading door</x:v>
      </x:c>
      <x:c r="Q961" s="15" t="str">
        <x:v>End-terrace light industrial/warehouse unit with first-floor office or mezzanine, WC, tea point, 3-phase power, fibre and 3 parking spaces.</x:v>
      </x:c>
      <x:c r="R961" s="15" t="str">
        <x:v>Advertised to let Context town, not Totton town stock. Duplicate advert 71821972 says 1,352 sq ft; 1,310 retained from current Realest detail. Confirm area before comparing rental rates. Advertised quotation: £20,950 pa</x:v>
      </x:c>
      <x:c r="S961" s="15" t="str">
        <x:v>https://www.zoopla.co.uk/to-rent/commercial/details/73821126/</x:v>
      </x:c>
      <x:c r="T961" s="15" t="str"/>
      <x:c r="U961" s="15" t="str"/>
      <x:c r="V961" s="15" t="str">
        <x:v>Totton — Glenmore Business Park</x:v>
      </x:c>
      <x:c r="W961" s="15" t="str">
        <x:v>Individual unit ≤15,000 sq ft</x:v>
      </x:c>
      <x:c r="X961" s="13" t="n">
        <x:f>IF(N961="Yes",L961,0)</x:f>
        <x:v>0</x:v>
      </x:c>
      <x:c r="Y961" s="14" t="n">
        <x:v>1</x:v>
      </x:c>
      <x:c r="Z961" s="13" t="str">
        <x:v>Industrial / workshop / storage</x:v>
      </x:c>
    </x:row>
    <x:row r="962" ht="49" customHeight="1">
      <x:c r="A962" s="13" t="str">
        <x:v>SW0627</x:v>
      </x:c>
      <x:c r="B962" s="15" t="str">
        <x:v>Totton</x:v>
      </x:c>
      <x:c r="C962" s="15" t="str">
        <x:v>Marchwood</x:v>
      </x:c>
      <x:c r="D962" s="14" t="n">
        <x:v>5775</x:v>
      </x:c>
      <x:c r="E962" s="13" t="str">
        <x:v>Nearby</x:v>
      </x:c>
      <x:c r="F962" s="15" t="str">
        <x:v>Cracknore Industrial Park</x:v>
      </x:c>
      <x:c r="G962" s="15" t="str">
        <x:v>Unit 3, Harbour Close, Marchwood, SO40</x:v>
      </x:c>
      <x:c r="H962" s="13" t="str">
        <x:v>Current</x:v>
      </x:c>
      <x:c r="I962" s="14" t="n">
        <x:v>2422</x:v>
      </x:c>
      <x:c r="J962" s="13" t="str">
        <x:f>IF(AND(ISNUMBER(I962),I962&gt;0),IF(I962&lt;=1000,"1–1,000",IF(I962&lt;=2500,"1,001–2,500",IF(I962&lt;=5000,"2,501–5,000",IF(I962&lt;=10000,"5,001–10,000","10,001–15,000")))),"1,001–2,500")</x:f>
        <x:v>1,001–2,500</x:v>
      </x:c>
      <x:c r="K962" s="16" t="n">
        <x:v>27850</x:v>
      </x:c>
      <x:c r="L962" s="17" t="n">
        <x:f>IF(AND(ISNUMBER(I962),I962&gt;0,ISNUMBER(K962),K962&gt;0),K962/I962,"n.a.")</x:f>
        <x:v>11.498761354252684</x:v>
      </x:c>
      <x:c r="M962" s="17"/>
      <x:c r="N962" s="13" t="str">
        <x:v>Yes</x:v>
      </x:c>
      <x:c r="O962" s="15" t="str">
        <x:v>Not stated</x:v>
      </x:c>
      <x:c r="P962" s="15" t="str">
        <x:v>Front up-and-over loading door</x:v>
      </x:c>
      <x:c r="Q962" s="15" t="str">
        <x:v>Modern steel portal-frame warehouse, insulated steel cladding, natural rooflights, independent services, forecourt loading and parking.</x:v>
      </x:c>
      <x:c r="R962" s="15" t="str">
        <x:v>Advertised to let Advertised quotation: £27,850 pa</x:v>
      </x:c>
      <x:c r="S962" s="15" t="str">
        <x:v>https://www.zoopla.co.uk/to-rent/commercial/details/74530714/</x:v>
      </x:c>
      <x:c r="T962" s="15" t="str"/>
      <x:c r="U962" s="15" t="str"/>
      <x:c r="V962" s="15" t="str">
        <x:v>Totton — Cracknore Industrial Park</x:v>
      </x:c>
      <x:c r="W962" s="15" t="str">
        <x:v>Individual unit ≤15,000 sq ft</x:v>
      </x:c>
      <x:c r="X962" s="13" t="n">
        <x:f>IF(N962="Yes",L962,0)</x:f>
        <x:v>11.498761354252684</x:v>
      </x:c>
      <x:c r="Y962" s="14" t="n">
        <x:v>1</x:v>
      </x:c>
      <x:c r="Z962" s="13" t="str">
        <x:v>Industrial / workshop / storage</x:v>
      </x:c>
    </x:row>
    <x:row r="963" ht="49" customHeight="1">
      <x:c r="A963" s="13" t="str">
        <x:v>SW0628</x:v>
      </x:c>
      <x:c r="B963" s="15" t="str">
        <x:v>Totton</x:v>
      </x:c>
      <x:c r="C963" s="15" t="str">
        <x:v>Marchwood</x:v>
      </x:c>
      <x:c r="D963" s="14" t="n">
        <x:v>5775</x:v>
      </x:c>
      <x:c r="E963" s="13" t="str">
        <x:v>Nearby</x:v>
      </x:c>
      <x:c r="F963" s="15" t="str">
        <x:v>Cracknore Industrial Park</x:v>
      </x:c>
      <x:c r="G963" s="15" t="str">
        <x:v>Unit 4, Harbour Close, Marchwood, SO40</x:v>
      </x:c>
      <x:c r="H963" s="13" t="str">
        <x:v>Current</x:v>
      </x:c>
      <x:c r="I963" s="14" t="n">
        <x:v>3682</x:v>
      </x:c>
      <x:c r="J963" s="13" t="str">
        <x:f>IF(AND(ISNUMBER(I963),I963&gt;0),IF(I963&lt;=1000,"1–1,000",IF(I963&lt;=2500,"1,001–2,500",IF(I963&lt;=5000,"2,501–5,000",IF(I963&lt;=10000,"5,001–10,000","10,001–15,000")))),"2,501–5,000")</x:f>
        <x:v>2,501–5,000</x:v>
      </x:c>
      <x:c r="K963" s="16" t="n">
        <x:v>42450</x:v>
      </x:c>
      <x:c r="L963" s="17" t="n">
        <x:f>IF(AND(ISNUMBER(I963),I963&gt;0,ISNUMBER(K963),K963&gt;0),K963/I963,"n.a.")</x:f>
        <x:v>11.529060293318848</x:v>
      </x:c>
      <x:c r="M963" s="17"/>
      <x:c r="N963" s="13" t="str">
        <x:v>Yes</x:v>
      </x:c>
      <x:c r="O963" s="15" t="str">
        <x:v>Not stated</x:v>
      </x:c>
      <x:c r="P963" s="15" t="str">
        <x:v>Front up-and-over and eaves-height hinged side loading door</x:v>
      </x:c>
      <x:c r="Q963" s="15" t="str">
        <x:v>Modern steel portal-frame warehouse, insulated steel cladding, natural rooflights, independent services, forecourt loading and parking.</x:v>
      </x:c>
      <x:c r="R963" s="15" t="str">
        <x:v>Advertised to let Advertised quotation: £42,450 pa</x:v>
      </x:c>
      <x:c r="S963" s="15" t="str">
        <x:v>https://www.zoopla.co.uk/to-rent/commercial/details/74530770/</x:v>
      </x:c>
      <x:c r="T963" s="15" t="str"/>
      <x:c r="U963" s="15" t="str"/>
      <x:c r="V963" s="15" t="str">
        <x:v>Totton — Cracknore Industrial Park</x:v>
      </x:c>
      <x:c r="W963" s="15" t="str">
        <x:v>Individual unit ≤15,000 sq ft</x:v>
      </x:c>
      <x:c r="X963" s="13" t="n">
        <x:f>IF(N963="Yes",L963,0)</x:f>
        <x:v>11.529060293318848</x:v>
      </x:c>
      <x:c r="Y963" s="14" t="n">
        <x:v>1</x:v>
      </x:c>
      <x:c r="Z963" s="13" t="str">
        <x:v>Industrial / workshop / storage</x:v>
      </x:c>
    </x:row>
    <x:row r="964" ht="49" customHeight="1">
      <x:c r="A964" s="13" t="str">
        <x:v>SW0629</x:v>
      </x:c>
      <x:c r="B964" s="15" t="str">
        <x:v>Totton</x:v>
      </x:c>
      <x:c r="C964" s="15" t="str">
        <x:v>Marchwood</x:v>
      </x:c>
      <x:c r="D964" s="14" t="n">
        <x:v>5775</x:v>
      </x:c>
      <x:c r="E964" s="13" t="str">
        <x:v>Nearby</x:v>
      </x:c>
      <x:c r="F964" s="15" t="str">
        <x:v>Cracknore Industrial Park</x:v>
      </x:c>
      <x:c r="G964" s="15" t="str">
        <x:v>Unit 5, Harbour Close, Marchwood, SO40</x:v>
      </x:c>
      <x:c r="H964" s="13" t="str">
        <x:v>Uncertain</x:v>
      </x:c>
      <x:c r="I964" s="14" t="n">
        <x:v>6685</x:v>
      </x:c>
      <x:c r="J964" s="13" t="str">
        <x:f>IF(AND(ISNUMBER(I964),I964&gt;0),IF(I964&lt;=1000,"1–1,000",IF(I964&lt;=2500,"1,001–2,500",IF(I964&lt;=5000,"2,501–5,000",IF(I964&lt;=10000,"5,001–10,000","10,001–15,000")))),"5,001–10,000")</x:f>
        <x:v>5,001–10,000</x:v>
      </x:c>
      <x:c r="K964" s="16" t="n">
        <x:v>90552</x:v>
      </x:c>
      <x:c r="L964" s="17" t="n">
        <x:f>IF(AND(ISNUMBER(I964),I964&gt;0,ISNUMBER(K964),K964&gt;0),K964/I964,"n.a.")</x:f>
        <x:v>13.545549738219895</x:v>
      </x:c>
      <x:c r="M964" s="17"/>
      <x:c r="N964" s="13" t="str">
        <x:v>No</x:v>
      </x:c>
      <x:c r="O964" s="15" t="str">
        <x:v>9.74 m underside of ridge; 5.16 m from mezzanine to eaves</x:v>
      </x:c>
      <x:c r="P964" s="15" t="str">
        <x:v>Sliding door approximately 11.27 m W × 6.14 m H</x:v>
      </x:c>
      <x:c r="Q964" s="15" t="str">
        <x:v>Detached clear-span industrial unit with 5t gantry crane, high-bay LED lighting, ground-floor offices and additional mezzanines.</x:v>
      </x:c>
      <x:c r="R964" s="15" t="str">
        <x:v>Advertised to let Advert explicitly says 6,685 sq ft + mezzanine; total including mezzanine not stated, so &lt;=15,000 total-area eligibility needs confirmation; omit firm count / size-comparison rent stats. Advertised quotation: £90,552 pa; portal £13.55/sq ft on stated 6,685</x:v>
      </x:c>
      <x:c r="S964" s="15" t="str">
        <x:v>https://www.zoopla.co.uk/to-rent/commercial/details/74111404/</x:v>
      </x:c>
      <x:c r="T964" s="15" t="str"/>
      <x:c r="U964" s="15" t="str"/>
      <x:c r="V964" s="15" t="str">
        <x:v>Totton — Cracknore Industrial Park</x:v>
      </x:c>
      <x:c r="W964" s="15" t="str">
        <x:v>Individual unit ≤15,000 sq ft</x:v>
      </x:c>
      <x:c r="X964" s="13" t="n">
        <x:f>IF(N964="Yes",L964,0)</x:f>
        <x:v>0</x:v>
      </x:c>
      <x:c r="Y964" s="14" t="n">
        <x:v>1</x:v>
      </x:c>
      <x:c r="Z964" s="13" t="str">
        <x:v>Industrial / workshop / storage</x:v>
      </x:c>
    </x:row>
    <x:row r="965" ht="42" customHeight="1">
      <x:c r="A965" s="13" t="str">
        <x:v>SW0630</x:v>
      </x:c>
      <x:c r="B965" s="15" t="str">
        <x:v>Totton</x:v>
      </x:c>
      <x:c r="C965" s="15" t="str">
        <x:v>Totton</x:v>
      </x:c>
      <x:c r="D965" s="14" t="n">
        <x:v>28090</x:v>
      </x:c>
      <x:c r="E965" s="13" t="str">
        <x:v>Town</x:v>
      </x:c>
      <x:c r="F965" s="15" t="str">
        <x:v>Calmore Industrial Estate / South Hampshire Industrial Park</x:v>
      </x:c>
      <x:c r="G965" s="15" t="str">
        <x:v>Unit 2, Brunel Road, SO40</x:v>
      </x:c>
      <x:c r="H965" s="13" t="str">
        <x:v>Current</x:v>
      </x:c>
      <x:c r="I965" s="14" t="n">
        <x:v>10442</x:v>
      </x:c>
      <x:c r="J965" s="13" t="str">
        <x:f>IF(AND(ISNUMBER(I965),I965&gt;0),IF(I965&lt;=1000,"1–1,000",IF(I965&lt;=2500,"1,001–2,500",IF(I965&lt;=5000,"2,501–5,000",IF(I965&lt;=10000,"5,001–10,000","10,001–15,000")))),"10,001–15,000")</x:f>
        <x:v>10,001–15,000</x:v>
      </x:c>
      <x:c r="K965" s="16"/>
      <x:c r="L965" s="17" t="str">
        <x:f>IF(AND(ISNUMBER(I965),I965&gt;0,ISNUMBER(K965),K965&gt;0),K965/I965,"n.a.")</x:f>
        <x:v>n.a.</x:v>
      </x:c>
      <x:c r="M965" s="17"/>
      <x:c r="N965" s="13" t="str">
        <x:v>No</x:v>
      </x:c>
      <x:c r="O965" s="15" t="str">
        <x:v>Not stated</x:v>
      </x:c>
      <x:c r="P965" s="15" t="str">
        <x:v>Not stated</x:v>
      </x:c>
      <x:c r="Q965" s="15" t="str">
        <x:v>Fully refurbished modern industrial unit; loading apron and parking.</x:v>
      </x:c>
      <x:c r="R965" s="15" t="str">
        <x:v>Advertised to let Rightmove full search-card evidence; detail page content failed to load. Advertised quotation: POA</x:v>
      </x:c>
      <x:c r="S965" s="15" t="str">
        <x:v>https://www.rightmove.co.uk/properties/754397423060401#/?channel=COM_LET</x:v>
      </x:c>
      <x:c r="T965" s="15" t="str"/>
      <x:c r="U965" s="15" t="str"/>
      <x:c r="V965" s="15" t="str">
        <x:v>Totton — Calmore Industrial Estate</x:v>
      </x:c>
      <x:c r="W965" s="15" t="str">
        <x:v>Individual unit ≤15,000 sq ft</x:v>
      </x:c>
      <x:c r="X965" s="13" t="n">
        <x:f>IF(N965="Yes",L965,0)</x:f>
        <x:v>0</x:v>
      </x:c>
      <x:c r="Y965" s="14" t="n">
        <x:v>1</x:v>
      </x:c>
      <x:c r="Z965" s="13" t="str">
        <x:v>Industrial / workshop / storage</x:v>
      </x:c>
    </x:row>
    <x:row r="966" ht="49" customHeight="1">
      <x:c r="A966" s="13" t="str">
        <x:v>SW0631</x:v>
      </x:c>
      <x:c r="B966" s="15" t="str">
        <x:v>Totton</x:v>
      </x:c>
      <x:c r="C966" s="15" t="str">
        <x:v>Totton</x:v>
      </x:c>
      <x:c r="D966" s="14" t="n">
        <x:v>28090</x:v>
      </x:c>
      <x:c r="E966" s="13" t="str">
        <x:v>Town</x:v>
      </x:c>
      <x:c r="F966" s="15" t="str">
        <x:v>Calmore Industrial Estate / South Hampshire Industrial Park</x:v>
      </x:c>
      <x:c r="G966" s="15" t="str">
        <x:v>Unit 33, Stephenson Road, SO40</x:v>
      </x:c>
      <x:c r="H966" s="13" t="str">
        <x:v>Current</x:v>
      </x:c>
      <x:c r="I966" s="14" t="n">
        <x:v>4993</x:v>
      </x:c>
      <x:c r="J966" s="13" t="str">
        <x:f>IF(AND(ISNUMBER(I966),I966&gt;0),IF(I966&lt;=1000,"1–1,000",IF(I966&lt;=2500,"1,001–2,500",IF(I966&lt;=5000,"2,501–5,000",IF(I966&lt;=10000,"5,001–10,000","10,001–15,000")))),"2,501–5,000")</x:f>
        <x:v>2,501–5,000</x:v>
      </x:c>
      <x:c r="K966" s="16" t="n">
        <x:v>61200</x:v>
      </x:c>
      <x:c r="L966" s="17" t="n">
        <x:f>IF(AND(ISNUMBER(I966),I966&gt;0,ISNUMBER(K966),K966&gt;0),K966/I966,"n.a.")</x:f>
        <x:v>12.257160024033647</x:v>
      </x:c>
      <x:c r="M966" s="17"/>
      <x:c r="N966" s="13" t="str">
        <x:v>Yes</x:v>
      </x:c>
      <x:c r="O966" s="15" t="str">
        <x:v>5.45 m eaves rising to 6.58 m</x:v>
      </x:c>
      <x:c r="P966" s="15" t="str">
        <x:v>Loading doors 5.5 m W × 4.85 m H; mechanism not stated</x:v>
      </x:c>
      <x:c r="Q966" s="15" t="str">
        <x:v>Mid-terrace steel portal-frame warehouse, open-plan first-floor office, kitchen, WCs, 3-phase power, rear forecourt/loading; units may combine.</x:v>
      </x:c>
      <x:c r="R966" s="15" t="str">
        <x:v>Advertised to let Advertised quotation: £61,200 pa; portal £12.26/sq ft pa</x:v>
      </x:c>
      <x:c r="S966" s="15" t="str">
        <x:v>https://www.zoopla.co.uk/to-rent/commercial/details/72743212/</x:v>
      </x:c>
      <x:c r="T966" s="15" t="str"/>
      <x:c r="U966" s="15" t="str"/>
      <x:c r="V966" s="15" t="str">
        <x:v>Totton — Calmore Industrial Estate</x:v>
      </x:c>
      <x:c r="W966" s="15" t="str">
        <x:v>Individual unit ≤15,000 sq ft</x:v>
      </x:c>
      <x:c r="X966" s="13" t="n">
        <x:f>IF(N966="Yes",L966,0)</x:f>
        <x:v>12.257160024033647</x:v>
      </x:c>
      <x:c r="Y966" s="14" t="n">
        <x:v>1</x:v>
      </x:c>
      <x:c r="Z966" s="13" t="str">
        <x:v>Industrial / workshop / storage</x:v>
      </x:c>
    </x:row>
    <x:row r="967" ht="49" customHeight="1">
      <x:c r="A967" s="13" t="str">
        <x:v>SW0632</x:v>
      </x:c>
      <x:c r="B967" s="15" t="str">
        <x:v>Totton</x:v>
      </x:c>
      <x:c r="C967" s="15" t="str">
        <x:v>Totton</x:v>
      </x:c>
      <x:c r="D967" s="14" t="n">
        <x:v>28090</x:v>
      </x:c>
      <x:c r="E967" s="13" t="str">
        <x:v>Town</x:v>
      </x:c>
      <x:c r="F967" s="15" t="str">
        <x:v>Calmore Industrial Estate / South Hampshire Industrial Park</x:v>
      </x:c>
      <x:c r="G967" s="15" t="str">
        <x:v>Unit 34, Stephenson Road, SO40</x:v>
      </x:c>
      <x:c r="H967" s="13" t="str">
        <x:v>Current</x:v>
      </x:c>
      <x:c r="I967" s="14" t="n">
        <x:v>4993</x:v>
      </x:c>
      <x:c r="J967" s="13" t="str">
        <x:f>IF(AND(ISNUMBER(I967),I967&gt;0),IF(I967&lt;=1000,"1–1,000",IF(I967&lt;=2500,"1,001–2,500",IF(I967&lt;=5000,"2,501–5,000",IF(I967&lt;=10000,"5,001–10,000","10,001–15,000")))),"2,501–5,000")</x:f>
        <x:v>2,501–5,000</x:v>
      </x:c>
      <x:c r="K967" s="16" t="n">
        <x:v>61200</x:v>
      </x:c>
      <x:c r="L967" s="17" t="n">
        <x:f>IF(AND(ISNUMBER(I967),I967&gt;0,ISNUMBER(K967),K967&gt;0),K967/I967,"n.a.")</x:f>
        <x:v>12.257160024033647</x:v>
      </x:c>
      <x:c r="M967" s="17"/>
      <x:c r="N967" s="13" t="str">
        <x:v>Yes</x:v>
      </x:c>
      <x:c r="O967" s="15" t="str">
        <x:v>5.45 m eaves rising to 6.58 m</x:v>
      </x:c>
      <x:c r="P967" s="15" t="str">
        <x:v>Loading doors 5.5 m W × 4.85 m H; mechanism not stated</x:v>
      </x:c>
      <x:c r="Q967" s="15" t="str">
        <x:v>Mid-terrace steel portal-frame warehouse, open-plan first-floor office, kitchen, WCs, 3-phase power, rear forecourt/loading; units may combine.</x:v>
      </x:c>
      <x:c r="R967" s="15" t="str">
        <x:v>Advertised to let Advertised quotation: £61,200 pa; portal £12.26/sq ft pa</x:v>
      </x:c>
      <x:c r="S967" s="15" t="str">
        <x:v>https://www.zoopla.co.uk/to-rent/commercial/details/72743250/</x:v>
      </x:c>
      <x:c r="T967" s="15" t="str"/>
      <x:c r="U967" s="15" t="str"/>
      <x:c r="V967" s="15" t="str">
        <x:v>Totton — Calmore Industrial Estate</x:v>
      </x:c>
      <x:c r="W967" s="15" t="str">
        <x:v>Individual unit ≤15,000 sq ft</x:v>
      </x:c>
      <x:c r="X967" s="13" t="n">
        <x:f>IF(N967="Yes",L967,0)</x:f>
        <x:v>12.257160024033647</x:v>
      </x:c>
      <x:c r="Y967" s="14" t="n">
        <x:v>1</x:v>
      </x:c>
      <x:c r="Z967" s="13" t="str">
        <x:v>Industrial / workshop / storage</x:v>
      </x:c>
    </x:row>
    <x:row r="968" ht="42" customHeight="1">
      <x:c r="A968" s="13" t="str">
        <x:v>SW0633</x:v>
      </x:c>
      <x:c r="B968" s="15" t="str">
        <x:v>Totton</x:v>
      </x:c>
      <x:c r="C968" s="15" t="str">
        <x:v>Totton</x:v>
      </x:c>
      <x:c r="D968" s="14" t="n">
        <x:v>28090</x:v>
      </x:c>
      <x:c r="E968" s="13" t="str">
        <x:v>Town</x:v>
      </x:c>
      <x:c r="F968" s="15" t="str">
        <x:v>Calmore Industrial Estate / South Hampshire Industrial Park</x:v>
      </x:c>
      <x:c r="G968" s="15" t="str">
        <x:v>Unit 4, Brunel Road, SO40 3SA</x:v>
      </x:c>
      <x:c r="H968" s="13" t="str">
        <x:v>Uncertain</x:v>
      </x:c>
      <x:c r="I968" s="14" t="n">
        <x:v>10432</x:v>
      </x:c>
      <x:c r="J968" s="13" t="str">
        <x:f>IF(AND(ISNUMBER(I968),I968&gt;0),IF(I968&lt;=1000,"1–1,000",IF(I968&lt;=2500,"1,001–2,500",IF(I968&lt;=5000,"2,501–5,000",IF(I968&lt;=10000,"5,001–10,000","10,001–15,000")))),"10,001–15,000")</x:f>
        <x:v>10,001–15,000</x:v>
      </x:c>
      <x:c r="K968" s="16"/>
      <x:c r="L968" s="17" t="str">
        <x:f>IF(AND(ISNUMBER(I968),I968&gt;0,ISNUMBER(K968),K968&gt;0),K968/I968,"n.a.")</x:f>
        <x:v>n.a.</x:v>
      </x:c>
      <x:c r="M968" s="17"/>
      <x:c r="N968" s="13" t="str">
        <x:v>No</x:v>
      </x:c>
      <x:c r="O968" s="15" t="str">
        <x:v>Not stated</x:v>
      </x:c>
      <x:c r="P968" s="15" t="str">
        <x:v>Not stated</x:v>
      </x:c>
      <x:c r="Q968" s="15" t="str">
        <x:v>Modern mid-terrace industrial warehouse undergoing refurbishment.</x:v>
      </x:c>
      <x:c r="R968" s="15" t="str">
        <x:v>Advertised to let Advert says AVAILABLE Q2 2025 / UNDERGOING REFURBISHMENT, stale relative to 2026-11-04; current readiness not verified. Advertised quotation: POA</x:v>
      </x:c>
      <x:c r="S968" s="15" t="str">
        <x:v>https://www.rightmove.co.uk/properties/754397427198417#/?channel=COM_LET</x:v>
      </x:c>
      <x:c r="T968" s="15" t="str"/>
      <x:c r="U968" s="15" t="str"/>
      <x:c r="V968" s="15" t="str">
        <x:v>Totton — Calmore Industrial Estate</x:v>
      </x:c>
      <x:c r="W968" s="15" t="str">
        <x:v>Individual unit ≤15,000 sq ft</x:v>
      </x:c>
      <x:c r="X968" s="13" t="n">
        <x:f>IF(N968="Yes",L968,0)</x:f>
        <x:v>0</x:v>
      </x:c>
      <x:c r="Y968" s="14" t="n">
        <x:v>1</x:v>
      </x:c>
      <x:c r="Z968" s="13" t="str">
        <x:v>Industrial / workshop / storage</x:v>
      </x:c>
    </x:row>
    <x:row r="969" ht="49" customHeight="1">
      <x:c r="A969" s="13" t="str">
        <x:v>SW0634</x:v>
      </x:c>
      <x:c r="B969" s="15" t="str">
        <x:v>Totton</x:v>
      </x:c>
      <x:c r="C969" s="15" t="str">
        <x:v>Totton</x:v>
      </x:c>
      <x:c r="D969" s="14" t="n">
        <x:v>28090</x:v>
      </x:c>
      <x:c r="E969" s="13" t="str">
        <x:v>Town</x:v>
      </x:c>
      <x:c r="F969" s="15" t="str">
        <x:v>Calmore Industrial Estate / Griffin Industrial Park</x:v>
      </x:c>
      <x:c r="G969" s="15" t="str">
        <x:v>Unit A, Brunel Road, SO40 3SH</x:v>
      </x:c>
      <x:c r="H969" s="13" t="str">
        <x:v>Current</x:v>
      </x:c>
      <x:c r="I969" s="14" t="n">
        <x:v>8894</x:v>
      </x:c>
      <x:c r="J969" s="13" t="str">
        <x:f>IF(AND(ISNUMBER(I969),I969&gt;0),IF(I969&lt;=1000,"1–1,000",IF(I969&lt;=2500,"1,001–2,500",IF(I969&lt;=5000,"2,501–5,000",IF(I969&lt;=10000,"5,001–10,000","10,001–15,000")))),"5,001–10,000")</x:f>
        <x:v>5,001–10,000</x:v>
      </x:c>
      <x:c r="K969" s="16" t="n">
        <x:v>98153</x:v>
      </x:c>
      <x:c r="L969" s="17" t="n">
        <x:f>IF(AND(ISNUMBER(I969),I969&gt;0,ISNUMBER(K969),K969&gt;0),K969/I969,"n.a.")</x:f>
        <x:v>11.035866876545986</x:v>
      </x:c>
      <x:c r="M969" s="17"/>
      <x:c r="N969" s="13" t="str">
        <x:v>Yes</x:v>
      </x:c>
      <x:c r="O969" s="15" t="str">
        <x:v>5.94 m eaves; 4.98 m haunch; 7.05 m underside of roof</x:v>
      </x:c>
      <x:c r="P969" s="15" t="str">
        <x:v>Single electric up-and-over per unit in narrative; 3 scheme doors 3.95 m W × 4.87 m H</x:v>
      </x:c>
      <x:c r="Q969" s="15" t="str">
        <x:v>End-terrace unit in three-unit A/B/C offer, clear-span warehouse and first-floor offices.</x:v>
      </x:c>
      <x:c r="R969" s="15" t="str">
        <x:v>Advertised to let Direct agent individual schedule gives 8,894 sq ft, superseding the combined-advert inferred 8,834 sq ft. Area discrepancy flagged. Direct agent says Under offer: No. Advertised quotation: £98,153 pa (direct agent rent £98,153; annual basis corroborated by individual market listing)</x:v>
      </x:c>
      <x:c r="S969" s="15" t="str">
        <x:v>https://hlp.co.uk/property/brunel-road-totton/</x:v>
      </x:c>
      <x:c r="T969" s="15" t="str">
        <x:v>https://www.boxpodcommercialproperty.co.uk/unit-to-let/152081/totton</x:v>
      </x:c>
      <x:c r="U969" s="15" t="str"/>
      <x:c r="V969" s="15" t="str">
        <x:v>Totton — Calmore Industrial Estate</x:v>
      </x:c>
      <x:c r="W969" s="15" t="str">
        <x:v>Individual unit ≤15,000 sq ft</x:v>
      </x:c>
      <x:c r="X969" s="13" t="n">
        <x:f>IF(N969="Yes",L969,0)</x:f>
        <x:v>11.035866876545986</x:v>
      </x:c>
      <x:c r="Y969" s="14" t="n">
        <x:v>1</x:v>
      </x:c>
      <x:c r="Z969" s="13" t="str">
        <x:v>Industrial / workshop / storage</x:v>
      </x:c>
    </x:row>
    <x:row r="970" ht="49" customHeight="1">
      <x:c r="A970" s="13" t="str">
        <x:v>SW0635</x:v>
      </x:c>
      <x:c r="B970" s="15" t="str">
        <x:v>Totton</x:v>
      </x:c>
      <x:c r="C970" s="15" t="str">
        <x:v>Totton</x:v>
      </x:c>
      <x:c r="D970" s="14" t="n">
        <x:v>28090</x:v>
      </x:c>
      <x:c r="E970" s="13" t="str">
        <x:v>Town</x:v>
      </x:c>
      <x:c r="F970" s="15" t="str">
        <x:v>Calmore Industrial Estate / Griffin Industrial Park</x:v>
      </x:c>
      <x:c r="G970" s="15" t="str">
        <x:v>Unit B, Brunel Road, SO40 3SH</x:v>
      </x:c>
      <x:c r="H970" s="13" t="str">
        <x:v>Current</x:v>
      </x:c>
      <x:c r="I970" s="14" t="n">
        <x:v>8771</x:v>
      </x:c>
      <x:c r="J970" s="13" t="str">
        <x:f>IF(AND(ISNUMBER(I970),I970&gt;0),IF(I970&lt;=1000,"1–1,000",IF(I970&lt;=2500,"1,001–2,500",IF(I970&lt;=5000,"2,501–5,000",IF(I970&lt;=10000,"5,001–10,000","10,001–15,000")))),"5,001–10,000")</x:f>
        <x:v>5,001–10,000</x:v>
      </x:c>
      <x:c r="K970" s="16" t="n">
        <x:v>96833</x:v>
      </x:c>
      <x:c r="L970" s="17" t="n">
        <x:f>IF(AND(ISNUMBER(I970),I970&gt;0,ISNUMBER(K970),K970&gt;0),K970/I970,"n.a.")</x:f>
        <x:v>11.040132254018927</x:v>
      </x:c>
      <x:c r="M970" s="17"/>
      <x:c r="N970" s="13" t="str">
        <x:v>Yes</x:v>
      </x:c>
      <x:c r="O970" s="15" t="str">
        <x:v>5.94 m eaves; 4.98 m haunch; 7.05 m underside of roof</x:v>
      </x:c>
      <x:c r="P970" s="15" t="str">
        <x:v>Single electric up-and-over loading door in narrative; features say 3 doors, apparently scheme-wide; 3.95 m W × 4.87 m H</x:v>
      </x:c>
      <x:c r="Q970" s="15" t="str">
        <x:v>Mid-terrace clear-span warehouse, first-floor offices, toilets, kitchen, forecourt loading and parking; 3-phase 100 amp/69 kVA.</x:v>
      </x:c>
      <x:c r="R970" s="15" t="str">
        <x:v>Advertised to let Advertised quotation: £96,833 pa; portal £11.04/sq ft pa</x:v>
      </x:c>
      <x:c r="S970" s="15" t="str">
        <x:v>https://www.zoopla.co.uk/to-rent/commercial/details/72683522/</x:v>
      </x:c>
      <x:c r="T970" s="15" t="str"/>
      <x:c r="U970" s="15" t="str"/>
      <x:c r="V970" s="15" t="str">
        <x:v>Totton — Calmore Industrial Estate</x:v>
      </x:c>
      <x:c r="W970" s="15" t="str">
        <x:v>Individual unit ≤15,000 sq ft</x:v>
      </x:c>
      <x:c r="X970" s="13" t="n">
        <x:f>IF(N970="Yes",L970,0)</x:f>
        <x:v>11.040132254018927</x:v>
      </x:c>
      <x:c r="Y970" s="14" t="n">
        <x:v>1</x:v>
      </x:c>
      <x:c r="Z970" s="13" t="str">
        <x:v>Industrial / workshop / storage</x:v>
      </x:c>
    </x:row>
    <x:row r="971" ht="42" customHeight="1">
      <x:c r="A971" s="13" t="str">
        <x:v>SW0636</x:v>
      </x:c>
      <x:c r="B971" s="15" t="str">
        <x:v>Totton</x:v>
      </x:c>
      <x:c r="C971" s="15" t="str">
        <x:v>Totton</x:v>
      </x:c>
      <x:c r="D971" s="14" t="n">
        <x:v>28090</x:v>
      </x:c>
      <x:c r="E971" s="13" t="str">
        <x:v>Town</x:v>
      </x:c>
      <x:c r="F971" s="15" t="str">
        <x:v>Calmore Industrial Estate / Griffin Industrial Park</x:v>
      </x:c>
      <x:c r="G971" s="15" t="str">
        <x:v>Unit C, Brunel Road, SO40 3SH</x:v>
      </x:c>
      <x:c r="H971" s="13" t="str">
        <x:v>Current</x:v>
      </x:c>
      <x:c r="I971" s="14" t="n">
        <x:v>8763</x:v>
      </x:c>
      <x:c r="J971" s="13" t="str">
        <x:f>IF(AND(ISNUMBER(I971),I971&gt;0),IF(I971&lt;=1000,"1–1,000",IF(I971&lt;=2500,"1,001–2,500",IF(I971&lt;=5000,"2,501–5,000",IF(I971&lt;=10000,"5,001–10,000","10,001–15,000")))),"5,001–10,000")</x:f>
        <x:v>5,001–10,000</x:v>
      </x:c>
      <x:c r="K971" s="16"/>
      <x:c r="L971" s="17" t="str">
        <x:f>IF(AND(ISNUMBER(I971),I971&gt;0,ISNUMBER(K971),K971&gt;0),K971/I971,"n.a.")</x:f>
        <x:v>n.a.</x:v>
      </x:c>
      <x:c r="M971" s="17"/>
      <x:c r="N971" s="13" t="str">
        <x:v>No</x:v>
      </x:c>
      <x:c r="O971" s="15" t="str">
        <x:v>5.94 m eaves; 4.98 m haunch; 7.05 m underside of roof</x:v>
      </x:c>
      <x:c r="P971" s="15" t="str">
        <x:v>Electric up-and-over; scheme features say 3 doors, 3.95 m W × 4.87 m H</x:v>
      </x:c>
      <x:c r="Q971" s="15" t="str">
        <x:v>Mid-terrace industrial / warehouse with high-bay lighting.</x:v>
      </x:c>
      <x:c r="R971" s="15" t="str">
        <x:v>Advertised to let Search-card details; no numeric rent publicly quoted. Advertised quotation: POA</x:v>
      </x:c>
      <x:c r="S971" s="15" t="str">
        <x:v>https://www.rightmove.co.uk/properties/773381912279904#/?channel=COM_LET</x:v>
      </x:c>
      <x:c r="T971" s="15" t="str"/>
      <x:c r="U971" s="15" t="str"/>
      <x:c r="V971" s="15" t="str">
        <x:v>Totton — Calmore Industrial Estate</x:v>
      </x:c>
      <x:c r="W971" s="15" t="str">
        <x:v>Individual unit ≤15,000 sq ft</x:v>
      </x:c>
      <x:c r="X971" s="13" t="n">
        <x:f>IF(N971="Yes",L971,0)</x:f>
        <x:v>0</x:v>
      </x:c>
      <x:c r="Y971" s="14" t="n">
        <x:v>1</x:v>
      </x:c>
      <x:c r="Z971" s="13" t="str">
        <x:v>Industrial / workshop / storage</x:v>
      </x:c>
    </x:row>
    <x:row r="972" ht="42" customHeight="1">
      <x:c r="A972" s="13" t="str">
        <x:v>SW0637</x:v>
      </x:c>
      <x:c r="B972" s="15" t="str">
        <x:v>Totton</x:v>
      </x:c>
      <x:c r="C972" s="15" t="str">
        <x:v>Totton</x:v>
      </x:c>
      <x:c r="D972" s="14" t="n">
        <x:v>28090</x:v>
      </x:c>
      <x:c r="E972" s="13" t="str">
        <x:v>Town</x:v>
      </x:c>
      <x:c r="F972" s="15" t="str">
        <x:v>Calmore Industrial Estate / Griffin Industrial Park</x:v>
      </x:c>
      <x:c r="G972" s="15" t="str">
        <x:v>Unit O, Brunel Road, SO40 3SH</x:v>
      </x:c>
      <x:c r="H972" s="13" t="str">
        <x:v>Current</x:v>
      </x:c>
      <x:c r="I972" s="14" t="n">
        <x:v>13665</x:v>
      </x:c>
      <x:c r="J972" s="13" t="str">
        <x:f>IF(AND(ISNUMBER(I972),I972&gt;0),IF(I972&lt;=1000,"1–1,000",IF(I972&lt;=2500,"1,001–2,500",IF(I972&lt;=5000,"2,501–5,000",IF(I972&lt;=10000,"5,001–10,000","10,001–15,000")))),"10,001–15,000")</x:f>
        <x:v>10,001–15,000</x:v>
      </x:c>
      <x:c r="K972" s="16"/>
      <x:c r="L972" s="17" t="str">
        <x:f>IF(AND(ISNUMBER(I972),I972&gt;0,ISNUMBER(K972),K972&gt;0),K972/I972,"n.a.")</x:f>
        <x:v>n.a.</x:v>
      </x:c>
      <x:c r="M972" s="17"/>
      <x:c r="N972" s="13" t="str">
        <x:v>No</x:v>
      </x:c>
      <x:c r="O972" s="15" t="str">
        <x:v>6.64 m eaves</x:v>
      </x:c>
      <x:c r="P972" s="15" t="str">
        <x:v>Electric up-and-over 3.93 m W × 4.88 m H</x:v>
      </x:c>
      <x:c r="Q972" s="15" t="str">
        <x:v>Mid-terrace industrial / warehouse.</x:v>
      </x:c>
      <x:c r="R972" s="15" t="str">
        <x:v>Advertised to let Individual listing says 13,665 sq ft; combined adverts give 13,625 minimum. Individual figure retained. Advertised quotation: POA</x:v>
      </x:c>
      <x:c r="S972" s="15" t="str">
        <x:v>https://www.rightmove.co.uk/properties/773374926746065#/?channel=COM_LET</x:v>
      </x:c>
      <x:c r="T972" s="15" t="str"/>
      <x:c r="U972" s="15" t="str"/>
      <x:c r="V972" s="15" t="str">
        <x:v>Totton — Calmore Industrial Estate</x:v>
      </x:c>
      <x:c r="W972" s="15" t="str">
        <x:v>Individual unit ≤15,000 sq ft</x:v>
      </x:c>
      <x:c r="X972" s="13" t="n">
        <x:f>IF(N972="Yes",L972,0)</x:f>
        <x:v>0</x:v>
      </x:c>
      <x:c r="Y972" s="14" t="n">
        <x:v>1</x:v>
      </x:c>
      <x:c r="Z972" s="13" t="str">
        <x:v>Industrial / workshop / storage</x:v>
      </x:c>
    </x:row>
    <x:row r="973" ht="49" customHeight="1">
      <x:c r="A973" s="13" t="str">
        <x:v>SW0638</x:v>
      </x:c>
      <x:c r="B973" s="15" t="str">
        <x:v>Totton</x:v>
      </x:c>
      <x:c r="C973" s="15" t="str">
        <x:v>Totton</x:v>
      </x:c>
      <x:c r="D973" s="14" t="n">
        <x:v>28090</x:v>
      </x:c>
      <x:c r="E973" s="13" t="str">
        <x:v>Town</x:v>
      </x:c>
      <x:c r="F973" s="15" t="str">
        <x:v>Rushington Business Park / New Forest Enterprise Centre</x:v>
      </x:c>
      <x:c r="G973" s="15" t="str">
        <x:v>Unit 18, Chapel Lane, Totton, SO40 9LA</x:v>
      </x:c>
      <x:c r="H973" s="13" t="str">
        <x:v>Current</x:v>
      </x:c>
      <x:c r="I973" s="14" t="n">
        <x:v>1316</x:v>
      </x:c>
      <x:c r="J973" s="13" t="str">
        <x:f>IF(AND(ISNUMBER(I973),I973&gt;0),IF(I973&lt;=1000,"1–1,000",IF(I973&lt;=2500,"1,001–2,500",IF(I973&lt;=5000,"2,501–5,000",IF(I973&lt;=10000,"5,001–10,000","10,001–15,000")))),"1,001–2,500")</x:f>
        <x:v>1,001–2,500</x:v>
      </x:c>
      <x:c r="K973" s="16"/>
      <x:c r="L973" s="17" t="str">
        <x:f>IF(AND(ISNUMBER(I973),I973&gt;0,ISNUMBER(K973),K973&gt;0),K973/I973,"n.a.")</x:f>
        <x:v>n.a.</x:v>
      </x:c>
      <x:c r="M973" s="17"/>
      <x:c r="N973" s="13" t="str">
        <x:v>No</x:v>
      </x:c>
      <x:c r="O973" s="15" t="str">
        <x:v>Not stated</x:v>
      </x:c>
      <x:c r="P973" s="15" t="str">
        <x:v>Not stated</x:v>
      </x:c>
      <x:c r="Q973" s="15" t="str">
        <x:v>Industrial unit with mezzanine; shared services, 24/7 access and parking; flexible licence includes building insurance, maintenance, water and refuse; excludes rates/power/gas.</x:v>
      </x:c>
      <x:c r="R973" s="15" t="str">
        <x:v>Advertised to let Industrial unit confirmed in description despite portal primary classification office. 71 is centre total office/workshop stock, not vacant units. Advertised quotation: POA; inclusive licence fee</x:v>
      </x:c>
      <x:c r="S973" s="15" t="str">
        <x:v>https://www.rightmove.co.uk/properties/759320359355057#/?channel=COM_LET</x:v>
      </x:c>
      <x:c r="T973" s="15" t="str"/>
      <x:c r="U973" s="15" t="str"/>
      <x:c r="V973" s="15" t="str">
        <x:v>Totton — Rushington Business Park</x:v>
      </x:c>
      <x:c r="W973" s="15" t="str">
        <x:v>Individual unit ≤15,000 sq ft</x:v>
      </x:c>
      <x:c r="X973" s="13" t="n">
        <x:f>IF(N973="Yes",L973,0)</x:f>
        <x:v>0</x:v>
      </x:c>
      <x:c r="Y973" s="14" t="n">
        <x:v>1</x:v>
      </x:c>
      <x:c r="Z973" s="13" t="str">
        <x:v>Industrial / workshop / storage</x:v>
      </x:c>
    </x:row>
    <x:row r="974" ht="42" customHeight="1">
      <x:c r="A974" s="13" t="str">
        <x:v>SW0639</x:v>
      </x:c>
      <x:c r="B974" s="15" t="str">
        <x:v>Bridport</x:v>
      </x:c>
      <x:c r="C974" s="15" t="str">
        <x:v>Bridport</x:v>
      </x:c>
      <x:c r="D974" s="14" t="n">
        <x:v>12295</x:v>
      </x:c>
      <x:c r="E974" s="13" t="str">
        <x:v>Context</x:v>
      </x:c>
      <x:c r="F974" s="15" t="str">
        <x:v>Rope Walks (standalone)</x:v>
      </x:c>
      <x:c r="G974" s="15" t="str">
        <x:v>Garage / lock-up, Rope Walks, Bridport</x:v>
      </x:c>
      <x:c r="H974" s="13" t="str">
        <x:v>Current</x:v>
      </x:c>
      <x:c r="I974" s="14" t="n">
        <x:v>500</x:v>
      </x:c>
      <x:c r="J974" s="13" t="str">
        <x:f>IF(AND(ISNUMBER(I974),I974&gt;0),IF(I974&lt;=1000,"1–1,000",IF(I974&lt;=2500,"1,001–2,500",IF(I974&lt;=5000,"2,501–5,000",IF(I974&lt;=10000,"5,001–10,000","10,001–15,000")))),"1–1,000")</x:f>
        <x:v>1–1,000</x:v>
      </x:c>
      <x:c r="K974" s="16" t="n">
        <x:v>3000</x:v>
      </x:c>
      <x:c r="L974" s="17" t="n">
        <x:f>IF(AND(ISNUMBER(I974),I974&gt;0,ISNUMBER(K974),K974&gt;0),K974/I974,"n.a.")</x:f>
        <x:v>6</x:v>
      </x:c>
      <x:c r="M974" s="17"/>
      <x:c r="N974" s="13" t="str">
        <x:v>No</x:v>
      </x:c>
      <x:c r="O974" s="15" t="str">
        <x:v>Not stated</x:v>
      </x:c>
      <x:c r="P974" s="15" t="str">
        <x:v>Large opening front door; type not stated</x:v>
      </x:c>
      <x:c r="Q974" s="15" t="str">
        <x:v>Sectional concrete garage/store with electricity; no water/WC.</x:v>
      </x:c>
      <x:c r="R974" s="15" t="str">
        <x:v>Advertised to let Specialist small garage store; excluded conventional warehouse rent comparison. Advertised quotation: £3,000.00 pa / annualised</x:v>
      </x:c>
      <x:c r="S974" s="15" t="str">
        <x:v>https://www.rightmove.co.uk/properties/773366246769857#/?channel=COM_LET</x:v>
      </x:c>
      <x:c r="T974" s="15" t="str"/>
      <x:c r="U974" s="15" t="str"/>
      <x:c r="V974" s="15" t="str">
        <x:v>Bridport — Rope Walks (standalone)</x:v>
      </x:c>
      <x:c r="W974" s="15" t="str">
        <x:v>Individual unit ≤15,000 sq ft</x:v>
      </x:c>
      <x:c r="X974" s="13" t="n">
        <x:f>IF(N974="Yes",L974,0)</x:f>
        <x:v>0</x:v>
      </x:c>
      <x:c r="Y974" s="14" t="n">
        <x:v>1</x:v>
      </x:c>
      <x:c r="Z974" s="13" t="str">
        <x:v>Industrial / workshop / storage</x:v>
      </x:c>
    </x:row>
    <x:row r="975" ht="42" customHeight="1">
      <x:c r="A975" s="13" t="str">
        <x:v>SW0640</x:v>
      </x:c>
      <x:c r="B975" s="15" t="str">
        <x:v>Bridport</x:v>
      </x:c>
      <x:c r="C975" s="15" t="str">
        <x:v>Bridport</x:v>
      </x:c>
      <x:c r="D975" s="14" t="n">
        <x:v>12295</x:v>
      </x:c>
      <x:c r="E975" s="13" t="str">
        <x:v>Context</x:v>
      </x:c>
      <x:c r="F975" s="15" t="str">
        <x:v>St Michaels Trading Estate</x:v>
      </x:c>
      <x:c r="G975" s="15" t="str">
        <x:v>St. Michaels Lane, Bridport DT 6</x:v>
      </x:c>
      <x:c r="H975" s="13" t="str">
        <x:v>Current</x:v>
      </x:c>
      <x:c r="I975" s="14" t="n">
        <x:v>3650</x:v>
      </x:c>
      <x:c r="J975" s="13" t="str">
        <x:f>IF(AND(ISNUMBER(I975),I975&gt;0),IF(I975&lt;=1000,"1–1,000",IF(I975&lt;=2500,"1,001–2,500",IF(I975&lt;=5000,"2,501–5,000",IF(I975&lt;=10000,"5,001–10,000","10,001–15,000")))),"2,501–5,000")</x:f>
        <x:v>2,501–5,000</x:v>
      </x:c>
      <x:c r="K975" s="16" t="n">
        <x:v>25000</x:v>
      </x:c>
      <x:c r="L975" s="17" t="n">
        <x:f>IF(AND(ISNUMBER(I975),I975&gt;0,ISNUMBER(K975),K975&gt;0),K975/I975,"n.a.")</x:f>
        <x:v>6.8493150684931505</x:v>
      </x:c>
      <x:c r="M975" s="17"/>
      <x:c r="N975" s="13" t="str">
        <x:v>No</x:v>
      </x:c>
      <x:c r="O975" s="15" t="str">
        <x:v>Eaves height 4.6 m at the front and 2.8 m at the rear.</x:v>
      </x:c>
      <x:c r="P975" s="15" t="str">
        <x:v>Not stated</x:v>
      </x:c>
      <x:c r="Q975" s="15" t="str">
        <x:v>Landmark workshop adjacent to Rope Walks/Waitrose Car Park</x:v>
      </x:c>
      <x:c r="R975" s="15" t="str">
        <x:v>Advertised to let Advertised quotation: £25,000 pa</x:v>
      </x:c>
      <x:c r="S975" s="15" t="str">
        <x:v>https://www.zoopla.co.uk/to-rent/commercial/details/72829082/</x:v>
      </x:c>
      <x:c r="T975" s="15" t="str"/>
      <x:c r="U975" s="15" t="str"/>
      <x:c r="V975" s="15" t="str">
        <x:v>Bridport — St Michaels Trading Estate</x:v>
      </x:c>
      <x:c r="W975" s="15" t="str">
        <x:v>Individual unit ≤15,000 sq ft</x:v>
      </x:c>
      <x:c r="X975" s="13" t="n">
        <x:f>IF(N975="Yes",L975,0)</x:f>
        <x:v>0</x:v>
      </x:c>
      <x:c r="Y975" s="14" t="n">
        <x:v>1</x:v>
      </x:c>
      <x:c r="Z975" s="13" t="str">
        <x:v>Industrial / workshop / storage</x:v>
      </x:c>
    </x:row>
    <x:row r="976" ht="62" customHeight="1">
      <x:c r="A976" s="13" t="str">
        <x:v>SW0641</x:v>
      </x:c>
      <x:c r="B976" s="15" t="str">
        <x:v>Burnham-on-Sea / Highbridge</x:v>
      </x:c>
      <x:c r="C976" s="15" t="str">
        <x:v>Rooksbridge</x:v>
      </x:c>
      <x:c r="D976" s="14" t="n">
        <x:v>395</x:v>
      </x:c>
      <x:c r="E976" s="13" t="str">
        <x:v>Context</x:v>
      </x:c>
      <x:c r="F976" s="15" t="str">
        <x:v>Mendip Business Park</x:v>
      </x:c>
      <x:c r="G976" s="15" t="str">
        <x:v>Mendip Road, Rooksbridge, Axbridge, Somerset BS26</x:v>
      </x:c>
      <x:c r="H976" s="13" t="str">
        <x:v>Current</x:v>
      </x:c>
      <x:c r="I976" s="14" t="n">
        <x:v>10000</x:v>
      </x:c>
      <x:c r="J976" s="13" t="str">
        <x:f>IF(AND(ISNUMBER(I976),I976&gt;0),IF(I976&lt;=1000,"1–1,000",IF(I976&lt;=2500,"1,001–2,500",IF(I976&lt;=5000,"2,501–5,000",IF(I976&lt;=10000,"5,001–10,000","10,001–15,000")))),"5,001–10,000")</x:f>
        <x:v>5,001–10,000</x:v>
      </x:c>
      <x:c r="K976" s="16" t="n">
        <x:v>150000</x:v>
      </x:c>
      <x:c r="L976" s="17" t="n">
        <x:f>IF(AND(ISNUMBER(I976),I976&gt;0,ISNUMBER(K976),K976&gt;0),K976/I976,"n.a.")</x:f>
        <x:v>15</x:v>
      </x:c>
      <x:c r="M976" s="17" t="n">
        <x:v>15</x:v>
      </x:c>
      <x:c r="N976" s="13" t="str">
        <x:v>No</x:v>
      </x:c>
      <x:c r="O976" s="15" t="str">
        <x:v>Not stated</x:v>
      </x:c>
      <x:c r="P976" s="15" t="str">
        <x:v>Multiple goods-in shutters</x:v>
      </x:c>
      <x:c r="Q976" s="15" t="str">
        <x:v>Flexible warehouse offered whole or potentially divided, with vehicle parking.</x:v>
      </x:c>
      <x:c r="R976" s="15" t="str">
        <x:v>Advertised to let Whole 10,000 sq ft premises with possible parts from 2,000; £15/sf pa. Erroneous 100,000 sf headline ignored; part advert consolidated.</x:v>
      </x:c>
      <x:c r="S976" s="15" t="str">
        <x:v>https://www.zoopla.co.uk/to-rent/commercial/details/73966426/</x:v>
      </x:c>
      <x:c r="T976" s="15" t="str">
        <x:v>https://www.rightmove.co.uk/properties/91946655#/?channel=COM_LET</x:v>
      </x:c>
      <x:c r="U976" s="15" t="str">
        <x:v>https://www.zoopla.co.uk/to-rent/commercial/details/73966401/
https://www.rightmove.co.uk/properties/91773609#/?channel=COM_LET</x:v>
      </x:c>
      <x:c r="V976" s="15" t="str">
        <x:v>Burnham-on-Sea / Highbridge — Mendip Business Park</x:v>
      </x:c>
      <x:c r="W976" s="15" t="str">
        <x:v>Individual unit ≤15,000 sq ft</x:v>
      </x:c>
      <x:c r="X976" s="13" t="n">
        <x:f>IF(N976="Yes",L976,0)</x:f>
        <x:v>0</x:v>
      </x:c>
      <x:c r="Y976" s="14" t="n">
        <x:v>1</x:v>
      </x:c>
      <x:c r="Z976" s="13" t="str">
        <x:v>Industrial / workshop / storage</x:v>
      </x:c>
    </x:row>
    <x:row r="977" ht="42" customHeight="1">
      <x:c r="A977" s="13" t="str">
        <x:v>SW0642</x:v>
      </x:c>
      <x:c r="B977" s="15" t="str">
        <x:v>Burnham-on-Sea / Highbridge</x:v>
      </x:c>
      <x:c r="C977" s="15" t="str">
        <x:v>East Brent</x:v>
      </x:c>
      <x:c r="D977" s="14" t="n">
        <x:v>670</x:v>
      </x:c>
      <x:c r="E977" s="13" t="str">
        <x:v>Context</x:v>
      </x:c>
      <x:c r="F977" s="15" t="str">
        <x:v>Mill Batch Farm</x:v>
      </x:c>
      <x:c r="G977" s="15" t="str">
        <x:v>Mill Batch Farm, East Brent, Highbridge, Somerset, TA9 4JN</x:v>
      </x:c>
      <x:c r="H977" s="13" t="str">
        <x:v>Current</x:v>
      </x:c>
      <x:c r="I977" s="14" t="n">
        <x:v>2421</x:v>
      </x:c>
      <x:c r="J977" s="13" t="str">
        <x:f>IF(AND(ISNUMBER(I977),I977&gt;0),IF(I977&lt;=1000,"1–1,000",IF(I977&lt;=2500,"1,001–2,500",IF(I977&lt;=5000,"2,501–5,000",IF(I977&lt;=10000,"5,001–10,000","10,001–15,000")))),"1,001–2,500")</x:f>
        <x:v>1,001–2,500</x:v>
      </x:c>
      <x:c r="K977" s="16" t="n">
        <x:v>18000</x:v>
      </x:c>
      <x:c r="L977" s="17" t="n">
        <x:f>IF(AND(ISNUMBER(I977),I977&gt;0,ISNUMBER(K977),K977&gt;0),K977/I977,"n.a.")</x:f>
        <x:v>7.434944237918216</x:v>
      </x:c>
      <x:c r="M977" s="17"/>
      <x:c r="N977" s="13" t="str">
        <x:v>No</x:v>
      </x:c>
      <x:c r="O977" s="15" t="str">
        <x:v>Not stated</x:v>
      </x:c>
      <x:c r="P977" s="15" t="str">
        <x:v>Not stated</x:v>
      </x:c>
      <x:c r="Q977" s="15" t="str">
        <x:v>Factory/office unit with kitchen, welfare facilities and three parking spaces.</x:v>
      </x:c>
      <x:c r="R977" s="15" t="str">
        <x:v>Advertised to let</x:v>
      </x:c>
      <x:c r="S977" s="15" t="str">
        <x:v>https://www.rightmove.co.uk/properties/774664077503169#/?channel=COM_LET</x:v>
      </x:c>
      <x:c r="T977" s="15" t="str"/>
      <x:c r="U977" s="15" t="str"/>
      <x:c r="V977" s="15" t="str">
        <x:v>Burnham-on-Sea / Highbridge — Mill Batch Farm</x:v>
      </x:c>
      <x:c r="W977" s="15" t="str">
        <x:v>Individual unit ≤15,000 sq ft</x:v>
      </x:c>
      <x:c r="X977" s="13" t="n">
        <x:f>IF(N977="Yes",L977,0)</x:f>
        <x:v>0</x:v>
      </x:c>
      <x:c r="Y977" s="14" t="n">
        <x:v>1</x:v>
      </x:c>
      <x:c r="Z977" s="13" t="str">
        <x:v>Industrial / workshop / storage</x:v>
      </x:c>
    </x:row>
    <x:row r="978" ht="42" customHeight="1">
      <x:c r="A978" s="13" t="str">
        <x:v>SW0643</x:v>
      </x:c>
      <x:c r="B978" s="15" t="str">
        <x:v>Burnham-on-Sea / Highbridge</x:v>
      </x:c>
      <x:c r="C978" s="15" t="str">
        <x:v>Highbridge</x:v>
      </x:c>
      <x:c r="D978" s="14" t="n">
        <x:v>5365</x:v>
      </x:c>
      <x:c r="E978" s="13" t="str">
        <x:v>Context</x:v>
      </x:c>
      <x:c r="F978" s="15" t="str">
        <x:v>Walrow Industrial Estate</x:v>
      </x:c>
      <x:c r="G978" s="15" t="str">
        <x:v>Commerce Way, Highbridge, TA9</x:v>
      </x:c>
      <x:c r="H978" s="13" t="str">
        <x:v>Current</x:v>
      </x:c>
      <x:c r="I978" s="14" t="n">
        <x:v>5300</x:v>
      </x:c>
      <x:c r="J978" s="13" t="str">
        <x:f>IF(AND(ISNUMBER(I978),I978&gt;0),IF(I978&lt;=1000,"1–1,000",IF(I978&lt;=2500,"1,001–2,500",IF(I978&lt;=5000,"2,501–5,000",IF(I978&lt;=10000,"5,001–10,000","10,001–15,000")))),"5,001–10,000")</x:f>
        <x:v>5,001–10,000</x:v>
      </x:c>
      <x:c r="K978" s="16" t="n">
        <x:v>50000</x:v>
      </x:c>
      <x:c r="L978" s="17" t="n">
        <x:f>IF(AND(ISNUMBER(I978),I978&gt;0,ISNUMBER(K978),K978&gt;0),K978/I978,"n.a.")</x:f>
        <x:v>9.433962264150944</x:v>
      </x:c>
      <x:c r="M978" s="17"/>
      <x:c r="N978" s="13" t="str">
        <x:v>No</x:v>
      </x:c>
      <x:c r="O978" s="15" t="str">
        <x:v>Not stated</x:v>
      </x:c>
      <x:c r="P978" s="15" t="str">
        <x:v>Wide roller door; dimensions not stated</x:v>
      </x:c>
      <x:c r="Q978" s="15" t="str">
        <x:v>Open industrial unit with WC and parking; potential division subject to agreement.</x:v>
      </x:c>
      <x:c r="R978" s="15" t="str">
        <x:v>Advertised to let Whole 5,300 sq ft; possible division not yet agreed. Count one available demise, not two potential units.</x:v>
      </x:c>
      <x:c r="S978" s="15" t="str">
        <x:v>https://www.rightmove.co.uk/properties/94673466#/?channel=COM_LET</x:v>
      </x:c>
      <x:c r="T978" s="15" t="str"/>
      <x:c r="U978" s="15" t="str"/>
      <x:c r="V978" s="15" t="str">
        <x:v>Burnham-on-Sea / Highbridge — Walrow Industrial Estate</x:v>
      </x:c>
      <x:c r="W978" s="15" t="str">
        <x:v>Individual unit ≤15,000 sq ft</x:v>
      </x:c>
      <x:c r="X978" s="13" t="n">
        <x:f>IF(N978="Yes",L978,0)</x:f>
        <x:v>0</x:v>
      </x:c>
      <x:c r="Y978" s="14" t="n">
        <x:v>1</x:v>
      </x:c>
      <x:c r="Z978" s="13" t="str">
        <x:v>Industrial / workshop / storage</x:v>
      </x:c>
    </x:row>
    <x:row r="979" ht="42" customHeight="1">
      <x:c r="A979" s="13" t="str">
        <x:v>SW0644</x:v>
      </x:c>
      <x:c r="B979" s="15" t="str">
        <x:v>Burnham-on-Sea / Highbridge</x:v>
      </x:c>
      <x:c r="C979" s="15" t="str">
        <x:v>Highbridge</x:v>
      </x:c>
      <x:c r="D979" s="14" t="n">
        <x:v>5365</x:v>
      </x:c>
      <x:c r="E979" s="13" t="str">
        <x:v>Context</x:v>
      </x:c>
      <x:c r="F979" s="15" t="str">
        <x:v>Walrow Industrial Estate</x:v>
      </x:c>
      <x:c r="G979" s="15" t="str">
        <x:v>UNIT 1 Keedwells Yard, Commerce Way, Highbridge, Somerset</x:v>
      </x:c>
      <x:c r="H979" s="13" t="str">
        <x:v>Current</x:v>
      </x:c>
      <x:c r="I979" s="14" t="n">
        <x:v>2774</x:v>
      </x:c>
      <x:c r="J979" s="13" t="str">
        <x:f>IF(AND(ISNUMBER(I979),I979&gt;0),IF(I979&lt;=1000,"1–1,000",IF(I979&lt;=2500,"1,001–2,500",IF(I979&lt;=5000,"2,501–5,000",IF(I979&lt;=10000,"5,001–10,000","10,001–15,000")))),"2,501–5,000")</x:f>
        <x:v>2,501–5,000</x:v>
      </x:c>
      <x:c r="K979" s="16" t="n">
        <x:v>18000</x:v>
      </x:c>
      <x:c r="L979" s="17" t="n">
        <x:f>IF(AND(ISNUMBER(I979),I979&gt;0,ISNUMBER(K979),K979&gt;0),K979/I979,"n.a.")</x:f>
        <x:v>6.488824801730353</x:v>
      </x:c>
      <x:c r="M979" s="17"/>
      <x:c r="N979" s="13" t="str">
        <x:v>No</x:v>
      </x:c>
      <x:c r="O979" s="15" t="str">
        <x:v>Not stated</x:v>
      </x:c>
      <x:c r="P979" s="15" t="str">
        <x:v>Electric roller, 3m W × 3.8m H</x:v>
      </x:c>
      <x:c r="Q979" s="15" t="str">
        <x:v>Warehouse with kitchenette, shared WC and three parking spaces.</x:v>
      </x:c>
      <x:c r="R979" s="15" t="str">
        <x:v>Advertised to let Rightmove headline £18,000 pcm is erroneous; full description explicitly £18,000 pa exclusive. Correct annual rent used.</x:v>
      </x:c>
      <x:c r="S979" s="15" t="str">
        <x:v>https://www.rightmove.co.uk/properties/783390429896145#/?channel=COM_LET</x:v>
      </x:c>
      <x:c r="T979" s="15" t="str"/>
      <x:c r="U979" s="15" t="str"/>
      <x:c r="V979" s="15" t="str">
        <x:v>Burnham-on-Sea / Highbridge — Walrow Industrial Estate</x:v>
      </x:c>
      <x:c r="W979" s="15" t="str">
        <x:v>Individual unit ≤15,000 sq ft</x:v>
      </x:c>
      <x:c r="X979" s="13" t="n">
        <x:f>IF(N979="Yes",L979,0)</x:f>
        <x:v>0</x:v>
      </x:c>
      <x:c r="Y979" s="14" t="n">
        <x:v>1</x:v>
      </x:c>
      <x:c r="Z979" s="13" t="str">
        <x:v>Industrial / workshop / storage</x:v>
      </x:c>
    </x:row>
    <x:row r="980" ht="42" customHeight="1">
      <x:c r="A980" s="13" t="str">
        <x:v>SW0645</x:v>
      </x:c>
      <x:c r="B980" s="15" t="str">
        <x:v>Burnham-on-Sea / Highbridge</x:v>
      </x:c>
      <x:c r="C980" s="15" t="str">
        <x:v>Highbridge</x:v>
      </x:c>
      <x:c r="D980" s="14" t="n">
        <x:v>5365</x:v>
      </x:c>
      <x:c r="E980" s="13" t="str">
        <x:v>Context</x:v>
      </x:c>
      <x:c r="F980" s="15" t="str">
        <x:v>Walrow Industrial Estate</x:v>
      </x:c>
      <x:c r="G980" s="15" t="str">
        <x:v>Unit 13, Briarwood Business Park, Walrow Industrial Estate, Highbridge TA9</x:v>
      </x:c>
      <x:c r="H980" s="13" t="str">
        <x:v>Current</x:v>
      </x:c>
      <x:c r="I980" s="14" t="n">
        <x:v>7915</x:v>
      </x:c>
      <x:c r="J980" s="13" t="str">
        <x:f>IF(AND(ISNUMBER(I980),I980&gt;0),IF(I980&lt;=1000,"1–1,000",IF(I980&lt;=2500,"1,001–2,500",IF(I980&lt;=5000,"2,501–5,000",IF(I980&lt;=10000,"5,001–10,000","10,001–15,000")))),"5,001–10,000")</x:f>
        <x:v>5,001–10,000</x:v>
      </x:c>
      <x:c r="K980" s="16" t="n">
        <x:v>37700</x:v>
      </x:c>
      <x:c r="L980" s="17" t="n">
        <x:f>IF(AND(ISNUMBER(I980),I980&gt;0,ISNUMBER(K980),K980&gt;0),K980/I980,"n.a.")</x:f>
        <x:v>4.76310802274163</x:v>
      </x:c>
      <x:c r="M980" s="17" t="n">
        <x:v>4.76</x:v>
      </x:c>
      <x:c r="N980" s="13" t="str">
        <x:v>No</x:v>
      </x:c>
      <x:c r="O980" s="15" t="str">
        <x:v>High eaves; no dimension</x:v>
      </x:c>
      <x:c r="P980" s="15" t="str">
        <x:v>Three roller shutters</x:v>
      </x:c>
      <x:c r="Q980" s="15" t="str">
        <x:v>Open warehouse on a gated business park, with three-phase power.</x:v>
      </x:c>
      <x:c r="R980" s="15" t="str">
        <x:v>Advertised to let</x:v>
      </x:c>
      <x:c r="S980" s="15" t="str">
        <x:v>https://www.zoopla.co.uk/to-rent/commercial/details/73339018/</x:v>
      </x:c>
      <x:c r="T980" s="15" t="str"/>
      <x:c r="U980" s="15" t="str"/>
      <x:c r="V980" s="15" t="str">
        <x:v>Burnham-on-Sea / Highbridge — Walrow Industrial Estate</x:v>
      </x:c>
      <x:c r="W980" s="15" t="str">
        <x:v>Individual unit ≤15,000 sq ft</x:v>
      </x:c>
      <x:c r="X980" s="13" t="n">
        <x:f>IF(N980="Yes",L980,0)</x:f>
        <x:v>0</x:v>
      </x:c>
      <x:c r="Y980" s="14" t="n">
        <x:v>1</x:v>
      </x:c>
      <x:c r="Z980" s="13" t="str">
        <x:v>Industrial / workshop / storage</x:v>
      </x:c>
    </x:row>
    <x:row r="981" ht="49" customHeight="1">
      <x:c r="A981" s="13" t="str">
        <x:v>SE0001</x:v>
      </x:c>
      <x:c r="B981" s="15" t="str">
        <x:v>Brighton and Hove</x:v>
      </x:c>
      <x:c r="C981" s="15" t="str">
        <x:v>Rottingdean</x:v>
      </x:c>
      <x:c r="D981" s="14"/>
      <x:c r="E981" s="13" t="str">
        <x:v>Nearby</x:v>
      </x:c>
      <x:c r="F981" s="15" t="str">
        <x:v>Standalone premises — Rottingdean</x:v>
      </x:c>
      <x:c r="G981" s="15" t="str">
        <x:v>9-11 Nevill Road , Rottingdean, BN2 7HH Industrial Park</x:v>
      </x:c>
      <x:c r="H981" s="13" t="str">
        <x:v>Current</x:v>
      </x:c>
      <x:c r="I981" s="14" t="n">
        <x:v>3057</x:v>
      </x:c>
      <x:c r="J981" s="13" t="str">
        <x:f>IF(AND(ISNUMBER(I981),I981&gt;0),IF(I981&lt;=1000,"1–1,000",IF(I981&lt;=2500,"1,001–2,500",IF(I981&lt;=5000,"2,501–5,000",IF(I981&lt;=10000,"5,001–10,000","10,001–15,000")))),"2,501–5,000")</x:f>
        <x:v>2,501–5,000</x:v>
      </x:c>
      <x:c r="K981" s="16" t="n">
        <x:v>28500</x:v>
      </x:c>
      <x:c r="L981" s="43" t="n">
        <x:f>IF(AND(ISNUMBER(I981),I981&gt;0,ISNUMBER(K981),K981&gt;0),K981/I981,"n.a.")</x:f>
        <x:v>9.322865554465162</x:v>
      </x:c>
      <x:c r="M981" s="43"/>
      <x:c r="N981" s="13" t="str">
        <x:v>Yes</x:v>
      </x:c>
      <x:c r="O981" s="15" t="str">
        <x:v>Not stated</x:v>
      </x:c>
      <x:c r="P981" s="15" t="str">
        <x:v>Not stated</x:v>
      </x:c>
      <x:c r="Q981" s="15" t="str">
        <x:v>warehouse/storage space; mezzanine accommodation; ancillary office accommodation; parking; yard/loading area</x:v>
      </x:c>
      <x:c r="R981" s="15" t="str">
        <x:v>To let Rightmove individual listing/card description checked 4 November 2026. Annual asking rent = displayed rounded monthly rent × 12; rounding may differ from agent annual terms. Host BUA population not separately matched.</x:v>
      </x:c>
      <x:c r="S981" s="15" t="str">
        <x:v>https://www.rightmove.co.uk/properties/760896964543313#/?channel=COM_LET</x:v>
      </x:c>
      <x:c r="T981" s="15" t="str"/>
      <x:c r="U981" s="15" t="str"/>
      <x:c r="V981" s="15" t="str">
        <x:v>Brighton and Hove — Standalone premises — Rottingdean</x:v>
      </x:c>
      <x:c r="W981" s="15" t="str">
        <x:v>Individual unit ≤15,000 sq ft</x:v>
      </x:c>
      <x:c r="X981" s="13" t="n">
        <x:f>IF(N981="Yes",L981,0)</x:f>
        <x:v>9.322865554465162</x:v>
      </x:c>
      <x:c r="Y981" s="14" t="n">
        <x:v>1</x:v>
      </x:c>
      <x:c r="Z981" s="13" t="str">
        <x:v>Industrial / workshop / storage</x:v>
      </x:c>
    </x:row>
    <x:row r="982" ht="75" customHeight="1">
      <x:c r="A982" s="13" t="str">
        <x:v>SE0002</x:v>
      </x:c>
      <x:c r="B982" s="15" t="str">
        <x:v>Brighton and Hove</x:v>
      </x:c>
      <x:c r="C982" s="15" t="str">
        <x:v>Brighton and Hove</x:v>
      </x:c>
      <x:c r="D982" s="14" t="n">
        <x:v>277105</x:v>
      </x:c>
      <x:c r="E982" s="13" t="str">
        <x:v>Town</x:v>
      </x:c>
      <x:c r="F982" s="15" t="str">
        <x:v>Aldrington Basin</x:v>
      </x:c>
      <x:c r="G982" s="15" t="str">
        <x:v>9-16 Aldrington Basin, Kingsway, Hove BN41</x:v>
      </x:c>
      <x:c r="H982" s="13" t="str">
        <x:v>Current</x:v>
      </x:c>
      <x:c r="I982" s="14" t="n">
        <x:v>13071</x:v>
      </x:c>
      <x:c r="J982" s="13" t="str">
        <x:f>IF(AND(ISNUMBER(I982),I982&gt;0),IF(I982&lt;=1000,"1–1,000",IF(I982&lt;=2500,"1,001–2,500",IF(I982&lt;=5000,"2,501–5,000",IF(I982&lt;=10000,"5,001–10,000","10,001–15,000")))),"10,001–15,000")</x:f>
        <x:v>10,001–15,000</x:v>
      </x:c>
      <x:c r="K982" s="16" t="n">
        <x:v>156852</x:v>
      </x:c>
      <x:c r="L982" s="43" t="n">
        <x:f>IF(AND(ISNUMBER(I982),I982&gt;0,ISNUMBER(K982),K982&gt;0),K982/I982,"n.a.")</x:f>
        <x:v>12</x:v>
      </x:c>
      <x:c r="M982" s="43" t="n">
        <x:v>12</x:v>
      </x:c>
      <x:c r="N982" s="13" t="str">
        <x:v>Yes</x:v>
      </x:c>
      <x:c r="O982" s="15" t="str">
        <x:v>Internally, the eaves height ranges from 6.1m - 6.38m.</x:v>
      </x:c>
      <x:c r="P982" s="15" t="str">
        <x:v>Three loading doors; The property benefits from 3 phase power, concrete floor, loading electric roller shutter door to the eastern elevation and two concertina loading doors on the southern side, staff WC's and kitchenette.</x:v>
      </x:c>
      <x:c r="Q982" s="15" t="str">
        <x:v>three-phase power; parking; yard/loading area</x:v>
      </x:c>
      <x:c r="R982" s="15" t="str">
        <x:v>To let</x:v>
      </x:c>
      <x:c r="S982" s="15" t="str">
        <x:v>https://www.zoopla.co.uk/to-rent/commercial/details/73984738/</x:v>
      </x:c>
      <x:c r="T982" s="15" t="str">
        <x:v>https://www.rightmove.co.uk/properties/768746315171232#/?channel=COM_LET</x:v>
      </x:c>
      <x:c r="U982" s="15" t="str"/>
      <x:c r="V982" s="15" t="str">
        <x:v>Brighton and Hove — Aldrington Basin</x:v>
      </x:c>
      <x:c r="W982" s="15" t="str">
        <x:v>Individual unit ≤15,000 sq ft</x:v>
      </x:c>
      <x:c r="X982" s="13" t="n">
        <x:f>IF(N982="Yes",L982,0)</x:f>
        <x:v>12</x:v>
      </x:c>
      <x:c r="Y982" s="14" t="n">
        <x:v>1</x:v>
      </x:c>
      <x:c r="Z982" s="13" t="str">
        <x:v>Industrial / workshop / storage</x:v>
      </x:c>
    </x:row>
    <x:row r="983" ht="49" customHeight="1">
      <x:c r="A983" s="13" t="str">
        <x:v>SE0003</x:v>
      </x:c>
      <x:c r="B983" s="15" t="str">
        <x:v>Brighton and Hove</x:v>
      </x:c>
      <x:c r="C983" s="15" t="str">
        <x:v>Brighton and Hove</x:v>
      </x:c>
      <x:c r="D983" s="14" t="n">
        <x:v>277105</x:v>
      </x:c>
      <x:c r="E983" s="13" t="str">
        <x:v>Town</x:v>
      </x:c>
      <x:c r="F983" s="15" t="str">
        <x:v>Enterprise Trading Estate</x:v>
      </x:c>
      <x:c r="G983" s="15" t="str">
        <x:v>Unit B12 Enterprise Trading Estate, Crowhurst Road, Brighton, East Sussex, BN1 8AF</x:v>
      </x:c>
      <x:c r="H983" s="13" t="str">
        <x:v>Current</x:v>
      </x:c>
      <x:c r="I983" s="14"/>
      <x:c r="J983" s="13" t="str">
        <x:f>IF(AND(ISNUMBER(I983),I983&gt;0),IF(I983&lt;=1000,"1–1,000",IF(I983&lt;=2500,"1,001–2,500",IF(I983&lt;=5000,"2,501–5,000",IF(I983&lt;=10000,"5,001–10,000","10,001–15,000")))),"1,001–2,500")</x:f>
        <x:v>1,001–2,500</x:v>
      </x:c>
      <x:c r="K983" s="16"/>
      <x:c r="L983" s="43" t="str">
        <x:f>IF(AND(ISNUMBER(I983),I983&gt;0,ISNUMBER(K983),K983&gt;0),K983/I983,"n.a.")</x:f>
        <x:v>n.a.</x:v>
      </x:c>
      <x:c r="M983" s="43"/>
      <x:c r="N983" s="13" t="str">
        <x:v>No</x:v>
      </x:c>
      <x:c r="O983" s="15" t="str">
        <x:v>Not stated</x:v>
      </x:c>
      <x:c r="P983" s="15" t="str">
        <x:v>Not stated</x:v>
      </x:c>
      <x:c r="Q983" s="15" t="str">
        <x:v>Industrial accommodation; warehouse/storage space</x:v>
      </x:c>
      <x:c r="R983" s="15" t="str">
        <x:v>To let Named Unit B12 advertised 1015–1355 sq ft; exact area/rent not allocated.</x:v>
      </x:c>
      <x:c r="S983" s="15" t="str">
        <x:v>https://www.flude.com/property/details/8020/Unit-B12-Enterprise-Trading-Estate-Crowhurst-Road-Brighton-East-Sussex-BN1-8AF-Occupiers-B2-General-Industrial-</x:v>
      </x:c>
      <x:c r="T983" s="15" t="str"/>
      <x:c r="U983" s="15" t="str"/>
      <x:c r="V983" s="15" t="str">
        <x:v>Brighton and Hove — Enterprise Trading Estate</x:v>
      </x:c>
      <x:c r="W983" s="15" t="str">
        <x:v>1,015–1,355 sq ft; exact unit area not stated</x:v>
      </x:c>
      <x:c r="X983" s="13" t="n">
        <x:f>IF(N983="Yes",L983,0)</x:f>
        <x:v>0</x:v>
      </x:c>
      <x:c r="Y983" s="14" t="n">
        <x:v>1</x:v>
      </x:c>
      <x:c r="Z983" s="13" t="str">
        <x:v>Industrial / workshop / storage</x:v>
      </x:c>
    </x:row>
    <x:row r="984" ht="49" customHeight="1">
      <x:c r="A984" s="13" t="str">
        <x:v>SE0004</x:v>
      </x:c>
      <x:c r="B984" s="15" t="str">
        <x:v>Brighton and Hove</x:v>
      </x:c>
      <x:c r="C984" s="15" t="str">
        <x:v>Brighton and Hove</x:v>
      </x:c>
      <x:c r="D984" s="14" t="n">
        <x:v>277105</x:v>
      </x:c>
      <x:c r="E984" s="13" t="str">
        <x:v>Town</x:v>
      </x:c>
      <x:c r="F984" s="15" t="str">
        <x:v>Enterprise Trading Estate</x:v>
      </x:c>
      <x:c r="G984" s="15" t="str">
        <x:v>Unit B7 Enterprise Trading Estate, Crowhurst Road, Brighton, East Sussex, BN1 8AF</x:v>
      </x:c>
      <x:c r="H984" s="13" t="str">
        <x:v>Current</x:v>
      </x:c>
      <x:c r="I984" s="14" t="n">
        <x:v>1759</x:v>
      </x:c>
      <x:c r="J984" s="13" t="str">
        <x:f>IF(AND(ISNUMBER(I984),I984&gt;0),IF(I984&lt;=1000,"1–1,000",IF(I984&lt;=2500,"1,001–2,500",IF(I984&lt;=5000,"2,501–5,000",IF(I984&lt;=10000,"5,001–10,000","10,001–15,000")))),"1,001–2,500")</x:f>
        <x:v>1,001–2,500</x:v>
      </x:c>
      <x:c r="K984" s="16" t="n">
        <x:v>20004</x:v>
      </x:c>
      <x:c r="L984" s="43" t="n">
        <x:f>IF(AND(ISNUMBER(I984),I984&gt;0,ISNUMBER(K984),K984&gt;0),K984/I984,"n.a.")</x:f>
        <x:v>11.372370665150655</x:v>
      </x:c>
      <x:c r="M984" s="43"/>
      <x:c r="N984" s="13" t="str">
        <x:v>Yes</x:v>
      </x:c>
      <x:c r="O984" s="15" t="str">
        <x:v>Not stated</x:v>
      </x:c>
      <x:c r="P984" s="15" t="str">
        <x:v>Not stated</x:v>
      </x:c>
      <x:c r="Q984" s="15" t="str">
        <x:v>Industrial accommodation; warehouse/storage space; ancillary office accommodation; parking; yard/loading area</x:v>
      </x:c>
      <x:c r="R984" s="15" t="str">
        <x:v>To let Rightmove individual listing/card description checked 4 November 2026. Annual asking rent = displayed rounded monthly rent × 12; rounding may differ from agent annual terms.</x:v>
      </x:c>
      <x:c r="S984" s="15" t="str">
        <x:v>https://www.rightmove.co.uk/properties/760550506874433#/?channel=COM_LET</x:v>
      </x:c>
      <x:c r="T984" s="15" t="str">
        <x:v>https://www.flude.com/property/details/3636/Unit-B7-Enterprise-Trading-Estate-Crowhurst-Road-Brighton-East-Sussex-BN1-8AF-Occupiers-B1-c-Light-Industry-</x:v>
      </x:c>
      <x:c r="U984" s="15" t="str"/>
      <x:c r="V984" s="15" t="str">
        <x:v>Brighton and Hove — Enterprise Trading Estate</x:v>
      </x:c>
      <x:c r="W984" s="15" t="str">
        <x:v>Individual unit ≤15,000 sq ft</x:v>
      </x:c>
      <x:c r="X984" s="13" t="n">
        <x:f>IF(N984="Yes",L984,0)</x:f>
        <x:v>11.372370665150655</x:v>
      </x:c>
      <x:c r="Y984" s="14" t="n">
        <x:v>1</x:v>
      </x:c>
      <x:c r="Z984" s="13" t="str">
        <x:v>Industrial / workshop / storage</x:v>
      </x:c>
    </x:row>
    <x:row r="985" ht="49" customHeight="1">
      <x:c r="A985" s="13" t="str">
        <x:v>SE0005</x:v>
      </x:c>
      <x:c r="B985" s="15" t="str">
        <x:v>Brighton and Hove</x:v>
      </x:c>
      <x:c r="C985" s="15" t="str">
        <x:v>Brighton and Hove</x:v>
      </x:c>
      <x:c r="D985" s="14" t="n">
        <x:v>277105</x:v>
      </x:c>
      <x:c r="E985" s="13" t="str">
        <x:v>Town</x:v>
      </x:c>
      <x:c r="F985" s="15" t="str">
        <x:v>Fairway Business Centre</x:v>
      </x:c>
      <x:c r="G985" s="15" t="str">
        <x:v>Unit 5, Fairway Business Centre, Westergate Road, Brighton, East Sussex, BN2 4JZ Light Industrial</x:v>
      </x:c>
      <x:c r="H985" s="13" t="str">
        <x:v>Current</x:v>
      </x:c>
      <x:c r="I985" s="14" t="n">
        <x:v>2014</x:v>
      </x:c>
      <x:c r="J985" s="13" t="str">
        <x:f>IF(AND(ISNUMBER(I985),I985&gt;0),IF(I985&lt;=1000,"1–1,000",IF(I985&lt;=2500,"1,001–2,500",IF(I985&lt;=5000,"2,501–5,000",IF(I985&lt;=10000,"5,001–10,000","10,001–15,000")))),"1,001–2,500")</x:f>
        <x:v>1,001–2,500</x:v>
      </x:c>
      <x:c r="K985" s="16" t="n">
        <x:v>26496</x:v>
      </x:c>
      <x:c r="L985" s="43" t="n">
        <x:f>IF(AND(ISNUMBER(I985),I985&gt;0,ISNUMBER(K985),K985&gt;0),K985/I985,"n.a.")</x:f>
        <x:v>13.155908639523336</x:v>
      </x:c>
      <x:c r="M985" s="43"/>
      <x:c r="N985" s="13" t="str">
        <x:v>Yes</x:v>
      </x:c>
      <x:c r="O985" s="15" t="str">
        <x:v>Not stated</x:v>
      </x:c>
      <x:c r="P985" s="15" t="str">
        <x:v>Not stated</x:v>
      </x:c>
      <x:c r="Q985" s="15" t="str">
        <x:v>Industrial accommodation; workshop space; ancillary office accommodation; three-phase power</x:v>
      </x:c>
      <x:c r="R985" s="15" t="str">
        <x:v>To let Rightmove individual listing/card description checked 4 November 2026. Annual asking rent = displayed rounded monthly rent × 12; rounding may differ from agent annual terms.</x:v>
      </x:c>
      <x:c r="S985" s="15" t="str">
        <x:v>https://www.rightmove.co.uk/properties/760550561400049#/?channel=COM_LET</x:v>
      </x:c>
      <x:c r="T985" s="15" t="str">
        <x:v>https://www.flude.com/property/details/3790/Unit-5-Fairway-Business-Centre-Westergate-Road-Brighton-East-Sussex-BN2-4JZ-Occupiers-B2-General-Industrial-</x:v>
      </x:c>
      <x:c r="U985" s="15" t="str"/>
      <x:c r="V985" s="15" t="str">
        <x:v>Brighton and Hove — Fairway Business Centre</x:v>
      </x:c>
      <x:c r="W985" s="15" t="str">
        <x:v>Individual unit ≤15,000 sq ft</x:v>
      </x:c>
      <x:c r="X985" s="13" t="n">
        <x:f>IF(N985="Yes",L985,0)</x:f>
        <x:v>13.155908639523336</x:v>
      </x:c>
      <x:c r="Y985" s="14" t="n">
        <x:v>1</x:v>
      </x:c>
      <x:c r="Z985" s="13" t="str">
        <x:v>Industrial / workshop / storage</x:v>
      </x:c>
    </x:row>
    <x:row r="986" ht="62" customHeight="1">
      <x:c r="A986" s="13" t="str">
        <x:v>SE0006</x:v>
      </x:c>
      <x:c r="B986" s="15" t="str">
        <x:v>Brighton and Hove</x:v>
      </x:c>
      <x:c r="C986" s="15" t="str">
        <x:v>Brighton and Hove</x:v>
      </x:c>
      <x:c r="D986" s="14" t="n">
        <x:v>277105</x:v>
      </x:c>
      <x:c r="E986" s="13" t="str">
        <x:v>Town</x:v>
      </x:c>
      <x:c r="F986" s="15" t="str">
        <x:v>Freshfield Business Park</x:v>
      </x:c>
      <x:c r="G986" s="15" t="str">
        <x:v>Unit 3D Freshfield Business Park, Freshfield Road, Brighton BN2 0DF Light Industrial</x:v>
      </x:c>
      <x:c r="H986" s="13" t="str">
        <x:v>Current</x:v>
      </x:c>
      <x:c r="I986" s="14" t="n">
        <x:v>2070</x:v>
      </x:c>
      <x:c r="J986" s="13" t="str">
        <x:f>IF(AND(ISNUMBER(I986),I986&gt;0),IF(I986&lt;=1000,"1–1,000",IF(I986&lt;=2500,"1,001–2,500",IF(I986&lt;=5000,"2,501–5,000",IF(I986&lt;=10000,"5,001–10,000","10,001–15,000")))),"1,001–2,500")</x:f>
        <x:v>1,001–2,500</x:v>
      </x:c>
      <x:c r="K986" s="16" t="n">
        <x:v>24000</x:v>
      </x:c>
      <x:c r="L986" s="43" t="n">
        <x:f>IF(AND(ISNUMBER(I986),I986&gt;0,ISNUMBER(K986),K986&gt;0),K986/I986,"n.a.")</x:f>
        <x:v>11.594202898550725</x:v>
      </x:c>
      <x:c r="M986" s="43"/>
      <x:c r="N986" s="13" t="str">
        <x:v>Yes</x:v>
      </x:c>
      <x:c r="O986" s="15" t="str">
        <x:v>To the southern elevation the warehouse provides a maximum eaves height of 5.2metres, with this being restricted to 2.8metres to the northern end.</x:v>
      </x:c>
      <x:c r="P986" s="15" t="str">
        <x:v>There is a concertina loading door providing access to the warehouse, with a separate personnel access to the office.; Externally there is parking for approximately 4 cars plus area in front of the loading door.</x:v>
      </x:c>
      <x:c r="Q986" s="15" t="str">
        <x:v>warehouse/storage space; mezzanine accommodation; ancillary office accommodation; parking</x:v>
      </x:c>
      <x:c r="R986" s="15" t="str">
        <x:v>To let Rightmove individual listing/card description checked 4 November 2026. Annual asking rent = displayed rounded monthly rent × 12; rounding may differ from agent annual terms.</x:v>
      </x:c>
      <x:c r="S986" s="15" t="str">
        <x:v>https://www.rightmove.co.uk/properties/760550590574913#/?channel=COM_LET</x:v>
      </x:c>
      <x:c r="T986" s="15" t="str">
        <x:v>https://www.flude.com/property/details/3813/Unit-3D-Freshfield-Business-Park-Freshfield-Road-Brighton-BN2-0DF-Occupiers-B1-c-Light-Industry-</x:v>
      </x:c>
      <x:c r="U986" s="15" t="str"/>
      <x:c r="V986" s="15" t="str">
        <x:v>Brighton and Hove — Freshfield Business Park</x:v>
      </x:c>
      <x:c r="W986" s="15" t="str">
        <x:v>Individual unit ≤15,000 sq ft</x:v>
      </x:c>
      <x:c r="X986" s="13" t="n">
        <x:f>IF(N986="Yes",L986,0)</x:f>
        <x:v>11.594202898550725</x:v>
      </x:c>
      <x:c r="Y986" s="14" t="n">
        <x:v>1</x:v>
      </x:c>
      <x:c r="Z986" s="13" t="str">
        <x:v>Industrial / workshop / storage</x:v>
      </x:c>
    </x:row>
    <x:row r="987" ht="75" customHeight="1">
      <x:c r="A987" s="13" t="str">
        <x:v>SE0007</x:v>
      </x:c>
      <x:c r="B987" s="15" t="str">
        <x:v>Brighton and Hove</x:v>
      </x:c>
      <x:c r="C987" s="15" t="str">
        <x:v>Brighton and Hove</x:v>
      </x:c>
      <x:c r="D987" s="14" t="n">
        <x:v>277105</x:v>
      </x:c>
      <x:c r="E987" s="13" t="str">
        <x:v>Town</x:v>
      </x:c>
      <x:c r="F987" s="15" t="str">
        <x:v>Freshfield Industrial Estate</x:v>
      </x:c>
      <x:c r="G987" s="15" t="str">
        <x:v>Unit 6B, Freshfield Industrial Estate, Stevenson Road, Brighton, East Sussex, BN2 0DF Industrial Park</x:v>
      </x:c>
      <x:c r="H987" s="13" t="str">
        <x:v>Current</x:v>
      </x:c>
      <x:c r="I987" s="14" t="n">
        <x:v>3942</x:v>
      </x:c>
      <x:c r="J987" s="13" t="str">
        <x:f>IF(AND(ISNUMBER(I987),I987&gt;0),IF(I987&lt;=1000,"1–1,000",IF(I987&lt;=2500,"1,001–2,500",IF(I987&lt;=5000,"2,501–5,000",IF(I987&lt;=10000,"5,001–10,000","10,001–15,000")))),"2,501–5,000")</x:f>
        <x:v>2,501–5,000</x:v>
      </x:c>
      <x:c r="K987" s="16"/>
      <x:c r="L987" s="43" t="str">
        <x:f>IF(AND(ISNUMBER(I987),I987&gt;0,ISNUMBER(K987),K987&gt;0),K987/I987,"n.a.")</x:f>
        <x:v>n.a.</x:v>
      </x:c>
      <x:c r="M987" s="43"/>
      <x:c r="N987" s="13" t="str">
        <x:v>No</x:v>
      </x:c>
      <x:c r="O987" s="15" t="str">
        <x:v>The available unit benefits from good eaves heights, a roller shutter loading door with separate pedestrian access, and flexible internal layouts suitable for storage, distribution, manufacturing, or service-based operations.</x:v>
      </x:c>
      <x:c r="P987" s="15" t="str">
        <x:v>The available unit benefits from good eaves heights, a roller shutter loading door with separate pedestrian access, and flexible internal layouts suitable for storage, distribution, manufacturing, or service-based operations.</x:v>
      </x:c>
      <x:c r="Q987" s="15" t="str">
        <x:v>Industrial accommodation; warehouse/storage space; parking</x:v>
      </x:c>
      <x:c r="R987" s="15" t="str">
        <x:v>To let Rightmove individual listing/card description checked 4 November 2026.</x:v>
      </x:c>
      <x:c r="S987" s="15" t="str">
        <x:v>https://www.rightmove.co.uk/properties/760897272874656#/?channel=COM_LET</x:v>
      </x:c>
      <x:c r="T987" s="15" t="str"/>
      <x:c r="U987" s="15" t="str"/>
      <x:c r="V987" s="15" t="str">
        <x:v>Brighton and Hove — Freshfield Industrial Estate</x:v>
      </x:c>
      <x:c r="W987" s="15" t="str">
        <x:v>Individual unit ≤15,000 sq ft</x:v>
      </x:c>
      <x:c r="X987" s="13" t="n">
        <x:f>IF(N987="Yes",L987,0)</x:f>
        <x:v>0</x:v>
      </x:c>
      <x:c r="Y987" s="14" t="n">
        <x:v>1</x:v>
      </x:c>
      <x:c r="Z987" s="13" t="str">
        <x:v>Industrial / workshop / storage</x:v>
      </x:c>
    </x:row>
    <x:row r="988" ht="49" customHeight="1">
      <x:c r="A988" s="13" t="str">
        <x:v>SE0008</x:v>
      </x:c>
      <x:c r="B988" s="15" t="str">
        <x:v>Brighton and Hove</x:v>
      </x:c>
      <x:c r="C988" s="15" t="str">
        <x:v>Brighton and Hove</x:v>
      </x:c>
      <x:c r="D988" s="14" t="n">
        <x:v>277105</x:v>
      </x:c>
      <x:c r="E988" s="13" t="str">
        <x:v>Town</x:v>
      </x:c>
      <x:c r="F988" s="15" t="str">
        <x:v>Hove Enterprise Centre</x:v>
      </x:c>
      <x:c r="G988" s="15" t="str">
        <x:v>Unit 15, Hove Enterprise Centre, Basin Road North, Portslade, Brighton</x:v>
      </x:c>
      <x:c r="H988" s="13" t="str">
        <x:v>Current</x:v>
      </x:c>
      <x:c r="I988" s="14" t="n">
        <x:v>896</x:v>
      </x:c>
      <x:c r="J988" s="13" t="str">
        <x:f>IF(AND(ISNUMBER(I988),I988&gt;0),IF(I988&lt;=1000,"1–1,000",IF(I988&lt;=2500,"1,001–2,500",IF(I988&lt;=5000,"2,501–5,000",IF(I988&lt;=10000,"5,001–10,000","10,001–15,000")))),"1–1,000")</x:f>
        <x:v>1–1,000</x:v>
      </x:c>
      <x:c r="K988" s="16"/>
      <x:c r="L988" s="43" t="str">
        <x:f>IF(AND(ISNUMBER(I988),I988&gt;0,ISNUMBER(K988),K988&gt;0),K988/I988,"n.a.")</x:f>
        <x:v>n.a.</x:v>
      </x:c>
      <x:c r="M988" s="43"/>
      <x:c r="N988" s="13" t="str">
        <x:v>No</x:v>
      </x:c>
      <x:c r="O988" s="15" t="str">
        <x:v>Not stated</x:v>
      </x:c>
      <x:c r="P988" s="15" t="str">
        <x:v>Steel roller shutter 2m ×2m</x:v>
      </x:c>
      <x:c r="Q988" s="15" t="str">
        <x:v>Industrial accommodation; warehouse/storage space; ancillary office accommodation; parking</x:v>
      </x:c>
      <x:c r="R988" s="15" t="str">
        <x:v>To let Area from same agent card. £17900 advertised but rent period not stated in captured detail; excluded rate calculation.</x:v>
      </x:c>
      <x:c r="S988" s="15" t="str">
        <x:v>https://oakleyproperty.com/commercial-properties/basin-road-north-19922?section=commercial&amp;isLet=1&amp;isUnavailableLet=0&amp;typeCommercial=industrialWarehouse</x:v>
      </x:c>
      <x:c r="T988" s="15" t="str"/>
      <x:c r="U988" s="15" t="str"/>
      <x:c r="V988" s="15" t="str">
        <x:v>Brighton and Hove — Hove Enterprise Centre</x:v>
      </x:c>
      <x:c r="W988" s="15" t="str">
        <x:v>Individual unit ≤15,000 sq ft</x:v>
      </x:c>
      <x:c r="X988" s="13" t="n">
        <x:f>IF(N988="Yes",L988,0)</x:f>
        <x:v>0</x:v>
      </x:c>
      <x:c r="Y988" s="14" t="n">
        <x:v>1</x:v>
      </x:c>
      <x:c r="Z988" s="13" t="str">
        <x:v>Industrial / workshop / storage</x:v>
      </x:c>
    </x:row>
    <x:row r="989" ht="42" customHeight="1">
      <x:c r="A989" s="13" t="str">
        <x:v>SE0009</x:v>
      </x:c>
      <x:c r="B989" s="15" t="str">
        <x:v>Brighton and Hove</x:v>
      </x:c>
      <x:c r="C989" s="15" t="str">
        <x:v>Brighton and Hove</x:v>
      </x:c>
      <x:c r="D989" s="14" t="n">
        <x:v>277105</x:v>
      </x:c>
      <x:c r="E989" s="13" t="str">
        <x:v>Town</x:v>
      </x:c>
      <x:c r="F989" s="15" t="str">
        <x:v>Hove Enterprise Centre</x:v>
      </x:c>
      <x:c r="G989" s="15" t="str">
        <x:v>Unit 23 Hove Enterprise Centre, Basin Road North, Hove BN41</x:v>
      </x:c>
      <x:c r="H989" s="13" t="str">
        <x:v>Current</x:v>
      </x:c>
      <x:c r="I989" s="14" t="n">
        <x:v>1269</x:v>
      </x:c>
      <x:c r="J989" s="13" t="str">
        <x:f>IF(AND(ISNUMBER(I989),I989&gt;0),IF(I989&lt;=1000,"1–1,000",IF(I989&lt;=2500,"1,001–2,500",IF(I989&lt;=5000,"2,501–5,000",IF(I989&lt;=10000,"5,001–10,000","10,001–15,000")))),"1,001–2,500")</x:f>
        <x:v>1,001–2,500</x:v>
      </x:c>
      <x:c r="K989" s="16" t="n">
        <x:v>23800</x:v>
      </x:c>
      <x:c r="L989" s="43" t="n">
        <x:f>IF(AND(ISNUMBER(I989),I989&gt;0,ISNUMBER(K989),K989&gt;0),K989/I989,"n.a.")</x:f>
        <x:v>18.75492513790386</x:v>
      </x:c>
      <x:c r="M989" s="43" t="n">
        <x:v>18.75</x:v>
      </x:c>
      <x:c r="N989" s="13" t="str">
        <x:v>Yes</x:v>
      </x:c>
      <x:c r="O989" s="15" t="str">
        <x:v>Not stated</x:v>
      </x:c>
      <x:c r="P989" s="15" t="str">
        <x:v>Not stated</x:v>
      </x:c>
      <x:c r="Q989" s="15" t="str">
        <x:v>Industrial accommodation; warehouse/storage space; ancillary office accommodation; three-phase power; parking</x:v>
      </x:c>
      <x:c r="R989" s="15" t="str">
        <x:v>To let</x:v>
      </x:c>
      <x:c r="S989" s="15" t="str">
        <x:v>https://www.zoopla.co.uk/to-rent/commercial/details/73889885/</x:v>
      </x:c>
      <x:c r="T989" s="15" t="str"/>
      <x:c r="U989" s="15" t="str"/>
      <x:c r="V989" s="15" t="str">
        <x:v>Brighton and Hove — Hove Enterprise Centre</x:v>
      </x:c>
      <x:c r="W989" s="15" t="str">
        <x:v>Individual unit ≤15,000 sq ft</x:v>
      </x:c>
      <x:c r="X989" s="13" t="n">
        <x:f>IF(N989="Yes",L989,0)</x:f>
        <x:v>18.75492513790386</x:v>
      </x:c>
      <x:c r="Y989" s="14" t="n">
        <x:v>1</x:v>
      </x:c>
      <x:c r="Z989" s="13" t="str">
        <x:v>Industrial / workshop / storage</x:v>
      </x:c>
    </x:row>
    <x:row r="990" ht="49" customHeight="1">
      <x:c r="A990" s="13" t="str">
        <x:v>SE0010</x:v>
      </x:c>
      <x:c r="B990" s="15" t="str">
        <x:v>Brighton and Hove</x:v>
      </x:c>
      <x:c r="C990" s="15" t="str">
        <x:v>Brighton and Hove</x:v>
      </x:c>
      <x:c r="D990" s="14" t="n">
        <x:v>277105</x:v>
      </x:c>
      <x:c r="E990" s="13" t="str">
        <x:v>Town</x:v>
      </x:c>
      <x:c r="F990" s="15" t="str">
        <x:v>Hove Enterprise Centre</x:v>
      </x:c>
      <x:c r="G990" s="15" t="str">
        <x:v>Unit 6, Ferry Wharf, Hove Enterprise Centre, Portslade</x:v>
      </x:c>
      <x:c r="H990" s="13" t="str">
        <x:v>Current</x:v>
      </x:c>
      <x:c r="I990" s="14" t="n">
        <x:v>1588</x:v>
      </x:c>
      <x:c r="J990" s="13" t="str">
        <x:f>IF(AND(ISNUMBER(I990),I990&gt;0),IF(I990&lt;=1000,"1–1,000",IF(I990&lt;=2500,"1,001–2,500",IF(I990&lt;=5000,"2,501–5,000",IF(I990&lt;=10000,"5,001–10,000","10,001–15,000")))),"1,001–2,500")</x:f>
        <x:v>1,001–2,500</x:v>
      </x:c>
      <x:c r="K990" s="16"/>
      <x:c r="L990" s="43" t="str">
        <x:f>IF(AND(ISNUMBER(I990),I990&gt;0,ISNUMBER(K990),K990&gt;0),K990/I990,"n.a.")</x:f>
        <x:v>n.a.</x:v>
      </x:c>
      <x:c r="M990" s="43"/>
      <x:c r="N990" s="13" t="str">
        <x:v>No</x:v>
      </x:c>
      <x:c r="O990" s="15" t="str">
        <x:v>Not stated</x:v>
      </x:c>
      <x:c r="P990" s="15" t="str">
        <x:v>Not stated</x:v>
      </x:c>
      <x:c r="Q990" s="15" t="str">
        <x:v>Industrial accommodation; warehouse/storage space; mezzanine accommodation</x:v>
      </x:c>
      <x:c r="R990" s="15" t="str">
        <x:v>To let Agent industrial inventory card reviewed; detailed specification/rent not captured.</x:v>
      </x:c>
      <x:c r="S990" s="15" t="str">
        <x:v>https://oakleyproperty.com/commercial-properties/basin-road-north-20468?section=commercial&amp;isLet=1&amp;isUnavailableLet=0&amp;typeCommercial=industrialWarehouse</x:v>
      </x:c>
      <x:c r="T990" s="15" t="str"/>
      <x:c r="U990" s="15" t="str"/>
      <x:c r="V990" s="15" t="str">
        <x:v>Brighton and Hove — Hove Enterprise Centre</x:v>
      </x:c>
      <x:c r="W990" s="15" t="str">
        <x:v>Individual unit ≤15,000 sq ft</x:v>
      </x:c>
      <x:c r="X990" s="13" t="n">
        <x:f>IF(N990="Yes",L990,0)</x:f>
        <x:v>0</x:v>
      </x:c>
      <x:c r="Y990" s="14" t="n">
        <x:v>1</x:v>
      </x:c>
      <x:c r="Z990" s="13" t="str">
        <x:v>Industrial / workshop / storage</x:v>
      </x:c>
    </x:row>
    <x:row r="991" ht="42" customHeight="1">
      <x:c r="A991" s="13" t="str">
        <x:v>SE0011</x:v>
      </x:c>
      <x:c r="B991" s="15" t="str">
        <x:v>Brighton and Hove</x:v>
      </x:c>
      <x:c r="C991" s="15" t="str">
        <x:v>Brighton and Hove</x:v>
      </x:c>
      <x:c r="D991" s="14" t="n">
        <x:v>277105</x:v>
      </x:c>
      <x:c r="E991" s="13" t="str">
        <x:v>Town</x:v>
      </x:c>
      <x:c r="F991" s="15" t="str">
        <x:v>Portland Business Park</x:v>
      </x:c>
      <x:c r="G991" s="15" t="str">
        <x:v>Unit B4 &amp; B5, Portland Business Park, Portland Road, Hove, East Sussex BN3 5RY Industrial Park</x:v>
      </x:c>
      <x:c r="H991" s="13" t="str">
        <x:v>Current</x:v>
      </x:c>
      <x:c r="I991" s="14" t="n">
        <x:v>5369</x:v>
      </x:c>
      <x:c r="J991" s="13" t="str">
        <x:f>IF(AND(ISNUMBER(I991),I991&gt;0),IF(I991&lt;=1000,"1–1,000",IF(I991&lt;=2500,"1,001–2,500",IF(I991&lt;=5000,"2,501–5,000",IF(I991&lt;=10000,"5,001–10,000","10,001–15,000")))),"5,001–10,000")</x:f>
        <x:v>5,001–10,000</x:v>
      </x:c>
      <x:c r="K991" s="16"/>
      <x:c r="L991" s="43" t="str">
        <x:f>IF(AND(ISNUMBER(I991),I991&gt;0,ISNUMBER(K991),K991&gt;0),K991/I991,"n.a.")</x:f>
        <x:v>n.a.</x:v>
      </x:c>
      <x:c r="M991" s="43"/>
      <x:c r="N991" s="13" t="str">
        <x:v>No</x:v>
      </x:c>
      <x:c r="O991" s="15" t="str">
        <x:v>Not stated</x:v>
      </x:c>
      <x:c r="P991" s="15" t="str">
        <x:v>Not stated</x:v>
      </x:c>
      <x:c r="Q991" s="15" t="str">
        <x:v>Industrial accommodation; warehouse/storage space; parking; yard/loading area</x:v>
      </x:c>
      <x:c r="R991" s="15" t="str">
        <x:v>To let Rightmove individual listing/card description checked 4 November 2026.</x:v>
      </x:c>
      <x:c r="S991" s="15" t="str">
        <x:v>https://www.rightmove.co.uk/properties/779554371736000#/?channel=COM_LET</x:v>
      </x:c>
      <x:c r="T991" s="15" t="str"/>
      <x:c r="U991" s="15" t="str"/>
      <x:c r="V991" s="15" t="str">
        <x:v>Brighton and Hove — Portland Business Park</x:v>
      </x:c>
      <x:c r="W991" s="15" t="str">
        <x:v>Individual unit ≤15,000 sq ft</x:v>
      </x:c>
      <x:c r="X991" s="13" t="n">
        <x:f>IF(N991="Yes",L991,0)</x:f>
        <x:v>0</x:v>
      </x:c>
      <x:c r="Y991" s="14" t="n">
        <x:v>1</x:v>
      </x:c>
      <x:c r="Z991" s="13" t="str">
        <x:v>Industrial / workshop / storage</x:v>
      </x:c>
    </x:row>
    <x:row r="992" ht="101" customHeight="1">
      <x:c r="A992" s="13" t="str">
        <x:v>SE0012</x:v>
      </x:c>
      <x:c r="B992" s="15" t="str">
        <x:v>Brighton and Hove</x:v>
      </x:c>
      <x:c r="C992" s="15" t="str">
        <x:v>Brighton and Hove</x:v>
      </x:c>
      <x:c r="D992" s="14" t="n">
        <x:v>277105</x:v>
      </x:c>
      <x:c r="E992" s="13" t="str">
        <x:v>Town</x:v>
      </x:c>
      <x:c r="F992" s="15" t="str">
        <x:v>Smokey Industrial Estate</x:v>
      </x:c>
      <x:c r="G992" s="15" t="str">
        <x:v>Unit 5 &amp; 6, Smokey Industrial Estate, Church Road, Portslade BN41</x:v>
      </x:c>
      <x:c r="H992" s="13" t="str">
        <x:v>Current</x:v>
      </x:c>
      <x:c r="I992" s="14" t="n">
        <x:v>1934</x:v>
      </x:c>
      <x:c r="J992" s="13" t="str">
        <x:f>IF(AND(ISNUMBER(I992),I992&gt;0),IF(I992&lt;=1000,"1–1,000",IF(I992&lt;=2500,"1,001–2,500",IF(I992&lt;=5000,"2,501–5,000",IF(I992&lt;=10000,"5,001–10,000","10,001–15,000")))),"1,001–2,500")</x:f>
        <x:v>1,001–2,500</x:v>
      </x:c>
      <x:c r="K992" s="16" t="n">
        <x:v>20000</x:v>
      </x:c>
      <x:c r="L992" s="43" t="n">
        <x:f>IF(AND(ISNUMBER(I992),I992&gt;0,ISNUMBER(K992),K992&gt;0),K992/I992,"n.a.")</x:f>
        <x:v>10.341261633919338</x:v>
      </x:c>
      <x:c r="M992" s="43" t="n">
        <x:v>10.34</x:v>
      </x:c>
      <x:c r="N992" s="13" t="str">
        <x:v>Yes</x:v>
      </x:c>
      <x:c r="O992" s="15" t="str">
        <x:v>Internal height of 14ft / 4.26m to 19.3ft / 5.86m; The premises comprises a lock-up storage unit with an internal height of 14ft / 4.26m increasing to 19.3ft / 5.86m with a small forecourt with double gates directly onto Lincoln Road, and separate substantial secure yard compound accessed from Gladstone Road.</x:v>
      </x:c>
      <x:c r="P992" s="15" t="str">
        <x:v>Not stated</x:v>
      </x:c>
      <x:c r="Q992" s="15" t="str">
        <x:v>yard/loading area</x:v>
      </x:c>
      <x:c r="R992" s="15" t="str">
        <x:v>To let</x:v>
      </x:c>
      <x:c r="S992" s="15" t="str">
        <x:v>https://www.zoopla.co.uk/to-rent/commercial/details/73824100/</x:v>
      </x:c>
      <x:c r="T992" s="15" t="str">
        <x:v>https://www.rightmove.co.uk/properties/773399155278817#/?channel=COM_LET</x:v>
      </x:c>
      <x:c r="U992" s="15" t="str"/>
      <x:c r="V992" s="15" t="str">
        <x:v>Brighton and Hove — Smokey Industrial Estate</x:v>
      </x:c>
      <x:c r="W992" s="15" t="str">
        <x:v>Individual unit ≤15,000 sq ft</x:v>
      </x:c>
      <x:c r="X992" s="13" t="n">
        <x:f>IF(N992="Yes",L992,0)</x:f>
        <x:v>10.341261633919338</x:v>
      </x:c>
      <x:c r="Y992" s="14" t="n">
        <x:v>1</x:v>
      </x:c>
      <x:c r="Z992" s="13" t="str">
        <x:v>Industrial / workshop / storage</x:v>
      </x:c>
    </x:row>
    <x:row r="993" ht="42" customHeight="1">
      <x:c r="A993" s="13" t="str">
        <x:v>SE0013</x:v>
      </x:c>
      <x:c r="B993" s="15" t="str">
        <x:v>Brighton and Hove</x:v>
      </x:c>
      <x:c r="C993" s="15" t="str">
        <x:v>Brighton and Hove</x:v>
      </x:c>
      <x:c r="D993" s="14" t="n">
        <x:v>277105</x:v>
      </x:c>
      <x:c r="E993" s="13" t="str">
        <x:v>Town</x:v>
      </x:c>
      <x:c r="F993" s="15" t="str">
        <x:v>St Josephs Business Park</x:v>
      </x:c>
      <x:c r="G993" s="15" t="str">
        <x:v>Unit 8 - St Josephs Business Park, St Josephs Close, Hove, East Sussex BN3 7ES Industrial Park</x:v>
      </x:c>
      <x:c r="H993" s="13" t="str">
        <x:v>Current</x:v>
      </x:c>
      <x:c r="I993" s="14" t="n">
        <x:v>4149</x:v>
      </x:c>
      <x:c r="J993" s="13" t="str">
        <x:f>IF(AND(ISNUMBER(I993),I993&gt;0),IF(I993&lt;=1000,"1–1,000",IF(I993&lt;=2500,"1,001–2,500",IF(I993&lt;=5000,"2,501–5,000",IF(I993&lt;=10000,"5,001–10,000","10,001–15,000")))),"2,501–5,000")</x:f>
        <x:v>2,501–5,000</x:v>
      </x:c>
      <x:c r="K993" s="16" t="n">
        <x:v>68724</x:v>
      </x:c>
      <x:c r="L993" s="43" t="n">
        <x:f>IF(AND(ISNUMBER(I993),I993&gt;0,ISNUMBER(K993),K993&gt;0),K993/I993,"n.a.")</x:f>
        <x:v>16.563991323210413</x:v>
      </x:c>
      <x:c r="M993" s="43"/>
      <x:c r="N993" s="13" t="str">
        <x:v>Yes</x:v>
      </x:c>
      <x:c r="O993" s="15" t="str">
        <x:v>Not stated</x:v>
      </x:c>
      <x:c r="P993" s="15" t="str">
        <x:v>Not stated</x:v>
      </x:c>
      <x:c r="Q993" s="15" t="str">
        <x:v>warehouse/storage space; mezzanine accommodation; ancillary office accommodation; parking</x:v>
      </x:c>
      <x:c r="R993" s="15" t="str">
        <x:v>To let Rightmove individual listing/card description checked 4 November 2026. Annual asking rent = displayed rounded monthly rent × 12; rounding may differ from agent annual terms.</x:v>
      </x:c>
      <x:c r="S993" s="15" t="str">
        <x:v>https://www.rightmove.co.uk/properties/777590600736768#/?channel=COM_LET</x:v>
      </x:c>
      <x:c r="T993" s="15" t="str"/>
      <x:c r="U993" s="15" t="str"/>
      <x:c r="V993" s="15" t="str">
        <x:v>Brighton and Hove — St Josephs Business Park</x:v>
      </x:c>
      <x:c r="W993" s="15" t="str">
        <x:v>Individual unit ≤15,000 sq ft</x:v>
      </x:c>
      <x:c r="X993" s="13" t="n">
        <x:f>IF(N993="Yes",L993,0)</x:f>
        <x:v>16.563991323210413</x:v>
      </x:c>
      <x:c r="Y993" s="14" t="n">
        <x:v>1</x:v>
      </x:c>
      <x:c r="Z993" s="13" t="str">
        <x:v>Industrial / workshop / storage</x:v>
      </x:c>
    </x:row>
    <x:row r="994" ht="88" customHeight="1">
      <x:c r="A994" s="13" t="str">
        <x:v>SE0014</x:v>
      </x:c>
      <x:c r="B994" s="15" t="str">
        <x:v>Brighton and Hove</x:v>
      </x:c>
      <x:c r="C994" s="15" t="str">
        <x:v>Brighton and Hove</x:v>
      </x:c>
      <x:c r="D994" s="14" t="n">
        <x:v>277105</x:v>
      </x:c>
      <x:c r="E994" s="13" t="str">
        <x:v>Town</x:v>
      </x:c>
      <x:c r="F994" s="15" t="str">
        <x:v>Standalone premises — Brighton and Hove</x:v>
      </x:c>
      <x:c r="G994" s="15" t="str">
        <x:v>18 Wellington Road, Portslade, Brighton BN41 1DN Light Industrial</x:v>
      </x:c>
      <x:c r="H994" s="13" t="str">
        <x:v>Current</x:v>
      </x:c>
      <x:c r="I994" s="14" t="n">
        <x:v>1608</x:v>
      </x:c>
      <x:c r="J994" s="13" t="str">
        <x:f>IF(AND(ISNUMBER(I994),I994&gt;0),IF(I994&lt;=1000,"1–1,000",IF(I994&lt;=2500,"1,001–2,500",IF(I994&lt;=5000,"2,501–5,000",IF(I994&lt;=10000,"5,001–10,000","10,001–15,000")))),"1,001–2,500")</x:f>
        <x:v>1,001–2,500</x:v>
      </x:c>
      <x:c r="K994" s="16" t="n">
        <x:v>15996</x:v>
      </x:c>
      <x:c r="L994" s="43" t="n">
        <x:f>IF(AND(ISNUMBER(I994),I994&gt;0,ISNUMBER(K994),K994&gt;0),K994/I994,"n.a.")</x:f>
        <x:v>9.947761194029852</x:v>
      </x:c>
      <x:c r="M994" s="43"/>
      <x:c r="N994" s="13" t="str">
        <x:v>Yes</x:v>
      </x:c>
      <x:c r="O994" s="15" t="str">
        <x:v>Not stated</x:v>
      </x:c>
      <x:c r="P994" s="15" t="str">
        <x:v>The premises is equipped with a new electric roller shutter door (approx.</x:v>
      </x:c>
      <x:c r="Q994" s="15" t="str">
        <x:v>three-phase power</x:v>
      </x:c>
      <x:c r="R994" s="15" t="str">
        <x:v>To let Rightmove individual listing/card description checked 4 November 2026. Annual asking rent = displayed rounded monthly rent × 12; rounding may differ from agent annual terms.</x:v>
      </x:c>
      <x:c r="S994" s="15" t="str">
        <x:v>https://www.rightmove.co.uk/properties/775265356226912#/?channel=COM_LET</x:v>
      </x:c>
      <x:c r="T994" s="15" t="str">
        <x:v>https://www.rightmove.co.uk/properties/774866905834160#/?channel=COM_LET</x:v>
      </x:c>
      <x:c r="U994" s="15" t="str">
        <x:v>https://www.flude.com/property/details/5781/18-Wellington-Road-Portslade-Brighton-BN41-1DN-Occupiers-B2-General-Industrial-
https://www.flude.com/property/details/11134/18-Wellington-Road-Portslade-Brighton-BN41-1DN-Occupiers-B2-General-Industrial-</x:v>
      </x:c>
      <x:c r="V994" s="15" t="str">
        <x:v>Brighton and Hove — Standalone premises — Brighton and Hove</x:v>
      </x:c>
      <x:c r="W994" s="15" t="str">
        <x:v>Individual unit ≤15,000 sq ft</x:v>
      </x:c>
      <x:c r="X994" s="13" t="n">
        <x:f>IF(N994="Yes",L994,0)</x:f>
        <x:v>9.947761194029852</x:v>
      </x:c>
      <x:c r="Y994" s="14" t="n">
        <x:v>1</x:v>
      </x:c>
      <x:c r="Z994" s="13" t="str">
        <x:v>Industrial / workshop / storage</x:v>
      </x:c>
    </x:row>
    <x:row r="995" ht="62" customHeight="1">
      <x:c r="A995" s="13" t="str">
        <x:v>SE0015</x:v>
      </x:c>
      <x:c r="B995" s="15" t="str">
        <x:v>Brighton and Hove</x:v>
      </x:c>
      <x:c r="C995" s="15" t="str">
        <x:v>Brighton and Hove</x:v>
      </x:c>
      <x:c r="D995" s="14" t="n">
        <x:v>277105</x:v>
      </x:c>
      <x:c r="E995" s="13" t="str">
        <x:v>Town</x:v>
      </x:c>
      <x:c r="F995" s="15" t="str">
        <x:v>Standalone premises — Brighton and Hove</x:v>
      </x:c>
      <x:c r="G995" s="15" t="str">
        <x:v>59 North Street, Portslade, Brighton, East Sussex BN41</x:v>
      </x:c>
      <x:c r="H995" s="13" t="str">
        <x:v>Current</x:v>
      </x:c>
      <x:c r="I995" s="14" t="n">
        <x:v>1699</x:v>
      </x:c>
      <x:c r="J995" s="13" t="str">
        <x:f>IF(AND(ISNUMBER(I995),I995&gt;0),IF(I995&lt;=1000,"1–1,000",IF(I995&lt;=2500,"1,001–2,500",IF(I995&lt;=5000,"2,501–5,000",IF(I995&lt;=10000,"5,001–10,000","10,001–15,000")))),"1,001–2,500")</x:f>
        <x:v>1,001–2,500</x:v>
      </x:c>
      <x:c r="K995" s="16" t="n">
        <x:v>25000</x:v>
      </x:c>
      <x:c r="L995" s="43" t="n">
        <x:f>IF(AND(ISNUMBER(I995),I995&gt;0,ISNUMBER(K995),K995&gt;0),K995/I995,"n.a.")</x:f>
        <x:v>14.714537963507945</x:v>
      </x:c>
      <x:c r="M995" s="43" t="n">
        <x:v>14.71</x:v>
      </x:c>
      <x:c r="N995" s="13" t="str">
        <x:v>Yes</x:v>
      </x:c>
      <x:c r="O995" s="15" t="str">
        <x:v>Not stated</x:v>
      </x:c>
      <x:c r="P995" s="15" t="str">
        <x:v>Double loading doors to the front; The premises comprise of a ground floor store/warehouse, accessed via a personnel door and double loading doors and a concrete floor.</x:v>
      </x:c>
      <x:c r="Q995" s="15" t="str">
        <x:v>warehouse/storage space; ancillary office accommodation; refurbishment referenced</x:v>
      </x:c>
      <x:c r="R995" s="15" t="str">
        <x:v>To let</x:v>
      </x:c>
      <x:c r="S995" s="15" t="str">
        <x:v>https://www.zoopla.co.uk/to-rent/commercial/details/73947663/</x:v>
      </x:c>
      <x:c r="T995" s="15" t="str"/>
      <x:c r="U995" s="15" t="str"/>
      <x:c r="V995" s="15" t="str">
        <x:v>Brighton and Hove — Standalone premises — Brighton and Hove</x:v>
      </x:c>
      <x:c r="W995" s="15" t="str">
        <x:v>Individual unit ≤15,000 sq ft</x:v>
      </x:c>
      <x:c r="X995" s="13" t="n">
        <x:f>IF(N995="Yes",L995,0)</x:f>
        <x:v>14.714537963507945</x:v>
      </x:c>
      <x:c r="Y995" s="14" t="n">
        <x:v>1</x:v>
      </x:c>
      <x:c r="Z995" s="13" t="str">
        <x:v>Industrial / workshop / storage</x:v>
      </x:c>
    </x:row>
    <x:row r="996" ht="42" customHeight="1">
      <x:c r="A996" s="13" t="str">
        <x:v>SE0016</x:v>
      </x:c>
      <x:c r="B996" s="15" t="str">
        <x:v>Brighton and Hove</x:v>
      </x:c>
      <x:c r="C996" s="15" t="str">
        <x:v>Brighton and Hove</x:v>
      </x:c>
      <x:c r="D996" s="14" t="n">
        <x:v>277105</x:v>
      </x:c>
      <x:c r="E996" s="13" t="str">
        <x:v>Town</x:v>
      </x:c>
      <x:c r="F996" s="15" t="str">
        <x:v>Standalone premises — Brighton and Hove</x:v>
      </x:c>
      <x:c r="G996" s="15" t="str">
        <x:v>74 Ethel Street, Hove BN3</x:v>
      </x:c>
      <x:c r="H996" s="13" t="str">
        <x:v>Future</x:v>
      </x:c>
      <x:c r="I996" s="14" t="n">
        <x:v>1343</x:v>
      </x:c>
      <x:c r="J996" s="13" t="str">
        <x:f>IF(AND(ISNUMBER(I996),I996&gt;0),IF(I996&lt;=1000,"1–1,000",IF(I996&lt;=2500,"1,001–2,500",IF(I996&lt;=5000,"2,501–5,000",IF(I996&lt;=10000,"5,001–10,000","10,001–15,000")))),"1,001–2,500")</x:f>
        <x:v>1,001–2,500</x:v>
      </x:c>
      <x:c r="K996" s="16" t="n">
        <x:v>15000</x:v>
      </x:c>
      <x:c r="L996" s="43" t="n">
        <x:f>IF(AND(ISNUMBER(I996),I996&gt;0,ISNUMBER(K996),K996&gt;0),K996/I996,"n.a.")</x:f>
        <x:v>11.169024571854058</x:v>
      </x:c>
      <x:c r="M996" s="43" t="n">
        <x:v>11.17</x:v>
      </x:c>
      <x:c r="N996" s="13" t="str">
        <x:v>No</x:v>
      </x:c>
      <x:c r="O996" s="15" t="str">
        <x:v>The ceiling height at the lowest point is 2.46m.</x:v>
      </x:c>
      <x:c r="P996" s="15" t="str">
        <x:v>Roller Shutter (2.99m W x 2.49m H)</x:v>
      </x:c>
      <x:c r="Q996" s="15" t="str">
        <x:v>workshop space; three-phase power</x:v>
      </x:c>
      <x:c r="R996" s="15" t="str">
        <x:v>Available January 2027 Available January 2027</x:v>
      </x:c>
      <x:c r="S996" s="15" t="str">
        <x:v>https://www.zoopla.co.uk/to-rent/commercial/details/74515552/</x:v>
      </x:c>
      <x:c r="T996" s="15" t="str">
        <x:v>https://www.rightmove.co.uk/properties/780109229943217#/?channel=COM_LET</x:v>
      </x:c>
      <x:c r="U996" s="15" t="str"/>
      <x:c r="V996" s="15" t="str">
        <x:v>Brighton and Hove — Standalone premises — Brighton and Hove</x:v>
      </x:c>
      <x:c r="W996" s="15" t="str">
        <x:v>Individual unit ≤15,000 sq ft</x:v>
      </x:c>
      <x:c r="X996" s="13" t="n">
        <x:f>IF(N996="Yes",L996,0)</x:f>
        <x:v>0</x:v>
      </x:c>
      <x:c r="Y996" s="14" t="n">
        <x:v>1</x:v>
      </x:c>
      <x:c r="Z996" s="13" t="str">
        <x:v>Industrial / workshop / storage</x:v>
      </x:c>
    </x:row>
    <x:row r="997" ht="42" customHeight="1">
      <x:c r="A997" s="13" t="str">
        <x:v>SE0017</x:v>
      </x:c>
      <x:c r="B997" s="15" t="str">
        <x:v>Brighton and Hove</x:v>
      </x:c>
      <x:c r="C997" s="15" t="str">
        <x:v>Brighton and Hove</x:v>
      </x:c>
      <x:c r="D997" s="14" t="n">
        <x:v>277105</x:v>
      </x:c>
      <x:c r="E997" s="13" t="str">
        <x:v>Town</x:v>
      </x:c>
      <x:c r="F997" s="15" t="str">
        <x:v>Standalone premises — Brighton and Hove</x:v>
      </x:c>
      <x:c r="G997" s="15" t="str">
        <x:v>74-82 Portland Road, Hove BN3</x:v>
      </x:c>
      <x:c r="H997" s="13" t="str">
        <x:v>Current</x:v>
      </x:c>
      <x:c r="I997" s="14" t="n">
        <x:v>1370</x:v>
      </x:c>
      <x:c r="J997" s="13" t="str">
        <x:f>IF(AND(ISNUMBER(I997),I997&gt;0),IF(I997&lt;=1000,"1–1,000",IF(I997&lt;=2500,"1,001–2,500",IF(I997&lt;=5000,"2,501–5,000",IF(I997&lt;=10000,"5,001–10,000","10,001–15,000")))),"1,001–2,500")</x:f>
        <x:v>1,001–2,500</x:v>
      </x:c>
      <x:c r="K997" s="16" t="n">
        <x:v>17500</x:v>
      </x:c>
      <x:c r="L997" s="43" t="n">
        <x:f>IF(AND(ISNUMBER(I997),I997&gt;0,ISNUMBER(K997),K997&gt;0),K997/I997,"n.a.")</x:f>
        <x:v>12.773722627737227</x:v>
      </x:c>
      <x:c r="M997" s="43" t="n">
        <x:v>12.77</x:v>
      </x:c>
      <x:c r="N997" s="13" t="str">
        <x:v>Yes</x:v>
      </x:c>
      <x:c r="O997" s="15" t="str">
        <x:v>Not stated</x:v>
      </x:c>
      <x:c r="P997" s="15" t="str">
        <x:v>Not stated</x:v>
      </x:c>
      <x:c r="Q997" s="15" t="str">
        <x:v>workshop space; ancillary office accommodation; parking</x:v>
      </x:c>
      <x:c r="R997" s="15" t="str">
        <x:v>To let</x:v>
      </x:c>
      <x:c r="S997" s="15" t="str">
        <x:v>https://www.zoopla.co.uk/to-rent/commercial/details/74569130/</x:v>
      </x:c>
      <x:c r="T997" s="15" t="str">
        <x:v>https://www.rightmove.co.uk/properties/781249680209265#/?channel=COM_LET</x:v>
      </x:c>
      <x:c r="U997" s="15" t="str"/>
      <x:c r="V997" s="15" t="str">
        <x:v>Brighton and Hove — Standalone premises — Brighton and Hove</x:v>
      </x:c>
      <x:c r="W997" s="15" t="str">
        <x:v>Individual unit ≤15,000 sq ft</x:v>
      </x:c>
      <x:c r="X997" s="13" t="n">
        <x:f>IF(N997="Yes",L997,0)</x:f>
        <x:v>12.773722627737227</x:v>
      </x:c>
      <x:c r="Y997" s="14" t="n">
        <x:v>1</x:v>
      </x:c>
      <x:c r="Z997" s="13" t="str">
        <x:v>Industrial / workshop / storage</x:v>
      </x:c>
    </x:row>
    <x:row r="998" ht="42" customHeight="1">
      <x:c r="A998" s="13" t="str">
        <x:v>SE0018</x:v>
      </x:c>
      <x:c r="B998" s="15" t="str">
        <x:v>Brighton and Hove</x:v>
      </x:c>
      <x:c r="C998" s="15" t="str">
        <x:v>Brighton and Hove</x:v>
      </x:c>
      <x:c r="D998" s="14" t="n">
        <x:v>277105</x:v>
      </x:c>
      <x:c r="E998" s="13" t="str">
        <x:v>Town</x:v>
      </x:c>
      <x:c r="F998" s="15" t="str">
        <x:v>Standalone premises — Brighton and Hove</x:v>
      </x:c>
      <x:c r="G998" s="15" t="str">
        <x:v>Rear Of 57 Ship Street, Brighton BN1</x:v>
      </x:c>
      <x:c r="H998" s="13" t="str">
        <x:v>Current</x:v>
      </x:c>
      <x:c r="I998" s="14" t="n">
        <x:v>623</x:v>
      </x:c>
      <x:c r="J998" s="13" t="str">
        <x:f>IF(AND(ISNUMBER(I998),I998&gt;0),IF(I998&lt;=1000,"1–1,000",IF(I998&lt;=2500,"1,001–2,500",IF(I998&lt;=5000,"2,501–5,000",IF(I998&lt;=10000,"5,001–10,000","10,001–15,000")))),"1–1,000")</x:f>
        <x:v>1–1,000</x:v>
      </x:c>
      <x:c r="K998" s="16" t="n">
        <x:v>10000</x:v>
      </x:c>
      <x:c r="L998" s="43" t="n">
        <x:f>IF(AND(ISNUMBER(I998),I998&gt;0,ISNUMBER(K998),K998&gt;0),K998/I998,"n.a.")</x:f>
        <x:v>16.051364365971107</x:v>
      </x:c>
      <x:c r="M998" s="43" t="n">
        <x:v>16.05</x:v>
      </x:c>
      <x:c r="N998" s="13" t="str">
        <x:v>Yes</x:v>
      </x:c>
      <x:c r="O998" s="15" t="str">
        <x:v>Not stated</x:v>
      </x:c>
      <x:c r="P998" s="15" t="str">
        <x:v>Not stated</x:v>
      </x:c>
      <x:c r="Q998" s="15" t="str">
        <x:v>workshop space; yard/loading area</x:v>
      </x:c>
      <x:c r="R998" s="15" t="str">
        <x:v>To let</x:v>
      </x:c>
      <x:c r="S998" s="15" t="str">
        <x:v>https://www.zoopla.co.uk/to-rent/commercial/details/73658389/</x:v>
      </x:c>
      <x:c r="T998" s="15" t="str">
        <x:v>https://www.rightmove.co.uk/properties/773395059312705#/?channel=COM_LET</x:v>
      </x:c>
      <x:c r="U998" s="15" t="str"/>
      <x:c r="V998" s="15" t="str">
        <x:v>Brighton and Hove — Standalone premises — Brighton and Hove</x:v>
      </x:c>
      <x:c r="W998" s="15" t="str">
        <x:v>Individual unit ≤15,000 sq ft</x:v>
      </x:c>
      <x:c r="X998" s="13" t="n">
        <x:f>IF(N998="Yes",L998,0)</x:f>
        <x:v>16.051364365971107</x:v>
      </x:c>
      <x:c r="Y998" s="14" t="n">
        <x:v>1</x:v>
      </x:c>
      <x:c r="Z998" s="13" t="str">
        <x:v>Industrial / workshop / storage</x:v>
      </x:c>
    </x:row>
    <x:row r="999" ht="49" customHeight="1">
      <x:c r="A999" s="13" t="str">
        <x:v>SE0019</x:v>
      </x:c>
      <x:c r="B999" s="15" t="str">
        <x:v>Brighton and Hove</x:v>
      </x:c>
      <x:c r="C999" s="15" t="str">
        <x:v>Brighton and Hove</x:v>
      </x:c>
      <x:c r="D999" s="14" t="n">
        <x:v>277105</x:v>
      </x:c>
      <x:c r="E999" s="13" t="str">
        <x:v>Town</x:v>
      </x:c>
      <x:c r="F999" s="15" t="str">
        <x:v>Standalone premises — Brighton and Hove</x:v>
      </x:c>
      <x:c r="G999" s="15" t="str">
        <x:v>Unit 3, Ellen Street, Portslade, Brighton, East Sussex, BN41 1DW Industrial Park</x:v>
      </x:c>
      <x:c r="H999" s="13" t="str">
        <x:v>Current</x:v>
      </x:c>
      <x:c r="I999" s="14" t="n">
        <x:v>13011</x:v>
      </x:c>
      <x:c r="J999" s="13" t="str">
        <x:f>IF(AND(ISNUMBER(I999),I999&gt;0),IF(I999&lt;=1000,"1–1,000",IF(I999&lt;=2500,"1,001–2,500",IF(I999&lt;=5000,"2,501–5,000",IF(I999&lt;=10000,"5,001–10,000","10,001–15,000")))),"10,001–15,000")</x:f>
        <x:v>10,001–15,000</x:v>
      </x:c>
      <x:c r="K999" s="16"/>
      <x:c r="L999" s="43" t="str">
        <x:f>IF(AND(ISNUMBER(I999),I999&gt;0,ISNUMBER(K999),K999&gt;0),K999/I999,"n.a.")</x:f>
        <x:v>n.a.</x:v>
      </x:c>
      <x:c r="M999" s="43"/>
      <x:c r="N999" s="13" t="str">
        <x:v>No</x:v>
      </x:c>
      <x:c r="O999" s="15" t="str">
        <x:v>Not stated</x:v>
      </x:c>
      <x:c r="P999" s="15" t="str">
        <x:v>A single-ay self-contained industrial warehouse.The unit has brick elevations with an electrically operated roller shutter loading door into the yard.</x:v>
      </x:c>
      <x:c r="Q999" s="15" t="str">
        <x:v>Industrial accommodation; warehouse/storage space; parking; yard/loading area; refurbishment referenced</x:v>
      </x:c>
      <x:c r="R999" s="15" t="str">
        <x:v>To let Rightmove individual listing/card description checked 4 November 2026.</x:v>
      </x:c>
      <x:c r="S999" s="15" t="str">
        <x:v>https://www.rightmove.co.uk/properties/769819742381744#/?channel=COM_LET</x:v>
      </x:c>
      <x:c r="T999" s="15" t="str"/>
      <x:c r="U999" s="15" t="str"/>
      <x:c r="V999" s="15" t="str">
        <x:v>Brighton and Hove — Standalone premises — Brighton and Hove</x:v>
      </x:c>
      <x:c r="W999" s="15" t="str">
        <x:v>Individual unit ≤15,000 sq ft</x:v>
      </x:c>
      <x:c r="X999" s="13" t="n">
        <x:f>IF(N999="Yes",L999,0)</x:f>
        <x:v>0</x:v>
      </x:c>
      <x:c r="Y999" s="14" t="n">
        <x:v>1</x:v>
      </x:c>
      <x:c r="Z999" s="13" t="str">
        <x:v>Industrial / workshop / storage</x:v>
      </x:c>
    </x:row>
    <x:row r="1000" ht="49" customHeight="1">
      <x:c r="A1000" s="13" t="str">
        <x:v>SE0020</x:v>
      </x:c>
      <x:c r="B1000" s="15" t="str">
        <x:v>Brighton and Hove</x:v>
      </x:c>
      <x:c r="C1000" s="15" t="str">
        <x:v>Brighton and Hove</x:v>
      </x:c>
      <x:c r="D1000" s="14" t="n">
        <x:v>277105</x:v>
      </x:c>
      <x:c r="E1000" s="13" t="str">
        <x:v>Town</x:v>
      </x:c>
      <x:c r="F1000" s="15" t="str">
        <x:v>Standalone premises — Brighton and Hove</x:v>
      </x:c>
      <x:c r="G1000" s="15" t="str">
        <x:v>Unit B14 Crowhurst Road, Brighton BN1 8AF</x:v>
      </x:c>
      <x:c r="H1000" s="13" t="str">
        <x:v>Uncertain</x:v>
      </x:c>
      <x:c r="I1000" s="14" t="n">
        <x:v>1355</x:v>
      </x:c>
      <x:c r="J1000" s="13" t="str">
        <x:f>IF(AND(ISNUMBER(I1000),I1000&gt;0),IF(I1000&lt;=1000,"1–1,000",IF(I1000&lt;=2500,"1,001–2,500",IF(I1000&lt;=5000,"2,501–5,000",IF(I1000&lt;=10000,"5,001–10,000","10,001–15,000")))),"1,001–2,500")</x:f>
        <x:v>1,001–2,500</x:v>
      </x:c>
      <x:c r="K1000" s="16" t="n">
        <x:v>20004</x:v>
      </x:c>
      <x:c r="L1000" s="43" t="n">
        <x:f>IF(AND(ISNUMBER(I1000),I1000&gt;0,ISNUMBER(K1000),K1000&gt;0),K1000/I1000,"n.a.")</x:f>
        <x:v>14.76309963099631</x:v>
      </x:c>
      <x:c r="M1000" s="43"/>
      <x:c r="N1000" s="13" t="str">
        <x:v>No</x:v>
      </x:c>
      <x:c r="O1000" s="15" t="str">
        <x:v>Not stated</x:v>
      </x:c>
      <x:c r="P1000" s="15" t="str">
        <x:v>Internally, the property comprises an open plan workshop / warehouse unit with both a roller shutter door and pedestrian access point.</x:v>
      </x:c>
      <x:c r="Q1000" s="15" t="str">
        <x:v>Industrial accommodation; warehouse/storage space; workshop space; mezzanine accommodation; ancillary office accommodation; parking</x:v>
      </x:c>
      <x:c r="R1000" s="15" t="str">
        <x:v>Completion/eligibility unverified Rightmove individual listing/card description checked 4 November 2026. Current readiness/completion needs confirmation. Annual asking rent = displayed rounded monthly rent × 12; rounding may differ from agent annual terms.</x:v>
      </x:c>
      <x:c r="S1000" s="15" t="str">
        <x:v>https://www.rightmove.co.uk/properties/779781849856496#/?channel=COM_LET</x:v>
      </x:c>
      <x:c r="T1000" s="15" t="str">
        <x:v>https://www.flude.com/property/details/7414/Unit-B14-Crowhurst-Road-Brighton-BN1-8AF-Occupiers-B1-c-Light-Industry-</x:v>
      </x:c>
      <x:c r="U1000" s="15" t="str"/>
      <x:c r="V1000" s="15" t="str">
        <x:v>Brighton and Hove — Standalone premises — Brighton and Hove</x:v>
      </x:c>
      <x:c r="W1000" s="15" t="str">
        <x:v>Individual unit ≤15,000 sq ft</x:v>
      </x:c>
      <x:c r="X1000" s="13" t="n">
        <x:f>IF(N1000="Yes",L1000,0)</x:f>
        <x:v>0</x:v>
      </x:c>
      <x:c r="Y1000" s="14" t="n">
        <x:v>1</x:v>
      </x:c>
      <x:c r="Z1000" s="13" t="str">
        <x:v>Industrial / workshop / storage</x:v>
      </x:c>
    </x:row>
    <x:row r="1001" ht="42" customHeight="1">
      <x:c r="A1001" s="13" t="str">
        <x:v>SE0021</x:v>
      </x:c>
      <x:c r="B1001" s="15" t="str">
        <x:v>Brighton and Hove</x:v>
      </x:c>
      <x:c r="C1001" s="15" t="str">
        <x:v>Brighton and Hove</x:v>
      </x:c>
      <x:c r="D1001" s="14" t="n">
        <x:v>277105</x:v>
      </x:c>
      <x:c r="E1001" s="13" t="str">
        <x:v>Town</x:v>
      </x:c>
      <x:c r="F1001" s="15" t="str">
        <x:v>Tungsten Building</x:v>
      </x:c>
      <x:c r="G1001" s="15" t="str">
        <x:v>Unit 6, Tungsten Building, George Street, Portslade, Brighton, West Sussex, BN41 1RA Industrial Park</x:v>
      </x:c>
      <x:c r="H1001" s="13" t="str">
        <x:v>Current</x:v>
      </x:c>
      <x:c r="I1001" s="14" t="n">
        <x:v>1795</x:v>
      </x:c>
      <x:c r="J1001" s="13" t="str">
        <x:f>IF(AND(ISNUMBER(I1001),I1001&gt;0),IF(I1001&lt;=1000,"1–1,000",IF(I1001&lt;=2500,"1,001–2,500",IF(I1001&lt;=5000,"2,501–5,000",IF(I1001&lt;=10000,"5,001–10,000","10,001–15,000")))),"1,001–2,500")</x:f>
        <x:v>1,001–2,500</x:v>
      </x:c>
      <x:c r="K1001" s="16" t="n">
        <x:v>26004</x:v>
      </x:c>
      <x:c r="L1001" s="43" t="n">
        <x:f>IF(AND(ISNUMBER(I1001),I1001&gt;0,ISNUMBER(K1001),K1001&gt;0),K1001/I1001,"n.a.")</x:f>
        <x:v>14.486908077994428</x:v>
      </x:c>
      <x:c r="M1001" s="43"/>
      <x:c r="N1001" s="13" t="str">
        <x:v>Yes</x:v>
      </x:c>
      <x:c r="O1001" s="15" t="str">
        <x:v>Not stated</x:v>
      </x:c>
      <x:c r="P1001" s="15" t="str">
        <x:v>Not stated</x:v>
      </x:c>
      <x:c r="Q1001" s="15" t="str">
        <x:v>parking</x:v>
      </x:c>
      <x:c r="R1001" s="15" t="str">
        <x:v>To let Rightmove individual listing/card description checked 4 November 2026. Annual asking rent = displayed rounded monthly rent × 12; rounding may differ from agent annual terms.</x:v>
      </x:c>
      <x:c r="S1001" s="15" t="str">
        <x:v>https://www.rightmove.co.uk/properties/775937334060864#/?channel=COM_LET</x:v>
      </x:c>
      <x:c r="T1001" s="15" t="str"/>
      <x:c r="U1001" s="15" t="str"/>
      <x:c r="V1001" s="15" t="str">
        <x:v>Brighton and Hove — Tungsten Building</x:v>
      </x:c>
      <x:c r="W1001" s="15" t="str">
        <x:v>Individual unit ≤15,000 sq ft</x:v>
      </x:c>
      <x:c r="X1001" s="13" t="n">
        <x:f>IF(N1001="Yes",L1001,0)</x:f>
        <x:v>14.486908077994428</x:v>
      </x:c>
      <x:c r="Y1001" s="14" t="n">
        <x:v>1</x:v>
      </x:c>
      <x:c r="Z1001" s="13" t="str">
        <x:v>Industrial / workshop / storage</x:v>
      </x:c>
    </x:row>
    <x:row r="1002" ht="49" customHeight="1">
      <x:c r="A1002" s="13" t="str">
        <x:v>SE0022</x:v>
      </x:c>
      <x:c r="B1002" s="15" t="str">
        <x:v>Brighton and Hove</x:v>
      </x:c>
      <x:c r="C1002" s="15" t="str">
        <x:v>Brighton and Hove</x:v>
      </x:c>
      <x:c r="D1002" s="14" t="n">
        <x:v>277105</x:v>
      </x:c>
      <x:c r="E1002" s="13" t="str">
        <x:v>Town</x:v>
      </x:c>
      <x:c r="F1002" s="15" t="str">
        <x:v>Woodingdean Business Park</x:v>
      </x:c>
      <x:c r="G1002" s="15" t="str">
        <x:v>Unit 5A Sea View Way, Woodingdean Business Park, Brighton, East Sussex, BN2 6NX</x:v>
      </x:c>
      <x:c r="H1002" s="13" t="str">
        <x:v>Current</x:v>
      </x:c>
      <x:c r="I1002" s="14" t="n">
        <x:v>2108</x:v>
      </x:c>
      <x:c r="J1002" s="13" t="str">
        <x:f>IF(AND(ISNUMBER(I1002),I1002&gt;0),IF(I1002&lt;=1000,"1–1,000",IF(I1002&lt;=2500,"1,001–2,500",IF(I1002&lt;=5000,"2,501–5,000",IF(I1002&lt;=10000,"5,001–10,000","10,001–15,000")))),"1,001–2,500")</x:f>
        <x:v>1,001–2,500</x:v>
      </x:c>
      <x:c r="K1002" s="16" t="n">
        <x:v>25752</x:v>
      </x:c>
      <x:c r="L1002" s="43" t="n">
        <x:f>IF(AND(ISNUMBER(I1002),I1002&gt;0,ISNUMBER(K1002),K1002&gt;0),K1002/I1002,"n.a.")</x:f>
        <x:v>12.216318785578748</x:v>
      </x:c>
      <x:c r="M1002" s="43"/>
      <x:c r="N1002" s="13" t="str">
        <x:v>Yes</x:v>
      </x:c>
      <x:c r="O1002" s="15" t="str">
        <x:v>The internal eaves height ranges from 6m-6.80m, with the large sectional shutter door measuring approximately 3.13m (w) by 4.47m (h).</x:v>
      </x:c>
      <x:c r="P1002" s="15" t="str">
        <x:v>Not stated</x:v>
      </x:c>
      <x:c r="Q1002" s="15" t="str">
        <x:v>warehouse/storage space; ancillary office accommodation; three-phase power; parking</x:v>
      </x:c>
      <x:c r="R1002" s="15" t="str">
        <x:v>To let Rightmove individual listing/card description checked 4 November 2026. Annual asking rent = displayed rounded monthly rent × 12; rounding may differ from agent annual terms.</x:v>
      </x:c>
      <x:c r="S1002" s="15" t="str">
        <x:v>https://www.rightmove.co.uk/properties/768524302380208#/?channel=COM_LET</x:v>
      </x:c>
      <x:c r="T1002" s="15" t="str">
        <x:v>https://www.flude.com/property/details/10952/Unit-5A-Sea-View-Way-Woodingdean-Business-Park-Brighton-East-Sussex-BN2-6NX-Occupiers-B1-c-Light-Industry-</x:v>
      </x:c>
      <x:c r="U1002" s="15" t="str"/>
      <x:c r="V1002" s="15" t="str">
        <x:v>Brighton and Hove — Woodingdean Business Park</x:v>
      </x:c>
      <x:c r="W1002" s="15" t="str">
        <x:v>Individual unit ≤15,000 sq ft</x:v>
      </x:c>
      <x:c r="X1002" s="13" t="n">
        <x:f>IF(N1002="Yes",L1002,0)</x:f>
        <x:v>12.216318785578748</x:v>
      </x:c>
      <x:c r="Y1002" s="14" t="n">
        <x:v>1</x:v>
      </x:c>
      <x:c r="Z1002" s="13" t="str">
        <x:v>Industrial / workshop / storage</x:v>
      </x:c>
    </x:row>
    <x:row r="1003" ht="42" customHeight="1">
      <x:c r="A1003" s="13" t="str">
        <x:v>SE0023</x:v>
      </x:c>
      <x:c r="B1003" s="15" t="str">
        <x:v>Crawley</x:v>
      </x:c>
      <x:c r="C1003" s="15" t="str">
        <x:v>Copthorne</x:v>
      </x:c>
      <x:c r="D1003" s="14" t="n">
        <x:v>4910</x:v>
      </x:c>
      <x:c r="E1003" s="13" t="str">
        <x:v>Nearby</x:v>
      </x:c>
      <x:c r="F1003" s="15" t="str">
        <x:v>Copthorne Business Park</x:v>
      </x:c>
      <x:c r="G1003" s="15" t="str">
        <x:v>Copthorne Business Park Dowlands Lane, Copthorne RH10</x:v>
      </x:c>
      <x:c r="H1003" s="13" t="str">
        <x:v>Uncertain</x:v>
      </x:c>
      <x:c r="I1003" s="14"/>
      <x:c r="J1003" s="13" t="str">
        <x:f>IF(AND(ISNUMBER(I1003),I1003&gt;0),IF(I1003&lt;=1000,"1–1,000",IF(I1003&lt;=2500,"1,001–2,500",IF(I1003&lt;=5000,"2,501–5,000",IF(I1003&lt;=10000,"5,001–10,000","10,001–15,000")))),"Range crosses bands")</x:f>
        <x:v>Range crosses bands</x:v>
      </x:c>
      <x:c r="K1003" s="16"/>
      <x:c r="L1003" s="43" t="str">
        <x:f>IF(AND(ISNUMBER(I1003),I1003&gt;0,ISNUMBER(K1003),K1003&gt;0),K1003/I1003,"n.a.")</x:f>
        <x:v>n.a.</x:v>
      </x:c>
      <x:c r="M1003" s="43"/>
      <x:c r="N1003" s="13" t="str">
        <x:v>No</x:v>
      </x:c>
      <x:c r="O1003" s="15" t="str">
        <x:v>Not stated</x:v>
      </x:c>
      <x:c r="P1003" s="15" t="str">
        <x:v>Not stated</x:v>
      </x:c>
      <x:c r="Q1003" s="15" t="str">
        <x:v>ancillary office accommodation</x:v>
      </x:c>
      <x:c r="R1003" s="15" t="str">
        <x:v>Eligibility/availability unverified Advertised range 800–1,200 sq ft; exact demise area not allocated. Mixed range and anomalous quoted rent; qualifying demise unresolved</x:v>
      </x:c>
      <x:c r="S1003" s="15" t="str">
        <x:v>https://www.zoopla.co.uk/to-rent/commercial/details/45321066/</x:v>
      </x:c>
      <x:c r="T1003" s="15" t="str"/>
      <x:c r="U1003" s="15" t="str"/>
      <x:c r="V1003" s="15" t="str">
        <x:v>Crawley — Copthorne Business Park</x:v>
      </x:c>
      <x:c r="W1003" s="15" t="str">
        <x:v>800–1,200 sq ft; exact unit area not stated</x:v>
      </x:c>
      <x:c r="X1003" s="13" t="n">
        <x:f>IF(N1003="Yes",L1003,0)</x:f>
        <x:v>0</x:v>
      </x:c>
      <x:c r="Y1003" s="14" t="n">
        <x:v>1</x:v>
      </x:c>
      <x:c r="Z1003" s="13" t="str">
        <x:v>Industrial / workshop / storage</x:v>
      </x:c>
    </x:row>
    <x:row r="1004" ht="49" customHeight="1">
      <x:c r="A1004" s="13" t="str">
        <x:v>SE0024</x:v>
      </x:c>
      <x:c r="B1004" s="15" t="str">
        <x:v>Crawley</x:v>
      </x:c>
      <x:c r="C1004" s="15" t="str">
        <x:v>Handcross</x:v>
      </x:c>
      <x:c r="D1004" s="14" t="n">
        <x:v>1400</x:v>
      </x:c>
      <x:c r="E1004" s="13" t="str">
        <x:v>Nearby</x:v>
      </x:c>
      <x:c r="F1004" s="15" t="str">
        <x:v>Link 23</x:v>
      </x:c>
      <x:c r="G1004" s="15" t="str">
        <x:v>Link 23, A23 / M23, Nursery Lane, Handcross, Crawley / Burgess Hill, West Sussex RH17 5JS Industrial Park</x:v>
      </x:c>
      <x:c r="H1004" s="13" t="str">
        <x:v>Current</x:v>
      </x:c>
      <x:c r="I1004" s="14" t="n">
        <x:v>10000</x:v>
      </x:c>
      <x:c r="J1004" s="13" t="str">
        <x:f>IF(AND(ISNUMBER(I1004),I1004&gt;0),IF(I1004&lt;=1000,"1–1,000",IF(I1004&lt;=2500,"1,001–2,500",IF(I1004&lt;=5000,"2,501–5,000",IF(I1004&lt;=10000,"5,001–10,000","10,001–15,000")))),"5,001–10,000")</x:f>
        <x:v>5,001–10,000</x:v>
      </x:c>
      <x:c r="K1004" s="16" t="n">
        <x:v>147504</x:v>
      </x:c>
      <x:c r="L1004" s="43" t="n">
        <x:f>IF(AND(ISNUMBER(I1004),I1004&gt;0,ISNUMBER(K1004),K1004&gt;0),K1004/I1004,"n.a.")</x:f>
        <x:v>14.7504</x:v>
      </x:c>
      <x:c r="M1004" s="43"/>
      <x:c r="N1004" s="13" t="str">
        <x:v>Yes</x:v>
      </x:c>
      <x:c r="O1004" s="15" t="str">
        <x:v>The unit comprises a mid terrace modern industrial unit with 6.6m eaves height.</x:v>
      </x:c>
      <x:c r="P1004" s="15" t="str">
        <x:v>The unit benefits from a surface level loading door, 10 dedicated parking spaces to include EV charging.</x:v>
      </x:c>
      <x:c r="Q1004" s="15" t="str">
        <x:v>Industrial accommodation; parking</x:v>
      </x:c>
      <x:c r="R1004" s="15" t="str">
        <x:v>To let Rightmove individual listing/card description checked 4 November 2026. Annual asking rent = displayed rounded monthly rent × 12; rounding may differ from agent annual terms.</x:v>
      </x:c>
      <x:c r="S1004" s="15" t="str">
        <x:v>https://www.rightmove.co.uk/properties/760902922603793#/?channel=COM_LET</x:v>
      </x:c>
      <x:c r="T1004" s="15" t="str"/>
      <x:c r="U1004" s="15" t="str"/>
      <x:c r="V1004" s="15" t="str">
        <x:v>Crawley — Link 23</x:v>
      </x:c>
      <x:c r="W1004" s="15" t="str">
        <x:v>Individual unit ≤15,000 sq ft</x:v>
      </x:c>
      <x:c r="X1004" s="13" t="n">
        <x:f>IF(N1004="Yes",L1004,0)</x:f>
        <x:v>14.7504</x:v>
      </x:c>
      <x:c r="Y1004" s="14" t="n">
        <x:v>1</x:v>
      </x:c>
      <x:c r="Z1004" s="13" t="str">
        <x:v>Industrial / workshop / storage</x:v>
      </x:c>
    </x:row>
    <x:row r="1005" ht="42" customHeight="1">
      <x:c r="A1005" s="13" t="str">
        <x:v>SE0025</x:v>
      </x:c>
      <x:c r="B1005" s="15" t="str">
        <x:v>Crawley</x:v>
      </x:c>
      <x:c r="C1005" s="15" t="str">
        <x:v>Copthorne</x:v>
      </x:c>
      <x:c r="D1005" s="14" t="n">
        <x:v>4910</x:v>
      </x:c>
      <x:c r="E1005" s="13" t="str">
        <x:v>Nearby</x:v>
      </x:c>
      <x:c r="F1005" s="15" t="str">
        <x:v>Standalone premises — Copthorne</x:v>
      </x:c>
      <x:c r="G1005" s="15" t="str">
        <x:v>Dowlands Lane, Copthorne RH10</x:v>
      </x:c>
      <x:c r="H1005" s="13" t="str">
        <x:v>Current</x:v>
      </x:c>
      <x:c r="I1005" s="14" t="n">
        <x:v>860</x:v>
      </x:c>
      <x:c r="J1005" s="13" t="str">
        <x:f>IF(AND(ISNUMBER(I1005),I1005&gt;0),IF(I1005&lt;=1000,"1–1,000",IF(I1005&lt;=2500,"1,001–2,500",IF(I1005&lt;=5000,"2,501–5,000",IF(I1005&lt;=10000,"5,001–10,000","10,001–15,000")))),"1–1,000")</x:f>
        <x:v>1–1,000</x:v>
      </x:c>
      <x:c r="K1005" s="16" t="n">
        <x:v>21480</x:v>
      </x:c>
      <x:c r="L1005" s="43" t="n">
        <x:f>IF(AND(ISNUMBER(I1005),I1005&gt;0,ISNUMBER(K1005),K1005&gt;0),K1005/I1005,"n.a.")</x:f>
        <x:v>24.976744186046513</x:v>
      </x:c>
      <x:c r="M1005" s="43" t="n">
        <x:v>13.68</x:v>
      </x:c>
      <x:c r="N1005" s="13" t="str">
        <x:v>No</x:v>
      </x:c>
      <x:c r="O1005" s="15" t="str">
        <x:v>Not stated</x:v>
      </x:c>
      <x:c r="P1005" s="15" t="str">
        <x:v>Not stated</x:v>
      </x:c>
      <x:c r="Q1005" s="15" t="str">
        <x:v>Industrial accommodation; warehouse/storage space; ancillary office accommodation; parking</x:v>
      </x:c>
      <x:c r="R1005" s="15" t="str">
        <x:v>To let Headline annual rent and quoted £/sq ft inconsistent</x:v>
      </x:c>
      <x:c r="S1005" s="15" t="str">
        <x:v>https://www.zoopla.co.uk/to-rent/commercial/details/66784384/</x:v>
      </x:c>
      <x:c r="T1005" s="15" t="str"/>
      <x:c r="U1005" s="15" t="str"/>
      <x:c r="V1005" s="15" t="str">
        <x:v>Crawley — Standalone premises — Copthorne</x:v>
      </x:c>
      <x:c r="W1005" s="15" t="str">
        <x:v>Individual unit ≤15,000 sq ft</x:v>
      </x:c>
      <x:c r="X1005" s="13" t="n">
        <x:f>IF(N1005="Yes",L1005,0)</x:f>
        <x:v>0</x:v>
      </x:c>
      <x:c r="Y1005" s="14" t="n">
        <x:v>1</x:v>
      </x:c>
      <x:c r="Z1005" s="13" t="str">
        <x:v>Industrial / workshop / storage</x:v>
      </x:c>
    </x:row>
    <x:row r="1006" ht="42" customHeight="1">
      <x:c r="A1006" s="13" t="str">
        <x:v>SE0026</x:v>
      </x:c>
      <x:c r="B1006" s="15" t="str">
        <x:v>Crawley</x:v>
      </x:c>
      <x:c r="C1006" s="15" t="str">
        <x:v>Crawley</x:v>
      </x:c>
      <x:c r="D1006" s="14" t="n">
        <x:v>120550</x:v>
      </x:c>
      <x:c r="E1006" s="13" t="str">
        <x:v>Town</x:v>
      </x:c>
      <x:c r="F1006" s="15" t="str">
        <x:v>Denvale Trade Park</x:v>
      </x:c>
      <x:c r="G1006" s="15" t="str">
        <x:v>Unit 17, Denvale Trade Park, Crawley RH10</x:v>
      </x:c>
      <x:c r="H1006" s="13" t="str">
        <x:v>Current</x:v>
      </x:c>
      <x:c r="I1006" s="14" t="n">
        <x:v>3780</x:v>
      </x:c>
      <x:c r="J1006" s="13" t="str">
        <x:f>IF(AND(ISNUMBER(I1006),I1006&gt;0),IF(I1006&lt;=1000,"1–1,000",IF(I1006&lt;=2500,"1,001–2,500",IF(I1006&lt;=5000,"2,501–5,000",IF(I1006&lt;=10000,"5,001–10,000","10,001–15,000")))),"2,501–5,000")</x:f>
        <x:v>2,501–5,000</x:v>
      </x:c>
      <x:c r="K1006" s="16"/>
      <x:c r="L1006" s="43" t="str">
        <x:f>IF(AND(ISNUMBER(I1006),I1006&gt;0,ISNUMBER(K1006),K1006&gt;0),K1006/I1006,"n.a.")</x:f>
        <x:v>n.a.</x:v>
      </x:c>
      <x:c r="M1006" s="43"/>
      <x:c r="N1006" s="13" t="str">
        <x:v>No</x:v>
      </x:c>
      <x:c r="O1006" s="15" t="str">
        <x:v>Min eaves height 6.7m</x:v>
      </x:c>
      <x:c r="P1006" s="15" t="str">
        <x:v>Not stated</x:v>
      </x:c>
      <x:c r="Q1006" s="15" t="str">
        <x:v>ancillary office accommodation; three-phase power; parking; yard/loading area; refurbishment referenced</x:v>
      </x:c>
      <x:c r="R1006" s="15" t="str">
        <x:v>To let</x:v>
      </x:c>
      <x:c r="S1006" s="15" t="str">
        <x:v>https://www.zoopla.co.uk/to-rent/commercial/details/74203952/</x:v>
      </x:c>
      <x:c r="T1006" s="15" t="str"/>
      <x:c r="U1006" s="15" t="str"/>
      <x:c r="V1006" s="15" t="str">
        <x:v>Crawley — Denvale Trade Park</x:v>
      </x:c>
      <x:c r="W1006" s="15" t="str">
        <x:v>Individual unit ≤15,000 sq ft</x:v>
      </x:c>
      <x:c r="X1006" s="13" t="n">
        <x:f>IF(N1006="Yes",L1006,0)</x:f>
        <x:v>0</x:v>
      </x:c>
      <x:c r="Y1006" s="14" t="n">
        <x:v>1</x:v>
      </x:c>
      <x:c r="Z1006" s="13" t="str">
        <x:v>Industrial / workshop / storage</x:v>
      </x:c>
    </x:row>
    <x:row r="1007" ht="42" customHeight="1">
      <x:c r="A1007" s="13" t="str">
        <x:v>SE0027</x:v>
      </x:c>
      <x:c r="B1007" s="15" t="str">
        <x:v>Crawley</x:v>
      </x:c>
      <x:c r="C1007" s="15" t="str">
        <x:v>Crawley</x:v>
      </x:c>
      <x:c r="D1007" s="14" t="n">
        <x:v>120550</x:v>
      </x:c>
      <x:c r="E1007" s="13" t="str">
        <x:v>Town</x:v>
      </x:c>
      <x:c r="F1007" s="15" t="str">
        <x:v>Forgewood Industrial Estate</x:v>
      </x:c>
      <x:c r="G1007" s="15" t="str">
        <x:v>Unit 3 Forgewood Industrial Estate, Gatwick Road, Crawley RH10</x:v>
      </x:c>
      <x:c r="H1007" s="13" t="str">
        <x:v>Current</x:v>
      </x:c>
      <x:c r="I1007" s="14" t="n">
        <x:v>4735</x:v>
      </x:c>
      <x:c r="J1007" s="13" t="str">
        <x:f>IF(AND(ISNUMBER(I1007),I1007&gt;0),IF(I1007&lt;=1000,"1–1,000",IF(I1007&lt;=2500,"1,001–2,500",IF(I1007&lt;=5000,"2,501–5,000",IF(I1007&lt;=10000,"5,001–10,000","10,001–15,000")))),"2,501–5,000")</x:f>
        <x:v>2,501–5,000</x:v>
      </x:c>
      <x:c r="K1007" s="16" t="n">
        <x:v>86414</x:v>
      </x:c>
      <x:c r="L1007" s="43" t="n">
        <x:f>IF(AND(ISNUMBER(I1007),I1007&gt;0,ISNUMBER(K1007),K1007&gt;0),K1007/I1007,"n.a.")</x:f>
        <x:v>18.250052798310453</x:v>
      </x:c>
      <x:c r="M1007" s="43" t="n">
        <x:v>18.25</x:v>
      </x:c>
      <x:c r="N1007" s="13" t="str">
        <x:v>No</x:v>
      </x:c>
      <x:c r="O1007" s="15" t="str">
        <x:v>The units have an eaves height of 5.1m (max).</x:v>
      </x:c>
      <x:c r="P1007" s="15" t="str">
        <x:v>Not stated</x:v>
      </x:c>
      <x:c r="Q1007" s="15" t="str">
        <x:v>Industrial accommodation; warehouse/storage space; ancillary office accommodation; parking</x:v>
      </x:c>
      <x:c r="R1007" s="15" t="str">
        <x:v>To let Cross-portal asking rent differs; excluded from comparable sample.</x:v>
      </x:c>
      <x:c r="S1007" s="15" t="str">
        <x:v>https://www.zoopla.co.uk/to-rent/commercial/details/73917262/</x:v>
      </x:c>
      <x:c r="T1007" s="15" t="str">
        <x:v>https://www.rightmove.co.uk/properties/760902731882128#/?channel=COM_LET</x:v>
      </x:c>
      <x:c r="U1007" s="15" t="str"/>
      <x:c r="V1007" s="15" t="str">
        <x:v>Crawley — Forgewood Industrial Estate</x:v>
      </x:c>
      <x:c r="W1007" s="15" t="str">
        <x:v>Individual unit ≤15,000 sq ft</x:v>
      </x:c>
      <x:c r="X1007" s="13" t="n">
        <x:f>IF(N1007="Yes",L1007,0)</x:f>
        <x:v>0</x:v>
      </x:c>
      <x:c r="Y1007" s="14" t="n">
        <x:v>1</x:v>
      </x:c>
      <x:c r="Z1007" s="13" t="str">
        <x:v>Industrial / workshop / storage</x:v>
      </x:c>
    </x:row>
    <x:row r="1008" ht="42" customHeight="1">
      <x:c r="A1008" s="13" t="str">
        <x:v>SE0028</x:v>
      </x:c>
      <x:c r="B1008" s="15" t="str">
        <x:v>Crawley</x:v>
      </x:c>
      <x:c r="C1008" s="15" t="str">
        <x:v>Crawley</x:v>
      </x:c>
      <x:c r="D1008" s="14" t="n">
        <x:v>120550</x:v>
      </x:c>
      <x:c r="E1008" s="13" t="str">
        <x:v>Town</x:v>
      </x:c>
      <x:c r="F1008" s="15" t="str">
        <x:v>GIDC</x:v>
      </x:c>
      <x:c r="G1008" s="15" t="str">
        <x:v>Unit 2, GIDC, Gatwick Road, Crawley, West Sussex, RH10 9RX Industrial Park</x:v>
      </x:c>
      <x:c r="H1008" s="13" t="str">
        <x:v>Current</x:v>
      </x:c>
      <x:c r="I1008" s="14" t="n">
        <x:v>7280</x:v>
      </x:c>
      <x:c r="J1008" s="13" t="str">
        <x:f>IF(AND(ISNUMBER(I1008),I1008&gt;0),IF(I1008&lt;=1000,"1–1,000",IF(I1008&lt;=2500,"1,001–2,500",IF(I1008&lt;=5000,"2,501–5,000",IF(I1008&lt;=10000,"5,001–10,000","10,001–15,000")))),"5,001–10,000")</x:f>
        <x:v>5,001–10,000</x:v>
      </x:c>
      <x:c r="K1008" s="16" t="n">
        <x:v>87300</x:v>
      </x:c>
      <x:c r="L1008" s="43" t="n">
        <x:f>IF(AND(ISNUMBER(I1008),I1008&gt;0,ISNUMBER(K1008),K1008&gt;0),K1008/I1008,"n.a.")</x:f>
        <x:v>11.991758241758241</x:v>
      </x:c>
      <x:c r="M1008" s="43"/>
      <x:c r="N1008" s="13" t="str">
        <x:v>Yes</x:v>
      </x:c>
      <x:c r="O1008" s="15" t="str">
        <x:v>The unit is of concrete frame construction with 7m minimum eaves.</x:v>
      </x:c>
      <x:c r="P1008" s="15" t="str">
        <x:v>Not stated</x:v>
      </x:c>
      <x:c r="Q1008" s="15" t="str">
        <x:v>mezzanine accommodation</x:v>
      </x:c>
      <x:c r="R1008" s="15" t="str">
        <x:v>To let Rightmove individual listing/card description checked 4 November 2026. Annual asking rent = displayed rounded monthly rent × 12; rounding may differ from agent annual terms.</x:v>
      </x:c>
      <x:c r="S1008" s="15" t="str">
        <x:v>https://www.rightmove.co.uk/properties/760903056877329#/?channel=COM_LET</x:v>
      </x:c>
      <x:c r="T1008" s="15" t="str"/>
      <x:c r="U1008" s="15" t="str"/>
      <x:c r="V1008" s="15" t="str">
        <x:v>Crawley — GIDC</x:v>
      </x:c>
      <x:c r="W1008" s="15" t="str">
        <x:v>Individual unit ≤15,000 sq ft</x:v>
      </x:c>
      <x:c r="X1008" s="13" t="n">
        <x:f>IF(N1008="Yes",L1008,0)</x:f>
        <x:v>11.991758241758241</x:v>
      </x:c>
      <x:c r="Y1008" s="14" t="n">
        <x:v>1</x:v>
      </x:c>
      <x:c r="Z1008" s="13" t="str">
        <x:v>Industrial / workshop / storage</x:v>
      </x:c>
    </x:row>
    <x:row r="1009" ht="49" customHeight="1">
      <x:c r="A1009" s="13" t="str">
        <x:v>SE0029</x:v>
      </x:c>
      <x:c r="B1009" s="15" t="str">
        <x:v>Crawley</x:v>
      </x:c>
      <x:c r="C1009" s="15" t="str">
        <x:v>Crawley</x:v>
      </x:c>
      <x:c r="D1009" s="14" t="n">
        <x:v>120550</x:v>
      </x:c>
      <x:c r="E1009" s="13" t="str">
        <x:v>Town</x:v>
      </x:c>
      <x:c r="F1009" s="15" t="str">
        <x:v>Manor Royal Industrial Estate</x:v>
      </x:c>
      <x:c r="G1009" s="15" t="str">
        <x:v>Flexspace Crawley, Kelvin House, Kelvin Business Centre, Kelvin Way, Manor Royal Industrial Estate, RH10 9WE Light Industrial</x:v>
      </x:c>
      <x:c r="H1009" s="13" t="str">
        <x:v>Current</x:v>
      </x:c>
      <x:c r="I1009" s="14" t="n">
        <x:v>6082</x:v>
      </x:c>
      <x:c r="J1009" s="13" t="str">
        <x:f>IF(AND(ISNUMBER(I1009),I1009&gt;0),IF(I1009&lt;=1000,"1–1,000",IF(I1009&lt;=2500,"1,001–2,500",IF(I1009&lt;=5000,"2,501–5,000",IF(I1009&lt;=10000,"5,001–10,000","10,001–15,000")))),"5,001–10,000")</x:f>
        <x:v>5,001–10,000</x:v>
      </x:c>
      <x:c r="K1009" s="16" t="n">
        <x:v>60816</x:v>
      </x:c>
      <x:c r="L1009" s="43" t="n">
        <x:f>IF(AND(ISNUMBER(I1009),I1009&gt;0,ISNUMBER(K1009),K1009&gt;0),K1009/I1009,"n.a.")</x:f>
        <x:v>9.999342321604736</x:v>
      </x:c>
      <x:c r="M1009" s="43"/>
      <x:c r="N1009" s="13" t="str">
        <x:v>Yes</x:v>
      </x:c>
      <x:c r="O1009" s="15" t="str">
        <x:v>Not stated</x:v>
      </x:c>
      <x:c r="P1009" s="15" t="str">
        <x:v>Not stated</x:v>
      </x:c>
      <x:c r="Q1009" s="15" t="str">
        <x:v>parking; refurbishment referenced</x:v>
      </x:c>
      <x:c r="R1009" s="15" t="str">
        <x:v>To let Rightmove individual listing/card description checked 4 November 2026. Annual asking rent = displayed rounded monthly rent × 12; rounding may differ from agent annual terms.</x:v>
      </x:c>
      <x:c r="S1009" s="15" t="str">
        <x:v>https://www.rightmove.co.uk/properties/749489250525472#/?channel=COM_LET</x:v>
      </x:c>
      <x:c r="T1009" s="15" t="str"/>
      <x:c r="U1009" s="15" t="str"/>
      <x:c r="V1009" s="15" t="str">
        <x:v>Crawley — Manor Royal Industrial Estate</x:v>
      </x:c>
      <x:c r="W1009" s="15" t="str">
        <x:v>Individual unit ≤15,000 sq ft</x:v>
      </x:c>
      <x:c r="X1009" s="13" t="n">
        <x:f>IF(N1009="Yes",L1009,0)</x:f>
        <x:v>9.999342321604736</x:v>
      </x:c>
      <x:c r="Y1009" s="14" t="n">
        <x:v>1</x:v>
      </x:c>
      <x:c r="Z1009" s="13" t="str">
        <x:v>Industrial / workshop / storage</x:v>
      </x:c>
    </x:row>
    <x:row r="1010" ht="42" customHeight="1">
      <x:c r="A1010" s="13" t="str">
        <x:v>SE0030</x:v>
      </x:c>
      <x:c r="B1010" s="15" t="str">
        <x:v>Crawley</x:v>
      </x:c>
      <x:c r="C1010" s="15" t="str">
        <x:v>Crawley</x:v>
      </x:c>
      <x:c r="D1010" s="14" t="n">
        <x:v>120550</x:v>
      </x:c>
      <x:c r="E1010" s="13" t="str">
        <x:v>Town</x:v>
      </x:c>
      <x:c r="F1010" s="15" t="str">
        <x:v>Oakwood Trade Park</x:v>
      </x:c>
      <x:c r="G1010" s="15" t="str">
        <x:v>Unit 1, Oakwood Trade Park, Gatwick Road, Crawley RH10</x:v>
      </x:c>
      <x:c r="H1010" s="13" t="str">
        <x:v>Current</x:v>
      </x:c>
      <x:c r="I1010" s="14" t="n">
        <x:v>2920</x:v>
      </x:c>
      <x:c r="J1010" s="13" t="str">
        <x:f>IF(AND(ISNUMBER(I1010),I1010&gt;0),IF(I1010&lt;=1000,"1–1,000",IF(I1010&lt;=2500,"1,001–2,500",IF(I1010&lt;=5000,"2,501–5,000",IF(I1010&lt;=10000,"5,001–10,000","10,001–15,000")))),"2,501–5,000")</x:f>
        <x:v>2,501–5,000</x:v>
      </x:c>
      <x:c r="K1010" s="16"/>
      <x:c r="L1010" s="43" t="str">
        <x:f>IF(AND(ISNUMBER(I1010),I1010&gt;0,ISNUMBER(K1010),K1010&gt;0),K1010/I1010,"n.a.")</x:f>
        <x:v>n.a.</x:v>
      </x:c>
      <x:c r="M1010" s="43"/>
      <x:c r="N1010" s="13" t="str">
        <x:v>No</x:v>
      </x:c>
      <x:c r="O1010" s="15" t="str">
        <x:v>5.5m Clear Internal Height</x:v>
      </x:c>
      <x:c r="P1010" s="15" t="str">
        <x:v>Electronically powered loading door</x:v>
      </x:c>
      <x:c r="Q1010" s="15" t="str">
        <x:v>Industrial accommodation; parking; refurbishment referenced</x:v>
      </x:c>
      <x:c r="R1010" s="15" t="str">
        <x:v>To let</x:v>
      </x:c>
      <x:c r="S1010" s="15" t="str">
        <x:v>https://www.zoopla.co.uk/to-rent/commercial/details/73574152/</x:v>
      </x:c>
      <x:c r="T1010" s="15" t="str">
        <x:v>https://www.rightmove.co.uk/properties/773387264297569#/?channel=COM_LET</x:v>
      </x:c>
      <x:c r="U1010" s="15" t="str"/>
      <x:c r="V1010" s="15" t="str">
        <x:v>Crawley — Oakwood Trade Park</x:v>
      </x:c>
      <x:c r="W1010" s="15" t="str">
        <x:v>Individual unit ≤15,000 sq ft</x:v>
      </x:c>
      <x:c r="X1010" s="13" t="n">
        <x:f>IF(N1010="Yes",L1010,0)</x:f>
        <x:v>0</x:v>
      </x:c>
      <x:c r="Y1010" s="14" t="n">
        <x:v>1</x:v>
      </x:c>
      <x:c r="Z1010" s="13" t="str">
        <x:v>Industrial / workshop / storage</x:v>
      </x:c>
    </x:row>
    <x:row r="1011" ht="42" customHeight="1">
      <x:c r="A1011" s="13" t="str">
        <x:v>SE0031</x:v>
      </x:c>
      <x:c r="B1011" s="15" t="str">
        <x:v>Crawley</x:v>
      </x:c>
      <x:c r="C1011" s="15" t="str">
        <x:v>Crawley</x:v>
      </x:c>
      <x:c r="D1011" s="14" t="n">
        <x:v>120550</x:v>
      </x:c>
      <x:c r="E1011" s="13" t="str">
        <x:v>Town</x:v>
      </x:c>
      <x:c r="F1011" s="15" t="str">
        <x:v>Oakwood Trade Park</x:v>
      </x:c>
      <x:c r="G1011" s="15" t="str">
        <x:v>Unit 10, Oakwood Trade Park, Gatwick Road, Crawley RH10</x:v>
      </x:c>
      <x:c r="H1011" s="13" t="str">
        <x:v>Current</x:v>
      </x:c>
      <x:c r="I1011" s="14" t="n">
        <x:v>3182</x:v>
      </x:c>
      <x:c r="J1011" s="13" t="str">
        <x:f>IF(AND(ISNUMBER(I1011),I1011&gt;0),IF(I1011&lt;=1000,"1–1,000",IF(I1011&lt;=2500,"1,001–2,500",IF(I1011&lt;=5000,"2,501–5,000",IF(I1011&lt;=10000,"5,001–10,000","10,001–15,000")))),"2,501–5,000")</x:f>
        <x:v>2,501–5,000</x:v>
      </x:c>
      <x:c r="K1011" s="16"/>
      <x:c r="L1011" s="43" t="str">
        <x:f>IF(AND(ISNUMBER(I1011),I1011&gt;0,ISNUMBER(K1011),K1011&gt;0),K1011/I1011,"n.a.")</x:f>
        <x:v>n.a.</x:v>
      </x:c>
      <x:c r="M1011" s="43"/>
      <x:c r="N1011" s="13" t="str">
        <x:v>No</x:v>
      </x:c>
      <x:c r="O1011" s="15" t="str">
        <x:v>5.5m Clear internal height; 5.5m clear internal height</x:v>
      </x:c>
      <x:c r="P1011" s="15" t="str">
        <x:v>1 Level access loading door</x:v>
      </x:c>
      <x:c r="Q1011" s="15" t="str">
        <x:v>Industrial accommodation; three-phase power; parking; yard/loading area; refurbishment referenced</x:v>
      </x:c>
      <x:c r="R1011" s="15" t="str">
        <x:v>To let</x:v>
      </x:c>
      <x:c r="S1011" s="15" t="str">
        <x:v>https://www.zoopla.co.uk/to-rent/commercial/details/73574194/</x:v>
      </x:c>
      <x:c r="T1011" s="15" t="str">
        <x:v>https://www.rightmove.co.uk/properties/773387268472433#/?channel=COM_LET</x:v>
      </x:c>
      <x:c r="U1011" s="15" t="str"/>
      <x:c r="V1011" s="15" t="str">
        <x:v>Crawley — Oakwood Trade Park</x:v>
      </x:c>
      <x:c r="W1011" s="15" t="str">
        <x:v>Individual unit ≤15,000 sq ft</x:v>
      </x:c>
      <x:c r="X1011" s="13" t="n">
        <x:f>IF(N1011="Yes",L1011,0)</x:f>
        <x:v>0</x:v>
      </x:c>
      <x:c r="Y1011" s="14" t="n">
        <x:v>1</x:v>
      </x:c>
      <x:c r="Z1011" s="13" t="str">
        <x:v>Industrial / workshop / storage</x:v>
      </x:c>
    </x:row>
    <x:row r="1012" ht="62" customHeight="1">
      <x:c r="A1012" s="13" t="str">
        <x:v>SE0032</x:v>
      </x:c>
      <x:c r="B1012" s="15" t="str">
        <x:v>Crawley</x:v>
      </x:c>
      <x:c r="C1012" s="15" t="str">
        <x:v>Crawley</x:v>
      </x:c>
      <x:c r="D1012" s="14" t="n">
        <x:v>120550</x:v>
      </x:c>
      <x:c r="E1012" s="13" t="str">
        <x:v>Town</x:v>
      </x:c>
      <x:c r="F1012" s="15" t="str">
        <x:v>Oakwood Trade Park</x:v>
      </x:c>
      <x:c r="G1012" s="15" t="str">
        <x:v>Unit 3, Oakwood Trade Park, Gatwick Road, Crawley, RH10 9AZ Industrial Park</x:v>
      </x:c>
      <x:c r="H1012" s="13" t="str">
        <x:v>Current</x:v>
      </x:c>
      <x:c r="I1012" s="14" t="n">
        <x:v>2738</x:v>
      </x:c>
      <x:c r="J1012" s="13" t="str">
        <x:f>IF(AND(ISNUMBER(I1012),I1012&gt;0),IF(I1012&lt;=1000,"1–1,000",IF(I1012&lt;=2500,"1,001–2,500",IF(I1012&lt;=5000,"2,501–5,000",IF(I1012&lt;=10000,"5,001–10,000","10,001–15,000")))),"2,501–5,000")</x:f>
        <x:v>2,501–5,000</x:v>
      </x:c>
      <x:c r="K1012" s="16" t="n">
        <x:v>49296</x:v>
      </x:c>
      <x:c r="L1012" s="43" t="n">
        <x:f>IF(AND(ISNUMBER(I1012),I1012&gt;0,ISNUMBER(K1012),K1012&gt;0),K1012/I1012,"n.a.")</x:f>
        <x:v>18.004382761139517</x:v>
      </x:c>
      <x:c r="M1012" s="43"/>
      <x:c r="N1012" s="13" t="str">
        <x:v>Yes</x:v>
      </x:c>
      <x:c r="O1012" s="15" t="str">
        <x:v>Not stated</x:v>
      </x:c>
      <x:c r="P1012" s="15" t="str">
        <x:v>Unit 3 is near the end of the left hand terrace with 5 allocated car parking spaces at the front of the unit, along with a roller shutter loading door and separate trade counter entrance.</x:v>
      </x:c>
      <x:c r="Q1012" s="15" t="str">
        <x:v>parking</x:v>
      </x:c>
      <x:c r="R1012" s="15" t="str">
        <x:v>To let Rightmove individual listing/card description checked 4 November 2026. Annual asking rent = displayed rounded monthly rent × 12; rounding may differ from agent annual terms.</x:v>
      </x:c>
      <x:c r="S1012" s="15" t="str">
        <x:v>https://www.rightmove.co.uk/properties/760902807209792#/?channel=COM_LET</x:v>
      </x:c>
      <x:c r="T1012" s="15" t="str"/>
      <x:c r="U1012" s="15" t="str"/>
      <x:c r="V1012" s="15" t="str">
        <x:v>Crawley — Oakwood Trade Park</x:v>
      </x:c>
      <x:c r="W1012" s="15" t="str">
        <x:v>Individual unit ≤15,000 sq ft</x:v>
      </x:c>
      <x:c r="X1012" s="13" t="n">
        <x:f>IF(N1012="Yes",L1012,0)</x:f>
        <x:v>18.004382761139517</x:v>
      </x:c>
      <x:c r="Y1012" s="14" t="n">
        <x:v>1</x:v>
      </x:c>
      <x:c r="Z1012" s="13" t="str">
        <x:v>Industrial / workshop / storage</x:v>
      </x:c>
    </x:row>
    <x:row r="1013" ht="62" customHeight="1">
      <x:c r="A1013" s="13" t="str">
        <x:v>SE0033</x:v>
      </x:c>
      <x:c r="B1013" s="15" t="str">
        <x:v>Crawley</x:v>
      </x:c>
      <x:c r="C1013" s="15" t="str">
        <x:v>Crawley</x:v>
      </x:c>
      <x:c r="D1013" s="14" t="n">
        <x:v>120550</x:v>
      </x:c>
      <x:c r="E1013" s="13" t="str">
        <x:v>Town</x:v>
      </x:c>
      <x:c r="F1013" s="15" t="str">
        <x:v>Standalone premises — Crawley</x:v>
      </x:c>
      <x:c r="G1013" s="15" t="str">
        <x:v>Kelvin Way, Crawley Light Industrial</x:v>
      </x:c>
      <x:c r="H1013" s="13" t="str">
        <x:v>Current</x:v>
      </x:c>
      <x:c r="I1013" s="14" t="n">
        <x:v>2430</x:v>
      </x:c>
      <x:c r="J1013" s="13" t="str">
        <x:f>IF(AND(ISNUMBER(I1013),I1013&gt;0),IF(I1013&lt;=1000,"1–1,000",IF(I1013&lt;=2500,"1,001–2,500",IF(I1013&lt;=5000,"2,501–5,000",IF(I1013&lt;=10000,"5,001–10,000","10,001–15,000")))),"1,001–2,500")</x:f>
        <x:v>1,001–2,500</x:v>
      </x:c>
      <x:c r="K1013" s="16" t="n">
        <x:v>33000</x:v>
      </x:c>
      <x:c r="L1013" s="43" t="n">
        <x:f>IF(AND(ISNUMBER(I1013),I1013&gt;0,ISNUMBER(K1013),K1013&gt;0),K1013/I1013,"n.a.")</x:f>
        <x:v>13.580246913580247</x:v>
      </x:c>
      <x:c r="M1013" s="43"/>
      <x:c r="N1013" s="13" t="str">
        <x:v>Yes</x:v>
      </x:c>
      <x:c r="O1013" s="15" t="str">
        <x:v>Ground floor accommodation provides 113sqm (1,217sqft) of open plan workshop with roller shutter door and a floor to ceiling height of approximately 3.76m (12ft).</x:v>
      </x:c>
      <x:c r="P1013" s="15" t="str">
        <x:v>Ground floor accommodation provides 113sqm (1,217sqft) of open plan workshop with roller shutter door and a floor to ceiling height of approximately 3.76m (12ft).</x:v>
      </x:c>
      <x:c r="Q1013" s="15" t="str">
        <x:v>Industrial accommodation; workshop space</x:v>
      </x:c>
      <x:c r="R1013" s="15" t="str">
        <x:v>To let Rightmove individual listing/card description checked 4 November 2026. Annual asking rent = displayed rounded monthly rent × 12; rounding may differ from agent annual terms.</x:v>
      </x:c>
      <x:c r="S1013" s="15" t="str">
        <x:v>https://www.rightmove.co.uk/properties/94456431#/?channel=COM_LET</x:v>
      </x:c>
      <x:c r="T1013" s="15" t="str"/>
      <x:c r="U1013" s="15" t="str"/>
      <x:c r="V1013" s="15" t="str">
        <x:v>Crawley — Standalone premises — Crawley</x:v>
      </x:c>
      <x:c r="W1013" s="15" t="str">
        <x:v>Individual unit ≤15,000 sq ft</x:v>
      </x:c>
      <x:c r="X1013" s="13" t="n">
        <x:f>IF(N1013="Yes",L1013,0)</x:f>
        <x:v>13.580246913580247</x:v>
      </x:c>
      <x:c r="Y1013" s="14" t="n">
        <x:v>1</x:v>
      </x:c>
      <x:c r="Z1013" s="13" t="str">
        <x:v>Industrial / workshop / storage</x:v>
      </x:c>
    </x:row>
    <x:row r="1014" ht="42" customHeight="1">
      <x:c r="A1014" s="13" t="str">
        <x:v>SE0034</x:v>
      </x:c>
      <x:c r="B1014" s="15" t="str">
        <x:v>Crawley</x:v>
      </x:c>
      <x:c r="C1014" s="15" t="str">
        <x:v>Crawley</x:v>
      </x:c>
      <x:c r="D1014" s="14" t="n">
        <x:v>120550</x:v>
      </x:c>
      <x:c r="E1014" s="13" t="str">
        <x:v>Town</x:v>
      </x:c>
      <x:c r="F1014" s="15" t="str">
        <x:v>Standalone premises — Crawley</x:v>
      </x:c>
      <x:c r="G1014" s="15" t="str">
        <x:v>Linchmere Place, Ifield, Crawley RH11</x:v>
      </x:c>
      <x:c r="H1014" s="13" t="str">
        <x:v>Current</x:v>
      </x:c>
      <x:c r="I1014" s="14" t="n">
        <x:v>2760</x:v>
      </x:c>
      <x:c r="J1014" s="13" t="str">
        <x:f>IF(AND(ISNUMBER(I1014),I1014&gt;0),IF(I1014&lt;=1000,"1–1,000",IF(I1014&lt;=2500,"1,001–2,500",IF(I1014&lt;=5000,"2,501–5,000",IF(I1014&lt;=10000,"5,001–10,000","10,001–15,000")))),"2,501–5,000")</x:f>
        <x:v>2,501–5,000</x:v>
      </x:c>
      <x:c r="K1014" s="16" t="n">
        <x:v>38650</x:v>
      </x:c>
      <x:c r="L1014" s="43" t="n">
        <x:f>IF(AND(ISNUMBER(I1014),I1014&gt;0,ISNUMBER(K1014),K1014&gt;0),K1014/I1014,"n.a.")</x:f>
        <x:v>14.003623188405797</x:v>
      </x:c>
      <x:c r="M1014" s="43" t="n">
        <x:v>14</x:v>
      </x:c>
      <x:c r="N1014" s="13" t="str">
        <x:v>Yes</x:v>
      </x:c>
      <x:c r="O1014" s="15" t="str">
        <x:v>Not stated</x:v>
      </x:c>
      <x:c r="P1014" s="15" t="str">
        <x:v>Not stated</x:v>
      </x:c>
      <x:c r="Q1014" s="15" t="str">
        <x:v>Industrial accommodation; yard/loading area</x:v>
      </x:c>
      <x:c r="R1014" s="15" t="str">
        <x:v>To let</x:v>
      </x:c>
      <x:c r="S1014" s="15" t="str">
        <x:v>https://www.zoopla.co.uk/to-rent/commercial/details/73722661/</x:v>
      </x:c>
      <x:c r="T1014" s="15" t="str">
        <x:v>https://www.rightmove.co.uk/properties/773397594943137#/?channel=COM_LET</x:v>
      </x:c>
      <x:c r="U1014" s="15" t="str"/>
      <x:c r="V1014" s="15" t="str">
        <x:v>Crawley — Standalone premises — Crawley</x:v>
      </x:c>
      <x:c r="W1014" s="15" t="str">
        <x:v>Individual unit ≤15,000 sq ft</x:v>
      </x:c>
      <x:c r="X1014" s="13" t="n">
        <x:f>IF(N1014="Yes",L1014,0)</x:f>
        <x:v>14.003623188405797</x:v>
      </x:c>
      <x:c r="Y1014" s="14" t="n">
        <x:v>1</x:v>
      </x:c>
      <x:c r="Z1014" s="13" t="str">
        <x:v>Industrial / workshop / storage</x:v>
      </x:c>
    </x:row>
    <x:row r="1015" ht="62" customHeight="1">
      <x:c r="A1015" s="13" t="str">
        <x:v>SE0035</x:v>
      </x:c>
      <x:c r="B1015" s="15" t="str">
        <x:v>Crawley</x:v>
      </x:c>
      <x:c r="C1015" s="15" t="str">
        <x:v>Crawley</x:v>
      </x:c>
      <x:c r="D1015" s="14" t="n">
        <x:v>120550</x:v>
      </x:c>
      <x:c r="E1015" s="13" t="str">
        <x:v>Town</x:v>
      </x:c>
      <x:c r="F1015" s="15" t="str">
        <x:v>Standalone premises — Crawley</x:v>
      </x:c>
      <x:c r="G1015" s="15" t="str">
        <x:v>Stanley Business Cetnre, Crawley Light Industrial</x:v>
      </x:c>
      <x:c r="H1015" s="13" t="str">
        <x:v>Current</x:v>
      </x:c>
      <x:c r="I1015" s="14" t="n">
        <x:v>771</x:v>
      </x:c>
      <x:c r="J1015" s="13" t="str">
        <x:f>IF(AND(ISNUMBER(I1015),I1015&gt;0),IF(I1015&lt;=1000,"1–1,000",IF(I1015&lt;=2500,"1,001–2,500",IF(I1015&lt;=5000,"2,501–5,000",IF(I1015&lt;=10000,"5,001–10,000","10,001–15,000")))),"1–1,000")</x:f>
        <x:v>1–1,000</x:v>
      </x:c>
      <x:c r="K1015" s="16" t="n">
        <x:v>14496</x:v>
      </x:c>
      <x:c r="L1015" s="43" t="n">
        <x:f>IF(AND(ISNUMBER(I1015),I1015&gt;0,ISNUMBER(K1015),K1015&gt;0),K1015/I1015,"n.a.")</x:f>
        <x:v>18.801556420233464</x:v>
      </x:c>
      <x:c r="M1015" s="43"/>
      <x:c r="N1015" s="13" t="str">
        <x:v>Yes</x:v>
      </x:c>
      <x:c r="O1015" s="15" t="str">
        <x:v>Ground floor accommodation provides approximately 71sqm (771sqft) of workshop with a roller shutter door opening and a maximum floor to ceiling height of 4.7m (15ft).</x:v>
      </x:c>
      <x:c r="P1015" s="15" t="str">
        <x:v>Ground floor accommodation provides approximately 71sqm (771sqft) of workshop with a roller shutter door opening and a maximum floor to ceiling height of 4.7m (15ft).</x:v>
      </x:c>
      <x:c r="Q1015" s="15" t="str">
        <x:v>Industrial accommodation; workshop space</x:v>
      </x:c>
      <x:c r="R1015" s="15" t="str">
        <x:v>To let Rightmove individual listing/card description checked 4 November 2026. Annual asking rent = displayed rounded monthly rent × 12; rounding may differ from agent annual terms.</x:v>
      </x:c>
      <x:c r="S1015" s="15" t="str">
        <x:v>https://www.rightmove.co.uk/properties/93142773#/?channel=COM_LET</x:v>
      </x:c>
      <x:c r="T1015" s="15" t="str"/>
      <x:c r="U1015" s="15" t="str"/>
      <x:c r="V1015" s="15" t="str">
        <x:v>Crawley — Standalone premises — Crawley</x:v>
      </x:c>
      <x:c r="W1015" s="15" t="str">
        <x:v>Individual unit ≤15,000 sq ft</x:v>
      </x:c>
      <x:c r="X1015" s="13" t="n">
        <x:f>IF(N1015="Yes",L1015,0)</x:f>
        <x:v>18.801556420233464</x:v>
      </x:c>
      <x:c r="Y1015" s="14" t="n">
        <x:v>1</x:v>
      </x:c>
      <x:c r="Z1015" s="13" t="str">
        <x:v>Industrial / workshop / storage</x:v>
      </x:c>
    </x:row>
    <x:row r="1016" ht="75" customHeight="1">
      <x:c r="A1016" s="13" t="str">
        <x:v>SE0036</x:v>
      </x:c>
      <x:c r="B1016" s="15" t="str">
        <x:v>Crawley</x:v>
      </x:c>
      <x:c r="C1016" s="15" t="str">
        <x:v>Crawley</x:v>
      </x:c>
      <x:c r="D1016" s="14" t="n">
        <x:v>120550</x:v>
      </x:c>
      <x:c r="E1016" s="13" t="str">
        <x:v>Town</x:v>
      </x:c>
      <x:c r="F1016" s="15" t="str">
        <x:v>Standalone premises — Crawley</x:v>
      </x:c>
      <x:c r="G1016" s="15" t="str">
        <x:v>Units 15 &amp; 16, Raleigh Court, Priestley Way, Crawley, West Sussex RH10</x:v>
      </x:c>
      <x:c r="H1016" s="13" t="str">
        <x:v>Current</x:v>
      </x:c>
      <x:c r="I1016" s="14"/>
      <x:c r="J1016" s="13" t="str">
        <x:f>IF(AND(ISNUMBER(I1016),I1016&gt;0),IF(I1016&lt;=1000,"1–1,000",IF(I1016&lt;=2500,"1,001–2,500",IF(I1016&lt;=5000,"2,501–5,000",IF(I1016&lt;=10000,"5,001–10,000","10,001–15,000")))),"Range crosses bands")</x:f>
        <x:v>Range crosses bands</x:v>
      </x:c>
      <x:c r="K1016" s="16"/>
      <x:c r="L1016" s="43" t="str">
        <x:f>IF(AND(ISNUMBER(I1016),I1016&gt;0,ISNUMBER(K1016),K1016&gt;0),K1016/I1016,"n.a.")</x:f>
        <x:v>n.a.</x:v>
      </x:c>
      <x:c r="M1016" s="43"/>
      <x:c r="N1016" s="13" t="str">
        <x:v>No</x:v>
      </x:c>
      <x:c r="O1016" s="15" t="str">
        <x:v>The eaves height is 5.0m rising to 6.6m at the apex.</x:v>
      </x:c>
      <x:c r="P1016" s="15" t="str">
        <x:v>It has a sealed concrete floor, painted block and exposed block elevations, suspended fluorescent lighting and a single roller shutter loading door.; There is a single roller shutter loading door which is not currently used.</x:v>
      </x:c>
      <x:c r="Q1016" s="15" t="str">
        <x:v>Industrial accommodation; warehouse/storage space; workshop space; mezzanine accommodation; ancillary office accommodation; parking</x:v>
      </x:c>
      <x:c r="R1016" s="15" t="str">
        <x:v>To let Advertised range 869–2,529 sq ft; exact demise area not allocated.</x:v>
      </x:c>
      <x:c r="S1016" s="15" t="str">
        <x:v>https://www.zoopla.co.uk/to-rent/commercial/details/67300773/</x:v>
      </x:c>
      <x:c r="T1016" s="15" t="str"/>
      <x:c r="U1016" s="15" t="str"/>
      <x:c r="V1016" s="15" t="str">
        <x:v>Crawley — Standalone premises — Crawley</x:v>
      </x:c>
      <x:c r="W1016" s="15" t="str">
        <x:v>869–2,529 sq ft; exact unit area not stated</x:v>
      </x:c>
      <x:c r="X1016" s="13" t="n">
        <x:f>IF(N1016="Yes",L1016,0)</x:f>
        <x:v>0</x:v>
      </x:c>
      <x:c r="Y1016" s="14" t="n">
        <x:v>1</x:v>
      </x:c>
      <x:c r="Z1016" s="13" t="str">
        <x:v>Industrial / workshop / storage</x:v>
      </x:c>
    </x:row>
    <x:row r="1017" ht="42" customHeight="1">
      <x:c r="A1017" s="13" t="str">
        <x:v>SE0037</x:v>
      </x:c>
      <x:c r="B1017" s="15" t="str">
        <x:v>Crawley</x:v>
      </x:c>
      <x:c r="C1017" s="15" t="str">
        <x:v>Crawley</x:v>
      </x:c>
      <x:c r="D1017" s="14" t="n">
        <x:v>120550</x:v>
      </x:c>
      <x:c r="E1017" s="13" t="str">
        <x:v>Town</x:v>
      </x:c>
      <x:c r="F1017" s="15" t="str">
        <x:v>The Bell Centre</x:v>
      </x:c>
      <x:c r="G1017" s="15" t="str">
        <x:v>Unit 15 The Bell Centre, Newton Road, Crawley RH10</x:v>
      </x:c>
      <x:c r="H1017" s="13" t="str">
        <x:v>Current</x:v>
      </x:c>
      <x:c r="I1017" s="14" t="n">
        <x:v>1851</x:v>
      </x:c>
      <x:c r="J1017" s="13" t="str">
        <x:f>IF(AND(ISNUMBER(I1017),I1017&gt;0),IF(I1017&lt;=1000,"1–1,000",IF(I1017&lt;=2500,"1,001–2,500",IF(I1017&lt;=5000,"2,501–5,000",IF(I1017&lt;=10000,"5,001–10,000","10,001–15,000")))),"1,001–2,500")</x:f>
        <x:v>1,001–2,500</x:v>
      </x:c>
      <x:c r="K1017" s="16" t="n">
        <x:v>35169</x:v>
      </x:c>
      <x:c r="L1017" s="43" t="n">
        <x:f>IF(AND(ISNUMBER(I1017),I1017&gt;0,ISNUMBER(K1017),K1017&gt;0),K1017/I1017,"n.a.")</x:f>
        <x:v>19</x:v>
      </x:c>
      <x:c r="M1017" s="43" t="n">
        <x:v>19</x:v>
      </x:c>
      <x:c r="N1017" s="13" t="str">
        <x:v>Yes</x:v>
      </x:c>
      <x:c r="O1017" s="15" t="str">
        <x:v>Not stated</x:v>
      </x:c>
      <x:c r="P1017" s="15" t="str">
        <x:v>Surface level loading door</x:v>
      </x:c>
      <x:c r="Q1017" s="15" t="str">
        <x:v>Industrial accommodation; ancillary office accommodation; parking; refurbishment referenced</x:v>
      </x:c>
      <x:c r="R1017" s="15" t="str">
        <x:v>To let</x:v>
      </x:c>
      <x:c r="S1017" s="15" t="str">
        <x:v>https://www.zoopla.co.uk/to-rent/commercial/details/72565256/</x:v>
      </x:c>
      <x:c r="T1017" s="15" t="str">
        <x:v>https://www.rightmove.co.uk/properties/773380268292833#/?channel=COM_LET</x:v>
      </x:c>
      <x:c r="U1017" s="15" t="str"/>
      <x:c r="V1017" s="15" t="str">
        <x:v>Crawley — The Bell Centre</x:v>
      </x:c>
      <x:c r="W1017" s="15" t="str">
        <x:v>Individual unit ≤15,000 sq ft</x:v>
      </x:c>
      <x:c r="X1017" s="13" t="n">
        <x:f>IF(N1017="Yes",L1017,0)</x:f>
        <x:v>19</x:v>
      </x:c>
      <x:c r="Y1017" s="14" t="n">
        <x:v>1</x:v>
      </x:c>
      <x:c r="Z1017" s="13" t="str">
        <x:v>Industrial / workshop / storage</x:v>
      </x:c>
    </x:row>
    <x:row r="1018" ht="42" customHeight="1">
      <x:c r="A1018" s="13" t="str">
        <x:v>SE0038</x:v>
      </x:c>
      <x:c r="B1018" s="15" t="str">
        <x:v>Crawley</x:v>
      </x:c>
      <x:c r="C1018" s="15" t="str">
        <x:v>Crawley</x:v>
      </x:c>
      <x:c r="D1018" s="14" t="n">
        <x:v>120550</x:v>
      </x:c>
      <x:c r="E1018" s="13" t="str">
        <x:v>Town</x:v>
      </x:c>
      <x:c r="F1018" s="15" t="str">
        <x:v>The Bell Centre</x:v>
      </x:c>
      <x:c r="G1018" s="15" t="str">
        <x:v>Unit 16 The Bell Centre, Newton Road, Crawley RH10</x:v>
      </x:c>
      <x:c r="H1018" s="13" t="str">
        <x:v>Current</x:v>
      </x:c>
      <x:c r="I1018" s="14" t="n">
        <x:v>1452</x:v>
      </x:c>
      <x:c r="J1018" s="13" t="str">
        <x:f>IF(AND(ISNUMBER(I1018),I1018&gt;0),IF(I1018&lt;=1000,"1–1,000",IF(I1018&lt;=2500,"1,001–2,500",IF(I1018&lt;=5000,"2,501–5,000",IF(I1018&lt;=10000,"5,001–10,000","10,001–15,000")))),"1,001–2,500")</x:f>
        <x:v>1,001–2,500</x:v>
      </x:c>
      <x:c r="K1018" s="16" t="n">
        <x:v>27588</x:v>
      </x:c>
      <x:c r="L1018" s="43" t="n">
        <x:f>IF(AND(ISNUMBER(I1018),I1018&gt;0,ISNUMBER(K1018),K1018&gt;0),K1018/I1018,"n.a.")</x:f>
        <x:v>19</x:v>
      </x:c>
      <x:c r="M1018" s="43" t="n">
        <x:v>19</x:v>
      </x:c>
      <x:c r="N1018" s="13" t="str">
        <x:v>Yes</x:v>
      </x:c>
      <x:c r="O1018" s="15" t="str">
        <x:v>Not stated</x:v>
      </x:c>
      <x:c r="P1018" s="15" t="str">
        <x:v>Surface level loading door</x:v>
      </x:c>
      <x:c r="Q1018" s="15" t="str">
        <x:v>Industrial accommodation; ancillary office accommodation; parking; refurbishment referenced</x:v>
      </x:c>
      <x:c r="R1018" s="15" t="str">
        <x:v>To let</x:v>
      </x:c>
      <x:c r="S1018" s="15" t="str">
        <x:v>https://www.zoopla.co.uk/to-rent/commercial/details/72565285/</x:v>
      </x:c>
      <x:c r="T1018" s="15" t="str">
        <x:v>https://www.rightmove.co.uk/properties/773380243164177#/?channel=COM_LET</x:v>
      </x:c>
      <x:c r="U1018" s="15" t="str"/>
      <x:c r="V1018" s="15" t="str">
        <x:v>Crawley — The Bell Centre</x:v>
      </x:c>
      <x:c r="W1018" s="15" t="str">
        <x:v>Individual unit ≤15,000 sq ft</x:v>
      </x:c>
      <x:c r="X1018" s="13" t="n">
        <x:f>IF(N1018="Yes",L1018,0)</x:f>
        <x:v>19</x:v>
      </x:c>
      <x:c r="Y1018" s="14" t="n">
        <x:v>1</x:v>
      </x:c>
      <x:c r="Z1018" s="13" t="str">
        <x:v>Industrial / workshop / storage</x:v>
      </x:c>
    </x:row>
    <x:row r="1019" ht="42" customHeight="1">
      <x:c r="A1019" s="13" t="str">
        <x:v>SE0039</x:v>
      </x:c>
      <x:c r="B1019" s="15" t="str">
        <x:v>Crawley</x:v>
      </x:c>
      <x:c r="C1019" s="15" t="str">
        <x:v>Crawley</x:v>
      </x:c>
      <x:c r="D1019" s="14" t="n">
        <x:v>120550</x:v>
      </x:c>
      <x:c r="E1019" s="13" t="str">
        <x:v>Town</x:v>
      </x:c>
      <x:c r="F1019" s="15" t="str">
        <x:v>The Bell Centre</x:v>
      </x:c>
      <x:c r="G1019" s="15" t="str">
        <x:v>Unit 17 The Bell Centre, Newton Road, Crawley RH10</x:v>
      </x:c>
      <x:c r="H1019" s="13" t="str">
        <x:v>Current</x:v>
      </x:c>
      <x:c r="I1019" s="14" t="n">
        <x:v>1858</x:v>
      </x:c>
      <x:c r="J1019" s="13" t="str">
        <x:f>IF(AND(ISNUMBER(I1019),I1019&gt;0),IF(I1019&lt;=1000,"1–1,000",IF(I1019&lt;=2500,"1,001–2,500",IF(I1019&lt;=5000,"2,501–5,000",IF(I1019&lt;=10000,"5,001–10,000","10,001–15,000")))),"1,001–2,500")</x:f>
        <x:v>1,001–2,500</x:v>
      </x:c>
      <x:c r="K1019" s="16" t="n">
        <x:v>35302</x:v>
      </x:c>
      <x:c r="L1019" s="43" t="n">
        <x:f>IF(AND(ISNUMBER(I1019),I1019&gt;0,ISNUMBER(K1019),K1019&gt;0),K1019/I1019,"n.a.")</x:f>
        <x:v>19</x:v>
      </x:c>
      <x:c r="M1019" s="43" t="n">
        <x:v>19</x:v>
      </x:c>
      <x:c r="N1019" s="13" t="str">
        <x:v>Yes</x:v>
      </x:c>
      <x:c r="O1019" s="15" t="str">
        <x:v>Not stated</x:v>
      </x:c>
      <x:c r="P1019" s="15" t="str">
        <x:v>Not stated</x:v>
      </x:c>
      <x:c r="Q1019" s="15" t="str">
        <x:v>Industrial accommodation; ancillary office accommodation; parking; refurbishment referenced</x:v>
      </x:c>
      <x:c r="R1019" s="15" t="str">
        <x:v>To let</x:v>
      </x:c>
      <x:c r="S1019" s="15" t="str">
        <x:v>https://www.zoopla.co.uk/to-rent/commercial/details/72565292/</x:v>
      </x:c>
      <x:c r="T1019" s="15" t="str">
        <x:v>https://www.rightmove.co.uk/properties/773380247226224#/?channel=COM_LET</x:v>
      </x:c>
      <x:c r="U1019" s="15" t="str"/>
      <x:c r="V1019" s="15" t="str">
        <x:v>Crawley — The Bell Centre</x:v>
      </x:c>
      <x:c r="W1019" s="15" t="str">
        <x:v>Individual unit ≤15,000 sq ft</x:v>
      </x:c>
      <x:c r="X1019" s="13" t="n">
        <x:f>IF(N1019="Yes",L1019,0)</x:f>
        <x:v>19</x:v>
      </x:c>
      <x:c r="Y1019" s="14" t="n">
        <x:v>1</x:v>
      </x:c>
      <x:c r="Z1019" s="13" t="str">
        <x:v>Industrial / workshop / storage</x:v>
      </x:c>
    </x:row>
    <x:row r="1020" ht="42" customHeight="1">
      <x:c r="A1020" s="13" t="str">
        <x:v>SE0040</x:v>
      </x:c>
      <x:c r="B1020" s="15" t="str">
        <x:v>Crawley</x:v>
      </x:c>
      <x:c r="C1020" s="15" t="str">
        <x:v>Crawley</x:v>
      </x:c>
      <x:c r="D1020" s="14" t="n">
        <x:v>120550</x:v>
      </x:c>
      <x:c r="E1020" s="13" t="str">
        <x:v>Town</x:v>
      </x:c>
      <x:c r="F1020" s="15" t="str">
        <x:v>The Fleming Centre</x:v>
      </x:c>
      <x:c r="G1020" s="15" t="str">
        <x:v>Unit B2, The Fleming Centre, Fleming Way, Crawley, West Sussex, RH10 9NN Industrial Park</x:v>
      </x:c>
      <x:c r="H1020" s="13" t="str">
        <x:v>Uncertain</x:v>
      </x:c>
      <x:c r="I1020" s="14" t="n">
        <x:v>8273</x:v>
      </x:c>
      <x:c r="J1020" s="13" t="str">
        <x:f>IF(AND(ISNUMBER(I1020),I1020&gt;0),IF(I1020&lt;=1000,"1–1,000",IF(I1020&lt;=2500,"1,001–2,500",IF(I1020&lt;=5000,"2,501–5,000",IF(I1020&lt;=10000,"5,001–10,000","10,001–15,000")))),"5,001–10,000")</x:f>
        <x:v>5,001–10,000</x:v>
      </x:c>
      <x:c r="K1020" s="16"/>
      <x:c r="L1020" s="43" t="str">
        <x:f>IF(AND(ISNUMBER(I1020),I1020&gt;0,ISNUMBER(K1020),K1020&gt;0),K1020/I1020,"n.a.")</x:f>
        <x:v>n.a.</x:v>
      </x:c>
      <x:c r="M1020" s="43"/>
      <x:c r="N1020" s="13" t="str">
        <x:v>No</x:v>
      </x:c>
      <x:c r="O1020" s="15" t="str">
        <x:v>Not stated</x:v>
      </x:c>
      <x:c r="P1020" s="15" t="str">
        <x:v>Not stated</x:v>
      </x:c>
      <x:c r="Q1020" s="15" t="str">
        <x:v>ancillary office accommodation; parking; refurbishment referenced</x:v>
      </x:c>
      <x:c r="R1020" s="15" t="str">
        <x:v>Completion/eligibility unverified Rightmove individual listing/card description checked 4 November 2026. Current readiness/completion needs confirmation.</x:v>
      </x:c>
      <x:c r="S1020" s="15" t="str">
        <x:v>https://www.rightmove.co.uk/properties/764354260355281#/?channel=COM_LET</x:v>
      </x:c>
      <x:c r="T1020" s="15" t="str"/>
      <x:c r="U1020" s="15" t="str"/>
      <x:c r="V1020" s="15" t="str">
        <x:v>Crawley — The Fleming Centre</x:v>
      </x:c>
      <x:c r="W1020" s="15" t="str">
        <x:v>Individual unit ≤15,000 sq ft</x:v>
      </x:c>
      <x:c r="X1020" s="13" t="n">
        <x:f>IF(N1020="Yes",L1020,0)</x:f>
        <x:v>0</x:v>
      </x:c>
      <x:c r="Y1020" s="14" t="n">
        <x:v>1</x:v>
      </x:c>
      <x:c r="Z1020" s="13" t="str">
        <x:v>Industrial / workshop / storage</x:v>
      </x:c>
    </x:row>
    <x:row r="1021" ht="42" customHeight="1">
      <x:c r="A1021" s="13" t="str">
        <x:v>SE0041</x:v>
      </x:c>
      <x:c r="B1021" s="15" t="str">
        <x:v>Crawley</x:v>
      </x:c>
      <x:c r="C1021" s="15" t="str">
        <x:v>Crawley</x:v>
      </x:c>
      <x:c r="D1021" s="14" t="n">
        <x:v>120550</x:v>
      </x:c>
      <x:c r="E1021" s="13" t="str">
        <x:v>Town</x:v>
      </x:c>
      <x:c r="F1021" s="15" t="str">
        <x:v>Vulcan Business Park</x:v>
      </x:c>
      <x:c r="G1021" s="15" t="str">
        <x:v>Unit 3 4, Vulcan Business Park, Forge Wood, Crawley, RH10 2AS Warehouse</x:v>
      </x:c>
      <x:c r="H1021" s="13" t="str">
        <x:v>Current</x:v>
      </x:c>
      <x:c r="I1021" s="14" t="n">
        <x:v>4866</x:v>
      </x:c>
      <x:c r="J1021" s="13" t="str">
        <x:f>IF(AND(ISNUMBER(I1021),I1021&gt;0),IF(I1021&lt;=1000,"1–1,000",IF(I1021&lt;=2500,"1,001–2,500",IF(I1021&lt;=5000,"2,501–5,000",IF(I1021&lt;=10000,"5,001–10,000","10,001–15,000")))),"2,501–5,000")</x:f>
        <x:v>2,501–5,000</x:v>
      </x:c>
      <x:c r="K1021" s="16" t="n">
        <x:v>71700</x:v>
      </x:c>
      <x:c r="L1021" s="43" t="n">
        <x:f>IF(AND(ISNUMBER(I1021),I1021&gt;0,ISNUMBER(K1021),K1021&gt;0),K1021/I1021,"n.a.")</x:f>
        <x:v>14.734895191122071</x:v>
      </x:c>
      <x:c r="M1021" s="43"/>
      <x:c r="N1021" s="13" t="str">
        <x:v>Yes</x:v>
      </x:c>
      <x:c r="O1021" s="15" t="str">
        <x:v>Not stated</x:v>
      </x:c>
      <x:c r="P1021" s="15" t="str">
        <x:v>Not stated</x:v>
      </x:c>
      <x:c r="Q1021" s="15" t="str">
        <x:v>Commercial storage accommodation advertised to let.</x:v>
      </x:c>
      <x:c r="R1021" s="15" t="str">
        <x:v>To let Rightmove individual listing/card description checked 4 November 2026. Annual asking rent = displayed rounded monthly rent × 12; rounding may differ from agent annual terms.</x:v>
      </x:c>
      <x:c r="S1021" s="15" t="str">
        <x:v>https://www.rightmove.co.uk/properties/773375212059329#/?channel=COM_LET</x:v>
      </x:c>
      <x:c r="T1021" s="15" t="str"/>
      <x:c r="U1021" s="15" t="str"/>
      <x:c r="V1021" s="15" t="str">
        <x:v>Crawley — Vulcan Business Park</x:v>
      </x:c>
      <x:c r="W1021" s="15" t="str">
        <x:v>Individual unit ≤15,000 sq ft</x:v>
      </x:c>
      <x:c r="X1021" s="13" t="n">
        <x:f>IF(N1021="Yes",L1021,0)</x:f>
        <x:v>14.734895191122071</x:v>
      </x:c>
      <x:c r="Y1021" s="14" t="n">
        <x:v>1</x:v>
      </x:c>
      <x:c r="Z1021" s="13" t="str">
        <x:v>Industrial / workshop / storage</x:v>
      </x:c>
    </x:row>
    <x:row r="1022" ht="42" customHeight="1">
      <x:c r="A1022" s="13" t="str">
        <x:v>SE0042</x:v>
      </x:c>
      <x:c r="B1022" s="15" t="str">
        <x:v>Crawley</x:v>
      </x:c>
      <x:c r="C1022" s="15" t="str">
        <x:v>Crawley</x:v>
      </x:c>
      <x:c r="D1022" s="14" t="n">
        <x:v>120550</x:v>
      </x:c>
      <x:c r="E1022" s="13" t="str">
        <x:v>Town</x:v>
      </x:c>
      <x:c r="F1022" s="15" t="str">
        <x:v>Vulcan Business Park</x:v>
      </x:c>
      <x:c r="G1022" s="15" t="str">
        <x:v>Unit 5, Vulcan Business Park, Forge Wood, Crawley, RH10 2AS Warehouse</x:v>
      </x:c>
      <x:c r="H1022" s="13" t="str">
        <x:v>Current</x:v>
      </x:c>
      <x:c r="I1022" s="14" t="n">
        <x:v>2433</x:v>
      </x:c>
      <x:c r="J1022" s="13" t="str">
        <x:f>IF(AND(ISNUMBER(I1022),I1022&gt;0),IF(I1022&lt;=1000,"1–1,000",IF(I1022&lt;=2500,"1,001–2,500",IF(I1022&lt;=5000,"2,501–5,000",IF(I1022&lt;=10000,"5,001–10,000","10,001–15,000")))),"1,001–2,500")</x:f>
        <x:v>1,001–2,500</x:v>
      </x:c>
      <x:c r="K1022" s="16" t="n">
        <x:v>36492</x:v>
      </x:c>
      <x:c r="L1022" s="43" t="n">
        <x:f>IF(AND(ISNUMBER(I1022),I1022&gt;0,ISNUMBER(K1022),K1022&gt;0),K1022/I1022,"n.a.")</x:f>
        <x:v>14.998766954377311</x:v>
      </x:c>
      <x:c r="M1022" s="43"/>
      <x:c r="N1022" s="13" t="str">
        <x:v>Yes</x:v>
      </x:c>
      <x:c r="O1022" s="15" t="str">
        <x:v>Not stated</x:v>
      </x:c>
      <x:c r="P1022" s="15" t="str">
        <x:v>Not stated</x:v>
      </x:c>
      <x:c r="Q1022" s="15" t="str">
        <x:v>Commercial storage accommodation advertised to let.</x:v>
      </x:c>
      <x:c r="R1022" s="15" t="str">
        <x:v>To let Rightmove individual listing/card description checked 4 November 2026. Annual asking rent = displayed rounded monthly rent × 12; rounding may differ from agent annual terms.</x:v>
      </x:c>
      <x:c r="S1022" s="15" t="str">
        <x:v>https://www.rightmove.co.uk/properties/773375203705713#/?channel=COM_LET</x:v>
      </x:c>
      <x:c r="T1022" s="15" t="str">
        <x:v>https://www.rightmove.co.uk/properties/773375199376305#/?channel=COM_LET</x:v>
      </x:c>
      <x:c r="U1022" s="15" t="str"/>
      <x:c r="V1022" s="15" t="str">
        <x:v>Crawley — Vulcan Business Park</x:v>
      </x:c>
      <x:c r="W1022" s="15" t="str">
        <x:v>Individual unit ≤15,000 sq ft</x:v>
      </x:c>
      <x:c r="X1022" s="13" t="n">
        <x:f>IF(N1022="Yes",L1022,0)</x:f>
        <x:v>14.998766954377311</x:v>
      </x:c>
      <x:c r="Y1022" s="14" t="n">
        <x:v>1</x:v>
      </x:c>
      <x:c r="Z1022" s="13" t="str">
        <x:v>Industrial / workshop / storage</x:v>
      </x:c>
    </x:row>
    <x:row r="1023" ht="75" customHeight="1">
      <x:c r="A1023" s="13" t="str">
        <x:v>SE0043</x:v>
      </x:c>
      <x:c r="B1023" s="15" t="str">
        <x:v>Worthing</x:v>
      </x:c>
      <x:c r="C1023" s="15" t="str">
        <x:v>Patching</x:v>
      </x:c>
      <x:c r="D1023" s="14"/>
      <x:c r="E1023" s="13" t="str">
        <x:v>Nearby</x:v>
      </x:c>
      <x:c r="F1023" s="15" t="str">
        <x:v>Standalone premises — Patching</x:v>
      </x:c>
      <x:c r="G1023" s="15" t="str">
        <x:v>130 Myrtlegrove, Patching, Worthing, West Sussex BN13</x:v>
      </x:c>
      <x:c r="H1023" s="13" t="str">
        <x:v>Current</x:v>
      </x:c>
      <x:c r="I1023" s="14" t="n">
        <x:v>1067</x:v>
      </x:c>
      <x:c r="J1023" s="13" t="str">
        <x:f>IF(AND(ISNUMBER(I1023),I1023&gt;0),IF(I1023&lt;=1000,"1–1,000",IF(I1023&lt;=2500,"1,001–2,500",IF(I1023&lt;=5000,"2,501–5,000",IF(I1023&lt;=10000,"5,001–10,000","10,001–15,000")))),"1,001–2,500")</x:f>
        <x:v>1,001–2,500</x:v>
      </x:c>
      <x:c r="K1023" s="16" t="n">
        <x:v>25000</x:v>
      </x:c>
      <x:c r="L1023" s="43" t="n">
        <x:f>IF(AND(ISNUMBER(I1023),I1023&gt;0,ISNUMBER(K1023),K1023&gt;0),K1023/I1023,"n.a.")</x:f>
        <x:v>23.430178069353328</x:v>
      </x:c>
      <x:c r="M1023" s="43" t="n">
        <x:v>23.43</x:v>
      </x:c>
      <x:c r="N1023" s="13" t="str">
        <x:v>Yes</x:v>
      </x:c>
      <x:c r="O1023" s="15" t="str">
        <x:v>The kitchen has been well designed to meet the needs of modern day businesses and benefits from integrated washing machine, tumble dryer, dishwasher, fridge/freezer and cooker with hob and extraction.</x:v>
      </x:c>
      <x:c r="P1023" s="15" t="str">
        <x:v>Concluding the space is a small former tractor store which is accessed externally via wooden loading doors and provides ground floor storage with ladder access to a mezzanine level.</x:v>
      </x:c>
      <x:c r="Q1023" s="15" t="str">
        <x:v>Industrial accommodation; workshop space; mezzanine accommodation; ancillary office accommodation; parking; refurbishment referenced</x:v>
      </x:c>
      <x:c r="R1023" s="15" t="str">
        <x:v>To let Host BUA population not separately matched.</x:v>
      </x:c>
      <x:c r="S1023" s="15" t="str">
        <x:v>https://www.zoopla.co.uk/to-rent/commercial/details/74071719/</x:v>
      </x:c>
      <x:c r="T1023" s="15" t="str">
        <x:v>https://www.rightmove.co.uk/properties/91685217#/?channel=COM_LET</x:v>
      </x:c>
      <x:c r="U1023" s="15" t="str"/>
      <x:c r="V1023" s="15" t="str">
        <x:v>Worthing — Standalone premises — Patching</x:v>
      </x:c>
      <x:c r="W1023" s="15" t="str">
        <x:v>Individual unit ≤15,000 sq ft</x:v>
      </x:c>
      <x:c r="X1023" s="13" t="n">
        <x:f>IF(N1023="Yes",L1023,0)</x:f>
        <x:v>23.430178069353328</x:v>
      </x:c>
      <x:c r="Y1023" s="14" t="n">
        <x:v>1</x:v>
      </x:c>
      <x:c r="Z1023" s="13" t="str">
        <x:v>Industrial / workshop / storage</x:v>
      </x:c>
    </x:row>
    <x:row r="1024" ht="42" customHeight="1">
      <x:c r="A1024" s="13" t="str">
        <x:v>SE0044</x:v>
      </x:c>
      <x:c r="B1024" s="15" t="str">
        <x:v>Worthing</x:v>
      </x:c>
      <x:c r="C1024" s="15" t="str">
        <x:v>Worthing</x:v>
      </x:c>
      <x:c r="D1024" s="14" t="n">
        <x:v>111620</x:v>
      </x:c>
      <x:c r="E1024" s="13" t="str">
        <x:v>Town</x:v>
      </x:c>
      <x:c r="F1024" s="15" t="str">
        <x:v>Central Works</x:v>
      </x:c>
      <x:c r="G1024" s="15" t="str">
        <x:v>Unit 3, Central Works, Bridge Road, Worthing, West Sussex, BN14 7BU Industrial Park</x:v>
      </x:c>
      <x:c r="H1024" s="13" t="str">
        <x:v>Current</x:v>
      </x:c>
      <x:c r="I1024" s="14" t="n">
        <x:v>842</x:v>
      </x:c>
      <x:c r="J1024" s="13" t="str">
        <x:f>IF(AND(ISNUMBER(I1024),I1024&gt;0),IF(I1024&lt;=1000,"1–1,000",IF(I1024&lt;=2500,"1,001–2,500",IF(I1024&lt;=5000,"2,501–5,000",IF(I1024&lt;=10000,"5,001–10,000","10,001–15,000")))),"1–1,000")</x:f>
        <x:v>1–1,000</x:v>
      </x:c>
      <x:c r="K1024" s="16" t="n">
        <x:v>12000</x:v>
      </x:c>
      <x:c r="L1024" s="43" t="n">
        <x:f>IF(AND(ISNUMBER(I1024),I1024&gt;0,ISNUMBER(K1024),K1024&gt;0),K1024/I1024,"n.a.")</x:f>
        <x:v>14.251781472684085</x:v>
      </x:c>
      <x:c r="M1024" s="43"/>
      <x:c r="N1024" s="13" t="str">
        <x:v>Yes</x:v>
      </x:c>
      <x:c r="O1024" s="15" t="str">
        <x:v>This is a small industrial unit located on Bridge Road, in central Worthing.</x:v>
      </x:c>
      <x:c r="P1024" s="15" t="str">
        <x:v>Not stated</x:v>
      </x:c>
      <x:c r="Q1024" s="15" t="str">
        <x:v>Industrial accommodation; workshop space; ancillary office accommodation; parking</x:v>
      </x:c>
      <x:c r="R1024" s="15" t="str">
        <x:v>To let Rightmove individual listing/card description checked 4 November 2026. Annual asking rent = displayed rounded monthly rent × 12; rounding may differ from agent annual terms.</x:v>
      </x:c>
      <x:c r="S1024" s="15" t="str">
        <x:v>https://www.rightmove.co.uk/properties/760926714742048#/?channel=COM_LET</x:v>
      </x:c>
      <x:c r="T1024" s="15" t="str"/>
      <x:c r="U1024" s="15" t="str"/>
      <x:c r="V1024" s="15" t="str">
        <x:v>Worthing — Central Works</x:v>
      </x:c>
      <x:c r="W1024" s="15" t="str">
        <x:v>Individual unit ≤15,000 sq ft</x:v>
      </x:c>
      <x:c r="X1024" s="13" t="n">
        <x:f>IF(N1024="Yes",L1024,0)</x:f>
        <x:v>14.251781472684085</x:v>
      </x:c>
      <x:c r="Y1024" s="14" t="n">
        <x:v>1</x:v>
      </x:c>
      <x:c r="Z1024" s="13" t="str">
        <x:v>Industrial / workshop / storage</x:v>
      </x:c>
    </x:row>
    <x:row r="1025" ht="62" customHeight="1">
      <x:c r="A1025" s="13" t="str">
        <x:v>SE0045</x:v>
      </x:c>
      <x:c r="B1025" s="15" t="str">
        <x:v>Worthing</x:v>
      </x:c>
      <x:c r="C1025" s="15" t="str">
        <x:v>Worthing</x:v>
      </x:c>
      <x:c r="D1025" s="14" t="n">
        <x:v>111620</x:v>
      </x:c>
      <x:c r="E1025" s="13" t="str">
        <x:v>Town</x:v>
      </x:c>
      <x:c r="F1025" s="15" t="str">
        <x:v>Hambridge Trading Estate</x:v>
      </x:c>
      <x:c r="G1025" s="15" t="str">
        <x:v>Unit 13 Hambridge Trading Estate, Willowbrook Road, Worthing BN14</x:v>
      </x:c>
      <x:c r="H1025" s="13" t="str">
        <x:v>Current</x:v>
      </x:c>
      <x:c r="I1025" s="14" t="n">
        <x:v>1100</x:v>
      </x:c>
      <x:c r="J1025" s="13" t="str">
        <x:f>IF(AND(ISNUMBER(I1025),I1025&gt;0),IF(I1025&lt;=1000,"1–1,000",IF(I1025&lt;=2500,"1,001–2,500",IF(I1025&lt;=5000,"2,501–5,000",IF(I1025&lt;=10000,"5,001–10,000","10,001–15,000")))),"1,001–2,500")</x:f>
        <x:v>1,001–2,500</x:v>
      </x:c>
      <x:c r="K1025" s="16" t="n">
        <x:v>17300</x:v>
      </x:c>
      <x:c r="L1025" s="43" t="n">
        <x:f>IF(AND(ISNUMBER(I1025),I1025&gt;0,ISNUMBER(K1025),K1025&gt;0),K1025/I1025,"n.a.")</x:f>
        <x:v>15.727272727272727</x:v>
      </x:c>
      <x:c r="M1025" s="43" t="n">
        <x:v>15.73</x:v>
      </x:c>
      <x:c r="N1025" s="13" t="str">
        <x:v>Yes</x:v>
      </x:c>
      <x:c r="O1025" s="15" t="str">
        <x:v>Unit 13 at Hambridge Trading Estate offers versatile industrial space in a well-maintained estate, ideal for trade counter use or a starter unit.</x:v>
      </x:c>
      <x:c r="P1025" s="15" t="str">
        <x:v>Roller Shutter Door</x:v>
      </x:c>
      <x:c r="Q1025" s="15" t="str">
        <x:v>Industrial accommodation; warehouse/storage space; parking</x:v>
      </x:c>
      <x:c r="R1025" s="15" t="str">
        <x:v>To let</x:v>
      </x:c>
      <x:c r="S1025" s="15" t="str">
        <x:v>https://www.zoopla.co.uk/to-rent/commercial/details/74628337/</x:v>
      </x:c>
      <x:c r="T1025" s="15" t="str"/>
      <x:c r="U1025" s="15" t="str"/>
      <x:c r="V1025" s="15" t="str">
        <x:v>Worthing — Hambridge Trading Estate</x:v>
      </x:c>
      <x:c r="W1025" s="15" t="str">
        <x:v>Individual unit ≤15,000 sq ft</x:v>
      </x:c>
      <x:c r="X1025" s="13" t="n">
        <x:f>IF(N1025="Yes",L1025,0)</x:f>
        <x:v>15.727272727272727</x:v>
      </x:c>
      <x:c r="Y1025" s="14" t="n">
        <x:v>1</x:v>
      </x:c>
      <x:c r="Z1025" s="13" t="str">
        <x:v>Industrial / workshop / storage</x:v>
      </x:c>
    </x:row>
    <x:row r="1026" ht="49" customHeight="1">
      <x:c r="A1026" s="13" t="str">
        <x:v>SE0046</x:v>
      </x:c>
      <x:c r="B1026" s="15" t="str">
        <x:v>Worthing</x:v>
      </x:c>
      <x:c r="C1026" s="15" t="str">
        <x:v>Worthing</x:v>
      </x:c>
      <x:c r="D1026" s="14" t="n">
        <x:v>111620</x:v>
      </x:c>
      <x:c r="E1026" s="13" t="str">
        <x:v>Town</x:v>
      </x:c>
      <x:c r="F1026" s="15" t="str">
        <x:v>Hambridge Trading Estate</x:v>
      </x:c>
      <x:c r="G1026" s="15" t="str">
        <x:v>Unit 18 Hambridge Trading Estate, Willowbrook Road, Worthing BN14</x:v>
      </x:c>
      <x:c r="H1026" s="13" t="str">
        <x:v>Current</x:v>
      </x:c>
      <x:c r="I1026" s="14" t="n">
        <x:v>4279</x:v>
      </x:c>
      <x:c r="J1026" s="13" t="str">
        <x:f>IF(AND(ISNUMBER(I1026),I1026&gt;0),IF(I1026&lt;=1000,"1–1,000",IF(I1026&lt;=2500,"1,001–2,500",IF(I1026&lt;=5000,"2,501–5,000",IF(I1026&lt;=10000,"5,001–10,000","10,001–15,000")))),"2,501–5,000")</x:f>
        <x:v>2,501–5,000</x:v>
      </x:c>
      <x:c r="K1026" s="16" t="n">
        <x:v>56800</x:v>
      </x:c>
      <x:c r="L1026" s="43" t="n">
        <x:f>IF(AND(ISNUMBER(I1026),I1026&gt;0,ISNUMBER(K1026),K1026&gt;0),K1026/I1026,"n.a.")</x:f>
        <x:v>13.27412946950222</x:v>
      </x:c>
      <x:c r="M1026" s="43" t="n">
        <x:v>13.27</x:v>
      </x:c>
      <x:c r="N1026" s="13" t="str">
        <x:v>Yes</x:v>
      </x:c>
      <x:c r="O1026" s="15" t="str">
        <x:v>Unit 18 at Hambridge Trading Estate offers versatile industrial space in a well-maintained estate, ideal for manufacturing or trade use.</x:v>
      </x:c>
      <x:c r="P1026" s="15" t="str">
        <x:v>Internally, the unit is laid out to provide a warehouse / production area with access via a loading door.</x:v>
      </x:c>
      <x:c r="Q1026" s="15" t="str">
        <x:v>Industrial accommodation; warehouse/storage space; parking</x:v>
      </x:c>
      <x:c r="R1026" s="15" t="str">
        <x:v>To let</x:v>
      </x:c>
      <x:c r="S1026" s="15" t="str">
        <x:v>https://www.zoopla.co.uk/to-rent/commercial/details/73427900/</x:v>
      </x:c>
      <x:c r="T1026" s="15" t="str">
        <x:v>https://www.rightmove.co.uk/properties/764568962527441#/?channel=COM_LET</x:v>
      </x:c>
      <x:c r="U1026" s="15" t="str"/>
      <x:c r="V1026" s="15" t="str">
        <x:v>Worthing — Hambridge Trading Estate</x:v>
      </x:c>
      <x:c r="W1026" s="15" t="str">
        <x:v>Individual unit ≤15,000 sq ft</x:v>
      </x:c>
      <x:c r="X1026" s="13" t="n">
        <x:f>IF(N1026="Yes",L1026,0)</x:f>
        <x:v>13.27412946950222</x:v>
      </x:c>
      <x:c r="Y1026" s="14" t="n">
        <x:v>1</x:v>
      </x:c>
      <x:c r="Z1026" s="13" t="str">
        <x:v>Industrial / workshop / storage</x:v>
      </x:c>
    </x:row>
    <x:row r="1027" ht="42" customHeight="1">
      <x:c r="A1027" s="13" t="str">
        <x:v>SE0047</x:v>
      </x:c>
      <x:c r="B1027" s="15" t="str">
        <x:v>Worthing</x:v>
      </x:c>
      <x:c r="C1027" s="15" t="str">
        <x:v>Worthing</x:v>
      </x:c>
      <x:c r="D1027" s="14" t="n">
        <x:v>111620</x:v>
      </x:c>
      <x:c r="E1027" s="13" t="str">
        <x:v>Town</x:v>
      </x:c>
      <x:c r="F1027" s="15" t="str">
        <x:v>Hambridge Trading Estate</x:v>
      </x:c>
      <x:c r="G1027" s="15" t="str">
        <x:v>Unit 21, Ham Bridge Trading Estate, Willowbrook Road, Worthing BN14 8NA Industrial Park</x:v>
      </x:c>
      <x:c r="H1027" s="13" t="str">
        <x:v>Current</x:v>
      </x:c>
      <x:c r="I1027" s="14" t="n">
        <x:v>2843</x:v>
      </x:c>
      <x:c r="J1027" s="13" t="str">
        <x:f>IF(AND(ISNUMBER(I1027),I1027&gt;0),IF(I1027&lt;=1000,"1–1,000",IF(I1027&lt;=2500,"1,001–2,500",IF(I1027&lt;=5000,"2,501–5,000",IF(I1027&lt;=10000,"5,001–10,000","10,001–15,000")))),"2,501–5,000")</x:f>
        <x:v>2,501–5,000</x:v>
      </x:c>
      <x:c r="K1027" s="16" t="n">
        <x:v>37200</x:v>
      </x:c>
      <x:c r="L1027" s="43" t="n">
        <x:f>IF(AND(ISNUMBER(I1027),I1027&gt;0,ISNUMBER(K1027),K1027&gt;0),K1027/I1027,"n.a.")</x:f>
        <x:v>13.084769609567358</x:v>
      </x:c>
      <x:c r="M1027" s="43"/>
      <x:c r="N1027" s="13" t="str">
        <x:v>Yes</x:v>
      </x:c>
      <x:c r="O1027" s="15" t="str">
        <x:v>Not stated</x:v>
      </x:c>
      <x:c r="P1027" s="15" t="str">
        <x:v>Internally, the unit is laid out to provide a warehouse / production area with access via a loading door.</x:v>
      </x:c>
      <x:c r="Q1027" s="15" t="str">
        <x:v>Industrial accommodation; warehouse/storage space; three-phase power</x:v>
      </x:c>
      <x:c r="R1027" s="15" t="str">
        <x:v>To let Rightmove individual listing/card description checked 4 November 2026. Annual asking rent = displayed rounded monthly rent × 12; rounding may differ from agent annual terms.</x:v>
      </x:c>
      <x:c r="S1027" s="15" t="str">
        <x:v>https://www.rightmove.co.uk/properties/764574899590977#/?channel=COM_LET</x:v>
      </x:c>
      <x:c r="T1027" s="15" t="str"/>
      <x:c r="U1027" s="15" t="str"/>
      <x:c r="V1027" s="15" t="str">
        <x:v>Worthing — Hambridge Trading Estate</x:v>
      </x:c>
      <x:c r="W1027" s="15" t="str">
        <x:v>Individual unit ≤15,000 sq ft</x:v>
      </x:c>
      <x:c r="X1027" s="13" t="n">
        <x:f>IF(N1027="Yes",L1027,0)</x:f>
        <x:v>13.084769609567358</x:v>
      </x:c>
      <x:c r="Y1027" s="14" t="n">
        <x:v>1</x:v>
      </x:c>
      <x:c r="Z1027" s="13" t="str">
        <x:v>Industrial / workshop / storage</x:v>
      </x:c>
    </x:row>
    <x:row r="1028" ht="42" customHeight="1">
      <x:c r="A1028" s="13" t="str">
        <x:v>SE0048</x:v>
      </x:c>
      <x:c r="B1028" s="15" t="str">
        <x:v>Worthing</x:v>
      </x:c>
      <x:c r="C1028" s="15" t="str">
        <x:v>Worthing</x:v>
      </x:c>
      <x:c r="D1028" s="14" t="n">
        <x:v>111620</x:v>
      </x:c>
      <x:c r="E1028" s="13" t="str">
        <x:v>Town</x:v>
      </x:c>
      <x:c r="F1028" s="15" t="str">
        <x:v>Hazelwood Trading Estate</x:v>
      </x:c>
      <x:c r="G1028" s="15" t="str">
        <x:v>Unit 3, Hazelwood Trading Estate, Dominion Way, Worthing BN14 8LU Industrial Park</x:v>
      </x:c>
      <x:c r="H1028" s="13" t="str">
        <x:v>Current</x:v>
      </x:c>
      <x:c r="I1028" s="14" t="n">
        <x:v>4592</x:v>
      </x:c>
      <x:c r="J1028" s="13" t="str">
        <x:f>IF(AND(ISNUMBER(I1028),I1028&gt;0),IF(I1028&lt;=1000,"1–1,000",IF(I1028&lt;=2500,"1,001–2,500",IF(I1028&lt;=5000,"2,501–5,000",IF(I1028&lt;=10000,"5,001–10,000","10,001–15,000")))),"2,501–5,000")</x:f>
        <x:v>2,501–5,000</x:v>
      </x:c>
      <x:c r="K1028" s="16" t="n">
        <x:v>53496</x:v>
      </x:c>
      <x:c r="L1028" s="43" t="n">
        <x:f>IF(AND(ISNUMBER(I1028),I1028&gt;0,ISNUMBER(K1028),K1028&gt;0),K1028/I1028,"n.a.")</x:f>
        <x:v>11.649825783972126</x:v>
      </x:c>
      <x:c r="M1028" s="43"/>
      <x:c r="N1028" s="13" t="str">
        <x:v>Yes</x:v>
      </x:c>
      <x:c r="O1028" s="15" t="str">
        <x:v>Not stated</x:v>
      </x:c>
      <x:c r="P1028" s="15" t="str">
        <x:v>There is an electric roller shutter door which provides access to the production/warehouse areas.</x:v>
      </x:c>
      <x:c r="Q1028" s="15" t="str">
        <x:v>Industrial accommodation; warehouse/storage space; ancillary office accommodation; parking; refurbishment referenced</x:v>
      </x:c>
      <x:c r="R1028" s="15" t="str">
        <x:v>To let Rightmove individual listing/card description checked 4 November 2026. Annual asking rent = displayed rounded monthly rent × 12; rounding may differ from agent annual terms.</x:v>
      </x:c>
      <x:c r="S1028" s="15" t="str">
        <x:v>https://www.rightmove.co.uk/properties/760926551178945#/?channel=COM_LET</x:v>
      </x:c>
      <x:c r="T1028" s="15" t="str"/>
      <x:c r="U1028" s="15" t="str"/>
      <x:c r="V1028" s="15" t="str">
        <x:v>Worthing — Hazelwood Trading Estate</x:v>
      </x:c>
      <x:c r="W1028" s="15" t="str">
        <x:v>Individual unit ≤15,000 sq ft</x:v>
      </x:c>
      <x:c r="X1028" s="13" t="n">
        <x:f>IF(N1028="Yes",L1028,0)</x:f>
        <x:v>11.649825783972126</x:v>
      </x:c>
      <x:c r="Y1028" s="14" t="n">
        <x:v>1</x:v>
      </x:c>
      <x:c r="Z1028" s="13" t="str">
        <x:v>Industrial / workshop / storage</x:v>
      </x:c>
    </x:row>
    <x:row r="1029" ht="49" customHeight="1">
      <x:c r="A1029" s="13" t="str">
        <x:v>SE0049</x:v>
      </x:c>
      <x:c r="B1029" s="15" t="str">
        <x:v>Worthing</x:v>
      </x:c>
      <x:c r="C1029" s="15" t="str">
        <x:v>Worthing</x:v>
      </x:c>
      <x:c r="D1029" s="14" t="n">
        <x:v>111620</x:v>
      </x:c>
      <x:c r="E1029" s="13" t="str">
        <x:v>Town</x:v>
      </x:c>
      <x:c r="F1029" s="15" t="str">
        <x:v>Highdown Industrial Park</x:v>
      </x:c>
      <x:c r="G1029" s="15" t="str">
        <x:v>Units 1 &amp; 2, Highdown Industrial Park, Littlehampton Road, Worthing, West Sussex, BN12 6PG Industrial Park</x:v>
      </x:c>
      <x:c r="H1029" s="13" t="str">
        <x:v>Current</x:v>
      </x:c>
      <x:c r="I1029" s="14" t="n">
        <x:v>5402</x:v>
      </x:c>
      <x:c r="J1029" s="13" t="str">
        <x:f>IF(AND(ISNUMBER(I1029),I1029&gt;0),IF(I1029&lt;=1000,"1–1,000",IF(I1029&lt;=2500,"1,001–2,500",IF(I1029&lt;=5000,"2,501–5,000",IF(I1029&lt;=10000,"5,001–10,000","10,001–15,000")))),"5,001–10,000")</x:f>
        <x:v>5,001–10,000</x:v>
      </x:c>
      <x:c r="K1029" s="16" t="n">
        <x:v>65004</x:v>
      </x:c>
      <x:c r="L1029" s="43" t="n">
        <x:f>IF(AND(ISNUMBER(I1029),I1029&gt;0,ISNUMBER(K1029),K1029&gt;0),K1029/I1029,"n.a.")</x:f>
        <x:v>12.033320992225102</x:v>
      </x:c>
      <x:c r="M1029" s="43"/>
      <x:c r="N1029" s="13" t="str">
        <x:v>Yes</x:v>
      </x:c>
      <x:c r="O1029" s="15" t="str">
        <x:v>Not stated</x:v>
      </x:c>
      <x:c r="P1029" s="15" t="str">
        <x:v>The unit benefits from 3 electrically operated roller shutter doors, there is also a separate pedestrian entrance.</x:v>
      </x:c>
      <x:c r="Q1029" s="15" t="str">
        <x:v>Industrial accommodation; warehouse/storage space; ancillary office accommodation; yard/loading area; refurbishment referenced</x:v>
      </x:c>
      <x:c r="R1029" s="15" t="str">
        <x:v>To let Rightmove individual listing/card description checked 4 November 2026. Annual asking rent = displayed rounded monthly rent × 12; rounding may differ from agent annual terms.</x:v>
      </x:c>
      <x:c r="S1029" s="15" t="str">
        <x:v>https://www.rightmove.co.uk/properties/775762957940785#/?channel=COM_LET</x:v>
      </x:c>
      <x:c r="T1029" s="15" t="str"/>
      <x:c r="U1029" s="15" t="str"/>
      <x:c r="V1029" s="15" t="str">
        <x:v>Worthing — Highdown Industrial Park</x:v>
      </x:c>
      <x:c r="W1029" s="15" t="str">
        <x:v>Individual unit ≤15,000 sq ft</x:v>
      </x:c>
      <x:c r="X1029" s="13" t="n">
        <x:f>IF(N1029="Yes",L1029,0)</x:f>
        <x:v>12.033320992225102</x:v>
      </x:c>
      <x:c r="Y1029" s="14" t="n">
        <x:v>1</x:v>
      </x:c>
      <x:c r="Z1029" s="13" t="str">
        <x:v>Industrial / workshop / storage</x:v>
      </x:c>
    </x:row>
    <x:row r="1030" ht="42" customHeight="1">
      <x:c r="A1030" s="13" t="str">
        <x:v>SE0050</x:v>
      </x:c>
      <x:c r="B1030" s="15" t="str">
        <x:v>Worthing</x:v>
      </x:c>
      <x:c r="C1030" s="15" t="str">
        <x:v>Worthing</x:v>
      </x:c>
      <x:c r="D1030" s="14" t="n">
        <x:v>111620</x:v>
      </x:c>
      <x:c r="E1030" s="13" t="str">
        <x:v>Town</x:v>
      </x:c>
      <x:c r="F1030" s="15" t="str">
        <x:v>Holm Oak Business Centre</x:v>
      </x:c>
      <x:c r="G1030" s="15" t="str">
        <x:v>Unit 3, Holm Oak Business Centre, Worthing, BN12 4FE Distribution Warehouse</x:v>
      </x:c>
      <x:c r="H1030" s="13" t="str">
        <x:v>Uncertain</x:v>
      </x:c>
      <x:c r="I1030" s="14" t="n">
        <x:v>10095</x:v>
      </x:c>
      <x:c r="J1030" s="13" t="str">
        <x:f>IF(AND(ISNUMBER(I1030),I1030&gt;0),IF(I1030&lt;=1000,"1–1,000",IF(I1030&lt;=2500,"1,001–2,500",IF(I1030&lt;=5000,"2,501–5,000",IF(I1030&lt;=10000,"5,001–10,000","10,001–15,000")))),"10,001–15,000")</x:f>
        <x:v>10,001–15,000</x:v>
      </x:c>
      <x:c r="K1030" s="16"/>
      <x:c r="L1030" s="43" t="str">
        <x:f>IF(AND(ISNUMBER(I1030),I1030&gt;0,ISNUMBER(K1030),K1030&gt;0),K1030/I1030,"n.a.")</x:f>
        <x:v>n.a.</x:v>
      </x:c>
      <x:c r="M1030" s="43"/>
      <x:c r="N1030" s="13" t="str">
        <x:v>No</x:v>
      </x:c>
      <x:c r="O1030" s="15" t="str">
        <x:v>Not stated</x:v>
      </x:c>
      <x:c r="P1030" s="15" t="str">
        <x:v>Not stated</x:v>
      </x:c>
      <x:c r="Q1030" s="15" t="str">
        <x:v>Industrial accommodation; warehouse/storage space; refurbishment referenced</x:v>
      </x:c>
      <x:c r="R1030" s="15" t="str">
        <x:v>Completion/eligibility unverified Rightmove individual listing/card description checked 4 November 2026. Current readiness/completion needs confirmation.</x:v>
      </x:c>
      <x:c r="S1030" s="15" t="str">
        <x:v>https://www.rightmove.co.uk/properties/783389085618592#/?channel=COM_LET</x:v>
      </x:c>
      <x:c r="T1030" s="15" t="str"/>
      <x:c r="U1030" s="15" t="str"/>
      <x:c r="V1030" s="15" t="str">
        <x:v>Worthing — Holm Oak Business Centre</x:v>
      </x:c>
      <x:c r="W1030" s="15" t="str">
        <x:v>Individual unit ≤15,000 sq ft</x:v>
      </x:c>
      <x:c r="X1030" s="13" t="n">
        <x:f>IF(N1030="Yes",L1030,0)</x:f>
        <x:v>0</x:v>
      </x:c>
      <x:c r="Y1030" s="14" t="n">
        <x:v>1</x:v>
      </x:c>
      <x:c r="Z1030" s="13" t="str">
        <x:v>Industrial / workshop / storage</x:v>
      </x:c>
    </x:row>
    <x:row r="1031" ht="42" customHeight="1">
      <x:c r="A1031" s="13" t="str">
        <x:v>SE0051</x:v>
      </x:c>
      <x:c r="B1031" s="15" t="str">
        <x:v>Worthing</x:v>
      </x:c>
      <x:c r="C1031" s="15" t="str">
        <x:v>Worthing</x:v>
      </x:c>
      <x:c r="D1031" s="14" t="n">
        <x:v>111620</x:v>
      </x:c>
      <x:c r="E1031" s="13" t="str">
        <x:v>Town</x:v>
      </x:c>
      <x:c r="F1031" s="15" t="str">
        <x:v>Holm Oak Business Centre</x:v>
      </x:c>
      <x:c r="G1031" s="15" t="str">
        <x:v>Unit 4, Holm Oak Business Centre, Worthing, BN12 4FE</x:v>
      </x:c>
      <x:c r="H1031" s="13" t="str">
        <x:v>Uncertain</x:v>
      </x:c>
      <x:c r="I1031" s="14" t="n">
        <x:v>3596</x:v>
      </x:c>
      <x:c r="J1031" s="13" t="str">
        <x:f>IF(AND(ISNUMBER(I1031),I1031&gt;0),IF(I1031&lt;=1000,"1–1,000",IF(I1031&lt;=2500,"1,001–2,500",IF(I1031&lt;=5000,"2,501–5,000",IF(I1031&lt;=10000,"5,001–10,000","10,001–15,000")))),"2,501–5,000")</x:f>
        <x:v>2,501–5,000</x:v>
      </x:c>
      <x:c r="K1031" s="16"/>
      <x:c r="L1031" s="43" t="str">
        <x:f>IF(AND(ISNUMBER(I1031),I1031&gt;0,ISNUMBER(K1031),K1031&gt;0),K1031/I1031,"n.a.")</x:f>
        <x:v>n.a.</x:v>
      </x:c>
      <x:c r="M1031" s="43"/>
      <x:c r="N1031" s="13" t="str">
        <x:v>No</x:v>
      </x:c>
      <x:c r="O1031" s="15" t="str">
        <x:v>Not stated</x:v>
      </x:c>
      <x:c r="P1031" s="15" t="str">
        <x:v>Not stated</x:v>
      </x:c>
      <x:c r="Q1031" s="15" t="str">
        <x:v>Industrial accommodation; warehouse/storage space; refurbishment referenced</x:v>
      </x:c>
      <x:c r="R1031" s="15" t="str">
        <x:v>Completion/eligibility unverified Rightmove individual listing/card description checked 4 November 2026. Current readiness/completion needs confirmation.</x:v>
      </x:c>
      <x:c r="S1031" s="15" t="str">
        <x:v>https://www.rightmove.co.uk/properties/783387214958689#/?channel=COM_LET</x:v>
      </x:c>
      <x:c r="T1031" s="15" t="str"/>
      <x:c r="U1031" s="15" t="str"/>
      <x:c r="V1031" s="15" t="str">
        <x:v>Worthing — Holm Oak Business Centre</x:v>
      </x:c>
      <x:c r="W1031" s="15" t="str">
        <x:v>Individual unit ≤15,000 sq ft</x:v>
      </x:c>
      <x:c r="X1031" s="13" t="n">
        <x:f>IF(N1031="Yes",L1031,0)</x:f>
        <x:v>0</x:v>
      </x:c>
      <x:c r="Y1031" s="14" t="n">
        <x:v>1</x:v>
      </x:c>
      <x:c r="Z1031" s="13" t="str">
        <x:v>Industrial / workshop / storage</x:v>
      </x:c>
    </x:row>
    <x:row r="1032" ht="49" customHeight="1">
      <x:c r="A1032" s="13" t="str">
        <x:v>SE0052</x:v>
      </x:c>
      <x:c r="B1032" s="15" t="str">
        <x:v>Worthing</x:v>
      </x:c>
      <x:c r="C1032" s="15" t="str">
        <x:v>Worthing</x:v>
      </x:c>
      <x:c r="D1032" s="14" t="n">
        <x:v>111620</x:v>
      </x:c>
      <x:c r="E1032" s="13" t="str">
        <x:v>Town</x:v>
      </x:c>
      <x:c r="F1032" s="15" t="str">
        <x:v>Martlets Trading Estate</x:v>
      </x:c>
      <x:c r="G1032" s="15" t="str">
        <x:v>Unit 18 Martlets Trading Estate, Martlets Way, Goring-By-Sea, Worthing, West Sussex, BN12 4HF Industrial Park</x:v>
      </x:c>
      <x:c r="H1032" s="13" t="str">
        <x:v>Uncertain</x:v>
      </x:c>
      <x:c r="I1032" s="14" t="n">
        <x:v>1514</x:v>
      </x:c>
      <x:c r="J1032" s="13" t="str">
        <x:f>IF(AND(ISNUMBER(I1032),I1032&gt;0),IF(I1032&lt;=1000,"1–1,000",IF(I1032&lt;=2500,"1,001–2,500",IF(I1032&lt;=5000,"2,501–5,000",IF(I1032&lt;=10000,"5,001–10,000","10,001–15,000")))),"1,001–2,500")</x:f>
        <x:v>1,001–2,500</x:v>
      </x:c>
      <x:c r="K1032" s="16" t="n">
        <x:v>27996</x:v>
      </x:c>
      <x:c r="L1032" s="43" t="n">
        <x:f>IF(AND(ISNUMBER(I1032),I1032&gt;0,ISNUMBER(K1032),K1032&gt;0),K1032/I1032,"n.a.")</x:f>
        <x:v>18.491413474240424</x:v>
      </x:c>
      <x:c r="M1032" s="43"/>
      <x:c r="N1032" s="13" t="str">
        <x:v>No</x:v>
      </x:c>
      <x:c r="O1032" s="15" t="str">
        <x:v>Not stated</x:v>
      </x:c>
      <x:c r="P1032" s="15" t="str">
        <x:v>Access for loading is via an electrically operated up-and-over loading door.</x:v>
      </x:c>
      <x:c r="Q1032" s="15" t="str">
        <x:v>Industrial accommodation; ancillary office accommodation; three-phase power; parking; refurbishment referenced</x:v>
      </x:c>
      <x:c r="R1032" s="15" t="str">
        <x:v>Completion/eligibility unverified Rightmove individual listing/card description checked 4 November 2026. Current readiness/completion needs confirmation. Annual asking rent = displayed rounded monthly rent × 12; rounding may differ from agent annual terms.</x:v>
      </x:c>
      <x:c r="S1032" s="15" t="str">
        <x:v>https://www.rightmove.co.uk/properties/760926490515712#/?channel=COM_LET</x:v>
      </x:c>
      <x:c r="T1032" s="15" t="str"/>
      <x:c r="U1032" s="15" t="str"/>
      <x:c r="V1032" s="15" t="str">
        <x:v>Worthing — Martlets Trading Estate</x:v>
      </x:c>
      <x:c r="W1032" s="15" t="str">
        <x:v>Individual unit ≤15,000 sq ft</x:v>
      </x:c>
      <x:c r="X1032" s="13" t="n">
        <x:f>IF(N1032="Yes",L1032,0)</x:f>
        <x:v>0</x:v>
      </x:c>
      <x:c r="Y1032" s="14" t="n">
        <x:v>1</x:v>
      </x:c>
      <x:c r="Z1032" s="13" t="str">
        <x:v>Industrial / workshop / storage</x:v>
      </x:c>
    </x:row>
    <x:row r="1033" ht="49" customHeight="1">
      <x:c r="A1033" s="13" t="str">
        <x:v>SE0053</x:v>
      </x:c>
      <x:c r="B1033" s="15" t="str">
        <x:v>Worthing</x:v>
      </x:c>
      <x:c r="C1033" s="15" t="str">
        <x:v>Worthing</x:v>
      </x:c>
      <x:c r="D1033" s="14" t="n">
        <x:v>111620</x:v>
      </x:c>
      <x:c r="E1033" s="13" t="str">
        <x:v>Town</x:v>
      </x:c>
      <x:c r="F1033" s="15" t="str">
        <x:v>Martlets Trading Estate</x:v>
      </x:c>
      <x:c r="G1033" s="15" t="str">
        <x:v>Unit 19 Martlets Trading Estate, Martlets Way, Goring-By-Sea, Worthing, West Sussex, BN12 4HF Industrial Park</x:v>
      </x:c>
      <x:c r="H1033" s="13" t="str">
        <x:v>Uncertain</x:v>
      </x:c>
      <x:c r="I1033" s="14" t="n">
        <x:v>1519</x:v>
      </x:c>
      <x:c r="J1033" s="13" t="str">
        <x:f>IF(AND(ISNUMBER(I1033),I1033&gt;0),IF(I1033&lt;=1000,"1–1,000",IF(I1033&lt;=2500,"1,001–2,500",IF(I1033&lt;=5000,"2,501–5,000",IF(I1033&lt;=10000,"5,001–10,000","10,001–15,000")))),"1,001–2,500")</x:f>
        <x:v>1,001–2,500</x:v>
      </x:c>
      <x:c r="K1033" s="16" t="n">
        <x:v>27996</x:v>
      </x:c>
      <x:c r="L1033" s="43" t="n">
        <x:f>IF(AND(ISNUMBER(I1033),I1033&gt;0,ISNUMBER(K1033),K1033&gt;0),K1033/I1033,"n.a.")</x:f>
        <x:v>18.430546412113234</x:v>
      </x:c>
      <x:c r="M1033" s="43"/>
      <x:c r="N1033" s="13" t="str">
        <x:v>No</x:v>
      </x:c>
      <x:c r="O1033" s="15" t="str">
        <x:v>Not stated</x:v>
      </x:c>
      <x:c r="P1033" s="15" t="str">
        <x:v>Access for loading is via an electrically operated up-and-over loading door.</x:v>
      </x:c>
      <x:c r="Q1033" s="15" t="str">
        <x:v>Industrial accommodation; ancillary office accommodation; three-phase power; parking; refurbishment referenced</x:v>
      </x:c>
      <x:c r="R1033" s="15" t="str">
        <x:v>Completion/eligibility unverified Rightmove individual listing/card description checked 4 November 2026. Current readiness/completion needs confirmation. Annual asking rent = displayed rounded monthly rent × 12; rounding may differ from agent annual terms.</x:v>
      </x:c>
      <x:c r="S1033" s="15" t="str">
        <x:v>https://www.rightmove.co.uk/properties/760926731521344#/?channel=COM_LET</x:v>
      </x:c>
      <x:c r="T1033" s="15" t="str"/>
      <x:c r="U1033" s="15" t="str"/>
      <x:c r="V1033" s="15" t="str">
        <x:v>Worthing — Martlets Trading Estate</x:v>
      </x:c>
      <x:c r="W1033" s="15" t="str">
        <x:v>Individual unit ≤15,000 sq ft</x:v>
      </x:c>
      <x:c r="X1033" s="13" t="n">
        <x:f>IF(N1033="Yes",L1033,0)</x:f>
        <x:v>0</x:v>
      </x:c>
      <x:c r="Y1033" s="14" t="n">
        <x:v>1</x:v>
      </x:c>
      <x:c r="Z1033" s="13" t="str">
        <x:v>Industrial / workshop / storage</x:v>
      </x:c>
    </x:row>
    <x:row r="1034" ht="49" customHeight="1">
      <x:c r="A1034" s="13" t="str">
        <x:v>SE0054</x:v>
      </x:c>
      <x:c r="B1034" s="15" t="str">
        <x:v>Worthing</x:v>
      </x:c>
      <x:c r="C1034" s="15" t="str">
        <x:v>Worthing</x:v>
      </x:c>
      <x:c r="D1034" s="14" t="n">
        <x:v>111620</x:v>
      </x:c>
      <x:c r="E1034" s="13" t="str">
        <x:v>Town</x:v>
      </x:c>
      <x:c r="F1034" s="15" t="str">
        <x:v>Martlets Trading Estate</x:v>
      </x:c>
      <x:c r="G1034" s="15" t="str">
        <x:v>Unit 2 Martlets Trading Estate, Woods Way, Goring, Worthing, West Sussex BN12 4HF Industrial Park</x:v>
      </x:c>
      <x:c r="H1034" s="13" t="str">
        <x:v>Uncertain</x:v>
      </x:c>
      <x:c r="I1034" s="14" t="n">
        <x:v>1733</x:v>
      </x:c>
      <x:c r="J1034" s="13" t="str">
        <x:f>IF(AND(ISNUMBER(I1034),I1034&gt;0),IF(I1034&lt;=1000,"1–1,000",IF(I1034&lt;=2500,"1,001–2,500",IF(I1034&lt;=5000,"2,501–5,000",IF(I1034&lt;=10000,"5,001–10,000","10,001–15,000")))),"1,001–2,500")</x:f>
        <x:v>1,001–2,500</x:v>
      </x:c>
      <x:c r="K1034" s="16" t="n">
        <x:v>31200</x:v>
      </x:c>
      <x:c r="L1034" s="43" t="n">
        <x:f>IF(AND(ISNUMBER(I1034),I1034&gt;0,ISNUMBER(K1034),K1034&gt;0),K1034/I1034,"n.a.")</x:f>
        <x:v>18.00346220427005</x:v>
      </x:c>
      <x:c r="M1034" s="43"/>
      <x:c r="N1034" s="13" t="str">
        <x:v>No</x:v>
      </x:c>
      <x:c r="O1034" s="15" t="str">
        <x:v>Not stated</x:v>
      </x:c>
      <x:c r="P1034" s="15" t="str">
        <x:v>Not stated</x:v>
      </x:c>
      <x:c r="Q1034" s="15" t="str">
        <x:v>Industrial accommodation; ancillary office accommodation; refurbishment referenced</x:v>
      </x:c>
      <x:c r="R1034" s="15" t="str">
        <x:v>Completion/eligibility unverified Rightmove individual listing/card description checked 4 November 2026. Current readiness/completion needs confirmation. Annual asking rent = displayed rounded monthly rent × 12; rounding may differ from agent annual terms.</x:v>
      </x:c>
      <x:c r="S1034" s="15" t="str">
        <x:v>https://www.rightmove.co.uk/properties/760926431628753#/?channel=COM_LET</x:v>
      </x:c>
      <x:c r="T1034" s="15" t="str"/>
      <x:c r="U1034" s="15" t="str"/>
      <x:c r="V1034" s="15" t="str">
        <x:v>Worthing — Martlets Trading Estate</x:v>
      </x:c>
      <x:c r="W1034" s="15" t="str">
        <x:v>Individual unit ≤15,000 sq ft</x:v>
      </x:c>
      <x:c r="X1034" s="13" t="n">
        <x:f>IF(N1034="Yes",L1034,0)</x:f>
        <x:v>0</x:v>
      </x:c>
      <x:c r="Y1034" s="14" t="n">
        <x:v>1</x:v>
      </x:c>
      <x:c r="Z1034" s="13" t="str">
        <x:v>Industrial / workshop / storage</x:v>
      </x:c>
    </x:row>
    <x:row r="1035" ht="49" customHeight="1">
      <x:c r="A1035" s="13" t="str">
        <x:v>SE0055</x:v>
      </x:c>
      <x:c r="B1035" s="15" t="str">
        <x:v>Worthing</x:v>
      </x:c>
      <x:c r="C1035" s="15" t="str">
        <x:v>Worthing</x:v>
      </x:c>
      <x:c r="D1035" s="14" t="n">
        <x:v>111620</x:v>
      </x:c>
      <x:c r="E1035" s="13" t="str">
        <x:v>Town</x:v>
      </x:c>
      <x:c r="F1035" s="15" t="str">
        <x:v>Martlets Trading Estate</x:v>
      </x:c>
      <x:c r="G1035" s="15" t="str">
        <x:v>Unit 20 Martlets Trading Estate, Martlets Way, Goring-By-Sea, Worthing, West Sussex, BN12 4HF Industrial Park</x:v>
      </x:c>
      <x:c r="H1035" s="13" t="str">
        <x:v>Uncertain</x:v>
      </x:c>
      <x:c r="I1035" s="14" t="n">
        <x:v>3077</x:v>
      </x:c>
      <x:c r="J1035" s="13" t="str">
        <x:f>IF(AND(ISNUMBER(I1035),I1035&gt;0),IF(I1035&lt;=1000,"1–1,000",IF(I1035&lt;=2500,"1,001–2,500",IF(I1035&lt;=5000,"2,501–5,000",IF(I1035&lt;=10000,"5,001–10,000","10,001–15,000")))),"2,501–5,000")</x:f>
        <x:v>2,501–5,000</x:v>
      </x:c>
      <x:c r="K1035" s="16" t="n">
        <x:v>53856</x:v>
      </x:c>
      <x:c r="L1035" s="43" t="n">
        <x:f>IF(AND(ISNUMBER(I1035),I1035&gt;0,ISNUMBER(K1035),K1035&gt;0),K1035/I1035,"n.a.")</x:f>
        <x:v>17.502762430939228</x:v>
      </x:c>
      <x:c r="M1035" s="43"/>
      <x:c r="N1035" s="13" t="str">
        <x:v>No</x:v>
      </x:c>
      <x:c r="O1035" s="15" t="str">
        <x:v>Not stated</x:v>
      </x:c>
      <x:c r="P1035" s="15" t="str">
        <x:v>Access for loading is via an electrically operated up-and-over loading door.</x:v>
      </x:c>
      <x:c r="Q1035" s="15" t="str">
        <x:v>Industrial accommodation; ancillary office accommodation; three-phase power; parking; refurbishment referenced</x:v>
      </x:c>
      <x:c r="R1035" s="15" t="str">
        <x:v>Completion/eligibility unverified Rightmove individual listing/card description checked 4 November 2026. Current readiness/completion needs confirmation. Annual asking rent = displayed rounded monthly rent × 12; rounding may differ from agent annual terms.</x:v>
      </x:c>
      <x:c r="S1035" s="15" t="str">
        <x:v>https://www.rightmove.co.uk/properties/760926737977472#/?channel=COM_LET</x:v>
      </x:c>
      <x:c r="T1035" s="15" t="str"/>
      <x:c r="U1035" s="15" t="str"/>
      <x:c r="V1035" s="15" t="str">
        <x:v>Worthing — Martlets Trading Estate</x:v>
      </x:c>
      <x:c r="W1035" s="15" t="str">
        <x:v>Individual unit ≤15,000 sq ft</x:v>
      </x:c>
      <x:c r="X1035" s="13" t="n">
        <x:f>IF(N1035="Yes",L1035,0)</x:f>
        <x:v>0</x:v>
      </x:c>
      <x:c r="Y1035" s="14" t="n">
        <x:v>1</x:v>
      </x:c>
      <x:c r="Z1035" s="13" t="str">
        <x:v>Industrial / workshop / storage</x:v>
      </x:c>
    </x:row>
    <x:row r="1036" ht="42" customHeight="1">
      <x:c r="A1036" s="13" t="str">
        <x:v>SE0056</x:v>
      </x:c>
      <x:c r="B1036" s="15" t="str">
        <x:v>Worthing</x:v>
      </x:c>
      <x:c r="C1036" s="15" t="str">
        <x:v>Worthing</x:v>
      </x:c>
      <x:c r="D1036" s="14" t="n">
        <x:v>111620</x:v>
      </x:c>
      <x:c r="E1036" s="13" t="str">
        <x:v>Town</x:v>
      </x:c>
      <x:c r="F1036" s="15" t="str">
        <x:v>Martlets Trading Estate</x:v>
      </x:c>
      <x:c r="G1036" s="15" t="str">
        <x:v>Unit 23 Martlets Trading Estate, Martlets Way, Worthing, West Sussex BN12 4QY Industrial Park</x:v>
      </x:c>
      <x:c r="H1036" s="13" t="str">
        <x:v>Current</x:v>
      </x:c>
      <x:c r="I1036" s="14" t="n">
        <x:v>1520</x:v>
      </x:c>
      <x:c r="J1036" s="13" t="str">
        <x:f>IF(AND(ISNUMBER(I1036),I1036&gt;0),IF(I1036&lt;=1000,"1–1,000",IF(I1036&lt;=2500,"1,001–2,500",IF(I1036&lt;=5000,"2,501–5,000",IF(I1036&lt;=10000,"5,001–10,000","10,001–15,000")))),"1,001–2,500")</x:f>
        <x:v>1,001–2,500</x:v>
      </x:c>
      <x:c r="K1036" s="16" t="n">
        <x:v>27360</x:v>
      </x:c>
      <x:c r="L1036" s="43" t="n">
        <x:f>IF(AND(ISNUMBER(I1036),I1036&gt;0,ISNUMBER(K1036),K1036&gt;0),K1036/I1036,"n.a.")</x:f>
        <x:v>18</x:v>
      </x:c>
      <x:c r="M1036" s="43"/>
      <x:c r="N1036" s="13" t="str">
        <x:v>Yes</x:v>
      </x:c>
      <x:c r="O1036" s="15" t="str">
        <x:v>Not stated</x:v>
      </x:c>
      <x:c r="P1036" s="15" t="str">
        <x:v>Not stated</x:v>
      </x:c>
      <x:c r="Q1036" s="15" t="str">
        <x:v>Industrial accommodation; ancillary office accommodation; refurbishment referenced</x:v>
      </x:c>
      <x:c r="R1036" s="15" t="str">
        <x:v>To let Rightmove individual listing/card description checked 4 November 2026. Annual asking rent = displayed rounded monthly rent × 12; rounding may differ from agent annual terms.</x:v>
      </x:c>
      <x:c r="S1036" s="15" t="str">
        <x:v>https://www.rightmove.co.uk/properties/760926503096721#/?channel=COM_LET</x:v>
      </x:c>
      <x:c r="T1036" s="15" t="str"/>
      <x:c r="U1036" s="15" t="str"/>
      <x:c r="V1036" s="15" t="str">
        <x:v>Worthing — Martlets Trading Estate</x:v>
      </x:c>
      <x:c r="W1036" s="15" t="str">
        <x:v>Individual unit ≤15,000 sq ft</x:v>
      </x:c>
      <x:c r="X1036" s="13" t="n">
        <x:f>IF(N1036="Yes",L1036,0)</x:f>
        <x:v>18</x:v>
      </x:c>
      <x:c r="Y1036" s="14" t="n">
        <x:v>1</x:v>
      </x:c>
      <x:c r="Z1036" s="13" t="str">
        <x:v>Industrial / workshop / storage</x:v>
      </x:c>
    </x:row>
    <x:row r="1037" ht="49" customHeight="1">
      <x:c r="A1037" s="13" t="str">
        <x:v>SE0057</x:v>
      </x:c>
      <x:c r="B1037" s="15" t="str">
        <x:v>Worthing</x:v>
      </x:c>
      <x:c r="C1037" s="15" t="str">
        <x:v>Worthing</x:v>
      </x:c>
      <x:c r="D1037" s="14" t="n">
        <x:v>111620</x:v>
      </x:c>
      <x:c r="E1037" s="13" t="str">
        <x:v>Town</x:v>
      </x:c>
      <x:c r="F1037" s="15" t="str">
        <x:v>Martlets Trading Estate</x:v>
      </x:c>
      <x:c r="G1037" s="15" t="str">
        <x:v>Unit 3 Martlets Trading Estate, Worthing, West sussex BN12 4HF Industrial Park</x:v>
      </x:c>
      <x:c r="H1037" s="13" t="str">
        <x:v>Uncertain</x:v>
      </x:c>
      <x:c r="I1037" s="14" t="n">
        <x:v>894</x:v>
      </x:c>
      <x:c r="J1037" s="13" t="str">
        <x:f>IF(AND(ISNUMBER(I1037),I1037&gt;0),IF(I1037&lt;=1000,"1–1,000",IF(I1037&lt;=2500,"1,001–2,500",IF(I1037&lt;=5000,"2,501–5,000",IF(I1037&lt;=10000,"5,001–10,000","10,001–15,000")))),"1–1,000")</x:f>
        <x:v>1–1,000</x:v>
      </x:c>
      <x:c r="K1037" s="16" t="n">
        <x:v>16548</x:v>
      </x:c>
      <x:c r="L1037" s="43" t="n">
        <x:f>IF(AND(ISNUMBER(I1037),I1037&gt;0,ISNUMBER(K1037),K1037&gt;0),K1037/I1037,"n.a.")</x:f>
        <x:v>18.51006711409396</x:v>
      </x:c>
      <x:c r="M1037" s="43"/>
      <x:c r="N1037" s="13" t="str">
        <x:v>No</x:v>
      </x:c>
      <x:c r="O1037" s="15" t="str">
        <x:v>Not stated</x:v>
      </x:c>
      <x:c r="P1037" s="15" t="str">
        <x:v>Not stated</x:v>
      </x:c>
      <x:c r="Q1037" s="15" t="str">
        <x:v>Industrial accommodation; ancillary office accommodation; refurbishment referenced</x:v>
      </x:c>
      <x:c r="R1037" s="15" t="str">
        <x:v>Completion/eligibility unverified Rightmove individual listing/card description checked 4 November 2026. Current readiness/completion needs confirmation. Annual asking rent = displayed rounded monthly rent × 12; rounding may differ from agent annual terms.</x:v>
      </x:c>
      <x:c r="S1037" s="15" t="str">
        <x:v>https://www.rightmove.co.uk/properties/760926437932657#/?channel=COM_LET</x:v>
      </x:c>
      <x:c r="T1037" s="15" t="str"/>
      <x:c r="U1037" s="15" t="str"/>
      <x:c r="V1037" s="15" t="str">
        <x:v>Worthing — Martlets Trading Estate</x:v>
      </x:c>
      <x:c r="W1037" s="15" t="str">
        <x:v>Individual unit ≤15,000 sq ft</x:v>
      </x:c>
      <x:c r="X1037" s="13" t="n">
        <x:f>IF(N1037="Yes",L1037,0)</x:f>
        <x:v>0</x:v>
      </x:c>
      <x:c r="Y1037" s="14" t="n">
        <x:v>1</x:v>
      </x:c>
      <x:c r="Z1037" s="13" t="str">
        <x:v>Industrial / workshop / storage</x:v>
      </x:c>
    </x:row>
    <x:row r="1038" ht="49" customHeight="1">
      <x:c r="A1038" s="13" t="str">
        <x:v>SE0058</x:v>
      </x:c>
      <x:c r="B1038" s="15" t="str">
        <x:v>Worthing</x:v>
      </x:c>
      <x:c r="C1038" s="15" t="str">
        <x:v>Worthing</x:v>
      </x:c>
      <x:c r="D1038" s="14" t="n">
        <x:v>111620</x:v>
      </x:c>
      <x:c r="E1038" s="13" t="str">
        <x:v>Town</x:v>
      </x:c>
      <x:c r="F1038" s="15" t="str">
        <x:v>Northbrook Trading Estate</x:v>
      </x:c>
      <x:c r="G1038" s="15" t="str">
        <x:v>Unit E Northbrook Trading Estate, Northbrook Road, Worthing, West Sussex BN14 8PN Industrial Park</x:v>
      </x:c>
      <x:c r="H1038" s="13" t="str">
        <x:v>Uncertain</x:v>
      </x:c>
      <x:c r="I1038" s="14" t="n">
        <x:v>2503</x:v>
      </x:c>
      <x:c r="J1038" s="13" t="str">
        <x:f>IF(AND(ISNUMBER(I1038),I1038&gt;0),IF(I1038&lt;=1000,"1–1,000",IF(I1038&lt;=2500,"1,001–2,500",IF(I1038&lt;=5000,"2,501–5,000",IF(I1038&lt;=10000,"5,001–10,000","10,001–15,000")))),"2,501–5,000")</x:f>
        <x:v>2,501–5,000</x:v>
      </x:c>
      <x:c r="K1038" s="16" t="n">
        <x:v>37548</x:v>
      </x:c>
      <x:c r="L1038" s="43" t="n">
        <x:f>IF(AND(ISNUMBER(I1038),I1038&gt;0,ISNUMBER(K1038),K1038&gt;0),K1038/I1038,"n.a.")</x:f>
        <x:v>15.001198561725928</x:v>
      </x:c>
      <x:c r="M1038" s="43"/>
      <x:c r="N1038" s="13" t="str">
        <x:v>No</x:v>
      </x:c>
      <x:c r="O1038" s="15" t="str">
        <x:v>Not stated</x:v>
      </x:c>
      <x:c r="P1038" s="15" t="str">
        <x:v>The unit has a roller shutter door for loading purposes, incorporating a pedestrian entrance as well.</x:v>
      </x:c>
      <x:c r="Q1038" s="15" t="str">
        <x:v>Industrial accommodation; warehouse/storage space; ancillary office accommodation; three-phase power; parking; refurbishment referenced</x:v>
      </x:c>
      <x:c r="R1038" s="15" t="str">
        <x:v>Completion/eligibility unverified Rightmove individual listing/card description checked 4 November 2026. Current readiness/completion needs confirmation. Annual asking rent = displayed rounded monthly rent × 12; rounding may differ from agent annual terms.</x:v>
      </x:c>
      <x:c r="S1038" s="15" t="str">
        <x:v>https://www.rightmove.co.uk/properties/760926423418144#/?channel=COM_LET</x:v>
      </x:c>
      <x:c r="T1038" s="15" t="str"/>
      <x:c r="U1038" s="15" t="str"/>
      <x:c r="V1038" s="15" t="str">
        <x:v>Worthing — Northbrook Trading Estate</x:v>
      </x:c>
      <x:c r="W1038" s="15" t="str">
        <x:v>Individual unit ≤15,000 sq ft</x:v>
      </x:c>
      <x:c r="X1038" s="13" t="n">
        <x:f>IF(N1038="Yes",L1038,0)</x:f>
        <x:v>0</x:v>
      </x:c>
      <x:c r="Y1038" s="14" t="n">
        <x:v>1</x:v>
      </x:c>
      <x:c r="Z1038" s="13" t="str">
        <x:v>Industrial / workshop / storage</x:v>
      </x:c>
    </x:row>
    <x:row r="1039" ht="42" customHeight="1">
      <x:c r="A1039" s="13" t="str">
        <x:v>SE0059</x:v>
      </x:c>
      <x:c r="B1039" s="15" t="str">
        <x:v>Worthing</x:v>
      </x:c>
      <x:c r="C1039" s="15" t="str">
        <x:v>Worthing</x:v>
      </x:c>
      <x:c r="D1039" s="14" t="n">
        <x:v>111620</x:v>
      </x:c>
      <x:c r="E1039" s="13" t="str">
        <x:v>Town</x:v>
      </x:c>
      <x:c r="F1039" s="15" t="str">
        <x:v>Standalone premises — Worthing</x:v>
      </x:c>
      <x:c r="G1039" s="15" t="str">
        <x:v>291 Tarring Road, Worthing BN11</x:v>
      </x:c>
      <x:c r="H1039" s="13" t="str">
        <x:v>Current</x:v>
      </x:c>
      <x:c r="I1039" s="14" t="n">
        <x:v>2356</x:v>
      </x:c>
      <x:c r="J1039" s="13" t="str">
        <x:f>IF(AND(ISNUMBER(I1039),I1039&gt;0),IF(I1039&lt;=1000,"1–1,000",IF(I1039&lt;=2500,"1,001–2,500",IF(I1039&lt;=5000,"2,501–5,000",IF(I1039&lt;=10000,"5,001–10,000","10,001–15,000")))),"1,001–2,500")</x:f>
        <x:v>1,001–2,500</x:v>
      </x:c>
      <x:c r="K1039" s="16" t="n">
        <x:v>37500</x:v>
      </x:c>
      <x:c r="L1039" s="43" t="n">
        <x:f>IF(AND(ISNUMBER(I1039),I1039&gt;0,ISNUMBER(K1039),K1039&gt;0),K1039/I1039,"n.a.")</x:f>
        <x:v>15.916808149405773</x:v>
      </x:c>
      <x:c r="M1039" s="43" t="n">
        <x:v>15.92</x:v>
      </x:c>
      <x:c r="N1039" s="13" t="str">
        <x:v>Yes</x:v>
      </x:c>
      <x:c r="O1039" s="15" t="str">
        <x:v>Not stated</x:v>
      </x:c>
      <x:c r="P1039" s="15" t="str">
        <x:v>Not stated</x:v>
      </x:c>
      <x:c r="Q1039" s="15" t="str">
        <x:v>parking; yard/loading area</x:v>
      </x:c>
      <x:c r="R1039" s="15" t="str">
        <x:v>To let</x:v>
      </x:c>
      <x:c r="S1039" s="15" t="str">
        <x:v>https://www.zoopla.co.uk/to-rent/commercial/details/74401817/</x:v>
      </x:c>
      <x:c r="T1039" s="15" t="str">
        <x:v>https://www.rightmove.co.uk/properties/777786321728097#/?channel=COM_LET</x:v>
      </x:c>
      <x:c r="U1039" s="15" t="str"/>
      <x:c r="V1039" s="15" t="str">
        <x:v>Worthing — Standalone premises — Worthing</x:v>
      </x:c>
      <x:c r="W1039" s="15" t="str">
        <x:v>Individual unit ≤15,000 sq ft</x:v>
      </x:c>
      <x:c r="X1039" s="13" t="n">
        <x:f>IF(N1039="Yes",L1039,0)</x:f>
        <x:v>15.916808149405773</x:v>
      </x:c>
      <x:c r="Y1039" s="14" t="n">
        <x:v>1</x:v>
      </x:c>
      <x:c r="Z1039" s="13" t="str">
        <x:v>Industrial / workshop / storage</x:v>
      </x:c>
    </x:row>
    <x:row r="1040" ht="75" customHeight="1">
      <x:c r="A1040" s="13" t="str">
        <x:v>SE0060</x:v>
      </x:c>
      <x:c r="B1040" s="15" t="str">
        <x:v>Worthing</x:v>
      </x:c>
      <x:c r="C1040" s="15" t="str">
        <x:v>Worthing</x:v>
      </x:c>
      <x:c r="D1040" s="14" t="n">
        <x:v>111620</x:v>
      </x:c>
      <x:c r="E1040" s="13" t="str">
        <x:v>Town</x:v>
      </x:c>
      <x:c r="F1040" s="15" t="str">
        <x:v>Standalone premises — Worthing</x:v>
      </x:c>
      <x:c r="G1040" s="15" t="str">
        <x:v>41 Station Road, Worthing BN11</x:v>
      </x:c>
      <x:c r="H1040" s="13" t="str">
        <x:v>Current</x:v>
      </x:c>
      <x:c r="I1040" s="14" t="n">
        <x:v>510</x:v>
      </x:c>
      <x:c r="J1040" s="13" t="str">
        <x:f>IF(AND(ISNUMBER(I1040),I1040&gt;0),IF(I1040&lt;=1000,"1–1,000",IF(I1040&lt;=2500,"1,001–2,500",IF(I1040&lt;=5000,"2,501–5,000",IF(I1040&lt;=10000,"5,001–10,000","10,001–15,000")))),"1–1,000")</x:f>
        <x:v>1–1,000</x:v>
      </x:c>
      <x:c r="K1040" s="16" t="n">
        <x:v>7650</x:v>
      </x:c>
      <x:c r="L1040" s="43" t="n">
        <x:f>IF(AND(ISNUMBER(I1040),I1040&gt;0,ISNUMBER(K1040),K1040&gt;0),K1040/I1040,"n.a.")</x:f>
        <x:v>15</x:v>
      </x:c>
      <x:c r="M1040" s="43" t="n">
        <x:v>15</x:v>
      </x:c>
      <x:c r="N1040" s="13" t="str">
        <x:v>Yes</x:v>
      </x:c>
      <x:c r="O1040" s="15" t="str">
        <x:v>The unit benefits from an eaves height of approximately 3.40m.</x:v>
      </x:c>
      <x:c r="P1040" s="15" t="str">
        <x:v>The unit is accessed through either a personal door to the elevation fronting Station Road or a roller shutter door which has approximate dimensions 2.72m wide and height of 2.71m.; There is an additional personal door within the roller shutter door.</x:v>
      </x:c>
      <x:c r="Q1040" s="15" t="str">
        <x:v>Industrial accommodation; workshop space</x:v>
      </x:c>
      <x:c r="R1040" s="15" t="str">
        <x:v>To let</x:v>
      </x:c>
      <x:c r="S1040" s="15" t="str">
        <x:v>https://www.zoopla.co.uk/to-rent/commercial/details/74142661/</x:v>
      </x:c>
      <x:c r="T1040" s="15" t="str"/>
      <x:c r="U1040" s="15" t="str"/>
      <x:c r="V1040" s="15" t="str">
        <x:v>Worthing — Standalone premises — Worthing</x:v>
      </x:c>
      <x:c r="W1040" s="15" t="str">
        <x:v>Individual unit ≤15,000 sq ft</x:v>
      </x:c>
      <x:c r="X1040" s="13" t="n">
        <x:f>IF(N1040="Yes",L1040,0)</x:f>
        <x:v>15</x:v>
      </x:c>
      <x:c r="Y1040" s="14" t="n">
        <x:v>1</x:v>
      </x:c>
      <x:c r="Z1040" s="13" t="str">
        <x:v>Industrial / workshop / storage</x:v>
      </x:c>
    </x:row>
    <x:row r="1041" ht="62" customHeight="1">
      <x:c r="A1041" s="13" t="str">
        <x:v>SE0061</x:v>
      </x:c>
      <x:c r="B1041" s="15" t="str">
        <x:v>Worthing</x:v>
      </x:c>
      <x:c r="C1041" s="15" t="str">
        <x:v>Worthing</x:v>
      </x:c>
      <x:c r="D1041" s="14" t="n">
        <x:v>111620</x:v>
      </x:c>
      <x:c r="E1041" s="13" t="str">
        <x:v>Town</x:v>
      </x:c>
      <x:c r="F1041" s="15" t="str">
        <x:v>Standalone premises — Worthing</x:v>
      </x:c>
      <x:c r="G1041" s="15" t="str">
        <x:v>5-7 New Street, Worthing, West Sussex BN11 3BT Workshop</x:v>
      </x:c>
      <x:c r="H1041" s="13" t="str">
        <x:v>Current</x:v>
      </x:c>
      <x:c r="I1041" s="14" t="n">
        <x:v>4695</x:v>
      </x:c>
      <x:c r="J1041" s="13" t="str">
        <x:f>IF(AND(ISNUMBER(I1041),I1041&gt;0),IF(I1041&lt;=1000,"1–1,000",IF(I1041&lt;=2500,"1,001–2,500",IF(I1041&lt;=5000,"2,501–5,000",IF(I1041&lt;=10000,"5,001–10,000","10,001–15,000")))),"2,501–5,000")</x:f>
        <x:v>2,501–5,000</x:v>
      </x:c>
      <x:c r="K1041" s="16" t="n">
        <x:v>44196</x:v>
      </x:c>
      <x:c r="L1041" s="43" t="n">
        <x:f>IF(AND(ISNUMBER(I1041),I1041&gt;0,ISNUMBER(K1041),K1041&gt;0),K1041/I1041,"n.a.")</x:f>
        <x:v>9.413418530351437</x:v>
      </x:c>
      <x:c r="M1041" s="43"/>
      <x:c r="N1041" s="13" t="str">
        <x:v>Yes</x:v>
      </x:c>
      <x:c r="O1041" s="15" t="str">
        <x:v>Not stated</x:v>
      </x:c>
      <x:c r="P1041" s="15" t="str">
        <x:v>Internally, the unit is laid out to provide a warehouse / production area, multiple storage rooms, reception area, kitchen and w/c's with access via 2 loading doors.</x:v>
      </x:c>
      <x:c r="Q1041" s="15" t="str">
        <x:v>Industrial accommodation; warehouse/storage space; workshop space; mezzanine accommodation; three-phase power; yard/loading area</x:v>
      </x:c>
      <x:c r="R1041" s="15" t="str">
        <x:v>To let Rightmove individual listing/card description checked 4 November 2026. Annual asking rent = displayed rounded monthly rent × 12; rounding may differ from agent annual terms.</x:v>
      </x:c>
      <x:c r="S1041" s="15" t="str">
        <x:v>https://www.rightmove.co.uk/properties/760926632965312#/?channel=COM_LET</x:v>
      </x:c>
      <x:c r="T1041" s="15" t="str"/>
      <x:c r="U1041" s="15" t="str"/>
      <x:c r="V1041" s="15" t="str">
        <x:v>Worthing — Standalone premises — Worthing</x:v>
      </x:c>
      <x:c r="W1041" s="15" t="str">
        <x:v>Individual unit ≤15,000 sq ft</x:v>
      </x:c>
      <x:c r="X1041" s="13" t="n">
        <x:f>IF(N1041="Yes",L1041,0)</x:f>
        <x:v>9.413418530351437</x:v>
      </x:c>
      <x:c r="Y1041" s="14" t="n">
        <x:v>1</x:v>
      </x:c>
      <x:c r="Z1041" s="13" t="str">
        <x:v>Industrial / workshop / storage</x:v>
      </x:c>
    </x:row>
    <x:row r="1042" ht="49" customHeight="1">
      <x:c r="A1042" s="13" t="str">
        <x:v>SE0062</x:v>
      </x:c>
      <x:c r="B1042" s="15" t="str">
        <x:v>Worthing</x:v>
      </x:c>
      <x:c r="C1042" s="15" t="str">
        <x:v>Worthing</x:v>
      </x:c>
      <x:c r="D1042" s="14" t="n">
        <x:v>111620</x:v>
      </x:c>
      <x:c r="E1042" s="13" t="str">
        <x:v>Town</x:v>
      </x:c>
      <x:c r="F1042" s="15" t="str">
        <x:v>Standalone premises — Worthing</x:v>
      </x:c>
      <x:c r="G1042" s="15" t="str">
        <x:v>Unit 1 Easting Close, Worthing, West Sussex BN14</x:v>
      </x:c>
      <x:c r="H1042" s="13" t="str">
        <x:v>Current</x:v>
      </x:c>
      <x:c r="I1042" s="14" t="n">
        <x:v>8668</x:v>
      </x:c>
      <x:c r="J1042" s="13" t="str">
        <x:f>IF(AND(ISNUMBER(I1042),I1042&gt;0),IF(I1042&lt;=1000,"1–1,000",IF(I1042&lt;=2500,"1,001–2,500",IF(I1042&lt;=5000,"2,501–5,000",IF(I1042&lt;=10000,"5,001–10,000","10,001–15,000")))),"5,001–10,000")</x:f>
        <x:v>5,001–10,000</x:v>
      </x:c>
      <x:c r="K1042" s="16" t="n">
        <x:v>85000</x:v>
      </x:c>
      <x:c r="L1042" s="43" t="n">
        <x:f>IF(AND(ISNUMBER(I1042),I1042&gt;0,ISNUMBER(K1042),K1042&gt;0),K1042/I1042,"n.a.")</x:f>
        <x:v>9.806183664051684</x:v>
      </x:c>
      <x:c r="M1042" s="43" t="n">
        <x:v>9.81</x:v>
      </x:c>
      <x:c r="N1042" s="13" t="str">
        <x:v>Yes</x:v>
      </x:c>
      <x:c r="O1042" s="15" t="str">
        <x:v>(14'5 x 13) and has a maximum eaves height of 22'.</x:v>
      </x:c>
      <x:c r="P1042" s="15" t="str">
        <x:v>LED lighting, 3 phase electric, manual roller shutter door</x:v>
      </x:c>
      <x:c r="Q1042" s="15" t="str">
        <x:v>Industrial accommodation; warehouse/storage space; mezzanine accommodation; ancillary office accommodation; three-phase power; parking</x:v>
      </x:c>
      <x:c r="R1042" s="15" t="str">
        <x:v>To let</x:v>
      </x:c>
      <x:c r="S1042" s="15" t="str">
        <x:v>https://www.zoopla.co.uk/to-rent/commercial/details/74077370/</x:v>
      </x:c>
      <x:c r="T1042" s="15" t="str">
        <x:v>https://www.rightmove.co.uk/properties/90757377#/?channel=COM_LET</x:v>
      </x:c>
      <x:c r="U1042" s="15" t="str"/>
      <x:c r="V1042" s="15" t="str">
        <x:v>Worthing — Standalone premises — Worthing</x:v>
      </x:c>
      <x:c r="W1042" s="15" t="str">
        <x:v>Individual unit ≤15,000 sq ft</x:v>
      </x:c>
      <x:c r="X1042" s="13" t="n">
        <x:f>IF(N1042="Yes",L1042,0)</x:f>
        <x:v>9.806183664051684</x:v>
      </x:c>
      <x:c r="Y1042" s="14" t="n">
        <x:v>1</x:v>
      </x:c>
      <x:c r="Z1042" s="13" t="str">
        <x:v>Industrial / workshop / storage</x:v>
      </x:c>
    </x:row>
    <x:row r="1043" ht="49" customHeight="1">
      <x:c r="A1043" s="13" t="str">
        <x:v>SE0063</x:v>
      </x:c>
      <x:c r="B1043" s="15" t="str">
        <x:v>Worthing</x:v>
      </x:c>
      <x:c r="C1043" s="15" t="str">
        <x:v>Worthing</x:v>
      </x:c>
      <x:c r="D1043" s="14" t="n">
        <x:v>111620</x:v>
      </x:c>
      <x:c r="E1043" s="13" t="str">
        <x:v>Town</x:v>
      </x:c>
      <x:c r="F1043" s="15" t="str">
        <x:v>Standalone premises — Worthing</x:v>
      </x:c>
      <x:c r="G1043" s="15" t="str">
        <x:v>Unit 12, Hazelwood Close, Worthing BN14 8NP Industrial Park</x:v>
      </x:c>
      <x:c r="H1043" s="13" t="str">
        <x:v>Uncertain</x:v>
      </x:c>
      <x:c r="I1043" s="14" t="n">
        <x:v>5821</x:v>
      </x:c>
      <x:c r="J1043" s="13" t="str">
        <x:f>IF(AND(ISNUMBER(I1043),I1043&gt;0),IF(I1043&lt;=1000,"1–1,000",IF(I1043&lt;=2500,"1,001–2,500",IF(I1043&lt;=5000,"2,501–5,000",IF(I1043&lt;=10000,"5,001–10,000","10,001–15,000")))),"5,001–10,000")</x:f>
        <x:v>5,001–10,000</x:v>
      </x:c>
      <x:c r="K1043" s="16" t="n">
        <x:v>68496</x:v>
      </x:c>
      <x:c r="L1043" s="43" t="n">
        <x:f>IF(AND(ISNUMBER(I1043),I1043&gt;0,ISNUMBER(K1043),K1043&gt;0),K1043/I1043,"n.a.")</x:f>
        <x:v>11.767050334993987</x:v>
      </x:c>
      <x:c r="M1043" s="43"/>
      <x:c r="N1043" s="13" t="str">
        <x:v>No</x:v>
      </x:c>
      <x:c r="O1043" s="15" t="str">
        <x:v>Not stated</x:v>
      </x:c>
      <x:c r="P1043" s="15" t="str">
        <x:v>There will be a new loading door which will provide access to the production area.</x:v>
      </x:c>
      <x:c r="Q1043" s="15" t="str">
        <x:v>ancillary office accommodation; parking; refurbishment referenced</x:v>
      </x:c>
      <x:c r="R1043" s="15" t="str">
        <x:v>Completion/eligibility unverified Rightmove individual listing/card description checked 4 November 2026. Current readiness/completion needs confirmation. Annual asking rent = displayed rounded monthly rent × 12; rounding may differ from agent annual terms.</x:v>
      </x:c>
      <x:c r="S1043" s="15" t="str">
        <x:v>https://www.rightmove.co.uk/properties/760926589018944#/?channel=COM_LET</x:v>
      </x:c>
      <x:c r="T1043" s="15" t="str"/>
      <x:c r="U1043" s="15" t="str"/>
      <x:c r="V1043" s="15" t="str">
        <x:v>Worthing — Standalone premises — Worthing</x:v>
      </x:c>
      <x:c r="W1043" s="15" t="str">
        <x:v>Individual unit ≤15,000 sq ft</x:v>
      </x:c>
      <x:c r="X1043" s="13" t="n">
        <x:f>IF(N1043="Yes",L1043,0)</x:f>
        <x:v>0</x:v>
      </x:c>
      <x:c r="Y1043" s="14" t="n">
        <x:v>1</x:v>
      </x:c>
      <x:c r="Z1043" s="13" t="str">
        <x:v>Industrial / workshop / storage</x:v>
      </x:c>
    </x:row>
    <x:row r="1044" ht="42" customHeight="1">
      <x:c r="A1044" s="13" t="str">
        <x:v>SE0064</x:v>
      </x:c>
      <x:c r="B1044" s="15" t="str">
        <x:v>Worthing</x:v>
      </x:c>
      <x:c r="C1044" s="15" t="str">
        <x:v>Worthing</x:v>
      </x:c>
      <x:c r="D1044" s="14" t="n">
        <x:v>111620</x:v>
      </x:c>
      <x:c r="E1044" s="13" t="str">
        <x:v>Town</x:v>
      </x:c>
      <x:c r="F1044" s="15" t="str">
        <x:v>Standalone premises — Worthing</x:v>
      </x:c>
      <x:c r="G1044" s="15" t="str">
        <x:v>Unit C, Dominion Way, Worthing, West Sussex, BN14 8NW Industrial Park</x:v>
      </x:c>
      <x:c r="H1044" s="13" t="str">
        <x:v>Current</x:v>
      </x:c>
      <x:c r="I1044" s="14" t="n">
        <x:v>12097</x:v>
      </x:c>
      <x:c r="J1044" s="13" t="str">
        <x:f>IF(AND(ISNUMBER(I1044),I1044&gt;0),IF(I1044&lt;=1000,"1–1,000",IF(I1044&lt;=2500,"1,001–2,500",IF(I1044&lt;=5000,"2,501–5,000",IF(I1044&lt;=10000,"5,001–10,000","10,001–15,000")))),"10,001–15,000")</x:f>
        <x:v>10,001–15,000</x:v>
      </x:c>
      <x:c r="K1044" s="16" t="n">
        <x:v>159996</x:v>
      </x:c>
      <x:c r="L1044" s="43" t="n">
        <x:f>IF(AND(ISNUMBER(I1044),I1044&gt;0,ISNUMBER(K1044),K1044&gt;0),K1044/I1044,"n.a.")</x:f>
        <x:v>13.226089113003225</x:v>
      </x:c>
      <x:c r="M1044" s="43"/>
      <x:c r="N1044" s="13" t="str">
        <x:v>Yes</x:v>
      </x:c>
      <x:c r="O1044" s="15" t="str">
        <x:v>Not stated</x:v>
      </x:c>
      <x:c r="P1044" s="15" t="str">
        <x:v>Not stated</x:v>
      </x:c>
      <x:c r="Q1044" s="15" t="str">
        <x:v>Industrial accommodation; ancillary office accommodation</x:v>
      </x:c>
      <x:c r="R1044" s="15" t="str">
        <x:v>To let Rightmove individual listing/card description checked 4 November 2026. Annual asking rent = displayed rounded monthly rent × 12; rounding may differ from agent annual terms.</x:v>
      </x:c>
      <x:c r="S1044" s="15" t="str">
        <x:v>https://www.rightmove.co.uk/properties/768331672529792#/?channel=COM_LET</x:v>
      </x:c>
      <x:c r="T1044" s="15" t="str"/>
      <x:c r="U1044" s="15" t="str"/>
      <x:c r="V1044" s="15" t="str">
        <x:v>Worthing — Standalone premises — Worthing</x:v>
      </x:c>
      <x:c r="W1044" s="15" t="str">
        <x:v>Individual unit ≤15,000 sq ft</x:v>
      </x:c>
      <x:c r="X1044" s="13" t="n">
        <x:f>IF(N1044="Yes",L1044,0)</x:f>
        <x:v>13.226089113003225</x:v>
      </x:c>
      <x:c r="Y1044" s="14" t="n">
        <x:v>1</x:v>
      </x:c>
      <x:c r="Z1044" s="13" t="str">
        <x:v>Industrial / workshop / storage</x:v>
      </x:c>
    </x:row>
    <x:row r="1045" ht="42" customHeight="1">
      <x:c r="A1045" s="13" t="str">
        <x:v>SE0065</x:v>
      </x:c>
      <x:c r="B1045" s="15" t="str">
        <x:v>Worthing</x:v>
      </x:c>
      <x:c r="C1045" s="15" t="str">
        <x:v>Worthing</x:v>
      </x:c>
      <x:c r="D1045" s="14" t="n">
        <x:v>111620</x:v>
      </x:c>
      <x:c r="E1045" s="13" t="str">
        <x:v>Town</x:v>
      </x:c>
      <x:c r="F1045" s="15" t="str">
        <x:v>Standalone premises — Worthing</x:v>
      </x:c>
      <x:c r="G1045" s="15" t="str">
        <x:v>Western Row, Worthing BN11</x:v>
      </x:c>
      <x:c r="H1045" s="13" t="str">
        <x:v>Current</x:v>
      </x:c>
      <x:c r="I1045" s="14" t="n">
        <x:v>2479</x:v>
      </x:c>
      <x:c r="J1045" s="13" t="str">
        <x:f>IF(AND(ISNUMBER(I1045),I1045&gt;0),IF(I1045&lt;=1000,"1–1,000",IF(I1045&lt;=2500,"1,001–2,500",IF(I1045&lt;=5000,"2,501–5,000",IF(I1045&lt;=10000,"5,001–10,000","10,001–15,000")))),"1,001–2,500")</x:f>
        <x:v>1,001–2,500</x:v>
      </x:c>
      <x:c r="K1045" s="16" t="n">
        <x:v>16250</x:v>
      </x:c>
      <x:c r="L1045" s="43" t="n">
        <x:f>IF(AND(ISNUMBER(I1045),I1045&gt;0,ISNUMBER(K1045),K1045&gt;0),K1045/I1045,"n.a.")</x:f>
        <x:v>6.555062525211779</x:v>
      </x:c>
      <x:c r="M1045" s="43" t="n">
        <x:v>6.56</x:v>
      </x:c>
      <x:c r="N1045" s="13" t="str">
        <x:v>Yes</x:v>
      </x:c>
      <x:c r="O1045" s="15" t="str">
        <x:v>Floor to ceiling height for the ground floor is approximately 2.91 m.</x:v>
      </x:c>
      <x:c r="P1045" s="15" t="str">
        <x:v>The property is accessed via either a loading door on the front elevation or a personal door.</x:v>
      </x:c>
      <x:c r="Q1045" s="15" t="str">
        <x:v>workshop space; ancillary office accommodation</x:v>
      </x:c>
      <x:c r="R1045" s="15" t="str">
        <x:v>To let</x:v>
      </x:c>
      <x:c r="S1045" s="15" t="str">
        <x:v>https://www.zoopla.co.uk/to-rent/commercial/details/74030982/</x:v>
      </x:c>
      <x:c r="T1045" s="15" t="str"/>
      <x:c r="U1045" s="15" t="str"/>
      <x:c r="V1045" s="15" t="str">
        <x:v>Worthing — Standalone premises — Worthing</x:v>
      </x:c>
      <x:c r="W1045" s="15" t="str">
        <x:v>Individual unit ≤15,000 sq ft</x:v>
      </x:c>
      <x:c r="X1045" s="13" t="n">
        <x:f>IF(N1045="Yes",L1045,0)</x:f>
        <x:v>6.555062525211779</x:v>
      </x:c>
      <x:c r="Y1045" s="14" t="n">
        <x:v>1</x:v>
      </x:c>
      <x:c r="Z1045" s="13" t="str">
        <x:v>Industrial / workshop / storage</x:v>
      </x:c>
    </x:row>
    <x:row r="1046" ht="62" customHeight="1">
      <x:c r="A1046" s="13" t="str">
        <x:v>SE0066</x:v>
      </x:c>
      <x:c r="B1046" s="15" t="str">
        <x:v>Worthing</x:v>
      </x:c>
      <x:c r="C1046" s="15" t="str">
        <x:v>Worthing</x:v>
      </x:c>
      <x:c r="D1046" s="14" t="n">
        <x:v>111620</x:v>
      </x:c>
      <x:c r="E1046" s="13" t="str">
        <x:v>Town</x:v>
      </x:c>
      <x:c r="F1046" s="15" t="str">
        <x:v>Standalone premises — Worthing</x:v>
      </x:c>
      <x:c r="G1046" s="15" t="str">
        <x:v>Woods Way, Worthing BN12</x:v>
      </x:c>
      <x:c r="H1046" s="13" t="str">
        <x:v>Current</x:v>
      </x:c>
      <x:c r="I1046" s="14" t="n">
        <x:v>680</x:v>
      </x:c>
      <x:c r="J1046" s="13" t="str">
        <x:f>IF(AND(ISNUMBER(I1046),I1046&gt;0),IF(I1046&lt;=1000,"1–1,000",IF(I1046&lt;=2500,"1,001–2,500",IF(I1046&lt;=5000,"2,501–5,000",IF(I1046&lt;=10000,"5,001–10,000","10,001–15,000")))),"1–1,000")</x:f>
        <x:v>1–1,000</x:v>
      </x:c>
      <x:c r="K1046" s="16" t="n">
        <x:v>9250</x:v>
      </x:c>
      <x:c r="L1046" s="43" t="n">
        <x:f>IF(AND(ISNUMBER(I1046),I1046&gt;0,ISNUMBER(K1046),K1046&gt;0),K1046/I1046,"n.a.")</x:f>
        <x:v>13.602941176470589</x:v>
      </x:c>
      <x:c r="M1046" s="43" t="n">
        <x:v>13.6</x:v>
      </x:c>
      <x:c r="N1046" s="13" t="str">
        <x:v>Yes</x:v>
      </x:c>
      <x:c r="O1046" s="15" t="str">
        <x:v>The unit benefits from an eaves height of approximately 3.45m, rising to 5.5m at the apex.</x:v>
      </x:c>
      <x:c r="P1046" s="15" t="str">
        <x:v>A roller shutter door, measuring approximately 3.15m wide and 3.14m high, provides practical access for loading, with an additional separate personal pedestrian entrance to the front of the unit.</x:v>
      </x:c>
      <x:c r="Q1046" s="15" t="str">
        <x:v>Industrial accommodation; workshop space; parking; yard/loading area</x:v>
      </x:c>
      <x:c r="R1046" s="15" t="str">
        <x:v>To let</x:v>
      </x:c>
      <x:c r="S1046" s="15" t="str">
        <x:v>https://www.zoopla.co.uk/to-rent/commercial/details/74069877/</x:v>
      </x:c>
      <x:c r="T1046" s="15" t="str"/>
      <x:c r="U1046" s="15" t="str"/>
      <x:c r="V1046" s="15" t="str">
        <x:v>Worthing — Standalone premises — Worthing</x:v>
      </x:c>
      <x:c r="W1046" s="15" t="str">
        <x:v>Individual unit ≤15,000 sq ft</x:v>
      </x:c>
      <x:c r="X1046" s="13" t="n">
        <x:f>IF(N1046="Yes",L1046,0)</x:f>
        <x:v>13.602941176470589</x:v>
      </x:c>
      <x:c r="Y1046" s="14" t="n">
        <x:v>1</x:v>
      </x:c>
      <x:c r="Z1046" s="13" t="str">
        <x:v>Industrial / workshop / storage</x:v>
      </x:c>
    </x:row>
    <x:row r="1047" ht="42" customHeight="1">
      <x:c r="A1047" s="13" t="str">
        <x:v>SE0067</x:v>
      </x:c>
      <x:c r="B1047" s="15" t="str">
        <x:v>Worthing</x:v>
      </x:c>
      <x:c r="C1047" s="15" t="str">
        <x:v>Worthing</x:v>
      </x:c>
      <x:c r="D1047" s="14" t="n">
        <x:v>111620</x:v>
      </x:c>
      <x:c r="E1047" s="13" t="str">
        <x:v>Town</x:v>
      </x:c>
      <x:c r="F1047" s="15" t="str">
        <x:v>Timberlaine Trading Estate</x:v>
      </x:c>
      <x:c r="G1047" s="15" t="str">
        <x:v>Unit 2, Timberlaine Trading Estate, Worthing, West Sussex BN14 8ND Industrial Park</x:v>
      </x:c>
      <x:c r="H1047" s="13" t="str">
        <x:v>Current</x:v>
      </x:c>
      <x:c r="I1047" s="14" t="n">
        <x:v>3065</x:v>
      </x:c>
      <x:c r="J1047" s="13" t="str">
        <x:f>IF(AND(ISNUMBER(I1047),I1047&gt;0),IF(I1047&lt;=1000,"1–1,000",IF(I1047&lt;=2500,"1,001–2,500",IF(I1047&lt;=5000,"2,501–5,000",IF(I1047&lt;=10000,"5,001–10,000","10,001–15,000")))),"2,501–5,000")</x:f>
        <x:v>2,501–5,000</x:v>
      </x:c>
      <x:c r="K1047" s="16" t="n">
        <x:v>45948</x:v>
      </x:c>
      <x:c r="L1047" s="43" t="n">
        <x:f>IF(AND(ISNUMBER(I1047),I1047&gt;0,ISNUMBER(K1047),K1047&gt;0),K1047/I1047,"n.a.")</x:f>
        <x:v>14.991190864600327</x:v>
      </x:c>
      <x:c r="M1047" s="43"/>
      <x:c r="N1047" s="13" t="str">
        <x:v>Yes</x:v>
      </x:c>
      <x:c r="O1047" s="15" t="str">
        <x:v>Internally, the unit has an uninterrupted eaves height of 4.53m (14ft 10in).</x:v>
      </x:c>
      <x:c r="P1047" s="15" t="str">
        <x:v>Not stated</x:v>
      </x:c>
      <x:c r="Q1047" s="15" t="str">
        <x:v>Industrial accommodation; warehouse/storage space; ancillary office accommodation; refurbishment referenced</x:v>
      </x:c>
      <x:c r="R1047" s="15" t="str">
        <x:v>To let Rightmove individual listing/card description checked 4 November 2026. Annual asking rent = displayed rounded monthly rent × 12; rounding may differ from agent annual terms.</x:v>
      </x:c>
      <x:c r="S1047" s="15" t="str">
        <x:v>https://www.rightmove.co.uk/properties/760926458998417#/?channel=COM_LET</x:v>
      </x:c>
      <x:c r="T1047" s="15" t="str"/>
      <x:c r="U1047" s="15" t="str"/>
      <x:c r="V1047" s="15" t="str">
        <x:v>Worthing — Timberlaine Trading Estate</x:v>
      </x:c>
      <x:c r="W1047" s="15" t="str">
        <x:v>Individual unit ≤15,000 sq ft</x:v>
      </x:c>
      <x:c r="X1047" s="13" t="n">
        <x:f>IF(N1047="Yes",L1047,0)</x:f>
        <x:v>14.991190864600327</x:v>
      </x:c>
      <x:c r="Y1047" s="14" t="n">
        <x:v>1</x:v>
      </x:c>
      <x:c r="Z1047" s="13" t="str">
        <x:v>Industrial / workshop / storage</x:v>
      </x:c>
    </x:row>
    <x:row r="1048" ht="49" customHeight="1">
      <x:c r="A1048" s="13" t="str">
        <x:v>SE0068</x:v>
      </x:c>
      <x:c r="B1048" s="15" t="str">
        <x:v>Worthing</x:v>
      </x:c>
      <x:c r="C1048" s="15" t="str">
        <x:v>Worthing</x:v>
      </x:c>
      <x:c r="D1048" s="14" t="n">
        <x:v>111620</x:v>
      </x:c>
      <x:c r="E1048" s="13" t="str">
        <x:v>Town</x:v>
      </x:c>
      <x:c r="F1048" s="15" t="str">
        <x:v>Worthing Business Park</x:v>
      </x:c>
      <x:c r="G1048" s="15" t="str">
        <x:v>Unit 10 Worthing Business Park, Dominion Way, Worthing BN14</x:v>
      </x:c>
      <x:c r="H1048" s="13" t="str">
        <x:v>Current</x:v>
      </x:c>
      <x:c r="I1048" s="14" t="n">
        <x:v>1050</x:v>
      </x:c>
      <x:c r="J1048" s="13" t="str">
        <x:f>IF(AND(ISNUMBER(I1048),I1048&gt;0),IF(I1048&lt;=1000,"1–1,000",IF(I1048&lt;=2500,"1,001–2,500",IF(I1048&lt;=5000,"2,501–5,000",IF(I1048&lt;=10000,"5,001–10,000","10,001–15,000")))),"1,001–2,500")</x:f>
        <x:v>1,001–2,500</x:v>
      </x:c>
      <x:c r="K1048" s="16" t="n">
        <x:v>14000</x:v>
      </x:c>
      <x:c r="L1048" s="43" t="n">
        <x:f>IF(AND(ISNUMBER(I1048),I1048&gt;0,ISNUMBER(K1048),K1048&gt;0),K1048/I1048,"n.a.")</x:f>
        <x:v>13.333333333333334</x:v>
      </x:c>
      <x:c r="M1048" s="43" t="n">
        <x:v>13.33</x:v>
      </x:c>
      <x:c r="N1048" s="13" t="str">
        <x:v>Yes</x:v>
      </x:c>
      <x:c r="O1048" s="15" t="str">
        <x:v>6m internal eaves height</x:v>
      </x:c>
      <x:c r="P1048" s="15" t="str">
        <x:v>Electric roller shutter loading doors; 2 external car parking spaces, plus area to the front of the loading door</x:v>
      </x:c>
      <x:c r="Q1048" s="15" t="str">
        <x:v>Industrial accommodation; warehouse/storage space; mezzanine accommodation; ancillary office accommodation; three-phase power; parking</x:v>
      </x:c>
      <x:c r="R1048" s="15" t="str">
        <x:v>To let</x:v>
      </x:c>
      <x:c r="S1048" s="15" t="str">
        <x:v>https://www.zoopla.co.uk/to-rent/commercial/details/73873625/</x:v>
      </x:c>
      <x:c r="T1048" s="15" t="str"/>
      <x:c r="U1048" s="15" t="str"/>
      <x:c r="V1048" s="15" t="str">
        <x:v>Worthing — Worthing Business Park</x:v>
      </x:c>
      <x:c r="W1048" s="15" t="str">
        <x:v>Individual unit ≤15,000 sq ft</x:v>
      </x:c>
      <x:c r="X1048" s="13" t="n">
        <x:f>IF(N1048="Yes",L1048,0)</x:f>
        <x:v>13.333333333333334</x:v>
      </x:c>
      <x:c r="Y1048" s="14" t="n">
        <x:v>1</x:v>
      </x:c>
      <x:c r="Z1048" s="13" t="str">
        <x:v>Industrial / workshop / storage</x:v>
      </x:c>
    </x:row>
    <x:row r="1049" ht="75" customHeight="1">
      <x:c r="A1049" s="13" t="str">
        <x:v>SE0069</x:v>
      </x:c>
      <x:c r="B1049" s="15" t="str">
        <x:v>Worthing</x:v>
      </x:c>
      <x:c r="C1049" s="15" t="str">
        <x:v>Worthing</x:v>
      </x:c>
      <x:c r="D1049" s="14" t="n">
        <x:v>111620</x:v>
      </x:c>
      <x:c r="E1049" s="13" t="str">
        <x:v>Town</x:v>
      </x:c>
      <x:c r="F1049" s="15" t="str">
        <x:v>Worthing Business Park</x:v>
      </x:c>
      <x:c r="G1049" s="15" t="str">
        <x:v>Unit 15 Worthing Business Park, Dominion Way, Worthing, West Sussex BN14</x:v>
      </x:c>
      <x:c r="H1049" s="13" t="str">
        <x:v>Current</x:v>
      </x:c>
      <x:c r="I1049" s="14" t="n">
        <x:v>923</x:v>
      </x:c>
      <x:c r="J1049" s="13" t="str">
        <x:f>IF(AND(ISNUMBER(I1049),I1049&gt;0),IF(I1049&lt;=1000,"1–1,000",IF(I1049&lt;=2500,"1,001–2,500",IF(I1049&lt;=5000,"2,501–5,000",IF(I1049&lt;=10000,"5,001–10,000","10,001–15,000")))),"1–1,000")</x:f>
        <x:v>1–1,000</x:v>
      </x:c>
      <x:c r="K1049" s="16" t="n">
        <x:v>15750</x:v>
      </x:c>
      <x:c r="L1049" s="43" t="n">
        <x:f>IF(AND(ISNUMBER(I1049),I1049&gt;0,ISNUMBER(K1049),K1049&gt;0),K1049/I1049,"n.a.")</x:f>
        <x:v>17.06392199349946</x:v>
      </x:c>
      <x:c r="M1049" s="43" t="n">
        <x:v>17.06</x:v>
      </x:c>
      <x:c r="N1049" s="13" t="str">
        <x:v>Yes</x:v>
      </x:c>
      <x:c r="O1049" s="15" t="str">
        <x:v>Not stated</x:v>
      </x:c>
      <x:c r="P1049" s="15" t="str">
        <x:v>The unit benefits from concrete flooring, 3 phase electricity, LED lighting, electronic roller shutter door and separate pedestrian door.; Each unit benefits from two external car parking spaces plus the area infront of their loading door.</x:v>
      </x:c>
      <x:c r="Q1049" s="15" t="str">
        <x:v>Industrial accommodation; warehouse/storage space; mezzanine accommodation; ancillary office accommodation; three-phase power; parking</x:v>
      </x:c>
      <x:c r="R1049" s="15" t="str">
        <x:v>To let</x:v>
      </x:c>
      <x:c r="S1049" s="15" t="str">
        <x:v>https://www.zoopla.co.uk/to-rent/commercial/details/74080452/</x:v>
      </x:c>
      <x:c r="T1049" s="15" t="str">
        <x:v>https://www.rightmove.co.uk/properties/160279550#/?channel=COM_LET</x:v>
      </x:c>
      <x:c r="U1049" s="15" t="str"/>
      <x:c r="V1049" s="15" t="str">
        <x:v>Worthing — Worthing Business Park</x:v>
      </x:c>
      <x:c r="W1049" s="15" t="str">
        <x:v>Individual unit ≤15,000 sq ft</x:v>
      </x:c>
      <x:c r="X1049" s="13" t="n">
        <x:f>IF(N1049="Yes",L1049,0)</x:f>
        <x:v>17.06392199349946</x:v>
      </x:c>
      <x:c r="Y1049" s="14" t="n">
        <x:v>1</x:v>
      </x:c>
      <x:c r="Z1049" s="13" t="str">
        <x:v>Industrial / workshop / storage</x:v>
      </x:c>
    </x:row>
    <x:row r="1050" ht="75" customHeight="1">
      <x:c r="A1050" s="13" t="str">
        <x:v>SE0070</x:v>
      </x:c>
      <x:c r="B1050" s="15" t="str">
        <x:v>Worthing</x:v>
      </x:c>
      <x:c r="C1050" s="15" t="str">
        <x:v>Worthing</x:v>
      </x:c>
      <x:c r="D1050" s="14" t="n">
        <x:v>111620</x:v>
      </x:c>
      <x:c r="E1050" s="13" t="str">
        <x:v>Town</x:v>
      </x:c>
      <x:c r="F1050" s="15" t="str">
        <x:v>Worthing Business Park</x:v>
      </x:c>
      <x:c r="G1050" s="15" t="str">
        <x:v>Unit 16 Worthing Business Park, Dominion Way, Worthing, West Sussex BN14</x:v>
      </x:c>
      <x:c r="H1050" s="13" t="str">
        <x:v>Current</x:v>
      </x:c>
      <x:c r="I1050" s="14" t="n">
        <x:v>1014</x:v>
      </x:c>
      <x:c r="J1050" s="13" t="str">
        <x:f>IF(AND(ISNUMBER(I1050),I1050&gt;0),IF(I1050&lt;=1000,"1–1,000",IF(I1050&lt;=2500,"1,001–2,500",IF(I1050&lt;=5000,"2,501–5,000",IF(I1050&lt;=10000,"5,001–10,000","10,001–15,000")))),"1,001–2,500")</x:f>
        <x:v>1,001–2,500</x:v>
      </x:c>
      <x:c r="K1050" s="16" t="n">
        <x:v>17250</x:v>
      </x:c>
      <x:c r="L1050" s="43" t="n">
        <x:f>IF(AND(ISNUMBER(I1050),I1050&gt;0,ISNUMBER(K1050),K1050&gt;0),K1050/I1050,"n.a.")</x:f>
        <x:v>17.011834319526628</x:v>
      </x:c>
      <x:c r="M1050" s="43" t="n">
        <x:v>17.01</x:v>
      </x:c>
      <x:c r="N1050" s="13" t="str">
        <x:v>Yes</x:v>
      </x:c>
      <x:c r="O1050" s="15" t="str">
        <x:v>Not stated</x:v>
      </x:c>
      <x:c r="P1050" s="15" t="str">
        <x:v>The unit benefits from concrete flooring, 3 phase electricity, LED lighting, electronic roller shutter door and separate pedestrian door.; Each unit benefits from two external car parking spaces plus the area infront of their loading door.</x:v>
      </x:c>
      <x:c r="Q1050" s="15" t="str">
        <x:v>Industrial accommodation; warehouse/storage space; mezzanine accommodation; ancillary office accommodation; three-phase power; parking</x:v>
      </x:c>
      <x:c r="R1050" s="15" t="str">
        <x:v>To let</x:v>
      </x:c>
      <x:c r="S1050" s="15" t="str">
        <x:v>https://www.zoopla.co.uk/to-rent/commercial/details/73893270/</x:v>
      </x:c>
      <x:c r="T1050" s="15" t="str">
        <x:v>https://www.rightmove.co.uk/properties/154051091#/?channel=COM_LET</x:v>
      </x:c>
      <x:c r="U1050" s="15" t="str"/>
      <x:c r="V1050" s="15" t="str">
        <x:v>Worthing — Worthing Business Park</x:v>
      </x:c>
      <x:c r="W1050" s="15" t="str">
        <x:v>Individual unit ≤15,000 sq ft</x:v>
      </x:c>
      <x:c r="X1050" s="13" t="n">
        <x:f>IF(N1050="Yes",L1050,0)</x:f>
        <x:v>17.011834319526628</x:v>
      </x:c>
      <x:c r="Y1050" s="14" t="n">
        <x:v>1</x:v>
      </x:c>
      <x:c r="Z1050" s="13" t="str">
        <x:v>Industrial / workshop / storage</x:v>
      </x:c>
    </x:row>
    <x:row r="1051" ht="75" customHeight="1">
      <x:c r="A1051" s="13" t="str">
        <x:v>SE0071</x:v>
      </x:c>
      <x:c r="B1051" s="15" t="str">
        <x:v>Worthing</x:v>
      </x:c>
      <x:c r="C1051" s="15" t="str">
        <x:v>Worthing</x:v>
      </x:c>
      <x:c r="D1051" s="14" t="n">
        <x:v>111620</x:v>
      </x:c>
      <x:c r="E1051" s="13" t="str">
        <x:v>Town</x:v>
      </x:c>
      <x:c r="F1051" s="15" t="str">
        <x:v>Worthing Business Park</x:v>
      </x:c>
      <x:c r="G1051" s="15" t="str">
        <x:v>Unit 19 Worthing Business Park, Dominion Way, Worthing, West Sussex BN14</x:v>
      </x:c>
      <x:c r="H1051" s="13" t="str">
        <x:v>Current</x:v>
      </x:c>
      <x:c r="I1051" s="14" t="n">
        <x:v>1607</x:v>
      </x:c>
      <x:c r="J1051" s="13" t="str">
        <x:f>IF(AND(ISNUMBER(I1051),I1051&gt;0),IF(I1051&lt;=1000,"1–1,000",IF(I1051&lt;=2500,"1,001–2,500",IF(I1051&lt;=5000,"2,501–5,000",IF(I1051&lt;=10000,"5,001–10,000","10,001–15,000")))),"1,001–2,500")</x:f>
        <x:v>1,001–2,500</x:v>
      </x:c>
      <x:c r="K1051" s="16" t="n">
        <x:v>27350</x:v>
      </x:c>
      <x:c r="L1051" s="43" t="n">
        <x:f>IF(AND(ISNUMBER(I1051),I1051&gt;0,ISNUMBER(K1051),K1051&gt;0),K1051/I1051,"n.a.")</x:f>
        <x:v>17.01929060360921</x:v>
      </x:c>
      <x:c r="M1051" s="43" t="n">
        <x:v>17.02</x:v>
      </x:c>
      <x:c r="N1051" s="13" t="str">
        <x:v>Yes</x:v>
      </x:c>
      <x:c r="O1051" s="15" t="str">
        <x:v>Not stated</x:v>
      </x:c>
      <x:c r="P1051" s="15" t="str">
        <x:v>The unit benefits from concrete flooring, 3 phase electricity, LED lighting, electronic roller shutter door and separate pedestrian door.; Each unit benefits from two external car parking spaces plus the area infront of their loading door.</x:v>
      </x:c>
      <x:c r="Q1051" s="15" t="str">
        <x:v>Industrial accommodation; warehouse/storage space; mezzanine accommodation; ancillary office accommodation; three-phase power; parking</x:v>
      </x:c>
      <x:c r="R1051" s="15" t="str">
        <x:v>To let</x:v>
      </x:c>
      <x:c r="S1051" s="15" t="str">
        <x:v>https://www.zoopla.co.uk/to-rent/commercial/details/73893277/</x:v>
      </x:c>
      <x:c r="T1051" s="15" t="str">
        <x:v>https://www.rightmove.co.uk/properties/172393040#/?channel=COM_LET</x:v>
      </x:c>
      <x:c r="U1051" s="15" t="str"/>
      <x:c r="V1051" s="15" t="str">
        <x:v>Worthing — Worthing Business Park</x:v>
      </x:c>
      <x:c r="W1051" s="15" t="str">
        <x:v>Individual unit ≤15,000 sq ft</x:v>
      </x:c>
      <x:c r="X1051" s="13" t="n">
        <x:f>IF(N1051="Yes",L1051,0)</x:f>
        <x:v>17.01929060360921</x:v>
      </x:c>
      <x:c r="Y1051" s="14" t="n">
        <x:v>1</x:v>
      </x:c>
      <x:c r="Z1051" s="13" t="str">
        <x:v>Industrial / workshop / storage</x:v>
      </x:c>
    </x:row>
    <x:row r="1052" ht="75" customHeight="1">
      <x:c r="A1052" s="13" t="str">
        <x:v>SE0072</x:v>
      </x:c>
      <x:c r="B1052" s="15" t="str">
        <x:v>Worthing</x:v>
      </x:c>
      <x:c r="C1052" s="15" t="str">
        <x:v>Worthing</x:v>
      </x:c>
      <x:c r="D1052" s="14" t="n">
        <x:v>111620</x:v>
      </x:c>
      <x:c r="E1052" s="13" t="str">
        <x:v>Town</x:v>
      </x:c>
      <x:c r="F1052" s="15" t="str">
        <x:v>Worthing Business Park</x:v>
      </x:c>
      <x:c r="G1052" s="15" t="str">
        <x:v>Unit 8 Worthing Business Park, Dominion Way, Worthing, West Sussex BN14</x:v>
      </x:c>
      <x:c r="H1052" s="13" t="str">
        <x:v>Current</x:v>
      </x:c>
      <x:c r="I1052" s="14" t="n">
        <x:v>1249</x:v>
      </x:c>
      <x:c r="J1052" s="13" t="str">
        <x:f>IF(AND(ISNUMBER(I1052),I1052&gt;0),IF(I1052&lt;=1000,"1–1,000",IF(I1052&lt;=2500,"1,001–2,500",IF(I1052&lt;=5000,"2,501–5,000",IF(I1052&lt;=10000,"5,001–10,000","10,001–15,000")))),"1,001–2,500")</x:f>
        <x:v>1,001–2,500</x:v>
      </x:c>
      <x:c r="K1052" s="16" t="n">
        <x:v>21250</x:v>
      </x:c>
      <x:c r="L1052" s="43" t="n">
        <x:f>IF(AND(ISNUMBER(I1052),I1052&gt;0,ISNUMBER(K1052),K1052&gt;0),K1052/I1052,"n.a.")</x:f>
        <x:v>17.013610888710968</x:v>
      </x:c>
      <x:c r="M1052" s="43" t="n">
        <x:v>17.01</x:v>
      </x:c>
      <x:c r="N1052" s="13" t="str">
        <x:v>Yes</x:v>
      </x:c>
      <x:c r="O1052" s="15" t="str">
        <x:v>Not stated</x:v>
      </x:c>
      <x:c r="P1052" s="15" t="str">
        <x:v>The unit benefits from concrete flooring, 3 phase electricity, LED lighting, electronic roller shutter door and separate pedestrian door.; Each unit benefits from two external car parking spaces plus the area infront of their loading door.</x:v>
      </x:c>
      <x:c r="Q1052" s="15" t="str">
        <x:v>Industrial accommodation; warehouse/storage space; mezzanine accommodation; ancillary office accommodation; three-phase power; parking</x:v>
      </x:c>
      <x:c r="R1052" s="15" t="str">
        <x:v>To let</x:v>
      </x:c>
      <x:c r="S1052" s="15" t="str">
        <x:v>https://www.zoopla.co.uk/to-rent/commercial/details/73893274/</x:v>
      </x:c>
      <x:c r="T1052" s="15" t="str">
        <x:v>https://www.rightmove.co.uk/properties/154051088#/?channel=COM_LET</x:v>
      </x:c>
      <x:c r="U1052" s="15" t="str"/>
      <x:c r="V1052" s="15" t="str">
        <x:v>Worthing — Worthing Business Park</x:v>
      </x:c>
      <x:c r="W1052" s="15" t="str">
        <x:v>Individual unit ≤15,000 sq ft</x:v>
      </x:c>
      <x:c r="X1052" s="13" t="n">
        <x:f>IF(N1052="Yes",L1052,0)</x:f>
        <x:v>17.013610888710968</x:v>
      </x:c>
      <x:c r="Y1052" s="14" t="n">
        <x:v>1</x:v>
      </x:c>
      <x:c r="Z1052" s="13" t="str">
        <x:v>Industrial / workshop / storage</x:v>
      </x:c>
    </x:row>
    <x:row r="1053" ht="42" customHeight="1">
      <x:c r="A1053" s="13" t="str">
        <x:v>SE0073</x:v>
      </x:c>
      <x:c r="B1053" s="15" t="str">
        <x:v>Worthing</x:v>
      </x:c>
      <x:c r="C1053" s="15" t="str">
        <x:v>Worthing</x:v>
      </x:c>
      <x:c r="D1053" s="14" t="n">
        <x:v>111620</x:v>
      </x:c>
      <x:c r="E1053" s="13" t="str">
        <x:v>Town</x:v>
      </x:c>
      <x:c r="F1053" s="15" t="str">
        <x:v>Worthing Business Park</x:v>
      </x:c>
      <x:c r="G1053" s="15" t="str">
        <x:v>Worthing Business Park, Dominion Way, Worthing, West Sussex BN14</x:v>
      </x:c>
      <x:c r="H1053" s="13" t="str">
        <x:v>Uncertain</x:v>
      </x:c>
      <x:c r="I1053" s="14"/>
      <x:c r="J1053" s="13" t="str">
        <x:f>IF(AND(ISNUMBER(I1053),I1053&gt;0),IF(I1053&lt;=1000,"1–1,000",IF(I1053&lt;=2500,"1,001–2,500",IF(I1053&lt;=5000,"2,501–5,000",IF(I1053&lt;=10000,"5,001–10,000","10,001–15,000")))),"Range crosses bands")</x:f>
        <x:v>Range crosses bands</x:v>
      </x:c>
      <x:c r="K1053" s="16"/>
      <x:c r="L1053" s="43" t="str">
        <x:f>IF(AND(ISNUMBER(I1053),I1053&gt;0,ISNUMBER(K1053),K1053&gt;0),K1053/I1053,"n.a.")</x:f>
        <x:v>n.a.</x:v>
      </x:c>
      <x:c r="M1053" s="43"/>
      <x:c r="N1053" s="13" t="str">
        <x:v>No</x:v>
      </x:c>
      <x:c r="O1053" s="15" t="str">
        <x:v>Not stated</x:v>
      </x:c>
      <x:c r="P1053" s="15" t="str">
        <x:v>Not stated</x:v>
      </x:c>
      <x:c r="Q1053" s="15" t="str">
        <x:v>Industrial accommodation; warehouse/storage space; ancillary office accommodation; parking</x:v>
      </x:c>
      <x:c r="R1053" s="15" t="str">
        <x:v>Eligibility/availability unverified Advertised range 858–2,291 sq ft; exact demise area not allocated. Scheme advert; specific current units counted separately</x:v>
      </x:c>
      <x:c r="S1053" s="15" t="str">
        <x:v>https://www.zoopla.co.uk/to-rent/commercial/details/66697522/</x:v>
      </x:c>
      <x:c r="T1053" s="15" t="str"/>
      <x:c r="U1053" s="15" t="str"/>
      <x:c r="V1053" s="15" t="str">
        <x:v>Worthing — Worthing Business Park</x:v>
      </x:c>
      <x:c r="W1053" s="15" t="str">
        <x:v>858–2,291 sq ft; exact unit area not stated</x:v>
      </x:c>
      <x:c r="X1053" s="13" t="n">
        <x:f>IF(N1053="Yes",L1053,0)</x:f>
        <x:v>0</x:v>
      </x:c>
      <x:c r="Y1053" s="14" t="n">
        <x:v>1</x:v>
      </x:c>
      <x:c r="Z1053" s="13" t="str">
        <x:v>Industrial / workshop / storage</x:v>
      </x:c>
    </x:row>
    <x:row r="1054" ht="49" customHeight="1">
      <x:c r="A1054" s="13" t="str">
        <x:v>SE0074</x:v>
      </x:c>
      <x:c r="B1054" s="15" t="str">
        <x:v>Bognor Regis</x:v>
      </x:c>
      <x:c r="C1054" s="15" t="str">
        <x:v>Flansham</x:v>
      </x:c>
      <x:c r="D1054" s="14"/>
      <x:c r="E1054" s="13" t="str">
        <x:v>Nearby</x:v>
      </x:c>
      <x:c r="F1054" s="15" t="str">
        <x:v>Standalone premises — Flansham</x:v>
      </x:c>
      <x:c r="G1054" s="15" t="str">
        <x:v>Rookery Farm, Flansham Lane, PO22 Commercial Property</x:v>
      </x:c>
      <x:c r="H1054" s="13" t="str">
        <x:v>Current</x:v>
      </x:c>
      <x:c r="I1054" s="14" t="n">
        <x:v>1625</x:v>
      </x:c>
      <x:c r="J1054" s="13" t="str">
        <x:f>IF(AND(ISNUMBER(I1054),I1054&gt;0),IF(I1054&lt;=1000,"1–1,000",IF(I1054&lt;=2500,"1,001–2,500",IF(I1054&lt;=5000,"2,501–5,000",IF(I1054&lt;=10000,"5,001–10,000","10,001–15,000")))),"1,001–2,500")</x:f>
        <x:v>1,001–2,500</x:v>
      </x:c>
      <x:c r="K1054" s="16" t="n">
        <x:v>15000</x:v>
      </x:c>
      <x:c r="L1054" s="43" t="n">
        <x:f>IF(AND(ISNUMBER(I1054),I1054&gt;0,ISNUMBER(K1054),K1054&gt;0),K1054/I1054,"n.a.")</x:f>
        <x:v>9.23076923076923</x:v>
      </x:c>
      <x:c r="M1054" s="43"/>
      <x:c r="N1054" s="13" t="str">
        <x:v>Yes</x:v>
      </x:c>
      <x:c r="O1054" s="15" t="str">
        <x:v>Not stated</x:v>
      </x:c>
      <x:c r="P1054" s="15" t="str">
        <x:v>Not stated</x:v>
      </x:c>
      <x:c r="Q1054" s="15" t="str">
        <x:v>workshop space; ancillary office accommodation; yard/loading area</x:v>
      </x:c>
      <x:c r="R1054" s="15" t="str">
        <x:v>To let Rightmove individual listing/card description checked 4 November 2026. Annual asking rent = displayed rounded monthly rent × 12; rounding may differ from agent annual terms. Host BUA population not separately matched.</x:v>
      </x:c>
      <x:c r="S1054" s="15" t="str">
        <x:v>https://www.rightmove.co.uk/properties/94339473#/?channel=COM_LET</x:v>
      </x:c>
      <x:c r="T1054" s="15" t="str"/>
      <x:c r="U1054" s="15" t="str"/>
      <x:c r="V1054" s="15" t="str">
        <x:v>Bognor Regis — Standalone premises — Flansham</x:v>
      </x:c>
      <x:c r="W1054" s="15" t="str">
        <x:v>Individual unit ≤15,000 sq ft</x:v>
      </x:c>
      <x:c r="X1054" s="13" t="n">
        <x:f>IF(N1054="Yes",L1054,0)</x:f>
        <x:v>9.23076923076923</x:v>
      </x:c>
      <x:c r="Y1054" s="14" t="n">
        <x:v>1</x:v>
      </x:c>
      <x:c r="Z1054" s="13" t="str">
        <x:v>Industrial / workshop / storage</x:v>
      </x:c>
    </x:row>
    <x:row r="1055" ht="62" customHeight="1">
      <x:c r="A1055" s="13" t="str">
        <x:v>SE0075</x:v>
      </x:c>
      <x:c r="B1055" s="15" t="str">
        <x:v>Bognor Regis</x:v>
      </x:c>
      <x:c r="C1055" s="15" t="str">
        <x:v>Bognor Regis</x:v>
      </x:c>
      <x:c r="D1055" s="14" t="n">
        <x:v>68435</x:v>
      </x:c>
      <x:c r="E1055" s="13" t="str">
        <x:v>Town</x:v>
      </x:c>
      <x:c r="F1055" s="15" t="str">
        <x:v>Arun Business Park</x:v>
      </x:c>
      <x:c r="G1055" s="15" t="str">
        <x:v>Unit 17 Arun Business Park, Shripney Road, Bognor Regis, West Sussex, PO22 9SX Light Industrial</x:v>
      </x:c>
      <x:c r="H1055" s="13" t="str">
        <x:v>Current</x:v>
      </x:c>
      <x:c r="I1055" s="14" t="n">
        <x:v>1555</x:v>
      </x:c>
      <x:c r="J1055" s="13" t="str">
        <x:f>IF(AND(ISNUMBER(I1055),I1055&gt;0),IF(I1055&lt;=1000,"1–1,000",IF(I1055&lt;=2500,"1,001–2,500",IF(I1055&lt;=5000,"2,501–5,000",IF(I1055&lt;=10000,"5,001–10,000","10,001–15,000")))),"1,001–2,500")</x:f>
        <x:v>1,001–2,500</x:v>
      </x:c>
      <x:c r="K1055" s="16"/>
      <x:c r="L1055" s="43" t="str">
        <x:f>IF(AND(ISNUMBER(I1055),I1055&gt;0,ISNUMBER(K1055),K1055&gt;0),K1055/I1055,"n.a.")</x:f>
        <x:v>n.a.</x:v>
      </x:c>
      <x:c r="M1055" s="43"/>
      <x:c r="N1055" s="13" t="str">
        <x:v>No</x:v>
      </x:c>
      <x:c r="O1055" s="15" t="str">
        <x:v>Not stated</x:v>
      </x:c>
      <x:c r="P1055" s="15" t="str">
        <x:v>Access is via a personnel door and further benefits from a concertina loading door, secured with an external electric roller shutter, measuring approximately 2.98m wide by 2.15m high.</x:v>
      </x:c>
      <x:c r="Q1055" s="15" t="str">
        <x:v>workshop space; ancillary office accommodation; parking</x:v>
      </x:c>
      <x:c r="R1055" s="15" t="str">
        <x:v>To let Rightmove individual listing/card description checked 4 November 2026.</x:v>
      </x:c>
      <x:c r="S1055" s="15" t="str">
        <x:v>https://www.rightmove.co.uk/properties/776343323848129#/?channel=COM_LET</x:v>
      </x:c>
      <x:c r="T1055" s="15" t="str">
        <x:v>https://www.flude.com/property/details/2767/Unit-17-Arun-Business-Park-Shripney-Road-Bognor-Regis-West-Sussex-PO22-9SX-Occupiers-B1-c-Light-Industry-</x:v>
      </x:c>
      <x:c r="U1055" s="15" t="str"/>
      <x:c r="V1055" s="15" t="str">
        <x:v>Bognor Regis — Arun Business Park</x:v>
      </x:c>
      <x:c r="W1055" s="15" t="str">
        <x:v>Individual unit ≤15,000 sq ft</x:v>
      </x:c>
      <x:c r="X1055" s="13" t="n">
        <x:f>IF(N1055="Yes",L1055,0)</x:f>
        <x:v>0</x:v>
      </x:c>
      <x:c r="Y1055" s="14" t="n">
        <x:v>1</x:v>
      </x:c>
      <x:c r="Z1055" s="13" t="str">
        <x:v>Industrial / workshop / storage</x:v>
      </x:c>
    </x:row>
    <x:row r="1056" ht="127" customHeight="1">
      <x:c r="A1056" s="13" t="str">
        <x:v>SE0076</x:v>
      </x:c>
      <x:c r="B1056" s="15" t="str">
        <x:v>Bognor Regis</x:v>
      </x:c>
      <x:c r="C1056" s="15" t="str">
        <x:v>Bognor Regis</x:v>
      </x:c>
      <x:c r="D1056" s="14" t="n">
        <x:v>68435</x:v>
      </x:c>
      <x:c r="E1056" s="13" t="str">
        <x:v>Town</x:v>
      </x:c>
      <x:c r="F1056" s="15" t="str">
        <x:v>Castlegrove Business Park</x:v>
      </x:c>
      <x:c r="G1056" s="15" t="str">
        <x:v>Unit 12c Castlegrove Business Park, Durban Road, Bognor Regis, West Sussex PO22</x:v>
      </x:c>
      <x:c r="H1056" s="13" t="str">
        <x:v>Current</x:v>
      </x:c>
      <x:c r="I1056" s="14" t="n">
        <x:v>4625</x:v>
      </x:c>
      <x:c r="J1056" s="13" t="str">
        <x:f>IF(AND(ISNUMBER(I1056),I1056&gt;0),IF(I1056&lt;=1000,"1–1,000",IF(I1056&lt;=2500,"1,001–2,500",IF(I1056&lt;=5000,"2,501–5,000",IF(I1056&lt;=10000,"5,001–10,000","10,001–15,000")))),"2,501–5,000")</x:f>
        <x:v>2,501–5,000</x:v>
      </x:c>
      <x:c r="K1056" s="16" t="n">
        <x:v>34688</x:v>
      </x:c>
      <x:c r="L1056" s="43" t="n">
        <x:f>IF(AND(ISNUMBER(I1056),I1056&gt;0,ISNUMBER(K1056),K1056&gt;0),K1056/I1056,"n.a.")</x:f>
        <x:v>7.500108108108108</x:v>
      </x:c>
      <x:c r="M1056" s="43" t="n">
        <x:v>7.5</x:v>
      </x:c>
      <x:c r="N1056" s="13" t="str">
        <x:v>No</x:v>
      </x:c>
      <x:c r="O1056" s="15" t="str">
        <x:v>The unit benefits from an eaves height rising to 13'9" at the apex.</x:v>
      </x:c>
      <x:c r="P1056" s="15" t="str">
        <x:v>Other features to the warehouse include concrete flooring, three phase electricity, electric loading door and is presented to the market ready for immediate Tenant fit out.</x:v>
      </x:c>
      <x:c r="Q1056" s="15" t="str">
        <x:v>Industrial accommodation; warehouse/storage space; three-phase power; parking; refurbishment referenced</x:v>
      </x:c>
      <x:c r="R1056" s="15" t="str">
        <x:v>To let Portal quotes conflict: £34,688 vs £37,000 (year-one stepped rent); excluded rent average Cross-portal asking rent differs; excluded from comparable sample.</x:v>
      </x:c>
      <x:c r="S1056" s="15" t="str">
        <x:v>https://www.zoopla.co.uk/to-rent/commercial/details/74084857/</x:v>
      </x:c>
      <x:c r="T1056" s="15" t="str">
        <x:v>https://www.zoopla.co.uk/to-rent/commercial/details/70815379/</x:v>
      </x:c>
      <x:c r="U1056" s="15" t="str">
        <x:v>https://www.rightmove.co.uk/properties/760757176923777#/?channel=COM_LET
https://www.rightmove.co.uk/properties/164712356#/?channel=COM_LET
https://www.rightmove.co.uk/properties/760557268011952#/?channel=COM_LET
https://www.flude.com/property/details/7513/Unit-12c-Castlegrove-Business-Park-Durban-Road-Bognor-Regis-West-Sussex-PO22-9QT-Occupiers-B1-c-Light-Industry-</x:v>
      </x:c>
      <x:c r="V1056" s="15" t="str">
        <x:v>Bognor Regis — Castlegrove Business Park</x:v>
      </x:c>
      <x:c r="W1056" s="15" t="str">
        <x:v>Individual unit ≤15,000 sq ft</x:v>
      </x:c>
      <x:c r="X1056" s="13" t="n">
        <x:f>IF(N1056="Yes",L1056,0)</x:f>
        <x:v>0</x:v>
      </x:c>
      <x:c r="Y1056" s="14" t="n">
        <x:v>1</x:v>
      </x:c>
      <x:c r="Z1056" s="13" t="str">
        <x:v>Industrial / workshop / storage</x:v>
      </x:c>
    </x:row>
    <x:row r="1057" ht="62" customHeight="1">
      <x:c r="A1057" s="13" t="str">
        <x:v>SE0077</x:v>
      </x:c>
      <x:c r="B1057" s="15" t="str">
        <x:v>Bognor Regis</x:v>
      </x:c>
      <x:c r="C1057" s="15" t="str">
        <x:v>Bognor Regis</x:v>
      </x:c>
      <x:c r="D1057" s="14" t="n">
        <x:v>68435</x:v>
      </x:c>
      <x:c r="E1057" s="13" t="str">
        <x:v>Town</x:v>
      </x:c>
      <x:c r="F1057" s="15" t="str">
        <x:v>Durban Business Centre</x:v>
      </x:c>
      <x:c r="G1057" s="15" t="str">
        <x:v>Unit 7 Durban Business Centre, Durban Road, Bognor Regis, West Sussex PO22</x:v>
      </x:c>
      <x:c r="H1057" s="13" t="str">
        <x:v>Current</x:v>
      </x:c>
      <x:c r="I1057" s="14" t="n">
        <x:v>1987</x:v>
      </x:c>
      <x:c r="J1057" s="13" t="str">
        <x:f>IF(AND(ISNUMBER(I1057),I1057&gt;0),IF(I1057&lt;=1000,"1–1,000",IF(I1057&lt;=2500,"1,001–2,500",IF(I1057&lt;=5000,"2,501–5,000",IF(I1057&lt;=10000,"5,001–10,000","10,001–15,000")))),"1,001–2,500")</x:f>
        <x:v>1,001–2,500</x:v>
      </x:c>
      <x:c r="K1057" s="16" t="n">
        <x:v>14900</x:v>
      </x:c>
      <x:c r="L1057" s="43" t="n">
        <x:f>IF(AND(ISNUMBER(I1057),I1057&gt;0,ISNUMBER(K1057),K1057&gt;0),K1057/I1057,"n.a.")</x:f>
        <x:v>7.498741821841973</x:v>
      </x:c>
      <x:c r="M1057" s="43" t="n">
        <x:v>7.5</x:v>
      </x:c>
      <x:c r="N1057" s="13" t="str">
        <x:v>No</x:v>
      </x:c>
      <x:c r="O1057" s="15" t="str">
        <x:v>Not stated</x:v>
      </x:c>
      <x:c r="P1057" s="15" t="str">
        <x:v>Each unit benefits from three phase electricity, roller shutter loading door, WC and a separate pedestrian access door.</x:v>
      </x:c>
      <x:c r="Q1057" s="15" t="str">
        <x:v>Industrial accommodation; warehouse/storage space; mezzanine accommodation; ancillary office accommodation; three-phase power; parking</x:v>
      </x:c>
      <x:c r="R1057" s="15" t="str">
        <x:v>To let Portal quotes conflict: £14,900 vs £15,896 (year-one stepped rent); excluded rent average Cross-portal asking rent differs; excluded from comparable sample.</x:v>
      </x:c>
      <x:c r="S1057" s="15" t="str">
        <x:v>https://www.zoopla.co.uk/to-rent/commercial/details/73893269/</x:v>
      </x:c>
      <x:c r="T1057" s="15" t="str">
        <x:v>https://www.zoopla.co.uk/to-rent/commercial/details/70814847/</x:v>
      </x:c>
      <x:c r="U1057" s="15" t="str">
        <x:v>https://www.rightmove.co.uk/properties/154050329#/?channel=COM_LET
https://www.rightmove.co.uk/properties/760757162118400#/?channel=COM_LET</x:v>
      </x:c>
      <x:c r="V1057" s="15" t="str">
        <x:v>Bognor Regis — Durban Business Centre</x:v>
      </x:c>
      <x:c r="W1057" s="15" t="str">
        <x:v>Individual unit ≤15,000 sq ft</x:v>
      </x:c>
      <x:c r="X1057" s="13" t="n">
        <x:f>IF(N1057="Yes",L1057,0)</x:f>
        <x:v>0</x:v>
      </x:c>
      <x:c r="Y1057" s="14" t="n">
        <x:v>1</x:v>
      </x:c>
      <x:c r="Z1057" s="13" t="str">
        <x:v>Industrial / workshop / storage</x:v>
      </x:c>
    </x:row>
    <x:row r="1058" ht="62" customHeight="1">
      <x:c r="A1058" s="13" t="str">
        <x:v>SE0078</x:v>
      </x:c>
      <x:c r="B1058" s="15" t="str">
        <x:v>Bognor Regis</x:v>
      </x:c>
      <x:c r="C1058" s="15" t="str">
        <x:v>Bognor Regis</x:v>
      </x:c>
      <x:c r="D1058" s="14" t="n">
        <x:v>68435</x:v>
      </x:c>
      <x:c r="E1058" s="13" t="str">
        <x:v>Town</x:v>
      </x:c>
      <x:c r="F1058" s="15" t="str">
        <x:v>Durban Park Industrial Estate</x:v>
      </x:c>
      <x:c r="G1058" s="15" t="str">
        <x:v>6 Durban Park Industrial Estate, Durban Park, Bognor Regis PO22</x:v>
      </x:c>
      <x:c r="H1058" s="13" t="str">
        <x:v>Uncertain</x:v>
      </x:c>
      <x:c r="I1058" s="14" t="n">
        <x:v>4593</x:v>
      </x:c>
      <x:c r="J1058" s="13" t="str">
        <x:f>IF(AND(ISNUMBER(I1058),I1058&gt;0),IF(I1058&lt;=1000,"1–1,000",IF(I1058&lt;=2500,"1,001–2,500",IF(I1058&lt;=5000,"2,501–5,000",IF(I1058&lt;=10000,"5,001–10,000","10,001–15,000")))),"2,501–5,000")</x:f>
        <x:v>2,501–5,000</x:v>
      </x:c>
      <x:c r="K1058" s="16" t="n">
        <x:v>53000</x:v>
      </x:c>
      <x:c r="L1058" s="43" t="n">
        <x:f>IF(AND(ISNUMBER(I1058),I1058&gt;0,ISNUMBER(K1058),K1058&gt;0),K1058/I1058,"n.a.")</x:f>
        <x:v>11.539298933159156</x:v>
      </x:c>
      <x:c r="M1058" s="43" t="n">
        <x:v>11.54</x:v>
      </x:c>
      <x:c r="N1058" s="13" t="str">
        <x:v>No</x:v>
      </x:c>
      <x:c r="O1058" s="15" t="str">
        <x:v>Not stated</x:v>
      </x:c>
      <x:c r="P1058" s="15" t="str">
        <x:v>Roller Shutter Door</x:v>
      </x:c>
      <x:c r="Q1058" s="15" t="str">
        <x:v>Industrial accommodation; ancillary office accommodation; parking; refurbishment referenced</x:v>
      </x:c>
      <x:c r="R1058" s="15" t="str">
        <x:v>Eligibility/availability unverified Under refurbishment; current completion unconfirmed Conflicting stepped rents across adverts</x:v>
      </x:c>
      <x:c r="S1058" s="15" t="str">
        <x:v>https://www.zoopla.co.uk/to-rent/commercial/details/72601581/</x:v>
      </x:c>
      <x:c r="T1058" s="15" t="str">
        <x:v>https://www.zoopla.co.uk/to-rent/commercial/details/72017251/</x:v>
      </x:c>
      <x:c r="U1058" s="15" t="str">
        <x:v>https://www.rightmove.co.uk/properties/773380826172704#/?channel=COM_LET
https://www.rightmove.co.uk/properties/760928686064977#/?channel=COM_LET</x:v>
      </x:c>
      <x:c r="V1058" s="15" t="str">
        <x:v>Bognor Regis — Durban Park Industrial Estate</x:v>
      </x:c>
      <x:c r="W1058" s="15" t="str">
        <x:v>Individual unit ≤15,000 sq ft</x:v>
      </x:c>
      <x:c r="X1058" s="13" t="n">
        <x:f>IF(N1058="Yes",L1058,0)</x:f>
        <x:v>0</x:v>
      </x:c>
      <x:c r="Y1058" s="14" t="n">
        <x:v>1</x:v>
      </x:c>
      <x:c r="Z1058" s="13" t="str">
        <x:v>Industrial / workshop / storage</x:v>
      </x:c>
    </x:row>
    <x:row r="1059" ht="62" customHeight="1">
      <x:c r="A1059" s="13" t="str">
        <x:v>SE0079</x:v>
      </x:c>
      <x:c r="B1059" s="15" t="str">
        <x:v>Bognor Regis</x:v>
      </x:c>
      <x:c r="C1059" s="15" t="str">
        <x:v>Bognor Regis</x:v>
      </x:c>
      <x:c r="D1059" s="14" t="n">
        <x:v>68435</x:v>
      </x:c>
      <x:c r="E1059" s="13" t="str">
        <x:v>Town</x:v>
      </x:c>
      <x:c r="F1059" s="15" t="str">
        <x:v>Durban Park Industrial Estate</x:v>
      </x:c>
      <x:c r="G1059" s="15" t="str">
        <x:v>Unit 5 Durban Park Industrial Estate, Durban Park, Bognor Regis PO22</x:v>
      </x:c>
      <x:c r="H1059" s="13" t="str">
        <x:v>Uncertain</x:v>
      </x:c>
      <x:c r="I1059" s="14" t="n">
        <x:v>4584</x:v>
      </x:c>
      <x:c r="J1059" s="13" t="str">
        <x:f>IF(AND(ISNUMBER(I1059),I1059&gt;0),IF(I1059&lt;=1000,"1–1,000",IF(I1059&lt;=2500,"1,001–2,500",IF(I1059&lt;=5000,"2,501–5,000",IF(I1059&lt;=10000,"5,001–10,000","10,001–15,000")))),"2,501–5,000")</x:f>
        <x:v>2,501–5,000</x:v>
      </x:c>
      <x:c r="K1059" s="16" t="n">
        <x:v>52900</x:v>
      </x:c>
      <x:c r="L1059" s="43" t="n">
        <x:f>IF(AND(ISNUMBER(I1059),I1059&gt;0,ISNUMBER(K1059),K1059&gt;0),K1059/I1059,"n.a.")</x:f>
        <x:v>11.540139616055846</x:v>
      </x:c>
      <x:c r="M1059" s="43" t="n">
        <x:v>11.54</x:v>
      </x:c>
      <x:c r="N1059" s="13" t="str">
        <x:v>No</x:v>
      </x:c>
      <x:c r="O1059" s="15" t="str">
        <x:v>Not stated</x:v>
      </x:c>
      <x:c r="P1059" s="15" t="str">
        <x:v>Not stated</x:v>
      </x:c>
      <x:c r="Q1059" s="15" t="str">
        <x:v>Industrial accommodation; ancillary office accommodation; parking; refurbishment referenced</x:v>
      </x:c>
      <x:c r="R1059" s="15" t="str">
        <x:v>Eligibility/availability unverified Under refurbishment; current completion unconfirmed Conflicting stepped rents across adverts</x:v>
      </x:c>
      <x:c r="S1059" s="15" t="str">
        <x:v>https://www.zoopla.co.uk/to-rent/commercial/details/72601597/</x:v>
      </x:c>
      <x:c r="T1059" s="15" t="str">
        <x:v>https://www.zoopla.co.uk/to-rent/commercial/details/72017252/</x:v>
      </x:c>
      <x:c r="U1059" s="15" t="str">
        <x:v>https://www.rightmove.co.uk/properties/773380815458128#/?channel=COM_LET
https://www.rightmove.co.uk/properties/760928566522432#/?channel=COM_LET</x:v>
      </x:c>
      <x:c r="V1059" s="15" t="str">
        <x:v>Bognor Regis — Durban Park Industrial Estate</x:v>
      </x:c>
      <x:c r="W1059" s="15" t="str">
        <x:v>Individual unit ≤15,000 sq ft</x:v>
      </x:c>
      <x:c r="X1059" s="13" t="n">
        <x:f>IF(N1059="Yes",L1059,0)</x:f>
        <x:v>0</x:v>
      </x:c>
      <x:c r="Y1059" s="14" t="n">
        <x:v>1</x:v>
      </x:c>
      <x:c r="Z1059" s="13" t="str">
        <x:v>Industrial / workshop / storage</x:v>
      </x:c>
    </x:row>
    <x:row r="1060" ht="88" customHeight="1">
      <x:c r="A1060" s="13" t="str">
        <x:v>SE0080</x:v>
      </x:c>
      <x:c r="B1060" s="15" t="str">
        <x:v>Bognor Regis</x:v>
      </x:c>
      <x:c r="C1060" s="15" t="str">
        <x:v>Bognor Regis</x:v>
      </x:c>
      <x:c r="D1060" s="14" t="n">
        <x:v>68435</x:v>
      </x:c>
      <x:c r="E1060" s="13" t="str">
        <x:v>Town</x:v>
      </x:c>
      <x:c r="F1060" s="15" t="str">
        <x:v>Regis Business Centre</x:v>
      </x:c>
      <x:c r="G1060" s="15" t="str">
        <x:v>Unit 7 Regis Business Centre, Durban Road, Bognor Regis, West Sussex PO22</x:v>
      </x:c>
      <x:c r="H1060" s="13" t="str">
        <x:v>Current</x:v>
      </x:c>
      <x:c r="I1060" s="14" t="n">
        <x:v>3460</x:v>
      </x:c>
      <x:c r="J1060" s="13" t="str">
        <x:f>IF(AND(ISNUMBER(I1060),I1060&gt;0),IF(I1060&lt;=1000,"1–1,000",IF(I1060&lt;=2500,"1,001–2,500",IF(I1060&lt;=5000,"2,501–5,000",IF(I1060&lt;=10000,"5,001–10,000","10,001–15,000")))),"2,501–5,000")</x:f>
        <x:v>2,501–5,000</x:v>
      </x:c>
      <x:c r="K1060" s="16" t="n">
        <x:v>29500</x:v>
      </x:c>
      <x:c r="L1060" s="43" t="n">
        <x:f>IF(AND(ISNUMBER(I1060),I1060&gt;0,ISNUMBER(K1060),K1060&gt;0),K1060/I1060,"n.a.")</x:f>
        <x:v>8.526011560693641</x:v>
      </x:c>
      <x:c r="M1060" s="43" t="n">
        <x:v>8.53</x:v>
      </x:c>
      <x:c r="N1060" s="13" t="str">
        <x:v>Yes</x:v>
      </x:c>
      <x:c r="O1060" s="15" t="str">
        <x:v>Unit 7 which is located towards the rear of the estate benefits from concrete flooring, three phase electricity, roller shutter loading door (17ft x 12ft), 26ft eaves height, LED lighting, WC and a brand new separate pedestrian security access door.</x:v>
      </x:c>
      <x:c r="P1060" s="15" t="str">
        <x:v>Unit 7 which is located towards the rear of the estate benefits from concrete flooring, three phase electricity, roller shutter loading door (17ft x 12ft), 26ft eaves height, LED lighting, WC and a brand new separate pedestrian security access door.</x:v>
      </x:c>
      <x:c r="Q1060" s="15" t="str">
        <x:v>Industrial accommodation; warehouse/storage space; mezzanine accommodation; ancillary office accommodation; three-phase power; parking</x:v>
      </x:c>
      <x:c r="R1060" s="15" t="str">
        <x:v>To let</x:v>
      </x:c>
      <x:c r="S1060" s="15" t="str">
        <x:v>https://www.zoopla.co.uk/to-rent/commercial/details/74080305/</x:v>
      </x:c>
      <x:c r="T1060" s="15" t="str">
        <x:v>https://www.rightmove.co.uk/properties/87615186#/?channel=COM_LET</x:v>
      </x:c>
      <x:c r="U1060" s="15" t="str"/>
      <x:c r="V1060" s="15" t="str">
        <x:v>Bognor Regis — Regis Business Centre</x:v>
      </x:c>
      <x:c r="W1060" s="15" t="str">
        <x:v>Individual unit ≤15,000 sq ft</x:v>
      </x:c>
      <x:c r="X1060" s="13" t="n">
        <x:f>IF(N1060="Yes",L1060,0)</x:f>
        <x:v>8.526011560693641</x:v>
      </x:c>
      <x:c r="Y1060" s="14" t="n">
        <x:v>1</x:v>
      </x:c>
      <x:c r="Z1060" s="13" t="str">
        <x:v>Industrial / workshop / storage</x:v>
      </x:c>
    </x:row>
    <x:row r="1061" ht="75" customHeight="1">
      <x:c r="A1061" s="13" t="str">
        <x:v>SE0081</x:v>
      </x:c>
      <x:c r="B1061" s="15" t="str">
        <x:v>Bognor Regis</x:v>
      </x:c>
      <x:c r="C1061" s="15" t="str">
        <x:v>Bognor Regis</x:v>
      </x:c>
      <x:c r="D1061" s="14" t="n">
        <x:v>68435</x:v>
      </x:c>
      <x:c r="E1061" s="13" t="str">
        <x:v>Town</x:v>
      </x:c>
      <x:c r="F1061" s="15" t="str">
        <x:v>Regis Business Centre</x:v>
      </x:c>
      <x:c r="G1061" s="15" t="str">
        <x:v>Unit 8 Regis Business Centre, Durban Road, Bognor Regis, West Sussex PO22</x:v>
      </x:c>
      <x:c r="H1061" s="13" t="str">
        <x:v>Current</x:v>
      </x:c>
      <x:c r="I1061" s="14" t="n">
        <x:v>2299</x:v>
      </x:c>
      <x:c r="J1061" s="13" t="str">
        <x:f>IF(AND(ISNUMBER(I1061),I1061&gt;0),IF(I1061&lt;=1000,"1–1,000",IF(I1061&lt;=2500,"1,001–2,500",IF(I1061&lt;=5000,"2,501–5,000",IF(I1061&lt;=10000,"5,001–10,000","10,001–15,000")))),"1,001–2,500")</x:f>
        <x:v>1,001–2,500</x:v>
      </x:c>
      <x:c r="K1061" s="16" t="n">
        <x:v>21000</x:v>
      </x:c>
      <x:c r="L1061" s="43" t="n">
        <x:f>IF(AND(ISNUMBER(I1061),I1061&gt;0,ISNUMBER(K1061),K1061&gt;0),K1061/I1061,"n.a.")</x:f>
        <x:v>9.134406263592867</x:v>
      </x:c>
      <x:c r="M1061" s="43" t="n">
        <x:v>9.13</x:v>
      </x:c>
      <x:c r="N1061" s="13" t="str">
        <x:v>Yes</x:v>
      </x:c>
      <x:c r="O1061" s="15" t="str">
        <x:v>Unit 8 which is located at the rear of the Business Park benefits from concrete flooring, three phase electricity, roller shutter loading door (14ft X 12ft), LED lighting and a maximum eaves height of 26ft.</x:v>
      </x:c>
      <x:c r="P1061" s="15" t="str">
        <x:v>Unit 8 which is located at the rear of the Business Park benefits from concrete flooring, three phase electricity, roller shutter loading door (14ft X 12ft), LED lighting and a maximum eaves height of 26ft.</x:v>
      </x:c>
      <x:c r="Q1061" s="15" t="str">
        <x:v>Industrial accommodation; warehouse/storage space; ancillary office accommodation; three-phase power; parking</x:v>
      </x:c>
      <x:c r="R1061" s="15" t="str">
        <x:v>To let</x:v>
      </x:c>
      <x:c r="S1061" s="15" t="str">
        <x:v>https://www.zoopla.co.uk/to-rent/commercial/details/74080307/</x:v>
      </x:c>
      <x:c r="T1061" s="15" t="str">
        <x:v>https://www.rightmove.co.uk/properties/87615237#/?channel=COM_LET</x:v>
      </x:c>
      <x:c r="U1061" s="15" t="str"/>
      <x:c r="V1061" s="15" t="str">
        <x:v>Bognor Regis — Regis Business Centre</x:v>
      </x:c>
      <x:c r="W1061" s="15" t="str">
        <x:v>Individual unit ≤15,000 sq ft</x:v>
      </x:c>
      <x:c r="X1061" s="13" t="n">
        <x:f>IF(N1061="Yes",L1061,0)</x:f>
        <x:v>9.134406263592867</x:v>
      </x:c>
      <x:c r="Y1061" s="14" t="n">
        <x:v>1</x:v>
      </x:c>
      <x:c r="Z1061" s="13" t="str">
        <x:v>Industrial / workshop / storage</x:v>
      </x:c>
    </x:row>
    <x:row r="1062" ht="42" customHeight="1">
      <x:c r="A1062" s="13" t="str">
        <x:v>SE0082</x:v>
      </x:c>
      <x:c r="B1062" s="15" t="str">
        <x:v>Bognor Regis</x:v>
      </x:c>
      <x:c r="C1062" s="15" t="str">
        <x:v>Bognor Regis</x:v>
      </x:c>
      <x:c r="D1062" s="14" t="n">
        <x:v>68435</x:v>
      </x:c>
      <x:c r="E1062" s="13" t="str">
        <x:v>Town</x:v>
      </x:c>
      <x:c r="F1062" s="15" t="str">
        <x:v>Shripney Trade Park</x:v>
      </x:c>
      <x:c r="G1062" s="15" t="str">
        <x:v>Unit 1 Shripney Trade Park, Bognor Regis, PO22 9GH</x:v>
      </x:c>
      <x:c r="H1062" s="13" t="str">
        <x:v>Current</x:v>
      </x:c>
      <x:c r="I1062" s="14" t="n">
        <x:v>4349</x:v>
      </x:c>
      <x:c r="J1062" s="13" t="str">
        <x:f>IF(AND(ISNUMBER(I1062),I1062&gt;0),IF(I1062&lt;=1000,"1–1,000",IF(I1062&lt;=2500,"1,001–2,500",IF(I1062&lt;=5000,"2,501–5,000",IF(I1062&lt;=10000,"5,001–10,000","10,001–15,000")))),"2,501–5,000")</x:f>
        <x:v>2,501–5,000</x:v>
      </x:c>
      <x:c r="K1062" s="16" t="n">
        <x:v>52188</x:v>
      </x:c>
      <x:c r="L1062" s="43" t="n">
        <x:f>IF(AND(ISNUMBER(I1062),I1062&gt;0,ISNUMBER(K1062),K1062&gt;0),K1062/I1062,"n.a.")</x:f>
        <x:v>12</x:v>
      </x:c>
      <x:c r="M1062" s="43"/>
      <x:c r="N1062" s="13" t="str">
        <x:v>Yes</x:v>
      </x:c>
      <x:c r="O1062" s="15" t="str">
        <x:v>Not stated</x:v>
      </x:c>
      <x:c r="P1062" s="15" t="str">
        <x:v>Not stated</x:v>
      </x:c>
      <x:c r="Q1062" s="15" t="str">
        <x:v>Industrial accommodation</x:v>
      </x:c>
      <x:c r="R1062" s="15" t="str">
        <x:v>To let Rightmove individual listing/card description checked 4 November 2026. Annual asking rent = displayed rounded monthly rent × 12; rounding may differ from agent annual terms.</x:v>
      </x:c>
      <x:c r="S1062" s="15" t="str">
        <x:v>https://www.rightmove.co.uk/properties/774510356222688#/?channel=COM_LET</x:v>
      </x:c>
      <x:c r="T1062" s="15" t="str"/>
      <x:c r="U1062" s="15" t="str"/>
      <x:c r="V1062" s="15" t="str">
        <x:v>Bognor Regis — Shripney Trade Park</x:v>
      </x:c>
      <x:c r="W1062" s="15" t="str">
        <x:v>Individual unit ≤15,000 sq ft</x:v>
      </x:c>
      <x:c r="X1062" s="13" t="n">
        <x:f>IF(N1062="Yes",L1062,0)</x:f>
        <x:v>12</x:v>
      </x:c>
      <x:c r="Y1062" s="14" t="n">
        <x:v>1</x:v>
      </x:c>
      <x:c r="Z1062" s="13" t="str">
        <x:v>Industrial / workshop / storage</x:v>
      </x:c>
    </x:row>
    <x:row r="1063" ht="42" customHeight="1">
      <x:c r="A1063" s="13" t="str">
        <x:v>SE0083</x:v>
      </x:c>
      <x:c r="B1063" s="15" t="str">
        <x:v>Bognor Regis</x:v>
      </x:c>
      <x:c r="C1063" s="15" t="str">
        <x:v>Bognor Regis</x:v>
      </x:c>
      <x:c r="D1063" s="14" t="n">
        <x:v>68435</x:v>
      </x:c>
      <x:c r="E1063" s="13" t="str">
        <x:v>Town</x:v>
      </x:c>
      <x:c r="F1063" s="15" t="str">
        <x:v>Standalone premises — Bognor Regis</x:v>
      </x:c>
      <x:c r="G1063" s="15" t="str">
        <x:v>3 Steyning Way, Bognor Regis, PO22 9TT Distribution Warehouse</x:v>
      </x:c>
      <x:c r="H1063" s="13" t="str">
        <x:v>Uncertain</x:v>
      </x:c>
      <x:c r="I1063" s="14" t="n">
        <x:v>10933</x:v>
      </x:c>
      <x:c r="J1063" s="13" t="str">
        <x:f>IF(AND(ISNUMBER(I1063),I1063&gt;0),IF(I1063&lt;=1000,"1–1,000",IF(I1063&lt;=2500,"1,001–2,500",IF(I1063&lt;=5000,"2,501–5,000",IF(I1063&lt;=10000,"5,001–10,000","10,001–15,000")))),"10,001–15,000")</x:f>
        <x:v>10,001–15,000</x:v>
      </x:c>
      <x:c r="K1063" s="16"/>
      <x:c r="L1063" s="43" t="str">
        <x:f>IF(AND(ISNUMBER(I1063),I1063&gt;0,ISNUMBER(K1063),K1063&gt;0),K1063/I1063,"n.a.")</x:f>
        <x:v>n.a.</x:v>
      </x:c>
      <x:c r="M1063" s="43"/>
      <x:c r="N1063" s="13" t="str">
        <x:v>No</x:v>
      </x:c>
      <x:c r="O1063" s="15" t="str">
        <x:v>Not stated</x:v>
      </x:c>
      <x:c r="P1063" s="15" t="str">
        <x:v>Not stated</x:v>
      </x:c>
      <x:c r="Q1063" s="15" t="str">
        <x:v>parking; refurbishment referenced</x:v>
      </x:c>
      <x:c r="R1063" s="15" t="str">
        <x:v>Completion/eligibility unverified Rightmove individual listing/card description checked 4 November 2026. Current readiness/completion needs confirmation.</x:v>
      </x:c>
      <x:c r="S1063" s="15" t="str">
        <x:v>https://www.rightmove.co.uk/properties/777581564015329#/?channel=COM_LET</x:v>
      </x:c>
      <x:c r="T1063" s="15" t="str"/>
      <x:c r="U1063" s="15" t="str"/>
      <x:c r="V1063" s="15" t="str">
        <x:v>Bognor Regis — Standalone premises — Bognor Regis</x:v>
      </x:c>
      <x:c r="W1063" s="15" t="str">
        <x:v>Individual unit ≤15,000 sq ft</x:v>
      </x:c>
      <x:c r="X1063" s="13" t="n">
        <x:f>IF(N1063="Yes",L1063,0)</x:f>
        <x:v>0</x:v>
      </x:c>
      <x:c r="Y1063" s="14" t="n">
        <x:v>1</x:v>
      </x:c>
      <x:c r="Z1063" s="13" t="str">
        <x:v>Industrial / workshop / storage</x:v>
      </x:c>
    </x:row>
    <x:row r="1064" ht="62" customHeight="1">
      <x:c r="A1064" s="13" t="str">
        <x:v>SE0084</x:v>
      </x:c>
      <x:c r="B1064" s="15" t="str">
        <x:v>Bognor Regis</x:v>
      </x:c>
      <x:c r="C1064" s="15" t="str">
        <x:v>Bognor Regis</x:v>
      </x:c>
      <x:c r="D1064" s="14" t="n">
        <x:v>68435</x:v>
      </x:c>
      <x:c r="E1064" s="13" t="str">
        <x:v>Town</x:v>
      </x:c>
      <x:c r="F1064" s="15" t="str">
        <x:v>Standalone premises — Bognor Regis</x:v>
      </x:c>
      <x:c r="G1064" s="15" t="str">
        <x:v>Unit 4 Durban Park, Industrial Estate, Bognor Regis PO22</x:v>
      </x:c>
      <x:c r="H1064" s="13" t="str">
        <x:v>Current</x:v>
      </x:c>
      <x:c r="I1064" s="14" t="n">
        <x:v>7448</x:v>
      </x:c>
      <x:c r="J1064" s="13" t="str">
        <x:f>IF(AND(ISNUMBER(I1064),I1064&gt;0),IF(I1064&lt;=1000,"1–1,000",IF(I1064&lt;=2500,"1,001–2,500",IF(I1064&lt;=5000,"2,501–5,000",IF(I1064&lt;=10000,"5,001–10,000","10,001–15,000")))),"5,001–10,000")</x:f>
        <x:v>5,001–10,000</x:v>
      </x:c>
      <x:c r="K1064" s="16" t="n">
        <x:v>83900</x:v>
      </x:c>
      <x:c r="L1064" s="43" t="n">
        <x:f>IF(AND(ISNUMBER(I1064),I1064&gt;0,ISNUMBER(K1064),K1064&gt;0),K1064/I1064,"n.a.")</x:f>
        <x:v>11.264769065520944</x:v>
      </x:c>
      <x:c r="M1064" s="43" t="n">
        <x:v>11.26</x:v>
      </x:c>
      <x:c r="N1064" s="13" t="str">
        <x:v>No</x:v>
      </x:c>
      <x:c r="O1064" s="15" t="str">
        <x:v>Internal specification includes a roller shutter door and a maximum eaves height of 9m, providing substantial headroom for a range of operational requirements.</x:v>
      </x:c>
      <x:c r="P1064" s="15" t="str">
        <x:v>Roller Shutter Door; Internal specification includes a roller shutter door and a maximum eaves height of 9m, providing substantial headroom for a range of operational requirements.</x:v>
      </x:c>
      <x:c r="Q1064" s="15" t="str">
        <x:v>Industrial accommodation; warehouse/storage space; ancillary office accommodation; parking; refurbishment referenced</x:v>
      </x:c>
      <x:c r="R1064" s="15" t="str">
        <x:v>To let Portal quotes conflict £83,900 vs £79,701; excluded rent average</x:v>
      </x:c>
      <x:c r="S1064" s="15" t="str">
        <x:v>https://www.zoopla.co.uk/to-rent/commercial/details/73118618/</x:v>
      </x:c>
      <x:c r="T1064" s="15" t="str">
        <x:v>https://www.zoopla.co.uk/to-rent/commercial/details/70208825/</x:v>
      </x:c>
      <x:c r="U1064" s="15" t="str">
        <x:v>https://www.rightmove.co.uk/properties/760928553959200#/?channel=COM_LET
https://www.rightmove.co.uk/properties/773387738154224#/?channel=COM_LET</x:v>
      </x:c>
      <x:c r="V1064" s="15" t="str">
        <x:v>Bognor Regis — Standalone premises — Bognor Regis</x:v>
      </x:c>
      <x:c r="W1064" s="15" t="str">
        <x:v>Individual unit ≤15,000 sq ft</x:v>
      </x:c>
      <x:c r="X1064" s="13" t="n">
        <x:f>IF(N1064="Yes",L1064,0)</x:f>
        <x:v>0</x:v>
      </x:c>
      <x:c r="Y1064" s="14" t="n">
        <x:v>1</x:v>
      </x:c>
      <x:c r="Z1064" s="13" t="str">
        <x:v>Industrial / workshop / storage</x:v>
      </x:c>
    </x:row>
    <x:row r="1065" ht="75" customHeight="1">
      <x:c r="A1065" s="13" t="str">
        <x:v>SE0085</x:v>
      </x:c>
      <x:c r="B1065" s="15" t="str">
        <x:v>Chichester</x:v>
      </x:c>
      <x:c r="C1065" s="15" t="str">
        <x:v>Hambrook</x:v>
      </x:c>
      <x:c r="D1065" s="14"/>
      <x:c r="E1065" s="13" t="str">
        <x:v>Nearby</x:v>
      </x:c>
      <x:c r="F1065" s="15" t="str">
        <x:v>Apollo Business Park</x:v>
      </x:c>
      <x:c r="G1065" s="15" t="str">
        <x:v>Unit 1 &amp; 1A, Apollo Business Park, Cheesemans Lane, Hambrook, Chichester, West Sussex, PO18 8UE</x:v>
      </x:c>
      <x:c r="H1065" s="13" t="str">
        <x:v>Uncertain</x:v>
      </x:c>
      <x:c r="I1065" s="14" t="n">
        <x:v>1996</x:v>
      </x:c>
      <x:c r="J1065" s="13" t="str">
        <x:f>IF(AND(ISNUMBER(I1065),I1065&gt;0),IF(I1065&lt;=1000,"1–1,000",IF(I1065&lt;=2500,"1,001–2,500",IF(I1065&lt;=5000,"2,501–5,000",IF(I1065&lt;=10000,"5,001–10,000","10,001–15,000")))),"1,001–2,500")</x:f>
        <x:v>1,001–2,500</x:v>
      </x:c>
      <x:c r="K1065" s="16" t="n">
        <x:v>24948</x:v>
      </x:c>
      <x:c r="L1065" s="43" t="n">
        <x:f>IF(AND(ISNUMBER(I1065),I1065&gt;0,ISNUMBER(K1065),K1065&gt;0),K1065/I1065,"n.a.")</x:f>
        <x:v>12.498997995991983</x:v>
      </x:c>
      <x:c r="M1065" s="43"/>
      <x:c r="N1065" s="13" t="str">
        <x:v>No</x:v>
      </x:c>
      <x:c r="O1065" s="15" t="str">
        <x:v>Each floor benefits from generous ceiling heights of 3.7m, with electronically operated sectional loading doors (3m high x 3.9m wide) at ground floor level, providing excellent access and usability.</x:v>
      </x:c>
      <x:c r="P1065" s="15" t="str">
        <x:v>Each floor benefits from generous ceiling heights of 3.7m, with electronically operated sectional loading doors (3m high x 3.9m wide) at ground floor level, providing excellent access and usability.</x:v>
      </x:c>
      <x:c r="Q1065" s="15" t="str">
        <x:v>three-phase power; parking</x:v>
      </x:c>
      <x:c r="R1065" s="15" t="str">
        <x:v>Completion/eligibility unverified Rightmove individual listing/card description checked 4 November 2026. Current readiness/completion needs confirmation. Annual asking rent = displayed rounded monthly rent × 12; rounding may differ from agent annual terms. Host BUA population not separately matched.</x:v>
      </x:c>
      <x:c r="S1065" s="15" t="str">
        <x:v>https://www.rightmove.co.uk/properties/760557609926720#/?channel=COM_LET</x:v>
      </x:c>
      <x:c r="T1065" s="15" t="str">
        <x:v>https://www.flude.com/property/details/8499/Unit-1-and-1A-Apollo-Business-Park-Cheesemans-Lane-Hambrook-Chichester-West-Sussex-PO18-8UE-Occupiers-B1-c-Light-Industry-</x:v>
      </x:c>
      <x:c r="U1065" s="15" t="str"/>
      <x:c r="V1065" s="15" t="str">
        <x:v>Chichester — Apollo Business Park</x:v>
      </x:c>
      <x:c r="W1065" s="15" t="str">
        <x:v>Individual unit ≤15,000 sq ft</x:v>
      </x:c>
      <x:c r="X1065" s="13" t="n">
        <x:f>IF(N1065="Yes",L1065,0)</x:f>
        <x:v>0</x:v>
      </x:c>
      <x:c r="Y1065" s="14" t="n">
        <x:v>1</x:v>
      </x:c>
      <x:c r="Z1065" s="13" t="str">
        <x:v>Industrial / workshop / storage</x:v>
      </x:c>
    </x:row>
    <x:row r="1066" ht="75" customHeight="1">
      <x:c r="A1066" s="13" t="str">
        <x:v>SE0086</x:v>
      </x:c>
      <x:c r="B1066" s="15" t="str">
        <x:v>Chichester</x:v>
      </x:c>
      <x:c r="C1066" s="15" t="str">
        <x:v>Birdham</x:v>
      </x:c>
      <x:c r="D1066" s="14" t="n">
        <x:v>885</x:v>
      </x:c>
      <x:c r="E1066" s="13" t="str">
        <x:v>Nearby</x:v>
      </x:c>
      <x:c r="F1066" s="15" t="str">
        <x:v>Birdham Business Park</x:v>
      </x:c>
      <x:c r="G1066" s="15" t="str">
        <x:v>Unit 21 Birdham Business Park, Birdham Road, Chichester, West Sussex PO20</x:v>
      </x:c>
      <x:c r="H1066" s="13" t="str">
        <x:v>Current</x:v>
      </x:c>
      <x:c r="I1066" s="14" t="n">
        <x:v>3239</x:v>
      </x:c>
      <x:c r="J1066" s="13" t="str">
        <x:f>IF(AND(ISNUMBER(I1066),I1066&gt;0),IF(I1066&lt;=1000,"1–1,000",IF(I1066&lt;=2500,"1,001–2,500",IF(I1066&lt;=5000,"2,501–5,000",IF(I1066&lt;=10000,"5,001–10,000","10,001–15,000")))),"2,501–5,000")</x:f>
        <x:v>2,501–5,000</x:v>
      </x:c>
      <x:c r="K1066" s="16" t="n">
        <x:v>28000</x:v>
      </x:c>
      <x:c r="L1066" s="43" t="n">
        <x:f>IF(AND(ISNUMBER(I1066),I1066&gt;0,ISNUMBER(K1066),K1066&gt;0),K1066/I1066,"n.a.")</x:f>
        <x:v>8.644643408459402</x:v>
      </x:c>
      <x:c r="M1066" s="43" t="n">
        <x:v>8.64</x:v>
      </x:c>
      <x:c r="N1066" s="13" t="str">
        <x:v>Yes</x:v>
      </x:c>
      <x:c r="O1066" s="15" t="str">
        <x:v>The property benefits of a minimum eaves height of approx.</x:v>
      </x:c>
      <x:c r="P1066" s="15" t="str">
        <x:v>Attractive Glazed Front Elevation with Both and Front Loading Doors; Loading is provided from a front roller shutter loading door measuring approx.; 3m x 3.47m supplemented by a rear loading door measuring approx.</x:v>
      </x:c>
      <x:c r="Q1066" s="15" t="str">
        <x:v>Industrial accommodation; warehouse/storage space; ancillary office accommodation; three-phase power; parking</x:v>
      </x:c>
      <x:c r="R1066" s="15" t="str">
        <x:v>To let</x:v>
      </x:c>
      <x:c r="S1066" s="15" t="str">
        <x:v>https://www.zoopla.co.uk/to-rent/commercial/details/74616340/</x:v>
      </x:c>
      <x:c r="T1066" s="15" t="str">
        <x:v>https://www.rightmove.co.uk/properties/94805922#/?channel=COM_LET</x:v>
      </x:c>
      <x:c r="U1066" s="15" t="str"/>
      <x:c r="V1066" s="15" t="str">
        <x:v>Chichester — Birdham Business Park</x:v>
      </x:c>
      <x:c r="W1066" s="15" t="str">
        <x:v>Individual unit ≤15,000 sq ft</x:v>
      </x:c>
      <x:c r="X1066" s="13" t="n">
        <x:f>IF(N1066="Yes",L1066,0)</x:f>
        <x:v>8.644643408459402</x:v>
      </x:c>
      <x:c r="Y1066" s="14" t="n">
        <x:v>1</x:v>
      </x:c>
      <x:c r="Z1066" s="13" t="str">
        <x:v>Industrial / workshop / storage</x:v>
      </x:c>
    </x:row>
    <x:row r="1067" ht="62" customHeight="1">
      <x:c r="A1067" s="13" t="str">
        <x:v>SE0087</x:v>
      </x:c>
      <x:c r="B1067" s="15" t="str">
        <x:v>Chichester</x:v>
      </x:c>
      <x:c r="C1067" s="15" t="str">
        <x:v>Bosham</x:v>
      </x:c>
      <x:c r="D1067" s="14" t="n">
        <x:v>2695</x:v>
      </x:c>
      <x:c r="E1067" s="13" t="str">
        <x:v>Nearby</x:v>
      </x:c>
      <x:c r="F1067" s="15" t="str">
        <x:v>Broadbridge Business Centre</x:v>
      </x:c>
      <x:c r="G1067" s="15" t="str">
        <x:v>Unit 12a, Broadbridge Business Centre, Delling Lane, Bosham, West Sussex Light Industrial</x:v>
      </x:c>
      <x:c r="H1067" s="13" t="str">
        <x:v>Current</x:v>
      </x:c>
      <x:c r="I1067" s="14" t="n">
        <x:v>2085</x:v>
      </x:c>
      <x:c r="J1067" s="13" t="str">
        <x:f>IF(AND(ISNUMBER(I1067),I1067&gt;0),IF(I1067&lt;=1000,"1–1,000",IF(I1067&lt;=2500,"1,001–2,500",IF(I1067&lt;=5000,"2,501–5,000",IF(I1067&lt;=10000,"5,001–10,000","10,001–15,000")))),"1,001–2,500")</x:f>
        <x:v>1,001–2,500</x:v>
      </x:c>
      <x:c r="K1067" s="16" t="n">
        <x:v>16680</x:v>
      </x:c>
      <x:c r="L1067" s="43" t="n">
        <x:f>IF(AND(ISNUMBER(I1067),I1067&gt;0,ISNUMBER(K1067),K1067&gt;0),K1067/I1067,"n.a.")</x:f>
        <x:v>8</x:v>
      </x:c>
      <x:c r="M1067" s="43"/>
      <x:c r="N1067" s="13" t="str">
        <x:v>Yes</x:v>
      </x:c>
      <x:c r="O1067" s="15" t="str">
        <x:v>Units 12a, Broadbridge Business Centre, Delling Lane, Bosham, West Sussex PO18 8NF- To Let Light Industrial/Business Unit- with 10 parking spaces 194 sq m (2,085 sq ft)</x:v>
      </x:c>
      <x:c r="P1067" s="15" t="str">
        <x:v>Not stated</x:v>
      </x:c>
      <x:c r="Q1067" s="15" t="str">
        <x:v>Industrial accommodation; parking</x:v>
      </x:c>
      <x:c r="R1067" s="15" t="str">
        <x:v>To let Rightmove individual listing/card description checked 4 November 2026. Annual asking rent = displayed rounded monthly rent × 12; rounding may differ from agent annual terms.</x:v>
      </x:c>
      <x:c r="S1067" s="15" t="str">
        <x:v>https://www.rightmove.co.uk/properties/775247134045328#/?channel=COM_LET</x:v>
      </x:c>
      <x:c r="T1067" s="15" t="str"/>
      <x:c r="U1067" s="15" t="str"/>
      <x:c r="V1067" s="15" t="str">
        <x:v>Chichester — Broadbridge Business Centre</x:v>
      </x:c>
      <x:c r="W1067" s="15" t="str">
        <x:v>Individual unit ≤15,000 sq ft</x:v>
      </x:c>
      <x:c r="X1067" s="13" t="n">
        <x:f>IF(N1067="Yes",L1067,0)</x:f>
        <x:v>8</x:v>
      </x:c>
      <x:c r="Y1067" s="14" t="n">
        <x:v>1</x:v>
      </x:c>
      <x:c r="Z1067" s="13" t="str">
        <x:v>Industrial / workshop / storage</x:v>
      </x:c>
    </x:row>
    <x:row r="1068" ht="49" customHeight="1">
      <x:c r="A1068" s="13" t="str">
        <x:v>SE0088</x:v>
      </x:c>
      <x:c r="B1068" s="15" t="str">
        <x:v>Chichester</x:v>
      </x:c>
      <x:c r="C1068" s="15" t="str">
        <x:v>Birdham</x:v>
      </x:c>
      <x:c r="D1068" s="14" t="n">
        <x:v>885</x:v>
      </x:c>
      <x:c r="E1068" s="13" t="str">
        <x:v>Nearby</x:v>
      </x:c>
      <x:c r="F1068" s="15" t="str">
        <x:v>Chichester Marina</x:v>
      </x:c>
      <x:c r="G1068" s="15" t="str">
        <x:v>Unit A4, Chichester Marina, Birdham</x:v>
      </x:c>
      <x:c r="H1068" s="13" t="str">
        <x:v>Current</x:v>
      </x:c>
      <x:c r="I1068" s="14" t="n">
        <x:v>1486</x:v>
      </x:c>
      <x:c r="J1068" s="13" t="str">
        <x:f>IF(AND(ISNUMBER(I1068),I1068&gt;0),IF(I1068&lt;=1000,"1–1,000",IF(I1068&lt;=2500,"1,001–2,500",IF(I1068&lt;=5000,"2,501–5,000",IF(I1068&lt;=10000,"5,001–10,000","10,001–15,000")))),"1,001–2,500")</x:f>
        <x:v>1,001–2,500</x:v>
      </x:c>
      <x:c r="K1068" s="16" t="n">
        <x:v>14860</x:v>
      </x:c>
      <x:c r="L1068" s="43" t="n">
        <x:f>IF(AND(ISNUMBER(I1068),I1068&gt;0,ISNUMBER(K1068),K1068&gt;0),K1068/I1068,"n.a.")</x:f>
        <x:v>10</x:v>
      </x:c>
      <x:c r="M1068" s="43"/>
      <x:c r="N1068" s="13" t="str">
        <x:v>No</x:v>
      </x:c>
      <x:c r="O1068" s="15" t="str">
        <x:v>Not stated</x:v>
      </x:c>
      <x:c r="P1068" s="15" t="str">
        <x:v>Manual up-and-over roller shutter</x:v>
      </x:c>
      <x:c r="Q1068" s="15" t="str">
        <x:v>Industrial accommodation; warehouse/storage space; workshop space; ancillary office accommodation; parking</x:v>
      </x:c>
      <x:c r="R1068" s="15" t="str">
        <x:v>To let Restricted to marine-related uses. 1010 ground +476 first floor.</x:v>
      </x:c>
      <x:c r="S1068" s="15" t="str">
        <x:v>https://www.flude.com/property/details/7547/Unit-A4-Chichester-Marina-Chichester-West-Sussex-PO20-Occupiers-B1-c-Light-Industry-</x:v>
      </x:c>
      <x:c r="T1068" s="15" t="str"/>
      <x:c r="U1068" s="15" t="str"/>
      <x:c r="V1068" s="15" t="str">
        <x:v>Chichester — Chichester Marina</x:v>
      </x:c>
      <x:c r="W1068" s="15" t="str">
        <x:v>Individual unit ≤15,000 sq ft</x:v>
      </x:c>
      <x:c r="X1068" s="13" t="n">
        <x:f>IF(N1068="Yes",L1068,0)</x:f>
        <x:v>0</x:v>
      </x:c>
      <x:c r="Y1068" s="14" t="n">
        <x:v>1</x:v>
      </x:c>
      <x:c r="Z1068" s="13" t="str">
        <x:v>Industrial / workshop / storage</x:v>
      </x:c>
    </x:row>
    <x:row r="1069" ht="49" customHeight="1">
      <x:c r="A1069" s="13" t="str">
        <x:v>SE0089</x:v>
      </x:c>
      <x:c r="B1069" s="15" t="str">
        <x:v>Chichester</x:v>
      </x:c>
      <x:c r="C1069" s="15" t="str">
        <x:v>Oakwood</x:v>
      </x:c>
      <x:c r="D1069" s="14"/>
      <x:c r="E1069" s="13" t="str">
        <x:v>Nearby</x:v>
      </x:c>
      <x:c r="F1069" s="15" t="str">
        <x:v>Oakwood Business Park</x:v>
      </x:c>
      <x:c r="G1069" s="15" t="str">
        <x:v>Unit 4a, Oakwood Business Park, Oakwood, Chichester</x:v>
      </x:c>
      <x:c r="H1069" s="13" t="str">
        <x:v>Current</x:v>
      </x:c>
      <x:c r="I1069" s="14" t="n">
        <x:v>1075</x:v>
      </x:c>
      <x:c r="J1069" s="13" t="str">
        <x:f>IF(AND(ISNUMBER(I1069),I1069&gt;0),IF(I1069&lt;=1000,"1–1,000",IF(I1069&lt;=2500,"1,001–2,500",IF(I1069&lt;=5000,"2,501–5,000",IF(I1069&lt;=10000,"5,001–10,000","10,001–15,000")))),"1,001–2,500")</x:f>
        <x:v>1,001–2,500</x:v>
      </x:c>
      <x:c r="K1069" s="16"/>
      <x:c r="L1069" s="43" t="str">
        <x:f>IF(AND(ISNUMBER(I1069),I1069&gt;0,ISNUMBER(K1069),K1069&gt;0),K1069/I1069,"n.a.")</x:f>
        <x:v>n.a.</x:v>
      </x:c>
      <x:c r="M1069" s="43"/>
      <x:c r="N1069" s="13" t="str">
        <x:v>No</x:v>
      </x:c>
      <x:c r="O1069" s="15" t="str">
        <x:v>Minimum eaves2.81m; apex6.52m</x:v>
      </x:c>
      <x:c r="P1069" s="15" t="str">
        <x:v>Two shutters across combined unit, approx3.25m wide ×2.47m high; allocation to each demise unconfirmed</x:v>
      </x:c>
      <x:c r="Q1069" s="15" t="str">
        <x:v>Industrial accommodation; warehouse/storage space; ancillary office accommodation; three-phase power; parking</x:v>
      </x:c>
      <x:c r="R1069" s="15" t="str">
        <x:v>To let Agent schedule identifies two demises. Combined asking £22000 pa not allocated; from £10500 not used per unit. Host BUA population not separately matched.</x:v>
      </x:c>
      <x:c r="S1069" s="15" t="str">
        <x:v>https://www.flude.com/property/details/10555/Unit-4-Oakwood-Business-Park-Oakwood-Chichester-West-Sussex-PO18-9AL-Occupiers-B2-General-Industrial-</x:v>
      </x:c>
      <x:c r="T1069" s="15" t="str"/>
      <x:c r="U1069" s="15" t="str"/>
      <x:c r="V1069" s="15" t="str">
        <x:v>Chichester — Oakwood Business Park</x:v>
      </x:c>
      <x:c r="W1069" s="15" t="str">
        <x:v>Individual unit ≤15,000 sq ft</x:v>
      </x:c>
      <x:c r="X1069" s="13" t="n">
        <x:f>IF(N1069="Yes",L1069,0)</x:f>
        <x:v>0</x:v>
      </x:c>
      <x:c r="Y1069" s="14" t="n">
        <x:v>1</x:v>
      </x:c>
      <x:c r="Z1069" s="13" t="str">
        <x:v>Industrial / workshop / storage</x:v>
      </x:c>
    </x:row>
    <x:row r="1070" ht="49" customHeight="1">
      <x:c r="A1070" s="13" t="str">
        <x:v>SE0090</x:v>
      </x:c>
      <x:c r="B1070" s="15" t="str">
        <x:v>Chichester</x:v>
      </x:c>
      <x:c r="C1070" s="15" t="str">
        <x:v>Oakwood</x:v>
      </x:c>
      <x:c r="D1070" s="14"/>
      <x:c r="E1070" s="13" t="str">
        <x:v>Nearby</x:v>
      </x:c>
      <x:c r="F1070" s="15" t="str">
        <x:v>Oakwood Business Park</x:v>
      </x:c>
      <x:c r="G1070" s="15" t="str">
        <x:v>Unit 4b, Oakwood Business Park, Oakwood, Chichester</x:v>
      </x:c>
      <x:c r="H1070" s="13" t="str">
        <x:v>Current</x:v>
      </x:c>
      <x:c r="I1070" s="14" t="n">
        <x:v>1337</x:v>
      </x:c>
      <x:c r="J1070" s="13" t="str">
        <x:f>IF(AND(ISNUMBER(I1070),I1070&gt;0),IF(I1070&lt;=1000,"1–1,000",IF(I1070&lt;=2500,"1,001–2,500",IF(I1070&lt;=5000,"2,501–5,000",IF(I1070&lt;=10000,"5,001–10,000","10,001–15,000")))),"1,001–2,500")</x:f>
        <x:v>1,001–2,500</x:v>
      </x:c>
      <x:c r="K1070" s="16"/>
      <x:c r="L1070" s="43" t="str">
        <x:f>IF(AND(ISNUMBER(I1070),I1070&gt;0,ISNUMBER(K1070),K1070&gt;0),K1070/I1070,"n.a.")</x:f>
        <x:v>n.a.</x:v>
      </x:c>
      <x:c r="M1070" s="43"/>
      <x:c r="N1070" s="13" t="str">
        <x:v>No</x:v>
      </x:c>
      <x:c r="O1070" s="15" t="str">
        <x:v>Minimum eaves2.81m; apex6.52m</x:v>
      </x:c>
      <x:c r="P1070" s="15" t="str">
        <x:v>Two shutters across combined unit, approx3.25m wide ×2.47m high; allocation to each demise unconfirmed</x:v>
      </x:c>
      <x:c r="Q1070" s="15" t="str">
        <x:v>Industrial accommodation; warehouse/storage space; ancillary office accommodation; three-phase power; parking</x:v>
      </x:c>
      <x:c r="R1070" s="15" t="str">
        <x:v>To let Agent schedule identifies two demises. Combined asking £22000 pa not allocated; from £10500 not used per unit. Host BUA population not separately matched.</x:v>
      </x:c>
      <x:c r="S1070" s="15" t="str">
        <x:v>https://www.flude.com/property/details/10555/Unit-4-Oakwood-Business-Park-Oakwood-Chichester-West-Sussex-PO18-9AL-Occupiers-B2-General-Industrial-</x:v>
      </x:c>
      <x:c r="T1070" s="15" t="str"/>
      <x:c r="U1070" s="15" t="str"/>
      <x:c r="V1070" s="15" t="str">
        <x:v>Chichester — Oakwood Business Park</x:v>
      </x:c>
      <x:c r="W1070" s="15" t="str">
        <x:v>Individual unit ≤15,000 sq ft</x:v>
      </x:c>
      <x:c r="X1070" s="13" t="n">
        <x:f>IF(N1070="Yes",L1070,0)</x:f>
        <x:v>0</x:v>
      </x:c>
      <x:c r="Y1070" s="14" t="n">
        <x:v>1</x:v>
      </x:c>
      <x:c r="Z1070" s="13" t="str">
        <x:v>Industrial / workshop / storage</x:v>
      </x:c>
    </x:row>
    <x:row r="1071" ht="42" customHeight="1">
      <x:c r="A1071" s="13" t="str">
        <x:v>SE0091</x:v>
      </x:c>
      <x:c r="B1071" s="15" t="str">
        <x:v>Chichester</x:v>
      </x:c>
      <x:c r="C1071" s="15" t="str">
        <x:v>Birdham</x:v>
      </x:c>
      <x:c r="D1071" s="14" t="n">
        <x:v>885</x:v>
      </x:c>
      <x:c r="E1071" s="13" t="str">
        <x:v>Nearby</x:v>
      </x:c>
      <x:c r="F1071" s="15" t="str">
        <x:v>Premier Business Park</x:v>
      </x:c>
      <x:c r="G1071" s="15" t="str">
        <x:v>Unit 4A, Premier Business Park,Birdham Road, PO20 Light Industrial</x:v>
      </x:c>
      <x:c r="H1071" s="13" t="str">
        <x:v>Current</x:v>
      </x:c>
      <x:c r="I1071" s="14" t="n">
        <x:v>2164</x:v>
      </x:c>
      <x:c r="J1071" s="13" t="str">
        <x:f>IF(AND(ISNUMBER(I1071),I1071&gt;0),IF(I1071&lt;=1000,"1–1,000",IF(I1071&lt;=2500,"1,001–2,500",IF(I1071&lt;=5000,"2,501–5,000",IF(I1071&lt;=10000,"5,001–10,000","10,001–15,000")))),"1,001–2,500")</x:f>
        <x:v>1,001–2,500</x:v>
      </x:c>
      <x:c r="K1071" s="16" t="n">
        <x:v>27000</x:v>
      </x:c>
      <x:c r="L1071" s="43" t="n">
        <x:f>IF(AND(ISNUMBER(I1071),I1071&gt;0,ISNUMBER(K1071),K1071&gt;0),K1071/I1071,"n.a.")</x:f>
        <x:v>12.476894639556377</x:v>
      </x:c>
      <x:c r="M1071" s="43"/>
      <x:c r="N1071" s="13" t="str">
        <x:v>Yes</x:v>
      </x:c>
      <x:c r="O1071" s="15" t="str">
        <x:v>Not stated</x:v>
      </x:c>
      <x:c r="P1071" s="15" t="str">
        <x:v>Not stated</x:v>
      </x:c>
      <x:c r="Q1071" s="15" t="str">
        <x:v>Industrial accommodation</x:v>
      </x:c>
      <x:c r="R1071" s="15" t="str">
        <x:v>To let Rightmove individual listing/card description checked 4 November 2026. Annual asking rent = displayed rounded monthly rent × 12; rounding may differ from agent annual terms.</x:v>
      </x:c>
      <x:c r="S1071" s="15" t="str">
        <x:v>https://www.rightmove.co.uk/properties/754591338212897#/?channel=COM_LET</x:v>
      </x:c>
      <x:c r="T1071" s="15" t="str">
        <x:v>https://www.rightmove.co.uk/properties/164049227#/?channel=COM_LET</x:v>
      </x:c>
      <x:c r="U1071" s="15" t="str"/>
      <x:c r="V1071" s="15" t="str">
        <x:v>Chichester — Premier Business Park</x:v>
      </x:c>
      <x:c r="W1071" s="15" t="str">
        <x:v>Individual unit ≤15,000 sq ft</x:v>
      </x:c>
      <x:c r="X1071" s="13" t="n">
        <x:f>IF(N1071="Yes",L1071,0)</x:f>
        <x:v>12.476894639556377</x:v>
      </x:c>
      <x:c r="Y1071" s="14" t="n">
        <x:v>1</x:v>
      </x:c>
      <x:c r="Z1071" s="13" t="str">
        <x:v>Industrial / workshop / storage</x:v>
      </x:c>
    </x:row>
    <x:row r="1072" ht="49" customHeight="1">
      <x:c r="A1072" s="13" t="str">
        <x:v>SE0092</x:v>
      </x:c>
      <x:c r="B1072" s="15" t="str">
        <x:v>Chichester</x:v>
      </x:c>
      <x:c r="C1072" s="15" t="str">
        <x:v>Westhampnett</x:v>
      </x:c>
      <x:c r="D1072" s="14" t="n">
        <x:v>1240</x:v>
      </x:c>
      <x:c r="E1072" s="13" t="str">
        <x:v>Nearby</x:v>
      </x:c>
      <x:c r="F1072" s="15" t="str">
        <x:v>St James Industrial Estate</x:v>
      </x:c>
      <x:c r="G1072" s="15" t="str">
        <x:v>Unit 1F, St James Industrial Estate, Westhampnett Road, Chichester, West Sussex, PO19 Storage</x:v>
      </x:c>
      <x:c r="H1072" s="13" t="str">
        <x:v>Current</x:v>
      </x:c>
      <x:c r="I1072" s="14" t="n">
        <x:v>2583</x:v>
      </x:c>
      <x:c r="J1072" s="13" t="str">
        <x:f>IF(AND(ISNUMBER(I1072),I1072&gt;0),IF(I1072&lt;=1000,"1–1,000",IF(I1072&lt;=2500,"1,001–2,500",IF(I1072&lt;=5000,"2,501–5,000",IF(I1072&lt;=10000,"5,001–10,000","10,001–15,000")))),"2,501–5,000")</x:f>
        <x:v>2,501–5,000</x:v>
      </x:c>
      <x:c r="K1072" s="16" t="n">
        <x:v>33504</x:v>
      </x:c>
      <x:c r="L1072" s="43" t="n">
        <x:f>IF(AND(ISNUMBER(I1072),I1072&gt;0,ISNUMBER(K1072),K1072&gt;0),K1072/I1072,"n.a.")</x:f>
        <x:v>12.97096399535424</x:v>
      </x:c>
      <x:c r="M1072" s="43"/>
      <x:c r="N1072" s="13" t="str">
        <x:v>Yes</x:v>
      </x:c>
      <x:c r="O1072" s="15" t="str">
        <x:v>Not stated</x:v>
      </x:c>
      <x:c r="P1072" s="15" t="str">
        <x:v>Not stated</x:v>
      </x:c>
      <x:c r="Q1072" s="15" t="str">
        <x:v>Industrial accommodation; mezzanine accommodation; three-phase power; parking</x:v>
      </x:c>
      <x:c r="R1072" s="15" t="str">
        <x:v>To let Rightmove individual listing/card description checked 4 November 2026. Annual asking rent = displayed rounded monthly rent × 12; rounding may differ from agent annual terms.</x:v>
      </x:c>
      <x:c r="S1072" s="15" t="str">
        <x:v>https://www.rightmove.co.uk/properties/760557876193505#/?channel=COM_LET</x:v>
      </x:c>
      <x:c r="T1072" s="15" t="str">
        <x:v>https://www.flude.com/property/details/10428/Unit-1F-St-James-Industrial-Estate-Westhampnett-Road-Chichester-West-Sussex-PO19-Occupiers-B8-Storage-and-Distribution-</x:v>
      </x:c>
      <x:c r="U1072" s="15" t="str"/>
      <x:c r="V1072" s="15" t="str">
        <x:v>Chichester — St James Industrial Estate</x:v>
      </x:c>
      <x:c r="W1072" s="15" t="str">
        <x:v>Individual unit ≤15,000 sq ft</x:v>
      </x:c>
      <x:c r="X1072" s="13" t="n">
        <x:f>IF(N1072="Yes",L1072,0)</x:f>
        <x:v>12.97096399535424</x:v>
      </x:c>
      <x:c r="Y1072" s="14" t="n">
        <x:v>1</x:v>
      </x:c>
      <x:c r="Z1072" s="13" t="str">
        <x:v>Industrial / workshop / storage</x:v>
      </x:c>
    </x:row>
    <x:row r="1073" ht="42" customHeight="1">
      <x:c r="A1073" s="13" t="str">
        <x:v>SE0093</x:v>
      </x:c>
      <x:c r="B1073" s="15" t="str">
        <x:v>Chichester</x:v>
      </x:c>
      <x:c r="C1073" s="15" t="str">
        <x:v>Batchmere</x:v>
      </x:c>
      <x:c r="D1073" s="14"/>
      <x:c r="E1073" s="13" t="str">
        <x:v>Nearby</x:v>
      </x:c>
      <x:c r="F1073" s="15" t="str">
        <x:v>Standalone premises — Batchmere</x:v>
      </x:c>
      <x:c r="G1073" s="15" t="str">
        <x:v>Batchmere Workshops, First Avenue, Batchmere, Chichester PO20</x:v>
      </x:c>
      <x:c r="H1073" s="13" t="str">
        <x:v>Current</x:v>
      </x:c>
      <x:c r="I1073" s="14" t="n">
        <x:v>3162</x:v>
      </x:c>
      <x:c r="J1073" s="13" t="str">
        <x:f>IF(AND(ISNUMBER(I1073),I1073&gt;0),IF(I1073&lt;=1000,"1–1,000",IF(I1073&lt;=2500,"1,001–2,500",IF(I1073&lt;=5000,"2,501–5,000",IF(I1073&lt;=10000,"5,001–10,000","10,001–15,000")))),"2,501–5,000")</x:f>
        <x:v>2,501–5,000</x:v>
      </x:c>
      <x:c r="K1073" s="16" t="n">
        <x:v>32000</x:v>
      </x:c>
      <x:c r="L1073" s="43" t="n">
        <x:f>IF(AND(ISNUMBER(I1073),I1073&gt;0,ISNUMBER(K1073),K1073&gt;0),K1073/I1073,"n.a.")</x:f>
        <x:v>10.120177103099305</x:v>
      </x:c>
      <x:c r="M1073" s="43" t="n">
        <x:v>10.12</x:v>
      </x:c>
      <x:c r="N1073" s="13" t="str">
        <x:v>Yes</x:v>
      </x:c>
      <x:c r="O1073" s="15" t="str">
        <x:v>Not stated</x:v>
      </x:c>
      <x:c r="P1073" s="15" t="str">
        <x:v>Not stated</x:v>
      </x:c>
      <x:c r="Q1073" s="15" t="str">
        <x:v>Industrial accommodation; workshop space</x:v>
      </x:c>
      <x:c r="R1073" s="15" t="str">
        <x:v>To let Host BUA population not separately matched.</x:v>
      </x:c>
      <x:c r="S1073" s="15" t="str">
        <x:v>https://www.zoopla.co.uk/to-rent/commercial/details/65289767/</x:v>
      </x:c>
      <x:c r="T1073" s="15" t="str">
        <x:v>https://www.rightmove.co.uk/properties/773334145511873#/?channel=COM_LET</x:v>
      </x:c>
      <x:c r="U1073" s="15" t="str"/>
      <x:c r="V1073" s="15" t="str">
        <x:v>Chichester — Standalone premises — Batchmere</x:v>
      </x:c>
      <x:c r="W1073" s="15" t="str">
        <x:v>Individual unit ≤15,000 sq ft</x:v>
      </x:c>
      <x:c r="X1073" s="13" t="n">
        <x:f>IF(N1073="Yes",L1073,0)</x:f>
        <x:v>10.120177103099305</x:v>
      </x:c>
      <x:c r="Y1073" s="14" t="n">
        <x:v>1</x:v>
      </x:c>
      <x:c r="Z1073" s="13" t="str">
        <x:v>Industrial / workshop / storage</x:v>
      </x:c>
    </x:row>
    <x:row r="1074" ht="49" customHeight="1">
      <x:c r="A1074" s="13" t="str">
        <x:v>SE0094</x:v>
      </x:c>
      <x:c r="B1074" s="15" t="str">
        <x:v>Chichester</x:v>
      </x:c>
      <x:c r="C1074" s="15" t="str">
        <x:v>Birdham</x:v>
      </x:c>
      <x:c r="D1074" s="14" t="n">
        <x:v>885</x:v>
      </x:c>
      <x:c r="E1074" s="13" t="str">
        <x:v>Nearby</x:v>
      </x:c>
      <x:c r="F1074" s="15" t="str">
        <x:v>Standalone premises — Birdham</x:v>
      </x:c>
      <x:c r="G1074" s="15" t="str">
        <x:v>Commercial Units at Birdham Pool Marina, Birdham Shipyard, Birdham, Chichester, PO20 7BG Warehouse</x:v>
      </x:c>
      <x:c r="H1074" s="13" t="str">
        <x:v>Uncertain</x:v>
      </x:c>
      <x:c r="I1074" s="14" t="n">
        <x:v>887</x:v>
      </x:c>
      <x:c r="J1074" s="13" t="str">
        <x:f>IF(AND(ISNUMBER(I1074),I1074&gt;0),IF(I1074&lt;=1000,"1–1,000",IF(I1074&lt;=2500,"1,001–2,500",IF(I1074&lt;=5000,"2,501–5,000",IF(I1074&lt;=10000,"5,001–10,000","10,001–15,000")))),"1–1,000")</x:f>
        <x:v>1–1,000</x:v>
      </x:c>
      <x:c r="K1074" s="16" t="n">
        <x:v>7104</x:v>
      </x:c>
      <x:c r="L1074" s="43" t="n">
        <x:f>IF(AND(ISNUMBER(I1074),I1074&gt;0,ISNUMBER(K1074),K1074&gt;0),K1074/I1074,"n.a.")</x:f>
        <x:v>8.009019165727171</x:v>
      </x:c>
      <x:c r="M1074" s="43"/>
      <x:c r="N1074" s="13" t="str">
        <x:v>No</x:v>
      </x:c>
      <x:c r="O1074" s="15" t="str">
        <x:v>Not stated</x:v>
      </x:c>
      <x:c r="P1074" s="15" t="str">
        <x:v>Not stated</x:v>
      </x:c>
      <x:c r="Q1074" s="15" t="str">
        <x:v>Commercial storage accommodation advertised to let.</x:v>
      </x:c>
      <x:c r="R1074"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x:v>
      </x:c>
      <x:c r="S1074" s="15" t="str">
        <x:v>https://www.rightmove.co.uk/properties/773344541247296#/?channel=COM_LET</x:v>
      </x:c>
      <x:c r="T1074" s="15" t="str"/>
      <x:c r="U1074" s="15" t="str"/>
      <x:c r="V1074" s="15" t="str">
        <x:v>Chichester — Standalone premises — Birdham</x:v>
      </x:c>
      <x:c r="W1074" s="15" t="str">
        <x:v>Individual unit ≤15,000 sq ft</x:v>
      </x:c>
      <x:c r="X1074" s="13" t="n">
        <x:f>IF(N1074="Yes",L1074,0)</x:f>
        <x:v>0</x:v>
      </x:c>
      <x:c r="Y1074" s="14" t="n">
        <x:v>1</x:v>
      </x:c>
      <x:c r="Z1074" s="13" t="str">
        <x:v>Industrial / workshop / storage</x:v>
      </x:c>
    </x:row>
    <x:row r="1075" ht="42" customHeight="1">
      <x:c r="A1075" s="13" t="str">
        <x:v>SE0095</x:v>
      </x:c>
      <x:c r="B1075" s="15" t="str">
        <x:v>Chichester</x:v>
      </x:c>
      <x:c r="C1075" s="15" t="str">
        <x:v>Chidham</x:v>
      </x:c>
      <x:c r="D1075" s="14"/>
      <x:c r="E1075" s="13" t="str">
        <x:v>Nearby</x:v>
      </x:c>
      <x:c r="F1075" s="15" t="str">
        <x:v>Standalone premises — Chidham</x:v>
      </x:c>
      <x:c r="G1075" s="15" t="str">
        <x:v>Cobnor Farm, Chidham PO18</x:v>
      </x:c>
      <x:c r="H1075" s="13" t="str">
        <x:v>Current</x:v>
      </x:c>
      <x:c r="I1075" s="14" t="n">
        <x:v>3987</x:v>
      </x:c>
      <x:c r="J1075" s="13" t="str">
        <x:f>IF(AND(ISNUMBER(I1075),I1075&gt;0),IF(I1075&lt;=1000,"1–1,000",IF(I1075&lt;=2500,"1,001–2,500",IF(I1075&lt;=5000,"2,501–5,000",IF(I1075&lt;=10000,"5,001–10,000","10,001–15,000")))),"2,501–5,000")</x:f>
        <x:v>2,501–5,000</x:v>
      </x:c>
      <x:c r="K1075" s="16" t="n">
        <x:v>29000</x:v>
      </x:c>
      <x:c r="L1075" s="43" t="n">
        <x:f>IF(AND(ISNUMBER(I1075),I1075&gt;0,ISNUMBER(K1075),K1075&gt;0),K1075/I1075,"n.a.")</x:f>
        <x:v>7.2736393278154</x:v>
      </x:c>
      <x:c r="M1075" s="43" t="n">
        <x:v>7.27</x:v>
      </x:c>
      <x:c r="N1075" s="13" t="str">
        <x:v>Yes</x:v>
      </x:c>
      <x:c r="O1075" s="15" t="str">
        <x:v>Not stated</x:v>
      </x:c>
      <x:c r="P1075" s="15" t="str">
        <x:v>It has a good level concrete floor and galvanised roller shutter loading door.</x:v>
      </x:c>
      <x:c r="Q1075" s="15" t="str">
        <x:v>workshop space; three-phase power; parking</x:v>
      </x:c>
      <x:c r="R1075" s="15" t="str">
        <x:v>To let Host BUA population not separately matched.</x:v>
      </x:c>
      <x:c r="S1075" s="15" t="str">
        <x:v>https://www.zoopla.co.uk/to-rent/commercial/details/73080079/</x:v>
      </x:c>
      <x:c r="T1075" s="15" t="str"/>
      <x:c r="U1075" s="15" t="str"/>
      <x:c r="V1075" s="15" t="str">
        <x:v>Chichester — Standalone premises — Chidham</x:v>
      </x:c>
      <x:c r="W1075" s="15" t="str">
        <x:v>Individual unit ≤15,000 sq ft</x:v>
      </x:c>
      <x:c r="X1075" s="13" t="n">
        <x:f>IF(N1075="Yes",L1075,0)</x:f>
        <x:v>7.2736393278154</x:v>
      </x:c>
      <x:c r="Y1075" s="14" t="n">
        <x:v>1</x:v>
      </x:c>
      <x:c r="Z1075" s="13" t="str">
        <x:v>Industrial / workshop / storage</x:v>
      </x:c>
    </x:row>
    <x:row r="1076" ht="42" customHeight="1">
      <x:c r="A1076" s="13" t="str">
        <x:v>SE0096</x:v>
      </x:c>
      <x:c r="B1076" s="15" t="str">
        <x:v>Chichester</x:v>
      </x:c>
      <x:c r="C1076" s="15" t="str">
        <x:v>Fishbourne</x:v>
      </x:c>
      <x:c r="D1076" s="14"/>
      <x:c r="E1076" s="13" t="str">
        <x:v>Nearby</x:v>
      </x:c>
      <x:c r="F1076" s="15" t="str">
        <x:v>Standalone premises — Fishbourne</x:v>
      </x:c>
      <x:c r="G1076" s="15" t="str">
        <x:v>Clay Lane, Chichester BN18</x:v>
      </x:c>
      <x:c r="H1076" s="13" t="str">
        <x:v>Uncertain</x:v>
      </x:c>
      <x:c r="I1076" s="14" t="n">
        <x:v>247</x:v>
      </x:c>
      <x:c r="J1076" s="13" t="str">
        <x:f>IF(AND(ISNUMBER(I1076),I1076&gt;0),IF(I1076&lt;=1000,"1–1,000",IF(I1076&lt;=2500,"1,001–2,500",IF(I1076&lt;=5000,"2,501–5,000",IF(I1076&lt;=10000,"5,001–10,000","10,001–15,000")))),"1–1,000")</x:f>
        <x:v>1–1,000</x:v>
      </x:c>
      <x:c r="K1076" s="16" t="n">
        <x:v>3250</x:v>
      </x:c>
      <x:c r="L1076" s="43" t="n">
        <x:f>IF(AND(ISNUMBER(I1076),I1076&gt;0,ISNUMBER(K1076),K1076&gt;0),K1076/I1076,"n.a.")</x:f>
        <x:v>13.157894736842104</x:v>
      </x:c>
      <x:c r="M1076" s="43" t="n">
        <x:v>13.16</x:v>
      </x:c>
      <x:c r="N1076" s="13" t="str">
        <x:v>No</x:v>
      </x:c>
      <x:c r="O1076" s="15" t="str">
        <x:v>Not stated</x:v>
      </x:c>
      <x:c r="P1076" s="15" t="str">
        <x:v>Not stated</x:v>
      </x:c>
      <x:c r="Q1076" s="15" t="str">
        <x:v>Industrial accommodation; parking</x:v>
      </x:c>
      <x:c r="R1076" s="15" t="str">
        <x:v>Eligibility/availability unverified Unnamed Clay Lane storage; identity unconfirmed Host BUA population not separately matched.</x:v>
      </x:c>
      <x:c r="S1076" s="15" t="str">
        <x:v>https://www.zoopla.co.uk/to-rent/commercial/details/73679446/</x:v>
      </x:c>
      <x:c r="T1076" s="15" t="str"/>
      <x:c r="U1076" s="15" t="str"/>
      <x:c r="V1076" s="15" t="str">
        <x:v>Chichester — Standalone premises — Fishbourne</x:v>
      </x:c>
      <x:c r="W1076" s="15" t="str">
        <x:v>Individual unit ≤15,000 sq ft</x:v>
      </x:c>
      <x:c r="X1076" s="13" t="n">
        <x:f>IF(N1076="Yes",L1076,0)</x:f>
        <x:v>0</x:v>
      </x:c>
      <x:c r="Y1076" s="14" t="n">
        <x:v>1</x:v>
      </x:c>
      <x:c r="Z1076" s="13" t="str">
        <x:v>Industrial / workshop / storage</x:v>
      </x:c>
    </x:row>
    <x:row r="1077" ht="49" customHeight="1">
      <x:c r="A1077" s="13" t="str">
        <x:v>SE0097</x:v>
      </x:c>
      <x:c r="B1077" s="15" t="str">
        <x:v>Chichester</x:v>
      </x:c>
      <x:c r="C1077" s="15" t="str">
        <x:v>Funtington</x:v>
      </x:c>
      <x:c r="D1077" s="14" t="n">
        <x:v>340</x:v>
      </x:c>
      <x:c r="E1077" s="13" t="str">
        <x:v>Nearby</x:v>
      </x:c>
      <x:c r="F1077" s="15" t="str">
        <x:v>Standalone premises — Funtington</x:v>
      </x:c>
      <x:c r="G1077" s="15" t="str">
        <x:v>Cheesmans Lane, Hambrook, Funtington, West Sussex, PO18 Industrial Park</x:v>
      </x:c>
      <x:c r="H1077" s="13" t="str">
        <x:v>Uncertain</x:v>
      </x:c>
      <x:c r="I1077" s="14" t="n">
        <x:v>913</x:v>
      </x:c>
      <x:c r="J1077" s="13" t="str">
        <x:f>IF(AND(ISNUMBER(I1077),I1077&gt;0),IF(I1077&lt;=1000,"1–1,000",IF(I1077&lt;=2500,"1,001–2,500",IF(I1077&lt;=5000,"2,501–5,000",IF(I1077&lt;=10000,"5,001–10,000","10,001–15,000")))),"1–1,000")</x:f>
        <x:v>1–1,000</x:v>
      </x:c>
      <x:c r="K1077" s="16" t="n">
        <x:v>11400</x:v>
      </x:c>
      <x:c r="L1077" s="43" t="n">
        <x:f>IF(AND(ISNUMBER(I1077),I1077&gt;0,ISNUMBER(K1077),K1077&gt;0),K1077/I1077,"n.a.")</x:f>
        <x:v>12.48630887185104</x:v>
      </x:c>
      <x:c r="M1077" s="43"/>
      <x:c r="N1077" s="13" t="str">
        <x:v>No</x:v>
      </x:c>
      <x:c r="O1077" s="15" t="str">
        <x:v>Not stated</x:v>
      </x:c>
      <x:c r="P1077" s="15" t="str">
        <x:v>Not stated</x:v>
      </x:c>
      <x:c r="Q1077" s="15" t="str">
        <x:v>new development</x:v>
      </x:c>
      <x:c r="R1077"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x:v>
      </x:c>
      <x:c r="S1077" s="15" t="str">
        <x:v>https://www.rightmove.co.uk/properties/92146311#/?channel=COM_LET</x:v>
      </x:c>
      <x:c r="T1077" s="15" t="str"/>
      <x:c r="U1077" s="15" t="str"/>
      <x:c r="V1077" s="15" t="str">
        <x:v>Chichester — Standalone premises — Funtington</x:v>
      </x:c>
      <x:c r="W1077" s="15" t="str">
        <x:v>Individual unit ≤15,000 sq ft</x:v>
      </x:c>
      <x:c r="X1077" s="13" t="n">
        <x:f>IF(N1077="Yes",L1077,0)</x:f>
        <x:v>0</x:v>
      </x:c>
      <x:c r="Y1077" s="14" t="n">
        <x:v>1</x:v>
      </x:c>
      <x:c r="Z1077" s="13" t="str">
        <x:v>Industrial / workshop / storage</x:v>
      </x:c>
    </x:row>
    <x:row r="1078" ht="49" customHeight="1">
      <x:c r="A1078" s="13" t="str">
        <x:v>SE0098</x:v>
      </x:c>
      <x:c r="B1078" s="15" t="str">
        <x:v>Chichester</x:v>
      </x:c>
      <x:c r="C1078" s="15" t="str">
        <x:v>Funtington</x:v>
      </x:c>
      <x:c r="D1078" s="14" t="n">
        <x:v>340</x:v>
      </x:c>
      <x:c r="E1078" s="13" t="str">
        <x:v>Nearby</x:v>
      </x:c>
      <x:c r="F1078" s="15" t="str">
        <x:v>Standalone premises — Funtington</x:v>
      </x:c>
      <x:c r="G1078" s="15" t="str">
        <x:v>Units 11 - 18, New Barn Farm, B2146, Funtington, Chichester, PO18 Light Industrial</x:v>
      </x:c>
      <x:c r="H1078" s="13" t="str">
        <x:v>Current</x:v>
      </x:c>
      <x:c r="I1078" s="14" t="n">
        <x:v>8209</x:v>
      </x:c>
      <x:c r="J1078" s="13" t="str">
        <x:f>IF(AND(ISNUMBER(I1078),I1078&gt;0),IF(I1078&lt;=1000,"1–1,000",IF(I1078&lt;=2500,"1,001–2,500",IF(I1078&lt;=5000,"2,501–5,000",IF(I1078&lt;=10000,"5,001–10,000","10,001–15,000")))),"5,001–10,000")</x:f>
        <x:v>5,001–10,000</x:v>
      </x:c>
      <x:c r="K1078" s="16" t="n">
        <x:v>84996</x:v>
      </x:c>
      <x:c r="L1078" s="43" t="n">
        <x:f>IF(AND(ISNUMBER(I1078),I1078&gt;0,ISNUMBER(K1078),K1078&gt;0),K1078/I1078,"n.a.")</x:f>
        <x:v>10.354001705445244</x:v>
      </x:c>
      <x:c r="M1078" s="43"/>
      <x:c r="N1078" s="13" t="str">
        <x:v>Yes</x:v>
      </x:c>
      <x:c r="O1078" s="15" t="str">
        <x:v>Eaves measure 4.18m (haunch) to 6.39m (apex), with loading access from four roller shutter doors.</x:v>
      </x:c>
      <x:c r="P1078" s="15" t="str">
        <x:v>Eaves measure 4.18m (haunch) to 6.39m (apex), with loading access from four roller shutter doors.</x:v>
      </x:c>
      <x:c r="Q1078" s="15" t="str">
        <x:v>Industrial accommodation; warehouse/storage space; mezzanine accommodation; ancillary office accommodation; three-phase power; yard/loading area</x:v>
      </x:c>
      <x:c r="R1078" s="15" t="str">
        <x:v>To let Rightmove individual listing/card description checked 4 November 2026. Annual asking rent = displayed rounded monthly rent × 12; rounding may differ from agent annual terms.</x:v>
      </x:c>
      <x:c r="S1078" s="15" t="str">
        <x:v>https://www.rightmove.co.uk/properties/782659389989969#/?channel=COM_LET</x:v>
      </x:c>
      <x:c r="T1078" s="15" t="str">
        <x:v>https://www.flude.com/property/details/11212/Units-11---18-New-Barn-Farm-B2146-Funtington-Chichester-PO18-Occupiers-B1-c-Light-Industry-</x:v>
      </x:c>
      <x:c r="U1078" s="15" t="str"/>
      <x:c r="V1078" s="15" t="str">
        <x:v>Chichester — Standalone premises — Funtington</x:v>
      </x:c>
      <x:c r="W1078" s="15" t="str">
        <x:v>Individual unit ≤15,000 sq ft</x:v>
      </x:c>
      <x:c r="X1078" s="13" t="n">
        <x:f>IF(N1078="Yes",L1078,0)</x:f>
        <x:v>10.354001705445244</x:v>
      </x:c>
      <x:c r="Y1078" s="14" t="n">
        <x:v>1</x:v>
      </x:c>
      <x:c r="Z1078" s="13" t="str">
        <x:v>Industrial / workshop / storage</x:v>
      </x:c>
    </x:row>
    <x:row r="1079" ht="42" customHeight="1">
      <x:c r="A1079" s="13" t="str">
        <x:v>SE0099</x:v>
      </x:c>
      <x:c r="B1079" s="15" t="str">
        <x:v>Chichester</x:v>
      </x:c>
      <x:c r="C1079" s="15" t="str">
        <x:v>Nutbourne</x:v>
      </x:c>
      <x:c r="D1079" s="14" t="n">
        <x:v>340</x:v>
      </x:c>
      <x:c r="E1079" s="13" t="str">
        <x:v>Nearby</x:v>
      </x:c>
      <x:c r="F1079" s="15" t="str">
        <x:v>Standalone premises — Nutbourne</x:v>
      </x:c>
      <x:c r="G1079" s="15" t="str">
        <x:v>Main Road, Nutbourne Light Industrial</x:v>
      </x:c>
      <x:c r="H1079" s="13" t="str">
        <x:v>Current</x:v>
      </x:c>
      <x:c r="I1079" s="14" t="n">
        <x:v>5381</x:v>
      </x:c>
      <x:c r="J1079" s="13" t="str">
        <x:f>IF(AND(ISNUMBER(I1079),I1079&gt;0),IF(I1079&lt;=1000,"1–1,000",IF(I1079&lt;=2500,"1,001–2,500",IF(I1079&lt;=5000,"2,501–5,000",IF(I1079&lt;=10000,"5,001–10,000","10,001–15,000")))),"5,001–10,000")</x:f>
        <x:v>5,001–10,000</x:v>
      </x:c>
      <x:c r="K1079" s="16"/>
      <x:c r="L1079" s="43" t="str">
        <x:f>IF(AND(ISNUMBER(I1079),I1079&gt;0,ISNUMBER(K1079),K1079&gt;0),K1079/I1079,"n.a.")</x:f>
        <x:v>n.a.</x:v>
      </x:c>
      <x:c r="M1079" s="43"/>
      <x:c r="N1079" s="13" t="str">
        <x:v>No</x:v>
      </x:c>
      <x:c r="O1079" s="15" t="str">
        <x:v>Not stated</x:v>
      </x:c>
      <x:c r="P1079" s="15" t="str">
        <x:v>Not stated</x:v>
      </x:c>
      <x:c r="Q1079" s="15" t="str">
        <x:v>workshop space</x:v>
      </x:c>
      <x:c r="R1079" s="15" t="str">
        <x:v>To let Rightmove individual listing/card description checked 4 November 2026.</x:v>
      </x:c>
      <x:c r="S1079" s="15" t="str">
        <x:v>https://www.rightmove.co.uk/properties/749482799662000#/?channel=COM_LET</x:v>
      </x:c>
      <x:c r="T1079" s="15" t="str"/>
      <x:c r="U1079" s="15" t="str"/>
      <x:c r="V1079" s="15" t="str">
        <x:v>Chichester — Standalone premises — Nutbourne</x:v>
      </x:c>
      <x:c r="W1079" s="15" t="str">
        <x:v>Individual unit ≤15,000 sq ft</x:v>
      </x:c>
      <x:c r="X1079" s="13" t="n">
        <x:f>IF(N1079="Yes",L1079,0)</x:f>
        <x:v>0</x:v>
      </x:c>
      <x:c r="Y1079" s="14" t="n">
        <x:v>1</x:v>
      </x:c>
      <x:c r="Z1079" s="13" t="str">
        <x:v>Industrial / workshop / storage</x:v>
      </x:c>
    </x:row>
    <x:row r="1080" ht="49" customHeight="1">
      <x:c r="A1080" s="13" t="str">
        <x:v>SE0100</x:v>
      </x:c>
      <x:c r="B1080" s="15" t="str">
        <x:v>Chichester</x:v>
      </x:c>
      <x:c r="C1080" s="15" t="str">
        <x:v>Strettington</x:v>
      </x:c>
      <x:c r="D1080" s="14"/>
      <x:c r="E1080" s="13" t="str">
        <x:v>Nearby</x:v>
      </x:c>
      <x:c r="F1080" s="15" t="str">
        <x:v>Temple Bar Business Park</x:v>
      </x:c>
      <x:c r="G1080" s="15" t="str">
        <x:v>Unit 11, Temple Bar Business Park, Strettington, Chichester</x:v>
      </x:c>
      <x:c r="H1080" s="13" t="str">
        <x:v>Current</x:v>
      </x:c>
      <x:c r="I1080" s="14" t="n">
        <x:v>2502</x:v>
      </x:c>
      <x:c r="J1080" s="13" t="str">
        <x:f>IF(AND(ISNUMBER(I1080),I1080&gt;0),IF(I1080&lt;=1000,"1–1,000",IF(I1080&lt;=2500,"1,001–2,500",IF(I1080&lt;=5000,"2,501–5,000",IF(I1080&lt;=10000,"5,001–10,000","10,001–15,000")))),"2,501–5,000")</x:f>
        <x:v>2,501–5,000</x:v>
      </x:c>
      <x:c r="K1080" s="16" t="n">
        <x:v>22500</x:v>
      </x:c>
      <x:c r="L1080" s="43" t="n">
        <x:f>IF(AND(ISNUMBER(I1080),I1080&gt;0,ISNUMBER(K1080),K1080&gt;0),K1080/I1080,"n.a.")</x:f>
        <x:v>8.992805755395683</x:v>
      </x:c>
      <x:c r="M1080" s="43"/>
      <x:c r="N1080" s="13" t="str">
        <x:v>Yes</x:v>
      </x:c>
      <x:c r="O1080" s="15" t="str">
        <x:v>Not stated</x:v>
      </x:c>
      <x:c r="P1080" s="15" t="str">
        <x:v>Roller shutter approx3m wide ×4m high</x:v>
      </x:c>
      <x:c r="Q1080" s="15" t="str">
        <x:v>Industrial accommodation; warehouse/storage space; workshop space; mezzanine accommodation; ancillary office accommodation; parking</x:v>
      </x:c>
      <x:c r="R1080" s="15" t="str">
        <x:v>To let Host BUA population not separately matched.</x:v>
      </x:c>
      <x:c r="S1080" s="15" t="str">
        <x:v>https://www.flude.com/property/details/7866/Unit-11-Temple-Bar-Business-Park-Strettington-Chichester-PO18-0TU-Occupiers-B1-c-Light-Industry-</x:v>
      </x:c>
      <x:c r="T1080" s="15" t="str"/>
      <x:c r="U1080" s="15" t="str"/>
      <x:c r="V1080" s="15" t="str">
        <x:v>Chichester — Temple Bar Business Park</x:v>
      </x:c>
      <x:c r="W1080" s="15" t="str">
        <x:v>Individual unit ≤15,000 sq ft</x:v>
      </x:c>
      <x:c r="X1080" s="13" t="n">
        <x:f>IF(N1080="Yes",L1080,0)</x:f>
        <x:v>8.992805755395683</x:v>
      </x:c>
      <x:c r="Y1080" s="14" t="n">
        <x:v>1</x:v>
      </x:c>
      <x:c r="Z1080" s="13" t="str">
        <x:v>Industrial / workshop / storage</x:v>
      </x:c>
    </x:row>
    <x:row r="1081" ht="49" customHeight="1">
      <x:c r="A1081" s="13" t="str">
        <x:v>SE0101</x:v>
      </x:c>
      <x:c r="B1081" s="15" t="str">
        <x:v>Chichester</x:v>
      </x:c>
      <x:c r="C1081" s="15" t="str">
        <x:v>Chichester</x:v>
      </x:c>
      <x:c r="D1081" s="14" t="n">
        <x:v>31710</x:v>
      </x:c>
      <x:c r="E1081" s="13" t="str">
        <x:v>Town</x:v>
      </x:c>
      <x:c r="F1081" s="15" t="str">
        <x:v>Dorvic Industrial Estate</x:v>
      </x:c>
      <x:c r="G1081" s="15" t="str">
        <x:v>Unit B Dorvic Industrial Estate, Quarry Lane, Chichester, West Sussex PO19</x:v>
      </x:c>
      <x:c r="H1081" s="13" t="str">
        <x:v>Uncertain</x:v>
      </x:c>
      <x:c r="I1081" s="14" t="n">
        <x:v>6654</x:v>
      </x:c>
      <x:c r="J1081" s="13" t="str">
        <x:f>IF(AND(ISNUMBER(I1081),I1081&gt;0),IF(I1081&lt;=1000,"1–1,000",IF(I1081&lt;=2500,"1,001–2,500",IF(I1081&lt;=5000,"2,501–5,000",IF(I1081&lt;=10000,"5,001–10,000","10,001–15,000")))),"5,001–10,000")</x:f>
        <x:v>5,001–10,000</x:v>
      </x:c>
      <x:c r="K1081" s="16" t="n">
        <x:v>50000</x:v>
      </x:c>
      <x:c r="L1081" s="43" t="n">
        <x:f>IF(AND(ISNUMBER(I1081),I1081&gt;0,ISNUMBER(K1081),K1081&gt;0),K1081/I1081,"n.a.")</x:f>
        <x:v>7.514277126540427</x:v>
      </x:c>
      <x:c r="M1081" s="43" t="n">
        <x:v>7.51</x:v>
      </x:c>
      <x:c r="N1081" s="13" t="str">
        <x:v>No</x:v>
      </x:c>
      <x:c r="O1081" s="15" t="str">
        <x:v>The warehouse benefits from excellent internal height with eaves approx.</x:v>
      </x:c>
      <x:c r="P1081" s="15" t="str">
        <x:v>Access is provided via a pedestrian entrance together with an electric roller shutter loading door measuring approx.</x:v>
      </x:c>
      <x:c r="Q1081" s="15" t="str">
        <x:v>Industrial accommodation; warehouse/storage space; mezzanine accommodation; ancillary office accommodation; three-phase power; parking</x:v>
      </x:c>
      <x:c r="R1081" s="15" t="str">
        <x:v>Eligibility/availability unverified Refurbishment required before letting; current occupation unconfirmed</x:v>
      </x:c>
      <x:c r="S1081" s="15" t="str">
        <x:v>https://www.zoopla.co.uk/to-rent/commercial/details/74468536/</x:v>
      </x:c>
      <x:c r="T1081" s="15" t="str">
        <x:v>https://www.rightmove.co.uk/properties/94137561#/?channel=COM_LET</x:v>
      </x:c>
      <x:c r="U1081" s="15" t="str"/>
      <x:c r="V1081" s="15" t="str">
        <x:v>Chichester — Dorvic Industrial Estate</x:v>
      </x:c>
      <x:c r="W1081" s="15" t="str">
        <x:v>Individual unit ≤15,000 sq ft</x:v>
      </x:c>
      <x:c r="X1081" s="13" t="n">
        <x:f>IF(N1081="Yes",L1081,0)</x:f>
        <x:v>0</x:v>
      </x:c>
      <x:c r="Y1081" s="14" t="n">
        <x:v>1</x:v>
      </x:c>
      <x:c r="Z1081" s="13" t="str">
        <x:v>Industrial / workshop / storage</x:v>
      </x:c>
    </x:row>
    <x:row r="1082" ht="42" customHeight="1">
      <x:c r="A1082" s="13" t="str">
        <x:v>SE0102</x:v>
      </x:c>
      <x:c r="B1082" s="15" t="str">
        <x:v>Chichester</x:v>
      </x:c>
      <x:c r="C1082" s="15" t="str">
        <x:v>Chichester</x:v>
      </x:c>
      <x:c r="D1082" s="14" t="n">
        <x:v>31710</x:v>
      </x:c>
      <x:c r="E1082" s="13" t="str">
        <x:v>Town</x:v>
      </x:c>
      <x:c r="F1082" s="15" t="str">
        <x:v>Glenmore Business Park</x:v>
      </x:c>
      <x:c r="G1082" s="15" t="str">
        <x:v>Glenmore Business Park, Portfield Woks, Chichester Bypass, Chichester PO19</x:v>
      </x:c>
      <x:c r="H1082" s="13" t="str">
        <x:v>Uncertain</x:v>
      </x:c>
      <x:c r="I1082" s="14" t="n">
        <x:v>1303</x:v>
      </x:c>
      <x:c r="J1082" s="13" t="str">
        <x:f>IF(AND(ISNUMBER(I1082),I1082&gt;0),IF(I1082&lt;=1000,"1–1,000",IF(I1082&lt;=2500,"1,001–2,500",IF(I1082&lt;=5000,"2,501–5,000",IF(I1082&lt;=10000,"5,001–10,000","10,001–15,000")))),"1,001–2,500")</x:f>
        <x:v>1,001–2,500</x:v>
      </x:c>
      <x:c r="K1082" s="16" t="n">
        <x:v>8000</x:v>
      </x:c>
      <x:c r="L1082" s="43" t="n">
        <x:f>IF(AND(ISNUMBER(I1082),I1082&gt;0,ISNUMBER(K1082),K1082&gt;0),K1082/I1082,"n.a.")</x:f>
        <x:v>6.139677666922487</x:v>
      </x:c>
      <x:c r="M1082" s="43" t="n">
        <x:v>6.14</x:v>
      </x:c>
      <x:c r="N1082" s="13" t="str">
        <x:v>No</x:v>
      </x:c>
      <x:c r="O1082" s="15" t="str">
        <x:v>6m internal eaves height</x:v>
      </x:c>
      <x:c r="P1082" s="15" t="str">
        <x:v>Not stated</x:v>
      </x:c>
      <x:c r="Q1082" s="15" t="str">
        <x:v>Industrial accommodation; warehouse/storage space; mezzanine accommodation; ancillary office accommodation; parking</x:v>
      </x:c>
      <x:c r="R1082" s="15" t="str">
        <x:v>Eligibility/availability unverified Unnamed Glenmore unit; possible duplicate and conflicting area</x:v>
      </x:c>
      <x:c r="S1082" s="15" t="str">
        <x:v>https://www.zoopla.co.uk/to-rent/commercial/details/73490028/</x:v>
      </x:c>
      <x:c r="T1082" s="15" t="str">
        <x:v>https://www.rightmove.co.uk/properties/773393469901952#/?channel=COM_LET</x:v>
      </x:c>
      <x:c r="U1082" s="15" t="str"/>
      <x:c r="V1082" s="15" t="str">
        <x:v>Chichester — Glenmore Business Park</x:v>
      </x:c>
      <x:c r="W1082" s="15" t="str">
        <x:v>Individual unit ≤15,000 sq ft</x:v>
      </x:c>
      <x:c r="X1082" s="13" t="n">
        <x:f>IF(N1082="Yes",L1082,0)</x:f>
        <x:v>0</x:v>
      </x:c>
      <x:c r="Y1082" s="14" t="n">
        <x:v>1</x:v>
      </x:c>
      <x:c r="Z1082" s="13" t="str">
        <x:v>Industrial / workshop / storage</x:v>
      </x:c>
    </x:row>
    <x:row r="1083" ht="42" customHeight="1">
      <x:c r="A1083" s="13" t="str">
        <x:v>SE0103</x:v>
      </x:c>
      <x:c r="B1083" s="15" t="str">
        <x:v>Chichester</x:v>
      </x:c>
      <x:c r="C1083" s="15" t="str">
        <x:v>Chichester</x:v>
      </x:c>
      <x:c r="D1083" s="14" t="n">
        <x:v>31710</x:v>
      </x:c>
      <x:c r="E1083" s="13" t="str">
        <x:v>Town</x:v>
      </x:c>
      <x:c r="F1083" s="15" t="str">
        <x:v>Glenmore Business Park</x:v>
      </x:c>
      <x:c r="G1083" s="15" t="str">
        <x:v>Glenmore Business Park, Portfield Works, Chichester By Pass, Chichester PO19</x:v>
      </x:c>
      <x:c r="H1083" s="13" t="str">
        <x:v>Uncertain</x:v>
      </x:c>
      <x:c r="I1083" s="14" t="n">
        <x:v>1294</x:v>
      </x:c>
      <x:c r="J1083" s="13" t="str">
        <x:f>IF(AND(ISNUMBER(I1083),I1083&gt;0),IF(I1083&lt;=1000,"1–1,000",IF(I1083&lt;=2500,"1,001–2,500",IF(I1083&lt;=5000,"2,501–5,000",IF(I1083&lt;=10000,"5,001–10,000","10,001–15,000")))),"1,001–2,500")</x:f>
        <x:v>1,001–2,500</x:v>
      </x:c>
      <x:c r="K1083" s="16" t="n">
        <x:v>8000</x:v>
      </x:c>
      <x:c r="L1083" s="43" t="n">
        <x:f>IF(AND(ISNUMBER(I1083),I1083&gt;0,ISNUMBER(K1083),K1083&gt;0),K1083/I1083,"n.a.")</x:f>
        <x:v>6.182380216383308</x:v>
      </x:c>
      <x:c r="M1083" s="43" t="n">
        <x:v>6.18</x:v>
      </x:c>
      <x:c r="N1083" s="13" t="str">
        <x:v>No</x:v>
      </x:c>
      <x:c r="O1083" s="15" t="str">
        <x:v>6m internal eaves ehight; 6m internal eaves height</x:v>
      </x:c>
      <x:c r="P1083" s="15" t="str">
        <x:v>Not stated</x:v>
      </x:c>
      <x:c r="Q1083" s="15" t="str">
        <x:v>Industrial accommodation; warehouse/storage space; mezzanine accommodation; ancillary office accommodation; parking</x:v>
      </x:c>
      <x:c r="R1083" s="15" t="str">
        <x:v>Eligibility/availability unverified Unnamed Glenmore unit, possible duplicate of 1303 sq ft advert</x:v>
      </x:c>
      <x:c r="S1083" s="15" t="str">
        <x:v>https://www.zoopla.co.uk/to-rent/commercial/details/70904103/</x:v>
      </x:c>
      <x:c r="T1083" s="15" t="str">
        <x:v>https://www.rightmove.co.uk/properties/773360198585553#/?channel=COM_LET</x:v>
      </x:c>
      <x:c r="U1083" s="15" t="str"/>
      <x:c r="V1083" s="15" t="str">
        <x:v>Chichester — Glenmore Business Park</x:v>
      </x:c>
      <x:c r="W1083" s="15" t="str">
        <x:v>Individual unit ≤15,000 sq ft</x:v>
      </x:c>
      <x:c r="X1083" s="13" t="n">
        <x:f>IF(N1083="Yes",L1083,0)</x:f>
        <x:v>0</x:v>
      </x:c>
      <x:c r="Y1083" s="14" t="n">
        <x:v>1</x:v>
      </x:c>
      <x:c r="Z1083" s="13" t="str">
        <x:v>Industrial / workshop / storage</x:v>
      </x:c>
    </x:row>
    <x:row r="1084" ht="42" customHeight="1">
      <x:c r="A1084" s="13" t="str">
        <x:v>SE0104</x:v>
      </x:c>
      <x:c r="B1084" s="15" t="str">
        <x:v>Chichester</x:v>
      </x:c>
      <x:c r="C1084" s="15" t="str">
        <x:v>Chichester</x:v>
      </x:c>
      <x:c r="D1084" s="14" t="n">
        <x:v>31710</x:v>
      </x:c>
      <x:c r="E1084" s="13" t="str">
        <x:v>Town</x:v>
      </x:c>
      <x:c r="F1084" s="15" t="str">
        <x:v>Glenmore Business Park</x:v>
      </x:c>
      <x:c r="G1084" s="15" t="str">
        <x:v>Unit B10, Glenmore Business Park, Chichester</x:v>
      </x:c>
      <x:c r="H1084" s="13" t="str">
        <x:v>Current</x:v>
      </x:c>
      <x:c r="I1084" s="14" t="n">
        <x:v>1036</x:v>
      </x:c>
      <x:c r="J1084" s="13" t="str">
        <x:f>IF(AND(ISNUMBER(I1084),I1084&gt;0),IF(I1084&lt;=1000,"1–1,000",IF(I1084&lt;=2500,"1,001–2,500",IF(I1084&lt;=5000,"2,501–5,000",IF(I1084&lt;=10000,"5,001–10,000","10,001–15,000")))),"1,001–2,500")</x:f>
        <x:v>1,001–2,500</x:v>
      </x:c>
      <x:c r="K1084" s="16" t="n">
        <x:v>11750</x:v>
      </x:c>
      <x:c r="L1084" s="43" t="n">
        <x:f>IF(AND(ISNUMBER(I1084),I1084&gt;0,ISNUMBER(K1084),K1084&gt;0),K1084/I1084,"n.a.")</x:f>
        <x:v>11.341698841698841</x:v>
      </x:c>
      <x:c r="M1084" s="43" t="n">
        <x:v>11.34</x:v>
      </x:c>
      <x:c r="N1084" s="13" t="str">
        <x:v>Yes</x:v>
      </x:c>
      <x:c r="O1084" s="15" t="str">
        <x:v>6 Metres internal eaves height</x:v>
      </x:c>
      <x:c r="P1084" s="15" t="str">
        <x:v>Not stated</x:v>
      </x:c>
      <x:c r="Q1084" s="15" t="str">
        <x:v>Industrial accommodation; warehouse/storage space; mezzanine accommodation; ancillary office accommodation; parking</x:v>
      </x:c>
      <x:c r="R1084" s="15" t="str">
        <x:v>To let</x:v>
      </x:c>
      <x:c r="S1084" s="15" t="str">
        <x:v>https://www.zoopla.co.uk/to-rent/commercial/details/74080316/</x:v>
      </x:c>
      <x:c r="T1084" s="15" t="str">
        <x:v>https://www.rightmove.co.uk/properties/174542375#/?channel=COM_LET</x:v>
      </x:c>
      <x:c r="U1084" s="15" t="str"/>
      <x:c r="V1084" s="15" t="str">
        <x:v>Chichester — Glenmore Business Park</x:v>
      </x:c>
      <x:c r="W1084" s="15" t="str">
        <x:v>Individual unit ≤15,000 sq ft</x:v>
      </x:c>
      <x:c r="X1084" s="13" t="n">
        <x:f>IF(N1084="Yes",L1084,0)</x:f>
        <x:v>11.341698841698841</x:v>
      </x:c>
      <x:c r="Y1084" s="14" t="n">
        <x:v>1</x:v>
      </x:c>
      <x:c r="Z1084" s="13" t="str">
        <x:v>Industrial / workshop / storage</x:v>
      </x:c>
    </x:row>
    <x:row r="1085" ht="42" customHeight="1">
      <x:c r="A1085" s="13" t="str">
        <x:v>SE0105</x:v>
      </x:c>
      <x:c r="B1085" s="15" t="str">
        <x:v>Chichester</x:v>
      </x:c>
      <x:c r="C1085" s="15" t="str">
        <x:v>Chichester</x:v>
      </x:c>
      <x:c r="D1085" s="14" t="n">
        <x:v>31710</x:v>
      </x:c>
      <x:c r="E1085" s="13" t="str">
        <x:v>Town</x:v>
      </x:c>
      <x:c r="F1085" s="15" t="str">
        <x:v>Glenmore Business Park</x:v>
      </x:c>
      <x:c r="G1085" s="15" t="str">
        <x:v>Unit L54, Glenmore Business Park, Chichester</x:v>
      </x:c>
      <x:c r="H1085" s="13" t="str">
        <x:v>Current</x:v>
      </x:c>
      <x:c r="I1085" s="14" t="n">
        <x:v>1340</x:v>
      </x:c>
      <x:c r="J1085" s="13" t="str">
        <x:f>IF(AND(ISNUMBER(I1085),I1085&gt;0),IF(I1085&lt;=1000,"1–1,000",IF(I1085&lt;=2500,"1,001–2,500",IF(I1085&lt;=5000,"2,501–5,000",IF(I1085&lt;=10000,"5,001–10,000","10,001–15,000")))),"1,001–2,500")</x:f>
        <x:v>1,001–2,500</x:v>
      </x:c>
      <x:c r="K1085" s="16" t="n">
        <x:v>12000</x:v>
      </x:c>
      <x:c r="L1085" s="43" t="n">
        <x:f>IF(AND(ISNUMBER(I1085),I1085&gt;0,ISNUMBER(K1085),K1085&gt;0),K1085/I1085,"n.a.")</x:f>
        <x:v>8.955223880597014</x:v>
      </x:c>
      <x:c r="M1085" s="43" t="n">
        <x:v>8.96</x:v>
      </x:c>
      <x:c r="N1085" s="13" t="str">
        <x:v>Yes</x:v>
      </x:c>
      <x:c r="O1085" s="15" t="str">
        <x:v>Not stated</x:v>
      </x:c>
      <x:c r="P1085" s="15" t="str">
        <x:v>Not stated</x:v>
      </x:c>
      <x:c r="Q1085" s="15" t="str">
        <x:v>warehouse/storage space; mezzanine accommodation; ancillary office accommodation; parking</x:v>
      </x:c>
      <x:c r="R1085" s="15" t="str">
        <x:v>To let</x:v>
      </x:c>
      <x:c r="S1085" s="15" t="str">
        <x:v>https://www.zoopla.co.uk/to-rent/commercial/details/74391102/</x:v>
      </x:c>
      <x:c r="T1085" s="15" t="str">
        <x:v>https://www.rightmove.co.uk/properties/93812823#/?channel=COM_LET</x:v>
      </x:c>
      <x:c r="U1085" s="15" t="str"/>
      <x:c r="V1085" s="15" t="str">
        <x:v>Chichester — Glenmore Business Park</x:v>
      </x:c>
      <x:c r="W1085" s="15" t="str">
        <x:v>Individual unit ≤15,000 sq ft</x:v>
      </x:c>
      <x:c r="X1085" s="13" t="n">
        <x:f>IF(N1085="Yes",L1085,0)</x:f>
        <x:v>8.955223880597014</x:v>
      </x:c>
      <x:c r="Y1085" s="14" t="n">
        <x:v>1</x:v>
      </x:c>
      <x:c r="Z1085" s="13" t="str">
        <x:v>Industrial / workshop / storage</x:v>
      </x:c>
    </x:row>
    <x:row r="1086" ht="49" customHeight="1">
      <x:c r="A1086" s="13" t="str">
        <x:v>SE0106</x:v>
      </x:c>
      <x:c r="B1086" s="15" t="str">
        <x:v>Chichester</x:v>
      </x:c>
      <x:c r="C1086" s="15" t="str">
        <x:v>Chichester</x:v>
      </x:c>
      <x:c r="D1086" s="14" t="n">
        <x:v>31710</x:v>
      </x:c>
      <x:c r="E1086" s="13" t="str">
        <x:v>Town</x:v>
      </x:c>
      <x:c r="F1086" s="15" t="str">
        <x:v>Kewell Business Park</x:v>
      </x:c>
      <x:c r="G1086" s="15" t="str">
        <x:v>Unit 2, Kewell Business Park, 26b &amp; 28, Terminus Road, Chichester, PO19</x:v>
      </x:c>
      <x:c r="H1086" s="13" t="str">
        <x:v>Current</x:v>
      </x:c>
      <x:c r="I1086" s="14" t="n">
        <x:v>5704</x:v>
      </x:c>
      <x:c r="J1086" s="13" t="str">
        <x:f>IF(AND(ISNUMBER(I1086),I1086&gt;0),IF(I1086&lt;=1000,"1–1,000",IF(I1086&lt;=2500,"1,001–2,500",IF(I1086&lt;=5000,"2,501–5,000",IF(I1086&lt;=10000,"5,001–10,000","10,001–15,000")))),"5,001–10,000")</x:f>
        <x:v>5,001–10,000</x:v>
      </x:c>
      <x:c r="K1086" s="16" t="n">
        <x:v>48480</x:v>
      </x:c>
      <x:c r="L1086" s="43" t="n">
        <x:f>IF(AND(ISNUMBER(I1086),I1086&gt;0,ISNUMBER(K1086),K1086&gt;0),K1086/I1086,"n.a.")</x:f>
        <x:v>8.49929873772791</x:v>
      </x:c>
      <x:c r="M1086" s="43"/>
      <x:c r="N1086" s="13" t="str">
        <x:v>Yes</x:v>
      </x:c>
      <x:c r="O1086" s="15" t="str">
        <x:v>Not stated</x:v>
      </x:c>
      <x:c r="P1086" s="15" t="str">
        <x:v>Unit 2, which fronts Terminus Road, is accessed via a glazed entrance lobby into and side loading door.</x:v>
      </x:c>
      <x:c r="Q1086" s="15" t="str">
        <x:v>warehouse/storage space; ancillary office accommodation; parking</x:v>
      </x:c>
      <x:c r="R1086" s="15" t="str">
        <x:v>To let Rightmove individual listing/card description checked 4 November 2026. Annual asking rent = displayed rounded monthly rent × 12; rounding may differ from agent annual terms.</x:v>
      </x:c>
      <x:c r="S1086" s="15" t="str">
        <x:v>https://www.rightmove.co.uk/properties/760557324695072#/?channel=COM_LET</x:v>
      </x:c>
      <x:c r="T1086" s="15" t="str">
        <x:v>https://www.flude.com/property/details/7682/Unit-2-Kewell-Business-Park-26b-and-28-Terminus-Road-Chichester-PO19-Occupiers-B2-General-Industrial-</x:v>
      </x:c>
      <x:c r="U1086" s="15" t="str"/>
      <x:c r="V1086" s="15" t="str">
        <x:v>Chichester — Kewell Business Park</x:v>
      </x:c>
      <x:c r="W1086" s="15" t="str">
        <x:v>Individual unit ≤15,000 sq ft</x:v>
      </x:c>
      <x:c r="X1086" s="13" t="n">
        <x:f>IF(N1086="Yes",L1086,0)</x:f>
        <x:v>8.49929873772791</x:v>
      </x:c>
      <x:c r="Y1086" s="14" t="n">
        <x:v>1</x:v>
      </x:c>
      <x:c r="Z1086" s="13" t="str">
        <x:v>Industrial / workshop / storage</x:v>
      </x:c>
    </x:row>
    <x:row r="1087" ht="49" customHeight="1">
      <x:c r="A1087" s="13" t="str">
        <x:v>SE0107</x:v>
      </x:c>
      <x:c r="B1087" s="15" t="str">
        <x:v>Chichester</x:v>
      </x:c>
      <x:c r="C1087" s="15" t="str">
        <x:v>Chichester</x:v>
      </x:c>
      <x:c r="D1087" s="14" t="n">
        <x:v>31710</x:v>
      </x:c>
      <x:c r="E1087" s="13" t="str">
        <x:v>Town</x:v>
      </x:c>
      <x:c r="F1087" s="15" t="str">
        <x:v>Kewell Business Park</x:v>
      </x:c>
      <x:c r="G1087" s="15" t="str">
        <x:v>Unit 7, Kewell Business Park, 26b &amp; 28, Terminus Road, Chichester, PO19</x:v>
      </x:c>
      <x:c r="H1087" s="13" t="str">
        <x:v>Uncertain</x:v>
      </x:c>
      <x:c r="I1087" s="14" t="n">
        <x:v>2128</x:v>
      </x:c>
      <x:c r="J1087" s="13" t="str">
        <x:f>IF(AND(ISNUMBER(I1087),I1087&gt;0),IF(I1087&lt;=1000,"1–1,000",IF(I1087&lt;=2500,"1,001–2,500",IF(I1087&lt;=5000,"2,501–5,000",IF(I1087&lt;=10000,"5,001–10,000","10,001–15,000")))),"1,001–2,500")</x:f>
        <x:v>1,001–2,500</x:v>
      </x:c>
      <x:c r="K1087" s="16" t="n">
        <x:v>21600</x:v>
      </x:c>
      <x:c r="L1087" s="43" t="n">
        <x:f>IF(AND(ISNUMBER(I1087),I1087&gt;0,ISNUMBER(K1087),K1087&gt;0),K1087/I1087,"n.a.")</x:f>
        <x:v>10.150375939849624</x:v>
      </x:c>
      <x:c r="M1087" s="43"/>
      <x:c r="N1087" s="13" t="str">
        <x:v>No</x:v>
      </x:c>
      <x:c r="O1087" s="15" t="str">
        <x:v>Not stated</x:v>
      </x:c>
      <x:c r="P1087" s="15" t="str">
        <x:v>Not stated</x:v>
      </x:c>
      <x:c r="Q1087" s="15" t="str">
        <x:v>warehouse/storage space; ancillary office accommodation; three-phase power; parking; yard/loading area</x:v>
      </x:c>
      <x:c r="R1087"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x:v>
      </x:c>
      <x:c r="S1087" s="15" t="str">
        <x:v>https://www.rightmove.co.uk/properties/760557297430689#/?channel=COM_LET</x:v>
      </x:c>
      <x:c r="T1087" s="15" t="str">
        <x:v>https://www.flude.com/property/details/7537/Unit-7-Kewell-Business-Park-26b-and-28-Terminus-Road-Chichester-PO19-Occupiers-B2-General-Industrial-</x:v>
      </x:c>
      <x:c r="U1087" s="15" t="str"/>
      <x:c r="V1087" s="15" t="str">
        <x:v>Chichester — Kewell Business Park</x:v>
      </x:c>
      <x:c r="W1087" s="15" t="str">
        <x:v>Individual unit ≤15,000 sq ft</x:v>
      </x:c>
      <x:c r="X1087" s="13" t="n">
        <x:f>IF(N1087="Yes",L1087,0)</x:f>
        <x:v>0</x:v>
      </x:c>
      <x:c r="Y1087" s="14" t="n">
        <x:v>1</x:v>
      </x:c>
      <x:c r="Z1087" s="13" t="str">
        <x:v>Industrial / workshop / storage</x:v>
      </x:c>
    </x:row>
    <x:row r="1088" ht="42" customHeight="1">
      <x:c r="A1088" s="13" t="str">
        <x:v>SE0108</x:v>
      </x:c>
      <x:c r="B1088" s="15" t="str">
        <x:v>Chichester</x:v>
      </x:c>
      <x:c r="C1088" s="15" t="str">
        <x:v>Chichester</x:v>
      </x:c>
      <x:c r="D1088" s="14" t="n">
        <x:v>31710</x:v>
      </x:c>
      <x:c r="E1088" s="13" t="str">
        <x:v>Town</x:v>
      </x:c>
      <x:c r="F1088" s="15" t="str">
        <x:v>Standalone premises — Chichester</x:v>
      </x:c>
      <x:c r="G1088" s="15" t="str">
        <x:v>Bays 1&amp;2, Willow Park, Plot 4b, Terminus Road, Chichester, West Sussex, PO19 Light Industrial</x:v>
      </x:c>
      <x:c r="H1088" s="13" t="str">
        <x:v>Current</x:v>
      </x:c>
      <x:c r="I1088" s="14" t="n">
        <x:v>4830</x:v>
      </x:c>
      <x:c r="J1088" s="13" t="str">
        <x:f>IF(AND(ISNUMBER(I1088),I1088&gt;0),IF(I1088&lt;=1000,"1–1,000",IF(I1088&lt;=2500,"1,001–2,500",IF(I1088&lt;=5000,"2,501–5,000",IF(I1088&lt;=10000,"5,001–10,000","10,001–15,000")))),"2,501–5,000")</x:f>
        <x:v>2,501–5,000</x:v>
      </x:c>
      <x:c r="K1088" s="16" t="n">
        <x:v>47304</x:v>
      </x:c>
      <x:c r="L1088" s="43" t="n">
        <x:f>IF(AND(ISNUMBER(I1088),I1088&gt;0,ISNUMBER(K1088),K1088&gt;0),K1088/I1088,"n.a.")</x:f>
        <x:v>9.793788819875777</x:v>
      </x:c>
      <x:c r="M1088" s="43"/>
      <x:c r="N1088" s="13" t="str">
        <x:v>Yes</x:v>
      </x:c>
      <x:c r="O1088" s="15" t="str">
        <x:v>Not stated</x:v>
      </x:c>
      <x:c r="P1088" s="15" t="str">
        <x:v>Not stated</x:v>
      </x:c>
      <x:c r="Q1088" s="15" t="str">
        <x:v>warehouse/storage space; ancillary office accommodation; yard/loading area</x:v>
      </x:c>
      <x:c r="R1088" s="15" t="str">
        <x:v>To let Rightmove individual listing/card description checked 4 November 2026. Annual asking rent = displayed rounded monthly rent × 12; rounding may differ from agent annual terms.</x:v>
      </x:c>
      <x:c r="S1088" s="15" t="str">
        <x:v>https://www.rightmove.co.uk/properties/778884889526017#/?channel=COM_LET</x:v>
      </x:c>
      <x:c r="T1088" s="15" t="str"/>
      <x:c r="U1088" s="15" t="str"/>
      <x:c r="V1088" s="15" t="str">
        <x:v>Chichester — Standalone premises — Chichester</x:v>
      </x:c>
      <x:c r="W1088" s="15" t="str">
        <x:v>Individual unit ≤15,000 sq ft</x:v>
      </x:c>
      <x:c r="X1088" s="13" t="n">
        <x:f>IF(N1088="Yes",L1088,0)</x:f>
        <x:v>9.793788819875777</x:v>
      </x:c>
      <x:c r="Y1088" s="14" t="n">
        <x:v>1</x:v>
      </x:c>
      <x:c r="Z1088" s="13" t="str">
        <x:v>Industrial / workshop / storage</x:v>
      </x:c>
    </x:row>
    <x:row r="1089" ht="42" customHeight="1">
      <x:c r="A1089" s="13" t="str">
        <x:v>SE0109</x:v>
      </x:c>
      <x:c r="B1089" s="15" t="str">
        <x:v>Chichester</x:v>
      </x:c>
      <x:c r="C1089" s="15" t="str">
        <x:v>Chichester</x:v>
      </x:c>
      <x:c r="D1089" s="14" t="n">
        <x:v>31710</x:v>
      </x:c>
      <x:c r="E1089" s="13" t="str">
        <x:v>Town</x:v>
      </x:c>
      <x:c r="F1089" s="15" t="str">
        <x:v>Standalone premises — Chichester</x:v>
      </x:c>
      <x:c r="G1089" s="15" t="str">
        <x:v>Bays 3 and 4, Willow Park, Plot 4b, Terminus Road, Chichester, West Sussex, PO19 Light Industrial</x:v>
      </x:c>
      <x:c r="H1089" s="13" t="str">
        <x:v>Current</x:v>
      </x:c>
      <x:c r="I1089" s="14" t="n">
        <x:v>7916</x:v>
      </x:c>
      <x:c r="J1089" s="13" t="str">
        <x:f>IF(AND(ISNUMBER(I1089),I1089&gt;0),IF(I1089&lt;=1000,"1–1,000",IF(I1089&lt;=2500,"1,001–2,500",IF(I1089&lt;=5000,"2,501–5,000",IF(I1089&lt;=10000,"5,001–10,000","10,001–15,000")))),"5,001–10,000")</x:f>
        <x:v>5,001–10,000</x:v>
      </x:c>
      <x:c r="K1089" s="16" t="n">
        <x:v>77496</x:v>
      </x:c>
      <x:c r="L1089" s="43" t="n">
        <x:f>IF(AND(ISNUMBER(I1089),I1089&gt;0,ISNUMBER(K1089),K1089&gt;0),K1089/I1089,"n.a.")</x:f>
        <x:v>9.78979282465892</x:v>
      </x:c>
      <x:c r="M1089" s="43"/>
      <x:c r="N1089" s="13" t="str">
        <x:v>Yes</x:v>
      </x:c>
      <x:c r="O1089" s="15" t="str">
        <x:v>Not stated</x:v>
      </x:c>
      <x:c r="P1089" s="15" t="str">
        <x:v>Not stated</x:v>
      </x:c>
      <x:c r="Q1089" s="15" t="str">
        <x:v>warehouse/storage space; ancillary office accommodation; yard/loading area</x:v>
      </x:c>
      <x:c r="R1089" s="15" t="str">
        <x:v>To let Rightmove individual listing/card description checked 4 November 2026. Annual asking rent = displayed rounded monthly rent × 12; rounding may differ from agent annual terms.</x:v>
      </x:c>
      <x:c r="S1089" s="15" t="str">
        <x:v>https://www.rightmove.co.uk/properties/754591338128769#/?channel=COM_LET</x:v>
      </x:c>
      <x:c r="T1089" s="15" t="str"/>
      <x:c r="U1089" s="15" t="str"/>
      <x:c r="V1089" s="15" t="str">
        <x:v>Chichester — Standalone premises — Chichester</x:v>
      </x:c>
      <x:c r="W1089" s="15" t="str">
        <x:v>Individual unit ≤15,000 sq ft</x:v>
      </x:c>
      <x:c r="X1089" s="13" t="n">
        <x:f>IF(N1089="Yes",L1089,0)</x:f>
        <x:v>9.78979282465892</x:v>
      </x:c>
      <x:c r="Y1089" s="14" t="n">
        <x:v>1</x:v>
      </x:c>
      <x:c r="Z1089" s="13" t="str">
        <x:v>Industrial / workshop / storage</x:v>
      </x:c>
    </x:row>
    <x:row r="1090" ht="42" customHeight="1">
      <x:c r="A1090" s="13" t="str">
        <x:v>SE0110</x:v>
      </x:c>
      <x:c r="B1090" s="15" t="str">
        <x:v>Chichester</x:v>
      </x:c>
      <x:c r="C1090" s="15" t="str">
        <x:v>Chichester</x:v>
      </x:c>
      <x:c r="D1090" s="14" t="n">
        <x:v>31710</x:v>
      </x:c>
      <x:c r="E1090" s="13" t="str">
        <x:v>Town</x:v>
      </x:c>
      <x:c r="F1090" s="15" t="str">
        <x:v>Standalone premises — Chichester</x:v>
      </x:c>
      <x:c r="G1090" s="15" t="str">
        <x:v>Chichester PO19</x:v>
      </x:c>
      <x:c r="H1090" s="13" t="str">
        <x:v>Uncertain</x:v>
      </x:c>
      <x:c r="I1090" s="14" t="n">
        <x:v>915</x:v>
      </x:c>
      <x:c r="J1090" s="13" t="str">
        <x:f>IF(AND(ISNUMBER(I1090),I1090&gt;0),IF(I1090&lt;=1000,"1–1,000",IF(I1090&lt;=2500,"1,001–2,500",IF(I1090&lt;=5000,"2,501–5,000",IF(I1090&lt;=10000,"5,001–10,000","10,001–15,000")))),"1–1,000")</x:f>
        <x:v>1–1,000</x:v>
      </x:c>
      <x:c r="K1090" s="16" t="n">
        <x:v>13000</x:v>
      </x:c>
      <x:c r="L1090" s="43" t="n">
        <x:f>IF(AND(ISNUMBER(I1090),I1090&gt;0,ISNUMBER(K1090),K1090&gt;0),K1090/I1090,"n.a.")</x:f>
        <x:v>14.207650273224044</x:v>
      </x:c>
      <x:c r="M1090" s="43" t="n">
        <x:v>14.21</x:v>
      </x:c>
      <x:c r="N1090" s="13" t="str">
        <x:v>No</x:v>
      </x:c>
      <x:c r="O1090" s="15" t="str">
        <x:v>Not stated</x:v>
      </x:c>
      <x:c r="P1090" s="15" t="str">
        <x:v>Not stated</x:v>
      </x:c>
      <x:c r="Q1090" s="15" t="str">
        <x:v>Industrial accommodation; mezzanine accommodation; ancillary office accommodation; parking</x:v>
      </x:c>
      <x:c r="R1090" s="15" t="str">
        <x:v>Eligibility/availability unverified Unnamed Glenmore unit; possible duplicate not resolved</x:v>
      </x:c>
      <x:c r="S1090" s="15" t="str">
        <x:v>https://www.zoopla.co.uk/to-rent/commercial/details/74463855/</x:v>
      </x:c>
      <x:c r="T1090" s="15" t="str"/>
      <x:c r="U1090" s="15" t="str"/>
      <x:c r="V1090" s="15" t="str">
        <x:v>Chichester — Standalone premises — Chichester</x:v>
      </x:c>
      <x:c r="W1090" s="15" t="str">
        <x:v>Individual unit ≤15,000 sq ft</x:v>
      </x:c>
      <x:c r="X1090" s="13" t="n">
        <x:f>IF(N1090="Yes",L1090,0)</x:f>
        <x:v>0</x:v>
      </x:c>
      <x:c r="Y1090" s="14" t="n">
        <x:v>1</x:v>
      </x:c>
      <x:c r="Z1090" s="13" t="str">
        <x:v>Industrial / workshop / storage</x:v>
      </x:c>
    </x:row>
    <x:row r="1091" ht="49" customHeight="1">
      <x:c r="A1091" s="13" t="str">
        <x:v>SE0111</x:v>
      </x:c>
      <x:c r="B1091" s="15" t="str">
        <x:v>Chichester</x:v>
      </x:c>
      <x:c r="C1091" s="15" t="str">
        <x:v>Chichester</x:v>
      </x:c>
      <x:c r="D1091" s="14" t="n">
        <x:v>31710</x:v>
      </x:c>
      <x:c r="E1091" s="13" t="str">
        <x:v>Town</x:v>
      </x:c>
      <x:c r="F1091" s="15" t="str">
        <x:v>Standalone premises — Chichester</x:v>
      </x:c>
      <x:c r="G1091" s="15" t="str">
        <x:v>Front Unit, Leigh Road, Chichester, West Sussex, PO19 8TT Storage</x:v>
      </x:c>
      <x:c r="H1091" s="13" t="str">
        <x:v>Current</x:v>
      </x:c>
      <x:c r="I1091" s="14" t="n">
        <x:v>5098</x:v>
      </x:c>
      <x:c r="J1091" s="13" t="str">
        <x:f>IF(AND(ISNUMBER(I1091),I1091&gt;0),IF(I1091&lt;=1000,"1–1,000",IF(I1091&lt;=2500,"1,001–2,500",IF(I1091&lt;=5000,"2,501–5,000",IF(I1091&lt;=10000,"5,001–10,000","10,001–15,000")))),"5,001–10,000")</x:f>
        <x:v>5,001–10,000</x:v>
      </x:c>
      <x:c r="K1091" s="16" t="n">
        <x:v>43500</x:v>
      </x:c>
      <x:c r="L1091" s="43" t="n">
        <x:f>IF(AND(ISNUMBER(I1091),I1091&gt;0,ISNUMBER(K1091),K1091&gt;0),K1091/I1091,"n.a.")</x:f>
        <x:v>8.532757944291879</x:v>
      </x:c>
      <x:c r="M1091" s="43"/>
      <x:c r="N1091" s="13" t="str">
        <x:v>Yes</x:v>
      </x:c>
      <x:c r="O1091" s="15" t="str">
        <x:v>Not stated</x:v>
      </x:c>
      <x:c r="P1091" s="15" t="str">
        <x:v>The unit offers a large industrial floor space with loading doors at both the front and rear of the property.</x:v>
      </x:c>
      <x:c r="Q1091" s="15" t="str">
        <x:v>Industrial accommodation; ancillary office accommodation</x:v>
      </x:c>
      <x:c r="R1091" s="15" t="str">
        <x:v>To let Rightmove individual listing/card description checked 4 November 2026. Annual asking rent = displayed rounded monthly rent × 12; rounding may differ from agent annual terms.</x:v>
      </x:c>
      <x:c r="S1091" s="15" t="str">
        <x:v>https://www.rightmove.co.uk/properties/760557641202864#/?channel=COM_LET</x:v>
      </x:c>
      <x:c r="T1091" s="15" t="str">
        <x:v>https://www.flude.com/property/details/8505/Front-Unit-Leigh-Road-Chichester-West-Sussex-PO19-8TT-Occupiers-B8-Storage-and-Distribution-</x:v>
      </x:c>
      <x:c r="U1091" s="15" t="str"/>
      <x:c r="V1091" s="15" t="str">
        <x:v>Chichester — Standalone premises — Chichester</x:v>
      </x:c>
      <x:c r="W1091" s="15" t="str">
        <x:v>Individual unit ≤15,000 sq ft</x:v>
      </x:c>
      <x:c r="X1091" s="13" t="n">
        <x:f>IF(N1091="Yes",L1091,0)</x:f>
        <x:v>8.532757944291879</x:v>
      </x:c>
      <x:c r="Y1091" s="14" t="n">
        <x:v>1</x:v>
      </x:c>
      <x:c r="Z1091" s="13" t="str">
        <x:v>Industrial / workshop / storage</x:v>
      </x:c>
    </x:row>
    <x:row r="1092" ht="49" customHeight="1">
      <x:c r="A1092" s="13" t="str">
        <x:v>SE0112</x:v>
      </x:c>
      <x:c r="B1092" s="15" t="str">
        <x:v>Chichester</x:v>
      </x:c>
      <x:c r="C1092" s="15" t="str">
        <x:v>Chichester</x:v>
      </x:c>
      <x:c r="D1092" s="14" t="n">
        <x:v>31710</x:v>
      </x:c>
      <x:c r="E1092" s="13" t="str">
        <x:v>Town</x:v>
      </x:c>
      <x:c r="F1092" s="15" t="str">
        <x:v>Standalone premises — Chichester</x:v>
      </x:c>
      <x:c r="G1092" s="15" t="str">
        <x:v>Rear Unit, Leigh Road, Chichester, West Sussex, PO19 8TT Light Industrial</x:v>
      </x:c>
      <x:c r="H1092" s="13" t="str">
        <x:v>Current</x:v>
      </x:c>
      <x:c r="I1092" s="14" t="n">
        <x:v>2656</x:v>
      </x:c>
      <x:c r="J1092" s="13" t="str">
        <x:f>IF(AND(ISNUMBER(I1092),I1092&gt;0),IF(I1092&lt;=1000,"1–1,000",IF(I1092&lt;=2500,"1,001–2,500",IF(I1092&lt;=5000,"2,501–5,000",IF(I1092&lt;=10000,"5,001–10,000","10,001–15,000")))),"2,501–5,000")</x:f>
        <x:v>2,501–5,000</x:v>
      </x:c>
      <x:c r="K1092" s="16"/>
      <x:c r="L1092" s="43" t="str">
        <x:f>IF(AND(ISNUMBER(I1092),I1092&gt;0,ISNUMBER(K1092),K1092&gt;0),K1092/I1092,"n.a.")</x:f>
        <x:v>n.a.</x:v>
      </x:c>
      <x:c r="M1092" s="43"/>
      <x:c r="N1092" s="13" t="str">
        <x:v>No</x:v>
      </x:c>
      <x:c r="O1092" s="15" t="str">
        <x:v>Internally, the warehouse offers a solid concrete floor, good eaves height, ample lighting and high-level double glazed windows.</x:v>
      </x:c>
      <x:c r="P1092" s="15" t="str">
        <x:v>It features a full-height concertina loading door, a separate pedestrian access, and a secure forecourt suitable for parking or loading.</x:v>
      </x:c>
      <x:c r="Q1092" s="15" t="str">
        <x:v>Industrial accommodation; warehouse/storage space; mezzanine accommodation; ancillary office accommodation; parking</x:v>
      </x:c>
      <x:c r="R1092" s="15" t="str">
        <x:v>To let Rightmove individual listing/card description checked 4 November 2026.</x:v>
      </x:c>
      <x:c r="S1092" s="15" t="str">
        <x:v>https://www.rightmove.co.uk/properties/760557177834400#/?channel=COM_LET</x:v>
      </x:c>
      <x:c r="T1092" s="15" t="str">
        <x:v>https://www.flude.com/property/details/7404/Rear-Unit-Leigh-Road-Chichester-West-Sussex-PO19-8TT-Occupiers-B1-c-Light-Industry-</x:v>
      </x:c>
      <x:c r="U1092" s="15" t="str"/>
      <x:c r="V1092" s="15" t="str">
        <x:v>Chichester — Standalone premises — Chichester</x:v>
      </x:c>
      <x:c r="W1092" s="15" t="str">
        <x:v>Individual unit ≤15,000 sq ft</x:v>
      </x:c>
      <x:c r="X1092" s="13" t="n">
        <x:f>IF(N1092="Yes",L1092,0)</x:f>
        <x:v>0</x:v>
      </x:c>
      <x:c r="Y1092" s="14" t="n">
        <x:v>1</x:v>
      </x:c>
      <x:c r="Z1092" s="13" t="str">
        <x:v>Industrial / workshop / storage</x:v>
      </x:c>
    </x:row>
    <x:row r="1093" ht="49" customHeight="1">
      <x:c r="A1093" s="13" t="str">
        <x:v>SE0113</x:v>
      </x:c>
      <x:c r="B1093" s="15" t="str">
        <x:v>Chichester</x:v>
      </x:c>
      <x:c r="C1093" s="15" t="str">
        <x:v>Chichester</x:v>
      </x:c>
      <x:c r="D1093" s="14" t="n">
        <x:v>31710</x:v>
      </x:c>
      <x:c r="E1093" s="13" t="str">
        <x:v>Town</x:v>
      </x:c>
      <x:c r="F1093" s="15" t="str">
        <x:v>Standalone premises — Chichester</x:v>
      </x:c>
      <x:c r="G1093" s="15" t="str">
        <x:v>Unit 1 Stanley Court, Terminus Road, Chichester, West Sussex PO19</x:v>
      </x:c>
      <x:c r="H1093" s="13" t="str">
        <x:v>Current</x:v>
      </x:c>
      <x:c r="I1093" s="14" t="n">
        <x:v>1333</x:v>
      </x:c>
      <x:c r="J1093" s="13" t="str">
        <x:f>IF(AND(ISNUMBER(I1093),I1093&gt;0),IF(I1093&lt;=1000,"1–1,000",IF(I1093&lt;=2500,"1,001–2,500",IF(I1093&lt;=5000,"2,501–5,000",IF(I1093&lt;=10000,"5,001–10,000","10,001–15,000")))),"1,001–2,500")</x:f>
        <x:v>1,001–2,500</x:v>
      </x:c>
      <x:c r="K1093" s="16" t="n">
        <x:v>23250</x:v>
      </x:c>
      <x:c r="L1093" s="43" t="n">
        <x:f>IF(AND(ISNUMBER(I1093),I1093&gt;0,ISNUMBER(K1093),K1093&gt;0),K1093/I1093,"n.a.")</x:f>
        <x:v>17.441860465116278</x:v>
      </x:c>
      <x:c r="M1093" s="43" t="n">
        <x:v>17.44</x:v>
      </x:c>
      <x:c r="N1093" s="13" t="str">
        <x:v>Yes</x:v>
      </x:c>
      <x:c r="O1093" s="15" t="str">
        <x:v>Not stated</x:v>
      </x:c>
      <x:c r="P1093" s="15" t="str">
        <x:v>Not stated</x:v>
      </x:c>
      <x:c r="Q1093" s="15" t="str">
        <x:v>Industrial accommodation; warehouse/storage space; mezzanine accommodation; ancillary office accommodation; parking; yard/loading area</x:v>
      </x:c>
      <x:c r="R1093" s="15" t="str">
        <x:v>To let</x:v>
      </x:c>
      <x:c r="S1093" s="15" t="str">
        <x:v>https://www.zoopla.co.uk/to-rent/commercial/details/74080441/</x:v>
      </x:c>
      <x:c r="T1093" s="15" t="str">
        <x:v>https://www.rightmove.co.uk/properties/154051112#/?channel=COM_LET</x:v>
      </x:c>
      <x:c r="U1093" s="15" t="str"/>
      <x:c r="V1093" s="15" t="str">
        <x:v>Chichester — Standalone premises — Chichester</x:v>
      </x:c>
      <x:c r="W1093" s="15" t="str">
        <x:v>Individual unit ≤15,000 sq ft</x:v>
      </x:c>
      <x:c r="X1093" s="13" t="n">
        <x:f>IF(N1093="Yes",L1093,0)</x:f>
        <x:v>17.441860465116278</x:v>
      </x:c>
      <x:c r="Y1093" s="14" t="n">
        <x:v>1</x:v>
      </x:c>
      <x:c r="Z1093" s="13" t="str">
        <x:v>Industrial / workshop / storage</x:v>
      </x:c>
    </x:row>
    <x:row r="1094" ht="49" customHeight="1">
      <x:c r="A1094" s="13" t="str">
        <x:v>SE0114</x:v>
      </x:c>
      <x:c r="B1094" s="15" t="str">
        <x:v>Chichester</x:v>
      </x:c>
      <x:c r="C1094" s="15" t="str">
        <x:v>Chichester</x:v>
      </x:c>
      <x:c r="D1094" s="14" t="n">
        <x:v>31710</x:v>
      </x:c>
      <x:c r="E1094" s="13" t="str">
        <x:v>Town</x:v>
      </x:c>
      <x:c r="F1094" s="15" t="str">
        <x:v>Standalone premises — Chichester</x:v>
      </x:c>
      <x:c r="G1094" s="15" t="str">
        <x:v>Unit 11 Stanley Court, Terminus Road, Chichester, West Sussex PO19</x:v>
      </x:c>
      <x:c r="H1094" s="13" t="str">
        <x:v>Current</x:v>
      </x:c>
      <x:c r="I1094" s="14" t="n">
        <x:v>1223</x:v>
      </x:c>
      <x:c r="J1094" s="13" t="str">
        <x:f>IF(AND(ISNUMBER(I1094),I1094&gt;0),IF(I1094&lt;=1000,"1–1,000",IF(I1094&lt;=2500,"1,001–2,500",IF(I1094&lt;=5000,"2,501–5,000",IF(I1094&lt;=10000,"5,001–10,000","10,001–15,000")))),"1,001–2,500")</x:f>
        <x:v>1,001–2,500</x:v>
      </x:c>
      <x:c r="K1094" s="16" t="n">
        <x:v>19750</x:v>
      </x:c>
      <x:c r="L1094" s="43" t="n">
        <x:f>IF(AND(ISNUMBER(I1094),I1094&gt;0,ISNUMBER(K1094),K1094&gt;0),K1094/I1094,"n.a.")</x:f>
        <x:v>16.14881439084219</x:v>
      </x:c>
      <x:c r="M1094" s="43" t="n">
        <x:v>16.15</x:v>
      </x:c>
      <x:c r="N1094" s="13" t="str">
        <x:v>Yes</x:v>
      </x:c>
      <x:c r="O1094" s="15" t="str">
        <x:v>Not stated</x:v>
      </x:c>
      <x:c r="P1094" s="15" t="str">
        <x:v>Not stated</x:v>
      </x:c>
      <x:c r="Q1094" s="15" t="str">
        <x:v>Industrial accommodation; warehouse/storage space; mezzanine accommodation; ancillary office accommodation; parking; yard/loading area</x:v>
      </x:c>
      <x:c r="R1094" s="15" t="str">
        <x:v>To let</x:v>
      </x:c>
      <x:c r="S1094" s="15" t="str">
        <x:v>https://www.zoopla.co.uk/to-rent/commercial/details/74084863/</x:v>
      </x:c>
      <x:c r="T1094" s="15" t="str">
        <x:v>https://www.rightmove.co.uk/properties/161705855#/?channel=COM_LET</x:v>
      </x:c>
      <x:c r="U1094" s="15" t="str"/>
      <x:c r="V1094" s="15" t="str">
        <x:v>Chichester — Standalone premises — Chichester</x:v>
      </x:c>
      <x:c r="W1094" s="15" t="str">
        <x:v>Individual unit ≤15,000 sq ft</x:v>
      </x:c>
      <x:c r="X1094" s="13" t="n">
        <x:f>IF(N1094="Yes",L1094,0)</x:f>
        <x:v>16.14881439084219</x:v>
      </x:c>
      <x:c r="Y1094" s="14" t="n">
        <x:v>1</x:v>
      </x:c>
      <x:c r="Z1094" s="13" t="str">
        <x:v>Industrial / workshop / storage</x:v>
      </x:c>
    </x:row>
    <x:row r="1095" ht="42" customHeight="1">
      <x:c r="A1095" s="13" t="str">
        <x:v>SE0115</x:v>
      </x:c>
      <x:c r="B1095" s="15" t="str">
        <x:v>Chichester</x:v>
      </x:c>
      <x:c r="C1095" s="15" t="str">
        <x:v>Chichester</x:v>
      </x:c>
      <x:c r="D1095" s="14" t="n">
        <x:v>31710</x:v>
      </x:c>
      <x:c r="E1095" s="13" t="str">
        <x:v>Town</x:v>
      </x:c>
      <x:c r="F1095" s="15" t="str">
        <x:v>Timberlaine Trading Estate</x:v>
      </x:c>
      <x:c r="G1095" s="15" t="str">
        <x:v>Unit 2, Timberlaine Trading Estate, Gravel Lane, Chichester, West Sussex PO19 8PP Industrial Park</x:v>
      </x:c>
      <x:c r="H1095" s="13" t="str">
        <x:v>Current</x:v>
      </x:c>
      <x:c r="I1095" s="14" t="n">
        <x:v>2545</x:v>
      </x:c>
      <x:c r="J1095" s="13" t="str">
        <x:f>IF(AND(ISNUMBER(I1095),I1095&gt;0),IF(I1095&lt;=1000,"1–1,000",IF(I1095&lt;=2500,"1,001–2,500",IF(I1095&lt;=5000,"2,501–5,000",IF(I1095&lt;=10000,"5,001–10,000","10,001–15,000")))),"2,501–5,000")</x:f>
        <x:v>2,501–5,000</x:v>
      </x:c>
      <x:c r="K1095" s="16" t="n">
        <x:v>27804</x:v>
      </x:c>
      <x:c r="L1095" s="43" t="n">
        <x:f>IF(AND(ISNUMBER(I1095),I1095&gt;0,ISNUMBER(K1095),K1095&gt;0),K1095/I1095,"n.a.")</x:f>
        <x:v>10.924950884086444</x:v>
      </x:c>
      <x:c r="M1095" s="43"/>
      <x:c r="N1095" s="13" t="str">
        <x:v>Yes</x:v>
      </x:c>
      <x:c r="O1095" s="15" t="str">
        <x:v>Not stated</x:v>
      </x:c>
      <x:c r="P1095" s="15" t="str">
        <x:v>Access for loading is via a full height up and over loading door.</x:v>
      </x:c>
      <x:c r="Q1095" s="15" t="str">
        <x:v>Industrial accommodation; warehouse/storage space; ancillary office accommodation; parking</x:v>
      </x:c>
      <x:c r="R1095" s="15" t="str">
        <x:v>To let Rightmove individual listing/card description checked 4 November 2026. Annual asking rent = displayed rounded monthly rent × 12; rounding may differ from agent annual terms.</x:v>
      </x:c>
      <x:c r="S1095" s="15" t="str">
        <x:v>https://www.rightmove.co.uk/properties/760926452780081#/?channel=COM_LET</x:v>
      </x:c>
      <x:c r="T1095" s="15" t="str"/>
      <x:c r="U1095" s="15" t="str"/>
      <x:c r="V1095" s="15" t="str">
        <x:v>Chichester — Timberlaine Trading Estate</x:v>
      </x:c>
      <x:c r="W1095" s="15" t="str">
        <x:v>Individual unit ≤15,000 sq ft</x:v>
      </x:c>
      <x:c r="X1095" s="13" t="n">
        <x:f>IF(N1095="Yes",L1095,0)</x:f>
        <x:v>10.924950884086444</x:v>
      </x:c>
      <x:c r="Y1095" s="14" t="n">
        <x:v>1</x:v>
      </x:c>
      <x:c r="Z1095" s="13" t="str">
        <x:v>Industrial / workshop / storage</x:v>
      </x:c>
    </x:row>
    <x:row r="1096" ht="62" customHeight="1">
      <x:c r="A1096" s="13" t="str">
        <x:v>SE0116</x:v>
      </x:c>
      <x:c r="B1096" s="15" t="str">
        <x:v>Horsham</x:v>
      </x:c>
      <x:c r="C1096" s="15" t="str">
        <x:v>Southwater</x:v>
      </x:c>
      <x:c r="D1096" s="14" t="n">
        <x:v>11205</x:v>
      </x:c>
      <x:c r="E1096" s="13" t="str">
        <x:v>Nearby</x:v>
      </x:c>
      <x:c r="F1096" s="15" t="str">
        <x:v>Audio Park</x:v>
      </x:c>
      <x:c r="G1096" s="15" t="str">
        <x:v>Unit 1, Audio Park, Southwater, Horsham RH13</x:v>
      </x:c>
      <x:c r="H1096" s="13" t="str">
        <x:v>Current</x:v>
      </x:c>
      <x:c r="I1096" s="14" t="n">
        <x:v>12581</x:v>
      </x:c>
      <x:c r="J1096" s="13" t="str">
        <x:f>IF(AND(ISNUMBER(I1096),I1096&gt;0),IF(I1096&lt;=1000,"1–1,000",IF(I1096&lt;=2500,"1,001–2,500",IF(I1096&lt;=5000,"2,501–5,000",IF(I1096&lt;=10000,"5,001–10,000","10,001–15,000")))),"10,001–15,000")</x:f>
        <x:v>10,001–15,000</x:v>
      </x:c>
      <x:c r="K1096" s="16" t="n">
        <x:v>213877</x:v>
      </x:c>
      <x:c r="L1096" s="43" t="n">
        <x:f>IF(AND(ISNUMBER(I1096),I1096&gt;0,ISNUMBER(K1096),K1096&gt;0),K1096/I1096,"n.a.")</x:f>
        <x:v>17</x:v>
      </x:c>
      <x:c r="M1096" s="43" t="n">
        <x:v>17</x:v>
      </x:c>
      <x:c r="N1096" s="13" t="str">
        <x:v>Yes</x:v>
      </x:c>
      <x:c r="O1096" s="15" t="str">
        <x:v>Not stated</x:v>
      </x:c>
      <x:c r="P1096" s="15" t="str">
        <x:v>Electric loading doors</x:v>
      </x:c>
      <x:c r="Q1096" s="15" t="str">
        <x:v>Industrial accommodation; warehouse/storage space; ancillary office accommodation; parking</x:v>
      </x:c>
      <x:c r="R1096" s="15" t="str">
        <x:v>To let</x:v>
      </x:c>
      <x:c r="S1096" s="15" t="str">
        <x:v>https://www.zoopla.co.uk/to-rent/commercial/details/72473155/</x:v>
      </x:c>
      <x:c r="T1096" s="15" t="str">
        <x:v>https://www.zoopla.co.uk/to-rent/commercial/details/72132515/</x:v>
      </x:c>
      <x:c r="U1096" s="15" t="str">
        <x:v>https://www.rightmove.co.uk/properties/773372691318256#/?channel=COM_LET
https://www.rightmove.co.uk/properties/773343259888001#/?channel=COM_LET</x:v>
      </x:c>
      <x:c r="V1096" s="15" t="str">
        <x:v>Horsham — Audio Park</x:v>
      </x:c>
      <x:c r="W1096" s="15" t="str">
        <x:v>Individual unit ≤15,000 sq ft</x:v>
      </x:c>
      <x:c r="X1096" s="13" t="n">
        <x:f>IF(N1096="Yes",L1096,0)</x:f>
        <x:v>17</x:v>
      </x:c>
      <x:c r="Y1096" s="14" t="n">
        <x:v>1</x:v>
      </x:c>
      <x:c r="Z1096" s="13" t="str">
        <x:v>Industrial / workshop / storage</x:v>
      </x:c>
    </x:row>
    <x:row r="1097" ht="62" customHeight="1">
      <x:c r="A1097" s="13" t="str">
        <x:v>SE0117</x:v>
      </x:c>
      <x:c r="B1097" s="15" t="str">
        <x:v>Horsham</x:v>
      </x:c>
      <x:c r="C1097" s="15" t="str">
        <x:v>Southwater</x:v>
      </x:c>
      <x:c r="D1097" s="14" t="n">
        <x:v>11205</x:v>
      </x:c>
      <x:c r="E1097" s="13" t="str">
        <x:v>Nearby</x:v>
      </x:c>
      <x:c r="F1097" s="15" t="str">
        <x:v>Audio Park</x:v>
      </x:c>
      <x:c r="G1097" s="15" t="str">
        <x:v>Unit 2, Audio Park, Southwater, Horsham RH13</x:v>
      </x:c>
      <x:c r="H1097" s="13" t="str">
        <x:v>Current</x:v>
      </x:c>
      <x:c r="I1097" s="14" t="n">
        <x:v>13035</x:v>
      </x:c>
      <x:c r="J1097" s="13" t="str">
        <x:f>IF(AND(ISNUMBER(I1097),I1097&gt;0),IF(I1097&lt;=1000,"1–1,000",IF(I1097&lt;=2500,"1,001–2,500",IF(I1097&lt;=5000,"2,501–5,000",IF(I1097&lt;=10000,"5,001–10,000","10,001–15,000")))),"10,001–15,000")</x:f>
        <x:v>10,001–15,000</x:v>
      </x:c>
      <x:c r="K1097" s="16" t="n">
        <x:v>221595</x:v>
      </x:c>
      <x:c r="L1097" s="43" t="n">
        <x:f>IF(AND(ISNUMBER(I1097),I1097&gt;0,ISNUMBER(K1097),K1097&gt;0),K1097/I1097,"n.a.")</x:f>
        <x:v>17</x:v>
      </x:c>
      <x:c r="M1097" s="43" t="n">
        <x:v>17</x:v>
      </x:c>
      <x:c r="N1097" s="13" t="str">
        <x:v>Yes</x:v>
      </x:c>
      <x:c r="O1097" s="15" t="str">
        <x:v>Not stated</x:v>
      </x:c>
      <x:c r="P1097" s="15" t="str">
        <x:v>Electric loading doors</x:v>
      </x:c>
      <x:c r="Q1097" s="15" t="str">
        <x:v>Industrial accommodation; warehouse/storage space; ancillary office accommodation; parking</x:v>
      </x:c>
      <x:c r="R1097" s="15" t="str">
        <x:v>To let</x:v>
      </x:c>
      <x:c r="S1097" s="15" t="str">
        <x:v>https://www.zoopla.co.uk/to-rent/commercial/details/72473160/</x:v>
      </x:c>
      <x:c r="T1097" s="15" t="str">
        <x:v>https://www.zoopla.co.uk/to-rent/commercial/details/72132524/</x:v>
      </x:c>
      <x:c r="U1097" s="15" t="str">
        <x:v>https://www.rightmove.co.uk/properties/773372686893537#/?channel=COM_LET
https://www.rightmove.co.uk/properties/773343266144161#/?channel=COM_LET</x:v>
      </x:c>
      <x:c r="V1097" s="15" t="str">
        <x:v>Horsham — Audio Park</x:v>
      </x:c>
      <x:c r="W1097" s="15" t="str">
        <x:v>Individual unit ≤15,000 sq ft</x:v>
      </x:c>
      <x:c r="X1097" s="13" t="n">
        <x:f>IF(N1097="Yes",L1097,0)</x:f>
        <x:v>17</x:v>
      </x:c>
      <x:c r="Y1097" s="14" t="n">
        <x:v>1</x:v>
      </x:c>
      <x:c r="Z1097" s="13" t="str">
        <x:v>Industrial / workshop / storage</x:v>
      </x:c>
    </x:row>
    <x:row r="1098" ht="62" customHeight="1">
      <x:c r="A1098" s="13" t="str">
        <x:v>SE0118</x:v>
      </x:c>
      <x:c r="B1098" s="15" t="str">
        <x:v>Horsham</x:v>
      </x:c>
      <x:c r="C1098" s="15" t="str">
        <x:v>Southwater</x:v>
      </x:c>
      <x:c r="D1098" s="14" t="n">
        <x:v>11205</x:v>
      </x:c>
      <x:c r="E1098" s="13" t="str">
        <x:v>Nearby</x:v>
      </x:c>
      <x:c r="F1098" s="15" t="str">
        <x:v>Audio Park</x:v>
      </x:c>
      <x:c r="G1098" s="15" t="str">
        <x:v>Unit 3, Audio Park, Southwater, Horsham RH13</x:v>
      </x:c>
      <x:c r="H1098" s="13" t="str">
        <x:v>Current</x:v>
      </x:c>
      <x:c r="I1098" s="14" t="n">
        <x:v>8300</x:v>
      </x:c>
      <x:c r="J1098" s="13" t="str">
        <x:f>IF(AND(ISNUMBER(I1098),I1098&gt;0),IF(I1098&lt;=1000,"1–1,000",IF(I1098&lt;=2500,"1,001–2,500",IF(I1098&lt;=5000,"2,501–5,000",IF(I1098&lt;=10000,"5,001–10,000","10,001–15,000")))),"5,001–10,000")</x:f>
        <x:v>5,001–10,000</x:v>
      </x:c>
      <x:c r="K1098" s="16" t="n">
        <x:v>141100</x:v>
      </x:c>
      <x:c r="L1098" s="43" t="n">
        <x:f>IF(AND(ISNUMBER(I1098),I1098&gt;0,ISNUMBER(K1098),K1098&gt;0),K1098/I1098,"n.a.")</x:f>
        <x:v>17</x:v>
      </x:c>
      <x:c r="M1098" s="43" t="n">
        <x:v>17</x:v>
      </x:c>
      <x:c r="N1098" s="13" t="str">
        <x:v>Yes</x:v>
      </x:c>
      <x:c r="O1098" s="15" t="str">
        <x:v>Not stated</x:v>
      </x:c>
      <x:c r="P1098" s="15" t="str">
        <x:v>Electric loading doors</x:v>
      </x:c>
      <x:c r="Q1098" s="15" t="str">
        <x:v>Industrial accommodation; warehouse/storage space; ancillary office accommodation; parking</x:v>
      </x:c>
      <x:c r="R1098" s="15" t="str">
        <x:v>To let</x:v>
      </x:c>
      <x:c r="S1098" s="15" t="str">
        <x:v>https://www.zoopla.co.uk/to-rent/commercial/details/72473134/</x:v>
      </x:c>
      <x:c r="T1098" s="15" t="str">
        <x:v>https://www.zoopla.co.uk/to-rent/commercial/details/72132560/</x:v>
      </x:c>
      <x:c r="U1098" s="15" t="str">
        <x:v>https://www.rightmove.co.uk/properties/773372682931745#/?channel=COM_LET
https://www.rightmove.co.uk/properties/773343270158064#/?channel=COM_LET</x:v>
      </x:c>
      <x:c r="V1098" s="15" t="str">
        <x:v>Horsham — Audio Park</x:v>
      </x:c>
      <x:c r="W1098" s="15" t="str">
        <x:v>Individual unit ≤15,000 sq ft</x:v>
      </x:c>
      <x:c r="X1098" s="13" t="n">
        <x:f>IF(N1098="Yes",L1098,0)</x:f>
        <x:v>17</x:v>
      </x:c>
      <x:c r="Y1098" s="14" t="n">
        <x:v>1</x:v>
      </x:c>
      <x:c r="Z1098" s="13" t="str">
        <x:v>Industrial / workshop / storage</x:v>
      </x:c>
    </x:row>
    <x:row r="1099" ht="62" customHeight="1">
      <x:c r="A1099" s="13" t="str">
        <x:v>SE0119</x:v>
      </x:c>
      <x:c r="B1099" s="15" t="str">
        <x:v>Horsham</x:v>
      </x:c>
      <x:c r="C1099" s="15" t="str">
        <x:v>Southwater</x:v>
      </x:c>
      <x:c r="D1099" s="14" t="n">
        <x:v>11205</x:v>
      </x:c>
      <x:c r="E1099" s="13" t="str">
        <x:v>Nearby</x:v>
      </x:c>
      <x:c r="F1099" s="15" t="str">
        <x:v>Audio Park</x:v>
      </x:c>
      <x:c r="G1099" s="15" t="str">
        <x:v>Unit 4, Audio Park, Southwater, Horsham RH13</x:v>
      </x:c>
      <x:c r="H1099" s="13" t="str">
        <x:v>Current</x:v>
      </x:c>
      <x:c r="I1099" s="14" t="n">
        <x:v>10515</x:v>
      </x:c>
      <x:c r="J1099" s="13" t="str">
        <x:f>IF(AND(ISNUMBER(I1099),I1099&gt;0),IF(I1099&lt;=1000,"1–1,000",IF(I1099&lt;=2500,"1,001–2,500",IF(I1099&lt;=5000,"2,501–5,000",IF(I1099&lt;=10000,"5,001–10,000","10,001–15,000")))),"10,001–15,000")</x:f>
        <x:v>10,001–15,000</x:v>
      </x:c>
      <x:c r="K1099" s="16" t="n">
        <x:v>178755</x:v>
      </x:c>
      <x:c r="L1099" s="43" t="n">
        <x:f>IF(AND(ISNUMBER(I1099),I1099&gt;0,ISNUMBER(K1099),K1099&gt;0),K1099/I1099,"n.a.")</x:f>
        <x:v>17</x:v>
      </x:c>
      <x:c r="M1099" s="43" t="n">
        <x:v>17</x:v>
      </x:c>
      <x:c r="N1099" s="13" t="str">
        <x:v>Yes</x:v>
      </x:c>
      <x:c r="O1099" s="15" t="str">
        <x:v>Not stated</x:v>
      </x:c>
      <x:c r="P1099" s="15" t="str">
        <x:v>Electric loading doors</x:v>
      </x:c>
      <x:c r="Q1099" s="15" t="str">
        <x:v>Industrial accommodation; warehouse/storage space; ancillary office accommodation; parking</x:v>
      </x:c>
      <x:c r="R1099" s="15" t="str">
        <x:v>To let</x:v>
      </x:c>
      <x:c r="S1099" s="15" t="str">
        <x:v>https://www.zoopla.co.uk/to-rent/commercial/details/72473183/</x:v>
      </x:c>
      <x:c r="T1099" s="15" t="str">
        <x:v>https://www.zoopla.co.uk/to-rent/commercial/details/72132531/</x:v>
      </x:c>
      <x:c r="U1099" s="15" t="str">
        <x:v>https://www.rightmove.co.uk/properties/773343274531664#/?channel=COM_LET
https://www.rightmove.co.uk/properties/773372678584912#/?channel=COM_LET</x:v>
      </x:c>
      <x:c r="V1099" s="15" t="str">
        <x:v>Horsham — Audio Park</x:v>
      </x:c>
      <x:c r="W1099" s="15" t="str">
        <x:v>Individual unit ≤15,000 sq ft</x:v>
      </x:c>
      <x:c r="X1099" s="13" t="n">
        <x:f>IF(N1099="Yes",L1099,0)</x:f>
        <x:v>17</x:v>
      </x:c>
      <x:c r="Y1099" s="14" t="n">
        <x:v>1</x:v>
      </x:c>
      <x:c r="Z1099" s="13" t="str">
        <x:v>Industrial / workshop / storage</x:v>
      </x:c>
    </x:row>
    <x:row r="1100" ht="62" customHeight="1">
      <x:c r="A1100" s="13" t="str">
        <x:v>SE0120</x:v>
      </x:c>
      <x:c r="B1100" s="15" t="str">
        <x:v>Horsham</x:v>
      </x:c>
      <x:c r="C1100" s="15" t="str">
        <x:v>Southwater</x:v>
      </x:c>
      <x:c r="D1100" s="14" t="n">
        <x:v>11205</x:v>
      </x:c>
      <x:c r="E1100" s="13" t="str">
        <x:v>Nearby</x:v>
      </x:c>
      <x:c r="F1100" s="15" t="str">
        <x:v>Audio Park</x:v>
      </x:c>
      <x:c r="G1100" s="15" t="str">
        <x:v>Unit 5, Audio Park, Southwater, Horsham RH13</x:v>
      </x:c>
      <x:c r="H1100" s="13" t="str">
        <x:v>Current</x:v>
      </x:c>
      <x:c r="I1100" s="14" t="n">
        <x:v>13633</x:v>
      </x:c>
      <x:c r="J1100" s="13" t="str">
        <x:f>IF(AND(ISNUMBER(I1100),I1100&gt;0),IF(I1100&lt;=1000,"1–1,000",IF(I1100&lt;=2500,"1,001–2,500",IF(I1100&lt;=5000,"2,501–5,000",IF(I1100&lt;=10000,"5,001–10,000","10,001–15,000")))),"10,001–15,000")</x:f>
        <x:v>10,001–15,000</x:v>
      </x:c>
      <x:c r="K1100" s="16" t="n">
        <x:v>231761</x:v>
      </x:c>
      <x:c r="L1100" s="43" t="n">
        <x:f>IF(AND(ISNUMBER(I1100),I1100&gt;0,ISNUMBER(K1100),K1100&gt;0),K1100/I1100,"n.a.")</x:f>
        <x:v>17</x:v>
      </x:c>
      <x:c r="M1100" s="43" t="n">
        <x:v>17</x:v>
      </x:c>
      <x:c r="N1100" s="13" t="str">
        <x:v>Yes</x:v>
      </x:c>
      <x:c r="O1100" s="15" t="str">
        <x:v>Not stated</x:v>
      </x:c>
      <x:c r="P1100" s="15" t="str">
        <x:v>Electric loading doors</x:v>
      </x:c>
      <x:c r="Q1100" s="15" t="str">
        <x:v>Industrial accommodation; warehouse/storage space; ancillary office accommodation; parking</x:v>
      </x:c>
      <x:c r="R1100" s="15" t="str">
        <x:v>To let</x:v>
      </x:c>
      <x:c r="S1100" s="15" t="str">
        <x:v>https://www.zoopla.co.uk/to-rent/commercial/details/72473176/</x:v>
      </x:c>
      <x:c r="T1100" s="15" t="str">
        <x:v>https://www.zoopla.co.uk/to-rent/commercial/details/72132549/</x:v>
      </x:c>
      <x:c r="U1100" s="15" t="str">
        <x:v>https://www.rightmove.co.uk/properties/773343278706449#/?channel=COM_LET
https://www.rightmove.co.uk/properties/773372670213664#/?channel=COM_LET</x:v>
      </x:c>
      <x:c r="V1100" s="15" t="str">
        <x:v>Horsham — Audio Park</x:v>
      </x:c>
      <x:c r="W1100" s="15" t="str">
        <x:v>Individual unit ≤15,000 sq ft</x:v>
      </x:c>
      <x:c r="X1100" s="13" t="n">
        <x:f>IF(N1100="Yes",L1100,0)</x:f>
        <x:v>17</x:v>
      </x:c>
      <x:c r="Y1100" s="14" t="n">
        <x:v>1</x:v>
      </x:c>
      <x:c r="Z1100" s="13" t="str">
        <x:v>Industrial / workshop / storage</x:v>
      </x:c>
    </x:row>
    <x:row r="1101" ht="62" customHeight="1">
      <x:c r="A1101" s="13" t="str">
        <x:v>SE0121</x:v>
      </x:c>
      <x:c r="B1101" s="15" t="str">
        <x:v>Horsham</x:v>
      </x:c>
      <x:c r="C1101" s="15" t="str">
        <x:v>Southwater</x:v>
      </x:c>
      <x:c r="D1101" s="14" t="n">
        <x:v>11205</x:v>
      </x:c>
      <x:c r="E1101" s="13" t="str">
        <x:v>Nearby</x:v>
      </x:c>
      <x:c r="F1101" s="15" t="str">
        <x:v>Audio Park</x:v>
      </x:c>
      <x:c r="G1101" s="15" t="str">
        <x:v>Unit 6, Audio Park, Southwater, Horsham RH13</x:v>
      </x:c>
      <x:c r="H1101" s="13" t="str">
        <x:v>Current</x:v>
      </x:c>
      <x:c r="I1101" s="14" t="n">
        <x:v>12056</x:v>
      </x:c>
      <x:c r="J1101" s="13" t="str">
        <x:f>IF(AND(ISNUMBER(I1101),I1101&gt;0),IF(I1101&lt;=1000,"1–1,000",IF(I1101&lt;=2500,"1,001–2,500",IF(I1101&lt;=5000,"2,501–5,000",IF(I1101&lt;=10000,"5,001–10,000","10,001–15,000")))),"10,001–15,000")</x:f>
        <x:v>10,001–15,000</x:v>
      </x:c>
      <x:c r="K1101" s="16" t="n">
        <x:v>204952</x:v>
      </x:c>
      <x:c r="L1101" s="43" t="n">
        <x:f>IF(AND(ISNUMBER(I1101),I1101&gt;0,ISNUMBER(K1101),K1101&gt;0),K1101/I1101,"n.a.")</x:f>
        <x:v>17</x:v>
      </x:c>
      <x:c r="M1101" s="43" t="n">
        <x:v>17</x:v>
      </x:c>
      <x:c r="N1101" s="13" t="str">
        <x:v>Yes</x:v>
      </x:c>
      <x:c r="O1101" s="15" t="str">
        <x:v>Not stated</x:v>
      </x:c>
      <x:c r="P1101" s="15" t="str">
        <x:v>Electric loading doors</x:v>
      </x:c>
      <x:c r="Q1101" s="15" t="str">
        <x:v>Industrial accommodation; warehouse/storage space; ancillary office accommodation; parking</x:v>
      </x:c>
      <x:c r="R1101" s="15" t="str">
        <x:v>To let</x:v>
      </x:c>
      <x:c r="S1101" s="15" t="str">
        <x:v>https://www.zoopla.co.uk/to-rent/commercial/details/72473145/</x:v>
      </x:c>
      <x:c r="T1101" s="15" t="str">
        <x:v>https://www.zoopla.co.uk/to-rent/commercial/details/72132558/</x:v>
      </x:c>
      <x:c r="U1101" s="15" t="str">
        <x:v>https://www.rightmove.co.uk/properties/773343284995088#/?channel=COM_LET
https://www.rightmove.co.uk/properties/773372665924128#/?channel=COM_LET</x:v>
      </x:c>
      <x:c r="V1101" s="15" t="str">
        <x:v>Horsham — Audio Park</x:v>
      </x:c>
      <x:c r="W1101" s="15" t="str">
        <x:v>Individual unit ≤15,000 sq ft</x:v>
      </x:c>
      <x:c r="X1101" s="13" t="n">
        <x:f>IF(N1101="Yes",L1101,0)</x:f>
        <x:v>17</x:v>
      </x:c>
      <x:c r="Y1101" s="14" t="n">
        <x:v>1</x:v>
      </x:c>
      <x:c r="Z1101" s="13" t="str">
        <x:v>Industrial / workshop / storage</x:v>
      </x:c>
    </x:row>
    <x:row r="1102" ht="42" customHeight="1">
      <x:c r="A1102" s="13" t="str">
        <x:v>SE0122</x:v>
      </x:c>
      <x:c r="B1102" s="15" t="str">
        <x:v>Horsham</x:v>
      </x:c>
      <x:c r="C1102" s="15" t="str">
        <x:v>Colgate</x:v>
      </x:c>
      <x:c r="D1102" s="14"/>
      <x:c r="E1102" s="13" t="str">
        <x:v>Nearby</x:v>
      </x:c>
      <x:c r="F1102" s="15" t="str">
        <x:v>Blackhouse Farm</x:v>
      </x:c>
      <x:c r="G1102" s="15" t="str">
        <x:v>Unit 16 Blackhouse Farm, Blackhouse Road, Colgate, Horsham RH13</x:v>
      </x:c>
      <x:c r="H1102" s="13" t="str">
        <x:v>Current</x:v>
      </x:c>
      <x:c r="I1102" s="14" t="n">
        <x:v>1076</x:v>
      </x:c>
      <x:c r="J1102" s="13" t="str">
        <x:f>IF(AND(ISNUMBER(I1102),I1102&gt;0),IF(I1102&lt;=1000,"1–1,000",IF(I1102&lt;=2500,"1,001–2,500",IF(I1102&lt;=5000,"2,501–5,000",IF(I1102&lt;=10000,"5,001–10,000","10,001–15,000")))),"1,001–2,500")</x:f>
        <x:v>1,001–2,500</x:v>
      </x:c>
      <x:c r="K1102" s="16" t="n">
        <x:v>11450</x:v>
      </x:c>
      <x:c r="L1102" s="43" t="n">
        <x:f>IF(AND(ISNUMBER(I1102),I1102&gt;0,ISNUMBER(K1102),K1102&gt;0),K1102/I1102,"n.a.")</x:f>
        <x:v>10.641263940520446</x:v>
      </x:c>
      <x:c r="M1102" s="43" t="n">
        <x:v>10.64</x:v>
      </x:c>
      <x:c r="N1102" s="13" t="str">
        <x:v>Yes</x:v>
      </x:c>
      <x:c r="O1102" s="15" t="str">
        <x:v>Not stated</x:v>
      </x:c>
      <x:c r="P1102" s="15" t="str">
        <x:v>Not stated</x:v>
      </x:c>
      <x:c r="Q1102" s="15" t="str">
        <x:v>workshop space; ancillary office accommodation</x:v>
      </x:c>
      <x:c r="R1102" s="15" t="str">
        <x:v>To let Host BUA population not separately matched.</x:v>
      </x:c>
      <x:c r="S1102" s="15" t="str">
        <x:v>https://www.zoopla.co.uk/to-rent/commercial/details/74306598/</x:v>
      </x:c>
      <x:c r="T1102" s="15" t="str"/>
      <x:c r="U1102" s="15" t="str"/>
      <x:c r="V1102" s="15" t="str">
        <x:v>Horsham — Blackhouse Farm</x:v>
      </x:c>
      <x:c r="W1102" s="15" t="str">
        <x:v>Individual unit ≤15,000 sq ft</x:v>
      </x:c>
      <x:c r="X1102" s="13" t="n">
        <x:f>IF(N1102="Yes",L1102,0)</x:f>
        <x:v>10.641263940520446</x:v>
      </x:c>
      <x:c r="Y1102" s="14" t="n">
        <x:v>1</x:v>
      </x:c>
      <x:c r="Z1102" s="13" t="str">
        <x:v>Industrial / workshop / storage</x:v>
      </x:c>
    </x:row>
    <x:row r="1103" ht="49" customHeight="1">
      <x:c r="A1103" s="13" t="str">
        <x:v>SE0123</x:v>
      </x:c>
      <x:c r="B1103" s="15" t="str">
        <x:v>Horsham</x:v>
      </x:c>
      <x:c r="C1103" s="15" t="str">
        <x:v>Broadbridge Heath</x:v>
      </x:c>
      <x:c r="D1103" s="14" t="n">
        <x:v>6355</x:v>
      </x:c>
      <x:c r="E1103" s="13" t="str">
        <x:v>Nearby</x:v>
      </x:c>
      <x:c r="F1103" s="15" t="str">
        <x:v>Lawson Hunt Industrial Park</x:v>
      </x:c>
      <x:c r="G1103" s="15" t="str">
        <x:v>Unit 11, Lawson Hunt Industrial Park, Broadbridge Heath</x:v>
      </x:c>
      <x:c r="H1103" s="13" t="str">
        <x:v>Current</x:v>
      </x:c>
      <x:c r="I1103" s="14" t="n">
        <x:v>2960</x:v>
      </x:c>
      <x:c r="J1103" s="13" t="str">
        <x:f>IF(AND(ISNUMBER(I1103),I1103&gt;0),IF(I1103&lt;=1000,"1–1,000",IF(I1103&lt;=2500,"1,001–2,500",IF(I1103&lt;=5000,"2,501–5,000",IF(I1103&lt;=10000,"5,001–10,000","10,001–15,000")))),"2,501–5,000")</x:f>
        <x:v>2,501–5,000</x:v>
      </x:c>
      <x:c r="K1103" s="16" t="n">
        <x:v>30000</x:v>
      </x:c>
      <x:c r="L1103" s="43" t="n">
        <x:f>IF(AND(ISNUMBER(I1103),I1103&gt;0,ISNUMBER(K1103),K1103&gt;0),K1103/I1103,"n.a.")</x:f>
        <x:v>10.135135135135135</x:v>
      </x:c>
      <x:c r="M1103" s="43"/>
      <x:c r="N1103" s="13" t="str">
        <x:v>Yes</x:v>
      </x:c>
      <x:c r="O1103" s="15" t="str">
        <x:v>Eaves 5.07–5.39m</x:v>
      </x:c>
      <x:c r="P1103" s="15" t="str">
        <x:v>Manual roller shutter</x:v>
      </x:c>
      <x:c r="Q1103" s="15" t="str">
        <x:v>Industrial accommodation; warehouse/storage space; mezzanine accommodation; ancillary office accommodation; three-phase power; parking</x:v>
      </x:c>
      <x:c r="R1103" s="15" t="str">
        <x:v>To let 2468 sq ft ground +492 mezzanine; rent divided by whole demise.</x:v>
      </x:c>
      <x:c r="S1103" s="15" t="str">
        <x:v>https://crickmay.co.uk/find-a-property/properties/292720-unit-11-lawson-hunt-industrial-park-broadbridge-heath</x:v>
      </x:c>
      <x:c r="T1103" s="15" t="str"/>
      <x:c r="U1103" s="15" t="str"/>
      <x:c r="V1103" s="15" t="str">
        <x:v>Horsham — Lawson Hunt Industrial Park</x:v>
      </x:c>
      <x:c r="W1103" s="15" t="str">
        <x:v>Individual unit ≤15,000 sq ft</x:v>
      </x:c>
      <x:c r="X1103" s="13" t="n">
        <x:f>IF(N1103="Yes",L1103,0)</x:f>
        <x:v>10.135135135135135</x:v>
      </x:c>
      <x:c r="Y1103" s="14" t="n">
        <x:v>1</x:v>
      </x:c>
      <x:c r="Z1103" s="13" t="str">
        <x:v>Industrial / workshop / storage</x:v>
      </x:c>
    </x:row>
    <x:row r="1104" ht="62" customHeight="1">
      <x:c r="A1104" s="13" t="str">
        <x:v>SE0124</x:v>
      </x:c>
      <x:c r="B1104" s="15" t="str">
        <x:v>Horsham</x:v>
      </x:c>
      <x:c r="C1104" s="15" t="str">
        <x:v>Southwater</x:v>
      </x:c>
      <x:c r="D1104" s="14" t="n">
        <x:v>11205</x:v>
      </x:c>
      <x:c r="E1104" s="13" t="str">
        <x:v>Nearby</x:v>
      </x:c>
      <x:c r="F1104" s="15" t="str">
        <x:v>Oakhurst Business Park</x:v>
      </x:c>
      <x:c r="G1104" s="15" t="str">
        <x:v>Modal 6, Oakhurst Business Park, Wilberforce Way, Horsham RH13</x:v>
      </x:c>
      <x:c r="H1104" s="13" t="str">
        <x:v>Future</x:v>
      </x:c>
      <x:c r="I1104" s="14" t="n">
        <x:v>9439</x:v>
      </x:c>
      <x:c r="J1104" s="13" t="str">
        <x:f>IF(AND(ISNUMBER(I1104),I1104&gt;0),IF(I1104&lt;=1000,"1–1,000",IF(I1104&lt;=2500,"1,001–2,500",IF(I1104&lt;=5000,"2,501–5,000",IF(I1104&lt;=10000,"5,001–10,000","10,001–15,000")))),"5,001–10,000")</x:f>
        <x:v>5,001–10,000</x:v>
      </x:c>
      <x:c r="K1104" s="16"/>
      <x:c r="L1104" s="43" t="str">
        <x:f>IF(AND(ISNUMBER(I1104),I1104&gt;0,ISNUMBER(K1104),K1104&gt;0),K1104/I1104,"n.a.")</x:f>
        <x:v>n.a.</x:v>
      </x:c>
      <x:c r="M1104" s="43"/>
      <x:c r="N1104" s="13" t="str">
        <x:v>No</x:v>
      </x:c>
      <x:c r="O1104" s="15" t="str">
        <x:v>7m eaves height</x:v>
      </x:c>
      <x:c r="P1104" s="15" t="str">
        <x:v>4 loading doors</x:v>
      </x:c>
      <x:c r="Q1104" s="15" t="str">
        <x:v>Industrial accommodation; warehouse/storage space; ancillary office accommodation; three-phase power; yard/loading area</x:v>
      </x:c>
      <x:c r="R1104" s="15" t="str">
        <x:v>Available January 2027 Available January 2027</x:v>
      </x:c>
      <x:c r="S1104" s="15" t="str">
        <x:v>https://www.zoopla.co.uk/to-rent/commercial/details/74655246/</x:v>
      </x:c>
      <x:c r="T1104" s="15" t="str">
        <x:v>https://www.zoopla.co.uk/to-rent/commercial/details/74603095/</x:v>
      </x:c>
      <x:c r="U1104" s="15" t="str">
        <x:v>https://www.rightmove.co.uk/properties/782132247738128#/?channel=COM_LET
https://www.rightmove.co.uk/properties/783375846117713#/?channel=COM_LET</x:v>
      </x:c>
      <x:c r="V1104" s="15" t="str">
        <x:v>Horsham — Oakhurst Business Park</x:v>
      </x:c>
      <x:c r="W1104" s="15" t="str">
        <x:v>Individual unit ≤15,000 sq ft</x:v>
      </x:c>
      <x:c r="X1104" s="13" t="n">
        <x:f>IF(N1104="Yes",L1104,0)</x:f>
        <x:v>0</x:v>
      </x:c>
      <x:c r="Y1104" s="14" t="n">
        <x:v>1</x:v>
      </x:c>
      <x:c r="Z1104" s="13" t="str">
        <x:v>Industrial / workshop / storage</x:v>
      </x:c>
    </x:row>
    <x:row r="1105" ht="42" customHeight="1">
      <x:c r="A1105" s="13" t="str">
        <x:v>SE0125</x:v>
      </x:c>
      <x:c r="B1105" s="15" t="str">
        <x:v>Horsham</x:v>
      </x:c>
      <x:c r="C1105" s="15" t="str">
        <x:v>Southwater</x:v>
      </x:c>
      <x:c r="D1105" s="14" t="n">
        <x:v>11205</x:v>
      </x:c>
      <x:c r="E1105" s="13" t="str">
        <x:v>Nearby</x:v>
      </x:c>
      <x:c r="F1105" s="15" t="str">
        <x:v>Oakhurst Business Park</x:v>
      </x:c>
      <x:c r="G1105" s="15" t="str">
        <x:v>Unit 2 Oakhurst Business Park, Wilberforce Way, Southwater RH13</x:v>
      </x:c>
      <x:c r="H1105" s="13" t="str">
        <x:v>Current</x:v>
      </x:c>
      <x:c r="I1105" s="14" t="n">
        <x:v>4260</x:v>
      </x:c>
      <x:c r="J1105" s="13" t="str">
        <x:f>IF(AND(ISNUMBER(I1105),I1105&gt;0),IF(I1105&lt;=1000,"1–1,000",IF(I1105&lt;=2500,"1,001–2,500",IF(I1105&lt;=5000,"2,501–5,000",IF(I1105&lt;=10000,"5,001–10,000","10,001–15,000")))),"2,501–5,000")</x:f>
        <x:v>2,501–5,000</x:v>
      </x:c>
      <x:c r="K1105" s="16" t="n">
        <x:v>64000</x:v>
      </x:c>
      <x:c r="L1105" s="43" t="n">
        <x:f>IF(AND(ISNUMBER(I1105),I1105&gt;0,ISNUMBER(K1105),K1105&gt;0),K1105/I1105,"n.a.")</x:f>
        <x:v>15.023474178403756</x:v>
      </x:c>
      <x:c r="M1105" s="43" t="n">
        <x:v>15.02</x:v>
      </x:c>
      <x:c r="N1105" s="13" t="str">
        <x:v>Yes</x:v>
      </x:c>
      <x:c r="O1105" s="15" t="str">
        <x:v>Not stated</x:v>
      </x:c>
      <x:c r="P1105" s="15" t="str">
        <x:v>Electric roller shutter door</x:v>
      </x:c>
      <x:c r="Q1105" s="15" t="str">
        <x:v>Industrial accommodation; warehouse/storage space; ancillary office accommodation</x:v>
      </x:c>
      <x:c r="R1105" s="15" t="str">
        <x:v>To let</x:v>
      </x:c>
      <x:c r="S1105" s="15" t="str">
        <x:v>https://www.zoopla.co.uk/to-rent/commercial/details/73196314/</x:v>
      </x:c>
      <x:c r="T1105" s="15" t="str">
        <x:v>https://www.rightmove.co.uk/properties/773381140594384#/?channel=COM_LET</x:v>
      </x:c>
      <x:c r="U1105" s="15" t="str"/>
      <x:c r="V1105" s="15" t="str">
        <x:v>Horsham — Oakhurst Business Park</x:v>
      </x:c>
      <x:c r="W1105" s="15" t="str">
        <x:v>Individual unit ≤15,000 sq ft</x:v>
      </x:c>
      <x:c r="X1105" s="13" t="n">
        <x:f>IF(N1105="Yes",L1105,0)</x:f>
        <x:v>15.023474178403756</x:v>
      </x:c>
      <x:c r="Y1105" s="14" t="n">
        <x:v>1</x:v>
      </x:c>
      <x:c r="Z1105" s="13" t="str">
        <x:v>Industrial / workshop / storage</x:v>
      </x:c>
    </x:row>
    <x:row r="1106" ht="42" customHeight="1">
      <x:c r="A1106" s="13" t="str">
        <x:v>SE0126</x:v>
      </x:c>
      <x:c r="B1106" s="15" t="str">
        <x:v>Horsham</x:v>
      </x:c>
      <x:c r="C1106" s="15" t="str">
        <x:v>Southwater</x:v>
      </x:c>
      <x:c r="D1106" s="14" t="n">
        <x:v>11205</x:v>
      </x:c>
      <x:c r="E1106" s="13" t="str">
        <x:v>Nearby</x:v>
      </x:c>
      <x:c r="F1106" s="15" t="str">
        <x:v>Oakhurst Business Park</x:v>
      </x:c>
      <x:c r="G1106" s="15" t="str">
        <x:v>Unit 23 Oakhurst Business Park, Wilberforce Way, Southwater RH13</x:v>
      </x:c>
      <x:c r="H1106" s="13" t="str">
        <x:v>Current</x:v>
      </x:c>
      <x:c r="I1106" s="14" t="n">
        <x:v>994</x:v>
      </x:c>
      <x:c r="J1106" s="13" t="str">
        <x:f>IF(AND(ISNUMBER(I1106),I1106&gt;0),IF(I1106&lt;=1000,"1–1,000",IF(I1106&lt;=2500,"1,001–2,500",IF(I1106&lt;=5000,"2,501–5,000",IF(I1106&lt;=10000,"5,001–10,000","10,001–15,000")))),"1–1,000")</x:f>
        <x:v>1–1,000</x:v>
      </x:c>
      <x:c r="K1106" s="16" t="n">
        <x:v>18400</x:v>
      </x:c>
      <x:c r="L1106" s="43" t="n">
        <x:f>IF(AND(ISNUMBER(I1106),I1106&gt;0,ISNUMBER(K1106),K1106&gt;0),K1106/I1106,"n.a.")</x:f>
        <x:v>18.51106639839034</x:v>
      </x:c>
      <x:c r="M1106" s="43" t="n">
        <x:v>18.51</x:v>
      </x:c>
      <x:c r="N1106" s="13" t="str">
        <x:v>Yes</x:v>
      </x:c>
      <x:c r="O1106" s="15" t="str">
        <x:v>Not stated</x:v>
      </x:c>
      <x:c r="P1106" s="15" t="str">
        <x:v>Sectional loading door</x:v>
      </x:c>
      <x:c r="Q1106" s="15" t="str">
        <x:v>Industrial accommodation; warehouse/storage space; mezzanine accommodation</x:v>
      </x:c>
      <x:c r="R1106" s="15" t="str">
        <x:v>To let</x:v>
      </x:c>
      <x:c r="S1106" s="15" t="str">
        <x:v>https://www.zoopla.co.uk/to-rent/commercial/details/74516013/</x:v>
      </x:c>
      <x:c r="T1106" s="15" t="str">
        <x:v>https://www.rightmove.co.uk/properties/780113331891089#/?channel=COM_LET</x:v>
      </x:c>
      <x:c r="U1106" s="15" t="str"/>
      <x:c r="V1106" s="15" t="str">
        <x:v>Horsham — Oakhurst Business Park</x:v>
      </x:c>
      <x:c r="W1106" s="15" t="str">
        <x:v>Individual unit ≤15,000 sq ft</x:v>
      </x:c>
      <x:c r="X1106" s="13" t="n">
        <x:f>IF(N1106="Yes",L1106,0)</x:f>
        <x:v>18.51106639839034</x:v>
      </x:c>
      <x:c r="Y1106" s="14" t="n">
        <x:v>1</x:v>
      </x:c>
      <x:c r="Z1106" s="13" t="str">
        <x:v>Industrial / workshop / storage</x:v>
      </x:c>
    </x:row>
    <x:row r="1107" ht="42" customHeight="1">
      <x:c r="A1107" s="13" t="str">
        <x:v>SE0127</x:v>
      </x:c>
      <x:c r="B1107" s="15" t="str">
        <x:v>Horsham</x:v>
      </x:c>
      <x:c r="C1107" s="15" t="str">
        <x:v>Southwater</x:v>
      </x:c>
      <x:c r="D1107" s="14" t="n">
        <x:v>11205</x:v>
      </x:c>
      <x:c r="E1107" s="13" t="str">
        <x:v>Nearby</x:v>
      </x:c>
      <x:c r="F1107" s="15" t="str">
        <x:v>Oakhurst Business Park</x:v>
      </x:c>
      <x:c r="G1107" s="15" t="str">
        <x:v>Unit 28 Oakhurst Business Park, Wilberforce Way, Southwater RH13</x:v>
      </x:c>
      <x:c r="H1107" s="13" t="str">
        <x:v>Current</x:v>
      </x:c>
      <x:c r="I1107" s="14" t="n">
        <x:v>1513</x:v>
      </x:c>
      <x:c r="J1107" s="13" t="str">
        <x:f>IF(AND(ISNUMBER(I1107),I1107&gt;0),IF(I1107&lt;=1000,"1–1,000",IF(I1107&lt;=2500,"1,001–2,500",IF(I1107&lt;=5000,"2,501–5,000",IF(I1107&lt;=10000,"5,001–10,000","10,001–15,000")))),"1,001–2,500")</x:f>
        <x:v>1,001–2,500</x:v>
      </x:c>
      <x:c r="K1107" s="16" t="n">
        <x:v>24400</x:v>
      </x:c>
      <x:c r="L1107" s="43" t="n">
        <x:f>IF(AND(ISNUMBER(I1107),I1107&gt;0,ISNUMBER(K1107),K1107&gt;0),K1107/I1107,"n.a.")</x:f>
        <x:v>16.12690019828156</x:v>
      </x:c>
      <x:c r="M1107" s="43" t="n">
        <x:v>16.13</x:v>
      </x:c>
      <x:c r="N1107" s="13" t="str">
        <x:v>Yes</x:v>
      </x:c>
      <x:c r="O1107" s="15" t="str">
        <x:v>Minimum eaves height 6.5m</x:v>
      </x:c>
      <x:c r="P1107" s="15" t="str">
        <x:v>Sectional loading door</x:v>
      </x:c>
      <x:c r="Q1107" s="15" t="str">
        <x:v>Industrial accommodation; warehouse/storage space; mezzanine accommodation; three-phase power</x:v>
      </x:c>
      <x:c r="R1107" s="15" t="str">
        <x:v>To let</x:v>
      </x:c>
      <x:c r="S1107" s="15" t="str">
        <x:v>https://www.zoopla.co.uk/to-rent/commercial/details/73540377/</x:v>
      </x:c>
      <x:c r="T1107" s="15" t="str">
        <x:v>https://www.rightmove.co.uk/properties/773392089758353#/?channel=COM_LET</x:v>
      </x:c>
      <x:c r="U1107" s="15" t="str"/>
      <x:c r="V1107" s="15" t="str">
        <x:v>Horsham — Oakhurst Business Park</x:v>
      </x:c>
      <x:c r="W1107" s="15" t="str">
        <x:v>Individual unit ≤15,000 sq ft</x:v>
      </x:c>
      <x:c r="X1107" s="13" t="n">
        <x:f>IF(N1107="Yes",L1107,0)</x:f>
        <x:v>16.12690019828156</x:v>
      </x:c>
      <x:c r="Y1107" s="14" t="n">
        <x:v>1</x:v>
      </x:c>
      <x:c r="Z1107" s="13" t="str">
        <x:v>Industrial / workshop / storage</x:v>
      </x:c>
    </x:row>
    <x:row r="1108" ht="42" customHeight="1">
      <x:c r="A1108" s="13" t="str">
        <x:v>SE0128</x:v>
      </x:c>
      <x:c r="B1108" s="15" t="str">
        <x:v>Horsham</x:v>
      </x:c>
      <x:c r="C1108" s="15" t="str">
        <x:v>Broadbridge Heath</x:v>
      </x:c>
      <x:c r="D1108" s="14" t="n">
        <x:v>6355</x:v>
      </x:c>
      <x:c r="E1108" s="13" t="str">
        <x:v>Nearby</x:v>
      </x:c>
      <x:c r="F1108" s="15" t="str">
        <x:v>Standalone premises — Broadbridge Heath</x:v>
      </x:c>
      <x:c r="G1108" s="15" t="str">
        <x:v>Unit D, 78 Billingshurst Road, Broadbridge Heath, RH12 3LP Warehouse</x:v>
      </x:c>
      <x:c r="H1108" s="13" t="str">
        <x:v>Current</x:v>
      </x:c>
      <x:c r="I1108" s="14" t="n">
        <x:v>4443</x:v>
      </x:c>
      <x:c r="J1108" s="13" t="str">
        <x:f>IF(AND(ISNUMBER(I1108),I1108&gt;0),IF(I1108&lt;=1000,"1–1,000",IF(I1108&lt;=2500,"1,001–2,500",IF(I1108&lt;=5000,"2,501–5,000",IF(I1108&lt;=10000,"5,001–10,000","10,001–15,000")))),"2,501–5,000")</x:f>
        <x:v>2,501–5,000</x:v>
      </x:c>
      <x:c r="K1108" s="16" t="n">
        <x:v>54996</x:v>
      </x:c>
      <x:c r="L1108" s="43" t="n">
        <x:f>IF(AND(ISNUMBER(I1108),I1108&gt;0,ISNUMBER(K1108),K1108&gt;0),K1108/I1108,"n.a.")</x:f>
        <x:v>12.378122889939231</x:v>
      </x:c>
      <x:c r="M1108" s="43"/>
      <x:c r="N1108" s="13" t="str">
        <x:v>Yes</x:v>
      </x:c>
      <x:c r="O1108" s="15" t="str">
        <x:v>Not stated</x:v>
      </x:c>
      <x:c r="P1108" s="15" t="str">
        <x:v>Not stated</x:v>
      </x:c>
      <x:c r="Q1108" s="15" t="str">
        <x:v>Industrial accommodation; yard/loading area</x:v>
      </x:c>
      <x:c r="R1108" s="15" t="str">
        <x:v>To let Rightmove individual listing/card description checked 4 November 2026. Annual asking rent = displayed rounded monthly rent × 12; rounding may differ from agent annual terms.</x:v>
      </x:c>
      <x:c r="S1108" s="15" t="str">
        <x:v>https://www.rightmove.co.uk/properties/773371500002400#/?channel=COM_LET</x:v>
      </x:c>
      <x:c r="T1108" s="15" t="str"/>
      <x:c r="U1108" s="15" t="str"/>
      <x:c r="V1108" s="15" t="str">
        <x:v>Horsham — Standalone premises — Broadbridge Heath</x:v>
      </x:c>
      <x:c r="W1108" s="15" t="str">
        <x:v>Individual unit ≤15,000 sq ft</x:v>
      </x:c>
      <x:c r="X1108" s="13" t="n">
        <x:f>IF(N1108="Yes",L1108,0)</x:f>
        <x:v>12.378122889939231</x:v>
      </x:c>
      <x:c r="Y1108" s="14" t="n">
        <x:v>1</x:v>
      </x:c>
      <x:c r="Z1108" s="13" t="str">
        <x:v>Industrial / workshop / storage</x:v>
      </x:c>
    </x:row>
    <x:row r="1109" ht="42" customHeight="1">
      <x:c r="A1109" s="13" t="str">
        <x:v>SE0129</x:v>
      </x:c>
      <x:c r="B1109" s="15" t="str">
        <x:v>Horsham</x:v>
      </x:c>
      <x:c r="C1109" s="15" t="str">
        <x:v>Kingsfold</x:v>
      </x:c>
      <x:c r="D1109" s="14"/>
      <x:c r="E1109" s="13" t="str">
        <x:v>Nearby</x:v>
      </x:c>
      <x:c r="F1109" s="15" t="str">
        <x:v>Standalone premises — Kingsfold</x:v>
      </x:c>
      <x:c r="G1109" s="15" t="str">
        <x:v>Tickfold Farm, Marches Road, Kingsfold, Horsham RH12</x:v>
      </x:c>
      <x:c r="H1109" s="13" t="str">
        <x:v>Current</x:v>
      </x:c>
      <x:c r="I1109" s="14" t="n">
        <x:v>2500</x:v>
      </x:c>
      <x:c r="J1109" s="13" t="str">
        <x:f>IF(AND(ISNUMBER(I1109),I1109&gt;0),IF(I1109&lt;=1000,"1–1,000",IF(I1109&lt;=2500,"1,001–2,500",IF(I1109&lt;=5000,"2,501–5,000",IF(I1109&lt;=10000,"5,001–10,000","10,001–15,000")))),"1,001–2,500")</x:f>
        <x:v>1,001–2,500</x:v>
      </x:c>
      <x:c r="K1109" s="16" t="n">
        <x:v>30000</x:v>
      </x:c>
      <x:c r="L1109" s="43" t="n">
        <x:f>IF(AND(ISNUMBER(I1109),I1109&gt;0,ISNUMBER(K1109),K1109&gt;0),K1109/I1109,"n.a.")</x:f>
        <x:v>12</x:v>
      </x:c>
      <x:c r="M1109" s="43" t="n">
        <x:v>12</x:v>
      </x:c>
      <x:c r="N1109" s="13" t="str">
        <x:v>Yes</x:v>
      </x:c>
      <x:c r="O1109" s="15" t="str">
        <x:v>Not stated</x:v>
      </x:c>
      <x:c r="P1109" s="15" t="str">
        <x:v>Not stated</x:v>
      </x:c>
      <x:c r="Q1109" s="15" t="str">
        <x:v>parking</x:v>
      </x:c>
      <x:c r="R1109" s="15" t="str">
        <x:v>To let Host BUA population not separately matched.</x:v>
      </x:c>
      <x:c r="S1109" s="15" t="str">
        <x:v>https://www.zoopla.co.uk/to-rent/commercial/details/73835803/</x:v>
      </x:c>
      <x:c r="T1109" s="15" t="str"/>
      <x:c r="U1109" s="15" t="str"/>
      <x:c r="V1109" s="15" t="str">
        <x:v>Horsham — Standalone premises — Kingsfold</x:v>
      </x:c>
      <x:c r="W1109" s="15" t="str">
        <x:v>Individual unit ≤15,000 sq ft</x:v>
      </x:c>
      <x:c r="X1109" s="13" t="n">
        <x:f>IF(N1109="Yes",L1109,0)</x:f>
        <x:v>12</x:v>
      </x:c>
      <x:c r="Y1109" s="14" t="n">
        <x:v>1</x:v>
      </x:c>
      <x:c r="Z1109" s="13" t="str">
        <x:v>Industrial / workshop / storage</x:v>
      </x:c>
    </x:row>
    <x:row r="1110" ht="42" customHeight="1">
      <x:c r="A1110" s="13" t="str">
        <x:v>SE0130</x:v>
      </x:c>
      <x:c r="B1110" s="15" t="str">
        <x:v>Horsham</x:v>
      </x:c>
      <x:c r="C1110" s="15" t="str">
        <x:v>Warnham</x:v>
      </x:c>
      <x:c r="D1110" s="14" t="n">
        <x:v>835</x:v>
      </x:c>
      <x:c r="E1110" s="13" t="str">
        <x:v>Nearby</x:v>
      </x:c>
      <x:c r="F1110" s="15" t="str">
        <x:v>Standalone premises — Warnham</x:v>
      </x:c>
      <x:c r="G1110" s="15" t="str">
        <x:v>Maple Farm, Marches Road, Warnham, Horsham RH12</x:v>
      </x:c>
      <x:c r="H1110" s="13" t="str">
        <x:v>Current</x:v>
      </x:c>
      <x:c r="I1110" s="14" t="n">
        <x:v>4897</x:v>
      </x:c>
      <x:c r="J1110" s="13" t="str">
        <x:f>IF(AND(ISNUMBER(I1110),I1110&gt;0),IF(I1110&lt;=1000,"1–1,000",IF(I1110&lt;=2500,"1,001–2,500",IF(I1110&lt;=5000,"2,501–5,000",IF(I1110&lt;=10000,"5,001–10,000","10,001–15,000")))),"2,501–5,000")</x:f>
        <x:v>2,501–5,000</x:v>
      </x:c>
      <x:c r="K1110" s="16" t="n">
        <x:v>40000</x:v>
      </x:c>
      <x:c r="L1110" s="43" t="n">
        <x:f>IF(AND(ISNUMBER(I1110),I1110&gt;0,ISNUMBER(K1110),K1110&gt;0),K1110/I1110,"n.a.")</x:f>
        <x:v>8.168266285480907</x:v>
      </x:c>
      <x:c r="M1110" s="43" t="n">
        <x:v>8.17</x:v>
      </x:c>
      <x:c r="N1110" s="13" t="str">
        <x:v>Yes</x:v>
      </x:c>
      <x:c r="O1110" s="15" t="str">
        <x:v>Not stated</x:v>
      </x:c>
      <x:c r="P1110" s="15" t="str">
        <x:v>Not stated</x:v>
      </x:c>
      <x:c r="Q1110" s="15" t="str">
        <x:v>yard/loading area</x:v>
      </x:c>
      <x:c r="R1110" s="15" t="str">
        <x:v>To let</x:v>
      </x:c>
      <x:c r="S1110" s="15" t="str">
        <x:v>https://www.zoopla.co.uk/to-rent/commercial/details/73405440/</x:v>
      </x:c>
      <x:c r="T1110" s="15" t="str"/>
      <x:c r="U1110" s="15" t="str"/>
      <x:c r="V1110" s="15" t="str">
        <x:v>Horsham — Standalone premises — Warnham</x:v>
      </x:c>
      <x:c r="W1110" s="15" t="str">
        <x:v>Individual unit ≤15,000 sq ft</x:v>
      </x:c>
      <x:c r="X1110" s="13" t="n">
        <x:f>IF(N1110="Yes",L1110,0)</x:f>
        <x:v>8.168266285480907</x:v>
      </x:c>
      <x:c r="Y1110" s="14" t="n">
        <x:v>1</x:v>
      </x:c>
      <x:c r="Z1110" s="13" t="str">
        <x:v>Industrial / workshop / storage</x:v>
      </x:c>
    </x:row>
    <x:row r="1111" ht="42" customHeight="1">
      <x:c r="A1111" s="13" t="str">
        <x:v>SE0131</x:v>
      </x:c>
      <x:c r="B1111" s="15" t="str">
        <x:v>Horsham</x:v>
      </x:c>
      <x:c r="C1111" s="15" t="str">
        <x:v>Horsham</x:v>
      </x:c>
      <x:c r="D1111" s="14" t="n">
        <x:v>50215</x:v>
      </x:c>
      <x:c r="E1111" s="13" t="str">
        <x:v>Town</x:v>
      </x:c>
      <x:c r="F1111" s="15" t="str">
        <x:v>Blatchford Close</x:v>
      </x:c>
      <x:c r="G1111" s="15" t="str">
        <x:v>Blatchford Close Units, Horsham RH13</x:v>
      </x:c>
      <x:c r="H1111" s="13" t="str">
        <x:v>Uncertain</x:v>
      </x:c>
      <x:c r="I1111" s="14" t="n">
        <x:v>500</x:v>
      </x:c>
      <x:c r="J1111" s="13" t="str">
        <x:f>IF(AND(ISNUMBER(I1111),I1111&gt;0),IF(I1111&lt;=1000,"1–1,000",IF(I1111&lt;=2500,"1,001–2,500",IF(I1111&lt;=5000,"2,501–5,000",IF(I1111&lt;=10000,"5,001–10,000","10,001–15,000")))),"1–1,000")</x:f>
        <x:v>1–1,000</x:v>
      </x:c>
      <x:c r="K1111" s="16"/>
      <x:c r="L1111" s="43" t="str">
        <x:f>IF(AND(ISNUMBER(I1111),I1111&gt;0,ISNUMBER(K1111),K1111&gt;0),K1111/I1111,"n.a.")</x:f>
        <x:v>n.a.</x:v>
      </x:c>
      <x:c r="M1111" s="43"/>
      <x:c r="N1111" s="13" t="str">
        <x:v>No</x:v>
      </x:c>
      <x:c r="O1111" s="15" t="str">
        <x:v>Not stated</x:v>
      </x:c>
      <x:c r="P1111" s="15" t="str">
        <x:v>Roller Shutter door</x:v>
      </x:c>
      <x:c r="Q1111" s="15" t="str">
        <x:v>Industrial accommodation; ancillary office accommodation; parking</x:v>
      </x:c>
      <x:c r="R1111" s="15" t="str">
        <x:v>Eligibility/availability unverified Multiple unnamed units; available count unverified</x:v>
      </x:c>
      <x:c r="S1111" s="15" t="str">
        <x:v>https://www.zoopla.co.uk/to-rent/commercial/details/72327965/</x:v>
      </x:c>
      <x:c r="T1111" s="15" t="str">
        <x:v>https://www.rightmove.co.uk/properties/773376497591856#/?channel=COM_LET</x:v>
      </x:c>
      <x:c r="U1111" s="15" t="str"/>
      <x:c r="V1111" s="15" t="str">
        <x:v>Horsham — Blatchford Close</x:v>
      </x:c>
      <x:c r="W1111" s="15" t="str">
        <x:v>Individual unit ≤15,000 sq ft</x:v>
      </x:c>
      <x:c r="X1111" s="13" t="n">
        <x:f>IF(N1111="Yes",L1111,0)</x:f>
        <x:v>0</x:v>
      </x:c>
      <x:c r="Y1111" s="14" t="n">
        <x:v>1</x:v>
      </x:c>
      <x:c r="Z1111" s="13" t="str">
        <x:v>Industrial / workshop / storage</x:v>
      </x:c>
    </x:row>
    <x:row r="1112" ht="42" customHeight="1">
      <x:c r="A1112" s="13" t="str">
        <x:v>SE0132</x:v>
      </x:c>
      <x:c r="B1112" s="15" t="str">
        <x:v>Horsham</x:v>
      </x:c>
      <x:c r="C1112" s="15" t="str">
        <x:v>Horsham</x:v>
      </x:c>
      <x:c r="D1112" s="14" t="n">
        <x:v>50215</x:v>
      </x:c>
      <x:c r="E1112" s="13" t="str">
        <x:v>Town</x:v>
      </x:c>
      <x:c r="F1112" s="15" t="str">
        <x:v>Blatchford Close</x:v>
      </x:c>
      <x:c r="G1112" s="15" t="str">
        <x:v>Part Unit 2 Blatchford Close, Horsham RH13</x:v>
      </x:c>
      <x:c r="H1112" s="13" t="str">
        <x:v>Current</x:v>
      </x:c>
      <x:c r="I1112" s="14" t="n">
        <x:v>4818</x:v>
      </x:c>
      <x:c r="J1112" s="13" t="str">
        <x:f>IF(AND(ISNUMBER(I1112),I1112&gt;0),IF(I1112&lt;=1000,"1–1,000",IF(I1112&lt;=2500,"1,001–2,500",IF(I1112&lt;=5000,"2,501–5,000",IF(I1112&lt;=10000,"5,001–10,000","10,001–15,000")))),"2,501–5,000")</x:f>
        <x:v>2,501–5,000</x:v>
      </x:c>
      <x:c r="K1112" s="16" t="n">
        <x:v>60225</x:v>
      </x:c>
      <x:c r="L1112" s="43" t="n">
        <x:f>IF(AND(ISNUMBER(I1112),I1112&gt;0,ISNUMBER(K1112),K1112&gt;0),K1112/I1112,"n.a.")</x:f>
        <x:v>12.5</x:v>
      </x:c>
      <x:c r="M1112" s="43" t="n">
        <x:v>12.5</x:v>
      </x:c>
      <x:c r="N1112" s="13" t="str">
        <x:v>Yes</x:v>
      </x:c>
      <x:c r="O1112" s="15" t="str">
        <x:v>Not stated</x:v>
      </x:c>
      <x:c r="P1112" s="15" t="str">
        <x:v>Not stated</x:v>
      </x:c>
      <x:c r="Q1112" s="15" t="str">
        <x:v>workshop space; ancillary office accommodation</x:v>
      </x:c>
      <x:c r="R1112" s="15" t="str">
        <x:v>To let</x:v>
      </x:c>
      <x:c r="S1112" s="15" t="str">
        <x:v>https://www.zoopla.co.uk/to-rent/commercial/details/74573183/</x:v>
      </x:c>
      <x:c r="T1112" s="15" t="str"/>
      <x:c r="U1112" s="15" t="str"/>
      <x:c r="V1112" s="15" t="str">
        <x:v>Horsham — Blatchford Close</x:v>
      </x:c>
      <x:c r="W1112" s="15" t="str">
        <x:v>Individual unit ≤15,000 sq ft</x:v>
      </x:c>
      <x:c r="X1112" s="13" t="n">
        <x:f>IF(N1112="Yes",L1112,0)</x:f>
        <x:v>12.5</x:v>
      </x:c>
      <x:c r="Y1112" s="14" t="n">
        <x:v>1</x:v>
      </x:c>
      <x:c r="Z1112" s="13" t="str">
        <x:v>Industrial / workshop / storage</x:v>
      </x:c>
    </x:row>
    <x:row r="1113" ht="49" customHeight="1">
      <x:c r="A1113" s="13" t="str">
        <x:v>SE0133</x:v>
      </x:c>
      <x:c r="B1113" s="15" t="str">
        <x:v>Horsham</x:v>
      </x:c>
      <x:c r="C1113" s="15" t="str">
        <x:v>Horsham</x:v>
      </x:c>
      <x:c r="D1113" s="14" t="n">
        <x:v>50215</x:v>
      </x:c>
      <x:c r="E1113" s="13" t="str">
        <x:v>Town</x:v>
      </x:c>
      <x:c r="F1113" s="15" t="str">
        <x:v>Blatchford Road</x:v>
      </x:c>
      <x:c r="G1113" s="15" t="str">
        <x:v>1 Blatchford Road, Horsham RH13</x:v>
      </x:c>
      <x:c r="H1113" s="13" t="str">
        <x:v>Current</x:v>
      </x:c>
      <x:c r="I1113" s="14" t="n">
        <x:v>12617</x:v>
      </x:c>
      <x:c r="J1113" s="13" t="str">
        <x:f>IF(AND(ISNUMBER(I1113),I1113&gt;0),IF(I1113&lt;=1000,"1–1,000",IF(I1113&lt;=2500,"1,001–2,500",IF(I1113&lt;=5000,"2,501–5,000",IF(I1113&lt;=10000,"5,001–10,000","10,001–15,000")))),"10,001–15,000")</x:f>
        <x:v>10,001–15,000</x:v>
      </x:c>
      <x:c r="K1113" s="16"/>
      <x:c r="L1113" s="43" t="str">
        <x:f>IF(AND(ISNUMBER(I1113),I1113&gt;0,ISNUMBER(K1113),K1113&gt;0),K1113/I1113,"n.a.")</x:f>
        <x:v>n.a.</x:v>
      </x:c>
      <x:c r="M1113" s="43"/>
      <x:c r="N1113" s="13" t="str">
        <x:v>No</x:v>
      </x:c>
      <x:c r="O1113" s="15" t="str">
        <x:v>Not stated</x:v>
      </x:c>
      <x:c r="P1113" s="15" t="str">
        <x:v>3 x roller shutter loading doors</x:v>
      </x:c>
      <x:c r="Q1113" s="15" t="str">
        <x:v>Industrial accommodation; warehouse/storage space; mezzanine accommodation; ancillary office accommodation; parking; yard/loading area</x:v>
      </x:c>
      <x:c r="R1113" s="15" t="str">
        <x:v>To let</x:v>
      </x:c>
      <x:c r="S1113" s="15" t="str">
        <x:v>https://www.zoopla.co.uk/to-rent/commercial/details/74573104/</x:v>
      </x:c>
      <x:c r="T1113" s="15" t="str">
        <x:v>https://crickmay.co.uk/find-a-property/properties/405405-1-blatchford-road-horsham</x:v>
      </x:c>
      <x:c r="U1113" s="15" t="str"/>
      <x:c r="V1113" s="15" t="str">
        <x:v>Horsham — Blatchford Road</x:v>
      </x:c>
      <x:c r="W1113" s="15" t="str">
        <x:v>Individual unit ≤15,000 sq ft</x:v>
      </x:c>
      <x:c r="X1113" s="13" t="n">
        <x:f>IF(N1113="Yes",L1113,0)</x:f>
        <x:v>0</x:v>
      </x:c>
      <x:c r="Y1113" s="14" t="n">
        <x:v>1</x:v>
      </x:c>
      <x:c r="Z1113" s="13" t="str">
        <x:v>Industrial / workshop / storage</x:v>
      </x:c>
    </x:row>
    <x:row r="1114" ht="49" customHeight="1">
      <x:c r="A1114" s="13" t="str">
        <x:v>SE0134</x:v>
      </x:c>
      <x:c r="B1114" s="15" t="str">
        <x:v>Horsham</x:v>
      </x:c>
      <x:c r="C1114" s="15" t="str">
        <x:v>Horsham</x:v>
      </x:c>
      <x:c r="D1114" s="14" t="n">
        <x:v>50215</x:v>
      </x:c>
      <x:c r="E1114" s="13" t="str">
        <x:v>Town</x:v>
      </x:c>
      <x:c r="F1114" s="15" t="str">
        <x:v>Blatchford Road</x:v>
      </x:c>
      <x:c r="G1114" s="15" t="str">
        <x:v>Unit 3B Blatchford Road, Horsham, West Sussex RH13</x:v>
      </x:c>
      <x:c r="H1114" s="13" t="str">
        <x:v>Current</x:v>
      </x:c>
      <x:c r="I1114" s="14" t="n">
        <x:v>2000</x:v>
      </x:c>
      <x:c r="J1114" s="13" t="str">
        <x:f>IF(AND(ISNUMBER(I1114),I1114&gt;0),IF(I1114&lt;=1000,"1–1,000",IF(I1114&lt;=2500,"1,001–2,500",IF(I1114&lt;=5000,"2,501–5,000",IF(I1114&lt;=10000,"5,001–10,000","10,001–15,000")))),"1,001–2,500")</x:f>
        <x:v>1,001–2,500</x:v>
      </x:c>
      <x:c r="K1114" s="16" t="n">
        <x:v>20000</x:v>
      </x:c>
      <x:c r="L1114" s="43" t="n">
        <x:f>IF(AND(ISNUMBER(I1114),I1114&gt;0,ISNUMBER(K1114),K1114&gt;0),K1114/I1114,"n.a.")</x:f>
        <x:v>10</x:v>
      </x:c>
      <x:c r="M1114" s="43" t="n">
        <x:v>10</x:v>
      </x:c>
      <x:c r="N1114" s="13" t="str">
        <x:v>Yes</x:v>
      </x:c>
      <x:c r="O1114" s="15" t="str">
        <x:v>Not stated</x:v>
      </x:c>
      <x:c r="P1114" s="15" t="str">
        <x:v>Roller Shutter Door; The unit benefits from three-phase electricity, roller shutter door and a secure gated site with excellent parking.; Roller shutter door</x:v>
      </x:c>
      <x:c r="Q1114" s="15" t="str">
        <x:v>Industrial accommodation; warehouse/storage space; workshop space; ancillary office accommodation; three-phase power; parking</x:v>
      </x:c>
      <x:c r="R1114" s="15" t="str">
        <x:v>To let</x:v>
      </x:c>
      <x:c r="S1114" s="15" t="str">
        <x:v>https://www.zoopla.co.uk/to-rent/commercial/details/73137485/</x:v>
      </x:c>
      <x:c r="T1114" s="15" t="str">
        <x:v>https://www.rightmove.co.uk/properties/92760765#/?channel=COM_LET</x:v>
      </x:c>
      <x:c r="U1114" s="15" t="str"/>
      <x:c r="V1114" s="15" t="str">
        <x:v>Horsham — Blatchford Road</x:v>
      </x:c>
      <x:c r="W1114" s="15" t="str">
        <x:v>Individual unit ≤15,000 sq ft</x:v>
      </x:c>
      <x:c r="X1114" s="13" t="n">
        <x:f>IF(N1114="Yes",L1114,0)</x:f>
        <x:v>10</x:v>
      </x:c>
      <x:c r="Y1114" s="14" t="n">
        <x:v>1</x:v>
      </x:c>
      <x:c r="Z1114" s="13" t="str">
        <x:v>Industrial / workshop / storage</x:v>
      </x:c>
    </x:row>
    <x:row r="1115" ht="49" customHeight="1">
      <x:c r="A1115" s="13" t="str">
        <x:v>SE0135</x:v>
      </x:c>
      <x:c r="B1115" s="15" t="str">
        <x:v>Burgess Hill</x:v>
      </x:c>
      <x:c r="C1115" s="15" t="str">
        <x:v>Bolney</x:v>
      </x:c>
      <x:c r="D1115" s="14" t="n">
        <x:v>640</x:v>
      </x:c>
      <x:c r="E1115" s="13" t="str">
        <x:v>Nearby</x:v>
      </x:c>
      <x:c r="F1115" s="15" t="str">
        <x:v>Bolney Grange Industrial Park</x:v>
      </x:c>
      <x:c r="G1115" s="15" t="str">
        <x:v>Unit 9, Bolney Grange Industrial Park, Bolney, Burgess Hill, West Sussex, RH17 5PB Industrial Park</x:v>
      </x:c>
      <x:c r="H1115" s="13" t="str">
        <x:v>Current</x:v>
      </x:c>
      <x:c r="I1115" s="14" t="n">
        <x:v>1410</x:v>
      </x:c>
      <x:c r="J1115" s="13" t="str">
        <x:f>IF(AND(ISNUMBER(I1115),I1115&gt;0),IF(I1115&lt;=1000,"1–1,000",IF(I1115&lt;=2500,"1,001–2,500",IF(I1115&lt;=5000,"2,501–5,000",IF(I1115&lt;=10000,"5,001–10,000","10,001–15,000")))),"1,001–2,500")</x:f>
        <x:v>1,001–2,500</x:v>
      </x:c>
      <x:c r="K1115" s="16" t="n">
        <x:v>19056</x:v>
      </x:c>
      <x:c r="L1115" s="43" t="n">
        <x:f>IF(AND(ISNUMBER(I1115),I1115&gt;0,ISNUMBER(K1115),K1115&gt;0),K1115/I1115,"n.a.")</x:f>
        <x:v>13.514893617021277</x:v>
      </x:c>
      <x:c r="M1115" s="43"/>
      <x:c r="N1115" s="13" t="str">
        <x:v>Yes</x:v>
      </x:c>
      <x:c r="O1115" s="15" t="str">
        <x:v>Not stated</x:v>
      </x:c>
      <x:c r="P1115" s="15" t="str">
        <x:v>Modern steel frame light industrial/warehouse unit with pedestrian access to the ground floor office &amp; WCs &amp; roller shutter door to the warehouse area.</x:v>
      </x:c>
      <x:c r="Q1115" s="15" t="str">
        <x:v>Industrial accommodation; warehouse/storage space; ancillary office accommodation; parking</x:v>
      </x:c>
      <x:c r="R1115" s="15" t="str">
        <x:v>To let Rightmove individual listing/card description checked 4 November 2026. Annual asking rent = displayed rounded monthly rent × 12; rounding may differ from agent annual terms.</x:v>
      </x:c>
      <x:c r="S1115" s="15" t="str">
        <x:v>https://www.rightmove.co.uk/properties/760903331678737#/?channel=COM_LET</x:v>
      </x:c>
      <x:c r="T1115" s="15" t="str"/>
      <x:c r="U1115" s="15" t="str"/>
      <x:c r="V1115" s="15" t="str">
        <x:v>Burgess Hill — Bolney Grange Industrial Park</x:v>
      </x:c>
      <x:c r="W1115" s="15" t="str">
        <x:v>Individual unit ≤15,000 sq ft</x:v>
      </x:c>
      <x:c r="X1115" s="13" t="n">
        <x:f>IF(N1115="Yes",L1115,0)</x:f>
        <x:v>13.514893617021277</x:v>
      </x:c>
      <x:c r="Y1115" s="14" t="n">
        <x:v>1</x:v>
      </x:c>
      <x:c r="Z1115" s="13" t="str">
        <x:v>Industrial / workshop / storage</x:v>
      </x:c>
    </x:row>
    <x:row r="1116" ht="75" customHeight="1">
      <x:c r="A1116" s="13" t="str">
        <x:v>SE0136</x:v>
      </x:c>
      <x:c r="B1116" s="15" t="str">
        <x:v>Burgess Hill</x:v>
      </x:c>
      <x:c r="C1116" s="15" t="str">
        <x:v>Albourne</x:v>
      </x:c>
      <x:c r="D1116" s="14" t="n">
        <x:v>695</x:v>
      </x:c>
      <x:c r="E1116" s="13" t="str">
        <x:v>Nearby</x:v>
      </x:c>
      <x:c r="F1116" s="15" t="str">
        <x:v>Firsland Park Estate</x:v>
      </x:c>
      <x:c r="G1116" s="15" t="str">
        <x:v>Unit 7A Firsland Park Estate, Albourne Road, Albourne, Hassocks BN6</x:v>
      </x:c>
      <x:c r="H1116" s="13" t="str">
        <x:v>Current</x:v>
      </x:c>
      <x:c r="I1116" s="14" t="n">
        <x:v>1505</x:v>
      </x:c>
      <x:c r="J1116" s="13" t="str">
        <x:f>IF(AND(ISNUMBER(I1116),I1116&gt;0),IF(I1116&lt;=1000,"1–1,000",IF(I1116&lt;=2500,"1,001–2,500",IF(I1116&lt;=5000,"2,501–5,000",IF(I1116&lt;=10000,"5,001–10,000","10,001–15,000")))),"1,001–2,500")</x:f>
        <x:v>1,001–2,500</x:v>
      </x:c>
      <x:c r="K1116" s="16" t="n">
        <x:v>12000</x:v>
      </x:c>
      <x:c r="L1116" s="43" t="n">
        <x:f>IF(AND(ISNUMBER(I1116),I1116&gt;0,ISNUMBER(K1116),K1116&gt;0),K1116/I1116,"n.a.")</x:f>
        <x:v>7.973421926910299</x:v>
      </x:c>
      <x:c r="M1116" s="43" t="n">
        <x:v>7.97</x:v>
      </x:c>
      <x:c r="N1116" s="13" t="str">
        <x:v>Yes</x:v>
      </x:c>
      <x:c r="O1116" s="15" t="str">
        <x:v>Not stated</x:v>
      </x:c>
      <x:c r="P1116" s="15" t="str">
        <x:v>Property features include an integral office (very basic, no windows), BT telephone point, connected to three phase powery, fluorescent lighting, perimeter power points, water connection and steel loading door 2.9 m (w) x 3.1 m (h).</x:v>
      </x:c>
      <x:c r="Q1116" s="15" t="str">
        <x:v>Industrial accommodation; workshop space; ancillary office accommodation; three-phase power</x:v>
      </x:c>
      <x:c r="R1116" s="15" t="str">
        <x:v>To let</x:v>
      </x:c>
      <x:c r="S1116" s="15" t="str">
        <x:v>https://www.zoopla.co.uk/to-rent/commercial/details/40757658/</x:v>
      </x:c>
      <x:c r="T1116" s="15" t="str"/>
      <x:c r="U1116" s="15" t="str"/>
      <x:c r="V1116" s="15" t="str">
        <x:v>Burgess Hill — Firsland Park Estate</x:v>
      </x:c>
      <x:c r="W1116" s="15" t="str">
        <x:v>Individual unit ≤15,000 sq ft</x:v>
      </x:c>
      <x:c r="X1116" s="13" t="n">
        <x:f>IF(N1116="Yes",L1116,0)</x:f>
        <x:v>7.973421926910299</x:v>
      </x:c>
      <x:c r="Y1116" s="14" t="n">
        <x:v>1</x:v>
      </x:c>
      <x:c r="Z1116" s="13" t="str">
        <x:v>Industrial / workshop / storage</x:v>
      </x:c>
    </x:row>
    <x:row r="1117" ht="42" customHeight="1">
      <x:c r="A1117" s="13" t="str">
        <x:v>SE0137</x:v>
      </x:c>
      <x:c r="B1117" s="15" t="str">
        <x:v>Burgess Hill</x:v>
      </x:c>
      <x:c r="C1117" s="15" t="str">
        <x:v>Ditchling Common</x:v>
      </x:c>
      <x:c r="D1117" s="14"/>
      <x:c r="E1117" s="13" t="str">
        <x:v>Nearby</x:v>
      </x:c>
      <x:c r="F1117" s="15" t="str">
        <x:v>Mid Sussex Business Park</x:v>
      </x:c>
      <x:c r="G1117" s="15" t="str">
        <x:v>Unit 3 Mid Sussex Business Park, Folders Lane, Ditchling, Hassocks BN6</x:v>
      </x:c>
      <x:c r="H1117" s="13" t="str">
        <x:v>Current</x:v>
      </x:c>
      <x:c r="I1117" s="14" t="n">
        <x:v>4710</x:v>
      </x:c>
      <x:c r="J1117" s="13" t="str">
        <x:f>IF(AND(ISNUMBER(I1117),I1117&gt;0),IF(I1117&lt;=1000,"1–1,000",IF(I1117&lt;=2500,"1,001–2,500",IF(I1117&lt;=5000,"2,501–5,000",IF(I1117&lt;=10000,"5,001–10,000","10,001–15,000")))),"2,501–5,000")</x:f>
        <x:v>2,501–5,000</x:v>
      </x:c>
      <x:c r="K1117" s="16" t="n">
        <x:v>62408</x:v>
      </x:c>
      <x:c r="L1117" s="43" t="n">
        <x:f>IF(AND(ISNUMBER(I1117),I1117&gt;0,ISNUMBER(K1117),K1117&gt;0),K1117/I1117,"n.a.")</x:f>
        <x:v>13.250106157112526</x:v>
      </x:c>
      <x:c r="M1117" s="43" t="n">
        <x:v>13.25</x:v>
      </x:c>
      <x:c r="N1117" s="13" t="str">
        <x:v>Yes</x:v>
      </x:c>
      <x:c r="O1117" s="15" t="str">
        <x:v>Minimum eaves height of 5.52 m and max of 6.77 m</x:v>
      </x:c>
      <x:c r="P1117" s="15" t="str">
        <x:v>Roller shutter door 3.4 m wide x 5 m high</x:v>
      </x:c>
      <x:c r="Q1117" s="15" t="str">
        <x:v>Industrial accommodation; three-phase power; parking</x:v>
      </x:c>
      <x:c r="R1117" s="15" t="str">
        <x:v>To let Host BUA population not separately matched.</x:v>
      </x:c>
      <x:c r="S1117" s="15" t="str">
        <x:v>https://www.zoopla.co.uk/to-rent/commercial/details/73755958/</x:v>
      </x:c>
      <x:c r="T1117" s="15" t="str"/>
      <x:c r="U1117" s="15" t="str"/>
      <x:c r="V1117" s="15" t="str">
        <x:v>Burgess Hill — Mid Sussex Business Park</x:v>
      </x:c>
      <x:c r="W1117" s="15" t="str">
        <x:v>Individual unit ≤15,000 sq ft</x:v>
      </x:c>
      <x:c r="X1117" s="13" t="n">
        <x:f>IF(N1117="Yes",L1117,0)</x:f>
        <x:v>13.250106157112526</x:v>
      </x:c>
      <x:c r="Y1117" s="14" t="n">
        <x:v>1</x:v>
      </x:c>
      <x:c r="Z1117" s="13" t="str">
        <x:v>Industrial / workshop / storage</x:v>
      </x:c>
    </x:row>
    <x:row r="1118" ht="42" customHeight="1">
      <x:c r="A1118" s="13" t="str">
        <x:v>SE0138</x:v>
      </x:c>
      <x:c r="B1118" s="15" t="str">
        <x:v>Burgess Hill</x:v>
      </x:c>
      <x:c r="C1118" s="15" t="str">
        <x:v>Ditchling Common</x:v>
      </x:c>
      <x:c r="D1118" s="14"/>
      <x:c r="E1118" s="13" t="str">
        <x:v>Nearby</x:v>
      </x:c>
      <x:c r="F1118" s="15" t="str">
        <x:v>Mid Sussex Business Park</x:v>
      </x:c>
      <x:c r="G1118" s="15" t="str">
        <x:v>Unit 4 Mid Sussex Business Park, Folders Lane, Ditchling, Hassocks BN6</x:v>
      </x:c>
      <x:c r="H1118" s="13" t="str">
        <x:v>Current</x:v>
      </x:c>
      <x:c r="I1118" s="14" t="n">
        <x:v>2555</x:v>
      </x:c>
      <x:c r="J1118" s="13" t="str">
        <x:f>IF(AND(ISNUMBER(I1118),I1118&gt;0),IF(I1118&lt;=1000,"1–1,000",IF(I1118&lt;=2500,"1,001–2,500",IF(I1118&lt;=5000,"2,501–5,000",IF(I1118&lt;=10000,"5,001–10,000","10,001–15,000")))),"2,501–5,000")</x:f>
        <x:v>2,501–5,000</x:v>
      </x:c>
      <x:c r="K1118" s="16" t="n">
        <x:v>33854</x:v>
      </x:c>
      <x:c r="L1118" s="43" t="n">
        <x:f>IF(AND(ISNUMBER(I1118),I1118&gt;0,ISNUMBER(K1118),K1118&gt;0),K1118/I1118,"n.a.")</x:f>
        <x:v>13.250097847358122</x:v>
      </x:c>
      <x:c r="M1118" s="43" t="n">
        <x:v>13.25</x:v>
      </x:c>
      <x:c r="N1118" s="13" t="str">
        <x:v>Yes</x:v>
      </x:c>
      <x:c r="O1118" s="15" t="str">
        <x:v>Minimum eaves height of 5.52 m and max of 6.77 m</x:v>
      </x:c>
      <x:c r="P1118" s="15" t="str">
        <x:v>Roller shutter door 3.4 m wide x 5 m high</x:v>
      </x:c>
      <x:c r="Q1118" s="15" t="str">
        <x:v>Industrial accommodation; three-phase power; parking</x:v>
      </x:c>
      <x:c r="R1118" s="15" t="str">
        <x:v>To let Host BUA population not separately matched.</x:v>
      </x:c>
      <x:c r="S1118" s="15" t="str">
        <x:v>https://www.zoopla.co.uk/to-rent/commercial/details/73756059/</x:v>
      </x:c>
      <x:c r="T1118" s="15" t="str"/>
      <x:c r="U1118" s="15" t="str"/>
      <x:c r="V1118" s="15" t="str">
        <x:v>Burgess Hill — Mid Sussex Business Park</x:v>
      </x:c>
      <x:c r="W1118" s="15" t="str">
        <x:v>Individual unit ≤15,000 sq ft</x:v>
      </x:c>
      <x:c r="X1118" s="13" t="n">
        <x:f>IF(N1118="Yes",L1118,0)</x:f>
        <x:v>13.250097847358122</x:v>
      </x:c>
      <x:c r="Y1118" s="14" t="n">
        <x:v>1</x:v>
      </x:c>
      <x:c r="Z1118" s="13" t="str">
        <x:v>Industrial / workshop / storage</x:v>
      </x:c>
    </x:row>
    <x:row r="1119" ht="42" customHeight="1">
      <x:c r="A1119" s="13" t="str">
        <x:v>SE0139</x:v>
      </x:c>
      <x:c r="B1119" s="15" t="str">
        <x:v>Burgess Hill</x:v>
      </x:c>
      <x:c r="C1119" s="15" t="str">
        <x:v>Ditchling Common</x:v>
      </x:c>
      <x:c r="D1119" s="14"/>
      <x:c r="E1119" s="13" t="str">
        <x:v>Nearby</x:v>
      </x:c>
      <x:c r="F1119" s="15" t="str">
        <x:v>Mid Sussex Business Park</x:v>
      </x:c>
      <x:c r="G1119" s="15" t="str">
        <x:v>Unit 5 Mid Sussex Business Park, Folders Lane, Ditchling, Hassocks BN6</x:v>
      </x:c>
      <x:c r="H1119" s="13" t="str">
        <x:v>Current</x:v>
      </x:c>
      <x:c r="I1119" s="14" t="n">
        <x:v>2552</x:v>
      </x:c>
      <x:c r="J1119" s="13" t="str">
        <x:f>IF(AND(ISNUMBER(I1119),I1119&gt;0),IF(I1119&lt;=1000,"1–1,000",IF(I1119&lt;=2500,"1,001–2,500",IF(I1119&lt;=5000,"2,501–5,000",IF(I1119&lt;=10000,"5,001–10,000","10,001–15,000")))),"2,501–5,000")</x:f>
        <x:v>2,501–5,000</x:v>
      </x:c>
      <x:c r="K1119" s="16" t="n">
        <x:v>33814</x:v>
      </x:c>
      <x:c r="L1119" s="43" t="n">
        <x:f>IF(AND(ISNUMBER(I1119),I1119&gt;0,ISNUMBER(K1119),K1119&gt;0),K1119/I1119,"n.a.")</x:f>
        <x:v>13.25</x:v>
      </x:c>
      <x:c r="M1119" s="43" t="n">
        <x:v>13.25</x:v>
      </x:c>
      <x:c r="N1119" s="13" t="str">
        <x:v>No</x:v>
      </x:c>
      <x:c r="O1119" s="15" t="str">
        <x:v>Minimum eaves height of 5.52 m and max of 6.77 m</x:v>
      </x:c>
      <x:c r="P1119" s="15" t="str">
        <x:v>Roller shutter door 3.4 m wide x 5 m high</x:v>
      </x:c>
      <x:c r="Q1119" s="15" t="str">
        <x:v>Industrial accommodation; three-phase power; parking</x:v>
      </x:c>
      <x:c r="R1119" s="15" t="str">
        <x:v>To let Agent advertisements differ slightly on area/rent; use Crickmay 2552 sq ft £33814, exclude rent average Host BUA population not separately matched.</x:v>
      </x:c>
      <x:c r="S1119" s="15" t="str">
        <x:v>https://www.zoopla.co.uk/to-rent/commercial/details/65619368/</x:v>
      </x:c>
      <x:c r="T1119" s="15" t="str">
        <x:v>https://www.zoopla.co.uk/to-rent/commercial/details/68801836/</x:v>
      </x:c>
      <x:c r="U1119" s="15" t="str"/>
      <x:c r="V1119" s="15" t="str">
        <x:v>Burgess Hill — Mid Sussex Business Park</x:v>
      </x:c>
      <x:c r="W1119" s="15" t="str">
        <x:v>Individual unit ≤15,000 sq ft</x:v>
      </x:c>
      <x:c r="X1119" s="13" t="n">
        <x:f>IF(N1119="Yes",L1119,0)</x:f>
        <x:v>0</x:v>
      </x:c>
      <x:c r="Y1119" s="14" t="n">
        <x:v>1</x:v>
      </x:c>
      <x:c r="Z1119" s="13" t="str">
        <x:v>Industrial / workshop / storage</x:v>
      </x:c>
    </x:row>
    <x:row r="1120" ht="75" customHeight="1">
      <x:c r="A1120" s="13" t="str">
        <x:v>SE0140</x:v>
      </x:c>
      <x:c r="B1120" s="15" t="str">
        <x:v>Burgess Hill</x:v>
      </x:c>
      <x:c r="C1120" s="15" t="str">
        <x:v>Goddards Green</x:v>
      </x:c>
      <x:c r="D1120" s="14"/>
      <x:c r="E1120" s="13" t="str">
        <x:v>Nearby</x:v>
      </x:c>
      <x:c r="F1120" s="15" t="str">
        <x:v>Standalone premises — Goddards Green</x:v>
      </x:c>
      <x:c r="G1120" s="15" t="str">
        <x:v>Unit 16, Neaves Park, Gatehouse Lane, Goddards Green, Hassocks, West Sussex, BN6 9ZN Light Industrial</x:v>
      </x:c>
      <x:c r="H1120" s="13" t="str">
        <x:v>Current</x:v>
      </x:c>
      <x:c r="I1120" s="14" t="n">
        <x:v>968</x:v>
      </x:c>
      <x:c r="J1120" s="13" t="str">
        <x:f>IF(AND(ISNUMBER(I1120),I1120&gt;0),IF(I1120&lt;=1000,"1–1,000",IF(I1120&lt;=2500,"1,001–2,500",IF(I1120&lt;=5000,"2,501–5,000",IF(I1120&lt;=10000,"5,001–10,000","10,001–15,000")))),"1–1,000")</x:f>
        <x:v>1–1,000</x:v>
      </x:c>
      <x:c r="K1120" s="16" t="n">
        <x:v>17500</x:v>
      </x:c>
      <x:c r="L1120" s="43" t="n">
        <x:f>IF(AND(ISNUMBER(I1120),I1120&gt;0,ISNUMBER(K1120),K1120&gt;0),K1120/I1120,"n.a.")</x:f>
        <x:v>18.078512396694215</x:v>
      </x:c>
      <x:c r="M1120" s="43" t="n">
        <x:v>18.08</x:v>
      </x:c>
      <x:c r="N1120" s="13" t="str">
        <x:v>No</x:v>
      </x:c>
      <x:c r="O1120" s="15" t="str">
        <x:v>The unit forms part of a new development of units on the Gatehouse Hub, and is a steel portal farmed with a maximum of 5.9m internal height (at ridge), with a 4.0 m high electric roller shutter door, and a personal front door.</x:v>
      </x:c>
      <x:c r="P1120" s="15" t="str">
        <x:v>The unit forms part of a new development of units on the Gatehouse Hub, and is a steel portal farmed with a maximum of 5.9m internal height (at ridge), with a 4.0 m high electric roller shutter door, and a personal front door.</x:v>
      </x:c>
      <x:c r="Q1120" s="15" t="str">
        <x:v>ancillary office accommodation; three-phase power; parking</x:v>
      </x:c>
      <x:c r="R1120" s="15" t="str">
        <x:v>To let Unnamed Neaves Park unit; identity unconfirmed Cross-portal asking rent differs; excluded from comparable sample. Exact area and identity established by Rightmove individual advert. Host BUA population not separately matched.</x:v>
      </x:c>
      <x:c r="S1120" s="15" t="str">
        <x:v>https://www.zoopla.co.uk/to-rent/commercial/details/74338540/</x:v>
      </x:c>
      <x:c r="T1120" s="15" t="str">
        <x:v>https://www.rightmove.co.uk/properties/775934154755824#/?channel=COM_LET</x:v>
      </x:c>
      <x:c r="U1120" s="15" t="str">
        <x:v>https://www.flude.com/property/details/11110/Unit-16-Neaves-Park-Gatehouse-Lane-Goddards-Green-Hassocks-West-Sussex-BN6-9ZN-Occupiers-B1-c-Light-Industry-</x:v>
      </x:c>
      <x:c r="V1120" s="15" t="str">
        <x:v>Burgess Hill — Standalone premises — Goddards Green</x:v>
      </x:c>
      <x:c r="W1120" s="15" t="str">
        <x:v>Individual unit ≤15,000 sq ft</x:v>
      </x:c>
      <x:c r="X1120" s="13" t="n">
        <x:f>IF(N1120="Yes",L1120,0)</x:f>
        <x:v>0</x:v>
      </x:c>
      <x:c r="Y1120" s="14" t="n">
        <x:v>1</x:v>
      </x:c>
      <x:c r="Z1120" s="13" t="str">
        <x:v>Industrial / workshop / storage</x:v>
      </x:c>
    </x:row>
    <x:row r="1121" ht="49" customHeight="1">
      <x:c r="A1121" s="13" t="str">
        <x:v>SE0141</x:v>
      </x:c>
      <x:c r="B1121" s="15" t="str">
        <x:v>Burgess Hill</x:v>
      </x:c>
      <x:c r="C1121" s="15" t="str">
        <x:v>Hurstpierpoint</x:v>
      </x:c>
      <x:c r="D1121" s="14"/>
      <x:c r="E1121" s="13" t="str">
        <x:v>Nearby</x:v>
      </x:c>
      <x:c r="F1121" s="15" t="str">
        <x:v>Standalone premises — Hurstpierpoint</x:v>
      </x:c>
      <x:c r="G1121" s="15" t="str">
        <x:v>Randolphs Farm, Bedlam Street, Hurstpierpoint Storage</x:v>
      </x:c>
      <x:c r="H1121" s="13" t="str">
        <x:v>Current</x:v>
      </x:c>
      <x:c r="I1121" s="14" t="n">
        <x:v>1650</x:v>
      </x:c>
      <x:c r="J1121" s="13" t="str">
        <x:f>IF(AND(ISNUMBER(I1121),I1121&gt;0),IF(I1121&lt;=1000,"1–1,000",IF(I1121&lt;=2500,"1,001–2,500",IF(I1121&lt;=5000,"2,501–5,000",IF(I1121&lt;=10000,"5,001–10,000","10,001–15,000")))),"1,001–2,500")</x:f>
        <x:v>1,001–2,500</x:v>
      </x:c>
      <x:c r="K1121" s="16" t="n">
        <x:v>11400</x:v>
      </x:c>
      <x:c r="L1121" s="43" t="n">
        <x:f>IF(AND(ISNUMBER(I1121),I1121&gt;0,ISNUMBER(K1121),K1121&gt;0),K1121/I1121,"n.a.")</x:f>
        <x:v>6.909090909090909</x:v>
      </x:c>
      <x:c r="M1121" s="43"/>
      <x:c r="N1121" s="13" t="str">
        <x:v>Yes</x:v>
      </x:c>
      <x:c r="O1121" s="15" t="str">
        <x:v>Not stated</x:v>
      </x:c>
      <x:c r="P1121" s="15" t="str">
        <x:v>Roller shutter door, concrete floor and power.</x:v>
      </x:c>
      <x:c r="Q1121" s="15" t="str">
        <x:v>Industrial accommodation; workshop space</x:v>
      </x:c>
      <x:c r="R1121" s="15" t="str">
        <x:v>To let Rightmove individual listing/card description checked 4 November 2026. Annual asking rent = displayed rounded monthly rent × 12; rounding may differ from agent annual terms. Host BUA population not separately matched.</x:v>
      </x:c>
      <x:c r="S1121" s="15" t="str">
        <x:v>https://www.rightmove.co.uk/properties/777424990742129#/?channel=COM_LET</x:v>
      </x:c>
      <x:c r="T1121" s="15" t="str"/>
      <x:c r="U1121" s="15" t="str"/>
      <x:c r="V1121" s="15" t="str">
        <x:v>Burgess Hill — Standalone premises — Hurstpierpoint</x:v>
      </x:c>
      <x:c r="W1121" s="15" t="str">
        <x:v>Individual unit ≤15,000 sq ft</x:v>
      </x:c>
      <x:c r="X1121" s="13" t="n">
        <x:f>IF(N1121="Yes",L1121,0)</x:f>
        <x:v>6.909090909090909</x:v>
      </x:c>
      <x:c r="Y1121" s="14" t="n">
        <x:v>1</x:v>
      </x:c>
      <x:c r="Z1121" s="13" t="str">
        <x:v>Industrial / workshop / storage</x:v>
      </x:c>
    </x:row>
    <x:row r="1122" ht="49" customHeight="1">
      <x:c r="A1122" s="13" t="str">
        <x:v>SE0142</x:v>
      </x:c>
      <x:c r="B1122" s="15" t="str">
        <x:v>Burgess Hill</x:v>
      </x:c>
      <x:c r="C1122" s="15" t="str">
        <x:v>Hurstpierpoint</x:v>
      </x:c>
      <x:c r="D1122" s="14"/>
      <x:c r="E1122" s="13" t="str">
        <x:v>Nearby</x:v>
      </x:c>
      <x:c r="F1122" s="15" t="str">
        <x:v>Standalone premises — Hurstpierpoint</x:v>
      </x:c>
      <x:c r="G1122" s="15" t="str">
        <x:v>Unit 3, Wearmaster House, Malthouse Lane, Hurstpierpoint</x:v>
      </x:c>
      <x:c r="H1122" s="13" t="str">
        <x:v>Current</x:v>
      </x:c>
      <x:c r="I1122" s="14" t="n">
        <x:v>4727</x:v>
      </x:c>
      <x:c r="J1122" s="13" t="str">
        <x:f>IF(AND(ISNUMBER(I1122),I1122&gt;0),IF(I1122&lt;=1000,"1–1,000",IF(I1122&lt;=2500,"1,001–2,500",IF(I1122&lt;=5000,"2,501–5,000",IF(I1122&lt;=10000,"5,001–10,000","10,001–15,000")))),"2,501–5,000")</x:f>
        <x:v>2,501–5,000</x:v>
      </x:c>
      <x:c r="K1122" s="16" t="n">
        <x:v>37816</x:v>
      </x:c>
      <x:c r="L1122" s="43" t="n">
        <x:f>IF(AND(ISNUMBER(I1122),I1122&gt;0,ISNUMBER(K1122),K1122&gt;0),K1122/I1122,"n.a.")</x:f>
        <x:v>8</x:v>
      </x:c>
      <x:c r="M1122" s="43" t="n">
        <x:v>8</x:v>
      </x:c>
      <x:c r="N1122" s="13" t="str">
        <x:v>Yes</x:v>
      </x:c>
      <x:c r="O1122" s="15" t="str">
        <x:v>Not stated</x:v>
      </x:c>
      <x:c r="P1122" s="15" t="str">
        <x:v>Unit 3 also benefits from a roller shutter door and ample parking and turning area to the front of the unit.</x:v>
      </x:c>
      <x:c r="Q1122" s="15" t="str">
        <x:v>warehouse/storage space; ancillary office accommodation; parking</x:v>
      </x:c>
      <x:c r="R1122" s="15" t="str">
        <x:v>To let Units 1 and 2 let and excluded. Host BUA population not separately matched.</x:v>
      </x:c>
      <x:c r="S1122" s="15" t="str">
        <x:v>https://www.zoopla.co.uk/to-rent/commercial/details/71825051/</x:v>
      </x:c>
      <x:c r="T1122" s="15" t="str"/>
      <x:c r="U1122" s="15" t="str"/>
      <x:c r="V1122" s="15" t="str">
        <x:v>Burgess Hill — Standalone premises — Hurstpierpoint</x:v>
      </x:c>
      <x:c r="W1122" s="15" t="str">
        <x:v>Individual unit ≤15,000 sq ft</x:v>
      </x:c>
      <x:c r="X1122" s="13" t="n">
        <x:f>IF(N1122="Yes",L1122,0)</x:f>
        <x:v>8</x:v>
      </x:c>
      <x:c r="Y1122" s="14" t="n">
        <x:v>1</x:v>
      </x:c>
      <x:c r="Z1122" s="13" t="str">
        <x:v>Industrial / workshop / storage</x:v>
      </x:c>
    </x:row>
    <x:row r="1123" ht="42" customHeight="1">
      <x:c r="A1123" s="13" t="str">
        <x:v>SE0143</x:v>
      </x:c>
      <x:c r="B1123" s="15" t="str">
        <x:v>Burgess Hill</x:v>
      </x:c>
      <x:c r="C1123" s="15" t="str">
        <x:v>Burgess Hill</x:v>
      </x:c>
      <x:c r="D1123" s="14" t="n">
        <x:v>33355</x:v>
      </x:c>
      <x:c r="E1123" s="13" t="str">
        <x:v>Town</x:v>
      </x:c>
      <x:c r="F1123" s="15" t="str">
        <x:v>Victoria Industrial Estate</x:v>
      </x:c>
      <x:c r="G1123" s="15" t="str">
        <x:v>53 Victoria Road, Burgess Hill RH15</x:v>
      </x:c>
      <x:c r="H1123" s="13" t="str">
        <x:v>Current</x:v>
      </x:c>
      <x:c r="I1123" s="14" t="n">
        <x:v>8575</x:v>
      </x:c>
      <x:c r="J1123" s="13" t="str">
        <x:f>IF(AND(ISNUMBER(I1123),I1123&gt;0),IF(I1123&lt;=1000,"1–1,000",IF(I1123&lt;=2500,"1,001–2,500",IF(I1123&lt;=5000,"2,501–5,000",IF(I1123&lt;=10000,"5,001–10,000","10,001–15,000")))),"5,001–10,000")</x:f>
        <x:v>5,001–10,000</x:v>
      </x:c>
      <x:c r="K1123" s="16"/>
      <x:c r="L1123" s="43" t="str">
        <x:f>IF(AND(ISNUMBER(I1123),I1123&gt;0,ISNUMBER(K1123),K1123&gt;0),K1123/I1123,"n.a.")</x:f>
        <x:v>n.a.</x:v>
      </x:c>
      <x:c r="M1123" s="43"/>
      <x:c r="N1123" s="13" t="str">
        <x:v>No</x:v>
      </x:c>
      <x:c r="O1123" s="15" t="str">
        <x:v>Not stated</x:v>
      </x:c>
      <x:c r="P1123" s="15" t="str">
        <x:v>There are two loading doors, 3 phase power and onsite car parking.</x:v>
      </x:c>
      <x:c r="Q1123" s="15" t="str">
        <x:v>Industrial accommodation; ancillary office accommodation; three-phase power; parking</x:v>
      </x:c>
      <x:c r="R1123" s="15" t="str">
        <x:v>To let</x:v>
      </x:c>
      <x:c r="S1123" s="15" t="str">
        <x:v>https://www.zoopla.co.uk/to-rent/commercial/details/72131691/</x:v>
      </x:c>
      <x:c r="T1123" s="15" t="str">
        <x:v>https://www.rightmove.co.uk/properties/773372177383504#/?channel=COM_LET</x:v>
      </x:c>
      <x:c r="U1123" s="15" t="str"/>
      <x:c r="V1123" s="15" t="str">
        <x:v>Burgess Hill — Victoria Industrial Estate</x:v>
      </x:c>
      <x:c r="W1123" s="15" t="str">
        <x:v>Individual unit ≤15,000 sq ft</x:v>
      </x:c>
      <x:c r="X1123" s="13" t="n">
        <x:f>IF(N1123="Yes",L1123,0)</x:f>
        <x:v>0</x:v>
      </x:c>
      <x:c r="Y1123" s="14" t="n">
        <x:v>1</x:v>
      </x:c>
      <x:c r="Z1123" s="13" t="str">
        <x:v>Industrial / workshop / storage</x:v>
      </x:c>
    </x:row>
    <x:row r="1124" ht="88" customHeight="1">
      <x:c r="A1124" s="13" t="str">
        <x:v>SE0144</x:v>
      </x:c>
      <x:c r="B1124" s="15" t="str">
        <x:v>Burgess Hill</x:v>
      </x:c>
      <x:c r="C1124" s="15" t="str">
        <x:v>Burgess Hill</x:v>
      </x:c>
      <x:c r="D1124" s="14" t="n">
        <x:v>33355</x:v>
      </x:c>
      <x:c r="E1124" s="13" t="str">
        <x:v>Town</x:v>
      </x:c>
      <x:c r="F1124" s="15" t="str">
        <x:v>Victoria Industrial Estate</x:v>
      </x:c>
      <x:c r="G1124" s="15" t="str">
        <x:v>58 Victoria Road, Burgess Hill, West Sussex RH15</x:v>
      </x:c>
      <x:c r="H1124" s="13" t="str">
        <x:v>Current</x:v>
      </x:c>
      <x:c r="I1124" s="14" t="n">
        <x:v>4988</x:v>
      </x:c>
      <x:c r="J1124" s="13" t="str">
        <x:f>IF(AND(ISNUMBER(I1124),I1124&gt;0),IF(I1124&lt;=1000,"1–1,000",IF(I1124&lt;=2500,"1,001–2,500",IF(I1124&lt;=5000,"2,501–5,000",IF(I1124&lt;=10000,"5,001–10,000","10,001–15,000")))),"2,501–5,000")</x:f>
        <x:v>2,501–5,000</x:v>
      </x:c>
      <x:c r="K1124" s="16" t="n">
        <x:v>57400</x:v>
      </x:c>
      <x:c r="L1124" s="43" t="n">
        <x:f>IF(AND(ISNUMBER(I1124),I1124&gt;0,ISNUMBER(K1124),K1124&gt;0),K1124/I1124,"n.a.")</x:f>
        <x:v>11.507618283881316</x:v>
      </x:c>
      <x:c r="M1124" s="43" t="n">
        <x:v>11.51</x:v>
      </x:c>
      <x:c r="N1124" s="13" t="str">
        <x:v>Yes</x:v>
      </x:c>
      <x:c r="O1124" s="15" t="str">
        <x:v>Not stated</x:v>
      </x:c>
      <x:c r="P1124" s="15" t="str">
        <x:v>Roller shutter; A personnel door leads through to the warehouse space which benefits from concrete floor, a roller shutter giving access to the yard/loading area and 3-phase power.; A second internal roller shutter and personnel door give access to the second part of the warehouse.</x:v>
      </x:c>
      <x:c r="Q1124" s="15" t="str">
        <x:v>Industrial accommodation; warehouse/storage space; ancillary office accommodation; three-phase power; parking; yard/loading area</x:v>
      </x:c>
      <x:c r="R1124" s="15" t="str">
        <x:v>To let</x:v>
      </x:c>
      <x:c r="S1124" s="15" t="str">
        <x:v>https://www.zoopla.co.uk/to-rent/commercial/details/73940381/</x:v>
      </x:c>
      <x:c r="T1124" s="15" t="str"/>
      <x:c r="U1124" s="15" t="str"/>
      <x:c r="V1124" s="15" t="str">
        <x:v>Burgess Hill — Victoria Industrial Estate</x:v>
      </x:c>
      <x:c r="W1124" s="15" t="str">
        <x:v>Individual unit ≤15,000 sq ft</x:v>
      </x:c>
      <x:c r="X1124" s="13" t="n">
        <x:f>IF(N1124="Yes",L1124,0)</x:f>
        <x:v>11.507618283881316</x:v>
      </x:c>
      <x:c r="Y1124" s="14" t="n">
        <x:v>1</x:v>
      </x:c>
      <x:c r="Z1124" s="13" t="str">
        <x:v>Industrial / workshop / storage</x:v>
      </x:c>
    </x:row>
    <x:row r="1125" ht="42" customHeight="1">
      <x:c r="A1125" s="13" t="str">
        <x:v>SE0145</x:v>
      </x:c>
      <x:c r="B1125" s="15" t="str">
        <x:v>Burgess Hill</x:v>
      </x:c>
      <x:c r="C1125" s="15" t="str">
        <x:v>Burgess Hill</x:v>
      </x:c>
      <x:c r="D1125" s="14" t="n">
        <x:v>33355</x:v>
      </x:c>
      <x:c r="E1125" s="13" t="str">
        <x:v>Town</x:v>
      </x:c>
      <x:c r="F1125" s="15" t="str">
        <x:v>Victoria Industrial Estate</x:v>
      </x:c>
      <x:c r="G1125" s="15" t="str">
        <x:v>64 Victoria Road, Burgess Hill RH15</x:v>
      </x:c>
      <x:c r="H1125" s="13" t="str">
        <x:v>Current</x:v>
      </x:c>
      <x:c r="I1125" s="14" t="n">
        <x:v>9634</x:v>
      </x:c>
      <x:c r="J1125" s="13" t="str">
        <x:f>IF(AND(ISNUMBER(I1125),I1125&gt;0),IF(I1125&lt;=1000,"1–1,000",IF(I1125&lt;=2500,"1,001–2,500",IF(I1125&lt;=5000,"2,501–5,000",IF(I1125&lt;=10000,"5,001–10,000","10,001–15,000")))),"5,001–10,000")</x:f>
        <x:v>5,001–10,000</x:v>
      </x:c>
      <x:c r="K1125" s="16" t="n">
        <x:v>77072</x:v>
      </x:c>
      <x:c r="L1125" s="43" t="n">
        <x:f>IF(AND(ISNUMBER(I1125),I1125&gt;0,ISNUMBER(K1125),K1125&gt;0),K1125/I1125,"n.a.")</x:f>
        <x:v>8</x:v>
      </x:c>
      <x:c r="M1125" s="43" t="n">
        <x:v>8</x:v>
      </x:c>
      <x:c r="N1125" s="13" t="str">
        <x:v>Yes</x:v>
      </x:c>
      <x:c r="O1125" s="15" t="str">
        <x:v>Not stated</x:v>
      </x:c>
      <x:c r="P1125" s="15" t="str">
        <x:v>Not stated</x:v>
      </x:c>
      <x:c r="Q1125" s="15" t="str">
        <x:v>Industrial accommodation; warehouse/storage space; ancillary office accommodation; three-phase power; parking</x:v>
      </x:c>
      <x:c r="R1125" s="15" t="str">
        <x:v>To let</x:v>
      </x:c>
      <x:c r="S1125" s="15" t="str">
        <x:v>https://www.zoopla.co.uk/to-rent/commercial/details/68491552/</x:v>
      </x:c>
      <x:c r="T1125" s="15" t="str">
        <x:v>https://www.rightmove.co.uk/properties/768551886167089#/?channel=COM_LET</x:v>
      </x:c>
      <x:c r="U1125" s="15" t="str">
        <x:v>https://www.rightmove.co.uk/properties/773343769361233#/?channel=COM_LET</x:v>
      </x:c>
      <x:c r="V1125" s="15" t="str">
        <x:v>Burgess Hill — Victoria Industrial Estate</x:v>
      </x:c>
      <x:c r="W1125" s="15" t="str">
        <x:v>Individual unit ≤15,000 sq ft</x:v>
      </x:c>
      <x:c r="X1125" s="13" t="n">
        <x:f>IF(N1125="Yes",L1125,0)</x:f>
        <x:v>8</x:v>
      </x:c>
      <x:c r="Y1125" s="14" t="n">
        <x:v>1</x:v>
      </x:c>
      <x:c r="Z1125" s="13" t="str">
        <x:v>Industrial / workshop / storage</x:v>
      </x:c>
    </x:row>
    <x:row r="1126" ht="42" customHeight="1">
      <x:c r="A1126" s="13" t="str">
        <x:v>SE0146</x:v>
      </x:c>
      <x:c r="B1126" s="15" t="str">
        <x:v>Burgess Hill</x:v>
      </x:c>
      <x:c r="C1126" s="15" t="str">
        <x:v>Burgess Hill</x:v>
      </x:c>
      <x:c r="D1126" s="14" t="n">
        <x:v>33355</x:v>
      </x:c>
      <x:c r="E1126" s="13" t="str">
        <x:v>Town</x:v>
      </x:c>
      <x:c r="F1126" s="15" t="str">
        <x:v>Victoria Industrial Estate</x:v>
      </x:c>
      <x:c r="G1126" s="15" t="str">
        <x:v>67 Victoria Road, Burgess Hill RH15 9LH Industrial Park</x:v>
      </x:c>
      <x:c r="H1126" s="13" t="str">
        <x:v>Current</x:v>
      </x:c>
      <x:c r="I1126" s="14" t="n">
        <x:v>9611</x:v>
      </x:c>
      <x:c r="J1126" s="13" t="str">
        <x:f>IF(AND(ISNUMBER(I1126),I1126&gt;0),IF(I1126&lt;=1000,"1–1,000",IF(I1126&lt;=2500,"1,001–2,500",IF(I1126&lt;=5000,"2,501–5,000",IF(I1126&lt;=10000,"5,001–10,000","10,001–15,000")))),"5,001–10,000")</x:f>
        <x:v>5,001–10,000</x:v>
      </x:c>
      <x:c r="K1126" s="16" t="n">
        <x:v>90348</x:v>
      </x:c>
      <x:c r="L1126" s="43" t="n">
        <x:f>IF(AND(ISNUMBER(I1126),I1126&gt;0,ISNUMBER(K1126),K1126&gt;0),K1126/I1126,"n.a.")</x:f>
        <x:v>9.400478618249922</x:v>
      </x:c>
      <x:c r="M1126" s="43"/>
      <x:c r="N1126" s="13" t="str">
        <x:v>Yes</x:v>
      </x:c>
      <x:c r="O1126" s="15" t="str">
        <x:v>Not stated</x:v>
      </x:c>
      <x:c r="P1126" s="15" t="str">
        <x:v>The unit benefits from a large yard to the side of the unit and a surface level loading door.</x:v>
      </x:c>
      <x:c r="Q1126" s="15" t="str">
        <x:v>warehouse/storage space; ancillary office accommodation; yard/loading area</x:v>
      </x:c>
      <x:c r="R1126" s="15" t="str">
        <x:v>To let Rightmove individual listing/card description checked 4 November 2026. Annual asking rent = displayed rounded monthly rent × 12; rounding may differ from agent annual terms.</x:v>
      </x:c>
      <x:c r="S1126" s="15" t="str">
        <x:v>https://www.rightmove.co.uk/properties/762370021121089#/?channel=COM_LET</x:v>
      </x:c>
      <x:c r="T1126" s="15" t="str"/>
      <x:c r="U1126" s="15" t="str"/>
      <x:c r="V1126" s="15" t="str">
        <x:v>Burgess Hill — Victoria Industrial Estate</x:v>
      </x:c>
      <x:c r="W1126" s="15" t="str">
        <x:v>Individual unit ≤15,000 sq ft</x:v>
      </x:c>
      <x:c r="X1126" s="13" t="n">
        <x:f>IF(N1126="Yes",L1126,0)</x:f>
        <x:v>9.400478618249922</x:v>
      </x:c>
      <x:c r="Y1126" s="14" t="n">
        <x:v>1</x:v>
      </x:c>
      <x:c r="Z1126" s="13" t="str">
        <x:v>Industrial / workshop / storage</x:v>
      </x:c>
    </x:row>
    <x:row r="1127" ht="49" customHeight="1">
      <x:c r="A1127" s="13" t="str">
        <x:v>SE0147</x:v>
      </x:c>
      <x:c r="B1127" s="15" t="str">
        <x:v>Burgess Hill</x:v>
      </x:c>
      <x:c r="C1127" s="15" t="str">
        <x:v>Burgess Hill</x:v>
      </x:c>
      <x:c r="D1127" s="14" t="n">
        <x:v>33355</x:v>
      </x:c>
      <x:c r="E1127" s="13" t="str">
        <x:v>Town</x:v>
      </x:c>
      <x:c r="F1127" s="15" t="str">
        <x:v>Victoria Industrial Estate</x:v>
      </x:c>
      <x:c r="G1127" s="15" t="str">
        <x:v>Unit 10, Site I, 19 Albert Drive, Burgess Hill, West Sussex RH15 9TN Industrial Park</x:v>
      </x:c>
      <x:c r="H1127" s="13" t="str">
        <x:v>Current</x:v>
      </x:c>
      <x:c r="I1127" s="14" t="n">
        <x:v>3255</x:v>
      </x:c>
      <x:c r="J1127" s="13" t="str">
        <x:f>IF(AND(ISNUMBER(I1127),I1127&gt;0),IF(I1127&lt;=1000,"1–1,000",IF(I1127&lt;=2500,"1,001–2,500",IF(I1127&lt;=5000,"2,501–5,000",IF(I1127&lt;=10000,"5,001–10,000","10,001–15,000")))),"2,501–5,000")</x:f>
        <x:v>2,501–5,000</x:v>
      </x:c>
      <x:c r="K1127" s="16"/>
      <x:c r="L1127" s="43" t="str">
        <x:f>IF(AND(ISNUMBER(I1127),I1127&gt;0,ISNUMBER(K1127),K1127&gt;0),K1127/I1127,"n.a.")</x:f>
        <x:v>n.a.</x:v>
      </x:c>
      <x:c r="M1127" s="43"/>
      <x:c r="N1127" s="13" t="str">
        <x:v>No</x:v>
      </x:c>
      <x:c r="O1127" s="15" t="str">
        <x:v>Warehouse internal height 5.5m; a warehouse area with a clear internal height of approximately 5.5m</x:v>
      </x:c>
      <x:c r="P1127" s="15" t="str">
        <x:v>Loading door; a surface level loading door</x:v>
      </x:c>
      <x:c r="Q1127" s="15" t="str">
        <x:v>Industrial accommodation; warehouse/storage space; three-phase power; parking; refurbishment referenced</x:v>
      </x:c>
      <x:c r="R1127" s="15" t="str">
        <x:v>To let Individually identified available unit; range is not an exact area. Exact area and identity established by Rightmove individual advert.</x:v>
      </x:c>
      <x:c r="S1127" s="15" t="str">
        <x:v>https://www.zoopla.co.uk/to-rent/commercial/details/74482503/</x:v>
      </x:c>
      <x:c r="T1127" s="15" t="str">
        <x:v>https://www.rightmove.co.uk/properties/780111836620432#/?channel=COM_LET</x:v>
      </x:c>
      <x:c r="U1127" s="15" t="str"/>
      <x:c r="V1127" s="15" t="str">
        <x:v>Burgess Hill — Victoria Industrial Estate</x:v>
      </x:c>
      <x:c r="W1127" s="15" t="str">
        <x:v>Individual unit ≤15,000 sq ft</x:v>
      </x:c>
      <x:c r="X1127" s="13" t="n">
        <x:f>IF(N1127="Yes",L1127,0)</x:f>
        <x:v>0</x:v>
      </x:c>
      <x:c r="Y1127" s="14" t="n">
        <x:v>1</x:v>
      </x:c>
      <x:c r="Z1127" s="13" t="str">
        <x:v>Industrial / workshop / storage</x:v>
      </x:c>
    </x:row>
    <x:row r="1128" ht="49" customHeight="1">
      <x:c r="A1128" s="13" t="str">
        <x:v>SE0148</x:v>
      </x:c>
      <x:c r="B1128" s="15" t="str">
        <x:v>Burgess Hill</x:v>
      </x:c>
      <x:c r="C1128" s="15" t="str">
        <x:v>Burgess Hill</x:v>
      </x:c>
      <x:c r="D1128" s="14" t="n">
        <x:v>33355</x:v>
      </x:c>
      <x:c r="E1128" s="13" t="str">
        <x:v>Town</x:v>
      </x:c>
      <x:c r="F1128" s="15" t="str">
        <x:v>Victoria Industrial Estate</x:v>
      </x:c>
      <x:c r="G1128" s="15" t="str">
        <x:v>Unit 11, Victoria Business Centre, Victoria Road, Burgess Hill RH15</x:v>
      </x:c>
      <x:c r="H1128" s="13" t="str">
        <x:v>Current</x:v>
      </x:c>
      <x:c r="I1128" s="14" t="n">
        <x:v>1390</x:v>
      </x:c>
      <x:c r="J1128" s="13" t="str">
        <x:f>IF(AND(ISNUMBER(I1128),I1128&gt;0),IF(I1128&lt;=1000,"1–1,000",IF(I1128&lt;=2500,"1,001–2,500",IF(I1128&lt;=5000,"2,501–5,000",IF(I1128&lt;=10000,"5,001–10,000","10,001–15,000")))),"1,001–2,500")</x:f>
        <x:v>1,001–2,500</x:v>
      </x:c>
      <x:c r="K1128" s="16" t="n">
        <x:v>16680</x:v>
      </x:c>
      <x:c r="L1128" s="43" t="n">
        <x:f>IF(AND(ISNUMBER(I1128),I1128&gt;0,ISNUMBER(K1128),K1128&gt;0),K1128/I1128,"n.a.")</x:f>
        <x:v>12</x:v>
      </x:c>
      <x:c r="M1128" s="43" t="n">
        <x:v>12</x:v>
      </x:c>
      <x:c r="N1128" s="13" t="str">
        <x:v>Yes</x:v>
      </x:c>
      <x:c r="O1128" s="15" t="str">
        <x:v>Not stated</x:v>
      </x:c>
      <x:c r="P1128" s="15" t="str">
        <x:v>The unit has translucent light panels, painted concrete floor, double glazed windows and 3m high roller shutter door.</x:v>
      </x:c>
      <x:c r="Q1128" s="15" t="str">
        <x:v>Industrial accommodation; ancillary office accommodation; three-phase power; refurbishment referenced</x:v>
      </x:c>
      <x:c r="R1128" s="15" t="str">
        <x:v>To let</x:v>
      </x:c>
      <x:c r="S1128" s="15" t="str">
        <x:v>https://www.zoopla.co.uk/to-rent/commercial/details/65872562/</x:v>
      </x:c>
      <x:c r="T1128" s="15" t="str"/>
      <x:c r="U1128" s="15" t="str"/>
      <x:c r="V1128" s="15" t="str">
        <x:v>Burgess Hill — Victoria Industrial Estate</x:v>
      </x:c>
      <x:c r="W1128" s="15" t="str">
        <x:v>Individual unit ≤15,000 sq ft</x:v>
      </x:c>
      <x:c r="X1128" s="13" t="n">
        <x:f>IF(N1128="Yes",L1128,0)</x:f>
        <x:v>12</x:v>
      </x:c>
      <x:c r="Y1128" s="14" t="n">
        <x:v>1</x:v>
      </x:c>
      <x:c r="Z1128" s="13" t="str">
        <x:v>Industrial / workshop / storage</x:v>
      </x:c>
    </x:row>
    <x:row r="1129" ht="49" customHeight="1">
      <x:c r="A1129" s="13" t="str">
        <x:v>SE0149</x:v>
      </x:c>
      <x:c r="B1129" s="15" t="str">
        <x:v>Burgess Hill</x:v>
      </x:c>
      <x:c r="C1129" s="15" t="str">
        <x:v>Burgess Hill</x:v>
      </x:c>
      <x:c r="D1129" s="14" t="n">
        <x:v>33355</x:v>
      </x:c>
      <x:c r="E1129" s="13" t="str">
        <x:v>Town</x:v>
      </x:c>
      <x:c r="F1129" s="15" t="str">
        <x:v>Victoria Industrial Estate</x:v>
      </x:c>
      <x:c r="G1129" s="15" t="str">
        <x:v>Unit 2, Site I, 17 Albert Drive, Burgess Hill, West Sussex RH15 9TN Industrial Park</x:v>
      </x:c>
      <x:c r="H1129" s="13" t="str">
        <x:v>Current</x:v>
      </x:c>
      <x:c r="I1129" s="14" t="n">
        <x:v>5700</x:v>
      </x:c>
      <x:c r="J1129" s="13" t="str">
        <x:f>IF(AND(ISNUMBER(I1129),I1129&gt;0),IF(I1129&lt;=1000,"1–1,000",IF(I1129&lt;=2500,"1,001–2,500",IF(I1129&lt;=5000,"2,501–5,000",IF(I1129&lt;=10000,"5,001–10,000","10,001–15,000")))),"5,001–10,000")</x:f>
        <x:v>5,001–10,000</x:v>
      </x:c>
      <x:c r="K1129" s="16"/>
      <x:c r="L1129" s="43" t="str">
        <x:f>IF(AND(ISNUMBER(I1129),I1129&gt;0,ISNUMBER(K1129),K1129&gt;0),K1129/I1129,"n.a.")</x:f>
        <x:v>n.a.</x:v>
      </x:c>
      <x:c r="M1129" s="43"/>
      <x:c r="N1129" s="13" t="str">
        <x:v>No</x:v>
      </x:c>
      <x:c r="O1129" s="15" t="str">
        <x:v>Warehouse internal height 5.5m; a warehouse area with a clear internal height of approximately 5.5m</x:v>
      </x:c>
      <x:c r="P1129" s="15" t="str">
        <x:v>Loading door; a surface level loading door</x:v>
      </x:c>
      <x:c r="Q1129" s="15" t="str">
        <x:v>Industrial accommodation; warehouse/storage space; three-phase power; parking; refurbishment referenced</x:v>
      </x:c>
      <x:c r="R1129" s="15" t="str">
        <x:v>To let Individually identified available unit; range is not an exact area. Exact area and identity established by Rightmove individual advert.</x:v>
      </x:c>
      <x:c r="S1129" s="15" t="str">
        <x:v>https://www.zoopla.co.uk/to-rent/commercial/details/74482503/</x:v>
      </x:c>
      <x:c r="T1129" s="15" t="str">
        <x:v>https://www.rightmove.co.uk/properties/760902874429856#/?channel=COM_LET</x:v>
      </x:c>
      <x:c r="U1129" s="15" t="str"/>
      <x:c r="V1129" s="15" t="str">
        <x:v>Burgess Hill — Victoria Industrial Estate</x:v>
      </x:c>
      <x:c r="W1129" s="15" t="str">
        <x:v>Individual unit ≤15,000 sq ft</x:v>
      </x:c>
      <x:c r="X1129" s="13" t="n">
        <x:f>IF(N1129="Yes",L1129,0)</x:f>
        <x:v>0</x:v>
      </x:c>
      <x:c r="Y1129" s="14" t="n">
        <x:v>1</x:v>
      </x:c>
      <x:c r="Z1129" s="13" t="str">
        <x:v>Industrial / workshop / storage</x:v>
      </x:c>
    </x:row>
    <x:row r="1130" ht="42" customHeight="1">
      <x:c r="A1130" s="13" t="str">
        <x:v>SE0150</x:v>
      </x:c>
      <x:c r="B1130" s="15" t="str">
        <x:v>Burgess Hill</x:v>
      </x:c>
      <x:c r="C1130" s="15" t="str">
        <x:v>Burgess Hill</x:v>
      </x:c>
      <x:c r="D1130" s="14" t="n">
        <x:v>33355</x:v>
      </x:c>
      <x:c r="E1130" s="13" t="str">
        <x:v>Town</x:v>
      </x:c>
      <x:c r="F1130" s="15" t="str">
        <x:v>Victoria Industrial Estate</x:v>
      </x:c>
      <x:c r="G1130" s="15" t="str">
        <x:v>Unit 4 Regent Business Centre, 6 Jubilee Road, Burgess Hill RH15</x:v>
      </x:c>
      <x:c r="H1130" s="13" t="str">
        <x:v>Current</x:v>
      </x:c>
      <x:c r="I1130" s="14" t="n">
        <x:v>3229</x:v>
      </x:c>
      <x:c r="J1130" s="13" t="str">
        <x:f>IF(AND(ISNUMBER(I1130),I1130&gt;0),IF(I1130&lt;=1000,"1–1,000",IF(I1130&lt;=2500,"1,001–2,500",IF(I1130&lt;=5000,"2,501–5,000",IF(I1130&lt;=10000,"5,001–10,000","10,001–15,000")))),"2,501–5,000")</x:f>
        <x:v>2,501–5,000</x:v>
      </x:c>
      <x:c r="K1130" s="16" t="n">
        <x:v>36500</x:v>
      </x:c>
      <x:c r="L1130" s="43" t="n">
        <x:f>IF(AND(ISNUMBER(I1130),I1130&gt;0,ISNUMBER(K1130),K1130&gt;0),K1130/I1130,"n.a.")</x:f>
        <x:v>11.303809228863425</x:v>
      </x:c>
      <x:c r="M1130" s="43" t="n">
        <x:v>11.3</x:v>
      </x:c>
      <x:c r="N1130" s="13" t="str">
        <x:v>Yes</x:v>
      </x:c>
      <x:c r="O1130" s="15" t="str">
        <x:v>Not stated</x:v>
      </x:c>
      <x:c r="P1130" s="15" t="str">
        <x:v>Not stated</x:v>
      </x:c>
      <x:c r="Q1130" s="15" t="str">
        <x:v>warehouse/storage space; ancillary office accommodation; parking</x:v>
      </x:c>
      <x:c r="R1130" s="15" t="str">
        <x:v>To let</x:v>
      </x:c>
      <x:c r="S1130" s="15" t="str">
        <x:v>https://www.zoopla.co.uk/to-rent/commercial/details/68205715/</x:v>
      </x:c>
      <x:c r="T1130" s="15" t="str"/>
      <x:c r="U1130" s="15" t="str"/>
      <x:c r="V1130" s="15" t="str">
        <x:v>Burgess Hill — Victoria Industrial Estate</x:v>
      </x:c>
      <x:c r="W1130" s="15" t="str">
        <x:v>Individual unit ≤15,000 sq ft</x:v>
      </x:c>
      <x:c r="X1130" s="13" t="n">
        <x:f>IF(N1130="Yes",L1130,0)</x:f>
        <x:v>11.303809228863425</x:v>
      </x:c>
      <x:c r="Y1130" s="14" t="n">
        <x:v>1</x:v>
      </x:c>
      <x:c r="Z1130" s="13" t="str">
        <x:v>Industrial / workshop / storage</x:v>
      </x:c>
    </x:row>
    <x:row r="1131" ht="42" customHeight="1">
      <x:c r="A1131" s="13" t="str">
        <x:v>SE0151</x:v>
      </x:c>
      <x:c r="B1131" s="15" t="str">
        <x:v>Haywards Heath</x:v>
      </x:c>
      <x:c r="C1131" s="15" t="str">
        <x:v>Ansty</x:v>
      </x:c>
      <x:c r="D1131" s="14" t="n">
        <x:v>405</x:v>
      </x:c>
      <x:c r="E1131" s="13" t="str">
        <x:v>Nearby</x:v>
      </x:c>
      <x:c r="F1131" s="15" t="str">
        <x:v>Standalone premises — Ansty</x:v>
      </x:c>
      <x:c r="G1131" s="15" t="str">
        <x:v>Ansty Farm, Barn 1, Deaks Lane, Haywards Heath RH17</x:v>
      </x:c>
      <x:c r="H1131" s="13" t="str">
        <x:v>Current</x:v>
      </x:c>
      <x:c r="I1131" s="14" t="n">
        <x:v>9690</x:v>
      </x:c>
      <x:c r="J1131" s="13" t="str">
        <x:f>IF(AND(ISNUMBER(I1131),I1131&gt;0),IF(I1131&lt;=1000,"1–1,000",IF(I1131&lt;=2500,"1,001–2,500",IF(I1131&lt;=5000,"2,501–5,000",IF(I1131&lt;=10000,"5,001–10,000","10,001–15,000")))),"5,001–10,000")</x:f>
        <x:v>5,001–10,000</x:v>
      </x:c>
      <x:c r="K1131" s="16" t="n">
        <x:v>64000</x:v>
      </x:c>
      <x:c r="L1131" s="43" t="n">
        <x:f>IF(AND(ISNUMBER(I1131),I1131&gt;0,ISNUMBER(K1131),K1131&gt;0),K1131/I1131,"n.a.")</x:f>
        <x:v>6.604747162022703</x:v>
      </x:c>
      <x:c r="M1131" s="43" t="n">
        <x:v>6.6</x:v>
      </x:c>
      <x:c r="N1131" s="13" t="str">
        <x:v>Yes</x:v>
      </x:c>
      <x:c r="O1131" s="15" t="str">
        <x:v>Not stated</x:v>
      </x:c>
      <x:c r="P1131" s="15" t="str">
        <x:v>Two large loading doors</x:v>
      </x:c>
      <x:c r="Q1131" s="15" t="str">
        <x:v>Industrial accommodation; three-phase power; parking; yard/loading area</x:v>
      </x:c>
      <x:c r="R1131" s="15" t="str">
        <x:v>To let</x:v>
      </x:c>
      <x:c r="S1131" s="15" t="str">
        <x:v>https://www.zoopla.co.uk/to-rent/commercial/details/73363707/</x:v>
      </x:c>
      <x:c r="T1131" s="15" t="str"/>
      <x:c r="U1131" s="15" t="str"/>
      <x:c r="V1131" s="15" t="str">
        <x:v>Haywards Heath — Standalone premises — Ansty</x:v>
      </x:c>
      <x:c r="W1131" s="15" t="str">
        <x:v>Individual unit ≤15,000 sq ft</x:v>
      </x:c>
      <x:c r="X1131" s="13" t="n">
        <x:f>IF(N1131="Yes",L1131,0)</x:f>
        <x:v>6.604747162022703</x:v>
      </x:c>
      <x:c r="Y1131" s="14" t="n">
        <x:v>1</x:v>
      </x:c>
      <x:c r="Z1131" s="13" t="str">
        <x:v>Industrial / workshop / storage</x:v>
      </x:c>
    </x:row>
    <x:row r="1132" ht="42" customHeight="1">
      <x:c r="A1132" s="13" t="str">
        <x:v>SE0152</x:v>
      </x:c>
      <x:c r="B1132" s="15" t="str">
        <x:v>Haywards Heath</x:v>
      </x:c>
      <x:c r="C1132" s="15" t="str">
        <x:v>Ansty</x:v>
      </x:c>
      <x:c r="D1132" s="14" t="n">
        <x:v>405</x:v>
      </x:c>
      <x:c r="E1132" s="13" t="str">
        <x:v>Nearby</x:v>
      </x:c>
      <x:c r="F1132" s="15" t="str">
        <x:v>Standalone premises — Ansty</x:v>
      </x:c>
      <x:c r="G1132" s="15" t="str">
        <x:v>Ansty Farm, Deaks Lane, Ansty Light Industrial</x:v>
      </x:c>
      <x:c r="H1132" s="13" t="str">
        <x:v>Uncertain</x:v>
      </x:c>
      <x:c r="I1132" s="14" t="n">
        <x:v>11948</x:v>
      </x:c>
      <x:c r="J1132" s="13" t="str">
        <x:f>IF(AND(ISNUMBER(I1132),I1132&gt;0),IF(I1132&lt;=1000,"1–1,000",IF(I1132&lt;=2500,"1,001–2,500",IF(I1132&lt;=5000,"2,501–5,000",IF(I1132&lt;=10000,"5,001–10,000","10,001–15,000")))),"10,001–15,000")</x:f>
        <x:v>10,001–15,000</x:v>
      </x:c>
      <x:c r="K1132" s="16"/>
      <x:c r="L1132" s="43" t="str">
        <x:f>IF(AND(ISNUMBER(I1132),I1132&gt;0,ISNUMBER(K1132),K1132&gt;0),K1132/I1132,"n.a.")</x:f>
        <x:v>n.a.</x:v>
      </x:c>
      <x:c r="M1132" s="43"/>
      <x:c r="N1132" s="13" t="str">
        <x:v>No</x:v>
      </x:c>
      <x:c r="O1132" s="15" t="str">
        <x:v>Not stated</x:v>
      </x:c>
      <x:c r="P1132" s="15" t="str">
        <x:v>Not stated</x:v>
      </x:c>
      <x:c r="Q1132" s="15" t="str">
        <x:v>Industrial accommodation; warehouse/storage space; parking; yard/loading area</x:v>
      </x:c>
      <x:c r="R1132" s="15" t="str">
        <x:v>Completion/eligibility unverified Rightmove individual listing/card description checked 4 November 2026. Demise identity or overlap with another scheme/advert requires confirmation.</x:v>
      </x:c>
      <x:c r="S1132" s="15" t="str">
        <x:v>https://www.rightmove.co.uk/properties/749327755240641#/?channel=COM_LET</x:v>
      </x:c>
      <x:c r="T1132" s="15" t="str"/>
      <x:c r="U1132" s="15" t="str"/>
      <x:c r="V1132" s="15" t="str">
        <x:v>Haywards Heath — Standalone premises — Ansty</x:v>
      </x:c>
      <x:c r="W1132" s="15" t="str">
        <x:v>Individual unit ≤15,000 sq ft</x:v>
      </x:c>
      <x:c r="X1132" s="13" t="n">
        <x:f>IF(N1132="Yes",L1132,0)</x:f>
        <x:v>0</x:v>
      </x:c>
      <x:c r="Y1132" s="14" t="n">
        <x:v>1</x:v>
      </x:c>
      <x:c r="Z1132" s="13" t="str">
        <x:v>Industrial / workshop / storage</x:v>
      </x:c>
    </x:row>
    <x:row r="1133" ht="42" customHeight="1">
      <x:c r="A1133" s="13" t="str">
        <x:v>SE0153</x:v>
      </x:c>
      <x:c r="B1133" s="15" t="str">
        <x:v>Haywards Heath</x:v>
      </x:c>
      <x:c r="C1133" s="15" t="str">
        <x:v>Ansty</x:v>
      </x:c>
      <x:c r="D1133" s="14" t="n">
        <x:v>405</x:v>
      </x:c>
      <x:c r="E1133" s="13" t="str">
        <x:v>Nearby</x:v>
      </x:c>
      <x:c r="F1133" s="15" t="str">
        <x:v>Standalone premises — Ansty</x:v>
      </x:c>
      <x:c r="G1133" s="15" t="str">
        <x:v>Barn 5a, Deaks Lane, Ansty, Haywards Heath RH17</x:v>
      </x:c>
      <x:c r="H1133" s="13" t="str">
        <x:v>Current</x:v>
      </x:c>
      <x:c r="I1133" s="14" t="n">
        <x:v>3391</x:v>
      </x:c>
      <x:c r="J1133" s="13" t="str">
        <x:f>IF(AND(ISNUMBER(I1133),I1133&gt;0),IF(I1133&lt;=1000,"1–1,000",IF(I1133&lt;=2500,"1,001–2,500",IF(I1133&lt;=5000,"2,501–5,000",IF(I1133&lt;=10000,"5,001–10,000","10,001–15,000")))),"2,501–5,000")</x:f>
        <x:v>2,501–5,000</x:v>
      </x:c>
      <x:c r="K1133" s="16" t="n">
        <x:v>33900</x:v>
      </x:c>
      <x:c r="L1133" s="43" t="n">
        <x:f>IF(AND(ISNUMBER(I1133),I1133&gt;0,ISNUMBER(K1133),K1133&gt;0),K1133/I1133,"n.a.")</x:f>
        <x:v>9.997051017398997</x:v>
      </x:c>
      <x:c r="M1133" s="43"/>
      <x:c r="N1133" s="13" t="str">
        <x:v>Yes</x:v>
      </x:c>
      <x:c r="O1133" s="15" t="str">
        <x:v>Maximum eaves of 7.43m; Minimum eaves of 5.28m</x:v>
      </x:c>
      <x:c r="P1133" s="15" t="str">
        <x:v>Electric roller shutter door (4.94m w x 5.46m h)</x:v>
      </x:c>
      <x:c r="Q1133" s="15" t="str">
        <x:v>Industrial accommodation; three-phase power; parking</x:v>
      </x:c>
      <x:c r="R1133" s="15" t="str">
        <x:v>To let Individual unit values from description schedule.</x:v>
      </x:c>
      <x:c r="S1133" s="15" t="str">
        <x:v>https://www.zoopla.co.uk/to-rent/commercial/details/73849723/</x:v>
      </x:c>
      <x:c r="T1133" s="15" t="str">
        <x:v>https://www.rightmove.co.uk/properties/751715823946528#/?channel=COM_LET</x:v>
      </x:c>
      <x:c r="U1133" s="15" t="str">
        <x:v>https://crickmay.co.uk/find-a-property/properties/384638-barns-5a-5b-at-ansty-farm-haywards-heath</x:v>
      </x:c>
      <x:c r="V1133" s="15" t="str">
        <x:v>Haywards Heath — Standalone premises — Ansty</x:v>
      </x:c>
      <x:c r="W1133" s="15" t="str">
        <x:v>Individual unit ≤15,000 sq ft</x:v>
      </x:c>
      <x:c r="X1133" s="13" t="n">
        <x:f>IF(N1133="Yes",L1133,0)</x:f>
        <x:v>9.997051017398997</x:v>
      </x:c>
      <x:c r="Y1133" s="14" t="n">
        <x:v>1</x:v>
      </x:c>
      <x:c r="Z1133" s="13" t="str">
        <x:v>Industrial / workshop / storage</x:v>
      </x:c>
    </x:row>
    <x:row r="1134" ht="42" customHeight="1">
      <x:c r="A1134" s="13" t="str">
        <x:v>SE0154</x:v>
      </x:c>
      <x:c r="B1134" s="15" t="str">
        <x:v>Haywards Heath</x:v>
      </x:c>
      <x:c r="C1134" s="15" t="str">
        <x:v>Ansty</x:v>
      </x:c>
      <x:c r="D1134" s="14" t="n">
        <x:v>405</x:v>
      </x:c>
      <x:c r="E1134" s="13" t="str">
        <x:v>Nearby</x:v>
      </x:c>
      <x:c r="F1134" s="15" t="str">
        <x:v>Standalone premises — Ansty</x:v>
      </x:c>
      <x:c r="G1134" s="15" t="str">
        <x:v>Barn 5b, Deaks Lane, Ansty, Haywards Heath RH17</x:v>
      </x:c>
      <x:c r="H1134" s="13" t="str">
        <x:v>Current</x:v>
      </x:c>
      <x:c r="I1134" s="14" t="n">
        <x:v>3391</x:v>
      </x:c>
      <x:c r="J1134" s="13" t="str">
        <x:f>IF(AND(ISNUMBER(I1134),I1134&gt;0),IF(I1134&lt;=1000,"1–1,000",IF(I1134&lt;=2500,"1,001–2,500",IF(I1134&lt;=5000,"2,501–5,000",IF(I1134&lt;=10000,"5,001–10,000","10,001–15,000")))),"2,501–5,000")</x:f>
        <x:v>2,501–5,000</x:v>
      </x:c>
      <x:c r="K1134" s="16" t="n">
        <x:v>33900</x:v>
      </x:c>
      <x:c r="L1134" s="43" t="n">
        <x:f>IF(AND(ISNUMBER(I1134),I1134&gt;0,ISNUMBER(K1134),K1134&gt;0),K1134/I1134,"n.a.")</x:f>
        <x:v>9.997051017398997</x:v>
      </x:c>
      <x:c r="M1134" s="43"/>
      <x:c r="N1134" s="13" t="str">
        <x:v>Yes</x:v>
      </x:c>
      <x:c r="O1134" s="15" t="str">
        <x:v>Maximum eaves of 7.43m; Minimum eaves of 5.28m</x:v>
      </x:c>
      <x:c r="P1134" s="15" t="str">
        <x:v>Electric roller shutter door (4.94m w x 5.46m h)</x:v>
      </x:c>
      <x:c r="Q1134" s="15" t="str">
        <x:v>Industrial accommodation; three-phase power; parking</x:v>
      </x:c>
      <x:c r="R1134" s="15" t="str">
        <x:v>To let Individual unit values from description schedule.</x:v>
      </x:c>
      <x:c r="S1134" s="15" t="str">
        <x:v>https://www.zoopla.co.uk/to-rent/commercial/details/73849723/</x:v>
      </x:c>
      <x:c r="T1134" s="15" t="str">
        <x:v>https://crickmay.co.uk/find-a-property/properties/384638-barns-5a-5b-at-ansty-farm-haywards-heath</x:v>
      </x:c>
      <x:c r="U1134" s="15" t="str"/>
      <x:c r="V1134" s="15" t="str">
        <x:v>Haywards Heath — Standalone premises — Ansty</x:v>
      </x:c>
      <x:c r="W1134" s="15" t="str">
        <x:v>Individual unit ≤15,000 sq ft</x:v>
      </x:c>
      <x:c r="X1134" s="13" t="n">
        <x:f>IF(N1134="Yes",L1134,0)</x:f>
        <x:v>9.997051017398997</x:v>
      </x:c>
      <x:c r="Y1134" s="14" t="n">
        <x:v>1</x:v>
      </x:c>
      <x:c r="Z1134" s="13" t="str">
        <x:v>Industrial / workshop / storage</x:v>
      </x:c>
    </x:row>
    <x:row r="1135" ht="88" customHeight="1">
      <x:c r="A1135" s="13" t="str">
        <x:v>SE0155</x:v>
      </x:c>
      <x:c r="B1135" s="15" t="str">
        <x:v>Haywards Heath</x:v>
      </x:c>
      <x:c r="C1135" s="15" t="str">
        <x:v>Cuckfield</x:v>
      </x:c>
      <x:c r="D1135" s="14" t="n">
        <x:v>3770</x:v>
      </x:c>
      <x:c r="E1135" s="13" t="str">
        <x:v>Nearby</x:v>
      </x:c>
      <x:c r="F1135" s="15" t="str">
        <x:v>Standalone premises — Cuckfield</x:v>
      </x:c>
      <x:c r="G1135" s="15" t="str">
        <x:v>The Grain Store, Holmsted Farm, Staplefield Road, Cuckfield, Haywards Heath RH17</x:v>
      </x:c>
      <x:c r="H1135" s="13" t="str">
        <x:v>Current</x:v>
      </x:c>
      <x:c r="I1135" s="14" t="n">
        <x:v>7202</x:v>
      </x:c>
      <x:c r="J1135" s="13" t="str">
        <x:f>IF(AND(ISNUMBER(I1135),I1135&gt;0),IF(I1135&lt;=1000,"1–1,000",IF(I1135&lt;=2500,"1,001–2,500",IF(I1135&lt;=5000,"2,501–5,000",IF(I1135&lt;=10000,"5,001–10,000","10,001–15,000")))),"5,001–10,000")</x:f>
        <x:v>5,001–10,000</x:v>
      </x:c>
      <x:c r="K1135" s="16" t="n">
        <x:v>67500</x:v>
      </x:c>
      <x:c r="L1135" s="43" t="n">
        <x:f>IF(AND(ISNUMBER(I1135),I1135&gt;0,ISNUMBER(K1135),K1135&gt;0),K1135/I1135,"n.a.")</x:f>
        <x:v>9.37239655651208</x:v>
      </x:c>
      <x:c r="M1135" s="43" t="n">
        <x:v>9.37</x:v>
      </x:c>
      <x:c r="N1135" s="13" t="str">
        <x:v>Yes</x:v>
      </x:c>
      <x:c r="O1135" s="15" t="str">
        <x:v>High eaves industrial / warehouse to let - fast connecting road links to the A23/M23; A steel portal-framed industrial unit featuring high eaves, a pitched sheeted roof, composite profile cladding, and partial-height concrete retaining walls.</x:v>
      </x:c>
      <x:c r="P1135" s="15" t="str">
        <x:v>Not stated</x:v>
      </x:c>
      <x:c r="Q1135" s="15" t="str">
        <x:v>Industrial accommodation; warehouse/storage space</x:v>
      </x:c>
      <x:c r="R1135" s="15" t="str">
        <x:v>To let</x:v>
      </x:c>
      <x:c r="S1135" s="15" t="str">
        <x:v>https://www.zoopla.co.uk/to-rent/commercial/details/61648361/</x:v>
      </x:c>
      <x:c r="T1135" s="15" t="str"/>
      <x:c r="U1135" s="15" t="str"/>
      <x:c r="V1135" s="15" t="str">
        <x:v>Haywards Heath — Standalone premises — Cuckfield</x:v>
      </x:c>
      <x:c r="W1135" s="15" t="str">
        <x:v>Individual unit ≤15,000 sq ft</x:v>
      </x:c>
      <x:c r="X1135" s="13" t="n">
        <x:f>IF(N1135="Yes",L1135,0)</x:f>
        <x:v>9.37239655651208</x:v>
      </x:c>
      <x:c r="Y1135" s="14" t="n">
        <x:v>1</x:v>
      </x:c>
      <x:c r="Z1135" s="13" t="str">
        <x:v>Industrial / workshop / storage</x:v>
      </x:c>
    </x:row>
    <x:row r="1136" ht="42" customHeight="1">
      <x:c r="A1136" s="13" t="str">
        <x:v>SE0156</x:v>
      </x:c>
      <x:c r="B1136" s="15" t="str">
        <x:v>Haywards Heath</x:v>
      </x:c>
      <x:c r="C1136" s="15" t="str">
        <x:v>Horsted Keynes</x:v>
      </x:c>
      <x:c r="D1136" s="14" t="n">
        <x:v>1120</x:v>
      </x:c>
      <x:c r="E1136" s="13" t="str">
        <x:v>Nearby</x:v>
      </x:c>
      <x:c r="F1136" s="15" t="str">
        <x:v>Standalone premises — Horsted Keynes</x:v>
      </x:c>
      <x:c r="G1136" s="15" t="str">
        <x:v>The Grainstore, Cockhaise Farm, Monteswood Lane, Haywards Heath RH16</x:v>
      </x:c>
      <x:c r="H1136" s="13" t="str">
        <x:v>Current</x:v>
      </x:c>
      <x:c r="I1136" s="14" t="n">
        <x:v>1530</x:v>
      </x:c>
      <x:c r="J1136" s="13" t="str">
        <x:f>IF(AND(ISNUMBER(I1136),I1136&gt;0),IF(I1136&lt;=1000,"1–1,000",IF(I1136&lt;=2500,"1,001–2,500",IF(I1136&lt;=5000,"2,501–5,000",IF(I1136&lt;=10000,"5,001–10,000","10,001–15,000")))),"1,001–2,500")</x:f>
        <x:v>1,001–2,500</x:v>
      </x:c>
      <x:c r="K1136" s="16" t="n">
        <x:v>10750</x:v>
      </x:c>
      <x:c r="L1136" s="43" t="n">
        <x:f>IF(AND(ISNUMBER(I1136),I1136&gt;0,ISNUMBER(K1136),K1136&gt;0),K1136/I1136,"n.a.")</x:f>
        <x:v>7.026143790849673</x:v>
      </x:c>
      <x:c r="M1136" s="43" t="n">
        <x:v>7.03</x:v>
      </x:c>
      <x:c r="N1136" s="13" t="str">
        <x:v>Yes</x:v>
      </x:c>
      <x:c r="O1136" s="15" t="str">
        <x:v>Maximum eaves 8.8m</x:v>
      </x:c>
      <x:c r="P1136" s="15" t="str">
        <x:v>Electric roller shutter</x:v>
      </x:c>
      <x:c r="Q1136" s="15" t="str">
        <x:v>Commercial storage accommodation advertised to let.</x:v>
      </x:c>
      <x:c r="R1136" s="15" t="str">
        <x:v>To let</x:v>
      </x:c>
      <x:c r="S1136" s="15" t="str">
        <x:v>https://www.zoopla.co.uk/to-rent/commercial/details/74619475/</x:v>
      </x:c>
      <x:c r="T1136" s="15" t="str">
        <x:v>https://crickmay.co.uk/find-a-property/properties/376395-units-at-cockhaise-farm-haywards-heath</x:v>
      </x:c>
      <x:c r="U1136" s="15" t="str"/>
      <x:c r="V1136" s="15" t="str">
        <x:v>Haywards Heath — Standalone premises — Horsted Keynes</x:v>
      </x:c>
      <x:c r="W1136" s="15" t="str">
        <x:v>Individual unit ≤15,000 sq ft</x:v>
      </x:c>
      <x:c r="X1136" s="13" t="n">
        <x:f>IF(N1136="Yes",L1136,0)</x:f>
        <x:v>7.026143790849673</x:v>
      </x:c>
      <x:c r="Y1136" s="14" t="n">
        <x:v>1</x:v>
      </x:c>
      <x:c r="Z1136" s="13" t="str">
        <x:v>Industrial / workshop / storage</x:v>
      </x:c>
    </x:row>
    <x:row r="1137" ht="42" customHeight="1">
      <x:c r="A1137" s="13" t="str">
        <x:v>SE0157</x:v>
      </x:c>
      <x:c r="B1137" s="15" t="str">
        <x:v>Haywards Heath</x:v>
      </x:c>
      <x:c r="C1137" s="15" t="str">
        <x:v>Horsted Keynes</x:v>
      </x:c>
      <x:c r="D1137" s="14" t="n">
        <x:v>1120</x:v>
      </x:c>
      <x:c r="E1137" s="13" t="str">
        <x:v>Nearby</x:v>
      </x:c>
      <x:c r="F1137" s="15" t="str">
        <x:v>Standalone premises — Horsted Keynes</x:v>
      </x:c>
      <x:c r="G1137" s="15" t="str">
        <x:v>Workshop, Cockhaise Farm, Horsted Keynes</x:v>
      </x:c>
      <x:c r="H1137" s="13" t="str">
        <x:v>Current</x:v>
      </x:c>
      <x:c r="I1137" s="14" t="n">
        <x:v>1161</x:v>
      </x:c>
      <x:c r="J1137" s="13" t="str">
        <x:f>IF(AND(ISNUMBER(I1137),I1137&gt;0),IF(I1137&lt;=1000,"1–1,000",IF(I1137&lt;=2500,"1,001–2,500",IF(I1137&lt;=5000,"2,501–5,000",IF(I1137&lt;=10000,"5,001–10,000","10,001–15,000")))),"1,001–2,500")</x:f>
        <x:v>1,001–2,500</x:v>
      </x:c>
      <x:c r="K1137" s="16" t="n">
        <x:v>13000</x:v>
      </x:c>
      <x:c r="L1137" s="43" t="n">
        <x:f>IF(AND(ISNUMBER(I1137),I1137&gt;0,ISNUMBER(K1137),K1137&gt;0),K1137/I1137,"n.a.")</x:f>
        <x:v>11.19724375538329</x:v>
      </x:c>
      <x:c r="M1137" s="43"/>
      <x:c r="N1137" s="13" t="str">
        <x:v>Yes</x:v>
      </x:c>
      <x:c r="O1137" s="15" t="str">
        <x:v>Maximum eaves 7.45m</x:v>
      </x:c>
      <x:c r="P1137" s="15" t="str">
        <x:v>Electric roller shutter</x:v>
      </x:c>
      <x:c r="Q1137" s="15" t="str">
        <x:v>Industrial accommodation; workshop space; three-phase power</x:v>
      </x:c>
      <x:c r="R1137" s="15" t="str">
        <x:v>To let Advertised range 1,161–2,691 sq ft; exact demise area not allocated.</x:v>
      </x:c>
      <x:c r="S1137" s="15" t="str">
        <x:v>https://www.zoopla.co.uk/to-rent/commercial/details/73838530/</x:v>
      </x:c>
      <x:c r="T1137" s="15" t="str">
        <x:v>https://crickmay.co.uk/find-a-property/properties/376395-units-at-cockhaise-farm-haywards-heath</x:v>
      </x:c>
      <x:c r="U1137" s="15" t="str"/>
      <x:c r="V1137" s="15" t="str">
        <x:v>Haywards Heath — Standalone premises — Horsted Keynes</x:v>
      </x:c>
      <x:c r="W1137" s="15" t="str">
        <x:v>Individual unit ≤15,000 sq ft</x:v>
      </x:c>
      <x:c r="X1137" s="13" t="n">
        <x:f>IF(N1137="Yes",L1137,0)</x:f>
        <x:v>11.19724375538329</x:v>
      </x:c>
      <x:c r="Y1137" s="14" t="n">
        <x:v>1</x:v>
      </x:c>
      <x:c r="Z1137" s="13" t="str">
        <x:v>Industrial / workshop / storage</x:v>
      </x:c>
    </x:row>
    <x:row r="1138" ht="42" customHeight="1">
      <x:c r="A1138" s="13" t="str">
        <x:v>SE0158</x:v>
      </x:c>
      <x:c r="B1138" s="15" t="str">
        <x:v>Haywards Heath</x:v>
      </x:c>
      <x:c r="C1138" s="15" t="str">
        <x:v>Wivelsfield Green</x:v>
      </x:c>
      <x:c r="D1138" s="14" t="n">
        <x:v>1010</x:v>
      </x:c>
      <x:c r="E1138" s="13" t="str">
        <x:v>Nearby</x:v>
      </x:c>
      <x:c r="F1138" s="15" t="str">
        <x:v>Standalone premises — Wivelsfield Green</x:v>
      </x:c>
      <x:c r="G1138" s="15" t="str">
        <x:v>Unit 16 Park Farm, Hundred Acre Lane, Wivelsfield Green RH17</x:v>
      </x:c>
      <x:c r="H1138" s="13" t="str">
        <x:v>Current</x:v>
      </x:c>
      <x:c r="I1138" s="14" t="n">
        <x:v>619</x:v>
      </x:c>
      <x:c r="J1138" s="13" t="str">
        <x:f>IF(AND(ISNUMBER(I1138),I1138&gt;0),IF(I1138&lt;=1000,"1–1,000",IF(I1138&lt;=2500,"1,001–2,500",IF(I1138&lt;=5000,"2,501–5,000",IF(I1138&lt;=10000,"5,001–10,000","10,001–15,000")))),"1–1,000")</x:f>
        <x:v>1–1,000</x:v>
      </x:c>
      <x:c r="K1138" s="16" t="n">
        <x:v>8750</x:v>
      </x:c>
      <x:c r="L1138" s="43" t="n">
        <x:f>IF(AND(ISNUMBER(I1138),I1138&gt;0,ISNUMBER(K1138),K1138&gt;0),K1138/I1138,"n.a.")</x:f>
        <x:v>14.135702746365105</x:v>
      </x:c>
      <x:c r="M1138" s="43" t="n">
        <x:v>14.14</x:v>
      </x:c>
      <x:c r="N1138" s="13" t="str">
        <x:v>Yes</x:v>
      </x:c>
      <x:c r="O1138" s="15" t="str">
        <x:v>Not stated</x:v>
      </x:c>
      <x:c r="P1138" s="15" t="str">
        <x:v>Not stated</x:v>
      </x:c>
      <x:c r="Q1138" s="15" t="str">
        <x:v>warehouse/storage space; ancillary office accommodation; parking</x:v>
      </x:c>
      <x:c r="R1138" s="15" t="str">
        <x:v>To let</x:v>
      </x:c>
      <x:c r="S1138" s="15" t="str">
        <x:v>https://www.zoopla.co.uk/to-rent/commercial/details/74659190/</x:v>
      </x:c>
      <x:c r="T1138" s="15" t="str"/>
      <x:c r="U1138" s="15" t="str"/>
      <x:c r="V1138" s="15" t="str">
        <x:v>Haywards Heath — Standalone premises — Wivelsfield Green</x:v>
      </x:c>
      <x:c r="W1138" s="15" t="str">
        <x:v>Individual unit ≤15,000 sq ft</x:v>
      </x:c>
      <x:c r="X1138" s="13" t="n">
        <x:f>IF(N1138="Yes",L1138,0)</x:f>
        <x:v>14.135702746365105</x:v>
      </x:c>
      <x:c r="Y1138" s="14" t="n">
        <x:v>1</x:v>
      </x:c>
      <x:c r="Z1138" s="13" t="str">
        <x:v>Industrial / workshop / storage</x:v>
      </x:c>
    </x:row>
    <x:row r="1139" ht="42" customHeight="1">
      <x:c r="A1139" s="13" t="str">
        <x:v>SE0159</x:v>
      </x:c>
      <x:c r="B1139" s="15" t="str">
        <x:v>Haywards Heath</x:v>
      </x:c>
      <x:c r="C1139" s="15" t="str">
        <x:v>Wivelsfield Green</x:v>
      </x:c>
      <x:c r="D1139" s="14" t="n">
        <x:v>1010</x:v>
      </x:c>
      <x:c r="E1139" s="13" t="str">
        <x:v>Nearby</x:v>
      </x:c>
      <x:c r="F1139" s="15" t="str">
        <x:v>Standalone premises — Wivelsfield Green</x:v>
      </x:c>
      <x:c r="G1139" s="15" t="str">
        <x:v>Unit 19 Park Farm, Hundred Acre Lane, Wivelsfield Green RH17</x:v>
      </x:c>
      <x:c r="H1139" s="13" t="str">
        <x:v>Current</x:v>
      </x:c>
      <x:c r="I1139" s="14" t="n">
        <x:v>510</x:v>
      </x:c>
      <x:c r="J1139" s="13" t="str">
        <x:f>IF(AND(ISNUMBER(I1139),I1139&gt;0),IF(I1139&lt;=1000,"1–1,000",IF(I1139&lt;=2500,"1,001–2,500",IF(I1139&lt;=5000,"2,501–5,000",IF(I1139&lt;=10000,"5,001–10,000","10,001–15,000")))),"1–1,000")</x:f>
        <x:v>1–1,000</x:v>
      </x:c>
      <x:c r="K1139" s="16" t="n">
        <x:v>7000</x:v>
      </x:c>
      <x:c r="L1139" s="43" t="n">
        <x:f>IF(AND(ISNUMBER(I1139),I1139&gt;0,ISNUMBER(K1139),K1139&gt;0),K1139/I1139,"n.a.")</x:f>
        <x:v>13.72549019607843</x:v>
      </x:c>
      <x:c r="M1139" s="43" t="n">
        <x:v>13.73</x:v>
      </x:c>
      <x:c r="N1139" s="13" t="str">
        <x:v>Yes</x:v>
      </x:c>
      <x:c r="O1139" s="15" t="str">
        <x:v>The sliding door measures 1.06 m in width and the unit has a maximum head height of 2.66m.</x:v>
      </x:c>
      <x:c r="P1139" s="15" t="str">
        <x:v>The sliding door measures 1.06 m in width and the unit has a maximum head height of 2.66m.</x:v>
      </x:c>
      <x:c r="Q1139" s="15" t="str">
        <x:v>warehouse/storage space; parking</x:v>
      </x:c>
      <x:c r="R1139" s="15" t="str">
        <x:v>To let</x:v>
      </x:c>
      <x:c r="S1139" s="15" t="str">
        <x:v>https://www.zoopla.co.uk/to-rent/commercial/details/74197909/</x:v>
      </x:c>
      <x:c r="T1139" s="15" t="str"/>
      <x:c r="U1139" s="15" t="str"/>
      <x:c r="V1139" s="15" t="str">
        <x:v>Haywards Heath — Standalone premises — Wivelsfield Green</x:v>
      </x:c>
      <x:c r="W1139" s="15" t="str">
        <x:v>Individual unit ≤15,000 sq ft</x:v>
      </x:c>
      <x:c r="X1139" s="13" t="n">
        <x:f>IF(N1139="Yes",L1139,0)</x:f>
        <x:v>13.72549019607843</x:v>
      </x:c>
      <x:c r="Y1139" s="14" t="n">
        <x:v>1</x:v>
      </x:c>
      <x:c r="Z1139" s="13" t="str">
        <x:v>Industrial / workshop / storage</x:v>
      </x:c>
    </x:row>
    <x:row r="1140" ht="127" customHeight="1">
      <x:c r="A1140" s="13" t="str">
        <x:v>SE0160</x:v>
      </x:c>
      <x:c r="B1140" s="15" t="str">
        <x:v>Haywards Heath</x:v>
      </x:c>
      <x:c r="C1140" s="15" t="str">
        <x:v>Haywards Heath</x:v>
      </x:c>
      <x:c r="D1140" s="14" t="n">
        <x:v>40185</x:v>
      </x:c>
      <x:c r="E1140" s="13" t="str">
        <x:v>Town</x:v>
      </x:c>
      <x:c r="F1140" s="15" t="str">
        <x:v>Dinnages Business Park</x:v>
      </x:c>
      <x:c r="G1140" s="15" t="str">
        <x:v>Unit 11, Units 9-11 Dinnages Business Park, 22 Wivelsfield Road, Haywards Heath RH16</x:v>
      </x:c>
      <x:c r="H1140" s="13" t="str">
        <x:v>Uncertain</x:v>
      </x:c>
      <x:c r="I1140" s="14" t="n">
        <x:v>2431</x:v>
      </x:c>
      <x:c r="J1140" s="13" t="str">
        <x:f>IF(AND(ISNUMBER(I1140),I1140&gt;0),IF(I1140&lt;=1000,"1–1,000",IF(I1140&lt;=2500,"1,001–2,500",IF(I1140&lt;=5000,"2,501–5,000",IF(I1140&lt;=10000,"5,001–10,000","10,001–15,000")))),"1,001–2,500")</x:f>
        <x:v>1,001–2,500</x:v>
      </x:c>
      <x:c r="K1140" s="16" t="n">
        <x:v>29000</x:v>
      </x:c>
      <x:c r="L1140" s="43" t="n">
        <x:f>IF(AND(ISNUMBER(I1140),I1140&gt;0,ISNUMBER(K1140),K1140&gt;0),K1140/I1140,"n.a.")</x:f>
        <x:v>11.92924722336487</x:v>
      </x:c>
      <x:c r="M1140" s="43"/>
      <x:c r="N1140" s="13" t="str">
        <x:v>No</x:v>
      </x:c>
      <x:c r="O1140" s="15" t="str">
        <x:v>The units have maximum eaves height of 4.64m, minimum eaves of 3.7m.; Minimum Eaves 3.7m, maximum eaves 4.64m</x:v>
      </x:c>
      <x:c r="P1140" s="15" t="str">
        <x:v>Currently the unit is split into two sections with Units 9 &amp; 10 forming a large open plan area with Unit 11 being accessed either via an internal opening or an external loading door.; The premises currently provides a single open plan space with a roller shutter door and multiple pedestrian access points, however the unit could be split to provide two self contained units, each with their own roller shutter door and pedestrian access.</x:v>
      </x:c>
      <x:c r="Q1140" s="15" t="str">
        <x:v>Industrial accommodation; workshop space; three-phase power; parking</x:v>
      </x:c>
      <x:c r="R1140" s="15" t="str">
        <x:v>To let Individually identified available unit; range is not an exact area.Direct agent describes existing whole space with possible future subdivision.Unit9 and 10 each2908 sq ft/£35000 pa; combined figures shown. Unit11 is2431 sq ft/£29000 pa.</x:v>
      </x:c>
      <x:c r="S1140" s="15" t="str">
        <x:v>https://www.zoopla.co.uk/to-rent/commercial/details/73953965/</x:v>
      </x:c>
      <x:c r="T1140" s="15" t="str">
        <x:v>https://crickmay.co.uk/find-a-property/properties/380167-units-9-11-dinnages-business-park-haywards-heath</x:v>
      </x:c>
      <x:c r="U1140" s="15" t="str"/>
      <x:c r="V1140" s="15" t="str">
        <x:v>Haywards Heath — Dinnages Business Park</x:v>
      </x:c>
      <x:c r="W1140" s="15" t="str">
        <x:v>Individual unit ≤15,000 sq ft</x:v>
      </x:c>
      <x:c r="X1140" s="13" t="n">
        <x:f>IF(N1140="Yes",L1140,0)</x:f>
        <x:v>0</x:v>
      </x:c>
      <x:c r="Y1140" s="14" t="n">
        <x:v>1</x:v>
      </x:c>
      <x:c r="Z1140" s="13" t="str">
        <x:v>Industrial / workshop / storage</x:v>
      </x:c>
    </x:row>
    <x:row r="1141" ht="127" customHeight="1">
      <x:c r="A1141" s="13" t="str">
        <x:v>SE0161</x:v>
      </x:c>
      <x:c r="B1141" s="15" t="str">
        <x:v>Haywards Heath</x:v>
      </x:c>
      <x:c r="C1141" s="15" t="str">
        <x:v>Haywards Heath</x:v>
      </x:c>
      <x:c r="D1141" s="14" t="n">
        <x:v>40185</x:v>
      </x:c>
      <x:c r="E1141" s="13" t="str">
        <x:v>Town</x:v>
      </x:c>
      <x:c r="F1141" s="15" t="str">
        <x:v>Dinnages Business Park</x:v>
      </x:c>
      <x:c r="G1141" s="15" t="str">
        <x:v>Units 9 &amp; 10 (combined), Units 9-11 Dinnages Business Park, 22 Wivelsfield Road, Haywards Heath RH16</x:v>
      </x:c>
      <x:c r="H1141" s="13" t="str">
        <x:v>Uncertain</x:v>
      </x:c>
      <x:c r="I1141" s="14" t="n">
        <x:v>5816</x:v>
      </x:c>
      <x:c r="J1141" s="13" t="str">
        <x:f>IF(AND(ISNUMBER(I1141),I1141&gt;0),IF(I1141&lt;=1000,"1–1,000",IF(I1141&lt;=2500,"1,001–2,500",IF(I1141&lt;=5000,"2,501–5,000",IF(I1141&lt;=10000,"5,001–10,000","10,001–15,000")))),"5,001–10,000")</x:f>
        <x:v>5,001–10,000</x:v>
      </x:c>
      <x:c r="K1141" s="16" t="n">
        <x:v>70000</x:v>
      </x:c>
      <x:c r="L1141" s="43" t="n">
        <x:f>IF(AND(ISNUMBER(I1141),I1141&gt;0,ISNUMBER(K1141),K1141&gt;0),K1141/I1141,"n.a.")</x:f>
        <x:v>12.03576341127923</x:v>
      </x:c>
      <x:c r="M1141" s="43"/>
      <x:c r="N1141" s="13" t="str">
        <x:v>No</x:v>
      </x:c>
      <x:c r="O1141" s="15" t="str">
        <x:v>The units have maximum eaves height of 4.64m, minimum eaves of 3.7m.; Minimum Eaves 3.7m, maximum eaves 4.64m</x:v>
      </x:c>
      <x:c r="P1141" s="15" t="str">
        <x:v>Currently the unit is split into two sections with Units 9 &amp; 10 forming a large open plan area with Unit 11 being accessed either via an internal opening or an external loading door.; The premises currently provides a single open plan space with a roller shutter door and multiple pedestrian access points, however the unit could be split to provide two self contained units, each with their own roller shutter door and pedestrian access.</x:v>
      </x:c>
      <x:c r="Q1141" s="15" t="str">
        <x:v>Industrial accommodation; workshop space; three-phase power; parking</x:v>
      </x:c>
      <x:c r="R1141" s="15" t="str">
        <x:v>To let Individually identified available unit; range is not an exact area.Direct agent describes existing whole space with possible future subdivision.Unit9 and 10 each2908 sq ft/£35000 pa; combined figures shown. Unit11 is2431 sq ft/£29000 pa.</x:v>
      </x:c>
      <x:c r="S1141" s="15" t="str">
        <x:v>https://www.zoopla.co.uk/to-rent/commercial/details/73953965/</x:v>
      </x:c>
      <x:c r="T1141" s="15" t="str">
        <x:v>https://crickmay.co.uk/find-a-property/properties/380167-units-9-11-dinnages-business-park-haywards-heath</x:v>
      </x:c>
      <x:c r="U1141" s="15" t="str"/>
      <x:c r="V1141" s="15" t="str">
        <x:v>Haywards Heath — Dinnages Business Park</x:v>
      </x:c>
      <x:c r="W1141" s="15" t="str">
        <x:v>Individual unit ≤15,000 sq ft</x:v>
      </x:c>
      <x:c r="X1141" s="13" t="n">
        <x:f>IF(N1141="Yes",L1141,0)</x:f>
        <x:v>0</x:v>
      </x:c>
      <x:c r="Y1141" s="14" t="n">
        <x:v>1</x:v>
      </x:c>
      <x:c r="Z1141" s="13" t="str">
        <x:v>Industrial / workshop / storage</x:v>
      </x:c>
    </x:row>
    <x:row r="1142" ht="88" customHeight="1">
      <x:c r="A1142" s="13" t="str">
        <x:v>SE0162</x:v>
      </x:c>
      <x:c r="B1142" s="15" t="str">
        <x:v>Eastbourne</x:v>
      </x:c>
      <x:c r="C1142" s="15" t="str">
        <x:v>Polegate</x:v>
      </x:c>
      <x:c r="D1142" s="14" t="n">
        <x:v>10065</x:v>
      </x:c>
      <x:c r="E1142" s="13" t="str">
        <x:v>Nearby</x:v>
      </x:c>
      <x:c r="F1142" s="15" t="str">
        <x:v>Connect 27 Business Park</x:v>
      </x:c>
      <x:c r="G1142" s="15" t="str">
        <x:v>Unit 20 Connect 27 Business Park, Twin Oaks Drive, Polegate, East Sussex, BN26 6GP Industrial Park</x:v>
      </x:c>
      <x:c r="H1142" s="13" t="str">
        <x:v>Current</x:v>
      </x:c>
      <x:c r="I1142" s="14" t="n">
        <x:v>1889</x:v>
      </x:c>
      <x:c r="J1142" s="13" t="str">
        <x:f>IF(AND(ISNUMBER(I1142),I1142&gt;0),IF(I1142&lt;=1000,"1–1,000",IF(I1142&lt;=2500,"1,001–2,500",IF(I1142&lt;=5000,"2,501–5,000",IF(I1142&lt;=10000,"5,001–10,000","10,001–15,000")))),"1,001–2,500")</x:f>
        <x:v>1,001–2,500</x:v>
      </x:c>
      <x:c r="K1142" s="16" t="n">
        <x:v>24000</x:v>
      </x:c>
      <x:c r="L1142" s="43" t="n">
        <x:f>IF(AND(ISNUMBER(I1142),I1142&gt;0,ISNUMBER(K1142),K1142&gt;0),K1142/I1142,"n.a.")</x:f>
        <x:v>12.70513499205929</x:v>
      </x:c>
      <x:c r="M1142" s="43"/>
      <x:c r="N1142" s="13" t="str">
        <x:v>Yes</x:v>
      </x:c>
      <x:c r="O1142" s="15" t="str">
        <x:v>Recently built business park Mid terrace unit 2x WC and kitchenette Mezzanine office 3 phase electricity supply 5.3m minimum eaves height rising to 6.2m 1x electric loading doors of 4m width x 5m height B1 (now Class E), B2 or B8 consent.</x:v>
      </x:c>
      <x:c r="P1142" s="15" t="str">
        <x:v>Recently built business park Mid terrace unit 2x WC and kitchenette Mezzanine office 3 phase electricity supply 5.3m minimum eaves height rising to 6.2m 1x electric loading doors of 4m width x 5m height B1 (now Class E), B2 or B8 consent.</x:v>
      </x:c>
      <x:c r="Q1142" s="15" t="str">
        <x:v>mezzanine accommodation; ancillary office accommodation; three-phase power</x:v>
      </x:c>
      <x:c r="R1142" s="15" t="str">
        <x:v>To let Rightmove individual listing/card description checked 4 November 2026. Annual asking rent = displayed rounded monthly rent × 12; rounding may differ from agent annual terms.</x:v>
      </x:c>
      <x:c r="S1142" s="15" t="str">
        <x:v>https://www.rightmove.co.uk/properties/760907972495169#/?channel=COM_LET</x:v>
      </x:c>
      <x:c r="T1142" s="15" t="str"/>
      <x:c r="U1142" s="15" t="str"/>
      <x:c r="V1142" s="15" t="str">
        <x:v>Eastbourne — Connect 27 Business Park</x:v>
      </x:c>
      <x:c r="W1142" s="15" t="str">
        <x:v>Individual unit ≤15,000 sq ft</x:v>
      </x:c>
      <x:c r="X1142" s="13" t="n">
        <x:f>IF(N1142="Yes",L1142,0)</x:f>
        <x:v>12.70513499205929</x:v>
      </x:c>
      <x:c r="Y1142" s="14" t="n">
        <x:v>1</x:v>
      </x:c>
      <x:c r="Z1142" s="13" t="str">
        <x:v>Industrial / workshop / storage</x:v>
      </x:c>
    </x:row>
    <x:row r="1143" ht="49" customHeight="1">
      <x:c r="A1143" s="13" t="str">
        <x:v>SE0163</x:v>
      </x:c>
      <x:c r="B1143" s="15" t="str">
        <x:v>Eastbourne</x:v>
      </x:c>
      <x:c r="C1143" s="15" t="str">
        <x:v>Westham</x:v>
      </x:c>
      <x:c r="D1143" s="14" t="n">
        <x:v>1860</x:v>
      </x:c>
      <x:c r="E1143" s="13" t="str">
        <x:v>Nearby</x:v>
      </x:c>
      <x:c r="F1143" s="15" t="str">
        <x:v>Mountney Bridge Industrial Estate</x:v>
      </x:c>
      <x:c r="G1143" s="15" t="str">
        <x:v>Unit 37, Mountney Bridge Business Park, Pevensey BN24</x:v>
      </x:c>
      <x:c r="H1143" s="13" t="str">
        <x:v>Current</x:v>
      </x:c>
      <x:c r="I1143" s="14" t="n">
        <x:v>1245</x:v>
      </x:c>
      <x:c r="J1143" s="13" t="str">
        <x:f>IF(AND(ISNUMBER(I1143),I1143&gt;0),IF(I1143&lt;=1000,"1–1,000",IF(I1143&lt;=2500,"1,001–2,500",IF(I1143&lt;=5000,"2,501–5,000",IF(I1143&lt;=10000,"5,001–10,000","10,001–15,000")))),"1,001–2,500")</x:f>
        <x:v>1,001–2,500</x:v>
      </x:c>
      <x:c r="K1143" s="16"/>
      <x:c r="L1143" s="43" t="str">
        <x:f>IF(AND(ISNUMBER(I1143),I1143&gt;0,ISNUMBER(K1143),K1143&gt;0),K1143/I1143,"n.a.")</x:f>
        <x:v>n.a.</x:v>
      </x:c>
      <x:c r="M1143" s="43"/>
      <x:c r="N1143" s="13" t="str">
        <x:v>No</x:v>
      </x:c>
      <x:c r="O1143" s="15" t="str">
        <x:v>Apex 8.0m, eaves 6.7m.; The premises are located on the busy Mountney Bridge Trading Estate at Westham just outside Eastbourne town centre.</x:v>
      </x:c>
      <x:c r="P1143" s="15" t="str">
        <x:v>Roller shutter door to front plus personal access door.</x:v>
      </x:c>
      <x:c r="Q1143" s="15" t="str">
        <x:v>Industrial accommodation; warehouse/storage space</x:v>
      </x:c>
      <x:c r="R1143" s="15" t="str">
        <x:v>To let</x:v>
      </x:c>
      <x:c r="S1143" s="15" t="str">
        <x:v>https://www.zoopla.co.uk/to-rent/commercial/details/60006924/</x:v>
      </x:c>
      <x:c r="T1143" s="15" t="str"/>
      <x:c r="U1143" s="15" t="str"/>
      <x:c r="V1143" s="15" t="str">
        <x:v>Eastbourne — Mountney Bridge Industrial Estate</x:v>
      </x:c>
      <x:c r="W1143" s="15" t="str">
        <x:v>Individual unit ≤15,000 sq ft</x:v>
      </x:c>
      <x:c r="X1143" s="13" t="n">
        <x:f>IF(N1143="Yes",L1143,0)</x:f>
        <x:v>0</x:v>
      </x:c>
      <x:c r="Y1143" s="14" t="n">
        <x:v>1</x:v>
      </x:c>
      <x:c r="Z1143" s="13" t="str">
        <x:v>Industrial / workshop / storage</x:v>
      </x:c>
    </x:row>
    <x:row r="1144" ht="42" customHeight="1">
      <x:c r="A1144" s="13" t="str">
        <x:v>SE0164</x:v>
      </x:c>
      <x:c r="B1144" s="15" t="str">
        <x:v>Eastbourne</x:v>
      </x:c>
      <x:c r="C1144" s="15" t="str">
        <x:v>Westham</x:v>
      </x:c>
      <x:c r="D1144" s="14" t="n">
        <x:v>1860</x:v>
      </x:c>
      <x:c r="E1144" s="13" t="str">
        <x:v>Nearby</x:v>
      </x:c>
      <x:c r="F1144" s="15" t="str">
        <x:v>Mountney Bridge Industrial Estate</x:v>
      </x:c>
      <x:c r="G1144" s="15" t="str">
        <x:v>Unit 43, Mountney Bridge Industrial Estate, Westham</x:v>
      </x:c>
      <x:c r="H1144" s="13" t="str">
        <x:v>Uncertain</x:v>
      </x:c>
      <x:c r="I1144" s="14" t="n">
        <x:v>1194</x:v>
      </x:c>
      <x:c r="J1144" s="13" t="str">
        <x:f>IF(AND(ISNUMBER(I1144),I1144&gt;0),IF(I1144&lt;=1000,"1–1,000",IF(I1144&lt;=2500,"1,001–2,500",IF(I1144&lt;=5000,"2,501–5,000",IF(I1144&lt;=10000,"5,001–10,000","10,001–15,000")))),"1,001–2,500")</x:f>
        <x:v>1,001–2,500</x:v>
      </x:c>
      <x:c r="K1144" s="16" t="n">
        <x:v>17460</x:v>
      </x:c>
      <x:c r="L1144" s="43" t="n">
        <x:f>IF(AND(ISNUMBER(I1144),I1144&gt;0,ISNUMBER(K1144),K1144&gt;0),K1144/I1144,"n.a.")</x:f>
        <x:v>14.623115577889447</x:v>
      </x:c>
      <x:c r="M1144" s="43"/>
      <x:c r="N1144" s="13" t="str">
        <x:v>No</x:v>
      </x:c>
      <x:c r="O1144" s="15" t="str">
        <x:v>Not stated</x:v>
      </x:c>
      <x:c r="P1144" s="15" t="str">
        <x:v>Loading access; specification not stated</x:v>
      </x:c>
      <x:c r="Q1144" s="15" t="str">
        <x:v>Industrial accommodation; warehouse/storage space</x:v>
      </x:c>
      <x:c r="R1144" s="15" t="str">
        <x:v>Refurbishment/current readiness unverified Named in aggregate schedule; rent annualised from pcm, completion unverified</x:v>
      </x:c>
      <x:c r="S1144" s="15" t="str">
        <x:v>https://www.zoopla.co.uk/to-rent/commercial/details/74544083/</x:v>
      </x:c>
      <x:c r="T1144" s="15" t="str"/>
      <x:c r="U1144" s="15" t="str"/>
      <x:c r="V1144" s="15" t="str">
        <x:v>Eastbourne — Mountney Bridge Industrial Estate</x:v>
      </x:c>
      <x:c r="W1144" s="15" t="str">
        <x:v>Individual unit ≤15,000 sq ft</x:v>
      </x:c>
      <x:c r="X1144" s="13" t="n">
        <x:f>IF(N1144="Yes",L1144,0)</x:f>
        <x:v>0</x:v>
      </x:c>
      <x:c r="Y1144" s="14" t="n">
        <x:v>1</x:v>
      </x:c>
      <x:c r="Z1144" s="13" t="str">
        <x:v>Industrial / workshop / storage</x:v>
      </x:c>
    </x:row>
    <x:row r="1145" ht="42" customHeight="1">
      <x:c r="A1145" s="13" t="str">
        <x:v>SE0165</x:v>
      </x:c>
      <x:c r="B1145" s="15" t="str">
        <x:v>Eastbourne</x:v>
      </x:c>
      <x:c r="C1145" s="15" t="str">
        <x:v>Westham</x:v>
      </x:c>
      <x:c r="D1145" s="14" t="n">
        <x:v>1860</x:v>
      </x:c>
      <x:c r="E1145" s="13" t="str">
        <x:v>Nearby</x:v>
      </x:c>
      <x:c r="F1145" s="15" t="str">
        <x:v>Mountney Bridge Industrial Estate</x:v>
      </x:c>
      <x:c r="G1145" s="15" t="str">
        <x:v>Unit 45, Mountney Bridge Industrial Estate, Westham</x:v>
      </x:c>
      <x:c r="H1145" s="13" t="str">
        <x:v>Uncertain</x:v>
      </x:c>
      <x:c r="I1145" s="14" t="n">
        <x:v>1153</x:v>
      </x:c>
      <x:c r="J1145" s="13" t="str">
        <x:f>IF(AND(ISNUMBER(I1145),I1145&gt;0),IF(I1145&lt;=1000,"1–1,000",IF(I1145&lt;=2500,"1,001–2,500",IF(I1145&lt;=5000,"2,501–5,000",IF(I1145&lt;=10000,"5,001–10,000","10,001–15,000")))),"1,001–2,500")</x:f>
        <x:v>1,001–2,500</x:v>
      </x:c>
      <x:c r="K1145" s="16" t="n">
        <x:v>16800</x:v>
      </x:c>
      <x:c r="L1145" s="43" t="n">
        <x:f>IF(AND(ISNUMBER(I1145),I1145&gt;0,ISNUMBER(K1145),K1145&gt;0),K1145/I1145,"n.a.")</x:f>
        <x:v>14.570685169124024</x:v>
      </x:c>
      <x:c r="M1145" s="43"/>
      <x:c r="N1145" s="13" t="str">
        <x:v>No</x:v>
      </x:c>
      <x:c r="O1145" s="15" t="str">
        <x:v>Not stated</x:v>
      </x:c>
      <x:c r="P1145" s="15" t="str">
        <x:v>Loading access; specification not stated</x:v>
      </x:c>
      <x:c r="Q1145" s="15" t="str">
        <x:v>Industrial accommodation; warehouse/storage space</x:v>
      </x:c>
      <x:c r="R1145" s="15" t="str">
        <x:v>Refurbishment/current readiness unverified Named in aggregate schedule; rent annualised from pcm, completion unverified</x:v>
      </x:c>
      <x:c r="S1145" s="15" t="str">
        <x:v>https://www.zoopla.co.uk/to-rent/commercial/details/74544083/</x:v>
      </x:c>
      <x:c r="T1145" s="15" t="str"/>
      <x:c r="U1145" s="15" t="str"/>
      <x:c r="V1145" s="15" t="str">
        <x:v>Eastbourne — Mountney Bridge Industrial Estate</x:v>
      </x:c>
      <x:c r="W1145" s="15" t="str">
        <x:v>Individual unit ≤15,000 sq ft</x:v>
      </x:c>
      <x:c r="X1145" s="13" t="n">
        <x:f>IF(N1145="Yes",L1145,0)</x:f>
        <x:v>0</x:v>
      </x:c>
      <x:c r="Y1145" s="14" t="n">
        <x:v>1</x:v>
      </x:c>
      <x:c r="Z1145" s="13" t="str">
        <x:v>Industrial / workshop / storage</x:v>
      </x:c>
    </x:row>
    <x:row r="1146" ht="62" customHeight="1">
      <x:c r="A1146" s="13" t="str">
        <x:v>SE0166</x:v>
      </x:c>
      <x:c r="B1146" s="15" t="str">
        <x:v>Eastbourne</x:v>
      </x:c>
      <x:c r="C1146" s="15" t="str">
        <x:v>Westham</x:v>
      </x:c>
      <x:c r="D1146" s="14" t="n">
        <x:v>1860</x:v>
      </x:c>
      <x:c r="E1146" s="13" t="str">
        <x:v>Nearby</x:v>
      </x:c>
      <x:c r="F1146" s="15" t="str">
        <x:v>Mountney Bridge Industrial Estate</x:v>
      </x:c>
      <x:c r="G1146" s="15" t="str">
        <x:v>Unit 47-48, Mountney Bridge Business Park, Pevensey BN24</x:v>
      </x:c>
      <x:c r="H1146" s="13" t="str">
        <x:v>Current</x:v>
      </x:c>
      <x:c r="I1146" s="14" t="n">
        <x:v>3681</x:v>
      </x:c>
      <x:c r="J1146" s="13" t="str">
        <x:f>IF(AND(ISNUMBER(I1146),I1146&gt;0),IF(I1146&lt;=1000,"1–1,000",IF(I1146&lt;=2500,"1,001–2,500",IF(I1146&lt;=5000,"2,501–5,000",IF(I1146&lt;=10000,"5,001–10,000","10,001–15,000")))),"2,501–5,000")</x:f>
        <x:v>2,501–5,000</x:v>
      </x:c>
      <x:c r="K1146" s="16"/>
      <x:c r="L1146" s="43" t="str">
        <x:f>IF(AND(ISNUMBER(I1146),I1146&gt;0,ISNUMBER(K1146),K1146&gt;0),K1146/I1146,"n.a.")</x:f>
        <x:v>n.a.</x:v>
      </x:c>
      <x:c r="M1146" s="43"/>
      <x:c r="N1146" s="13" t="str">
        <x:v>No</x:v>
      </x:c>
      <x:c r="O1146" s="15" t="str">
        <x:v>Mountney Bridge Trading Estate is a busy trading estate with this unit being located in phase II of the development in the parade immediately behind Lookers Mercedes Benz.</x:v>
      </x:c>
      <x:c r="P1146" s="15" t="str">
        <x:v>Excellent security with roller shutter doors over personal access doors; 2 roller shutter doors to front plus 2 x personal access doors each with electric roller shutter doors over.</x:v>
      </x:c>
      <x:c r="Q1146" s="15" t="str">
        <x:v>mezzanine accommodation; ancillary office accommodation</x:v>
      </x:c>
      <x:c r="R1146" s="15" t="str">
        <x:v>To let Aggregate schedule differs from individual advert because mezzanine areas differ; no rent allocated.</x:v>
      </x:c>
      <x:c r="S1146" s="15" t="str">
        <x:v>https://www.zoopla.co.uk/to-rent/commercial/details/66361779/</x:v>
      </x:c>
      <x:c r="T1146" s="15" t="str"/>
      <x:c r="U1146" s="15" t="str"/>
      <x:c r="V1146" s="15" t="str">
        <x:v>Eastbourne — Mountney Bridge Industrial Estate</x:v>
      </x:c>
      <x:c r="W1146" s="15" t="str">
        <x:v>Individual unit ≤15,000 sq ft</x:v>
      </x:c>
      <x:c r="X1146" s="13" t="n">
        <x:f>IF(N1146="Yes",L1146,0)</x:f>
        <x:v>0</x:v>
      </x:c>
      <x:c r="Y1146" s="14" t="n">
        <x:v>1</x:v>
      </x:c>
      <x:c r="Z1146" s="13" t="str">
        <x:v>Industrial / workshop / storage</x:v>
      </x:c>
    </x:row>
    <x:row r="1147" ht="42" customHeight="1">
      <x:c r="A1147" s="13" t="str">
        <x:v>SE0167</x:v>
      </x:c>
      <x:c r="B1147" s="15" t="str">
        <x:v>Eastbourne</x:v>
      </x:c>
      <x:c r="C1147" s="15" t="str">
        <x:v>Westham</x:v>
      </x:c>
      <x:c r="D1147" s="14" t="n">
        <x:v>1860</x:v>
      </x:c>
      <x:c r="E1147" s="13" t="str">
        <x:v>Nearby</x:v>
      </x:c>
      <x:c r="F1147" s="15" t="str">
        <x:v>Mountney Bridge Industrial Estate</x:v>
      </x:c>
      <x:c r="G1147" s="15" t="str">
        <x:v>Unit 53, Mountney Bridge Industrial Estate, Westham</x:v>
      </x:c>
      <x:c r="H1147" s="13" t="str">
        <x:v>Uncertain</x:v>
      </x:c>
      <x:c r="I1147" s="14" t="n">
        <x:v>1261</x:v>
      </x:c>
      <x:c r="J1147" s="13" t="str">
        <x:f>IF(AND(ISNUMBER(I1147),I1147&gt;0),IF(I1147&lt;=1000,"1–1,000",IF(I1147&lt;=2500,"1,001–2,500",IF(I1147&lt;=5000,"2,501–5,000",IF(I1147&lt;=10000,"5,001–10,000","10,001–15,000")))),"1,001–2,500")</x:f>
        <x:v>1,001–2,500</x:v>
      </x:c>
      <x:c r="K1147" s="16" t="n">
        <x:v>18540</x:v>
      </x:c>
      <x:c r="L1147" s="43" t="n">
        <x:f>IF(AND(ISNUMBER(I1147),I1147&gt;0,ISNUMBER(K1147),K1147&gt;0),K1147/I1147,"n.a.")</x:f>
        <x:v>14.702616970658207</x:v>
      </x:c>
      <x:c r="M1147" s="43"/>
      <x:c r="N1147" s="13" t="str">
        <x:v>No</x:v>
      </x:c>
      <x:c r="O1147" s="15" t="str">
        <x:v>Not stated</x:v>
      </x:c>
      <x:c r="P1147" s="15" t="str">
        <x:v>Loading access; specification not stated</x:v>
      </x:c>
      <x:c r="Q1147" s="15" t="str">
        <x:v>Industrial accommodation; warehouse/storage space</x:v>
      </x:c>
      <x:c r="R1147" s="15" t="str">
        <x:v>Refurbishment/current readiness unverified Named in aggregate schedule; rent annualised from pcm, completion unverified</x:v>
      </x:c>
      <x:c r="S1147" s="15" t="str">
        <x:v>https://www.zoopla.co.uk/to-rent/commercial/details/74544083/</x:v>
      </x:c>
      <x:c r="T1147" s="15" t="str"/>
      <x:c r="U1147" s="15" t="str"/>
      <x:c r="V1147" s="15" t="str">
        <x:v>Eastbourne — Mountney Bridge Industrial Estate</x:v>
      </x:c>
      <x:c r="W1147" s="15" t="str">
        <x:v>Individual unit ≤15,000 sq ft</x:v>
      </x:c>
      <x:c r="X1147" s="13" t="n">
        <x:f>IF(N1147="Yes",L1147,0)</x:f>
        <x:v>0</x:v>
      </x:c>
      <x:c r="Y1147" s="14" t="n">
        <x:v>1</x:v>
      </x:c>
      <x:c r="Z1147" s="13" t="str">
        <x:v>Industrial / workshop / storage</x:v>
      </x:c>
    </x:row>
    <x:row r="1148" ht="42" customHeight="1">
      <x:c r="A1148" s="13" t="str">
        <x:v>SE0168</x:v>
      </x:c>
      <x:c r="B1148" s="15" t="str">
        <x:v>Eastbourne</x:v>
      </x:c>
      <x:c r="C1148" s="15" t="str">
        <x:v>Westham</x:v>
      </x:c>
      <x:c r="D1148" s="14" t="n">
        <x:v>1860</x:v>
      </x:c>
      <x:c r="E1148" s="13" t="str">
        <x:v>Nearby</x:v>
      </x:c>
      <x:c r="F1148" s="15" t="str">
        <x:v>Mountney Bridge Industrial Estate</x:v>
      </x:c>
      <x:c r="G1148" s="15" t="str">
        <x:v>Unit 6, Mountney Bridge Industrial Estate, Westham</x:v>
      </x:c>
      <x:c r="H1148" s="13" t="str">
        <x:v>Uncertain</x:v>
      </x:c>
      <x:c r="I1148" s="14" t="n">
        <x:v>997</x:v>
      </x:c>
      <x:c r="J1148" s="13" t="str">
        <x:f>IF(AND(ISNUMBER(I1148),I1148&gt;0),IF(I1148&lt;=1000,"1–1,000",IF(I1148&lt;=2500,"1,001–2,500",IF(I1148&lt;=5000,"2,501–5,000",IF(I1148&lt;=10000,"5,001–10,000","10,001–15,000")))),"1–1,000")</x:f>
        <x:v>1–1,000</x:v>
      </x:c>
      <x:c r="K1148" s="16" t="n">
        <x:v>13500</x:v>
      </x:c>
      <x:c r="L1148" s="43" t="n">
        <x:f>IF(AND(ISNUMBER(I1148),I1148&gt;0,ISNUMBER(K1148),K1148&gt;0),K1148/I1148,"n.a.")</x:f>
        <x:v>13.54062186559679</x:v>
      </x:c>
      <x:c r="M1148" s="43"/>
      <x:c r="N1148" s="13" t="str">
        <x:v>No</x:v>
      </x:c>
      <x:c r="O1148" s="15" t="str">
        <x:v>Not stated</x:v>
      </x:c>
      <x:c r="P1148" s="15" t="str">
        <x:v>Loading access; specification not stated</x:v>
      </x:c>
      <x:c r="Q1148" s="15" t="str">
        <x:v>Industrial accommodation; warehouse/storage space</x:v>
      </x:c>
      <x:c r="R1148" s="15" t="str">
        <x:v>Refurbishment/current readiness unverified Named in aggregate schedule; rent annualised from pcm, completion unverified</x:v>
      </x:c>
      <x:c r="S1148" s="15" t="str">
        <x:v>https://www.zoopla.co.uk/to-rent/commercial/details/74544083/</x:v>
      </x:c>
      <x:c r="T1148" s="15" t="str"/>
      <x:c r="U1148" s="15" t="str"/>
      <x:c r="V1148" s="15" t="str">
        <x:v>Eastbourne — Mountney Bridge Industrial Estate</x:v>
      </x:c>
      <x:c r="W1148" s="15" t="str">
        <x:v>Individual unit ≤15,000 sq ft</x:v>
      </x:c>
      <x:c r="X1148" s="13" t="n">
        <x:f>IF(N1148="Yes",L1148,0)</x:f>
        <x:v>0</x:v>
      </x:c>
      <x:c r="Y1148" s="14" t="n">
        <x:v>1</x:v>
      </x:c>
      <x:c r="Z1148" s="13" t="str">
        <x:v>Industrial / workshop / storage</x:v>
      </x:c>
    </x:row>
    <x:row r="1149" ht="49" customHeight="1">
      <x:c r="A1149" s="13" t="str">
        <x:v>SE0169</x:v>
      </x:c>
      <x:c r="B1149" s="15" t="str">
        <x:v>Eastbourne</x:v>
      </x:c>
      <x:c r="C1149" s="15" t="str">
        <x:v>Westham</x:v>
      </x:c>
      <x:c r="D1149" s="14" t="n">
        <x:v>1860</x:v>
      </x:c>
      <x:c r="E1149" s="13" t="str">
        <x:v>Nearby</x:v>
      </x:c>
      <x:c r="F1149" s="15" t="str">
        <x:v>Mountney Bridge Industrial Estate</x:v>
      </x:c>
      <x:c r="G1149" s="15" t="str">
        <x:v>Units 33-34 Mountney Bridge Industrial Estate, Westham, Eastbourne BN24</x:v>
      </x:c>
      <x:c r="H1149" s="13" t="str">
        <x:v>Current</x:v>
      </x:c>
      <x:c r="I1149" s="14" t="n">
        <x:v>3713</x:v>
      </x:c>
      <x:c r="J1149" s="13" t="str">
        <x:f>IF(AND(ISNUMBER(I1149),I1149&gt;0),IF(I1149&lt;=1000,"1–1,000",IF(I1149&lt;=2500,"1,001–2,500",IF(I1149&lt;=5000,"2,501–5,000",IF(I1149&lt;=10000,"5,001–10,000","10,001–15,000")))),"2,501–5,000")</x:f>
        <x:v>2,501–5,000</x:v>
      </x:c>
      <x:c r="K1149" s="16"/>
      <x:c r="L1149" s="43" t="str">
        <x:f>IF(AND(ISNUMBER(I1149),I1149&gt;0,ISNUMBER(K1149),K1149&gt;0),K1149/I1149,"n.a.")</x:f>
        <x:v>n.a.</x:v>
      </x:c>
      <x:c r="M1149" s="43"/>
      <x:c r="N1149" s="13" t="str">
        <x:v>No</x:v>
      </x:c>
      <x:c r="O1149" s="15" t="str">
        <x:v>Not stated</x:v>
      </x:c>
      <x:c r="P1149" s="15" t="str">
        <x:v>2 roller shutters; 2 roller shutter doors to front plus personal access door to front and another to side with window.</x:v>
      </x:c>
      <x:c r="Q1149" s="15" t="str">
        <x:v>Industrial accommodation; warehouse/storage space; mezzanine accommodation; ancillary office accommodation; parking</x:v>
      </x:c>
      <x:c r="R1149" s="15" t="str">
        <x:v>To let Aggregate schedule differs from individual advert because mezzanine areas differ; no rent allocated.</x:v>
      </x:c>
      <x:c r="S1149" s="15" t="str">
        <x:v>https://www.zoopla.co.uk/to-rent/commercial/details/59031949/</x:v>
      </x:c>
      <x:c r="T1149" s="15" t="str"/>
      <x:c r="U1149" s="15" t="str"/>
      <x:c r="V1149" s="15" t="str">
        <x:v>Eastbourne — Mountney Bridge Industrial Estate</x:v>
      </x:c>
      <x:c r="W1149" s="15" t="str">
        <x:v>Individual unit ≤15,000 sq ft</x:v>
      </x:c>
      <x:c r="X1149" s="13" t="n">
        <x:f>IF(N1149="Yes",L1149,0)</x:f>
        <x:v>0</x:v>
      </x:c>
      <x:c r="Y1149" s="14" t="n">
        <x:v>1</x:v>
      </x:c>
      <x:c r="Z1149" s="13" t="str">
        <x:v>Industrial / workshop / storage</x:v>
      </x:c>
    </x:row>
    <x:row r="1150" ht="49" customHeight="1">
      <x:c r="A1150" s="13" t="str">
        <x:v>SE0170</x:v>
      </x:c>
      <x:c r="B1150" s="15" t="str">
        <x:v>Eastbourne</x:v>
      </x:c>
      <x:c r="C1150" s="15" t="str">
        <x:v>Eastbourne</x:v>
      </x:c>
      <x:c r="D1150" s="14" t="n">
        <x:v>99180</x:v>
      </x:c>
      <x:c r="E1150" s="13" t="str">
        <x:v>Town</x:v>
      </x:c>
      <x:c r="F1150" s="15" t="str">
        <x:v>Hammonds Drive Industrial Estate</x:v>
      </x:c>
      <x:c r="G1150" s="15" t="str">
        <x:v>Unit 64, Hammonds Drive Industrial Estate, Hammonds Drive, Eastbourne, East Sussex, BN23 6PW Industrial Park</x:v>
      </x:c>
      <x:c r="H1150" s="13" t="str">
        <x:v>Current</x:v>
      </x:c>
      <x:c r="I1150" s="14" t="n">
        <x:v>2970</x:v>
      </x:c>
      <x:c r="J1150" s="13" t="str">
        <x:f>IF(AND(ISNUMBER(I1150),I1150&gt;0),IF(I1150&lt;=1000,"1–1,000",IF(I1150&lt;=2500,"1,001–2,500",IF(I1150&lt;=5000,"2,501–5,000",IF(I1150&lt;=10000,"5,001–10,000","10,001–15,000")))),"2,501–5,000")</x:f>
        <x:v>2,501–5,000</x:v>
      </x:c>
      <x:c r="K1150" s="16" t="n">
        <x:v>32448</x:v>
      </x:c>
      <x:c r="L1150" s="43" t="n">
        <x:f>IF(AND(ISNUMBER(I1150),I1150&gt;0,ISNUMBER(K1150),K1150&gt;0),K1150/I1150,"n.a.")</x:f>
        <x:v>10.925252525252525</x:v>
      </x:c>
      <x:c r="M1150" s="43"/>
      <x:c r="N1150" s="13" t="str">
        <x:v>Yes</x:v>
      </x:c>
      <x:c r="O1150" s="15" t="str">
        <x:v>Not stated</x:v>
      </x:c>
      <x:c r="P1150" s="15" t="str">
        <x:v>The units specification vary but broadly comprise of a steel roller shutter loading door, WC and parking facilities on site.</x:v>
      </x:c>
      <x:c r="Q1150" s="15" t="str">
        <x:v>Industrial accommodation; warehouse/storage space; parking</x:v>
      </x:c>
      <x:c r="R1150" s="15" t="str">
        <x:v>To let Rightmove individual listing/card description checked 4 November 2026. Annual asking rent = displayed rounded monthly rent × 12; rounding may differ from agent annual terms.</x:v>
      </x:c>
      <x:c r="S1150" s="15" t="str">
        <x:v>https://www.rightmove.co.uk/properties/760907635020193#/?channel=COM_LET</x:v>
      </x:c>
      <x:c r="T1150" s="15" t="str"/>
      <x:c r="U1150" s="15" t="str"/>
      <x:c r="V1150" s="15" t="str">
        <x:v>Eastbourne — Hammonds Drive Industrial Estate</x:v>
      </x:c>
      <x:c r="W1150" s="15" t="str">
        <x:v>Individual unit ≤15,000 sq ft</x:v>
      </x:c>
      <x:c r="X1150" s="13" t="n">
        <x:f>IF(N1150="Yes",L1150,0)</x:f>
        <x:v>10.925252525252525</x:v>
      </x:c>
      <x:c r="Y1150" s="14" t="n">
        <x:v>1</x:v>
      </x:c>
      <x:c r="Z1150" s="13" t="str">
        <x:v>Industrial / workshop / storage</x:v>
      </x:c>
    </x:row>
    <x:row r="1151" ht="49" customHeight="1">
      <x:c r="A1151" s="13" t="str">
        <x:v>SE0171</x:v>
      </x:c>
      <x:c r="B1151" s="15" t="str">
        <x:v>Eastbourne</x:v>
      </x:c>
      <x:c r="C1151" s="15" t="str">
        <x:v>Eastbourne</x:v>
      </x:c>
      <x:c r="D1151" s="14" t="n">
        <x:v>99180</x:v>
      </x:c>
      <x:c r="E1151" s="13" t="str">
        <x:v>Town</x:v>
      </x:c>
      <x:c r="F1151" s="15" t="str">
        <x:v>Hammonds Drive Industrial Estate</x:v>
      </x:c>
      <x:c r="G1151" s="15" t="str">
        <x:v>Unit 70, Hammonds Drive Industrial Estate, 70 Hammonds Drive, Eastbourne, East Sussex, BN23 6PW Industrial Park</x:v>
      </x:c>
      <x:c r="H1151" s="13" t="str">
        <x:v>Current</x:v>
      </x:c>
      <x:c r="I1151" s="14" t="n">
        <x:v>3132</x:v>
      </x:c>
      <x:c r="J1151" s="13" t="str">
        <x:f>IF(AND(ISNUMBER(I1151),I1151&gt;0),IF(I1151&lt;=1000,"1–1,000",IF(I1151&lt;=2500,"1,001–2,500",IF(I1151&lt;=5000,"2,501–5,000",IF(I1151&lt;=10000,"5,001–10,000","10,001–15,000")))),"2,501–5,000")</x:f>
        <x:v>2,501–5,000</x:v>
      </x:c>
      <x:c r="K1151" s="16" t="n">
        <x:v>33672</x:v>
      </x:c>
      <x:c r="L1151" s="43" t="n">
        <x:f>IF(AND(ISNUMBER(I1151),I1151&gt;0,ISNUMBER(K1151),K1151&gt;0),K1151/I1151,"n.a.")</x:f>
        <x:v>10.75095785440613</x:v>
      </x:c>
      <x:c r="M1151" s="43"/>
      <x:c r="N1151" s="13" t="str">
        <x:v>Yes</x:v>
      </x:c>
      <x:c r="O1151" s="15" t="str">
        <x:v>Not stated</x:v>
      </x:c>
      <x:c r="P1151" s="15" t="str">
        <x:v>Not stated</x:v>
      </x:c>
      <x:c r="Q1151" s="15" t="str">
        <x:v>Industrial accommodation; warehouse/storage space</x:v>
      </x:c>
      <x:c r="R1151" s="15" t="str">
        <x:v>To let Rightmove individual listing/card description checked 4 November 2026. Annual asking rent = displayed rounded monthly rent × 12; rounding may differ from agent annual terms.</x:v>
      </x:c>
      <x:c r="S1151" s="15" t="str">
        <x:v>https://www.rightmove.co.uk/properties/760907813280912#/?channel=COM_LET</x:v>
      </x:c>
      <x:c r="T1151" s="15" t="str"/>
      <x:c r="U1151" s="15" t="str"/>
      <x:c r="V1151" s="15" t="str">
        <x:v>Eastbourne — Hammonds Drive Industrial Estate</x:v>
      </x:c>
      <x:c r="W1151" s="15" t="str">
        <x:v>Individual unit ≤15,000 sq ft</x:v>
      </x:c>
      <x:c r="X1151" s="13" t="n">
        <x:f>IF(N1151="Yes",L1151,0)</x:f>
        <x:v>10.75095785440613</x:v>
      </x:c>
      <x:c r="Y1151" s="14" t="n">
        <x:v>1</x:v>
      </x:c>
      <x:c r="Z1151" s="13" t="str">
        <x:v>Industrial / workshop / storage</x:v>
      </x:c>
    </x:row>
    <x:row r="1152" ht="42" customHeight="1">
      <x:c r="A1152" s="13" t="str">
        <x:v>SE0172</x:v>
      </x:c>
      <x:c r="B1152" s="15" t="str">
        <x:v>Eastbourne</x:v>
      </x:c>
      <x:c r="C1152" s="15" t="str">
        <x:v>Eastbourne</x:v>
      </x:c>
      <x:c r="D1152" s="14" t="n">
        <x:v>99180</x:v>
      </x:c>
      <x:c r="E1152" s="13" t="str">
        <x:v>Town</x:v>
      </x:c>
      <x:c r="F1152" s="15" t="str">
        <x:v>Highfield Industrial Estate</x:v>
      </x:c>
      <x:c r="G1152" s="15" t="str">
        <x:v>Unit 17, Highfield Industrial Estate, Edison Road, Eastbourne, East Sussex, BN23 6PT Industrial Park</x:v>
      </x:c>
      <x:c r="H1152" s="13" t="str">
        <x:v>Current</x:v>
      </x:c>
      <x:c r="I1152" s="14" t="n">
        <x:v>11398</x:v>
      </x:c>
      <x:c r="J1152" s="13" t="str">
        <x:f>IF(AND(ISNUMBER(I1152),I1152&gt;0),IF(I1152&lt;=1000,"1–1,000",IF(I1152&lt;=2500,"1,001–2,500",IF(I1152&lt;=5000,"2,501–5,000",IF(I1152&lt;=10000,"5,001–10,000","10,001–15,000")))),"10,001–15,000")</x:f>
        <x:v>10,001–15,000</x:v>
      </x:c>
      <x:c r="K1152" s="16" t="n">
        <x:v>75000</x:v>
      </x:c>
      <x:c r="L1152" s="43" t="n">
        <x:f>IF(AND(ISNUMBER(I1152),I1152&gt;0,ISNUMBER(K1152),K1152&gt;0),K1152/I1152,"n.a.")</x:f>
        <x:v>6.580101772240744</x:v>
      </x:c>
      <x:c r="M1152" s="43"/>
      <x:c r="N1152" s="13" t="str">
        <x:v>Yes</x:v>
      </x:c>
      <x:c r="O1152" s="15" t="str">
        <x:v>Not stated</x:v>
      </x:c>
      <x:c r="P1152" s="15" t="str">
        <x:v>Not stated</x:v>
      </x:c>
      <x:c r="Q1152" s="15" t="str">
        <x:v>ancillary office accommodation; three-phase power; parking</x:v>
      </x:c>
      <x:c r="R1152" s="15" t="str">
        <x:v>To let Rightmove individual listing/card description checked 4 November 2026. Annual asking rent = displayed rounded monthly rent × 12; rounding may differ from agent annual terms.</x:v>
      </x:c>
      <x:c r="S1152" s="15" t="str">
        <x:v>https://www.rightmove.co.uk/properties/760907605660848#/?channel=COM_LET</x:v>
      </x:c>
      <x:c r="T1152" s="15" t="str"/>
      <x:c r="U1152" s="15" t="str"/>
      <x:c r="V1152" s="15" t="str">
        <x:v>Eastbourne — Highfield Industrial Estate</x:v>
      </x:c>
      <x:c r="W1152" s="15" t="str">
        <x:v>Individual unit ≤15,000 sq ft</x:v>
      </x:c>
      <x:c r="X1152" s="13" t="n">
        <x:f>IF(N1152="Yes",L1152,0)</x:f>
        <x:v>6.580101772240744</x:v>
      </x:c>
      <x:c r="Y1152" s="14" t="n">
        <x:v>1</x:v>
      </x:c>
      <x:c r="Z1152" s="13" t="str">
        <x:v>Industrial / workshop / storage</x:v>
      </x:c>
    </x:row>
    <x:row r="1153" ht="49" customHeight="1">
      <x:c r="A1153" s="13" t="str">
        <x:v>SE0173</x:v>
      </x:c>
      <x:c r="B1153" s="15" t="str">
        <x:v>Eastbourne</x:v>
      </x:c>
      <x:c r="C1153" s="15" t="str">
        <x:v>Eastbourne</x:v>
      </x:c>
      <x:c r="D1153" s="14" t="n">
        <x:v>99180</x:v>
      </x:c>
      <x:c r="E1153" s="13" t="str">
        <x:v>Town</x:v>
      </x:c>
      <x:c r="F1153" s="15" t="str">
        <x:v>Standalone premises — Eastbourne</x:v>
      </x:c>
      <x:c r="G1153" s="15" t="str">
        <x:v>Unit 4, 16a Maple Road, Eastbourne, East Sussex BN23 6NY Industrial Park</x:v>
      </x:c>
      <x:c r="H1153" s="13" t="str">
        <x:v>Uncertain</x:v>
      </x:c>
      <x:c r="I1153" s="14" t="n">
        <x:v>9600</x:v>
      </x:c>
      <x:c r="J1153" s="13" t="str">
        <x:f>IF(AND(ISNUMBER(I1153),I1153&gt;0),IF(I1153&lt;=1000,"1–1,000",IF(I1153&lt;=2500,"1,001–2,500",IF(I1153&lt;=5000,"2,501–5,000",IF(I1153&lt;=10000,"5,001–10,000","10,001–15,000")))),"5,001–10,000")</x:f>
        <x:v>5,001–10,000</x:v>
      </x:c>
      <x:c r="K1153" s="16" t="n">
        <x:v>48000</x:v>
      </x:c>
      <x:c r="L1153" s="43" t="n">
        <x:f>IF(AND(ISNUMBER(I1153),I1153&gt;0,ISNUMBER(K1153),K1153&gt;0),K1153/I1153,"n.a.")</x:f>
        <x:v>5</x:v>
      </x:c>
      <x:c r="M1153" s="43"/>
      <x:c r="N1153" s="13" t="str">
        <x:v>No</x:v>
      </x:c>
      <x:c r="O1153" s="15" t="str">
        <x:v>Not stated</x:v>
      </x:c>
      <x:c r="P1153" s="15" t="str">
        <x:v>Not stated</x:v>
      </x:c>
      <x:c r="Q1153" s="15" t="str">
        <x:v>Industrial accommodation; warehouse/storage space; mezzanine accommodation; three-phase power; parking</x:v>
      </x:c>
      <x:c r="R1153" s="15" t="str">
        <x:v>Completion/eligibility unverified Rightmove individual listing/card description checked 4 November 2026. Current readiness/completion needs confirmation. Annual asking rent = displayed rounded monthly rent × 12; rounding may differ from agent annual terms.</x:v>
      </x:c>
      <x:c r="S1153" s="15" t="str">
        <x:v>https://www.rightmove.co.uk/properties/760907626576081#/?channel=COM_LET</x:v>
      </x:c>
      <x:c r="T1153" s="15" t="str"/>
      <x:c r="U1153" s="15" t="str"/>
      <x:c r="V1153" s="15" t="str">
        <x:v>Eastbourne — Standalone premises — Eastbourne</x:v>
      </x:c>
      <x:c r="W1153" s="15" t="str">
        <x:v>Individual unit ≤15,000 sq ft</x:v>
      </x:c>
      <x:c r="X1153" s="13" t="n">
        <x:f>IF(N1153="Yes",L1153,0)</x:f>
        <x:v>0</x:v>
      </x:c>
      <x:c r="Y1153" s="14" t="n">
        <x:v>1</x:v>
      </x:c>
      <x:c r="Z1153" s="13" t="str">
        <x:v>Industrial / workshop / storage</x:v>
      </x:c>
    </x:row>
    <x:row r="1154" ht="75" customHeight="1">
      <x:c r="A1154" s="13" t="str">
        <x:v>SE0174</x:v>
      </x:c>
      <x:c r="B1154" s="15" t="str">
        <x:v>Hastings</x:v>
      </x:c>
      <x:c r="C1154" s="15" t="str">
        <x:v>Hastings</x:v>
      </x:c>
      <x:c r="D1154" s="14" t="n">
        <x:v>91490</x:v>
      </x:c>
      <x:c r="E1154" s="13" t="str">
        <x:v>Town</x:v>
      </x:c>
      <x:c r="F1154" s="15" t="str">
        <x:v>Churchfields Industrial Estate</x:v>
      </x:c>
      <x:c r="G1154" s="15" t="str">
        <x:v>Unit 21, Innovation Centre, Highfield Drive, St Leonards</x:v>
      </x:c>
      <x:c r="H1154" s="13" t="str">
        <x:v>Current</x:v>
      </x:c>
      <x:c r="I1154" s="14" t="n">
        <x:v>540</x:v>
      </x:c>
      <x:c r="J1154" s="13" t="str">
        <x:f>IF(AND(ISNUMBER(I1154),I1154&gt;0),IF(I1154&lt;=1000,"1–1,000",IF(I1154&lt;=2500,"1,001–2,500",IF(I1154&lt;=5000,"2,501–5,000",IF(I1154&lt;=10000,"5,001–10,000","10,001–15,000")))),"1–1,000")</x:f>
        <x:v>1–1,000</x:v>
      </x:c>
      <x:c r="K1154" s="16" t="n">
        <x:v>6642</x:v>
      </x:c>
      <x:c r="L1154" s="43" t="n">
        <x:f>IF(AND(ISNUMBER(I1154),I1154&gt;0,ISNUMBER(K1154),K1154&gt;0),K1154/I1154,"n.a.")</x:f>
        <x:v>12.3</x:v>
      </x:c>
      <x:c r="M1154" s="43" t="n">
        <x:v>12.3</x:v>
      </x:c>
      <x:c r="N1154" s="13" t="str">
        <x:v>Yes</x:v>
      </x:c>
      <x:c r="O1154" s="15" t="str">
        <x:v>Unit 21 is ready to move into and features painted block walls, painted concrete floor, the option of a 3 phase power supply, approximately 2.9 m (9.5 ft) ceiling height and an up and over loading door.</x:v>
      </x:c>
      <x:c r="P1154" s="15" t="str">
        <x:v>Loading door; Unit 21 is ready to move into and features painted block walls, painted concrete floor, the option of a 3 phase power supply, approximately 2.9 m (9.5 ft) ceiling height and an up and over loading door.</x:v>
      </x:c>
      <x:c r="Q1154" s="15" t="str">
        <x:v>Industrial accommodation; ancillary office accommodation; three-phase power; parking</x:v>
      </x:c>
      <x:c r="R1154" s="15" t="str">
        <x:v>To let</x:v>
      </x:c>
      <x:c r="S1154" s="15" t="str">
        <x:v>https://www.zoopla.co.uk/to-rent/commercial/details/52018150/</x:v>
      </x:c>
      <x:c r="T1154" s="15" t="str"/>
      <x:c r="U1154" s="15" t="str"/>
      <x:c r="V1154" s="15" t="str">
        <x:v>Hastings — Churchfields Industrial Estate</x:v>
      </x:c>
      <x:c r="W1154" s="15" t="str">
        <x:v>Individual unit ≤15,000 sq ft</x:v>
      </x:c>
      <x:c r="X1154" s="13" t="n">
        <x:f>IF(N1154="Yes",L1154,0)</x:f>
        <x:v>12.3</x:v>
      </x:c>
      <x:c r="Y1154" s="14" t="n">
        <x:v>1</x:v>
      </x:c>
      <x:c r="Z1154" s="13" t="str">
        <x:v>Industrial / workshop / storage</x:v>
      </x:c>
    </x:row>
    <x:row r="1155" ht="49" customHeight="1">
      <x:c r="A1155" s="13" t="str">
        <x:v>SE0175</x:v>
      </x:c>
      <x:c r="B1155" s="15" t="str">
        <x:v>Hastings</x:v>
      </x:c>
      <x:c r="C1155" s="15" t="str">
        <x:v>Hastings</x:v>
      </x:c>
      <x:c r="D1155" s="14" t="n">
        <x:v>91490</x:v>
      </x:c>
      <x:c r="E1155" s="13" t="str">
        <x:v>Town</x:v>
      </x:c>
      <x:c r="F1155" s="15" t="str">
        <x:v>Hayland Industrial Estate</x:v>
      </x:c>
      <x:c r="G1155" s="15" t="str">
        <x:v>3 Hayland Industrial Estate, Maunsell Road, St Leonards-On-Sea, TN38 9NN Industrial Park</x:v>
      </x:c>
      <x:c r="H1155" s="13" t="str">
        <x:v>Uncertain</x:v>
      </x:c>
      <x:c r="I1155" s="14" t="n">
        <x:v>2046</x:v>
      </x:c>
      <x:c r="J1155" s="13" t="str">
        <x:f>IF(AND(ISNUMBER(I1155),I1155&gt;0),IF(I1155&lt;=1000,"1–1,000",IF(I1155&lt;=2500,"1,001–2,500",IF(I1155&lt;=5000,"2,501–5,000",IF(I1155&lt;=10000,"5,001–10,000","10,001–15,000")))),"1,001–2,500")</x:f>
        <x:v>1,001–2,500</x:v>
      </x:c>
      <x:c r="K1155" s="16" t="n">
        <x:v>22500</x:v>
      </x:c>
      <x:c r="L1155" s="43" t="n">
        <x:f>IF(AND(ISNUMBER(I1155),I1155&gt;0,ISNUMBER(K1155),K1155&gt;0),K1155/I1155,"n.a.")</x:f>
        <x:v>10.997067448680351</x:v>
      </x:c>
      <x:c r="M1155" s="43"/>
      <x:c r="N1155" s="13" t="str">
        <x:v>No</x:v>
      </x:c>
      <x:c r="O1155" s="15" t="str">
        <x:v>The unit comprises a mid terrace modern industrial unit with 6.6m eaves height.</x:v>
      </x:c>
      <x:c r="P1155" s="15" t="str">
        <x:v>The unit benefits from a surface level loading door, 5 dedicated parking spaces.</x:v>
      </x:c>
      <x:c r="Q1155" s="15" t="str">
        <x:v>Industrial accommodation; parking; refurbishment referenced</x:v>
      </x:c>
      <x:c r="R1155" s="15" t="str">
        <x:v>Completion/eligibility unverified Rightmove individual listing/card description checked 4 November 2026. Current readiness/completion needs confirmation. Annual asking rent = displayed rounded monthly rent × 12; rounding may differ from agent annual terms.</x:v>
      </x:c>
      <x:c r="S1155" s="15" t="str">
        <x:v>https://www.rightmove.co.uk/properties/765791782507616#/?channel=COM_LET</x:v>
      </x:c>
      <x:c r="T1155" s="15" t="str"/>
      <x:c r="U1155" s="15" t="str"/>
      <x:c r="V1155" s="15" t="str">
        <x:v>Hastings — Hayland Industrial Estate</x:v>
      </x:c>
      <x:c r="W1155" s="15" t="str">
        <x:v>Individual unit ≤15,000 sq ft</x:v>
      </x:c>
      <x:c r="X1155" s="13" t="n">
        <x:f>IF(N1155="Yes",L1155,0)</x:f>
        <x:v>0</x:v>
      </x:c>
      <x:c r="Y1155" s="14" t="n">
        <x:v>1</x:v>
      </x:c>
      <x:c r="Z1155" s="13" t="str">
        <x:v>Industrial / workshop / storage</x:v>
      </x:c>
    </x:row>
    <x:row r="1156" ht="62" customHeight="1">
      <x:c r="A1156" s="13" t="str">
        <x:v>SE0176</x:v>
      </x:c>
      <x:c r="B1156" s="15" t="str">
        <x:v>Hastings</x:v>
      </x:c>
      <x:c r="C1156" s="15" t="str">
        <x:v>Hastings</x:v>
      </x:c>
      <x:c r="D1156" s="14" t="n">
        <x:v>91490</x:v>
      </x:c>
      <x:c r="E1156" s="13" t="str">
        <x:v>Town</x:v>
      </x:c>
      <x:c r="F1156" s="15" t="str">
        <x:v>Northridge Industrial Estate</x:v>
      </x:c>
      <x:c r="G1156" s="15" t="str">
        <x:v>2 Northridge Industrial Estate, Hastings TN35</x:v>
      </x:c>
      <x:c r="H1156" s="13" t="str">
        <x:v>Current</x:v>
      </x:c>
      <x:c r="I1156" s="14" t="n">
        <x:v>3156</x:v>
      </x:c>
      <x:c r="J1156" s="13" t="str">
        <x:f>IF(AND(ISNUMBER(I1156),I1156&gt;0),IF(I1156&lt;=1000,"1–1,000",IF(I1156&lt;=2500,"1,001–2,500",IF(I1156&lt;=5000,"2,501–5,000",IF(I1156&lt;=10000,"5,001–10,000","10,001–15,000")))),"2,501–5,000")</x:f>
        <x:v>2,501–5,000</x:v>
      </x:c>
      <x:c r="K1156" s="16" t="n">
        <x:v>30000</x:v>
      </x:c>
      <x:c r="L1156" s="43" t="n">
        <x:f>IF(AND(ISNUMBER(I1156),I1156&gt;0,ISNUMBER(K1156),K1156&gt;0),K1156/I1156,"n.a.")</x:f>
        <x:v>9.505703422053232</x:v>
      </x:c>
      <x:c r="M1156" s="43" t="n">
        <x:v>9.51</x:v>
      </x:c>
      <x:c r="N1156" s="13" t="str">
        <x:v>Yes</x:v>
      </x:c>
      <x:c r="O1156" s="15" t="str">
        <x:v>6m eaves height; The unit is situated within the established Ivyhouse Lane Industrial Estate just off the B2093 Ridge Road to the North edge of Hastings.</x:v>
      </x:c>
      <x:c r="P1156" s="15" t="str">
        <x:v>Roller Shutter loading door; This mid terraced modern industrial unit offers a loading door to the front with small office/reception area at the front and mezzanine office above.</x:v>
      </x:c>
      <x:c r="Q1156" s="15" t="str">
        <x:v>Industrial accommodation; mezzanine accommodation; ancillary office accommodation; parking</x:v>
      </x:c>
      <x:c r="R1156" s="15" t="str">
        <x:v>To let</x:v>
      </x:c>
      <x:c r="S1156" s="15" t="str">
        <x:v>https://www.zoopla.co.uk/to-rent/commercial/details/73964761/</x:v>
      </x:c>
      <x:c r="T1156" s="15" t="str"/>
      <x:c r="U1156" s="15" t="str"/>
      <x:c r="V1156" s="15" t="str">
        <x:v>Hastings — Northridge Industrial Estate</x:v>
      </x:c>
      <x:c r="W1156" s="15" t="str">
        <x:v>Individual unit ≤15,000 sq ft</x:v>
      </x:c>
      <x:c r="X1156" s="13" t="n">
        <x:f>IF(N1156="Yes",L1156,0)</x:f>
        <x:v>9.505703422053232</x:v>
      </x:c>
      <x:c r="Y1156" s="14" t="n">
        <x:v>1</x:v>
      </x:c>
      <x:c r="Z1156" s="13" t="str">
        <x:v>Industrial / workshop / storage</x:v>
      </x:c>
    </x:row>
    <x:row r="1157" ht="62" customHeight="1">
      <x:c r="A1157" s="13" t="str">
        <x:v>SE0177</x:v>
      </x:c>
      <x:c r="B1157" s="15" t="str">
        <x:v>Hastings</x:v>
      </x:c>
      <x:c r="C1157" s="15" t="str">
        <x:v>Hastings</x:v>
      </x:c>
      <x:c r="D1157" s="14" t="n">
        <x:v>91490</x:v>
      </x:c>
      <x:c r="E1157" s="13" t="str">
        <x:v>Town</x:v>
      </x:c>
      <x:c r="F1157" s="15" t="str">
        <x:v>Northridge Industrial Estate</x:v>
      </x:c>
      <x:c r="G1157" s="15" t="str">
        <x:v>3 Northridge Industrial Estate, Hastings TN35</x:v>
      </x:c>
      <x:c r="H1157" s="13" t="str">
        <x:v>Current</x:v>
      </x:c>
      <x:c r="I1157" s="14" t="n">
        <x:v>4470</x:v>
      </x:c>
      <x:c r="J1157" s="13" t="str">
        <x:f>IF(AND(ISNUMBER(I1157),I1157&gt;0),IF(I1157&lt;=1000,"1–1,000",IF(I1157&lt;=2500,"1,001–2,500",IF(I1157&lt;=5000,"2,501–5,000",IF(I1157&lt;=10000,"5,001–10,000","10,001–15,000")))),"2,501–5,000")</x:f>
        <x:v>2,501–5,000</x:v>
      </x:c>
      <x:c r="K1157" s="16" t="n">
        <x:v>32500</x:v>
      </x:c>
      <x:c r="L1157" s="43" t="n">
        <x:f>IF(AND(ISNUMBER(I1157),I1157&gt;0,ISNUMBER(K1157),K1157&gt;0),K1157/I1157,"n.a.")</x:f>
        <x:v>7.27069351230425</x:v>
      </x:c>
      <x:c r="M1157" s="43" t="n">
        <x:v>7.27</x:v>
      </x:c>
      <x:c r="N1157" s="13" t="str">
        <x:v>Yes</x:v>
      </x:c>
      <x:c r="O1157" s="15" t="str">
        <x:v>6m eaves height; The unit is situated within the established Ivyhouse Lane Industrial Estate just off the B2093 Ridge Road to the North edge of Hastings.</x:v>
      </x:c>
      <x:c r="P1157" s="15" t="str">
        <x:v>Roller Shutter loading door; This mid terraced modern industrial unit offers a loading door to the front with offices and reception area at the front and mezzanine stores above.</x:v>
      </x:c>
      <x:c r="Q1157" s="15" t="str">
        <x:v>Industrial accommodation; mezzanine accommodation; ancillary office accommodation; parking</x:v>
      </x:c>
      <x:c r="R1157" s="15" t="str">
        <x:v>To let</x:v>
      </x:c>
      <x:c r="S1157" s="15" t="str">
        <x:v>https://www.zoopla.co.uk/to-rent/commercial/details/73964773/</x:v>
      </x:c>
      <x:c r="T1157" s="15" t="str"/>
      <x:c r="U1157" s="15" t="str"/>
      <x:c r="V1157" s="15" t="str">
        <x:v>Hastings — Northridge Industrial Estate</x:v>
      </x:c>
      <x:c r="W1157" s="15" t="str">
        <x:v>Individual unit ≤15,000 sq ft</x:v>
      </x:c>
      <x:c r="X1157" s="13" t="n">
        <x:f>IF(N1157="Yes",L1157,0)</x:f>
        <x:v>7.27069351230425</x:v>
      </x:c>
      <x:c r="Y1157" s="14" t="n">
        <x:v>1</x:v>
      </x:c>
      <x:c r="Z1157" s="13" t="str">
        <x:v>Industrial / workshop / storage</x:v>
      </x:c>
    </x:row>
    <x:row r="1158" ht="62" customHeight="1">
      <x:c r="A1158" s="13" t="str">
        <x:v>SE0178</x:v>
      </x:c>
      <x:c r="B1158" s="15" t="str">
        <x:v>Hastings</x:v>
      </x:c>
      <x:c r="C1158" s="15" t="str">
        <x:v>Hastings</x:v>
      </x:c>
      <x:c r="D1158" s="14" t="n">
        <x:v>91490</x:v>
      </x:c>
      <x:c r="E1158" s="13" t="str">
        <x:v>Town</x:v>
      </x:c>
      <x:c r="F1158" s="15" t="str">
        <x:v>Platform Business Centre</x:v>
      </x:c>
      <x:c r="G1158" s="15" t="str">
        <x:v>Platform Business Centre, Haywood Way, Hastings, East Sussex, TN35 4FB Industrial Park</x:v>
      </x:c>
      <x:c r="H1158" s="13" t="str">
        <x:v>Uncertain</x:v>
      </x:c>
      <x:c r="I1158" s="14" t="n">
        <x:v>1250</x:v>
      </x:c>
      <x:c r="J1158" s="13" t="str">
        <x:f>IF(AND(ISNUMBER(I1158),I1158&gt;0),IF(I1158&lt;=1000,"1–1,000",IF(I1158&lt;=2500,"1,001–2,500",IF(I1158&lt;=5000,"2,501–5,000",IF(I1158&lt;=10000,"5,001–10,000","10,001–15,000")))),"1,001–2,500")</x:f>
        <x:v>1,001–2,500</x:v>
      </x:c>
      <x:c r="K1158" s="16" t="n">
        <x:v>15996</x:v>
      </x:c>
      <x:c r="L1158" s="43" t="n">
        <x:f>IF(AND(ISNUMBER(I1158),I1158&gt;0,ISNUMBER(K1158),K1158&gt;0),K1158/I1158,"n.a.")</x:f>
        <x:v>12.7968</x:v>
      </x:c>
      <x:c r="M1158" s="43"/>
      <x:c r="N1158" s="13" t="str">
        <x:v>No</x:v>
      </x:c>
      <x:c r="O1158" s="15" t="str">
        <x:v>Minimum eaves height of 5.5m Power-floated concrete floor WC block Insulated roller shutter door Scope for mezzanine floor Located off The Ridge and Ivyhouse Lane industrial estate.</x:v>
      </x:c>
      <x:c r="P1158" s="15" t="str">
        <x:v>Minimum eaves height of 5.5m Power-floated concrete floor WC block Insulated roller shutter door Scope for mezzanine floor Located off The Ridge and Ivyhouse Lane industrial estate.</x:v>
      </x:c>
      <x:c r="Q1158" s="15" t="str">
        <x:v>Industrial accommodation; mezzanine accommodation</x:v>
      </x:c>
      <x:c r="R1158"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x:v>
      </x:c>
      <x:c r="S1158" s="15" t="str">
        <x:v>https://www.rightmove.co.uk/properties/777024910664529#/?channel=COM_LET</x:v>
      </x:c>
      <x:c r="T1158" s="15" t="str"/>
      <x:c r="U1158" s="15" t="str"/>
      <x:c r="V1158" s="15" t="str">
        <x:v>Hastings — Platform Business Centre</x:v>
      </x:c>
      <x:c r="W1158" s="15" t="str">
        <x:v>Individual unit ≤15,000 sq ft</x:v>
      </x:c>
      <x:c r="X1158" s="13" t="n">
        <x:f>IF(N1158="Yes",L1158,0)</x:f>
        <x:v>0</x:v>
      </x:c>
      <x:c r="Y1158" s="14" t="n">
        <x:v>1</x:v>
      </x:c>
      <x:c r="Z1158" s="13" t="str">
        <x:v>Industrial / workshop / storage</x:v>
      </x:c>
    </x:row>
    <x:row r="1159" ht="49" customHeight="1">
      <x:c r="A1159" s="13" t="str">
        <x:v>SE0179</x:v>
      </x:c>
      <x:c r="B1159" s="15" t="str">
        <x:v>Hastings</x:v>
      </x:c>
      <x:c r="C1159" s="15" t="str">
        <x:v>Hastings</x:v>
      </x:c>
      <x:c r="D1159" s="14" t="n">
        <x:v>91490</x:v>
      </x:c>
      <x:c r="E1159" s="13" t="str">
        <x:v>Town</x:v>
      </x:c>
      <x:c r="F1159" s="15" t="str">
        <x:v>Ponswood Industrial Estate</x:v>
      </x:c>
      <x:c r="G1159" s="15" t="str">
        <x:v>16 Theaklen Drive, St. Leonards-On-Sea TN38</x:v>
      </x:c>
      <x:c r="H1159" s="13" t="str">
        <x:v>Current</x:v>
      </x:c>
      <x:c r="I1159" s="14"/>
      <x:c r="J1159" s="13" t="str">
        <x:f>IF(AND(ISNUMBER(I1159),I1159&gt;0),IF(I1159&lt;=1000,"1–1,000",IF(I1159&lt;=2500,"1,001–2,500",IF(I1159&lt;=5000,"2,501–5,000",IF(I1159&lt;=10000,"5,001–10,000","10,001–15,000")))),"Range crosses bands")</x:f>
        <x:v>Range crosses bands</x:v>
      </x:c>
      <x:c r="K1159" s="16" t="n">
        <x:v>40000</x:v>
      </x:c>
      <x:c r="L1159" s="43" t="str">
        <x:f>IF(AND(ISNUMBER(I1159),I1159&gt;0,ISNUMBER(K1159),K1159&gt;0),K1159/I1159,"n.a.")</x:f>
        <x:v>n.a.</x:v>
      </x:c>
      <x:c r="M1159" s="43" t="n">
        <x:v>11.43</x:v>
      </x:c>
      <x:c r="N1159" s="13" t="str">
        <x:v>No</x:v>
      </x:c>
      <x:c r="O1159" s="15" t="str">
        <x:v>Not stated</x:v>
      </x:c>
      <x:c r="P1159" s="15" t="str">
        <x:v>Roller shutter door</x:v>
      </x:c>
      <x:c r="Q1159" s="15" t="str">
        <x:v>Industrial accommodation; warehouse/storage space; parking</x:v>
      </x:c>
      <x:c r="R1159" s="15" t="str">
        <x:v>To let Portal advertises 3500–7010 sq ft and £40000 pa; quoted £11.43/sq ft uses minimum3500, while description refers to two-storey premises without a floor-area schedule. Exact rent/area match unresolved; excluded from comparable rates.</x:v>
      </x:c>
      <x:c r="S1159" s="15" t="str">
        <x:v>https://www.zoopla.co.uk/to-rent/commercial/details/74257287/</x:v>
      </x:c>
      <x:c r="T1159" s="15" t="str"/>
      <x:c r="U1159" s="15" t="str"/>
      <x:c r="V1159" s="15" t="str">
        <x:v>Hastings — Ponswood Industrial Estate</x:v>
      </x:c>
      <x:c r="W1159" s="15" t="str">
        <x:v>3,500–7,010 sq ft; exact unit area not stated</x:v>
      </x:c>
      <x:c r="X1159" s="13" t="n">
        <x:f>IF(N1159="Yes",L1159,0)</x:f>
        <x:v>0</x:v>
      </x:c>
      <x:c r="Y1159" s="14" t="n">
        <x:v>1</x:v>
      </x:c>
      <x:c r="Z1159" s="13" t="str">
        <x:v>Industrial / workshop / storage</x:v>
      </x:c>
    </x:row>
    <x:row r="1160" ht="49" customHeight="1">
      <x:c r="A1160" s="13" t="str">
        <x:v>SE0180</x:v>
      </x:c>
      <x:c r="B1160" s="15" t="str">
        <x:v>Hastings</x:v>
      </x:c>
      <x:c r="C1160" s="15" t="str">
        <x:v>Hastings</x:v>
      </x:c>
      <x:c r="D1160" s="14" t="n">
        <x:v>91490</x:v>
      </x:c>
      <x:c r="E1160" s="13" t="str">
        <x:v>Town</x:v>
      </x:c>
      <x:c r="F1160" s="15" t="str">
        <x:v>Standalone premises — Hastings</x:v>
      </x:c>
      <x:c r="G1160" s="15" t="str">
        <x:v>1 Graystone Lane, Hastings TN35</x:v>
      </x:c>
      <x:c r="H1160" s="13" t="str">
        <x:v>Current</x:v>
      </x:c>
      <x:c r="I1160" s="14" t="n">
        <x:v>2300</x:v>
      </x:c>
      <x:c r="J1160" s="13" t="str">
        <x:f>IF(AND(ISNUMBER(I1160),I1160&gt;0),IF(I1160&lt;=1000,"1–1,000",IF(I1160&lt;=2500,"1,001–2,500",IF(I1160&lt;=5000,"2,501–5,000",IF(I1160&lt;=10000,"5,001–10,000","10,001–15,000")))),"1,001–2,500")</x:f>
        <x:v>1,001–2,500</x:v>
      </x:c>
      <x:c r="K1160" s="16" t="n">
        <x:v>15000</x:v>
      </x:c>
      <x:c r="L1160" s="43" t="n">
        <x:f>IF(AND(ISNUMBER(I1160),I1160&gt;0,ISNUMBER(K1160),K1160&gt;0),K1160/I1160,"n.a.")</x:f>
        <x:v>6.521739130434782</x:v>
      </x:c>
      <x:c r="M1160" s="43" t="n">
        <x:v>6.52</x:v>
      </x:c>
      <x:c r="N1160" s="13" t="str">
        <x:v>Yes</x:v>
      </x:c>
      <x:c r="O1160" s="15" t="str">
        <x:v>Not stated</x:v>
      </x:c>
      <x:c r="P1160" s="15" t="str">
        <x:v>Roller Shutter door; This detached warehouse/workshop is approached via a sloped driveway leading to a roller shutter door at the front for loading access.</x:v>
      </x:c>
      <x:c r="Q1160" s="15" t="str">
        <x:v>warehouse/storage space; workshop space</x:v>
      </x:c>
      <x:c r="R1160" s="15" t="str">
        <x:v>To let</x:v>
      </x:c>
      <x:c r="S1160" s="15" t="str">
        <x:v>https://www.zoopla.co.uk/to-rent/commercial/details/74396568/</x:v>
      </x:c>
      <x:c r="T1160" s="15" t="str"/>
      <x:c r="U1160" s="15" t="str"/>
      <x:c r="V1160" s="15" t="str">
        <x:v>Hastings — Standalone premises — Hastings</x:v>
      </x:c>
      <x:c r="W1160" s="15" t="str">
        <x:v>Individual unit ≤15,000 sq ft</x:v>
      </x:c>
      <x:c r="X1160" s="13" t="n">
        <x:f>IF(N1160="Yes",L1160,0)</x:f>
        <x:v>6.521739130434782</x:v>
      </x:c>
      <x:c r="Y1160" s="14" t="n">
        <x:v>1</x:v>
      </x:c>
      <x:c r="Z1160" s="13" t="str">
        <x:v>Industrial / workshop / storage</x:v>
      </x:c>
    </x:row>
    <x:row r="1161" ht="49" customHeight="1">
      <x:c r="A1161" s="13" t="str">
        <x:v>SE0181</x:v>
      </x:c>
      <x:c r="B1161" s="15" t="str">
        <x:v>Hastings</x:v>
      </x:c>
      <x:c r="C1161" s="15" t="str">
        <x:v>Hastings</x:v>
      </x:c>
      <x:c r="D1161" s="14" t="n">
        <x:v>91490</x:v>
      </x:c>
      <x:c r="E1161" s="13" t="str">
        <x:v>Town</x:v>
      </x:c>
      <x:c r="F1161" s="15" t="str">
        <x:v>Standalone premises — Hastings</x:v>
      </x:c>
      <x:c r="G1161" s="15" t="str">
        <x:v>1 Haywood Way, Hastings TN35</x:v>
      </x:c>
      <x:c r="H1161" s="13" t="str">
        <x:v>Current</x:v>
      </x:c>
      <x:c r="I1161" s="14" t="n">
        <x:v>5774</x:v>
      </x:c>
      <x:c r="J1161" s="13" t="str">
        <x:f>IF(AND(ISNUMBER(I1161),I1161&gt;0),IF(I1161&lt;=1000,"1–1,000",IF(I1161&lt;=2500,"1,001–2,500",IF(I1161&lt;=5000,"2,501–5,000",IF(I1161&lt;=10000,"5,001–10,000","10,001–15,000")))),"5,001–10,000")</x:f>
        <x:v>5,001–10,000</x:v>
      </x:c>
      <x:c r="K1161" s="16" t="n">
        <x:v>48000</x:v>
      </x:c>
      <x:c r="L1161" s="43" t="n">
        <x:f>IF(AND(ISNUMBER(I1161),I1161&gt;0,ISNUMBER(K1161),K1161&gt;0),K1161/I1161,"n.a.")</x:f>
        <x:v>8.313127814340145</x:v>
      </x:c>
      <x:c r="M1161" s="43"/>
      <x:c r="N1161" s="13" t="str">
        <x:v>Yes</x:v>
      </x:c>
      <x:c r="O1161" s="15" t="str">
        <x:v>The unit is situated within the established Ivyhouse Lane Industrial Estate just off the B2093 Ridge Road to the northern edge of Hastings.</x:v>
      </x:c>
      <x:c r="P1161" s="15" t="str">
        <x:v>Dual aspect Loading doors; Loading doors are located at both ends of the warehouse.</x:v>
      </x:c>
      <x:c r="Q1161" s="15" t="str">
        <x:v>Industrial accommodation; warehouse/storage space; workshop space; ancillary office accommodation; parking</x:v>
      </x:c>
      <x:c r="R1161" s="15" t="str">
        <x:v>To let</x:v>
      </x:c>
      <x:c r="S1161" s="15" t="str">
        <x:v>https://www.zoopla.co.uk/to-rent/commercial/details/71564914/</x:v>
      </x:c>
      <x:c r="T1161" s="15" t="str"/>
      <x:c r="U1161" s="15" t="str"/>
      <x:c r="V1161" s="15" t="str">
        <x:v>Hastings — Standalone premises — Hastings</x:v>
      </x:c>
      <x:c r="W1161" s="15" t="str">
        <x:v>Individual unit ≤15,000 sq ft</x:v>
      </x:c>
      <x:c r="X1161" s="13" t="n">
        <x:f>IF(N1161="Yes",L1161,0)</x:f>
        <x:v>8.313127814340145</x:v>
      </x:c>
      <x:c r="Y1161" s="14" t="n">
        <x:v>1</x:v>
      </x:c>
      <x:c r="Z1161" s="13" t="str">
        <x:v>Industrial / workshop / storage</x:v>
      </x:c>
    </x:row>
    <x:row r="1162" ht="49" customHeight="1">
      <x:c r="A1162" s="13" t="str">
        <x:v>SE0182</x:v>
      </x:c>
      <x:c r="B1162" s="15" t="str">
        <x:v>Hastings</x:v>
      </x:c>
      <x:c r="C1162" s="15" t="str">
        <x:v>Hastings</x:v>
      </x:c>
      <x:c r="D1162" s="14" t="n">
        <x:v>91490</x:v>
      </x:c>
      <x:c r="E1162" s="13" t="str">
        <x:v>Town</x:v>
      </x:c>
      <x:c r="F1162" s="15" t="str">
        <x:v>Standalone premises — Hastings</x:v>
      </x:c>
      <x:c r="G1162" s="15" t="str">
        <x:v>14 Ivyhouse Lane, Hastings TN35</x:v>
      </x:c>
      <x:c r="H1162" s="13" t="str">
        <x:v>Current</x:v>
      </x:c>
      <x:c r="I1162" s="14" t="n">
        <x:v>3303</x:v>
      </x:c>
      <x:c r="J1162" s="13" t="str">
        <x:f>IF(AND(ISNUMBER(I1162),I1162&gt;0),IF(I1162&lt;=1000,"1–1,000",IF(I1162&lt;=2500,"1,001–2,500",IF(I1162&lt;=5000,"2,501–5,000",IF(I1162&lt;=10000,"5,001–10,000","10,001–15,000")))),"2,501–5,000")</x:f>
        <x:v>2,501–5,000</x:v>
      </x:c>
      <x:c r="K1162" s="16" t="n">
        <x:v>27500</x:v>
      </x:c>
      <x:c r="L1162" s="43" t="n">
        <x:f>IF(AND(ISNUMBER(I1162),I1162&gt;0,ISNUMBER(K1162),K1162&gt;0),K1162/I1162,"n.a.")</x:f>
        <x:v>8.325764456554648</x:v>
      </x:c>
      <x:c r="M1162" s="43" t="n">
        <x:v>8.33</x:v>
      </x:c>
      <x:c r="N1162" s="13" t="str">
        <x:v>Yes</x:v>
      </x:c>
      <x:c r="O1162" s="15" t="str">
        <x:v>The unit is situated within the established Ivyhouse Lane Industrial Estate just off the B2093 Ridge Road to the northern edge of Hastings.</x:v>
      </x:c>
      <x:c r="P1162" s="15" t="str">
        <x:v>Not stated</x:v>
      </x:c>
      <x:c r="Q1162" s="15" t="str">
        <x:v>Industrial accommodation; workshop space; ancillary office accommodation; parking</x:v>
      </x:c>
      <x:c r="R1162" s="15" t="str">
        <x:v>To let</x:v>
      </x:c>
      <x:c r="S1162" s="15" t="str">
        <x:v>https://www.zoopla.co.uk/to-rent/commercial/details/71616431/</x:v>
      </x:c>
      <x:c r="T1162" s="15" t="str"/>
      <x:c r="U1162" s="15" t="str"/>
      <x:c r="V1162" s="15" t="str">
        <x:v>Hastings — Standalone premises — Hastings</x:v>
      </x:c>
      <x:c r="W1162" s="15" t="str">
        <x:v>Individual unit ≤15,000 sq ft</x:v>
      </x:c>
      <x:c r="X1162" s="13" t="n">
        <x:f>IF(N1162="Yes",L1162,0)</x:f>
        <x:v>8.325764456554648</x:v>
      </x:c>
      <x:c r="Y1162" s="14" t="n">
        <x:v>1</x:v>
      </x:c>
      <x:c r="Z1162" s="13" t="str">
        <x:v>Industrial / workshop / storage</x:v>
      </x:c>
    </x:row>
    <x:row r="1163" ht="49" customHeight="1">
      <x:c r="A1163" s="13" t="str">
        <x:v>SE0183</x:v>
      </x:c>
      <x:c r="B1163" s="15" t="str">
        <x:v>Hastings</x:v>
      </x:c>
      <x:c r="C1163" s="15" t="str">
        <x:v>Hastings</x:v>
      </x:c>
      <x:c r="D1163" s="14" t="n">
        <x:v>91490</x:v>
      </x:c>
      <x:c r="E1163" s="13" t="str">
        <x:v>Town</x:v>
      </x:c>
      <x:c r="F1163" s="15" t="str">
        <x:v>Standalone premises — Hastings</x:v>
      </x:c>
      <x:c r="G1163" s="15" t="str">
        <x:v>16 Ivyhouse Lane, Hastings TN35</x:v>
      </x:c>
      <x:c r="H1163" s="13" t="str">
        <x:v>Current</x:v>
      </x:c>
      <x:c r="I1163" s="14" t="n">
        <x:v>6213</x:v>
      </x:c>
      <x:c r="J1163" s="13" t="str">
        <x:f>IF(AND(ISNUMBER(I1163),I1163&gt;0),IF(I1163&lt;=1000,"1–1,000",IF(I1163&lt;=2500,"1,001–2,500",IF(I1163&lt;=5000,"2,501–5,000",IF(I1163&lt;=10000,"5,001–10,000","10,001–15,000")))),"5,001–10,000")</x:f>
        <x:v>5,001–10,000</x:v>
      </x:c>
      <x:c r="K1163" s="16" t="n">
        <x:v>42500</x:v>
      </x:c>
      <x:c r="L1163" s="43" t="n">
        <x:f>IF(AND(ISNUMBER(I1163),I1163&gt;0,ISNUMBER(K1163),K1163&gt;0),K1163/I1163,"n.a.")</x:f>
        <x:v>6.840495734749719</x:v>
      </x:c>
      <x:c r="M1163" s="43" t="n">
        <x:v>6.84</x:v>
      </x:c>
      <x:c r="N1163" s="13" t="str">
        <x:v>Yes</x:v>
      </x:c>
      <x:c r="O1163" s="15" t="str">
        <x:v>The unit is situated within the established Ivyhouse Lane Industrial Estate just off the B2093 Ridge Road to the northern edge of Hastings.</x:v>
      </x:c>
      <x:c r="P1163" s="15" t="str">
        <x:v>Not stated</x:v>
      </x:c>
      <x:c r="Q1163" s="15" t="str">
        <x:v>Industrial accommodation; workshop space; ancillary office accommodation; parking</x:v>
      </x:c>
      <x:c r="R1163" s="15" t="str">
        <x:v>To let</x:v>
      </x:c>
      <x:c r="S1163" s="15" t="str">
        <x:v>https://www.zoopla.co.uk/to-rent/commercial/details/71616414/</x:v>
      </x:c>
      <x:c r="T1163" s="15" t="str"/>
      <x:c r="U1163" s="15" t="str"/>
      <x:c r="V1163" s="15" t="str">
        <x:v>Hastings — Standalone premises — Hastings</x:v>
      </x:c>
      <x:c r="W1163" s="15" t="str">
        <x:v>Individual unit ≤15,000 sq ft</x:v>
      </x:c>
      <x:c r="X1163" s="13" t="n">
        <x:f>IF(N1163="Yes",L1163,0)</x:f>
        <x:v>6.840495734749719</x:v>
      </x:c>
      <x:c r="Y1163" s="14" t="n">
        <x:v>1</x:v>
      </x:c>
      <x:c r="Z1163" s="13" t="str">
        <x:v>Industrial / workshop / storage</x:v>
      </x:c>
    </x:row>
    <x:row r="1164" ht="42" customHeight="1">
      <x:c r="A1164" s="13" t="str">
        <x:v>SE0184</x:v>
      </x:c>
      <x:c r="B1164" s="15" t="str">
        <x:v>Hastings</x:v>
      </x:c>
      <x:c r="C1164" s="15" t="str">
        <x:v>Hastings</x:v>
      </x:c>
      <x:c r="D1164" s="14" t="n">
        <x:v>91490</x:v>
      </x:c>
      <x:c r="E1164" s="13" t="str">
        <x:v>Town</x:v>
      </x:c>
      <x:c r="F1164" s="15" t="str">
        <x:v>Standalone premises — Hastings</x:v>
      </x:c>
      <x:c r="G1164" s="15" t="str">
        <x:v>17 Burgess Road, Hastings TN35</x:v>
      </x:c>
      <x:c r="H1164" s="13" t="str">
        <x:v>Current</x:v>
      </x:c>
      <x:c r="I1164" s="14" t="n">
        <x:v>8300</x:v>
      </x:c>
      <x:c r="J1164" s="13" t="str">
        <x:f>IF(AND(ISNUMBER(I1164),I1164&gt;0),IF(I1164&lt;=1000,"1–1,000",IF(I1164&lt;=2500,"1,001–2,500",IF(I1164&lt;=5000,"2,501–5,000",IF(I1164&lt;=10000,"5,001–10,000","10,001–15,000")))),"5,001–10,000")</x:f>
        <x:v>5,001–10,000</x:v>
      </x:c>
      <x:c r="K1164" s="16" t="n">
        <x:v>67500</x:v>
      </x:c>
      <x:c r="L1164" s="43" t="n">
        <x:f>IF(AND(ISNUMBER(I1164),I1164&gt;0,ISNUMBER(K1164),K1164&gt;0),K1164/I1164,"n.a.")</x:f>
        <x:v>8.132530120481928</x:v>
      </x:c>
      <x:c r="M1164" s="43" t="n">
        <x:v>8.13</x:v>
      </x:c>
      <x:c r="N1164" s="13" t="str">
        <x:v>Yes</x:v>
      </x:c>
      <x:c r="O1164" s="15" t="str">
        <x:v>Located just off The Ridge on the northern outskirts of Hastings.</x:v>
      </x:c>
      <x:c r="P1164" s="15" t="str">
        <x:v>Not stated</x:v>
      </x:c>
      <x:c r="Q1164" s="15" t="str">
        <x:v>Industrial accommodation; warehouse/storage space; ancillary office accommodation; parking</x:v>
      </x:c>
      <x:c r="R1164" s="15" t="str">
        <x:v>To let</x:v>
      </x:c>
      <x:c r="S1164" s="15" t="str">
        <x:v>https://www.zoopla.co.uk/to-rent/commercial/details/73519365/</x:v>
      </x:c>
      <x:c r="T1164" s="15" t="str"/>
      <x:c r="U1164" s="15" t="str"/>
      <x:c r="V1164" s="15" t="str">
        <x:v>Hastings — Standalone premises — Hastings</x:v>
      </x:c>
      <x:c r="W1164" s="15" t="str">
        <x:v>Individual unit ≤15,000 sq ft</x:v>
      </x:c>
      <x:c r="X1164" s="13" t="n">
        <x:f>IF(N1164="Yes",L1164,0)</x:f>
        <x:v>8.132530120481928</x:v>
      </x:c>
      <x:c r="Y1164" s="14" t="n">
        <x:v>1</x:v>
      </x:c>
      <x:c r="Z1164" s="13" t="str">
        <x:v>Industrial / workshop / storage</x:v>
      </x:c>
    </x:row>
    <x:row r="1165" ht="75" customHeight="1">
      <x:c r="A1165" s="13" t="str">
        <x:v>SE0185</x:v>
      </x:c>
      <x:c r="B1165" s="15" t="str">
        <x:v>Hastings</x:v>
      </x:c>
      <x:c r="C1165" s="15" t="str">
        <x:v>Hastings</x:v>
      </x:c>
      <x:c r="D1165" s="14" t="n">
        <x:v>91490</x:v>
      </x:c>
      <x:c r="E1165" s="13" t="str">
        <x:v>Town</x:v>
      </x:c>
      <x:c r="F1165" s="15" t="str">
        <x:v>Standalone premises — Hastings</x:v>
      </x:c>
      <x:c r="G1165" s="15" t="str">
        <x:v>20 Castleham Road, St. Leonards-On-Sea TN38</x:v>
      </x:c>
      <x:c r="H1165" s="13" t="str">
        <x:v>Current</x:v>
      </x:c>
      <x:c r="I1165" s="14" t="n">
        <x:v>2500</x:v>
      </x:c>
      <x:c r="J1165" s="13" t="str">
        <x:f>IF(AND(ISNUMBER(I1165),I1165&gt;0),IF(I1165&lt;=1000,"1–1,000",IF(I1165&lt;=2500,"1,001–2,500",IF(I1165&lt;=5000,"2,501–5,000",IF(I1165&lt;=10000,"5,001–10,000","10,001–15,000")))),"1,001–2,500")</x:f>
        <x:v>1,001–2,500</x:v>
      </x:c>
      <x:c r="K1165" s="16" t="n">
        <x:v>25000</x:v>
      </x:c>
      <x:c r="L1165" s="43" t="n">
        <x:f>IF(AND(ISNUMBER(I1165),I1165&gt;0,ISNUMBER(K1165),K1165&gt;0),K1165/I1165,"n.a.")</x:f>
        <x:v>10</x:v>
      </x:c>
      <x:c r="M1165" s="43" t="n">
        <x:v>10</x:v>
      </x:c>
      <x:c r="N1165" s="13" t="str">
        <x:v>Yes</x:v>
      </x:c>
      <x:c r="O1165" s="15" t="str">
        <x:v>The property has easy access to the new link road to the A259 South Coast Trunk Road leading to Eastbourne and Brighton to the west and the A21 to the north towards Tunbridge Wells and London.</x:v>
      </x:c>
      <x:c r="P1165" s="15" t="str">
        <x:v>This modern warehouse/workshop is accessed via a personnel door to the side and/or a roller shutter door to the front, directly off a shared parking area.</x:v>
      </x:c>
      <x:c r="Q1165" s="15" t="str">
        <x:v>Industrial accommodation; warehouse/storage space; workshop space; mezzanine accommodation; ancillary office accommodation; parking</x:v>
      </x:c>
      <x:c r="R1165" s="15" t="str">
        <x:v>To let</x:v>
      </x:c>
      <x:c r="S1165" s="15" t="str">
        <x:v>https://www.zoopla.co.uk/to-rent/commercial/details/74356767/</x:v>
      </x:c>
      <x:c r="T1165" s="15" t="str"/>
      <x:c r="U1165" s="15" t="str"/>
      <x:c r="V1165" s="15" t="str">
        <x:v>Hastings — Standalone premises — Hastings</x:v>
      </x:c>
      <x:c r="W1165" s="15" t="str">
        <x:v>Individual unit ≤15,000 sq ft</x:v>
      </x:c>
      <x:c r="X1165" s="13" t="n">
        <x:f>IF(N1165="Yes",L1165,0)</x:f>
        <x:v>10</x:v>
      </x:c>
      <x:c r="Y1165" s="14" t="n">
        <x:v>1</x:v>
      </x:c>
      <x:c r="Z1165" s="13" t="str">
        <x:v>Industrial / workshop / storage</x:v>
      </x:c>
    </x:row>
    <x:row r="1166" ht="101" customHeight="1">
      <x:c r="A1166" s="13" t="str">
        <x:v>SE0186</x:v>
      </x:c>
      <x:c r="B1166" s="15" t="str">
        <x:v>Hastings</x:v>
      </x:c>
      <x:c r="C1166" s="15" t="str">
        <x:v>Hastings</x:v>
      </x:c>
      <x:c r="D1166" s="14" t="n">
        <x:v>91490</x:v>
      </x:c>
      <x:c r="E1166" s="13" t="str">
        <x:v>Town</x:v>
      </x:c>
      <x:c r="F1166" s="15" t="str">
        <x:v>Standalone premises — Hastings</x:v>
      </x:c>
      <x:c r="G1166" s="15" t="str">
        <x:v>8 Castleham Road, St. Leonards-On-Sea TN38</x:v>
      </x:c>
      <x:c r="H1166" s="13" t="str">
        <x:v>Current</x:v>
      </x:c>
      <x:c r="I1166" s="14" t="n">
        <x:v>5300</x:v>
      </x:c>
      <x:c r="J1166" s="13" t="str">
        <x:f>IF(AND(ISNUMBER(I1166),I1166&gt;0),IF(I1166&lt;=1000,"1–1,000",IF(I1166&lt;=2500,"1,001–2,500",IF(I1166&lt;=5000,"2,501–5,000",IF(I1166&lt;=10000,"5,001–10,000","10,001–15,000")))),"5,001–10,000")</x:f>
        <x:v>5,001–10,000</x:v>
      </x:c>
      <x:c r="K1166" s="16" t="n">
        <x:v>50350</x:v>
      </x:c>
      <x:c r="L1166" s="43" t="n">
        <x:f>IF(AND(ISNUMBER(I1166),I1166&gt;0,ISNUMBER(K1166),K1166&gt;0),K1166/I1166,"n.a.")</x:f>
        <x:v>9.5</x:v>
      </x:c>
      <x:c r="M1166" s="43" t="n">
        <x:v>9.5</x:v>
      </x:c>
      <x:c r="N1166" s="13" t="str">
        <x:v>Yes</x:v>
      </x:c>
      <x:c r="O1166" s="15" t="str">
        <x:v>The main warehouse has an eaves height of 4.5m and is accessed via a roller shutter door from the front.; The property has easy access to the new link road to the A259 South Coast Trunk Road leading to Eastbourne and Brighton to the west and the A21 to the north towards Tunbridge Wells and London.</x:v>
      </x:c>
      <x:c r="P1166" s="15" t="str">
        <x:v>Roller Shutter loading door; The main warehouse has an eaves height of 4.5m and is accessed via a roller shutter door from the front.</x:v>
      </x:c>
      <x:c r="Q1166" s="15" t="str">
        <x:v>Industrial accommodation; warehouse/storage space; ancillary office accommodation; parking; yard/loading area</x:v>
      </x:c>
      <x:c r="R1166" s="15" t="str">
        <x:v>To let</x:v>
      </x:c>
      <x:c r="S1166" s="15" t="str">
        <x:v>https://www.zoopla.co.uk/to-rent/commercial/details/69803918/</x:v>
      </x:c>
      <x:c r="T1166" s="15" t="str"/>
      <x:c r="U1166" s="15" t="str"/>
      <x:c r="V1166" s="15" t="str">
        <x:v>Hastings — Standalone premises — Hastings</x:v>
      </x:c>
      <x:c r="W1166" s="15" t="str">
        <x:v>Individual unit ≤15,000 sq ft</x:v>
      </x:c>
      <x:c r="X1166" s="13" t="n">
        <x:f>IF(N1166="Yes",L1166,0)</x:f>
        <x:v>9.5</x:v>
      </x:c>
      <x:c r="Y1166" s="14" t="n">
        <x:v>1</x:v>
      </x:c>
      <x:c r="Z1166" s="13" t="str">
        <x:v>Industrial / workshop / storage</x:v>
      </x:c>
    </x:row>
    <x:row r="1167" ht="101" customHeight="1">
      <x:c r="A1167" s="13" t="str">
        <x:v>SE0187</x:v>
      </x:c>
      <x:c r="B1167" s="15" t="str">
        <x:v>Hastings</x:v>
      </x:c>
      <x:c r="C1167" s="15" t="str">
        <x:v>Hastings</x:v>
      </x:c>
      <x:c r="D1167" s="14" t="n">
        <x:v>91490</x:v>
      </x:c>
      <x:c r="E1167" s="13" t="str">
        <x:v>Town</x:v>
      </x:c>
      <x:c r="F1167" s="15" t="str">
        <x:v>Standalone premises — Hastings</x:v>
      </x:c>
      <x:c r="G1167" s="15" t="str">
        <x:v>82 Castleham Road, St. Leonards-On-Sea TN38</x:v>
      </x:c>
      <x:c r="H1167" s="13" t="str">
        <x:v>Current</x:v>
      </x:c>
      <x:c r="I1167" s="14" t="n">
        <x:v>5042</x:v>
      </x:c>
      <x:c r="J1167" s="13" t="str">
        <x:f>IF(AND(ISNUMBER(I1167),I1167&gt;0),IF(I1167&lt;=1000,"1–1,000",IF(I1167&lt;=2500,"1,001–2,500",IF(I1167&lt;=5000,"2,501–5,000",IF(I1167&lt;=10000,"5,001–10,000","10,001–15,000")))),"5,001–10,000")</x:f>
        <x:v>5,001–10,000</x:v>
      </x:c>
      <x:c r="K1167" s="16" t="n">
        <x:v>45000</x:v>
      </x:c>
      <x:c r="L1167" s="43" t="n">
        <x:f>IF(AND(ISNUMBER(I1167),I1167&gt;0,ISNUMBER(K1167),K1167&gt;0),K1167/I1167,"n.a.")</x:f>
        <x:v>8.925029750099167</x:v>
      </x:c>
      <x:c r="M1167" s="43" t="n">
        <x:v>8.93</x:v>
      </x:c>
      <x:c r="N1167" s="13" t="str">
        <x:v>Yes</x:v>
      </x:c>
      <x:c r="O1167" s="15" t="str">
        <x:v>The main warehouse has an eaves height of 4.5m and is accessed via a roller shutter door from the front.; The property has easy access to the new link road to the A259 South Coast Trunk Road leading to Eastbourne and Brighton to the west and the A21 to the north towards Tunbridge Wells and London.</x:v>
      </x:c>
      <x:c r="P1167" s="15" t="str">
        <x:v>Roller shutter loading door; The main warehouse has an eaves height of 4.5m and is accessed via a roller shutter door from the front.</x:v>
      </x:c>
      <x:c r="Q1167" s="15" t="str">
        <x:v>Industrial accommodation; warehouse/storage space; ancillary office accommodation; parking; yard/loading area</x:v>
      </x:c>
      <x:c r="R1167" s="15" t="str">
        <x:v>To let</x:v>
      </x:c>
      <x:c r="S1167" s="15" t="str">
        <x:v>https://www.zoopla.co.uk/to-rent/commercial/details/74362961/</x:v>
      </x:c>
      <x:c r="T1167" s="15" t="str"/>
      <x:c r="U1167" s="15" t="str"/>
      <x:c r="V1167" s="15" t="str">
        <x:v>Hastings — Standalone premises — Hastings</x:v>
      </x:c>
      <x:c r="W1167" s="15" t="str">
        <x:v>Individual unit ≤15,000 sq ft</x:v>
      </x:c>
      <x:c r="X1167" s="13" t="n">
        <x:f>IF(N1167="Yes",L1167,0)</x:f>
        <x:v>8.925029750099167</x:v>
      </x:c>
      <x:c r="Y1167" s="14" t="n">
        <x:v>1</x:v>
      </x:c>
      <x:c r="Z1167" s="13" t="str">
        <x:v>Industrial / workshop / storage</x:v>
      </x:c>
    </x:row>
    <x:row r="1168" ht="49" customHeight="1">
      <x:c r="A1168" s="13" t="str">
        <x:v>SE0188</x:v>
      </x:c>
      <x:c r="B1168" s="15" t="str">
        <x:v>Hastings</x:v>
      </x:c>
      <x:c r="C1168" s="15" t="str">
        <x:v>Hastings</x:v>
      </x:c>
      <x:c r="D1168" s="14" t="n">
        <x:v>91490</x:v>
      </x:c>
      <x:c r="E1168" s="13" t="str">
        <x:v>Town</x:v>
      </x:c>
      <x:c r="F1168" s="15" t="str">
        <x:v>Standalone premises — Hastings</x:v>
      </x:c>
      <x:c r="G1168" s="15" t="str">
        <x:v>Drury Lane, St. Leonards-On-Sea TN38</x:v>
      </x:c>
      <x:c r="H1168" s="13" t="str">
        <x:v>Current</x:v>
      </x:c>
      <x:c r="I1168" s="14" t="n">
        <x:v>2967</x:v>
      </x:c>
      <x:c r="J1168" s="13" t="str">
        <x:f>IF(AND(ISNUMBER(I1168),I1168&gt;0),IF(I1168&lt;=1000,"1–1,000",IF(I1168&lt;=2500,"1,001–2,500",IF(I1168&lt;=5000,"2,501–5,000",IF(I1168&lt;=10000,"5,001–10,000","10,001–15,000")))),"2,501–5,000")</x:f>
        <x:v>2,501–5,000</x:v>
      </x:c>
      <x:c r="K1168" s="16" t="n">
        <x:v>30000</x:v>
      </x:c>
      <x:c r="L1168" s="43" t="n">
        <x:f>IF(AND(ISNUMBER(I1168),I1168&gt;0,ISNUMBER(K1168),K1168&gt;0),K1168/I1168,"n.a.")</x:f>
        <x:v>10.111223458038422</x:v>
      </x:c>
      <x:c r="M1168" s="43" t="n">
        <x:v>10.11</x:v>
      </x:c>
      <x:c r="N1168" s="13" t="str">
        <x:v>Yes</x:v>
      </x:c>
      <x:c r="O1168" s="15" t="str">
        <x:v>Not stated</x:v>
      </x:c>
      <x:c r="P1168" s="15" t="str">
        <x:v>This rear warehouse/store has access from the side to a rear loading door.</x:v>
      </x:c>
      <x:c r="Q1168" s="15" t="str">
        <x:v>Industrial accommodation; warehouse/storage space; ancillary office accommodation; parking; yard/loading area; refurbishment referenced</x:v>
      </x:c>
      <x:c r="R1168" s="15" t="str">
        <x:v>To let</x:v>
      </x:c>
      <x:c r="S1168" s="15" t="str">
        <x:v>https://www.zoopla.co.uk/to-rent/commercial/details/74038088/</x:v>
      </x:c>
      <x:c r="T1168" s="15" t="str"/>
      <x:c r="U1168" s="15" t="str"/>
      <x:c r="V1168" s="15" t="str">
        <x:v>Hastings — Standalone premises — Hastings</x:v>
      </x:c>
      <x:c r="W1168" s="15" t="str">
        <x:v>Individual unit ≤15,000 sq ft</x:v>
      </x:c>
      <x:c r="X1168" s="13" t="n">
        <x:f>IF(N1168="Yes",L1168,0)</x:f>
        <x:v>10.111223458038422</x:v>
      </x:c>
      <x:c r="Y1168" s="14" t="n">
        <x:v>1</x:v>
      </x:c>
      <x:c r="Z1168" s="13" t="str">
        <x:v>Industrial / workshop / storage</x:v>
      </x:c>
    </x:row>
    <x:row r="1169" ht="42" customHeight="1">
      <x:c r="A1169" s="13" t="str">
        <x:v>SE0189</x:v>
      </x:c>
      <x:c r="B1169" s="15" t="str">
        <x:v>Hastings</x:v>
      </x:c>
      <x:c r="C1169" s="15" t="str">
        <x:v>Hastings</x:v>
      </x:c>
      <x:c r="D1169" s="14" t="n">
        <x:v>91490</x:v>
      </x:c>
      <x:c r="E1169" s="13" t="str">
        <x:v>Town</x:v>
      </x:c>
      <x:c r="F1169" s="15" t="str">
        <x:v>Standalone premises — Hastings</x:v>
      </x:c>
      <x:c r="G1169" s="15" t="str">
        <x:v>Drury Lane, St. Leonards-On-Sea TN38</x:v>
      </x:c>
      <x:c r="H1169" s="13" t="str">
        <x:v>Uncertain</x:v>
      </x:c>
      <x:c r="I1169" s="14"/>
      <x:c r="J1169" s="13" t="str">
        <x:f>IF(AND(ISNUMBER(I1169),I1169&gt;0),IF(I1169&lt;=1000,"1–1,000",IF(I1169&lt;=2500,"1,001–2,500",IF(I1169&lt;=5000,"2,501–5,000",IF(I1169&lt;=10000,"5,001–10,000","10,001–15,000")))),"Range crosses bands")</x:f>
        <x:v>Range crosses bands</x:v>
      </x:c>
      <x:c r="K1169" s="16"/>
      <x:c r="L1169" s="43" t="str">
        <x:f>IF(AND(ISNUMBER(I1169),I1169&gt;0,ISNUMBER(K1169),K1169&gt;0),K1169/I1169,"n.a.")</x:f>
        <x:v>n.a.</x:v>
      </x:c>
      <x:c r="M1169" s="43"/>
      <x:c r="N1169" s="13" t="str">
        <x:v>No</x:v>
      </x:c>
      <x:c r="O1169" s="15" t="str">
        <x:v>Not stated</x:v>
      </x:c>
      <x:c r="P1169" s="15" t="str">
        <x:v>Not stated</x:v>
      </x:c>
      <x:c r="Q1169" s="15" t="str">
        <x:v>Industrial accommodation; warehouse/storage space; ancillary office accommodation; parking; refurbishment referenced</x:v>
      </x:c>
      <x:c r="R1169" s="15" t="str">
        <x:v>Eligibility/availability unverified Advertised range 2,967–9,375 sq ft; exact demise area not allocated. Whole building overlaps separately marketed rear warehouse; current subdivision unverified</x:v>
      </x:c>
      <x:c r="S1169" s="15" t="str">
        <x:v>https://www.zoopla.co.uk/to-rent/commercial/details/69725335/</x:v>
      </x:c>
      <x:c r="T1169" s="15" t="str"/>
      <x:c r="U1169" s="15" t="str"/>
      <x:c r="V1169" s="15" t="str">
        <x:v>Hastings — Standalone premises — Hastings</x:v>
      </x:c>
      <x:c r="W1169" s="15" t="str">
        <x:v>2,967–9,375 sq ft; exact unit area not stated</x:v>
      </x:c>
      <x:c r="X1169" s="13" t="n">
        <x:f>IF(N1169="Yes",L1169,0)</x:f>
        <x:v>0</x:v>
      </x:c>
      <x:c r="Y1169" s="14" t="n">
        <x:v>1</x:v>
      </x:c>
      <x:c r="Z1169" s="13" t="str">
        <x:v>Industrial / workshop / storage</x:v>
      </x:c>
    </x:row>
    <x:row r="1170" ht="49" customHeight="1">
      <x:c r="A1170" s="13" t="str">
        <x:v>SE0190</x:v>
      </x:c>
      <x:c r="B1170" s="15" t="str">
        <x:v>Hastings</x:v>
      </x:c>
      <x:c r="C1170" s="15" t="str">
        <x:v>Hastings</x:v>
      </x:c>
      <x:c r="D1170" s="14" t="n">
        <x:v>91490</x:v>
      </x:c>
      <x:c r="E1170" s="13" t="str">
        <x:v>Town</x:v>
      </x:c>
      <x:c r="F1170" s="15" t="str">
        <x:v>Standalone premises — Hastings</x:v>
      </x:c>
      <x:c r="G1170" s="15" t="str">
        <x:v>Drury Lane, St. Leonards-On-Sea TN38</x:v>
      </x:c>
      <x:c r="H1170" s="13" t="str">
        <x:v>Current</x:v>
      </x:c>
      <x:c r="I1170" s="14" t="n">
        <x:v>4925</x:v>
      </x:c>
      <x:c r="J1170" s="13" t="str">
        <x:f>IF(AND(ISNUMBER(I1170),I1170&gt;0),IF(I1170&lt;=1000,"1–1,000",IF(I1170&lt;=2500,"1,001–2,500",IF(I1170&lt;=5000,"2,501–5,000",IF(I1170&lt;=10000,"5,001–10,000","10,001–15,000")))),"2,501–5,000")</x:f>
        <x:v>2,501–5,000</x:v>
      </x:c>
      <x:c r="K1170" s="16" t="n">
        <x:v>45600</x:v>
      </x:c>
      <x:c r="L1170" s="43" t="n">
        <x:f>IF(AND(ISNUMBER(I1170),I1170&gt;0,ISNUMBER(K1170),K1170&gt;0),K1170/I1170,"n.a.")</x:f>
        <x:v>9.258883248730964</x:v>
      </x:c>
      <x:c r="M1170" s="43"/>
      <x:c r="N1170" s="13" t="str">
        <x:v>Yes</x:v>
      </x:c>
      <x:c r="O1170" s="15" t="str">
        <x:v>Not stated</x:v>
      </x:c>
      <x:c r="P1170" s="15" t="str">
        <x:v>This detached workshop benefits from internal offices, side loading door, mezzanine storage areas and a good sized parking area to the rear.</x:v>
      </x:c>
      <x:c r="Q1170" s="15" t="str">
        <x:v>Industrial accommodation; workshop space; mezzanine accommodation; ancillary office accommodation; parking</x:v>
      </x:c>
      <x:c r="R1170" s="15" t="str">
        <x:v>To let</x:v>
      </x:c>
      <x:c r="S1170" s="15" t="str">
        <x:v>https://www.zoopla.co.uk/to-rent/commercial/details/72448769/</x:v>
      </x:c>
      <x:c r="T1170" s="15" t="str"/>
      <x:c r="U1170" s="15" t="str"/>
      <x:c r="V1170" s="15" t="str">
        <x:v>Hastings — Standalone premises — Hastings</x:v>
      </x:c>
      <x:c r="W1170" s="15" t="str">
        <x:v>Individual unit ≤15,000 sq ft</x:v>
      </x:c>
      <x:c r="X1170" s="13" t="n">
        <x:f>IF(N1170="Yes",L1170,0)</x:f>
        <x:v>9.258883248730964</x:v>
      </x:c>
      <x:c r="Y1170" s="14" t="n">
        <x:v>1</x:v>
      </x:c>
      <x:c r="Z1170" s="13" t="str">
        <x:v>Industrial / workshop / storage</x:v>
      </x:c>
    </x:row>
    <x:row r="1171" ht="42" customHeight="1">
      <x:c r="A1171" s="13" t="str">
        <x:v>SE0191</x:v>
      </x:c>
      <x:c r="B1171" s="15" t="str">
        <x:v>Hastings</x:v>
      </x:c>
      <x:c r="C1171" s="15" t="str">
        <x:v>Hastings</x:v>
      </x:c>
      <x:c r="D1171" s="14" t="n">
        <x:v>91490</x:v>
      </x:c>
      <x:c r="E1171" s="13" t="str">
        <x:v>Town</x:v>
      </x:c>
      <x:c r="F1171" s="15" t="str">
        <x:v>Standalone premises — Hastings</x:v>
      </x:c>
      <x:c r="G1171" s="15" t="str">
        <x:v>Factory K, Windmill Road, St Leonards On Sea TN38</x:v>
      </x:c>
      <x:c r="H1171" s="13" t="str">
        <x:v>Current</x:v>
      </x:c>
      <x:c r="I1171" s="14" t="n">
        <x:v>6603</x:v>
      </x:c>
      <x:c r="J1171" s="13" t="str">
        <x:f>IF(AND(ISNUMBER(I1171),I1171&gt;0),IF(I1171&lt;=1000,"1–1,000",IF(I1171&lt;=2500,"1,001–2,500",IF(I1171&lt;=5000,"2,501–5,000",IF(I1171&lt;=10000,"5,001–10,000","10,001–15,000")))),"5,001–10,000")</x:f>
        <x:v>5,001–10,000</x:v>
      </x:c>
      <x:c r="K1171" s="16" t="n">
        <x:v>55000</x:v>
      </x:c>
      <x:c r="L1171" s="43" t="n">
        <x:f>IF(AND(ISNUMBER(I1171),I1171&gt;0,ISNUMBER(K1171),K1171&gt;0),K1171/I1171,"n.a.")</x:f>
        <x:v>8.329547175526276</x:v>
      </x:c>
      <x:c r="M1171" s="43" t="n">
        <x:v>8.33</x:v>
      </x:c>
      <x:c r="N1171" s="13" t="str">
        <x:v>Yes</x:v>
      </x:c>
      <x:c r="O1171" s="15" t="str">
        <x:v>Not stated</x:v>
      </x:c>
      <x:c r="P1171" s="15" t="str">
        <x:v>2x loading doors</x:v>
      </x:c>
      <x:c r="Q1171" s="15" t="str">
        <x:v>Industrial accommodation; warehouse/storage space; workshop space; ancillary office accommodation; parking</x:v>
      </x:c>
      <x:c r="R1171" s="15" t="str">
        <x:v>To let</x:v>
      </x:c>
      <x:c r="S1171" s="15" t="str">
        <x:v>https://www.zoopla.co.uk/to-rent/commercial/details/73485410/</x:v>
      </x:c>
      <x:c r="T1171" s="15" t="str"/>
      <x:c r="U1171" s="15" t="str"/>
      <x:c r="V1171" s="15" t="str">
        <x:v>Hastings — Standalone premises — Hastings</x:v>
      </x:c>
      <x:c r="W1171" s="15" t="str">
        <x:v>Individual unit ≤15,000 sq ft</x:v>
      </x:c>
      <x:c r="X1171" s="13" t="n">
        <x:f>IF(N1171="Yes",L1171,0)</x:f>
        <x:v>8.329547175526276</x:v>
      </x:c>
      <x:c r="Y1171" s="14" t="n">
        <x:v>1</x:v>
      </x:c>
      <x:c r="Z1171" s="13" t="str">
        <x:v>Industrial / workshop / storage</x:v>
      </x:c>
    </x:row>
    <x:row r="1172" ht="42" customHeight="1">
      <x:c r="A1172" s="13" t="str">
        <x:v>SE0192</x:v>
      </x:c>
      <x:c r="B1172" s="15" t="str">
        <x:v>Hastings</x:v>
      </x:c>
      <x:c r="C1172" s="15" t="str">
        <x:v>Hastings</x:v>
      </x:c>
      <x:c r="D1172" s="14" t="n">
        <x:v>91490</x:v>
      </x:c>
      <x:c r="E1172" s="13" t="str">
        <x:v>Town</x:v>
      </x:c>
      <x:c r="F1172" s="15" t="str">
        <x:v>Standalone premises — Hastings</x:v>
      </x:c>
      <x:c r="G1172" s="15" t="str">
        <x:v>Menzies Road, St. Leonards-On-Sea TN38</x:v>
      </x:c>
      <x:c r="H1172" s="13" t="str">
        <x:v>Current</x:v>
      </x:c>
      <x:c r="I1172" s="14" t="n">
        <x:v>4097</x:v>
      </x:c>
      <x:c r="J1172" s="13" t="str">
        <x:f>IF(AND(ISNUMBER(I1172),I1172&gt;0),IF(I1172&lt;=1000,"1–1,000",IF(I1172&lt;=2500,"1,001–2,500",IF(I1172&lt;=5000,"2,501–5,000",IF(I1172&lt;=10000,"5,001–10,000","10,001–15,000")))),"2,501–5,000")</x:f>
        <x:v>2,501–5,000</x:v>
      </x:c>
      <x:c r="K1172" s="16" t="n">
        <x:v>40000</x:v>
      </x:c>
      <x:c r="L1172" s="43" t="n">
        <x:f>IF(AND(ISNUMBER(I1172),I1172&gt;0,ISNUMBER(K1172),K1172&gt;0),K1172/I1172,"n.a.")</x:f>
        <x:v>9.76324139614352</x:v>
      </x:c>
      <x:c r="M1172" s="43" t="n">
        <x:v>9.76</x:v>
      </x:c>
      <x:c r="N1172" s="13" t="str">
        <x:v>Yes</x:v>
      </x:c>
      <x:c r="O1172" s="15" t="str">
        <x:v>Not stated</x:v>
      </x:c>
      <x:c r="P1172" s="15" t="str">
        <x:v>Not stated</x:v>
      </x:c>
      <x:c r="Q1172" s="15" t="str">
        <x:v>Industrial accommodation; workshop space; ancillary office accommodation; parking</x:v>
      </x:c>
      <x:c r="R1172" s="15" t="str">
        <x:v>To let</x:v>
      </x:c>
      <x:c r="S1172" s="15" t="str">
        <x:v>https://www.zoopla.co.uk/to-rent/commercial/details/68797152/</x:v>
      </x:c>
      <x:c r="T1172" s="15" t="str"/>
      <x:c r="U1172" s="15" t="str"/>
      <x:c r="V1172" s="15" t="str">
        <x:v>Hastings — Standalone premises — Hastings</x:v>
      </x:c>
      <x:c r="W1172" s="15" t="str">
        <x:v>Individual unit ≤15,000 sq ft</x:v>
      </x:c>
      <x:c r="X1172" s="13" t="n">
        <x:f>IF(N1172="Yes",L1172,0)</x:f>
        <x:v>9.76324139614352</x:v>
      </x:c>
      <x:c r="Y1172" s="14" t="n">
        <x:v>1</x:v>
      </x:c>
      <x:c r="Z1172" s="13" t="str">
        <x:v>Industrial / workshop / storage</x:v>
      </x:c>
    </x:row>
    <x:row r="1173" ht="49" customHeight="1">
      <x:c r="A1173" s="13" t="str">
        <x:v>SE0193</x:v>
      </x:c>
      <x:c r="B1173" s="15" t="str">
        <x:v>Hastings</x:v>
      </x:c>
      <x:c r="C1173" s="15" t="str">
        <x:v>Hastings</x:v>
      </x:c>
      <x:c r="D1173" s="14" t="n">
        <x:v>91490</x:v>
      </x:c>
      <x:c r="E1173" s="13" t="str">
        <x:v>Town</x:v>
      </x:c>
      <x:c r="F1173" s="15" t="str">
        <x:v>Standalone premises — Hastings</x:v>
      </x:c>
      <x:c r="G1173" s="15" t="str">
        <x:v>Unit 1, 371 Bexhill Road, St Leonards On Sea TN38</x:v>
      </x:c>
      <x:c r="H1173" s="13" t="str">
        <x:v>Current</x:v>
      </x:c>
      <x:c r="I1173" s="14" t="n">
        <x:v>1027</x:v>
      </x:c>
      <x:c r="J1173" s="13" t="str">
        <x:f>IF(AND(ISNUMBER(I1173),I1173&gt;0),IF(I1173&lt;=1000,"1–1,000",IF(I1173&lt;=2500,"1,001–2,500",IF(I1173&lt;=5000,"2,501–5,000",IF(I1173&lt;=10000,"5,001–10,000","10,001–15,000")))),"1,001–2,500")</x:f>
        <x:v>1,001–2,500</x:v>
      </x:c>
      <x:c r="K1173" s="16" t="n">
        <x:v>13500</x:v>
      </x:c>
      <x:c r="L1173" s="43" t="n">
        <x:f>IF(AND(ISNUMBER(I1173),I1173&gt;0,ISNUMBER(K1173),K1173&gt;0),K1173/I1173,"n.a.")</x:f>
        <x:v>13.14508276533593</x:v>
      </x:c>
      <x:c r="M1173" s="43" t="n">
        <x:v>13.15</x:v>
      </x:c>
      <x:c r="N1173" s="13" t="str">
        <x:v>Yes</x:v>
      </x:c>
      <x:c r="O1173" s="15" t="str">
        <x:v>Not stated</x:v>
      </x:c>
      <x:c r="P1173" s="15" t="str">
        <x:v>Roller Shutter door; This self contained workshop/storage unit benefits from a new roller shutter door to the front with an internal WC .</x:v>
      </x:c>
      <x:c r="Q1173" s="15" t="str">
        <x:v>workshop space; refurbishment referenced</x:v>
      </x:c>
      <x:c r="R1173" s="15" t="str">
        <x:v>To let</x:v>
      </x:c>
      <x:c r="S1173" s="15" t="str">
        <x:v>https://www.zoopla.co.uk/to-rent/commercial/details/74161524/</x:v>
      </x:c>
      <x:c r="T1173" s="15" t="str"/>
      <x:c r="U1173" s="15" t="str"/>
      <x:c r="V1173" s="15" t="str">
        <x:v>Hastings — Standalone premises — Hastings</x:v>
      </x:c>
      <x:c r="W1173" s="15" t="str">
        <x:v>Individual unit ≤15,000 sq ft</x:v>
      </x:c>
      <x:c r="X1173" s="13" t="n">
        <x:f>IF(N1173="Yes",L1173,0)</x:f>
        <x:v>13.14508276533593</x:v>
      </x:c>
      <x:c r="Y1173" s="14" t="n">
        <x:v>1</x:v>
      </x:c>
      <x:c r="Z1173" s="13" t="str">
        <x:v>Industrial / workshop / storage</x:v>
      </x:c>
    </x:row>
    <x:row r="1174" ht="62" customHeight="1">
      <x:c r="A1174" s="13" t="str">
        <x:v>SE0194</x:v>
      </x:c>
      <x:c r="B1174" s="15" t="str">
        <x:v>Hastings</x:v>
      </x:c>
      <x:c r="C1174" s="15" t="str">
        <x:v>Hastings</x:v>
      </x:c>
      <x:c r="D1174" s="14" t="n">
        <x:v>91490</x:v>
      </x:c>
      <x:c r="E1174" s="13" t="str">
        <x:v>Town</x:v>
      </x:c>
      <x:c r="F1174" s="15" t="str">
        <x:v>Standalone premises — Hastings</x:v>
      </x:c>
      <x:c r="G1174" s="15" t="str">
        <x:v>Unit 2, 371 Bexhill Road, St Leonards On Sea TN38</x:v>
      </x:c>
      <x:c r="H1174" s="13" t="str">
        <x:v>Current</x:v>
      </x:c>
      <x:c r="I1174" s="14" t="n">
        <x:v>1555</x:v>
      </x:c>
      <x:c r="J1174" s="13" t="str">
        <x:f>IF(AND(ISNUMBER(I1174),I1174&gt;0),IF(I1174&lt;=1000,"1–1,000",IF(I1174&lt;=2500,"1,001–2,500",IF(I1174&lt;=5000,"2,501–5,000",IF(I1174&lt;=10000,"5,001–10,000","10,001–15,000")))),"1,001–2,500")</x:f>
        <x:v>1,001–2,500</x:v>
      </x:c>
      <x:c r="K1174" s="16" t="n">
        <x:v>15000</x:v>
      </x:c>
      <x:c r="L1174" s="43" t="n">
        <x:f>IF(AND(ISNUMBER(I1174),I1174&gt;0,ISNUMBER(K1174),K1174&gt;0),K1174/I1174,"n.a.")</x:f>
        <x:v>9.646302250803858</x:v>
      </x:c>
      <x:c r="M1174" s="43" t="n">
        <x:v>9.65</x:v>
      </x:c>
      <x:c r="N1174" s="13" t="str">
        <x:v>Yes</x:v>
      </x:c>
      <x:c r="O1174" s="15" t="str">
        <x:v>Not stated</x:v>
      </x:c>
      <x:c r="P1174" s="15" t="str">
        <x:v>Electric Roller Shutter door; This self contained workshop/storage unit benefits from a new roller shutter door to the front with an internal WC and new staircase to a mezzanine level store.</x:v>
      </x:c>
      <x:c r="Q1174" s="15" t="str">
        <x:v>workshop space; mezzanine accommodation; refurbishment referenced</x:v>
      </x:c>
      <x:c r="R1174" s="15" t="str">
        <x:v>To let</x:v>
      </x:c>
      <x:c r="S1174" s="15" t="str">
        <x:v>https://www.zoopla.co.uk/to-rent/commercial/details/74161547/</x:v>
      </x:c>
      <x:c r="T1174" s="15" t="str"/>
      <x:c r="U1174" s="15" t="str"/>
      <x:c r="V1174" s="15" t="str">
        <x:v>Hastings — Standalone premises — Hastings</x:v>
      </x:c>
      <x:c r="W1174" s="15" t="str">
        <x:v>Individual unit ≤15,000 sq ft</x:v>
      </x:c>
      <x:c r="X1174" s="13" t="n">
        <x:f>IF(N1174="Yes",L1174,0)</x:f>
        <x:v>9.646302250803858</x:v>
      </x:c>
      <x:c r="Y1174" s="14" t="n">
        <x:v>1</x:v>
      </x:c>
      <x:c r="Z1174" s="13" t="str">
        <x:v>Industrial / workshop / storage</x:v>
      </x:c>
    </x:row>
    <x:row r="1175" ht="62" customHeight="1">
      <x:c r="A1175" s="13" t="str">
        <x:v>SE0195</x:v>
      </x:c>
      <x:c r="B1175" s="15" t="str">
        <x:v>Hastings</x:v>
      </x:c>
      <x:c r="C1175" s="15" t="str">
        <x:v>Hastings</x:v>
      </x:c>
      <x:c r="D1175" s="14" t="n">
        <x:v>91490</x:v>
      </x:c>
      <x:c r="E1175" s="13" t="str">
        <x:v>Town</x:v>
      </x:c>
      <x:c r="F1175" s="15" t="str">
        <x:v>Standalone premises — Hastings</x:v>
      </x:c>
      <x:c r="G1175" s="15" t="str">
        <x:v>Unit 3, 371 Bexhill Road, St Leonards On Sea TN38</x:v>
      </x:c>
      <x:c r="H1175" s="13" t="str">
        <x:v>Current</x:v>
      </x:c>
      <x:c r="I1175" s="14" t="n">
        <x:v>2262</x:v>
      </x:c>
      <x:c r="J1175" s="13" t="str">
        <x:f>IF(AND(ISNUMBER(I1175),I1175&gt;0),IF(I1175&lt;=1000,"1–1,000",IF(I1175&lt;=2500,"1,001–2,500",IF(I1175&lt;=5000,"2,501–5,000",IF(I1175&lt;=10000,"5,001–10,000","10,001–15,000")))),"1,001–2,500")</x:f>
        <x:v>1,001–2,500</x:v>
      </x:c>
      <x:c r="K1175" s="16" t="n">
        <x:v>30000</x:v>
      </x:c>
      <x:c r="L1175" s="43" t="n">
        <x:f>IF(AND(ISNUMBER(I1175),I1175&gt;0,ISNUMBER(K1175),K1175&gt;0),K1175/I1175,"n.a.")</x:f>
        <x:v>13.26259946949602</x:v>
      </x:c>
      <x:c r="M1175" s="43" t="n">
        <x:v>13.26</x:v>
      </x:c>
      <x:c r="N1175" s="13" t="str">
        <x:v>Yes</x:v>
      </x:c>
      <x:c r="O1175" s="15" t="str">
        <x:v>Not stated</x:v>
      </x:c>
      <x:c r="P1175" s="15" t="str">
        <x:v>Electric Roller Shutter door; This self contained workshop/storage unit benefits from an electric roller shutter door to the front with an internal WC and new windows to one side offering good natural light.</x:v>
      </x:c>
      <x:c r="Q1175" s="15" t="str">
        <x:v>workshop space; refurbishment referenced</x:v>
      </x:c>
      <x:c r="R1175" s="15" t="str">
        <x:v>To let</x:v>
      </x:c>
      <x:c r="S1175" s="15" t="str">
        <x:v>https://www.zoopla.co.uk/to-rent/commercial/details/74161494/</x:v>
      </x:c>
      <x:c r="T1175" s="15" t="str"/>
      <x:c r="U1175" s="15" t="str"/>
      <x:c r="V1175" s="15" t="str">
        <x:v>Hastings — Standalone premises — Hastings</x:v>
      </x:c>
      <x:c r="W1175" s="15" t="str">
        <x:v>Individual unit ≤15,000 sq ft</x:v>
      </x:c>
      <x:c r="X1175" s="13" t="n">
        <x:f>IF(N1175="Yes",L1175,0)</x:f>
        <x:v>13.26259946949602</x:v>
      </x:c>
      <x:c r="Y1175" s="14" t="n">
        <x:v>1</x:v>
      </x:c>
      <x:c r="Z1175" s="13" t="str">
        <x:v>Industrial / workshop / storage</x:v>
      </x:c>
    </x:row>
    <x:row r="1176" ht="62" customHeight="1">
      <x:c r="A1176" s="13" t="str">
        <x:v>SE0196</x:v>
      </x:c>
      <x:c r="B1176" s="15" t="str">
        <x:v>Hastings</x:v>
      </x:c>
      <x:c r="C1176" s="15" t="str">
        <x:v>Hastings</x:v>
      </x:c>
      <x:c r="D1176" s="14" t="n">
        <x:v>91490</x:v>
      </x:c>
      <x:c r="E1176" s="13" t="str">
        <x:v>Town</x:v>
      </x:c>
      <x:c r="F1176" s="15" t="str">
        <x:v>Standalone premises — Hastings</x:v>
      </x:c>
      <x:c r="G1176" s="15" t="str">
        <x:v>Units 1&amp;2 Haywood Way, Hastings TN35</x:v>
      </x:c>
      <x:c r="H1176" s="13" t="str">
        <x:v>Current</x:v>
      </x:c>
      <x:c r="I1176" s="14" t="n">
        <x:v>4036</x:v>
      </x:c>
      <x:c r="J1176" s="13" t="str">
        <x:f>IF(AND(ISNUMBER(I1176),I1176&gt;0),IF(I1176&lt;=1000,"1–1,000",IF(I1176&lt;=2500,"1,001–2,500",IF(I1176&lt;=5000,"2,501–5,000",IF(I1176&lt;=10000,"5,001–10,000","10,001–15,000")))),"2,501–5,000")</x:f>
        <x:v>2,501–5,000</x:v>
      </x:c>
      <x:c r="K1176" s="16" t="n">
        <x:v>38300</x:v>
      </x:c>
      <x:c r="L1176" s="43" t="n">
        <x:f>IF(AND(ISNUMBER(I1176),I1176&gt;0,ISNUMBER(K1176),K1176&gt;0),K1176/I1176,"n.a.")</x:f>
        <x:v>9.489593657086225</x:v>
      </x:c>
      <x:c r="M1176" s="43" t="n">
        <x:v>9.49</x:v>
      </x:c>
      <x:c r="N1176" s="13" t="str">
        <x:v>Yes</x:v>
      </x:c>
      <x:c r="O1176" s="15" t="str">
        <x:v>The unit is situated within the established Ivyhouse Lane Industrial Estate just off the B2093 Ridge Road to the North edge of Hastings.</x:v>
      </x:c>
      <x:c r="P1176" s="15" t="str">
        <x:v>Roller Shutter Doors to Rear; This end terrace ground floor workshop/warehouse unit comprises good sized offices with WC's off and main warehouse with roller shutter doors to the rear.</x:v>
      </x:c>
      <x:c r="Q1176" s="15" t="str">
        <x:v>Industrial accommodation; warehouse/storage space; workshop space; ancillary office accommodation; parking; new development</x:v>
      </x:c>
      <x:c r="R1176" s="15" t="str">
        <x:v>To let</x:v>
      </x:c>
      <x:c r="S1176" s="15" t="str">
        <x:v>https://www.zoopla.co.uk/to-rent/commercial/details/72420448/</x:v>
      </x:c>
      <x:c r="T1176" s="15" t="str">
        <x:v>https://www.rightmove.co.uk/properties/760907911857392#/?channel=COM_LET</x:v>
      </x:c>
      <x:c r="U1176" s="15" t="str"/>
      <x:c r="V1176" s="15" t="str">
        <x:v>Hastings — Standalone premises — Hastings</x:v>
      </x:c>
      <x:c r="W1176" s="15" t="str">
        <x:v>Individual unit ≤15,000 sq ft</x:v>
      </x:c>
      <x:c r="X1176" s="13" t="n">
        <x:f>IF(N1176="Yes",L1176,0)</x:f>
        <x:v>9.489593657086225</x:v>
      </x:c>
      <x:c r="Y1176" s="14" t="n">
        <x:v>1</x:v>
      </x:c>
      <x:c r="Z1176" s="13" t="str">
        <x:v>Industrial / workshop / storage</x:v>
      </x:c>
    </x:row>
    <x:row r="1177" ht="42" customHeight="1">
      <x:c r="A1177" s="13" t="str">
        <x:v>SE0197</x:v>
      </x:c>
      <x:c r="B1177" s="15" t="str">
        <x:v>Bexhill-on-Sea</x:v>
      </x:c>
      <x:c r="C1177" s="15" t="str">
        <x:v>Bexhill-on-Sea</x:v>
      </x:c>
      <x:c r="D1177" s="14" t="n">
        <x:v>43755</x:v>
      </x:c>
      <x:c r="E1177" s="13" t="str">
        <x:v>Town</x:v>
      </x:c>
      <x:c r="F1177" s="15" t="str">
        <x:v>Bexhill Enterprise Park</x:v>
      </x:c>
      <x:c r="G1177" s="15" t="str">
        <x:v>Bexhill Enterprise Park, Site 2A, Unit 3, Haven Brook Avenue, Bexhill On Sea, TN39 5AU Industrial Park</x:v>
      </x:c>
      <x:c r="H1177" s="13" t="str">
        <x:v>Current</x:v>
      </x:c>
      <x:c r="I1177" s="14" t="n">
        <x:v>3692</x:v>
      </x:c>
      <x:c r="J1177" s="13" t="str">
        <x:f>IF(AND(ISNUMBER(I1177),I1177&gt;0),IF(I1177&lt;=1000,"1–1,000",IF(I1177&lt;=2500,"1,001–2,500",IF(I1177&lt;=5000,"2,501–5,000",IF(I1177&lt;=10000,"5,001–10,000","10,001–15,000")))),"2,501–5,000")</x:f>
        <x:v>2,501–5,000</x:v>
      </x:c>
      <x:c r="K1177" s="16" t="n">
        <x:v>44304</x:v>
      </x:c>
      <x:c r="L1177" s="43" t="n">
        <x:f>IF(AND(ISNUMBER(I1177),I1177&gt;0,ISNUMBER(K1177),K1177&gt;0),K1177/I1177,"n.a.")</x:f>
        <x:v>12</x:v>
      </x:c>
      <x:c r="M1177" s="43"/>
      <x:c r="N1177" s="13" t="str">
        <x:v>Yes</x:v>
      </x:c>
      <x:c r="O1177" s="15" t="str">
        <x:v>Not stated</x:v>
      </x:c>
      <x:c r="P1177" s="15" t="str">
        <x:v>Not stated</x:v>
      </x:c>
      <x:c r="Q1177" s="15" t="str">
        <x:v>three-phase power</x:v>
      </x:c>
      <x:c r="R1177" s="15" t="str">
        <x:v>To let Rightmove individual listing/card description checked 4 November 2026. Annual asking rent = displayed rounded monthly rent × 12; rounding may differ from agent annual terms.</x:v>
      </x:c>
      <x:c r="S1177" s="15" t="str">
        <x:v>https://www.rightmove.co.uk/properties/775929947863729#/?channel=COM_LET</x:v>
      </x:c>
      <x:c r="T1177" s="15" t="str"/>
      <x:c r="U1177" s="15" t="str"/>
      <x:c r="V1177" s="15" t="str">
        <x:v>Bexhill-on-Sea — Bexhill Enterprise Park</x:v>
      </x:c>
      <x:c r="W1177" s="15" t="str">
        <x:v>Individual unit ≤15,000 sq ft</x:v>
      </x:c>
      <x:c r="X1177" s="13" t="n">
        <x:f>IF(N1177="Yes",L1177,0)</x:f>
        <x:v>12</x:v>
      </x:c>
      <x:c r="Y1177" s="14" t="n">
        <x:v>1</x:v>
      </x:c>
      <x:c r="Z1177" s="13" t="str">
        <x:v>Industrial / workshop / storage</x:v>
      </x:c>
    </x:row>
    <x:row r="1178" ht="42" customHeight="1">
      <x:c r="A1178" s="13" t="str">
        <x:v>SE0198</x:v>
      </x:c>
      <x:c r="B1178" s="15" t="str">
        <x:v>Bexhill-on-Sea</x:v>
      </x:c>
      <x:c r="C1178" s="15" t="str">
        <x:v>Bexhill-on-Sea</x:v>
      </x:c>
      <x:c r="D1178" s="14" t="n">
        <x:v>43755</x:v>
      </x:c>
      <x:c r="E1178" s="13" t="str">
        <x:v>Town</x:v>
      </x:c>
      <x:c r="F1178" s="15" t="str">
        <x:v>Standalone premises — Bexhill-on-Sea</x:v>
      </x:c>
      <x:c r="G1178" s="15" t="str">
        <x:v>Leopold Road, Bexhill-On-Sea Workshop</x:v>
      </x:c>
      <x:c r="H1178" s="13" t="str">
        <x:v>Current</x:v>
      </x:c>
      <x:c r="I1178" s="14" t="n">
        <x:v>1370</x:v>
      </x:c>
      <x:c r="J1178" s="13" t="str">
        <x:f>IF(AND(ISNUMBER(I1178),I1178&gt;0),IF(I1178&lt;=1000,"1–1,000",IF(I1178&lt;=2500,"1,001–2,500",IF(I1178&lt;=5000,"2,501–5,000",IF(I1178&lt;=10000,"5,001–10,000","10,001–15,000")))),"1,001–2,500")</x:f>
        <x:v>1,001–2,500</x:v>
      </x:c>
      <x:c r="K1178" s="16" t="n">
        <x:v>13500</x:v>
      </x:c>
      <x:c r="L1178" s="43" t="n">
        <x:f>IF(AND(ISNUMBER(I1178),I1178&gt;0,ISNUMBER(K1178),K1178&gt;0),K1178/I1178,"n.a.")</x:f>
        <x:v>9.854014598540147</x:v>
      </x:c>
      <x:c r="M1178" s="43"/>
      <x:c r="N1178" s="13" t="str">
        <x:v>Yes</x:v>
      </x:c>
      <x:c r="O1178" s="15" t="str">
        <x:v>Not stated</x:v>
      </x:c>
      <x:c r="P1178" s="15" t="str">
        <x:v>Not stated</x:v>
      </x:c>
      <x:c r="Q1178" s="15" t="str">
        <x:v>workshop space</x:v>
      </x:c>
      <x:c r="R1178" s="15" t="str">
        <x:v>To let Rightmove individual listing/card description checked 4 November 2026. Annual asking rent = displayed rounded monthly rent × 12; rounding may differ from agent annual terms.</x:v>
      </x:c>
      <x:c r="S1178" s="15" t="str">
        <x:v>https://www.rightmove.co.uk/properties/93570690#/?channel=COM_LET</x:v>
      </x:c>
      <x:c r="T1178" s="15" t="str"/>
      <x:c r="U1178" s="15" t="str"/>
      <x:c r="V1178" s="15" t="str">
        <x:v>Bexhill-on-Sea — Standalone premises — Bexhill-on-Sea</x:v>
      </x:c>
      <x:c r="W1178" s="15" t="str">
        <x:v>Individual unit ≤15,000 sq ft</x:v>
      </x:c>
      <x:c r="X1178" s="13" t="n">
        <x:f>IF(N1178="Yes",L1178,0)</x:f>
        <x:v>9.854014598540147</x:v>
      </x:c>
      <x:c r="Y1178" s="14" t="n">
        <x:v>1</x:v>
      </x:c>
      <x:c r="Z1178" s="13" t="str">
        <x:v>Industrial / workshop / storage</x:v>
      </x:c>
    </x:row>
    <x:row r="1179" ht="62" customHeight="1">
      <x:c r="A1179" s="13" t="str">
        <x:v>SE0199</x:v>
      </x:c>
      <x:c r="B1179" s="15" t="str">
        <x:v>Lancing and Sompting</x:v>
      </x:c>
      <x:c r="C1179" s="15" t="str">
        <x:v>Lancing and Sompting</x:v>
      </x:c>
      <x:c r="D1179" s="14" t="n">
        <x:v>27930</x:v>
      </x:c>
      <x:c r="E1179" s="13" t="str">
        <x:v>Town</x:v>
      </x:c>
      <x:c r="F1179" s="15" t="str">
        <x:v>Lancing Business Park</x:v>
      </x:c>
      <x:c r="G1179" s="15" t="str">
        <x:v>4B-C, Commerce Way, Lancing Business Park, Lancing, West Sussex BN15</x:v>
      </x:c>
      <x:c r="H1179" s="13" t="str">
        <x:v>Current</x:v>
      </x:c>
      <x:c r="I1179" s="14" t="n">
        <x:v>5783</x:v>
      </x:c>
      <x:c r="J1179" s="13" t="str">
        <x:f>IF(AND(ISNUMBER(I1179),I1179&gt;0),IF(I1179&lt;=1000,"1–1,000",IF(I1179&lt;=2500,"1,001–2,500",IF(I1179&lt;=5000,"2,501–5,000",IF(I1179&lt;=10000,"5,001–10,000","10,001–15,000")))),"5,001–10,000")</x:f>
        <x:v>5,001–10,000</x:v>
      </x:c>
      <x:c r="K1179" s="16" t="n">
        <x:v>60000</x:v>
      </x:c>
      <x:c r="L1179" s="43" t="n">
        <x:f>IF(AND(ISNUMBER(I1179),I1179&gt;0,ISNUMBER(K1179),K1179&gt;0),K1179/I1179,"n.a.")</x:f>
        <x:v>10.375237765865467</x:v>
      </x:c>
      <x:c r="M1179" s="43" t="n">
        <x:v>10.38</x:v>
      </x:c>
      <x:c r="N1179" s="13" t="str">
        <x:v>Yes</x:v>
      </x:c>
      <x:c r="O1179" s="15" t="str">
        <x:v>Unit C benefits from a minimum eaves height of 5.11m and a maximum eaves height of 6.85m.; Unit B benefits from a minimum eaves height of 5.08m and a maximum eaves height of 6.82m.</x:v>
      </x:c>
      <x:c r="P1179" s="15" t="str">
        <x:v>Two roller shutter doors; The warehouse areas provide excellent operational space, with two mezzanines incorporating forklift loading points, together with two roller shutter loading doors.</x:v>
      </x:c>
      <x:c r="Q1179" s="15" t="str">
        <x:v>Industrial accommodation; warehouse/storage space; mezzanine accommodation; ancillary office accommodation; three-phase power; parking</x:v>
      </x:c>
      <x:c r="R1179" s="15" t="str">
        <x:v>To let</x:v>
      </x:c>
      <x:c r="S1179" s="15" t="str">
        <x:v>https://www.zoopla.co.uk/to-rent/commercial/details/74251941/</x:v>
      </x:c>
      <x:c r="T1179" s="15" t="str">
        <x:v>https://www.rightmove.co.uk/properties/774851114129329#/?channel=COM_LET</x:v>
      </x:c>
      <x:c r="U1179" s="15" t="str"/>
      <x:c r="V1179" s="15" t="str">
        <x:v>Lancing and Sompting — Lancing Business Park</x:v>
      </x:c>
      <x:c r="W1179" s="15" t="str">
        <x:v>Individual unit ≤15,000 sq ft</x:v>
      </x:c>
      <x:c r="X1179" s="13" t="n">
        <x:f>IF(N1179="Yes",L1179,0)</x:f>
        <x:v>10.375237765865467</x:v>
      </x:c>
      <x:c r="Y1179" s="14" t="n">
        <x:v>1</x:v>
      </x:c>
      <x:c r="Z1179" s="13" t="str">
        <x:v>Industrial / workshop / storage</x:v>
      </x:c>
    </x:row>
    <x:row r="1180" ht="42" customHeight="1">
      <x:c r="A1180" s="13" t="str">
        <x:v>SE0200</x:v>
      </x:c>
      <x:c r="B1180" s="15" t="str">
        <x:v>Lancing and Sompting</x:v>
      </x:c>
      <x:c r="C1180" s="15" t="str">
        <x:v>Lancing and Sompting</x:v>
      </x:c>
      <x:c r="D1180" s="14" t="n">
        <x:v>27930</x:v>
      </x:c>
      <x:c r="E1180" s="13" t="str">
        <x:v>Town</x:v>
      </x:c>
      <x:c r="F1180" s="15" t="str">
        <x:v>Lancing Business Park</x:v>
      </x:c>
      <x:c r="G1180" s="15" t="str">
        <x:v>Chartwell Road, Lancing BN15</x:v>
      </x:c>
      <x:c r="H1180" s="13" t="str">
        <x:v>Current</x:v>
      </x:c>
      <x:c r="I1180" s="14" t="n">
        <x:v>3767</x:v>
      </x:c>
      <x:c r="J1180" s="13" t="str">
        <x:f>IF(AND(ISNUMBER(I1180),I1180&gt;0),IF(I1180&lt;=1000,"1–1,000",IF(I1180&lt;=2500,"1,001–2,500",IF(I1180&lt;=5000,"2,501–5,000",IF(I1180&lt;=10000,"5,001–10,000","10,001–15,000")))),"2,501–5,000")</x:f>
        <x:v>2,501–5,000</x:v>
      </x:c>
      <x:c r="K1180" s="16" t="n">
        <x:v>20000</x:v>
      </x:c>
      <x:c r="L1180" s="43" t="n">
        <x:f>IF(AND(ISNUMBER(I1180),I1180&gt;0,ISNUMBER(K1180),K1180&gt;0),K1180/I1180,"n.a.")</x:f>
        <x:v>5.309264666843642</x:v>
      </x:c>
      <x:c r="M1180" s="43" t="n">
        <x:v>5.31</x:v>
      </x:c>
      <x:c r="N1180" s="13" t="str">
        <x:v>No</x:v>
      </x:c>
      <x:c r="O1180" s="15" t="str">
        <x:v>The height to eaves is approx 5.8m rising to a full height to roof pitch of approx 8.2m.</x:v>
      </x:c>
      <x:c r="P1180" s="15" t="str">
        <x:v>Two Roller Shutter Loading Doors; Access is via 2 loading doors and personnel doors.</x:v>
      </x:c>
      <x:c r="Q1180" s="15" t="str">
        <x:v>Industrial accommodation; warehouse/storage space; workshop space; three-phase power; parking</x:v>
      </x:c>
      <x:c r="R1180" s="15" t="str">
        <x:v>To let £20,000 is year-one incentive rent; stepped terms.</x:v>
      </x:c>
      <x:c r="S1180" s="15" t="str">
        <x:v>https://www.zoopla.co.uk/to-rent/commercial/details/72352811/</x:v>
      </x:c>
      <x:c r="T1180" s="15" t="str"/>
      <x:c r="U1180" s="15" t="str"/>
      <x:c r="V1180" s="15" t="str">
        <x:v>Lancing and Sompting — Lancing Business Park</x:v>
      </x:c>
      <x:c r="W1180" s="15" t="str">
        <x:v>Individual unit ≤15,000 sq ft</x:v>
      </x:c>
      <x:c r="X1180" s="13" t="n">
        <x:f>IF(N1180="Yes",L1180,0)</x:f>
        <x:v>0</x:v>
      </x:c>
      <x:c r="Y1180" s="14" t="n">
        <x:v>1</x:v>
      </x:c>
      <x:c r="Z1180" s="13" t="str">
        <x:v>Industrial / workshop / storage</x:v>
      </x:c>
    </x:row>
    <x:row r="1181" ht="42" customHeight="1">
      <x:c r="A1181" s="13" t="str">
        <x:v>SE0201</x:v>
      </x:c>
      <x:c r="B1181" s="15" t="str">
        <x:v>Lancing and Sompting</x:v>
      </x:c>
      <x:c r="C1181" s="15" t="str">
        <x:v>Lancing and Sompting</x:v>
      </x:c>
      <x:c r="D1181" s="14" t="n">
        <x:v>27930</x:v>
      </x:c>
      <x:c r="E1181" s="13" t="str">
        <x:v>Town</x:v>
      </x:c>
      <x:c r="F1181" s="15" t="str">
        <x:v>Lancing Business Park</x:v>
      </x:c>
      <x:c r="G1181" s="15" t="str">
        <x:v>Elm Business Units, Unit 2, Chartwell Road, Lancing Business Park, Lancing BN15 8FD Industrial Park</x:v>
      </x:c>
      <x:c r="H1181" s="13" t="str">
        <x:v>Current</x:v>
      </x:c>
      <x:c r="I1181" s="14" t="n">
        <x:v>1430</x:v>
      </x:c>
      <x:c r="J1181" s="13" t="str">
        <x:f>IF(AND(ISNUMBER(I1181),I1181&gt;0),IF(I1181&lt;=1000,"1–1,000",IF(I1181&lt;=2500,"1,001–2,500",IF(I1181&lt;=5000,"2,501–5,000",IF(I1181&lt;=10000,"5,001–10,000","10,001–15,000")))),"1,001–2,500")</x:f>
        <x:v>1,001–2,500</x:v>
      </x:c>
      <x:c r="K1181" s="16" t="n">
        <x:v>19956</x:v>
      </x:c>
      <x:c r="L1181" s="43" t="n">
        <x:f>IF(AND(ISNUMBER(I1181),I1181&gt;0,ISNUMBER(K1181),K1181&gt;0),K1181/I1181,"n.a.")</x:f>
        <x:v>13.955244755244756</x:v>
      </x:c>
      <x:c r="M1181" s="43"/>
      <x:c r="N1181" s="13" t="str">
        <x:v>Yes</x:v>
      </x:c>
      <x:c r="O1181" s="15" t="str">
        <x:v>Not stated</x:v>
      </x:c>
      <x:c r="P1181" s="15" t="str">
        <x:v>Access for loading is via an up and over loading door.</x:v>
      </x:c>
      <x:c r="Q1181" s="15" t="str">
        <x:v>Industrial accommodation; warehouse/storage space; ancillary office accommodation; parking</x:v>
      </x:c>
      <x:c r="R1181" s="15" t="str">
        <x:v>To let Rightmove individual listing/card description checked 4 November 2026. Annual asking rent = displayed rounded monthly rent × 12; rounding may differ from agent annual terms.</x:v>
      </x:c>
      <x:c r="S1181" s="15" t="str">
        <x:v>https://www.rightmove.co.uk/properties/760926576509536#/?channel=COM_LET</x:v>
      </x:c>
      <x:c r="T1181" s="15" t="str"/>
      <x:c r="U1181" s="15" t="str"/>
      <x:c r="V1181" s="15" t="str">
        <x:v>Lancing and Sompting — Lancing Business Park</x:v>
      </x:c>
      <x:c r="W1181" s="15" t="str">
        <x:v>Individual unit ≤15,000 sq ft</x:v>
      </x:c>
      <x:c r="X1181" s="13" t="n">
        <x:f>IF(N1181="Yes",L1181,0)</x:f>
        <x:v>13.955244755244756</x:v>
      </x:c>
      <x:c r="Y1181" s="14" t="n">
        <x:v>1</x:v>
      </x:c>
      <x:c r="Z1181" s="13" t="str">
        <x:v>Industrial / workshop / storage</x:v>
      </x:c>
    </x:row>
    <x:row r="1182" ht="88" customHeight="1">
      <x:c r="A1182" s="13" t="str">
        <x:v>SE0202</x:v>
      </x:c>
      <x:c r="B1182" s="15" t="str">
        <x:v>Lancing and Sompting</x:v>
      </x:c>
      <x:c r="C1182" s="15" t="str">
        <x:v>Lancing and Sompting</x:v>
      </x:c>
      <x:c r="D1182" s="14" t="n">
        <x:v>27930</x:v>
      </x:c>
      <x:c r="E1182" s="13" t="str">
        <x:v>Town</x:v>
      </x:c>
      <x:c r="F1182" s="15" t="str">
        <x:v>Lancing Business Park</x:v>
      </x:c>
      <x:c r="G1182" s="15" t="str">
        <x:v>Unit 1, Aspen Court, 87 Marlborough Road, Lancing Business Park, Lancing, West Sussex BN15</x:v>
      </x:c>
      <x:c r="H1182" s="13" t="str">
        <x:v>Current</x:v>
      </x:c>
      <x:c r="I1182" s="14" t="n">
        <x:v>8955</x:v>
      </x:c>
      <x:c r="J1182" s="13" t="str">
        <x:f>IF(AND(ISNUMBER(I1182),I1182&gt;0),IF(I1182&lt;=1000,"1–1,000",IF(I1182&lt;=2500,"1,001–2,500",IF(I1182&lt;=5000,"2,501–5,000",IF(I1182&lt;=10000,"5,001–10,000","10,001–15,000")))),"5,001–10,000")</x:f>
        <x:v>5,001–10,000</x:v>
      </x:c>
      <x:c r="K1182" s="16" t="n">
        <x:v>80000</x:v>
      </x:c>
      <x:c r="L1182" s="43" t="n">
        <x:f>IF(AND(ISNUMBER(I1182),I1182&gt;0,ISNUMBER(K1182),K1182&gt;0),K1182/I1182,"n.a.")</x:f>
        <x:v>8.93355667225014</x:v>
      </x:c>
      <x:c r="M1182" s="43" t="n">
        <x:v>8.93</x:v>
      </x:c>
      <x:c r="N1182" s="13" t="str">
        <x:v>Yes</x:v>
      </x:c>
      <x:c r="O1182" s="15" t="str">
        <x:v>The warehouse has a pitched roof with a minimum eaves height of approximately 5.3m and maximum height of approximately 6.8m, offering good potential for a variety of industrial, storage and trade-related uses, subject to the relevant consents.</x:v>
      </x:c>
      <x:c r="P1182" s="15" t="str">
        <x:v>16' Electric Roller Door &amp; Loading Bay; The warehouse benefits from a 16' electric roller shutter door and loading bay area, providing excellent access for deliveries and loading operations.</x:v>
      </x:c>
      <x:c r="Q1182" s="15" t="str">
        <x:v>Industrial accommodation; warehouse/storage space; workshop space; mezzanine accommodation; ancillary office accommodation; three-phase power</x:v>
      </x:c>
      <x:c r="R1182" s="15" t="str">
        <x:v>To let</x:v>
      </x:c>
      <x:c r="S1182" s="15" t="str">
        <x:v>https://www.zoopla.co.uk/to-rent/commercial/details/69455340/</x:v>
      </x:c>
      <x:c r="T1182" s="15" t="str">
        <x:v>https://www.rightmove.co.uk/properties/774686540096800#/?channel=COM_LET</x:v>
      </x:c>
      <x:c r="U1182" s="15" t="str"/>
      <x:c r="V1182" s="15" t="str">
        <x:v>Lancing and Sompting — Lancing Business Park</x:v>
      </x:c>
      <x:c r="W1182" s="15" t="str">
        <x:v>Individual unit ≤15,000 sq ft</x:v>
      </x:c>
      <x:c r="X1182" s="13" t="n">
        <x:f>IF(N1182="Yes",L1182,0)</x:f>
        <x:v>8.93355667225014</x:v>
      </x:c>
      <x:c r="Y1182" s="14" t="n">
        <x:v>1</x:v>
      </x:c>
      <x:c r="Z1182" s="13" t="str">
        <x:v>Industrial / workshop / storage</x:v>
      </x:c>
    </x:row>
    <x:row r="1183" ht="42" customHeight="1">
      <x:c r="A1183" s="13" t="str">
        <x:v>SE0203</x:v>
      </x:c>
      <x:c r="B1183" s="15" t="str">
        <x:v>Lancing and Sompting</x:v>
      </x:c>
      <x:c r="C1183" s="15" t="str">
        <x:v>Lancing and Sompting</x:v>
      </x:c>
      <x:c r="D1183" s="14" t="n">
        <x:v>27930</x:v>
      </x:c>
      <x:c r="E1183" s="13" t="str">
        <x:v>Town</x:v>
      </x:c>
      <x:c r="F1183" s="15" t="str">
        <x:v>Lancing Business Park</x:v>
      </x:c>
      <x:c r="G1183" s="15" t="str">
        <x:v>Unit 10, 10 Peter Road, Lancing Business Park, Lancing, West Sussex, BN15 8TH Industrial Park</x:v>
      </x:c>
      <x:c r="H1183" s="13" t="str">
        <x:v>Current</x:v>
      </x:c>
      <x:c r="I1183" s="14" t="n">
        <x:v>6007</x:v>
      </x:c>
      <x:c r="J1183" s="13" t="str">
        <x:f>IF(AND(ISNUMBER(I1183),I1183&gt;0),IF(I1183&lt;=1000,"1–1,000",IF(I1183&lt;=2500,"1,001–2,500",IF(I1183&lt;=5000,"2,501–5,000",IF(I1183&lt;=10000,"5,001–10,000","10,001–15,000")))),"5,001–10,000")</x:f>
        <x:v>5,001–10,000</x:v>
      </x:c>
      <x:c r="K1183" s="16"/>
      <x:c r="L1183" s="43" t="str">
        <x:f>IF(AND(ISNUMBER(I1183),I1183&gt;0,ISNUMBER(K1183),K1183&gt;0),K1183/I1183,"n.a.")</x:f>
        <x:v>n.a.</x:v>
      </x:c>
      <x:c r="M1183" s="43"/>
      <x:c r="N1183" s="13" t="str">
        <x:v>No</x:v>
      </x:c>
      <x:c r="O1183" s="15" t="str">
        <x:v>Not stated</x:v>
      </x:c>
      <x:c r="P1183" s="15" t="str">
        <x:v>Not stated</x:v>
      </x:c>
      <x:c r="Q1183" s="15" t="str">
        <x:v>Industrial accommodation; parking; yard/loading area</x:v>
      </x:c>
      <x:c r="R1183" s="15" t="str">
        <x:v>To let Rightmove individual listing/card description checked 4 November 2026.</x:v>
      </x:c>
      <x:c r="S1183" s="15" t="str">
        <x:v>https://www.rightmove.co.uk/properties/772501263831152#/?channel=COM_LET</x:v>
      </x:c>
      <x:c r="T1183" s="15" t="str"/>
      <x:c r="U1183" s="15" t="str"/>
      <x:c r="V1183" s="15" t="str">
        <x:v>Lancing and Sompting — Lancing Business Park</x:v>
      </x:c>
      <x:c r="W1183" s="15" t="str">
        <x:v>Individual unit ≤15,000 sq ft</x:v>
      </x:c>
      <x:c r="X1183" s="13" t="n">
        <x:f>IF(N1183="Yes",L1183,0)</x:f>
        <x:v>0</x:v>
      </x:c>
      <x:c r="Y1183" s="14" t="n">
        <x:v>1</x:v>
      </x:c>
      <x:c r="Z1183" s="13" t="str">
        <x:v>Industrial / workshop / storage</x:v>
      </x:c>
    </x:row>
    <x:row r="1184" ht="88" customHeight="1">
      <x:c r="A1184" s="13" t="str">
        <x:v>SE0204</x:v>
      </x:c>
      <x:c r="B1184" s="15" t="str">
        <x:v>Lancing and Sompting</x:v>
      </x:c>
      <x:c r="C1184" s="15" t="str">
        <x:v>Lancing and Sompting</x:v>
      </x:c>
      <x:c r="D1184" s="14" t="n">
        <x:v>27930</x:v>
      </x:c>
      <x:c r="E1184" s="13" t="str">
        <x:v>Town</x:v>
      </x:c>
      <x:c r="F1184" s="15" t="str">
        <x:v>Lancing Business Park</x:v>
      </x:c>
      <x:c r="G1184" s="15" t="str">
        <x:v>Unit 25, Winston Business Centre, 43 Chartwell Road, Lancing Business Park, Lancing, West Sussex BN15</x:v>
      </x:c>
      <x:c r="H1184" s="13" t="str">
        <x:v>Current</x:v>
      </x:c>
      <x:c r="I1184" s="14" t="n">
        <x:v>993</x:v>
      </x:c>
      <x:c r="J1184" s="13" t="str">
        <x:f>IF(AND(ISNUMBER(I1184),I1184&gt;0),IF(I1184&lt;=1000,"1–1,000",IF(I1184&lt;=2500,"1,001–2,500",IF(I1184&lt;=5000,"2,501–5,000",IF(I1184&lt;=10000,"5,001–10,000","10,001–15,000")))),"1–1,000")</x:f>
        <x:v>1–1,000</x:v>
      </x:c>
      <x:c r="K1184" s="16" t="n">
        <x:v>16000</x:v>
      </x:c>
      <x:c r="L1184" s="43" t="n">
        <x:f>IF(AND(ISNUMBER(I1184),I1184&gt;0,ISNUMBER(K1184),K1184&gt;0),K1184/I1184,"n.a.")</x:f>
        <x:v>16.112789526686807</x:v>
      </x:c>
      <x:c r="M1184" s="43" t="n">
        <x:v>16.11</x:v>
      </x:c>
      <x:c r="N1184" s="13" t="str">
        <x:v>Yes</x:v>
      </x:c>
      <x:c r="O1184" s="15" t="str">
        <x:v>The unit has an eaves height of approximately 3.30 metres, with the roller shutter door measuring approximately 2.89 metres high by 2.81 metres wide.</x:v>
      </x:c>
      <x:c r="P1184" s="15" t="str">
        <x:v>The accommodation benefits from three-phase power, LED lighting throughout and a manual roller shutter door, providing convenient access for loading and deliveries.; The unit has an eaves height of approximately 3.30 metres, with the roller shutter door measuring approximately 2.89 metres high by 2.81 metres wide.</x:v>
      </x:c>
      <x:c r="Q1184" s="15" t="str">
        <x:v>Industrial accommodation; workshop space; three-phase power; parking</x:v>
      </x:c>
      <x:c r="R1184" s="15" t="str">
        <x:v>To let</x:v>
      </x:c>
      <x:c r="S1184" s="15" t="str">
        <x:v>https://www.zoopla.co.uk/to-rent/commercial/details/73433626/</x:v>
      </x:c>
      <x:c r="T1184" s="15" t="str">
        <x:v>https://www.rightmove.co.uk/properties/763077239264016#/?channel=COM_LET</x:v>
      </x:c>
      <x:c r="U1184" s="15" t="str"/>
      <x:c r="V1184" s="15" t="str">
        <x:v>Lancing and Sompting — Lancing Business Park</x:v>
      </x:c>
      <x:c r="W1184" s="15" t="str">
        <x:v>Individual unit ≤15,000 sq ft</x:v>
      </x:c>
      <x:c r="X1184" s="13" t="n">
        <x:f>IF(N1184="Yes",L1184,0)</x:f>
        <x:v>16.112789526686807</x:v>
      </x:c>
      <x:c r="Y1184" s="14" t="n">
        <x:v>1</x:v>
      </x:c>
      <x:c r="Z1184" s="13" t="str">
        <x:v>Industrial / workshop / storage</x:v>
      </x:c>
    </x:row>
    <x:row r="1185" ht="62" customHeight="1">
      <x:c r="A1185" s="13" t="str">
        <x:v>SE0205</x:v>
      </x:c>
      <x:c r="B1185" s="15" t="str">
        <x:v>Lancing and Sompting</x:v>
      </x:c>
      <x:c r="C1185" s="15" t="str">
        <x:v>Lancing and Sompting</x:v>
      </x:c>
      <x:c r="D1185" s="14" t="n">
        <x:v>27930</x:v>
      </x:c>
      <x:c r="E1185" s="13" t="str">
        <x:v>Town</x:v>
      </x:c>
      <x:c r="F1185" s="15" t="str">
        <x:v>Lancing Business Park</x:v>
      </x:c>
      <x:c r="G1185" s="15" t="str">
        <x:v>Unit 3, Chartwell Business Centre, Lancing</x:v>
      </x:c>
      <x:c r="H1185" s="13" t="str">
        <x:v>Current</x:v>
      </x:c>
      <x:c r="I1185" s="14" t="n">
        <x:v>3712</x:v>
      </x:c>
      <x:c r="J1185" s="13" t="str">
        <x:f>IF(AND(ISNUMBER(I1185),I1185&gt;0),IF(I1185&lt;=1000,"1–1,000",IF(I1185&lt;=2500,"1,001–2,500",IF(I1185&lt;=5000,"2,501–5,000",IF(I1185&lt;=10000,"5,001–10,000","10,001–15,000")))),"2,501–5,000")</x:f>
        <x:v>2,501–5,000</x:v>
      </x:c>
      <x:c r="K1185" s="16" t="n">
        <x:v>39900</x:v>
      </x:c>
      <x:c r="L1185" s="43" t="n">
        <x:f>IF(AND(ISNUMBER(I1185),I1185&gt;0,ISNUMBER(K1185),K1185&gt;0),K1185/I1185,"n.a.")</x:f>
        <x:v>10.748922413793103</x:v>
      </x:c>
      <x:c r="M1185" s="43" t="n">
        <x:v>10.8</x:v>
      </x:c>
      <x:c r="N1185" s="13" t="str">
        <x:v>Yes</x:v>
      </x:c>
      <x:c r="O1185" s="15" t="str">
        <x:v>Eaves height of approximately 6.5m; It benefits from open plan well presented industrial / warehouse space, with a painted concrete floor, LED lighting and an eaves height of 6.43 m.</x:v>
      </x:c>
      <x:c r="P1185" s="15" t="str">
        <x:v>Up and over loading door; Unit 3 is formed over two floors, with up and over loading door access.</x:v>
      </x:c>
      <x:c r="Q1185" s="15" t="str">
        <x:v>Industrial accommodation; warehouse/storage space; mezzanine accommodation; ancillary office accommodation; three-phase power; parking</x:v>
      </x:c>
      <x:c r="R1185" s="15" t="str">
        <x:v>To let Unit 5 under offer excluded.</x:v>
      </x:c>
      <x:c r="S1185" s="15" t="str">
        <x:v>https://www.zoopla.co.uk/to-rent/commercial/details/74354763/</x:v>
      </x:c>
      <x:c r="T1185" s="15" t="str">
        <x:v>https://www.rightmove.co.uk/properties/760897014972065#/?channel=COM_LET</x:v>
      </x:c>
      <x:c r="U1185" s="15" t="str">
        <x:v>https://www.rightmove.co.uk/properties/773334946740641#/?channel=COM_LET</x:v>
      </x:c>
      <x:c r="V1185" s="15" t="str">
        <x:v>Lancing and Sompting — Lancing Business Park</x:v>
      </x:c>
      <x:c r="W1185" s="15" t="str">
        <x:v>Individual unit ≤15,000 sq ft</x:v>
      </x:c>
      <x:c r="X1185" s="13" t="n">
        <x:f>IF(N1185="Yes",L1185,0)</x:f>
        <x:v>10.748922413793103</x:v>
      </x:c>
      <x:c r="Y1185" s="14" t="n">
        <x:v>1</x:v>
      </x:c>
      <x:c r="Z1185" s="13" t="str">
        <x:v>Industrial / workshop / storage</x:v>
      </x:c>
    </x:row>
    <x:row r="1186" ht="75" customHeight="1">
      <x:c r="A1186" s="13" t="str">
        <x:v>SE0206</x:v>
      </x:c>
      <x:c r="B1186" s="15" t="str">
        <x:v>Lancing and Sompting</x:v>
      </x:c>
      <x:c r="C1186" s="15" t="str">
        <x:v>Lancing and Sompting</x:v>
      </x:c>
      <x:c r="D1186" s="14" t="n">
        <x:v>27930</x:v>
      </x:c>
      <x:c r="E1186" s="13" t="str">
        <x:v>Town</x:v>
      </x:c>
      <x:c r="F1186" s="15" t="str">
        <x:v>Lancing Business Park</x:v>
      </x:c>
      <x:c r="G1186" s="15" t="str">
        <x:v>Unit H, Modern Moulds Business Centre, 2-3 Commerce Way, Lancing Business Park, Lancing, West Sussex BN15</x:v>
      </x:c>
      <x:c r="H1186" s="13" t="str">
        <x:v>Current</x:v>
      </x:c>
      <x:c r="I1186" s="14" t="n">
        <x:v>10460</x:v>
      </x:c>
      <x:c r="J1186" s="13" t="str">
        <x:f>IF(AND(ISNUMBER(I1186),I1186&gt;0),IF(I1186&lt;=1000,"1–1,000",IF(I1186&lt;=2500,"1,001–2,500",IF(I1186&lt;=5000,"2,501–5,000",IF(I1186&lt;=10000,"5,001–10,000","10,001–15,000")))),"10,001–15,000")</x:f>
        <x:v>10,001–15,000</x:v>
      </x:c>
      <x:c r="K1186" s="16" t="n">
        <x:v>75000</x:v>
      </x:c>
      <x:c r="L1186" s="43" t="n">
        <x:f>IF(AND(ISNUMBER(I1186),I1186&gt;0,ISNUMBER(K1186),K1186&gt;0),K1186/I1186,"n.a.")</x:f>
        <x:v>7.170172084130019</x:v>
      </x:c>
      <x:c r="M1186" s="43" t="n">
        <x:v>7.17</x:v>
      </x:c>
      <x:c r="N1186" s="13" t="str">
        <x:v>Yes</x:v>
      </x:c>
      <x:c r="O1186" s="15" t="str">
        <x:v>Not stated</x:v>
      </x:c>
      <x:c r="P1186" s="15" t="str">
        <x:v>The spacious ground-floor warehouse is predominantly open-plan and benefits from a full-height 16ft electric roller shutter door and dedicated loading bay, providing excellent access for deliveries and servicing.</x:v>
      </x:c>
      <x:c r="Q1186" s="15" t="str">
        <x:v>Industrial accommodation; warehouse/storage space; workshop space; mezzanine accommodation; ancillary office accommodation; three-phase power</x:v>
      </x:c>
      <x:c r="R1186" s="15" t="str">
        <x:v>To let</x:v>
      </x:c>
      <x:c r="S1186" s="15" t="str">
        <x:v>https://www.zoopla.co.uk/to-rent/commercial/details/69455332/</x:v>
      </x:c>
      <x:c r="T1186" s="15" t="str">
        <x:v>https://www.rightmove.co.uk/properties/763076878742496#/?channel=COM_LET</x:v>
      </x:c>
      <x:c r="U1186" s="15" t="str"/>
      <x:c r="V1186" s="15" t="str">
        <x:v>Lancing and Sompting — Lancing Business Park</x:v>
      </x:c>
      <x:c r="W1186" s="15" t="str">
        <x:v>Individual unit ≤15,000 sq ft</x:v>
      </x:c>
      <x:c r="X1186" s="13" t="n">
        <x:f>IF(N1186="Yes",L1186,0)</x:f>
        <x:v>7.170172084130019</x:v>
      </x:c>
      <x:c r="Y1186" s="14" t="n">
        <x:v>1</x:v>
      </x:c>
      <x:c r="Z1186" s="13" t="str">
        <x:v>Industrial / workshop / storage</x:v>
      </x:c>
    </x:row>
    <x:row r="1187" ht="42" customHeight="1">
      <x:c r="A1187" s="13" t="str">
        <x:v>SE0207</x:v>
      </x:c>
      <x:c r="B1187" s="15" t="str">
        <x:v>Lancing and Sompting</x:v>
      </x:c>
      <x:c r="C1187" s="15" t="str">
        <x:v>Lancing and Sompting</x:v>
      </x:c>
      <x:c r="D1187" s="14" t="n">
        <x:v>27930</x:v>
      </x:c>
      <x:c r="E1187" s="13" t="str">
        <x:v>Town</x:v>
      </x:c>
      <x:c r="F1187" s="15" t="str">
        <x:v>Standalone premises — Lancing and Sompting</x:v>
      </x:c>
      <x:c r="G1187" s="15" t="str">
        <x:v>Commerce Way, Sompting, Lancing BN15</x:v>
      </x:c>
      <x:c r="H1187" s="13" t="str">
        <x:v>Uncertain</x:v>
      </x:c>
      <x:c r="I1187" s="14"/>
      <x:c r="J1187" s="13" t="str">
        <x:f>IF(AND(ISNUMBER(I1187),I1187&gt;0),IF(I1187&lt;=1000,"1–1,000",IF(I1187&lt;=2500,"1,001–2,500",IF(I1187&lt;=5000,"2,501–5,000",IF(I1187&lt;=10000,"5,001–10,000","10,001–15,000")))),"Range crosses bands")</x:f>
        <x:v>Range crosses bands</x:v>
      </x:c>
      <x:c r="K1187" s="16"/>
      <x:c r="L1187" s="43" t="str">
        <x:f>IF(AND(ISNUMBER(I1187),I1187&gt;0,ISNUMBER(K1187),K1187&gt;0),K1187/I1187,"n.a.")</x:f>
        <x:v>n.a.</x:v>
      </x:c>
      <x:c r="M1187" s="43"/>
      <x:c r="N1187" s="13" t="str">
        <x:v>No</x:v>
      </x:c>
      <x:c r="O1187" s="15" t="str">
        <x:v>Not stated</x:v>
      </x:c>
      <x:c r="P1187" s="15" t="str">
        <x:v>Not stated</x:v>
      </x:c>
      <x:c r="Q1187" s="15" t="str">
        <x:v>Industrial accommodation; workshop space; ancillary office accommodation; parking</x:v>
      </x:c>
      <x:c r="R1187" s="15" t="str">
        <x:v>Eligibility/availability unverified Advertised range 724–6,969 sq ft; exact demise area not allocated. Mixed office/industrial range; available industrial demises to be resolved</x:v>
      </x:c>
      <x:c r="S1187" s="15" t="str">
        <x:v>https://www.zoopla.co.uk/to-rent/commercial/details/73773324/</x:v>
      </x:c>
      <x:c r="T1187" s="15" t="str"/>
      <x:c r="U1187" s="15" t="str"/>
      <x:c r="V1187" s="15" t="str">
        <x:v>Lancing and Sompting — Standalone premises — Lancing and Sompting</x:v>
      </x:c>
      <x:c r="W1187" s="15" t="str">
        <x:v>724–6,969 sq ft; exact unit area not stated</x:v>
      </x:c>
      <x:c r="X1187" s="13" t="n">
        <x:f>IF(N1187="Yes",L1187,0)</x:f>
        <x:v>0</x:v>
      </x:c>
      <x:c r="Y1187" s="14" t="n">
        <x:v>1</x:v>
      </x:c>
      <x:c r="Z1187" s="13" t="str">
        <x:v>Industrial / workshop / storage</x:v>
      </x:c>
    </x:row>
    <x:row r="1188" ht="42" customHeight="1">
      <x:c r="A1188" s="13" t="str">
        <x:v>SE0208</x:v>
      </x:c>
      <x:c r="B1188" s="15" t="str">
        <x:v>Lancing and Sompting</x:v>
      </x:c>
      <x:c r="C1188" s="15" t="str">
        <x:v>Lancing and Sompting</x:v>
      </x:c>
      <x:c r="D1188" s="14" t="n">
        <x:v>27930</x:v>
      </x:c>
      <x:c r="E1188" s="13" t="str">
        <x:v>Town</x:v>
      </x:c>
      <x:c r="F1188" s="15" t="str">
        <x:v>Standalone premises — Lancing and Sompting</x:v>
      </x:c>
      <x:c r="G1188" s="15" t="str">
        <x:v>Unit 5C Wayside, Commerce Way, Lancing, West Sussex BN15</x:v>
      </x:c>
      <x:c r="H1188" s="13" t="str">
        <x:v>Current</x:v>
      </x:c>
      <x:c r="I1188" s="14" t="n">
        <x:v>763</x:v>
      </x:c>
      <x:c r="J1188" s="13" t="str">
        <x:f>IF(AND(ISNUMBER(I1188),I1188&gt;0),IF(I1188&lt;=1000,"1–1,000",IF(I1188&lt;=2500,"1,001–2,500",IF(I1188&lt;=5000,"2,501–5,000",IF(I1188&lt;=10000,"5,001–10,000","10,001–15,000")))),"1–1,000")</x:f>
        <x:v>1–1,000</x:v>
      </x:c>
      <x:c r="K1188" s="16" t="n">
        <x:v>10000</x:v>
      </x:c>
      <x:c r="L1188" s="43" t="n">
        <x:f>IF(AND(ISNUMBER(I1188),I1188&gt;0,ISNUMBER(K1188),K1188&gt;0),K1188/I1188,"n.a.")</x:f>
        <x:v>13.106159895150721</x:v>
      </x:c>
      <x:c r="M1188" s="43" t="n">
        <x:v>13.11</x:v>
      </x:c>
      <x:c r="N1188" s="13" t="str">
        <x:v>Yes</x:v>
      </x:c>
      <x:c r="O1188" s="15" t="str">
        <x:v>Not stated</x:v>
      </x:c>
      <x:c r="P1188" s="15" t="str">
        <x:v>Not stated</x:v>
      </x:c>
      <x:c r="Q1188" s="15" t="str">
        <x:v>Industrial accommodation; warehouse/storage space; ancillary office accommodation; three-phase power; parking</x:v>
      </x:c>
      <x:c r="R1188" s="15" t="str">
        <x:v>To let</x:v>
      </x:c>
      <x:c r="S1188" s="15" t="str">
        <x:v>https://www.zoopla.co.uk/to-rent/commercial/details/74032145/</x:v>
      </x:c>
      <x:c r="T1188" s="15" t="str">
        <x:v>https://www.rightmove.co.uk/properties/92235555#/?channel=COM_LET</x:v>
      </x:c>
      <x:c r="U1188" s="15" t="str"/>
      <x:c r="V1188" s="15" t="str">
        <x:v>Lancing and Sompting — Standalone premises — Lancing and Sompting</x:v>
      </x:c>
      <x:c r="W1188" s="15" t="str">
        <x:v>Individual unit ≤15,000 sq ft</x:v>
      </x:c>
      <x:c r="X1188" s="13" t="n">
        <x:f>IF(N1188="Yes",L1188,0)</x:f>
        <x:v>13.106159895150721</x:v>
      </x:c>
      <x:c r="Y1188" s="14" t="n">
        <x:v>1</x:v>
      </x:c>
      <x:c r="Z1188" s="13" t="str">
        <x:v>Industrial / workshop / storage</x:v>
      </x:c>
    </x:row>
    <x:row r="1189" ht="88" customHeight="1">
      <x:c r="A1189" s="13" t="str">
        <x:v>SE0209</x:v>
      </x:c>
      <x:c r="B1189" s="15" t="str">
        <x:v>Shoreham-by-Sea</x:v>
      </x:c>
      <x:c r="C1189" s="15" t="str">
        <x:v>Shoreham-by-Sea</x:v>
      </x:c>
      <x:c r="D1189" s="14" t="n">
        <x:v>23660</x:v>
      </x:c>
      <x:c r="E1189" s="13" t="str">
        <x:v>Town</x:v>
      </x:c>
      <x:c r="F1189" s="15" t="str">
        <x:v>Cyril Richings Business Centre</x:v>
      </x:c>
      <x:c r="G1189" s="15" t="str">
        <x:v>Unit 3, The Cyril Richings Business Centre, 202-210 Brighton Road, Shoreham-By-Sea, West Sussex BN43</x:v>
      </x:c>
      <x:c r="H1189" s="13" t="str">
        <x:v>Current</x:v>
      </x:c>
      <x:c r="I1189" s="14" t="n">
        <x:v>8875</x:v>
      </x:c>
      <x:c r="J1189" s="13" t="str">
        <x:f>IF(AND(ISNUMBER(I1189),I1189&gt;0),IF(I1189&lt;=1000,"1–1,000",IF(I1189&lt;=2500,"1,001–2,500",IF(I1189&lt;=5000,"2,501–5,000",IF(I1189&lt;=10000,"5,001–10,000","10,001–15,000")))),"5,001–10,000")</x:f>
        <x:v>5,001–10,000</x:v>
      </x:c>
      <x:c r="K1189" s="16" t="n">
        <x:v>89500</x:v>
      </x:c>
      <x:c r="L1189" s="43" t="n">
        <x:f>IF(AND(ISNUMBER(I1189),I1189&gt;0,ISNUMBER(K1189),K1189&gt;0),K1189/I1189,"n.a.")</x:f>
        <x:v>10.084507042253522</x:v>
      </x:c>
      <x:c r="M1189" s="43" t="n">
        <x:v>10.08</x:v>
      </x:c>
      <x:c r="N1189" s="13" t="str">
        <x:v>Yes</x:v>
      </x:c>
      <x:c r="O1189" s="15" t="str">
        <x:v>The unit also benefits from a gas supply, an electric roller shutter door measuring approximately 4.3m high and 4m wide, and excellent internal height with eaves ranging from 6.08m minimum to 7.14m maximum.</x:v>
      </x:c>
      <x:c r="P1189" s="15" t="str">
        <x:v>Electric roller shutter; The unit also benefits from a gas supply, an electric roller shutter door measuring approximately 4.3m high and 4m wide, and excellent internal height with eaves ranging from 6.08m minimum to 7.14m maximum.</x:v>
      </x:c>
      <x:c r="Q1189" s="15" t="str">
        <x:v>Industrial accommodation; workshop space; ancillary office accommodation; three-phase power; parking</x:v>
      </x:c>
      <x:c r="R1189" s="15" t="str">
        <x:v>To let</x:v>
      </x:c>
      <x:c r="S1189" s="15" t="str">
        <x:v>https://www.zoopla.co.uk/to-rent/commercial/details/73495106/</x:v>
      </x:c>
      <x:c r="T1189" s="15" t="str">
        <x:v>https://www.zoopla.co.uk/to-rent/commercial/details/68490217/</x:v>
      </x:c>
      <x:c r="U1189" s="15" t="str">
        <x:v>https://www.zoopla.co.uk/to-rent/commercial/details/67405818/
https://www.rightmove.co.uk/properties/773344381713456#/?channel=COM_LET
https://www.rightmove.co.uk/properties/763077254123329#/?channel=COM_LET</x:v>
      </x:c>
      <x:c r="V1189" s="15" t="str">
        <x:v>Shoreham-by-Sea — Cyril Richings Business Centre</x:v>
      </x:c>
      <x:c r="W1189" s="15" t="str">
        <x:v>Individual unit ≤15,000 sq ft</x:v>
      </x:c>
      <x:c r="X1189" s="13" t="n">
        <x:f>IF(N1189="Yes",L1189,0)</x:f>
        <x:v>10.084507042253522</x:v>
      </x:c>
      <x:c r="Y1189" s="14" t="n">
        <x:v>1</x:v>
      </x:c>
      <x:c r="Z1189" s="13" t="str">
        <x:v>Industrial / workshop / storage</x:v>
      </x:c>
    </x:row>
    <x:row r="1190" ht="75" customHeight="1">
      <x:c r="A1190" s="13" t="str">
        <x:v>SE0210</x:v>
      </x:c>
      <x:c r="B1190" s="15" t="str">
        <x:v>Shoreham-by-Sea</x:v>
      </x:c>
      <x:c r="C1190" s="15" t="str">
        <x:v>Shoreham-by-Sea</x:v>
      </x:c>
      <x:c r="D1190" s="14" t="n">
        <x:v>23660</x:v>
      </x:c>
      <x:c r="E1190" s="13" t="str">
        <x:v>Town</x:v>
      </x:c>
      <x:c r="F1190" s="15" t="str">
        <x:v>Cyril Richings Business Centre</x:v>
      </x:c>
      <x:c r="G1190" s="15" t="str">
        <x:v>Unit 4, The Cyril Richings Business Centre, 202-210 Brighton Road, Shoreham-By-Sea, West Sussex BN43</x:v>
      </x:c>
      <x:c r="H1190" s="13" t="str">
        <x:v>Current</x:v>
      </x:c>
      <x:c r="I1190" s="14" t="n">
        <x:v>5886</x:v>
      </x:c>
      <x:c r="J1190" s="13" t="str">
        <x:f>IF(AND(ISNUMBER(I1190),I1190&gt;0),IF(I1190&lt;=1000,"1–1,000",IF(I1190&lt;=2500,"1,001–2,500",IF(I1190&lt;=5000,"2,501–5,000",IF(I1190&lt;=10000,"5,001–10,000","10,001–15,000")))),"5,001–10,000")</x:f>
        <x:v>5,001–10,000</x:v>
      </x:c>
      <x:c r="K1190" s="16" t="n">
        <x:v>69500</x:v>
      </x:c>
      <x:c r="L1190" s="43" t="n">
        <x:f>IF(AND(ISNUMBER(I1190),I1190&gt;0,ISNUMBER(K1190),K1190&gt;0),K1190/I1190,"n.a.")</x:f>
        <x:v>11.8076792388719</x:v>
      </x:c>
      <x:c r="M1190" s="43" t="n">
        <x:v>11.81</x:v>
      </x:c>
      <x:c r="N1190" s="13" t="str">
        <x:v>Yes</x:v>
      </x:c>
      <x:c r="O1190" s="15" t="str">
        <x:v>Additional features include an electric roller shutter door measuring approximately 4.3m high and 4m wide, together with excellent internal height with eaves ranging from 6.08m minimum to 7.14m maximum.</x:v>
      </x:c>
      <x:c r="P1190" s="15" t="str">
        <x:v>Electric roller shutter; Additional features include an electric roller shutter door measuring approximately 4.3m high and 4m wide, together with excellent internal height with eaves ranging from 6.08m minimum to 7.14m maximum.</x:v>
      </x:c>
      <x:c r="Q1190" s="15" t="str">
        <x:v>Industrial accommodation; warehouse/storage space; workshop space; ancillary office accommodation; three-phase power; parking</x:v>
      </x:c>
      <x:c r="R1190" s="15" t="str">
        <x:v>To let</x:v>
      </x:c>
      <x:c r="S1190" s="15" t="str">
        <x:v>https://www.zoopla.co.uk/to-rent/commercial/details/73495181/</x:v>
      </x:c>
      <x:c r="T1190" s="15" t="str">
        <x:v>https://www.zoopla.co.uk/to-rent/commercial/details/68490759/</x:v>
      </x:c>
      <x:c r="U1190" s="15" t="str">
        <x:v>https://www.rightmove.co.uk/properties/773344390117600#/?channel=COM_LET
https://www.rightmove.co.uk/properties/763077400885552#/?channel=COM_LET</x:v>
      </x:c>
      <x:c r="V1190" s="15" t="str">
        <x:v>Shoreham-by-Sea — Cyril Richings Business Centre</x:v>
      </x:c>
      <x:c r="W1190" s="15" t="str">
        <x:v>Individual unit ≤15,000 sq ft</x:v>
      </x:c>
      <x:c r="X1190" s="13" t="n">
        <x:f>IF(N1190="Yes",L1190,0)</x:f>
        <x:v>11.8076792388719</x:v>
      </x:c>
      <x:c r="Y1190" s="14" t="n">
        <x:v>1</x:v>
      </x:c>
      <x:c r="Z1190" s="13" t="str">
        <x:v>Industrial / workshop / storage</x:v>
      </x:c>
    </x:row>
    <x:row r="1191" ht="88" customHeight="1">
      <x:c r="A1191" s="13" t="str">
        <x:v>SE0211</x:v>
      </x:c>
      <x:c r="B1191" s="15" t="str">
        <x:v>Shoreham-by-Sea</x:v>
      </x:c>
      <x:c r="C1191" s="15" t="str">
        <x:v>Shoreham-by-Sea</x:v>
      </x:c>
      <x:c r="D1191" s="14" t="n">
        <x:v>23660</x:v>
      </x:c>
      <x:c r="E1191" s="13" t="str">
        <x:v>Town</x:v>
      </x:c>
      <x:c r="F1191" s="15" t="str">
        <x:v>Dolphin Enterprise Centre</x:v>
      </x:c>
      <x:c r="G1191" s="15" t="str">
        <x:v>Unit B8, Dolphin Enterprise Centre, Evershed Way, Shoreham, BN43 6QB Industrial Park</x:v>
      </x:c>
      <x:c r="H1191" s="13" t="str">
        <x:v>Current</x:v>
      </x:c>
      <x:c r="I1191" s="14" t="n">
        <x:v>1635</x:v>
      </x:c>
      <x:c r="J1191" s="13" t="str">
        <x:f>IF(AND(ISNUMBER(I1191),I1191&gt;0),IF(I1191&lt;=1000,"1–1,000",IF(I1191&lt;=2500,"1,001–2,500",IF(I1191&lt;=5000,"2,501–5,000",IF(I1191&lt;=10000,"5,001–10,000","10,001–15,000")))),"1,001–2,500")</x:f>
        <x:v>1,001–2,500</x:v>
      </x:c>
      <x:c r="K1191" s="16"/>
      <x:c r="L1191" s="43" t="str">
        <x:f>IF(AND(ISNUMBER(I1191),I1191&gt;0,ISNUMBER(K1191),K1191&gt;0),K1191/I1191,"n.a.")</x:f>
        <x:v>n.a.</x:v>
      </x:c>
      <x:c r="M1191" s="43"/>
      <x:c r="N1191" s="13" t="str">
        <x:v>No</x:v>
      </x:c>
      <x:c r="O1191" s="15" t="str">
        <x:v>Dolphin Enterprise Centre comprises a range of modern mid-terrace light industrial / trade counter / warehouse business units with features including a 3 phase electricity supply, concrete flooring, LED lighting and eaves height of 4.4m.</x:v>
      </x:c>
      <x:c r="P1191" s="15" t="str">
        <x:v>The properties also benefit from both pedestrian entrance and roller shutter door access.</x:v>
      </x:c>
      <x:c r="Q1191" s="15" t="str">
        <x:v>Industrial accommodation; warehouse/storage space; three-phase power; parking</x:v>
      </x:c>
      <x:c r="R1191" s="15" t="str">
        <x:v>To let Rightmove individual listing/card description checked 4 November 2026.</x:v>
      </x:c>
      <x:c r="S1191" s="15" t="str">
        <x:v>https://www.rightmove.co.uk/properties/760897291810416#/?channel=COM_LET</x:v>
      </x:c>
      <x:c r="T1191" s="15" t="str"/>
      <x:c r="U1191" s="15" t="str"/>
      <x:c r="V1191" s="15" t="str">
        <x:v>Shoreham-by-Sea — Dolphin Enterprise Centre</x:v>
      </x:c>
      <x:c r="W1191" s="15" t="str">
        <x:v>Individual unit ≤15,000 sq ft</x:v>
      </x:c>
      <x:c r="X1191" s="13" t="n">
        <x:f>IF(N1191="Yes",L1191,0)</x:f>
        <x:v>0</x:v>
      </x:c>
      <x:c r="Y1191" s="14" t="n">
        <x:v>1</x:v>
      </x:c>
      <x:c r="Z1191" s="13" t="str">
        <x:v>Industrial / workshop / storage</x:v>
      </x:c>
    </x:row>
    <x:row r="1192" ht="88" customHeight="1">
      <x:c r="A1192" s="13" t="str">
        <x:v>SE0212</x:v>
      </x:c>
      <x:c r="B1192" s="15" t="str">
        <x:v>Shoreham-by-Sea</x:v>
      </x:c>
      <x:c r="C1192" s="15" t="str">
        <x:v>Shoreham-by-Sea</x:v>
      </x:c>
      <x:c r="D1192" s="14" t="n">
        <x:v>23660</x:v>
      </x:c>
      <x:c r="E1192" s="13" t="str">
        <x:v>Town</x:v>
      </x:c>
      <x:c r="F1192" s="15" t="str">
        <x:v>Dolphin Enterprise Centre</x:v>
      </x:c>
      <x:c r="G1192" s="15" t="str">
        <x:v>Unit D3, Dolphin Enterprise Centre, Evershed Way, Shoreham-by-sea, West Sussex, BN43 6QB Industrial Park</x:v>
      </x:c>
      <x:c r="H1192" s="13" t="str">
        <x:v>Current</x:v>
      </x:c>
      <x:c r="I1192" s="14" t="n">
        <x:v>1068</x:v>
      </x:c>
      <x:c r="J1192" s="13" t="str">
        <x:f>IF(AND(ISNUMBER(I1192),I1192&gt;0),IF(I1192&lt;=1000,"1–1,000",IF(I1192&lt;=2500,"1,001–2,500",IF(I1192&lt;=5000,"2,501–5,000",IF(I1192&lt;=10000,"5,001–10,000","10,001–15,000")))),"1,001–2,500")</x:f>
        <x:v>1,001–2,500</x:v>
      </x:c>
      <x:c r="K1192" s="16"/>
      <x:c r="L1192" s="43" t="str">
        <x:f>IF(AND(ISNUMBER(I1192),I1192&gt;0,ISNUMBER(K1192),K1192&gt;0),K1192/I1192,"n.a.")</x:f>
        <x:v>n.a.</x:v>
      </x:c>
      <x:c r="M1192" s="43"/>
      <x:c r="N1192" s="13" t="str">
        <x:v>No</x:v>
      </x:c>
      <x:c r="O1192" s="15" t="str">
        <x:v>Dolphin Enterprise Centre comprises a range of modern mid-terrace light industrial / trade counter / warehouse business units with features including a 3 phase electricity supply, concrete flooring, LED lighting and eaves height of 4.4m.</x:v>
      </x:c>
      <x:c r="P1192" s="15" t="str">
        <x:v>The properties also benefit from both pedestrian entrance and roller shutter door access.</x:v>
      </x:c>
      <x:c r="Q1192" s="15" t="str">
        <x:v>Industrial accommodation; warehouse/storage space; three-phase power; parking</x:v>
      </x:c>
      <x:c r="R1192" s="15" t="str">
        <x:v>To let Rightmove individual listing/card description checked 4 November 2026.</x:v>
      </x:c>
      <x:c r="S1192" s="15" t="str">
        <x:v>https://www.rightmove.co.uk/properties/760897207824688#/?channel=COM_LET</x:v>
      </x:c>
      <x:c r="T1192" s="15" t="str">
        <x:v>https://www.rightmove.co.uk/properties/760897279119057#/?channel=COM_LET</x:v>
      </x:c>
      <x:c r="U1192" s="15" t="str"/>
      <x:c r="V1192" s="15" t="str">
        <x:v>Shoreham-by-Sea — Dolphin Enterprise Centre</x:v>
      </x:c>
      <x:c r="W1192" s="15" t="str">
        <x:v>Individual unit ≤15,000 sq ft</x:v>
      </x:c>
      <x:c r="X1192" s="13" t="n">
        <x:f>IF(N1192="Yes",L1192,0)</x:f>
        <x:v>0</x:v>
      </x:c>
      <x:c r="Y1192" s="14" t="n">
        <x:v>1</x:v>
      </x:c>
      <x:c r="Z1192" s="13" t="str">
        <x:v>Industrial / workshop / storage</x:v>
      </x:c>
    </x:row>
    <x:row r="1193" ht="62" customHeight="1">
      <x:c r="A1193" s="13" t="str">
        <x:v>SE0213</x:v>
      </x:c>
      <x:c r="B1193" s="15" t="str">
        <x:v>Shoreham-by-Sea</x:v>
      </x:c>
      <x:c r="C1193" s="15" t="str">
        <x:v>Shoreham-by-Sea</x:v>
      </x:c>
      <x:c r="D1193" s="14" t="n">
        <x:v>23660</x:v>
      </x:c>
      <x:c r="E1193" s="13" t="str">
        <x:v>Town</x:v>
      </x:c>
      <x:c r="F1193" s="15" t="str">
        <x:v>Dolphin Industrial Estate</x:v>
      </x:c>
      <x:c r="G1193" s="15" t="str">
        <x:v>Unit A2, Dolphin Way, Shoreham-By-Sea BN43</x:v>
      </x:c>
      <x:c r="H1193" s="13" t="str">
        <x:v>Current</x:v>
      </x:c>
      <x:c r="I1193" s="14" t="n">
        <x:v>7445</x:v>
      </x:c>
      <x:c r="J1193" s="13" t="str">
        <x:f>IF(AND(ISNUMBER(I1193),I1193&gt;0),IF(I1193&lt;=1000,"1–1,000",IF(I1193&lt;=2500,"1,001–2,500",IF(I1193&lt;=5000,"2,501–5,000",IF(I1193&lt;=10000,"5,001–10,000","10,001–15,000")))),"5,001–10,000")</x:f>
        <x:v>5,001–10,000</x:v>
      </x:c>
      <x:c r="K1193" s="16" t="n">
        <x:v>72300</x:v>
      </x:c>
      <x:c r="L1193" s="43" t="n">
        <x:f>IF(AND(ISNUMBER(I1193),I1193&gt;0,ISNUMBER(K1193),K1193&gt;0),K1193/I1193,"n.a.")</x:f>
        <x:v>9.711215580926796</x:v>
      </x:c>
      <x:c r="M1193" s="43" t="n">
        <x:v>9.71</x:v>
      </x:c>
      <x:c r="N1193" s="13" t="str">
        <x:v>Yes</x:v>
      </x:c>
      <x:c r="O1193" s="15" t="str">
        <x:v>Features include an eaves height of 20’ / 6m and a first floor office with gas central heating and suspended ceiling with recessed lighting.</x:v>
      </x:c>
      <x:c r="P1193" s="15" t="str">
        <x:v>Not stated</x:v>
      </x:c>
      <x:c r="Q1193" s="15" t="str">
        <x:v>Industrial accommodation; warehouse/storage space; mezzanine accommodation; ancillary office accommodation; parking</x:v>
      </x:c>
      <x:c r="R1193" s="15" t="str">
        <x:v>To let</x:v>
      </x:c>
      <x:c r="S1193" s="15" t="str">
        <x:v>https://www.zoopla.co.uk/to-rent/commercial/details/67405834/</x:v>
      </x:c>
      <x:c r="T1193" s="15" t="str">
        <x:v>https://www.rightmove.co.uk/properties/773338935331376#/?channel=COM_LET</x:v>
      </x:c>
      <x:c r="U1193" s="15" t="str"/>
      <x:c r="V1193" s="15" t="str">
        <x:v>Shoreham-by-Sea — Dolphin Industrial Estate</x:v>
      </x:c>
      <x:c r="W1193" s="15" t="str">
        <x:v>Individual unit ≤15,000 sq ft</x:v>
      </x:c>
      <x:c r="X1193" s="13" t="n">
        <x:f>IF(N1193="Yes",L1193,0)</x:f>
        <x:v>9.711215580926796</x:v>
      </x:c>
      <x:c r="Y1193" s="14" t="n">
        <x:v>1</x:v>
      </x:c>
      <x:c r="Z1193" s="13" t="str">
        <x:v>Industrial / workshop / storage</x:v>
      </x:c>
    </x:row>
    <x:row r="1194" ht="42" customHeight="1">
      <x:c r="A1194" s="13" t="str">
        <x:v>SE0214</x:v>
      </x:c>
      <x:c r="B1194" s="15" t="str">
        <x:v>Shoreham-by-Sea</x:v>
      </x:c>
      <x:c r="C1194" s="15" t="str">
        <x:v>Shoreham-by-Sea</x:v>
      </x:c>
      <x:c r="D1194" s="14" t="n">
        <x:v>23660</x:v>
      </x:c>
      <x:c r="E1194" s="13" t="str">
        <x:v>Town</x:v>
      </x:c>
      <x:c r="F1194" s="15" t="str">
        <x:v>Dolphin Industrial Estate</x:v>
      </x:c>
      <x:c r="G1194" s="15" t="str">
        <x:v>Unit A5 Dolphin Way, Shoreham-By-Sea, BN43 6NZ</x:v>
      </x:c>
      <x:c r="H1194" s="13" t="str">
        <x:v>Current</x:v>
      </x:c>
      <x:c r="I1194" s="14" t="n">
        <x:v>7035</x:v>
      </x:c>
      <x:c r="J1194" s="13" t="str">
        <x:f>IF(AND(ISNUMBER(I1194),I1194&gt;0),IF(I1194&lt;=1000,"1–1,000",IF(I1194&lt;=2500,"1,001–2,500",IF(I1194&lt;=5000,"2,501–5,000",IF(I1194&lt;=10000,"5,001–10,000","10,001–15,000")))),"5,001–10,000")</x:f>
        <x:v>5,001–10,000</x:v>
      </x:c>
      <x:c r="K1194" s="16" t="n">
        <x:v>98496</x:v>
      </x:c>
      <x:c r="L1194" s="43" t="n">
        <x:f>IF(AND(ISNUMBER(I1194),I1194&gt;0,ISNUMBER(K1194),K1194&gt;0),K1194/I1194,"n.a.")</x:f>
        <x:v>14.00085287846482</x:v>
      </x:c>
      <x:c r="M1194" s="43"/>
      <x:c r="N1194" s="13" t="str">
        <x:v>Yes</x:v>
      </x:c>
      <x:c r="O1194" s="15" t="str">
        <x:v>Not stated</x:v>
      </x:c>
      <x:c r="P1194" s="15" t="str">
        <x:v>Not stated</x:v>
      </x:c>
      <x:c r="Q1194" s="15" t="str">
        <x:v>yard/loading area; refurbishment referenced</x:v>
      </x:c>
      <x:c r="R1194" s="15" t="str">
        <x:v>To let Rightmove individual listing/card description checked 4 November 2026. Annual asking rent = displayed rounded monthly rent × 12; rounding may differ from agent annual terms.</x:v>
      </x:c>
      <x:c r="S1194" s="15" t="str">
        <x:v>https://www.rightmove.co.uk/properties/773354525751664#/?channel=COM_LET</x:v>
      </x:c>
      <x:c r="T1194" s="15" t="str">
        <x:v>https://www.rightmove.co.uk/properties/760897239380224#/?channel=COM_LET</x:v>
      </x:c>
      <x:c r="U1194" s="15" t="str"/>
      <x:c r="V1194" s="15" t="str">
        <x:v>Shoreham-by-Sea — Dolphin Industrial Estate</x:v>
      </x:c>
      <x:c r="W1194" s="15" t="str">
        <x:v>Individual unit ≤15,000 sq ft</x:v>
      </x:c>
      <x:c r="X1194" s="13" t="n">
        <x:f>IF(N1194="Yes",L1194,0)</x:f>
        <x:v>14.00085287846482</x:v>
      </x:c>
      <x:c r="Y1194" s="14" t="n">
        <x:v>1</x:v>
      </x:c>
      <x:c r="Z1194" s="13" t="str">
        <x:v>Industrial / workshop / storage</x:v>
      </x:c>
    </x:row>
    <x:row r="1195" ht="62" customHeight="1">
      <x:c r="A1195" s="13" t="str">
        <x:v>SE0215</x:v>
      </x:c>
      <x:c r="B1195" s="15" t="str">
        <x:v>Shoreham-by-Sea</x:v>
      </x:c>
      <x:c r="C1195" s="15" t="str">
        <x:v>Shoreham-by-Sea</x:v>
      </x:c>
      <x:c r="D1195" s="14" t="n">
        <x:v>23660</x:v>
      </x:c>
      <x:c r="E1195" s="13" t="str">
        <x:v>Town</x:v>
      </x:c>
      <x:c r="F1195" s="15" t="str">
        <x:v>Dolphin Industrial Estate</x:v>
      </x:c>
      <x:c r="G1195" s="15" t="str">
        <x:v>Unit B1, Dolphin Way, Shoreham-By-Sea, West Sussex, BN43 6NZ Industrial Park</x:v>
      </x:c>
      <x:c r="H1195" s="13" t="str">
        <x:v>Current</x:v>
      </x:c>
      <x:c r="I1195" s="14" t="n">
        <x:v>7800</x:v>
      </x:c>
      <x:c r="J1195" s="13" t="str">
        <x:f>IF(AND(ISNUMBER(I1195),I1195&gt;0),IF(I1195&lt;=1000,"1–1,000",IF(I1195&lt;=2500,"1,001–2,500",IF(I1195&lt;=5000,"2,501–5,000",IF(I1195&lt;=10000,"5,001–10,000","10,001–15,000")))),"5,001–10,000")</x:f>
        <x:v>5,001–10,000</x:v>
      </x:c>
      <x:c r="K1195" s="16" t="n">
        <x:v>109200</x:v>
      </x:c>
      <x:c r="L1195" s="43" t="n">
        <x:f>IF(AND(ISNUMBER(I1195),I1195&gt;0,ISNUMBER(K1195),K1195&gt;0),K1195/I1195,"n.a.")</x:f>
        <x:v>14</x:v>
      </x:c>
      <x:c r="M1195" s="43"/>
      <x:c r="N1195" s="13" t="str">
        <x:v>Yes</x:v>
      </x:c>
      <x:c r="O1195" s="15" t="str">
        <x:v>Internally, the units comprise large open plan warehouses which will both benefit from LED lighting, concrete flooring, 4m x 6.2m roller shutter doors and 6m eaves height.</x:v>
      </x:c>
      <x:c r="P1195" s="15" t="str">
        <x:v>Internally, the units comprise large open plan warehouses which will both benefit from LED lighting, concrete flooring, 4m x 6.2m roller shutter doors and 6m eaves height.</x:v>
      </x:c>
      <x:c r="Q1195" s="15" t="str">
        <x:v>Industrial accommodation; warehouse/storage space; ancillary office accommodation; parking; refurbishment referenced</x:v>
      </x:c>
      <x:c r="R1195" s="15" t="str">
        <x:v>To let Rightmove individual listing/card description checked 4 November 2026. Annual asking rent = displayed rounded monthly rent × 12; rounding may differ from agent annual terms.</x:v>
      </x:c>
      <x:c r="S1195" s="15" t="str">
        <x:v>https://www.rightmove.co.uk/properties/762020545322961#/?channel=COM_LET</x:v>
      </x:c>
      <x:c r="T1195" s="15" t="str"/>
      <x:c r="U1195" s="15" t="str"/>
      <x:c r="V1195" s="15" t="str">
        <x:v>Shoreham-by-Sea — Dolphin Industrial Estate</x:v>
      </x:c>
      <x:c r="W1195" s="15" t="str">
        <x:v>Individual unit ≤15,000 sq ft</x:v>
      </x:c>
      <x:c r="X1195" s="13" t="n">
        <x:f>IF(N1195="Yes",L1195,0)</x:f>
        <x:v>14</x:v>
      </x:c>
      <x:c r="Y1195" s="14" t="n">
        <x:v>1</x:v>
      </x:c>
      <x:c r="Z1195" s="13" t="str">
        <x:v>Industrial / workshop / storage</x:v>
      </x:c>
    </x:row>
    <x:row r="1196" ht="42" customHeight="1">
      <x:c r="A1196" s="13" t="str">
        <x:v>SE0216</x:v>
      </x:c>
      <x:c r="B1196" s="15" t="str">
        <x:v>Shoreham-by-Sea</x:v>
      </x:c>
      <x:c r="C1196" s="15" t="str">
        <x:v>Shoreham-by-Sea</x:v>
      </x:c>
      <x:c r="D1196" s="14" t="n">
        <x:v>23660</x:v>
      </x:c>
      <x:c r="E1196" s="13" t="str">
        <x:v>Town</x:v>
      </x:c>
      <x:c r="F1196" s="15" t="str">
        <x:v>Dolphin Industrial Estate</x:v>
      </x:c>
      <x:c r="G1196" s="15" t="str">
        <x:v>Unit B6 Dolphin Way, Shoreham-By-Sea, BN43 6NZ Warehouse</x:v>
      </x:c>
      <x:c r="H1196" s="13" t="str">
        <x:v>Current</x:v>
      </x:c>
      <x:c r="I1196" s="14" t="n">
        <x:v>8307</x:v>
      </x:c>
      <x:c r="J1196" s="13" t="str">
        <x:f>IF(AND(ISNUMBER(I1196),I1196&gt;0),IF(I1196&lt;=1000,"1–1,000",IF(I1196&lt;=2500,"1,001–2,500",IF(I1196&lt;=5000,"2,501–5,000",IF(I1196&lt;=10000,"5,001–10,000","10,001–15,000")))),"5,001–10,000")</x:f>
        <x:v>5,001–10,000</x:v>
      </x:c>
      <x:c r="K1196" s="16" t="n">
        <x:v>116304</x:v>
      </x:c>
      <x:c r="L1196" s="43" t="n">
        <x:f>IF(AND(ISNUMBER(I1196),I1196&gt;0,ISNUMBER(K1196),K1196&gt;0),K1196/I1196,"n.a.")</x:f>
        <x:v>14.000722282412424</x:v>
      </x:c>
      <x:c r="M1196" s="43"/>
      <x:c r="N1196" s="13" t="str">
        <x:v>Yes</x:v>
      </x:c>
      <x:c r="O1196" s="15" t="str">
        <x:v>Not stated</x:v>
      </x:c>
      <x:c r="P1196" s="15" t="str">
        <x:v>Not stated</x:v>
      </x:c>
      <x:c r="Q1196" s="15" t="str">
        <x:v>Industrial accommodation; warehouse/storage space; refurbishment referenced</x:v>
      </x:c>
      <x:c r="R1196" s="15" t="str">
        <x:v>To let Rightmove individual listing/card description checked 4 November 2026. Annual asking rent = displayed rounded monthly rent × 12; rounding may differ from agent annual terms.</x:v>
      </x:c>
      <x:c r="S1196" s="15" t="str">
        <x:v>https://www.rightmove.co.uk/properties/773354538241280#/?channel=COM_LET</x:v>
      </x:c>
      <x:c r="T1196" s="15" t="str"/>
      <x:c r="U1196" s="15" t="str"/>
      <x:c r="V1196" s="15" t="str">
        <x:v>Shoreham-by-Sea — Dolphin Industrial Estate</x:v>
      </x:c>
      <x:c r="W1196" s="15" t="str">
        <x:v>Individual unit ≤15,000 sq ft</x:v>
      </x:c>
      <x:c r="X1196" s="13" t="n">
        <x:f>IF(N1196="Yes",L1196,0)</x:f>
        <x:v>14.000722282412424</x:v>
      </x:c>
      <x:c r="Y1196" s="14" t="n">
        <x:v>1</x:v>
      </x:c>
      <x:c r="Z1196" s="13" t="str">
        <x:v>Industrial / workshop / storage</x:v>
      </x:c>
    </x:row>
    <x:row r="1197" ht="49" customHeight="1">
      <x:c r="A1197" s="13" t="str">
        <x:v>SE0217</x:v>
      </x:c>
      <x:c r="B1197" s="15" t="str">
        <x:v>Shoreham-by-Sea</x:v>
      </x:c>
      <x:c r="C1197" s="15" t="str">
        <x:v>Shoreham-by-Sea</x:v>
      </x:c>
      <x:c r="D1197" s="14" t="n">
        <x:v>23660</x:v>
      </x:c>
      <x:c r="E1197" s="13" t="str">
        <x:v>Town</x:v>
      </x:c>
      <x:c r="F1197" s="15" t="str">
        <x:v>Ocean View Business Park</x:v>
      </x:c>
      <x:c r="G1197" s="15" t="str">
        <x:v>Ground Floor Front Unit, Sinnis House, Ocean View Business Park, Gardner Road, Southwick, West Sussex, BN41 Light Industrial</x:v>
      </x:c>
      <x:c r="H1197" s="13" t="str">
        <x:v>Current</x:v>
      </x:c>
      <x:c r="I1197" s="14" t="n">
        <x:v>5151</x:v>
      </x:c>
      <x:c r="J1197" s="13" t="str">
        <x:f>IF(AND(ISNUMBER(I1197),I1197&gt;0),IF(I1197&lt;=1000,"1–1,000",IF(I1197&lt;=2500,"1,001–2,500",IF(I1197&lt;=5000,"2,501–5,000",IF(I1197&lt;=10000,"5,001–10,000","10,001–15,000")))),"5,001–10,000")</x:f>
        <x:v>5,001–10,000</x:v>
      </x:c>
      <x:c r="K1197" s="16" t="n">
        <x:v>65004</x:v>
      </x:c>
      <x:c r="L1197" s="43" t="n">
        <x:f>IF(AND(ISNUMBER(I1197),I1197&gt;0,ISNUMBER(K1197),K1197&gt;0),K1197/I1197,"n.a.")</x:f>
        <x:v>12.61968549796156</x:v>
      </x:c>
      <x:c r="M1197" s="43"/>
      <x:c r="N1197" s="13" t="str">
        <x:v>Yes</x:v>
      </x:c>
      <x:c r="O1197" s="15" t="str">
        <x:v>The eaves height throughout is approximately 5.15m.</x:v>
      </x:c>
      <x:c r="P1197" s="15" t="str">
        <x:v>The front unit has been recently refurbished and made open-plan with a roller shutter at the front (approx.</x:v>
      </x:c>
      <x:c r="Q1197" s="15" t="str">
        <x:v>refurbishment referenced</x:v>
      </x:c>
      <x:c r="R1197" s="15" t="str">
        <x:v>To let Rightmove individual listing/card description checked 4 November 2026. Annual asking rent = displayed rounded monthly rent × 12; rounding may differ from agent annual terms.</x:v>
      </x:c>
      <x:c r="S1197" s="15" t="str">
        <x:v>https://www.rightmove.co.uk/properties/760551003837888#/?channel=COM_LET</x:v>
      </x:c>
      <x:c r="T1197" s="15" t="str">
        <x:v>https://www.flude.com/property/details/5657/Ground-Floor-Front-Unit-Sinnis-House-Ocean-View-Business-Park-Gardner-Road-Southwick-West-Sussex-BN41-Occupiers-B1-c-Light-Industry-</x:v>
      </x:c>
      <x:c r="U1197" s="15" t="str"/>
      <x:c r="V1197" s="15" t="str">
        <x:v>Shoreham-by-Sea — Ocean View Business Park</x:v>
      </x:c>
      <x:c r="W1197" s="15" t="str">
        <x:v>Individual unit ≤15,000 sq ft</x:v>
      </x:c>
      <x:c r="X1197" s="13" t="n">
        <x:f>IF(N1197="Yes",L1197,0)</x:f>
        <x:v>12.61968549796156</x:v>
      </x:c>
      <x:c r="Y1197" s="14" t="n">
        <x:v>1</x:v>
      </x:c>
      <x:c r="Z1197" s="13" t="str">
        <x:v>Industrial / workshop / storage</x:v>
      </x:c>
    </x:row>
    <x:row r="1198" ht="49" customHeight="1">
      <x:c r="A1198" s="13" t="str">
        <x:v>SE0218</x:v>
      </x:c>
      <x:c r="B1198" s="15" t="str">
        <x:v>Shoreham-by-Sea</x:v>
      </x:c>
      <x:c r="C1198" s="15" t="str">
        <x:v>Shoreham-by-Sea</x:v>
      </x:c>
      <x:c r="D1198" s="14" t="n">
        <x:v>23660</x:v>
      </x:c>
      <x:c r="E1198" s="13" t="str">
        <x:v>Town</x:v>
      </x:c>
      <x:c r="F1198" s="15" t="str">
        <x:v>Riverside Business Centre</x:v>
      </x:c>
      <x:c r="G1198" s="15" t="str">
        <x:v>Unit 8, Riverside Business Centre, Brighton Road, Shoreham-By-Sea, West Sussex, BN43 6RE Industrial Park</x:v>
      </x:c>
      <x:c r="H1198" s="13" t="str">
        <x:v>Current</x:v>
      </x:c>
      <x:c r="I1198" s="14" t="n">
        <x:v>1712</x:v>
      </x:c>
      <x:c r="J1198" s="13" t="str">
        <x:f>IF(AND(ISNUMBER(I1198),I1198&gt;0),IF(I1198&lt;=1000,"1–1,000",IF(I1198&lt;=2500,"1,001–2,500",IF(I1198&lt;=5000,"2,501–5,000",IF(I1198&lt;=10000,"5,001–10,000","10,001–15,000")))),"1,001–2,500")</x:f>
        <x:v>1,001–2,500</x:v>
      </x:c>
      <x:c r="K1198" s="16"/>
      <x:c r="L1198" s="43" t="str">
        <x:f>IF(AND(ISNUMBER(I1198),I1198&gt;0,ISNUMBER(K1198),K1198&gt;0),K1198/I1198,"n.a.")</x:f>
        <x:v>n.a.</x:v>
      </x:c>
      <x:c r="M1198" s="43"/>
      <x:c r="N1198" s="13" t="str">
        <x:v>No</x:v>
      </x:c>
      <x:c r="O1198" s="15" t="str">
        <x:v>Not stated</x:v>
      </x:c>
      <x:c r="P1198" s="15" t="str">
        <x:v>The unit offers light industrial space on the ground floor, featuring a roller shutter door.</x:v>
      </x:c>
      <x:c r="Q1198" s="15" t="str">
        <x:v>Industrial accommodation; ancillary office accommodation</x:v>
      </x:c>
      <x:c r="R1198" s="15" t="str">
        <x:v>To let Rightmove individual listing/card description checked 4 November 2026.</x:v>
      </x:c>
      <x:c r="S1198" s="15" t="str">
        <x:v>https://www.rightmove.co.uk/properties/760897304334001#/?channel=COM_LET</x:v>
      </x:c>
      <x:c r="T1198" s="15" t="str"/>
      <x:c r="U1198" s="15" t="str"/>
      <x:c r="V1198" s="15" t="str">
        <x:v>Shoreham-by-Sea — Riverside Business Centre</x:v>
      </x:c>
      <x:c r="W1198" s="15" t="str">
        <x:v>Individual unit ≤15,000 sq ft</x:v>
      </x:c>
      <x:c r="X1198" s="13" t="n">
        <x:f>IF(N1198="Yes",L1198,0)</x:f>
        <x:v>0</x:v>
      </x:c>
      <x:c r="Y1198" s="14" t="n">
        <x:v>1</x:v>
      </x:c>
      <x:c r="Z1198" s="13" t="str">
        <x:v>Industrial / workshop / storage</x:v>
      </x:c>
    </x:row>
    <x:row r="1199" ht="49" customHeight="1">
      <x:c r="A1199" s="13" t="str">
        <x:v>SE0219</x:v>
      </x:c>
      <x:c r="B1199" s="15" t="str">
        <x:v>Shoreham-by-Sea</x:v>
      </x:c>
      <x:c r="C1199" s="15" t="str">
        <x:v>Shoreham-by-Sea</x:v>
      </x:c>
      <x:c r="D1199" s="14" t="n">
        <x:v>23660</x:v>
      </x:c>
      <x:c r="E1199" s="13" t="str">
        <x:v>Town</x:v>
      </x:c>
      <x:c r="F1199" s="15" t="str">
        <x:v>Standalone premises — Shoreham-by-Sea</x:v>
      </x:c>
      <x:c r="G1199" s="15" t="str">
        <x:v>26 Cecil Pashley Way, Brighton City (Shoreham) Airport, Shoreham, West Sussex BN43 5FF Commercial Property</x:v>
      </x:c>
      <x:c r="H1199" s="13" t="str">
        <x:v>Current</x:v>
      </x:c>
      <x:c r="I1199" s="14" t="n">
        <x:v>4874</x:v>
      </x:c>
      <x:c r="J1199" s="13" t="str">
        <x:f>IF(AND(ISNUMBER(I1199),I1199&gt;0),IF(I1199&lt;=1000,"1–1,000",IF(I1199&lt;=2500,"1,001–2,500",IF(I1199&lt;=5000,"2,501–5,000",IF(I1199&lt;=10000,"5,001–10,000","10,001–15,000")))),"2,501–5,000")</x:f>
        <x:v>2,501–5,000</x:v>
      </x:c>
      <x:c r="K1199" s="16" t="n">
        <x:v>68196</x:v>
      </x:c>
      <x:c r="L1199" s="43" t="n">
        <x:f>IF(AND(ISNUMBER(I1199),I1199&gt;0,ISNUMBER(K1199),K1199&gt;0),K1199/I1199,"n.a.")</x:f>
        <x:v>13.991793188346328</x:v>
      </x:c>
      <x:c r="M1199" s="43"/>
      <x:c r="N1199" s="13" t="str">
        <x:v>Yes</x:v>
      </x:c>
      <x:c r="O1199" s="15" t="str">
        <x:v>Not stated</x:v>
      </x:c>
      <x:c r="P1199" s="15" t="str">
        <x:v>Not stated</x:v>
      </x:c>
      <x:c r="Q1199" s="15" t="str">
        <x:v>Industrial accommodation</x:v>
      </x:c>
      <x:c r="R1199" s="15" t="str">
        <x:v>To let Rightmove individual listing/card description checked 4 November 2026. Annual asking rent = displayed rounded monthly rent × 12; rounding may differ from agent annual terms.</x:v>
      </x:c>
      <x:c r="S1199" s="15" t="str">
        <x:v>https://www.rightmove.co.uk/properties/780870651376624#/?channel=COM_LET</x:v>
      </x:c>
      <x:c r="T1199" s="15" t="str"/>
      <x:c r="U1199" s="15" t="str"/>
      <x:c r="V1199" s="15" t="str">
        <x:v>Shoreham-by-Sea — Standalone premises — Shoreham-by-Sea</x:v>
      </x:c>
      <x:c r="W1199" s="15" t="str">
        <x:v>Individual unit ≤15,000 sq ft</x:v>
      </x:c>
      <x:c r="X1199" s="13" t="n">
        <x:f>IF(N1199="Yes",L1199,0)</x:f>
        <x:v>13.991793188346328</x:v>
      </x:c>
      <x:c r="Y1199" s="14" t="n">
        <x:v>1</x:v>
      </x:c>
      <x:c r="Z1199" s="13" t="str">
        <x:v>Industrial / workshop / storage</x:v>
      </x:c>
    </x:row>
    <x:row r="1200" ht="62" customHeight="1">
      <x:c r="A1200" s="13" t="str">
        <x:v>SE0220</x:v>
      </x:c>
      <x:c r="B1200" s="15" t="str">
        <x:v>Shoreham-by-Sea</x:v>
      </x:c>
      <x:c r="C1200" s="15" t="str">
        <x:v>Shoreham-by-Sea</x:v>
      </x:c>
      <x:c r="D1200" s="14" t="n">
        <x:v>23660</x:v>
      </x:c>
      <x:c r="E1200" s="13" t="str">
        <x:v>Town</x:v>
      </x:c>
      <x:c r="F1200" s="15" t="str">
        <x:v>Standalone premises — Shoreham-by-Sea</x:v>
      </x:c>
      <x:c r="G1200" s="15" t="str">
        <x:v>30A Cecil Pashley Way, Brighton City Airport, Shoreham-By-Sea, West Sussex BN43</x:v>
      </x:c>
      <x:c r="H1200" s="13" t="str">
        <x:v>Current</x:v>
      </x:c>
      <x:c r="I1200" s="14" t="n">
        <x:v>5406</x:v>
      </x:c>
      <x:c r="J1200" s="13" t="str">
        <x:f>IF(AND(ISNUMBER(I1200),I1200&gt;0),IF(I1200&lt;=1000,"1–1,000",IF(I1200&lt;=2500,"1,001–2,500",IF(I1200&lt;=5000,"2,501–5,000",IF(I1200&lt;=10000,"5,001–10,000","10,001–15,000")))),"5,001–10,000")</x:f>
        <x:v>5,001–10,000</x:v>
      </x:c>
      <x:c r="K1200" s="16" t="n">
        <x:v>45000</x:v>
      </x:c>
      <x:c r="L1200" s="43" t="n">
        <x:f>IF(AND(ISNUMBER(I1200),I1200&gt;0,ISNUMBER(K1200),K1200&gt;0),K1200/I1200,"n.a.")</x:f>
        <x:v>8.32408435072142</x:v>
      </x:c>
      <x:c r="M1200" s="43" t="n">
        <x:v>8.32</x:v>
      </x:c>
      <x:c r="N1200" s="13" t="str">
        <x:v>No</x:v>
      </x:c>
      <x:c r="O1200" s="15" t="str">
        <x:v>The main warehouse benefits from 60ft x 16ft loading door, concrete flooring, sodium lighting, three phase electricity and superb 20ft eaves height.</x:v>
      </x:c>
      <x:c r="P1200" s="15" t="str">
        <x:v>The main warehouse benefits from 60ft x 16ft loading door, concrete flooring, sodium lighting, three phase electricity and superb 20ft eaves height.</x:v>
      </x:c>
      <x:c r="Q1200" s="15" t="str">
        <x:v>warehouse/storage space; ancillary office accommodation; three-phase power; parking</x:v>
      </x:c>
      <x:c r="R1200" s="15" t="str">
        <x:v>To let Cross-portal asking rent differs; excluded from comparable sample.</x:v>
      </x:c>
      <x:c r="S1200" s="15" t="str">
        <x:v>https://www.zoopla.co.uk/to-rent/commercial/details/74077371/</x:v>
      </x:c>
      <x:c r="T1200" s="15" t="str">
        <x:v>https://www.rightmove.co.uk/properties/167357363#/?channel=COM_LET</x:v>
      </x:c>
      <x:c r="U1200" s="15" t="str">
        <x:v>https://www.rightmove.co.uk/properties/93804039#/?channel=COM_LET</x:v>
      </x:c>
      <x:c r="V1200" s="15" t="str">
        <x:v>Shoreham-by-Sea — Standalone premises — Shoreham-by-Sea</x:v>
      </x:c>
      <x:c r="W1200" s="15" t="str">
        <x:v>Individual unit ≤15,000 sq ft</x:v>
      </x:c>
      <x:c r="X1200" s="13" t="n">
        <x:f>IF(N1200="Yes",L1200,0)</x:f>
        <x:v>0</x:v>
      </x:c>
      <x:c r="Y1200" s="14" t="n">
        <x:v>1</x:v>
      </x:c>
      <x:c r="Z1200" s="13" t="str">
        <x:v>Industrial / workshop / storage</x:v>
      </x:c>
    </x:row>
    <x:row r="1201" ht="42" customHeight="1">
      <x:c r="A1201" s="13" t="str">
        <x:v>SE0221</x:v>
      </x:c>
      <x:c r="B1201" s="15" t="str">
        <x:v>East Grinstead</x:v>
      </x:c>
      <x:c r="C1201" s="15" t="str">
        <x:v>East Grinstead</x:v>
      </x:c>
      <x:c r="D1201" s="14" t="n">
        <x:v>26350</x:v>
      </x:c>
      <x:c r="E1201" s="13" t="str">
        <x:v>Town</x:v>
      </x:c>
      <x:c r="F1201" s="15" t="str">
        <x:v>Felbridge Centre</x:v>
      </x:c>
      <x:c r="G1201" s="15" t="str">
        <x:v>Unit 1 The Felbridge Centre, East Grinstead RH19</x:v>
      </x:c>
      <x:c r="H1201" s="13" t="str">
        <x:v>Current</x:v>
      </x:c>
      <x:c r="I1201" s="14" t="n">
        <x:v>8066</x:v>
      </x:c>
      <x:c r="J1201" s="13" t="str">
        <x:f>IF(AND(ISNUMBER(I1201),I1201&gt;0),IF(I1201&lt;=1000,"1–1,000",IF(I1201&lt;=2500,"1,001–2,500",IF(I1201&lt;=5000,"2,501–5,000",IF(I1201&lt;=10000,"5,001–10,000","10,001–15,000")))),"5,001–10,000")</x:f>
        <x:v>5,001–10,000</x:v>
      </x:c>
      <x:c r="K1201" s="16"/>
      <x:c r="L1201" s="43" t="str">
        <x:f>IF(AND(ISNUMBER(I1201),I1201&gt;0,ISNUMBER(K1201),K1201&gt;0),K1201/I1201,"n.a.")</x:f>
        <x:v>n.a.</x:v>
      </x:c>
      <x:c r="M1201" s="43"/>
      <x:c r="N1201" s="13" t="str">
        <x:v>No</x:v>
      </x:c>
      <x:c r="O1201" s="15" t="str">
        <x:v>6m clear internal height</x:v>
      </x:c>
      <x:c r="P1201" s="15" t="str">
        <x:v>Electronically operated loading door</x:v>
      </x:c>
      <x:c r="Q1201" s="15" t="str">
        <x:v>Industrial accommodation; warehouse/storage space; ancillary office accommodation; three-phase power; parking</x:v>
      </x:c>
      <x:c r="R1201" s="15" t="str">
        <x:v>To let</x:v>
      </x:c>
      <x:c r="S1201" s="15" t="str">
        <x:v>https://www.zoopla.co.uk/to-rent/commercial/details/44739367/</x:v>
      </x:c>
      <x:c r="T1201" s="15" t="str"/>
      <x:c r="U1201" s="15" t="str"/>
      <x:c r="V1201" s="15" t="str">
        <x:v>East Grinstead — Felbridge Centre</x:v>
      </x:c>
      <x:c r="W1201" s="15" t="str">
        <x:v>Individual unit ≤15,000 sq ft</x:v>
      </x:c>
      <x:c r="X1201" s="13" t="n">
        <x:f>IF(N1201="Yes",L1201,0)</x:f>
        <x:v>0</x:v>
      </x:c>
      <x:c r="Y1201" s="14" t="n">
        <x:v>1</x:v>
      </x:c>
      <x:c r="Z1201" s="13" t="str">
        <x:v>Industrial / workshop / storage</x:v>
      </x:c>
    </x:row>
    <x:row r="1202" ht="62" customHeight="1">
      <x:c r="A1202" s="13" t="str">
        <x:v>SE0222</x:v>
      </x:c>
      <x:c r="B1202" s="15" t="str">
        <x:v>East Grinstead</x:v>
      </x:c>
      <x:c r="C1202" s="15" t="str">
        <x:v>East Grinstead</x:v>
      </x:c>
      <x:c r="D1202" s="14" t="n">
        <x:v>26350</x:v>
      </x:c>
      <x:c r="E1202" s="13" t="str">
        <x:v>Town</x:v>
      </x:c>
      <x:c r="F1202" s="15" t="str">
        <x:v>Felbridge Centre</x:v>
      </x:c>
      <x:c r="G1202" s="15" t="str">
        <x:v>Unit 1B, Felbridge Centre, Imberhorne Lane, East Grinstead, RH19 1TU Industrial Park</x:v>
      </x:c>
      <x:c r="H1202" s="13" t="str">
        <x:v>Uncertain</x:v>
      </x:c>
      <x:c r="I1202" s="14" t="n">
        <x:v>10073</x:v>
      </x:c>
      <x:c r="J1202" s="13" t="str">
        <x:f>IF(AND(ISNUMBER(I1202),I1202&gt;0),IF(I1202&lt;=1000,"1–1,000",IF(I1202&lt;=2500,"1,001–2,500",IF(I1202&lt;=5000,"2,501–5,000",IF(I1202&lt;=10000,"5,001–10,000","10,001–15,000")))),"10,001–15,000")</x:f>
        <x:v>10,001–15,000</x:v>
      </x:c>
      <x:c r="K1202" s="16"/>
      <x:c r="L1202" s="43" t="str">
        <x:f>IF(AND(ISNUMBER(I1202),I1202&gt;0,ISNUMBER(K1202),K1202&gt;0),K1202/I1202,"n.a.")</x:f>
        <x:v>n.a.</x:v>
      </x:c>
      <x:c r="M1202" s="43"/>
      <x:c r="N1202" s="13" t="str">
        <x:v>No</x:v>
      </x:c>
      <x:c r="O1202" s="15" t="str">
        <x:v>Not stated</x:v>
      </x:c>
      <x:c r="P1202" s="15" t="str">
        <x:v>Within a 11 unit estate, Unit 1b offers a clear height warehouse space with a full height electric loading door and office accommodation at both ground and first floor.</x:v>
      </x:c>
      <x:c r="Q1202" s="15" t="str">
        <x:v>warehouse/storage space; ancillary office accommodation</x:v>
      </x:c>
      <x:c r="R1202" s="15" t="str">
        <x:v>Completion/eligibility unverified Rightmove individual listing/card description checked 4 November 2026. Demise identity or overlap with another scheme/advert requires confirmation.</x:v>
      </x:c>
      <x:c r="S1202" s="15" t="str">
        <x:v>https://www.rightmove.co.uk/properties/760903363134721#/?channel=COM_LET</x:v>
      </x:c>
      <x:c r="T1202" s="15" t="str"/>
      <x:c r="U1202" s="15" t="str"/>
      <x:c r="V1202" s="15" t="str">
        <x:v>East Grinstead — Felbridge Centre</x:v>
      </x:c>
      <x:c r="W1202" s="15" t="str">
        <x:v>Individual unit ≤15,000 sq ft</x:v>
      </x:c>
      <x:c r="X1202" s="13" t="n">
        <x:f>IF(N1202="Yes",L1202,0)</x:f>
        <x:v>0</x:v>
      </x:c>
      <x:c r="Y1202" s="14" t="n">
        <x:v>1</x:v>
      </x:c>
      <x:c r="Z1202" s="13" t="str">
        <x:v>Industrial / workshop / storage</x:v>
      </x:c>
    </x:row>
    <x:row r="1203" ht="42" customHeight="1">
      <x:c r="A1203" s="13" t="str">
        <x:v>SE0223</x:v>
      </x:c>
      <x:c r="B1203" s="15" t="str">
        <x:v>East Grinstead</x:v>
      </x:c>
      <x:c r="C1203" s="15" t="str">
        <x:v>East Grinstead</x:v>
      </x:c>
      <x:c r="D1203" s="14" t="n">
        <x:v>26350</x:v>
      </x:c>
      <x:c r="E1203" s="13" t="str">
        <x:v>Town</x:v>
      </x:c>
      <x:c r="F1203" s="15" t="str">
        <x:v>Standalone premises — East Grinstead</x:v>
      </x:c>
      <x:c r="G1203" s="15" t="str">
        <x:v>East Grinstead, West Sussex RH19</x:v>
      </x:c>
      <x:c r="H1203" s="13" t="str">
        <x:v>Current</x:v>
      </x:c>
      <x:c r="I1203" s="14" t="n">
        <x:v>3931</x:v>
      </x:c>
      <x:c r="J1203" s="13" t="str">
        <x:f>IF(AND(ISNUMBER(I1203),I1203&gt;0),IF(I1203&lt;=1000,"1–1,000",IF(I1203&lt;=2500,"1,001–2,500",IF(I1203&lt;=5000,"2,501–5,000",IF(I1203&lt;=10000,"5,001–10,000","10,001–15,000")))),"2,501–5,000")</x:f>
        <x:v>2,501–5,000</x:v>
      </x:c>
      <x:c r="K1203" s="16" t="n">
        <x:v>20000</x:v>
      </x:c>
      <x:c r="L1203" s="43" t="n">
        <x:f>IF(AND(ISNUMBER(I1203),I1203&gt;0,ISNUMBER(K1203),K1203&gt;0),K1203/I1203,"n.a.")</x:f>
        <x:v>5.087763927753752</x:v>
      </x:c>
      <x:c r="M1203" s="43" t="n">
        <x:v>5.09</x:v>
      </x:c>
      <x:c r="N1203" s="13" t="str">
        <x:v>Yes</x:v>
      </x:c>
      <x:c r="O1203" s="15" t="str">
        <x:v>Not stated</x:v>
      </x:c>
      <x:c r="P1203" s="15" t="str">
        <x:v>Not stated</x:v>
      </x:c>
      <x:c r="Q1203" s="15" t="str">
        <x:v>warehouse/storage space</x:v>
      </x:c>
      <x:c r="R1203" s="15" t="str">
        <x:v>To let</x:v>
      </x:c>
      <x:c r="S1203" s="15" t="str">
        <x:v>https://www.zoopla.co.uk/to-rent/commercial/details/72711230/</x:v>
      </x:c>
      <x:c r="T1203" s="15" t="str">
        <x:v>https://www.rightmove.co.uk/properties/173490554#/?channel=COM_LET</x:v>
      </x:c>
      <x:c r="U1203" s="15" t="str"/>
      <x:c r="V1203" s="15" t="str">
        <x:v>East Grinstead — Standalone premises — East Grinstead</x:v>
      </x:c>
      <x:c r="W1203" s="15" t="str">
        <x:v>Individual unit ≤15,000 sq ft</x:v>
      </x:c>
      <x:c r="X1203" s="13" t="n">
        <x:f>IF(N1203="Yes",L1203,0)</x:f>
        <x:v>5.087763927753752</x:v>
      </x:c>
      <x:c r="Y1203" s="14" t="n">
        <x:v>1</x:v>
      </x:c>
      <x:c r="Z1203" s="13" t="str">
        <x:v>Industrial / workshop / storage</x:v>
      </x:c>
    </x:row>
    <x:row r="1204" ht="49" customHeight="1">
      <x:c r="A1204" s="13" t="str">
        <x:v>SE0224</x:v>
      </x:c>
      <x:c r="B1204" s="15" t="str">
        <x:v>Crowborough</x:v>
      </x:c>
      <x:c r="C1204" s="15" t="str">
        <x:v>Crowborough</x:v>
      </x:c>
      <x:c r="D1204" s="14" t="n">
        <x:v>21990</x:v>
      </x:c>
      <x:c r="E1204" s="13" t="str">
        <x:v>Town</x:v>
      </x:c>
      <x:c r="F1204" s="15" t="str">
        <x:v>Millbrook Business Park</x:v>
      </x:c>
      <x:c r="G1204" s="15" t="str">
        <x:v>Unit 20 Millbrook Business Park, Sybron Way, Crowborough TN6</x:v>
      </x:c>
      <x:c r="H1204" s="13" t="str">
        <x:v>Current</x:v>
      </x:c>
      <x:c r="I1204" s="14" t="n">
        <x:v>933</x:v>
      </x:c>
      <x:c r="J1204" s="13" t="str">
        <x:f>IF(AND(ISNUMBER(I1204),I1204&gt;0),IF(I1204&lt;=1000,"1–1,000",IF(I1204&lt;=2500,"1,001–2,500",IF(I1204&lt;=5000,"2,501–5,000",IF(I1204&lt;=10000,"5,001–10,000","10,001–15,000")))),"1–1,000")</x:f>
        <x:v>1–1,000</x:v>
      </x:c>
      <x:c r="K1204" s="16" t="n">
        <x:v>12500</x:v>
      </x:c>
      <x:c r="L1204" s="43" t="n">
        <x:f>IF(AND(ISNUMBER(I1204),I1204&gt;0,ISNUMBER(K1204),K1204&gt;0),K1204/I1204,"n.a.")</x:f>
        <x:v>13.39764201500536</x:v>
      </x:c>
      <x:c r="M1204" s="43" t="n">
        <x:v>13.4</x:v>
      </x:c>
      <x:c r="N1204" s="13" t="str">
        <x:v>Yes</x:v>
      </x:c>
      <x:c r="O1204" s="15" t="str">
        <x:v>The unit boasts full height of 6.4m to eaves and roller shutter measuring 2.98m (w) x 6.09m (h).</x:v>
      </x:c>
      <x:c r="P1204" s="15" t="str">
        <x:v>The unit boasts full height of 6.4m to eaves and roller shutter measuring 2.98m (w) x 6.09m (h).</x:v>
      </x:c>
      <x:c r="Q1204" s="15" t="str">
        <x:v>Industrial accommodation; workshop space; ancillary office accommodation; three-phase power; parking</x:v>
      </x:c>
      <x:c r="R1204" s="15" t="str">
        <x:v>To let</x:v>
      </x:c>
      <x:c r="S1204" s="15" t="str">
        <x:v>https://www.zoopla.co.uk/to-rent/commercial/details/74670763/</x:v>
      </x:c>
      <x:c r="T1204" s="15" t="str"/>
      <x:c r="U1204" s="15" t="str"/>
      <x:c r="V1204" s="15" t="str">
        <x:v>Crowborough — Millbrook Business Park</x:v>
      </x:c>
      <x:c r="W1204" s="15" t="str">
        <x:v>Individual unit ≤15,000 sq ft</x:v>
      </x:c>
      <x:c r="X1204" s="13" t="n">
        <x:f>IF(N1204="Yes",L1204,0)</x:f>
        <x:v>13.39764201500536</x:v>
      </x:c>
      <x:c r="Y1204" s="14" t="n">
        <x:v>1</x:v>
      </x:c>
      <x:c r="Z1204" s="13" t="str">
        <x:v>Industrial / workshop / storage</x:v>
      </x:c>
    </x:row>
    <x:row r="1205" ht="88" customHeight="1">
      <x:c r="A1205" s="13" t="str">
        <x:v>SE0225</x:v>
      </x:c>
      <x:c r="B1205" s="15" t="str">
        <x:v>Crowborough</x:v>
      </x:c>
      <x:c r="C1205" s="15" t="str">
        <x:v>Crowborough</x:v>
      </x:c>
      <x:c r="D1205" s="14" t="n">
        <x:v>21990</x:v>
      </x:c>
      <x:c r="E1205" s="13" t="str">
        <x:v>Town</x:v>
      </x:c>
      <x:c r="F1205" s="15" t="str">
        <x:v>Wealden Business Park</x:v>
      </x:c>
      <x:c r="G1205" s="15" t="str">
        <x:v>Unit 1, Wealden Business Park, Farningham Road, Crowborough TN6</x:v>
      </x:c>
      <x:c r="H1205" s="13" t="str">
        <x:v>Uncertain</x:v>
      </x:c>
      <x:c r="I1205" s="14" t="n">
        <x:v>1733</x:v>
      </x:c>
      <x:c r="J1205" s="13" t="str">
        <x:f>IF(AND(ISNUMBER(I1205),I1205&gt;0),IF(I1205&lt;=1000,"1–1,000",IF(I1205&lt;=2500,"1,001–2,500",IF(I1205&lt;=5000,"2,501–5,000",IF(I1205&lt;=10000,"5,001–10,000","10,001–15,000")))),"1,001–2,500")</x:f>
        <x:v>1,001–2,500</x:v>
      </x:c>
      <x:c r="K1205" s="16"/>
      <x:c r="L1205" s="43" t="str">
        <x:f>IF(AND(ISNUMBER(I1205),I1205&gt;0,ISNUMBER(K1205),K1205&gt;0),K1205/I1205,"n.a.")</x:f>
        <x:v>n.a.</x:v>
      </x:c>
      <x:c r="M1205" s="43"/>
      <x:c r="N1205" s="13" t="str">
        <x:v>No</x:v>
      </x:c>
      <x:c r="O1205" s="15" t="str">
        <x:v>Each unit benefits from a personnel entrance and roller shutter door, which measures 3m (w) x 4.5m (h) and the minimum and maximum eaves are 6m and 8.5m respectively.; Crowborough mainline station with services to London Bridge is close by.</x:v>
      </x:c>
      <x:c r="P1205" s="15" t="str">
        <x:v>Each will be fitted with roller shutter/ personnel doors to front.; Each unit benefits from a personnel entrance and roller shutter door, which measures 3m (w) x 4.5m (h) and the minimum and maximum eaves are 6m and 8.5m respectively.</x:v>
      </x:c>
      <x:c r="Q1205" s="15" t="str">
        <x:v>Industrial accommodation; mezzanine accommodation; parking</x:v>
      </x:c>
      <x:c r="R1205" s="15" t="str">
        <x:v>Current readiness unverified Units 5 and 6 under offer; units 7/8 let. Available units 1–4 from schedule.Advert says tenant to vacate/refurbishment or proposed build; completion not verified. Stepped rents excluded.</x:v>
      </x:c>
      <x:c r="S1205" s="15" t="str">
        <x:v>https://www.zoopla.co.uk/to-rent/commercial/details/70668087/</x:v>
      </x:c>
      <x:c r="T1205" s="15" t="str">
        <x:v>https://www.rightmove.co.uk/properties/774504031216369#/?channel=COM_LET</x:v>
      </x:c>
      <x:c r="U1205" s="15" t="str">
        <x:v>https://www.flude.com/property/details/11108/Unit-1-The-Brickworks-Wealden-Business-Park-Farningham-Road-Crowborough-East-Sussex-TN6-2GD-Occupiers-B2-General-Industrial-</x:v>
      </x:c>
      <x:c r="V1205" s="15" t="str">
        <x:v>Crowborough — Wealden Business Park</x:v>
      </x:c>
      <x:c r="W1205" s="15" t="str">
        <x:v>Individual unit ≤15,000 sq ft</x:v>
      </x:c>
      <x:c r="X1205" s="13" t="n">
        <x:f>IF(N1205="Yes",L1205,0)</x:f>
        <x:v>0</x:v>
      </x:c>
      <x:c r="Y1205" s="14" t="n">
        <x:v>1</x:v>
      </x:c>
      <x:c r="Z1205" s="13" t="str">
        <x:v>Industrial / workshop / storage</x:v>
      </x:c>
    </x:row>
    <x:row r="1206" ht="88" customHeight="1">
      <x:c r="A1206" s="13" t="str">
        <x:v>SE0226</x:v>
      </x:c>
      <x:c r="B1206" s="15" t="str">
        <x:v>Crowborough</x:v>
      </x:c>
      <x:c r="C1206" s="15" t="str">
        <x:v>Crowborough</x:v>
      </x:c>
      <x:c r="D1206" s="14" t="n">
        <x:v>21990</x:v>
      </x:c>
      <x:c r="E1206" s="13" t="str">
        <x:v>Town</x:v>
      </x:c>
      <x:c r="F1206" s="15" t="str">
        <x:v>Wealden Business Park</x:v>
      </x:c>
      <x:c r="G1206" s="15" t="str">
        <x:v>Unit 2, Wealden Business Park, Farningham Road, Crowborough TN6</x:v>
      </x:c>
      <x:c r="H1206" s="13" t="str">
        <x:v>Uncertain</x:v>
      </x:c>
      <x:c r="I1206" s="14" t="n">
        <x:v>1733</x:v>
      </x:c>
      <x:c r="J1206" s="13" t="str">
        <x:f>IF(AND(ISNUMBER(I1206),I1206&gt;0),IF(I1206&lt;=1000,"1–1,000",IF(I1206&lt;=2500,"1,001–2,500",IF(I1206&lt;=5000,"2,501–5,000",IF(I1206&lt;=10000,"5,001–10,000","10,001–15,000")))),"1,001–2,500")</x:f>
        <x:v>1,001–2,500</x:v>
      </x:c>
      <x:c r="K1206" s="16"/>
      <x:c r="L1206" s="43" t="str">
        <x:f>IF(AND(ISNUMBER(I1206),I1206&gt;0,ISNUMBER(K1206),K1206&gt;0),K1206/I1206,"n.a.")</x:f>
        <x:v>n.a.</x:v>
      </x:c>
      <x:c r="M1206" s="43"/>
      <x:c r="N1206" s="13" t="str">
        <x:v>No</x:v>
      </x:c>
      <x:c r="O1206" s="15" t="str">
        <x:v>Each unit benefits from a personnel entrance and roller shutter door, which measures 3m (w) x 4.5m (h) and the minimum and maximum eaves are 6m and 8.5m respectively.; Crowborough mainline station with services to London Bridge is close by.</x:v>
      </x:c>
      <x:c r="P1206" s="15" t="str">
        <x:v>Each will be fitted with roller shutter/ personnel doors to front.; Each unit benefits from a personnel entrance and roller shutter door, which measures 3m (w) x 4.5m (h) and the minimum and maximum eaves are 6m and 8.5m respectively.</x:v>
      </x:c>
      <x:c r="Q1206" s="15" t="str">
        <x:v>Industrial accommodation; mezzanine accommodation; parking</x:v>
      </x:c>
      <x:c r="R1206" s="15" t="str">
        <x:v>Current readiness unverified Units 5 and 6 under offer; units 7/8 let. Available units 1–4 from schedule.Advert says tenant to vacate/refurbishment or proposed build; completion not verified. Stepped rents excluded.</x:v>
      </x:c>
      <x:c r="S1206" s="15" t="str">
        <x:v>https://www.zoopla.co.uk/to-rent/commercial/details/70668087/</x:v>
      </x:c>
      <x:c r="T1206" s="15" t="str"/>
      <x:c r="U1206" s="15" t="str"/>
      <x:c r="V1206" s="15" t="str">
        <x:v>Crowborough — Wealden Business Park</x:v>
      </x:c>
      <x:c r="W1206" s="15" t="str">
        <x:v>Individual unit ≤15,000 sq ft</x:v>
      </x:c>
      <x:c r="X1206" s="13" t="n">
        <x:f>IF(N1206="Yes",L1206,0)</x:f>
        <x:v>0</x:v>
      </x:c>
      <x:c r="Y1206" s="14" t="n">
        <x:v>1</x:v>
      </x:c>
      <x:c r="Z1206" s="13" t="str">
        <x:v>Industrial / workshop / storage</x:v>
      </x:c>
    </x:row>
    <x:row r="1207" ht="88" customHeight="1">
      <x:c r="A1207" s="13" t="str">
        <x:v>SE0227</x:v>
      </x:c>
      <x:c r="B1207" s="15" t="str">
        <x:v>Crowborough</x:v>
      </x:c>
      <x:c r="C1207" s="15" t="str">
        <x:v>Crowborough</x:v>
      </x:c>
      <x:c r="D1207" s="14" t="n">
        <x:v>21990</x:v>
      </x:c>
      <x:c r="E1207" s="13" t="str">
        <x:v>Town</x:v>
      </x:c>
      <x:c r="F1207" s="15" t="str">
        <x:v>Wealden Business Park</x:v>
      </x:c>
      <x:c r="G1207" s="15" t="str">
        <x:v>Unit 3, Wealden Business Park, Farningham Road, Crowborough TN6</x:v>
      </x:c>
      <x:c r="H1207" s="13" t="str">
        <x:v>Uncertain</x:v>
      </x:c>
      <x:c r="I1207" s="14" t="n">
        <x:v>1703</x:v>
      </x:c>
      <x:c r="J1207" s="13" t="str">
        <x:f>IF(AND(ISNUMBER(I1207),I1207&gt;0),IF(I1207&lt;=1000,"1–1,000",IF(I1207&lt;=2500,"1,001–2,500",IF(I1207&lt;=5000,"2,501–5,000",IF(I1207&lt;=10000,"5,001–10,000","10,001–15,000")))),"1,001–2,500")</x:f>
        <x:v>1,001–2,500</x:v>
      </x:c>
      <x:c r="K1207" s="16"/>
      <x:c r="L1207" s="43" t="str">
        <x:f>IF(AND(ISNUMBER(I1207),I1207&gt;0,ISNUMBER(K1207),K1207&gt;0),K1207/I1207,"n.a.")</x:f>
        <x:v>n.a.</x:v>
      </x:c>
      <x:c r="M1207" s="43"/>
      <x:c r="N1207" s="13" t="str">
        <x:v>No</x:v>
      </x:c>
      <x:c r="O1207" s="15" t="str">
        <x:v>Each unit benefits from a personnel entrance and roller shutter door, which measures 3m (w) x 4.5m (h) and the minimum and maximum eaves are 6m and 8.5m respectively.; Crowborough mainline station with services to London Bridge is close by.</x:v>
      </x:c>
      <x:c r="P1207" s="15" t="str">
        <x:v>Each will be fitted with roller shutter/ personnel doors to front.; Each unit benefits from a personnel entrance and roller shutter door, which measures 3m (w) x 4.5m (h) and the minimum and maximum eaves are 6m and 8.5m respectively.</x:v>
      </x:c>
      <x:c r="Q1207" s="15" t="str">
        <x:v>Industrial accommodation; mezzanine accommodation; parking</x:v>
      </x:c>
      <x:c r="R1207" s="15" t="str">
        <x:v>Current readiness unverified Units 5 and 6 under offer; units 7/8 let. Available units 1–4 from schedule.Advert says tenant to vacate/refurbishment or proposed build; completion not verified. Stepped rents excluded.</x:v>
      </x:c>
      <x:c r="S1207" s="15" t="str">
        <x:v>https://www.zoopla.co.uk/to-rent/commercial/details/70668087/</x:v>
      </x:c>
      <x:c r="T1207" s="15" t="str"/>
      <x:c r="U1207" s="15" t="str"/>
      <x:c r="V1207" s="15" t="str">
        <x:v>Crowborough — Wealden Business Park</x:v>
      </x:c>
      <x:c r="W1207" s="15" t="str">
        <x:v>Individual unit ≤15,000 sq ft</x:v>
      </x:c>
      <x:c r="X1207" s="13" t="n">
        <x:f>IF(N1207="Yes",L1207,0)</x:f>
        <x:v>0</x:v>
      </x:c>
      <x:c r="Y1207" s="14" t="n">
        <x:v>1</x:v>
      </x:c>
      <x:c r="Z1207" s="13" t="str">
        <x:v>Industrial / workshop / storage</x:v>
      </x:c>
    </x:row>
    <x:row r="1208" ht="88" customHeight="1">
      <x:c r="A1208" s="13" t="str">
        <x:v>SE0228</x:v>
      </x:c>
      <x:c r="B1208" s="15" t="str">
        <x:v>Crowborough</x:v>
      </x:c>
      <x:c r="C1208" s="15" t="str">
        <x:v>Crowborough</x:v>
      </x:c>
      <x:c r="D1208" s="14" t="n">
        <x:v>21990</x:v>
      </x:c>
      <x:c r="E1208" s="13" t="str">
        <x:v>Town</x:v>
      </x:c>
      <x:c r="F1208" s="15" t="str">
        <x:v>Wealden Business Park</x:v>
      </x:c>
      <x:c r="G1208" s="15" t="str">
        <x:v>Unit 4, Wealden Business Park, Farningham Road, Crowborough TN6</x:v>
      </x:c>
      <x:c r="H1208" s="13" t="str">
        <x:v>Uncertain</x:v>
      </x:c>
      <x:c r="I1208" s="14" t="n">
        <x:v>1733</x:v>
      </x:c>
      <x:c r="J1208" s="13" t="str">
        <x:f>IF(AND(ISNUMBER(I1208),I1208&gt;0),IF(I1208&lt;=1000,"1–1,000",IF(I1208&lt;=2500,"1,001–2,500",IF(I1208&lt;=5000,"2,501–5,000",IF(I1208&lt;=10000,"5,001–10,000","10,001–15,000")))),"1,001–2,500")</x:f>
        <x:v>1,001–2,500</x:v>
      </x:c>
      <x:c r="K1208" s="16"/>
      <x:c r="L1208" s="43" t="str">
        <x:f>IF(AND(ISNUMBER(I1208),I1208&gt;0,ISNUMBER(K1208),K1208&gt;0),K1208/I1208,"n.a.")</x:f>
        <x:v>n.a.</x:v>
      </x:c>
      <x:c r="M1208" s="43"/>
      <x:c r="N1208" s="13" t="str">
        <x:v>No</x:v>
      </x:c>
      <x:c r="O1208" s="15" t="str">
        <x:v>Each unit benefits from a personnel entrance and roller shutter door, which measures 3m (w) x 4.5m (h) and the minimum and maximum eaves are 6m and 8.5m respectively.; Crowborough mainline station with services to London Bridge is close by.</x:v>
      </x:c>
      <x:c r="P1208" s="15" t="str">
        <x:v>Each will be fitted with roller shutter/ personnel doors to front.; Each unit benefits from a personnel entrance and roller shutter door, which measures 3m (w) x 4.5m (h) and the minimum and maximum eaves are 6m and 8.5m respectively.</x:v>
      </x:c>
      <x:c r="Q1208" s="15" t="str">
        <x:v>Industrial accommodation; mezzanine accommodation; parking</x:v>
      </x:c>
      <x:c r="R1208" s="15" t="str">
        <x:v>Current readiness unverified Units 5 and 6 under offer; units 7/8 let. Available units 1–4 from schedule.Advert says tenant to vacate/refurbishment or proposed build; completion not verified. Stepped rents excluded.</x:v>
      </x:c>
      <x:c r="S1208" s="15" t="str">
        <x:v>https://www.zoopla.co.uk/to-rent/commercial/details/70668087/</x:v>
      </x:c>
      <x:c r="T1208" s="15" t="str"/>
      <x:c r="U1208" s="15" t="str"/>
      <x:c r="V1208" s="15" t="str">
        <x:v>Crowborough — Wealden Business Park</x:v>
      </x:c>
      <x:c r="W1208" s="15" t="str">
        <x:v>Individual unit ≤15,000 sq ft</x:v>
      </x:c>
      <x:c r="X1208" s="13" t="n">
        <x:f>IF(N1208="Yes",L1208,0)</x:f>
        <x:v>0</x:v>
      </x:c>
      <x:c r="Y1208" s="14" t="n">
        <x:v>1</x:v>
      </x:c>
      <x:c r="Z1208" s="13" t="str">
        <x:v>Industrial / workshop / storage</x:v>
      </x:c>
    </x:row>
    <x:row r="1209" ht="42" customHeight="1">
      <x:c r="A1209" s="13" t="str">
        <x:v>SE0229</x:v>
      </x:c>
      <x:c r="B1209" s="15" t="str">
        <x:v>Hailsham</x:v>
      </x:c>
      <x:c r="C1209" s="15" t="str">
        <x:v>Herstmonceux</x:v>
      </x:c>
      <x:c r="D1209" s="14" t="n">
        <x:v>1220</x:v>
      </x:c>
      <x:c r="E1209" s="13" t="str">
        <x:v>Nearby</x:v>
      </x:c>
      <x:c r="F1209" s="15" t="str">
        <x:v>Standalone premises — Herstmonceux</x:v>
      </x:c>
      <x:c r="G1209" s="15" t="str">
        <x:v>Church Road, Herstmonceux BN27</x:v>
      </x:c>
      <x:c r="H1209" s="13" t="str">
        <x:v>Current</x:v>
      </x:c>
      <x:c r="I1209" s="14" t="n">
        <x:v>1134</x:v>
      </x:c>
      <x:c r="J1209" s="13" t="str">
        <x:f>IF(AND(ISNUMBER(I1209),I1209&gt;0),IF(I1209&lt;=1000,"1–1,000",IF(I1209&lt;=2500,"1,001–2,500",IF(I1209&lt;=5000,"2,501–5,000",IF(I1209&lt;=10000,"5,001–10,000","10,001–15,000")))),"1,001–2,500")</x:f>
        <x:v>1,001–2,500</x:v>
      </x:c>
      <x:c r="K1209" s="16" t="n">
        <x:v>6600</x:v>
      </x:c>
      <x:c r="L1209" s="43" t="n">
        <x:f>IF(AND(ISNUMBER(I1209),I1209&gt;0,ISNUMBER(K1209),K1209&gt;0),K1209/I1209,"n.a.")</x:f>
        <x:v>5.8201058201058204</x:v>
      </x:c>
      <x:c r="M1209" s="43" t="n">
        <x:v>5.82</x:v>
      </x:c>
      <x:c r="N1209" s="13" t="str">
        <x:v>Yes</x:v>
      </x:c>
      <x:c r="O1209" s="15" t="str">
        <x:v>Not stated</x:v>
      </x:c>
      <x:c r="P1209" s="15" t="str">
        <x:v>There is good access and the unit has a personnel door as well as a roller shutter door.</x:v>
      </x:c>
      <x:c r="Q1209" s="15" t="str">
        <x:v>ancillary office accommodation</x:v>
      </x:c>
      <x:c r="R1209" s="15" t="str">
        <x:v>To let</x:v>
      </x:c>
      <x:c r="S1209" s="15" t="str">
        <x:v>https://www.zoopla.co.uk/to-rent/commercial/details/73635400/</x:v>
      </x:c>
      <x:c r="T1209" s="15" t="str"/>
      <x:c r="U1209" s="15" t="str"/>
      <x:c r="V1209" s="15" t="str">
        <x:v>Hailsham — Standalone premises — Herstmonceux</x:v>
      </x:c>
      <x:c r="W1209" s="15" t="str">
        <x:v>Individual unit ≤15,000 sq ft</x:v>
      </x:c>
      <x:c r="X1209" s="13" t="n">
        <x:f>IF(N1209="Yes",L1209,0)</x:f>
        <x:v>5.8201058201058204</x:v>
      </x:c>
      <x:c r="Y1209" s="14" t="n">
        <x:v>1</x:v>
      </x:c>
      <x:c r="Z1209" s="13" t="str">
        <x:v>Industrial / workshop / storage</x:v>
      </x:c>
    </x:row>
    <x:row r="1210" ht="42" customHeight="1">
      <x:c r="A1210" s="13" t="str">
        <x:v>SE0230</x:v>
      </x:c>
      <x:c r="B1210" s="15" t="str">
        <x:v>Hailsham</x:v>
      </x:c>
      <x:c r="C1210" s="15" t="str">
        <x:v>Lower Dicker</x:v>
      </x:c>
      <x:c r="D1210" s="14" t="n">
        <x:v>455</x:v>
      </x:c>
      <x:c r="E1210" s="13" t="str">
        <x:v>Nearby</x:v>
      </x:c>
      <x:c r="F1210" s="15" t="str">
        <x:v>Standalone premises — Lower Dicker</x:v>
      </x:c>
      <x:c r="G1210" s="15" t="str">
        <x:v>Diamond Drive, Lower Dicker, Hailsham BN27</x:v>
      </x:c>
      <x:c r="H1210" s="13" t="str">
        <x:v>Uncertain</x:v>
      </x:c>
      <x:c r="I1210" s="14" t="n">
        <x:v>2045</x:v>
      </x:c>
      <x:c r="J1210" s="13" t="str">
        <x:f>IF(AND(ISNUMBER(I1210),I1210&gt;0),IF(I1210&lt;=1000,"1–1,000",IF(I1210&lt;=2500,"1,001–2,500",IF(I1210&lt;=5000,"2,501–5,000",IF(I1210&lt;=10000,"5,001–10,000","10,001–15,000")))),"1,001–2,500")</x:f>
        <x:v>1,001–2,500</x:v>
      </x:c>
      <x:c r="K1210" s="16"/>
      <x:c r="L1210" s="43" t="str">
        <x:f>IF(AND(ISNUMBER(I1210),I1210&gt;0,ISNUMBER(K1210),K1210&gt;0),K1210/I1210,"n.a.")</x:f>
        <x:v>n.a.</x:v>
      </x:c>
      <x:c r="M1210" s="43"/>
      <x:c r="N1210" s="13" t="str">
        <x:v>No</x:v>
      </x:c>
      <x:c r="O1210" s="15" t="str">
        <x:v>Not stated</x:v>
      </x:c>
      <x:c r="P1210" s="15" t="str">
        <x:v>Not stated</x:v>
      </x:c>
      <x:c r="Q1210" s="15" t="str">
        <x:v>Commercial storage accommodation advertised to let.</x:v>
      </x:c>
      <x:c r="R1210" s="15" t="str">
        <x:v>Eligibility/availability unverified Conflicting area labels; unit-specific identity/rents need schedule verification</x:v>
      </x:c>
      <x:c r="S1210" s="15" t="str">
        <x:v>https://www.zoopla.co.uk/to-rent/commercial/details/62837948/</x:v>
      </x:c>
      <x:c r="T1210" s="15" t="str"/>
      <x:c r="U1210" s="15" t="str"/>
      <x:c r="V1210" s="15" t="str">
        <x:v>Hailsham — Standalone premises — Lower Dicker</x:v>
      </x:c>
      <x:c r="W1210" s="15" t="str">
        <x:v>Individual unit ≤15,000 sq ft</x:v>
      </x:c>
      <x:c r="X1210" s="13" t="n">
        <x:f>IF(N1210="Yes",L1210,0)</x:f>
        <x:v>0</x:v>
      </x:c>
      <x:c r="Y1210" s="14" t="n">
        <x:v>1</x:v>
      </x:c>
      <x:c r="Z1210" s="13" t="str">
        <x:v>Industrial / workshop / storage</x:v>
      </x:c>
    </x:row>
    <x:row r="1211" ht="49" customHeight="1">
      <x:c r="A1211" s="13" t="str">
        <x:v>SE0231</x:v>
      </x:c>
      <x:c r="B1211" s="15" t="str">
        <x:v>Hailsham</x:v>
      </x:c>
      <x:c r="C1211" s="15" t="str">
        <x:v>Lower Dicker</x:v>
      </x:c>
      <x:c r="D1211" s="14" t="n">
        <x:v>455</x:v>
      </x:c>
      <x:c r="E1211" s="13" t="str">
        <x:v>Nearby</x:v>
      </x:c>
      <x:c r="F1211" s="15" t="str">
        <x:v>Swallow Enterprise Park</x:v>
      </x:c>
      <x:c r="G1211" s="15" t="str">
        <x:v>Unit C4, Swallow Enterprise Park, Diamond Drive, Lower Dicker, Hailsham, East Sussex, BN27 4EL Industrial Park</x:v>
      </x:c>
      <x:c r="H1211" s="13" t="str">
        <x:v>Current</x:v>
      </x:c>
      <x:c r="I1211" s="14" t="n">
        <x:v>2475</x:v>
      </x:c>
      <x:c r="J1211" s="13" t="str">
        <x:f>IF(AND(ISNUMBER(I1211),I1211&gt;0),IF(I1211&lt;=1000,"1–1,000",IF(I1211&lt;=2500,"1,001–2,500",IF(I1211&lt;=5000,"2,501–5,000",IF(I1211&lt;=10000,"5,001–10,000","10,001–15,000")))),"1,001–2,500")</x:f>
        <x:v>1,001–2,500</x:v>
      </x:c>
      <x:c r="K1211" s="16" t="n">
        <x:v>29700</x:v>
      </x:c>
      <x:c r="L1211" s="43" t="n">
        <x:f>IF(AND(ISNUMBER(I1211),I1211&gt;0,ISNUMBER(K1211),K1211&gt;0),K1211/I1211,"n.a.")</x:f>
        <x:v>12</x:v>
      </x:c>
      <x:c r="M1211" s="43"/>
      <x:c r="N1211" s="13" t="str">
        <x:v>Yes</x:v>
      </x:c>
      <x:c r="O1211" s="15" t="str">
        <x:v>Not stated</x:v>
      </x:c>
      <x:c r="P1211" s="15" t="str">
        <x:v>Not stated</x:v>
      </x:c>
      <x:c r="Q1211" s="15" t="str">
        <x:v>Commercial storage accommodation advertised to let.</x:v>
      </x:c>
      <x:c r="R1211" s="15" t="str">
        <x:v>To let Rightmove individual listing/card description checked 4 November 2026. Annual asking rent = displayed rounded monthly rent × 12; rounding may differ from agent annual terms.</x:v>
      </x:c>
      <x:c r="S1211" s="15" t="str">
        <x:v>https://www.rightmove.co.uk/properties/760907779662848#/?channel=COM_LET</x:v>
      </x:c>
      <x:c r="T1211" s="15" t="str"/>
      <x:c r="U1211" s="15" t="str"/>
      <x:c r="V1211" s="15" t="str">
        <x:v>Hailsham — Swallow Enterprise Park</x:v>
      </x:c>
      <x:c r="W1211" s="15" t="str">
        <x:v>Individual unit ≤15,000 sq ft</x:v>
      </x:c>
      <x:c r="X1211" s="13" t="n">
        <x:f>IF(N1211="Yes",L1211,0)</x:f>
        <x:v>12</x:v>
      </x:c>
      <x:c r="Y1211" s="14" t="n">
        <x:v>1</x:v>
      </x:c>
      <x:c r="Z1211" s="13" t="str">
        <x:v>Industrial / workshop / storage</x:v>
      </x:c>
    </x:row>
    <x:row r="1212" ht="49" customHeight="1">
      <x:c r="A1212" s="13" t="str">
        <x:v>SE0232</x:v>
      </x:c>
      <x:c r="B1212" s="15" t="str">
        <x:v>Hailsham</x:v>
      </x:c>
      <x:c r="C1212" s="15" t="str">
        <x:v>Lower Dicker</x:v>
      </x:c>
      <x:c r="D1212" s="14" t="n">
        <x:v>455</x:v>
      </x:c>
      <x:c r="E1212" s="13" t="str">
        <x:v>Nearby</x:v>
      </x:c>
      <x:c r="F1212" s="15" t="str">
        <x:v>Swallow Enterprise Park</x:v>
      </x:c>
      <x:c r="G1212" s="15" t="str">
        <x:v>Unit E1, Swallow Enterprise Park, Diamond Drive, Lower Dicker, Hailsham, East Sussex, BN27 4EL Industrial Park</x:v>
      </x:c>
      <x:c r="H1212" s="13" t="str">
        <x:v>Current</x:v>
      </x:c>
      <x:c r="I1212" s="14" t="n">
        <x:v>3050</x:v>
      </x:c>
      <x:c r="J1212" s="13" t="str">
        <x:f>IF(AND(ISNUMBER(I1212),I1212&gt;0),IF(I1212&lt;=1000,"1–1,000",IF(I1212&lt;=2500,"1,001–2,500",IF(I1212&lt;=5000,"2,501–5,000",IF(I1212&lt;=10000,"5,001–10,000","10,001–15,000")))),"2,501–5,000")</x:f>
        <x:v>2,501–5,000</x:v>
      </x:c>
      <x:c r="K1212" s="16" t="n">
        <x:v>35076</x:v>
      </x:c>
      <x:c r="L1212" s="43" t="n">
        <x:f>IF(AND(ISNUMBER(I1212),I1212&gt;0,ISNUMBER(K1212),K1212&gt;0),K1212/I1212,"n.a.")</x:f>
        <x:v>11.500327868852459</x:v>
      </x:c>
      <x:c r="M1212" s="43"/>
      <x:c r="N1212" s="13" t="str">
        <x:v>Yes</x:v>
      </x:c>
      <x:c r="O1212" s="15" t="str">
        <x:v>Not stated</x:v>
      </x:c>
      <x:c r="P1212" s="15" t="str">
        <x:v>Not stated</x:v>
      </x:c>
      <x:c r="Q1212" s="15" t="str">
        <x:v>Commercial storage accommodation advertised to let.</x:v>
      </x:c>
      <x:c r="R1212" s="15" t="str">
        <x:v>To let Rightmove individual listing/card description checked 4 November 2026. Annual asking rent = displayed rounded monthly rent × 12; rounding may differ from agent annual terms.</x:v>
      </x:c>
      <x:c r="S1212" s="15" t="str">
        <x:v>https://www.rightmove.co.uk/properties/760907825802625#/?channel=COM_LET</x:v>
      </x:c>
      <x:c r="T1212" s="15" t="str"/>
      <x:c r="U1212" s="15" t="str"/>
      <x:c r="V1212" s="15" t="str">
        <x:v>Hailsham — Swallow Enterprise Park</x:v>
      </x:c>
      <x:c r="W1212" s="15" t="str">
        <x:v>Individual unit ≤15,000 sq ft</x:v>
      </x:c>
      <x:c r="X1212" s="13" t="n">
        <x:f>IF(N1212="Yes",L1212,0)</x:f>
        <x:v>11.500327868852459</x:v>
      </x:c>
      <x:c r="Y1212" s="14" t="n">
        <x:v>1</x:v>
      </x:c>
      <x:c r="Z1212" s="13" t="str">
        <x:v>Industrial / workshop / storage</x:v>
      </x:c>
    </x:row>
    <x:row r="1213" ht="49" customHeight="1">
      <x:c r="A1213" s="13" t="str">
        <x:v>SE0233</x:v>
      </x:c>
      <x:c r="B1213" s="15" t="str">
        <x:v>Hailsham</x:v>
      </x:c>
      <x:c r="C1213" s="15" t="str">
        <x:v>Lower Dicker</x:v>
      </x:c>
      <x:c r="D1213" s="14" t="n">
        <x:v>455</x:v>
      </x:c>
      <x:c r="E1213" s="13" t="str">
        <x:v>Nearby</x:v>
      </x:c>
      <x:c r="F1213" s="15" t="str">
        <x:v>Swallow Enterprise Park</x:v>
      </x:c>
      <x:c r="G1213" s="15" t="str">
        <x:v>Unit E3, Swallow Enterprise Park, Diamond Drive, Lower Dicker, Hailsham, East Sussex, BN27 4EL Industrial Park</x:v>
      </x:c>
      <x:c r="H1213" s="13" t="str">
        <x:v>Current</x:v>
      </x:c>
      <x:c r="I1213" s="14" t="n">
        <x:v>2045</x:v>
      </x:c>
      <x:c r="J1213" s="13" t="str">
        <x:f>IF(AND(ISNUMBER(I1213),I1213&gt;0),IF(I1213&lt;=1000,"1–1,000",IF(I1213&lt;=2500,"1,001–2,500",IF(I1213&lt;=5000,"2,501–5,000",IF(I1213&lt;=10000,"5,001–10,000","10,001–15,000")))),"1,001–2,500")</x:f>
        <x:v>1,001–2,500</x:v>
      </x:c>
      <x:c r="K1213" s="16" t="n">
        <x:v>24540</x:v>
      </x:c>
      <x:c r="L1213" s="43" t="n">
        <x:f>IF(AND(ISNUMBER(I1213),I1213&gt;0,ISNUMBER(K1213),K1213&gt;0),K1213/I1213,"n.a.")</x:f>
        <x:v>12</x:v>
      </x:c>
      <x:c r="M1213" s="43"/>
      <x:c r="N1213" s="13" t="str">
        <x:v>Yes</x:v>
      </x:c>
      <x:c r="O1213" s="15" t="str">
        <x:v>Not stated</x:v>
      </x:c>
      <x:c r="P1213" s="15" t="str">
        <x:v>Not stated</x:v>
      </x:c>
      <x:c r="Q1213" s="15" t="str">
        <x:v>Commercial storage accommodation advertised to let.</x:v>
      </x:c>
      <x:c r="R1213" s="15" t="str">
        <x:v>To let Rightmove individual listing/card description checked 4 November 2026. Annual asking rent = displayed rounded monthly rent × 12; rounding may differ from agent annual terms.</x:v>
      </x:c>
      <x:c r="S1213" s="15" t="str">
        <x:v>https://www.rightmove.co.uk/properties/760907831981697#/?channel=COM_LET</x:v>
      </x:c>
      <x:c r="T1213" s="15" t="str"/>
      <x:c r="U1213" s="15" t="str"/>
      <x:c r="V1213" s="15" t="str">
        <x:v>Hailsham — Swallow Enterprise Park</x:v>
      </x:c>
      <x:c r="W1213" s="15" t="str">
        <x:v>Individual unit ≤15,000 sq ft</x:v>
      </x:c>
      <x:c r="X1213" s="13" t="n">
        <x:f>IF(N1213="Yes",L1213,0)</x:f>
        <x:v>12</x:v>
      </x:c>
      <x:c r="Y1213" s="14" t="n">
        <x:v>1</x:v>
      </x:c>
      <x:c r="Z1213" s="13" t="str">
        <x:v>Industrial / workshop / storage</x:v>
      </x:c>
    </x:row>
    <x:row r="1214" ht="49" customHeight="1">
      <x:c r="A1214" s="13" t="str">
        <x:v>SE0234</x:v>
      </x:c>
      <x:c r="B1214" s="15" t="str">
        <x:v>Hailsham</x:v>
      </x:c>
      <x:c r="C1214" s="15" t="str">
        <x:v>Lower Dicker</x:v>
      </x:c>
      <x:c r="D1214" s="14" t="n">
        <x:v>455</x:v>
      </x:c>
      <x:c r="E1214" s="13" t="str">
        <x:v>Nearby</x:v>
      </x:c>
      <x:c r="F1214" s="15" t="str">
        <x:v>Swallow Enterprise Park</x:v>
      </x:c>
      <x:c r="G1214" s="15" t="str">
        <x:v>Unit J9, Swallow Enterprise Park, Diamond Drive, Lower Dicker, Hailsham, East Sussex, BN27 4EL Industrial Park</x:v>
      </x:c>
      <x:c r="H1214" s="13" t="str">
        <x:v>Current</x:v>
      </x:c>
      <x:c r="I1214" s="14" t="n">
        <x:v>1575</x:v>
      </x:c>
      <x:c r="J1214" s="13" t="str">
        <x:f>IF(AND(ISNUMBER(I1214),I1214&gt;0),IF(I1214&lt;=1000,"1–1,000",IF(I1214&lt;=2500,"1,001–2,500",IF(I1214&lt;=5000,"2,501–5,000",IF(I1214&lt;=10000,"5,001–10,000","10,001–15,000")))),"1,001–2,500")</x:f>
        <x:v>1,001–2,500</x:v>
      </x:c>
      <x:c r="K1214" s="16" t="n">
        <x:v>17328</x:v>
      </x:c>
      <x:c r="L1214" s="43" t="n">
        <x:f>IF(AND(ISNUMBER(I1214),I1214&gt;0,ISNUMBER(K1214),K1214&gt;0),K1214/I1214,"n.a.")</x:f>
        <x:v>11.001904761904761</x:v>
      </x:c>
      <x:c r="M1214" s="43"/>
      <x:c r="N1214" s="13" t="str">
        <x:v>Yes</x:v>
      </x:c>
      <x:c r="O1214" s="15" t="str">
        <x:v>Not stated</x:v>
      </x:c>
      <x:c r="P1214" s="15" t="str">
        <x:v>Not stated</x:v>
      </x:c>
      <x:c r="Q1214" s="15" t="str">
        <x:v>Commercial storage accommodation advertised to let.</x:v>
      </x:c>
      <x:c r="R1214" s="15" t="str">
        <x:v>To let Rightmove individual listing/card description checked 4 November 2026. Annual asking rent = displayed rounded monthly rent × 12; rounding may differ from agent annual terms.</x:v>
      </x:c>
      <x:c r="S1214" s="15" t="str">
        <x:v>https://www.rightmove.co.uk/properties/774540007861345#/?channel=COM_LET</x:v>
      </x:c>
      <x:c r="T1214" s="15" t="str"/>
      <x:c r="U1214" s="15" t="str"/>
      <x:c r="V1214" s="15" t="str">
        <x:v>Hailsham — Swallow Enterprise Park</x:v>
      </x:c>
      <x:c r="W1214" s="15" t="str">
        <x:v>Individual unit ≤15,000 sq ft</x:v>
      </x:c>
      <x:c r="X1214" s="13" t="n">
        <x:f>IF(N1214="Yes",L1214,0)</x:f>
        <x:v>11.001904761904761</x:v>
      </x:c>
      <x:c r="Y1214" s="14" t="n">
        <x:v>1</x:v>
      </x:c>
      <x:c r="Z1214" s="13" t="str">
        <x:v>Industrial / workshop / storage</x:v>
      </x:c>
    </x:row>
    <x:row r="1215" ht="49" customHeight="1">
      <x:c r="A1215" s="13" t="str">
        <x:v>SE0235</x:v>
      </x:c>
      <x:c r="B1215" s="15" t="str">
        <x:v>Hailsham</x:v>
      </x:c>
      <x:c r="C1215" s="15" t="str">
        <x:v>Lower Dicker</x:v>
      </x:c>
      <x:c r="D1215" s="14" t="n">
        <x:v>455</x:v>
      </x:c>
      <x:c r="E1215" s="13" t="str">
        <x:v>Nearby</x:v>
      </x:c>
      <x:c r="F1215" s="15" t="str">
        <x:v>Swallow Enterprise Park</x:v>
      </x:c>
      <x:c r="G1215" s="15" t="str">
        <x:v>Unit L2, Swallow Enterprise Park, Diamond Drive, Lower Dicker, Hailsham, East Sussex, BN27 4EL Industrial Park</x:v>
      </x:c>
      <x:c r="H1215" s="13" t="str">
        <x:v>Current</x:v>
      </x:c>
      <x:c r="I1215" s="14" t="n">
        <x:v>3185</x:v>
      </x:c>
      <x:c r="J1215" s="13" t="str">
        <x:f>IF(AND(ISNUMBER(I1215),I1215&gt;0),IF(I1215&lt;=1000,"1–1,000",IF(I1215&lt;=2500,"1,001–2,500",IF(I1215&lt;=5000,"2,501–5,000",IF(I1215&lt;=10000,"5,001–10,000","10,001–15,000")))),"2,501–5,000")</x:f>
        <x:v>2,501–5,000</x:v>
      </x:c>
      <x:c r="K1215" s="16" t="n">
        <x:v>35040</x:v>
      </x:c>
      <x:c r="L1215" s="43" t="n">
        <x:f>IF(AND(ISNUMBER(I1215),I1215&gt;0,ISNUMBER(K1215),K1215&gt;0),K1215/I1215,"n.a.")</x:f>
        <x:v>11.001569858712715</x:v>
      </x:c>
      <x:c r="M1215" s="43"/>
      <x:c r="N1215" s="13" t="str">
        <x:v>Yes</x:v>
      </x:c>
      <x:c r="O1215" s="15" t="str">
        <x:v>Not stated</x:v>
      </x:c>
      <x:c r="P1215" s="15" t="str">
        <x:v>Not stated</x:v>
      </x:c>
      <x:c r="Q1215" s="15" t="str">
        <x:v>Industrial accommodation; warehouse/storage space</x:v>
      </x:c>
      <x:c r="R1215" s="15" t="str">
        <x:v>To let Rightmove individual listing/card description checked 4 November 2026. Annual asking rent = displayed rounded monthly rent × 12; rounding may differ from agent annual terms.</x:v>
      </x:c>
      <x:c r="S1215" s="15" t="str">
        <x:v>https://www.rightmove.co.uk/properties/760907892804016#/?channel=COM_LET</x:v>
      </x:c>
      <x:c r="T1215" s="15" t="str"/>
      <x:c r="U1215" s="15" t="str"/>
      <x:c r="V1215" s="15" t="str">
        <x:v>Hailsham — Swallow Enterprise Park</x:v>
      </x:c>
      <x:c r="W1215" s="15" t="str">
        <x:v>Individual unit ≤15,000 sq ft</x:v>
      </x:c>
      <x:c r="X1215" s="13" t="n">
        <x:f>IF(N1215="Yes",L1215,0)</x:f>
        <x:v>11.001569858712715</x:v>
      </x:c>
      <x:c r="Y1215" s="14" t="n">
        <x:v>1</x:v>
      </x:c>
      <x:c r="Z1215" s="13" t="str">
        <x:v>Industrial / workshop / storage</x:v>
      </x:c>
    </x:row>
    <x:row r="1216" ht="42" customHeight="1">
      <x:c r="A1216" s="13" t="str">
        <x:v>SE0236</x:v>
      </x:c>
      <x:c r="B1216" s="15" t="str">
        <x:v>Hailsham</x:v>
      </x:c>
      <x:c r="C1216" s="15" t="str">
        <x:v>Lower Dicker</x:v>
      </x:c>
      <x:c r="D1216" s="14" t="n">
        <x:v>455</x:v>
      </x:c>
      <x:c r="E1216" s="13" t="str">
        <x:v>Nearby</x:v>
      </x:c>
      <x:c r="F1216" s="15" t="str">
        <x:v>Swallow Enterprise Park</x:v>
      </x:c>
      <x:c r="G1216" s="15" t="str">
        <x:v>Unit Swallow Enterprise Park, Diamond Drive, Lower Dicker, Hailsham BN27</x:v>
      </x:c>
      <x:c r="H1216" s="13" t="str">
        <x:v>Uncertain</x:v>
      </x:c>
      <x:c r="I1216" s="14" t="n">
        <x:v>2459</x:v>
      </x:c>
      <x:c r="J1216" s="13" t="str">
        <x:f>IF(AND(ISNUMBER(I1216),I1216&gt;0),IF(I1216&lt;=1000,"1–1,000",IF(I1216&lt;=2500,"1,001–2,500",IF(I1216&lt;=5000,"2,501–5,000",IF(I1216&lt;=10000,"5,001–10,000","10,001–15,000")))),"1,001–2,500")</x:f>
        <x:v>1,001–2,500</x:v>
      </x:c>
      <x:c r="K1216" s="16" t="n">
        <x:v>29500</x:v>
      </x:c>
      <x:c r="L1216" s="43" t="n">
        <x:f>IF(AND(ISNUMBER(I1216),I1216&gt;0,ISNUMBER(K1216),K1216&gt;0),K1216/I1216,"n.a.")</x:f>
        <x:v>11.996746644977634</x:v>
      </x:c>
      <x:c r="M1216" s="43" t="n">
        <x:v>12</x:v>
      </x:c>
      <x:c r="N1216" s="13" t="str">
        <x:v>No</x:v>
      </x:c>
      <x:c r="O1216" s="15" t="str">
        <x:v>Not stated</x:v>
      </x:c>
      <x:c r="P1216" s="15" t="str">
        <x:v>Not stated</x:v>
      </x:c>
      <x:c r="Q1216" s="15" t="str">
        <x:v>Commercial storage accommodation advertised to let.</x:v>
      </x:c>
      <x:c r="R1216" s="15" t="str">
        <x:v>Eligibility/availability unverified Unit number omitted; reconcile with Diamond Drive scheme</x:v>
      </x:c>
      <x:c r="S1216" s="15" t="str">
        <x:v>https://www.zoopla.co.uk/to-rent/commercial/details/72120642/</x:v>
      </x:c>
      <x:c r="T1216" s="15" t="str"/>
      <x:c r="U1216" s="15" t="str"/>
      <x:c r="V1216" s="15" t="str">
        <x:v>Hailsham — Swallow Enterprise Park</x:v>
      </x:c>
      <x:c r="W1216" s="15" t="str">
        <x:v>Individual unit ≤15,000 sq ft</x:v>
      </x:c>
      <x:c r="X1216" s="13" t="n">
        <x:f>IF(N1216="Yes",L1216,0)</x:f>
        <x:v>0</x:v>
      </x:c>
      <x:c r="Y1216" s="14" t="n">
        <x:v>1</x:v>
      </x:c>
      <x:c r="Z1216" s="13" t="str">
        <x:v>Industrial / workshop / storage</x:v>
      </x:c>
    </x:row>
    <x:row r="1217" ht="42" customHeight="1">
      <x:c r="A1217" s="13" t="str">
        <x:v>SE0237</x:v>
      </x:c>
      <x:c r="B1217" s="15" t="str">
        <x:v>Hailsham</x:v>
      </x:c>
      <x:c r="C1217" s="15" t="str">
        <x:v>Lower Dicker</x:v>
      </x:c>
      <x:c r="D1217" s="14" t="n">
        <x:v>455</x:v>
      </x:c>
      <x:c r="E1217" s="13" t="str">
        <x:v>Nearby</x:v>
      </x:c>
      <x:c r="F1217" s="15" t="str">
        <x:v>Swallow Enterprise Park</x:v>
      </x:c>
      <x:c r="G1217" s="15" t="str">
        <x:v>Unit Swallow Enterprise Park, Diamond Drive, Lower Dicker, Hailsham BN27</x:v>
      </x:c>
      <x:c r="H1217" s="13" t="str">
        <x:v>Uncertain</x:v>
      </x:c>
      <x:c r="I1217" s="14" t="n">
        <x:v>3177</x:v>
      </x:c>
      <x:c r="J1217" s="13" t="str">
        <x:f>IF(AND(ISNUMBER(I1217),I1217&gt;0),IF(I1217&lt;=1000,"1–1,000",IF(I1217&lt;=2500,"1,001–2,500",IF(I1217&lt;=5000,"2,501–5,000",IF(I1217&lt;=10000,"5,001–10,000","10,001–15,000")))),"2,501–5,000")</x:f>
        <x:v>2,501–5,000</x:v>
      </x:c>
      <x:c r="K1217" s="16" t="n">
        <x:v>34947</x:v>
      </x:c>
      <x:c r="L1217" s="43" t="n">
        <x:f>IF(AND(ISNUMBER(I1217),I1217&gt;0,ISNUMBER(K1217),K1217&gt;0),K1217/I1217,"n.a.")</x:f>
        <x:v>11</x:v>
      </x:c>
      <x:c r="M1217" s="43" t="n">
        <x:v>11</x:v>
      </x:c>
      <x:c r="N1217" s="13" t="str">
        <x:v>No</x:v>
      </x:c>
      <x:c r="O1217" s="15" t="str">
        <x:v>Not stated</x:v>
      </x:c>
      <x:c r="P1217" s="15" t="str">
        <x:v>Not stated</x:v>
      </x:c>
      <x:c r="Q1217" s="15" t="str">
        <x:v>Commercial storage accommodation advertised to let.</x:v>
      </x:c>
      <x:c r="R1217" s="15" t="str">
        <x:v>Eligibility/availability unverified Unit number omitted; reconcile with Diamond Drive scheme</x:v>
      </x:c>
      <x:c r="S1217" s="15" t="str">
        <x:v>https://www.zoopla.co.uk/to-rent/commercial/details/71804311/</x:v>
      </x:c>
      <x:c r="T1217" s="15" t="str"/>
      <x:c r="U1217" s="15" t="str"/>
      <x:c r="V1217" s="15" t="str">
        <x:v>Hailsham — Swallow Enterprise Park</x:v>
      </x:c>
      <x:c r="W1217" s="15" t="str">
        <x:v>Individual unit ≤15,000 sq ft</x:v>
      </x:c>
      <x:c r="X1217" s="13" t="n">
        <x:f>IF(N1217="Yes",L1217,0)</x:f>
        <x:v>0</x:v>
      </x:c>
      <x:c r="Y1217" s="14" t="n">
        <x:v>1</x:v>
      </x:c>
      <x:c r="Z1217" s="13" t="str">
        <x:v>Industrial / workshop / storage</x:v>
      </x:c>
    </x:row>
    <x:row r="1218" ht="42" customHeight="1">
      <x:c r="A1218" s="13" t="str">
        <x:v>SE0238</x:v>
      </x:c>
      <x:c r="B1218" s="15" t="str">
        <x:v>Hailsham</x:v>
      </x:c>
      <x:c r="C1218" s="15" t="str">
        <x:v>Lower Dicker</x:v>
      </x:c>
      <x:c r="D1218" s="14" t="n">
        <x:v>455</x:v>
      </x:c>
      <x:c r="E1218" s="13" t="str">
        <x:v>Nearby</x:v>
      </x:c>
      <x:c r="F1218" s="15" t="str">
        <x:v>Swallow Enterprise Park</x:v>
      </x:c>
      <x:c r="G1218" s="15" t="str">
        <x:v>Unit Swallow Enterprise Park, Diamond Drive, Lower Dicker, Hailsham BN27</x:v>
      </x:c>
      <x:c r="H1218" s="13" t="str">
        <x:v>Uncertain</x:v>
      </x:c>
      <x:c r="I1218" s="14" t="n">
        <x:v>3416</x:v>
      </x:c>
      <x:c r="J1218" s="13" t="str">
        <x:f>IF(AND(ISNUMBER(I1218),I1218&gt;0),IF(I1218&lt;=1000,"1–1,000",IF(I1218&lt;=2500,"1,001–2,500",IF(I1218&lt;=5000,"2,501–5,000",IF(I1218&lt;=10000,"5,001–10,000","10,001–15,000")))),"2,501–5,000")</x:f>
        <x:v>2,501–5,000</x:v>
      </x:c>
      <x:c r="K1218" s="16" t="n">
        <x:v>39284</x:v>
      </x:c>
      <x:c r="L1218" s="43" t="n">
        <x:f>IF(AND(ISNUMBER(I1218),I1218&gt;0,ISNUMBER(K1218),K1218&gt;0),K1218/I1218,"n.a.")</x:f>
        <x:v>11.5</x:v>
      </x:c>
      <x:c r="M1218" s="43" t="n">
        <x:v>11.5</x:v>
      </x:c>
      <x:c r="N1218" s="13" t="str">
        <x:v>No</x:v>
      </x:c>
      <x:c r="O1218" s="15" t="str">
        <x:v>Not stated</x:v>
      </x:c>
      <x:c r="P1218" s="15" t="str">
        <x:v>Not stated</x:v>
      </x:c>
      <x:c r="Q1218" s="15" t="str">
        <x:v>three-phase power</x:v>
      </x:c>
      <x:c r="R1218" s="15" t="str">
        <x:v>Eligibility/availability unverified Unit number omitted; reconcile with Diamond Drive scheme</x:v>
      </x:c>
      <x:c r="S1218" s="15" t="str">
        <x:v>https://www.zoopla.co.uk/to-rent/commercial/details/71690553/</x:v>
      </x:c>
      <x:c r="T1218" s="15" t="str"/>
      <x:c r="U1218" s="15" t="str"/>
      <x:c r="V1218" s="15" t="str">
        <x:v>Hailsham — Swallow Enterprise Park</x:v>
      </x:c>
      <x:c r="W1218" s="15" t="str">
        <x:v>Individual unit ≤15,000 sq ft</x:v>
      </x:c>
      <x:c r="X1218" s="13" t="n">
        <x:f>IF(N1218="Yes",L1218,0)</x:f>
        <x:v>0</x:v>
      </x:c>
      <x:c r="Y1218" s="14" t="n">
        <x:v>1</x:v>
      </x:c>
      <x:c r="Z1218" s="13" t="str">
        <x:v>Industrial / workshop / storage</x:v>
      </x:c>
    </x:row>
    <x:row r="1219" ht="42" customHeight="1">
      <x:c r="A1219" s="13" t="str">
        <x:v>SE0239</x:v>
      </x:c>
      <x:c r="B1219" s="15" t="str">
        <x:v>Hailsham</x:v>
      </x:c>
      <x:c r="C1219" s="15" t="str">
        <x:v>Hailsham</x:v>
      </x:c>
      <x:c r="D1219" s="14" t="n">
        <x:v>22550</x:v>
      </x:c>
      <x:c r="E1219" s="13" t="str">
        <x:v>Town</x:v>
      </x:c>
      <x:c r="F1219" s="15" t="str">
        <x:v>Apex Enterprise Park</x:v>
      </x:c>
      <x:c r="G1219" s="15" t="str">
        <x:v>Unit 6 Apex Enterprise Park, Diplocks Way, Hailsham BN27</x:v>
      </x:c>
      <x:c r="H1219" s="13" t="str">
        <x:v>Current</x:v>
      </x:c>
      <x:c r="I1219" s="14" t="n">
        <x:v>12975</x:v>
      </x:c>
      <x:c r="J1219" s="13" t="str">
        <x:f>IF(AND(ISNUMBER(I1219),I1219&gt;0),IF(I1219&lt;=1000,"1–1,000",IF(I1219&lt;=2500,"1,001–2,500",IF(I1219&lt;=5000,"2,501–5,000",IF(I1219&lt;=10000,"5,001–10,000","10,001–15,000")))),"10,001–15,000")</x:f>
        <x:v>10,001–15,000</x:v>
      </x:c>
      <x:c r="K1219" s="16" t="n">
        <x:v>99500</x:v>
      </x:c>
      <x:c r="L1219" s="43" t="n">
        <x:f>IF(AND(ISNUMBER(I1219),I1219&gt;0,ISNUMBER(K1219),K1219&gt;0),K1219/I1219,"n.a.")</x:f>
        <x:v>7.668593448940269</x:v>
      </x:c>
      <x:c r="M1219" s="43" t="n">
        <x:v>7.67</x:v>
      </x:c>
      <x:c r="N1219" s="13" t="str">
        <x:v>Yes</x:v>
      </x:c>
      <x:c r="O1219" s="15" t="str">
        <x:v>Not stated</x:v>
      </x:c>
      <x:c r="P1219" s="15" t="str">
        <x:v>Not stated</x:v>
      </x:c>
      <x:c r="Q1219" s="15" t="str">
        <x:v>mezzanine accommodation; ancillary office accommodation</x:v>
      </x:c>
      <x:c r="R1219" s="15" t="str">
        <x:v>To let</x:v>
      </x:c>
      <x:c r="S1219" s="15" t="str">
        <x:v>https://www.zoopla.co.uk/to-rent/commercial/details/69610382/</x:v>
      </x:c>
      <x:c r="T1219" s="15" t="str"/>
      <x:c r="U1219" s="15" t="str"/>
      <x:c r="V1219" s="15" t="str">
        <x:v>Hailsham — Apex Enterprise Park</x:v>
      </x:c>
      <x:c r="W1219" s="15" t="str">
        <x:v>Individual unit ≤15,000 sq ft</x:v>
      </x:c>
      <x:c r="X1219" s="13" t="n">
        <x:f>IF(N1219="Yes",L1219,0)</x:f>
        <x:v>7.668593448940269</x:v>
      </x:c>
      <x:c r="Y1219" s="14" t="n">
        <x:v>1</x:v>
      </x:c>
      <x:c r="Z1219" s="13" t="str">
        <x:v>Industrial / workshop / storage</x:v>
      </x:c>
    </x:row>
    <x:row r="1220" ht="42" customHeight="1">
      <x:c r="A1220" s="13" t="str">
        <x:v>SE0240</x:v>
      </x:c>
      <x:c r="B1220" s="15" t="str">
        <x:v>Hailsham</x:v>
      </x:c>
      <x:c r="C1220" s="15" t="str">
        <x:v>Hailsham</x:v>
      </x:c>
      <x:c r="D1220" s="14" t="n">
        <x:v>22550</x:v>
      </x:c>
      <x:c r="E1220" s="13" t="str">
        <x:v>Town</x:v>
      </x:c>
      <x:c r="F1220" s="15" t="str">
        <x:v>Northfield Business Park</x:v>
      </x:c>
      <x:c r="G1220" s="15" t="str">
        <x:v>Unit 6E, Northfield Business Park, Hailsham BN27</x:v>
      </x:c>
      <x:c r="H1220" s="13" t="str">
        <x:v>Current</x:v>
      </x:c>
      <x:c r="I1220" s="14" t="n">
        <x:v>765</x:v>
      </x:c>
      <x:c r="J1220" s="13" t="str">
        <x:f>IF(AND(ISNUMBER(I1220),I1220&gt;0),IF(I1220&lt;=1000,"1–1,000",IF(I1220&lt;=2500,"1,001–2,500",IF(I1220&lt;=5000,"2,501–5,000",IF(I1220&lt;=10000,"5,001–10,000","10,001–15,000")))),"1–1,000")</x:f>
        <x:v>1–1,000</x:v>
      </x:c>
      <x:c r="K1220" s="16" t="n">
        <x:v>8964</x:v>
      </x:c>
      <x:c r="L1220" s="43" t="n">
        <x:f>IF(AND(ISNUMBER(I1220),I1220&gt;0,ISNUMBER(K1220),K1220&gt;0),K1220/I1220,"n.a.")</x:f>
        <x:v>11.717647058823529</x:v>
      </x:c>
      <x:c r="M1220" s="43" t="n">
        <x:v>11.72</x:v>
      </x:c>
      <x:c r="N1220" s="13" t="str">
        <x:v>Yes</x:v>
      </x:c>
      <x:c r="O1220" s="15" t="str">
        <x:v>Not stated</x:v>
      </x:c>
      <x:c r="P1220" s="15" t="str">
        <x:v>Not stated</x:v>
      </x:c>
      <x:c r="Q1220" s="15" t="str">
        <x:v>Industrial accommodation; workshop space; ancillary office accommodation; parking</x:v>
      </x:c>
      <x:c r="R1220" s="15" t="str">
        <x:v>To let</x:v>
      </x:c>
      <x:c r="S1220" s="15" t="str">
        <x:v>https://www.zoopla.co.uk/to-rent/commercial/details/74644642/</x:v>
      </x:c>
      <x:c r="T1220" s="15" t="str"/>
      <x:c r="U1220" s="15" t="str"/>
      <x:c r="V1220" s="15" t="str">
        <x:v>Hailsham — Northfield Business Park</x:v>
      </x:c>
      <x:c r="W1220" s="15" t="str">
        <x:v>Individual unit ≤15,000 sq ft</x:v>
      </x:c>
      <x:c r="X1220" s="13" t="n">
        <x:f>IF(N1220="Yes",L1220,0)</x:f>
        <x:v>11.717647058823529</x:v>
      </x:c>
      <x:c r="Y1220" s="14" t="n">
        <x:v>1</x:v>
      </x:c>
      <x:c r="Z1220" s="13" t="str">
        <x:v>Industrial / workshop / storage</x:v>
      </x:c>
    </x:row>
    <x:row r="1221" ht="62" customHeight="1">
      <x:c r="A1221" s="13" t="str">
        <x:v>SE0241</x:v>
      </x:c>
      <x:c r="B1221" s="15" t="str">
        <x:v>Hailsham</x:v>
      </x:c>
      <x:c r="C1221" s="15" t="str">
        <x:v>Hailsham</x:v>
      </x:c>
      <x:c r="D1221" s="14" t="n">
        <x:v>22550</x:v>
      </x:c>
      <x:c r="E1221" s="13" t="str">
        <x:v>Town</x:v>
      </x:c>
      <x:c r="F1221" s="15" t="str">
        <x:v>Station Road Industrial Estate</x:v>
      </x:c>
      <x:c r="G1221" s="15" t="str">
        <x:v>Unit 65, Station Road Industrial Estate, Hailsham, East Sussex, BN27 2ET Light Industrial</x:v>
      </x:c>
      <x:c r="H1221" s="13" t="str">
        <x:v>Current</x:v>
      </x:c>
      <x:c r="I1221" s="14" t="n">
        <x:v>1507</x:v>
      </x:c>
      <x:c r="J1221" s="13" t="str">
        <x:f>IF(AND(ISNUMBER(I1221),I1221&gt;0),IF(I1221&lt;=1000,"1–1,000",IF(I1221&lt;=2500,"1,001–2,500",IF(I1221&lt;=5000,"2,501–5,000",IF(I1221&lt;=10000,"5,001–10,000","10,001–15,000")))),"1,001–2,500")</x:f>
        <x:v>1,001–2,500</x:v>
      </x:c>
      <x:c r="K1221" s="16" t="n">
        <x:v>10549</x:v>
      </x:c>
      <x:c r="L1221" s="43" t="n">
        <x:f>IF(AND(ISNUMBER(I1221),I1221&gt;0,ISNUMBER(K1221),K1221&gt;0),K1221/I1221,"n.a.")</x:f>
        <x:v>7</x:v>
      </x:c>
      <x:c r="M1221" s="43"/>
      <x:c r="N1221" s="13" t="str">
        <x:v>No</x:v>
      </x:c>
      <x:c r="O1221" s="15" t="str">
        <x:v>Not stated</x:v>
      </x:c>
      <x:c r="P1221" s="15" t="str">
        <x:v>It benefits from a rear roller shutter loading door, a separate front pedestrian entrance and foyer, three-phase electricity, gas supply, lighting throughout and male and female WCs.</x:v>
      </x:c>
      <x:c r="Q1221" s="15" t="str">
        <x:v>Industrial accommodation; warehouse/storage space; workshop space; ancillary office accommodation; three-phase power; parking</x:v>
      </x:c>
      <x:c r="R1221" s="15" t="str">
        <x:v>To let Rightmove individual listing/card description checked 4 November 2026. Annual asking rent = displayed rounded monthly rent × 12; rounding may differ from agent annual terms. Stepped rents year1 £10549, year2 £12056, year3 £15070; excluded comparable rent.</x:v>
      </x:c>
      <x:c r="S1221" s="15" t="str">
        <x:v>https://www.rightmove.co.uk/properties/782346606004752#/?channel=COM_LET</x:v>
      </x:c>
      <x:c r="T1221" s="15" t="str"/>
      <x:c r="U1221" s="15" t="str"/>
      <x:c r="V1221" s="15" t="str">
        <x:v>Hailsham — Station Road Industrial Estate</x:v>
      </x:c>
      <x:c r="W1221" s="15" t="str">
        <x:v>Individual unit ≤15,000 sq ft</x:v>
      </x:c>
      <x:c r="X1221" s="13" t="n">
        <x:f>IF(N1221="Yes",L1221,0)</x:f>
        <x:v>0</x:v>
      </x:c>
      <x:c r="Y1221" s="14" t="n">
        <x:v>1</x:v>
      </x:c>
      <x:c r="Z1221" s="13" t="str">
        <x:v>Industrial / workshop / storage</x:v>
      </x:c>
    </x:row>
    <x:row r="1222" ht="62" customHeight="1">
      <x:c r="A1222" s="13" t="str">
        <x:v>SE0242</x:v>
      </x:c>
      <x:c r="B1222" s="15" t="str">
        <x:v>Hailsham</x:v>
      </x:c>
      <x:c r="C1222" s="15" t="str">
        <x:v>Hailsham</x:v>
      </x:c>
      <x:c r="D1222" s="14" t="n">
        <x:v>22550</x:v>
      </x:c>
      <x:c r="E1222" s="13" t="str">
        <x:v>Town</x:v>
      </x:c>
      <x:c r="F1222" s="15" t="str">
        <x:v>Station Road Industrial Estate</x:v>
      </x:c>
      <x:c r="G1222" s="15" t="str">
        <x:v>Unit 7, Station Road Industrial Estate, Hailsham, East Sussex BN27</x:v>
      </x:c>
      <x:c r="H1222" s="13" t="str">
        <x:v>Uncertain</x:v>
      </x:c>
      <x:c r="I1222" s="14" t="n">
        <x:v>2296</x:v>
      </x:c>
      <x:c r="J1222" s="13" t="str">
        <x:f>IF(AND(ISNUMBER(I1222),I1222&gt;0),IF(I1222&lt;=1000,"1–1,000",IF(I1222&lt;=2500,"1,001–2,500",IF(I1222&lt;=5000,"2,501–5,000",IF(I1222&lt;=10000,"5,001–10,000","10,001–15,000")))),"1,001–2,500")</x:f>
        <x:v>1,001–2,500</x:v>
      </x:c>
      <x:c r="K1222" s="16" t="n">
        <x:v>18368</x:v>
      </x:c>
      <x:c r="L1222" s="43" t="n">
        <x:f>IF(AND(ISNUMBER(I1222),I1222&gt;0,ISNUMBER(K1222),K1222&gt;0),K1222/I1222,"n.a.")</x:f>
        <x:v>8</x:v>
      </x:c>
      <x:c r="M1222" s="43" t="n">
        <x:v>8</x:v>
      </x:c>
      <x:c r="N1222" s="13" t="str">
        <x:v>No</x:v>
      </x:c>
      <x:c r="O1222" s="15" t="str">
        <x:v>Not stated</x:v>
      </x:c>
      <x:c r="P1222" s="15" t="str">
        <x:v>The Unit has Automatic Roller Shutter Door, Pedestrian Door, Male and Female WCs, Kitchen, Gas Supply and 3 Phase Electricity, with Parking immediately outside the Unit.</x:v>
      </x:c>
      <x:c r="Q1222" s="15" t="str">
        <x:v>Industrial accommodation; warehouse/storage space; three-phase power; parking; refurbishment referenced</x:v>
      </x:c>
      <x:c r="R1222" s="15" t="str">
        <x:v>Current readiness unverified Advert says tenant to vacate/refurbishment or proposed build; completion not verified. Stepped rents excluded.</x:v>
      </x:c>
      <x:c r="S1222" s="15" t="str">
        <x:v>https://www.zoopla.co.uk/to-rent/commercial/details/73057202/</x:v>
      </x:c>
      <x:c r="T1222" s="15" t="str">
        <x:v>https://www.rightmove.co.uk/properties/760758156324657#/?channel=COM_LET</x:v>
      </x:c>
      <x:c r="U1222" s="15" t="str"/>
      <x:c r="V1222" s="15" t="str">
        <x:v>Hailsham — Station Road Industrial Estate</x:v>
      </x:c>
      <x:c r="W1222" s="15" t="str">
        <x:v>Individual unit ≤15,000 sq ft</x:v>
      </x:c>
      <x:c r="X1222" s="13" t="n">
        <x:f>IF(N1222="Yes",L1222,0)</x:f>
        <x:v>0</x:v>
      </x:c>
      <x:c r="Y1222" s="14" t="n">
        <x:v>1</x:v>
      </x:c>
      <x:c r="Z1222" s="13" t="str">
        <x:v>Industrial / workshop / storage</x:v>
      </x:c>
    </x:row>
    <x:row r="1223" ht="75" customHeight="1">
      <x:c r="A1223" s="13" t="str">
        <x:v>SE0243</x:v>
      </x:c>
      <x:c r="B1223" s="15" t="str">
        <x:v>Hailsham</x:v>
      </x:c>
      <x:c r="C1223" s="15" t="str">
        <x:v>Hailsham</x:v>
      </x:c>
      <x:c r="D1223" s="14" t="n">
        <x:v>22550</x:v>
      </x:c>
      <x:c r="E1223" s="13" t="str">
        <x:v>Town</x:v>
      </x:c>
      <x:c r="F1223" s="15" t="str">
        <x:v>Station Road Industrial Estate</x:v>
      </x:c>
      <x:c r="G1223" s="15" t="str">
        <x:v>Unit 8, Station Road Industrial Estate, Hailsham, East Sussex BN27</x:v>
      </x:c>
      <x:c r="H1223" s="13" t="str">
        <x:v>Current</x:v>
      </x:c>
      <x:c r="I1223" s="14" t="n">
        <x:v>8248</x:v>
      </x:c>
      <x:c r="J1223" s="13" t="str">
        <x:f>IF(AND(ISNUMBER(I1223),I1223&gt;0),IF(I1223&lt;=1000,"1–1,000",IF(I1223&lt;=2500,"1,001–2,500",IF(I1223&lt;=5000,"2,501–5,000",IF(I1223&lt;=10000,"5,001–10,000","10,001–15,000")))),"5,001–10,000")</x:f>
        <x:v>5,001–10,000</x:v>
      </x:c>
      <x:c r="K1223" s="16" t="n">
        <x:v>65984</x:v>
      </x:c>
      <x:c r="L1223" s="43" t="n">
        <x:f>IF(AND(ISNUMBER(I1223),I1223&gt;0,ISNUMBER(K1223),K1223&gt;0),K1223/I1223,"n.a.")</x:f>
        <x:v>8</x:v>
      </x:c>
      <x:c r="M1223" s="43" t="n">
        <x:v>8</x:v>
      </x:c>
      <x:c r="N1223" s="13" t="str">
        <x:v>No</x:v>
      </x:c>
      <x:c r="O1223" s="15" t="str">
        <x:v>18ft Minimum Eaves; Existing features include a roller shutter loading door to the rear, separate personnel access, 3 phase electricity, fluorescent lighting and an approximate 18ft minimum eaves height.</x:v>
      </x:c>
      <x:c r="P1223" s="15" t="str">
        <x:v>Roller Shutter Door; Existing features include a roller shutter loading door to the rear, separate personnel access, 3 phase electricity, fluorescent lighting and an approximate 18ft minimum eaves height.</x:v>
      </x:c>
      <x:c r="Q1223" s="15" t="str">
        <x:v>Industrial accommodation; warehouse/storage space; workshop space; ancillary office accommodation; three-phase power; parking</x:v>
      </x:c>
      <x:c r="R1223" s="15" t="str">
        <x:v>To let Stepped rent: year1 £65,984, year2 £74,232, year3 £82,480.</x:v>
      </x:c>
      <x:c r="S1223" s="15" t="str">
        <x:v>https://www.zoopla.co.uk/to-rent/commercial/details/72566393/</x:v>
      </x:c>
      <x:c r="T1223" s="15" t="str">
        <x:v>https://www.rightmove.co.uk/properties/760757745260801#/?channel=COM_LET</x:v>
      </x:c>
      <x:c r="U1223" s="15" t="str"/>
      <x:c r="V1223" s="15" t="str">
        <x:v>Hailsham — Station Road Industrial Estate</x:v>
      </x:c>
      <x:c r="W1223" s="15" t="str">
        <x:v>Individual unit ≤15,000 sq ft</x:v>
      </x:c>
      <x:c r="X1223" s="13" t="n">
        <x:f>IF(N1223="Yes",L1223,0)</x:f>
        <x:v>0</x:v>
      </x:c>
      <x:c r="Y1223" s="14" t="n">
        <x:v>1</x:v>
      </x:c>
      <x:c r="Z1223" s="13" t="str">
        <x:v>Industrial / workshop / storage</x:v>
      </x:c>
    </x:row>
    <x:row r="1224" ht="42" customHeight="1">
      <x:c r="A1224" s="13" t="str">
        <x:v>SE0244</x:v>
      </x:c>
      <x:c r="B1224" s="15" t="str">
        <x:v>Dartford</x:v>
      </x:c>
      <x:c r="C1224" s="15" t="str">
        <x:v>Greenhithe</x:v>
      </x:c>
      <x:c r="D1224" s="14"/>
      <x:c r="E1224" s="13" t="str">
        <x:v>Nearby</x:v>
      </x:c>
      <x:c r="F1224" s="15" t="str">
        <x:v>Crossways Business Park</x:v>
      </x:c>
      <x:c r="G1224" s="15" t="str">
        <x:v>Unit 11, Quadrant Court, Crossways Business Park, Dartford, Greenhithe DA9 9AY</x:v>
      </x:c>
      <x:c r="H1224" s="13" t="str">
        <x:v>Current</x:v>
      </x:c>
      <x:c r="I1224" s="14" t="n">
        <x:v>4773</x:v>
      </x:c>
      <x:c r="J1224" s="13" t="str">
        <x:f>IF(AND(ISNUMBER(I1224),I1224&gt;0),IF(I1224&lt;=1000,"1–1,000",IF(I1224&lt;=2500,"1,001–2,500",IF(I1224&lt;=5000,"2,501–5,000",IF(I1224&lt;=10000,"5,001–10,000","10,001–15,000")))),"2,501–5,000")</x:f>
        <x:v>2,501–5,000</x:v>
      </x:c>
      <x:c r="K1224" s="16"/>
      <x:c r="L1224" s="43" t="str">
        <x:f>IF(AND(ISNUMBER(I1224),I1224&gt;0,ISNUMBER(K1224),K1224&gt;0),K1224/I1224,"n.a.")</x:f>
        <x:v>n.a.</x:v>
      </x:c>
      <x:c r="M1224" s="43"/>
      <x:c r="N1224" s="13" t="str">
        <x:v>No</x:v>
      </x:c>
      <x:c r="O1224" s="15" t="str">
        <x:v>Not stated</x:v>
      </x:c>
      <x:c r="P1224" s="15" t="str">
        <x:v>Not stated</x:v>
      </x:c>
      <x:c r="Q1224" s="15" t="str">
        <x:v>Industrial / workshop / warehouse accommodation; parking.</x:v>
      </x:c>
      <x:c r="R1224" s="15" t="str">
        <x:v>Advertised to let; not agent-confirmed Host BUA population not separately matched.</x:v>
      </x:c>
      <x:c r="S1224" s="15" t="str">
        <x:v>https://www.rightmove.co.uk/properties/760930879684384#/?channel=COM_LET</x:v>
      </x:c>
      <x:c r="T1224" s="15" t="str"/>
      <x:c r="U1224" s="15" t="str"/>
      <x:c r="V1224" s="15" t="str">
        <x:v>Dartford — Crossways Business Park</x:v>
      </x:c>
      <x:c r="W1224" s="15" t="str">
        <x:v>Individual unit ≤15,000 sq ft</x:v>
      </x:c>
      <x:c r="X1224" s="13" t="n">
        <x:f>IF(N1224="Yes",L1224,0)</x:f>
        <x:v>0</x:v>
      </x:c>
      <x:c r="Y1224" s="14" t="n">
        <x:v>1</x:v>
      </x:c>
      <x:c r="Z1224" s="13" t="str">
        <x:v>Industrial / workshop / storage</x:v>
      </x:c>
    </x:row>
    <x:row r="1225" ht="49" customHeight="1">
      <x:c r="A1225" s="13" t="str">
        <x:v>SE0245</x:v>
      </x:c>
      <x:c r="B1225" s="15" t="str">
        <x:v>Dartford</x:v>
      </x:c>
      <x:c r="C1225" s="15" t="str">
        <x:v>South Darenth</x:v>
      </x:c>
      <x:c r="D1225" s="14"/>
      <x:c r="E1225" s="13" t="str">
        <x:v>Nearby</x:v>
      </x:c>
      <x:c r="F1225" s="15" t="str">
        <x:v>St Margaret’s Farm Industrial Estate</x:v>
      </x:c>
      <x:c r="G1225" s="15" t="str">
        <x:v>23a, St. Margaret's Farm, St. Margaret's Road, South Darenth, Dartford, Kent, DA4 9LB</x:v>
      </x:c>
      <x:c r="H1225" s="13" t="str">
        <x:v>Current</x:v>
      </x:c>
      <x:c r="I1225" s="14" t="n">
        <x:v>3984</x:v>
      </x:c>
      <x:c r="J1225" s="13" t="str">
        <x:f>IF(AND(ISNUMBER(I1225),I1225&gt;0),IF(I1225&lt;=1000,"1–1,000",IF(I1225&lt;=2500,"1,001–2,500",IF(I1225&lt;=5000,"2,501–5,000",IF(I1225&lt;=10000,"5,001–10,000","10,001–15,000")))),"2,501–5,000")</x:f>
        <x:v>2,501–5,000</x:v>
      </x:c>
      <x:c r="K1225" s="16" t="n">
        <x:v>55800</x:v>
      </x:c>
      <x:c r="L1225" s="43" t="n">
        <x:f>IF(AND(ISNUMBER(I1225),I1225&gt;0,ISNUMBER(K1225),K1225&gt;0),K1225/I1225,"n.a.")</x:f>
        <x:v>14.006024096385541</x:v>
      </x:c>
      <x:c r="M1225" s="43"/>
      <x:c r="N1225" s="13" t="str">
        <x:v>No</x:v>
      </x:c>
      <x:c r="O1225" s="15" t="str">
        <x:v>Units benefit from excellent specifications, including generous eaves heights ranging from 5 to 7.5 metres, ro</x:v>
      </x:c>
      <x:c r="P1225" s="15" t="str">
        <x:v>Roller shutter stated</x:v>
      </x:c>
      <x:c r="Q1225" s="15" t="str">
        <x:v>Industrial / workshop / warehouse accommodation; three-phase power, parking, WC facilities.</x:v>
      </x:c>
      <x:c r="R1225" s="15" t="str">
        <x:v>Advertised to let; not agent-confirmed Multiple adverts reconciled as one demise; area/rent discrepancies require agent confirmation. Annualized from advertised rounded monthly asking rent (×12). Host BUA population not separately matched.</x:v>
      </x:c>
      <x:c r="S1225" s="15" t="str">
        <x:v>https://www.rightmove.co.uk/properties/760931989081521#/?channel=COM_LET</x:v>
      </x:c>
      <x:c r="T1225" s="15" t="str">
        <x:v>https://www.zoopla.co.uk/to-rent/commercial/details/73255842/</x:v>
      </x:c>
      <x:c r="U1225" s="15" t="str">
        <x:v>https://www.rightmove.co.uk/properties/760938442013185#/?channel=COM_LET</x:v>
      </x:c>
      <x:c r="V1225" s="15" t="str">
        <x:v>Dartford — St Margaret’s Farm Industrial Estate</x:v>
      </x:c>
      <x:c r="W1225" s="15" t="str">
        <x:v>Individual unit ≤15,000 sq ft</x:v>
      </x:c>
      <x:c r="X1225" s="13" t="n">
        <x:f>IF(N1225="Yes",L1225,0)</x:f>
        <x:v>0</x:v>
      </x:c>
      <x:c r="Y1225" s="14" t="n">
        <x:v>1</x:v>
      </x:c>
      <x:c r="Z1225" s="13" t="str">
        <x:v>Industrial / workshop / storage</x:v>
      </x:c>
    </x:row>
    <x:row r="1226" ht="49" customHeight="1">
      <x:c r="A1226" s="13" t="str">
        <x:v>SE0246</x:v>
      </x:c>
      <x:c r="B1226" s="15" t="str">
        <x:v>Dartford</x:v>
      </x:c>
      <x:c r="C1226" s="15" t="str">
        <x:v>South Darenth</x:v>
      </x:c>
      <x:c r="D1226" s="14"/>
      <x:c r="E1226" s="13" t="str">
        <x:v>Nearby</x:v>
      </x:c>
      <x:c r="F1226" s="15" t="str">
        <x:v>St Margaret’s Farm Industrial Estate</x:v>
      </x:c>
      <x:c r="G1226" s="15" t="str">
        <x:v>Unit 29, St. Margaret's Farm, St. Margaret's Road, South Darenth, Dartford, Kent, DA4 9LB</x:v>
      </x:c>
      <x:c r="H1226" s="13" t="str">
        <x:v>Current</x:v>
      </x:c>
      <x:c r="I1226" s="14" t="n">
        <x:v>6294</x:v>
      </x:c>
      <x:c r="J1226" s="13" t="str">
        <x:f>IF(AND(ISNUMBER(I1226),I1226&gt;0),IF(I1226&lt;=1000,"1–1,000",IF(I1226&lt;=2500,"1,001–2,500",IF(I1226&lt;=5000,"2,501–5,000",IF(I1226&lt;=10000,"5,001–10,000","10,001–15,000")))),"5,001–10,000")</x:f>
        <x:v>5,001–10,000</x:v>
      </x:c>
      <x:c r="K1226" s="16" t="n">
        <x:v>95040</x:v>
      </x:c>
      <x:c r="L1226" s="43" t="n">
        <x:f>IF(AND(ISNUMBER(I1226),I1226&gt;0,ISNUMBER(K1226),K1226&gt;0),K1226/I1226,"n.a.")</x:f>
        <x:v>15.100095328884652</x:v>
      </x:c>
      <x:c r="M1226" s="43"/>
      <x:c r="N1226" s="13" t="str">
        <x:v>Yes</x:v>
      </x:c>
      <x:c r="O1226" s="15" t="str">
        <x:v>6.5m eaves; * 6.5m eaves height; Units benefit from excellent specifications, including generous eaves heights</x:v>
      </x:c>
      <x:c r="P1226" s="15" t="str">
        <x:v>Roller shutter stated</x:v>
      </x:c>
      <x:c r="Q1226" s="15" t="str">
        <x:v>Industrial / workshop / warehouse accommodation; parking.</x:v>
      </x:c>
      <x:c r="R1226" s="15" t="str">
        <x:v>Advertised to let; not agent-confirmed Annualized from advertised rounded monthly asking rent (×12). Host BUA population not separately matched.</x:v>
      </x:c>
      <x:c r="S1226" s="15" t="str">
        <x:v>https://www.zoopla.co.uk/to-rent/commercial/details/73521127/</x:v>
      </x:c>
      <x:c r="T1226" s="15" t="str">
        <x:v>https://www.rightmove.co.uk/properties/760931993269377#/?channel=COM_LET</x:v>
      </x:c>
      <x:c r="U1226" s="15" t="str">
        <x:v>https://www.rightmove.co.uk/properties/760938448488561#/?channel=COM_LET</x:v>
      </x:c>
      <x:c r="V1226" s="15" t="str">
        <x:v>Dartford — St Margaret’s Farm Industrial Estate</x:v>
      </x:c>
      <x:c r="W1226" s="15" t="str">
        <x:v>Individual unit ≤15,000 sq ft</x:v>
      </x:c>
      <x:c r="X1226" s="13" t="n">
        <x:f>IF(N1226="Yes",L1226,0)</x:f>
        <x:v>15.100095328884652</x:v>
      </x:c>
      <x:c r="Y1226" s="14" t="n">
        <x:v>1</x:v>
      </x:c>
      <x:c r="Z1226" s="13" t="str">
        <x:v>Industrial / workshop / storage</x:v>
      </x:c>
    </x:row>
    <x:row r="1227" ht="49" customHeight="1">
      <x:c r="A1227" s="13" t="str">
        <x:v>SE0247</x:v>
      </x:c>
      <x:c r="B1227" s="15" t="str">
        <x:v>Dartford</x:v>
      </x:c>
      <x:c r="C1227" s="15" t="str">
        <x:v>South Darenth</x:v>
      </x:c>
      <x:c r="D1227" s="14"/>
      <x:c r="E1227" s="13" t="str">
        <x:v>Nearby</x:v>
      </x:c>
      <x:c r="F1227" s="15" t="str">
        <x:v>St Margaret’s Farm Industrial Estate</x:v>
      </x:c>
      <x:c r="G1227" s="15" t="str">
        <x:v>Unit 9, St Margaret's Farm, St. Margaret's Road, South Darenth, Dartford, Kent, DA4 9LB</x:v>
      </x:c>
      <x:c r="H1227" s="13" t="str">
        <x:v>Current</x:v>
      </x:c>
      <x:c r="I1227" s="14" t="n">
        <x:v>5312</x:v>
      </x:c>
      <x:c r="J1227" s="13" t="str">
        <x:f>IF(AND(ISNUMBER(I1227),I1227&gt;0),IF(I1227&lt;=1000,"1–1,000",IF(I1227&lt;=2500,"1,001–2,500",IF(I1227&lt;=5000,"2,501–5,000",IF(I1227&lt;=10000,"5,001–10,000","10,001–15,000")))),"5,001–10,000")</x:f>
        <x:v>5,001–10,000</x:v>
      </x:c>
      <x:c r="K1227" s="16" t="n">
        <x:v>66720</x:v>
      </x:c>
      <x:c r="L1227" s="43" t="n">
        <x:f>IF(AND(ISNUMBER(I1227),I1227&gt;0,ISNUMBER(K1227),K1227&gt;0),K1227/I1227,"n.a.")</x:f>
        <x:v>12.560240963855422</x:v>
      </x:c>
      <x:c r="M1227" s="43"/>
      <x:c r="N1227" s="13" t="str">
        <x:v>Yes</x:v>
      </x:c>
      <x:c r="O1227" s="15" t="str">
        <x:v>Units benefit from excellent specifications, including generous eaves heights ranging from 5 to 7.5 metres, ro</x:v>
      </x:c>
      <x:c r="P1227" s="15" t="str">
        <x:v>Roller shutter stated</x:v>
      </x:c>
      <x:c r="Q1227" s="15" t="str">
        <x:v>Industrial / workshop / warehouse accommodation; parking.</x:v>
      </x:c>
      <x:c r="R1227" s="15" t="str">
        <x:v>Advertised to let; not agent-confirmed Annualized from advertised rounded monthly asking rent (×12). Host BUA population not separately matched.</x:v>
      </x:c>
      <x:c r="S1227" s="15" t="str">
        <x:v>https://www.rightmove.co.uk/properties/760931980692112#/?channel=COM_LET</x:v>
      </x:c>
      <x:c r="T1227" s="15" t="str"/>
      <x:c r="U1227" s="15" t="str"/>
      <x:c r="V1227" s="15" t="str">
        <x:v>Dartford — St Margaret’s Farm Industrial Estate</x:v>
      </x:c>
      <x:c r="W1227" s="15" t="str">
        <x:v>Individual unit ≤15,000 sq ft</x:v>
      </x:c>
      <x:c r="X1227" s="13" t="n">
        <x:f>IF(N1227="Yes",L1227,0)</x:f>
        <x:v>12.560240963855422</x:v>
      </x:c>
      <x:c r="Y1227" s="14" t="n">
        <x:v>1</x:v>
      </x:c>
      <x:c r="Z1227" s="13" t="str">
        <x:v>Industrial / workshop / storage</x:v>
      </x:c>
    </x:row>
    <x:row r="1228" ht="42" customHeight="1">
      <x:c r="A1228" s="13" t="str">
        <x:v>SE0248</x:v>
      </x:c>
      <x:c r="B1228" s="15" t="str">
        <x:v>Dartford</x:v>
      </x:c>
      <x:c r="C1228" s="15" t="str">
        <x:v>Dartford</x:v>
      </x:c>
      <x:c r="D1228" s="14" t="n">
        <x:v>69130</x:v>
      </x:c>
      <x:c r="E1228" s="13" t="str">
        <x:v>Town</x:v>
      </x:c>
      <x:c r="F1228" s="15" t="str">
        <x:v>Crossways Business Park</x:v>
      </x:c>
      <x:c r="G1228" s="15" t="str">
        <x:v>Unit 10, Schooner Park, Crossways Business Park, Dartford DA2 6QG</x:v>
      </x:c>
      <x:c r="H1228" s="13" t="str">
        <x:v>Current</x:v>
      </x:c>
      <x:c r="I1228" s="14" t="n">
        <x:v>3471</x:v>
      </x:c>
      <x:c r="J1228" s="13" t="str">
        <x:f>IF(AND(ISNUMBER(I1228),I1228&gt;0),IF(I1228&lt;=1000,"1–1,000",IF(I1228&lt;=2500,"1,001–2,500",IF(I1228&lt;=5000,"2,501–5,000",IF(I1228&lt;=10000,"5,001–10,000","10,001–15,000")))),"2,501–5,000")</x:f>
        <x:v>2,501–5,000</x:v>
      </x:c>
      <x:c r="K1228" s="16" t="n">
        <x:v>60180</x:v>
      </x:c>
      <x:c r="L1228" s="43" t="n">
        <x:f>IF(AND(ISNUMBER(I1228),I1228&gt;0,ISNUMBER(K1228),K1228&gt;0),K1228/I1228,"n.a.")</x:f>
        <x:v>17.337942955920482</x:v>
      </x:c>
      <x:c r="M1228" s="43"/>
      <x:c r="N1228" s="13" t="str">
        <x:v>No</x:v>
      </x:c>
      <x:c r="O1228" s="15" t="str">
        <x:v>Not stated</x:v>
      </x:c>
      <x:c r="P1228" s="15" t="str">
        <x:v>Roller shutter stated</x:v>
      </x:c>
      <x:c r="Q1228" s="15" t="str">
        <x:v>Industrial / workshop / warehouse accommodation; Steel frame, office space, three-phase power, parking, WC facilities.</x:v>
      </x:c>
      <x:c r="R1228" s="15" t="str">
        <x:v>Advertised to let; not agent-confirmed Named Unit 10 in availability schedule; £5,015 pcm annualized. Conflicting Rightmove from-price; comparison withheld.</x:v>
      </x:c>
      <x:c r="S1228" s="15" t="str">
        <x:v>https://www.zoopla.co.uk/to-rent/commercial/details/74563198/</x:v>
      </x:c>
      <x:c r="T1228" s="15" t="str">
        <x:v>https://www.rightmove.co.uk/properties/762560964687361#/?channel=COM_LET</x:v>
      </x:c>
      <x:c r="U1228" s="15" t="str"/>
      <x:c r="V1228" s="15" t="str">
        <x:v>Dartford — Crossways Business Park</x:v>
      </x:c>
      <x:c r="W1228" s="15" t="str">
        <x:v>Individual unit ≤15,000 sq ft</x:v>
      </x:c>
      <x:c r="X1228" s="13" t="n">
        <x:f>IF(N1228="Yes",L1228,0)</x:f>
        <x:v>0</x:v>
      </x:c>
      <x:c r="Y1228" s="14" t="n">
        <x:v>1</x:v>
      </x:c>
      <x:c r="Z1228" s="13" t="str">
        <x:v>Industrial / workshop / storage</x:v>
      </x:c>
    </x:row>
    <x:row r="1229" ht="42" customHeight="1">
      <x:c r="A1229" s="13" t="str">
        <x:v>SE0249</x:v>
      </x:c>
      <x:c r="B1229" s="15" t="str">
        <x:v>Dartford</x:v>
      </x:c>
      <x:c r="C1229" s="15" t="str">
        <x:v>Dartford</x:v>
      </x:c>
      <x:c r="D1229" s="14" t="n">
        <x:v>69130</x:v>
      </x:c>
      <x:c r="E1229" s="13" t="str">
        <x:v>Town</x:v>
      </x:c>
      <x:c r="F1229" s="15" t="str">
        <x:v>Crossways Business Park</x:v>
      </x:c>
      <x:c r="G1229" s="15" t="str">
        <x:v>Unit 11, Schooner Park, Crossways Business Park, Dartford DA2 6QG</x:v>
      </x:c>
      <x:c r="H1229" s="13" t="str">
        <x:v>Current</x:v>
      </x:c>
      <x:c r="I1229" s="14" t="n">
        <x:v>3510</x:v>
      </x:c>
      <x:c r="J1229" s="13" t="str">
        <x:f>IF(AND(ISNUMBER(I1229),I1229&gt;0),IF(I1229&lt;=1000,"1–1,000",IF(I1229&lt;=2500,"1,001–2,500",IF(I1229&lt;=5000,"2,501–5,000",IF(I1229&lt;=10000,"5,001–10,000","10,001–15,000")))),"2,501–5,000")</x:f>
        <x:v>2,501–5,000</x:v>
      </x:c>
      <x:c r="K1229" s="16"/>
      <x:c r="L1229" s="43" t="str">
        <x:f>IF(AND(ISNUMBER(I1229),I1229&gt;0,ISNUMBER(K1229),K1229&gt;0),K1229/I1229,"n.a.")</x:f>
        <x:v>n.a.</x:v>
      </x:c>
      <x:c r="M1229" s="43"/>
      <x:c r="N1229" s="13" t="str">
        <x:v>No</x:v>
      </x:c>
      <x:c r="O1229" s="15" t="str">
        <x:v>Not stated</x:v>
      </x:c>
      <x:c r="P1229" s="15" t="str">
        <x:v>Roller shutter stated</x:v>
      </x:c>
      <x:c r="Q1229" s="15" t="str">
        <x:v>Industrial / workshop / warehouse accommodation; Steel frame, office space, three-phase power, parking, WC facilities.</x:v>
      </x:c>
      <x:c r="R1229" s="15" t="str">
        <x:v>Advertised to let; not agent-confirmed Named Unit 11 in availability schedule. £5,070 shown without an explicit period; asking annual rent withheld.</x:v>
      </x:c>
      <x:c r="S1229" s="15" t="str">
        <x:v>https://www.zoopla.co.uk/to-rent/commercial/details/74563198/</x:v>
      </x:c>
      <x:c r="T1229" s="15" t="str">
        <x:v>https://www.rightmove.co.uk/properties/762560964687361#/?channel=COM_LET</x:v>
      </x:c>
      <x:c r="U1229" s="15" t="str"/>
      <x:c r="V1229" s="15" t="str">
        <x:v>Dartford — Crossways Business Park</x:v>
      </x:c>
      <x:c r="W1229" s="15" t="str">
        <x:v>Individual unit ≤15,000 sq ft</x:v>
      </x:c>
      <x:c r="X1229" s="13" t="n">
        <x:f>IF(N1229="Yes",L1229,0)</x:f>
        <x:v>0</x:v>
      </x:c>
      <x:c r="Y1229" s="14" t="n">
        <x:v>1</x:v>
      </x:c>
      <x:c r="Z1229" s="13" t="str">
        <x:v>Industrial / workshop / storage</x:v>
      </x:c>
    </x:row>
    <x:row r="1230" ht="42" customHeight="1">
      <x:c r="A1230" s="13" t="str">
        <x:v>SE0250</x:v>
      </x:c>
      <x:c r="B1230" s="15" t="str">
        <x:v>Dartford</x:v>
      </x:c>
      <x:c r="C1230" s="15" t="str">
        <x:v>Dartford</x:v>
      </x:c>
      <x:c r="D1230" s="14" t="n">
        <x:v>69130</x:v>
      </x:c>
      <x:c r="E1230" s="13" t="str">
        <x:v>Town</x:v>
      </x:c>
      <x:c r="F1230" s="15" t="str">
        <x:v>Logicor Park</x:v>
      </x:c>
      <x:c r="G1230" s="15" t="str">
        <x:v>Unit A10 Logicor Park, Off Albion Road, Dartford, Kent, DA1 5PT</x:v>
      </x:c>
      <x:c r="H1230" s="13" t="str">
        <x:v>Current</x:v>
      </x:c>
      <x:c r="I1230" s="14" t="n">
        <x:v>3832</x:v>
      </x:c>
      <x:c r="J1230" s="13" t="str">
        <x:f>IF(AND(ISNUMBER(I1230),I1230&gt;0),IF(I1230&lt;=1000,"1–1,000",IF(I1230&lt;=2500,"1,001–2,500",IF(I1230&lt;=5000,"2,501–5,000",IF(I1230&lt;=10000,"5,001–10,000","10,001–15,000")))),"2,501–5,000")</x:f>
        <x:v>2,501–5,000</x:v>
      </x:c>
      <x:c r="K1230" s="16" t="n">
        <x:v>72804</x:v>
      </x:c>
      <x:c r="L1230" s="43" t="n">
        <x:f>IF(AND(ISNUMBER(I1230),I1230&gt;0,ISNUMBER(K1230),K1230&gt;0),K1230/I1230,"n.a.")</x:f>
        <x:v>18.998956158663884</x:v>
      </x:c>
      <x:c r="M1230" s="43"/>
      <x:c r="N1230" s="13" t="str">
        <x:v>Yes</x:v>
      </x:c>
      <x:c r="O1230" s="15" t="str">
        <x:v>Not stated</x:v>
      </x:c>
      <x:c r="P1230" s="15" t="str">
        <x:v>Not stated</x:v>
      </x:c>
      <x:c r="Q1230" s="15" t="str">
        <x:v>Industrial / workshop / warehouse accommodation; Steel frame, parking, yard/loading space.</x:v>
      </x:c>
      <x:c r="R1230" s="15" t="str">
        <x:v>Advertised to let; not agent-confirmed Annualized from advertised rounded monthly asking rent (×12).</x:v>
      </x:c>
      <x:c r="S1230" s="15" t="str">
        <x:v>https://www.rightmove.co.uk/properties/760931781574512#/?channel=COM_LET</x:v>
      </x:c>
      <x:c r="T1230" s="15" t="str"/>
      <x:c r="U1230" s="15" t="str"/>
      <x:c r="V1230" s="15" t="str">
        <x:v>Dartford — Logicor Park</x:v>
      </x:c>
      <x:c r="W1230" s="15" t="str">
        <x:v>Individual unit ≤15,000 sq ft</x:v>
      </x:c>
      <x:c r="X1230" s="13" t="n">
        <x:f>IF(N1230="Yes",L1230,0)</x:f>
        <x:v>18.998956158663884</x:v>
      </x:c>
      <x:c r="Y1230" s="14" t="n">
        <x:v>1</x:v>
      </x:c>
      <x:c r="Z1230" s="13" t="str">
        <x:v>Industrial / workshop / storage</x:v>
      </x:c>
    </x:row>
    <x:row r="1231" ht="42" customHeight="1">
      <x:c r="A1231" s="13" t="str">
        <x:v>SE0251</x:v>
      </x:c>
      <x:c r="B1231" s="15" t="str">
        <x:v>Dartford</x:v>
      </x:c>
      <x:c r="C1231" s="15" t="str">
        <x:v>Dartford</x:v>
      </x:c>
      <x:c r="D1231" s="14" t="n">
        <x:v>69130</x:v>
      </x:c>
      <x:c r="E1231" s="13" t="str">
        <x:v>Town</x:v>
      </x:c>
      <x:c r="F1231" s="15" t="str">
        <x:v>Logicor Park</x:v>
      </x:c>
      <x:c r="G1231" s="15" t="str">
        <x:v>Unit A12 Logicor Park, Off Albion Road, Dartford, Kent, DA1 5PT</x:v>
      </x:c>
      <x:c r="H1231" s="13" t="str">
        <x:v>Current</x:v>
      </x:c>
      <x:c r="I1231" s="14" t="n">
        <x:v>3290</x:v>
      </x:c>
      <x:c r="J1231" s="13" t="str">
        <x:f>IF(AND(ISNUMBER(I1231),I1231&gt;0),IF(I1231&lt;=1000,"1–1,000",IF(I1231&lt;=2500,"1,001–2,500",IF(I1231&lt;=5000,"2,501–5,000",IF(I1231&lt;=10000,"5,001–10,000","10,001–15,000")))),"2,501–5,000")</x:f>
        <x:v>2,501–5,000</x:v>
      </x:c>
      <x:c r="K1231" s="16" t="n">
        <x:v>62508</x:v>
      </x:c>
      <x:c r="L1231" s="43" t="n">
        <x:f>IF(AND(ISNUMBER(I1231),I1231&gt;0,ISNUMBER(K1231),K1231&gt;0),K1231/I1231,"n.a.")</x:f>
        <x:v>18.999392097264437</x:v>
      </x:c>
      <x:c r="M1231" s="43"/>
      <x:c r="N1231" s="13" t="str">
        <x:v>Yes</x:v>
      </x:c>
      <x:c r="O1231" s="15" t="str">
        <x:v>Not stated</x:v>
      </x:c>
      <x:c r="P1231" s="15" t="str">
        <x:v>Not stated</x:v>
      </x:c>
      <x:c r="Q1231" s="15" t="str">
        <x:v>Industrial / workshop / warehouse accommodation; Steel frame, parking, yard/loading space.</x:v>
      </x:c>
      <x:c r="R1231" s="15" t="str">
        <x:v>Advertised to let; not agent-confirmed Annualized from advertised rounded monthly asking rent (×12).</x:v>
      </x:c>
      <x:c r="S1231" s="15" t="str">
        <x:v>https://www.rightmove.co.uk/properties/760931787748081#/?channel=COM_LET</x:v>
      </x:c>
      <x:c r="T1231" s="15" t="str"/>
      <x:c r="U1231" s="15" t="str"/>
      <x:c r="V1231" s="15" t="str">
        <x:v>Dartford — Logicor Park</x:v>
      </x:c>
      <x:c r="W1231" s="15" t="str">
        <x:v>Individual unit ≤15,000 sq ft</x:v>
      </x:c>
      <x:c r="X1231" s="13" t="n">
        <x:f>IF(N1231="Yes",L1231,0)</x:f>
        <x:v>18.999392097264437</x:v>
      </x:c>
      <x:c r="Y1231" s="14" t="n">
        <x:v>1</x:v>
      </x:c>
      <x:c r="Z1231" s="13" t="str">
        <x:v>Industrial / workshop / storage</x:v>
      </x:c>
    </x:row>
    <x:row r="1232" ht="42" customHeight="1">
      <x:c r="A1232" s="13" t="str">
        <x:v>SE0252</x:v>
      </x:c>
      <x:c r="B1232" s="15" t="str">
        <x:v>Dartford</x:v>
      </x:c>
      <x:c r="C1232" s="15" t="str">
        <x:v>Dartford</x:v>
      </x:c>
      <x:c r="D1232" s="14" t="n">
        <x:v>69130</x:v>
      </x:c>
      <x:c r="E1232" s="13" t="str">
        <x:v>Town</x:v>
      </x:c>
      <x:c r="F1232" s="15" t="str">
        <x:v>Logicor Park</x:v>
      </x:c>
      <x:c r="G1232" s="15" t="str">
        <x:v>Unit A3 Logicor Park, Off Albion Road, Dartford, Kent, DA1 5PT</x:v>
      </x:c>
      <x:c r="H1232" s="13" t="str">
        <x:v>Current</x:v>
      </x:c>
      <x:c r="I1232" s="14" t="n">
        <x:v>5846</x:v>
      </x:c>
      <x:c r="J1232" s="13" t="str">
        <x:f>IF(AND(ISNUMBER(I1232),I1232&gt;0),IF(I1232&lt;=1000,"1–1,000",IF(I1232&lt;=2500,"1,001–2,500",IF(I1232&lt;=5000,"2,501–5,000",IF(I1232&lt;=10000,"5,001–10,000","10,001–15,000")))),"5,001–10,000")</x:f>
        <x:v>5,001–10,000</x:v>
      </x:c>
      <x:c r="K1232" s="16" t="n">
        <x:v>111072</x:v>
      </x:c>
      <x:c r="L1232" s="43" t="n">
        <x:f>IF(AND(ISNUMBER(I1232),I1232&gt;0,ISNUMBER(K1232),K1232&gt;0),K1232/I1232,"n.a.")</x:f>
        <x:v>18.999657885733836</x:v>
      </x:c>
      <x:c r="M1232" s="43"/>
      <x:c r="N1232" s="13" t="str">
        <x:v>Yes</x:v>
      </x:c>
      <x:c r="O1232" s="15" t="str">
        <x:v>Not stated</x:v>
      </x:c>
      <x:c r="P1232" s="15" t="str">
        <x:v>Not stated</x:v>
      </x:c>
      <x:c r="Q1232" s="15" t="str">
        <x:v>Industrial / workshop / warehouse accommodation; Steel frame, parking, yard/loading space.</x:v>
      </x:c>
      <x:c r="R1232" s="15" t="str">
        <x:v>Advertised to let; not agent-confirmed Annualized from advertised rounded monthly asking rent (×12).</x:v>
      </x:c>
      <x:c r="S1232" s="15" t="str">
        <x:v>https://www.rightmove.co.uk/properties/760931802612848#/?channel=COM_LET</x:v>
      </x:c>
      <x:c r="T1232" s="15" t="str"/>
      <x:c r="U1232" s="15" t="str"/>
      <x:c r="V1232" s="15" t="str">
        <x:v>Dartford — Logicor Park</x:v>
      </x:c>
      <x:c r="W1232" s="15" t="str">
        <x:v>Individual unit ≤15,000 sq ft</x:v>
      </x:c>
      <x:c r="X1232" s="13" t="n">
        <x:f>IF(N1232="Yes",L1232,0)</x:f>
        <x:v>18.999657885733836</x:v>
      </x:c>
      <x:c r="Y1232" s="14" t="n">
        <x:v>1</x:v>
      </x:c>
      <x:c r="Z1232" s="13" t="str">
        <x:v>Industrial / workshop / storage</x:v>
      </x:c>
    </x:row>
    <x:row r="1233" ht="42" customHeight="1">
      <x:c r="A1233" s="13" t="str">
        <x:v>SE0253</x:v>
      </x:c>
      <x:c r="B1233" s="15" t="str">
        <x:v>Dartford</x:v>
      </x:c>
      <x:c r="C1233" s="15" t="str">
        <x:v>Dartford</x:v>
      </x:c>
      <x:c r="D1233" s="14" t="n">
        <x:v>69130</x:v>
      </x:c>
      <x:c r="E1233" s="13" t="str">
        <x:v>Town</x:v>
      </x:c>
      <x:c r="F1233" s="15" t="str">
        <x:v>Logicor Park</x:v>
      </x:c>
      <x:c r="G1233" s="15" t="str">
        <x:v>Unit A7 Logicor Park, Off Albion Road, Dartford, Kent, DA1 5PT</x:v>
      </x:c>
      <x:c r="H1233" s="13" t="str">
        <x:v>Current</x:v>
      </x:c>
      <x:c r="I1233" s="14" t="n">
        <x:v>3830</x:v>
      </x:c>
      <x:c r="J1233" s="13" t="str">
        <x:f>IF(AND(ISNUMBER(I1233),I1233&gt;0),IF(I1233&lt;=1000,"1–1,000",IF(I1233&lt;=2500,"1,001–2,500",IF(I1233&lt;=5000,"2,501–5,000",IF(I1233&lt;=10000,"5,001–10,000","10,001–15,000")))),"2,501–5,000")</x:f>
        <x:v>2,501–5,000</x:v>
      </x:c>
      <x:c r="K1233" s="16" t="n">
        <x:v>72768</x:v>
      </x:c>
      <x:c r="L1233" s="43" t="n">
        <x:f>IF(AND(ISNUMBER(I1233),I1233&gt;0,ISNUMBER(K1233),K1233&gt;0),K1233/I1233,"n.a.")</x:f>
        <x:v>18.999477806788512</x:v>
      </x:c>
      <x:c r="M1233" s="43"/>
      <x:c r="N1233" s="13" t="str">
        <x:v>Yes</x:v>
      </x:c>
      <x:c r="O1233" s="15" t="str">
        <x:v>Not stated</x:v>
      </x:c>
      <x:c r="P1233" s="15" t="str">
        <x:v>Not stated</x:v>
      </x:c>
      <x:c r="Q1233" s="15" t="str">
        <x:v>Industrial / workshop / warehouse accommodation; Steel frame, parking, yard/loading space.</x:v>
      </x:c>
      <x:c r="R1233" s="15" t="str">
        <x:v>Advertised to let; not agent-confirmed Annualized from advertised rounded monthly asking rent (×12).</x:v>
      </x:c>
      <x:c r="S1233" s="15" t="str">
        <x:v>https://www.rightmove.co.uk/properties/760931810931905#/?channel=COM_LET</x:v>
      </x:c>
      <x:c r="T1233" s="15" t="str"/>
      <x:c r="U1233" s="15" t="str"/>
      <x:c r="V1233" s="15" t="str">
        <x:v>Dartford — Logicor Park</x:v>
      </x:c>
      <x:c r="W1233" s="15" t="str">
        <x:v>Individual unit ≤15,000 sq ft</x:v>
      </x:c>
      <x:c r="X1233" s="13" t="n">
        <x:f>IF(N1233="Yes",L1233,0)</x:f>
        <x:v>18.999477806788512</x:v>
      </x:c>
      <x:c r="Y1233" s="14" t="n">
        <x:v>1</x:v>
      </x:c>
      <x:c r="Z1233" s="13" t="str">
        <x:v>Industrial / workshop / storage</x:v>
      </x:c>
    </x:row>
    <x:row r="1234" ht="42" customHeight="1">
      <x:c r="A1234" s="13" t="str">
        <x:v>SE0254</x:v>
      </x:c>
      <x:c r="B1234" s="15" t="str">
        <x:v>Dartford</x:v>
      </x:c>
      <x:c r="C1234" s="15" t="str">
        <x:v>Dartford</x:v>
      </x:c>
      <x:c r="D1234" s="14" t="n">
        <x:v>69130</x:v>
      </x:c>
      <x:c r="E1234" s="13" t="str">
        <x:v>Town</x:v>
      </x:c>
      <x:c r="F1234" s="15" t="str">
        <x:v>Logicor Park</x:v>
      </x:c>
      <x:c r="G1234" s="15" t="str">
        <x:v>Unit A8 Logicor Park, Off Albion Road, Dartford, Kent, DA1 5PT</x:v>
      </x:c>
      <x:c r="H1234" s="13" t="str">
        <x:v>Current</x:v>
      </x:c>
      <x:c r="I1234" s="14" t="n">
        <x:v>3801</x:v>
      </x:c>
      <x:c r="J1234" s="13" t="str">
        <x:f>IF(AND(ISNUMBER(I1234),I1234&gt;0),IF(I1234&lt;=1000,"1–1,000",IF(I1234&lt;=2500,"1,001–2,500",IF(I1234&lt;=5000,"2,501–5,000",IF(I1234&lt;=10000,"5,001–10,000","10,001–15,000")))),"2,501–5,000")</x:f>
        <x:v>2,501–5,000</x:v>
      </x:c>
      <x:c r="K1234" s="16" t="n">
        <x:v>72216</x:v>
      </x:c>
      <x:c r="L1234" s="43" t="n">
        <x:f>IF(AND(ISNUMBER(I1234),I1234&gt;0,ISNUMBER(K1234),K1234&gt;0),K1234/I1234,"n.a.")</x:f>
        <x:v>18.999210734017364</x:v>
      </x:c>
      <x:c r="M1234" s="43"/>
      <x:c r="N1234" s="13" t="str">
        <x:v>Yes</x:v>
      </x:c>
      <x:c r="O1234" s="15" t="str">
        <x:v>Not stated</x:v>
      </x:c>
      <x:c r="P1234" s="15" t="str">
        <x:v>Not stated</x:v>
      </x:c>
      <x:c r="Q1234" s="15" t="str">
        <x:v>Industrial / workshop / warehouse accommodation; Steel frame, parking, yard/loading space.</x:v>
      </x:c>
      <x:c r="R1234" s="15" t="str">
        <x:v>Advertised to let; not agent-confirmed Annualized from advertised rounded monthly asking rent (×12).</x:v>
      </x:c>
      <x:c r="S1234" s="15" t="str">
        <x:v>https://www.rightmove.co.uk/properties/760931817113968#/?channel=COM_LET</x:v>
      </x:c>
      <x:c r="T1234" s="15" t="str"/>
      <x:c r="U1234" s="15" t="str"/>
      <x:c r="V1234" s="15" t="str">
        <x:v>Dartford — Logicor Park</x:v>
      </x:c>
      <x:c r="W1234" s="15" t="str">
        <x:v>Individual unit ≤15,000 sq ft</x:v>
      </x:c>
      <x:c r="X1234" s="13" t="n">
        <x:f>IF(N1234="Yes",L1234,0)</x:f>
        <x:v>18.999210734017364</x:v>
      </x:c>
      <x:c r="Y1234" s="14" t="n">
        <x:v>1</x:v>
      </x:c>
      <x:c r="Z1234" s="13" t="str">
        <x:v>Industrial / workshop / storage</x:v>
      </x:c>
    </x:row>
    <x:row r="1235" ht="42" customHeight="1">
      <x:c r="A1235" s="13" t="str">
        <x:v>SE0255</x:v>
      </x:c>
      <x:c r="B1235" s="15" t="str">
        <x:v>Dartford</x:v>
      </x:c>
      <x:c r="C1235" s="15" t="str">
        <x:v>Dartford</x:v>
      </x:c>
      <x:c r="D1235" s="14" t="n">
        <x:v>69130</x:v>
      </x:c>
      <x:c r="E1235" s="13" t="str">
        <x:v>Town</x:v>
      </x:c>
      <x:c r="F1235" s="15" t="str">
        <x:v>Logicor Park</x:v>
      </x:c>
      <x:c r="G1235" s="15" t="str">
        <x:v>Unit A9 Logicor Park, Off Albion Road, Dartford, Kent, DA1 5PT</x:v>
      </x:c>
      <x:c r="H1235" s="13" t="str">
        <x:v>Current</x:v>
      </x:c>
      <x:c r="I1235" s="14" t="n">
        <x:v>3793</x:v>
      </x:c>
      <x:c r="J1235" s="13" t="str">
        <x:f>IF(AND(ISNUMBER(I1235),I1235&gt;0),IF(I1235&lt;=1000,"1–1,000",IF(I1235&lt;=2500,"1,001–2,500",IF(I1235&lt;=5000,"2,501–5,000",IF(I1235&lt;=10000,"5,001–10,000","10,001–15,000")))),"2,501–5,000")</x:f>
        <x:v>2,501–5,000</x:v>
      </x:c>
      <x:c r="K1235" s="16" t="n">
        <x:v>72072</x:v>
      </x:c>
      <x:c r="L1235" s="43" t="n">
        <x:f>IF(AND(ISNUMBER(I1235),I1235&gt;0,ISNUMBER(K1235),K1235&gt;0),K1235/I1235,"n.a.")</x:f>
        <x:v>19.001318217769576</x:v>
      </x:c>
      <x:c r="M1235" s="43"/>
      <x:c r="N1235" s="13" t="str">
        <x:v>Yes</x:v>
      </x:c>
      <x:c r="O1235" s="15" t="str">
        <x:v>Not stated</x:v>
      </x:c>
      <x:c r="P1235" s="15" t="str">
        <x:v>Not stated</x:v>
      </x:c>
      <x:c r="Q1235" s="15" t="str">
        <x:v>Industrial / workshop / warehouse accommodation; Steel frame, parking, yard/loading space.</x:v>
      </x:c>
      <x:c r="R1235" s="15" t="str">
        <x:v>Advertised to let; not agent-confirmed Annualized from advertised rounded monthly asking rent (×12).</x:v>
      </x:c>
      <x:c r="S1235" s="15" t="str">
        <x:v>https://www.rightmove.co.uk/properties/760931823401409#/?channel=COM_LET</x:v>
      </x:c>
      <x:c r="T1235" s="15" t="str"/>
      <x:c r="U1235" s="15" t="str"/>
      <x:c r="V1235" s="15" t="str">
        <x:v>Dartford — Logicor Park</x:v>
      </x:c>
      <x:c r="W1235" s="15" t="str">
        <x:v>Individual unit ≤15,000 sq ft</x:v>
      </x:c>
      <x:c r="X1235" s="13" t="n">
        <x:f>IF(N1235="Yes",L1235,0)</x:f>
        <x:v>19.001318217769576</x:v>
      </x:c>
      <x:c r="Y1235" s="14" t="n">
        <x:v>1</x:v>
      </x:c>
      <x:c r="Z1235" s="13" t="str">
        <x:v>Industrial / workshop / storage</x:v>
      </x:c>
    </x:row>
    <x:row r="1236" ht="42" customHeight="1">
      <x:c r="A1236" s="13" t="str">
        <x:v>SE0256</x:v>
      </x:c>
      <x:c r="B1236" s="15" t="str">
        <x:v>Dartford</x:v>
      </x:c>
      <x:c r="C1236" s="15" t="str">
        <x:v>Dartford</x:v>
      </x:c>
      <x:c r="D1236" s="14" t="n">
        <x:v>69130</x:v>
      </x:c>
      <x:c r="E1236" s="13" t="str">
        <x:v>Town</x:v>
      </x:c>
      <x:c r="F1236" s="15" t="str">
        <x:v>Logicor Park</x:v>
      </x:c>
      <x:c r="G1236" s="15" t="str">
        <x:v>Unit B3 Logicor Park, Off Albion Road, Dartford, Kent, DA1 5PT</x:v>
      </x:c>
      <x:c r="H1236" s="13" t="str">
        <x:v>Current</x:v>
      </x:c>
      <x:c r="I1236" s="14" t="n">
        <x:v>2912</x:v>
      </x:c>
      <x:c r="J1236" s="13" t="str">
        <x:f>IF(AND(ISNUMBER(I1236),I1236&gt;0),IF(I1236&lt;=1000,"1–1,000",IF(I1236&lt;=2500,"1,001–2,500",IF(I1236&lt;=5000,"2,501–5,000",IF(I1236&lt;=10000,"5,001–10,000","10,001–15,000")))),"2,501–5,000")</x:f>
        <x:v>2,501–5,000</x:v>
      </x:c>
      <x:c r="K1236" s="16" t="n">
        <x:v>55332</x:v>
      </x:c>
      <x:c r="L1236" s="43" t="n">
        <x:f>IF(AND(ISNUMBER(I1236),I1236&gt;0,ISNUMBER(K1236),K1236&gt;0),K1236/I1236,"n.a.")</x:f>
        <x:v>19.001373626373628</x:v>
      </x:c>
      <x:c r="M1236" s="43"/>
      <x:c r="N1236" s="13" t="str">
        <x:v>Yes</x:v>
      </x:c>
      <x:c r="O1236" s="15" t="str">
        <x:v>Not stated</x:v>
      </x:c>
      <x:c r="P1236" s="15" t="str">
        <x:v>Not stated</x:v>
      </x:c>
      <x:c r="Q1236" s="15" t="str">
        <x:v>Industrial / workshop / warehouse accommodation; Steel frame, parking, yard/loading space.</x:v>
      </x:c>
      <x:c r="R1236" s="15" t="str">
        <x:v>Advertised to let; not agent-confirmed Annualized from advertised rounded monthly asking rent (×12).</x:v>
      </x:c>
      <x:c r="S1236" s="15" t="str">
        <x:v>https://www.rightmove.co.uk/properties/760931831790960#/?channel=COM_LET</x:v>
      </x:c>
      <x:c r="T1236" s="15" t="str"/>
      <x:c r="U1236" s="15" t="str"/>
      <x:c r="V1236" s="15" t="str">
        <x:v>Dartford — Logicor Park</x:v>
      </x:c>
      <x:c r="W1236" s="15" t="str">
        <x:v>Individual unit ≤15,000 sq ft</x:v>
      </x:c>
      <x:c r="X1236" s="13" t="n">
        <x:f>IF(N1236="Yes",L1236,0)</x:f>
        <x:v>19.001373626373628</x:v>
      </x:c>
      <x:c r="Y1236" s="14" t="n">
        <x:v>1</x:v>
      </x:c>
      <x:c r="Z1236" s="13" t="str">
        <x:v>Industrial / workshop / storage</x:v>
      </x:c>
    </x:row>
    <x:row r="1237" ht="42" customHeight="1">
      <x:c r="A1237" s="13" t="str">
        <x:v>SE0257</x:v>
      </x:c>
      <x:c r="B1237" s="15" t="str">
        <x:v>Dartford</x:v>
      </x:c>
      <x:c r="C1237" s="15" t="str">
        <x:v>Dartford</x:v>
      </x:c>
      <x:c r="D1237" s="14" t="n">
        <x:v>69130</x:v>
      </x:c>
      <x:c r="E1237" s="13" t="str">
        <x:v>Town</x:v>
      </x:c>
      <x:c r="F1237" s="15" t="str">
        <x:v>Logicor Park</x:v>
      </x:c>
      <x:c r="G1237" s="15" t="str">
        <x:v>Unit B5 Logicor Park, Off Albion Road, Dartford, Kent, DA1 5PT</x:v>
      </x:c>
      <x:c r="H1237" s="13" t="str">
        <x:v>Current</x:v>
      </x:c>
      <x:c r="I1237" s="14" t="n">
        <x:v>4766</x:v>
      </x:c>
      <x:c r="J1237" s="13" t="str">
        <x:f>IF(AND(ISNUMBER(I1237),I1237&gt;0),IF(I1237&lt;=1000,"1–1,000",IF(I1237&lt;=2500,"1,001–2,500",IF(I1237&lt;=5000,"2,501–5,000",IF(I1237&lt;=10000,"5,001–10,000","10,001–15,000")))),"2,501–5,000")</x:f>
        <x:v>2,501–5,000</x:v>
      </x:c>
      <x:c r="K1237" s="16" t="n">
        <x:v>90552</x:v>
      </x:c>
      <x:c r="L1237" s="43" t="n">
        <x:f>IF(AND(ISNUMBER(I1237),I1237&gt;0,ISNUMBER(K1237),K1237&gt;0),K1237/I1237,"n.a.")</x:f>
        <x:v>18.999580360889635</x:v>
      </x:c>
      <x:c r="M1237" s="43"/>
      <x:c r="N1237" s="13" t="str">
        <x:v>Yes</x:v>
      </x:c>
      <x:c r="O1237" s="15" t="str">
        <x:v>Not stated</x:v>
      </x:c>
      <x:c r="P1237" s="15" t="str">
        <x:v>Not stated</x:v>
      </x:c>
      <x:c r="Q1237" s="15" t="str">
        <x:v>Industrial / workshop / warehouse accommodation; Steel frame, parking, yard/loading space.</x:v>
      </x:c>
      <x:c r="R1237" s="15" t="str">
        <x:v>Advertised to let; not agent-confirmed Annualized from advertised rounded monthly asking rent (×12).</x:v>
      </x:c>
      <x:c r="S1237" s="15" t="str">
        <x:v>https://www.rightmove.co.uk/properties/760931838316129#/?channel=COM_LET</x:v>
      </x:c>
      <x:c r="T1237" s="15" t="str"/>
      <x:c r="U1237" s="15" t="str"/>
      <x:c r="V1237" s="15" t="str">
        <x:v>Dartford — Logicor Park</x:v>
      </x:c>
      <x:c r="W1237" s="15" t="str">
        <x:v>Individual unit ≤15,000 sq ft</x:v>
      </x:c>
      <x:c r="X1237" s="13" t="n">
        <x:f>IF(N1237="Yes",L1237,0)</x:f>
        <x:v>18.999580360889635</x:v>
      </x:c>
      <x:c r="Y1237" s="14" t="n">
        <x:v>1</x:v>
      </x:c>
      <x:c r="Z1237" s="13" t="str">
        <x:v>Industrial / workshop / storage</x:v>
      </x:c>
    </x:row>
    <x:row r="1238" ht="42" customHeight="1">
      <x:c r="A1238" s="13" t="str">
        <x:v>SE0258</x:v>
      </x:c>
      <x:c r="B1238" s="15" t="str">
        <x:v>Dartford</x:v>
      </x:c>
      <x:c r="C1238" s="15" t="str">
        <x:v>Dartford</x:v>
      </x:c>
      <x:c r="D1238" s="14" t="n">
        <x:v>69130</x:v>
      </x:c>
      <x:c r="E1238" s="13" t="str">
        <x:v>Town</x:v>
      </x:c>
      <x:c r="F1238" s="15" t="str">
        <x:v>Logicor Park</x:v>
      </x:c>
      <x:c r="G1238" s="15" t="str">
        <x:v>Unit B6 Logicor Park, Off Albion Road, Dartford, Kent, DA1 5PT</x:v>
      </x:c>
      <x:c r="H1238" s="13" t="str">
        <x:v>Current</x:v>
      </x:c>
      <x:c r="I1238" s="14" t="n">
        <x:v>3617</x:v>
      </x:c>
      <x:c r="J1238" s="13" t="str">
        <x:f>IF(AND(ISNUMBER(I1238),I1238&gt;0),IF(I1238&lt;=1000,"1–1,000",IF(I1238&lt;=2500,"1,001–2,500",IF(I1238&lt;=5000,"2,501–5,000",IF(I1238&lt;=10000,"5,001–10,000","10,001–15,000")))),"2,501–5,000")</x:f>
        <x:v>2,501–5,000</x:v>
      </x:c>
      <x:c r="K1238" s="16" t="n">
        <x:v>68724</x:v>
      </x:c>
      <x:c r="L1238" s="43" t="n">
        <x:f>IF(AND(ISNUMBER(I1238),I1238&gt;0,ISNUMBER(K1238),K1238&gt;0),K1238/I1238,"n.a.")</x:f>
        <x:v>19.00027647221454</x:v>
      </x:c>
      <x:c r="M1238" s="43"/>
      <x:c r="N1238" s="13" t="str">
        <x:v>Yes</x:v>
      </x:c>
      <x:c r="O1238" s="15" t="str">
        <x:v>Not stated</x:v>
      </x:c>
      <x:c r="P1238" s="15" t="str">
        <x:v>Not stated</x:v>
      </x:c>
      <x:c r="Q1238" s="15" t="str">
        <x:v>Industrial / workshop / warehouse accommodation; Steel frame, parking, yard/loading space.</x:v>
      </x:c>
      <x:c r="R1238" s="15" t="str">
        <x:v>Advertised to let; not agent-confirmed Annualized from advertised rounded monthly asking rent (×12).</x:v>
      </x:c>
      <x:c r="S1238" s="15" t="str">
        <x:v>https://www.rightmove.co.uk/properties/760931844605969#/?channel=COM_LET</x:v>
      </x:c>
      <x:c r="T1238" s="15" t="str"/>
      <x:c r="U1238" s="15" t="str"/>
      <x:c r="V1238" s="15" t="str">
        <x:v>Dartford — Logicor Park</x:v>
      </x:c>
      <x:c r="W1238" s="15" t="str">
        <x:v>Individual unit ≤15,000 sq ft</x:v>
      </x:c>
      <x:c r="X1238" s="13" t="n">
        <x:f>IF(N1238="Yes",L1238,0)</x:f>
        <x:v>19.00027647221454</x:v>
      </x:c>
      <x:c r="Y1238" s="14" t="n">
        <x:v>1</x:v>
      </x:c>
      <x:c r="Z1238" s="13" t="str">
        <x:v>Industrial / workshop / storage</x:v>
      </x:c>
    </x:row>
    <x:row r="1239" ht="42" customHeight="1">
      <x:c r="A1239" s="13" t="str">
        <x:v>SE0259</x:v>
      </x:c>
      <x:c r="B1239" s="15" t="str">
        <x:v>Dartford</x:v>
      </x:c>
      <x:c r="C1239" s="15" t="str">
        <x:v>Dartford</x:v>
      </x:c>
      <x:c r="D1239" s="14" t="n">
        <x:v>69130</x:v>
      </x:c>
      <x:c r="E1239" s="13" t="str">
        <x:v>Town</x:v>
      </x:c>
      <x:c r="F1239" s="15" t="str">
        <x:v>Logicor Park</x:v>
      </x:c>
      <x:c r="G1239" s="15" t="str">
        <x:v>Unit B7 Logicor Park, Off Albion Road, Dartford, Kent, DA1 5PT</x:v>
      </x:c>
      <x:c r="H1239" s="13" t="str">
        <x:v>Current</x:v>
      </x:c>
      <x:c r="I1239" s="14" t="n">
        <x:v>3617</x:v>
      </x:c>
      <x:c r="J1239" s="13" t="str">
        <x:f>IF(AND(ISNUMBER(I1239),I1239&gt;0),IF(I1239&lt;=1000,"1–1,000",IF(I1239&lt;=2500,"1,001–2,500",IF(I1239&lt;=5000,"2,501–5,000",IF(I1239&lt;=10000,"5,001–10,000","10,001–15,000")))),"2,501–5,000")</x:f>
        <x:v>2,501–5,000</x:v>
      </x:c>
      <x:c r="K1239" s="16" t="n">
        <x:v>68724</x:v>
      </x:c>
      <x:c r="L1239" s="43" t="n">
        <x:f>IF(AND(ISNUMBER(I1239),I1239&gt;0,ISNUMBER(K1239),K1239&gt;0),K1239/I1239,"n.a.")</x:f>
        <x:v>19.00027647221454</x:v>
      </x:c>
      <x:c r="M1239" s="43"/>
      <x:c r="N1239" s="13" t="str">
        <x:v>Yes</x:v>
      </x:c>
      <x:c r="O1239" s="15" t="str">
        <x:v>Not stated</x:v>
      </x:c>
      <x:c r="P1239" s="15" t="str">
        <x:v>Not stated</x:v>
      </x:c>
      <x:c r="Q1239" s="15" t="str">
        <x:v>Industrial / workshop / warehouse accommodation; Steel frame, parking, yard/loading space.</x:v>
      </x:c>
      <x:c r="R1239" s="15" t="str">
        <x:v>Advertised to let; not agent-confirmed Annualized from advertised rounded monthly asking rent (×12).</x:v>
      </x:c>
      <x:c r="S1239" s="15" t="str">
        <x:v>https://www.rightmove.co.uk/properties/760931850775744#/?channel=COM_LET</x:v>
      </x:c>
      <x:c r="T1239" s="15" t="str"/>
      <x:c r="U1239" s="15" t="str"/>
      <x:c r="V1239" s="15" t="str">
        <x:v>Dartford — Logicor Park</x:v>
      </x:c>
      <x:c r="W1239" s="15" t="str">
        <x:v>Individual unit ≤15,000 sq ft</x:v>
      </x:c>
      <x:c r="X1239" s="13" t="n">
        <x:f>IF(N1239="Yes",L1239,0)</x:f>
        <x:v>19.00027647221454</x:v>
      </x:c>
      <x:c r="Y1239" s="14" t="n">
        <x:v>1</x:v>
      </x:c>
      <x:c r="Z1239" s="13" t="str">
        <x:v>Industrial / workshop / storage</x:v>
      </x:c>
    </x:row>
    <x:row r="1240" ht="42" customHeight="1">
      <x:c r="A1240" s="13" t="str">
        <x:v>SE0260</x:v>
      </x:c>
      <x:c r="B1240" s="15" t="str">
        <x:v>Dartford</x:v>
      </x:c>
      <x:c r="C1240" s="15" t="str">
        <x:v>Dartford</x:v>
      </x:c>
      <x:c r="D1240" s="14" t="n">
        <x:v>69130</x:v>
      </x:c>
      <x:c r="E1240" s="13" t="str">
        <x:v>Town</x:v>
      </x:c>
      <x:c r="F1240" s="15" t="str">
        <x:v>Logicor Park</x:v>
      </x:c>
      <x:c r="G1240" s="15" t="str">
        <x:v>Unit B8 Logicor Park, Off Albion Road, Dartford, Kent, DA1 5PT</x:v>
      </x:c>
      <x:c r="H1240" s="13" t="str">
        <x:v>Current</x:v>
      </x:c>
      <x:c r="I1240" s="14" t="n">
        <x:v>4768</x:v>
      </x:c>
      <x:c r="J1240" s="13" t="str">
        <x:f>IF(AND(ISNUMBER(I1240),I1240&gt;0),IF(I1240&lt;=1000,"1–1,000",IF(I1240&lt;=2500,"1,001–2,500",IF(I1240&lt;=5000,"2,501–5,000",IF(I1240&lt;=10000,"5,001–10,000","10,001–15,000")))),"2,501–5,000")</x:f>
        <x:v>2,501–5,000</x:v>
      </x:c>
      <x:c r="K1240" s="16" t="n">
        <x:v>90588</x:v>
      </x:c>
      <x:c r="L1240" s="43" t="n">
        <x:f>IF(AND(ISNUMBER(I1240),I1240&gt;0,ISNUMBER(K1240),K1240&gt;0),K1240/I1240,"n.a.")</x:f>
        <x:v>18.999161073825505</x:v>
      </x:c>
      <x:c r="M1240" s="43"/>
      <x:c r="N1240" s="13" t="str">
        <x:v>Yes</x:v>
      </x:c>
      <x:c r="O1240" s="15" t="str">
        <x:v>Not stated</x:v>
      </x:c>
      <x:c r="P1240" s="15" t="str">
        <x:v>Not stated</x:v>
      </x:c>
      <x:c r="Q1240" s="15" t="str">
        <x:v>Industrial / workshop / warehouse accommodation; Steel frame, parking, yard/loading space.</x:v>
      </x:c>
      <x:c r="R1240" s="15" t="str">
        <x:v>Advertised to let; not agent-confirmed Annualized from advertised rounded monthly asking rent (×12).</x:v>
      </x:c>
      <x:c r="S1240" s="15" t="str">
        <x:v>https://www.rightmove.co.uk/properties/760931859069088#/?channel=COM_LET</x:v>
      </x:c>
      <x:c r="T1240" s="15" t="str"/>
      <x:c r="U1240" s="15" t="str"/>
      <x:c r="V1240" s="15" t="str">
        <x:v>Dartford — Logicor Park</x:v>
      </x:c>
      <x:c r="W1240" s="15" t="str">
        <x:v>Individual unit ≤15,000 sq ft</x:v>
      </x:c>
      <x:c r="X1240" s="13" t="n">
        <x:f>IF(N1240="Yes",L1240,0)</x:f>
        <x:v>18.999161073825505</x:v>
      </x:c>
      <x:c r="Y1240" s="14" t="n">
        <x:v>1</x:v>
      </x:c>
      <x:c r="Z1240" s="13" t="str">
        <x:v>Industrial / workshop / storage</x:v>
      </x:c>
    </x:row>
    <x:row r="1241" ht="42" customHeight="1">
      <x:c r="A1241" s="13" t="str">
        <x:v>SE0261</x:v>
      </x:c>
      <x:c r="B1241" s="15" t="str">
        <x:v>Dartford</x:v>
      </x:c>
      <x:c r="C1241" s="15" t="str">
        <x:v>Dartford</x:v>
      </x:c>
      <x:c r="D1241" s="14" t="n">
        <x:v>69130</x:v>
      </x:c>
      <x:c r="E1241" s="13" t="str">
        <x:v>Town</x:v>
      </x:c>
      <x:c r="F1241" s="15" t="str">
        <x:v>Orbital One</x:v>
      </x:c>
      <x:c r="G1241" s="15" t="str">
        <x:v>Unit 5-6 Orbital One, Dartford, DA1 1QG</x:v>
      </x:c>
      <x:c r="H1241" s="13" t="str">
        <x:v>Current</x:v>
      </x:c>
      <x:c r="I1241" s="14" t="n">
        <x:v>10842</x:v>
      </x:c>
      <x:c r="J1241" s="13" t="str">
        <x:f>IF(AND(ISNUMBER(I1241),I1241&gt;0),IF(I1241&lt;=1000,"1–1,000",IF(I1241&lt;=2500,"1,001–2,500",IF(I1241&lt;=5000,"2,501–5,000",IF(I1241&lt;=10000,"5,001–10,000","10,001–15,000")))),"10,001–15,000")</x:f>
        <x:v>10,001–15,000</x:v>
      </x:c>
      <x:c r="K1241" s="16" t="n">
        <x:v>154956</x:v>
      </x:c>
      <x:c r="L1241" s="43" t="n">
        <x:f>IF(AND(ISNUMBER(I1241),I1241&gt;0,ISNUMBER(K1241),K1241&gt;0),K1241/I1241,"n.a.")</x:f>
        <x:v>14.292197011621472</x:v>
      </x:c>
      <x:c r="M1241" s="43"/>
      <x:c r="N1241" s="13" t="str">
        <x:v>Yes</x:v>
      </x:c>
      <x:c r="O1241" s="15" t="str">
        <x:v>Not stated</x:v>
      </x:c>
      <x:c r="P1241" s="15" t="str">
        <x:v>Not stated</x:v>
      </x:c>
      <x:c r="Q1241" s="15" t="str">
        <x:v>Industrial / workshop / warehouse accommodation.</x:v>
      </x:c>
      <x:c r="R1241" s="15" t="str">
        <x:v>Advertised to let; not agent-confirmed Annualized from advertised rounded monthly asking rent (×12).</x:v>
      </x:c>
      <x:c r="S1241" s="15" t="str">
        <x:v>https://www.rightmove.co.uk/properties/773375572769024#/?channel=COM_LET</x:v>
      </x:c>
      <x:c r="T1241" s="15" t="str"/>
      <x:c r="U1241" s="15" t="str"/>
      <x:c r="V1241" s="15" t="str">
        <x:v>Dartford — Orbital One</x:v>
      </x:c>
      <x:c r="W1241" s="15" t="str">
        <x:v>Individual unit ≤15,000 sq ft</x:v>
      </x:c>
      <x:c r="X1241" s="13" t="n">
        <x:f>IF(N1241="Yes",L1241,0)</x:f>
        <x:v>14.292197011621472</x:v>
      </x:c>
      <x:c r="Y1241" s="14" t="n">
        <x:v>1</x:v>
      </x:c>
      <x:c r="Z1241" s="13" t="str">
        <x:v>Industrial / workshop / storage</x:v>
      </x:c>
    </x:row>
    <x:row r="1242" ht="42" customHeight="1">
      <x:c r="A1242" s="13" t="str">
        <x:v>SE0262</x:v>
      </x:c>
      <x:c r="B1242" s="15" t="str">
        <x:v>Dartford</x:v>
      </x:c>
      <x:c r="C1242" s="15" t="str">
        <x:v>Dartford</x:v>
      </x:c>
      <x:c r="D1242" s="14" t="n">
        <x:v>69130</x:v>
      </x:c>
      <x:c r="E1242" s="13" t="str">
        <x:v>Town</x:v>
      </x:c>
      <x:c r="F1242" s="15" t="str">
        <x:v>Questor Industrial Estate</x:v>
      </x:c>
      <x:c r="G1242" s="15" t="str">
        <x:v>1 Questor 96, Hawley Road, Questor Industrial Estate, Dartford, Kent, DA1 1PB</x:v>
      </x:c>
      <x:c r="H1242" s="13" t="str">
        <x:v>Future</x:v>
      </x:c>
      <x:c r="I1242" s="14" t="n">
        <x:v>14542</x:v>
      </x:c>
      <x:c r="J1242" s="13" t="str">
        <x:f>IF(AND(ISNUMBER(I1242),I1242&gt;0),IF(I1242&lt;=1000,"1–1,000",IF(I1242&lt;=2500,"1,001–2,500",IF(I1242&lt;=5000,"2,501–5,000",IF(I1242&lt;=10000,"5,001–10,000","10,001–15,000")))),"10,001–15,000")</x:f>
        <x:v>10,001–15,000</x:v>
      </x:c>
      <x:c r="K1242" s="16"/>
      <x:c r="L1242" s="43" t="str">
        <x:f>IF(AND(ISNUMBER(I1242),I1242&gt;0,ISNUMBER(K1242),K1242&gt;0),K1242/I1242,"n.a.")</x:f>
        <x:v>n.a.</x:v>
      </x:c>
      <x:c r="M1242" s="43"/>
      <x:c r="N1242" s="13" t="str">
        <x:v>No</x:v>
      </x:c>
      <x:c r="O1242" s="15" t="str">
        <x:v>8-10.5m minimum clear internal height; * 8-10.5m minimum clear internal height</x:v>
      </x:c>
      <x:c r="P1242" s="15" t="str">
        <x:v>Loading/access door stated; electric operation stated</x:v>
      </x:c>
      <x:c r="Q1242" s="15" t="str">
        <x:v>Industrial / workshop / warehouse accommodation; office space, yard/loading space, WC facilities.</x:v>
      </x:c>
      <x:c r="R1242" s="15" t="str">
        <x:v>New-build / pre-let opportunity; delivery pending</x:v>
      </x:c>
      <x:c r="S1242" s="15" t="str">
        <x:v>https://www.zoopla.co.uk/to-rent/commercial/details/70972009/</x:v>
      </x:c>
      <x:c r="T1242" s="15" t="str">
        <x:v>https://www.rightmove.co.uk/properties/760938136013009#/?channel=COM_LET</x:v>
      </x:c>
      <x:c r="U1242" s="15" t="str"/>
      <x:c r="V1242" s="15" t="str">
        <x:v>Dartford — Questor Industrial Estate</x:v>
      </x:c>
      <x:c r="W1242" s="15" t="str">
        <x:v>Individual unit ≤15,000 sq ft</x:v>
      </x:c>
      <x:c r="X1242" s="13" t="n">
        <x:f>IF(N1242="Yes",L1242,0)</x:f>
        <x:v>0</x:v>
      </x:c>
      <x:c r="Y1242" s="14" t="n">
        <x:v>1</x:v>
      </x:c>
      <x:c r="Z1242" s="13" t="str">
        <x:v>Industrial / workshop / storage</x:v>
      </x:c>
    </x:row>
    <x:row r="1243" ht="49" customHeight="1">
      <x:c r="A1243" s="13" t="str">
        <x:v>SE0263</x:v>
      </x:c>
      <x:c r="B1243" s="15" t="str">
        <x:v>Dartford</x:v>
      </x:c>
      <x:c r="C1243" s="15" t="str">
        <x:v>Dartford</x:v>
      </x:c>
      <x:c r="D1243" s="14" t="n">
        <x:v>69130</x:v>
      </x:c>
      <x:c r="E1243" s="13" t="str">
        <x:v>Town</x:v>
      </x:c>
      <x:c r="F1243" s="15" t="str">
        <x:v>Questor Industrial Estate</x:v>
      </x:c>
      <x:c r="G1243" s="15" t="str">
        <x:v>12B Saunders Way, Questor, Dartford, Kent, DA1 1JW</x:v>
      </x:c>
      <x:c r="H1243" s="13" t="str">
        <x:v>Uncertain</x:v>
      </x:c>
      <x:c r="I1243" s="14" t="n">
        <x:v>872</x:v>
      </x:c>
      <x:c r="J1243" s="13" t="str">
        <x:f>IF(AND(ISNUMBER(I1243),I1243&gt;0),IF(I1243&lt;=1000,"1–1,000",IF(I1243&lt;=2500,"1,001–2,500",IF(I1243&lt;=5000,"2,501–5,000",IF(I1243&lt;=10000,"5,001–10,000","10,001–15,000")))),"1–1,000")</x:f>
        <x:v>1–1,000</x:v>
      </x:c>
      <x:c r="K1243" s="16"/>
      <x:c r="L1243" s="43" t="str">
        <x:f>IF(AND(ISNUMBER(I1243),I1243&gt;0,ISNUMBER(K1243),K1243&gt;0),K1243/I1243,"n.a.")</x:f>
        <x:v>n.a.</x:v>
      </x:c>
      <x:c r="M1243" s="43"/>
      <x:c r="N1243" s="13" t="str">
        <x:v>No</x:v>
      </x:c>
      <x:c r="O1243" s="15" t="str">
        <x:v>3.74m eaves height (3.23 m clear internal height); * 3.74m eaves height (3.23 m clear internal height); The pr</x:v>
      </x:c>
      <x:c r="P1243" s="15" t="str">
        <x:v>Loading/access door stated</x:v>
      </x:c>
      <x:c r="Q1243" s="15" t="str">
        <x:v>Industrial / workshop / warehouse accommodation; Steel frame, three-phase power, parking.</x:v>
      </x:c>
      <x:c r="R1243" s="15" t="str">
        <x:v>Q4/November 2026 availability stated; exact readiness unconfirmed</x:v>
      </x:c>
      <x:c r="S1243" s="15" t="str">
        <x:v>https://www.zoopla.co.uk/to-rent/commercial/details/57533930/</x:v>
      </x:c>
      <x:c r="T1243" s="15" t="str">
        <x:v>https://www.rightmove.co.uk/properties/774519386720336#/?channel=COM_LET</x:v>
      </x:c>
      <x:c r="U1243" s="15" t="str"/>
      <x:c r="V1243" s="15" t="str">
        <x:v>Dartford — Questor Industrial Estate</x:v>
      </x:c>
      <x:c r="W1243" s="15" t="str">
        <x:v>Individual unit ≤15,000 sq ft</x:v>
      </x:c>
      <x:c r="X1243" s="13" t="n">
        <x:f>IF(N1243="Yes",L1243,0)</x:f>
        <x:v>0</x:v>
      </x:c>
      <x:c r="Y1243" s="14" t="n">
        <x:v>1</x:v>
      </x:c>
      <x:c r="Z1243" s="13" t="str">
        <x:v>Industrial / workshop / storage</x:v>
      </x:c>
    </x:row>
    <x:row r="1244" ht="49" customHeight="1">
      <x:c r="A1244" s="13" t="str">
        <x:v>SE0264</x:v>
      </x:c>
      <x:c r="B1244" s="15" t="str">
        <x:v>Dartford</x:v>
      </x:c>
      <x:c r="C1244" s="15" t="str">
        <x:v>Dartford</x:v>
      </x:c>
      <x:c r="D1244" s="14" t="n">
        <x:v>69130</x:v>
      </x:c>
      <x:c r="E1244" s="13" t="str">
        <x:v>Town</x:v>
      </x:c>
      <x:c r="F1244" s="15" t="str">
        <x:v>Questor Industrial Estate</x:v>
      </x:c>
      <x:c r="G1244" s="15" t="str">
        <x:v>20 Applegarth Drive, Questor, Dartford, Kent, DA1 1JD</x:v>
      </x:c>
      <x:c r="H1244" s="13" t="str">
        <x:v>Uncertain</x:v>
      </x:c>
      <x:c r="I1244" s="14" t="n">
        <x:v>3649</x:v>
      </x:c>
      <x:c r="J1244" s="13" t="str">
        <x:f>IF(AND(ISNUMBER(I1244),I1244&gt;0),IF(I1244&lt;=1000,"1–1,000",IF(I1244&lt;=2500,"1,001–2,500",IF(I1244&lt;=5000,"2,501–5,000",IF(I1244&lt;=10000,"5,001–10,000","10,001–15,000")))),"2,501–5,000")</x:f>
        <x:v>2,501–5,000</x:v>
      </x:c>
      <x:c r="K1244" s="16"/>
      <x:c r="L1244" s="43" t="str">
        <x:f>IF(AND(ISNUMBER(I1244),I1244&gt;0,ISNUMBER(K1244),K1244&gt;0),K1244/I1244,"n.a.")</x:f>
        <x:v>n.a.</x:v>
      </x:c>
      <x:c r="M1244" s="43"/>
      <x:c r="N1244" s="13" t="str">
        <x:v>No</x:v>
      </x:c>
      <x:c r="O1244" s="15" t="str">
        <x:v>Eaves height 7m (clear internal 5.20m); *Eaves height 7m (clear internal 5.20m); 4.04m W x 5.47m H) *Eaves hei</x:v>
      </x:c>
      <x:c r="P1244" s="15" t="str">
        <x:v>Not stated</x:v>
      </x:c>
      <x:c r="Q1244" s="15" t="str">
        <x:v>Industrial / workshop / warehouse accommodation; Steel frame, office space, three-phase power, parking.</x:v>
      </x:c>
      <x:c r="R1244" s="15" t="str">
        <x:v>Q4/November 2026 availability stated; exact readiness unconfirmed</x:v>
      </x:c>
      <x:c r="S1244" s="15" t="str">
        <x:v>https://www.zoopla.co.uk/to-rent/commercial/details/57534655/</x:v>
      </x:c>
      <x:c r="T1244" s="15" t="str">
        <x:v>https://www.rightmove.co.uk/properties/760937582365152#/?channel=COM_LET</x:v>
      </x:c>
      <x:c r="U1244" s="15" t="str"/>
      <x:c r="V1244" s="15" t="str">
        <x:v>Dartford — Questor Industrial Estate</x:v>
      </x:c>
      <x:c r="W1244" s="15" t="str">
        <x:v>Individual unit ≤15,000 sq ft</x:v>
      </x:c>
      <x:c r="X1244" s="13" t="n">
        <x:f>IF(N1244="Yes",L1244,0)</x:f>
        <x:v>0</x:v>
      </x:c>
      <x:c r="Y1244" s="14" t="n">
        <x:v>1</x:v>
      </x:c>
      <x:c r="Z1244" s="13" t="str">
        <x:v>Industrial / workshop / storage</x:v>
      </x:c>
    </x:row>
    <x:row r="1245" ht="49" customHeight="1">
      <x:c r="A1245" s="13" t="str">
        <x:v>SE0265</x:v>
      </x:c>
      <x:c r="B1245" s="15" t="str">
        <x:v>Dartford</x:v>
      </x:c>
      <x:c r="C1245" s="15" t="str">
        <x:v>Dartford</x:v>
      </x:c>
      <x:c r="D1245" s="14" t="n">
        <x:v>69130</x:v>
      </x:c>
      <x:c r="E1245" s="13" t="str">
        <x:v>Town</x:v>
      </x:c>
      <x:c r="F1245" s="15" t="str">
        <x:v>Questor Industrial Estate</x:v>
      </x:c>
      <x:c r="G1245" s="15" t="str">
        <x:v>4 Butterly Avenue, Questor, Dartford, Kent, DA1 1JG</x:v>
      </x:c>
      <x:c r="H1245" s="13" t="str">
        <x:v>Current</x:v>
      </x:c>
      <x:c r="I1245" s="14" t="n">
        <x:v>14964</x:v>
      </x:c>
      <x:c r="J1245" s="13" t="str">
        <x:f>IF(AND(ISNUMBER(I1245),I1245&gt;0),IF(I1245&lt;=1000,"1–1,000",IF(I1245&lt;=2500,"1,001–2,500",IF(I1245&lt;=5000,"2,501–5,000",IF(I1245&lt;=10000,"5,001–10,000","10,001–15,000")))),"10,001–15,000")</x:f>
        <x:v>10,001–15,000</x:v>
      </x:c>
      <x:c r="K1245" s="16" t="n">
        <x:v>212852</x:v>
      </x:c>
      <x:c r="L1245" s="43" t="n">
        <x:f>IF(AND(ISNUMBER(I1245),I1245&gt;0,ISNUMBER(K1245),K1245&gt;0),K1245/I1245,"n.a.")</x:f>
        <x:v>14.224271585137664</x:v>
      </x:c>
      <x:c r="M1245" s="43" t="n">
        <x:v>14.22</x:v>
      </x:c>
      <x:c r="N1245" s="13" t="str">
        <x:v>Yes</x:v>
      </x:c>
      <x:c r="O1245" s="15" t="str">
        <x:v>5.60m eaves height; * 5.60 eaves height; The property benefits from the following salient features:- * 5.60 ea</x:v>
      </x:c>
      <x:c r="P1245" s="15" t="str">
        <x:v>Roller shutter stated</x:v>
      </x:c>
      <x:c r="Q1245" s="15" t="str">
        <x:v>Industrial / workshop / warehouse accommodation; three-phase power, parking.</x:v>
      </x:c>
      <x:c r="R1245" s="15" t="str">
        <x:v>Advertised to let; not agent-confirmed</x:v>
      </x:c>
      <x:c r="S1245" s="15" t="str">
        <x:v>https://www.zoopla.co.uk/to-rent/commercial/details/74506061/</x:v>
      </x:c>
      <x:c r="T1245" s="15" t="str">
        <x:v>https://www.rightmove.co.uk/properties/779946719496369#/?channel=COM_LET</x:v>
      </x:c>
      <x:c r="U1245" s="15" t="str"/>
      <x:c r="V1245" s="15" t="str">
        <x:v>Dartford — Questor Industrial Estate</x:v>
      </x:c>
      <x:c r="W1245" s="15" t="str">
        <x:v>Individual unit ≤15,000 sq ft</x:v>
      </x:c>
      <x:c r="X1245" s="13" t="n">
        <x:f>IF(N1245="Yes",L1245,0)</x:f>
        <x:v>14.224271585137664</x:v>
      </x:c>
      <x:c r="Y1245" s="14" t="n">
        <x:v>1</x:v>
      </x:c>
      <x:c r="Z1245" s="13" t="str">
        <x:v>Industrial / workshop / storage</x:v>
      </x:c>
    </x:row>
    <x:row r="1246" ht="42" customHeight="1">
      <x:c r="A1246" s="13" t="str">
        <x:v>SE0266</x:v>
      </x:c>
      <x:c r="B1246" s="15" t="str">
        <x:v>Dartford</x:v>
      </x:c>
      <x:c r="C1246" s="15" t="str">
        <x:v>Dartford</x:v>
      </x:c>
      <x:c r="D1246" s="14" t="n">
        <x:v>69130</x:v>
      </x:c>
      <x:c r="E1246" s="13" t="str">
        <x:v>Town</x:v>
      </x:c>
      <x:c r="F1246" s="15" t="str">
        <x:v>Questor Industrial Estate</x:v>
      </x:c>
      <x:c r="G1246" s="15" t="str">
        <x:v>4 Questor 96, Hawley Road, Questor Industrial Estate, Dartford, Kent, DA1 1PB</x:v>
      </x:c>
      <x:c r="H1246" s="13" t="str">
        <x:v>Future</x:v>
      </x:c>
      <x:c r="I1246" s="14" t="n">
        <x:v>8934</x:v>
      </x:c>
      <x:c r="J1246" s="13" t="str">
        <x:f>IF(AND(ISNUMBER(I1246),I1246&gt;0),IF(I1246&lt;=1000,"1–1,000",IF(I1246&lt;=2500,"1,001–2,500",IF(I1246&lt;=5000,"2,501–5,000",IF(I1246&lt;=10000,"5,001–10,000","10,001–15,000")))),"5,001–10,000")</x:f>
        <x:v>5,001–10,000</x:v>
      </x:c>
      <x:c r="K1246" s="16"/>
      <x:c r="L1246" s="43" t="str">
        <x:f>IF(AND(ISNUMBER(I1246),I1246&gt;0,ISNUMBER(K1246),K1246&gt;0),K1246/I1246,"n.a.")</x:f>
        <x:v>n.a.</x:v>
      </x:c>
      <x:c r="M1246" s="43"/>
      <x:c r="N1246" s="13" t="str">
        <x:v>No</x:v>
      </x:c>
      <x:c r="O1246" s="15" t="str">
        <x:v>6-8.5m minimum clear internal height; * 6-8.5m minimum clear internal height</x:v>
      </x:c>
      <x:c r="P1246" s="15" t="str">
        <x:v>Loading/access door stated; electric operation stated</x:v>
      </x:c>
      <x:c r="Q1246" s="15" t="str">
        <x:v>Industrial / workshop / warehouse accommodation; office space, yard/loading space, WC facilities.</x:v>
      </x:c>
      <x:c r="R1246" s="15" t="str">
        <x:v>New-build / pre-let opportunity; delivery pending</x:v>
      </x:c>
      <x:c r="S1246" s="15" t="str">
        <x:v>https://www.zoopla.co.uk/to-rent/commercial/details/73376752/</x:v>
      </x:c>
      <x:c r="T1246" s="15" t="str">
        <x:v>https://www.rightmove.co.uk/properties/760938492345840#/?channel=COM_LET</x:v>
      </x:c>
      <x:c r="U1246" s="15" t="str"/>
      <x:c r="V1246" s="15" t="str">
        <x:v>Dartford — Questor Industrial Estate</x:v>
      </x:c>
      <x:c r="W1246" s="15" t="str">
        <x:v>Individual unit ≤15,000 sq ft</x:v>
      </x:c>
      <x:c r="X1246" s="13" t="n">
        <x:f>IF(N1246="Yes",L1246,0)</x:f>
        <x:v>0</x:v>
      </x:c>
      <x:c r="Y1246" s="14" t="n">
        <x:v>1</x:v>
      </x:c>
      <x:c r="Z1246" s="13" t="str">
        <x:v>Industrial / workshop / storage</x:v>
      </x:c>
    </x:row>
    <x:row r="1247" ht="42" customHeight="1">
      <x:c r="A1247" s="13" t="str">
        <x:v>SE0267</x:v>
      </x:c>
      <x:c r="B1247" s="15" t="str">
        <x:v>Dartford</x:v>
      </x:c>
      <x:c r="C1247" s="15" t="str">
        <x:v>Dartford</x:v>
      </x:c>
      <x:c r="D1247" s="14" t="n">
        <x:v>69130</x:v>
      </x:c>
      <x:c r="E1247" s="13" t="str">
        <x:v>Town</x:v>
      </x:c>
      <x:c r="F1247" s="15" t="str">
        <x:v>Questor Industrial Estate</x:v>
      </x:c>
      <x:c r="G1247" s="15" t="str">
        <x:v>5 Questor 96, Hawley Road, Questor Industrial Estate, Dartford, Kent, DA1 1PB</x:v>
      </x:c>
      <x:c r="H1247" s="13" t="str">
        <x:v>Future</x:v>
      </x:c>
      <x:c r="I1247" s="14" t="n">
        <x:v>7126</x:v>
      </x:c>
      <x:c r="J1247" s="13" t="str">
        <x:f>IF(AND(ISNUMBER(I1247),I1247&gt;0),IF(I1247&lt;=1000,"1–1,000",IF(I1247&lt;=2500,"1,001–2,500",IF(I1247&lt;=5000,"2,501–5,000",IF(I1247&lt;=10000,"5,001–10,000","10,001–15,000")))),"5,001–10,000")</x:f>
        <x:v>5,001–10,000</x:v>
      </x:c>
      <x:c r="K1247" s="16"/>
      <x:c r="L1247" s="43" t="str">
        <x:f>IF(AND(ISNUMBER(I1247),I1247&gt;0,ISNUMBER(K1247),K1247&gt;0),K1247/I1247,"n.a.")</x:f>
        <x:v>n.a.</x:v>
      </x:c>
      <x:c r="M1247" s="43"/>
      <x:c r="N1247" s="13" t="str">
        <x:v>No</x:v>
      </x:c>
      <x:c r="O1247" s="15" t="str">
        <x:v>6-8.5m minimum clear internal height; * 6-8.5m minimum clear internal height</x:v>
      </x:c>
      <x:c r="P1247" s="15" t="str">
        <x:v>Loading/access door stated; electric operation stated</x:v>
      </x:c>
      <x:c r="Q1247" s="15" t="str">
        <x:v>Industrial / workshop / warehouse accommodation; office space, yard/loading space, WC facilities.</x:v>
      </x:c>
      <x:c r="R1247" s="15" t="str">
        <x:v>Future availability: Available Q1 2027</x:v>
      </x:c>
      <x:c r="S1247" s="15" t="str">
        <x:v>https://www.zoopla.co.uk/to-rent/commercial/details/73376820/</x:v>
      </x:c>
      <x:c r="T1247" s="15" t="str">
        <x:v>https://www.rightmove.co.uk/properties/760938498640992#/?channel=COM_LET</x:v>
      </x:c>
      <x:c r="U1247" s="15" t="str"/>
      <x:c r="V1247" s="15" t="str">
        <x:v>Dartford — Questor Industrial Estate</x:v>
      </x:c>
      <x:c r="W1247" s="15" t="str">
        <x:v>Individual unit ≤15,000 sq ft</x:v>
      </x:c>
      <x:c r="X1247" s="13" t="n">
        <x:f>IF(N1247="Yes",L1247,0)</x:f>
        <x:v>0</x:v>
      </x:c>
      <x:c r="Y1247" s="14" t="n">
        <x:v>1</x:v>
      </x:c>
      <x:c r="Z1247" s="13" t="str">
        <x:v>Industrial / workshop / storage</x:v>
      </x:c>
    </x:row>
    <x:row r="1248" ht="42" customHeight="1">
      <x:c r="A1248" s="13" t="str">
        <x:v>SE0268</x:v>
      </x:c>
      <x:c r="B1248" s="15" t="str">
        <x:v>Dartford</x:v>
      </x:c>
      <x:c r="C1248" s="15" t="str">
        <x:v>Dartford</x:v>
      </x:c>
      <x:c r="D1248" s="14" t="n">
        <x:v>69130</x:v>
      </x:c>
      <x:c r="E1248" s="13" t="str">
        <x:v>Town</x:v>
      </x:c>
      <x:c r="F1248" s="15" t="str">
        <x:v>Questor Industrial Estate</x:v>
      </x:c>
      <x:c r="G1248" s="15" t="str">
        <x:v>6 Questor 96, Hawley Road, Questor Industrial Estate, Dartford, Kent, DA1 1PB</x:v>
      </x:c>
      <x:c r="H1248" s="13" t="str">
        <x:v>Future</x:v>
      </x:c>
      <x:c r="I1248" s="14" t="n">
        <x:v>10010</x:v>
      </x:c>
      <x:c r="J1248" s="13" t="str">
        <x:f>IF(AND(ISNUMBER(I1248),I1248&gt;0),IF(I1248&lt;=1000,"1–1,000",IF(I1248&lt;=2500,"1,001–2,500",IF(I1248&lt;=5000,"2,501–5,000",IF(I1248&lt;=10000,"5,001–10,000","10,001–15,000")))),"10,001–15,000")</x:f>
        <x:v>10,001–15,000</x:v>
      </x:c>
      <x:c r="K1248" s="16"/>
      <x:c r="L1248" s="43" t="str">
        <x:f>IF(AND(ISNUMBER(I1248),I1248&gt;0,ISNUMBER(K1248),K1248&gt;0),K1248/I1248,"n.a.")</x:f>
        <x:v>n.a.</x:v>
      </x:c>
      <x:c r="M1248" s="43"/>
      <x:c r="N1248" s="13" t="str">
        <x:v>No</x:v>
      </x:c>
      <x:c r="O1248" s="15" t="str">
        <x:v>6-8.5m minimum clear internal height; * 6-8.5m minimum clear internal height</x:v>
      </x:c>
      <x:c r="P1248" s="15" t="str">
        <x:v>Loading/access door stated; electric operation stated</x:v>
      </x:c>
      <x:c r="Q1248" s="15" t="str">
        <x:v>Industrial / workshop / warehouse accommodation; office space, yard/loading space, WC facilities.</x:v>
      </x:c>
      <x:c r="R1248" s="15" t="str">
        <x:v>New-build / pre-let opportunity; delivery pending</x:v>
      </x:c>
      <x:c r="S1248" s="15" t="str">
        <x:v>https://www.zoopla.co.uk/to-rent/commercial/details/73376958/</x:v>
      </x:c>
      <x:c r="T1248" s="15" t="str">
        <x:v>https://www.rightmove.co.uk/properties/760938504943585#/?channel=COM_LET</x:v>
      </x:c>
      <x:c r="U1248" s="15" t="str"/>
      <x:c r="V1248" s="15" t="str">
        <x:v>Dartford — Questor Industrial Estate</x:v>
      </x:c>
      <x:c r="W1248" s="15" t="str">
        <x:v>Individual unit ≤15,000 sq ft</x:v>
      </x:c>
      <x:c r="X1248" s="13" t="n">
        <x:f>IF(N1248="Yes",L1248,0)</x:f>
        <x:v>0</x:v>
      </x:c>
      <x:c r="Y1248" s="14" t="n">
        <x:v>1</x:v>
      </x:c>
      <x:c r="Z1248" s="13" t="str">
        <x:v>Industrial / workshop / storage</x:v>
      </x:c>
    </x:row>
    <x:row r="1249" ht="42" customHeight="1">
      <x:c r="A1249" s="13" t="str">
        <x:v>SE0269</x:v>
      </x:c>
      <x:c r="B1249" s="15" t="str">
        <x:v>Dartford</x:v>
      </x:c>
      <x:c r="C1249" s="15" t="str">
        <x:v>Dartford</x:v>
      </x:c>
      <x:c r="D1249" s="14" t="n">
        <x:v>69130</x:v>
      </x:c>
      <x:c r="E1249" s="13" t="str">
        <x:v>Town</x:v>
      </x:c>
      <x:c r="F1249" s="15" t="str">
        <x:v>Questor Industrial Estate</x:v>
      </x:c>
      <x:c r="G1249" s="15" t="str">
        <x:v>68A, Pearson Way, Questor, Dartford, Kent, DA1 1JN</x:v>
      </x:c>
      <x:c r="H1249" s="13" t="str">
        <x:v>Current</x:v>
      </x:c>
      <x:c r="I1249" s="14" t="n">
        <x:v>6317</x:v>
      </x:c>
      <x:c r="J1249" s="13" t="str">
        <x:f>IF(AND(ISNUMBER(I1249),I1249&gt;0),IF(I1249&lt;=1000,"1–1,000",IF(I1249&lt;=2500,"1,001–2,500",IF(I1249&lt;=5000,"2,501–5,000",IF(I1249&lt;=10000,"5,001–10,000","10,001–15,000")))),"5,001–10,000")</x:f>
        <x:v>5,001–10,000</x:v>
      </x:c>
      <x:c r="K1249" s="16"/>
      <x:c r="L1249" s="43" t="str">
        <x:f>IF(AND(ISNUMBER(I1249),I1249&gt;0,ISNUMBER(K1249),K1249&gt;0),K1249/I1249,"n.a.")</x:f>
        <x:v>n.a.</x:v>
      </x:c>
      <x:c r="M1249" s="43"/>
      <x:c r="N1249" s="13" t="str">
        <x:v>No</x:v>
      </x:c>
      <x:c r="O1249" s="15" t="str">
        <x:v>Not stated</x:v>
      </x:c>
      <x:c r="P1249" s="15" t="str">
        <x:v>Loading/access door stated</x:v>
      </x:c>
      <x:c r="Q1249" s="15" t="str">
        <x:v>Industrial / workshop / warehouse accommodation; Steel frame, office space.</x:v>
      </x:c>
      <x:c r="R1249" s="15" t="str">
        <x:v>Advertised to let; not agent-confirmed</x:v>
      </x:c>
      <x:c r="S1249" s="15" t="str">
        <x:v>https://www.rightmove.co.uk/properties/760931158774352#/?channel=COM_LET</x:v>
      </x:c>
      <x:c r="T1249" s="15" t="str"/>
      <x:c r="U1249" s="15" t="str"/>
      <x:c r="V1249" s="15" t="str">
        <x:v>Dartford — Questor Industrial Estate</x:v>
      </x:c>
      <x:c r="W1249" s="15" t="str">
        <x:v>Individual unit ≤15,000 sq ft</x:v>
      </x:c>
      <x:c r="X1249" s="13" t="n">
        <x:f>IF(N1249="Yes",L1249,0)</x:f>
        <x:v>0</x:v>
      </x:c>
      <x:c r="Y1249" s="14" t="n">
        <x:v>1</x:v>
      </x:c>
      <x:c r="Z1249" s="13" t="str">
        <x:v>Industrial / workshop / storage</x:v>
      </x:c>
    </x:row>
    <x:row r="1250" ht="49" customHeight="1">
      <x:c r="A1250" s="13" t="str">
        <x:v>SE0270</x:v>
      </x:c>
      <x:c r="B1250" s="15" t="str">
        <x:v>Dartford</x:v>
      </x:c>
      <x:c r="C1250" s="15" t="str">
        <x:v>Dartford</x:v>
      </x:c>
      <x:c r="D1250" s="14" t="n">
        <x:v>69130</x:v>
      </x:c>
      <x:c r="E1250" s="13" t="str">
        <x:v>Town</x:v>
      </x:c>
      <x:c r="F1250" s="15" t="str">
        <x:v>Questor Industrial Estate</x:v>
      </x:c>
      <x:c r="G1250" s="15" t="str">
        <x:v>68B Pearson Way, Questor, Dartford, Kent, DA1 1JN</x:v>
      </x:c>
      <x:c r="H1250" s="13" t="str">
        <x:v>Current</x:v>
      </x:c>
      <x:c r="I1250" s="14" t="n">
        <x:v>5662</x:v>
      </x:c>
      <x:c r="J1250" s="13" t="str">
        <x:f>IF(AND(ISNUMBER(I1250),I1250&gt;0),IF(I1250&lt;=1000,"1–1,000",IF(I1250&lt;=2500,"1,001–2,500",IF(I1250&lt;=5000,"2,501–5,000",IF(I1250&lt;=10000,"5,001–10,000","10,001–15,000")))),"5,001–10,000")</x:f>
        <x:v>5,001–10,000</x:v>
      </x:c>
      <x:c r="K1250" s="16"/>
      <x:c r="L1250" s="43" t="str">
        <x:f>IF(AND(ISNUMBER(I1250),I1250&gt;0,ISNUMBER(K1250),K1250&gt;0),K1250/I1250,"n.a.")</x:f>
        <x:v>n.a.</x:v>
      </x:c>
      <x:c r="M1250" s="43"/>
      <x:c r="N1250" s="13" t="str">
        <x:v>No</x:v>
      </x:c>
      <x:c r="O1250" s="15" t="str">
        <x:v>4.5m clear internal height; *4.5m minimum clear internal height; *Refurbished *1 mile from M25 *Near Dartford</x:v>
      </x:c>
      <x:c r="P1250" s="15" t="str">
        <x:v>Loading/access door stated</x:v>
      </x:c>
      <x:c r="Q1250" s="15" t="str">
        <x:v>Industrial / workshop / warehouse accommodation; office space, three-phase power, parking, yard/loading space.</x:v>
      </x:c>
      <x:c r="R1250" s="15" t="str">
        <x:v>Advertised to let; not agent-confirmed</x:v>
      </x:c>
      <x:c r="S1250" s="15" t="str">
        <x:v>https://www.zoopla.co.uk/to-rent/commercial/details/73443020/</x:v>
      </x:c>
      <x:c r="T1250" s="15" t="str">
        <x:v>https://www.rightmove.co.uk/properties/760938238774529#/?channel=COM_LET</x:v>
      </x:c>
      <x:c r="U1250" s="15" t="str"/>
      <x:c r="V1250" s="15" t="str">
        <x:v>Dartford — Questor Industrial Estate</x:v>
      </x:c>
      <x:c r="W1250" s="15" t="str">
        <x:v>Individual unit ≤15,000 sq ft</x:v>
      </x:c>
      <x:c r="X1250" s="13" t="n">
        <x:f>IF(N1250="Yes",L1250,0)</x:f>
        <x:v>0</x:v>
      </x:c>
      <x:c r="Y1250" s="14" t="n">
        <x:v>1</x:v>
      </x:c>
      <x:c r="Z1250" s="13" t="str">
        <x:v>Industrial / workshop / storage</x:v>
      </x:c>
    </x:row>
    <x:row r="1251" ht="42" customHeight="1">
      <x:c r="A1251" s="13" t="str">
        <x:v>SE0271</x:v>
      </x:c>
      <x:c r="B1251" s="15" t="str">
        <x:v>Dartford</x:v>
      </x:c>
      <x:c r="C1251" s="15" t="str">
        <x:v>Dartford</x:v>
      </x:c>
      <x:c r="D1251" s="14" t="n">
        <x:v>69130</x:v>
      </x:c>
      <x:c r="E1251" s="13" t="str">
        <x:v>Town</x:v>
      </x:c>
      <x:c r="F1251" s="15" t="str">
        <x:v>Questor Industrial Estate</x:v>
      </x:c>
      <x:c r="G1251" s="15" t="str">
        <x:v>68C Pearson Way, Questor, Dartford, Kent, DA1 1JN</x:v>
      </x:c>
      <x:c r="H1251" s="13" t="str">
        <x:v>Current</x:v>
      </x:c>
      <x:c r="I1251" s="14" t="n">
        <x:v>3994</x:v>
      </x:c>
      <x:c r="J1251" s="13" t="str">
        <x:f>IF(AND(ISNUMBER(I1251),I1251&gt;0),IF(I1251&lt;=1000,"1–1,000",IF(I1251&lt;=2500,"1,001–2,500",IF(I1251&lt;=5000,"2,501–5,000",IF(I1251&lt;=10000,"5,001–10,000","10,001–15,000")))),"2,501–5,000")</x:f>
        <x:v>2,501–5,000</x:v>
      </x:c>
      <x:c r="K1251" s="16"/>
      <x:c r="L1251" s="43" t="str">
        <x:f>IF(AND(ISNUMBER(I1251),I1251&gt;0,ISNUMBER(K1251),K1251&gt;0),K1251/I1251,"n.a.")</x:f>
        <x:v>n.a.</x:v>
      </x:c>
      <x:c r="M1251" s="43"/>
      <x:c r="N1251" s="13" t="str">
        <x:v>No</x:v>
      </x:c>
      <x:c r="O1251" s="15" t="str">
        <x:v>Not stated</x:v>
      </x:c>
      <x:c r="P1251" s="15" t="str">
        <x:v>Roller shutter stated</x:v>
      </x:c>
      <x:c r="Q1251" s="15" t="str">
        <x:v>Industrial / workshop / warehouse accommodation; three-phase power, parking.</x:v>
      </x:c>
      <x:c r="R1251" s="15" t="str">
        <x:v>Advertised to let; not agent-confirmed</x:v>
      </x:c>
      <x:c r="S1251" s="15" t="str">
        <x:v>https://www.zoopla.co.uk/to-rent/commercial/details/72627836/</x:v>
      </x:c>
      <x:c r="T1251" s="15" t="str">
        <x:v>https://www.rightmove.co.uk/properties/760938366698560#/?channel=COM_LET</x:v>
      </x:c>
      <x:c r="U1251" s="15" t="str"/>
      <x:c r="V1251" s="15" t="str">
        <x:v>Dartford — Questor Industrial Estate</x:v>
      </x:c>
      <x:c r="W1251" s="15" t="str">
        <x:v>Individual unit ≤15,000 sq ft</x:v>
      </x:c>
      <x:c r="X1251" s="13" t="n">
        <x:f>IF(N1251="Yes",L1251,0)</x:f>
        <x:v>0</x:v>
      </x:c>
      <x:c r="Y1251" s="14" t="n">
        <x:v>1</x:v>
      </x:c>
      <x:c r="Z1251" s="13" t="str">
        <x:v>Industrial / workshop / storage</x:v>
      </x:c>
    </x:row>
    <x:row r="1252" ht="42" customHeight="1">
      <x:c r="A1252" s="13" t="str">
        <x:v>SE0272</x:v>
      </x:c>
      <x:c r="B1252" s="15" t="str">
        <x:v>Dartford</x:v>
      </x:c>
      <x:c r="C1252" s="15" t="str">
        <x:v>Dartford</x:v>
      </x:c>
      <x:c r="D1252" s="14" t="n">
        <x:v>69130</x:v>
      </x:c>
      <x:c r="E1252" s="13" t="str">
        <x:v>Town</x:v>
      </x:c>
      <x:c r="F1252" s="15" t="str">
        <x:v>Questor Industrial Estate</x:v>
      </x:c>
      <x:c r="G1252" s="15" t="str">
        <x:v>7 Questor 96, Hawley Road, Questor Industrial Estate, Dartford, Kent, DA1 1PB</x:v>
      </x:c>
      <x:c r="H1252" s="13" t="str">
        <x:v>Future</x:v>
      </x:c>
      <x:c r="I1252" s="14" t="n">
        <x:v>5640</x:v>
      </x:c>
      <x:c r="J1252" s="13" t="str">
        <x:f>IF(AND(ISNUMBER(I1252),I1252&gt;0),IF(I1252&lt;=1000,"1–1,000",IF(I1252&lt;=2500,"1,001–2,500",IF(I1252&lt;=5000,"2,501–5,000",IF(I1252&lt;=10000,"5,001–10,000","10,001–15,000")))),"5,001–10,000")</x:f>
        <x:v>5,001–10,000</x:v>
      </x:c>
      <x:c r="K1252" s="16"/>
      <x:c r="L1252" s="43" t="str">
        <x:f>IF(AND(ISNUMBER(I1252),I1252&gt;0,ISNUMBER(K1252),K1252&gt;0),K1252/I1252,"n.a.")</x:f>
        <x:v>n.a.</x:v>
      </x:c>
      <x:c r="M1252" s="43"/>
      <x:c r="N1252" s="13" t="str">
        <x:v>No</x:v>
      </x:c>
      <x:c r="O1252" s="15" t="str">
        <x:v>6-8.5m minimum clear internal height; * 6-8.5m minimum clear internal height</x:v>
      </x:c>
      <x:c r="P1252" s="15" t="str">
        <x:v>Loading/access door stated; electric operation stated</x:v>
      </x:c>
      <x:c r="Q1252" s="15" t="str">
        <x:v>Industrial / workshop / warehouse accommodation; office space, yard/loading space, WC facilities.</x:v>
      </x:c>
      <x:c r="R1252" s="15" t="str">
        <x:v>Future availability: Available Q1 2027</x:v>
      </x:c>
      <x:c r="S1252" s="15" t="str">
        <x:v>https://www.zoopla.co.uk/to-rent/commercial/details/73377087/</x:v>
      </x:c>
      <x:c r="T1252" s="15" t="str">
        <x:v>https://www.rightmove.co.uk/properties/760938511328081#/?channel=COM_LET</x:v>
      </x:c>
      <x:c r="U1252" s="15" t="str"/>
      <x:c r="V1252" s="15" t="str">
        <x:v>Dartford — Questor Industrial Estate</x:v>
      </x:c>
      <x:c r="W1252" s="15" t="str">
        <x:v>Individual unit ≤15,000 sq ft</x:v>
      </x:c>
      <x:c r="X1252" s="13" t="n">
        <x:f>IF(N1252="Yes",L1252,0)</x:f>
        <x:v>0</x:v>
      </x:c>
      <x:c r="Y1252" s="14" t="n">
        <x:v>1</x:v>
      </x:c>
      <x:c r="Z1252" s="13" t="str">
        <x:v>Industrial / workshop / storage</x:v>
      </x:c>
    </x:row>
    <x:row r="1253" ht="49" customHeight="1">
      <x:c r="A1253" s="13" t="str">
        <x:v>SE0273</x:v>
      </x:c>
      <x:c r="B1253" s="15" t="str">
        <x:v>Dartford</x:v>
      </x:c>
      <x:c r="C1253" s="15" t="str">
        <x:v>Dartford</x:v>
      </x:c>
      <x:c r="D1253" s="14" t="n">
        <x:v>69130</x:v>
      </x:c>
      <x:c r="E1253" s="13" t="str">
        <x:v>Town</x:v>
      </x:c>
      <x:c r="F1253" s="15" t="str">
        <x:v>Questor Industrial Estate</x:v>
      </x:c>
      <x:c r="G1253" s="15" t="str">
        <x:v>7, Applegarth Drive, Questor, Dartford, Kent, DA1 1JD</x:v>
      </x:c>
      <x:c r="H1253" s="13" t="str">
        <x:v>Current</x:v>
      </x:c>
      <x:c r="I1253" s="14" t="n">
        <x:v>6068</x:v>
      </x:c>
      <x:c r="J1253" s="13" t="str">
        <x:f>IF(AND(ISNUMBER(I1253),I1253&gt;0),IF(I1253&lt;=1000,"1–1,000",IF(I1253&lt;=2500,"1,001–2,500",IF(I1253&lt;=5000,"2,501–5,000",IF(I1253&lt;=10000,"5,001–10,000","10,001–15,000")))),"5,001–10,000")</x:f>
        <x:v>5,001–10,000</x:v>
      </x:c>
      <x:c r="K1253" s="16"/>
      <x:c r="L1253" s="43" t="str">
        <x:f>IF(AND(ISNUMBER(I1253),I1253&gt;0,ISNUMBER(K1253),K1253&gt;0),K1253/I1253,"n.a.")</x:f>
        <x:v>n.a.</x:v>
      </x:c>
      <x:c r="M1253" s="43"/>
      <x:c r="N1253" s="13" t="str">
        <x:v>No</x:v>
      </x:c>
      <x:c r="O1253" s="15" t="str">
        <x:v>5.6m minimum clear internal height; * 5.6m minimum clear internal height; 4.40m W X 4.50m H) * 5.6m minimum cl</x:v>
      </x:c>
      <x:c r="P1253" s="15" t="str">
        <x:v>Loading/access door stated</x:v>
      </x:c>
      <x:c r="Q1253" s="15" t="str">
        <x:v>Industrial / workshop / warehouse accommodation; Steel frame, office space, three-phase power, parking, yard/loading space.</x:v>
      </x:c>
      <x:c r="R1253" s="15" t="str">
        <x:v>Advertised to let; not agent-confirmed Multiple adverts reconciled as one demise; area/rent discrepancies require agent confirmation.</x:v>
      </x:c>
      <x:c r="S1253" s="15" t="str">
        <x:v>https://www.rightmove.co.uk/properties/760931164911281#/?channel=COM_LET</x:v>
      </x:c>
      <x:c r="T1253" s="15" t="str">
        <x:v>https://www.zoopla.co.uk/to-rent/commercial/details/70335677/</x:v>
      </x:c>
      <x:c r="U1253" s="15" t="str">
        <x:v>https://www.rightmove.co.uk/properties/760937508951344#/?channel=COM_LET</x:v>
      </x:c>
      <x:c r="V1253" s="15" t="str">
        <x:v>Dartford — Questor Industrial Estate</x:v>
      </x:c>
      <x:c r="W1253" s="15" t="str">
        <x:v>Individual unit ≤15,000 sq ft</x:v>
      </x:c>
      <x:c r="X1253" s="13" t="n">
        <x:f>IF(N1253="Yes",L1253,0)</x:f>
        <x:v>0</x:v>
      </x:c>
      <x:c r="Y1253" s="14" t="n">
        <x:v>1</x:v>
      </x:c>
      <x:c r="Z1253" s="13" t="str">
        <x:v>Industrial / workshop / storage</x:v>
      </x:c>
    </x:row>
    <x:row r="1254" ht="49" customHeight="1">
      <x:c r="A1254" s="13" t="str">
        <x:v>SE0274</x:v>
      </x:c>
      <x:c r="B1254" s="15" t="str">
        <x:v>Dartford</x:v>
      </x:c>
      <x:c r="C1254" s="15" t="str">
        <x:v>Dartford</x:v>
      </x:c>
      <x:c r="D1254" s="14" t="n">
        <x:v>69130</x:v>
      </x:c>
      <x:c r="E1254" s="13" t="str">
        <x:v>Town</x:v>
      </x:c>
      <x:c r="F1254" s="15" t="str">
        <x:v>Questor Industrial Estate</x:v>
      </x:c>
      <x:c r="G1254" s="15" t="str">
        <x:v>Unit 12A, Saunders Way, Questor, Dartford, Kent, DA1 1JW</x:v>
      </x:c>
      <x:c r="H1254" s="13" t="str">
        <x:v>Current</x:v>
      </x:c>
      <x:c r="I1254" s="14" t="n">
        <x:v>1339</x:v>
      </x:c>
      <x:c r="J1254" s="13" t="str">
        <x:f>IF(AND(ISNUMBER(I1254),I1254&gt;0),IF(I1254&lt;=1000,"1–1,000",IF(I1254&lt;=2500,"1,001–2,500",IF(I1254&lt;=5000,"2,501–5,000",IF(I1254&lt;=10000,"5,001–10,000","10,001–15,000")))),"1,001–2,500")</x:f>
        <x:v>1,001–2,500</x:v>
      </x:c>
      <x:c r="K1254" s="16"/>
      <x:c r="L1254" s="43" t="str">
        <x:f>IF(AND(ISNUMBER(I1254),I1254&gt;0,ISNUMBER(K1254),K1254&gt;0),K1254/I1254,"n.a.")</x:f>
        <x:v>n.a.</x:v>
      </x:c>
      <x:c r="M1254" s="43"/>
      <x:c r="N1254" s="13" t="str">
        <x:v>No</x:v>
      </x:c>
      <x:c r="O1254" s="15" t="str">
        <x:v>3.74m eaves height (3.23 m clear internal height); The property benefits from the following salient features:-</x:v>
      </x:c>
      <x:c r="P1254" s="15" t="str">
        <x:v>Loading/access door stated</x:v>
      </x:c>
      <x:c r="Q1254" s="15" t="str">
        <x:v>Industrial / workshop / warehouse accommodation; Steel frame, three-phase power, parking.</x:v>
      </x:c>
      <x:c r="R1254" s="15" t="str">
        <x:v>Advertised to let; not agent-confirmed</x:v>
      </x:c>
      <x:c r="S1254" s="15" t="str">
        <x:v>https://www.zoopla.co.uk/to-rent/commercial/details/57533933/</x:v>
      </x:c>
      <x:c r="T1254" s="15" t="str">
        <x:v>https://www.rightmove.co.uk/properties/760931146255328#/?channel=COM_LET</x:v>
      </x:c>
      <x:c r="U1254" s="15" t="str">
        <x:v>https://www.rightmove.co.uk/properties/760937638802753#/?channel=COM_LET</x:v>
      </x:c>
      <x:c r="V1254" s="15" t="str">
        <x:v>Dartford — Questor Industrial Estate</x:v>
      </x:c>
      <x:c r="W1254" s="15" t="str">
        <x:v>Individual unit ≤15,000 sq ft</x:v>
      </x:c>
      <x:c r="X1254" s="13" t="n">
        <x:f>IF(N1254="Yes",L1254,0)</x:f>
        <x:v>0</x:v>
      </x:c>
      <x:c r="Y1254" s="14" t="n">
        <x:v>1</x:v>
      </x:c>
      <x:c r="Z1254" s="13" t="str">
        <x:v>Industrial / workshop / storage</x:v>
      </x:c>
    </x:row>
    <x:row r="1255" ht="42" customHeight="1">
      <x:c r="A1255" s="13" t="str">
        <x:v>SE0275</x:v>
      </x:c>
      <x:c r="B1255" s="15" t="str">
        <x:v>Dartford</x:v>
      </x:c>
      <x:c r="C1255" s="15" t="str">
        <x:v>Dartford</x:v>
      </x:c>
      <x:c r="D1255" s="14" t="n">
        <x:v>69130</x:v>
      </x:c>
      <x:c r="E1255" s="13" t="str">
        <x:v>Town</x:v>
      </x:c>
      <x:c r="F1255" s="15" t="str">
        <x:v>Questor Industrial Estate</x:v>
      </x:c>
      <x:c r="G1255" s="15" t="str">
        <x:v>Unit 76, Powder Mill Lane, Questor , Dartford, Kent, DA1 1JA</x:v>
      </x:c>
      <x:c r="H1255" s="13" t="str">
        <x:v>Current</x:v>
      </x:c>
      <x:c r="I1255" s="14" t="n">
        <x:v>5033</x:v>
      </x:c>
      <x:c r="J1255" s="13" t="str">
        <x:f>IF(AND(ISNUMBER(I1255),I1255&gt;0),IF(I1255&lt;=1000,"1–1,000",IF(I1255&lt;=2500,"1,001–2,500",IF(I1255&lt;=5000,"2,501–5,000",IF(I1255&lt;=10000,"5,001–10,000","10,001–15,000")))),"5,001–10,000")</x:f>
        <x:v>5,001–10,000</x:v>
      </x:c>
      <x:c r="K1255" s="16"/>
      <x:c r="L1255" s="43" t="str">
        <x:f>IF(AND(ISNUMBER(I1255),I1255&gt;0,ISNUMBER(K1255),K1255&gt;0),K1255/I1255,"n.a.")</x:f>
        <x:v>n.a.</x:v>
      </x:c>
      <x:c r="M1255" s="43"/>
      <x:c r="N1255" s="13" t="str">
        <x:v>No</x:v>
      </x:c>
      <x:c r="O1255" s="15" t="str">
        <x:v>Not stated</x:v>
      </x:c>
      <x:c r="P1255" s="15" t="str">
        <x:v>Not stated</x:v>
      </x:c>
      <x:c r="Q1255" s="15" t="str">
        <x:v>Industrial / workshop / warehouse accommodation; office space, parking.</x:v>
      </x:c>
      <x:c r="R1255" s="15" t="str">
        <x:v>Advertised to let; not agent-confirmed</x:v>
      </x:c>
      <x:c r="S1255" s="15" t="str">
        <x:v>https://www.rightmove.co.uk/properties/760897503523473#/?channel=COM_LET</x:v>
      </x:c>
      <x:c r="T1255" s="15" t="str"/>
      <x:c r="U1255" s="15" t="str"/>
      <x:c r="V1255" s="15" t="str">
        <x:v>Dartford — Questor Industrial Estate</x:v>
      </x:c>
      <x:c r="W1255" s="15" t="str">
        <x:v>Individual unit ≤15,000 sq ft</x:v>
      </x:c>
      <x:c r="X1255" s="13" t="n">
        <x:f>IF(N1255="Yes",L1255,0)</x:f>
        <x:v>0</x:v>
      </x:c>
      <x:c r="Y1255" s="14" t="n">
        <x:v>1</x:v>
      </x:c>
      <x:c r="Z1255" s="13" t="str">
        <x:v>Industrial / workshop / storage</x:v>
      </x:c>
    </x:row>
    <x:row r="1256" ht="49" customHeight="1">
      <x:c r="A1256" s="13" t="str">
        <x:v>SE0276</x:v>
      </x:c>
      <x:c r="B1256" s="15" t="str">
        <x:v>Dartford</x:v>
      </x:c>
      <x:c r="C1256" s="15" t="str">
        <x:v>Dartford</x:v>
      </x:c>
      <x:c r="D1256" s="14" t="n">
        <x:v>69130</x:v>
      </x:c>
      <x:c r="E1256" s="13" t="str">
        <x:v>Town</x:v>
      </x:c>
      <x:c r="F1256" s="15" t="str">
        <x:v>Riverside Industrial Estate, Dartford</x:v>
      </x:c>
      <x:c r="G1256" s="15" t="str">
        <x:v>Prospect House, Riverside Industrial Estate , Riverside Way, Dartford , DA1 5BS</x:v>
      </x:c>
      <x:c r="H1256" s="13" t="str">
        <x:v>Current</x:v>
      </x:c>
      <x:c r="I1256" s="14" t="n">
        <x:v>14897</x:v>
      </x:c>
      <x:c r="J1256" s="13" t="str">
        <x:f>IF(AND(ISNUMBER(I1256),I1256&gt;0),IF(I1256&lt;=1000,"1–1,000",IF(I1256&lt;=2500,"1,001–2,500",IF(I1256&lt;=5000,"2,501–5,000",IF(I1256&lt;=10000,"5,001–10,000","10,001–15,000")))),"10,001–15,000")</x:f>
        <x:v>10,001–15,000</x:v>
      </x:c>
      <x:c r="K1256" s="16"/>
      <x:c r="L1256" s="43" t="str">
        <x:f>IF(AND(ISNUMBER(I1256),I1256&gt;0,ISNUMBER(K1256),K1256&gt;0),K1256/I1256,"n.a.")</x:f>
        <x:v>n.a.</x:v>
      </x:c>
      <x:c r="M1256" s="43"/>
      <x:c r="N1256" s="13" t="str">
        <x:v>No</x:v>
      </x:c>
      <x:c r="O1256" s="15" t="str">
        <x:v>The main warehouse benefits from 5.85m eaves, suspended lighting and full height level access loading doors at</x:v>
      </x:c>
      <x:c r="P1256" s="15" t="str">
        <x:v>Loading/access door stated</x:v>
      </x:c>
      <x:c r="Q1256" s="15" t="str">
        <x:v>Industrial / workshop / warehouse accommodation; Steel frame, mezzanine, office space, WC facilities.</x:v>
      </x:c>
      <x:c r="R1256" s="15" t="str">
        <x:v>Advertised to let; not agent-confirmed</x:v>
      </x:c>
      <x:c r="S1256" s="15" t="str">
        <x:v>https://www.rightmove.co.uk/properties/760931362213729#/?channel=COM_LET</x:v>
      </x:c>
      <x:c r="T1256" s="15" t="str"/>
      <x:c r="U1256" s="15" t="str"/>
      <x:c r="V1256" s="15" t="str">
        <x:v>Dartford — Riverside Industrial Estate, Dartford</x:v>
      </x:c>
      <x:c r="W1256" s="15" t="str">
        <x:v>Individual unit ≤15,000 sq ft</x:v>
      </x:c>
      <x:c r="X1256" s="13" t="n">
        <x:f>IF(N1256="Yes",L1256,0)</x:f>
        <x:v>0</x:v>
      </x:c>
      <x:c r="Y1256" s="14" t="n">
        <x:v>1</x:v>
      </x:c>
      <x:c r="Z1256" s="13" t="str">
        <x:v>Industrial / workshop / storage</x:v>
      </x:c>
    </x:row>
    <x:row r="1257" ht="42" customHeight="1">
      <x:c r="A1257" s="13" t="str">
        <x:v>SE0277</x:v>
      </x:c>
      <x:c r="B1257" s="15" t="str">
        <x:v>Dartford</x:v>
      </x:c>
      <x:c r="C1257" s="15" t="str">
        <x:v>Dartford</x:v>
      </x:c>
      <x:c r="D1257" s="14" t="n">
        <x:v>69130</x:v>
      </x:c>
      <x:c r="E1257" s="13" t="str">
        <x:v>Town</x:v>
      </x:c>
      <x:c r="F1257" s="15" t="str">
        <x:v>Riverside Industrial Estate, Dartford</x:v>
      </x:c>
      <x:c r="G1257" s="15" t="str">
        <x:v>Unit A2, Riverside Way, Riverside Industrial Estate, Dartford, DA1 5BS</x:v>
      </x:c>
      <x:c r="H1257" s="13" t="str">
        <x:v>Current</x:v>
      </x:c>
      <x:c r="I1257" s="14" t="n">
        <x:v>2500</x:v>
      </x:c>
      <x:c r="J1257" s="13" t="str">
        <x:f>IF(AND(ISNUMBER(I1257),I1257&gt;0),IF(I1257&lt;=1000,"1–1,000",IF(I1257&lt;=2500,"1,001–2,500",IF(I1257&lt;=5000,"2,501–5,000",IF(I1257&lt;=10000,"5,001–10,000","10,001–15,000")))),"1,001–2,500")</x:f>
        <x:v>1,001–2,500</x:v>
      </x:c>
      <x:c r="K1257" s="16" t="n">
        <x:v>37500</x:v>
      </x:c>
      <x:c r="L1257" s="43" t="n">
        <x:f>IF(AND(ISNUMBER(I1257),I1257&gt;0,ISNUMBER(K1257),K1257&gt;0),K1257/I1257,"n.a.")</x:f>
        <x:v>15</x:v>
      </x:c>
      <x:c r="M1257" s="43"/>
      <x:c r="N1257" s="13" t="str">
        <x:v>Yes</x:v>
      </x:c>
      <x:c r="O1257" s="15" t="str">
        <x:v>Not stated</x:v>
      </x:c>
      <x:c r="P1257" s="15" t="str">
        <x:v>Roller shutter stated</x:v>
      </x:c>
      <x:c r="Q1257" s="15" t="str">
        <x:v>Industrial / workshop / warehouse accommodation; Steel frame, office space, parking.</x:v>
      </x:c>
      <x:c r="R1257" s="15" t="str">
        <x:v>Advertised to let; not agent-confirmed Annualized from advertised rounded monthly asking rent (×12).</x:v>
      </x:c>
      <x:c r="S1257" s="15" t="str">
        <x:v>https://www.rightmove.co.uk/properties/760575098006544#/?channel=COM_LET</x:v>
      </x:c>
      <x:c r="T1257" s="15" t="str">
        <x:v>https://www.rightmove.co.uk/properties/760931714461072#/?channel=COM_LET</x:v>
      </x:c>
      <x:c r="U1257" s="15" t="str"/>
      <x:c r="V1257" s="15" t="str">
        <x:v>Dartford — Riverside Industrial Estate, Dartford</x:v>
      </x:c>
      <x:c r="W1257" s="15" t="str">
        <x:v>Individual unit ≤15,000 sq ft</x:v>
      </x:c>
      <x:c r="X1257" s="13" t="n">
        <x:f>IF(N1257="Yes",L1257,0)</x:f>
        <x:v>15</x:v>
      </x:c>
      <x:c r="Y1257" s="14" t="n">
        <x:v>1</x:v>
      </x:c>
      <x:c r="Z1257" s="13" t="str">
        <x:v>Industrial / workshop / storage</x:v>
      </x:c>
    </x:row>
    <x:row r="1258" ht="42" customHeight="1">
      <x:c r="A1258" s="13" t="str">
        <x:v>SE0278</x:v>
      </x:c>
      <x:c r="B1258" s="15" t="str">
        <x:v>Northfleet</x:v>
      </x:c>
      <x:c r="C1258" s="15" t="str">
        <x:v>Swanscombe</x:v>
      </x:c>
      <x:c r="D1258" s="14" t="n">
        <x:v>15460</x:v>
      </x:c>
      <x:c r="E1258" s="13" t="str">
        <x:v>Nearby</x:v>
      </x:c>
      <x:c r="F1258" s="15" t="str">
        <x:v>Manor Way Business Park</x:v>
      </x:c>
      <x:c r="G1258" s="15" t="str">
        <x:v>Manor Way Business Park, Manor Way, Swanscombe DA10</x:v>
      </x:c>
      <x:c r="H1258" s="13" t="str">
        <x:v>Current</x:v>
      </x:c>
      <x:c r="I1258" s="14" t="n">
        <x:v>1500</x:v>
      </x:c>
      <x:c r="J1258" s="13" t="str">
        <x:f>IF(AND(ISNUMBER(I1258),I1258&gt;0),IF(I1258&lt;=1000,"1–1,000",IF(I1258&lt;=2500,"1,001–2,500",IF(I1258&lt;=5000,"2,501–5,000",IF(I1258&lt;=10000,"5,001–10,000","10,001–15,000")))),"1,001–2,500")</x:f>
        <x:v>1,001–2,500</x:v>
      </x:c>
      <x:c r="K1258" s="16" t="n">
        <x:v>16800</x:v>
      </x:c>
      <x:c r="L1258" s="43" t="n">
        <x:f>IF(AND(ISNUMBER(I1258),I1258&gt;0,ISNUMBER(K1258),K1258&gt;0),K1258/I1258,"n.a.")</x:f>
        <x:v>11.2</x:v>
      </x:c>
      <x:c r="M1258" s="43" t="n">
        <x:v>11.16</x:v>
      </x:c>
      <x:c r="N1258" s="13" t="str">
        <x:v>Yes</x:v>
      </x:c>
      <x:c r="O1258" s="15" t="str">
        <x:v>Not stated</x:v>
      </x:c>
      <x:c r="P1258" s="15" t="str">
        <x:v>Not stated</x:v>
      </x:c>
      <x:c r="Q1258" s="15" t="str">
        <x:v>Industrial / workshop / warehouse accommodation; three-phase power.</x:v>
      </x:c>
      <x:c r="R1258" s="15" t="str">
        <x:v>Advertised to let; not agent-confirmed</x:v>
      </x:c>
      <x:c r="S1258" s="15" t="str">
        <x:v>https://www.zoopla.co.uk/to-rent/commercial/details/73698401/</x:v>
      </x:c>
      <x:c r="T1258" s="15" t="str"/>
      <x:c r="U1258" s="15" t="str"/>
      <x:c r="V1258" s="15" t="str">
        <x:v>Northfleet — Manor Way Business Park</x:v>
      </x:c>
      <x:c r="W1258" s="15" t="str">
        <x:v>Individual unit ≤15,000 sq ft</x:v>
      </x:c>
      <x:c r="X1258" s="13" t="n">
        <x:f>IF(N1258="Yes",L1258,0)</x:f>
        <x:v>11.2</x:v>
      </x:c>
      <x:c r="Y1258" s="14" t="n">
        <x:v>1</x:v>
      </x:c>
      <x:c r="Z1258" s="13" t="str">
        <x:v>Industrial / workshop / storage</x:v>
      </x:c>
    </x:row>
    <x:row r="1259" ht="42" customHeight="1">
      <x:c r="A1259" s="13" t="str">
        <x:v>SE0279</x:v>
      </x:c>
      <x:c r="B1259" s="15" t="str">
        <x:v>Northfleet</x:v>
      </x:c>
      <x:c r="C1259" s="15" t="str">
        <x:v>Swanscombe</x:v>
      </x:c>
      <x:c r="D1259" s="14" t="n">
        <x:v>15460</x:v>
      </x:c>
      <x:c r="E1259" s="13" t="str">
        <x:v>Nearby</x:v>
      </x:c>
      <x:c r="F1259" s="15" t="str">
        <x:v>Manor Way Business Park</x:v>
      </x:c>
      <x:c r="G1259" s="15" t="str">
        <x:v>Manor Way Business Park, Manor Way, Swanscombe DA10</x:v>
      </x:c>
      <x:c r="H1259" s="13" t="str">
        <x:v>Current</x:v>
      </x:c>
      <x:c r="I1259" s="14" t="n">
        <x:v>1173</x:v>
      </x:c>
      <x:c r="J1259" s="13" t="str">
        <x:f>IF(AND(ISNUMBER(I1259),I1259&gt;0),IF(I1259&lt;=1000,"1–1,000",IF(I1259&lt;=2500,"1,001–2,500",IF(I1259&lt;=5000,"2,501–5,000",IF(I1259&lt;=10000,"5,001–10,000","10,001–15,000")))),"1,001–2,500")</x:f>
        <x:v>1,001–2,500</x:v>
      </x:c>
      <x:c r="K1259" s="16" t="n">
        <x:v>16800</x:v>
      </x:c>
      <x:c r="L1259" s="43" t="n">
        <x:f>IF(AND(ISNUMBER(I1259),I1259&gt;0,ISNUMBER(K1259),K1259&gt;0),K1259/I1259,"n.a.")</x:f>
        <x:v>14.322250639386189</x:v>
      </x:c>
      <x:c r="M1259" s="43" t="n">
        <x:v>14.31</x:v>
      </x:c>
      <x:c r="N1259" s="13" t="str">
        <x:v>Yes</x:v>
      </x:c>
      <x:c r="O1259" s="15" t="str">
        <x:v>Not stated</x:v>
      </x:c>
      <x:c r="P1259" s="15" t="str">
        <x:v>Not stated</x:v>
      </x:c>
      <x:c r="Q1259" s="15" t="str">
        <x:v>Industrial / workshop / warehouse accommodation; three-phase power.</x:v>
      </x:c>
      <x:c r="R1259" s="15" t="str">
        <x:v>Advertised to let; not agent-confirmed</x:v>
      </x:c>
      <x:c r="S1259" s="15" t="str">
        <x:v>https://www.zoopla.co.uk/to-rent/commercial/details/69583119/</x:v>
      </x:c>
      <x:c r="T1259" s="15" t="str"/>
      <x:c r="U1259" s="15" t="str"/>
      <x:c r="V1259" s="15" t="str">
        <x:v>Northfleet — Manor Way Business Park</x:v>
      </x:c>
      <x:c r="W1259" s="15" t="str">
        <x:v>Individual unit ≤15,000 sq ft</x:v>
      </x:c>
      <x:c r="X1259" s="13" t="n">
        <x:f>IF(N1259="Yes",L1259,0)</x:f>
        <x:v>14.322250639386189</x:v>
      </x:c>
      <x:c r="Y1259" s="14" t="n">
        <x:v>1</x:v>
      </x:c>
      <x:c r="Z1259" s="13" t="str">
        <x:v>Industrial / workshop / storage</x:v>
      </x:c>
    </x:row>
    <x:row r="1260" ht="42" customHeight="1">
      <x:c r="A1260" s="13" t="str">
        <x:v>SE0280</x:v>
      </x:c>
      <x:c r="B1260" s="15" t="str">
        <x:v>Northfleet</x:v>
      </x:c>
      <x:c r="C1260" s="15" t="str">
        <x:v>Swanscombe</x:v>
      </x:c>
      <x:c r="D1260" s="14" t="n">
        <x:v>15460</x:v>
      </x:c>
      <x:c r="E1260" s="13" t="str">
        <x:v>Nearby</x:v>
      </x:c>
      <x:c r="F1260" s="15" t="str">
        <x:v>Manor Way Business Park</x:v>
      </x:c>
      <x:c r="G1260" s="15" t="str">
        <x:v>Manor Way, Swanscombe DA10</x:v>
      </x:c>
      <x:c r="H1260" s="13" t="str">
        <x:v>Current</x:v>
      </x:c>
      <x:c r="I1260" s="14" t="n">
        <x:v>2098.96</x:v>
      </x:c>
      <x:c r="J1260" s="13" t="str">
        <x:f>IF(AND(ISNUMBER(I1260),I1260&gt;0),IF(I1260&lt;=1000,"1–1,000",IF(I1260&lt;=2500,"1,001–2,500",IF(I1260&lt;=5000,"2,501–5,000",IF(I1260&lt;=10000,"5,001–10,000","10,001–15,000")))),"1,001–2,500")</x:f>
        <x:v>1,001–2,500</x:v>
      </x:c>
      <x:c r="K1260" s="16" t="n">
        <x:v>45600</x:v>
      </x:c>
      <x:c r="L1260" s="43" t="n">
        <x:f>IF(AND(ISNUMBER(I1260),I1260&gt;0,ISNUMBER(K1260),K1260&gt;0),K1260/I1260,"n.a.")</x:f>
        <x:v>21.725044784083547</x:v>
      </x:c>
      <x:c r="M1260" s="43" t="n">
        <x:v>194.04</x:v>
      </x:c>
      <x:c r="N1260" s="13" t="str">
        <x:v>No</x:v>
      </x:c>
      <x:c r="O1260" s="15" t="str">
        <x:v>Not stated</x:v>
      </x:c>
      <x:c r="P1260" s="15" t="str">
        <x:v>Not stated</x:v>
      </x:c>
      <x:c r="Q1260" s="15" t="str">
        <x:v>Industrial / workshop / warehouse accommodation; three-phase power, parking.</x:v>
      </x:c>
      <x:c r="R1260" s="15" t="str">
        <x:v>Advertised to let; not agent-confirmed Workshop 195 sq m converted to sq ft; 40 sq m external parking excluded. Portal 235 sq ft headline conflicts with detailed description; rent comparison withheld.</x:v>
      </x:c>
      <x:c r="S1260" s="15" t="str">
        <x:v>https://www.zoopla.co.uk/to-rent/commercial/details/74230800/</x:v>
      </x:c>
      <x:c r="T1260" s="15" t="str"/>
      <x:c r="U1260" s="15" t="str"/>
      <x:c r="V1260" s="15" t="str">
        <x:v>Northfleet — Manor Way Business Park</x:v>
      </x:c>
      <x:c r="W1260" s="15" t="str">
        <x:v>Individual unit ≤15,000 sq ft</x:v>
      </x:c>
      <x:c r="X1260" s="13" t="n">
        <x:f>IF(N1260="Yes",L1260,0)</x:f>
        <x:v>0</x:v>
      </x:c>
      <x:c r="Y1260" s="14" t="n">
        <x:v>1</x:v>
      </x:c>
      <x:c r="Z1260" s="13" t="str">
        <x:v>Industrial / workshop / storage</x:v>
      </x:c>
    </x:row>
    <x:row r="1261" ht="49" customHeight="1">
      <x:c r="A1261" s="13" t="str">
        <x:v>SE0281</x:v>
      </x:c>
      <x:c r="B1261" s="15" t="str">
        <x:v>Northfleet</x:v>
      </x:c>
      <x:c r="C1261" s="15" t="str">
        <x:v>Swanscombe</x:v>
      </x:c>
      <x:c r="D1261" s="14" t="n">
        <x:v>15460</x:v>
      </x:c>
      <x:c r="E1261" s="13" t="str">
        <x:v>Nearby</x:v>
      </x:c>
      <x:c r="F1261" s="15" t="str">
        <x:v>Standalone / estate not identified</x:v>
      </x:c>
      <x:c r="G1261" s="15" t="str">
        <x:v>London Road, Swanscombe DA10</x:v>
      </x:c>
      <x:c r="H1261" s="13" t="str">
        <x:v>Current</x:v>
      </x:c>
      <x:c r="I1261" s="14" t="n">
        <x:v>5265</x:v>
      </x:c>
      <x:c r="J1261" s="13" t="str">
        <x:f>IF(AND(ISNUMBER(I1261),I1261&gt;0),IF(I1261&lt;=1000,"1–1,000",IF(I1261&lt;=2500,"1,001–2,500",IF(I1261&lt;=5000,"2,501–5,000",IF(I1261&lt;=10000,"5,001–10,000","10,001–15,000")))),"5,001–10,000")</x:f>
        <x:v>5,001–10,000</x:v>
      </x:c>
      <x:c r="K1261" s="16"/>
      <x:c r="L1261" s="43" t="str">
        <x:f>IF(AND(ISNUMBER(I1261),I1261&gt;0,ISNUMBER(K1261),K1261&gt;0),K1261/I1261,"n.a.")</x:f>
        <x:v>n.a.</x:v>
      </x:c>
      <x:c r="M1261" s="43"/>
      <x:c r="N1261" s="13" t="str">
        <x:v>No</x:v>
      </x:c>
      <x:c r="O1261" s="15" t="str">
        <x:v>5m clear internal height</x:v>
      </x:c>
      <x:c r="P1261" s="15" t="str">
        <x:v>Roller shutter stated</x:v>
      </x:c>
      <x:c r="Q1261" s="15" t="str">
        <x:v>Industrial / workshop / warehouse accommodation; Steel frame, office space, three-phase power, parking, yard/loading space, WC facilities.</x:v>
      </x:c>
      <x:c r="R1261" s="15" t="str">
        <x:v>Advertised to let; not agent-confirmed</x:v>
      </x:c>
      <x:c r="S1261" s="15" t="str">
        <x:v>https://www.zoopla.co.uk/to-rent/commercial/details/73221071/</x:v>
      </x:c>
      <x:c r="T1261" s="15" t="str"/>
      <x:c r="U1261" s="15" t="str"/>
      <x:c r="V1261" s="15" t="str">
        <x:v>Northfleet — Standalone / estate not identified</x:v>
      </x:c>
      <x:c r="W1261" s="15" t="str">
        <x:v>Individual unit ≤15,000 sq ft</x:v>
      </x:c>
      <x:c r="X1261" s="13" t="n">
        <x:f>IF(N1261="Yes",L1261,0)</x:f>
        <x:v>0</x:v>
      </x:c>
      <x:c r="Y1261" s="14" t="n">
        <x:v>1</x:v>
      </x:c>
      <x:c r="Z1261" s="13" t="str">
        <x:v>Industrial / workshop / storage</x:v>
      </x:c>
    </x:row>
    <x:row r="1262" ht="49" customHeight="1">
      <x:c r="A1262" s="13" t="str">
        <x:v>SE0282</x:v>
      </x:c>
      <x:c r="B1262" s="15" t="str">
        <x:v>Northfleet</x:v>
      </x:c>
      <x:c r="C1262" s="15" t="str">
        <x:v>Northfleet</x:v>
      </x:c>
      <x:c r="D1262" s="14" t="n">
        <x:v>29900</x:v>
      </x:c>
      <x:c r="E1262" s="13" t="str">
        <x:v>Town</x:v>
      </x:c>
      <x:c r="F1262" s="15" t="str">
        <x:v>Northfleet Industrial Estate</x:v>
      </x:c>
      <x:c r="G1262" s="15" t="str">
        <x:v>F1 Northfleet Industrial Estate, Lower Road, Northfleet, Gravesend, Kent, DA11 9SW</x:v>
      </x:c>
      <x:c r="H1262" s="13" t="str">
        <x:v>Current</x:v>
      </x:c>
      <x:c r="I1262" s="14" t="n">
        <x:v>2394</x:v>
      </x:c>
      <x:c r="J1262" s="13" t="str">
        <x:f>IF(AND(ISNUMBER(I1262),I1262&gt;0),IF(I1262&lt;=1000,"1–1,000",IF(I1262&lt;=2500,"1,001–2,500",IF(I1262&lt;=5000,"2,501–5,000",IF(I1262&lt;=10000,"5,001–10,000","10,001–15,000")))),"1,001–2,500")</x:f>
        <x:v>1,001–2,500</x:v>
      </x:c>
      <x:c r="K1262" s="16" t="n">
        <x:v>37950</x:v>
      </x:c>
      <x:c r="L1262" s="43" t="n">
        <x:f>IF(AND(ISNUMBER(I1262),I1262&gt;0,ISNUMBER(K1262),K1262&gt;0),K1262/I1262,"n.a.")</x:f>
        <x:v>15.852130325814537</x:v>
      </x:c>
      <x:c r="M1262" s="43" t="n">
        <x:v>15.85</x:v>
      </x:c>
      <x:c r="N1262" s="13" t="str">
        <x:v>Yes</x:v>
      </x:c>
      <x:c r="O1262" s="15" t="str">
        <x:v>Eaves height approx.; 5.7m (5m to haunch); * Eaves height approximately 5.7m (5m to haunch); Salient features</x:v>
      </x:c>
      <x:c r="P1262" s="15" t="str">
        <x:v>Roller shutter stated</x:v>
      </x:c>
      <x:c r="Q1262" s="15" t="str">
        <x:v>Industrial / workshop / warehouse accommodation; Steel frame, mezzanine, office space, three-phase power, parking, yard/loading space, WC facilities.</x:v>
      </x:c>
      <x:c r="R1262" s="15" t="str">
        <x:v>Advertised to let; not agent-confirmed</x:v>
      </x:c>
      <x:c r="S1262" s="15" t="str">
        <x:v>https://www.zoopla.co.uk/to-rent/commercial/details/72589262/</x:v>
      </x:c>
      <x:c r="T1262" s="15" t="str">
        <x:v>https://www.rightmove.co.uk/properties/760937481627233#/?channel=COM_LET</x:v>
      </x:c>
      <x:c r="U1262" s="15" t="str"/>
      <x:c r="V1262" s="15" t="str">
        <x:v>Northfleet — Northfleet Industrial Estate</x:v>
      </x:c>
      <x:c r="W1262" s="15" t="str">
        <x:v>Individual unit ≤15,000 sq ft</x:v>
      </x:c>
      <x:c r="X1262" s="13" t="n">
        <x:f>IF(N1262="Yes",L1262,0)</x:f>
        <x:v>15.852130325814537</x:v>
      </x:c>
      <x:c r="Y1262" s="14" t="n">
        <x:v>1</x:v>
      </x:c>
      <x:c r="Z1262" s="13" t="str">
        <x:v>Industrial / workshop / storage</x:v>
      </x:c>
    </x:row>
    <x:row r="1263" ht="49" customHeight="1">
      <x:c r="A1263" s="13" t="str">
        <x:v>SE0283</x:v>
      </x:c>
      <x:c r="B1263" s="15" t="str">
        <x:v>Northfleet</x:v>
      </x:c>
      <x:c r="C1263" s="15" t="str">
        <x:v>Northfleet</x:v>
      </x:c>
      <x:c r="D1263" s="14" t="n">
        <x:v>29900</x:v>
      </x:c>
      <x:c r="E1263" s="13" t="str">
        <x:v>Town</x:v>
      </x:c>
      <x:c r="F1263" s="15" t="str">
        <x:v>Springhead Enterprise Park</x:v>
      </x:c>
      <x:c r="G1263" s="15" t="str">
        <x:v>B1 Springhead Enterprise Park, Springhead Road, Northfleet, Gravesend, Kent, DA11 8HB</x:v>
      </x:c>
      <x:c r="H1263" s="13" t="str">
        <x:v>Future</x:v>
      </x:c>
      <x:c r="I1263" s="14" t="n">
        <x:v>6927</x:v>
      </x:c>
      <x:c r="J1263" s="13" t="str">
        <x:f>IF(AND(ISNUMBER(I1263),I1263&gt;0),IF(I1263&lt;=1000,"1–1,000",IF(I1263&lt;=2500,"1,001–2,500",IF(I1263&lt;=5000,"2,501–5,000",IF(I1263&lt;=10000,"5,001–10,000","10,001–15,000")))),"5,001–10,000")</x:f>
        <x:v>5,001–10,000</x:v>
      </x:c>
      <x:c r="K1263" s="16" t="n">
        <x:v>107500</x:v>
      </x:c>
      <x:c r="L1263" s="43" t="n">
        <x:f>IF(AND(ISNUMBER(I1263),I1263&gt;0,ISNUMBER(K1263),K1263&gt;0),K1263/I1263,"n.a.")</x:f>
        <x:v>15.518983687021798</x:v>
      </x:c>
      <x:c r="M1263" s="43" t="n">
        <x:v>15.52</x:v>
      </x:c>
      <x:c r="N1263" s="13" t="str">
        <x:v>No</x:v>
      </x:c>
      <x:c r="O1263" s="15" t="str">
        <x:v>Circa 6m eaves height / clear span steel portal frame; * Circa 6m eaves height; Salient features include:- * T</x:v>
      </x:c>
      <x:c r="P1263" s="15" t="str">
        <x:v>Loading/access door stated</x:v>
      </x:c>
      <x:c r="Q1263" s="15" t="str">
        <x:v>Industrial / workshop / warehouse accommodation; Steel frame, office space, three-phase power, parking, WC facilities.</x:v>
      </x:c>
      <x:c r="R1263" s="15" t="str">
        <x:v>Future availability: Available January 2027</x:v>
      </x:c>
      <x:c r="S1263" s="15" t="str">
        <x:v>https://www.zoopla.co.uk/to-rent/commercial/details/63354965/</x:v>
      </x:c>
      <x:c r="T1263" s="15" t="str">
        <x:v>https://www.rightmove.co.uk/properties/775237818429040#/?channel=COM_LET</x:v>
      </x:c>
      <x:c r="U1263" s="15" t="str"/>
      <x:c r="V1263" s="15" t="str">
        <x:v>Northfleet — Springhead Enterprise Park</x:v>
      </x:c>
      <x:c r="W1263" s="15" t="str">
        <x:v>Individual unit ≤15,000 sq ft</x:v>
      </x:c>
      <x:c r="X1263" s="13" t="n">
        <x:f>IF(N1263="Yes",L1263,0)</x:f>
        <x:v>0</x:v>
      </x:c>
      <x:c r="Y1263" s="14" t="n">
        <x:v>1</x:v>
      </x:c>
      <x:c r="Z1263" s="13" t="str">
        <x:v>Industrial / workshop / storage</x:v>
      </x:c>
    </x:row>
    <x:row r="1264" ht="49" customHeight="1">
      <x:c r="A1264" s="13" t="str">
        <x:v>SE0284</x:v>
      </x:c>
      <x:c r="B1264" s="15" t="str">
        <x:v>Northfleet</x:v>
      </x:c>
      <x:c r="C1264" s="15" t="str">
        <x:v>Northfleet</x:v>
      </x:c>
      <x:c r="D1264" s="14" t="n">
        <x:v>29900</x:v>
      </x:c>
      <x:c r="E1264" s="13" t="str">
        <x:v>Town</x:v>
      </x:c>
      <x:c r="F1264" s="15" t="str">
        <x:v>Springhead Enterprise Park</x:v>
      </x:c>
      <x:c r="G1264" s="15" t="str">
        <x:v>C1 Springhead Enterprise Park, Springhead Road, Northfleet, Gravesend, Kent, DA11 8HD</x:v>
      </x:c>
      <x:c r="H1264" s="13" t="str">
        <x:v>Future</x:v>
      </x:c>
      <x:c r="I1264" s="14" t="n">
        <x:v>5957</x:v>
      </x:c>
      <x:c r="J1264" s="13" t="str">
        <x:f>IF(AND(ISNUMBER(I1264),I1264&gt;0),IF(I1264&lt;=1000,"1–1,000",IF(I1264&lt;=2500,"1,001–2,500",IF(I1264&lt;=5000,"2,501–5,000",IF(I1264&lt;=10000,"5,001–10,000","10,001–15,000")))),"5,001–10,000")</x:f>
        <x:v>5,001–10,000</x:v>
      </x:c>
      <x:c r="K1264" s="16" t="n">
        <x:v>80000</x:v>
      </x:c>
      <x:c r="L1264" s="43" t="n">
        <x:f>IF(AND(ISNUMBER(I1264),I1264&gt;0,ISNUMBER(K1264),K1264&gt;0),K1264/I1264,"n.a.")</x:f>
        <x:v>13.42957864696995</x:v>
      </x:c>
      <x:c r="M1264" s="43" t="n">
        <x:v>13.43</x:v>
      </x:c>
      <x:c r="N1264" s="13" t="str">
        <x:v>No</x:v>
      </x:c>
      <x:c r="O1264" s="15" t="str">
        <x:v>6m eaves height; * 6m eaves height; 3m wide x 4m high) * 6m eaves height * Ground floor warehouse * Ground &amp; f</x:v>
      </x:c>
      <x:c r="P1264" s="15" t="str">
        <x:v>Loading/access door stated</x:v>
      </x:c>
      <x:c r="Q1264" s="15" t="str">
        <x:v>Industrial / workshop / warehouse accommodation; office space, parking, WC facilities.</x:v>
      </x:c>
      <x:c r="R1264" s="15" t="str">
        <x:v>Future availability: Available June 2027</x:v>
      </x:c>
      <x:c r="S1264" s="15" t="str">
        <x:v>https://www.zoopla.co.uk/to-rent/commercial/details/73381653/</x:v>
      </x:c>
      <x:c r="T1264" s="15" t="str">
        <x:v>https://www.rightmove.co.uk/properties/760937248906545#/?channel=COM_LET</x:v>
      </x:c>
      <x:c r="U1264" s="15" t="str"/>
      <x:c r="V1264" s="15" t="str">
        <x:v>Northfleet — Springhead Enterprise Park</x:v>
      </x:c>
      <x:c r="W1264" s="15" t="str">
        <x:v>Individual unit ≤15,000 sq ft</x:v>
      </x:c>
      <x:c r="X1264" s="13" t="n">
        <x:f>IF(N1264="Yes",L1264,0)</x:f>
        <x:v>0</x:v>
      </x:c>
      <x:c r="Y1264" s="14" t="n">
        <x:v>1</x:v>
      </x:c>
      <x:c r="Z1264" s="13" t="str">
        <x:v>Industrial / workshop / storage</x:v>
      </x:c>
    </x:row>
    <x:row r="1265" ht="42" customHeight="1">
      <x:c r="A1265" s="13" t="str">
        <x:v>SE0285</x:v>
      </x:c>
      <x:c r="B1265" s="15" t="str">
        <x:v>Northfleet</x:v>
      </x:c>
      <x:c r="C1265" s="15" t="str">
        <x:v>Northfleet</x:v>
      </x:c>
      <x:c r="D1265" s="14" t="n">
        <x:v>29900</x:v>
      </x:c>
      <x:c r="E1265" s="13" t="str">
        <x:v>Town</x:v>
      </x:c>
      <x:c r="F1265" s="15" t="str">
        <x:v>Springhead Enterprise Park</x:v>
      </x:c>
      <x:c r="G1265" s="15" t="str">
        <x:v>C3 Springhead Enterprise Park, Springhead Road, Northfleet, Gravesend, Kent, DA11 8HD</x:v>
      </x:c>
      <x:c r="H1265" s="13" t="str">
        <x:v>Current</x:v>
      </x:c>
      <x:c r="I1265" s="14" t="n">
        <x:v>3932</x:v>
      </x:c>
      <x:c r="J1265" s="13" t="str">
        <x:f>IF(AND(ISNUMBER(I1265),I1265&gt;0),IF(I1265&lt;=1000,"1–1,000",IF(I1265&lt;=2500,"1,001–2,500",IF(I1265&lt;=5000,"2,501–5,000",IF(I1265&lt;=10000,"5,001–10,000","10,001–15,000")))),"2,501–5,000")</x:f>
        <x:v>2,501–5,000</x:v>
      </x:c>
      <x:c r="K1265" s="16" t="n">
        <x:v>64000</x:v>
      </x:c>
      <x:c r="L1265" s="43" t="n">
        <x:f>IF(AND(ISNUMBER(I1265),I1265&gt;0,ISNUMBER(K1265),K1265&gt;0),K1265/I1265,"n.a.")</x:f>
        <x:v>16.276703967446593</x:v>
      </x:c>
      <x:c r="M1265" s="43" t="n">
        <x:v>16.28</x:v>
      </x:c>
      <x:c r="N1265" s="13" t="str">
        <x:v>Yes</x:v>
      </x:c>
      <x:c r="O1265" s="15" t="str">
        <x:v>Not stated</x:v>
      </x:c>
      <x:c r="P1265" s="15" t="str">
        <x:v>Loading/access door stated</x:v>
      </x:c>
      <x:c r="Q1265" s="15" t="str">
        <x:v>Industrial / workshop / warehouse accommodation; Steel frame, office space, three-phase power, parking, WC facilities.</x:v>
      </x:c>
      <x:c r="R1265" s="15" t="str">
        <x:v>Advertised to let; not agent-confirmed</x:v>
      </x:c>
      <x:c r="S1265" s="15" t="str">
        <x:v>https://www.zoopla.co.uk/to-rent/commercial/details/74275059/</x:v>
      </x:c>
      <x:c r="T1265" s="15" t="str">
        <x:v>https://www.rightmove.co.uk/properties/775230690257281#/?channel=COM_LET</x:v>
      </x:c>
      <x:c r="U1265" s="15" t="str"/>
      <x:c r="V1265" s="15" t="str">
        <x:v>Northfleet — Springhead Enterprise Park</x:v>
      </x:c>
      <x:c r="W1265" s="15" t="str">
        <x:v>Individual unit ≤15,000 sq ft</x:v>
      </x:c>
      <x:c r="X1265" s="13" t="n">
        <x:f>IF(N1265="Yes",L1265,0)</x:f>
        <x:v>16.276703967446593</x:v>
      </x:c>
      <x:c r="Y1265" s="14" t="n">
        <x:v>1</x:v>
      </x:c>
      <x:c r="Z1265" s="13" t="str">
        <x:v>Industrial / workshop / storage</x:v>
      </x:c>
    </x:row>
    <x:row r="1266" ht="49" customHeight="1">
      <x:c r="A1266" s="13" t="str">
        <x:v>SE0286</x:v>
      </x:c>
      <x:c r="B1266" s="15" t="str">
        <x:v>Northfleet</x:v>
      </x:c>
      <x:c r="C1266" s="15" t="str">
        <x:v>Northfleet</x:v>
      </x:c>
      <x:c r="D1266" s="14" t="n">
        <x:v>29900</x:v>
      </x:c>
      <x:c r="E1266" s="13" t="str">
        <x:v>Town</x:v>
      </x:c>
      <x:c r="F1266" s="15" t="str">
        <x:v>Springhead Enterprise Park</x:v>
      </x:c>
      <x:c r="G1266" s="15" t="str">
        <x:v>J3 Springhead Enterprise Park, Springhead Road, Northfleet, Gravesend, Kent, DA11 8HL</x:v>
      </x:c>
      <x:c r="H1266" s="13" t="str">
        <x:v>Current</x:v>
      </x:c>
      <x:c r="I1266" s="14" t="n">
        <x:v>2055</x:v>
      </x:c>
      <x:c r="J1266" s="13" t="str">
        <x:f>IF(AND(ISNUMBER(I1266),I1266&gt;0),IF(I1266&lt;=1000,"1–1,000",IF(I1266&lt;=2500,"1,001–2,500",IF(I1266&lt;=5000,"2,501–5,000",IF(I1266&lt;=10000,"5,001–10,000","10,001–15,000")))),"1,001–2,500")</x:f>
        <x:v>1,001–2,500</x:v>
      </x:c>
      <x:c r="K1266" s="16" t="n">
        <x:v>33000</x:v>
      </x:c>
      <x:c r="L1266" s="43" t="n">
        <x:f>IF(AND(ISNUMBER(I1266),I1266&gt;0,ISNUMBER(K1266),K1266&gt;0),K1266/I1266,"n.a.")</x:f>
        <x:v>16.05839416058394</x:v>
      </x:c>
      <x:c r="M1266" s="43" t="n">
        <x:v>16.06</x:v>
      </x:c>
      <x:c r="N1266" s="13" t="str">
        <x:v>Yes</x:v>
      </x:c>
      <x:c r="O1266" s="15" t="str">
        <x:v>4.8m eaves height; * 4.8 eaves height; Warehouse * Modern steel portal frame with brickwork and fully insulate</x:v>
      </x:c>
      <x:c r="P1266" s="15" t="str">
        <x:v>Roller shutter stated</x:v>
      </x:c>
      <x:c r="Q1266" s="15" t="str">
        <x:v>Industrial / workshop / warehouse accommodation; Steel frame, office space, three-phase power, parking, yard/loading space, WC facilities.</x:v>
      </x:c>
      <x:c r="R1266" s="15" t="str">
        <x:v>Advertised to let; not agent-confirmed</x:v>
      </x:c>
      <x:c r="S1266" s="15" t="str">
        <x:v>https://www.zoopla.co.uk/to-rent/commercial/details/74639751/</x:v>
      </x:c>
      <x:c r="T1266" s="15" t="str">
        <x:v>https://www.rightmove.co.uk/properties/782838354664401#/?channel=COM_LET</x:v>
      </x:c>
      <x:c r="U1266" s="15" t="str"/>
      <x:c r="V1266" s="15" t="str">
        <x:v>Northfleet — Springhead Enterprise Park</x:v>
      </x:c>
      <x:c r="W1266" s="15" t="str">
        <x:v>Individual unit ≤15,000 sq ft</x:v>
      </x:c>
      <x:c r="X1266" s="13" t="n">
        <x:f>IF(N1266="Yes",L1266,0)</x:f>
        <x:v>16.05839416058394</x:v>
      </x:c>
      <x:c r="Y1266" s="14" t="n">
        <x:v>1</x:v>
      </x:c>
      <x:c r="Z1266" s="13" t="str">
        <x:v>Industrial / workshop / storage</x:v>
      </x:c>
    </x:row>
    <x:row r="1267" ht="42" customHeight="1">
      <x:c r="A1267" s="13" t="str">
        <x:v>SE0287</x:v>
      </x:c>
      <x:c r="B1267" s="15" t="str">
        <x:v>Northfleet</x:v>
      </x:c>
      <x:c r="C1267" s="15" t="str">
        <x:v>Northfleet</x:v>
      </x:c>
      <x:c r="D1267" s="14" t="n">
        <x:v>29900</x:v>
      </x:c>
      <x:c r="E1267" s="13" t="str">
        <x:v>Town</x:v>
      </x:c>
      <x:c r="F1267" s="15" t="str">
        <x:v>Springhead Enterprise Park</x:v>
      </x:c>
      <x:c r="G1267" s="15" t="str">
        <x:v>J5 Springhead Enterprise Park, , NOrthfleet , Kent , DA11</x:v>
      </x:c>
      <x:c r="H1267" s="13" t="str">
        <x:v>Current</x:v>
      </x:c>
      <x:c r="I1267" s="14" t="n">
        <x:v>2312</x:v>
      </x:c>
      <x:c r="J1267" s="13" t="str">
        <x:f>IF(AND(ISNUMBER(I1267),I1267&gt;0),IF(I1267&lt;=1000,"1–1,000",IF(I1267&lt;=2500,"1,001–2,500",IF(I1267&lt;=5000,"2,501–5,000",IF(I1267&lt;=10000,"5,001–10,000","10,001–15,000")))),"1,001–2,500")</x:f>
        <x:v>1,001–2,500</x:v>
      </x:c>
      <x:c r="K1267" s="16"/>
      <x:c r="L1267" s="43" t="str">
        <x:f>IF(AND(ISNUMBER(I1267),I1267&gt;0,ISNUMBER(K1267),K1267&gt;0),K1267/I1267,"n.a.")</x:f>
        <x:v>n.a.</x:v>
      </x:c>
      <x:c r="M1267" s="43"/>
      <x:c r="N1267" s="13" t="str">
        <x:v>No</x:v>
      </x:c>
      <x:c r="O1267" s="15" t="str">
        <x:v>Not stated</x:v>
      </x:c>
      <x:c r="P1267" s="15" t="str">
        <x:v>Loading/access door stated</x:v>
      </x:c>
      <x:c r="Q1267" s="15" t="str">
        <x:v>Industrial / workshop / warehouse accommodation; office space, parking, yard/loading space, WC facilities.</x:v>
      </x:c>
      <x:c r="R1267" s="15" t="str">
        <x:v>Advertised to let; not agent-confirmed</x:v>
      </x:c>
      <x:c r="S1267" s="15" t="str">
        <x:v>https://www.zoopla.co.uk/to-rent/commercial/details/73470636/</x:v>
      </x:c>
      <x:c r="T1267" s="15" t="str">
        <x:v>https://www.caxtons.com/property/j5-springhead-enterprise-park-northfleet-kent-da11/</x:v>
      </x:c>
      <x:c r="U1267" s="15" t="str"/>
      <x:c r="V1267" s="15" t="str">
        <x:v>Northfleet — Springhead Enterprise Park</x:v>
      </x:c>
      <x:c r="W1267" s="15" t="str">
        <x:v>Individual unit ≤15,000 sq ft</x:v>
      </x:c>
      <x:c r="X1267" s="13" t="n">
        <x:f>IF(N1267="Yes",L1267,0)</x:f>
        <x:v>0</x:v>
      </x:c>
      <x:c r="Y1267" s="14" t="n">
        <x:v>1</x:v>
      </x:c>
      <x:c r="Z1267" s="13" t="str">
        <x:v>Industrial / workshop / storage</x:v>
      </x:c>
    </x:row>
    <x:row r="1268" ht="42" customHeight="1">
      <x:c r="A1268" s="13" t="str">
        <x:v>SE0288</x:v>
      </x:c>
      <x:c r="B1268" s="15" t="str">
        <x:v>Northfleet</x:v>
      </x:c>
      <x:c r="C1268" s="15" t="str">
        <x:v>Northfleet</x:v>
      </x:c>
      <x:c r="D1268" s="14" t="n">
        <x:v>29900</x:v>
      </x:c>
      <x:c r="E1268" s="13" t="str">
        <x:v>Town</x:v>
      </x:c>
      <x:c r="F1268" s="15" t="str">
        <x:v>Springhead Enterprise Park</x:v>
      </x:c>
      <x:c r="G1268" s="15" t="str">
        <x:v>Unit I1, Springhead Enterprise Park, Springhead Road, Northfleet, Gravesend, Kent, DA11</x:v>
      </x:c>
      <x:c r="H1268" s="13" t="str">
        <x:v>Current</x:v>
      </x:c>
      <x:c r="I1268" s="14" t="n">
        <x:v>1332</x:v>
      </x:c>
      <x:c r="J1268" s="13" t="str">
        <x:f>IF(AND(ISNUMBER(I1268),I1268&gt;0),IF(I1268&lt;=1000,"1–1,000",IF(I1268&lt;=2500,"1,001–2,500",IF(I1268&lt;=5000,"2,501–5,000",IF(I1268&lt;=10000,"5,001–10,000","10,001–15,000")))),"1,001–2,500")</x:f>
        <x:v>1,001–2,500</x:v>
      </x:c>
      <x:c r="K1268" s="16"/>
      <x:c r="L1268" s="43" t="str">
        <x:f>IF(AND(ISNUMBER(I1268),I1268&gt;0,ISNUMBER(K1268),K1268&gt;0),K1268/I1268,"n.a.")</x:f>
        <x:v>n.a.</x:v>
      </x:c>
      <x:c r="M1268" s="43"/>
      <x:c r="N1268" s="13" t="str">
        <x:v>No</x:v>
      </x:c>
      <x:c r="O1268" s="15" t="str">
        <x:v>Not stated</x:v>
      </x:c>
      <x:c r="P1268" s="15" t="str">
        <x:v>Up-and-over loading door stated</x:v>
      </x:c>
      <x:c r="Q1268" s="15" t="str">
        <x:v>Industrial / workshop / warehouse accommodation; Steel frame, parking, yard/loading space.</x:v>
      </x:c>
      <x:c r="R1268" s="15" t="str">
        <x:v>Advertised to let; not agent-confirmed</x:v>
      </x:c>
      <x:c r="S1268" s="15" t="str">
        <x:v>https://www.zoopla.co.uk/to-rent/commercial/details/74017811/</x:v>
      </x:c>
      <x:c r="T1268" s="15" t="str">
        <x:v>https://www.caxtons.com/property/unit-i1-springhead-enterprise-park-springhead-road-northfleet-gravesend-kent-da11/</x:v>
      </x:c>
      <x:c r="U1268" s="15" t="str"/>
      <x:c r="V1268" s="15" t="str">
        <x:v>Northfleet — Springhead Enterprise Park</x:v>
      </x:c>
      <x:c r="W1268" s="15" t="str">
        <x:v>Individual unit ≤15,000 sq ft</x:v>
      </x:c>
      <x:c r="X1268" s="13" t="n">
        <x:f>IF(N1268="Yes",L1268,0)</x:f>
        <x:v>0</x:v>
      </x:c>
      <x:c r="Y1268" s="14" t="n">
        <x:v>1</x:v>
      </x:c>
      <x:c r="Z1268" s="13" t="str">
        <x:v>Industrial / workshop / storage</x:v>
      </x:c>
    </x:row>
    <x:row r="1269" ht="42" customHeight="1">
      <x:c r="A1269" s="13" t="str">
        <x:v>SE0289</x:v>
      </x:c>
      <x:c r="B1269" s="15" t="str">
        <x:v>Northfleet</x:v>
      </x:c>
      <x:c r="C1269" s="15" t="str">
        <x:v>Northfleet</x:v>
      </x:c>
      <x:c r="D1269" s="14" t="n">
        <x:v>29900</x:v>
      </x:c>
      <x:c r="E1269" s="13" t="str">
        <x:v>Town</x:v>
      </x:c>
      <x:c r="F1269" s="15" t="str">
        <x:v>Springhead Enterprise Park</x:v>
      </x:c>
      <x:c r="G1269" s="15" t="str">
        <x:v>V2 Springhead Enterprise Park, Northfleet, Kent, DA11 8HN</x:v>
      </x:c>
      <x:c r="H1269" s="13" t="str">
        <x:v>Current</x:v>
      </x:c>
      <x:c r="I1269" s="14" t="n">
        <x:v>2768</x:v>
      </x:c>
      <x:c r="J1269" s="13" t="str">
        <x:f>IF(AND(ISNUMBER(I1269),I1269&gt;0),IF(I1269&lt;=1000,"1–1,000",IF(I1269&lt;=2500,"1,001–2,500",IF(I1269&lt;=5000,"2,501–5,000",IF(I1269&lt;=10000,"5,001–10,000","10,001–15,000")))),"2,501–5,000")</x:f>
        <x:v>2,501–5,000</x:v>
      </x:c>
      <x:c r="K1269" s="16" t="n">
        <x:v>48500</x:v>
      </x:c>
      <x:c r="L1269" s="43" t="n">
        <x:f>IF(AND(ISNUMBER(I1269),I1269&gt;0,ISNUMBER(K1269),K1269&gt;0),K1269/I1269,"n.a.")</x:f>
        <x:v>17.521676300578033</x:v>
      </x:c>
      <x:c r="M1269" s="43" t="n">
        <x:v>17.52</x:v>
      </x:c>
      <x:c r="N1269" s="13" t="str">
        <x:v>Yes</x:v>
      </x:c>
      <x:c r="O1269" s="15" t="str">
        <x:v>Not stated</x:v>
      </x:c>
      <x:c r="P1269" s="15" t="str">
        <x:v>Loading/access door stated</x:v>
      </x:c>
      <x:c r="Q1269" s="15" t="str">
        <x:v>Industrial / workshop / warehouse accommodation; Steel frame, office space, WC facilities.</x:v>
      </x:c>
      <x:c r="R1269" s="15" t="str">
        <x:v>Advertised to let; not agent-confirmed</x:v>
      </x:c>
      <x:c r="S1269" s="15" t="str">
        <x:v>https://www.zoopla.co.uk/to-rent/commercial/details/73117564/</x:v>
      </x:c>
      <x:c r="T1269" s="15" t="str">
        <x:v>https://www.rightmove.co.uk/properties/760938408572961#/?channel=COM_LET</x:v>
      </x:c>
      <x:c r="U1269" s="15" t="str"/>
      <x:c r="V1269" s="15" t="str">
        <x:v>Northfleet — Springhead Enterprise Park</x:v>
      </x:c>
      <x:c r="W1269" s="15" t="str">
        <x:v>Individual unit ≤15,000 sq ft</x:v>
      </x:c>
      <x:c r="X1269" s="13" t="n">
        <x:f>IF(N1269="Yes",L1269,0)</x:f>
        <x:v>17.521676300578033</x:v>
      </x:c>
      <x:c r="Y1269" s="14" t="n">
        <x:v>1</x:v>
      </x:c>
      <x:c r="Z1269" s="13" t="str">
        <x:v>Industrial / workshop / storage</x:v>
      </x:c>
    </x:row>
    <x:row r="1270" ht="49" customHeight="1">
      <x:c r="A1270" s="13" t="str">
        <x:v>SE0290</x:v>
      </x:c>
      <x:c r="B1270" s="15" t="str">
        <x:v>Gravesend</x:v>
      </x:c>
      <x:c r="C1270" s="15" t="str">
        <x:v>Southfleet</x:v>
      </x:c>
      <x:c r="D1270" s="14" t="n">
        <x:v>600</x:v>
      </x:c>
      <x:c r="E1270" s="13" t="str">
        <x:v>Nearby</x:v>
      </x:c>
      <x:c r="F1270" s="15" t="str">
        <x:v>Storefast Estate</x:v>
      </x:c>
      <x:c r="G1270" s="15" t="str">
        <x:v>1 Storefast Estate, Park Corner Road, Southfleet, Gravesend, Kent, DA13 9LJ</x:v>
      </x:c>
      <x:c r="H1270" s="13" t="str">
        <x:v>Current</x:v>
      </x:c>
      <x:c r="I1270" s="14" t="n">
        <x:v>1882</x:v>
      </x:c>
      <x:c r="J1270" s="13" t="str">
        <x:f>IF(AND(ISNUMBER(I1270),I1270&gt;0),IF(I1270&lt;=1000,"1–1,000",IF(I1270&lt;=2500,"1,001–2,500",IF(I1270&lt;=5000,"2,501–5,000",IF(I1270&lt;=10000,"5,001–10,000","10,001–15,000")))),"1,001–2,500")</x:f>
        <x:v>1,001–2,500</x:v>
      </x:c>
      <x:c r="K1270" s="16"/>
      <x:c r="L1270" s="43" t="str">
        <x:f>IF(AND(ISNUMBER(I1270),I1270&gt;0,ISNUMBER(K1270),K1270&gt;0),K1270/I1270,"n.a.")</x:f>
        <x:v>n.a.</x:v>
      </x:c>
      <x:c r="M1270" s="43"/>
      <x:c r="N1270" s="13" t="str">
        <x:v>No</x:v>
      </x:c>
      <x:c r="O1270" s="15" t="str">
        <x:v>4.65m eaves height; * Approximate 4.65m eaves; Warehouse * Clear span steel portal frame * 4m high steel shutt</x:v>
      </x:c>
      <x:c r="P1270" s="15" t="str">
        <x:v>Roller shutter stated</x:v>
      </x:c>
      <x:c r="Q1270" s="15" t="str">
        <x:v>Industrial / workshop / warehouse accommodation; Steel frame, three-phase power, parking, yard/loading space, WC facilities.</x:v>
      </x:c>
      <x:c r="R1270" s="15" t="str">
        <x:v>Advertised to let; not agent-confirmed</x:v>
      </x:c>
      <x:c r="S1270" s="15" t="str">
        <x:v>https://www.zoopla.co.uk/to-rent/commercial/details/73490878/</x:v>
      </x:c>
      <x:c r="T1270" s="15" t="str">
        <x:v>https://www.rightmove.co.uk/properties/760938460904833#/?channel=COM_LET</x:v>
      </x:c>
      <x:c r="U1270" s="15" t="str"/>
      <x:c r="V1270" s="15" t="str">
        <x:v>Gravesend — Storefast Estate</x:v>
      </x:c>
      <x:c r="W1270" s="15" t="str">
        <x:v>Individual unit ≤15,000 sq ft</x:v>
      </x:c>
      <x:c r="X1270" s="13" t="n">
        <x:f>IF(N1270="Yes",L1270,0)</x:f>
        <x:v>0</x:v>
      </x:c>
      <x:c r="Y1270" s="14" t="n">
        <x:v>1</x:v>
      </x:c>
      <x:c r="Z1270" s="13" t="str">
        <x:v>Industrial / workshop / storage</x:v>
      </x:c>
    </x:row>
    <x:row r="1271" ht="49" customHeight="1">
      <x:c r="A1271" s="13" t="str">
        <x:v>SE0291</x:v>
      </x:c>
      <x:c r="B1271" s="15" t="str">
        <x:v>Gravesend</x:v>
      </x:c>
      <x:c r="C1271" s="15" t="str">
        <x:v>Southfleet</x:v>
      </x:c>
      <x:c r="D1271" s="14" t="n">
        <x:v>600</x:v>
      </x:c>
      <x:c r="E1271" s="13" t="str">
        <x:v>Nearby</x:v>
      </x:c>
      <x:c r="F1271" s="15" t="str">
        <x:v>Storefast Estate</x:v>
      </x:c>
      <x:c r="G1271" s="15" t="str">
        <x:v>6-8 Storefast Estate, Park Corner Road, Southfleet, Gravesend, Kent, DA13 9LJ</x:v>
      </x:c>
      <x:c r="H1271" s="13" t="str">
        <x:v>Current</x:v>
      </x:c>
      <x:c r="I1271" s="14" t="n">
        <x:v>3320</x:v>
      </x:c>
      <x:c r="J1271" s="13" t="str">
        <x:f>IF(AND(ISNUMBER(I1271),I1271&gt;0),IF(I1271&lt;=1000,"1–1,000",IF(I1271&lt;=2500,"1,001–2,500",IF(I1271&lt;=5000,"2,501–5,000",IF(I1271&lt;=10000,"5,001–10,000","10,001–15,000")))),"2,501–5,000")</x:f>
        <x:v>2,501–5,000</x:v>
      </x:c>
      <x:c r="K1271" s="16"/>
      <x:c r="L1271" s="43" t="str">
        <x:f>IF(AND(ISNUMBER(I1271),I1271&gt;0,ISNUMBER(K1271),K1271&gt;0),K1271/I1271,"n.a.")</x:f>
        <x:v>n.a.</x:v>
      </x:c>
      <x:c r="M1271" s="43"/>
      <x:c r="N1271" s="13" t="str">
        <x:v>No</x:v>
      </x:c>
      <x:c r="O1271" s="15" t="str">
        <x:v>6m eaves height; * Approximate 6m eaves; Warehouse * Clear span steel portal frame * 4m high steel shutter loa</x:v>
      </x:c>
      <x:c r="P1271" s="15" t="str">
        <x:v>Roller shutter stated</x:v>
      </x:c>
      <x:c r="Q1271" s="15" t="str">
        <x:v>Industrial / workshop / warehouse accommodation; Steel frame, office space, three-phase power, parking, WC facilities.</x:v>
      </x:c>
      <x:c r="R1271" s="15" t="str">
        <x:v>Advertised to let; not agent-confirmed</x:v>
      </x:c>
      <x:c r="S1271" s="15" t="str">
        <x:v>https://www.zoopla.co.uk/to-rent/commercial/details/73490866/</x:v>
      </x:c>
      <x:c r="T1271" s="15" t="str">
        <x:v>https://www.rightmove.co.uk/properties/760938467361681#/?channel=COM_LET</x:v>
      </x:c>
      <x:c r="U1271" s="15" t="str"/>
      <x:c r="V1271" s="15" t="str">
        <x:v>Gravesend — Storefast Estate</x:v>
      </x:c>
      <x:c r="W1271" s="15" t="str">
        <x:v>Individual unit ≤15,000 sq ft</x:v>
      </x:c>
      <x:c r="X1271" s="13" t="n">
        <x:f>IF(N1271="Yes",L1271,0)</x:f>
        <x:v>0</x:v>
      </x:c>
      <x:c r="Y1271" s="14" t="n">
        <x:v>1</x:v>
      </x:c>
      <x:c r="Z1271" s="13" t="str">
        <x:v>Industrial / workshop / storage</x:v>
      </x:c>
    </x:row>
    <x:row r="1272" ht="42" customHeight="1">
      <x:c r="A1272" s="13" t="str">
        <x:v>SE0292</x:v>
      </x:c>
      <x:c r="B1272" s="15" t="str">
        <x:v>Gravesend</x:v>
      </x:c>
      <x:c r="C1272" s="15" t="str">
        <x:v>Gravesend</x:v>
      </x:c>
      <x:c r="D1272" s="14" t="n">
        <x:v>58105</x:v>
      </x:c>
      <x:c r="E1272" s="13" t="str">
        <x:v>Town</x:v>
      </x:c>
      <x:c r="F1272" s="15" t="str">
        <x:v>Imperial Business Estate</x:v>
      </x:c>
      <x:c r="G1272" s="15" t="str">
        <x:v>Unit D3, Imperial Business Estate, West Mill, Gravesend, Kent, DA11 0DL</x:v>
      </x:c>
      <x:c r="H1272" s="13" t="str">
        <x:v>Current</x:v>
      </x:c>
      <x:c r="I1272" s="14" t="n">
        <x:v>8399</x:v>
      </x:c>
      <x:c r="J1272" s="13" t="str">
        <x:f>IF(AND(ISNUMBER(I1272),I1272&gt;0),IF(I1272&lt;=1000,"1–1,000",IF(I1272&lt;=2500,"1,001–2,500",IF(I1272&lt;=5000,"2,501–5,000",IF(I1272&lt;=10000,"5,001–10,000","10,001–15,000")))),"5,001–10,000")</x:f>
        <x:v>5,001–10,000</x:v>
      </x:c>
      <x:c r="K1272" s="16" t="n">
        <x:v>123500</x:v>
      </x:c>
      <x:c r="L1272" s="43" t="n">
        <x:f>IF(AND(ISNUMBER(I1272),I1272&gt;0,ISNUMBER(K1272),K1272&gt;0),K1272/I1272,"n.a.")</x:f>
        <x:v>14.70413144421955</x:v>
      </x:c>
      <x:c r="M1272" s="43" t="n">
        <x:v>14.7</x:v>
      </x:c>
      <x:c r="N1272" s="13" t="str">
        <x:v>Yes</x:v>
      </x:c>
      <x:c r="O1272" s="15" t="str">
        <x:v>Not stated</x:v>
      </x:c>
      <x:c r="P1272" s="15" t="str">
        <x:v>Roller shutter stated</x:v>
      </x:c>
      <x:c r="Q1272" s="15" t="str">
        <x:v>Industrial / workshop / warehouse accommodation; Steel frame, office space, parking, yard/loading space, WC facilities.</x:v>
      </x:c>
      <x:c r="R1272" s="15" t="str">
        <x:v>Advertised to let; not agent-confirmed</x:v>
      </x:c>
      <x:c r="S1272" s="15" t="str">
        <x:v>https://www.zoopla.co.uk/to-rent/commercial/details/73472664/</x:v>
      </x:c>
      <x:c r="T1272" s="15" t="str">
        <x:v>https://www.rightmove.co.uk/properties/769982376521296#/?channel=COM_LET</x:v>
      </x:c>
      <x:c r="U1272" s="15" t="str"/>
      <x:c r="V1272" s="15" t="str">
        <x:v>Gravesend — Imperial Business Estate</x:v>
      </x:c>
      <x:c r="W1272" s="15" t="str">
        <x:v>Individual unit ≤15,000 sq ft</x:v>
      </x:c>
      <x:c r="X1272" s="13" t="n">
        <x:f>IF(N1272="Yes",L1272,0)</x:f>
        <x:v>14.70413144421955</x:v>
      </x:c>
      <x:c r="Y1272" s="14" t="n">
        <x:v>1</x:v>
      </x:c>
      <x:c r="Z1272" s="13" t="str">
        <x:v>Industrial / workshop / storage</x:v>
      </x:c>
    </x:row>
    <x:row r="1273" ht="42" customHeight="1">
      <x:c r="A1273" s="13" t="str">
        <x:v>SE0293</x:v>
      </x:c>
      <x:c r="B1273" s="15" t="str">
        <x:v>Gravesend</x:v>
      </x:c>
      <x:c r="C1273" s="15" t="str">
        <x:v>Gravesend</x:v>
      </x:c>
      <x:c r="D1273" s="14" t="n">
        <x:v>58105</x:v>
      </x:c>
      <x:c r="E1273" s="13" t="str">
        <x:v>Town</x:v>
      </x:c>
      <x:c r="F1273" s="15" t="str">
        <x:v>Lion Business Park</x:v>
      </x:c>
      <x:c r="G1273" s="15" t="str">
        <x:v>D - 15 Lion Business Park, Dering Way, Gravesend DA12</x:v>
      </x:c>
      <x:c r="H1273" s="13" t="str">
        <x:v>Current</x:v>
      </x:c>
      <x:c r="I1273" s="14" t="n">
        <x:v>3668</x:v>
      </x:c>
      <x:c r="J1273" s="13" t="str">
        <x:f>IF(AND(ISNUMBER(I1273),I1273&gt;0),IF(I1273&lt;=1000,"1–1,000",IF(I1273&lt;=2500,"1,001–2,500",IF(I1273&lt;=5000,"2,501–5,000",IF(I1273&lt;=10000,"5,001–10,000","10,001–15,000")))),"2,501–5,000")</x:f>
        <x:v>2,501–5,000</x:v>
      </x:c>
      <x:c r="K1273" s="16" t="n">
        <x:v>53900</x:v>
      </x:c>
      <x:c r="L1273" s="43" t="n">
        <x:f>IF(AND(ISNUMBER(I1273),I1273&gt;0,ISNUMBER(K1273),K1273&gt;0),K1273/I1273,"n.a.")</x:f>
        <x:v>14.694656488549619</x:v>
      </x:c>
      <x:c r="M1273" s="43" t="n">
        <x:v>14.69</x:v>
      </x:c>
      <x:c r="N1273" s="13" t="str">
        <x:v>Yes</x:v>
      </x:c>
      <x:c r="O1273" s="15" t="str">
        <x:v>Not stated</x:v>
      </x:c>
      <x:c r="P1273" s="15" t="str">
        <x:v>Not stated</x:v>
      </x:c>
      <x:c r="Q1273" s="15" t="str">
        <x:v>Industrial / workshop / warehouse accommodation; office space, parking, WC facilities.</x:v>
      </x:c>
      <x:c r="R1273" s="15" t="str">
        <x:v>Advertised to let; not agent-confirmed</x:v>
      </x:c>
      <x:c r="S1273" s="15" t="str">
        <x:v>https://www.zoopla.co.uk/to-rent/commercial/details/73271883/</x:v>
      </x:c>
      <x:c r="T1273" s="15" t="str"/>
      <x:c r="U1273" s="15" t="str"/>
      <x:c r="V1273" s="15" t="str">
        <x:v>Gravesend — Lion Business Park</x:v>
      </x:c>
      <x:c r="W1273" s="15" t="str">
        <x:v>Individual unit ≤15,000 sq ft</x:v>
      </x:c>
      <x:c r="X1273" s="13" t="n">
        <x:f>IF(N1273="Yes",L1273,0)</x:f>
        <x:v>14.694656488549619</x:v>
      </x:c>
      <x:c r="Y1273" s="14" t="n">
        <x:v>1</x:v>
      </x:c>
      <x:c r="Z1273" s="13" t="str">
        <x:v>Industrial / workshop / storage</x:v>
      </x:c>
    </x:row>
    <x:row r="1274" ht="42" customHeight="1">
      <x:c r="A1274" s="13" t="str">
        <x:v>SE0294</x:v>
      </x:c>
      <x:c r="B1274" s="15" t="str">
        <x:v>Gravesend</x:v>
      </x:c>
      <x:c r="C1274" s="15" t="str">
        <x:v>Gravesend</x:v>
      </x:c>
      <x:c r="D1274" s="14" t="n">
        <x:v>58105</x:v>
      </x:c>
      <x:c r="E1274" s="13" t="str">
        <x:v>Town</x:v>
      </x:c>
      <x:c r="F1274" s="15" t="str">
        <x:v>Standalone / estate not identified</x:v>
      </x:c>
      <x:c r="G1274" s="15" t="str">
        <x:v>Albion Parade, Canal Basin, Gravesend DA12</x:v>
      </x:c>
      <x:c r="H1274" s="13" t="str">
        <x:v>Current</x:v>
      </x:c>
      <x:c r="I1274" s="14" t="n">
        <x:v>6800</x:v>
      </x:c>
      <x:c r="J1274" s="13" t="str">
        <x:f>IF(AND(ISNUMBER(I1274),I1274&gt;0),IF(I1274&lt;=1000,"1–1,000",IF(I1274&lt;=2500,"1,001–2,500",IF(I1274&lt;=5000,"2,501–5,000",IF(I1274&lt;=10000,"5,001–10,000","10,001–15,000")))),"5,001–10,000")</x:f>
        <x:v>5,001–10,000</x:v>
      </x:c>
      <x:c r="K1274" s="16" t="n">
        <x:v>24000</x:v>
      </x:c>
      <x:c r="L1274" s="43" t="n">
        <x:f>IF(AND(ISNUMBER(I1274),I1274&gt;0,ISNUMBER(K1274),K1274&gt;0),K1274/I1274,"n.a.")</x:f>
        <x:v>3.5294117647058822</x:v>
      </x:c>
      <x:c r="M1274" s="43" t="n">
        <x:v>3.53</x:v>
      </x:c>
      <x:c r="N1274" s="13" t="str">
        <x:v>Yes</x:v>
      </x:c>
      <x:c r="O1274" s="15" t="str">
        <x:v>Not stated</x:v>
      </x:c>
      <x:c r="P1274" s="15" t="str">
        <x:v>Roller shutter stated</x:v>
      </x:c>
      <x:c r="Q1274" s="15" t="str">
        <x:v>Industrial / workshop / warehouse accommodation; three-phase power.</x:v>
      </x:c>
      <x:c r="R1274" s="15" t="str">
        <x:v>Advertised to let; not agent-confirmed</x:v>
      </x:c>
      <x:c r="S1274" s="15" t="str">
        <x:v>https://www.zoopla.co.uk/to-rent/commercial/details/67472908/</x:v>
      </x:c>
      <x:c r="T1274" s="15" t="str">
        <x:v>https://www.rightmove.co.uk/properties/148534730#/?channel=COM_LET</x:v>
      </x:c>
      <x:c r="U1274" s="15" t="str"/>
      <x:c r="V1274" s="15" t="str">
        <x:v>Gravesend — Standalone / estate not identified</x:v>
      </x:c>
      <x:c r="W1274" s="15" t="str">
        <x:v>Individual unit ≤15,000 sq ft</x:v>
      </x:c>
      <x:c r="X1274" s="13" t="n">
        <x:f>IF(N1274="Yes",L1274,0)</x:f>
        <x:v>3.5294117647058822</x:v>
      </x:c>
      <x:c r="Y1274" s="14" t="n">
        <x:v>1</x:v>
      </x:c>
      <x:c r="Z1274" s="13" t="str">
        <x:v>Industrial / workshop / storage</x:v>
      </x:c>
    </x:row>
    <x:row r="1275" ht="42" customHeight="1">
      <x:c r="A1275" s="13" t="str">
        <x:v>SE0295</x:v>
      </x:c>
      <x:c r="B1275" s="15" t="str">
        <x:v>Gravesend</x:v>
      </x:c>
      <x:c r="C1275" s="15" t="str">
        <x:v>Gravesend</x:v>
      </x:c>
      <x:c r="D1275" s="14" t="n">
        <x:v>58105</x:v>
      </x:c>
      <x:c r="E1275" s="13" t="str">
        <x:v>Town</x:v>
      </x:c>
      <x:c r="F1275" s="15" t="str">
        <x:v>Standalone / estate not identified</x:v>
      </x:c>
      <x:c r="G1275" s="15" t="str">
        <x:v>Albion Parade, Gravesend, Kent DA12</x:v>
      </x:c>
      <x:c r="H1275" s="13" t="str">
        <x:v>Current</x:v>
      </x:c>
      <x:c r="I1275" s="14" t="n">
        <x:v>3145</x:v>
      </x:c>
      <x:c r="J1275" s="13" t="str">
        <x:f>IF(AND(ISNUMBER(I1275),I1275&gt;0),IF(I1275&lt;=1000,"1–1,000",IF(I1275&lt;=2500,"1,001–2,500",IF(I1275&lt;=5000,"2,501–5,000",IF(I1275&lt;=10000,"5,001–10,000","10,001–15,000")))),"2,501–5,000")</x:f>
        <x:v>2,501–5,000</x:v>
      </x:c>
      <x:c r="K1275" s="16" t="n">
        <x:v>20160</x:v>
      </x:c>
      <x:c r="L1275" s="43" t="n">
        <x:f>IF(AND(ISNUMBER(I1275),I1275&gt;0,ISNUMBER(K1275),K1275&gt;0),K1275/I1275,"n.a.")</x:f>
        <x:v>6.410174880763116</x:v>
      </x:c>
      <x:c r="M1275" s="43" t="n">
        <x:v>6.41</x:v>
      </x:c>
      <x:c r="N1275" s="13" t="str">
        <x:v>Yes</x:v>
      </x:c>
      <x:c r="O1275" s="15" t="str">
        <x:v>Not stated</x:v>
      </x:c>
      <x:c r="P1275" s="15" t="str">
        <x:v>Roller shutter stated; electric operation stated</x:v>
      </x:c>
      <x:c r="Q1275" s="15" t="str">
        <x:v>Industrial / workshop / warehouse accommodation; office space, three-phase power.</x:v>
      </x:c>
      <x:c r="R1275" s="15" t="str">
        <x:v>Advertised to let; not agent-confirmed</x:v>
      </x:c>
      <x:c r="S1275" s="15" t="str">
        <x:v>https://www.zoopla.co.uk/to-rent/commercial/details/67529192/</x:v>
      </x:c>
      <x:c r="T1275" s="15" t="str">
        <x:v>https://www.rightmove.co.uk/properties/88473531#/?channel=COM_LET</x:v>
      </x:c>
      <x:c r="U1275" s="15" t="str"/>
      <x:c r="V1275" s="15" t="str">
        <x:v>Gravesend — Standalone / estate not identified</x:v>
      </x:c>
      <x:c r="W1275" s="15" t="str">
        <x:v>Individual unit ≤15,000 sq ft</x:v>
      </x:c>
      <x:c r="X1275" s="13" t="n">
        <x:f>IF(N1275="Yes",L1275,0)</x:f>
        <x:v>6.410174880763116</x:v>
      </x:c>
      <x:c r="Y1275" s="14" t="n">
        <x:v>1</x:v>
      </x:c>
      <x:c r="Z1275" s="13" t="str">
        <x:v>Industrial / workshop / storage</x:v>
      </x:c>
    </x:row>
    <x:row r="1276" ht="49" customHeight="1">
      <x:c r="A1276" s="13" t="str">
        <x:v>SE0296</x:v>
      </x:c>
      <x:c r="B1276" s="15" t="str">
        <x:v>Gravesend</x:v>
      </x:c>
      <x:c r="C1276" s="15" t="str">
        <x:v>Gravesend</x:v>
      </x:c>
      <x:c r="D1276" s="14" t="n">
        <x:v>58105</x:v>
      </x:c>
      <x:c r="E1276" s="13" t="str">
        <x:v>Town</x:v>
      </x:c>
      <x:c r="F1276" s="15" t="str">
        <x:v>Standalone / estate not identified</x:v>
      </x:c>
      <x:c r="G1276" s="15" t="str">
        <x:v>Albion Parade, Gravesend. Kent DA12</x:v>
      </x:c>
      <x:c r="H1276" s="13" t="str">
        <x:v>Current</x:v>
      </x:c>
      <x:c r="I1276" s="14" t="n">
        <x:v>2449</x:v>
      </x:c>
      <x:c r="J1276" s="13" t="str">
        <x:f>IF(AND(ISNUMBER(I1276),I1276&gt;0),IF(I1276&lt;=1000,"1–1,000",IF(I1276&lt;=2500,"1,001–2,500",IF(I1276&lt;=5000,"2,501–5,000",IF(I1276&lt;=10000,"5,001–10,000","10,001–15,000")))),"1,001–2,500")</x:f>
        <x:v>1,001–2,500</x:v>
      </x:c>
      <x:c r="K1276" s="16" t="n">
        <x:v>39000</x:v>
      </x:c>
      <x:c r="L1276" s="43" t="n">
        <x:f>IF(AND(ISNUMBER(I1276),I1276&gt;0,ISNUMBER(K1276),K1276&gt;0),K1276/I1276,"n.a.")</x:f>
        <x:v>15.92486729277256</x:v>
      </x:c>
      <x:c r="M1276" s="43"/>
      <x:c r="N1276" s="13" t="str">
        <x:v>No</x:v>
      </x:c>
      <x:c r="O1276" s="15" t="str">
        <x:v>Not stated</x:v>
      </x:c>
      <x:c r="P1276" s="15" t="str">
        <x:v>Roller shutter stated</x:v>
      </x:c>
      <x:c r="Q1276" s="15" t="str">
        <x:v>Industrial / workshop / warehouse accommodation; office space, yard/loading space, WC facilities.</x:v>
      </x:c>
      <x:c r="R1276" s="15" t="str">
        <x:v>Advertised to let; not agent-confirmed Floor area taken from the detailed description; portal headline was missing or inconsistent. Rent includes substantial 9,337 sq ft yard; excluded from unit-only comparable sample. Multiple annual amounts in source; verify asking rent basis.</x:v>
      </x:c>
      <x:c r="S1276" s="15" t="str">
        <x:v>https://www.zoopla.co.uk/to-rent/commercial/details/74361319/</x:v>
      </x:c>
      <x:c r="T1276" s="15" t="str"/>
      <x:c r="U1276" s="15" t="str"/>
      <x:c r="V1276" s="15" t="str">
        <x:v>Gravesend — Standalone / estate not identified</x:v>
      </x:c>
      <x:c r="W1276" s="15" t="str">
        <x:v>Individual unit ≤15,000 sq ft</x:v>
      </x:c>
      <x:c r="X1276" s="13" t="n">
        <x:f>IF(N1276="Yes",L1276,0)</x:f>
        <x:v>0</x:v>
      </x:c>
      <x:c r="Y1276" s="14" t="n">
        <x:v>1</x:v>
      </x:c>
      <x:c r="Z1276" s="13" t="str">
        <x:v>Industrial / workshop / storage</x:v>
      </x:c>
    </x:row>
    <x:row r="1277" ht="42" customHeight="1">
      <x:c r="A1277" s="13" t="str">
        <x:v>SE0297</x:v>
      </x:c>
      <x:c r="B1277" s="15" t="str">
        <x:v>Gravesend</x:v>
      </x:c>
      <x:c r="C1277" s="15" t="str">
        <x:v>Gravesend</x:v>
      </x:c>
      <x:c r="D1277" s="14" t="n">
        <x:v>58105</x:v>
      </x:c>
      <x:c r="E1277" s="13" t="str">
        <x:v>Town</x:v>
      </x:c>
      <x:c r="F1277" s="15" t="str">
        <x:v>Standalone / estate not identified</x:v>
      </x:c>
      <x:c r="G1277" s="15" t="str">
        <x:v>East Crescent Road, Gravesend, DA12</x:v>
      </x:c>
      <x:c r="H1277" s="13" t="str">
        <x:v>Current</x:v>
      </x:c>
      <x:c r="I1277" s="14" t="n">
        <x:v>2615</x:v>
      </x:c>
      <x:c r="J1277" s="13" t="str">
        <x:f>IF(AND(ISNUMBER(I1277),I1277&gt;0),IF(I1277&lt;=1000,"1–1,000",IF(I1277&lt;=2500,"1,001–2,500",IF(I1277&lt;=5000,"2,501–5,000",IF(I1277&lt;=10000,"5,001–10,000","10,001–15,000")))),"2,501–5,000")</x:f>
        <x:v>2,501–5,000</x:v>
      </x:c>
      <x:c r="K1277" s="16" t="n">
        <x:v>34800</x:v>
      </x:c>
      <x:c r="L1277" s="43" t="n">
        <x:f>IF(AND(ISNUMBER(I1277),I1277&gt;0,ISNUMBER(K1277),K1277&gt;0),K1277/I1277,"n.a.")</x:f>
        <x:v>13.307839388145316</x:v>
      </x:c>
      <x:c r="M1277" s="43"/>
      <x:c r="N1277" s="13" t="str">
        <x:v>Yes</x:v>
      </x:c>
      <x:c r="O1277" s="15" t="str">
        <x:v>Not stated</x:v>
      </x:c>
      <x:c r="P1277" s="15" t="str">
        <x:v>Not stated</x:v>
      </x:c>
      <x:c r="Q1277" s="15" t="str">
        <x:v>Industrial / workshop / warehouse accommodation.</x:v>
      </x:c>
      <x:c r="R1277" s="15" t="str">
        <x:v>Advertised to let; not agent-confirmed Annualized from advertised rounded monthly asking rent (×12).</x:v>
      </x:c>
      <x:c r="S1277" s="15" t="str">
        <x:v>https://www.rightmove.co.uk/properties/93485196#/?channel=COM_LET</x:v>
      </x:c>
      <x:c r="T1277" s="15" t="str"/>
      <x:c r="U1277" s="15" t="str"/>
      <x:c r="V1277" s="15" t="str">
        <x:v>Gravesend — Standalone / estate not identified</x:v>
      </x:c>
      <x:c r="W1277" s="15" t="str">
        <x:v>Individual unit ≤15,000 sq ft</x:v>
      </x:c>
      <x:c r="X1277" s="13" t="n">
        <x:f>IF(N1277="Yes",L1277,0)</x:f>
        <x:v>13.307839388145316</x:v>
      </x:c>
      <x:c r="Y1277" s="14" t="n">
        <x:v>1</x:v>
      </x:c>
      <x:c r="Z1277" s="13" t="str">
        <x:v>Industrial / workshop / storage</x:v>
      </x:c>
    </x:row>
    <x:row r="1278" ht="42" customHeight="1">
      <x:c r="A1278" s="13" t="str">
        <x:v>SE0298</x:v>
      </x:c>
      <x:c r="B1278" s="15" t="str">
        <x:v>Gravesend</x:v>
      </x:c>
      <x:c r="C1278" s="15" t="str">
        <x:v>Gravesend</x:v>
      </x:c>
      <x:c r="D1278" s="14" t="n">
        <x:v>58105</x:v>
      </x:c>
      <x:c r="E1278" s="13" t="str">
        <x:v>Town</x:v>
      </x:c>
      <x:c r="F1278" s="15" t="str">
        <x:v>Standalone / estate not identified</x:v>
      </x:c>
      <x:c r="G1278" s="15" t="str">
        <x:v>Unit 5 Bentley Street, Gravesend, DA12 2DH</x:v>
      </x:c>
      <x:c r="H1278" s="13" t="str">
        <x:v>Current</x:v>
      </x:c>
      <x:c r="I1278" s="14" t="n">
        <x:v>690</x:v>
      </x:c>
      <x:c r="J1278" s="13" t="str">
        <x:f>IF(AND(ISNUMBER(I1278),I1278&gt;0),IF(I1278&lt;=1000,"1–1,000",IF(I1278&lt;=2500,"1,001–2,500",IF(I1278&lt;=5000,"2,501–5,000",IF(I1278&lt;=10000,"5,001–10,000","10,001–15,000")))),"1–1,000")</x:f>
        <x:v>1–1,000</x:v>
      </x:c>
      <x:c r="K1278" s="16" t="n">
        <x:v>18000</x:v>
      </x:c>
      <x:c r="L1278" s="43" t="n">
        <x:f>IF(AND(ISNUMBER(I1278),I1278&gt;0,ISNUMBER(K1278),K1278&gt;0),K1278/I1278,"n.a.")</x:f>
        <x:v>26.08695652173913</x:v>
      </x:c>
      <x:c r="M1278" s="43" t="n">
        <x:v>26.09</x:v>
      </x:c>
      <x:c r="N1278" s="13" t="str">
        <x:v>Yes</x:v>
      </x:c>
      <x:c r="O1278" s="15" t="str">
        <x:v>Not stated</x:v>
      </x:c>
      <x:c r="P1278" s="15" t="str">
        <x:v>Folding / concertina access door stated</x:v>
      </x:c>
      <x:c r="Q1278" s="15" t="str">
        <x:v>Industrial / workshop / warehouse accommodation; Steel frame, office space, parking.</x:v>
      </x:c>
      <x:c r="R1278" s="15" t="str">
        <x:v>Advertised to let; not agent-confirmed</x:v>
      </x:c>
      <x:c r="S1278" s="15" t="str">
        <x:v>https://www.zoopla.co.uk/to-rent/commercial/details/74335799/</x:v>
      </x:c>
      <x:c r="T1278" s="15" t="str">
        <x:v>https://www.rightmove.co.uk/properties/93559923#/?channel=COM_LET</x:v>
      </x:c>
      <x:c r="U1278" s="15" t="str"/>
      <x:c r="V1278" s="15" t="str">
        <x:v>Gravesend — Standalone / estate not identified</x:v>
      </x:c>
      <x:c r="W1278" s="15" t="str">
        <x:v>Individual unit ≤15,000 sq ft</x:v>
      </x:c>
      <x:c r="X1278" s="13" t="n">
        <x:f>IF(N1278="Yes",L1278,0)</x:f>
        <x:v>26.08695652173913</x:v>
      </x:c>
      <x:c r="Y1278" s="14" t="n">
        <x:v>1</x:v>
      </x:c>
      <x:c r="Z1278" s="13" t="str">
        <x:v>Industrial / workshop / storage</x:v>
      </x:c>
    </x:row>
    <x:row r="1279" ht="42" customHeight="1">
      <x:c r="A1279" s="13" t="str">
        <x:v>SE0299</x:v>
      </x:c>
      <x:c r="B1279" s="15" t="str">
        <x:v>Larkfield</x:v>
      </x:c>
      <x:c r="C1279" s="15" t="str">
        <x:v>Aylesford</x:v>
      </x:c>
      <x:c r="D1279" s="14" t="n">
        <x:v>735</x:v>
      </x:c>
      <x:c r="E1279" s="13" t="str">
        <x:v>Nearby</x:v>
      </x:c>
      <x:c r="F1279" s="15" t="str">
        <x:v>Access 4/20 Industrial Estate</x:v>
      </x:c>
      <x:c r="G1279" s="15" t="str">
        <x:v>Unit 1, Access 4/20 Industrial Estate, Aylesford, Kent, ME20 7HP</x:v>
      </x:c>
      <x:c r="H1279" s="13" t="str">
        <x:v>Current</x:v>
      </x:c>
      <x:c r="I1279" s="14" t="n">
        <x:v>4677</x:v>
      </x:c>
      <x:c r="J1279" s="13" t="str">
        <x:f>IF(AND(ISNUMBER(I1279),I1279&gt;0),IF(I1279&lt;=1000,"1–1,000",IF(I1279&lt;=2500,"1,001–2,500",IF(I1279&lt;=5000,"2,501–5,000",IF(I1279&lt;=10000,"5,001–10,000","10,001–15,000")))),"2,501–5,000")</x:f>
        <x:v>2,501–5,000</x:v>
      </x:c>
      <x:c r="K1279" s="16"/>
      <x:c r="L1279" s="43" t="str">
        <x:f>IF(AND(ISNUMBER(I1279),I1279&gt;0,ISNUMBER(K1279),K1279&gt;0),K1279/I1279,"n.a.")</x:f>
        <x:v>n.a.</x:v>
      </x:c>
      <x:c r="M1279" s="43"/>
      <x:c r="N1279" s="13" t="str">
        <x:v>No</x:v>
      </x:c>
      <x:c r="O1279" s="15" t="str">
        <x:v>Not stated</x:v>
      </x:c>
      <x:c r="P1279" s="15" t="str">
        <x:v>Not stated</x:v>
      </x:c>
      <x:c r="Q1279" s="15" t="str">
        <x:v>Industrial / workshop / warehouse accommodation; Steel frame, office space, parking, yard/loading space.</x:v>
      </x:c>
      <x:c r="R1279" s="15" t="str">
        <x:v>Advertised to let; not agent-confirmed</x:v>
      </x:c>
      <x:c r="S1279" s="15" t="str">
        <x:v>https://www.rightmove.co.uk/properties/774534905491008#/?channel=COM_LET</x:v>
      </x:c>
      <x:c r="T1279" s="15" t="str"/>
      <x:c r="U1279" s="15" t="str"/>
      <x:c r="V1279" s="15" t="str">
        <x:v>Larkfield — Access 4/20 Industrial Estate</x:v>
      </x:c>
      <x:c r="W1279" s="15" t="str">
        <x:v>Individual unit ≤15,000 sq ft</x:v>
      </x:c>
      <x:c r="X1279" s="13" t="n">
        <x:f>IF(N1279="Yes",L1279,0)</x:f>
        <x:v>0</x:v>
      </x:c>
      <x:c r="Y1279" s="14" t="n">
        <x:v>1</x:v>
      </x:c>
      <x:c r="Z1279" s="13" t="str">
        <x:v>Industrial / workshop / storage</x:v>
      </x:c>
    </x:row>
    <x:row r="1280" ht="42" customHeight="1">
      <x:c r="A1280" s="13" t="str">
        <x:v>SE0300</x:v>
      </x:c>
      <x:c r="B1280" s="15" t="str">
        <x:v>Larkfield</x:v>
      </x:c>
      <x:c r="C1280" s="15" t="str">
        <x:v>Aylesford</x:v>
      </x:c>
      <x:c r="D1280" s="14" t="n">
        <x:v>735</x:v>
      </x:c>
      <x:c r="E1280" s="13" t="str">
        <x:v>Nearby</x:v>
      </x:c>
      <x:c r="F1280" s="15" t="str">
        <x:v>Forstal Industrial Estate</x:v>
      </x:c>
      <x:c r="G1280" s="15" t="str">
        <x:v>Unit D, St. Michaels Close, Forstal Industrial Estate, Aylesford, ME20 7BU</x:v>
      </x:c>
      <x:c r="H1280" s="13" t="str">
        <x:v>Current</x:v>
      </x:c>
      <x:c r="I1280" s="14" t="n">
        <x:v>9978</x:v>
      </x:c>
      <x:c r="J1280" s="13" t="str">
        <x:f>IF(AND(ISNUMBER(I1280),I1280&gt;0),IF(I1280&lt;=1000,"1–1,000",IF(I1280&lt;=2500,"1,001–2,500",IF(I1280&lt;=5000,"2,501–5,000",IF(I1280&lt;=10000,"5,001–10,000","10,001–15,000")))),"5,001–10,000")</x:f>
        <x:v>5,001–10,000</x:v>
      </x:c>
      <x:c r="K1280" s="16" t="n">
        <x:v>149670</x:v>
      </x:c>
      <x:c r="L1280" s="43" t="n">
        <x:f>IF(AND(ISNUMBER(I1280),I1280&gt;0,ISNUMBER(K1280),K1280&gt;0),K1280/I1280,"n.a.")</x:f>
        <x:v>15</x:v>
      </x:c>
      <x:c r="M1280" s="43" t="n">
        <x:v>15</x:v>
      </x:c>
      <x:c r="N1280" s="13" t="str">
        <x:v>Yes</x:v>
      </x:c>
      <x:c r="O1280" s="15" t="str">
        <x:v>6.4m eaves</x:v>
      </x:c>
      <x:c r="P1280" s="15" t="str">
        <x:v>Roller shutter stated; electric operation stated</x:v>
      </x:c>
      <x:c r="Q1280" s="15" t="str">
        <x:v>Industrial / workshop / warehouse accommodation; Steel frame, office space, yard/loading space.</x:v>
      </x:c>
      <x:c r="R1280" s="15" t="str">
        <x:v>Advertised to let; not agent-confirmed</x:v>
      </x:c>
      <x:c r="S1280" s="15" t="str">
        <x:v>https://www.zoopla.co.uk/to-rent/commercial/details/68440049/</x:v>
      </x:c>
      <x:c r="T1280" s="15" t="str">
        <x:v>https://www.rightmove.co.uk/properties/773343089867025#/?channel=COM_LET</x:v>
      </x:c>
      <x:c r="U1280" s="15" t="str"/>
      <x:c r="V1280" s="15" t="str">
        <x:v>Larkfield — Forstal Industrial Estate</x:v>
      </x:c>
      <x:c r="W1280" s="15" t="str">
        <x:v>Individual unit ≤15,000 sq ft</x:v>
      </x:c>
      <x:c r="X1280" s="13" t="n">
        <x:f>IF(N1280="Yes",L1280,0)</x:f>
        <x:v>15</x:v>
      </x:c>
      <x:c r="Y1280" s="14" t="n">
        <x:v>1</x:v>
      </x:c>
      <x:c r="Z1280" s="13" t="str">
        <x:v>Industrial / workshop / storage</x:v>
      </x:c>
    </x:row>
    <x:row r="1281" ht="49" customHeight="1">
      <x:c r="A1281" s="13" t="str">
        <x:v>SE0301</x:v>
      </x:c>
      <x:c r="B1281" s="15" t="str">
        <x:v>Larkfield</x:v>
      </x:c>
      <x:c r="C1281" s="15" t="str">
        <x:v>Aylesford</x:v>
      </x:c>
      <x:c r="D1281" s="14" t="n">
        <x:v>735</x:v>
      </x:c>
      <x:c r="E1281" s="13" t="str">
        <x:v>Nearby</x:v>
      </x:c>
      <x:c r="F1281" s="15" t="str">
        <x:v>Larkfield Trading Estate</x:v>
      </x:c>
      <x:c r="G1281" s="15" t="str">
        <x:v>Unit A5, Larkfield Trading Estate, New Hythe Lane, Larkfield, Aylesford, Kent, ME20 6SW</x:v>
      </x:c>
      <x:c r="H1281" s="13" t="str">
        <x:v>Current</x:v>
      </x:c>
      <x:c r="I1281" s="14" t="n">
        <x:v>6846</x:v>
      </x:c>
      <x:c r="J1281" s="13" t="str">
        <x:f>IF(AND(ISNUMBER(I1281),I1281&gt;0),IF(I1281&lt;=1000,"1–1,000",IF(I1281&lt;=2500,"1,001–2,500",IF(I1281&lt;=5000,"2,501–5,000",IF(I1281&lt;=10000,"5,001–10,000","10,001–15,000")))),"5,001–10,000")</x:f>
        <x:v>5,001–10,000</x:v>
      </x:c>
      <x:c r="K1281" s="16"/>
      <x:c r="L1281" s="43" t="str">
        <x:f>IF(AND(ISNUMBER(I1281),I1281&gt;0,ISNUMBER(K1281),K1281&gt;0),K1281/I1281,"n.a.")</x:f>
        <x:v>n.a.</x:v>
      </x:c>
      <x:c r="M1281" s="43"/>
      <x:c r="N1281" s="13" t="str">
        <x:v>No</x:v>
      </x:c>
      <x:c r="O1281" s="15" t="str">
        <x:v>The unit benefits from 6m eaves, 3-phase power and separate male and female wcs.; The unit benefits from 6m ea</x:v>
      </x:c>
      <x:c r="P1281" s="15" t="str">
        <x:v>Loading/access door stated</x:v>
      </x:c>
      <x:c r="Q1281" s="15" t="str">
        <x:v>Industrial / workshop / warehouse accommodation; three-phase power, parking, yard/loading space, WC facilities.</x:v>
      </x:c>
      <x:c r="R1281" s="15" t="str">
        <x:v>Advertised to let; not agent-confirmed</x:v>
      </x:c>
      <x:c r="S1281" s="15" t="str">
        <x:v>https://www.zoopla.co.uk/to-rent/commercial/details/67459796/</x:v>
      </x:c>
      <x:c r="T1281" s="15" t="str">
        <x:v>https://www.rightmove.co.uk/properties/760931028578305#/?channel=COM_LET</x:v>
      </x:c>
      <x:c r="U1281" s="15" t="str"/>
      <x:c r="V1281" s="15" t="str">
        <x:v>Larkfield — Larkfield Trading Estate</x:v>
      </x:c>
      <x:c r="W1281" s="15" t="str">
        <x:v>Individual unit ≤15,000 sq ft</x:v>
      </x:c>
      <x:c r="X1281" s="13" t="n">
        <x:f>IF(N1281="Yes",L1281,0)</x:f>
        <x:v>0</x:v>
      </x:c>
      <x:c r="Y1281" s="14" t="n">
        <x:v>1</x:v>
      </x:c>
      <x:c r="Z1281" s="13" t="str">
        <x:v>Industrial / workshop / storage</x:v>
      </x:c>
    </x:row>
    <x:row r="1282" ht="42" customHeight="1">
      <x:c r="A1282" s="13" t="str">
        <x:v>SE0302</x:v>
      </x:c>
      <x:c r="B1282" s="15" t="str">
        <x:v>Larkfield</x:v>
      </x:c>
      <x:c r="C1282" s="15" t="str">
        <x:v>Aylesford</x:v>
      </x:c>
      <x:c r="D1282" s="14" t="n">
        <x:v>735</x:v>
      </x:c>
      <x:c r="E1282" s="13" t="str">
        <x:v>Nearby</x:v>
      </x:c>
      <x:c r="F1282" s="15" t="str">
        <x:v>Larkfield Trading Estate</x:v>
      </x:c>
      <x:c r="G1282" s="15" t="str">
        <x:v>Units F2 &amp; F3, Larkfield Trading Estate, New Hythe Lane, Larkfield, Aylesford, Kent, ME20 6SW</x:v>
      </x:c>
      <x:c r="H1282" s="13" t="str">
        <x:v>Current</x:v>
      </x:c>
      <x:c r="I1282" s="14" t="n">
        <x:v>9087</x:v>
      </x:c>
      <x:c r="J1282" s="13" t="str">
        <x:f>IF(AND(ISNUMBER(I1282),I1282&gt;0),IF(I1282&lt;=1000,"1–1,000",IF(I1282&lt;=2500,"1,001–2,500",IF(I1282&lt;=5000,"2,501–5,000",IF(I1282&lt;=10000,"5,001–10,000","10,001–15,000")))),"5,001–10,000")</x:f>
        <x:v>5,001–10,000</x:v>
      </x:c>
      <x:c r="K1282" s="16"/>
      <x:c r="L1282" s="43" t="str">
        <x:f>IF(AND(ISNUMBER(I1282),I1282&gt;0,ISNUMBER(K1282),K1282&gt;0),K1282/I1282,"n.a.")</x:f>
        <x:v>n.a.</x:v>
      </x:c>
      <x:c r="M1282" s="43"/>
      <x:c r="N1282" s="13" t="str">
        <x:v>No</x:v>
      </x:c>
      <x:c r="O1282" s="15" t="str">
        <x:v>Not stated</x:v>
      </x:c>
      <x:c r="P1282" s="15" t="str">
        <x:v>Loading/access door stated</x:v>
      </x:c>
      <x:c r="Q1282" s="15" t="str">
        <x:v>Industrial / workshop / warehouse accommodation; parking, yard/loading space.</x:v>
      </x:c>
      <x:c r="R1282" s="15" t="str">
        <x:v>Advertised to let; not agent-confirmed</x:v>
      </x:c>
      <x:c r="S1282" s="15" t="str">
        <x:v>https://www.rightmove.co.uk/properties/760897430217184#/?channel=COM_LET</x:v>
      </x:c>
      <x:c r="T1282" s="15" t="str"/>
      <x:c r="U1282" s="15" t="str"/>
      <x:c r="V1282" s="15" t="str">
        <x:v>Larkfield — Larkfield Trading Estate</x:v>
      </x:c>
      <x:c r="W1282" s="15" t="str">
        <x:v>Individual unit ≤15,000 sq ft</x:v>
      </x:c>
      <x:c r="X1282" s="13" t="n">
        <x:f>IF(N1282="Yes",L1282,0)</x:f>
        <x:v>0</x:v>
      </x:c>
      <x:c r="Y1282" s="14" t="n">
        <x:v>1</x:v>
      </x:c>
      <x:c r="Z1282" s="13" t="str">
        <x:v>Industrial / workshop / storage</x:v>
      </x:c>
    </x:row>
    <x:row r="1283" ht="42" customHeight="1">
      <x:c r="A1283" s="13" t="str">
        <x:v>SE0303</x:v>
      </x:c>
      <x:c r="B1283" s="15" t="str">
        <x:v>Larkfield</x:v>
      </x:c>
      <x:c r="C1283" s="15" t="str">
        <x:v>Aylesford</x:v>
      </x:c>
      <x:c r="D1283" s="14" t="n">
        <x:v>735</x:v>
      </x:c>
      <x:c r="E1283" s="13" t="str">
        <x:v>Nearby</x:v>
      </x:c>
      <x:c r="F1283" s="15" t="str">
        <x:v>Mill Hall Business Estate</x:v>
      </x:c>
      <x:c r="G1283" s="15" t="str">
        <x:v>14 Mill Hall Business Estate, Mill Hall, Aylesford, Kent, ME20 7JZ</x:v>
      </x:c>
      <x:c r="H1283" s="13" t="str">
        <x:v>Current</x:v>
      </x:c>
      <x:c r="I1283" s="14" t="n">
        <x:v>1876</x:v>
      </x:c>
      <x:c r="J1283" s="13" t="str">
        <x:f>IF(AND(ISNUMBER(I1283),I1283&gt;0),IF(I1283&lt;=1000,"1–1,000",IF(I1283&lt;=2500,"1,001–2,500",IF(I1283&lt;=5000,"2,501–5,000",IF(I1283&lt;=10000,"5,001–10,000","10,001–15,000")))),"1,001–2,500")</x:f>
        <x:v>1,001–2,500</x:v>
      </x:c>
      <x:c r="K1283" s="16" t="n">
        <x:v>28500</x:v>
      </x:c>
      <x:c r="L1283" s="43" t="n">
        <x:f>IF(AND(ISNUMBER(I1283),I1283&gt;0,ISNUMBER(K1283),K1283&gt;0),K1283/I1283,"n.a.")</x:f>
        <x:v>15.191897654584222</x:v>
      </x:c>
      <x:c r="M1283" s="43" t="n">
        <x:v>15.19</x:v>
      </x:c>
      <x:c r="N1283" s="13" t="str">
        <x:v>Yes</x:v>
      </x:c>
      <x:c r="O1283" s="15" t="str">
        <x:v>Not stated</x:v>
      </x:c>
      <x:c r="P1283" s="15" t="str">
        <x:v>Loading/access door stated</x:v>
      </x:c>
      <x:c r="Q1283" s="15" t="str">
        <x:v>Industrial / workshop / warehouse accommodation; Steel frame, office space, three-phase power, parking, WC facilities.</x:v>
      </x:c>
      <x:c r="R1283" s="15" t="str">
        <x:v>Advertised to let; not agent-confirmed</x:v>
      </x:c>
      <x:c r="S1283" s="15" t="str">
        <x:v>https://www.zoopla.co.uk/to-rent/commercial/details/72228117/</x:v>
      </x:c>
      <x:c r="T1283" s="15" t="str">
        <x:v>https://www.rightmove.co.uk/properties/760938303836096#/?channel=COM_LET</x:v>
      </x:c>
      <x:c r="U1283" s="15" t="str"/>
      <x:c r="V1283" s="15" t="str">
        <x:v>Larkfield — Mill Hall Business Estate</x:v>
      </x:c>
      <x:c r="W1283" s="15" t="str">
        <x:v>Individual unit ≤15,000 sq ft</x:v>
      </x:c>
      <x:c r="X1283" s="13" t="n">
        <x:f>IF(N1283="Yes",L1283,0)</x:f>
        <x:v>15.191897654584222</x:v>
      </x:c>
      <x:c r="Y1283" s="14" t="n">
        <x:v>1</x:v>
      </x:c>
      <x:c r="Z1283" s="13" t="str">
        <x:v>Industrial / workshop / storage</x:v>
      </x:c>
    </x:row>
    <x:row r="1284" ht="42" customHeight="1">
      <x:c r="A1284" s="13" t="str">
        <x:v>SE0304</x:v>
      </x:c>
      <x:c r="B1284" s="15" t="str">
        <x:v>Larkfield</x:v>
      </x:c>
      <x:c r="C1284" s="15" t="str">
        <x:v>Aylesford</x:v>
      </x:c>
      <x:c r="D1284" s="14" t="n">
        <x:v>735</x:v>
      </x:c>
      <x:c r="E1284" s="13" t="str">
        <x:v>Nearby</x:v>
      </x:c>
      <x:c r="F1284" s="15" t="str">
        <x:v>Mill Hall Business Estate</x:v>
      </x:c>
      <x:c r="G1284" s="15" t="str">
        <x:v>1A Mill Hall Business Estate, Mill Hall, Aylesford, Kent, ME20 7JZ</x:v>
      </x:c>
      <x:c r="H1284" s="13" t="str">
        <x:v>Current</x:v>
      </x:c>
      <x:c r="I1284" s="14" t="n">
        <x:v>1771</x:v>
      </x:c>
      <x:c r="J1284" s="13" t="str">
        <x:f>IF(AND(ISNUMBER(I1284),I1284&gt;0),IF(I1284&lt;=1000,"1–1,000",IF(I1284&lt;=2500,"1,001–2,500",IF(I1284&lt;=5000,"2,501–5,000",IF(I1284&lt;=10000,"5,001–10,000","10,001–15,000")))),"1,001–2,500")</x:f>
        <x:v>1,001–2,500</x:v>
      </x:c>
      <x:c r="K1284" s="16" t="n">
        <x:v>27000</x:v>
      </x:c>
      <x:c r="L1284" s="43" t="n">
        <x:f>IF(AND(ISNUMBER(I1284),I1284&gt;0,ISNUMBER(K1284),K1284&gt;0),K1284/I1284,"n.a.")</x:f>
        <x:v>15.245623941276115</x:v>
      </x:c>
      <x:c r="M1284" s="43" t="n">
        <x:v>15.25</x:v>
      </x:c>
      <x:c r="N1284" s="13" t="str">
        <x:v>Yes</x:v>
      </x:c>
      <x:c r="O1284" s="15" t="str">
        <x:v>Not stated</x:v>
      </x:c>
      <x:c r="P1284" s="15" t="str">
        <x:v>Loading/access door stated</x:v>
      </x:c>
      <x:c r="Q1284" s="15" t="str">
        <x:v>Industrial / workshop / warehouse accommodation; Steel frame, mezzanine, office space, three-phase power, parking, WC facilities.</x:v>
      </x:c>
      <x:c r="R1284" s="15" t="str">
        <x:v>Advertised to let; not agent-confirmed</x:v>
      </x:c>
      <x:c r="S1284" s="15" t="str">
        <x:v>https://www.zoopla.co.uk/to-rent/commercial/details/68848667/</x:v>
      </x:c>
      <x:c r="T1284" s="15" t="str">
        <x:v>https://www.rightmove.co.uk/properties/760937997586624#/?channel=COM_LET</x:v>
      </x:c>
      <x:c r="U1284" s="15" t="str"/>
      <x:c r="V1284" s="15" t="str">
        <x:v>Larkfield — Mill Hall Business Estate</x:v>
      </x:c>
      <x:c r="W1284" s="15" t="str">
        <x:v>Individual unit ≤15,000 sq ft</x:v>
      </x:c>
      <x:c r="X1284" s="13" t="n">
        <x:f>IF(N1284="Yes",L1284,0)</x:f>
        <x:v>15.245623941276115</x:v>
      </x:c>
      <x:c r="Y1284" s="14" t="n">
        <x:v>1</x:v>
      </x:c>
      <x:c r="Z1284" s="13" t="str">
        <x:v>Industrial / workshop / storage</x:v>
      </x:c>
    </x:row>
    <x:row r="1285" ht="42" customHeight="1">
      <x:c r="A1285" s="13" t="str">
        <x:v>SE0305</x:v>
      </x:c>
      <x:c r="B1285" s="15" t="str">
        <x:v>Larkfield</x:v>
      </x:c>
      <x:c r="C1285" s="15" t="str">
        <x:v>Aylesford</x:v>
      </x:c>
      <x:c r="D1285" s="14" t="n">
        <x:v>735</x:v>
      </x:c>
      <x:c r="E1285" s="13" t="str">
        <x:v>Nearby</x:v>
      </x:c>
      <x:c r="F1285" s="15" t="str">
        <x:v>Quarry Wood Industrial Estate</x:v>
      </x:c>
      <x:c r="G1285" s="15" t="str">
        <x:v>1 Eagle Trade Row, Quarrywood Industrial Estate , Aylesford , Kent , ME20</x:v>
      </x:c>
      <x:c r="H1285" s="13" t="str">
        <x:v>Current</x:v>
      </x:c>
      <x:c r="I1285" s="14" t="n">
        <x:v>3848</x:v>
      </x:c>
      <x:c r="J1285" s="13" t="str">
        <x:f>IF(AND(ISNUMBER(I1285),I1285&gt;0),IF(I1285&lt;=1000,"1–1,000",IF(I1285&lt;=2500,"1,001–2,500",IF(I1285&lt;=5000,"2,501–5,000",IF(I1285&lt;=10000,"5,001–10,000","10,001–15,000")))),"2,501–5,000")</x:f>
        <x:v>2,501–5,000</x:v>
      </x:c>
      <x:c r="K1285" s="16"/>
      <x:c r="L1285" s="43" t="str">
        <x:f>IF(AND(ISNUMBER(I1285),I1285&gt;0,ISNUMBER(K1285),K1285&gt;0),K1285/I1285,"n.a.")</x:f>
        <x:v>n.a.</x:v>
      </x:c>
      <x:c r="M1285" s="43"/>
      <x:c r="N1285" s="13" t="str">
        <x:v>No</x:v>
      </x:c>
      <x:c r="O1285" s="15" t="str">
        <x:v>Not stated</x:v>
      </x:c>
      <x:c r="P1285" s="15" t="str">
        <x:v>Not stated</x:v>
      </x:c>
      <x:c r="Q1285" s="15" t="str">
        <x:v>Industrial / workshop / warehouse accommodation.</x:v>
      </x:c>
      <x:c r="R1285" s="15" t="str">
        <x:v>Advertised to let; not agent-confirmed</x:v>
      </x:c>
      <x:c r="S1285" s="15" t="str">
        <x:v>https://www.zoopla.co.uk/to-rent/commercial/details/67717602/</x:v>
      </x:c>
      <x:c r="T1285" s="15" t="str">
        <x:v>https://www.caxtons.com/property/1-eagle-trade-row-quarrywood-industrial-estate-aylesford-kent-me20/</x:v>
      </x:c>
      <x:c r="U1285" s="15" t="str"/>
      <x:c r="V1285" s="15" t="str">
        <x:v>Larkfield — Quarry Wood Industrial Estate</x:v>
      </x:c>
      <x:c r="W1285" s="15" t="str">
        <x:v>Individual unit ≤15,000 sq ft</x:v>
      </x:c>
      <x:c r="X1285" s="13" t="n">
        <x:f>IF(N1285="Yes",L1285,0)</x:f>
        <x:v>0</x:v>
      </x:c>
      <x:c r="Y1285" s="14" t="n">
        <x:v>1</x:v>
      </x:c>
      <x:c r="Z1285" s="13" t="str">
        <x:v>Industrial / workshop / storage</x:v>
      </x:c>
    </x:row>
    <x:row r="1286" ht="42" customHeight="1">
      <x:c r="A1286" s="13" t="str">
        <x:v>SE0306</x:v>
      </x:c>
      <x:c r="B1286" s="15" t="str">
        <x:v>Larkfield</x:v>
      </x:c>
      <x:c r="C1286" s="15" t="str">
        <x:v>Aylesford</x:v>
      </x:c>
      <x:c r="D1286" s="14" t="n">
        <x:v>735</x:v>
      </x:c>
      <x:c r="E1286" s="13" t="str">
        <x:v>Nearby</x:v>
      </x:c>
      <x:c r="F1286" s="15" t="str">
        <x:v>Quarry Wood Industrial Estate</x:v>
      </x:c>
      <x:c r="G1286" s="15" t="str">
        <x:v>Unit 13B, Quarry Wood Industrial Estate, Mills Road, Aylesford ME20</x:v>
      </x:c>
      <x:c r="H1286" s="13" t="str">
        <x:v>Uncertain</x:v>
      </x:c>
      <x:c r="I1286" s="14" t="n">
        <x:v>7413</x:v>
      </x:c>
      <x:c r="J1286" s="13" t="str">
        <x:f>IF(AND(ISNUMBER(I1286),I1286&gt;0),IF(I1286&lt;=1000,"1–1,000",IF(I1286&lt;=2500,"1,001–2,500",IF(I1286&lt;=5000,"2,501–5,000",IF(I1286&lt;=10000,"5,001–10,000","10,001–15,000")))),"5,001–10,000")</x:f>
        <x:v>5,001–10,000</x:v>
      </x:c>
      <x:c r="K1286" s="16"/>
      <x:c r="L1286" s="43" t="str">
        <x:f>IF(AND(ISNUMBER(I1286),I1286&gt;0,ISNUMBER(K1286),K1286&gt;0),K1286/I1286,"n.a.")</x:f>
        <x:v>n.a.</x:v>
      </x:c>
      <x:c r="M1286" s="43"/>
      <x:c r="N1286" s="13" t="str">
        <x:v>No</x:v>
      </x:c>
      <x:c r="O1286" s="15" t="str">
        <x:v>7.25m eaves rising to 8.22m</x:v>
      </x:c>
      <x:c r="P1286" s="15" t="str">
        <x:v>Loading/access door stated; electric operation stated</x:v>
      </x:c>
      <x:c r="Q1286" s="15" t="str">
        <x:v>Industrial / workshop / warehouse accommodation; Steel frame, office space, three-phase power, yard/loading space, WC facilities.</x:v>
      </x:c>
      <x:c r="R1286" s="15" t="str">
        <x:v>Refurbishment / delivery timing unresolved Individual Unit 13B card gives 7,413 sq ft; refurbishment underway.</x:v>
      </x:c>
      <x:c r="S1286" s="15" t="str">
        <x:v>https://www.zoopla.co.uk/to-rent/commercial/details/70997753/</x:v>
      </x:c>
      <x:c r="T1286" s="15" t="str">
        <x:v>https://www.rightmove.co.uk/properties/760931894709377#/?channel=COM_LET</x:v>
      </x:c>
      <x:c r="U1286" s="15" t="str"/>
      <x:c r="V1286" s="15" t="str">
        <x:v>Larkfield — Quarry Wood Industrial Estate</x:v>
      </x:c>
      <x:c r="W1286" s="15" t="str">
        <x:v>Individual unit ≤15,000 sq ft</x:v>
      </x:c>
      <x:c r="X1286" s="13" t="n">
        <x:f>IF(N1286="Yes",L1286,0)</x:f>
        <x:v>0</x:v>
      </x:c>
      <x:c r="Y1286" s="14" t="n">
        <x:v>1</x:v>
      </x:c>
      <x:c r="Z1286" s="13" t="str">
        <x:v>Industrial / workshop / storage</x:v>
      </x:c>
    </x:row>
    <x:row r="1287" ht="42" customHeight="1">
      <x:c r="A1287" s="13" t="str">
        <x:v>SE0307</x:v>
      </x:c>
      <x:c r="B1287" s="15" t="str">
        <x:v>Larkfield</x:v>
      </x:c>
      <x:c r="C1287" s="15" t="str">
        <x:v>Aylesford</x:v>
      </x:c>
      <x:c r="D1287" s="14" t="n">
        <x:v>735</x:v>
      </x:c>
      <x:c r="E1287" s="13" t="str">
        <x:v>Nearby</x:v>
      </x:c>
      <x:c r="F1287" s="15" t="str">
        <x:v>Quarry Wood Industrial Estate</x:v>
      </x:c>
      <x:c r="G1287" s="15" t="str">
        <x:v>Unit 2D Quarry Wood Industrial Estate, Mills Road, Maidstone, Kent, ME20</x:v>
      </x:c>
      <x:c r="H1287" s="13" t="str">
        <x:v>Current</x:v>
      </x:c>
      <x:c r="I1287" s="14" t="n">
        <x:v>4135</x:v>
      </x:c>
      <x:c r="J1287" s="13" t="str">
        <x:f>IF(AND(ISNUMBER(I1287),I1287&gt;0),IF(I1287&lt;=1000,"1–1,000",IF(I1287&lt;=2500,"1,001–2,500",IF(I1287&lt;=5000,"2,501–5,000",IF(I1287&lt;=10000,"5,001–10,000","10,001–15,000")))),"2,501–5,000")</x:f>
        <x:v>2,501–5,000</x:v>
      </x:c>
      <x:c r="K1287" s="16" t="n">
        <x:v>33084</x:v>
      </x:c>
      <x:c r="L1287" s="43" t="n">
        <x:f>IF(AND(ISNUMBER(I1287),I1287&gt;0,ISNUMBER(K1287),K1287&gt;0),K1287/I1287,"n.a.")</x:f>
        <x:v>8.000967351874245</x:v>
      </x:c>
      <x:c r="M1287" s="43"/>
      <x:c r="N1287" s="13" t="str">
        <x:v>Yes</x:v>
      </x:c>
      <x:c r="O1287" s="15" t="str">
        <x:v>Not stated</x:v>
      </x:c>
      <x:c r="P1287" s="15" t="str">
        <x:v>Not stated</x:v>
      </x:c>
      <x:c r="Q1287" s="15" t="str">
        <x:v>Industrial / workshop / warehouse accommodation.</x:v>
      </x:c>
      <x:c r="R1287" s="15" t="str">
        <x:v>Advertised to let; not agent-confirmed Annualized from advertised rounded monthly asking rent (×12).</x:v>
      </x:c>
      <x:c r="S1287" s="15" t="str">
        <x:v>https://www.rightmove.co.uk/properties/755877978677952#/?channel=COM_LET</x:v>
      </x:c>
      <x:c r="T1287" s="15" t="str"/>
      <x:c r="U1287" s="15" t="str"/>
      <x:c r="V1287" s="15" t="str">
        <x:v>Larkfield — Quarry Wood Industrial Estate</x:v>
      </x:c>
      <x:c r="W1287" s="15" t="str">
        <x:v>Individual unit ≤15,000 sq ft</x:v>
      </x:c>
      <x:c r="X1287" s="13" t="n">
        <x:f>IF(N1287="Yes",L1287,0)</x:f>
        <x:v>8.000967351874245</x:v>
      </x:c>
      <x:c r="Y1287" s="14" t="n">
        <x:v>1</x:v>
      </x:c>
      <x:c r="Z1287" s="13" t="str">
        <x:v>Industrial / workshop / storage</x:v>
      </x:c>
    </x:row>
    <x:row r="1288" ht="42" customHeight="1">
      <x:c r="A1288" s="13" t="str">
        <x:v>SE0308</x:v>
      </x:c>
      <x:c r="B1288" s="15" t="str">
        <x:v>Larkfield</x:v>
      </x:c>
      <x:c r="C1288" s="15" t="str">
        <x:v>Aylesford</x:v>
      </x:c>
      <x:c r="D1288" s="14" t="n">
        <x:v>735</x:v>
      </x:c>
      <x:c r="E1288" s="13" t="str">
        <x:v>Nearby</x:v>
      </x:c>
      <x:c r="F1288" s="15" t="str">
        <x:v>Quarry Wood Industrial Estate</x:v>
      </x:c>
      <x:c r="G1288" s="15" t="str">
        <x:v>Unit 3, Burnt Ash Road, Quarry Wood, Aylesford, Kent, ME20 7XB</x:v>
      </x:c>
      <x:c r="H1288" s="13" t="str">
        <x:v>Current</x:v>
      </x:c>
      <x:c r="I1288" s="14" t="n">
        <x:v>10910</x:v>
      </x:c>
      <x:c r="J1288" s="13" t="str">
        <x:f>IF(AND(ISNUMBER(I1288),I1288&gt;0),IF(I1288&lt;=1000,"1–1,000",IF(I1288&lt;=2500,"1,001–2,500",IF(I1288&lt;=5000,"2,501–5,000",IF(I1288&lt;=10000,"5,001–10,000","10,001–15,000")))),"10,001–15,000")</x:f>
        <x:v>10,001–15,000</x:v>
      </x:c>
      <x:c r="K1288" s="16"/>
      <x:c r="L1288" s="43" t="str">
        <x:f>IF(AND(ISNUMBER(I1288),I1288&gt;0,ISNUMBER(K1288),K1288&gt;0),K1288/I1288,"n.a.")</x:f>
        <x:v>n.a.</x:v>
      </x:c>
      <x:c r="M1288" s="43"/>
      <x:c r="N1288" s="13" t="str">
        <x:v>No</x:v>
      </x:c>
      <x:c r="O1288" s="15" t="str">
        <x:v>Not stated</x:v>
      </x:c>
      <x:c r="P1288" s="15" t="str">
        <x:v>Not stated</x:v>
      </x:c>
      <x:c r="Q1288" s="15" t="str">
        <x:v>Industrial / workshop / warehouse accommodation; Steel frame, office space.</x:v>
      </x:c>
      <x:c r="R1288" s="15" t="str">
        <x:v>Advertised to let; not agent-confirmed</x:v>
      </x:c>
      <x:c r="S1288" s="15" t="str">
        <x:v>https://www.rightmove.co.uk/properties/782523958024721#/?channel=COM_LET</x:v>
      </x:c>
      <x:c r="T1288" s="15" t="str"/>
      <x:c r="U1288" s="15" t="str"/>
      <x:c r="V1288" s="15" t="str">
        <x:v>Larkfield — Quarry Wood Industrial Estate</x:v>
      </x:c>
      <x:c r="W1288" s="15" t="str">
        <x:v>Individual unit ≤15,000 sq ft</x:v>
      </x:c>
      <x:c r="X1288" s="13" t="n">
        <x:f>IF(N1288="Yes",L1288,0)</x:f>
        <x:v>0</x:v>
      </x:c>
      <x:c r="Y1288" s="14" t="n">
        <x:v>1</x:v>
      </x:c>
      <x:c r="Z1288" s="13" t="str">
        <x:v>Industrial / workshop / storage</x:v>
      </x:c>
    </x:row>
    <x:row r="1289" ht="49" customHeight="1">
      <x:c r="A1289" s="13" t="str">
        <x:v>SE0309</x:v>
      </x:c>
      <x:c r="B1289" s="15" t="str">
        <x:v>Larkfield</x:v>
      </x:c>
      <x:c r="C1289" s="15" t="str">
        <x:v>Aylesford</x:v>
      </x:c>
      <x:c r="D1289" s="14" t="n">
        <x:v>735</x:v>
      </x:c>
      <x:c r="E1289" s="13" t="str">
        <x:v>Nearby</x:v>
      </x:c>
      <x:c r="F1289" s="15" t="str">
        <x:v>Quarry Wood Industrial Estate</x:v>
      </x:c>
      <x:c r="G1289" s="15" t="str">
        <x:v>Unit 4 Lake Road, Quarry Wood Industrial Estate, Aylesford, Kent, ME20 7TQ</x:v>
      </x:c>
      <x:c r="H1289" s="13" t="str">
        <x:v>Uncertain</x:v>
      </x:c>
      <x:c r="I1289" s="14" t="n">
        <x:v>2339</x:v>
      </x:c>
      <x:c r="J1289" s="13" t="str">
        <x:f>IF(AND(ISNUMBER(I1289),I1289&gt;0),IF(I1289&lt;=1000,"1–1,000",IF(I1289&lt;=2500,"1,001–2,500",IF(I1289&lt;=5000,"2,501–5,000",IF(I1289&lt;=10000,"5,001–10,000","10,001–15,000")))),"1,001–2,500")</x:f>
        <x:v>1,001–2,500</x:v>
      </x:c>
      <x:c r="K1289" s="16" t="n">
        <x:v>34200</x:v>
      </x:c>
      <x:c r="L1289" s="43" t="n">
        <x:f>IF(AND(ISNUMBER(I1289),I1289&gt;0,ISNUMBER(K1289),K1289&gt;0),K1289/I1289,"n.a.")</x:f>
        <x:v>14.621633176571184</x:v>
      </x:c>
      <x:c r="M1289" s="43" t="n">
        <x:v>14.62</x:v>
      </x:c>
      <x:c r="N1289" s="13" t="str">
        <x:v>No</x:v>
      </x:c>
      <x:c r="O1289" s="15" t="str">
        <x:v>Min Eaves Height of 4.87m rising to 6.5m; to let - Modern Industrial Unit with mixture of office and warehouse</x:v>
      </x:c>
      <x:c r="P1289" s="15" t="str">
        <x:v>Not stated</x:v>
      </x:c>
      <x:c r="Q1289" s="15" t="str">
        <x:v>Industrial / workshop / warehouse accommodation; mezzanine, office space, three-phase power, parking.</x:v>
      </x:c>
      <x:c r="R1289" s="15" t="str">
        <x:v>Refurbishment / delivery timing unresolved</x:v>
      </x:c>
      <x:c r="S1289" s="15" t="str">
        <x:v>https://www.zoopla.co.uk/to-rent/commercial/details/74504484/</x:v>
      </x:c>
      <x:c r="T1289" s="15" t="str">
        <x:v>https://www.rightmove.co.uk/properties/779935157856896#/?channel=COM_LET</x:v>
      </x:c>
      <x:c r="U1289" s="15" t="str"/>
      <x:c r="V1289" s="15" t="str">
        <x:v>Larkfield — Quarry Wood Industrial Estate</x:v>
      </x:c>
      <x:c r="W1289" s="15" t="str">
        <x:v>Individual unit ≤15,000 sq ft</x:v>
      </x:c>
      <x:c r="X1289" s="13" t="n">
        <x:f>IF(N1289="Yes",L1289,0)</x:f>
        <x:v>0</x:v>
      </x:c>
      <x:c r="Y1289" s="14" t="n">
        <x:v>1</x:v>
      </x:c>
      <x:c r="Z1289" s="13" t="str">
        <x:v>Industrial / workshop / storage</x:v>
      </x:c>
    </x:row>
    <x:row r="1290" ht="42" customHeight="1">
      <x:c r="A1290" s="13" t="str">
        <x:v>SE0310</x:v>
      </x:c>
      <x:c r="B1290" s="15" t="str">
        <x:v>Larkfield</x:v>
      </x:c>
      <x:c r="C1290" s="15" t="str">
        <x:v>Aylesford</x:v>
      </x:c>
      <x:c r="D1290" s="14" t="n">
        <x:v>735</x:v>
      </x:c>
      <x:c r="E1290" s="13" t="str">
        <x:v>Nearby</x:v>
      </x:c>
      <x:c r="F1290" s="15" t="str">
        <x:v>Quarry Wood Industrial Estate</x:v>
      </x:c>
      <x:c r="G1290" s="15" t="str">
        <x:v>Unit 6, Burnt Ash Trade Park, Burnt Ash Road, Quarry Wood, Aylesford, Kent, ME20 7XB</x:v>
      </x:c>
      <x:c r="H1290" s="13" t="str">
        <x:v>Current</x:v>
      </x:c>
      <x:c r="I1290" s="14" t="n">
        <x:v>5270</x:v>
      </x:c>
      <x:c r="J1290" s="13" t="str">
        <x:f>IF(AND(ISNUMBER(I1290),I1290&gt;0),IF(I1290&lt;=1000,"1–1,000",IF(I1290&lt;=2500,"1,001–2,500",IF(I1290&lt;=5000,"2,501–5,000",IF(I1290&lt;=10000,"5,001–10,000","10,001–15,000")))),"5,001–10,000")</x:f>
        <x:v>5,001–10,000</x:v>
      </x:c>
      <x:c r="K1290" s="16"/>
      <x:c r="L1290" s="43" t="str">
        <x:f>IF(AND(ISNUMBER(I1290),I1290&gt;0,ISNUMBER(K1290),K1290&gt;0),K1290/I1290,"n.a.")</x:f>
        <x:v>n.a.</x:v>
      </x:c>
      <x:c r="M1290" s="43"/>
      <x:c r="N1290" s="13" t="str">
        <x:v>No</x:v>
      </x:c>
      <x:c r="O1290" s="15" t="str">
        <x:v>7 metre eaves height</x:v>
      </x:c>
      <x:c r="P1290" s="15" t="str">
        <x:v>Loading/access door stated</x:v>
      </x:c>
      <x:c r="Q1290" s="15" t="str">
        <x:v>Industrial / workshop / warehouse accommodation; Steel frame, three-phase power.</x:v>
      </x:c>
      <x:c r="R1290" s="15" t="str">
        <x:v>Advertised to let; not agent-confirmed</x:v>
      </x:c>
      <x:c r="S1290" s="15" t="str">
        <x:v>https://www.zoopla.co.uk/to-rent/commercial/details/73864757/</x:v>
      </x:c>
      <x:c r="T1290" s="15" t="str">
        <x:v>https://www.rightmove.co.uk/properties/773400728085456#/?channel=COM_LET</x:v>
      </x:c>
      <x:c r="U1290" s="15" t="str">
        <x:v>https://www.rightmove.co.uk/properties/760931263635121#/?channel=COM_LET</x:v>
      </x:c>
      <x:c r="V1290" s="15" t="str">
        <x:v>Larkfield — Quarry Wood Industrial Estate</x:v>
      </x:c>
      <x:c r="W1290" s="15" t="str">
        <x:v>Individual unit ≤15,000 sq ft</x:v>
      </x:c>
      <x:c r="X1290" s="13" t="n">
        <x:f>IF(N1290="Yes",L1290,0)</x:f>
        <x:v>0</x:v>
      </x:c>
      <x:c r="Y1290" s="14" t="n">
        <x:v>1</x:v>
      </x:c>
      <x:c r="Z1290" s="13" t="str">
        <x:v>Industrial / workshop / storage</x:v>
      </x:c>
    </x:row>
    <x:row r="1291" ht="62" customHeight="1">
      <x:c r="A1291" s="13" t="str">
        <x:v>SE0311</x:v>
      </x:c>
      <x:c r="B1291" s="15" t="str">
        <x:v>Larkfield</x:v>
      </x:c>
      <x:c r="C1291" s="15" t="str">
        <x:v>Aylesford</x:v>
      </x:c>
      <x:c r="D1291" s="14" t="n">
        <x:v>735</x:v>
      </x:c>
      <x:c r="E1291" s="13" t="str">
        <x:v>Nearby</x:v>
      </x:c>
      <x:c r="F1291" s="15" t="str">
        <x:v>Quarry Wood Industrial Estate</x:v>
      </x:c>
      <x:c r="G1291" s="15" t="str">
        <x:v>Unit 6, Euroway Trade Park, Quarrywood Industrial Estate, Aylesford, ME20 7UB</x:v>
      </x:c>
      <x:c r="H1291" s="13" t="str">
        <x:v>Current</x:v>
      </x:c>
      <x:c r="I1291" s="14" t="n">
        <x:v>6937</x:v>
      </x:c>
      <x:c r="J1291" s="13" t="str">
        <x:f>IF(AND(ISNUMBER(I1291),I1291&gt;0),IF(I1291&lt;=1000,"1–1,000",IF(I1291&lt;=2500,"1,001–2,500",IF(I1291&lt;=5000,"2,501–5,000",IF(I1291&lt;=10000,"5,001–10,000","10,001–15,000")))),"5,001–10,000")</x:f>
        <x:v>5,001–10,000</x:v>
      </x:c>
      <x:c r="K1291" s="16"/>
      <x:c r="L1291" s="43" t="str">
        <x:f>IF(AND(ISNUMBER(I1291),I1291&gt;0,ISNUMBER(K1291),K1291&gt;0),K1291/I1291,"n.a.")</x:f>
        <x:v>n.a.</x:v>
      </x:c>
      <x:c r="M1291" s="43"/>
      <x:c r="N1291" s="13" t="str">
        <x:v>No</x:v>
      </x:c>
      <x:c r="O1291" s="15" t="str">
        <x:v>6.1m Eaves; The unit has a 6.1m eaves height with full-height clad elevations beneath a steel pitched roof inc</x:v>
      </x:c>
      <x:c r="P1291" s="15" t="str">
        <x:v>Roller shutter stated</x:v>
      </x:c>
      <x:c r="Q1291" s="15" t="str">
        <x:v>Industrial / workshop / warehouse accommodation; office space, parking, yard/loading space.</x:v>
      </x:c>
      <x:c r="R1291" s="15" t="str">
        <x:v>Advertised to let; not agent-confirmed</x:v>
      </x:c>
      <x:c r="S1291" s="15" t="str">
        <x:v>https://www.zoopla.co.uk/to-rent/commercial/details/72443655/</x:v>
      </x:c>
      <x:c r="T1291" s="15" t="str">
        <x:v>https://www.zoopla.co.uk/to-rent/commercial/details/67803797/</x:v>
      </x:c>
      <x:c r="U1291" s="15" t="str">
        <x:v>https://www.rightmove.co.uk/properties/776481933050225#/?channel=COM_LET
https://www.caxtons.com/property/units-6-7-euroway-trade-park-quarry-wood-aylesford-kent-me20/</x:v>
      </x:c>
      <x:c r="V1291" s="15" t="str">
        <x:v>Larkfield — Quarry Wood Industrial Estate</x:v>
      </x:c>
      <x:c r="W1291" s="15" t="str">
        <x:v>Individual unit ≤15,000 sq ft</x:v>
      </x:c>
      <x:c r="X1291" s="13" t="n">
        <x:f>IF(N1291="Yes",L1291,0)</x:f>
        <x:v>0</x:v>
      </x:c>
      <x:c r="Y1291" s="14" t="n">
        <x:v>1</x:v>
      </x:c>
      <x:c r="Z1291" s="13" t="str">
        <x:v>Industrial / workshop / storage</x:v>
      </x:c>
    </x:row>
    <x:row r="1292" ht="42" customHeight="1">
      <x:c r="A1292" s="13" t="str">
        <x:v>SE0312</x:v>
      </x:c>
      <x:c r="B1292" s="15" t="str">
        <x:v>Larkfield</x:v>
      </x:c>
      <x:c r="C1292" s="15" t="str">
        <x:v>Aylesford</x:v>
      </x:c>
      <x:c r="D1292" s="14" t="n">
        <x:v>735</x:v>
      </x:c>
      <x:c r="E1292" s="13" t="str">
        <x:v>Nearby</x:v>
      </x:c>
      <x:c r="F1292" s="15" t="str">
        <x:v>Quarry Wood Industrial Estate</x:v>
      </x:c>
      <x:c r="G1292" s="15" t="str">
        <x:v>Unit 8 Eagle Trade Row, Quarrywood Industrial Estate , Aylesford, Kent, ME20</x:v>
      </x:c>
      <x:c r="H1292" s="13" t="str">
        <x:v>Current</x:v>
      </x:c>
      <x:c r="I1292" s="14" t="n">
        <x:v>6949</x:v>
      </x:c>
      <x:c r="J1292" s="13" t="str">
        <x:f>IF(AND(ISNUMBER(I1292),I1292&gt;0),IF(I1292&lt;=1000,"1–1,000",IF(I1292&lt;=2500,"1,001–2,500",IF(I1292&lt;=5000,"2,501–5,000",IF(I1292&lt;=10000,"5,001–10,000","10,001–15,000")))),"5,001–10,000")</x:f>
        <x:v>5,001–10,000</x:v>
      </x:c>
      <x:c r="K1292" s="16"/>
      <x:c r="L1292" s="43" t="str">
        <x:f>IF(AND(ISNUMBER(I1292),I1292&gt;0,ISNUMBER(K1292),K1292&gt;0),K1292/I1292,"n.a.")</x:f>
        <x:v>n.a.</x:v>
      </x:c>
      <x:c r="M1292" s="43"/>
      <x:c r="N1292" s="13" t="str">
        <x:v>No</x:v>
      </x:c>
      <x:c r="O1292" s="15" t="str">
        <x:v>Not stated</x:v>
      </x:c>
      <x:c r="P1292" s="15" t="str">
        <x:v>Not stated</x:v>
      </x:c>
      <x:c r="Q1292" s="15" t="str">
        <x:v>Industrial / workshop / warehouse accommodation.</x:v>
      </x:c>
      <x:c r="R1292" s="15" t="str">
        <x:v>Advertised to let; not agent-confirmed</x:v>
      </x:c>
      <x:c r="S1292" s="15" t="str">
        <x:v>https://www.zoopla.co.uk/to-rent/commercial/details/67716543/</x:v>
      </x:c>
      <x:c r="T1292" s="15" t="str">
        <x:v>https://www.caxtons.com/property/unit-8-eagle-trade-row-quarrywood-industrial-estate-aylesford-kent-me20/</x:v>
      </x:c>
      <x:c r="U1292" s="15" t="str"/>
      <x:c r="V1292" s="15" t="str">
        <x:v>Larkfield — Quarry Wood Industrial Estate</x:v>
      </x:c>
      <x:c r="W1292" s="15" t="str">
        <x:v>Individual unit ≤15,000 sq ft</x:v>
      </x:c>
      <x:c r="X1292" s="13" t="n">
        <x:f>IF(N1292="Yes",L1292,0)</x:f>
        <x:v>0</x:v>
      </x:c>
      <x:c r="Y1292" s="14" t="n">
        <x:v>1</x:v>
      </x:c>
      <x:c r="Z1292" s="13" t="str">
        <x:v>Industrial / workshop / storage</x:v>
      </x:c>
    </x:row>
    <x:row r="1293" ht="62" customHeight="1">
      <x:c r="A1293" s="13" t="str">
        <x:v>SE0313</x:v>
      </x:c>
      <x:c r="B1293" s="15" t="str">
        <x:v>Larkfield</x:v>
      </x:c>
      <x:c r="C1293" s="15" t="str">
        <x:v>Aylesford</x:v>
      </x:c>
      <x:c r="D1293" s="14" t="n">
        <x:v>735</x:v>
      </x:c>
      <x:c r="E1293" s="13" t="str">
        <x:v>Nearby</x:v>
      </x:c>
      <x:c r="F1293" s="15" t="str">
        <x:v>Standalone / estate not identified</x:v>
      </x:c>
      <x:c r="G1293" s="15" t="str">
        <x:v>Beddow Way, Aylesford ME20</x:v>
      </x:c>
      <x:c r="H1293" s="13" t="str">
        <x:v>Current</x:v>
      </x:c>
      <x:c r="I1293" s="14" t="n">
        <x:v>700</x:v>
      </x:c>
      <x:c r="J1293" s="13" t="str">
        <x:f>IF(AND(ISNUMBER(I1293),I1293&gt;0),IF(I1293&lt;=1000,"1–1,000",IF(I1293&lt;=2500,"1,001–2,500",IF(I1293&lt;=5000,"2,501–5,000",IF(I1293&lt;=10000,"5,001–10,000","10,001–15,000")))),"1–1,000")</x:f>
        <x:v>1–1,000</x:v>
      </x:c>
      <x:c r="K1293" s="16" t="n">
        <x:v>18000</x:v>
      </x:c>
      <x:c r="L1293" s="43" t="n">
        <x:f>IF(AND(ISNUMBER(I1293),I1293&gt;0,ISNUMBER(K1293),K1293&gt;0),K1293/I1293,"n.a.")</x:f>
        <x:v>25.714285714285715</x:v>
      </x:c>
      <x:c r="M1293" s="43" t="n">
        <x:v>25.71</x:v>
      </x:c>
      <x:c r="N1293" s="13" t="str">
        <x:v>Yes</x:v>
      </x:c>
      <x:c r="O1293" s="15" t="str">
        <x:v>Not stated</x:v>
      </x:c>
      <x:c r="P1293" s="15" t="str">
        <x:v>Roller shutter stated</x:v>
      </x:c>
      <x:c r="Q1293" s="15" t="str">
        <x:v>Industrial / workshop / warehouse accommodation; mezzanine, three-phase power, parking, WC facilities.</x:v>
      </x:c>
      <x:c r="R1293" s="15" t="str">
        <x:v>Advertised to let; not agent-confirmed</x:v>
      </x:c>
      <x:c r="S1293" s="15" t="str">
        <x:v>https://www.zoopla.co.uk/to-rent/commercial/details/72409197/</x:v>
      </x:c>
      <x:c r="T1293" s="15" t="str">
        <x:v>https://www.zoopla.co.uk/to-rent/commercial/details/70818936/</x:v>
      </x:c>
      <x:c r="U1293" s="15" t="str">
        <x:v>https://www.rightmove.co.uk/properties/172115420#/?channel=COM_LET
https://www.rightmove.co.uk/properties/169017407#/?channel=COM_LET</x:v>
      </x:c>
      <x:c r="V1293" s="15" t="str">
        <x:v>Larkfield — Standalone / estate not identified</x:v>
      </x:c>
      <x:c r="W1293" s="15" t="str">
        <x:v>Individual unit ≤15,000 sq ft</x:v>
      </x:c>
      <x:c r="X1293" s="13" t="n">
        <x:f>IF(N1293="Yes",L1293,0)</x:f>
        <x:v>25.714285714285715</x:v>
      </x:c>
      <x:c r="Y1293" s="14" t="n">
        <x:v>1</x:v>
      </x:c>
      <x:c r="Z1293" s="13" t="str">
        <x:v>Industrial / workshop / storage</x:v>
      </x:c>
    </x:row>
    <x:row r="1294" ht="42" customHeight="1">
      <x:c r="A1294" s="13" t="str">
        <x:v>SE0314</x:v>
      </x:c>
      <x:c r="B1294" s="15" t="str">
        <x:v>Larkfield</x:v>
      </x:c>
      <x:c r="C1294" s="15" t="str">
        <x:v>Aylesford</x:v>
      </x:c>
      <x:c r="D1294" s="14" t="n">
        <x:v>735</x:v>
      </x:c>
      <x:c r="E1294" s="13" t="str">
        <x:v>Nearby</x:v>
      </x:c>
      <x:c r="F1294" s="15" t="str">
        <x:v>Standalone / estate not identified</x:v>
      </x:c>
      <x:c r="G1294" s="15" t="str">
        <x:v>Unit 4, Aylesford Business Park, St Michaels Close, Aylesford, ME20 7US</x:v>
      </x:c>
      <x:c r="H1294" s="13" t="str">
        <x:v>Current</x:v>
      </x:c>
      <x:c r="I1294" s="14" t="n">
        <x:v>7171</x:v>
      </x:c>
      <x:c r="J1294" s="13" t="str">
        <x:f>IF(AND(ISNUMBER(I1294),I1294&gt;0),IF(I1294&lt;=1000,"1–1,000",IF(I1294&lt;=2500,"1,001–2,500",IF(I1294&lt;=5000,"2,501–5,000",IF(I1294&lt;=10000,"5,001–10,000","10,001–15,000")))),"5,001–10,000")</x:f>
        <x:v>5,001–10,000</x:v>
      </x:c>
      <x:c r="K1294" s="16"/>
      <x:c r="L1294" s="43" t="str">
        <x:f>IF(AND(ISNUMBER(I1294),I1294&gt;0,ISNUMBER(K1294),K1294&gt;0),K1294/I1294,"n.a.")</x:f>
        <x:v>n.a.</x:v>
      </x:c>
      <x:c r="M1294" s="43"/>
      <x:c r="N1294" s="13" t="str">
        <x:v>No</x:v>
      </x:c>
      <x:c r="O1294" s="15" t="str">
        <x:v>8.0m clear underside of haunch</x:v>
      </x:c>
      <x:c r="P1294" s="15" t="str">
        <x:v>Not stated</x:v>
      </x:c>
      <x:c r="Q1294" s="15" t="str">
        <x:v>Industrial / workshop / warehouse accommodation; office space.</x:v>
      </x:c>
      <x:c r="R1294" s="15" t="str">
        <x:v>Advertised to let; not agent-confirmed</x:v>
      </x:c>
      <x:c r="S1294" s="15" t="str">
        <x:v>https://www.zoopla.co.uk/to-rent/commercial/details/72410723/</x:v>
      </x:c>
      <x:c r="T1294" s="15" t="str">
        <x:v>https://www.rightmove.co.uk/properties/773355102354177#/?channel=COM_LET</x:v>
      </x:c>
      <x:c r="U1294" s="15" t="str"/>
      <x:c r="V1294" s="15" t="str">
        <x:v>Larkfield — Standalone / estate not identified</x:v>
      </x:c>
      <x:c r="W1294" s="15" t="str">
        <x:v>Individual unit ≤15,000 sq ft</x:v>
      </x:c>
      <x:c r="X1294" s="13" t="n">
        <x:f>IF(N1294="Yes",L1294,0)</x:f>
        <x:v>0</x:v>
      </x:c>
      <x:c r="Y1294" s="14" t="n">
        <x:v>1</x:v>
      </x:c>
      <x:c r="Z1294" s="13" t="str">
        <x:v>Industrial / workshop / storage</x:v>
      </x:c>
    </x:row>
    <x:row r="1295" ht="42" customHeight="1">
      <x:c r="A1295" s="13" t="str">
        <x:v>SE0315</x:v>
      </x:c>
      <x:c r="B1295" s="15" t="str">
        <x:v>Maidstone</x:v>
      </x:c>
      <x:c r="C1295" s="15" t="str">
        <x:v>Boxley</x:v>
      </x:c>
      <x:c r="D1295" s="14"/>
      <x:c r="E1295" s="13" t="str">
        <x:v>Nearby</x:v>
      </x:c>
      <x:c r="F1295" s="15" t="str">
        <x:v>Bredhurst Business Park</x:v>
      </x:c>
      <x:c r="G1295" s="15" t="str">
        <x:v>12 Bredhurst Business Park, Westfield Sole Road, Boxley, Maidstone, Kent, ME14 3EH</x:v>
      </x:c>
      <x:c r="H1295" s="13" t="str">
        <x:v>Future</x:v>
      </x:c>
      <x:c r="I1295" s="14" t="n">
        <x:v>1874</x:v>
      </x:c>
      <x:c r="J1295" s="13" t="str">
        <x:f>IF(AND(ISNUMBER(I1295),I1295&gt;0),IF(I1295&lt;=1000,"1–1,000",IF(I1295&lt;=2500,"1,001–2,500",IF(I1295&lt;=5000,"2,501–5,000",IF(I1295&lt;=10000,"5,001–10,000","10,001–15,000")))),"1,001–2,500")</x:f>
        <x:v>1,001–2,500</x:v>
      </x:c>
      <x:c r="K1295" s="16" t="n">
        <x:v>37480</x:v>
      </x:c>
      <x:c r="L1295" s="43" t="n">
        <x:f>IF(AND(ISNUMBER(I1295),I1295&gt;0,ISNUMBER(K1295),K1295&gt;0),K1295/I1295,"n.a.")</x:f>
        <x:v>20</x:v>
      </x:c>
      <x:c r="M1295" s="43" t="n">
        <x:v>20</x:v>
      </x:c>
      <x:c r="N1295" s="13" t="str">
        <x:v>No</x:v>
      </x:c>
      <x:c r="O1295" s="15" t="str">
        <x:v>Not stated</x:v>
      </x:c>
      <x:c r="P1295" s="15" t="str">
        <x:v>Roller shutter stated</x:v>
      </x:c>
      <x:c r="Q1295" s="15" t="str">
        <x:v>Industrial / workshop / warehouse accommodation; Steel frame, office space, parking, yard/loading space, WC facilities.</x:v>
      </x:c>
      <x:c r="R1295" s="15" t="str">
        <x:v>Future availability: Available end of January 2027 Host BUA population not separately matched.</x:v>
      </x:c>
      <x:c r="S1295" s="15" t="str">
        <x:v>https://www.zoopla.co.uk/to-rent/commercial/details/74615836/</x:v>
      </x:c>
      <x:c r="T1295" s="15" t="str">
        <x:v>https://www.rightmove.co.uk/properties/782341625266305#/?channel=COM_LET</x:v>
      </x:c>
      <x:c r="U1295" s="15" t="str"/>
      <x:c r="V1295" s="15" t="str">
        <x:v>Maidstone — Bredhurst Business Park</x:v>
      </x:c>
      <x:c r="W1295" s="15" t="str">
        <x:v>Individual unit ≤15,000 sq ft</x:v>
      </x:c>
      <x:c r="X1295" s="13" t="n">
        <x:f>IF(N1295="Yes",L1295,0)</x:f>
        <x:v>0</x:v>
      </x:c>
      <x:c r="Y1295" s="14" t="n">
        <x:v>1</x:v>
      </x:c>
      <x:c r="Z1295" s="13" t="str">
        <x:v>Industrial / workshop / storage</x:v>
      </x:c>
    </x:row>
    <x:row r="1296" ht="42" customHeight="1">
      <x:c r="A1296" s="13" t="str">
        <x:v>SE0316</x:v>
      </x:c>
      <x:c r="B1296" s="15" t="str">
        <x:v>Maidstone</x:v>
      </x:c>
      <x:c r="C1296" s="15" t="str">
        <x:v>Boxley</x:v>
      </x:c>
      <x:c r="D1296" s="14"/>
      <x:c r="E1296" s="13" t="str">
        <x:v>Nearby</x:v>
      </x:c>
      <x:c r="F1296" s="15" t="str">
        <x:v>Bredhurst Business Park</x:v>
      </x:c>
      <x:c r="G1296" s="15" t="str">
        <x:v>3 Bredhurst Business Park, Westfield Sole Road, Boxley, Maidstone, Kent, ME14 3EH</x:v>
      </x:c>
      <x:c r="H1296" s="13" t="str">
        <x:v>Future</x:v>
      </x:c>
      <x:c r="I1296" s="14" t="n">
        <x:v>1061</x:v>
      </x:c>
      <x:c r="J1296" s="13" t="str">
        <x:f>IF(AND(ISNUMBER(I1296),I1296&gt;0),IF(I1296&lt;=1000,"1–1,000",IF(I1296&lt;=2500,"1,001–2,500",IF(I1296&lt;=5000,"2,501–5,000",IF(I1296&lt;=10000,"5,001–10,000","10,001–15,000")))),"1,001–2,500")</x:f>
        <x:v>1,001–2,500</x:v>
      </x:c>
      <x:c r="K1296" s="16" t="n">
        <x:v>21000</x:v>
      </x:c>
      <x:c r="L1296" s="43" t="n">
        <x:f>IF(AND(ISNUMBER(I1296),I1296&gt;0,ISNUMBER(K1296),K1296&gt;0),K1296/I1296,"n.a.")</x:f>
        <x:v>19.792648444863335</x:v>
      </x:c>
      <x:c r="M1296" s="43" t="n">
        <x:v>19.79</x:v>
      </x:c>
      <x:c r="N1296" s="13" t="str">
        <x:v>No</x:v>
      </x:c>
      <x:c r="O1296" s="15" t="str">
        <x:v>Not stated</x:v>
      </x:c>
      <x:c r="P1296" s="15" t="str">
        <x:v>Roller shutter stated</x:v>
      </x:c>
      <x:c r="Q1296" s="15" t="str">
        <x:v>Industrial / workshop / warehouse accommodation; Steel frame, office space, parking, WC facilities.</x:v>
      </x:c>
      <x:c r="R1296" s="15" t="str">
        <x:v>Future availability: Available March 2027 Host BUA population not separately matched.</x:v>
      </x:c>
      <x:c r="S1296" s="15" t="str">
        <x:v>https://www.zoopla.co.uk/to-rent/commercial/details/62439109/</x:v>
      </x:c>
      <x:c r="T1296" s="15" t="str">
        <x:v>https://www.rightmove.co.uk/properties/782522701778912#/?channel=COM_LET</x:v>
      </x:c>
      <x:c r="U1296" s="15" t="str"/>
      <x:c r="V1296" s="15" t="str">
        <x:v>Maidstone — Bredhurst Business Park</x:v>
      </x:c>
      <x:c r="W1296" s="15" t="str">
        <x:v>Individual unit ≤15,000 sq ft</x:v>
      </x:c>
      <x:c r="X1296" s="13" t="n">
        <x:f>IF(N1296="Yes",L1296,0)</x:f>
        <x:v>0</x:v>
      </x:c>
      <x:c r="Y1296" s="14" t="n">
        <x:v>1</x:v>
      </x:c>
      <x:c r="Z1296" s="13" t="str">
        <x:v>Industrial / workshop / storage</x:v>
      </x:c>
    </x:row>
    <x:row r="1297" ht="42" customHeight="1">
      <x:c r="A1297" s="13" t="str">
        <x:v>SE0317</x:v>
      </x:c>
      <x:c r="B1297" s="15" t="str">
        <x:v>Maidstone</x:v>
      </x:c>
      <x:c r="C1297" s="15" t="str">
        <x:v>Boxley</x:v>
      </x:c>
      <x:c r="D1297" s="14"/>
      <x:c r="E1297" s="13" t="str">
        <x:v>Nearby</x:v>
      </x:c>
      <x:c r="F1297" s="15" t="str">
        <x:v>Bredhurst Business Park</x:v>
      </x:c>
      <x:c r="G1297" s="15" t="str">
        <x:v>Unit 2 , Bredhurst Business Park, Westfield Sole Road, Boxley, Maidstone, Kent, ME14 3EH</x:v>
      </x:c>
      <x:c r="H1297" s="13" t="str">
        <x:v>Uncertain</x:v>
      </x:c>
      <x:c r="I1297" s="14" t="n">
        <x:v>1348</x:v>
      </x:c>
      <x:c r="J1297" s="13" t="str">
        <x:f>IF(AND(ISNUMBER(I1297),I1297&gt;0),IF(I1297&lt;=1000,"1–1,000",IF(I1297&lt;=2500,"1,001–2,500",IF(I1297&lt;=5000,"2,501–5,000",IF(I1297&lt;=10000,"5,001–10,000","10,001–15,000")))),"1,001–2,500")</x:f>
        <x:v>1,001–2,500</x:v>
      </x:c>
      <x:c r="K1297" s="16" t="n">
        <x:v>26960</x:v>
      </x:c>
      <x:c r="L1297" s="43" t="n">
        <x:f>IF(AND(ISNUMBER(I1297),I1297&gt;0,ISNUMBER(K1297),K1297&gt;0),K1297/I1297,"n.a.")</x:f>
        <x:v>20</x:v>
      </x:c>
      <x:c r="M1297" s="43" t="n">
        <x:v>20</x:v>
      </x:c>
      <x:c r="N1297" s="13" t="str">
        <x:v>No</x:v>
      </x:c>
      <x:c r="O1297" s="15" t="str">
        <x:v>Not stated</x:v>
      </x:c>
      <x:c r="P1297" s="15" t="str">
        <x:v>Not stated</x:v>
      </x:c>
      <x:c r="Q1297" s="15" t="str">
        <x:v>Industrial / workshop / warehouse accommodation.</x:v>
      </x:c>
      <x:c r="R1297" s="15" t="str">
        <x:v>Refurbishment / delivery timing unresolved Host BUA population not separately matched.</x:v>
      </x:c>
      <x:c r="S1297" s="15" t="str">
        <x:v>https://www.rightmove.co.uk/properties/767281538497857#/?channel=COM_LET</x:v>
      </x:c>
      <x:c r="T1297" s="15" t="str"/>
      <x:c r="U1297" s="15" t="str"/>
      <x:c r="V1297" s="15" t="str">
        <x:v>Maidstone — Bredhurst Business Park</x:v>
      </x:c>
      <x:c r="W1297" s="15" t="str">
        <x:v>Individual unit ≤15,000 sq ft</x:v>
      </x:c>
      <x:c r="X1297" s="13" t="n">
        <x:f>IF(N1297="Yes",L1297,0)</x:f>
        <x:v>0</x:v>
      </x:c>
      <x:c r="Y1297" s="14" t="n">
        <x:v>1</x:v>
      </x:c>
      <x:c r="Z1297" s="13" t="str">
        <x:v>Industrial / workshop / storage</x:v>
      </x:c>
    </x:row>
    <x:row r="1298" ht="62" customHeight="1">
      <x:c r="A1298" s="13" t="str">
        <x:v>SE0318</x:v>
      </x:c>
      <x:c r="B1298" s="15" t="str">
        <x:v>Maidstone</x:v>
      </x:c>
      <x:c r="C1298" s="15" t="str">
        <x:v>Hollingbourne</x:v>
      </x:c>
      <x:c r="D1298" s="14"/>
      <x:c r="E1298" s="13" t="str">
        <x:v>Nearby</x:v>
      </x:c>
      <x:c r="F1298" s="15" t="str">
        <x:v>LOC8 Business Park</x:v>
      </x:c>
      <x:c r="G1298" s="15" t="str">
        <x:v>Unit A7, LOC 8 Business Park, Ashford Road, Hollingbourne, Maidstone, Kent, ME17 1WR</x:v>
      </x:c>
      <x:c r="H1298" s="13" t="str">
        <x:v>Current</x:v>
      </x:c>
      <x:c r="I1298" s="14" t="n">
        <x:v>8934</x:v>
      </x:c>
      <x:c r="J1298" s="13" t="str">
        <x:f>IF(AND(ISNUMBER(I1298),I1298&gt;0),IF(I1298&lt;=1000,"1–1,000",IF(I1298&lt;=2500,"1,001–2,500",IF(I1298&lt;=5000,"2,501–5,000",IF(I1298&lt;=10000,"5,001–10,000","10,001–15,000")))),"5,001–10,000")</x:f>
        <x:v>5,001–10,000</x:v>
      </x:c>
      <x:c r="K1298" s="16" t="n">
        <x:v>114000</x:v>
      </x:c>
      <x:c r="L1298" s="43" t="n">
        <x:f>IF(AND(ISNUMBER(I1298),I1298&gt;0,ISNUMBER(K1298),K1298&gt;0),K1298/I1298,"n.a.")</x:f>
        <x:v>12.760241773002015</x:v>
      </x:c>
      <x:c r="M1298" s="43" t="n">
        <x:v>12.76</x:v>
      </x:c>
      <x:c r="N1298" s="13" t="str">
        <x:v>Yes</x:v>
      </x:c>
      <x:c r="O1298" s="15" t="str">
        <x:v>Minimum 6m Internal Eaves Height; The unit provides high quality industrial accommodation with fully serviced</x:v>
      </x:c>
      <x:c r="P1298" s="15" t="str">
        <x:v>Roller shutter stated; electric operation stated</x:v>
      </x:c>
      <x:c r="Q1298" s="15" t="str">
        <x:v>Industrial / workshop / warehouse accommodation; office space, parking, yard/loading space, WC facilities.</x:v>
      </x:c>
      <x:c r="R1298" s="15" t="str">
        <x:v>Advertised to let; not agent-confirmed Host BUA population not separately matched.</x:v>
      </x:c>
      <x:c r="S1298" s="15" t="str">
        <x:v>https://www.zoopla.co.uk/to-rent/commercial/details/73714460/</x:v>
      </x:c>
      <x:c r="T1298" s="15" t="str">
        <x:v>https://www.zoopla.co.uk/to-rent/commercial/details/73101784/</x:v>
      </x:c>
      <x:c r="U1298" s="15" t="str">
        <x:v>https://www.rightmove.co.uk/properties/763290268106080#/?channel=COM_LET
https://www.caxtons.com/property/unit-a7-loc-8-business-park-ashford-road-hollingbourne-maidstone-kent-me17/</x:v>
      </x:c>
      <x:c r="V1298" s="15" t="str">
        <x:v>Maidstone — LOC8 Business Park</x:v>
      </x:c>
      <x:c r="W1298" s="15" t="str">
        <x:v>Individual unit ≤15,000 sq ft</x:v>
      </x:c>
      <x:c r="X1298" s="13" t="n">
        <x:f>IF(N1298="Yes",L1298,0)</x:f>
        <x:v>12.760241773002015</x:v>
      </x:c>
      <x:c r="Y1298" s="14" t="n">
        <x:v>1</x:v>
      </x:c>
      <x:c r="Z1298" s="13" t="str">
        <x:v>Industrial / workshop / storage</x:v>
      </x:c>
    </x:row>
    <x:row r="1299" ht="49" customHeight="1">
      <x:c r="A1299" s="13" t="str">
        <x:v>SE0319</x:v>
      </x:c>
      <x:c r="B1299" s="15" t="str">
        <x:v>Maidstone</x:v>
      </x:c>
      <x:c r="C1299" s="15" t="str">
        <x:v>Staplehurst</x:v>
      </x:c>
      <x:c r="D1299" s="14" t="n">
        <x:v>6180</x:v>
      </x:c>
      <x:c r="E1299" s="13" t="str">
        <x:v>Nearby</x:v>
      </x:c>
      <x:c r="F1299" s="15" t="str">
        <x:v>Lodge Road Industrial Estate</x:v>
      </x:c>
      <x:c r="G1299" s="15" t="str">
        <x:v>Lodge Road, Staplehurst TN12</x:v>
      </x:c>
      <x:c r="H1299" s="13" t="str">
        <x:v>Current</x:v>
      </x:c>
      <x:c r="I1299" s="14" t="n">
        <x:v>2990</x:v>
      </x:c>
      <x:c r="J1299" s="13" t="str">
        <x:f>IF(AND(ISNUMBER(I1299),I1299&gt;0),IF(I1299&lt;=1000,"1–1,000",IF(I1299&lt;=2500,"1,001–2,500",IF(I1299&lt;=5000,"2,501–5,000",IF(I1299&lt;=10000,"5,001–10,000","10,001–15,000")))),"2,501–5,000")</x:f>
        <x:v>2,501–5,000</x:v>
      </x:c>
      <x:c r="K1299" s="16" t="n">
        <x:v>22500</x:v>
      </x:c>
      <x:c r="L1299" s="43" t="n">
        <x:f>IF(AND(ISNUMBER(I1299),I1299&gt;0,ISNUMBER(K1299),K1299&gt;0),K1299/I1299,"n.a.")</x:f>
        <x:v>7.525083612040134</x:v>
      </x:c>
      <x:c r="M1299" s="43" t="n">
        <x:v>7.53</x:v>
      </x:c>
      <x:c r="N1299" s="13" t="str">
        <x:v>Yes</x:v>
      </x:c>
      <x:c r="O1299" s="15" t="str">
        <x:v>Eaves height 15' and Peak height 18'4.</x:v>
      </x:c>
      <x:c r="P1299" s="15" t="str">
        <x:v>Not stated</x:v>
      </x:c>
      <x:c r="Q1299" s="15" t="str">
        <x:v>Industrial / workshop / warehouse accommodation; mezzanine, office space, three-phase power, parking, yard/loading space, WC facilities.</x:v>
      </x:c>
      <x:c r="R1299" s="15" t="str">
        <x:v>Advertised to let; not agent-confirmed</x:v>
      </x:c>
      <x:c r="S1299" s="15" t="str">
        <x:v>https://www.zoopla.co.uk/to-rent/commercial/details/74191633/</x:v>
      </x:c>
      <x:c r="T1299" s="15" t="str"/>
      <x:c r="U1299" s="15" t="str"/>
      <x:c r="V1299" s="15" t="str">
        <x:v>Maidstone — Lodge Road Industrial Estate</x:v>
      </x:c>
      <x:c r="W1299" s="15" t="str">
        <x:v>Individual unit ≤15,000 sq ft</x:v>
      </x:c>
      <x:c r="X1299" s="13" t="n">
        <x:f>IF(N1299="Yes",L1299,0)</x:f>
        <x:v>7.525083612040134</x:v>
      </x:c>
      <x:c r="Y1299" s="14" t="n">
        <x:v>1</x:v>
      </x:c>
      <x:c r="Z1299" s="13" t="str">
        <x:v>Industrial / workshop / storage</x:v>
      </x:c>
    </x:row>
    <x:row r="1300" ht="42" customHeight="1">
      <x:c r="A1300" s="13" t="str">
        <x:v>SE0320</x:v>
      </x:c>
      <x:c r="B1300" s="15" t="str">
        <x:v>Maidstone</x:v>
      </x:c>
      <x:c r="C1300" s="15" t="str">
        <x:v>Staplehurst</x:v>
      </x:c>
      <x:c r="D1300" s="14" t="n">
        <x:v>6180</x:v>
      </x:c>
      <x:c r="E1300" s="13" t="str">
        <x:v>Nearby</x:v>
      </x:c>
      <x:c r="F1300" s="15" t="str">
        <x:v>Lodge Road Industrial Estate</x:v>
      </x:c>
      <x:c r="G1300" s="15" t="str">
        <x:v>Unit 7D Lodge Road, Staplehurst, Tonbridge, Kent, TN12 0QY</x:v>
      </x:c>
      <x:c r="H1300" s="13" t="str">
        <x:v>Current</x:v>
      </x:c>
      <x:c r="I1300" s="14" t="n">
        <x:v>1558</x:v>
      </x:c>
      <x:c r="J1300" s="13" t="str">
        <x:f>IF(AND(ISNUMBER(I1300),I1300&gt;0),IF(I1300&lt;=1000,"1–1,000",IF(I1300&lt;=2500,"1,001–2,500",IF(I1300&lt;=5000,"2,501–5,000",IF(I1300&lt;=10000,"5,001–10,000","10,001–15,000")))),"1,001–2,500")</x:f>
        <x:v>1,001–2,500</x:v>
      </x:c>
      <x:c r="K1300" s="16" t="n">
        <x:v>16000</x:v>
      </x:c>
      <x:c r="L1300" s="43" t="n">
        <x:f>IF(AND(ISNUMBER(I1300),I1300&gt;0,ISNUMBER(K1300),K1300&gt;0),K1300/I1300,"n.a.")</x:f>
        <x:v>10.269576379974326</x:v>
      </x:c>
      <x:c r="M1300" s="43" t="n">
        <x:v>10.27</x:v>
      </x:c>
      <x:c r="N1300" s="13" t="str">
        <x:v>Yes</x:v>
      </x:c>
      <x:c r="O1300" s="15" t="str">
        <x:v>Not stated</x:v>
      </x:c>
      <x:c r="P1300" s="15" t="str">
        <x:v>Not stated</x:v>
      </x:c>
      <x:c r="Q1300" s="15" t="str">
        <x:v>Industrial / workshop / warehouse accommodation; Steel frame, three-phase power, parking, yard/loading space.</x:v>
      </x:c>
      <x:c r="R1300" s="15" t="str">
        <x:v>Advertised to let; not agent-confirmed</x:v>
      </x:c>
      <x:c r="S1300" s="15" t="str">
        <x:v>https://www.zoopla.co.uk/to-rent/commercial/details/72628268/</x:v>
      </x:c>
      <x:c r="T1300" s="15" t="str">
        <x:v>https://www.rightmove.co.uk/properties/760904354955888#/?channel=COM_LET</x:v>
      </x:c>
      <x:c r="U1300" s="15" t="str"/>
      <x:c r="V1300" s="15" t="str">
        <x:v>Maidstone — Lodge Road Industrial Estate</x:v>
      </x:c>
      <x:c r="W1300" s="15" t="str">
        <x:v>Individual unit ≤15,000 sq ft</x:v>
      </x:c>
      <x:c r="X1300" s="13" t="n">
        <x:f>IF(N1300="Yes",L1300,0)</x:f>
        <x:v>10.269576379974326</x:v>
      </x:c>
      <x:c r="Y1300" s="14" t="n">
        <x:v>1</x:v>
      </x:c>
      <x:c r="Z1300" s="13" t="str">
        <x:v>Industrial / workshop / storage</x:v>
      </x:c>
    </x:row>
    <x:row r="1301" ht="42" customHeight="1">
      <x:c r="A1301" s="13" t="str">
        <x:v>SE0321</x:v>
      </x:c>
      <x:c r="B1301" s="15" t="str">
        <x:v>Maidstone</x:v>
      </x:c>
      <x:c r="C1301" s="15" t="str">
        <x:v>Lenham</x:v>
      </x:c>
      <x:c r="D1301" s="14"/>
      <x:c r="E1301" s="13" t="str">
        <x:v>Nearby</x:v>
      </x:c>
      <x:c r="F1301" s="15" t="str">
        <x:v>Standalone / estate not identified</x:v>
      </x:c>
      <x:c r="G1301" s="15" t="str">
        <x:v>1 Waterditch Barn, Waterditch Lane, Lenham, Maidstone, Kent, ME17 2DY</x:v>
      </x:c>
      <x:c r="H1301" s="13" t="str">
        <x:v>Current</x:v>
      </x:c>
      <x:c r="I1301" s="14" t="n">
        <x:v>3487</x:v>
      </x:c>
      <x:c r="J1301" s="13" t="str">
        <x:f>IF(AND(ISNUMBER(I1301),I1301&gt;0),IF(I1301&lt;=1000,"1–1,000",IF(I1301&lt;=2500,"1,001–2,500",IF(I1301&lt;=5000,"2,501–5,000",IF(I1301&lt;=10000,"5,001–10,000","10,001–15,000")))),"2,501–5,000")</x:f>
        <x:v>2,501–5,000</x:v>
      </x:c>
      <x:c r="K1301" s="16" t="n">
        <x:v>25000</x:v>
      </x:c>
      <x:c r="L1301" s="43" t="n">
        <x:f>IF(AND(ISNUMBER(I1301),I1301&gt;0,ISNUMBER(K1301),K1301&gt;0),K1301/I1301,"n.a.")</x:f>
        <x:v>7.169486664754803</x:v>
      </x:c>
      <x:c r="M1301" s="43" t="n">
        <x:v>7.17</x:v>
      </x:c>
      <x:c r="N1301" s="13" t="str">
        <x:v>Yes</x:v>
      </x:c>
      <x:c r="O1301" s="15" t="str">
        <x:v>Not stated</x:v>
      </x:c>
      <x:c r="P1301" s="15" t="str">
        <x:v>Roller shutter stated</x:v>
      </x:c>
      <x:c r="Q1301" s="15" t="str">
        <x:v>Industrial / workshop / warehouse accommodation; three-phase power, parking, yard/loading space.</x:v>
      </x:c>
      <x:c r="R1301" s="15" t="str">
        <x:v>Advertised to let; not agent-confirmed Host BUA population not separately matched.</x:v>
      </x:c>
      <x:c r="S1301" s="15" t="str">
        <x:v>https://www.zoopla.co.uk/to-rent/commercial/details/72479446/</x:v>
      </x:c>
      <x:c r="T1301" s="15" t="str">
        <x:v>https://www.rightmove.co.uk/properties/758746312281697#/?channel=COM_LET</x:v>
      </x:c>
      <x:c r="U1301" s="15" t="str"/>
      <x:c r="V1301" s="15" t="str">
        <x:v>Maidstone — Standalone / estate not identified</x:v>
      </x:c>
      <x:c r="W1301" s="15" t="str">
        <x:v>Individual unit ≤15,000 sq ft</x:v>
      </x:c>
      <x:c r="X1301" s="13" t="n">
        <x:f>IF(N1301="Yes",L1301,0)</x:f>
        <x:v>7.169486664754803</x:v>
      </x:c>
      <x:c r="Y1301" s="14" t="n">
        <x:v>1</x:v>
      </x:c>
      <x:c r="Z1301" s="13" t="str">
        <x:v>Industrial / workshop / storage</x:v>
      </x:c>
    </x:row>
    <x:row r="1302" ht="49" customHeight="1">
      <x:c r="A1302" s="13" t="str">
        <x:v>SE0322</x:v>
      </x:c>
      <x:c r="B1302" s="15" t="str">
        <x:v>Maidstone</x:v>
      </x:c>
      <x:c r="C1302" s="15" t="str">
        <x:v>Boxley</x:v>
      </x:c>
      <x:c r="D1302" s="14"/>
      <x:c r="E1302" s="13" t="str">
        <x:v>Nearby</x:v>
      </x:c>
      <x:c r="F1302" s="15" t="str">
        <x:v>Standalone / estate not identified</x:v>
      </x:c>
      <x:c r="G1302" s="15" t="str">
        <x:v>Boxley Road, Maidstone ME14</x:v>
      </x:c>
      <x:c r="H1302" s="13" t="str">
        <x:v>Current</x:v>
      </x:c>
      <x:c r="I1302" s="14" t="n">
        <x:v>2355</x:v>
      </x:c>
      <x:c r="J1302" s="13" t="str">
        <x:f>IF(AND(ISNUMBER(I1302),I1302&gt;0),IF(I1302&lt;=1000,"1–1,000",IF(I1302&lt;=2500,"1,001–2,500",IF(I1302&lt;=5000,"2,501–5,000",IF(I1302&lt;=10000,"5,001–10,000","10,001–15,000")))),"1,001–2,500")</x:f>
        <x:v>1,001–2,500</x:v>
      </x:c>
      <x:c r="K1302" s="16" t="n">
        <x:v>35000</x:v>
      </x:c>
      <x:c r="L1302" s="43" t="n">
        <x:f>IF(AND(ISNUMBER(I1302),I1302&gt;0,ISNUMBER(K1302),K1302&gt;0),K1302/I1302,"n.a.")</x:f>
        <x:v>14.8619957537155</x:v>
      </x:c>
      <x:c r="M1302" s="43" t="n">
        <x:v>14.86</x:v>
      </x:c>
      <x:c r="N1302" s="13" t="str">
        <x:v>Yes</x:v>
      </x:c>
      <x:c r="O1302" s="15" t="str">
        <x:v>3 phase power, eaves height 17ft, roller shutter door, glazed pedestrian door and disabled toilet.</x:v>
      </x:c>
      <x:c r="P1302" s="15" t="str">
        <x:v>Roller shutter stated</x:v>
      </x:c>
      <x:c r="Q1302" s="15" t="str">
        <x:v>Industrial / workshop / warehouse accommodation; Steel frame, office space, three-phase power, parking, WC facilities.</x:v>
      </x:c>
      <x:c r="R1302" s="15" t="str">
        <x:v>Advertised to let; not agent-confirmed Host BUA population not separately matched.</x:v>
      </x:c>
      <x:c r="S1302" s="15" t="str">
        <x:v>https://www.zoopla.co.uk/to-rent/commercial/details/71740317/</x:v>
      </x:c>
      <x:c r="T1302" s="15" t="str"/>
      <x:c r="U1302" s="15" t="str"/>
      <x:c r="V1302" s="15" t="str">
        <x:v>Maidstone — Standalone / estate not identified</x:v>
      </x:c>
      <x:c r="W1302" s="15" t="str">
        <x:v>Individual unit ≤15,000 sq ft</x:v>
      </x:c>
      <x:c r="X1302" s="13" t="n">
        <x:f>IF(N1302="Yes",L1302,0)</x:f>
        <x:v>14.8619957537155</x:v>
      </x:c>
      <x:c r="Y1302" s="14" t="n">
        <x:v>1</x:v>
      </x:c>
      <x:c r="Z1302" s="13" t="str">
        <x:v>Industrial / workshop / storage</x:v>
      </x:c>
    </x:row>
    <x:row r="1303" ht="42" customHeight="1">
      <x:c r="A1303" s="13" t="str">
        <x:v>SE0323</x:v>
      </x:c>
      <x:c r="B1303" s="15" t="str">
        <x:v>Maidstone</x:v>
      </x:c>
      <x:c r="C1303" s="15" t="str">
        <x:v>Staplehurst</x:v>
      </x:c>
      <x:c r="D1303" s="14" t="n">
        <x:v>6180</x:v>
      </x:c>
      <x:c r="E1303" s="13" t="str">
        <x:v>Nearby</x:v>
      </x:c>
      <x:c r="F1303" s="15" t="str">
        <x:v>Standalone / estate not identified</x:v>
      </x:c>
      <x:c r="G1303" s="15" t="str">
        <x:v>Cranbrook Road, Staplehurst, Tonbridge TN12</x:v>
      </x:c>
      <x:c r="H1303" s="13" t="str">
        <x:v>Current</x:v>
      </x:c>
      <x:c r="I1303" s="14" t="n">
        <x:v>2439</x:v>
      </x:c>
      <x:c r="J1303" s="13" t="str">
        <x:f>IF(AND(ISNUMBER(I1303),I1303&gt;0),IF(I1303&lt;=1000,"1–1,000",IF(I1303&lt;=2500,"1,001–2,500",IF(I1303&lt;=5000,"2,501–5,000",IF(I1303&lt;=10000,"5,001–10,000","10,001–15,000")))),"1,001–2,500")</x:f>
        <x:v>1,001–2,500</x:v>
      </x:c>
      <x:c r="K1303" s="16"/>
      <x:c r="L1303" s="43" t="str">
        <x:f>IF(AND(ISNUMBER(I1303),I1303&gt;0,ISNUMBER(K1303),K1303&gt;0),K1303/I1303,"n.a.")</x:f>
        <x:v>n.a.</x:v>
      </x:c>
      <x:c r="M1303" s="43"/>
      <x:c r="N1303" s="13" t="str">
        <x:v>No</x:v>
      </x:c>
      <x:c r="O1303" s="15" t="str">
        <x:v>Not stated</x:v>
      </x:c>
      <x:c r="P1303" s="15" t="str">
        <x:v>Not stated</x:v>
      </x:c>
      <x:c r="Q1303" s="15" t="str">
        <x:v>Industrial / workshop / warehouse accommodation; office space, parking, WC facilities.</x:v>
      </x:c>
      <x:c r="R1303" s="15" t="str">
        <x:v>Advertised to let; not agent-confirmed</x:v>
      </x:c>
      <x:c r="S1303" s="15" t="str">
        <x:v>https://www.zoopla.co.uk/to-rent/commercial/details/72999209/</x:v>
      </x:c>
      <x:c r="T1303" s="15" t="str"/>
      <x:c r="U1303" s="15" t="str"/>
      <x:c r="V1303" s="15" t="str">
        <x:v>Maidstone — Standalone / estate not identified</x:v>
      </x:c>
      <x:c r="W1303" s="15" t="str">
        <x:v>Individual unit ≤15,000 sq ft</x:v>
      </x:c>
      <x:c r="X1303" s="13" t="n">
        <x:f>IF(N1303="Yes",L1303,0)</x:f>
        <x:v>0</x:v>
      </x:c>
      <x:c r="Y1303" s="14" t="n">
        <x:v>1</x:v>
      </x:c>
      <x:c r="Z1303" s="13" t="str">
        <x:v>Industrial / workshop / storage</x:v>
      </x:c>
    </x:row>
    <x:row r="1304" ht="42" customHeight="1">
      <x:c r="A1304" s="13" t="str">
        <x:v>SE0324</x:v>
      </x:c>
      <x:c r="B1304" s="15" t="str">
        <x:v>Maidstone</x:v>
      </x:c>
      <x:c r="C1304" s="15" t="str">
        <x:v>Lenham</x:v>
      </x:c>
      <x:c r="D1304" s="14"/>
      <x:c r="E1304" s="13" t="str">
        <x:v>Nearby</x:v>
      </x:c>
      <x:c r="F1304" s="15" t="str">
        <x:v>Standalone / estate not identified</x:v>
      </x:c>
      <x:c r="G1304" s="15" t="str">
        <x:v>Rose Lane, Lenham Heath, Maidstone ME17</x:v>
      </x:c>
      <x:c r="H1304" s="13" t="str">
        <x:v>Current</x:v>
      </x:c>
      <x:c r="I1304" s="14" t="n">
        <x:v>4902</x:v>
      </x:c>
      <x:c r="J1304" s="13" t="str">
        <x:f>IF(AND(ISNUMBER(I1304),I1304&gt;0),IF(I1304&lt;=1000,"1–1,000",IF(I1304&lt;=2500,"1,001–2,500",IF(I1304&lt;=5000,"2,501–5,000",IF(I1304&lt;=10000,"5,001–10,000","10,001–15,000")))),"2,501–5,000")</x:f>
        <x:v>2,501–5,000</x:v>
      </x:c>
      <x:c r="K1304" s="16" t="n">
        <x:v>42504</x:v>
      </x:c>
      <x:c r="L1304" s="43" t="n">
        <x:f>IF(AND(ISNUMBER(I1304),I1304&gt;0,ISNUMBER(K1304),K1304&gt;0),K1304/I1304,"n.a.")</x:f>
        <x:v>8.670746634026928</x:v>
      </x:c>
      <x:c r="M1304" s="43" t="n">
        <x:v>8.67</x:v>
      </x:c>
      <x:c r="N1304" s="13" t="str">
        <x:v>Yes</x:v>
      </x:c>
      <x:c r="O1304" s="15" t="str">
        <x:v>Not stated</x:v>
      </x:c>
      <x:c r="P1304" s="15" t="str">
        <x:v>Roller shutter stated</x:v>
      </x:c>
      <x:c r="Q1304" s="15" t="str">
        <x:v>Industrial / workshop / warehouse accommodation; office space, WC facilities.</x:v>
      </x:c>
      <x:c r="R1304" s="15" t="str">
        <x:v>Advertised to let; not agent-confirmed Host BUA population not separately matched.</x:v>
      </x:c>
      <x:c r="S1304" s="15" t="str">
        <x:v>https://www.zoopla.co.uk/to-rent/commercial/details/74616008/</x:v>
      </x:c>
      <x:c r="T1304" s="15" t="str">
        <x:v>https://www.rightmove.co.uk/properties/94804530#/?channel=COM_LET</x:v>
      </x:c>
      <x:c r="U1304" s="15" t="str"/>
      <x:c r="V1304" s="15" t="str">
        <x:v>Maidstone — Standalone / estate not identified</x:v>
      </x:c>
      <x:c r="W1304" s="15" t="str">
        <x:v>Individual unit ≤15,000 sq ft</x:v>
      </x:c>
      <x:c r="X1304" s="13" t="n">
        <x:f>IF(N1304="Yes",L1304,0)</x:f>
        <x:v>8.670746634026928</x:v>
      </x:c>
      <x:c r="Y1304" s="14" t="n">
        <x:v>1</x:v>
      </x:c>
      <x:c r="Z1304" s="13" t="str">
        <x:v>Industrial / workshop / storage</x:v>
      </x:c>
    </x:row>
    <x:row r="1305" ht="42" customHeight="1">
      <x:c r="A1305" s="13" t="str">
        <x:v>SE0325</x:v>
      </x:c>
      <x:c r="B1305" s="15" t="str">
        <x:v>Maidstone</x:v>
      </x:c>
      <x:c r="C1305" s="15" t="str">
        <x:v>Mereworth</x:v>
      </x:c>
      <x:c r="D1305" s="14"/>
      <x:c r="E1305" s="13" t="str">
        <x:v>Nearby</x:v>
      </x:c>
      <x:c r="F1305" s="15" t="str">
        <x:v>Standalone / estate not identified</x:v>
      </x:c>
      <x:c r="G1305" s="15" t="str">
        <x:v>Unit 1 The Alders, Seven Mile Lane, Mereworth, Kent, ME18 5JG</x:v>
      </x:c>
      <x:c r="H1305" s="13" t="str">
        <x:v>Current</x:v>
      </x:c>
      <x:c r="I1305" s="14" t="n">
        <x:v>2431</x:v>
      </x:c>
      <x:c r="J1305" s="13" t="str">
        <x:f>IF(AND(ISNUMBER(I1305),I1305&gt;0),IF(I1305&lt;=1000,"1–1,000",IF(I1305&lt;=2500,"1,001–2,500",IF(I1305&lt;=5000,"2,501–5,000",IF(I1305&lt;=10000,"5,001–10,000","10,001–15,000")))),"1,001–2,500")</x:f>
        <x:v>1,001–2,500</x:v>
      </x:c>
      <x:c r="K1305" s="16" t="n">
        <x:v>28000</x:v>
      </x:c>
      <x:c r="L1305" s="43" t="n">
        <x:f>IF(AND(ISNUMBER(I1305),I1305&gt;0,ISNUMBER(K1305),K1305&gt;0),K1305/I1305,"n.a.")</x:f>
        <x:v>11.517893870835048</x:v>
      </x:c>
      <x:c r="M1305" s="43" t="n">
        <x:v>11.52</x:v>
      </x:c>
      <x:c r="N1305" s="13" t="str">
        <x:v>Yes</x:v>
      </x:c>
      <x:c r="O1305" s="15" t="str">
        <x:v>6m Eaves (19.68 ft)</x:v>
      </x:c>
      <x:c r="P1305" s="15" t="str">
        <x:v>Not stated</x:v>
      </x:c>
      <x:c r="Q1305" s="15" t="str">
        <x:v>Industrial / workshop / warehouse accommodation; three-phase power.</x:v>
      </x:c>
      <x:c r="R1305" s="15" t="str">
        <x:v>Advertised to let; not agent-confirmed Host BUA population not separately matched.</x:v>
      </x:c>
      <x:c r="S1305" s="15" t="str">
        <x:v>https://www.zoopla.co.uk/to-rent/commercial/details/74678513/</x:v>
      </x:c>
      <x:c r="T1305" s="15" t="str">
        <x:v>https://www.rightmove.co.uk/properties/783755715969601#/?channel=COM_LET</x:v>
      </x:c>
      <x:c r="U1305" s="15" t="str"/>
      <x:c r="V1305" s="15" t="str">
        <x:v>Maidstone — Standalone / estate not identified</x:v>
      </x:c>
      <x:c r="W1305" s="15" t="str">
        <x:v>Individual unit ≤15,000 sq ft</x:v>
      </x:c>
      <x:c r="X1305" s="13" t="n">
        <x:f>IF(N1305="Yes",L1305,0)</x:f>
        <x:v>11.517893870835048</x:v>
      </x:c>
      <x:c r="Y1305" s="14" t="n">
        <x:v>1</x:v>
      </x:c>
      <x:c r="Z1305" s="13" t="str">
        <x:v>Industrial / workshop / storage</x:v>
      </x:c>
    </x:row>
    <x:row r="1306" ht="42" customHeight="1">
      <x:c r="A1306" s="13" t="str">
        <x:v>SE0326</x:v>
      </x:c>
      <x:c r="B1306" s="15" t="str">
        <x:v>Maidstone</x:v>
      </x:c>
      <x:c r="C1306" s="15" t="str">
        <x:v>Hollingbourne</x:v>
      </x:c>
      <x:c r="D1306" s="14"/>
      <x:c r="E1306" s="13" t="str">
        <x:v>Nearby</x:v>
      </x:c>
      <x:c r="F1306" s="15" t="str">
        <x:v>Standalone / estate not identified</x:v>
      </x:c>
      <x:c r="G1306" s="15" t="str">
        <x:v>Unit 5, Hollingbourne Farm, Hollingbourne, Kent ME17</x:v>
      </x:c>
      <x:c r="H1306" s="13" t="str">
        <x:v>Current</x:v>
      </x:c>
      <x:c r="I1306" s="14" t="n">
        <x:v>1750</x:v>
      </x:c>
      <x:c r="J1306" s="13" t="str">
        <x:f>IF(AND(ISNUMBER(I1306),I1306&gt;0),IF(I1306&lt;=1000,"1–1,000",IF(I1306&lt;=2500,"1,001–2,500",IF(I1306&lt;=5000,"2,501–5,000",IF(I1306&lt;=10000,"5,001–10,000","10,001–15,000")))),"1,001–2,500")</x:f>
        <x:v>1,001–2,500</x:v>
      </x:c>
      <x:c r="K1306" s="16" t="n">
        <x:v>10000</x:v>
      </x:c>
      <x:c r="L1306" s="43" t="n">
        <x:f>IF(AND(ISNUMBER(I1306),I1306&gt;0,ISNUMBER(K1306),K1306&gt;0),K1306/I1306,"n.a.")</x:f>
        <x:v>5.714285714285714</x:v>
      </x:c>
      <x:c r="M1306" s="43" t="n">
        <x:v>5.71</x:v>
      </x:c>
      <x:c r="N1306" s="13" t="str">
        <x:v>No</x:v>
      </x:c>
      <x:c r="O1306" s="15" t="str">
        <x:v>Not stated</x:v>
      </x:c>
      <x:c r="P1306" s="15" t="str">
        <x:v>Roller shutter stated</x:v>
      </x:c>
      <x:c r="Q1306" s="15" t="str">
        <x:v>Industrial / workshop / warehouse accommodation; Steel frame, parking, yard/loading space, WC facilities.</x:v>
      </x:c>
      <x:c r="R1306" s="15" t="str">
        <x:v>Advertised to let; not agent-confirmed Short-term storage only; occupation must end by 1 July 2027. Excluded from standard lease rent comparison. Host BUA population not separately matched.</x:v>
      </x:c>
      <x:c r="S1306" s="15" t="str">
        <x:v>https://www.zoopla.co.uk/to-rent/commercial/details/74242479/</x:v>
      </x:c>
      <x:c r="T1306" s="15" t="str"/>
      <x:c r="U1306" s="15" t="str"/>
      <x:c r="V1306" s="15" t="str">
        <x:v>Maidstone — Standalone / estate not identified</x:v>
      </x:c>
      <x:c r="W1306" s="15" t="str">
        <x:v>Individual unit ≤15,000 sq ft</x:v>
      </x:c>
      <x:c r="X1306" s="13" t="n">
        <x:f>IF(N1306="Yes",L1306,0)</x:f>
        <x:v>0</x:v>
      </x:c>
      <x:c r="Y1306" s="14" t="n">
        <x:v>1</x:v>
      </x:c>
      <x:c r="Z1306" s="13" t="str">
        <x:v>Industrial / workshop / storage</x:v>
      </x:c>
    </x:row>
    <x:row r="1307" ht="42" customHeight="1">
      <x:c r="A1307" s="13" t="str">
        <x:v>SE0327</x:v>
      </x:c>
      <x:c r="B1307" s="15" t="str">
        <x:v>Maidstone</x:v>
      </x:c>
      <x:c r="C1307" s="15" t="str">
        <x:v>Hollingbourne</x:v>
      </x:c>
      <x:c r="D1307" s="14"/>
      <x:c r="E1307" s="13" t="str">
        <x:v>Nearby</x:v>
      </x:c>
      <x:c r="F1307" s="15" t="str">
        <x:v>Standalone / estate not identified</x:v>
      </x:c>
      <x:c r="G1307" s="15" t="str">
        <x:v>Unit 6, Hollingbourne Farm, Hollingbourne, Kent ME17</x:v>
      </x:c>
      <x:c r="H1307" s="13" t="str">
        <x:v>Current</x:v>
      </x:c>
      <x:c r="I1307" s="14" t="n">
        <x:v>1750</x:v>
      </x:c>
      <x:c r="J1307" s="13" t="str">
        <x:f>IF(AND(ISNUMBER(I1307),I1307&gt;0),IF(I1307&lt;=1000,"1–1,000",IF(I1307&lt;=2500,"1,001–2,500",IF(I1307&lt;=5000,"2,501–5,000",IF(I1307&lt;=10000,"5,001–10,000","10,001–15,000")))),"1,001–2,500")</x:f>
        <x:v>1,001–2,500</x:v>
      </x:c>
      <x:c r="K1307" s="16" t="n">
        <x:v>10000</x:v>
      </x:c>
      <x:c r="L1307" s="43" t="n">
        <x:f>IF(AND(ISNUMBER(I1307),I1307&gt;0,ISNUMBER(K1307),K1307&gt;0),K1307/I1307,"n.a.")</x:f>
        <x:v>5.714285714285714</x:v>
      </x:c>
      <x:c r="M1307" s="43" t="n">
        <x:v>5.71</x:v>
      </x:c>
      <x:c r="N1307" s="13" t="str">
        <x:v>No</x:v>
      </x:c>
      <x:c r="O1307" s="15" t="str">
        <x:v>Not stated</x:v>
      </x:c>
      <x:c r="P1307" s="15" t="str">
        <x:v>Roller shutter stated</x:v>
      </x:c>
      <x:c r="Q1307" s="15" t="str">
        <x:v>Industrial / workshop / warehouse accommodation; Steel frame, parking, yard/loading space, WC facilities.</x:v>
      </x:c>
      <x:c r="R1307" s="15" t="str">
        <x:v>Advertised to let; not agent-confirmed Short-term storage only; occupation must end by 1 July 2027. Excluded from standard lease rent comparison. Host BUA population not separately matched.</x:v>
      </x:c>
      <x:c r="S1307" s="15" t="str">
        <x:v>https://www.zoopla.co.uk/to-rent/commercial/details/74242478/</x:v>
      </x:c>
      <x:c r="T1307" s="15" t="str"/>
      <x:c r="U1307" s="15" t="str"/>
      <x:c r="V1307" s="15" t="str">
        <x:v>Maidstone — Standalone / estate not identified</x:v>
      </x:c>
      <x:c r="W1307" s="15" t="str">
        <x:v>Individual unit ≤15,000 sq ft</x:v>
      </x:c>
      <x:c r="X1307" s="13" t="n">
        <x:f>IF(N1307="Yes",L1307,0)</x:f>
        <x:v>0</x:v>
      </x:c>
      <x:c r="Y1307" s="14" t="n">
        <x:v>1</x:v>
      </x:c>
      <x:c r="Z1307" s="13" t="str">
        <x:v>Industrial / workshop / storage</x:v>
      </x:c>
    </x:row>
    <x:row r="1308" ht="49" customHeight="1">
      <x:c r="A1308" s="13" t="str">
        <x:v>SE0328</x:v>
      </x:c>
      <x:c r="B1308" s="15" t="str">
        <x:v>Maidstone</x:v>
      </x:c>
      <x:c r="C1308" s="15" t="str">
        <x:v>Harrietsham</x:v>
      </x:c>
      <x:c r="D1308" s="14"/>
      <x:c r="E1308" s="13" t="str">
        <x:v>Nearby</x:v>
      </x:c>
      <x:c r="F1308" s="15" t="str">
        <x:v>Standalone / estate not identified</x:v>
      </x:c>
      <x:c r="G1308" s="15" t="str">
        <x:v>Unit 6C, Station Road, Harrietsham, Maidstone, Kent, ME17</x:v>
      </x:c>
      <x:c r="H1308" s="13" t="str">
        <x:v>Current</x:v>
      </x:c>
      <x:c r="I1308" s="14" t="n">
        <x:v>2192</x:v>
      </x:c>
      <x:c r="J1308" s="13" t="str">
        <x:f>IF(AND(ISNUMBER(I1308),I1308&gt;0),IF(I1308&lt;=1000,"1–1,000",IF(I1308&lt;=2500,"1,001–2,500",IF(I1308&lt;=5000,"2,501–5,000",IF(I1308&lt;=10000,"5,001–10,000","10,001–15,000")))),"1,001–2,500")</x:f>
        <x:v>1,001–2,500</x:v>
      </x:c>
      <x:c r="K1308" s="16"/>
      <x:c r="L1308" s="43" t="str">
        <x:f>IF(AND(ISNUMBER(I1308),I1308&gt;0,ISNUMBER(K1308),K1308&gt;0),K1308/I1308,"n.a.")</x:f>
        <x:v>n.a.</x:v>
      </x:c>
      <x:c r="M1308" s="43" t="n">
        <x:v>11</x:v>
      </x:c>
      <x:c r="N1308" s="13" t="str">
        <x:v>No</x:v>
      </x:c>
      <x:c r="O1308" s="15" t="str">
        <x:v>The unit benefits from excellent eaves height, translucent roof lighting, loading doors and forecourt parking/</x:v>
      </x:c>
      <x:c r="P1308" s="15" t="str">
        <x:v>Loading/access door stated</x:v>
      </x:c>
      <x:c r="Q1308" s="15" t="str">
        <x:v>Industrial / workshop / warehouse accommodation; Steel frame, parking, yard/loading space, WC facilities.</x:v>
      </x:c>
      <x:c r="R1308" s="15" t="str">
        <x:v>Advertised to let; not agent-confirmed Host BUA population not separately matched.</x:v>
      </x:c>
      <x:c r="S1308" s="15" t="str">
        <x:v>https://www.caxtons.com/property/unit-6c-station-road-harrietsham-maidstone-kent-me17/</x:v>
      </x:c>
      <x:c r="T1308" s="15" t="str"/>
      <x:c r="U1308" s="15" t="str"/>
      <x:c r="V1308" s="15" t="str">
        <x:v>Maidstone — Standalone / estate not identified</x:v>
      </x:c>
      <x:c r="W1308" s="15" t="str">
        <x:v>Individual unit ≤15,000 sq ft</x:v>
      </x:c>
      <x:c r="X1308" s="13" t="n">
        <x:f>IF(N1308="Yes",L1308,0)</x:f>
        <x:v>0</x:v>
      </x:c>
      <x:c r="Y1308" s="14" t="n">
        <x:v>1</x:v>
      </x:c>
      <x:c r="Z1308" s="13" t="str">
        <x:v>Industrial / workshop / storage</x:v>
      </x:c>
    </x:row>
    <x:row r="1309" ht="49" customHeight="1">
      <x:c r="A1309" s="13" t="str">
        <x:v>SE0329</x:v>
      </x:c>
      <x:c r="B1309" s="15" t="str">
        <x:v>Maidstone</x:v>
      </x:c>
      <x:c r="C1309" s="15" t="str">
        <x:v>Marden</x:v>
      </x:c>
      <x:c r="D1309" s="14"/>
      <x:c r="E1309" s="13" t="str">
        <x:v>Nearby</x:v>
      </x:c>
      <x:c r="F1309" s="15" t="str">
        <x:v>Willows Business Park</x:v>
      </x:c>
      <x:c r="G1309" s="15" t="str">
        <x:v>Unit 13, The Cedars, Willows Business Park, Pattenden Lane, Marden, Tonbridge, Kent, TN12 9QJ</x:v>
      </x:c>
      <x:c r="H1309" s="13" t="str">
        <x:v>Current</x:v>
      </x:c>
      <x:c r="I1309" s="14" t="n">
        <x:v>7795</x:v>
      </x:c>
      <x:c r="J1309" s="13" t="str">
        <x:f>IF(AND(ISNUMBER(I1309),I1309&gt;0),IF(I1309&lt;=1000,"1–1,000",IF(I1309&lt;=2500,"1,001–2,500",IF(I1309&lt;=5000,"2,501–5,000",IF(I1309&lt;=10000,"5,001–10,000","10,001–15,000")))),"5,001–10,000")</x:f>
        <x:v>5,001–10,000</x:v>
      </x:c>
      <x:c r="K1309" s="16" t="n">
        <x:v>97500</x:v>
      </x:c>
      <x:c r="L1309" s="43" t="n">
        <x:f>IF(AND(ISNUMBER(I1309),I1309&gt;0,ISNUMBER(K1309),K1309&gt;0),K1309/I1309,"n.a.")</x:f>
        <x:v>12.508017960230918</x:v>
      </x:c>
      <x:c r="M1309" s="43" t="n">
        <x:v>12.51</x:v>
      </x:c>
      <x:c r="N1309" s="13" t="str">
        <x:v>Yes</x:v>
      </x:c>
      <x:c r="O1309" s="15" t="str">
        <x:v>12m Eaves; - 12m eaves; There is currently availability for storage and offices in The Cedars building which i</x:v>
      </x:c>
      <x:c r="P1309" s="15" t="str">
        <x:v>Not stated</x:v>
      </x:c>
      <x:c r="Q1309" s="15" t="str">
        <x:v>Industrial / workshop / warehouse accommodation; office space, parking.</x:v>
      </x:c>
      <x:c r="R1309" s="15" t="str">
        <x:v>Advertised to let; not agent-confirmed Host BUA population not separately matched.</x:v>
      </x:c>
      <x:c r="S1309" s="15" t="str">
        <x:v>https://www.zoopla.co.uk/to-rent/commercial/details/73063307/</x:v>
      </x:c>
      <x:c r="T1309" s="15" t="str">
        <x:v>https://www.rightmove.co.uk/properties/760905145643489#/?channel=COM_LET</x:v>
      </x:c>
      <x:c r="U1309" s="15" t="str"/>
      <x:c r="V1309" s="15" t="str">
        <x:v>Maidstone — Willows Business Park</x:v>
      </x:c>
      <x:c r="W1309" s="15" t="str">
        <x:v>Individual unit ≤15,000 sq ft</x:v>
      </x:c>
      <x:c r="X1309" s="13" t="n">
        <x:f>IF(N1309="Yes",L1309,0)</x:f>
        <x:v>12.508017960230918</x:v>
      </x:c>
      <x:c r="Y1309" s="14" t="n">
        <x:v>1</x:v>
      </x:c>
      <x:c r="Z1309" s="13" t="str">
        <x:v>Industrial / workshop / storage</x:v>
      </x:c>
    </x:row>
    <x:row r="1310" ht="42" customHeight="1">
      <x:c r="A1310" s="13" t="str">
        <x:v>SE0330</x:v>
      </x:c>
      <x:c r="B1310" s="15" t="str">
        <x:v>Maidstone</x:v>
      </x:c>
      <x:c r="C1310" s="15" t="str">
        <x:v>Yalding</x:v>
      </x:c>
      <x:c r="D1310" s="14" t="n">
        <x:v>1550</x:v>
      </x:c>
      <x:c r="E1310" s="13" t="str">
        <x:v>Nearby</x:v>
      </x:c>
      <x:c r="F1310" s="15" t="str">
        <x:v>Yalding Enterprise Park</x:v>
      </x:c>
      <x:c r="G1310" s="15" t="str">
        <x:v>Unit B10, Yalding Enterprise Park, Hampstead Lane, Yalding</x:v>
      </x:c>
      <x:c r="H1310" s="13" t="str">
        <x:v>Current</x:v>
      </x:c>
      <x:c r="I1310" s="14" t="n">
        <x:v>2325</x:v>
      </x:c>
      <x:c r="J1310" s="13" t="str">
        <x:f>IF(AND(ISNUMBER(I1310),I1310&gt;0),IF(I1310&lt;=1000,"1–1,000",IF(I1310&lt;=2500,"1,001–2,500",IF(I1310&lt;=5000,"2,501–5,000",IF(I1310&lt;=10000,"5,001–10,000","10,001–15,000")))),"1,001–2,500")</x:f>
        <x:v>1,001–2,500</x:v>
      </x:c>
      <x:c r="K1310" s="16"/>
      <x:c r="L1310" s="43" t="str">
        <x:f>IF(AND(ISNUMBER(I1310),I1310&gt;0,ISNUMBER(K1310),K1310&gt;0),K1310/I1310,"n.a.")</x:f>
        <x:v>n.a.</x:v>
      </x:c>
      <x:c r="M1310" s="43"/>
      <x:c r="N1310" s="13" t="str">
        <x:v>No</x:v>
      </x:c>
      <x:c r="O1310" s="15" t="str">
        <x:v>Not stated</x:v>
      </x:c>
      <x:c r="P1310" s="15" t="str">
        <x:v>Not stated</x:v>
      </x:c>
      <x:c r="Q1310" s="15" t="str">
        <x:v>Industrial / workshop / warehouse accommodation.</x:v>
      </x:c>
      <x:c r="R1310" s="15" t="str">
        <x:v>Advertised to let; not agent-confirmed</x:v>
      </x:c>
      <x:c r="S1310" s="15" t="str">
        <x:v>https://www.rightmove.co.uk/properties/773244035056049#/?channel=COM_LET</x:v>
      </x:c>
      <x:c r="T1310" s="15" t="str"/>
      <x:c r="U1310" s="15" t="str"/>
      <x:c r="V1310" s="15" t="str">
        <x:v>Maidstone — Yalding Enterprise Park</x:v>
      </x:c>
      <x:c r="W1310" s="15" t="str">
        <x:v>Individual unit ≤15,000 sq ft</x:v>
      </x:c>
      <x:c r="X1310" s="13" t="n">
        <x:f>IF(N1310="Yes",L1310,0)</x:f>
        <x:v>0</x:v>
      </x:c>
      <x:c r="Y1310" s="14" t="n">
        <x:v>1</x:v>
      </x:c>
      <x:c r="Z1310" s="13" t="str">
        <x:v>Industrial / workshop / storage</x:v>
      </x:c>
    </x:row>
    <x:row r="1311" ht="42" customHeight="1">
      <x:c r="A1311" s="13" t="str">
        <x:v>SE0331</x:v>
      </x:c>
      <x:c r="B1311" s="15" t="str">
        <x:v>Maidstone</x:v>
      </x:c>
      <x:c r="C1311" s="15" t="str">
        <x:v>Yalding</x:v>
      </x:c>
      <x:c r="D1311" s="14" t="n">
        <x:v>1550</x:v>
      </x:c>
      <x:c r="E1311" s="13" t="str">
        <x:v>Nearby</x:v>
      </x:c>
      <x:c r="F1311" s="15" t="str">
        <x:v>Yalding Enterprise Park</x:v>
      </x:c>
      <x:c r="G1311" s="15" t="str">
        <x:v>Unit B11, Yalding Enterprise Park, Hampstead Lane, Yalding</x:v>
      </x:c>
      <x:c r="H1311" s="13" t="str">
        <x:v>Current</x:v>
      </x:c>
      <x:c r="I1311" s="14" t="n">
        <x:v>2325</x:v>
      </x:c>
      <x:c r="J1311" s="13" t="str">
        <x:f>IF(AND(ISNUMBER(I1311),I1311&gt;0),IF(I1311&lt;=1000,"1–1,000",IF(I1311&lt;=2500,"1,001–2,500",IF(I1311&lt;=5000,"2,501–5,000",IF(I1311&lt;=10000,"5,001–10,000","10,001–15,000")))),"1,001–2,500")</x:f>
        <x:v>1,001–2,500</x:v>
      </x:c>
      <x:c r="K1311" s="16"/>
      <x:c r="L1311" s="43" t="str">
        <x:f>IF(AND(ISNUMBER(I1311),I1311&gt;0,ISNUMBER(K1311),K1311&gt;0),K1311/I1311,"n.a.")</x:f>
        <x:v>n.a.</x:v>
      </x:c>
      <x:c r="M1311" s="43"/>
      <x:c r="N1311" s="13" t="str">
        <x:v>No</x:v>
      </x:c>
      <x:c r="O1311" s="15" t="str">
        <x:v>Not stated</x:v>
      </x:c>
      <x:c r="P1311" s="15" t="str">
        <x:v>Not stated</x:v>
      </x:c>
      <x:c r="Q1311" s="15" t="str">
        <x:v>Industrial / workshop / warehouse accommodation.</x:v>
      </x:c>
      <x:c r="R1311" s="15" t="str">
        <x:v>Advertised to let; not agent-confirmed</x:v>
      </x:c>
      <x:c r="S1311" s="15" t="str">
        <x:v>https://www.rightmove.co.uk/properties/773244039204208#/?channel=COM_LET</x:v>
      </x:c>
      <x:c r="T1311" s="15" t="str"/>
      <x:c r="U1311" s="15" t="str"/>
      <x:c r="V1311" s="15" t="str">
        <x:v>Maidstone — Yalding Enterprise Park</x:v>
      </x:c>
      <x:c r="W1311" s="15" t="str">
        <x:v>Individual unit ≤15,000 sq ft</x:v>
      </x:c>
      <x:c r="X1311" s="13" t="n">
        <x:f>IF(N1311="Yes",L1311,0)</x:f>
        <x:v>0</x:v>
      </x:c>
      <x:c r="Y1311" s="14" t="n">
        <x:v>1</x:v>
      </x:c>
      <x:c r="Z1311" s="13" t="str">
        <x:v>Industrial / workshop / storage</x:v>
      </x:c>
    </x:row>
    <x:row r="1312" ht="42" customHeight="1">
      <x:c r="A1312" s="13" t="str">
        <x:v>SE0332</x:v>
      </x:c>
      <x:c r="B1312" s="15" t="str">
        <x:v>Maidstone</x:v>
      </x:c>
      <x:c r="C1312" s="15" t="str">
        <x:v>Yalding</x:v>
      </x:c>
      <x:c r="D1312" s="14" t="n">
        <x:v>1550</x:v>
      </x:c>
      <x:c r="E1312" s="13" t="str">
        <x:v>Nearby</x:v>
      </x:c>
      <x:c r="F1312" s="15" t="str">
        <x:v>Yalding Enterprise Park</x:v>
      </x:c>
      <x:c r="G1312" s="15" t="str">
        <x:v>Unit B12, Yalding Enterprise Park, Hampstead Lane, Yalding</x:v>
      </x:c>
      <x:c r="H1312" s="13" t="str">
        <x:v>Current</x:v>
      </x:c>
      <x:c r="I1312" s="14" t="n">
        <x:v>2325</x:v>
      </x:c>
      <x:c r="J1312" s="13" t="str">
        <x:f>IF(AND(ISNUMBER(I1312),I1312&gt;0),IF(I1312&lt;=1000,"1–1,000",IF(I1312&lt;=2500,"1,001–2,500",IF(I1312&lt;=5000,"2,501–5,000",IF(I1312&lt;=10000,"5,001–10,000","10,001–15,000")))),"1,001–2,500")</x:f>
        <x:v>1,001–2,500</x:v>
      </x:c>
      <x:c r="K1312" s="16"/>
      <x:c r="L1312" s="43" t="str">
        <x:f>IF(AND(ISNUMBER(I1312),I1312&gt;0,ISNUMBER(K1312),K1312&gt;0),K1312/I1312,"n.a.")</x:f>
        <x:v>n.a.</x:v>
      </x:c>
      <x:c r="M1312" s="43"/>
      <x:c r="N1312" s="13" t="str">
        <x:v>No</x:v>
      </x:c>
      <x:c r="O1312" s="15" t="str">
        <x:v>Not stated</x:v>
      </x:c>
      <x:c r="P1312" s="15" t="str">
        <x:v>Not stated</x:v>
      </x:c>
      <x:c r="Q1312" s="15" t="str">
        <x:v>Industrial / workshop / warehouse accommodation.</x:v>
      </x:c>
      <x:c r="R1312" s="15" t="str">
        <x:v>Advertised to let; not agent-confirmed</x:v>
      </x:c>
      <x:c r="S1312" s="15" t="str">
        <x:v>https://www.rightmove.co.uk/properties/773244045649857#/?channel=COM_LET</x:v>
      </x:c>
      <x:c r="T1312" s="15" t="str"/>
      <x:c r="U1312" s="15" t="str"/>
      <x:c r="V1312" s="15" t="str">
        <x:v>Maidstone — Yalding Enterprise Park</x:v>
      </x:c>
      <x:c r="W1312" s="15" t="str">
        <x:v>Individual unit ≤15,000 sq ft</x:v>
      </x:c>
      <x:c r="X1312" s="13" t="n">
        <x:f>IF(N1312="Yes",L1312,0)</x:f>
        <x:v>0</x:v>
      </x:c>
      <x:c r="Y1312" s="14" t="n">
        <x:v>1</x:v>
      </x:c>
      <x:c r="Z1312" s="13" t="str">
        <x:v>Industrial / workshop / storage</x:v>
      </x:c>
    </x:row>
    <x:row r="1313" ht="42" customHeight="1">
      <x:c r="A1313" s="13" t="str">
        <x:v>SE0333</x:v>
      </x:c>
      <x:c r="B1313" s="15" t="str">
        <x:v>Maidstone</x:v>
      </x:c>
      <x:c r="C1313" s="15" t="str">
        <x:v>Yalding</x:v>
      </x:c>
      <x:c r="D1313" s="14" t="n">
        <x:v>1550</x:v>
      </x:c>
      <x:c r="E1313" s="13" t="str">
        <x:v>Nearby</x:v>
      </x:c>
      <x:c r="F1313" s="15" t="str">
        <x:v>Yalding Enterprise Park</x:v>
      </x:c>
      <x:c r="G1313" s="15" t="str">
        <x:v>Unit B13, Yalding Enterprise Park, Hampstead Lane, Yalding</x:v>
      </x:c>
      <x:c r="H1313" s="13" t="str">
        <x:v>Current</x:v>
      </x:c>
      <x:c r="I1313" s="14" t="n">
        <x:v>2325</x:v>
      </x:c>
      <x:c r="J1313" s="13" t="str">
        <x:f>IF(AND(ISNUMBER(I1313),I1313&gt;0),IF(I1313&lt;=1000,"1–1,000",IF(I1313&lt;=2500,"1,001–2,500",IF(I1313&lt;=5000,"2,501–5,000",IF(I1313&lt;=10000,"5,001–10,000","10,001–15,000")))),"1,001–2,500")</x:f>
        <x:v>1,001–2,500</x:v>
      </x:c>
      <x:c r="K1313" s="16"/>
      <x:c r="L1313" s="43" t="str">
        <x:f>IF(AND(ISNUMBER(I1313),I1313&gt;0,ISNUMBER(K1313),K1313&gt;0),K1313/I1313,"n.a.")</x:f>
        <x:v>n.a.</x:v>
      </x:c>
      <x:c r="M1313" s="43"/>
      <x:c r="N1313" s="13" t="str">
        <x:v>No</x:v>
      </x:c>
      <x:c r="O1313" s="15" t="str">
        <x:v>Not stated</x:v>
      </x:c>
      <x:c r="P1313" s="15" t="str">
        <x:v>Not stated</x:v>
      </x:c>
      <x:c r="Q1313" s="15" t="str">
        <x:v>Industrial / workshop / warehouse accommodation.</x:v>
      </x:c>
      <x:c r="R1313" s="15" t="str">
        <x:v>Advertised to let; not agent-confirmed</x:v>
      </x:c>
      <x:c r="S1313" s="15" t="str">
        <x:v>https://www.rightmove.co.uk/properties/773244049692496#/?channel=COM_LET</x:v>
      </x:c>
      <x:c r="T1313" s="15" t="str"/>
      <x:c r="U1313" s="15" t="str"/>
      <x:c r="V1313" s="15" t="str">
        <x:v>Maidstone — Yalding Enterprise Park</x:v>
      </x:c>
      <x:c r="W1313" s="15" t="str">
        <x:v>Individual unit ≤15,000 sq ft</x:v>
      </x:c>
      <x:c r="X1313" s="13" t="n">
        <x:f>IF(N1313="Yes",L1313,0)</x:f>
        <x:v>0</x:v>
      </x:c>
      <x:c r="Y1313" s="14" t="n">
        <x:v>1</x:v>
      </x:c>
      <x:c r="Z1313" s="13" t="str">
        <x:v>Industrial / workshop / storage</x:v>
      </x:c>
    </x:row>
    <x:row r="1314" ht="42" customHeight="1">
      <x:c r="A1314" s="13" t="str">
        <x:v>SE0334</x:v>
      </x:c>
      <x:c r="B1314" s="15" t="str">
        <x:v>Maidstone</x:v>
      </x:c>
      <x:c r="C1314" s="15" t="str">
        <x:v>Yalding</x:v>
      </x:c>
      <x:c r="D1314" s="14" t="n">
        <x:v>1550</x:v>
      </x:c>
      <x:c r="E1314" s="13" t="str">
        <x:v>Nearby</x:v>
      </x:c>
      <x:c r="F1314" s="15" t="str">
        <x:v>Yalding Enterprise Park</x:v>
      </x:c>
      <x:c r="G1314" s="15" t="str">
        <x:v>Unit B18, Yalding Enterprise Park, Hampstead Lane, Yalding</x:v>
      </x:c>
      <x:c r="H1314" s="13" t="str">
        <x:v>Current</x:v>
      </x:c>
      <x:c r="I1314" s="14" t="n">
        <x:v>4198</x:v>
      </x:c>
      <x:c r="J1314" s="13" t="str">
        <x:f>IF(AND(ISNUMBER(I1314),I1314&gt;0),IF(I1314&lt;=1000,"1–1,000",IF(I1314&lt;=2500,"1,001–2,500",IF(I1314&lt;=5000,"2,501–5,000",IF(I1314&lt;=10000,"5,001–10,000","10,001–15,000")))),"2,501–5,000")</x:f>
        <x:v>2,501–5,000</x:v>
      </x:c>
      <x:c r="K1314" s="16"/>
      <x:c r="L1314" s="43" t="str">
        <x:f>IF(AND(ISNUMBER(I1314),I1314&gt;0,ISNUMBER(K1314),K1314&gt;0),K1314/I1314,"n.a.")</x:f>
        <x:v>n.a.</x:v>
      </x:c>
      <x:c r="M1314" s="43"/>
      <x:c r="N1314" s="13" t="str">
        <x:v>No</x:v>
      </x:c>
      <x:c r="O1314" s="15" t="str">
        <x:v>Not stated</x:v>
      </x:c>
      <x:c r="P1314" s="15" t="str">
        <x:v>Not stated</x:v>
      </x:c>
      <x:c r="Q1314" s="15" t="str">
        <x:v>Industrial / workshop / warehouse accommodation.</x:v>
      </x:c>
      <x:c r="R1314" s="15" t="str">
        <x:v>Advertised to let; not agent-confirmed</x:v>
      </x:c>
      <x:c r="S1314" s="15" t="str">
        <x:v>https://www.rightmove.co.uk/properties/773244053960065#/?channel=COM_LET</x:v>
      </x:c>
      <x:c r="T1314" s="15" t="str"/>
      <x:c r="U1314" s="15" t="str"/>
      <x:c r="V1314" s="15" t="str">
        <x:v>Maidstone — Yalding Enterprise Park</x:v>
      </x:c>
      <x:c r="W1314" s="15" t="str">
        <x:v>Individual unit ≤15,000 sq ft</x:v>
      </x:c>
      <x:c r="X1314" s="13" t="n">
        <x:f>IF(N1314="Yes",L1314,0)</x:f>
        <x:v>0</x:v>
      </x:c>
      <x:c r="Y1314" s="14" t="n">
        <x:v>1</x:v>
      </x:c>
      <x:c r="Z1314" s="13" t="str">
        <x:v>Industrial / workshop / storage</x:v>
      </x:c>
    </x:row>
    <x:row r="1315" ht="42" customHeight="1">
      <x:c r="A1315" s="13" t="str">
        <x:v>SE0335</x:v>
      </x:c>
      <x:c r="B1315" s="15" t="str">
        <x:v>Maidstone</x:v>
      </x:c>
      <x:c r="C1315" s="15" t="str">
        <x:v>Yalding</x:v>
      </x:c>
      <x:c r="D1315" s="14" t="n">
        <x:v>1550</x:v>
      </x:c>
      <x:c r="E1315" s="13" t="str">
        <x:v>Nearby</x:v>
      </x:c>
      <x:c r="F1315" s="15" t="str">
        <x:v>Yalding Enterprise Park</x:v>
      </x:c>
      <x:c r="G1315" s="15" t="str">
        <x:v>Unit B19, Yalding Enterprise Park, Hampstead Lane, Yalding</x:v>
      </x:c>
      <x:c r="H1315" s="13" t="str">
        <x:v>Current</x:v>
      </x:c>
      <x:c r="I1315" s="14" t="n">
        <x:v>5511</x:v>
      </x:c>
      <x:c r="J1315" s="13" t="str">
        <x:f>IF(AND(ISNUMBER(I1315),I1315&gt;0),IF(I1315&lt;=1000,"1–1,000",IF(I1315&lt;=2500,"1,001–2,500",IF(I1315&lt;=5000,"2,501–5,000",IF(I1315&lt;=10000,"5,001–10,000","10,001–15,000")))),"5,001–10,000")</x:f>
        <x:v>5,001–10,000</x:v>
      </x:c>
      <x:c r="K1315" s="16"/>
      <x:c r="L1315" s="43" t="str">
        <x:f>IF(AND(ISNUMBER(I1315),I1315&gt;0,ISNUMBER(K1315),K1315&gt;0),K1315/I1315,"n.a.")</x:f>
        <x:v>n.a.</x:v>
      </x:c>
      <x:c r="M1315" s="43"/>
      <x:c r="N1315" s="13" t="str">
        <x:v>No</x:v>
      </x:c>
      <x:c r="O1315" s="15" t="str">
        <x:v>Not stated</x:v>
      </x:c>
      <x:c r="P1315" s="15" t="str">
        <x:v>Not stated</x:v>
      </x:c>
      <x:c r="Q1315" s="15" t="str">
        <x:v>Industrial / workshop / warehouse accommodation.</x:v>
      </x:c>
      <x:c r="R1315" s="15" t="str">
        <x:v>Advertised to let; not agent-confirmed</x:v>
      </x:c>
      <x:c r="S1315" s="15" t="str">
        <x:v>https://www.rightmove.co.uk/properties/773244055985985#/?channel=COM_LET</x:v>
      </x:c>
      <x:c r="T1315" s="15" t="str"/>
      <x:c r="U1315" s="15" t="str"/>
      <x:c r="V1315" s="15" t="str">
        <x:v>Maidstone — Yalding Enterprise Park</x:v>
      </x:c>
      <x:c r="W1315" s="15" t="str">
        <x:v>Individual unit ≤15,000 sq ft</x:v>
      </x:c>
      <x:c r="X1315" s="13" t="n">
        <x:f>IF(N1315="Yes",L1315,0)</x:f>
        <x:v>0</x:v>
      </x:c>
      <x:c r="Y1315" s="14" t="n">
        <x:v>1</x:v>
      </x:c>
      <x:c r="Z1315" s="13" t="str">
        <x:v>Industrial / workshop / storage</x:v>
      </x:c>
    </x:row>
    <x:row r="1316" ht="42" customHeight="1">
      <x:c r="A1316" s="13" t="str">
        <x:v>SE0336</x:v>
      </x:c>
      <x:c r="B1316" s="15" t="str">
        <x:v>Maidstone</x:v>
      </x:c>
      <x:c r="C1316" s="15" t="str">
        <x:v>Yalding</x:v>
      </x:c>
      <x:c r="D1316" s="14" t="n">
        <x:v>1550</x:v>
      </x:c>
      <x:c r="E1316" s="13" t="str">
        <x:v>Nearby</x:v>
      </x:c>
      <x:c r="F1316" s="15" t="str">
        <x:v>Yalding Enterprise Park</x:v>
      </x:c>
      <x:c r="G1316" s="15" t="str">
        <x:v>Unit B20, Yalding Enterprise Park, Hampstead Lane, Yalding</x:v>
      </x:c>
      <x:c r="H1316" s="13" t="str">
        <x:v>Current</x:v>
      </x:c>
      <x:c r="I1316" s="14" t="n">
        <x:v>6189</x:v>
      </x:c>
      <x:c r="J1316" s="13" t="str">
        <x:f>IF(AND(ISNUMBER(I1316),I1316&gt;0),IF(I1316&lt;=1000,"1–1,000",IF(I1316&lt;=2500,"1,001–2,500",IF(I1316&lt;=5000,"2,501–5,000",IF(I1316&lt;=10000,"5,001–10,000","10,001–15,000")))),"5,001–10,000")</x:f>
        <x:v>5,001–10,000</x:v>
      </x:c>
      <x:c r="K1316" s="16"/>
      <x:c r="L1316" s="43" t="str">
        <x:f>IF(AND(ISNUMBER(I1316),I1316&gt;0,ISNUMBER(K1316),K1316&gt;0),K1316/I1316,"n.a.")</x:f>
        <x:v>n.a.</x:v>
      </x:c>
      <x:c r="M1316" s="43"/>
      <x:c r="N1316" s="13" t="str">
        <x:v>No</x:v>
      </x:c>
      <x:c r="O1316" s="15" t="str">
        <x:v>Not stated</x:v>
      </x:c>
      <x:c r="P1316" s="15" t="str">
        <x:v>Not stated</x:v>
      </x:c>
      <x:c r="Q1316" s="15" t="str">
        <x:v>Industrial / workshop / warehouse accommodation.</x:v>
      </x:c>
      <x:c r="R1316" s="15" t="str">
        <x:v>Advertised to let; not agent-confirmed</x:v>
      </x:c>
      <x:c r="S1316" s="15" t="str">
        <x:v>https://www.rightmove.co.uk/properties/773244064522705#/?channel=COM_LET</x:v>
      </x:c>
      <x:c r="T1316" s="15" t="str"/>
      <x:c r="U1316" s="15" t="str"/>
      <x:c r="V1316" s="15" t="str">
        <x:v>Maidstone — Yalding Enterprise Park</x:v>
      </x:c>
      <x:c r="W1316" s="15" t="str">
        <x:v>Individual unit ≤15,000 sq ft</x:v>
      </x:c>
      <x:c r="X1316" s="13" t="n">
        <x:f>IF(N1316="Yes",L1316,0)</x:f>
        <x:v>0</x:v>
      </x:c>
      <x:c r="Y1316" s="14" t="n">
        <x:v>1</x:v>
      </x:c>
      <x:c r="Z1316" s="13" t="str">
        <x:v>Industrial / workshop / storage</x:v>
      </x:c>
    </x:row>
    <x:row r="1317" ht="42" customHeight="1">
      <x:c r="A1317" s="13" t="str">
        <x:v>SE0337</x:v>
      </x:c>
      <x:c r="B1317" s="15" t="str">
        <x:v>Maidstone</x:v>
      </x:c>
      <x:c r="C1317" s="15" t="str">
        <x:v>Yalding</x:v>
      </x:c>
      <x:c r="D1317" s="14" t="n">
        <x:v>1550</x:v>
      </x:c>
      <x:c r="E1317" s="13" t="str">
        <x:v>Nearby</x:v>
      </x:c>
      <x:c r="F1317" s="15" t="str">
        <x:v>Yalding Enterprise Park</x:v>
      </x:c>
      <x:c r="G1317" s="15" t="str">
        <x:v>Unit B21, Yalding Enterprise Park, Hampstead Lane, Yalding</x:v>
      </x:c>
      <x:c r="H1317" s="13" t="str">
        <x:v>Current</x:v>
      </x:c>
      <x:c r="I1317" s="14" t="n">
        <x:v>4198</x:v>
      </x:c>
      <x:c r="J1317" s="13" t="str">
        <x:f>IF(AND(ISNUMBER(I1317),I1317&gt;0),IF(I1317&lt;=1000,"1–1,000",IF(I1317&lt;=2500,"1,001–2,500",IF(I1317&lt;=5000,"2,501–5,000",IF(I1317&lt;=10000,"5,001–10,000","10,001–15,000")))),"2,501–5,000")</x:f>
        <x:v>2,501–5,000</x:v>
      </x:c>
      <x:c r="K1317" s="16"/>
      <x:c r="L1317" s="43" t="str">
        <x:f>IF(AND(ISNUMBER(I1317),I1317&gt;0,ISNUMBER(K1317),K1317&gt;0),K1317/I1317,"n.a.")</x:f>
        <x:v>n.a.</x:v>
      </x:c>
      <x:c r="M1317" s="43"/>
      <x:c r="N1317" s="13" t="str">
        <x:v>No</x:v>
      </x:c>
      <x:c r="O1317" s="15" t="str">
        <x:v>Not stated</x:v>
      </x:c>
      <x:c r="P1317" s="15" t="str">
        <x:v>Not stated</x:v>
      </x:c>
      <x:c r="Q1317" s="15" t="str">
        <x:v>Industrial / workshop / warehouse accommodation.</x:v>
      </x:c>
      <x:c r="R1317" s="15" t="str">
        <x:v>Advertised to let; not agent-confirmed</x:v>
      </x:c>
      <x:c r="S1317" s="15" t="str">
        <x:v>https://www.rightmove.co.uk/properties/773244068561889#/?channel=COM_LET</x:v>
      </x:c>
      <x:c r="T1317" s="15" t="str"/>
      <x:c r="U1317" s="15" t="str"/>
      <x:c r="V1317" s="15" t="str">
        <x:v>Maidstone — Yalding Enterprise Park</x:v>
      </x:c>
      <x:c r="W1317" s="15" t="str">
        <x:v>Individual unit ≤15,000 sq ft</x:v>
      </x:c>
      <x:c r="X1317" s="13" t="n">
        <x:f>IF(N1317="Yes",L1317,0)</x:f>
        <x:v>0</x:v>
      </x:c>
      <x:c r="Y1317" s="14" t="n">
        <x:v>1</x:v>
      </x:c>
      <x:c r="Z1317" s="13" t="str">
        <x:v>Industrial / workshop / storage</x:v>
      </x:c>
    </x:row>
    <x:row r="1318" ht="42" customHeight="1">
      <x:c r="A1318" s="13" t="str">
        <x:v>SE0338</x:v>
      </x:c>
      <x:c r="B1318" s="15" t="str">
        <x:v>Maidstone</x:v>
      </x:c>
      <x:c r="C1318" s="15" t="str">
        <x:v>Yalding</x:v>
      </x:c>
      <x:c r="D1318" s="14" t="n">
        <x:v>1550</x:v>
      </x:c>
      <x:c r="E1318" s="13" t="str">
        <x:v>Nearby</x:v>
      </x:c>
      <x:c r="F1318" s="15" t="str">
        <x:v>Yalding Enterprise Park</x:v>
      </x:c>
      <x:c r="G1318" s="15" t="str">
        <x:v>Unit B5, Yalding Enterprise Park, Hampstead Lane, Yalding</x:v>
      </x:c>
      <x:c r="H1318" s="13" t="str">
        <x:v>Current</x:v>
      </x:c>
      <x:c r="I1318" s="14" t="n">
        <x:v>2325</x:v>
      </x:c>
      <x:c r="J1318" s="13" t="str">
        <x:f>IF(AND(ISNUMBER(I1318),I1318&gt;0),IF(I1318&lt;=1000,"1–1,000",IF(I1318&lt;=2500,"1,001–2,500",IF(I1318&lt;=5000,"2,501–5,000",IF(I1318&lt;=10000,"5,001–10,000","10,001–15,000")))),"1,001–2,500")</x:f>
        <x:v>1,001–2,500</x:v>
      </x:c>
      <x:c r="K1318" s="16"/>
      <x:c r="L1318" s="43" t="str">
        <x:f>IF(AND(ISNUMBER(I1318),I1318&gt;0,ISNUMBER(K1318),K1318&gt;0),K1318/I1318,"n.a.")</x:f>
        <x:v>n.a.</x:v>
      </x:c>
      <x:c r="M1318" s="43"/>
      <x:c r="N1318" s="13" t="str">
        <x:v>No</x:v>
      </x:c>
      <x:c r="O1318" s="15" t="str">
        <x:v>Not stated</x:v>
      </x:c>
      <x:c r="P1318" s="15" t="str">
        <x:v>Not stated</x:v>
      </x:c>
      <x:c r="Q1318" s="15" t="str">
        <x:v>Industrial / workshop / warehouse accommodation.</x:v>
      </x:c>
      <x:c r="R1318" s="15" t="str">
        <x:v>Advertised to let; not agent-confirmed</x:v>
      </x:c>
      <x:c r="S1318" s="15" t="str">
        <x:v>https://www.rightmove.co.uk/properties/773244076983665#/?channel=COM_LET</x:v>
      </x:c>
      <x:c r="T1318" s="15" t="str"/>
      <x:c r="U1318" s="15" t="str"/>
      <x:c r="V1318" s="15" t="str">
        <x:v>Maidstone — Yalding Enterprise Park</x:v>
      </x:c>
      <x:c r="W1318" s="15" t="str">
        <x:v>Individual unit ≤15,000 sq ft</x:v>
      </x:c>
      <x:c r="X1318" s="13" t="n">
        <x:f>IF(N1318="Yes",L1318,0)</x:f>
        <x:v>0</x:v>
      </x:c>
      <x:c r="Y1318" s="14" t="n">
        <x:v>1</x:v>
      </x:c>
      <x:c r="Z1318" s="13" t="str">
        <x:v>Industrial / workshop / storage</x:v>
      </x:c>
    </x:row>
    <x:row r="1319" ht="42" customHeight="1">
      <x:c r="A1319" s="13" t="str">
        <x:v>SE0339</x:v>
      </x:c>
      <x:c r="B1319" s="15" t="str">
        <x:v>Maidstone</x:v>
      </x:c>
      <x:c r="C1319" s="15" t="str">
        <x:v>Yalding</x:v>
      </x:c>
      <x:c r="D1319" s="14" t="n">
        <x:v>1550</x:v>
      </x:c>
      <x:c r="E1319" s="13" t="str">
        <x:v>Nearby</x:v>
      </x:c>
      <x:c r="F1319" s="15" t="str">
        <x:v>Yalding Enterprise Park</x:v>
      </x:c>
      <x:c r="G1319" s="15" t="str">
        <x:v>Unit B6, Yalding Enterprise Park, Hampstead Lane, Yalding</x:v>
      </x:c>
      <x:c r="H1319" s="13" t="str">
        <x:v>Current</x:v>
      </x:c>
      <x:c r="I1319" s="14" t="n">
        <x:v>2325</x:v>
      </x:c>
      <x:c r="J1319" s="13" t="str">
        <x:f>IF(AND(ISNUMBER(I1319),I1319&gt;0),IF(I1319&lt;=1000,"1–1,000",IF(I1319&lt;=2500,"1,001–2,500",IF(I1319&lt;=5000,"2,501–5,000",IF(I1319&lt;=10000,"5,001–10,000","10,001–15,000")))),"1,001–2,500")</x:f>
        <x:v>1,001–2,500</x:v>
      </x:c>
      <x:c r="K1319" s="16"/>
      <x:c r="L1319" s="43" t="str">
        <x:f>IF(AND(ISNUMBER(I1319),I1319&gt;0,ISNUMBER(K1319),K1319&gt;0),K1319/I1319,"n.a.")</x:f>
        <x:v>n.a.</x:v>
      </x:c>
      <x:c r="M1319" s="43"/>
      <x:c r="N1319" s="13" t="str">
        <x:v>No</x:v>
      </x:c>
      <x:c r="O1319" s="15" t="str">
        <x:v>Not stated</x:v>
      </x:c>
      <x:c r="P1319" s="15" t="str">
        <x:v>Not stated</x:v>
      </x:c>
      <x:c r="Q1319" s="15" t="str">
        <x:v>Industrial / workshop / warehouse accommodation.</x:v>
      </x:c>
      <x:c r="R1319" s="15" t="str">
        <x:v>Advertised to let; not agent-confirmed</x:v>
      </x:c>
      <x:c r="S1319" s="15" t="str">
        <x:v>https://www.rightmove.co.uk/properties/773244083458160#/?channel=COM_LET</x:v>
      </x:c>
      <x:c r="T1319" s="15" t="str"/>
      <x:c r="U1319" s="15" t="str"/>
      <x:c r="V1319" s="15" t="str">
        <x:v>Maidstone — Yalding Enterprise Park</x:v>
      </x:c>
      <x:c r="W1319" s="15" t="str">
        <x:v>Individual unit ≤15,000 sq ft</x:v>
      </x:c>
      <x:c r="X1319" s="13" t="n">
        <x:f>IF(N1319="Yes",L1319,0)</x:f>
        <x:v>0</x:v>
      </x:c>
      <x:c r="Y1319" s="14" t="n">
        <x:v>1</x:v>
      </x:c>
      <x:c r="Z1319" s="13" t="str">
        <x:v>Industrial / workshop / storage</x:v>
      </x:c>
    </x:row>
    <x:row r="1320" ht="42" customHeight="1">
      <x:c r="A1320" s="13" t="str">
        <x:v>SE0340</x:v>
      </x:c>
      <x:c r="B1320" s="15" t="str">
        <x:v>Maidstone</x:v>
      </x:c>
      <x:c r="C1320" s="15" t="str">
        <x:v>Yalding</x:v>
      </x:c>
      <x:c r="D1320" s="14" t="n">
        <x:v>1550</x:v>
      </x:c>
      <x:c r="E1320" s="13" t="str">
        <x:v>Nearby</x:v>
      </x:c>
      <x:c r="F1320" s="15" t="str">
        <x:v>Yalding Enterprise Park</x:v>
      </x:c>
      <x:c r="G1320" s="15" t="str">
        <x:v>Unit B7, Yalding Enterprise Park, Hampstead Lane, Yalding</x:v>
      </x:c>
      <x:c r="H1320" s="13" t="str">
        <x:v>Current</x:v>
      </x:c>
      <x:c r="I1320" s="14" t="n">
        <x:v>2325</x:v>
      </x:c>
      <x:c r="J1320" s="13" t="str">
        <x:f>IF(AND(ISNUMBER(I1320),I1320&gt;0),IF(I1320&lt;=1000,"1–1,000",IF(I1320&lt;=2500,"1,001–2,500",IF(I1320&lt;=5000,"2,501–5,000",IF(I1320&lt;=10000,"5,001–10,000","10,001–15,000")))),"1,001–2,500")</x:f>
        <x:v>1,001–2,500</x:v>
      </x:c>
      <x:c r="K1320" s="16"/>
      <x:c r="L1320" s="43" t="str">
        <x:f>IF(AND(ISNUMBER(I1320),I1320&gt;0,ISNUMBER(K1320),K1320&gt;0),K1320/I1320,"n.a.")</x:f>
        <x:v>n.a.</x:v>
      </x:c>
      <x:c r="M1320" s="43"/>
      <x:c r="N1320" s="13" t="str">
        <x:v>No</x:v>
      </x:c>
      <x:c r="O1320" s="15" t="str">
        <x:v>Not stated</x:v>
      </x:c>
      <x:c r="P1320" s="15" t="str">
        <x:v>Not stated</x:v>
      </x:c>
      <x:c r="Q1320" s="15" t="str">
        <x:v>Industrial / workshop / warehouse accommodation.</x:v>
      </x:c>
      <x:c r="R1320" s="15" t="str">
        <x:v>Advertised to let; not agent-confirmed</x:v>
      </x:c>
      <x:c r="S1320" s="15" t="str">
        <x:v>https://www.rightmove.co.uk/properties/773244087532400#/?channel=COM_LET</x:v>
      </x:c>
      <x:c r="T1320" s="15" t="str"/>
      <x:c r="U1320" s="15" t="str"/>
      <x:c r="V1320" s="15" t="str">
        <x:v>Maidstone — Yalding Enterprise Park</x:v>
      </x:c>
      <x:c r="W1320" s="15" t="str">
        <x:v>Individual unit ≤15,000 sq ft</x:v>
      </x:c>
      <x:c r="X1320" s="13" t="n">
        <x:f>IF(N1320="Yes",L1320,0)</x:f>
        <x:v>0</x:v>
      </x:c>
      <x:c r="Y1320" s="14" t="n">
        <x:v>1</x:v>
      </x:c>
      <x:c r="Z1320" s="13" t="str">
        <x:v>Industrial / workshop / storage</x:v>
      </x:c>
    </x:row>
    <x:row r="1321" ht="42" customHeight="1">
      <x:c r="A1321" s="13" t="str">
        <x:v>SE0341</x:v>
      </x:c>
      <x:c r="B1321" s="15" t="str">
        <x:v>Maidstone</x:v>
      </x:c>
      <x:c r="C1321" s="15" t="str">
        <x:v>Yalding</x:v>
      </x:c>
      <x:c r="D1321" s="14" t="n">
        <x:v>1550</x:v>
      </x:c>
      <x:c r="E1321" s="13" t="str">
        <x:v>Nearby</x:v>
      </x:c>
      <x:c r="F1321" s="15" t="str">
        <x:v>Yalding Enterprise Park</x:v>
      </x:c>
      <x:c r="G1321" s="15" t="str">
        <x:v>Unit B8, Yalding Enterprise Park, Hampstead Lane, Yalding</x:v>
      </x:c>
      <x:c r="H1321" s="13" t="str">
        <x:v>Current</x:v>
      </x:c>
      <x:c r="I1321" s="14" t="n">
        <x:v>2325</x:v>
      </x:c>
      <x:c r="J1321" s="13" t="str">
        <x:f>IF(AND(ISNUMBER(I1321),I1321&gt;0),IF(I1321&lt;=1000,"1–1,000",IF(I1321&lt;=2500,"1,001–2,500",IF(I1321&lt;=5000,"2,501–5,000",IF(I1321&lt;=10000,"5,001–10,000","10,001–15,000")))),"1,001–2,500")</x:f>
        <x:v>1,001–2,500</x:v>
      </x:c>
      <x:c r="K1321" s="16"/>
      <x:c r="L1321" s="43" t="str">
        <x:f>IF(AND(ISNUMBER(I1321),I1321&gt;0,ISNUMBER(K1321),K1321&gt;0),K1321/I1321,"n.a.")</x:f>
        <x:v>n.a.</x:v>
      </x:c>
      <x:c r="M1321" s="43"/>
      <x:c r="N1321" s="13" t="str">
        <x:v>No</x:v>
      </x:c>
      <x:c r="O1321" s="15" t="str">
        <x:v>Not stated</x:v>
      </x:c>
      <x:c r="P1321" s="15" t="str">
        <x:v>Not stated</x:v>
      </x:c>
      <x:c r="Q1321" s="15" t="str">
        <x:v>Industrial / workshop / warehouse accommodation.</x:v>
      </x:c>
      <x:c r="R1321" s="15" t="str">
        <x:v>Advertised to let; not agent-confirmed</x:v>
      </x:c>
      <x:c r="S1321" s="15" t="str">
        <x:v>https://www.rightmove.co.uk/properties/773244091848400#/?channel=COM_LET</x:v>
      </x:c>
      <x:c r="T1321" s="15" t="str"/>
      <x:c r="U1321" s="15" t="str"/>
      <x:c r="V1321" s="15" t="str">
        <x:v>Maidstone — Yalding Enterprise Park</x:v>
      </x:c>
      <x:c r="W1321" s="15" t="str">
        <x:v>Individual unit ≤15,000 sq ft</x:v>
      </x:c>
      <x:c r="X1321" s="13" t="n">
        <x:f>IF(N1321="Yes",L1321,0)</x:f>
        <x:v>0</x:v>
      </x:c>
      <x:c r="Y1321" s="14" t="n">
        <x:v>1</x:v>
      </x:c>
      <x:c r="Z1321" s="13" t="str">
        <x:v>Industrial / workshop / storage</x:v>
      </x:c>
    </x:row>
    <x:row r="1322" ht="42" customHeight="1">
      <x:c r="A1322" s="13" t="str">
        <x:v>SE0342</x:v>
      </x:c>
      <x:c r="B1322" s="15" t="str">
        <x:v>Maidstone</x:v>
      </x:c>
      <x:c r="C1322" s="15" t="str">
        <x:v>Yalding</x:v>
      </x:c>
      <x:c r="D1322" s="14" t="n">
        <x:v>1550</x:v>
      </x:c>
      <x:c r="E1322" s="13" t="str">
        <x:v>Nearby</x:v>
      </x:c>
      <x:c r="F1322" s="15" t="str">
        <x:v>Yalding Enterprise Park</x:v>
      </x:c>
      <x:c r="G1322" s="15" t="str">
        <x:v>Unit B9, Yalding Enterprise Park, Hampstead Lane, Yalding</x:v>
      </x:c>
      <x:c r="H1322" s="13" t="str">
        <x:v>Current</x:v>
      </x:c>
      <x:c r="I1322" s="14" t="n">
        <x:v>2325</x:v>
      </x:c>
      <x:c r="J1322" s="13" t="str">
        <x:f>IF(AND(ISNUMBER(I1322),I1322&gt;0),IF(I1322&lt;=1000,"1–1,000",IF(I1322&lt;=2500,"1,001–2,500",IF(I1322&lt;=5000,"2,501–5,000",IF(I1322&lt;=10000,"5,001–10,000","10,001–15,000")))),"1,001–2,500")</x:f>
        <x:v>1,001–2,500</x:v>
      </x:c>
      <x:c r="K1322" s="16"/>
      <x:c r="L1322" s="43" t="str">
        <x:f>IF(AND(ISNUMBER(I1322),I1322&gt;0,ISNUMBER(K1322),K1322&gt;0),K1322/I1322,"n.a.")</x:f>
        <x:v>n.a.</x:v>
      </x:c>
      <x:c r="M1322" s="43"/>
      <x:c r="N1322" s="13" t="str">
        <x:v>No</x:v>
      </x:c>
      <x:c r="O1322" s="15" t="str">
        <x:v>Not stated</x:v>
      </x:c>
      <x:c r="P1322" s="15" t="str">
        <x:v>Not stated</x:v>
      </x:c>
      <x:c r="Q1322" s="15" t="str">
        <x:v>Industrial / workshop / warehouse accommodation.</x:v>
      </x:c>
      <x:c r="R1322" s="15" t="str">
        <x:v>Advertised to let; not agent-confirmed</x:v>
      </x:c>
      <x:c r="S1322" s="15" t="str">
        <x:v>https://www.rightmove.co.uk/properties/773244095982864#/?channel=COM_LET</x:v>
      </x:c>
      <x:c r="T1322" s="15" t="str"/>
      <x:c r="U1322" s="15" t="str"/>
      <x:c r="V1322" s="15" t="str">
        <x:v>Maidstone — Yalding Enterprise Park</x:v>
      </x:c>
      <x:c r="W1322" s="15" t="str">
        <x:v>Individual unit ≤15,000 sq ft</x:v>
      </x:c>
      <x:c r="X1322" s="13" t="n">
        <x:f>IF(N1322="Yes",L1322,0)</x:f>
        <x:v>0</x:v>
      </x:c>
      <x:c r="Y1322" s="14" t="n">
        <x:v>1</x:v>
      </x:c>
      <x:c r="Z1322" s="13" t="str">
        <x:v>Industrial / workshop / storage</x:v>
      </x:c>
    </x:row>
    <x:row r="1323" ht="42" customHeight="1">
      <x:c r="A1323" s="13" t="str">
        <x:v>SE0343</x:v>
      </x:c>
      <x:c r="B1323" s="15" t="str">
        <x:v>Maidstone</x:v>
      </x:c>
      <x:c r="C1323" s="15" t="str">
        <x:v>Maidstone</x:v>
      </x:c>
      <x:c r="D1323" s="14" t="n">
        <x:v>109490</x:v>
      </x:c>
      <x:c r="E1323" s="13" t="str">
        <x:v>Town</x:v>
      </x:c>
      <x:c r="F1323" s="15" t="str">
        <x:v>20/20 Industrial Estate</x:v>
      </x:c>
      <x:c r="G1323" s="15" t="str">
        <x:v>Liphook, Twenty Twenty Industrial Estate, Maidstone ME16</x:v>
      </x:c>
      <x:c r="H1323" s="13" t="str">
        <x:v>Current</x:v>
      </x:c>
      <x:c r="I1323" s="14" t="n">
        <x:v>11330</x:v>
      </x:c>
      <x:c r="J1323" s="13" t="str">
        <x:f>IF(AND(ISNUMBER(I1323),I1323&gt;0),IF(I1323&lt;=1000,"1–1,000",IF(I1323&lt;=2500,"1,001–2,500",IF(I1323&lt;=5000,"2,501–5,000",IF(I1323&lt;=10000,"5,001–10,000","10,001–15,000")))),"10,001–15,000")</x:f>
        <x:v>10,001–15,000</x:v>
      </x:c>
      <x:c r="K1323" s="16" t="n">
        <x:v>125000</x:v>
      </x:c>
      <x:c r="L1323" s="43" t="n">
        <x:f>IF(AND(ISNUMBER(I1323),I1323&gt;0,ISNUMBER(K1323),K1323&gt;0),K1323/I1323,"n.a.")</x:f>
        <x:v>11.032656663724625</x:v>
      </x:c>
      <x:c r="M1323" s="43"/>
      <x:c r="N1323" s="13" t="str">
        <x:v>Yes</x:v>
      </x:c>
      <x:c r="O1323" s="15" t="str">
        <x:v>Not stated</x:v>
      </x:c>
      <x:c r="P1323" s="15" t="str">
        <x:v>Not stated</x:v>
      </x:c>
      <x:c r="Q1323" s="15" t="str">
        <x:v>Industrial / workshop / warehouse accommodation; office space.</x:v>
      </x:c>
      <x:c r="R1323" s="15" t="str">
        <x:v>Advertised to let; not agent-confirmed Floor area taken from the detailed description; portal headline was missing or inconsistent.</x:v>
      </x:c>
      <x:c r="S1323" s="15" t="str">
        <x:v>https://www.zoopla.co.uk/to-rent/commercial/details/70015719/</x:v>
      </x:c>
      <x:c r="T1323" s="15" t="str"/>
      <x:c r="U1323" s="15" t="str"/>
      <x:c r="V1323" s="15" t="str">
        <x:v>Maidstone — 20/20 Industrial Estate</x:v>
      </x:c>
      <x:c r="W1323" s="15" t="str">
        <x:v>Individual unit ≤15,000 sq ft</x:v>
      </x:c>
      <x:c r="X1323" s="13" t="n">
        <x:f>IF(N1323="Yes",L1323,0)</x:f>
        <x:v>11.032656663724625</x:v>
      </x:c>
      <x:c r="Y1323" s="14" t="n">
        <x:v>1</x:v>
      </x:c>
      <x:c r="Z1323" s="13" t="str">
        <x:v>Industrial / workshop / storage</x:v>
      </x:c>
    </x:row>
    <x:row r="1324" ht="49" customHeight="1">
      <x:c r="A1324" s="13" t="str">
        <x:v>SE0344</x:v>
      </x:c>
      <x:c r="B1324" s="15" t="str">
        <x:v>Maidstone</x:v>
      </x:c>
      <x:c r="C1324" s="15" t="str">
        <x:v>Maidstone</x:v>
      </x:c>
      <x:c r="D1324" s="14" t="n">
        <x:v>109490</x:v>
      </x:c>
      <x:c r="E1324" s="13" t="str">
        <x:v>Town</x:v>
      </x:c>
      <x:c r="F1324" s="15" t="str">
        <x:v>20/20 Industrial Estate</x:v>
      </x:c>
      <x:c r="G1324" s="15" t="str">
        <x:v>Unit L Orchard Business Centre, St Barnabas Close, 20/20 Estate, Maidstone ME16</x:v>
      </x:c>
      <x:c r="H1324" s="13" t="str">
        <x:v>Current</x:v>
      </x:c>
      <x:c r="I1324" s="14" t="n">
        <x:v>1378</x:v>
      </x:c>
      <x:c r="J1324" s="13" t="str">
        <x:f>IF(AND(ISNUMBER(I1324),I1324&gt;0),IF(I1324&lt;=1000,"1–1,000",IF(I1324&lt;=2500,"1,001–2,500",IF(I1324&lt;=5000,"2,501–5,000",IF(I1324&lt;=10000,"5,001–10,000","10,001–15,000")))),"1,001–2,500")</x:f>
        <x:v>1,001–2,500</x:v>
      </x:c>
      <x:c r="K1324" s="16" t="n">
        <x:v>17000</x:v>
      </x:c>
      <x:c r="L1324" s="43" t="n">
        <x:f>IF(AND(ISNUMBER(I1324),I1324&gt;0,ISNUMBER(K1324),K1324&gt;0),K1324/I1324,"n.a.")</x:f>
        <x:v>12.336719883889696</x:v>
      </x:c>
      <x:c r="M1324" s="43" t="n">
        <x:v>12.34</x:v>
      </x:c>
      <x:c r="N1324" s="13" t="str">
        <x:v>Yes</x:v>
      </x:c>
      <x:c r="O1324" s="15" t="str">
        <x:v>5.69m eaves; The unit benefits from 5.69m (19ft) eaves, roller shutter door, LED lighting, modern gas boiler,</x:v>
      </x:c>
      <x:c r="P1324" s="15" t="str">
        <x:v>Roller shutter stated</x:v>
      </x:c>
      <x:c r="Q1324" s="15" t="str">
        <x:v>Industrial / workshop / warehouse accommodation; Steel frame, mezzanine, office space, parking, WC facilities.</x:v>
      </x:c>
      <x:c r="R1324" s="15" t="str">
        <x:v>Advertised to let; not agent-confirmed</x:v>
      </x:c>
      <x:c r="S1324" s="15" t="str">
        <x:v>https://www.zoopla.co.uk/to-rent/commercial/details/73624833/</x:v>
      </x:c>
      <x:c r="T1324" s="15" t="str"/>
      <x:c r="U1324" s="15" t="str"/>
      <x:c r="V1324" s="15" t="str">
        <x:v>Maidstone — 20/20 Industrial Estate</x:v>
      </x:c>
      <x:c r="W1324" s="15" t="str">
        <x:v>Individual unit ≤15,000 sq ft</x:v>
      </x:c>
      <x:c r="X1324" s="13" t="n">
        <x:f>IF(N1324="Yes",L1324,0)</x:f>
        <x:v>12.336719883889696</x:v>
      </x:c>
      <x:c r="Y1324" s="14" t="n">
        <x:v>1</x:v>
      </x:c>
      <x:c r="Z1324" s="13" t="str">
        <x:v>Industrial / workshop / storage</x:v>
      </x:c>
    </x:row>
    <x:row r="1325" ht="42" customHeight="1">
      <x:c r="A1325" s="13" t="str">
        <x:v>SE0345</x:v>
      </x:c>
      <x:c r="B1325" s="15" t="str">
        <x:v>Maidstone</x:v>
      </x:c>
      <x:c r="C1325" s="15" t="str">
        <x:v>Maidstone</x:v>
      </x:c>
      <x:c r="D1325" s="14" t="n">
        <x:v>109490</x:v>
      </x:c>
      <x:c r="E1325" s="13" t="str">
        <x:v>Town</x:v>
      </x:c>
      <x:c r="F1325" s="15" t="str">
        <x:v>Eclipse Park</x:v>
      </x:c>
      <x:c r="G1325" s="15" t="str">
        <x:v>Unit 7c, Eclipse Park, Sittingbourne Road, Maidstone, Kent, ME14 3EN</x:v>
      </x:c>
      <x:c r="H1325" s="13" t="str">
        <x:v>Current</x:v>
      </x:c>
      <x:c r="I1325" s="14" t="n">
        <x:v>6092</x:v>
      </x:c>
      <x:c r="J1325" s="13" t="str">
        <x:f>IF(AND(ISNUMBER(I1325),I1325&gt;0),IF(I1325&lt;=1000,"1–1,000",IF(I1325&lt;=2500,"1,001–2,500",IF(I1325&lt;=5000,"2,501–5,000",IF(I1325&lt;=10000,"5,001–10,000","10,001–15,000")))),"5,001–10,000")</x:f>
        <x:v>5,001–10,000</x:v>
      </x:c>
      <x:c r="K1325" s="16" t="n">
        <x:v>100518</x:v>
      </x:c>
      <x:c r="L1325" s="43" t="n">
        <x:f>IF(AND(ISNUMBER(I1325),I1325&gt;0,ISNUMBER(K1325),K1325&gt;0),K1325/I1325,"n.a.")</x:f>
        <x:v>16.5</x:v>
      </x:c>
      <x:c r="M1325" s="43" t="n">
        <x:v>16.5</x:v>
      </x:c>
      <x:c r="N1325" s="13" t="str">
        <x:v>Yes</x:v>
      </x:c>
      <x:c r="O1325" s="15" t="str">
        <x:v>7m Eaves Rising To 9.35m</x:v>
      </x:c>
      <x:c r="P1325" s="15" t="str">
        <x:v>Roller shutter stated</x:v>
      </x:c>
      <x:c r="Q1325" s="15" t="str">
        <x:v>Industrial / workshop / warehouse accommodation; mezzanine, office space, parking.</x:v>
      </x:c>
      <x:c r="R1325" s="15" t="str">
        <x:v>Advertised to let; not agent-confirmed</x:v>
      </x:c>
      <x:c r="S1325" s="15" t="str">
        <x:v>https://www.zoopla.co.uk/to-rent/commercial/details/70721324/</x:v>
      </x:c>
      <x:c r="T1325" s="15" t="str">
        <x:v>https://www.rightmove.co.uk/properties/778330635285008#/?channel=COM_LET</x:v>
      </x:c>
      <x:c r="U1325" s="15" t="str"/>
      <x:c r="V1325" s="15" t="str">
        <x:v>Maidstone — Eclipse Park</x:v>
      </x:c>
      <x:c r="W1325" s="15" t="str">
        <x:v>Individual unit ≤15,000 sq ft</x:v>
      </x:c>
      <x:c r="X1325" s="13" t="n">
        <x:f>IF(N1325="Yes",L1325,0)</x:f>
        <x:v>16.5</x:v>
      </x:c>
      <x:c r="Y1325" s="14" t="n">
        <x:v>1</x:v>
      </x:c>
      <x:c r="Z1325" s="13" t="str">
        <x:v>Industrial / workshop / storage</x:v>
      </x:c>
    </x:row>
    <x:row r="1326" ht="42" customHeight="1">
      <x:c r="A1326" s="13" t="str">
        <x:v>SE0346</x:v>
      </x:c>
      <x:c r="B1326" s="15" t="str">
        <x:v>Maidstone</x:v>
      </x:c>
      <x:c r="C1326" s="15" t="str">
        <x:v>Maidstone</x:v>
      </x:c>
      <x:c r="D1326" s="14" t="n">
        <x:v>109490</x:v>
      </x:c>
      <x:c r="E1326" s="13" t="str">
        <x:v>Town</x:v>
      </x:c>
      <x:c r="F1326" s="15" t="str">
        <x:v>Hart Street Estate</x:v>
      </x:c>
      <x:c r="G1326" s="15" t="str">
        <x:v>Unit J Hart Street Estate, Maidstone, ME16 8RF</x:v>
      </x:c>
      <x:c r="H1326" s="13" t="str">
        <x:v>Current</x:v>
      </x:c>
      <x:c r="I1326" s="14" t="n">
        <x:v>5779</x:v>
      </x:c>
      <x:c r="J1326" s="13" t="str">
        <x:f>IF(AND(ISNUMBER(I1326),I1326&gt;0),IF(I1326&lt;=1000,"1–1,000",IF(I1326&lt;=2500,"1,001–2,500",IF(I1326&lt;=5000,"2,501–5,000",IF(I1326&lt;=10000,"5,001–10,000","10,001–15,000")))),"5,001–10,000")</x:f>
        <x:v>5,001–10,000</x:v>
      </x:c>
      <x:c r="K1326" s="16"/>
      <x:c r="L1326" s="43" t="str">
        <x:f>IF(AND(ISNUMBER(I1326),I1326&gt;0,ISNUMBER(K1326),K1326&gt;0),K1326/I1326,"n.a.")</x:f>
        <x:v>n.a.</x:v>
      </x:c>
      <x:c r="M1326" s="43"/>
      <x:c r="N1326" s="13" t="str">
        <x:v>No</x:v>
      </x:c>
      <x:c r="O1326" s="15" t="str">
        <x:v>Not stated</x:v>
      </x:c>
      <x:c r="P1326" s="15" t="str">
        <x:v>Not stated</x:v>
      </x:c>
      <x:c r="Q1326" s="15" t="str">
        <x:v>Industrial / workshop / warehouse accommodation.</x:v>
      </x:c>
      <x:c r="R1326" s="15" t="str">
        <x:v>Advertised to let; not agent-confirmed</x:v>
      </x:c>
      <x:c r="S1326" s="15" t="str">
        <x:v>https://www.rightmove.co.uk/properties/760931513037969#/?channel=COM_LET</x:v>
      </x:c>
      <x:c r="T1326" s="15" t="str"/>
      <x:c r="U1326" s="15" t="str"/>
      <x:c r="V1326" s="15" t="str">
        <x:v>Maidstone — Hart Street Estate</x:v>
      </x:c>
      <x:c r="W1326" s="15" t="str">
        <x:v>Individual unit ≤15,000 sq ft</x:v>
      </x:c>
      <x:c r="X1326" s="13" t="n">
        <x:f>IF(N1326="Yes",L1326,0)</x:f>
        <x:v>0</x:v>
      </x:c>
      <x:c r="Y1326" s="14" t="n">
        <x:v>1</x:v>
      </x:c>
      <x:c r="Z1326" s="13" t="str">
        <x:v>Industrial / workshop / storage</x:v>
      </x:c>
    </x:row>
    <x:row r="1327" ht="42" customHeight="1">
      <x:c r="A1327" s="13" t="str">
        <x:v>SE0347</x:v>
      </x:c>
      <x:c r="B1327" s="15" t="str">
        <x:v>Maidstone</x:v>
      </x:c>
      <x:c r="C1327" s="15" t="str">
        <x:v>Maidstone</x:v>
      </x:c>
      <x:c r="D1327" s="14" t="n">
        <x:v>109490</x:v>
      </x:c>
      <x:c r="E1327" s="13" t="str">
        <x:v>Town</x:v>
      </x:c>
      <x:c r="F1327" s="15" t="str">
        <x:v>Parkwood Industrial Estate</x:v>
      </x:c>
      <x:c r="G1327" s="15" t="str">
        <x:v>Bircholt Road, Maidstone ME15</x:v>
      </x:c>
      <x:c r="H1327" s="13" t="str">
        <x:v>Current</x:v>
      </x:c>
      <x:c r="I1327" s="14" t="n">
        <x:v>1744</x:v>
      </x:c>
      <x:c r="J1327" s="13" t="str">
        <x:f>IF(AND(ISNUMBER(I1327),I1327&gt;0),IF(I1327&lt;=1000,"1–1,000",IF(I1327&lt;=2500,"1,001–2,500",IF(I1327&lt;=5000,"2,501–5,000",IF(I1327&lt;=10000,"5,001–10,000","10,001–15,000")))),"1,001–2,500")</x:f>
        <x:v>1,001–2,500</x:v>
      </x:c>
      <x:c r="K1327" s="16" t="n">
        <x:v>19950</x:v>
      </x:c>
      <x:c r="L1327" s="43" t="n">
        <x:f>IF(AND(ISNUMBER(I1327),I1327&gt;0,ISNUMBER(K1327),K1327&gt;0),K1327/I1327,"n.a.")</x:f>
        <x:v>11.439220183486238</x:v>
      </x:c>
      <x:c r="M1327" s="43" t="n">
        <x:v>11.44</x:v>
      </x:c>
      <x:c r="N1327" s="13" t="str">
        <x:v>Yes</x:v>
      </x:c>
      <x:c r="O1327" s="15" t="str">
        <x:v>Eaves height: 20ft (25 ft peak).</x:v>
      </x:c>
      <x:c r="P1327" s="15" t="str">
        <x:v>Not stated</x:v>
      </x:c>
      <x:c r="Q1327" s="15" t="str">
        <x:v>Industrial / workshop / warehouse accommodation; three-phase power, parking, WC facilities.</x:v>
      </x:c>
      <x:c r="R1327" s="15" t="str">
        <x:v>Advertised to let; not agent-confirmed</x:v>
      </x:c>
      <x:c r="S1327" s="15" t="str">
        <x:v>https://www.zoopla.co.uk/to-rent/commercial/details/74446107/</x:v>
      </x:c>
      <x:c r="T1327" s="15" t="str"/>
      <x:c r="U1327" s="15" t="str"/>
      <x:c r="V1327" s="15" t="str">
        <x:v>Maidstone — Parkwood Industrial Estate</x:v>
      </x:c>
      <x:c r="W1327" s="15" t="str">
        <x:v>Individual unit ≤15,000 sq ft</x:v>
      </x:c>
      <x:c r="X1327" s="13" t="n">
        <x:f>IF(N1327="Yes",L1327,0)</x:f>
        <x:v>11.439220183486238</x:v>
      </x:c>
      <x:c r="Y1327" s="14" t="n">
        <x:v>1</x:v>
      </x:c>
      <x:c r="Z1327" s="13" t="str">
        <x:v>Industrial / workshop / storage</x:v>
      </x:c>
    </x:row>
    <x:row r="1328" ht="42" customHeight="1">
      <x:c r="A1328" s="13" t="str">
        <x:v>SE0348</x:v>
      </x:c>
      <x:c r="B1328" s="15" t="str">
        <x:v>Maidstone</x:v>
      </x:c>
      <x:c r="C1328" s="15" t="str">
        <x:v>Maidstone</x:v>
      </x:c>
      <x:c r="D1328" s="14" t="n">
        <x:v>109490</x:v>
      </x:c>
      <x:c r="E1328" s="13" t="str">
        <x:v>Town</x:v>
      </x:c>
      <x:c r="F1328" s="15" t="str">
        <x:v>Parkwood Industrial Estate</x:v>
      </x:c>
      <x:c r="G1328" s="15" t="str">
        <x:v>Unit 2, The Progress Estate, Bircholt Road, Maidstone, Kent ME15</x:v>
      </x:c>
      <x:c r="H1328" s="13" t="str">
        <x:v>Current</x:v>
      </x:c>
      <x:c r="I1328" s="14" t="n">
        <x:v>3986</x:v>
      </x:c>
      <x:c r="J1328" s="13" t="str">
        <x:f>IF(AND(ISNUMBER(I1328),I1328&gt;0),IF(I1328&lt;=1000,"1–1,000",IF(I1328&lt;=2500,"1,001–2,500",IF(I1328&lt;=5000,"2,501–5,000",IF(I1328&lt;=10000,"5,001–10,000","10,001–15,000")))),"2,501–5,000")</x:f>
        <x:v>2,501–5,000</x:v>
      </x:c>
      <x:c r="K1328" s="16" t="n">
        <x:v>44000</x:v>
      </x:c>
      <x:c r="L1328" s="43" t="n">
        <x:f>IF(AND(ISNUMBER(I1328),I1328&gt;0,ISNUMBER(K1328),K1328&gt;0),K1328/I1328,"n.a.")</x:f>
        <x:v>11.038635223281485</x:v>
      </x:c>
      <x:c r="M1328" s="43" t="n">
        <x:v>11.04</x:v>
      </x:c>
      <x:c r="N1328" s="13" t="str">
        <x:v>Yes</x:v>
      </x:c>
      <x:c r="O1328" s="15" t="str">
        <x:v>Eaves height 5.5m (min): 7.4m (max)</x:v>
      </x:c>
      <x:c r="P1328" s="15" t="str">
        <x:v>Up-and-over loading door stated</x:v>
      </x:c>
      <x:c r="Q1328" s="15" t="str">
        <x:v>Industrial / workshop / warehouse accommodation; Steel frame, office space, parking, WC facilities.</x:v>
      </x:c>
      <x:c r="R1328" s="15" t="str">
        <x:v>Advertised to let; not agent-confirmed</x:v>
      </x:c>
      <x:c r="S1328" s="15" t="str">
        <x:v>https://www.zoopla.co.uk/to-rent/commercial/details/68686034/</x:v>
      </x:c>
      <x:c r="T1328" s="15" t="str"/>
      <x:c r="U1328" s="15" t="str"/>
      <x:c r="V1328" s="15" t="str">
        <x:v>Maidstone — Parkwood Industrial Estate</x:v>
      </x:c>
      <x:c r="W1328" s="15" t="str">
        <x:v>Individual unit ≤15,000 sq ft</x:v>
      </x:c>
      <x:c r="X1328" s="13" t="n">
        <x:f>IF(N1328="Yes",L1328,0)</x:f>
        <x:v>11.038635223281485</x:v>
      </x:c>
      <x:c r="Y1328" s="14" t="n">
        <x:v>1</x:v>
      </x:c>
      <x:c r="Z1328" s="13" t="str">
        <x:v>Industrial / workshop / storage</x:v>
      </x:c>
    </x:row>
    <x:row r="1329" ht="49" customHeight="1">
      <x:c r="A1329" s="13" t="str">
        <x:v>SE0349</x:v>
      </x:c>
      <x:c r="B1329" s="15" t="str">
        <x:v>Maidstone</x:v>
      </x:c>
      <x:c r="C1329" s="15" t="str">
        <x:v>Maidstone</x:v>
      </x:c>
      <x:c r="D1329" s="14" t="n">
        <x:v>109490</x:v>
      </x:c>
      <x:c r="E1329" s="13" t="str">
        <x:v>Town</x:v>
      </x:c>
      <x:c r="F1329" s="15" t="str">
        <x:v>Parkwood Industrial Estate</x:v>
      </x:c>
      <x:c r="G1329" s="15" t="str">
        <x:v>Unit 4, Bircholt Road, Parkwood, Maidstone, Kent, ME15 9YH</x:v>
      </x:c>
      <x:c r="H1329" s="13" t="str">
        <x:v>Current</x:v>
      </x:c>
      <x:c r="I1329" s="14" t="n">
        <x:v>4370</x:v>
      </x:c>
      <x:c r="J1329" s="13" t="str">
        <x:f>IF(AND(ISNUMBER(I1329),I1329&gt;0),IF(I1329&lt;=1000,"1–1,000",IF(I1329&lt;=2500,"1,001–2,500",IF(I1329&lt;=5000,"2,501–5,000",IF(I1329&lt;=10000,"5,001–10,000","10,001–15,000")))),"2,501–5,000")</x:f>
        <x:v>2,501–5,000</x:v>
      </x:c>
      <x:c r="K1329" s="16" t="n">
        <x:v>43700</x:v>
      </x:c>
      <x:c r="L1329" s="43" t="n">
        <x:f>IF(AND(ISNUMBER(I1329),I1329&gt;0,ISNUMBER(K1329),K1329&gt;0),K1329/I1329,"n.a.")</x:f>
        <x:v>10</x:v>
      </x:c>
      <x:c r="M1329" s="43"/>
      <x:c r="N1329" s="13" t="str">
        <x:v>Yes</x:v>
      </x:c>
      <x:c r="O1329" s="15" t="str">
        <x:v>The industrial accommodation incorporates a 5.18m high powered roller shutter loading door, a gas fired space</x:v>
      </x:c>
      <x:c r="P1329" s="15" t="str">
        <x:v>Roller shutter stated; electric operation stated</x:v>
      </x:c>
      <x:c r="Q1329" s="15" t="str">
        <x:v>Industrial / workshop / warehouse accommodation; Steel frame, mezzanine, office space, parking.</x:v>
      </x:c>
      <x:c r="R1329" s="15" t="str">
        <x:v>Advertised to let; not agent-confirmed</x:v>
      </x:c>
      <x:c r="S1329" s="15" t="str">
        <x:v>https://www.caxtons.com/property/unit-4-bircholt-road-parkwood-maidstone-kent-me15-9yh/</x:v>
      </x:c>
      <x:c r="T1329" s="15" t="str"/>
      <x:c r="U1329" s="15" t="str"/>
      <x:c r="V1329" s="15" t="str">
        <x:v>Maidstone — Parkwood Industrial Estate</x:v>
      </x:c>
      <x:c r="W1329" s="15" t="str">
        <x:v>Individual unit ≤15,000 sq ft</x:v>
      </x:c>
      <x:c r="X1329" s="13" t="n">
        <x:f>IF(N1329="Yes",L1329,0)</x:f>
        <x:v>10</x:v>
      </x:c>
      <x:c r="Y1329" s="14" t="n">
        <x:v>1</x:v>
      </x:c>
      <x:c r="Z1329" s="13" t="str">
        <x:v>Industrial / workshop / storage</x:v>
      </x:c>
    </x:row>
    <x:row r="1330" ht="49" customHeight="1">
      <x:c r="A1330" s="13" t="str">
        <x:v>SE0350</x:v>
      </x:c>
      <x:c r="B1330" s="15" t="str">
        <x:v>Maidstone</x:v>
      </x:c>
      <x:c r="C1330" s="15" t="str">
        <x:v>Maidstone</x:v>
      </x:c>
      <x:c r="D1330" s="14" t="n">
        <x:v>109490</x:v>
      </x:c>
      <x:c r="E1330" s="13" t="str">
        <x:v>Town</x:v>
      </x:c>
      <x:c r="F1330" s="15" t="str">
        <x:v>Parkwood Industrial Estate</x:v>
      </x:c>
      <x:c r="G1330" s="15" t="str">
        <x:v>Unit 5, Progress Industrial Estate, Bircholt Road, Maidstone, Kent ME15</x:v>
      </x:c>
      <x:c r="H1330" s="13" t="str">
        <x:v>Current</x:v>
      </x:c>
      <x:c r="I1330" s="14" t="n">
        <x:v>4331</x:v>
      </x:c>
      <x:c r="J1330" s="13" t="str">
        <x:f>IF(AND(ISNUMBER(I1330),I1330&gt;0),IF(I1330&lt;=1000,"1–1,000",IF(I1330&lt;=2500,"1,001–2,500",IF(I1330&lt;=5000,"2,501–5,000",IF(I1330&lt;=10000,"5,001–10,000","10,001–15,000")))),"2,501–5,000")</x:f>
        <x:v>2,501–5,000</x:v>
      </x:c>
      <x:c r="K1330" s="16" t="n">
        <x:v>45500</x:v>
      </x:c>
      <x:c r="L1330" s="43" t="n">
        <x:f>IF(AND(ISNUMBER(I1330),I1330&gt;0,ISNUMBER(K1330),K1330&gt;0),K1330/I1330,"n.a.")</x:f>
        <x:v>10.50565689217271</x:v>
      </x:c>
      <x:c r="M1330" s="43" t="n">
        <x:v>10.51</x:v>
      </x:c>
      <x:c r="N1330" s="13" t="str">
        <x:v>Yes</x:v>
      </x:c>
      <x:c r="O1330" s="15" t="str">
        <x:v>Internally, there are good quality offices fully carpeted with automatic LED lighting and modern kitchen facil</x:v>
      </x:c>
      <x:c r="P1330" s="15" t="str">
        <x:v>Roller shutter stated; electric operation stated</x:v>
      </x:c>
      <x:c r="Q1330" s="15" t="str">
        <x:v>Industrial / workshop / warehouse accommodation; Steel frame, office space, three-phase power, parking.</x:v>
      </x:c>
      <x:c r="R1330" s="15" t="str">
        <x:v>Advertised to let; not agent-confirmed</x:v>
      </x:c>
      <x:c r="S1330" s="15" t="str">
        <x:v>https://www.zoopla.co.uk/to-rent/commercial/details/62435153/</x:v>
      </x:c>
      <x:c r="T1330" s="15" t="str">
        <x:v>https://www.caxtons.com/property/unit-5-progress-industrial-estate-bircholt-road-maidstone-kent/</x:v>
      </x:c>
      <x:c r="U1330" s="15" t="str"/>
      <x:c r="V1330" s="15" t="str">
        <x:v>Maidstone — Parkwood Industrial Estate</x:v>
      </x:c>
      <x:c r="W1330" s="15" t="str">
        <x:v>Individual unit ≤15,000 sq ft</x:v>
      </x:c>
      <x:c r="X1330" s="13" t="n">
        <x:f>IF(N1330="Yes",L1330,0)</x:f>
        <x:v>10.50565689217271</x:v>
      </x:c>
      <x:c r="Y1330" s="14" t="n">
        <x:v>1</x:v>
      </x:c>
      <x:c r="Z1330" s="13" t="str">
        <x:v>Industrial / workshop / storage</x:v>
      </x:c>
    </x:row>
    <x:row r="1331" ht="42" customHeight="1">
      <x:c r="A1331" s="13" t="str">
        <x:v>SE0351</x:v>
      </x:c>
      <x:c r="B1331" s="15" t="str">
        <x:v>Maidstone</x:v>
      </x:c>
      <x:c r="C1331" s="15" t="str">
        <x:v>Maidstone</x:v>
      </x:c>
      <x:c r="D1331" s="14" t="n">
        <x:v>109490</x:v>
      </x:c>
      <x:c r="E1331" s="13" t="str">
        <x:v>Town</x:v>
      </x:c>
      <x:c r="F1331" s="15" t="str">
        <x:v>Standalone / estate not identified</x:v>
      </x:c>
      <x:c r="G1331" s="15" t="str">
        <x:v>Acorn Yard, Sutton Road, Langley, Maidstone, Kent, ME17 3ND</x:v>
      </x:c>
      <x:c r="H1331" s="13" t="str">
        <x:v>Current</x:v>
      </x:c>
      <x:c r="I1331" s="14" t="n">
        <x:v>5380</x:v>
      </x:c>
      <x:c r="J1331" s="13" t="str">
        <x:f>IF(AND(ISNUMBER(I1331),I1331&gt;0),IF(I1331&lt;=1000,"1–1,000",IF(I1331&lt;=2500,"1,001–2,500",IF(I1331&lt;=5000,"2,501–5,000",IF(I1331&lt;=10000,"5,001–10,000","10,001–15,000")))),"5,001–10,000")</x:f>
        <x:v>5,001–10,000</x:v>
      </x:c>
      <x:c r="K1331" s="16" t="n">
        <x:v>28500</x:v>
      </x:c>
      <x:c r="L1331" s="43" t="n">
        <x:f>IF(AND(ISNUMBER(I1331),I1331&gt;0,ISNUMBER(K1331),K1331&gt;0),K1331/I1331,"n.a.")</x:f>
        <x:v>5.297397769516729</x:v>
      </x:c>
      <x:c r="M1331" s="43" t="n">
        <x:v>5.3</x:v>
      </x:c>
      <x:c r="N1331" s="13" t="str">
        <x:v>Yes</x:v>
      </x:c>
      <x:c r="O1331" s="15" t="str">
        <x:v>Not stated</x:v>
      </x:c>
      <x:c r="P1331" s="15" t="str">
        <x:v>Not stated</x:v>
      </x:c>
      <x:c r="Q1331" s="15" t="str">
        <x:v>Industrial / workshop / warehouse accommodation; office space, yard/loading space.</x:v>
      </x:c>
      <x:c r="R1331" s="15" t="str">
        <x:v>Advertised to let; not agent-confirmed</x:v>
      </x:c>
      <x:c r="S1331" s="15" t="str">
        <x:v>https://www.zoopla.co.uk/to-rent/commercial/details/74017285/</x:v>
      </x:c>
      <x:c r="T1331" s="15" t="str">
        <x:v>https://www.rightmove.co.uk/properties/769795094555232#/?channel=COM_LET</x:v>
      </x:c>
      <x:c r="U1331" s="15" t="str"/>
      <x:c r="V1331" s="15" t="str">
        <x:v>Maidstone — Standalone / estate not identified</x:v>
      </x:c>
      <x:c r="W1331" s="15" t="str">
        <x:v>Individual unit ≤15,000 sq ft</x:v>
      </x:c>
      <x:c r="X1331" s="13" t="n">
        <x:f>IF(N1331="Yes",L1331,0)</x:f>
        <x:v>5.297397769516729</x:v>
      </x:c>
      <x:c r="Y1331" s="14" t="n">
        <x:v>1</x:v>
      </x:c>
      <x:c r="Z1331" s="13" t="str">
        <x:v>Industrial / workshop / storage</x:v>
      </x:c>
    </x:row>
    <x:row r="1332" ht="62" customHeight="1">
      <x:c r="A1332" s="13" t="str">
        <x:v>SE0352</x:v>
      </x:c>
      <x:c r="B1332" s="15" t="str">
        <x:v>Maidstone</x:v>
      </x:c>
      <x:c r="C1332" s="15" t="str">
        <x:v>Maidstone</x:v>
      </x:c>
      <x:c r="D1332" s="14" t="n">
        <x:v>109490</x:v>
      </x:c>
      <x:c r="E1332" s="13" t="str">
        <x:v>Town</x:v>
      </x:c>
      <x:c r="F1332" s="15" t="str">
        <x:v>Standalone / estate not identified</x:v>
      </x:c>
      <x:c r="G1332" s="15" t="str">
        <x:v>Haslemere Trading Estate, Sutton Road, Maidstone, Kent, ME15</x:v>
      </x:c>
      <x:c r="H1332" s="13" t="str">
        <x:v>Current</x:v>
      </x:c>
      <x:c r="I1332" s="14" t="n">
        <x:v>5812</x:v>
      </x:c>
      <x:c r="J1332" s="13" t="str">
        <x:f>IF(AND(ISNUMBER(I1332),I1332&gt;0),IF(I1332&lt;=1000,"1–1,000",IF(I1332&lt;=2500,"1,001–2,500",IF(I1332&lt;=5000,"2,501–5,000",IF(I1332&lt;=10000,"5,001–10,000","10,001–15,000")))),"5,001–10,000")</x:f>
        <x:v>5,001–10,000</x:v>
      </x:c>
      <x:c r="K1332" s="16" t="n">
        <x:v>87180</x:v>
      </x:c>
      <x:c r="L1332" s="43" t="n">
        <x:f>IF(AND(ISNUMBER(I1332),I1332&gt;0,ISNUMBER(K1332),K1332&gt;0),K1332/I1332,"n.a.")</x:f>
        <x:v>15</x:v>
      </x:c>
      <x:c r="M1332" s="43" t="n">
        <x:v>15</x:v>
      </x:c>
      <x:c r="N1332" s="13" t="str">
        <x:v>Yes</x:v>
      </x:c>
      <x:c r="O1332" s="15" t="str">
        <x:v>Not stated</x:v>
      </x:c>
      <x:c r="P1332" s="15" t="str">
        <x:v>Not stated</x:v>
      </x:c>
      <x:c r="Q1332" s="15" t="str">
        <x:v>Industrial / workshop / warehouse accommodation; yard/loading space.</x:v>
      </x:c>
      <x:c r="R1332" s="15" t="str">
        <x:v>Advertised to let; not agent-confirmed</x:v>
      </x:c>
      <x:c r="S1332" s="15" t="str">
        <x:v>https://www.zoopla.co.uk/to-rent/commercial/details/73970860/</x:v>
      </x:c>
      <x:c r="T1332" s="15" t="str">
        <x:v>https://www.zoopla.co.uk/to-rent/commercial/details/73852704/</x:v>
      </x:c>
      <x:c r="U1332" s="15" t="str">
        <x:v>https://www.rightmove.co.uk/properties/768699248713777#/?channel=COM_LET
https://www.caxtons.com/property/9-haslemere-trade-estate-maidstone-kent-me15/</x:v>
      </x:c>
      <x:c r="V1332" s="15" t="str">
        <x:v>Maidstone — Standalone / estate not identified</x:v>
      </x:c>
      <x:c r="W1332" s="15" t="str">
        <x:v>Individual unit ≤15,000 sq ft</x:v>
      </x:c>
      <x:c r="X1332" s="13" t="n">
        <x:f>IF(N1332="Yes",L1332,0)</x:f>
        <x:v>15</x:v>
      </x:c>
      <x:c r="Y1332" s="14" t="n">
        <x:v>1</x:v>
      </x:c>
      <x:c r="Z1332" s="13" t="str">
        <x:v>Industrial / workshop / storage</x:v>
      </x:c>
    </x:row>
    <x:row r="1333" ht="42" customHeight="1">
      <x:c r="A1333" s="13" t="str">
        <x:v>SE0353</x:v>
      </x:c>
      <x:c r="B1333" s="15" t="str">
        <x:v>Maidstone</x:v>
      </x:c>
      <x:c r="C1333" s="15" t="str">
        <x:v>Maidstone</x:v>
      </x:c>
      <x:c r="D1333" s="14" t="n">
        <x:v>109490</x:v>
      </x:c>
      <x:c r="E1333" s="13" t="str">
        <x:v>Town</x:v>
      </x:c>
      <x:c r="F1333" s="15" t="str">
        <x:v>Standalone / estate not identified</x:v>
      </x:c>
      <x:c r="G1333" s="15" t="str">
        <x:v>Maidstone, Kent ME15</x:v>
      </x:c>
      <x:c r="H1333" s="13" t="str">
        <x:v>Current</x:v>
      </x:c>
      <x:c r="I1333" s="14" t="n">
        <x:v>2497</x:v>
      </x:c>
      <x:c r="J1333" s="13" t="str">
        <x:f>IF(AND(ISNUMBER(I1333),I1333&gt;0),IF(I1333&lt;=1000,"1–1,000",IF(I1333&lt;=2500,"1,001–2,500",IF(I1333&lt;=5000,"2,501–5,000",IF(I1333&lt;=10000,"5,001–10,000","10,001–15,000")))),"1,001–2,500")</x:f>
        <x:v>1,001–2,500</x:v>
      </x:c>
      <x:c r="K1333" s="16" t="n">
        <x:v>13800</x:v>
      </x:c>
      <x:c r="L1333" s="43" t="n">
        <x:f>IF(AND(ISNUMBER(I1333),I1333&gt;0,ISNUMBER(K1333),K1333&gt;0),K1333/I1333,"n.a.")</x:f>
        <x:v>5.52663195835002</x:v>
      </x:c>
      <x:c r="M1333" s="43" t="n">
        <x:v>5.53</x:v>
      </x:c>
      <x:c r="N1333" s="13" t="str">
        <x:v>Yes</x:v>
      </x:c>
      <x:c r="O1333" s="15" t="str">
        <x:v>Not stated</x:v>
      </x:c>
      <x:c r="P1333" s="15" t="str">
        <x:v>Not stated</x:v>
      </x:c>
      <x:c r="Q1333" s="15" t="str">
        <x:v>Industrial / workshop / warehouse accommodation.</x:v>
      </x:c>
      <x:c r="R1333" s="15" t="str">
        <x:v>Advertised to let; not agent-confirmed</x:v>
      </x:c>
      <x:c r="S1333" s="15" t="str">
        <x:v>https://www.zoopla.co.uk/to-rent/commercial/details/70288631/</x:v>
      </x:c>
      <x:c r="T1333" s="15" t="str"/>
      <x:c r="U1333" s="15" t="str"/>
      <x:c r="V1333" s="15" t="str">
        <x:v>Maidstone — Standalone / estate not identified</x:v>
      </x:c>
      <x:c r="W1333" s="15" t="str">
        <x:v>Individual unit ≤15,000 sq ft</x:v>
      </x:c>
      <x:c r="X1333" s="13" t="n">
        <x:f>IF(N1333="Yes",L1333,0)</x:f>
        <x:v>5.52663195835002</x:v>
      </x:c>
      <x:c r="Y1333" s="14" t="n">
        <x:v>1</x:v>
      </x:c>
      <x:c r="Z1333" s="13" t="str">
        <x:v>Industrial / workshop / storage</x:v>
      </x:c>
    </x:row>
    <x:row r="1334" ht="49" customHeight="1">
      <x:c r="A1334" s="13" t="str">
        <x:v>SE0354</x:v>
      </x:c>
      <x:c r="B1334" s="15" t="str">
        <x:v>Rochester</x:v>
      </x:c>
      <x:c r="C1334" s="15" t="str">
        <x:v>Hoo</x:v>
      </x:c>
      <x:c r="D1334" s="14"/>
      <x:c r="E1334" s="13" t="str">
        <x:v>Nearby</x:v>
      </x:c>
      <x:c r="F1334" s="15" t="str">
        <x:v>Hoo Industrial Estate</x:v>
      </x:c>
      <x:c r="G1334" s="15" t="str">
        <x:v>11F Hoo Industrial Estate, Vicarage Lane, Hoo, Rochester, Kent, ME3 9LB</x:v>
      </x:c>
      <x:c r="H1334" s="13" t="str">
        <x:v>Current</x:v>
      </x:c>
      <x:c r="I1334" s="14" t="n">
        <x:v>5849</x:v>
      </x:c>
      <x:c r="J1334" s="13" t="str">
        <x:f>IF(AND(ISNUMBER(I1334),I1334&gt;0),IF(I1334&lt;=1000,"1–1,000",IF(I1334&lt;=2500,"1,001–2,500",IF(I1334&lt;=5000,"2,501–5,000",IF(I1334&lt;=10000,"5,001–10,000","10,001–15,000")))),"5,001–10,000")</x:f>
        <x:v>5,001–10,000</x:v>
      </x:c>
      <x:c r="K1334" s="16" t="n">
        <x:v>47500</x:v>
      </x:c>
      <x:c r="L1334" s="43" t="n">
        <x:f>IF(AND(ISNUMBER(I1334),I1334&gt;0,ISNUMBER(K1334),K1334&gt;0),K1334/I1334,"n.a.")</x:f>
        <x:v>8.121046332706445</x:v>
      </x:c>
      <x:c r="M1334" s="43" t="n">
        <x:v>8.12</x:v>
      </x:c>
      <x:c r="N1334" s="13" t="str">
        <x:v>Yes</x:v>
      </x:c>
      <x:c r="O1334" s="15" t="str">
        <x:v>4.2m rising to 5.8m at apex of roof; * 4.2m rising to 5.8m at apex of roof; Warehouse * Concrete portal frame</x:v>
      </x:c>
      <x:c r="P1334" s="15" t="str">
        <x:v>Not stated</x:v>
      </x:c>
      <x:c r="Q1334" s="15" t="str">
        <x:v>Industrial / workshop / warehouse accommodation; three-phase power, yard/loading space, WC facilities.</x:v>
      </x:c>
      <x:c r="R1334" s="15" t="str">
        <x:v>Advertised to let; not agent-confirmed Host BUA population not separately matched.</x:v>
      </x:c>
      <x:c r="S1334" s="15" t="str">
        <x:v>https://www.zoopla.co.uk/to-rent/commercial/details/70605592/</x:v>
      </x:c>
      <x:c r="T1334" s="15" t="str">
        <x:v>https://www.rightmove.co.uk/properties/760938064758720#/?channel=COM_LET</x:v>
      </x:c>
      <x:c r="U1334" s="15" t="str"/>
      <x:c r="V1334" s="15" t="str">
        <x:v>Rochester — Hoo Industrial Estate</x:v>
      </x:c>
      <x:c r="W1334" s="15" t="str">
        <x:v>Individual unit ≤15,000 sq ft</x:v>
      </x:c>
      <x:c r="X1334" s="13" t="n">
        <x:f>IF(N1334="Yes",L1334,0)</x:f>
        <x:v>8.121046332706445</x:v>
      </x:c>
      <x:c r="Y1334" s="14" t="n">
        <x:v>1</x:v>
      </x:c>
      <x:c r="Z1334" s="13" t="str">
        <x:v>Industrial / workshop / storage</x:v>
      </x:c>
    </x:row>
    <x:row r="1335" ht="49" customHeight="1">
      <x:c r="A1335" s="13" t="str">
        <x:v>SE0355</x:v>
      </x:c>
      <x:c r="B1335" s="15" t="str">
        <x:v>Rochester</x:v>
      </x:c>
      <x:c r="C1335" s="15" t="str">
        <x:v>Hoo</x:v>
      </x:c>
      <x:c r="D1335" s="14"/>
      <x:c r="E1335" s="13" t="str">
        <x:v>Nearby</x:v>
      </x:c>
      <x:c r="F1335" s="15" t="str">
        <x:v>Hoo Industrial Estate</x:v>
      </x:c>
      <x:c r="G1335" s="15" t="str">
        <x:v>4 Hoo Industrial Estate, Vicarage Lane, Hoo, Rochester, Kent, ME3 9LB</x:v>
      </x:c>
      <x:c r="H1335" s="13" t="str">
        <x:v>Current</x:v>
      </x:c>
      <x:c r="I1335" s="14" t="n">
        <x:v>4784</x:v>
      </x:c>
      <x:c r="J1335" s="13" t="str">
        <x:f>IF(AND(ISNUMBER(I1335),I1335&gt;0),IF(I1335&lt;=1000,"1–1,000",IF(I1335&lt;=2500,"1,001–2,500",IF(I1335&lt;=5000,"2,501–5,000",IF(I1335&lt;=10000,"5,001–10,000","10,001–15,000")))),"2,501–5,000")</x:f>
        <x:v>2,501–5,000</x:v>
      </x:c>
      <x:c r="K1335" s="16" t="n">
        <x:v>67500</x:v>
      </x:c>
      <x:c r="L1335" s="43" t="n">
        <x:f>IF(AND(ISNUMBER(I1335),I1335&gt;0,ISNUMBER(K1335),K1335&gt;0),K1335/I1335,"n.a.")</x:f>
        <x:v>14.10953177257525</x:v>
      </x:c>
      <x:c r="M1335" s="43" t="n">
        <x:v>14.11</x:v>
      </x:c>
      <x:c r="N1335" s="13" t="str">
        <x:v>Yes</x:v>
      </x:c>
      <x:c r="O1335" s="15" t="str">
        <x:v>6.8M eaves; * 6.8 m eaves; Warehouse * Clear span portal framed industrial unit * 6.8 m eaves * Good natural l</x:v>
      </x:c>
      <x:c r="P1335" s="15" t="str">
        <x:v>Loading/access door stated</x:v>
      </x:c>
      <x:c r="Q1335" s="15" t="str">
        <x:v>Industrial / workshop / warehouse accommodation; three-phase power, yard/loading space.</x:v>
      </x:c>
      <x:c r="R1335" s="15" t="str">
        <x:v>Advertised to let; not agent-confirmed Host BUA population not separately matched.</x:v>
      </x:c>
      <x:c r="S1335" s="15" t="str">
        <x:v>https://www.zoopla.co.uk/to-rent/commercial/details/70490754/</x:v>
      </x:c>
      <x:c r="T1335" s="15" t="str">
        <x:v>https://www.rightmove.co.uk/properties/760937414423472#/?channel=COM_LET</x:v>
      </x:c>
      <x:c r="U1335" s="15" t="str"/>
      <x:c r="V1335" s="15" t="str">
        <x:v>Rochester — Hoo Industrial Estate</x:v>
      </x:c>
      <x:c r="W1335" s="15" t="str">
        <x:v>Individual unit ≤15,000 sq ft</x:v>
      </x:c>
      <x:c r="X1335" s="13" t="n">
        <x:f>IF(N1335="Yes",L1335,0)</x:f>
        <x:v>14.10953177257525</x:v>
      </x:c>
      <x:c r="Y1335" s="14" t="n">
        <x:v>1</x:v>
      </x:c>
      <x:c r="Z1335" s="13" t="str">
        <x:v>Industrial / workshop / storage</x:v>
      </x:c>
    </x:row>
    <x:row r="1336" ht="42" customHeight="1">
      <x:c r="A1336" s="13" t="str">
        <x:v>SE0356</x:v>
      </x:c>
      <x:c r="B1336" s="15" t="str">
        <x:v>Rochester</x:v>
      </x:c>
      <x:c r="C1336" s="15" t="str">
        <x:v>Higham</x:v>
      </x:c>
      <x:c r="D1336" s="14"/>
      <x:c r="E1336" s="13" t="str">
        <x:v>Nearby</x:v>
      </x:c>
      <x:c r="F1336" s="15" t="str">
        <x:v>Nuralite Industrial Estate</x:v>
      </x:c>
      <x:c r="G1336" s="15" t="str">
        <x:v>28A Nuralite Industrial Estate, Canal Road, Higham, Rochester ME3</x:v>
      </x:c>
      <x:c r="H1336" s="13" t="str">
        <x:v>Current</x:v>
      </x:c>
      <x:c r="I1336" s="14" t="n">
        <x:v>2513</x:v>
      </x:c>
      <x:c r="J1336" s="13" t="str">
        <x:f>IF(AND(ISNUMBER(I1336),I1336&gt;0),IF(I1336&lt;=1000,"1–1,000",IF(I1336&lt;=2500,"1,001–2,500",IF(I1336&lt;=5000,"2,501–5,000",IF(I1336&lt;=10000,"5,001–10,000","10,001–15,000")))),"2,501–5,000")</x:f>
        <x:v>2,501–5,000</x:v>
      </x:c>
      <x:c r="K1336" s="16" t="n">
        <x:v>24000</x:v>
      </x:c>
      <x:c r="L1336" s="43" t="n">
        <x:f>IF(AND(ISNUMBER(I1336),I1336&gt;0,ISNUMBER(K1336),K1336&gt;0),K1336/I1336,"n.a.")</x:f>
        <x:v>9.55033824114604</x:v>
      </x:c>
      <x:c r="M1336" s="43" t="n">
        <x:v>9.55</x:v>
      </x:c>
      <x:c r="N1336" s="13" t="str">
        <x:v>Yes</x:v>
      </x:c>
      <x:c r="O1336" s="15" t="str">
        <x:v>Not stated</x:v>
      </x:c>
      <x:c r="P1336" s="15" t="str">
        <x:v>Not stated</x:v>
      </x:c>
      <x:c r="Q1336" s="15" t="str">
        <x:v>Industrial / workshop / warehouse accommodation; WC facilities.</x:v>
      </x:c>
      <x:c r="R1336" s="15" t="str">
        <x:v>Advertised to let; not agent-confirmed Host BUA population not separately matched.</x:v>
      </x:c>
      <x:c r="S1336" s="15" t="str">
        <x:v>https://www.zoopla.co.uk/to-rent/commercial/details/71500711/</x:v>
      </x:c>
      <x:c r="T1336" s="15" t="str">
        <x:v>https://www.rightmove.co.uk/properties/167898134#/?channel=COM_LET</x:v>
      </x:c>
      <x:c r="U1336" s="15" t="str"/>
      <x:c r="V1336" s="15" t="str">
        <x:v>Rochester — Nuralite Industrial Estate</x:v>
      </x:c>
      <x:c r="W1336" s="15" t="str">
        <x:v>Individual unit ≤15,000 sq ft</x:v>
      </x:c>
      <x:c r="X1336" s="13" t="n">
        <x:f>IF(N1336="Yes",L1336,0)</x:f>
        <x:v>9.55033824114604</x:v>
      </x:c>
      <x:c r="Y1336" s="14" t="n">
        <x:v>1</x:v>
      </x:c>
      <x:c r="Z1336" s="13" t="str">
        <x:v>Industrial / workshop / storage</x:v>
      </x:c>
    </x:row>
    <x:row r="1337" ht="42" customHeight="1">
      <x:c r="A1337" s="13" t="str">
        <x:v>SE0357</x:v>
      </x:c>
      <x:c r="B1337" s="15" t="str">
        <x:v>Rochester</x:v>
      </x:c>
      <x:c r="C1337" s="15" t="str">
        <x:v>Rochester</x:v>
      </x:c>
      <x:c r="D1337" s="14" t="n">
        <x:v>67285</x:v>
      </x:c>
      <x:c r="E1337" s="13" t="str">
        <x:v>Town</x:v>
      </x:c>
      <x:c r="F1337" s="15" t="str">
        <x:v>Knights Park Industrial Estate</x:v>
      </x:c>
      <x:c r="G1337" s="15" t="str">
        <x:v>Unit C2, Knights Park Industrial Estate, Knight Road, Rochester, Kent, ME2 2LS</x:v>
      </x:c>
      <x:c r="H1337" s="13" t="str">
        <x:v>Current</x:v>
      </x:c>
      <x:c r="I1337" s="14" t="n">
        <x:v>4228</x:v>
      </x:c>
      <x:c r="J1337" s="13" t="str">
        <x:f>IF(AND(ISNUMBER(I1337),I1337&gt;0),IF(I1337&lt;=1000,"1–1,000",IF(I1337&lt;=2500,"1,001–2,500",IF(I1337&lt;=5000,"2,501–5,000",IF(I1337&lt;=10000,"5,001–10,000","10,001–15,000")))),"2,501–5,000")</x:f>
        <x:v>2,501–5,000</x:v>
      </x:c>
      <x:c r="K1337" s="16"/>
      <x:c r="L1337" s="43" t="str">
        <x:f>IF(AND(ISNUMBER(I1337),I1337&gt;0,ISNUMBER(K1337),K1337&gt;0),K1337/I1337,"n.a.")</x:f>
        <x:v>n.a.</x:v>
      </x:c>
      <x:c r="M1337" s="43"/>
      <x:c r="N1337" s="13" t="str">
        <x:v>No</x:v>
      </x:c>
      <x:c r="O1337" s="15" t="str">
        <x:v>Not stated</x:v>
      </x:c>
      <x:c r="P1337" s="15" t="str">
        <x:v>Loading/access door stated</x:v>
      </x:c>
      <x:c r="Q1337" s="15" t="str">
        <x:v>Industrial / workshop / warehouse accommodation; yard/loading space.</x:v>
      </x:c>
      <x:c r="R1337" s="15" t="str">
        <x:v>Advertised to let; not agent-confirmed</x:v>
      </x:c>
      <x:c r="S1337" s="15" t="str">
        <x:v>https://www.rightmove.co.uk/properties/782473775030497#/?channel=COM_LET</x:v>
      </x:c>
      <x:c r="T1337" s="15" t="str"/>
      <x:c r="U1337" s="15" t="str"/>
      <x:c r="V1337" s="15" t="str">
        <x:v>Rochester — Knights Park Industrial Estate</x:v>
      </x:c>
      <x:c r="W1337" s="15" t="str">
        <x:v>Individual unit ≤15,000 sq ft</x:v>
      </x:c>
      <x:c r="X1337" s="13" t="n">
        <x:f>IF(N1337="Yes",L1337,0)</x:f>
        <x:v>0</x:v>
      </x:c>
      <x:c r="Y1337" s="14" t="n">
        <x:v>1</x:v>
      </x:c>
      <x:c r="Z1337" s="13" t="str">
        <x:v>Industrial / workshop / storage</x:v>
      </x:c>
    </x:row>
    <x:row r="1338" ht="49" customHeight="1">
      <x:c r="A1338" s="13" t="str">
        <x:v>SE0358</x:v>
      </x:c>
      <x:c r="B1338" s="15" t="str">
        <x:v>Rochester</x:v>
      </x:c>
      <x:c r="C1338" s="15" t="str">
        <x:v>Rochester</x:v>
      </x:c>
      <x:c r="D1338" s="14" t="n">
        <x:v>67285</x:v>
      </x:c>
      <x:c r="E1338" s="13" t="str">
        <x:v>Town</x:v>
      </x:c>
      <x:c r="F1338" s="15" t="str">
        <x:v>Medway City Estate</x:v>
      </x:c>
      <x:c r="G1338" s="15" t="str">
        <x:v>1 Cliffe Yard, Anthonys Way, Medway City Estate, Rochester, Kent, ME2 4DY</x:v>
      </x:c>
      <x:c r="H1338" s="13" t="str">
        <x:v>Current</x:v>
      </x:c>
      <x:c r="I1338" s="14" t="n">
        <x:v>2397</x:v>
      </x:c>
      <x:c r="J1338" s="13" t="str">
        <x:f>IF(AND(ISNUMBER(I1338),I1338&gt;0),IF(I1338&lt;=1000,"1–1,000",IF(I1338&lt;=2500,"1,001–2,500",IF(I1338&lt;=5000,"2,501–5,000",IF(I1338&lt;=10000,"5,001–10,000","10,001–15,000")))),"1,001–2,500")</x:f>
        <x:v>1,001–2,500</x:v>
      </x:c>
      <x:c r="K1338" s="16" t="n">
        <x:v>32000</x:v>
      </x:c>
      <x:c r="L1338" s="43" t="n">
        <x:f>IF(AND(ISNUMBER(I1338),I1338&gt;0,ISNUMBER(K1338),K1338&gt;0),K1338/I1338,"n.a.")</x:f>
        <x:v>13.350020859407593</x:v>
      </x:c>
      <x:c r="M1338" s="43" t="n">
        <x:v>13.35</x:v>
      </x:c>
      <x:c r="N1338" s="13" t="str">
        <x:v>Yes</x:v>
      </x:c>
      <x:c r="O1338" s="15" t="str">
        <x:v>Not stated</x:v>
      </x:c>
      <x:c r="P1338" s="15" t="str">
        <x:v>Loading/access door stated</x:v>
      </x:c>
      <x:c r="Q1338" s="15" t="str">
        <x:v>Industrial / workshop / warehouse accommodation; Steel frame, office space, three-phase power, parking, yard/loading space, WC facilities.</x:v>
      </x:c>
      <x:c r="R1338" s="15" t="str">
        <x:v>Advertised to let; not agent-confirmed</x:v>
      </x:c>
      <x:c r="S1338" s="15" t="str">
        <x:v>https://www.zoopla.co.uk/to-rent/commercial/details/63811502/</x:v>
      </x:c>
      <x:c r="T1338" s="15" t="str">
        <x:v>https://www.rightmove.co.uk/properties/778307577298960#/?channel=COM_LET</x:v>
      </x:c>
      <x:c r="U1338" s="15" t="str"/>
      <x:c r="V1338" s="15" t="str">
        <x:v>Rochester — Medway City Estate</x:v>
      </x:c>
      <x:c r="W1338" s="15" t="str">
        <x:v>Individual unit ≤15,000 sq ft</x:v>
      </x:c>
      <x:c r="X1338" s="13" t="n">
        <x:f>IF(N1338="Yes",L1338,0)</x:f>
        <x:v>13.350020859407593</x:v>
      </x:c>
      <x:c r="Y1338" s="14" t="n">
        <x:v>1</x:v>
      </x:c>
      <x:c r="Z1338" s="13" t="str">
        <x:v>Industrial / workshop / storage</x:v>
      </x:c>
    </x:row>
    <x:row r="1339" ht="42" customHeight="1">
      <x:c r="A1339" s="13" t="str">
        <x:v>SE0359</x:v>
      </x:c>
      <x:c r="B1339" s="15" t="str">
        <x:v>Rochester</x:v>
      </x:c>
      <x:c r="C1339" s="15" t="str">
        <x:v>Rochester</x:v>
      </x:c>
      <x:c r="D1339" s="14" t="n">
        <x:v>67285</x:v>
      </x:c>
      <x:c r="E1339" s="13" t="str">
        <x:v>Town</x:v>
      </x:c>
      <x:c r="F1339" s="15" t="str">
        <x:v>Medway City Estate</x:v>
      </x:c>
      <x:c r="G1339" s="15" t="str">
        <x:v>1 Riverside Estate, Sir Thomas Longley Road, Medway City Estate, Rochester, Kent, ME2 4DP</x:v>
      </x:c>
      <x:c r="H1339" s="13" t="str">
        <x:v>Current</x:v>
      </x:c>
      <x:c r="I1339" s="14" t="n">
        <x:v>4132</x:v>
      </x:c>
      <x:c r="J1339" s="13" t="str">
        <x:f>IF(AND(ISNUMBER(I1339),I1339&gt;0),IF(I1339&lt;=1000,"1–1,000",IF(I1339&lt;=2500,"1,001–2,500",IF(I1339&lt;=5000,"2,501–5,000",IF(I1339&lt;=10000,"5,001–10,000","10,001–15,000")))),"2,501–5,000")</x:f>
        <x:v>2,501–5,000</x:v>
      </x:c>
      <x:c r="K1339" s="16" t="n">
        <x:v>39500</x:v>
      </x:c>
      <x:c r="L1339" s="43" t="n">
        <x:f>IF(AND(ISNUMBER(I1339),I1339&gt;0,ISNUMBER(K1339),K1339&gt;0),K1339/I1339,"n.a.")</x:f>
        <x:v>9.559535333978703</x:v>
      </x:c>
      <x:c r="M1339" s="43" t="n">
        <x:v>9.56</x:v>
      </x:c>
      <x:c r="N1339" s="13" t="str">
        <x:v>Yes</x:v>
      </x:c>
      <x:c r="O1339" s="15" t="str">
        <x:v>Not stated</x:v>
      </x:c>
      <x:c r="P1339" s="15" t="str">
        <x:v>Loading/access door stated</x:v>
      </x:c>
      <x:c r="Q1339" s="15" t="str">
        <x:v>Industrial / workshop / warehouse accommodation; Steel frame, office space, three-phase power, parking, WC facilities.</x:v>
      </x:c>
      <x:c r="R1339" s="15" t="str">
        <x:v>Advertised to let; not agent-confirmed</x:v>
      </x:c>
      <x:c r="S1339" s="15" t="str">
        <x:v>https://www.zoopla.co.uk/to-rent/commercial/details/57534408/</x:v>
      </x:c>
      <x:c r="T1339" s="15" t="str">
        <x:v>https://www.rightmove.co.uk/properties/771225092295537#/?channel=COM_LET</x:v>
      </x:c>
      <x:c r="U1339" s="15" t="str"/>
      <x:c r="V1339" s="15" t="str">
        <x:v>Rochester — Medway City Estate</x:v>
      </x:c>
      <x:c r="W1339" s="15" t="str">
        <x:v>Individual unit ≤15,000 sq ft</x:v>
      </x:c>
      <x:c r="X1339" s="13" t="n">
        <x:f>IF(N1339="Yes",L1339,0)</x:f>
        <x:v>9.559535333978703</x:v>
      </x:c>
      <x:c r="Y1339" s="14" t="n">
        <x:v>1</x:v>
      </x:c>
      <x:c r="Z1339" s="13" t="str">
        <x:v>Industrial / workshop / storage</x:v>
      </x:c>
    </x:row>
    <x:row r="1340" ht="42" customHeight="1">
      <x:c r="A1340" s="13" t="str">
        <x:v>SE0360</x:v>
      </x:c>
      <x:c r="B1340" s="15" t="str">
        <x:v>Rochester</x:v>
      </x:c>
      <x:c r="C1340" s="15" t="str">
        <x:v>Rochester</x:v>
      </x:c>
      <x:c r="D1340" s="14" t="n">
        <x:v>67285</x:v>
      </x:c>
      <x:c r="E1340" s="13" t="str">
        <x:v>Town</x:v>
      </x:c>
      <x:c r="F1340" s="15" t="str">
        <x:v>Medway City Estate</x:v>
      </x:c>
      <x:c r="G1340" s="15" t="str">
        <x:v>10 Northpoint Business Estate, Enterprise Close, Medway City Estate, Rochester, Kent, ME2 4LX</x:v>
      </x:c>
      <x:c r="H1340" s="13" t="str">
        <x:v>Current</x:v>
      </x:c>
      <x:c r="I1340" s="14" t="n">
        <x:v>2313</x:v>
      </x:c>
      <x:c r="J1340" s="13" t="str">
        <x:f>IF(AND(ISNUMBER(I1340),I1340&gt;0),IF(I1340&lt;=1000,"1–1,000",IF(I1340&lt;=2500,"1,001–2,500",IF(I1340&lt;=5000,"2,501–5,000",IF(I1340&lt;=10000,"5,001–10,000","10,001–15,000")))),"1,001–2,500")</x:f>
        <x:v>1,001–2,500</x:v>
      </x:c>
      <x:c r="K1340" s="16" t="n">
        <x:v>31500</x:v>
      </x:c>
      <x:c r="L1340" s="43" t="n">
        <x:f>IF(AND(ISNUMBER(I1340),I1340&gt;0,ISNUMBER(K1340),K1340&gt;0),K1340/I1340,"n.a.")</x:f>
        <x:v>13.618677042801556</x:v>
      </x:c>
      <x:c r="M1340" s="43" t="n">
        <x:v>13.62</x:v>
      </x:c>
      <x:c r="N1340" s="13" t="str">
        <x:v>Yes</x:v>
      </x:c>
      <x:c r="O1340" s="15" t="str">
        <x:v>Not stated</x:v>
      </x:c>
      <x:c r="P1340" s="15" t="str">
        <x:v>Roller shutter stated</x:v>
      </x:c>
      <x:c r="Q1340" s="15" t="str">
        <x:v>Industrial / workshop / warehouse accommodation; mezzanine, office space, parking, WC facilities.</x:v>
      </x:c>
      <x:c r="R1340" s="15" t="str">
        <x:v>Advertised to let; not agent-confirmed</x:v>
      </x:c>
      <x:c r="S1340" s="15" t="str">
        <x:v>https://www.zoopla.co.uk/to-rent/commercial/details/60243425/</x:v>
      </x:c>
      <x:c r="T1340" s="15" t="str">
        <x:v>https://www.rightmove.co.uk/properties/777212199084880#/?channel=COM_LET</x:v>
      </x:c>
      <x:c r="U1340" s="15" t="str"/>
      <x:c r="V1340" s="15" t="str">
        <x:v>Rochester — Medway City Estate</x:v>
      </x:c>
      <x:c r="W1340" s="15" t="str">
        <x:v>Individual unit ≤15,000 sq ft</x:v>
      </x:c>
      <x:c r="X1340" s="13" t="n">
        <x:f>IF(N1340="Yes",L1340,0)</x:f>
        <x:v>13.618677042801556</x:v>
      </x:c>
      <x:c r="Y1340" s="14" t="n">
        <x:v>1</x:v>
      </x:c>
      <x:c r="Z1340" s="13" t="str">
        <x:v>Industrial / workshop / storage</x:v>
      </x:c>
    </x:row>
    <x:row r="1341" ht="49" customHeight="1">
      <x:c r="A1341" s="13" t="str">
        <x:v>SE0361</x:v>
      </x:c>
      <x:c r="B1341" s="15" t="str">
        <x:v>Rochester</x:v>
      </x:c>
      <x:c r="C1341" s="15" t="str">
        <x:v>Rochester</x:v>
      </x:c>
      <x:c r="D1341" s="14" t="n">
        <x:v>67285</x:v>
      </x:c>
      <x:c r="E1341" s="13" t="str">
        <x:v>Town</x:v>
      </x:c>
      <x:c r="F1341" s="15" t="str">
        <x:v>Medway City Estate</x:v>
      </x:c>
      <x:c r="G1341" s="15" t="str">
        <x:v>19 Riverside Estate, Sir Thomas Longley Road, Medway City Estate, Rochester, Kent, ME2 4DP</x:v>
      </x:c>
      <x:c r="H1341" s="13" t="str">
        <x:v>Current</x:v>
      </x:c>
      <x:c r="I1341" s="14" t="n">
        <x:v>1875</x:v>
      </x:c>
      <x:c r="J1341" s="13" t="str">
        <x:f>IF(AND(ISNUMBER(I1341),I1341&gt;0),IF(I1341&lt;=1000,"1–1,000",IF(I1341&lt;=2500,"1,001–2,500",IF(I1341&lt;=5000,"2,501–5,000",IF(I1341&lt;=10000,"5,001–10,000","10,001–15,000")))),"1,001–2,500")</x:f>
        <x:v>1,001–2,500</x:v>
      </x:c>
      <x:c r="K1341" s="16" t="n">
        <x:v>19500</x:v>
      </x:c>
      <x:c r="L1341" s="43" t="n">
        <x:f>IF(AND(ISNUMBER(I1341),I1341&gt;0,ISNUMBER(K1341),K1341&gt;0),K1341/I1341,"n.a.")</x:f>
        <x:v>10.4</x:v>
      </x:c>
      <x:c r="M1341" s="43" t="n">
        <x:v>10.4</x:v>
      </x:c>
      <x:c r="N1341" s="13" t="str">
        <x:v>Yes</x:v>
      </x:c>
      <x:c r="O1341" s="15" t="str">
        <x:v>Eaves height approx.; * Maximum eaves height approx 5.5m; Features include:- * Up and over goods shutter door</x:v>
      </x:c>
      <x:c r="P1341" s="15" t="str">
        <x:v>Up-and-over loading door stated</x:v>
      </x:c>
      <x:c r="Q1341" s="15" t="str">
        <x:v>Industrial / workshop / warehouse accommodation; Steel frame, mezzanine, office space, parking, WC facilities.</x:v>
      </x:c>
      <x:c r="R1341" s="15" t="str">
        <x:v>Advertised to let; not agent-confirmed</x:v>
      </x:c>
      <x:c r="S1341" s="15" t="str">
        <x:v>https://www.zoopla.co.uk/to-rent/commercial/details/74058628/</x:v>
      </x:c>
      <x:c r="T1341" s="15" t="str">
        <x:v>https://www.rightmove.co.uk/properties/770858822476465#/?channel=COM_LET</x:v>
      </x:c>
      <x:c r="U1341" s="15" t="str"/>
      <x:c r="V1341" s="15" t="str">
        <x:v>Rochester — Medway City Estate</x:v>
      </x:c>
      <x:c r="W1341" s="15" t="str">
        <x:v>Individual unit ≤15,000 sq ft</x:v>
      </x:c>
      <x:c r="X1341" s="13" t="n">
        <x:f>IF(N1341="Yes",L1341,0)</x:f>
        <x:v>10.4</x:v>
      </x:c>
      <x:c r="Y1341" s="14" t="n">
        <x:v>1</x:v>
      </x:c>
      <x:c r="Z1341" s="13" t="str">
        <x:v>Industrial / workshop / storage</x:v>
      </x:c>
    </x:row>
    <x:row r="1342" ht="49" customHeight="1">
      <x:c r="A1342" s="13" t="str">
        <x:v>SE0362</x:v>
      </x:c>
      <x:c r="B1342" s="15" t="str">
        <x:v>Rochester</x:v>
      </x:c>
      <x:c r="C1342" s="15" t="str">
        <x:v>Rochester</x:v>
      </x:c>
      <x:c r="D1342" s="14" t="n">
        <x:v>67285</x:v>
      </x:c>
      <x:c r="E1342" s="13" t="str">
        <x:v>Town</x:v>
      </x:c>
      <x:c r="F1342" s="15" t="str">
        <x:v>Medway City Estate</x:v>
      </x:c>
      <x:c r="G1342" s="15" t="str">
        <x:v>20 Riverside Estate, Sir Thomas Longley Road, Medway City Estate, Rochester, Kent, ME2 4DP</x:v>
      </x:c>
      <x:c r="H1342" s="13" t="str">
        <x:v>Current</x:v>
      </x:c>
      <x:c r="I1342" s="14" t="n">
        <x:v>4095</x:v>
      </x:c>
      <x:c r="J1342" s="13" t="str">
        <x:f>IF(AND(ISNUMBER(I1342),I1342&gt;0),IF(I1342&lt;=1000,"1–1,000",IF(I1342&lt;=2500,"1,001–2,500",IF(I1342&lt;=5000,"2,501–5,000",IF(I1342&lt;=10000,"5,001–10,000","10,001–15,000")))),"2,501–5,000")</x:f>
        <x:v>2,501–5,000</x:v>
      </x:c>
      <x:c r="K1342" s="16" t="n">
        <x:v>42500</x:v>
      </x:c>
      <x:c r="L1342" s="43" t="n">
        <x:f>IF(AND(ISNUMBER(I1342),I1342&gt;0,ISNUMBER(K1342),K1342&gt;0),K1342/I1342,"n.a.")</x:f>
        <x:v>10.378510378510379</x:v>
      </x:c>
      <x:c r="M1342" s="43" t="n">
        <x:v>10.38</x:v>
      </x:c>
      <x:c r="N1342" s="13" t="str">
        <x:v>Yes</x:v>
      </x:c>
      <x:c r="O1342" s="15" t="str">
        <x:v>Maximum eaves height approx.; * Maximum eaves height approx.; Features include:- * Access via an electrically</x:v>
      </x:c>
      <x:c r="P1342" s="15" t="str">
        <x:v>Up-and-over loading door stated; electric operation stated</x:v>
      </x:c>
      <x:c r="Q1342" s="15" t="str">
        <x:v>Industrial / workshop / warehouse accommodation; Steel frame, office space, parking, WC facilities.</x:v>
      </x:c>
      <x:c r="R1342" s="15" t="str">
        <x:v>Advertised to let; not agent-confirmed</x:v>
      </x:c>
      <x:c r="S1342" s="15" t="str">
        <x:v>https://www.zoopla.co.uk/to-rent/commercial/details/60152616/</x:v>
      </x:c>
      <x:c r="T1342" s="15" t="str">
        <x:v>https://www.rightmove.co.uk/properties/770858776444560#/?channel=COM_LET</x:v>
      </x:c>
      <x:c r="U1342" s="15" t="str"/>
      <x:c r="V1342" s="15" t="str">
        <x:v>Rochester — Medway City Estate</x:v>
      </x:c>
      <x:c r="W1342" s="15" t="str">
        <x:v>Individual unit ≤15,000 sq ft</x:v>
      </x:c>
      <x:c r="X1342" s="13" t="n">
        <x:f>IF(N1342="Yes",L1342,0)</x:f>
        <x:v>10.378510378510379</x:v>
      </x:c>
      <x:c r="Y1342" s="14" t="n">
        <x:v>1</x:v>
      </x:c>
      <x:c r="Z1342" s="13" t="str">
        <x:v>Industrial / workshop / storage</x:v>
      </x:c>
    </x:row>
    <x:row r="1343" ht="49" customHeight="1">
      <x:c r="A1343" s="13" t="str">
        <x:v>SE0363</x:v>
      </x:c>
      <x:c r="B1343" s="15" t="str">
        <x:v>Rochester</x:v>
      </x:c>
      <x:c r="C1343" s="15" t="str">
        <x:v>Rochester</x:v>
      </x:c>
      <x:c r="D1343" s="14" t="n">
        <x:v>67285</x:v>
      </x:c>
      <x:c r="E1343" s="13" t="str">
        <x:v>Town</x:v>
      </x:c>
      <x:c r="F1343" s="15" t="str">
        <x:v>Medway City Estate</x:v>
      </x:c>
      <x:c r="G1343" s="15" t="str">
        <x:v>4 Neptune Business Estate, Neptune Close, Medway City Estate, Rochester, Kent, ME2 4LT</x:v>
      </x:c>
      <x:c r="H1343" s="13" t="str">
        <x:v>Current</x:v>
      </x:c>
      <x:c r="I1343" s="14" t="n">
        <x:v>1920</x:v>
      </x:c>
      <x:c r="J1343" s="13" t="str">
        <x:f>IF(AND(ISNUMBER(I1343),I1343&gt;0),IF(I1343&lt;=1000,"1–1,000",IF(I1343&lt;=2500,"1,001–2,500",IF(I1343&lt;=5000,"2,501–5,000",IF(I1343&lt;=10000,"5,001–10,000","10,001–15,000")))),"1,001–2,500")</x:f>
        <x:v>1,001–2,500</x:v>
      </x:c>
      <x:c r="K1343" s="16" t="n">
        <x:v>34260</x:v>
      </x:c>
      <x:c r="L1343" s="43" t="n">
        <x:f>IF(AND(ISNUMBER(I1343),I1343&gt;0,ISNUMBER(K1343),K1343&gt;0),K1343/I1343,"n.a.")</x:f>
        <x:v>17.84375</x:v>
      </x:c>
      <x:c r="M1343" s="43" t="n">
        <x:v>17.84</x:v>
      </x:c>
      <x:c r="N1343" s="13" t="str">
        <x:v>Yes</x:v>
      </x:c>
      <x:c r="O1343" s="15" t="str">
        <x:v>6m eaves height; * 6m eaves height; Warehouse * Refurbished * Industrial/warehouse unit * Clear span steel por</x:v>
      </x:c>
      <x:c r="P1343" s="15" t="str">
        <x:v>Loading/access door stated</x:v>
      </x:c>
      <x:c r="Q1343" s="15" t="str">
        <x:v>Industrial / workshop / warehouse accommodation; Steel frame, office space, parking.</x:v>
      </x:c>
      <x:c r="R1343" s="15" t="str">
        <x:v>Advertised to let; not agent-confirmed</x:v>
      </x:c>
      <x:c r="S1343" s="15" t="str">
        <x:v>https://www.zoopla.co.uk/to-rent/commercial/details/59889922/</x:v>
      </x:c>
      <x:c r="T1343" s="15" t="str">
        <x:v>https://www.rightmove.co.uk/properties/760937515187040#/?channel=COM_LET</x:v>
      </x:c>
      <x:c r="U1343" s="15" t="str"/>
      <x:c r="V1343" s="15" t="str">
        <x:v>Rochester — Medway City Estate</x:v>
      </x:c>
      <x:c r="W1343" s="15" t="str">
        <x:v>Individual unit ≤15,000 sq ft</x:v>
      </x:c>
      <x:c r="X1343" s="13" t="n">
        <x:f>IF(N1343="Yes",L1343,0)</x:f>
        <x:v>17.84375</x:v>
      </x:c>
      <x:c r="Y1343" s="14" t="n">
        <x:v>1</x:v>
      </x:c>
      <x:c r="Z1343" s="13" t="str">
        <x:v>Industrial / workshop / storage</x:v>
      </x:c>
    </x:row>
    <x:row r="1344" ht="42" customHeight="1">
      <x:c r="A1344" s="13" t="str">
        <x:v>SE0364</x:v>
      </x:c>
      <x:c r="B1344" s="15" t="str">
        <x:v>Rochester</x:v>
      </x:c>
      <x:c r="C1344" s="15" t="str">
        <x:v>Rochester</x:v>
      </x:c>
      <x:c r="D1344" s="14" t="n">
        <x:v>67285</x:v>
      </x:c>
      <x:c r="E1344" s="13" t="str">
        <x:v>Town</x:v>
      </x:c>
      <x:c r="F1344" s="15" t="str">
        <x:v>Medway City Estate</x:v>
      </x:c>
      <x:c r="G1344" s="15" t="str">
        <x:v>5 Sextant Park, Neptune Close, Medway City Estate, Rochester, Kent, ME2 4LU</x:v>
      </x:c>
      <x:c r="H1344" s="13" t="str">
        <x:v>Current</x:v>
      </x:c>
      <x:c r="I1344" s="14" t="n">
        <x:v>2585</x:v>
      </x:c>
      <x:c r="J1344" s="13" t="str">
        <x:f>IF(AND(ISNUMBER(I1344),I1344&gt;0),IF(I1344&lt;=1000,"1–1,000",IF(I1344&lt;=2500,"1,001–2,500",IF(I1344&lt;=5000,"2,501–5,000",IF(I1344&lt;=10000,"5,001–10,000","10,001–15,000")))),"2,501–5,000")</x:f>
        <x:v>2,501–5,000</x:v>
      </x:c>
      <x:c r="K1344" s="16" t="n">
        <x:v>39500</x:v>
      </x:c>
      <x:c r="L1344" s="43" t="n">
        <x:f>IF(AND(ISNUMBER(I1344),I1344&gt;0,ISNUMBER(K1344),K1344&gt;0),K1344/I1344,"n.a.")</x:f>
        <x:v>15.28046421663443</x:v>
      </x:c>
      <x:c r="M1344" s="43" t="n">
        <x:v>15.28</x:v>
      </x:c>
      <x:c r="N1344" s="13" t="str">
        <x:v>Yes</x:v>
      </x:c>
      <x:c r="O1344" s="15" t="str">
        <x:v>Not stated</x:v>
      </x:c>
      <x:c r="P1344" s="15" t="str">
        <x:v>Loading/access door stated</x:v>
      </x:c>
      <x:c r="Q1344" s="15" t="str">
        <x:v>Industrial / workshop / warehouse accommodation; office space, three-phase power, parking.</x:v>
      </x:c>
      <x:c r="R1344" s="15" t="str">
        <x:v>Advertised to let; not agent-confirmed</x:v>
      </x:c>
      <x:c r="S1344" s="15" t="str">
        <x:v>https://www.zoopla.co.uk/to-rent/commercial/details/69375744/</x:v>
      </x:c>
      <x:c r="T1344" s="15" t="str">
        <x:v>https://www.rightmove.co.uk/properties/760937242673888#/?channel=COM_LET</x:v>
      </x:c>
      <x:c r="U1344" s="15" t="str"/>
      <x:c r="V1344" s="15" t="str">
        <x:v>Rochester — Medway City Estate</x:v>
      </x:c>
      <x:c r="W1344" s="15" t="str">
        <x:v>Individual unit ≤15,000 sq ft</x:v>
      </x:c>
      <x:c r="X1344" s="13" t="n">
        <x:f>IF(N1344="Yes",L1344,0)</x:f>
        <x:v>15.28046421663443</x:v>
      </x:c>
      <x:c r="Y1344" s="14" t="n">
        <x:v>1</x:v>
      </x:c>
      <x:c r="Z1344" s="13" t="str">
        <x:v>Industrial / workshop / storage</x:v>
      </x:c>
    </x:row>
    <x:row r="1345" ht="49" customHeight="1">
      <x:c r="A1345" s="13" t="str">
        <x:v>SE0365</x:v>
      </x:c>
      <x:c r="B1345" s="15" t="str">
        <x:v>Rochester</x:v>
      </x:c>
      <x:c r="C1345" s="15" t="str">
        <x:v>Rochester</x:v>
      </x:c>
      <x:c r="D1345" s="14" t="n">
        <x:v>67285</x:v>
      </x:c>
      <x:c r="E1345" s="13" t="str">
        <x:v>Town</x:v>
      </x:c>
      <x:c r="F1345" s="15" t="str">
        <x:v>Medway City Estate</x:v>
      </x:c>
      <x:c r="G1345" s="15" t="str">
        <x:v>6 Central Business Park, Neptune Close, Medway City Estate, Rochester, Kent, ME2 4LW</x:v>
      </x:c>
      <x:c r="H1345" s="13" t="str">
        <x:v>Current</x:v>
      </x:c>
      <x:c r="I1345" s="14" t="n">
        <x:v>1460</x:v>
      </x:c>
      <x:c r="J1345" s="13" t="str">
        <x:f>IF(AND(ISNUMBER(I1345),I1345&gt;0),IF(I1345&lt;=1000,"1–1,000",IF(I1345&lt;=2500,"1,001–2,500",IF(I1345&lt;=5000,"2,501–5,000",IF(I1345&lt;=10000,"5,001–10,000","10,001–15,000")))),"1,001–2,500")</x:f>
        <x:v>1,001–2,500</x:v>
      </x:c>
      <x:c r="K1345" s="16" t="n">
        <x:v>24000</x:v>
      </x:c>
      <x:c r="L1345" s="43" t="n">
        <x:f>IF(AND(ISNUMBER(I1345),I1345&gt;0,ISNUMBER(K1345),K1345&gt;0),K1345/I1345,"n.a.")</x:f>
        <x:v>16.438356164383563</x:v>
      </x:c>
      <x:c r="M1345" s="43" t="n">
        <x:v>16.44</x:v>
      </x:c>
      <x:c r="N1345" s="13" t="str">
        <x:v>Yes</x:v>
      </x:c>
      <x:c r="O1345" s="15" t="str">
        <x:v>5m eaves height; * 5 m eaves height; Warehouse * Industrial/warehouse unit * Clear span steel portal frame * 5</x:v>
      </x:c>
      <x:c r="P1345" s="15" t="str">
        <x:v>Loading/access door stated</x:v>
      </x:c>
      <x:c r="Q1345" s="15" t="str">
        <x:v>Industrial / workshop / warehouse accommodation; Steel frame, mezzanine, parking, WC facilities.</x:v>
      </x:c>
      <x:c r="R1345" s="15" t="str">
        <x:v>Advertised to let; not agent-confirmed</x:v>
      </x:c>
      <x:c r="S1345" s="15" t="str">
        <x:v>https://www.zoopla.co.uk/to-rent/commercial/details/73985937/</x:v>
      </x:c>
      <x:c r="T1345" s="15" t="str">
        <x:v>https://www.rightmove.co.uk/properties/768927100159681#/?channel=COM_LET</x:v>
      </x:c>
      <x:c r="U1345" s="15" t="str"/>
      <x:c r="V1345" s="15" t="str">
        <x:v>Rochester — Medway City Estate</x:v>
      </x:c>
      <x:c r="W1345" s="15" t="str">
        <x:v>Individual unit ≤15,000 sq ft</x:v>
      </x:c>
      <x:c r="X1345" s="13" t="n">
        <x:f>IF(N1345="Yes",L1345,0)</x:f>
        <x:v>16.438356164383563</x:v>
      </x:c>
      <x:c r="Y1345" s="14" t="n">
        <x:v>1</x:v>
      </x:c>
      <x:c r="Z1345" s="13" t="str">
        <x:v>Industrial / workshop / storage</x:v>
      </x:c>
    </x:row>
    <x:row r="1346" ht="42" customHeight="1">
      <x:c r="A1346" s="13" t="str">
        <x:v>SE0366</x:v>
      </x:c>
      <x:c r="B1346" s="15" t="str">
        <x:v>Rochester</x:v>
      </x:c>
      <x:c r="C1346" s="15" t="str">
        <x:v>Rochester</x:v>
      </x:c>
      <x:c r="D1346" s="14" t="n">
        <x:v>67285</x:v>
      </x:c>
      <x:c r="E1346" s="13" t="str">
        <x:v>Town</x:v>
      </x:c>
      <x:c r="F1346" s="15" t="str">
        <x:v>Medway City Estate</x:v>
      </x:c>
      <x:c r="G1346" s="15" t="str">
        <x:v>67 Riverside Estate, Sir Thomas Longley Road, Medway City Estate, Rochester, Kent, ME2 4BH</x:v>
      </x:c>
      <x:c r="H1346" s="13" t="str">
        <x:v>Current</x:v>
      </x:c>
      <x:c r="I1346" s="14" t="n">
        <x:v>1255</x:v>
      </x:c>
      <x:c r="J1346" s="13" t="str">
        <x:f>IF(AND(ISNUMBER(I1346),I1346&gt;0),IF(I1346&lt;=1000,"1–1,000",IF(I1346&lt;=2500,"1,001–2,500",IF(I1346&lt;=5000,"2,501–5,000",IF(I1346&lt;=10000,"5,001–10,000","10,001–15,000")))),"1,001–2,500")</x:f>
        <x:v>1,001–2,500</x:v>
      </x:c>
      <x:c r="K1346" s="16" t="n">
        <x:v>12000</x:v>
      </x:c>
      <x:c r="L1346" s="43" t="n">
        <x:f>IF(AND(ISNUMBER(I1346),I1346&gt;0,ISNUMBER(K1346),K1346&gt;0),K1346/I1346,"n.a.")</x:f>
        <x:v>9.56175298804781</x:v>
      </x:c>
      <x:c r="M1346" s="43" t="n">
        <x:v>9.56</x:v>
      </x:c>
      <x:c r="N1346" s="13" t="str">
        <x:v>Yes</x:v>
      </x:c>
      <x:c r="O1346" s="15" t="str">
        <x:v>Not stated</x:v>
      </x:c>
      <x:c r="P1346" s="15" t="str">
        <x:v>Loading/access door stated</x:v>
      </x:c>
      <x:c r="Q1346" s="15" t="str">
        <x:v>Industrial / workshop / warehouse accommodation; office space, parking, WC facilities.</x:v>
      </x:c>
      <x:c r="R1346" s="15" t="str">
        <x:v>Advertised to let; not agent-confirmed</x:v>
      </x:c>
      <x:c r="S1346" s="15" t="str">
        <x:v>https://www.zoopla.co.uk/to-rent/commercial/details/73994725/</x:v>
      </x:c>
      <x:c r="T1346" s="15" t="str">
        <x:v>https://www.rightmove.co.uk/properties/769402816075664#/?channel=COM_LET</x:v>
      </x:c>
      <x:c r="U1346" s="15" t="str"/>
      <x:c r="V1346" s="15" t="str">
        <x:v>Rochester — Medway City Estate</x:v>
      </x:c>
      <x:c r="W1346" s="15" t="str">
        <x:v>Individual unit ≤15,000 sq ft</x:v>
      </x:c>
      <x:c r="X1346" s="13" t="n">
        <x:f>IF(N1346="Yes",L1346,0)</x:f>
        <x:v>9.56175298804781</x:v>
      </x:c>
      <x:c r="Y1346" s="14" t="n">
        <x:v>1</x:v>
      </x:c>
      <x:c r="Z1346" s="13" t="str">
        <x:v>Industrial / workshop / storage</x:v>
      </x:c>
    </x:row>
    <x:row r="1347" ht="42" customHeight="1">
      <x:c r="A1347" s="13" t="str">
        <x:v>SE0367</x:v>
      </x:c>
      <x:c r="B1347" s="15" t="str">
        <x:v>Rochester</x:v>
      </x:c>
      <x:c r="C1347" s="15" t="str">
        <x:v>Rochester</x:v>
      </x:c>
      <x:c r="D1347" s="14" t="n">
        <x:v>67285</x:v>
      </x:c>
      <x:c r="E1347" s="13" t="str">
        <x:v>Town</x:v>
      </x:c>
      <x:c r="F1347" s="15" t="str">
        <x:v>Medway City Estate</x:v>
      </x:c>
      <x:c r="G1347" s="15" t="str">
        <x:v>B2 Laser Quay, Culpeper Close, Medway City Estate, Rochester, Kent, ME2 4HU</x:v>
      </x:c>
      <x:c r="H1347" s="13" t="str">
        <x:v>Current</x:v>
      </x:c>
      <x:c r="I1347" s="14" t="n">
        <x:v>964</x:v>
      </x:c>
      <x:c r="J1347" s="13" t="str">
        <x:f>IF(AND(ISNUMBER(I1347),I1347&gt;0),IF(I1347&lt;=1000,"1–1,000",IF(I1347&lt;=2500,"1,001–2,500",IF(I1347&lt;=5000,"2,501–5,000",IF(I1347&lt;=10000,"5,001–10,000","10,001–15,000")))),"1–1,000")</x:f>
        <x:v>1–1,000</x:v>
      </x:c>
      <x:c r="K1347" s="16" t="n">
        <x:v>13500</x:v>
      </x:c>
      <x:c r="L1347" s="43" t="n">
        <x:f>IF(AND(ISNUMBER(I1347),I1347&gt;0,ISNUMBER(K1347),K1347&gt;0),K1347/I1347,"n.a.")</x:f>
        <x:v>14.004149377593361</x:v>
      </x:c>
      <x:c r="M1347" s="43" t="n">
        <x:v>14</x:v>
      </x:c>
      <x:c r="N1347" s="13" t="str">
        <x:v>Yes</x:v>
      </x:c>
      <x:c r="O1347" s="15" t="str">
        <x:v>Not stated</x:v>
      </x:c>
      <x:c r="P1347" s="15" t="str">
        <x:v>Folding / concertina access door stated</x:v>
      </x:c>
      <x:c r="Q1347" s="15" t="str">
        <x:v>Industrial / workshop / warehouse accommodation; Steel frame, office space, parking, WC facilities.</x:v>
      </x:c>
      <x:c r="R1347" s="15" t="str">
        <x:v>Advertised to let; not agent-confirmed</x:v>
      </x:c>
      <x:c r="S1347" s="15" t="str">
        <x:v>https://www.zoopla.co.uk/to-rent/commercial/details/74434574/</x:v>
      </x:c>
      <x:c r="T1347" s="15" t="str">
        <x:v>https://www.rightmove.co.uk/properties/778522673796048#/?channel=COM_LET</x:v>
      </x:c>
      <x:c r="U1347" s="15" t="str"/>
      <x:c r="V1347" s="15" t="str">
        <x:v>Rochester — Medway City Estate</x:v>
      </x:c>
      <x:c r="W1347" s="15" t="str">
        <x:v>Individual unit ≤15,000 sq ft</x:v>
      </x:c>
      <x:c r="X1347" s="13" t="n">
        <x:f>IF(N1347="Yes",L1347,0)</x:f>
        <x:v>14.004149377593361</x:v>
      </x:c>
      <x:c r="Y1347" s="14" t="n">
        <x:v>1</x:v>
      </x:c>
      <x:c r="Z1347" s="13" t="str">
        <x:v>Industrial / workshop / storage</x:v>
      </x:c>
    </x:row>
    <x:row r="1348" ht="42" customHeight="1">
      <x:c r="A1348" s="13" t="str">
        <x:v>SE0368</x:v>
      </x:c>
      <x:c r="B1348" s="15" t="str">
        <x:v>Rochester</x:v>
      </x:c>
      <x:c r="C1348" s="15" t="str">
        <x:v>Rochester</x:v>
      </x:c>
      <x:c r="D1348" s="14" t="n">
        <x:v>67285</x:v>
      </x:c>
      <x:c r="E1348" s="13" t="str">
        <x:v>Town</x:v>
      </x:c>
      <x:c r="F1348" s="15" t="str">
        <x:v>Medway City Estate</x:v>
      </x:c>
      <x:c r="G1348" s="15" t="str">
        <x:v>B2 Spectrum Business Estate, Anthonys Way, Medway City Estate, Rochester, Kent, ME2 4NP</x:v>
      </x:c>
      <x:c r="H1348" s="13" t="str">
        <x:v>Current</x:v>
      </x:c>
      <x:c r="I1348" s="14" t="n">
        <x:v>1078</x:v>
      </x:c>
      <x:c r="J1348" s="13" t="str">
        <x:f>IF(AND(ISNUMBER(I1348),I1348&gt;0),IF(I1348&lt;=1000,"1–1,000",IF(I1348&lt;=2500,"1,001–2,500",IF(I1348&lt;=5000,"2,501–5,000",IF(I1348&lt;=10000,"5,001–10,000","10,001–15,000")))),"1,001–2,500")</x:f>
        <x:v>1,001–2,500</x:v>
      </x:c>
      <x:c r="K1348" s="16" t="n">
        <x:v>11000</x:v>
      </x:c>
      <x:c r="L1348" s="43" t="n">
        <x:f>IF(AND(ISNUMBER(I1348),I1348&gt;0,ISNUMBER(K1348),K1348&gt;0),K1348/I1348,"n.a.")</x:f>
        <x:v>10.204081632653061</x:v>
      </x:c>
      <x:c r="M1348" s="43" t="n">
        <x:v>10.2</x:v>
      </x:c>
      <x:c r="N1348" s="13" t="str">
        <x:v>Yes</x:v>
      </x:c>
      <x:c r="O1348" s="15" t="str">
        <x:v>Not stated</x:v>
      </x:c>
      <x:c r="P1348" s="15" t="str">
        <x:v>Not stated</x:v>
      </x:c>
      <x:c r="Q1348" s="15" t="str">
        <x:v>Industrial / workshop / warehouse accommodation; Steel frame, office space, parking, WC facilities.</x:v>
      </x:c>
      <x:c r="R1348" s="15" t="str">
        <x:v>Advertised to let; not agent-confirmed</x:v>
      </x:c>
      <x:c r="S1348" s="15" t="str">
        <x:v>https://www.zoopla.co.uk/to-rent/commercial/details/62052919/</x:v>
      </x:c>
      <x:c r="T1348" s="15" t="str">
        <x:v>https://www.rightmove.co.uk/properties/782339974765200#/?channel=COM_LET</x:v>
      </x:c>
      <x:c r="U1348" s="15" t="str"/>
      <x:c r="V1348" s="15" t="str">
        <x:v>Rochester — Medway City Estate</x:v>
      </x:c>
      <x:c r="W1348" s="15" t="str">
        <x:v>Individual unit ≤15,000 sq ft</x:v>
      </x:c>
      <x:c r="X1348" s="13" t="n">
        <x:f>IF(N1348="Yes",L1348,0)</x:f>
        <x:v>10.204081632653061</x:v>
      </x:c>
      <x:c r="Y1348" s="14" t="n">
        <x:v>1</x:v>
      </x:c>
      <x:c r="Z1348" s="13" t="str">
        <x:v>Industrial / workshop / storage</x:v>
      </x:c>
    </x:row>
    <x:row r="1349" ht="42" customHeight="1">
      <x:c r="A1349" s="13" t="str">
        <x:v>SE0369</x:v>
      </x:c>
      <x:c r="B1349" s="15" t="str">
        <x:v>Rochester</x:v>
      </x:c>
      <x:c r="C1349" s="15" t="str">
        <x:v>Rochester</x:v>
      </x:c>
      <x:c r="D1349" s="14" t="n">
        <x:v>67285</x:v>
      </x:c>
      <x:c r="E1349" s="13" t="str">
        <x:v>Town</x:v>
      </x:c>
      <x:c r="F1349" s="15" t="str">
        <x:v>Medway City Estate</x:v>
      </x:c>
      <x:c r="G1349" s="15" t="str">
        <x:v>B7 Laser Quay, Culpeper Close, Medway City Estate, Rochester, Kent, ME2 4HU</x:v>
      </x:c>
      <x:c r="H1349" s="13" t="str">
        <x:v>Current</x:v>
      </x:c>
      <x:c r="I1349" s="14" t="n">
        <x:v>970</x:v>
      </x:c>
      <x:c r="J1349" s="13" t="str">
        <x:f>IF(AND(ISNUMBER(I1349),I1349&gt;0),IF(I1349&lt;=1000,"1–1,000",IF(I1349&lt;=2500,"1,001–2,500",IF(I1349&lt;=5000,"2,501–5,000",IF(I1349&lt;=10000,"5,001–10,000","10,001–15,000")))),"1–1,000")</x:f>
        <x:v>1–1,000</x:v>
      </x:c>
      <x:c r="K1349" s="16" t="n">
        <x:v>13500</x:v>
      </x:c>
      <x:c r="L1349" s="43" t="n">
        <x:f>IF(AND(ISNUMBER(I1349),I1349&gt;0,ISNUMBER(K1349),K1349&gt;0),K1349/I1349,"n.a.")</x:f>
        <x:v>13.917525773195877</x:v>
      </x:c>
      <x:c r="M1349" s="43" t="n">
        <x:v>13.92</x:v>
      </x:c>
      <x:c r="N1349" s="13" t="str">
        <x:v>Yes</x:v>
      </x:c>
      <x:c r="O1349" s="15" t="str">
        <x:v>Not stated</x:v>
      </x:c>
      <x:c r="P1349" s="15" t="str">
        <x:v>Not stated</x:v>
      </x:c>
      <x:c r="Q1349" s="15" t="str">
        <x:v>Industrial / workshop / warehouse accommodation; Steel frame, office space, parking, WC facilities.</x:v>
      </x:c>
      <x:c r="R1349" s="15" t="str">
        <x:v>Advertised to let; not agent-confirmed</x:v>
      </x:c>
      <x:c r="S1349" s="15" t="str">
        <x:v>https://www.zoopla.co.uk/to-rent/commercial/details/72534392/</x:v>
      </x:c>
      <x:c r="T1349" s="15" t="str">
        <x:v>https://www.rightmove.co.uk/properties/760938263769952#/?channel=COM_LET</x:v>
      </x:c>
      <x:c r="U1349" s="15" t="str"/>
      <x:c r="V1349" s="15" t="str">
        <x:v>Rochester — Medway City Estate</x:v>
      </x:c>
      <x:c r="W1349" s="15" t="str">
        <x:v>Individual unit ≤15,000 sq ft</x:v>
      </x:c>
      <x:c r="X1349" s="13" t="n">
        <x:f>IF(N1349="Yes",L1349,0)</x:f>
        <x:v>13.917525773195877</x:v>
      </x:c>
      <x:c r="Y1349" s="14" t="n">
        <x:v>1</x:v>
      </x:c>
      <x:c r="Z1349" s="13" t="str">
        <x:v>Industrial / workshop / storage</x:v>
      </x:c>
    </x:row>
    <x:row r="1350" ht="42" customHeight="1">
      <x:c r="A1350" s="13" t="str">
        <x:v>SE0370</x:v>
      </x:c>
      <x:c r="B1350" s="15" t="str">
        <x:v>Rochester</x:v>
      </x:c>
      <x:c r="C1350" s="15" t="str">
        <x:v>Rochester</x:v>
      </x:c>
      <x:c r="D1350" s="14" t="n">
        <x:v>67285</x:v>
      </x:c>
      <x:c r="E1350" s="13" t="str">
        <x:v>Town</x:v>
      </x:c>
      <x:c r="F1350" s="15" t="str">
        <x:v>Medway City Estate</x:v>
      </x:c>
      <x:c r="G1350" s="15" t="str">
        <x:v>C6 Spectrum Business Estate, Anthonys Way, Medway City Estate, Rochester, Kent, ME2 4NP</x:v>
      </x:c>
      <x:c r="H1350" s="13" t="str">
        <x:v>Current</x:v>
      </x:c>
      <x:c r="I1350" s="14" t="n">
        <x:v>1020</x:v>
      </x:c>
      <x:c r="J1350" s="13" t="str">
        <x:f>IF(AND(ISNUMBER(I1350),I1350&gt;0),IF(I1350&lt;=1000,"1–1,000",IF(I1350&lt;=2500,"1,001–2,500",IF(I1350&lt;=5000,"2,501–5,000",IF(I1350&lt;=10000,"5,001–10,000","10,001–15,000")))),"1,001–2,500")</x:f>
        <x:v>1,001–2,500</x:v>
      </x:c>
      <x:c r="K1350" s="16" t="n">
        <x:v>15000</x:v>
      </x:c>
      <x:c r="L1350" s="43" t="n">
        <x:f>IF(AND(ISNUMBER(I1350),I1350&gt;0,ISNUMBER(K1350),K1350&gt;0),K1350/I1350,"n.a.")</x:f>
        <x:v>14.705882352941176</x:v>
      </x:c>
      <x:c r="M1350" s="43" t="n">
        <x:v>14.71</x:v>
      </x:c>
      <x:c r="N1350" s="13" t="str">
        <x:v>Yes</x:v>
      </x:c>
      <x:c r="O1350" s="15" t="str">
        <x:v>Not stated</x:v>
      </x:c>
      <x:c r="P1350" s="15" t="str">
        <x:v>Not stated</x:v>
      </x:c>
      <x:c r="Q1350" s="15" t="str">
        <x:v>Industrial / workshop / warehouse accommodation; Steel frame, office space, parking, WC facilities.</x:v>
      </x:c>
      <x:c r="R1350" s="15" t="str">
        <x:v>Advertised to let; not agent-confirmed</x:v>
      </x:c>
      <x:c r="S1350" s="15" t="str">
        <x:v>https://www.zoopla.co.uk/to-rent/commercial/details/59758183/</x:v>
      </x:c>
      <x:c r="T1350" s="15" t="str">
        <x:v>https://www.rightmove.co.uk/properties/766200121107473#/?channel=COM_LET</x:v>
      </x:c>
      <x:c r="U1350" s="15" t="str"/>
      <x:c r="V1350" s="15" t="str">
        <x:v>Rochester — Medway City Estate</x:v>
      </x:c>
      <x:c r="W1350" s="15" t="str">
        <x:v>Individual unit ≤15,000 sq ft</x:v>
      </x:c>
      <x:c r="X1350" s="13" t="n">
        <x:f>IF(N1350="Yes",L1350,0)</x:f>
        <x:v>14.705882352941176</x:v>
      </x:c>
      <x:c r="Y1350" s="14" t="n">
        <x:v>1</x:v>
      </x:c>
      <x:c r="Z1350" s="13" t="str">
        <x:v>Industrial / workshop / storage</x:v>
      </x:c>
    </x:row>
    <x:row r="1351" ht="42" customHeight="1">
      <x:c r="A1351" s="13" t="str">
        <x:v>SE0371</x:v>
      </x:c>
      <x:c r="B1351" s="15" t="str">
        <x:v>Rochester</x:v>
      </x:c>
      <x:c r="C1351" s="15" t="str">
        <x:v>Rochester</x:v>
      </x:c>
      <x:c r="D1351" s="14" t="n">
        <x:v>67285</x:v>
      </x:c>
      <x:c r="E1351" s="13" t="str">
        <x:v>Town</x:v>
      </x:c>
      <x:c r="F1351" s="15" t="str">
        <x:v>Medway City Estate</x:v>
      </x:c>
      <x:c r="G1351" s="15" t="str">
        <x:v>Laser Quay, Culpeper Close, Rochester, Kent, ME2</x:v>
      </x:c>
      <x:c r="H1351" s="13" t="str">
        <x:v>Current</x:v>
      </x:c>
      <x:c r="I1351" s="14" t="n">
        <x:v>2317</x:v>
      </x:c>
      <x:c r="J1351" s="13" t="str">
        <x:f>IF(AND(ISNUMBER(I1351),I1351&gt;0),IF(I1351&lt;=1000,"1–1,000",IF(I1351&lt;=2500,"1,001–2,500",IF(I1351&lt;=5000,"2,501–5,000",IF(I1351&lt;=10000,"5,001–10,000","10,001–15,000")))),"1,001–2,500")</x:f>
        <x:v>1,001–2,500</x:v>
      </x:c>
      <x:c r="K1351" s="16" t="n">
        <x:v>28500</x:v>
      </x:c>
      <x:c r="L1351" s="43" t="n">
        <x:f>IF(AND(ISNUMBER(I1351),I1351&gt;0,ISNUMBER(K1351),K1351&gt;0),K1351/I1351,"n.a.")</x:f>
        <x:v>12.300388433318947</x:v>
      </x:c>
      <x:c r="M1351" s="43"/>
      <x:c r="N1351" s="13" t="str">
        <x:v>Yes</x:v>
      </x:c>
      <x:c r="O1351" s="15" t="str">
        <x:v>Not stated</x:v>
      </x:c>
      <x:c r="P1351" s="15" t="str">
        <x:v>Folding / concertina access door stated</x:v>
      </x:c>
      <x:c r="Q1351" s="15" t="str">
        <x:v>Industrial / workshop / warehouse accommodation; Steel frame, parking.</x:v>
      </x:c>
      <x:c r="R1351" s="15" t="str">
        <x:v>Advertised to let; not agent-confirmed Annualized from advertised rounded monthly asking rent (×12).</x:v>
      </x:c>
      <x:c r="S1351" s="15" t="str">
        <x:v>https://www.rightmove.co.uk/properties/755877959844977#/?channel=COM_LET</x:v>
      </x:c>
      <x:c r="T1351" s="15" t="str"/>
      <x:c r="U1351" s="15" t="str"/>
      <x:c r="V1351" s="15" t="str">
        <x:v>Rochester — Medway City Estate</x:v>
      </x:c>
      <x:c r="W1351" s="15" t="str">
        <x:v>Individual unit ≤15,000 sq ft</x:v>
      </x:c>
      <x:c r="X1351" s="13" t="n">
        <x:f>IF(N1351="Yes",L1351,0)</x:f>
        <x:v>12.300388433318947</x:v>
      </x:c>
      <x:c r="Y1351" s="14" t="n">
        <x:v>1</x:v>
      </x:c>
      <x:c r="Z1351" s="13" t="str">
        <x:v>Industrial / workshop / storage</x:v>
      </x:c>
    </x:row>
    <x:row r="1352" ht="42" customHeight="1">
      <x:c r="A1352" s="13" t="str">
        <x:v>SE0372</x:v>
      </x:c>
      <x:c r="B1352" s="15" t="str">
        <x:v>Rochester</x:v>
      </x:c>
      <x:c r="C1352" s="15" t="str">
        <x:v>Rochester</x:v>
      </x:c>
      <x:c r="D1352" s="14" t="n">
        <x:v>67285</x:v>
      </x:c>
      <x:c r="E1352" s="13" t="str">
        <x:v>Town</x:v>
      </x:c>
      <x:c r="F1352" s="15" t="str">
        <x:v>Medway City Estate</x:v>
      </x:c>
      <x:c r="G1352" s="15" t="str">
        <x:v>Laser Quay, Culpeper Close, Rochester, Kent, ME2</x:v>
      </x:c>
      <x:c r="H1352" s="13" t="str">
        <x:v>Current</x:v>
      </x:c>
      <x:c r="I1352" s="14" t="n">
        <x:v>2247</x:v>
      </x:c>
      <x:c r="J1352" s="13" t="str">
        <x:f>IF(AND(ISNUMBER(I1352),I1352&gt;0),IF(I1352&lt;=1000,"1–1,000",IF(I1352&lt;=2500,"1,001–2,500",IF(I1352&lt;=5000,"2,501–5,000",IF(I1352&lt;=10000,"5,001–10,000","10,001–15,000")))),"1,001–2,500")</x:f>
        <x:v>1,001–2,500</x:v>
      </x:c>
      <x:c r="K1352" s="16" t="n">
        <x:v>27996</x:v>
      </x:c>
      <x:c r="L1352" s="43" t="n">
        <x:f>IF(AND(ISNUMBER(I1352),I1352&gt;0,ISNUMBER(K1352),K1352&gt;0),K1352/I1352,"n.a.")</x:f>
        <x:v>12.459279038718291</x:v>
      </x:c>
      <x:c r="M1352" s="43"/>
      <x:c r="N1352" s="13" t="str">
        <x:v>Yes</x:v>
      </x:c>
      <x:c r="O1352" s="15" t="str">
        <x:v>Not stated</x:v>
      </x:c>
      <x:c r="P1352" s="15" t="str">
        <x:v>Folding / concertina access door stated</x:v>
      </x:c>
      <x:c r="Q1352" s="15" t="str">
        <x:v>Industrial / workshop / warehouse accommodation; Steel frame, parking.</x:v>
      </x:c>
      <x:c r="R1352" s="15" t="str">
        <x:v>Advertised to let; not agent-confirmed Annualized from advertised rounded monthly asking rent (×12).</x:v>
      </x:c>
      <x:c r="S1352" s="15" t="str">
        <x:v>https://www.rightmove.co.uk/properties/755878031226720#/?channel=COM_LET</x:v>
      </x:c>
      <x:c r="T1352" s="15" t="str"/>
      <x:c r="U1352" s="15" t="str"/>
      <x:c r="V1352" s="15" t="str">
        <x:v>Rochester — Medway City Estate</x:v>
      </x:c>
      <x:c r="W1352" s="15" t="str">
        <x:v>Individual unit ≤15,000 sq ft</x:v>
      </x:c>
      <x:c r="X1352" s="13" t="n">
        <x:f>IF(N1352="Yes",L1352,0)</x:f>
        <x:v>12.459279038718291</x:v>
      </x:c>
      <x:c r="Y1352" s="14" t="n">
        <x:v>1</x:v>
      </x:c>
      <x:c r="Z1352" s="13" t="str">
        <x:v>Industrial / workshop / storage</x:v>
      </x:c>
    </x:row>
    <x:row r="1353" ht="62" customHeight="1">
      <x:c r="A1353" s="13" t="str">
        <x:v>SE0373</x:v>
      </x:c>
      <x:c r="B1353" s="15" t="str">
        <x:v>Rochester</x:v>
      </x:c>
      <x:c r="C1353" s="15" t="str">
        <x:v>Rochester</x:v>
      </x:c>
      <x:c r="D1353" s="14" t="n">
        <x:v>67285</x:v>
      </x:c>
      <x:c r="E1353" s="13" t="str">
        <x:v>Town</x:v>
      </x:c>
      <x:c r="F1353" s="15" t="str">
        <x:v>Medway City Estate</x:v>
      </x:c>
      <x:c r="G1353" s="15" t="str">
        <x:v>Unit 4, Meridian Park, Neptune Close, Medway City Estate, Rochester, Kent, ME2 4LE</x:v>
      </x:c>
      <x:c r="H1353" s="13" t="str">
        <x:v>Current</x:v>
      </x:c>
      <x:c r="I1353" s="14" t="n">
        <x:v>3096</x:v>
      </x:c>
      <x:c r="J1353" s="13" t="str">
        <x:f>IF(AND(ISNUMBER(I1353),I1353&gt;0),IF(I1353&lt;=1000,"1–1,000",IF(I1353&lt;=2500,"1,001–2,500",IF(I1353&lt;=5000,"2,501–5,000",IF(I1353&lt;=10000,"5,001–10,000","10,001–15,000")))),"2,501–5,000")</x:f>
        <x:v>2,501–5,000</x:v>
      </x:c>
      <x:c r="K1353" s="16" t="n">
        <x:v>43344</x:v>
      </x:c>
      <x:c r="L1353" s="43" t="n">
        <x:f>IF(AND(ISNUMBER(I1353),I1353&gt;0,ISNUMBER(K1353),K1353&gt;0),K1353/I1353,"n.a.")</x:f>
        <x:v>14</x:v>
      </x:c>
      <x:c r="M1353" s="43" t="n">
        <x:v>14</x:v>
      </x:c>
      <x:c r="N1353" s="13" t="str">
        <x:v>Yes</x:v>
      </x:c>
      <x:c r="O1353" s="15" t="str">
        <x:v>Eaves height approx.; 6.5 metres (5.5 metres clear to haunch); * Eaves height approx.; Salient features includ</x:v>
      </x:c>
      <x:c r="P1353" s="15" t="str">
        <x:v>Roller shutter stated</x:v>
      </x:c>
      <x:c r="Q1353" s="15" t="str">
        <x:v>Industrial / workshop / warehouse accommodation; Steel frame, office space, three-phase power, parking, WC facilities.</x:v>
      </x:c>
      <x:c r="R1353" s="15" t="str">
        <x:v>Advertised to let; not agent-confirmed</x:v>
      </x:c>
      <x:c r="S1353" s="15" t="str">
        <x:v>https://www.zoopla.co.uk/to-rent/commercial/details/61323043/</x:v>
      </x:c>
      <x:c r="T1353" s="15" t="str">
        <x:v>https://www.zoopla.co.uk/to-rent/commercial/details/74543293/</x:v>
      </x:c>
      <x:c r="U1353" s="15" t="str">
        <x:v>https://www.rightmove.co.uk/properties/782298711262769#/?channel=COM_LET
https://www.rightmove.co.uk/properties/780845695145297#/?channel=COM_LET</x:v>
      </x:c>
      <x:c r="V1353" s="15" t="str">
        <x:v>Rochester — Medway City Estate</x:v>
      </x:c>
      <x:c r="W1353" s="15" t="str">
        <x:v>Individual unit ≤15,000 sq ft</x:v>
      </x:c>
      <x:c r="X1353" s="13" t="n">
        <x:f>IF(N1353="Yes",L1353,0)</x:f>
        <x:v>14</x:v>
      </x:c>
      <x:c r="Y1353" s="14" t="n">
        <x:v>1</x:v>
      </x:c>
      <x:c r="Z1353" s="13" t="str">
        <x:v>Industrial / workshop / storage</x:v>
      </x:c>
    </x:row>
    <x:row r="1354" ht="49" customHeight="1">
      <x:c r="A1354" s="13" t="str">
        <x:v>SE0374</x:v>
      </x:c>
      <x:c r="B1354" s="15" t="str">
        <x:v>Rochester</x:v>
      </x:c>
      <x:c r="C1354" s="15" t="str">
        <x:v>Rochester</x:v>
      </x:c>
      <x:c r="D1354" s="14" t="n">
        <x:v>67285</x:v>
      </x:c>
      <x:c r="E1354" s="13" t="str">
        <x:v>Town</x:v>
      </x:c>
      <x:c r="F1354" s="15" t="str">
        <x:v>Rochester Airport Estate</x:v>
      </x:c>
      <x:c r="G1354" s="15" t="str">
        <x:v>23 Laker Road, Rochester Airport Estate, Rochester, Kent, ME1 3QX</x:v>
      </x:c>
      <x:c r="H1354" s="13" t="str">
        <x:v>Current</x:v>
      </x:c>
      <x:c r="I1354" s="14" t="n">
        <x:v>4283</x:v>
      </x:c>
      <x:c r="J1354" s="13" t="str">
        <x:f>IF(AND(ISNUMBER(I1354),I1354&gt;0),IF(I1354&lt;=1000,"1–1,000",IF(I1354&lt;=2500,"1,001–2,500",IF(I1354&lt;=5000,"2,501–5,000",IF(I1354&lt;=10000,"5,001–10,000","10,001–15,000")))),"2,501–5,000")</x:f>
        <x:v>2,501–5,000</x:v>
      </x:c>
      <x:c r="K1354" s="16" t="n">
        <x:v>63500</x:v>
      </x:c>
      <x:c r="L1354" s="43" t="n">
        <x:f>IF(AND(ISNUMBER(I1354),I1354&gt;0,ISNUMBER(K1354),K1354&gt;0),K1354/I1354,"n.a.")</x:f>
        <x:v>14.826056502451552</x:v>
      </x:c>
      <x:c r="M1354" s="43" t="n">
        <x:v>14.83</x:v>
      </x:c>
      <x:c r="N1354" s="13" t="str">
        <x:v>Yes</x:v>
      </x:c>
      <x:c r="O1354" s="15" t="str">
        <x:v>15'8 eaves height; The building has an eaves height of approximately 15'8 (4.78 metres).; The building has an</x:v>
      </x:c>
      <x:c r="P1354" s="15" t="str">
        <x:v>Not stated</x:v>
      </x:c>
      <x:c r="Q1354" s="15" t="str">
        <x:v>Industrial / workshop / warehouse accommodation; mezzanine, office space, parking, yard/loading space, WC facilities.</x:v>
      </x:c>
      <x:c r="R1354" s="15" t="str">
        <x:v>Advertised to let; not agent-confirmed</x:v>
      </x:c>
      <x:c r="S1354" s="15" t="str">
        <x:v>https://www.zoopla.co.uk/to-rent/commercial/details/71326031/</x:v>
      </x:c>
      <x:c r="T1354" s="15" t="str">
        <x:v>https://www.rightmove.co.uk/properties/760937441673153#/?channel=COM_LET</x:v>
      </x:c>
      <x:c r="U1354" s="15" t="str"/>
      <x:c r="V1354" s="15" t="str">
        <x:v>Rochester — Rochester Airport Estate</x:v>
      </x:c>
      <x:c r="W1354" s="15" t="str">
        <x:v>Individual unit ≤15,000 sq ft</x:v>
      </x:c>
      <x:c r="X1354" s="13" t="n">
        <x:f>IF(N1354="Yes",L1354,0)</x:f>
        <x:v>14.826056502451552</x:v>
      </x:c>
      <x:c r="Y1354" s="14" t="n">
        <x:v>1</x:v>
      </x:c>
      <x:c r="Z1354" s="13" t="str">
        <x:v>Industrial / workshop / storage</x:v>
      </x:c>
    </x:row>
    <x:row r="1355" ht="49" customHeight="1">
      <x:c r="A1355" s="13" t="str">
        <x:v>SE0375</x:v>
      </x:c>
      <x:c r="B1355" s="15" t="str">
        <x:v>Rochester</x:v>
      </x:c>
      <x:c r="C1355" s="15" t="str">
        <x:v>Rochester</x:v>
      </x:c>
      <x:c r="D1355" s="14" t="n">
        <x:v>67285</x:v>
      </x:c>
      <x:c r="E1355" s="13" t="str">
        <x:v>Town</x:v>
      </x:c>
      <x:c r="F1355" s="15" t="str">
        <x:v>Rochester Airport Estate</x:v>
      </x:c>
      <x:c r="G1355" s="15" t="str">
        <x:v>37 (Unit 6) Rochester Airport Estate, 27-43 Laker Road, Rochester, Kent, ME1 3QX</x:v>
      </x:c>
      <x:c r="H1355" s="13" t="str">
        <x:v>Current</x:v>
      </x:c>
      <x:c r="I1355" s="14" t="n">
        <x:v>3453</x:v>
      </x:c>
      <x:c r="J1355" s="13" t="str">
        <x:f>IF(AND(ISNUMBER(I1355),I1355&gt;0),IF(I1355&lt;=1000,"1–1,000",IF(I1355&lt;=2500,"1,001–2,500",IF(I1355&lt;=5000,"2,501–5,000",IF(I1355&lt;=10000,"5,001–10,000","10,001–15,000")))),"2,501–5,000")</x:f>
        <x:v>2,501–5,000</x:v>
      </x:c>
      <x:c r="K1355" s="16" t="n">
        <x:v>34410</x:v>
      </x:c>
      <x:c r="L1355" s="43" t="n">
        <x:f>IF(AND(ISNUMBER(I1355),I1355&gt;0,ISNUMBER(K1355),K1355&gt;0),K1355/I1355,"n.a.")</x:f>
        <x:v>9.965247610773242</x:v>
      </x:c>
      <x:c r="M1355" s="43" t="n">
        <x:v>9.97</x:v>
      </x:c>
      <x:c r="N1355" s="13" t="str">
        <x:v>Yes</x:v>
      </x:c>
      <x:c r="O1355" s="15" t="str">
        <x:v>6 metre eaves height; * 6 metre eaves height; Warehouse * Portal framed warehouse/industrial unit * 6 metre ea</x:v>
      </x:c>
      <x:c r="P1355" s="15" t="str">
        <x:v>Roller shutter stated; electric operation stated</x:v>
      </x:c>
      <x:c r="Q1355" s="15" t="str">
        <x:v>Industrial / workshop / warehouse accommodation; office space, three-phase power, yard/loading space.</x:v>
      </x:c>
      <x:c r="R1355" s="15" t="str">
        <x:v>Advertised to let; not agent-confirmed</x:v>
      </x:c>
      <x:c r="S1355" s="15" t="str">
        <x:v>https://www.zoopla.co.uk/to-rent/commercial/details/65603627/</x:v>
      </x:c>
      <x:c r="T1355" s="15" t="str">
        <x:v>https://www.rightmove.co.uk/properties/760937420871680#/?channel=COM_LET</x:v>
      </x:c>
      <x:c r="U1355" s="15" t="str"/>
      <x:c r="V1355" s="15" t="str">
        <x:v>Rochester — Rochester Airport Estate</x:v>
      </x:c>
      <x:c r="W1355" s="15" t="str">
        <x:v>Individual unit ≤15,000 sq ft</x:v>
      </x:c>
      <x:c r="X1355" s="13" t="n">
        <x:f>IF(N1355="Yes",L1355,0)</x:f>
        <x:v>9.965247610773242</x:v>
      </x:c>
      <x:c r="Y1355" s="14" t="n">
        <x:v>1</x:v>
      </x:c>
      <x:c r="Z1355" s="13" t="str">
        <x:v>Industrial / workshop / storage</x:v>
      </x:c>
    </x:row>
    <x:row r="1356" ht="42" customHeight="1">
      <x:c r="A1356" s="13" t="str">
        <x:v>SE0376</x:v>
      </x:c>
      <x:c r="B1356" s="15" t="str">
        <x:v>Rochester</x:v>
      </x:c>
      <x:c r="C1356" s="15" t="str">
        <x:v>Rochester</x:v>
      </x:c>
      <x:c r="D1356" s="14" t="n">
        <x:v>67285</x:v>
      </x:c>
      <x:c r="E1356" s="13" t="str">
        <x:v>Town</x:v>
      </x:c>
      <x:c r="F1356" s="15" t="str">
        <x:v>Rochester Airport Estate</x:v>
      </x:c>
      <x:c r="G1356" s="15" t="str">
        <x:v>Unit 681, Rochester Airport Estate, Maidstone Road, Rochester, ME1 3QR</x:v>
      </x:c>
      <x:c r="H1356" s="13" t="str">
        <x:v>Uncertain</x:v>
      </x:c>
      <x:c r="I1356" s="14" t="n">
        <x:v>10375</x:v>
      </x:c>
      <x:c r="J1356" s="13" t="str">
        <x:f>IF(AND(ISNUMBER(I1356),I1356&gt;0),IF(I1356&lt;=1000,"1–1,000",IF(I1356&lt;=2500,"1,001–2,500",IF(I1356&lt;=5000,"2,501–5,000",IF(I1356&lt;=10000,"5,001–10,000","10,001–15,000")))),"10,001–15,000")</x:f>
        <x:v>10,001–15,000</x:v>
      </x:c>
      <x:c r="K1356" s="16"/>
      <x:c r="L1356" s="43" t="str">
        <x:f>IF(AND(ISNUMBER(I1356),I1356&gt;0,ISNUMBER(K1356),K1356&gt;0),K1356/I1356,"n.a.")</x:f>
        <x:v>n.a.</x:v>
      </x:c>
      <x:c r="M1356" s="43"/>
      <x:c r="N1356" s="13" t="str">
        <x:v>No</x:v>
      </x:c>
      <x:c r="O1356" s="15" t="str">
        <x:v>Eaves height of 4.3m</x:v>
      </x:c>
      <x:c r="P1356" s="15" t="str">
        <x:v>Roller shutter stated</x:v>
      </x:c>
      <x:c r="Q1356" s="15" t="str">
        <x:v>Industrial / workshop / warehouse accommodation; office space, parking, yard/loading space, WC facilities.</x:v>
      </x:c>
      <x:c r="R1356" s="15" t="str">
        <x:v>Refurbishment / delivery timing unresolved</x:v>
      </x:c>
      <x:c r="S1356" s="15" t="str">
        <x:v>https://www.zoopla.co.uk/to-rent/commercial/details/72478540/</x:v>
      </x:c>
      <x:c r="T1356" s="15" t="str">
        <x:v>https://www.rightmove.co.uk/properties/773369717424257#/?channel=COM_LET</x:v>
      </x:c>
      <x:c r="U1356" s="15" t="str"/>
      <x:c r="V1356" s="15" t="str">
        <x:v>Rochester — Rochester Airport Estate</x:v>
      </x:c>
      <x:c r="W1356" s="15" t="str">
        <x:v>Individual unit ≤15,000 sq ft</x:v>
      </x:c>
      <x:c r="X1356" s="13" t="n">
        <x:f>IF(N1356="Yes",L1356,0)</x:f>
        <x:v>0</x:v>
      </x:c>
      <x:c r="Y1356" s="14" t="n">
        <x:v>1</x:v>
      </x:c>
      <x:c r="Z1356" s="13" t="str">
        <x:v>Industrial / workshop / storage</x:v>
      </x:c>
    </x:row>
    <x:row r="1357" ht="42" customHeight="1">
      <x:c r="A1357" s="13" t="str">
        <x:v>SE0377</x:v>
      </x:c>
      <x:c r="B1357" s="15" t="str">
        <x:v>Rochester</x:v>
      </x:c>
      <x:c r="C1357" s="15" t="str">
        <x:v>Rochester</x:v>
      </x:c>
      <x:c r="D1357" s="14" t="n">
        <x:v>67285</x:v>
      </x:c>
      <x:c r="E1357" s="13" t="str">
        <x:v>Town</x:v>
      </x:c>
      <x:c r="F1357" s="15" t="str">
        <x:v>Space Business Centre</x:v>
      </x:c>
      <x:c r="G1357" s="15" t="str">
        <x:v>45 Space Business Centre, Knight Road, Strood, Rochester, Kent, ME2 2BF</x:v>
      </x:c>
      <x:c r="H1357" s="13" t="str">
        <x:v>Current</x:v>
      </x:c>
      <x:c r="I1357" s="14" t="n">
        <x:v>376</x:v>
      </x:c>
      <x:c r="J1357" s="13" t="str">
        <x:f>IF(AND(ISNUMBER(I1357),I1357&gt;0),IF(I1357&lt;=1000,"1–1,000",IF(I1357&lt;=2500,"1,001–2,500",IF(I1357&lt;=5000,"2,501–5,000",IF(I1357&lt;=10000,"5,001–10,000","10,001–15,000")))),"1–1,000")</x:f>
        <x:v>1–1,000</x:v>
      </x:c>
      <x:c r="K1357" s="16" t="n">
        <x:v>10500</x:v>
      </x:c>
      <x:c r="L1357" s="43" t="n">
        <x:f>IF(AND(ISNUMBER(I1357),I1357&gt;0,ISNUMBER(K1357),K1357&gt;0),K1357/I1357,"n.a.")</x:f>
        <x:v>27.925531914893618</x:v>
      </x:c>
      <x:c r="M1357" s="43" t="n">
        <x:v>27.93</x:v>
      </x:c>
      <x:c r="N1357" s="13" t="str">
        <x:v>Yes</x:v>
      </x:c>
      <x:c r="O1357" s="15" t="str">
        <x:v>Not stated</x:v>
      </x:c>
      <x:c r="P1357" s="15" t="str">
        <x:v>Not stated</x:v>
      </x:c>
      <x:c r="Q1357" s="15" t="str">
        <x:v>Industrial / workshop / warehouse accommodation; Steel frame, mezzanine, parking, WC facilities.</x:v>
      </x:c>
      <x:c r="R1357" s="15" t="str">
        <x:v>Advertised to let; not agent-confirmed</x:v>
      </x:c>
      <x:c r="S1357" s="15" t="str">
        <x:v>https://www.zoopla.co.uk/to-rent/commercial/details/68520887/</x:v>
      </x:c>
      <x:c r="T1357" s="15" t="str">
        <x:v>https://www.rightmove.co.uk/properties/761078561126289#/?channel=COM_LET</x:v>
      </x:c>
      <x:c r="U1357" s="15" t="str"/>
      <x:c r="V1357" s="15" t="str">
        <x:v>Rochester — Space Business Centre</x:v>
      </x:c>
      <x:c r="W1357" s="15" t="str">
        <x:v>Individual unit ≤15,000 sq ft</x:v>
      </x:c>
      <x:c r="X1357" s="13" t="n">
        <x:f>IF(N1357="Yes",L1357,0)</x:f>
        <x:v>27.925531914893618</x:v>
      </x:c>
      <x:c r="Y1357" s="14" t="n">
        <x:v>1</x:v>
      </x:c>
      <x:c r="Z1357" s="13" t="str">
        <x:v>Industrial / workshop / storage</x:v>
      </x:c>
    </x:row>
    <x:row r="1358" ht="42" customHeight="1">
      <x:c r="A1358" s="13" t="str">
        <x:v>SE0378</x:v>
      </x:c>
      <x:c r="B1358" s="15" t="str">
        <x:v>Rochester</x:v>
      </x:c>
      <x:c r="C1358" s="15" t="str">
        <x:v>Rochester</x:v>
      </x:c>
      <x:c r="D1358" s="14" t="n">
        <x:v>67285</x:v>
      </x:c>
      <x:c r="E1358" s="13" t="str">
        <x:v>Town</x:v>
      </x:c>
      <x:c r="F1358" s="15" t="str">
        <x:v>Space Business Centre</x:v>
      </x:c>
      <x:c r="G1358" s="15" t="str">
        <x:v>Unit 43, Space Business Centre, Knight Road, Rochester, Kent, ME2 2BF</x:v>
      </x:c>
      <x:c r="H1358" s="13" t="str">
        <x:v>Current</x:v>
      </x:c>
      <x:c r="I1358" s="14" t="n">
        <x:v>357</x:v>
      </x:c>
      <x:c r="J1358" s="13" t="str">
        <x:f>IF(AND(ISNUMBER(I1358),I1358&gt;0),IF(I1358&lt;=1000,"1–1,000",IF(I1358&lt;=2500,"1,001–2,500",IF(I1358&lt;=5000,"2,501–5,000",IF(I1358&lt;=10000,"5,001–10,000","10,001–15,000")))),"1–1,000")</x:f>
        <x:v>1–1,000</x:v>
      </x:c>
      <x:c r="K1358" s="16" t="n">
        <x:v>10200</x:v>
      </x:c>
      <x:c r="L1358" s="43" t="n">
        <x:f>IF(AND(ISNUMBER(I1358),I1358&gt;0,ISNUMBER(K1358),K1358&gt;0),K1358/I1358,"n.a.")</x:f>
        <x:v>28.571428571428573</x:v>
      </x:c>
      <x:c r="M1358" s="43"/>
      <x:c r="N1358" s="13" t="str">
        <x:v>Yes</x:v>
      </x:c>
      <x:c r="O1358" s="15" t="str">
        <x:v>It has an eaves height of 17ft (5.23m) with headroom beneath the mezzanine of 8ft (2.5m).</x:v>
      </x:c>
      <x:c r="P1358" s="15" t="str">
        <x:v>Not stated</x:v>
      </x:c>
      <x:c r="Q1358" s="15" t="str">
        <x:v>Industrial / workshop / warehouse accommodation; Steel frame, mezzanine, office space, parking.</x:v>
      </x:c>
      <x:c r="R1358" s="15" t="str">
        <x:v>Advertised to let; not agent-confirmed Annualized from advertised rounded monthly asking rent (×12).</x:v>
      </x:c>
      <x:c r="S1358" s="15" t="str">
        <x:v>https://www.rightmove.co.uk/properties/775954000102449#/?channel=COM_LET</x:v>
      </x:c>
      <x:c r="T1358" s="15" t="str"/>
      <x:c r="U1358" s="15" t="str"/>
      <x:c r="V1358" s="15" t="str">
        <x:v>Rochester — Space Business Centre</x:v>
      </x:c>
      <x:c r="W1358" s="15" t="str">
        <x:v>Individual unit ≤15,000 sq ft</x:v>
      </x:c>
      <x:c r="X1358" s="13" t="n">
        <x:f>IF(N1358="Yes",L1358,0)</x:f>
        <x:v>28.571428571428573</x:v>
      </x:c>
      <x:c r="Y1358" s="14" t="n">
        <x:v>1</x:v>
      </x:c>
      <x:c r="Z1358" s="13" t="str">
        <x:v>Industrial / workshop / storage</x:v>
      </x:c>
    </x:row>
    <x:row r="1359" ht="49" customHeight="1">
      <x:c r="A1359" s="13" t="str">
        <x:v>SE0379</x:v>
      </x:c>
      <x:c r="B1359" s="15" t="str">
        <x:v>Rochester</x:v>
      </x:c>
      <x:c r="C1359" s="15" t="str">
        <x:v>Rochester</x:v>
      </x:c>
      <x:c r="D1359" s="14" t="n">
        <x:v>67285</x:v>
      </x:c>
      <x:c r="E1359" s="13" t="str">
        <x:v>Town</x:v>
      </x:c>
      <x:c r="F1359" s="15" t="str">
        <x:v>Standalone / estate not identified</x:v>
      </x:c>
      <x:c r="G1359" s="15" t="str">
        <x:v>1 Global House, Priory Road, Rochester, Kent, ME2 2EG</x:v>
      </x:c>
      <x:c r="H1359" s="13" t="str">
        <x:v>Current</x:v>
      </x:c>
      <x:c r="I1359" s="14" t="n">
        <x:v>6512</x:v>
      </x:c>
      <x:c r="J1359" s="13" t="str">
        <x:f>IF(AND(ISNUMBER(I1359),I1359&gt;0),IF(I1359&lt;=1000,"1–1,000",IF(I1359&lt;=2500,"1,001–2,500",IF(I1359&lt;=5000,"2,501–5,000",IF(I1359&lt;=10000,"5,001–10,000","10,001–15,000")))),"5,001–10,000")</x:f>
        <x:v>5,001–10,000</x:v>
      </x:c>
      <x:c r="K1359" s="16" t="n">
        <x:v>69000</x:v>
      </x:c>
      <x:c r="L1359" s="43" t="n">
        <x:f>IF(AND(ISNUMBER(I1359),I1359&gt;0,ISNUMBER(K1359),K1359&gt;0),K1359/I1359,"n.a.")</x:f>
        <x:v>10.595823095823096</x:v>
      </x:c>
      <x:c r="M1359" s="43" t="n">
        <x:v>10.6</x:v>
      </x:c>
      <x:c r="N1359" s="13" t="str">
        <x:v>Yes</x:v>
      </x:c>
      <x:c r="O1359" s="15" t="str">
        <x:v>7m eaves height; * Portal frame construction with 7.0m eaves; Warehouse * Roadside unit with high visibility *</x:v>
      </x:c>
      <x:c r="P1359" s="15" t="str">
        <x:v>Roller shutter stated</x:v>
      </x:c>
      <x:c r="Q1359" s="15" t="str">
        <x:v>Industrial / workshop / warehouse accommodation; office space, three-phase power, yard/loading space, WC facilities.</x:v>
      </x:c>
      <x:c r="R1359" s="15" t="str">
        <x:v>Advertised to let; not agent-confirmed</x:v>
      </x:c>
      <x:c r="S1359" s="15" t="str">
        <x:v>https://www.zoopla.co.uk/to-rent/commercial/details/74092962/</x:v>
      </x:c>
      <x:c r="T1359" s="15" t="str">
        <x:v>https://www.rightmove.co.uk/properties/771433341394625#/?channel=COM_LET</x:v>
      </x:c>
      <x:c r="U1359" s="15" t="str"/>
      <x:c r="V1359" s="15" t="str">
        <x:v>Rochester — Standalone / estate not identified</x:v>
      </x:c>
      <x:c r="W1359" s="15" t="str">
        <x:v>Individual unit ≤15,000 sq ft</x:v>
      </x:c>
      <x:c r="X1359" s="13" t="n">
        <x:f>IF(N1359="Yes",L1359,0)</x:f>
        <x:v>10.595823095823096</x:v>
      </x:c>
      <x:c r="Y1359" s="14" t="n">
        <x:v>1</x:v>
      </x:c>
      <x:c r="Z1359" s="13" t="str">
        <x:v>Industrial / workshop / storage</x:v>
      </x:c>
    </x:row>
    <x:row r="1360" ht="49" customHeight="1">
      <x:c r="A1360" s="13" t="str">
        <x:v>SE0380</x:v>
      </x:c>
      <x:c r="B1360" s="15" t="str">
        <x:v>Chatham</x:v>
      </x:c>
      <x:c r="C1360" s="15" t="str">
        <x:v>Chatham</x:v>
      </x:c>
      <x:c r="D1360" s="14" t="n">
        <x:v>76955</x:v>
      </x:c>
      <x:c r="E1360" s="13" t="str">
        <x:v>Town</x:v>
      </x:c>
      <x:c r="F1360" s="15" t="str">
        <x:v>Lordswood Industrial Estate</x:v>
      </x:c>
      <x:c r="G1360" s="15" t="str">
        <x:v>23 Lordswood Industrial Estate, Revenge Road, Chatham, Kent, ME5 8UD</x:v>
      </x:c>
      <x:c r="H1360" s="13" t="str">
        <x:v>Current</x:v>
      </x:c>
      <x:c r="I1360" s="14" t="n">
        <x:v>4600</x:v>
      </x:c>
      <x:c r="J1360" s="13" t="str">
        <x:f>IF(AND(ISNUMBER(I1360),I1360&gt;0),IF(I1360&lt;=1000,"1–1,000",IF(I1360&lt;=2500,"1,001–2,500",IF(I1360&lt;=5000,"2,501–5,000",IF(I1360&lt;=10000,"5,001–10,000","10,001–15,000")))),"2,501–5,000")</x:f>
        <x:v>2,501–5,000</x:v>
      </x:c>
      <x:c r="K1360" s="16" t="n">
        <x:v>56168</x:v>
      </x:c>
      <x:c r="L1360" s="43" t="n">
        <x:f>IF(AND(ISNUMBER(I1360),I1360&gt;0,ISNUMBER(K1360),K1360&gt;0),K1360/I1360,"n.a.")</x:f>
        <x:v>12.210434782608695</x:v>
      </x:c>
      <x:c r="M1360" s="43" t="n">
        <x:v>12.21</x:v>
      </x:c>
      <x:c r="N1360" s="13" t="str">
        <x:v>Yes</x:v>
      </x:c>
      <x:c r="O1360" s="15" t="str">
        <x:v>5.5m eaves height / 3 phase electricity; * 5.5 metre eaves height; Salient features for each unit include:- *</x:v>
      </x:c>
      <x:c r="P1360" s="15" t="str">
        <x:v>Loading/access door stated</x:v>
      </x:c>
      <x:c r="Q1360" s="15" t="str">
        <x:v>Industrial / workshop / warehouse accommodation; three-phase power, parking, WC facilities.</x:v>
      </x:c>
      <x:c r="R1360" s="15" t="str">
        <x:v>Advertised to let; not agent-confirmed</x:v>
      </x:c>
      <x:c r="S1360" s="15" t="str">
        <x:v>https://www.zoopla.co.uk/to-rent/commercial/details/71296519/</x:v>
      </x:c>
      <x:c r="T1360" s="15" t="str">
        <x:v>https://www.rightmove.co.uk/properties/760938150740737#/?channel=COM_LET</x:v>
      </x:c>
      <x:c r="U1360" s="15" t="str"/>
      <x:c r="V1360" s="15" t="str">
        <x:v>Chatham — Lordswood Industrial Estate</x:v>
      </x:c>
      <x:c r="W1360" s="15" t="str">
        <x:v>Individual unit ≤15,000 sq ft</x:v>
      </x:c>
      <x:c r="X1360" s="13" t="n">
        <x:f>IF(N1360="Yes",L1360,0)</x:f>
        <x:v>12.210434782608695</x:v>
      </x:c>
      <x:c r="Y1360" s="14" t="n">
        <x:v>1</x:v>
      </x:c>
      <x:c r="Z1360" s="13" t="str">
        <x:v>Industrial / workshop / storage</x:v>
      </x:c>
    </x:row>
    <x:row r="1361" ht="42" customHeight="1">
      <x:c r="A1361" s="13" t="str">
        <x:v>SE0381</x:v>
      </x:c>
      <x:c r="B1361" s="15" t="str">
        <x:v>Chatham</x:v>
      </x:c>
      <x:c r="C1361" s="15" t="str">
        <x:v>Chatham</x:v>
      </x:c>
      <x:c r="D1361" s="14" t="n">
        <x:v>76955</x:v>
      </x:c>
      <x:c r="E1361" s="13" t="str">
        <x:v>Town</x:v>
      </x:c>
      <x:c r="F1361" s="15" t="str">
        <x:v>Standalone / estate not identified</x:v>
      </x:c>
      <x:c r="G1361" s="15" t="str">
        <x:v>Second Avenue, Chatham ME4</x:v>
      </x:c>
      <x:c r="H1361" s="13" t="str">
        <x:v>Current</x:v>
      </x:c>
      <x:c r="I1361" s="14" t="n">
        <x:v>3950</x:v>
      </x:c>
      <x:c r="J1361" s="13" t="str">
        <x:f>IF(AND(ISNUMBER(I1361),I1361&gt;0),IF(I1361&lt;=1000,"1–1,000",IF(I1361&lt;=2500,"1,001–2,500",IF(I1361&lt;=5000,"2,501–5,000",IF(I1361&lt;=10000,"5,001–10,000","10,001–15,000")))),"2,501–5,000")</x:f>
        <x:v>2,501–5,000</x:v>
      </x:c>
      <x:c r="K1361" s="16" t="n">
        <x:v>35000</x:v>
      </x:c>
      <x:c r="L1361" s="43" t="n">
        <x:f>IF(AND(ISNUMBER(I1361),I1361&gt;0,ISNUMBER(K1361),K1361&gt;0),K1361/I1361,"n.a.")</x:f>
        <x:v>8.860759493670885</x:v>
      </x:c>
      <x:c r="M1361" s="43" t="n">
        <x:v>8.86</x:v>
      </x:c>
      <x:c r="N1361" s="13" t="str">
        <x:v>Yes</x:v>
      </x:c>
      <x:c r="O1361" s="15" t="str">
        <x:v>Eaves height: 13'05\ (Peak: 21'00\).</x:v>
      </x:c>
      <x:c r="P1361" s="15" t="str">
        <x:v>Not stated</x:v>
      </x:c>
      <x:c r="Q1361" s="15" t="str">
        <x:v>Industrial / workshop / warehouse accommodation; mezzanine, office space, three-phase power, parking, WC facilities.</x:v>
      </x:c>
      <x:c r="R1361" s="15" t="str">
        <x:v>Advertised to let; not agent-confirmed</x:v>
      </x:c>
      <x:c r="S1361" s="15" t="str">
        <x:v>https://www.zoopla.co.uk/to-rent/commercial/details/74506717/</x:v>
      </x:c>
      <x:c r="T1361" s="15" t="str"/>
      <x:c r="U1361" s="15" t="str"/>
      <x:c r="V1361" s="15" t="str">
        <x:v>Chatham — Standalone / estate not identified</x:v>
      </x:c>
      <x:c r="W1361" s="15" t="str">
        <x:v>Individual unit ≤15,000 sq ft</x:v>
      </x:c>
      <x:c r="X1361" s="13" t="n">
        <x:f>IF(N1361="Yes",L1361,0)</x:f>
        <x:v>8.860759493670885</x:v>
      </x:c>
      <x:c r="Y1361" s="14" t="n">
        <x:v>1</x:v>
      </x:c>
      <x:c r="Z1361" s="13" t="str">
        <x:v>Industrial / workshop / storage</x:v>
      </x:c>
    </x:row>
    <x:row r="1362" ht="49" customHeight="1">
      <x:c r="A1362" s="13" t="str">
        <x:v>SE0382</x:v>
      </x:c>
      <x:c r="B1362" s="15" t="str">
        <x:v>Gillingham</x:v>
      </x:c>
      <x:c r="C1362" s="15" t="str">
        <x:v>Rainham</x:v>
      </x:c>
      <x:c r="D1362" s="14"/>
      <x:c r="E1362" s="13" t="str">
        <x:v>Town</x:v>
      </x:c>
      <x:c r="F1362" s="15" t="str">
        <x:v>Cloverlay Industrial Estate</x:v>
      </x:c>
      <x:c r="G1362" s="15" t="str">
        <x:v>Unit 19 Cloverlay Industrial Estate, Canterbury Lane, Off Otterham Quay Lane, Rainham, Kent, ME8 8GL</x:v>
      </x:c>
      <x:c r="H1362" s="13" t="str">
        <x:v>Current</x:v>
      </x:c>
      <x:c r="I1362" s="14" t="n">
        <x:v>2297</x:v>
      </x:c>
      <x:c r="J1362" s="13" t="str">
        <x:f>IF(AND(ISNUMBER(I1362),I1362&gt;0),IF(I1362&lt;=1000,"1–1,000",IF(I1362&lt;=2500,"1,001–2,500",IF(I1362&lt;=5000,"2,501–5,000",IF(I1362&lt;=10000,"5,001–10,000","10,001–15,000")))),"1,001–2,500")</x:f>
        <x:v>1,001–2,500</x:v>
      </x:c>
      <x:c r="K1362" s="16" t="n">
        <x:v>30000</x:v>
      </x:c>
      <x:c r="L1362" s="43" t="n">
        <x:f>IF(AND(ISNUMBER(I1362),I1362&gt;0,ISNUMBER(K1362),K1362&gt;0),K1362/I1362,"n.a.")</x:f>
        <x:v>13.060513713539398</x:v>
      </x:c>
      <x:c r="M1362" s="43"/>
      <x:c r="N1362" s="13" t="str">
        <x:v>Yes</x:v>
      </x:c>
      <x:c r="O1362" s="15" t="str">
        <x:v>The unit benefit from a 20ft eaves height, 3 phase power, roller shutter doors and glazed pedestrian entrances</x:v>
      </x:c>
      <x:c r="P1362" s="15" t="str">
        <x:v>Roller shutter stated</x:v>
      </x:c>
      <x:c r="Q1362" s="15" t="str">
        <x:v>Industrial / workshop / warehouse accommodation; office space, three-phase power, WC facilities.</x:v>
      </x:c>
      <x:c r="R1362" s="15" t="str">
        <x:v>Advertised to let; not agent-confirmed Annualized from advertised rounded monthly asking rent (×12). Host BUA population not separately matched.</x:v>
      </x:c>
      <x:c r="S1362" s="15" t="str">
        <x:v>https://www.rightmove.co.uk/properties/760589427835489#/?channel=COM_LET</x:v>
      </x:c>
      <x:c r="T1362" s="15" t="str"/>
      <x:c r="U1362" s="15" t="str"/>
      <x:c r="V1362" s="15" t="str">
        <x:v>Gillingham — Cloverlay Industrial Estate</x:v>
      </x:c>
      <x:c r="W1362" s="15" t="str">
        <x:v>Individual unit ≤15,000 sq ft</x:v>
      </x:c>
      <x:c r="X1362" s="13" t="n">
        <x:f>IF(N1362="Yes",L1362,0)</x:f>
        <x:v>13.060513713539398</x:v>
      </x:c>
      <x:c r="Y1362" s="14" t="n">
        <x:v>1</x:v>
      </x:c>
      <x:c r="Z1362" s="13" t="str">
        <x:v>Industrial / workshop / storage</x:v>
      </x:c>
    </x:row>
    <x:row r="1363" ht="42" customHeight="1">
      <x:c r="A1363" s="13" t="str">
        <x:v>SE0383</x:v>
      </x:c>
      <x:c r="B1363" s="15" t="str">
        <x:v>Gillingham</x:v>
      </x:c>
      <x:c r="C1363" s="15" t="str">
        <x:v>Gillingham</x:v>
      </x:c>
      <x:c r="D1363" s="14" t="n">
        <x:v>108480</x:v>
      </x:c>
      <x:c r="E1363" s="13" t="str">
        <x:v>Town</x:v>
      </x:c>
      <x:c r="F1363" s="15" t="str">
        <x:v>Gillingham Business Park</x:v>
      </x:c>
      <x:c r="G1363" s="15" t="str">
        <x:v>16 Sabre Court, Gillingham Business Park, Gillingham, Kent, ME8 0RW</x:v>
      </x:c>
      <x:c r="H1363" s="13" t="str">
        <x:v>Current</x:v>
      </x:c>
      <x:c r="I1363" s="14" t="n">
        <x:v>1827</x:v>
      </x:c>
      <x:c r="J1363" s="13" t="str">
        <x:f>IF(AND(ISNUMBER(I1363),I1363&gt;0),IF(I1363&lt;=1000,"1–1,000",IF(I1363&lt;=2500,"1,001–2,500",IF(I1363&lt;=5000,"2,501–5,000",IF(I1363&lt;=10000,"5,001–10,000","10,001–15,000")))),"1,001–2,500")</x:f>
        <x:v>1,001–2,500</x:v>
      </x:c>
      <x:c r="K1363" s="16" t="n">
        <x:v>26600</x:v>
      </x:c>
      <x:c r="L1363" s="43" t="n">
        <x:f>IF(AND(ISNUMBER(I1363),I1363&gt;0,ISNUMBER(K1363),K1363&gt;0),K1363/I1363,"n.a.")</x:f>
        <x:v>14.559386973180077</x:v>
      </x:c>
      <x:c r="M1363" s="43" t="n">
        <x:v>14.56</x:v>
      </x:c>
      <x:c r="N1363" s="13" t="str">
        <x:v>Yes</x:v>
      </x:c>
      <x:c r="O1363" s="15" t="str">
        <x:v>Not stated</x:v>
      </x:c>
      <x:c r="P1363" s="15" t="str">
        <x:v>Roller shutter stated</x:v>
      </x:c>
      <x:c r="Q1363" s="15" t="str">
        <x:v>Industrial / workshop / warehouse accommodation; Steel frame, office space, three-phase power, parking, WC facilities.</x:v>
      </x:c>
      <x:c r="R1363" s="15" t="str">
        <x:v>Advertised to let; not agent-confirmed</x:v>
      </x:c>
      <x:c r="S1363" s="15" t="str">
        <x:v>https://www.zoopla.co.uk/to-rent/commercial/details/71555271/</x:v>
      </x:c>
      <x:c r="T1363" s="15" t="str">
        <x:v>https://www.rightmove.co.uk/properties/760938129768465#/?channel=COM_LET</x:v>
      </x:c>
      <x:c r="U1363" s="15" t="str"/>
      <x:c r="V1363" s="15" t="str">
        <x:v>Gillingham — Gillingham Business Park</x:v>
      </x:c>
      <x:c r="W1363" s="15" t="str">
        <x:v>Individual unit ≤15,000 sq ft</x:v>
      </x:c>
      <x:c r="X1363" s="13" t="n">
        <x:f>IF(N1363="Yes",L1363,0)</x:f>
        <x:v>14.559386973180077</x:v>
      </x:c>
      <x:c r="Y1363" s="14" t="n">
        <x:v>1</x:v>
      </x:c>
      <x:c r="Z1363" s="13" t="str">
        <x:v>Industrial / workshop / storage</x:v>
      </x:c>
    </x:row>
    <x:row r="1364" ht="42" customHeight="1">
      <x:c r="A1364" s="13" t="str">
        <x:v>SE0384</x:v>
      </x:c>
      <x:c r="B1364" s="15" t="str">
        <x:v>Gillingham</x:v>
      </x:c>
      <x:c r="C1364" s="15" t="str">
        <x:v>Gillingham</x:v>
      </x:c>
      <x:c r="D1364" s="14" t="n">
        <x:v>108480</x:v>
      </x:c>
      <x:c r="E1364" s="13" t="str">
        <x:v>Town</x:v>
      </x:c>
      <x:c r="F1364" s="15" t="str">
        <x:v>Gillingham Business Park</x:v>
      </x:c>
      <x:c r="G1364" s="15" t="str">
        <x:v>17 Sabre Court, Gillingham Business Park, Gillingham, Kent, ME8 0RW</x:v>
      </x:c>
      <x:c r="H1364" s="13" t="str">
        <x:v>Current</x:v>
      </x:c>
      <x:c r="I1364" s="14" t="n">
        <x:v>1832</x:v>
      </x:c>
      <x:c r="J1364" s="13" t="str">
        <x:f>IF(AND(ISNUMBER(I1364),I1364&gt;0),IF(I1364&lt;=1000,"1–1,000",IF(I1364&lt;=2500,"1,001–2,500",IF(I1364&lt;=5000,"2,501–5,000",IF(I1364&lt;=10000,"5,001–10,000","10,001–15,000")))),"1,001–2,500")</x:f>
        <x:v>1,001–2,500</x:v>
      </x:c>
      <x:c r="K1364" s="16" t="n">
        <x:v>26675</x:v>
      </x:c>
      <x:c r="L1364" s="43" t="n">
        <x:f>IF(AND(ISNUMBER(I1364),I1364&gt;0,ISNUMBER(K1364),K1364&gt;0),K1364/I1364,"n.a.")</x:f>
        <x:v>14.560589519650655</x:v>
      </x:c>
      <x:c r="M1364" s="43" t="n">
        <x:v>14.56</x:v>
      </x:c>
      <x:c r="N1364" s="13" t="str">
        <x:v>Yes</x:v>
      </x:c>
      <x:c r="O1364" s="15" t="str">
        <x:v>Not stated</x:v>
      </x:c>
      <x:c r="P1364" s="15" t="str">
        <x:v>Roller shutter stated</x:v>
      </x:c>
      <x:c r="Q1364" s="15" t="str">
        <x:v>Industrial / workshop / warehouse accommodation; Steel frame, office space, three-phase power, parking, WC facilities.</x:v>
      </x:c>
      <x:c r="R1364" s="15" t="str">
        <x:v>Advertised to let; not agent-confirmed</x:v>
      </x:c>
      <x:c r="S1364" s="15" t="str">
        <x:v>https://www.zoopla.co.uk/to-rent/commercial/details/74424333/</x:v>
      </x:c>
      <x:c r="T1364" s="15" t="str">
        <x:v>https://www.rightmove.co.uk/properties/778348870135537#/?channel=COM_LET</x:v>
      </x:c>
      <x:c r="U1364" s="15" t="str"/>
      <x:c r="V1364" s="15" t="str">
        <x:v>Gillingham — Gillingham Business Park</x:v>
      </x:c>
      <x:c r="W1364" s="15" t="str">
        <x:v>Individual unit ≤15,000 sq ft</x:v>
      </x:c>
      <x:c r="X1364" s="13" t="n">
        <x:f>IF(N1364="Yes",L1364,0)</x:f>
        <x:v>14.560589519650655</x:v>
      </x:c>
      <x:c r="Y1364" s="14" t="n">
        <x:v>1</x:v>
      </x:c>
      <x:c r="Z1364" s="13" t="str">
        <x:v>Industrial / workshop / storage</x:v>
      </x:c>
    </x:row>
    <x:row r="1365" ht="42" customHeight="1">
      <x:c r="A1365" s="13" t="str">
        <x:v>SE0385</x:v>
      </x:c>
      <x:c r="B1365" s="15" t="str">
        <x:v>Gillingham</x:v>
      </x:c>
      <x:c r="C1365" s="15" t="str">
        <x:v>Gillingham</x:v>
      </x:c>
      <x:c r="D1365" s="14" t="n">
        <x:v>108480</x:v>
      </x:c>
      <x:c r="E1365" s="13" t="str">
        <x:v>Town</x:v>
      </x:c>
      <x:c r="F1365" s="15" t="str">
        <x:v>Gillingham Business Park</x:v>
      </x:c>
      <x:c r="G1365" s="15" t="str">
        <x:v>18 Sabre Court, Gillingham Business Park, Gillingham, Kent, ME8 0RW</x:v>
      </x:c>
      <x:c r="H1365" s="13" t="str">
        <x:v>Current</x:v>
      </x:c>
      <x:c r="I1365" s="14" t="n">
        <x:v>1827</x:v>
      </x:c>
      <x:c r="J1365" s="13" t="str">
        <x:f>IF(AND(ISNUMBER(I1365),I1365&gt;0),IF(I1365&lt;=1000,"1–1,000",IF(I1365&lt;=2500,"1,001–2,500",IF(I1365&lt;=5000,"2,501–5,000",IF(I1365&lt;=10000,"5,001–10,000","10,001–15,000")))),"1,001–2,500")</x:f>
        <x:v>1,001–2,500</x:v>
      </x:c>
      <x:c r="K1365" s="16" t="n">
        <x:v>26600</x:v>
      </x:c>
      <x:c r="L1365" s="43" t="n">
        <x:f>IF(AND(ISNUMBER(I1365),I1365&gt;0,ISNUMBER(K1365),K1365&gt;0),K1365/I1365,"n.a.")</x:f>
        <x:v>14.559386973180077</x:v>
      </x:c>
      <x:c r="M1365" s="43" t="n">
        <x:v>14.56</x:v>
      </x:c>
      <x:c r="N1365" s="13" t="str">
        <x:v>Yes</x:v>
      </x:c>
      <x:c r="O1365" s="15" t="str">
        <x:v>Not stated</x:v>
      </x:c>
      <x:c r="P1365" s="15" t="str">
        <x:v>Roller shutter stated</x:v>
      </x:c>
      <x:c r="Q1365" s="15" t="str">
        <x:v>Industrial / workshop / warehouse accommodation; Steel frame, office space, three-phase power, parking, WC facilities.</x:v>
      </x:c>
      <x:c r="R1365" s="15" t="str">
        <x:v>Advertised to let; not agent-confirmed</x:v>
      </x:c>
      <x:c r="S1365" s="15" t="str">
        <x:v>https://www.zoopla.co.uk/to-rent/commercial/details/74424497/</x:v>
      </x:c>
      <x:c r="T1365" s="15" t="str">
        <x:v>https://www.rightmove.co.uk/properties/778349903917568#/?channel=COM_LET</x:v>
      </x:c>
      <x:c r="U1365" s="15" t="str"/>
      <x:c r="V1365" s="15" t="str">
        <x:v>Gillingham — Gillingham Business Park</x:v>
      </x:c>
      <x:c r="W1365" s="15" t="str">
        <x:v>Individual unit ≤15,000 sq ft</x:v>
      </x:c>
      <x:c r="X1365" s="13" t="n">
        <x:f>IF(N1365="Yes",L1365,0)</x:f>
        <x:v>14.559386973180077</x:v>
      </x:c>
      <x:c r="Y1365" s="14" t="n">
        <x:v>1</x:v>
      </x:c>
      <x:c r="Z1365" s="13" t="str">
        <x:v>Industrial / workshop / storage</x:v>
      </x:c>
    </x:row>
    <x:row r="1366" ht="62" customHeight="1">
      <x:c r="A1366" s="13" t="str">
        <x:v>SE0386</x:v>
      </x:c>
      <x:c r="B1366" s="15" t="str">
        <x:v>Gillingham</x:v>
      </x:c>
      <x:c r="C1366" s="15" t="str">
        <x:v>Gillingham</x:v>
      </x:c>
      <x:c r="D1366" s="14" t="n">
        <x:v>108480</x:v>
      </x:c>
      <x:c r="E1366" s="13" t="str">
        <x:v>Town</x:v>
      </x:c>
      <x:c r="F1366" s="15" t="str">
        <x:v>Gillingham Business Park</x:v>
      </x:c>
      <x:c r="G1366" s="15" t="str">
        <x:v>Unit 4, Medway Distribution Centre, Courteney Road, Gillingham, Kent, ME8</x:v>
      </x:c>
      <x:c r="H1366" s="13" t="str">
        <x:v>Uncertain</x:v>
      </x:c>
      <x:c r="I1366" s="14" t="n">
        <x:v>11020</x:v>
      </x:c>
      <x:c r="J1366" s="13" t="str">
        <x:f>IF(AND(ISNUMBER(I1366),I1366&gt;0),IF(I1366&lt;=1000,"1–1,000",IF(I1366&lt;=2500,"1,001–2,500",IF(I1366&lt;=5000,"2,501–5,000",IF(I1366&lt;=10000,"5,001–10,000","10,001–15,000")))),"10,001–15,000")</x:f>
        <x:v>10,001–15,000</x:v>
      </x:c>
      <x:c r="K1366" s="16" t="n">
        <x:v>132240</x:v>
      </x:c>
      <x:c r="L1366" s="43" t="n">
        <x:f>IF(AND(ISNUMBER(I1366),I1366&gt;0,ISNUMBER(K1366),K1366&gt;0),K1366/I1366,"n.a.")</x:f>
        <x:v>12</x:v>
      </x:c>
      <x:c r="M1366" s="43" t="n">
        <x:v>12</x:v>
      </x:c>
      <x:c r="N1366" s="13" t="str">
        <x:v>No</x:v>
      </x:c>
      <x:c r="O1366" s="15" t="str">
        <x:v>7m eaves height; The property provides an eaves height of approximately 7.0 m, rising to around 7.9 m at the a</x:v>
      </x:c>
      <x:c r="P1366" s="15" t="str">
        <x:v>Loading/access door stated</x:v>
      </x:c>
      <x:c r="Q1366" s="15" t="str">
        <x:v>Industrial / workshop / warehouse accommodation; office space, parking, yard/loading space, WC facilities.</x:v>
      </x:c>
      <x:c r="R1366" s="15" t="str">
        <x:v>Refurbishment / delivery timing unresolved</x:v>
      </x:c>
      <x:c r="S1366" s="15" t="str">
        <x:v>https://www.zoopla.co.uk/to-rent/commercial/details/72939647/</x:v>
      </x:c>
      <x:c r="T1366" s="15" t="str">
        <x:v>https://www.zoopla.co.uk/to-rent/commercial/details/66686933/</x:v>
      </x:c>
      <x:c r="U1366" s="15" t="str">
        <x:v>https://www.rightmove.co.uk/properties/760937454368368#/?channel=COM_LET
https://www.caxtons.com/property/unit-4-medway-distribution-centre-courteney-road-gillingham-kent-me8/</x:v>
      </x:c>
      <x:c r="V1366" s="15" t="str">
        <x:v>Gillingham — Gillingham Business Park</x:v>
      </x:c>
      <x:c r="W1366" s="15" t="str">
        <x:v>Individual unit ≤15,000 sq ft</x:v>
      </x:c>
      <x:c r="X1366" s="13" t="n">
        <x:f>IF(N1366="Yes",L1366,0)</x:f>
        <x:v>0</x:v>
      </x:c>
      <x:c r="Y1366" s="14" t="n">
        <x:v>1</x:v>
      </x:c>
      <x:c r="Z1366" s="13" t="str">
        <x:v>Industrial / workshop / storage</x:v>
      </x:c>
    </x:row>
    <x:row r="1367" ht="42" customHeight="1">
      <x:c r="A1367" s="13" t="str">
        <x:v>SE0387</x:v>
      </x:c>
      <x:c r="B1367" s="15" t="str">
        <x:v>Sittingbourne</x:v>
      </x:c>
      <x:c r="C1367" s="15" t="str">
        <x:v>Rodmersham</x:v>
      </x:c>
      <x:c r="D1367" s="14"/>
      <x:c r="E1367" s="13" t="str">
        <x:v>Nearby</x:v>
      </x:c>
      <x:c r="F1367" s="15" t="str">
        <x:v>Standalone / estate not identified</x:v>
      </x:c>
      <x:c r="G1367" s="15" t="str">
        <x:v>Rodmersham Court Farm, Rodmersham, Sittingbourne ME9</x:v>
      </x:c>
      <x:c r="H1367" s="13" t="str">
        <x:v>Current</x:v>
      </x:c>
      <x:c r="I1367" s="14" t="n">
        <x:v>2825</x:v>
      </x:c>
      <x:c r="J1367" s="13" t="str">
        <x:f>IF(AND(ISNUMBER(I1367),I1367&gt;0),IF(I1367&lt;=1000,"1–1,000",IF(I1367&lt;=2500,"1,001–2,500",IF(I1367&lt;=5000,"2,501–5,000",IF(I1367&lt;=10000,"5,001–10,000","10,001–15,000")))),"2,501–5,000")</x:f>
        <x:v>2,501–5,000</x:v>
      </x:c>
      <x:c r="K1367" s="16" t="n">
        <x:v>28000</x:v>
      </x:c>
      <x:c r="L1367" s="43" t="n">
        <x:f>IF(AND(ISNUMBER(I1367),I1367&gt;0,ISNUMBER(K1367),K1367&gt;0),K1367/I1367,"n.a.")</x:f>
        <x:v>9.91150442477876</x:v>
      </x:c>
      <x:c r="M1367" s="43" t="n">
        <x:v>9.91</x:v>
      </x:c>
      <x:c r="N1367" s="13" t="str">
        <x:v>Yes</x:v>
      </x:c>
      <x:c r="O1367" s="15" t="str">
        <x:v>Not stated</x:v>
      </x:c>
      <x:c r="P1367" s="15" t="str">
        <x:v>Roller shutter stated; electric operation stated</x:v>
      </x:c>
      <x:c r="Q1367" s="15" t="str">
        <x:v>Industrial / workshop / warehouse accommodation; Steel frame, three-phase power, WC facilities.</x:v>
      </x:c>
      <x:c r="R1367" s="15" t="str">
        <x:v>Advertised to let; not agent-confirmed Host BUA population not separately matched.</x:v>
      </x:c>
      <x:c r="S1367" s="15" t="str">
        <x:v>https://www.zoopla.co.uk/to-rent/commercial/details/73335323/</x:v>
      </x:c>
      <x:c r="T1367" s="15" t="str">
        <x:v>https://www.rightmove.co.uk/properties/89126394#/?channel=COM_LET</x:v>
      </x:c>
      <x:c r="U1367" s="15" t="str"/>
      <x:c r="V1367" s="15" t="str">
        <x:v>Sittingbourne — Standalone / estate not identified</x:v>
      </x:c>
      <x:c r="W1367" s="15" t="str">
        <x:v>Individual unit ≤15,000 sq ft</x:v>
      </x:c>
      <x:c r="X1367" s="13" t="n">
        <x:f>IF(N1367="Yes",L1367,0)</x:f>
        <x:v>9.91150442477876</x:v>
      </x:c>
      <x:c r="Y1367" s="14" t="n">
        <x:v>1</x:v>
      </x:c>
      <x:c r="Z1367" s="13" t="str">
        <x:v>Industrial / workshop / storage</x:v>
      </x:c>
    </x:row>
    <x:row r="1368" ht="42" customHeight="1">
      <x:c r="A1368" s="13" t="str">
        <x:v>SE0388</x:v>
      </x:c>
      <x:c r="B1368" s="15" t="str">
        <x:v>Sittingbourne</x:v>
      </x:c>
      <x:c r="C1368" s="15" t="str">
        <x:v>Rodmersham</x:v>
      </x:c>
      <x:c r="D1368" s="14"/>
      <x:c r="E1368" s="13" t="str">
        <x:v>Nearby</x:v>
      </x:c>
      <x:c r="F1368" s="15" t="str">
        <x:v>Standalone / estate not identified</x:v>
      </x:c>
      <x:c r="G1368" s="15" t="str">
        <x:v>Rodmersham Court Farm, Rodmersham, Sittingbourne ME9</x:v>
      </x:c>
      <x:c r="H1368" s="13" t="str">
        <x:v>Current</x:v>
      </x:c>
      <x:c r="I1368" s="14" t="n">
        <x:v>3734</x:v>
      </x:c>
      <x:c r="J1368" s="13" t="str">
        <x:f>IF(AND(ISNUMBER(I1368),I1368&gt;0),IF(I1368&lt;=1000,"1–1,000",IF(I1368&lt;=2500,"1,001–2,500",IF(I1368&lt;=5000,"2,501–5,000",IF(I1368&lt;=10000,"5,001–10,000","10,001–15,000")))),"2,501–5,000")</x:f>
        <x:v>2,501–5,000</x:v>
      </x:c>
      <x:c r="K1368" s="16" t="n">
        <x:v>32000</x:v>
      </x:c>
      <x:c r="L1368" s="43" t="n">
        <x:f>IF(AND(ISNUMBER(I1368),I1368&gt;0,ISNUMBER(K1368),K1368&gt;0),K1368/I1368,"n.a.")</x:f>
        <x:v>8.56989823245849</x:v>
      </x:c>
      <x:c r="M1368" s="43" t="n">
        <x:v>8.57</x:v>
      </x:c>
      <x:c r="N1368" s="13" t="str">
        <x:v>Yes</x:v>
      </x:c>
      <x:c r="O1368" s="15" t="str">
        <x:v>Not stated</x:v>
      </x:c>
      <x:c r="P1368" s="15" t="str">
        <x:v>Roller shutter stated; electric operation stated</x:v>
      </x:c>
      <x:c r="Q1368" s="15" t="str">
        <x:v>Industrial / workshop / warehouse accommodation; WC facilities.</x:v>
      </x:c>
      <x:c r="R1368" s="15" t="str">
        <x:v>Advertised to let; not agent-confirmed Host BUA population not separately matched.</x:v>
      </x:c>
      <x:c r="S1368" s="15" t="str">
        <x:v>https://www.zoopla.co.uk/to-rent/commercial/details/73301926/</x:v>
      </x:c>
      <x:c r="T1368" s="15" t="str">
        <x:v>https://www.rightmove.co.uk/properties/88979445#/?channel=COM_LET</x:v>
      </x:c>
      <x:c r="U1368" s="15" t="str"/>
      <x:c r="V1368" s="15" t="str">
        <x:v>Sittingbourne — Standalone / estate not identified</x:v>
      </x:c>
      <x:c r="W1368" s="15" t="str">
        <x:v>Individual unit ≤15,000 sq ft</x:v>
      </x:c>
      <x:c r="X1368" s="13" t="n">
        <x:f>IF(N1368="Yes",L1368,0)</x:f>
        <x:v>8.56989823245849</x:v>
      </x:c>
      <x:c r="Y1368" s="14" t="n">
        <x:v>1</x:v>
      </x:c>
      <x:c r="Z1368" s="13" t="str">
        <x:v>Industrial / workshop / storage</x:v>
      </x:c>
    </x:row>
    <x:row r="1369" ht="42" customHeight="1">
      <x:c r="A1369" s="13" t="str">
        <x:v>SE0389</x:v>
      </x:c>
      <x:c r="B1369" s="15" t="str">
        <x:v>Sittingbourne</x:v>
      </x:c>
      <x:c r="C1369" s="15" t="str">
        <x:v>Rodmersham</x:v>
      </x:c>
      <x:c r="D1369" s="14"/>
      <x:c r="E1369" s="13" t="str">
        <x:v>Nearby</x:v>
      </x:c>
      <x:c r="F1369" s="15" t="str">
        <x:v>Standalone / estate not identified</x:v>
      </x:c>
      <x:c r="G1369" s="15" t="str">
        <x:v>Rodmersham Court Farm, Rodmersham, Sittingbourne ME9</x:v>
      </x:c>
      <x:c r="H1369" s="13" t="str">
        <x:v>Current</x:v>
      </x:c>
      <x:c r="I1369" s="14" t="n">
        <x:v>1482</x:v>
      </x:c>
      <x:c r="J1369" s="13" t="str">
        <x:f>IF(AND(ISNUMBER(I1369),I1369&gt;0),IF(I1369&lt;=1000,"1–1,000",IF(I1369&lt;=2500,"1,001–2,500",IF(I1369&lt;=5000,"2,501–5,000",IF(I1369&lt;=10000,"5,001–10,000","10,001–15,000")))),"1,001–2,500")</x:f>
        <x:v>1,001–2,500</x:v>
      </x:c>
      <x:c r="K1369" s="16" t="n">
        <x:v>18000</x:v>
      </x:c>
      <x:c r="L1369" s="43" t="n">
        <x:f>IF(AND(ISNUMBER(I1369),I1369&gt;0,ISNUMBER(K1369),K1369&gt;0),K1369/I1369,"n.a.")</x:f>
        <x:v>12.145748987854251</x:v>
      </x:c>
      <x:c r="M1369" s="43" t="n">
        <x:v>12.15</x:v>
      </x:c>
      <x:c r="N1369" s="13" t="str">
        <x:v>Yes</x:v>
      </x:c>
      <x:c r="O1369" s="15" t="str">
        <x:v>Not stated</x:v>
      </x:c>
      <x:c r="P1369" s="15" t="str">
        <x:v>Roller shutter stated; electric operation stated</x:v>
      </x:c>
      <x:c r="Q1369" s="15" t="str">
        <x:v>Industrial / workshop / warehouse accommodation; WC facilities.</x:v>
      </x:c>
      <x:c r="R1369" s="15" t="str">
        <x:v>Advertised to let; not agent-confirmed Host BUA population not separately matched.</x:v>
      </x:c>
      <x:c r="S1369" s="15" t="str">
        <x:v>https://www.zoopla.co.uk/to-rent/commercial/details/73300422/</x:v>
      </x:c>
      <x:c r="T1369" s="15" t="str">
        <x:v>https://www.rightmove.co.uk/properties/88971441#/?channel=COM_LET</x:v>
      </x:c>
      <x:c r="U1369" s="15" t="str"/>
      <x:c r="V1369" s="15" t="str">
        <x:v>Sittingbourne — Standalone / estate not identified</x:v>
      </x:c>
      <x:c r="W1369" s="15" t="str">
        <x:v>Individual unit ≤15,000 sq ft</x:v>
      </x:c>
      <x:c r="X1369" s="13" t="n">
        <x:f>IF(N1369="Yes",L1369,0)</x:f>
        <x:v>12.145748987854251</x:v>
      </x:c>
      <x:c r="Y1369" s="14" t="n">
        <x:v>1</x:v>
      </x:c>
      <x:c r="Z1369" s="13" t="str">
        <x:v>Industrial / workshop / storage</x:v>
      </x:c>
    </x:row>
    <x:row r="1370" ht="49" customHeight="1">
      <x:c r="A1370" s="13" t="str">
        <x:v>SE0390</x:v>
      </x:c>
      <x:c r="B1370" s="15" t="str">
        <x:v>Sittingbourne</x:v>
      </x:c>
      <x:c r="C1370" s="15" t="str">
        <x:v>Sittingbourne</x:v>
      </x:c>
      <x:c r="D1370" s="14" t="n">
        <x:v>54390</x:v>
      </x:c>
      <x:c r="E1370" s="13" t="str">
        <x:v>Town</x:v>
      </x:c>
      <x:c r="F1370" s="15" t="str">
        <x:v>Eurolink Industrial Estate</x:v>
      </x:c>
      <x:c r="G1370" s="15" t="str">
        <x:v>1 Waterview Business Park, Castle Road, Eurolink, Sittingbourne, Kent, ME10 3SQ</x:v>
      </x:c>
      <x:c r="H1370" s="13" t="str">
        <x:v>Current</x:v>
      </x:c>
      <x:c r="I1370" s="14" t="n">
        <x:v>2502</x:v>
      </x:c>
      <x:c r="J1370" s="13" t="str">
        <x:f>IF(AND(ISNUMBER(I1370),I1370&gt;0),IF(I1370&lt;=1000,"1–1,000",IF(I1370&lt;=2500,"1,001–2,500",IF(I1370&lt;=5000,"2,501–5,000",IF(I1370&lt;=10000,"5,001–10,000","10,001–15,000")))),"2,501–5,000")</x:f>
        <x:v>2,501–5,000</x:v>
      </x:c>
      <x:c r="K1370" s="16" t="n">
        <x:v>34000</x:v>
      </x:c>
      <x:c r="L1370" s="43" t="n">
        <x:f>IF(AND(ISNUMBER(I1370),I1370&gt;0,ISNUMBER(K1370),K1370&gt;0),K1370/I1370,"n.a.")</x:f>
        <x:v>13.589128697042366</x:v>
      </x:c>
      <x:c r="M1370" s="43" t="n">
        <x:v>13.59</x:v>
      </x:c>
      <x:c r="N1370" s="13" t="str">
        <x:v>Yes</x:v>
      </x:c>
      <x:c r="O1370" s="15" t="str">
        <x:v>Approximately 6m eaves height; 6m eaves height; 6m eaves height * Ground floor storage area * First floor offi</x:v>
      </x:c>
      <x:c r="P1370" s="15" t="str">
        <x:v>Loading/access door stated</x:v>
      </x:c>
      <x:c r="Q1370" s="15" t="str">
        <x:v>Industrial / workshop / warehouse accommodation; Steel frame, mezzanine, office space, parking.</x:v>
      </x:c>
      <x:c r="R1370" s="15" t="str">
        <x:v>Advertised to let; not agent-confirmed</x:v>
      </x:c>
      <x:c r="S1370" s="15" t="str">
        <x:v>https://www.zoopla.co.uk/to-rent/commercial/details/72237524/</x:v>
      </x:c>
      <x:c r="T1370" s="15" t="str">
        <x:v>https://www.rightmove.co.uk/properties/760937372579537#/?channel=COM_LET</x:v>
      </x:c>
      <x:c r="U1370" s="15" t="str"/>
      <x:c r="V1370" s="15" t="str">
        <x:v>Sittingbourne — Eurolink Industrial Estate</x:v>
      </x:c>
      <x:c r="W1370" s="15" t="str">
        <x:v>Individual unit ≤15,000 sq ft</x:v>
      </x:c>
      <x:c r="X1370" s="13" t="n">
        <x:f>IF(N1370="Yes",L1370,0)</x:f>
        <x:v>13.589128697042366</x:v>
      </x:c>
      <x:c r="Y1370" s="14" t="n">
        <x:v>1</x:v>
      </x:c>
      <x:c r="Z1370" s="13" t="str">
        <x:v>Industrial / workshop / storage</x:v>
      </x:c>
    </x:row>
    <x:row r="1371" ht="42" customHeight="1">
      <x:c r="A1371" s="13" t="str">
        <x:v>SE0391</x:v>
      </x:c>
      <x:c r="B1371" s="15" t="str">
        <x:v>Sittingbourne</x:v>
      </x:c>
      <x:c r="C1371" s="15" t="str">
        <x:v>Sittingbourne</x:v>
      </x:c>
      <x:c r="D1371" s="14" t="n">
        <x:v>54390</x:v>
      </x:c>
      <x:c r="E1371" s="13" t="str">
        <x:v>Town</x:v>
      </x:c>
      <x:c r="F1371" s="15" t="str">
        <x:v>Eurolink Industrial Estate</x:v>
      </x:c>
      <x:c r="G1371" s="15" t="str">
        <x:v>3 Castleacres Industrial Park, Castle Road, Sittingbourne, Kent, ME10 3RZ</x:v>
      </x:c>
      <x:c r="H1371" s="13" t="str">
        <x:v>Current</x:v>
      </x:c>
      <x:c r="I1371" s="14" t="n">
        <x:v>1377</x:v>
      </x:c>
      <x:c r="J1371" s="13" t="str">
        <x:f>IF(AND(ISNUMBER(I1371),I1371&gt;0),IF(I1371&lt;=1000,"1–1,000",IF(I1371&lt;=2500,"1,001–2,500",IF(I1371&lt;=5000,"2,501–5,000",IF(I1371&lt;=10000,"5,001–10,000","10,001–15,000")))),"1,001–2,500")</x:f>
        <x:v>1,001–2,500</x:v>
      </x:c>
      <x:c r="K1371" s="16" t="n">
        <x:v>20000</x:v>
      </x:c>
      <x:c r="L1371" s="43" t="n">
        <x:f>IF(AND(ISNUMBER(I1371),I1371&gt;0,ISNUMBER(K1371),K1371&gt;0),K1371/I1371,"n.a.")</x:f>
        <x:v>14.524328249818446</x:v>
      </x:c>
      <x:c r="M1371" s="43" t="n">
        <x:v>14.52</x:v>
      </x:c>
      <x:c r="N1371" s="13" t="str">
        <x:v>Yes</x:v>
      </x:c>
      <x:c r="O1371" s="15" t="str">
        <x:v>Not stated</x:v>
      </x:c>
      <x:c r="P1371" s="15" t="str">
        <x:v>Loading/access door stated</x:v>
      </x:c>
      <x:c r="Q1371" s="15" t="str">
        <x:v>Industrial / workshop / warehouse accommodation; Steel frame, mezzanine, office space, three-phase power, parking, WC facilities.</x:v>
      </x:c>
      <x:c r="R1371" s="15" t="str">
        <x:v>Advertised to let; not agent-confirmed</x:v>
      </x:c>
      <x:c r="S1371" s="15" t="str">
        <x:v>https://www.zoopla.co.uk/to-rent/commercial/details/69726219/</x:v>
      </x:c>
      <x:c r="T1371" s="15" t="str">
        <x:v>https://www.rightmove.co.uk/properties/760937577988785#/?channel=COM_LET</x:v>
      </x:c>
      <x:c r="U1371" s="15" t="str"/>
      <x:c r="V1371" s="15" t="str">
        <x:v>Sittingbourne — Eurolink Industrial Estate</x:v>
      </x:c>
      <x:c r="W1371" s="15" t="str">
        <x:v>Individual unit ≤15,000 sq ft</x:v>
      </x:c>
      <x:c r="X1371" s="13" t="n">
        <x:f>IF(N1371="Yes",L1371,0)</x:f>
        <x:v>14.524328249818446</x:v>
      </x:c>
      <x:c r="Y1371" s="14" t="n">
        <x:v>1</x:v>
      </x:c>
      <x:c r="Z1371" s="13" t="str">
        <x:v>Industrial / workshop / storage</x:v>
      </x:c>
    </x:row>
    <x:row r="1372" ht="49" customHeight="1">
      <x:c r="A1372" s="13" t="str">
        <x:v>SE0392</x:v>
      </x:c>
      <x:c r="B1372" s="15" t="str">
        <x:v>Sittingbourne</x:v>
      </x:c>
      <x:c r="C1372" s="15" t="str">
        <x:v>Sittingbourne</x:v>
      </x:c>
      <x:c r="D1372" s="14" t="n">
        <x:v>54390</x:v>
      </x:c>
      <x:c r="E1372" s="13" t="str">
        <x:v>Town</x:v>
      </x:c>
      <x:c r="F1372" s="15" t="str">
        <x:v>Eurolink Industrial Estate</x:v>
      </x:c>
      <x:c r="G1372" s="15" t="str">
        <x:v>4 Precision 4 Business Park, Styles Close, Eurolink, Sittingbourne, Kent, ME10 3FZ</x:v>
      </x:c>
      <x:c r="H1372" s="13" t="str">
        <x:v>Current</x:v>
      </x:c>
      <x:c r="I1372" s="14" t="n">
        <x:v>1688</x:v>
      </x:c>
      <x:c r="J1372" s="13" t="str">
        <x:f>IF(AND(ISNUMBER(I1372),I1372&gt;0),IF(I1372&lt;=1000,"1–1,000",IF(I1372&lt;=2500,"1,001–2,500",IF(I1372&lt;=5000,"2,501–5,000",IF(I1372&lt;=10000,"5,001–10,000","10,001–15,000")))),"1,001–2,500")</x:f>
        <x:v>1,001–2,500</x:v>
      </x:c>
      <x:c r="K1372" s="16" t="n">
        <x:v>22000</x:v>
      </x:c>
      <x:c r="L1372" s="43" t="n">
        <x:f>IF(AND(ISNUMBER(I1372),I1372&gt;0,ISNUMBER(K1372),K1372&gt;0),K1372/I1372,"n.a.")</x:f>
        <x:v>13.033175355450236</x:v>
      </x:c>
      <x:c r="M1372" s="43" t="n">
        <x:v>13.03</x:v>
      </x:c>
      <x:c r="N1372" s="13" t="str">
        <x:v>Yes</x:v>
      </x:c>
      <x:c r="O1372" s="15" t="str">
        <x:v>Maximum eaves height of 6m reducing to 5.5m to the front; * Maximum eaves height of 6 m reducing to 5.5 m to t</x:v>
      </x:c>
      <x:c r="P1372" s="15" t="str">
        <x:v>Loading/access door stated</x:v>
      </x:c>
      <x:c r="Q1372" s="15" t="str">
        <x:v>Industrial / workshop / warehouse accommodation; Steel frame, mezzanine, office space, parking, WC facilities.</x:v>
      </x:c>
      <x:c r="R1372" s="15" t="str">
        <x:v>Advertised to let; not agent-confirmed</x:v>
      </x:c>
      <x:c r="S1372" s="15" t="str">
        <x:v>https://www.zoopla.co.uk/to-rent/commercial/details/72243820/</x:v>
      </x:c>
      <x:c r="T1372" s="15" t="str">
        <x:v>https://www.rightmove.co.uk/properties/760938297307472#/?channel=COM_LET</x:v>
      </x:c>
      <x:c r="U1372" s="15" t="str"/>
      <x:c r="V1372" s="15" t="str">
        <x:v>Sittingbourne — Eurolink Industrial Estate</x:v>
      </x:c>
      <x:c r="W1372" s="15" t="str">
        <x:v>Individual unit ≤15,000 sq ft</x:v>
      </x:c>
      <x:c r="X1372" s="13" t="n">
        <x:f>IF(N1372="Yes",L1372,0)</x:f>
        <x:v>13.033175355450236</x:v>
      </x:c>
      <x:c r="Y1372" s="14" t="n">
        <x:v>1</x:v>
      </x:c>
      <x:c r="Z1372" s="13" t="str">
        <x:v>Industrial / workshop / storage</x:v>
      </x:c>
    </x:row>
    <x:row r="1373" ht="62" customHeight="1">
      <x:c r="A1373" s="13" t="str">
        <x:v>SE0393</x:v>
      </x:c>
      <x:c r="B1373" s="15" t="str">
        <x:v>Sittingbourne</x:v>
      </x:c>
      <x:c r="C1373" s="15" t="str">
        <x:v>Sittingbourne</x:v>
      </x:c>
      <x:c r="D1373" s="14" t="n">
        <x:v>54390</x:v>
      </x:c>
      <x:c r="E1373" s="13" t="str">
        <x:v>Town</x:v>
      </x:c>
      <x:c r="F1373" s="15" t="str">
        <x:v>Eurolink Industrial Estate</x:v>
      </x:c>
      <x:c r="G1373" s="15" t="str">
        <x:v>B5 Smeed Dean Centre, Castle Road, Eurolink, Sittingbourne, Kent, ME10 3EW</x:v>
      </x:c>
      <x:c r="H1373" s="13" t="str">
        <x:v>Current</x:v>
      </x:c>
      <x:c r="I1373" s="14" t="n">
        <x:v>487</x:v>
      </x:c>
      <x:c r="J1373" s="13" t="str">
        <x:f>IF(AND(ISNUMBER(I1373),I1373&gt;0),IF(I1373&lt;=1000,"1–1,000",IF(I1373&lt;=2500,"1,001–2,500",IF(I1373&lt;=5000,"2,501–5,000",IF(I1373&lt;=10000,"5,001–10,000","10,001–15,000")))),"1–1,000")</x:f>
        <x:v>1–1,000</x:v>
      </x:c>
      <x:c r="K1373" s="16" t="n">
        <x:v>8770</x:v>
      </x:c>
      <x:c r="L1373" s="43" t="n">
        <x:f>IF(AND(ISNUMBER(I1373),I1373&gt;0,ISNUMBER(K1373),K1373&gt;0),K1373/I1373,"n.a.")</x:f>
        <x:v>18.008213552361397</x:v>
      </x:c>
      <x:c r="M1373" s="43" t="n">
        <x:v>18.01</x:v>
      </x:c>
      <x:c r="N1373" s="13" t="str">
        <x:v>No</x:v>
      </x:c>
      <x:c r="O1373" s="15" t="str">
        <x:v>Not stated</x:v>
      </x:c>
      <x:c r="P1373" s="15" t="str">
        <x:v>Not stated</x:v>
      </x:c>
      <x:c r="Q1373" s="15" t="str">
        <x:v>Industrial / workshop / warehouse accommodation; office space, parking, WC facilities.</x:v>
      </x:c>
      <x:c r="R1373" s="15" t="str">
        <x:v>Advertised to let; not agent-confirmed Multiple annual amounts in source; verify asking rent basis.</x:v>
      </x:c>
      <x:c r="S1373" s="15" t="str">
        <x:v>https://www.zoopla.co.uk/to-rent/commercial/details/73711373/</x:v>
      </x:c>
      <x:c r="T1373" s="15" t="str">
        <x:v>https://www.zoopla.co.uk/to-rent/commercial/details/57535447/</x:v>
      </x:c>
      <x:c r="U1373" s="15" t="str">
        <x:v>https://www.rightmove.co.uk/properties/760937150182289#/?channel=COM_LET
https://www.rightmove.co.uk/properties/763265586642032#/?channel=COM_LET</x:v>
      </x:c>
      <x:c r="V1373" s="15" t="str">
        <x:v>Sittingbourne — Eurolink Industrial Estate</x:v>
      </x:c>
      <x:c r="W1373" s="15" t="str">
        <x:v>Individual unit ≤15,000 sq ft</x:v>
      </x:c>
      <x:c r="X1373" s="13" t="n">
        <x:f>IF(N1373="Yes",L1373,0)</x:f>
        <x:v>0</x:v>
      </x:c>
      <x:c r="Y1373" s="14" t="n">
        <x:v>1</x:v>
      </x:c>
      <x:c r="Z1373" s="13" t="str">
        <x:v>Industrial / workshop / storage</x:v>
      </x:c>
    </x:row>
    <x:row r="1374" ht="42" customHeight="1">
      <x:c r="A1374" s="13" t="str">
        <x:v>SE0394</x:v>
      </x:c>
      <x:c r="B1374" s="15" t="str">
        <x:v>Sittingbourne</x:v>
      </x:c>
      <x:c r="C1374" s="15" t="str">
        <x:v>Sittingbourne</x:v>
      </x:c>
      <x:c r="D1374" s="14" t="n">
        <x:v>54390</x:v>
      </x:c>
      <x:c r="E1374" s="13" t="str">
        <x:v>Town</x:v>
      </x:c>
      <x:c r="F1374" s="15" t="str">
        <x:v>Eurolink Industrial Estate</x:v>
      </x:c>
      <x:c r="G1374" s="15" t="str">
        <x:v>Bargebrick House, Eurolink Way, Sittingbourne, Kent, ME10 3HH</x:v>
      </x:c>
      <x:c r="H1374" s="13" t="str">
        <x:v>Current</x:v>
      </x:c>
      <x:c r="I1374" s="14" t="n">
        <x:v>1449</x:v>
      </x:c>
      <x:c r="J1374" s="13" t="str">
        <x:f>IF(AND(ISNUMBER(I1374),I1374&gt;0),IF(I1374&lt;=1000,"1–1,000",IF(I1374&lt;=2500,"1,001–2,500",IF(I1374&lt;=5000,"2,501–5,000",IF(I1374&lt;=10000,"5,001–10,000","10,001–15,000")))),"1,001–2,500")</x:f>
        <x:v>1,001–2,500</x:v>
      </x:c>
      <x:c r="K1374" s="16" t="n">
        <x:v>24996</x:v>
      </x:c>
      <x:c r="L1374" s="43" t="n">
        <x:f>IF(AND(ISNUMBER(I1374),I1374&gt;0,ISNUMBER(K1374),K1374&gt;0),K1374/I1374,"n.a.")</x:f>
        <x:v>17.250517598343684</x:v>
      </x:c>
      <x:c r="M1374" s="43"/>
      <x:c r="N1374" s="13" t="str">
        <x:v>Yes</x:v>
      </x:c>
      <x:c r="O1374" s="15" t="str">
        <x:v>Not stated</x:v>
      </x:c>
      <x:c r="P1374" s="15" t="str">
        <x:v>Loading/access door stated</x:v>
      </x:c>
      <x:c r="Q1374" s="15" t="str">
        <x:v>Industrial / workshop / warehouse accommodation; mezzanine, office space, parking.</x:v>
      </x:c>
      <x:c r="R1374" s="15" t="str">
        <x:v>Advertised to let; not agent-confirmed Annualized from advertised rounded monthly asking rent (×12).</x:v>
      </x:c>
      <x:c r="S1374" s="15" t="str">
        <x:v>https://www.rightmove.co.uk/properties/763475740087296#/?channel=COM_LET</x:v>
      </x:c>
      <x:c r="T1374" s="15" t="str"/>
      <x:c r="U1374" s="15" t="str"/>
      <x:c r="V1374" s="15" t="str">
        <x:v>Sittingbourne — Eurolink Industrial Estate</x:v>
      </x:c>
      <x:c r="W1374" s="15" t="str">
        <x:v>Individual unit ≤15,000 sq ft</x:v>
      </x:c>
      <x:c r="X1374" s="13" t="n">
        <x:f>IF(N1374="Yes",L1374,0)</x:f>
        <x:v>17.250517598343684</x:v>
      </x:c>
      <x:c r="Y1374" s="14" t="n">
        <x:v>1</x:v>
      </x:c>
      <x:c r="Z1374" s="13" t="str">
        <x:v>Industrial / workshop / storage</x:v>
      </x:c>
    </x:row>
    <x:row r="1375" ht="62" customHeight="1">
      <x:c r="A1375" s="13" t="str">
        <x:v>SE0395</x:v>
      </x:c>
      <x:c r="B1375" s="15" t="str">
        <x:v>Sittingbourne</x:v>
      </x:c>
      <x:c r="C1375" s="15" t="str">
        <x:v>Sittingbourne</x:v>
      </x:c>
      <x:c r="D1375" s="14" t="n">
        <x:v>54390</x:v>
      </x:c>
      <x:c r="E1375" s="13" t="str">
        <x:v>Town</x:v>
      </x:c>
      <x:c r="F1375" s="15" t="str">
        <x:v>Eurolink Industrial Estate</x:v>
      </x:c>
      <x:c r="G1375" s="15" t="str">
        <x:v>Unit 3, Eurolink Industrial Estate, Heard Way, Sittingbourne, Kent, ME10 3SA</x:v>
      </x:c>
      <x:c r="H1375" s="13" t="str">
        <x:v>Current</x:v>
      </x:c>
      <x:c r="I1375" s="14" t="n">
        <x:v>4348</x:v>
      </x:c>
      <x:c r="J1375" s="13" t="str">
        <x:f>IF(AND(ISNUMBER(I1375),I1375&gt;0),IF(I1375&lt;=1000,"1–1,000",IF(I1375&lt;=2500,"1,001–2,500",IF(I1375&lt;=5000,"2,501–5,000",IF(I1375&lt;=10000,"5,001–10,000","10,001–15,000")))),"2,501–5,000")</x:f>
        <x:v>2,501–5,000</x:v>
      </x:c>
      <x:c r="K1375" s="16" t="n">
        <x:v>55000</x:v>
      </x:c>
      <x:c r="L1375" s="43" t="n">
        <x:f>IF(AND(ISNUMBER(I1375),I1375&gt;0,ISNUMBER(K1375),K1375&gt;0),K1375/I1375,"n.a.")</x:f>
        <x:v>12.64949402023919</x:v>
      </x:c>
      <x:c r="M1375" s="43" t="n">
        <x:v>12.65</x:v>
      </x:c>
      <x:c r="N1375" s="13" t="str">
        <x:v>Yes</x:v>
      </x:c>
      <x:c r="O1375" s="15" t="str">
        <x:v>5.6m eaves height; Eaves height 5.6m and roller shutter door; * Eaves height 5.6m; Salient features as follows</x:v>
      </x:c>
      <x:c r="P1375" s="15" t="str">
        <x:v>Roller shutter stated</x:v>
      </x:c>
      <x:c r="Q1375" s="15" t="str">
        <x:v>Industrial / workshop / warehouse accommodation; Steel frame, office space, parking, WC facilities.</x:v>
      </x:c>
      <x:c r="R1375" s="15" t="str">
        <x:v>Advertised to let; not agent-confirmed</x:v>
      </x:c>
      <x:c r="S1375" s="15" t="str">
        <x:v>https://www.zoopla.co.uk/to-rent/commercial/details/73896726/</x:v>
      </x:c>
      <x:c r="T1375" s="15" t="str">
        <x:v>https://www.zoopla.co.uk/to-rent/commercial/details/72388860/</x:v>
      </x:c>
      <x:c r="U1375" s="15" t="str">
        <x:v>https://www.rightmove.co.uk/properties/761278413587968#/?channel=COM_LET
https://www.rightmove.co.uk/properties/767263930808992#/?channel=COM_LET</x:v>
      </x:c>
      <x:c r="V1375" s="15" t="str">
        <x:v>Sittingbourne — Eurolink Industrial Estate</x:v>
      </x:c>
      <x:c r="W1375" s="15" t="str">
        <x:v>Individual unit ≤15,000 sq ft</x:v>
      </x:c>
      <x:c r="X1375" s="13" t="n">
        <x:f>IF(N1375="Yes",L1375,0)</x:f>
        <x:v>12.64949402023919</x:v>
      </x:c>
      <x:c r="Y1375" s="14" t="n">
        <x:v>1</x:v>
      </x:c>
      <x:c r="Z1375" s="13" t="str">
        <x:v>Industrial / workshop / storage</x:v>
      </x:c>
    </x:row>
    <x:row r="1376" ht="62" customHeight="1">
      <x:c r="A1376" s="13" t="str">
        <x:v>SE0396</x:v>
      </x:c>
      <x:c r="B1376" s="15" t="str">
        <x:v>Sittingbourne</x:v>
      </x:c>
      <x:c r="C1376" s="15" t="str">
        <x:v>Sittingbourne</x:v>
      </x:c>
      <x:c r="D1376" s="14" t="n">
        <x:v>54390</x:v>
      </x:c>
      <x:c r="E1376" s="13" t="str">
        <x:v>Town</x:v>
      </x:c>
      <x:c r="F1376" s="15" t="str">
        <x:v>Eurolink Industrial Estate</x:v>
      </x:c>
      <x:c r="G1376" s="15" t="str">
        <x:v>Unit 5, Eurolink Industrial Estate, Heard Way, Sittingbourne, Kent, ME10 3SA</x:v>
      </x:c>
      <x:c r="H1376" s="13" t="str">
        <x:v>Current</x:v>
      </x:c>
      <x:c r="I1376" s="14" t="n">
        <x:v>6781</x:v>
      </x:c>
      <x:c r="J1376" s="13" t="str">
        <x:f>IF(AND(ISNUMBER(I1376),I1376&gt;0),IF(I1376&lt;=1000,"1–1,000",IF(I1376&lt;=2500,"1,001–2,500",IF(I1376&lt;=5000,"2,501–5,000",IF(I1376&lt;=10000,"5,001–10,000","10,001–15,000")))),"5,001–10,000")</x:f>
        <x:v>5,001–10,000</x:v>
      </x:c>
      <x:c r="K1376" s="16" t="n">
        <x:v>82000</x:v>
      </x:c>
      <x:c r="L1376" s="43" t="n">
        <x:f>IF(AND(ISNUMBER(I1376),I1376&gt;0,ISNUMBER(K1376),K1376&gt;0),K1376/I1376,"n.a.")</x:f>
        <x:v>12.092611709187436</x:v>
      </x:c>
      <x:c r="M1376" s="43" t="n">
        <x:v>12.09</x:v>
      </x:c>
      <x:c r="N1376" s="13" t="str">
        <x:v>Yes</x:v>
      </x:c>
      <x:c r="O1376" s="15" t="str">
        <x:v>Eaves height 5.6m and roller shutter door; * Eaves height 5.6m; 5.6m eaves height; Salient features as follows</x:v>
      </x:c>
      <x:c r="P1376" s="15" t="str">
        <x:v>Roller shutter stated</x:v>
      </x:c>
      <x:c r="Q1376" s="15" t="str">
        <x:v>Industrial / workshop / warehouse accommodation; Steel frame, office space, parking, WC facilities.</x:v>
      </x:c>
      <x:c r="R1376" s="15" t="str">
        <x:v>Advertised to let; not agent-confirmed</x:v>
      </x:c>
      <x:c r="S1376" s="15" t="str">
        <x:v>https://www.zoopla.co.uk/to-rent/commercial/details/73618133/</x:v>
      </x:c>
      <x:c r="T1376" s="15" t="str">
        <x:v>https://www.zoopla.co.uk/to-rent/commercial/details/72356718/</x:v>
      </x:c>
      <x:c r="U1376" s="15" t="str">
        <x:v>https://www.rightmove.co.uk/properties/761278608478560#/?channel=COM_LET
https://www.rightmove.co.uk/properties/760757717939632#/?channel=COM_LET</x:v>
      </x:c>
      <x:c r="V1376" s="15" t="str">
        <x:v>Sittingbourne — Eurolink Industrial Estate</x:v>
      </x:c>
      <x:c r="W1376" s="15" t="str">
        <x:v>Individual unit ≤15,000 sq ft</x:v>
      </x:c>
      <x:c r="X1376" s="13" t="n">
        <x:f>IF(N1376="Yes",L1376,0)</x:f>
        <x:v>12.092611709187436</x:v>
      </x:c>
      <x:c r="Y1376" s="14" t="n">
        <x:v>1</x:v>
      </x:c>
      <x:c r="Z1376" s="13" t="str">
        <x:v>Industrial / workshop / storage</x:v>
      </x:c>
    </x:row>
    <x:row r="1377" ht="49" customHeight="1">
      <x:c r="A1377" s="13" t="str">
        <x:v>SE0397</x:v>
      </x:c>
      <x:c r="B1377" s="15" t="str">
        <x:v>Sittingbourne</x:v>
      </x:c>
      <x:c r="C1377" s="15" t="str">
        <x:v>Sittingbourne</x:v>
      </x:c>
      <x:c r="D1377" s="14" t="n">
        <x:v>54390</x:v>
      </x:c>
      <x:c r="E1377" s="13" t="str">
        <x:v>Town</x:v>
      </x:c>
      <x:c r="F1377" s="15" t="str">
        <x:v>Eurolink Industrial Estate</x:v>
      </x:c>
      <x:c r="G1377" s="15" t="str">
        <x:v>Unit C2, Smeed Dean Centre, Castle Road, Sittingbourne, Kent, ME10 3EW</x:v>
      </x:c>
      <x:c r="H1377" s="13" t="str">
        <x:v>Uncertain</x:v>
      </x:c>
      <x:c r="I1377" s="14" t="n">
        <x:v>1657</x:v>
      </x:c>
      <x:c r="J1377" s="13" t="str">
        <x:f>IF(AND(ISNUMBER(I1377),I1377&gt;0),IF(I1377&lt;=1000,"1–1,000",IF(I1377&lt;=2500,"1,001–2,500",IF(I1377&lt;=5000,"2,501–5,000",IF(I1377&lt;=10000,"5,001–10,000","10,001–15,000")))),"1,001–2,500")</x:f>
        <x:v>1,001–2,500</x:v>
      </x:c>
      <x:c r="K1377" s="16" t="n">
        <x:v>20028</x:v>
      </x:c>
      <x:c r="L1377" s="43" t="n">
        <x:f>IF(AND(ISNUMBER(I1377),I1377&gt;0,ISNUMBER(K1377),K1377&gt;0),K1377/I1377,"n.a.")</x:f>
        <x:v>12.086904043452021</x:v>
      </x:c>
      <x:c r="M1377" s="43" t="n">
        <x:v>12.09</x:v>
      </x:c>
      <x:c r="N1377" s="13" t="str">
        <x:v>No</x:v>
      </x:c>
      <x:c r="O1377" s="15" t="str">
        <x:v>Eaves height ranging between 3.3-4.9m; Internally, the accommodation offers a practical clear-span warehouse l</x:v>
      </x:c>
      <x:c r="P1377" s="15" t="str">
        <x:v>Loading/access door stated</x:v>
      </x:c>
      <x:c r="Q1377" s="15" t="str">
        <x:v>Industrial / workshop / warehouse accommodation; parking, WC facilities.</x:v>
      </x:c>
      <x:c r="R1377" s="15" t="str">
        <x:v>Refurbishment / delivery timing unresolved</x:v>
      </x:c>
      <x:c r="S1377" s="15" t="str">
        <x:v>https://www.zoopla.co.uk/to-rent/commercial/details/72999932/</x:v>
      </x:c>
      <x:c r="T1377" s="15" t="str">
        <x:v>https://www.rightmove.co.uk/properties/760758200363633#/?channel=COM_LET</x:v>
      </x:c>
      <x:c r="U1377" s="15" t="str"/>
      <x:c r="V1377" s="15" t="str">
        <x:v>Sittingbourne — Eurolink Industrial Estate</x:v>
      </x:c>
      <x:c r="W1377" s="15" t="str">
        <x:v>Individual unit ≤15,000 sq ft</x:v>
      </x:c>
      <x:c r="X1377" s="13" t="n">
        <x:f>IF(N1377="Yes",L1377,0)</x:f>
        <x:v>0</x:v>
      </x:c>
      <x:c r="Y1377" s="14" t="n">
        <x:v>1</x:v>
      </x:c>
      <x:c r="Z1377" s="13" t="str">
        <x:v>Industrial / workshop / storage</x:v>
      </x:c>
    </x:row>
    <x:row r="1378" ht="49" customHeight="1">
      <x:c r="A1378" s="13" t="str">
        <x:v>SE0398</x:v>
      </x:c>
      <x:c r="B1378" s="15" t="str">
        <x:v>Sittingbourne</x:v>
      </x:c>
      <x:c r="C1378" s="15" t="str">
        <x:v>Sittingbourne</x:v>
      </x:c>
      <x:c r="D1378" s="14" t="n">
        <x:v>54390</x:v>
      </x:c>
      <x:c r="E1378" s="13" t="str">
        <x:v>Town</x:v>
      </x:c>
      <x:c r="F1378" s="15" t="str">
        <x:v>Eurolink Industrial Estate</x:v>
      </x:c>
      <x:c r="G1378" s="15" t="str">
        <x:v>Unit C2A, Smeed Dean Centre, Castle Road, Sittingbourne, Kent, ME10 3EW</x:v>
      </x:c>
      <x:c r="H1378" s="13" t="str">
        <x:v>Uncertain</x:v>
      </x:c>
      <x:c r="I1378" s="14" t="n">
        <x:v>845</x:v>
      </x:c>
      <x:c r="J1378" s="13" t="str">
        <x:f>IF(AND(ISNUMBER(I1378),I1378&gt;0),IF(I1378&lt;=1000,"1–1,000",IF(I1378&lt;=2500,"1,001–2,500",IF(I1378&lt;=5000,"2,501–5,000",IF(I1378&lt;=10000,"5,001–10,000","10,001–15,000")))),"1–1,000")</x:f>
        <x:v>1–1,000</x:v>
      </x:c>
      <x:c r="K1378" s="16" t="n">
        <x:v>15250</x:v>
      </x:c>
      <x:c r="L1378" s="43" t="n">
        <x:f>IF(AND(ISNUMBER(I1378),I1378&gt;0,ISNUMBER(K1378),K1378&gt;0),K1378/I1378,"n.a.")</x:f>
        <x:v>18.047337278106507</x:v>
      </x:c>
      <x:c r="M1378" s="43" t="n">
        <x:v>18.05</x:v>
      </x:c>
      <x:c r="N1378" s="13" t="str">
        <x:v>No</x:v>
      </x:c>
      <x:c r="O1378" s="15" t="str">
        <x:v>Eaves height ranging between 3.3-4.9m; Internally, the accommodation offers a practical clear-span warehouse l</x:v>
      </x:c>
      <x:c r="P1378" s="15" t="str">
        <x:v>Loading/access door stated</x:v>
      </x:c>
      <x:c r="Q1378" s="15" t="str">
        <x:v>Industrial / workshop / warehouse accommodation; parking, WC facilities.</x:v>
      </x:c>
      <x:c r="R1378" s="15" t="str">
        <x:v>Refurbishment / delivery timing unresolved</x:v>
      </x:c>
      <x:c r="S1378" s="15" t="str">
        <x:v>https://www.zoopla.co.uk/to-rent/commercial/details/73806020/</x:v>
      </x:c>
      <x:c r="T1378" s="15" t="str">
        <x:v>https://www.rightmove.co.uk/properties/765089383439505#/?channel=COM_LET</x:v>
      </x:c>
      <x:c r="U1378" s="15" t="str"/>
      <x:c r="V1378" s="15" t="str">
        <x:v>Sittingbourne — Eurolink Industrial Estate</x:v>
      </x:c>
      <x:c r="W1378" s="15" t="str">
        <x:v>Individual unit ≤15,000 sq ft</x:v>
      </x:c>
      <x:c r="X1378" s="13" t="n">
        <x:f>IF(N1378="Yes",L1378,0)</x:f>
        <x:v>0</x:v>
      </x:c>
      <x:c r="Y1378" s="14" t="n">
        <x:v>1</x:v>
      </x:c>
      <x:c r="Z1378" s="13" t="str">
        <x:v>Industrial / workshop / storage</x:v>
      </x:c>
    </x:row>
    <x:row r="1379" ht="49" customHeight="1">
      <x:c r="A1379" s="13" t="str">
        <x:v>SE0399</x:v>
      </x:c>
      <x:c r="B1379" s="15" t="str">
        <x:v>Sittingbourne</x:v>
      </x:c>
      <x:c r="C1379" s="15" t="str">
        <x:v>Sittingbourne</x:v>
      </x:c>
      <x:c r="D1379" s="14" t="n">
        <x:v>54390</x:v>
      </x:c>
      <x:c r="E1379" s="13" t="str">
        <x:v>Town</x:v>
      </x:c>
      <x:c r="F1379" s="15" t="str">
        <x:v>Eurolink Industrial Estate</x:v>
      </x:c>
      <x:c r="G1379" s="15" t="str">
        <x:v>Units 11D And Unit 11E , Dolphin Park, Cremers Road, Sittingbourne, ME10</x:v>
      </x:c>
      <x:c r="H1379" s="13" t="str">
        <x:v>Current</x:v>
      </x:c>
      <x:c r="I1379" s="14" t="n">
        <x:v>9874</x:v>
      </x:c>
      <x:c r="J1379" s="13" t="str">
        <x:f>IF(AND(ISNUMBER(I1379),I1379&gt;0),IF(I1379&lt;=1000,"1–1,000",IF(I1379&lt;=2500,"1,001–2,500",IF(I1379&lt;=5000,"2,501–5,000",IF(I1379&lt;=10000,"5,001–10,000","10,001–15,000")))),"5,001–10,000")</x:f>
        <x:v>5,001–10,000</x:v>
      </x:c>
      <x:c r="K1379" s="16" t="n">
        <x:v>93970</x:v>
      </x:c>
      <x:c r="L1379" s="43" t="n">
        <x:f>IF(AND(ISNUMBER(I1379),I1379&gt;0,ISNUMBER(K1379),K1379&gt;0),K1379/I1379,"n.a.")</x:f>
        <x:v>9.51691310512457</x:v>
      </x:c>
      <x:c r="M1379" s="43"/>
      <x:c r="N1379" s="13" t="str">
        <x:v>Yes</x:v>
      </x:c>
      <x:c r="O1379" s="15" t="str">
        <x:v>Units 11D and 11E comprise two combined industrial/warehouse units of steel portal frame construction, with ap</x:v>
      </x:c>
      <x:c r="P1379" s="15" t="str">
        <x:v>Not stated</x:v>
      </x:c>
      <x:c r="Q1379" s="15" t="str">
        <x:v>Industrial / workshop / warehouse accommodation; Steel frame, yard/loading space.</x:v>
      </x:c>
      <x:c r="R1379" s="15" t="str">
        <x:v>Advertised to let; not agent-confirmed Two combined units 11D/11E counted as one marketed demise; assignment passing rent £93,970 pa; possible separate occupation not counted again.</x:v>
      </x:c>
      <x:c r="S1379" s="15" t="str">
        <x:v>https://www.zoopla.co.uk/to-rent/commercial/details/74549313/</x:v>
      </x:c>
      <x:c r="T1379" s="15" t="str">
        <x:v>https://www.rightmove.co.uk/properties/780891981459793#/?channel=COM_LET</x:v>
      </x:c>
      <x:c r="U1379" s="15" t="str"/>
      <x:c r="V1379" s="15" t="str">
        <x:v>Sittingbourne — Eurolink Industrial Estate</x:v>
      </x:c>
      <x:c r="W1379" s="15" t="str">
        <x:v>Individual unit ≤15,000 sq ft</x:v>
      </x:c>
      <x:c r="X1379" s="13" t="n">
        <x:f>IF(N1379="Yes",L1379,0)</x:f>
        <x:v>9.51691310512457</x:v>
      </x:c>
      <x:c r="Y1379" s="14" t="n">
        <x:v>1</x:v>
      </x:c>
      <x:c r="Z1379" s="13" t="str">
        <x:v>Industrial / workshop / storage</x:v>
      </x:c>
    </x:row>
    <x:row r="1380" ht="49" customHeight="1">
      <x:c r="A1380" s="13" t="str">
        <x:v>SE0400</x:v>
      </x:c>
      <x:c r="B1380" s="15" t="str">
        <x:v>Sittingbourne</x:v>
      </x:c>
      <x:c r="C1380" s="15" t="str">
        <x:v>Sittingbourne</x:v>
      </x:c>
      <x:c r="D1380" s="14" t="n">
        <x:v>54390</x:v>
      </x:c>
      <x:c r="E1380" s="13" t="str">
        <x:v>Town</x:v>
      </x:c>
      <x:c r="F1380" s="15" t="str">
        <x:v>Standalone / estate not identified</x:v>
      </x:c>
      <x:c r="G1380" s="15" t="str">
        <x:v>1-2 , Heard Way, Sittingbourne, Kent, ME10 3SA</x:v>
      </x:c>
      <x:c r="H1380" s="13" t="str">
        <x:v>Current</x:v>
      </x:c>
      <x:c r="I1380" s="14" t="n">
        <x:v>8265</x:v>
      </x:c>
      <x:c r="J1380" s="13" t="str">
        <x:f>IF(AND(ISNUMBER(I1380),I1380&gt;0),IF(I1380&lt;=1000,"1–1,000",IF(I1380&lt;=2500,"1,001–2,500",IF(I1380&lt;=5000,"2,501–5,000",IF(I1380&lt;=10000,"5,001–10,000","10,001–15,000")))),"5,001–10,000")</x:f>
        <x:v>5,001–10,000</x:v>
      </x:c>
      <x:c r="K1380" s="16" t="n">
        <x:v>89950</x:v>
      </x:c>
      <x:c r="L1380" s="43" t="n">
        <x:f>IF(AND(ISNUMBER(I1380),I1380&gt;0,ISNUMBER(K1380),K1380&gt;0),K1380/I1380,"n.a.")</x:f>
        <x:v>10.883242589231699</x:v>
      </x:c>
      <x:c r="M1380" s="43" t="n">
        <x:v>10.88</x:v>
      </x:c>
      <x:c r="N1380" s="13" t="str">
        <x:v>Yes</x:v>
      </x:c>
      <x:c r="O1380" s="15" t="str">
        <x:v>Eaves height 5.6m; * Eaves height 5.6m; Salient features as follows:- * Fully refurbished and ready for occupa</x:v>
      </x:c>
      <x:c r="P1380" s="15" t="str">
        <x:v>Roller shutter stated</x:v>
      </x:c>
      <x:c r="Q1380" s="15" t="str">
        <x:v>Industrial / workshop / warehouse accommodation; Steel frame, office space, parking, WC facilities.</x:v>
      </x:c>
      <x:c r="R1380" s="15" t="str">
        <x:v>Advertised to let; not agent-confirmed</x:v>
      </x:c>
      <x:c r="S1380" s="15" t="str">
        <x:v>https://www.zoopla.co.uk/to-rent/commercial/details/72388256/</x:v>
      </x:c>
      <x:c r="T1380" s="15" t="str">
        <x:v>https://www.rightmove.co.uk/properties/760938322708017#/?channel=COM_LET</x:v>
      </x:c>
      <x:c r="U1380" s="15" t="str"/>
      <x:c r="V1380" s="15" t="str">
        <x:v>Sittingbourne — Standalone / estate not identified</x:v>
      </x:c>
      <x:c r="W1380" s="15" t="str">
        <x:v>Individual unit ≤15,000 sq ft</x:v>
      </x:c>
      <x:c r="X1380" s="13" t="n">
        <x:f>IF(N1380="Yes",L1380,0)</x:f>
        <x:v>10.883242589231699</x:v>
      </x:c>
      <x:c r="Y1380" s="14" t="n">
        <x:v>1</x:v>
      </x:c>
      <x:c r="Z1380" s="13" t="str">
        <x:v>Industrial / workshop / storage</x:v>
      </x:c>
    </x:row>
    <x:row r="1381" ht="49" customHeight="1">
      <x:c r="A1381" s="13" t="str">
        <x:v>SE0401</x:v>
      </x:c>
      <x:c r="B1381" s="15" t="str">
        <x:v>Sittingbourne</x:v>
      </x:c>
      <x:c r="C1381" s="15" t="str">
        <x:v>Sittingbourne</x:v>
      </x:c>
      <x:c r="D1381" s="14" t="n">
        <x:v>54390</x:v>
      </x:c>
      <x:c r="E1381" s="13" t="str">
        <x:v>Town</x:v>
      </x:c>
      <x:c r="F1381" s="15" t="str">
        <x:v>Standalone / estate not identified</x:v>
      </x:c>
      <x:c r="G1381" s="15" t="str">
        <x:v>Castle Road, Sittingbourne ME10</x:v>
      </x:c>
      <x:c r="H1381" s="13" t="str">
        <x:v>Current</x:v>
      </x:c>
      <x:c r="I1381" s="14" t="n">
        <x:v>2511</x:v>
      </x:c>
      <x:c r="J1381" s="13" t="str">
        <x:f>IF(AND(ISNUMBER(I1381),I1381&gt;0),IF(I1381&lt;=1000,"1–1,000",IF(I1381&lt;=2500,"1,001–2,500",IF(I1381&lt;=5000,"2,501–5,000",IF(I1381&lt;=10000,"5,001–10,000","10,001–15,000")))),"2,501–5,000")</x:f>
        <x:v>2,501–5,000</x:v>
      </x:c>
      <x:c r="K1381" s="16" t="n">
        <x:v>19000</x:v>
      </x:c>
      <x:c r="L1381" s="43" t="n">
        <x:f>IF(AND(ISNUMBER(I1381),I1381&gt;0,ISNUMBER(K1381),K1381&gt;0),K1381/I1381,"n.a.")</x:f>
        <x:v>7.5667064914376745</x:v>
      </x:c>
      <x:c r="M1381" s="43" t="n">
        <x:v>7.57</x:v>
      </x:c>
      <x:c r="N1381" s="13" t="str">
        <x:v>Yes</x:v>
      </x:c>
      <x:c r="O1381" s="15" t="str">
        <x:v>Clear span steel portal frame, 19’2” eaves height, plastisol insulated roof, brick elevations, sectional acces</x:v>
      </x:c>
      <x:c r="P1381" s="15" t="str">
        <x:v>Not stated</x:v>
      </x:c>
      <x:c r="Q1381" s="15" t="str">
        <x:v>Industrial / workshop / warehouse accommodation; Steel frame, office space, parking.</x:v>
      </x:c>
      <x:c r="R1381" s="15" t="str">
        <x:v>Advertised to let; not agent-confirmed</x:v>
      </x:c>
      <x:c r="S1381" s="15" t="str">
        <x:v>https://www.zoopla.co.uk/to-rent/commercial/details/55219432/</x:v>
      </x:c>
      <x:c r="T1381" s="15" t="str"/>
      <x:c r="U1381" s="15" t="str"/>
      <x:c r="V1381" s="15" t="str">
        <x:v>Sittingbourne — Standalone / estate not identified</x:v>
      </x:c>
      <x:c r="W1381" s="15" t="str">
        <x:v>Individual unit ≤15,000 sq ft</x:v>
      </x:c>
      <x:c r="X1381" s="13" t="n">
        <x:f>IF(N1381="Yes",L1381,0)</x:f>
        <x:v>7.5667064914376745</x:v>
      </x:c>
      <x:c r="Y1381" s="14" t="n">
        <x:v>1</x:v>
      </x:c>
      <x:c r="Z1381" s="13" t="str">
        <x:v>Industrial / workshop / storage</x:v>
      </x:c>
    </x:row>
    <x:row r="1382" ht="42" customHeight="1">
      <x:c r="A1382" s="13" t="str">
        <x:v>SE0402</x:v>
      </x:c>
      <x:c r="B1382" s="15" t="str">
        <x:v>Sittingbourne</x:v>
      </x:c>
      <x:c r="C1382" s="15" t="str">
        <x:v>Sittingbourne</x:v>
      </x:c>
      <x:c r="D1382" s="14" t="n">
        <x:v>54390</x:v>
      </x:c>
      <x:c r="E1382" s="13" t="str">
        <x:v>Town</x:v>
      </x:c>
      <x:c r="F1382" s="15" t="str">
        <x:v>Standalone / estate not identified</x:v>
      </x:c>
      <x:c r="G1382" s="15" t="str">
        <x:v>Church Road, Sittingbourne, ME9</x:v>
      </x:c>
      <x:c r="H1382" s="13" t="str">
        <x:v>Current</x:v>
      </x:c>
      <x:c r="I1382" s="14" t="n">
        <x:v>753</x:v>
      </x:c>
      <x:c r="J1382" s="13" t="str">
        <x:f>IF(AND(ISNUMBER(I1382),I1382&gt;0),IF(I1382&lt;=1000,"1–1,000",IF(I1382&lt;=2500,"1,001–2,500",IF(I1382&lt;=5000,"2,501–5,000",IF(I1382&lt;=10000,"5,001–10,000","10,001–15,000")))),"1–1,000")</x:f>
        <x:v>1–1,000</x:v>
      </x:c>
      <x:c r="K1382" s="16" t="n">
        <x:v>4200</x:v>
      </x:c>
      <x:c r="L1382" s="43" t="n">
        <x:f>IF(AND(ISNUMBER(I1382),I1382&gt;0,ISNUMBER(K1382),K1382&gt;0),K1382/I1382,"n.a.")</x:f>
        <x:v>5.577689243027889</x:v>
      </x:c>
      <x:c r="M1382" s="43"/>
      <x:c r="N1382" s="13" t="str">
        <x:v>Yes</x:v>
      </x:c>
      <x:c r="O1382" s="15" t="str">
        <x:v>Not stated</x:v>
      </x:c>
      <x:c r="P1382" s="15" t="str">
        <x:v>Not stated</x:v>
      </x:c>
      <x:c r="Q1382" s="15" t="str">
        <x:v>Industrial / workshop / warehouse accommodation; mezzanine.</x:v>
      </x:c>
      <x:c r="R1382" s="15" t="str">
        <x:v>Advertised to let; not agent-confirmed Annualized from advertised rounded monthly asking rent (×12).</x:v>
      </x:c>
      <x:c r="S1382" s="15" t="str">
        <x:v>https://www.rightmove.co.uk/properties/93938685#/?channel=COM_LET</x:v>
      </x:c>
      <x:c r="T1382" s="15" t="str"/>
      <x:c r="U1382" s="15" t="str"/>
      <x:c r="V1382" s="15" t="str">
        <x:v>Sittingbourne — Standalone / estate not identified</x:v>
      </x:c>
      <x:c r="W1382" s="15" t="str">
        <x:v>Individual unit ≤15,000 sq ft</x:v>
      </x:c>
      <x:c r="X1382" s="13" t="n">
        <x:f>IF(N1382="Yes",L1382,0)</x:f>
        <x:v>5.577689243027889</x:v>
      </x:c>
      <x:c r="Y1382" s="14" t="n">
        <x:v>1</x:v>
      </x:c>
      <x:c r="Z1382" s="13" t="str">
        <x:v>Industrial / workshop / storage</x:v>
      </x:c>
    </x:row>
    <x:row r="1383" ht="42" customHeight="1">
      <x:c r="A1383" s="13" t="str">
        <x:v>SE0403</x:v>
      </x:c>
      <x:c r="B1383" s="15" t="str">
        <x:v>Sittingbourne</x:v>
      </x:c>
      <x:c r="C1383" s="15" t="str">
        <x:v>Sittingbourne</x:v>
      </x:c>
      <x:c r="D1383" s="14" t="n">
        <x:v>54390</x:v>
      </x:c>
      <x:c r="E1383" s="13" t="str">
        <x:v>Town</x:v>
      </x:c>
      <x:c r="F1383" s="15" t="str">
        <x:v>Trinity Trading Estate</x:v>
      </x:c>
      <x:c r="G1383" s="15" t="str">
        <x:v>3/1A &amp; 3/1B Trinity Trading Estate , Sittingbourne , Kent, ME10</x:v>
      </x:c>
      <x:c r="H1383" s="13" t="str">
        <x:v>Current</x:v>
      </x:c>
      <x:c r="I1383" s="14" t="n">
        <x:v>6500</x:v>
      </x:c>
      <x:c r="J1383" s="13" t="str">
        <x:f>IF(AND(ISNUMBER(I1383),I1383&gt;0),IF(I1383&lt;=1000,"1–1,000",IF(I1383&lt;=2500,"1,001–2,500",IF(I1383&lt;=5000,"2,501–5,000",IF(I1383&lt;=10000,"5,001–10,000","10,001–15,000")))),"5,001–10,000")</x:f>
        <x:v>5,001–10,000</x:v>
      </x:c>
      <x:c r="K1383" s="16"/>
      <x:c r="L1383" s="43" t="str">
        <x:f>IF(AND(ISNUMBER(I1383),I1383&gt;0,ISNUMBER(K1383),K1383&gt;0),K1383/I1383,"n.a.")</x:f>
        <x:v>n.a.</x:v>
      </x:c>
      <x:c r="M1383" s="43"/>
      <x:c r="N1383" s="13" t="str">
        <x:v>No</x:v>
      </x:c>
      <x:c r="O1383" s="15" t="str">
        <x:v>Not stated</x:v>
      </x:c>
      <x:c r="P1383" s="15" t="str">
        <x:v>Up-and-over loading door stated</x:v>
      </x:c>
      <x:c r="Q1383" s="15" t="str">
        <x:v>Industrial / workshop / warehouse accommodation; Steel frame, office space, yard/loading space, WC facilities.</x:v>
      </x:c>
      <x:c r="R1383" s="15" t="str">
        <x:v>Advertised to let; not agent-confirmed</x:v>
      </x:c>
      <x:c r="S1383" s="15" t="str">
        <x:v>https://www.zoopla.co.uk/to-rent/commercial/details/73470666/</x:v>
      </x:c>
      <x:c r="T1383" s="15" t="str">
        <x:v>https://www.caxtons.com/property/3-a-3-1b-trinity-trading-estate-sittingbourne-kent-me10/</x:v>
      </x:c>
      <x:c r="U1383" s="15" t="str"/>
      <x:c r="V1383" s="15" t="str">
        <x:v>Sittingbourne — Trinity Trading Estate</x:v>
      </x:c>
      <x:c r="W1383" s="15" t="str">
        <x:v>Individual unit ≤15,000 sq ft</x:v>
      </x:c>
      <x:c r="X1383" s="13" t="n">
        <x:f>IF(N1383="Yes",L1383,0)</x:f>
        <x:v>0</x:v>
      </x:c>
      <x:c r="Y1383" s="14" t="n">
        <x:v>1</x:v>
      </x:c>
      <x:c r="Z1383" s="13" t="str">
        <x:v>Industrial / workshop / storage</x:v>
      </x:c>
    </x:row>
    <x:row r="1384" ht="49" customHeight="1">
      <x:c r="A1384" s="13" t="str">
        <x:v>SE0404</x:v>
      </x:c>
      <x:c r="B1384" s="15" t="str">
        <x:v>Sittingbourne</x:v>
      </x:c>
      <x:c r="C1384" s="15" t="str">
        <x:v>Sittingbourne</x:v>
      </x:c>
      <x:c r="D1384" s="14" t="n">
        <x:v>54390</x:v>
      </x:c>
      <x:c r="E1384" s="13" t="str">
        <x:v>Town</x:v>
      </x:c>
      <x:c r="F1384" s="15" t="str">
        <x:v>Trinity Trading Estate</x:v>
      </x:c>
      <x:c r="G1384" s="15" t="str">
        <x:v>55 Trinity Trading Estate, Mill Way, Sittingbourne, Kent, ME10 2PD</x:v>
      </x:c>
      <x:c r="H1384" s="13" t="str">
        <x:v>Future</x:v>
      </x:c>
      <x:c r="I1384" s="14" t="n">
        <x:v>9537</x:v>
      </x:c>
      <x:c r="J1384" s="13" t="str">
        <x:f>IF(AND(ISNUMBER(I1384),I1384&gt;0),IF(I1384&lt;=1000,"1–1,000",IF(I1384&lt;=2500,"1,001–2,500",IF(I1384&lt;=5000,"2,501–5,000",IF(I1384&lt;=10000,"5,001–10,000","10,001–15,000")))),"5,001–10,000")</x:f>
        <x:v>5,001–10,000</x:v>
      </x:c>
      <x:c r="K1384" s="16" t="n">
        <x:v>177000</x:v>
      </x:c>
      <x:c r="L1384" s="43" t="n">
        <x:f>IF(AND(ISNUMBER(I1384),I1384&gt;0,ISNUMBER(K1384),K1384&gt;0),K1384/I1384,"n.a.")</x:f>
        <x:v>18.559295375904373</x:v>
      </x:c>
      <x:c r="M1384" s="43" t="n">
        <x:v>18.56</x:v>
      </x:c>
      <x:c r="N1384" s="13" t="str">
        <x:v>No</x:v>
      </x:c>
      <x:c r="O1384" s="15" t="str">
        <x:v>7M Clear Height; * 7M Clear height; Warehouse ** PRE LET AVAILABLE ** * Pre let opportunity * Planning consent</x:v>
      </x:c>
      <x:c r="P1384" s="15" t="str">
        <x:v>Loading/access door stated</x:v>
      </x:c>
      <x:c r="Q1384" s="15" t="str">
        <x:v>Industrial / workshop / warehouse accommodation; office space, parking.</x:v>
      </x:c>
      <x:c r="R1384" s="15" t="str">
        <x:v>New-build / pre-let opportunity; delivery pending</x:v>
      </x:c>
      <x:c r="S1384" s="15" t="str">
        <x:v>https://www.zoopla.co.uk/to-rent/commercial/details/68447331/</x:v>
      </x:c>
      <x:c r="T1384" s="15" t="str">
        <x:v>https://www.rightmove.co.uk/properties/760937978658417#/?channel=COM_LET</x:v>
      </x:c>
      <x:c r="U1384" s="15" t="str"/>
      <x:c r="V1384" s="15" t="str">
        <x:v>Sittingbourne — Trinity Trading Estate</x:v>
      </x:c>
      <x:c r="W1384" s="15" t="str">
        <x:v>Individual unit ≤15,000 sq ft</x:v>
      </x:c>
      <x:c r="X1384" s="13" t="n">
        <x:f>IF(N1384="Yes",L1384,0)</x:f>
        <x:v>0</x:v>
      </x:c>
      <x:c r="Y1384" s="14" t="n">
        <x:v>1</x:v>
      </x:c>
      <x:c r="Z1384" s="13" t="str">
        <x:v>Industrial / workshop / storage</x:v>
      </x:c>
    </x:row>
    <x:row r="1385" ht="62" customHeight="1">
      <x:c r="A1385" s="13" t="str">
        <x:v>SE0405</x:v>
      </x:c>
      <x:c r="B1385" s="15" t="str">
        <x:v>Sittingbourne</x:v>
      </x:c>
      <x:c r="C1385" s="15" t="str">
        <x:v>Sittingbourne</x:v>
      </x:c>
      <x:c r="D1385" s="14" t="n">
        <x:v>54390</x:v>
      </x:c>
      <x:c r="E1385" s="13" t="str">
        <x:v>Town</x:v>
      </x:c>
      <x:c r="F1385" s="15" t="str">
        <x:v>Trinity Trading Estate</x:v>
      </x:c>
      <x:c r="G1385" s="15" t="str">
        <x:v>K Trinity Trading Estate, Tribune Drive, Sittingbourne, Kent, ME10 2PG</x:v>
      </x:c>
      <x:c r="H1385" s="13" t="str">
        <x:v>Current</x:v>
      </x:c>
      <x:c r="I1385" s="14" t="n">
        <x:v>5559</x:v>
      </x:c>
      <x:c r="J1385" s="13" t="str">
        <x:f>IF(AND(ISNUMBER(I1385),I1385&gt;0),IF(I1385&lt;=1000,"1–1,000",IF(I1385&lt;=2500,"1,001–2,500",IF(I1385&lt;=5000,"2,501–5,000",IF(I1385&lt;=10000,"5,001–10,000","10,001–15,000")))),"5,001–10,000")</x:f>
        <x:v>5,001–10,000</x:v>
      </x:c>
      <x:c r="K1385" s="16" t="n">
        <x:v>74000</x:v>
      </x:c>
      <x:c r="L1385" s="43" t="n">
        <x:f>IF(AND(ISNUMBER(I1385),I1385&gt;0,ISNUMBER(K1385),K1385&gt;0),K1385/I1385,"n.a.")</x:f>
        <x:v>13.311746717035438</x:v>
      </x:c>
      <x:c r="M1385" s="43" t="n">
        <x:v>13.31</x:v>
      </x:c>
      <x:c r="N1385" s="13" t="str">
        <x:v>Yes</x:v>
      </x:c>
      <x:c r="O1385" s="15" t="str">
        <x:v>Eaves height approx.; * Eaves height approx.; Each unit benefits from clear internal spans, generous eaves hei</x:v>
      </x:c>
      <x:c r="P1385" s="15" t="str">
        <x:v>Loading/access door stated</x:v>
      </x:c>
      <x:c r="Q1385" s="15" t="str">
        <x:v>Industrial / workshop / warehouse accommodation; Steel frame, office space, parking, yard/loading space, WC facilities.</x:v>
      </x:c>
      <x:c r="R1385" s="15" t="str">
        <x:v>Advertised to let; not agent-confirmed</x:v>
      </x:c>
      <x:c r="S1385" s="15" t="str">
        <x:v>https://www.zoopla.co.uk/to-rent/commercial/details/72527706/</x:v>
      </x:c>
      <x:c r="T1385" s="15" t="str">
        <x:v>https://www.zoopla.co.uk/to-rent/commercial/details/71636963/</x:v>
      </x:c>
      <x:c r="U1385" s="15" t="str">
        <x:v>https://www.rightmove.co.uk/properties/760937313857280#/?channel=COM_LET
https://www.caxtons.com/property/unit-k-trinity-trading-estate-mill-way-sittingbourne-kent-me10/</x:v>
      </x:c>
      <x:c r="V1385" s="15" t="str">
        <x:v>Sittingbourne — Trinity Trading Estate</x:v>
      </x:c>
      <x:c r="W1385" s="15" t="str">
        <x:v>Individual unit ≤15,000 sq ft</x:v>
      </x:c>
      <x:c r="X1385" s="13" t="n">
        <x:f>IF(N1385="Yes",L1385,0)</x:f>
        <x:v>13.311746717035438</x:v>
      </x:c>
      <x:c r="Y1385" s="14" t="n">
        <x:v>1</x:v>
      </x:c>
      <x:c r="Z1385" s="13" t="str">
        <x:v>Industrial / workshop / storage</x:v>
      </x:c>
    </x:row>
    <x:row r="1386" ht="62" customHeight="1">
      <x:c r="A1386" s="13" t="str">
        <x:v>SE0406</x:v>
      </x:c>
      <x:c r="B1386" s="15" t="str">
        <x:v>Sittingbourne</x:v>
      </x:c>
      <x:c r="C1386" s="15" t="str">
        <x:v>Sittingbourne</x:v>
      </x:c>
      <x:c r="D1386" s="14" t="n">
        <x:v>54390</x:v>
      </x:c>
      <x:c r="E1386" s="13" t="str">
        <x:v>Town</x:v>
      </x:c>
      <x:c r="F1386" s="15" t="str">
        <x:v>Trinity Trading Estate</x:v>
      </x:c>
      <x:c r="G1386" s="15" t="str">
        <x:v>P1 Trinity Trading Estate, Tribune Drive, Sittingbourne, Kent, ME10 2PG</x:v>
      </x:c>
      <x:c r="H1386" s="13" t="str">
        <x:v>Current</x:v>
      </x:c>
      <x:c r="I1386" s="14" t="n">
        <x:v>3795</x:v>
      </x:c>
      <x:c r="J1386" s="13" t="str">
        <x:f>IF(AND(ISNUMBER(I1386),I1386&gt;0),IF(I1386&lt;=1000,"1–1,000",IF(I1386&lt;=2500,"1,001–2,500",IF(I1386&lt;=5000,"2,501–5,000",IF(I1386&lt;=10000,"5,001–10,000","10,001–15,000")))),"2,501–5,000")</x:f>
        <x:v>2,501–5,000</x:v>
      </x:c>
      <x:c r="K1386" s="16" t="n">
        <x:v>52000</x:v>
      </x:c>
      <x:c r="L1386" s="43" t="n">
        <x:f>IF(AND(ISNUMBER(I1386),I1386&gt;0,ISNUMBER(K1386),K1386&gt;0),K1386/I1386,"n.a.")</x:f>
        <x:v>13.70223978919631</x:v>
      </x:c>
      <x:c r="M1386" s="43" t="n">
        <x:v>13.7</x:v>
      </x:c>
      <x:c r="N1386" s="13" t="str">
        <x:v>Yes</x:v>
      </x:c>
      <x:c r="O1386" s="15" t="str">
        <x:v>Eaves height approx.; * Eaves height approx.; Each unit benefits from clear internal spans, generous eaves hei</x:v>
      </x:c>
      <x:c r="P1386" s="15" t="str">
        <x:v>Loading/access door stated</x:v>
      </x:c>
      <x:c r="Q1386" s="15" t="str">
        <x:v>Industrial / workshop / warehouse accommodation; Steel frame, office space, parking, yard/loading space, WC facilities.</x:v>
      </x:c>
      <x:c r="R1386" s="15" t="str">
        <x:v>Advertised to let; not agent-confirmed</x:v>
      </x:c>
      <x:c r="S1386" s="15" t="str">
        <x:v>https://www.zoopla.co.uk/to-rent/commercial/details/72527809/</x:v>
      </x:c>
      <x:c r="T1386" s="15" t="str">
        <x:v>https://www.zoopla.co.uk/to-rent/commercial/details/71636970/</x:v>
      </x:c>
      <x:c r="U1386" s="15" t="str">
        <x:v>https://www.rightmove.co.uk/properties/760937229861089#/?channel=COM_LET
https://www.caxtons.com/property/unit-p1-trinity-trading-estate-mill-way-sittingbourne-kent-me10/</x:v>
      </x:c>
      <x:c r="V1386" s="15" t="str">
        <x:v>Sittingbourne — Trinity Trading Estate</x:v>
      </x:c>
      <x:c r="W1386" s="15" t="str">
        <x:v>Individual unit ≤15,000 sq ft</x:v>
      </x:c>
      <x:c r="X1386" s="13" t="n">
        <x:f>IF(N1386="Yes",L1386,0)</x:f>
        <x:v>13.70223978919631</x:v>
      </x:c>
      <x:c r="Y1386" s="14" t="n">
        <x:v>1</x:v>
      </x:c>
      <x:c r="Z1386" s="13" t="str">
        <x:v>Industrial / workshop / storage</x:v>
      </x:c>
    </x:row>
    <x:row r="1387" ht="42" customHeight="1">
      <x:c r="A1387" s="13" t="str">
        <x:v>SE0407</x:v>
      </x:c>
      <x:c r="B1387" s="15" t="str">
        <x:v>Sittingbourne</x:v>
      </x:c>
      <x:c r="C1387" s="15" t="str">
        <x:v>Sittingbourne</x:v>
      </x:c>
      <x:c r="D1387" s="14" t="n">
        <x:v>54390</x:v>
      </x:c>
      <x:c r="E1387" s="13" t="str">
        <x:v>Town</x:v>
      </x:c>
      <x:c r="F1387" s="15" t="str">
        <x:v>Trinity Trading Estate</x:v>
      </x:c>
      <x:c r="G1387" s="15" t="str">
        <x:v>Unit 3, Unit 4, Trinity Trading Estate, Tribune Drive, Sittingbourne, Kent, ME10</x:v>
      </x:c>
      <x:c r="H1387" s="13" t="str">
        <x:v>Current</x:v>
      </x:c>
      <x:c r="I1387" s="14" t="n">
        <x:v>6777</x:v>
      </x:c>
      <x:c r="J1387" s="13" t="str">
        <x:f>IF(AND(ISNUMBER(I1387),I1387&gt;0),IF(I1387&lt;=1000,"1–1,000",IF(I1387&lt;=2500,"1,001–2,500",IF(I1387&lt;=5000,"2,501–5,000",IF(I1387&lt;=10000,"5,001–10,000","10,001–15,000")))),"5,001–10,000")</x:f>
        <x:v>5,001–10,000</x:v>
      </x:c>
      <x:c r="K1387" s="16"/>
      <x:c r="L1387" s="43" t="str">
        <x:f>IF(AND(ISNUMBER(I1387),I1387&gt;0,ISNUMBER(K1387),K1387&gt;0),K1387/I1387,"n.a.")</x:f>
        <x:v>n.a.</x:v>
      </x:c>
      <x:c r="M1387" s="43"/>
      <x:c r="N1387" s="13" t="str">
        <x:v>No</x:v>
      </x:c>
      <x:c r="O1387" s="15" t="str">
        <x:v>Not stated</x:v>
      </x:c>
      <x:c r="P1387" s="15" t="str">
        <x:v>Folding / concertina access door stated</x:v>
      </x:c>
      <x:c r="Q1387" s="15" t="str">
        <x:v>Industrial / workshop / warehouse accommodation; Steel frame, office space, parking, yard/loading space, WC facilities.</x:v>
      </x:c>
      <x:c r="R1387" s="15" t="str">
        <x:v>Advertised to let; not agent-confirmed</x:v>
      </x:c>
      <x:c r="S1387" s="15" t="str">
        <x:v>https://www.zoopla.co.uk/to-rent/commercial/details/72573647/</x:v>
      </x:c>
      <x:c r="T1387" s="15" t="str">
        <x:v>https://www.caxtons.com/property/unit-3-unit-4-unit-6-trinity-trading-estate-tribune-drive-sittingbourne-kent-me10/</x:v>
      </x:c>
      <x:c r="U1387" s="15" t="str"/>
      <x:c r="V1387" s="15" t="str">
        <x:v>Sittingbourne — Trinity Trading Estate</x:v>
      </x:c>
      <x:c r="W1387" s="15" t="str">
        <x:v>Individual unit ≤15,000 sq ft</x:v>
      </x:c>
      <x:c r="X1387" s="13" t="n">
        <x:f>IF(N1387="Yes",L1387,0)</x:f>
        <x:v>0</x:v>
      </x:c>
      <x:c r="Y1387" s="14" t="n">
        <x:v>1</x:v>
      </x:c>
      <x:c r="Z1387" s="13" t="str">
        <x:v>Industrial / workshop / storage</x:v>
      </x:c>
    </x:row>
    <x:row r="1388" ht="42" customHeight="1">
      <x:c r="A1388" s="13" t="str">
        <x:v>SE0408</x:v>
      </x:c>
      <x:c r="B1388" s="15" t="str">
        <x:v>Sittingbourne</x:v>
      </x:c>
      <x:c r="C1388" s="15" t="str">
        <x:v>Sittingbourne</x:v>
      </x:c>
      <x:c r="D1388" s="14" t="n">
        <x:v>54390</x:v>
      </x:c>
      <x:c r="E1388" s="13" t="str">
        <x:v>Town</x:v>
      </x:c>
      <x:c r="F1388" s="15" t="str">
        <x:v>Trinity Trading Estate</x:v>
      </x:c>
      <x:c r="G1388" s="15" t="str">
        <x:v>Unit 57, Trinity Trading Estate, Mill Way, Sittingbourne, Kent ME10</x:v>
      </x:c>
      <x:c r="H1388" s="13" t="str">
        <x:v>Current</x:v>
      </x:c>
      <x:c r="I1388" s="14" t="n">
        <x:v>5229</x:v>
      </x:c>
      <x:c r="J1388" s="13" t="str">
        <x:f>IF(AND(ISNUMBER(I1388),I1388&gt;0),IF(I1388&lt;=1000,"1–1,000",IF(I1388&lt;=2500,"1,001–2,500",IF(I1388&lt;=5000,"2,501–5,000",IF(I1388&lt;=10000,"5,001–10,000","10,001–15,000")))),"5,001–10,000")</x:f>
        <x:v>5,001–10,000</x:v>
      </x:c>
      <x:c r="K1388" s="16"/>
      <x:c r="L1388" s="43" t="str">
        <x:f>IF(AND(ISNUMBER(I1388),I1388&gt;0,ISNUMBER(K1388),K1388&gt;0),K1388/I1388,"n.a.")</x:f>
        <x:v>n.a.</x:v>
      </x:c>
      <x:c r="M1388" s="43"/>
      <x:c r="N1388" s="13" t="str">
        <x:v>No</x:v>
      </x:c>
      <x:c r="O1388" s="15" t="str">
        <x:v>Approx 7m eaves</x:v>
      </x:c>
      <x:c r="P1388" s="15" t="str">
        <x:v>Loading/access door stated</x:v>
      </x:c>
      <x:c r="Q1388" s="15" t="str">
        <x:v>Industrial / workshop / warehouse accommodation; parking, yard/loading space.</x:v>
      </x:c>
      <x:c r="R1388" s="15" t="str">
        <x:v>Advertised to let; not agent-confirmed</x:v>
      </x:c>
      <x:c r="S1388" s="15" t="str">
        <x:v>https://www.zoopla.co.uk/to-rent/commercial/details/72572938/</x:v>
      </x:c>
      <x:c r="T1388" s="15" t="str"/>
      <x:c r="U1388" s="15" t="str"/>
      <x:c r="V1388" s="15" t="str">
        <x:v>Sittingbourne — Trinity Trading Estate</x:v>
      </x:c>
      <x:c r="W1388" s="15" t="str">
        <x:v>Individual unit ≤15,000 sq ft</x:v>
      </x:c>
      <x:c r="X1388" s="13" t="n">
        <x:f>IF(N1388="Yes",L1388,0)</x:f>
        <x:v>0</x:v>
      </x:c>
      <x:c r="Y1388" s="14" t="n">
        <x:v>1</x:v>
      </x:c>
      <x:c r="Z1388" s="13" t="str">
        <x:v>Industrial / workshop / storage</x:v>
      </x:c>
    </x:row>
    <x:row r="1389" ht="62" customHeight="1">
      <x:c r="A1389" s="13" t="str">
        <x:v>SE0409</x:v>
      </x:c>
      <x:c r="B1389" s="15" t="str">
        <x:v>Sittingbourne</x:v>
      </x:c>
      <x:c r="C1389" s="15" t="str">
        <x:v>Sittingbourne</x:v>
      </x:c>
      <x:c r="D1389" s="14" t="n">
        <x:v>54390</x:v>
      </x:c>
      <x:c r="E1389" s="13" t="str">
        <x:v>Town</x:v>
      </x:c>
      <x:c r="F1389" s="15" t="str">
        <x:v>Trinity Trading Estate</x:v>
      </x:c>
      <x:c r="G1389" s="15" t="str">
        <x:v>Unit D5, Trinity Trading Estate, Mill Way, Sittingbourne, Kent, ME10</x:v>
      </x:c>
      <x:c r="H1389" s="13" t="str">
        <x:v>Current</x:v>
      </x:c>
      <x:c r="I1389" s="14" t="n">
        <x:v>2911</x:v>
      </x:c>
      <x:c r="J1389" s="13" t="str">
        <x:f>IF(AND(ISNUMBER(I1389),I1389&gt;0),IF(I1389&lt;=1000,"1–1,000",IF(I1389&lt;=2500,"1,001–2,500",IF(I1389&lt;=5000,"2,501–5,000",IF(I1389&lt;=10000,"5,001–10,000","10,001–15,000")))),"2,501–5,000")</x:f>
        <x:v>2,501–5,000</x:v>
      </x:c>
      <x:c r="K1389" s="16" t="n">
        <x:v>48000</x:v>
      </x:c>
      <x:c r="L1389" s="43" t="n">
        <x:f>IF(AND(ISNUMBER(I1389),I1389&gt;0,ISNUMBER(K1389),K1389&gt;0),K1389/I1389,"n.a.")</x:f>
        <x:v>16.489178976296806</x:v>
      </x:c>
      <x:c r="M1389" s="43" t="n">
        <x:v>16.49</x:v>
      </x:c>
      <x:c r="N1389" s="13" t="str">
        <x:v>Yes</x:v>
      </x:c>
      <x:c r="O1389" s="15" t="str">
        <x:v>4.6m eaves height</x:v>
      </x:c>
      <x:c r="P1389" s="15" t="str">
        <x:v>Folding / concertina access door stated</x:v>
      </x:c>
      <x:c r="Q1389" s="15" t="str">
        <x:v>Industrial / workshop / warehouse accommodation; Steel frame, office space, three-phase power, parking, WC facilities.</x:v>
      </x:c>
      <x:c r="R1389" s="15" t="str">
        <x:v>Advertised to let; not agent-confirmed</x:v>
      </x:c>
      <x:c r="S1389" s="15" t="str">
        <x:v>https://www.zoopla.co.uk/to-rent/commercial/details/72572949/</x:v>
      </x:c>
      <x:c r="T1389" s="15" t="str">
        <x:v>https://www.zoopla.co.uk/to-rent/commercial/details/57534925/</x:v>
      </x:c>
      <x:c r="U1389" s="15" t="str">
        <x:v>https://www.rightmove.co.uk/properties/760937548644080#/?channel=COM_LET
https://www.caxtons.com/property/unit-d5-and-unit-d8-trinity-trading-estate-mill-way-sittingbourne-kent-me10/</x:v>
      </x:c>
      <x:c r="V1389" s="15" t="str">
        <x:v>Sittingbourne — Trinity Trading Estate</x:v>
      </x:c>
      <x:c r="W1389" s="15" t="str">
        <x:v>Individual unit ≤15,000 sq ft</x:v>
      </x:c>
      <x:c r="X1389" s="13" t="n">
        <x:f>IF(N1389="Yes",L1389,0)</x:f>
        <x:v>16.489178976296806</x:v>
      </x:c>
      <x:c r="Y1389" s="14" t="n">
        <x:v>1</x:v>
      </x:c>
      <x:c r="Z1389" s="13" t="str">
        <x:v>Industrial / workshop / storage</x:v>
      </x:c>
    </x:row>
    <x:row r="1390" ht="42" customHeight="1">
      <x:c r="A1390" s="13" t="str">
        <x:v>SE0410</x:v>
      </x:c>
      <x:c r="B1390" s="15" t="str">
        <x:v>Sittingbourne</x:v>
      </x:c>
      <x:c r="C1390" s="15" t="str">
        <x:v>Sittingbourne</x:v>
      </x:c>
      <x:c r="D1390" s="14" t="n">
        <x:v>54390</x:v>
      </x:c>
      <x:c r="E1390" s="13" t="str">
        <x:v>Town</x:v>
      </x:c>
      <x:c r="F1390" s="15" t="str">
        <x:v>Trinity Trading Estate</x:v>
      </x:c>
      <x:c r="G1390" s="15" t="str">
        <x:v>Unit H, Trinity Trading Estate, Mill Way, Sittingbourne, Kent, ME10</x:v>
      </x:c>
      <x:c r="H1390" s="13" t="str">
        <x:v>Uncertain</x:v>
      </x:c>
      <x:c r="I1390" s="14" t="n">
        <x:v>11890</x:v>
      </x:c>
      <x:c r="J1390" s="13" t="str">
        <x:f>IF(AND(ISNUMBER(I1390),I1390&gt;0),IF(I1390&lt;=1000,"1–1,000",IF(I1390&lt;=2500,"1,001–2,500",IF(I1390&lt;=5000,"2,501–5,000",IF(I1390&lt;=10000,"5,001–10,000","10,001–15,000")))),"10,001–15,000")</x:f>
        <x:v>10,001–15,000</x:v>
      </x:c>
      <x:c r="K1390" s="16"/>
      <x:c r="L1390" s="43" t="str">
        <x:f>IF(AND(ISNUMBER(I1390),I1390&gt;0,ISNUMBER(K1390),K1390&gt;0),K1390/I1390,"n.a.")</x:f>
        <x:v>n.a.</x:v>
      </x:c>
      <x:c r="M1390" s="43"/>
      <x:c r="N1390" s="13" t="str">
        <x:v>No</x:v>
      </x:c>
      <x:c r="O1390" s="15" t="str">
        <x:v>Not stated</x:v>
      </x:c>
      <x:c r="P1390" s="15" t="str">
        <x:v>Loading/access door stated</x:v>
      </x:c>
      <x:c r="Q1390" s="15" t="str">
        <x:v>Industrial / workshop / warehouse accommodation; Steel frame, office space, three-phase power, WC facilities.</x:v>
      </x:c>
      <x:c r="R1390" s="15" t="str">
        <x:v>Refurbishment / delivery timing unresolved</x:v>
      </x:c>
      <x:c r="S1390" s="15" t="str">
        <x:v>https://www.zoopla.co.uk/to-rent/commercial/details/74554100/</x:v>
      </x:c>
      <x:c r="T1390" s="15" t="str">
        <x:v>https://www.rightmove.co.uk/properties/781029523291088#/?channel=COM_LET</x:v>
      </x:c>
      <x:c r="U1390" s="15" t="str">
        <x:v>https://www.caxtons.com/property/unit-h-trinity-trading-estate-mill-way-sittingbourne-kent-me10/</x:v>
      </x:c>
      <x:c r="V1390" s="15" t="str">
        <x:v>Sittingbourne — Trinity Trading Estate</x:v>
      </x:c>
      <x:c r="W1390" s="15" t="str">
        <x:v>Individual unit ≤15,000 sq ft</x:v>
      </x:c>
      <x:c r="X1390" s="13" t="n">
        <x:f>IF(N1390="Yes",L1390,0)</x:f>
        <x:v>0</x:v>
      </x:c>
      <x:c r="Y1390" s="14" t="n">
        <x:v>1</x:v>
      </x:c>
      <x:c r="Z1390" s="13" t="str">
        <x:v>Industrial / workshop / storage</x:v>
      </x:c>
    </x:row>
    <x:row r="1391" ht="62" customHeight="1">
      <x:c r="A1391" s="13" t="str">
        <x:v>SE0411</x:v>
      </x:c>
      <x:c r="B1391" s="15" t="str">
        <x:v>Sittingbourne</x:v>
      </x:c>
      <x:c r="C1391" s="15" t="str">
        <x:v>Sittingbourne</x:v>
      </x:c>
      <x:c r="D1391" s="14" t="n">
        <x:v>54390</x:v>
      </x:c>
      <x:c r="E1391" s="13" t="str">
        <x:v>Town</x:v>
      </x:c>
      <x:c r="F1391" s="15" t="str">
        <x:v>Trinity Trading Estate</x:v>
      </x:c>
      <x:c r="G1391" s="15" t="str">
        <x:v>Unit L, Trinity Trading Estate, Mill Way, Sittingbourne, Kent, ME10</x:v>
      </x:c>
      <x:c r="H1391" s="13" t="str">
        <x:v>Current</x:v>
      </x:c>
      <x:c r="I1391" s="14" t="n">
        <x:v>9047</x:v>
      </x:c>
      <x:c r="J1391" s="13" t="str">
        <x:f>IF(AND(ISNUMBER(I1391),I1391&gt;0),IF(I1391&lt;=1000,"1–1,000",IF(I1391&lt;=2500,"1,001–2,500",IF(I1391&lt;=5000,"2,501–5,000",IF(I1391&lt;=10000,"5,001–10,000","10,001–15,000")))),"5,001–10,000")</x:f>
        <x:v>5,001–10,000</x:v>
      </x:c>
      <x:c r="K1391" s="16"/>
      <x:c r="L1391" s="43" t="str">
        <x:f>IF(AND(ISNUMBER(I1391),I1391&gt;0,ISNUMBER(K1391),K1391&gt;0),K1391/I1391,"n.a.")</x:f>
        <x:v>n.a.</x:v>
      </x:c>
      <x:c r="M1391" s="43"/>
      <x:c r="N1391" s="13" t="str">
        <x:v>No</x:v>
      </x:c>
      <x:c r="O1391" s="15" t="str">
        <x:v>Each unit benefits from clear internal spans, generous eaves height, level access loading and dedicated parkin</x:v>
      </x:c>
      <x:c r="P1391" s="15" t="str">
        <x:v>Loading/access door stated</x:v>
      </x:c>
      <x:c r="Q1391" s="15" t="str">
        <x:v>Industrial / workshop / warehouse accommodation; Steel frame, office space, parking, yard/loading space, WC facilities.</x:v>
      </x:c>
      <x:c r="R1391" s="15" t="str">
        <x:v>Advertised to let; not agent-confirmed Multiple adverts reconciled as one demise; area/rent discrepancies require agent confirmation.</x:v>
      </x:c>
      <x:c r="S1391" s="15" t="str">
        <x:v>https://www.zoopla.co.uk/to-rent/commercial/details/71636947/</x:v>
      </x:c>
      <x:c r="T1391" s="15" t="str">
        <x:v>https://www.caxtons.com/property/unit-l-trinity-trading-estate-mill-way-sittingbourne-kent-me10/</x:v>
      </x:c>
      <x:c r="U1391" s="15" t="str">
        <x:v>https://www.zoopla.co.uk/to-rent/commercial/details/72527700/
https://www.rightmove.co.uk/properties/760937217290961#/?channel=COM_LET</x:v>
      </x:c>
      <x:c r="V1391" s="15" t="str">
        <x:v>Sittingbourne — Trinity Trading Estate</x:v>
      </x:c>
      <x:c r="W1391" s="15" t="str">
        <x:v>Individual unit ≤15,000 sq ft</x:v>
      </x:c>
      <x:c r="X1391" s="13" t="n">
        <x:f>IF(N1391="Yes",L1391,0)</x:f>
        <x:v>0</x:v>
      </x:c>
      <x:c r="Y1391" s="14" t="n">
        <x:v>1</x:v>
      </x:c>
      <x:c r="Z1391" s="13" t="str">
        <x:v>Industrial / workshop / storage</x:v>
      </x:c>
    </x:row>
    <x:row r="1392" ht="42" customHeight="1">
      <x:c r="A1392" s="13" t="str">
        <x:v>SE0412</x:v>
      </x:c>
      <x:c r="B1392" s="15" t="str">
        <x:v>Faversham</x:v>
      </x:c>
      <x:c r="C1392" s="15" t="str">
        <x:v>Brogdale</x:v>
      </x:c>
      <x:c r="D1392" s="14"/>
      <x:c r="E1392" s="13" t="str">
        <x:v>Nearby</x:v>
      </x:c>
      <x:c r="F1392" s="15" t="str">
        <x:v>Standalone / estate not identified</x:v>
      </x:c>
      <x:c r="G1392" s="15" t="str">
        <x:v>Brogdale Farm, Brogdale Road, Faversham ME13</x:v>
      </x:c>
      <x:c r="H1392" s="13" t="str">
        <x:v>Current</x:v>
      </x:c>
      <x:c r="I1392" s="14" t="n">
        <x:v>1463.89</x:v>
      </x:c>
      <x:c r="J1392" s="13" t="str">
        <x:f>IF(AND(ISNUMBER(I1392),I1392&gt;0),IF(I1392&lt;=1000,"1–1,000",IF(I1392&lt;=2500,"1,001–2,500",IF(I1392&lt;=5000,"2,501–5,000",IF(I1392&lt;=10000,"5,001–10,000","10,001–15,000")))),"1,001–2,500")</x:f>
        <x:v>1,001–2,500</x:v>
      </x:c>
      <x:c r="K1392" s="16" t="n">
        <x:v>18000</x:v>
      </x:c>
      <x:c r="L1392" s="43" t="n">
        <x:f>IF(AND(ISNUMBER(I1392),I1392&gt;0,ISNUMBER(K1392),K1392&gt;0),K1392/I1392,"n.a.")</x:f>
        <x:v>12.296005847433891</x:v>
      </x:c>
      <x:c r="M1392" s="43"/>
      <x:c r="N1392" s="13" t="str">
        <x:v>No</x:v>
      </x:c>
      <x:c r="O1392" s="15" t="str">
        <x:v>Not stated</x:v>
      </x:c>
      <x:c r="P1392" s="15" t="str">
        <x:v>Not stated</x:v>
      </x:c>
      <x:c r="Q1392" s="15" t="str">
        <x:v>Industrial / workshop / warehouse accommodation; office space, yard/loading space.</x:v>
      </x:c>
      <x:c r="R1392" s="15" t="str">
        <x:v>Advertised to let; not agent-confirmed 136 sq m internal area converted to sq ft from detailed description. Host BUA population not separately matched.</x:v>
      </x:c>
      <x:c r="S1392" s="15" t="str">
        <x:v>https://www.zoopla.co.uk/to-rent/commercial/details/73206857/</x:v>
      </x:c>
      <x:c r="T1392" s="15" t="str"/>
      <x:c r="U1392" s="15" t="str"/>
      <x:c r="V1392" s="15" t="str">
        <x:v>Faversham — Standalone / estate not identified</x:v>
      </x:c>
      <x:c r="W1392" s="15" t="str">
        <x:v>Individual unit ≤15,000 sq ft</x:v>
      </x:c>
      <x:c r="X1392" s="13" t="n">
        <x:f>IF(N1392="Yes",L1392,0)</x:f>
        <x:v>0</x:v>
      </x:c>
      <x:c r="Y1392" s="14" t="n">
        <x:v>1</x:v>
      </x:c>
      <x:c r="Z1392" s="13" t="str">
        <x:v>Industrial / workshop / storage</x:v>
      </x:c>
    </x:row>
    <x:row r="1393" ht="49" customHeight="1">
      <x:c r="A1393" s="13" t="str">
        <x:v>SE0413</x:v>
      </x:c>
      <x:c r="B1393" s="15" t="str">
        <x:v>Faversham</x:v>
      </x:c>
      <x:c r="C1393" s="15" t="str">
        <x:v>Throwley</x:v>
      </x:c>
      <x:c r="D1393" s="14"/>
      <x:c r="E1393" s="13" t="str">
        <x:v>Nearby</x:v>
      </x:c>
      <x:c r="F1393" s="15" t="str">
        <x:v>Standalone / estate not identified</x:v>
      </x:c>
      <x:c r="G1393" s="15" t="str">
        <x:v>Unit 17 The Courtyard, Parsonage Farm, Throwley, Faversham, Kent ME13</x:v>
      </x:c>
      <x:c r="H1393" s="13" t="str">
        <x:v>Current</x:v>
      </x:c>
      <x:c r="I1393" s="14" t="n">
        <x:v>2640</x:v>
      </x:c>
      <x:c r="J1393" s="13" t="str">
        <x:f>IF(AND(ISNUMBER(I1393),I1393&gt;0),IF(I1393&lt;=1000,"1–1,000",IF(I1393&lt;=2500,"1,001–2,500",IF(I1393&lt;=5000,"2,501–5,000",IF(I1393&lt;=10000,"5,001–10,000","10,001–15,000")))),"2,501–5,000")</x:f>
        <x:v>2,501–5,000</x:v>
      </x:c>
      <x:c r="K1393" s="16" t="n">
        <x:v>10000</x:v>
      </x:c>
      <x:c r="L1393" s="43" t="n">
        <x:f>IF(AND(ISNUMBER(I1393),I1393&gt;0,ISNUMBER(K1393),K1393&gt;0),K1393/I1393,"n.a.")</x:f>
        <x:v>3.787878787878788</x:v>
      </x:c>
      <x:c r="M1393" s="43" t="n">
        <x:v>3.79</x:v>
      </x:c>
      <x:c r="N1393" s="13" t="str">
        <x:v>Yes</x:v>
      </x:c>
      <x:c r="O1393" s="15" t="str">
        <x:v>The portal frame unit has an eaves height of approximately 14ft, rising to an apex of circa 17ft.</x:v>
      </x:c>
      <x:c r="P1393" s="15" t="str">
        <x:v>Roller shutter stated; electric operation stated</x:v>
      </x:c>
      <x:c r="Q1393" s="15" t="str">
        <x:v>Industrial / workshop / warehouse accommodation.</x:v>
      </x:c>
      <x:c r="R1393" s="15" t="str">
        <x:v>Advertised to let; not agent-confirmed Host BUA population not separately matched.</x:v>
      </x:c>
      <x:c r="S1393" s="15" t="str">
        <x:v>https://www.zoopla.co.uk/to-rent/commercial/details/73615976/</x:v>
      </x:c>
      <x:c r="T1393" s="15" t="str"/>
      <x:c r="U1393" s="15" t="str"/>
      <x:c r="V1393" s="15" t="str">
        <x:v>Faversham — Standalone / estate not identified</x:v>
      </x:c>
      <x:c r="W1393" s="15" t="str">
        <x:v>Individual unit ≤15,000 sq ft</x:v>
      </x:c>
      <x:c r="X1393" s="13" t="n">
        <x:f>IF(N1393="Yes",L1393,0)</x:f>
        <x:v>3.787878787878788</x:v>
      </x:c>
      <x:c r="Y1393" s="14" t="n">
        <x:v>1</x:v>
      </x:c>
      <x:c r="Z1393" s="13" t="str">
        <x:v>Industrial / workshop / storage</x:v>
      </x:c>
    </x:row>
    <x:row r="1394" ht="49" customHeight="1">
      <x:c r="A1394" s="13" t="str">
        <x:v>SE0414</x:v>
      </x:c>
      <x:c r="B1394" s="15" t="str">
        <x:v>Faversham</x:v>
      </x:c>
      <x:c r="C1394" s="15" t="str">
        <x:v>Faversham</x:v>
      </x:c>
      <x:c r="D1394" s="14" t="n">
        <x:v>20940</x:v>
      </x:c>
      <x:c r="E1394" s="13" t="str">
        <x:v>Town</x:v>
      </x:c>
      <x:c r="F1394" s="15" t="str">
        <x:v>Standalone / estate not identified</x:v>
      </x:c>
      <x:c r="G1394" s="15" t="str">
        <x:v>John Hall Close, Faversham ME13</x:v>
      </x:c>
      <x:c r="H1394" s="13" t="str">
        <x:v>Current</x:v>
      </x:c>
      <x:c r="I1394" s="14" t="n">
        <x:v>1257</x:v>
      </x:c>
      <x:c r="J1394" s="13" t="str">
        <x:f>IF(AND(ISNUMBER(I1394),I1394&gt;0),IF(I1394&lt;=1000,"1–1,000",IF(I1394&lt;=2500,"1,001–2,500",IF(I1394&lt;=5000,"2,501–5,000",IF(I1394&lt;=10000,"5,001–10,000","10,001–15,000")))),"1,001–2,500")</x:f>
        <x:v>1,001–2,500</x:v>
      </x:c>
      <x:c r="K1394" s="16" t="n">
        <x:v>20000</x:v>
      </x:c>
      <x:c r="L1394" s="43" t="n">
        <x:f>IF(AND(ISNUMBER(I1394),I1394&gt;0,ISNUMBER(K1394),K1394&gt;0),K1394/I1394,"n.a.")</x:f>
        <x:v>15.910898965791567</x:v>
      </x:c>
      <x:c r="M1394" s="43" t="n">
        <x:v>15.91</x:v>
      </x:c>
      <x:c r="N1394" s="13" t="str">
        <x:v>Yes</x:v>
      </x:c>
      <x:c r="O1394" s="15" t="str">
        <x:v>Internally, the unit provides open-plan, clear-span warehouse/workshop space with a good working eaves height,</x:v>
      </x:c>
      <x:c r="P1394" s="15" t="str">
        <x:v>Loading/access door stated</x:v>
      </x:c>
      <x:c r="Q1394" s="15" t="str">
        <x:v>Industrial / workshop / warehouse accommodation; three-phase power, parking, WC facilities.</x:v>
      </x:c>
      <x:c r="R1394" s="15" t="str">
        <x:v>Advertised to let; not agent-confirmed</x:v>
      </x:c>
      <x:c r="S1394" s="15" t="str">
        <x:v>https://www.zoopla.co.uk/to-rent/commercial/details/74304322/</x:v>
      </x:c>
      <x:c r="T1394" s="15" t="str">
        <x:v>https://www.rightmove.co.uk/properties/93430833#/?channel=COM_LET</x:v>
      </x:c>
      <x:c r="U1394" s="15" t="str"/>
      <x:c r="V1394" s="15" t="str">
        <x:v>Faversham — Standalone / estate not identified</x:v>
      </x:c>
      <x:c r="W1394" s="15" t="str">
        <x:v>Individual unit ≤15,000 sq ft</x:v>
      </x:c>
      <x:c r="X1394" s="13" t="n">
        <x:f>IF(N1394="Yes",L1394,0)</x:f>
        <x:v>15.910898965791567</x:v>
      </x:c>
      <x:c r="Y1394" s="14" t="n">
        <x:v>1</x:v>
      </x:c>
      <x:c r="Z1394" s="13" t="str">
        <x:v>Industrial / workshop / storage</x:v>
      </x:c>
    </x:row>
    <x:row r="1395" ht="42" customHeight="1">
      <x:c r="A1395" s="13" t="str">
        <x:v>SE0415</x:v>
      </x:c>
      <x:c r="B1395" s="15" t="str">
        <x:v>Canterbury</x:v>
      </x:c>
      <x:c r="C1395" s="15" t="str">
        <x:v>Hersden</x:v>
      </x:c>
      <x:c r="D1395" s="14" t="n">
        <x:v>2120</x:v>
      </x:c>
      <x:c r="E1395" s="13" t="str">
        <x:v>Nearby</x:v>
      </x:c>
      <x:c r="F1395" s="15" t="str">
        <x:v>Lakesview International Business Park</x:v>
      </x:c>
      <x:c r="G1395" s="15" t="str">
        <x:v>Lakesview International Business Park, Hersden, Canterbury, CT3</x:v>
      </x:c>
      <x:c r="H1395" s="13" t="str">
        <x:v>Current</x:v>
      </x:c>
      <x:c r="I1395" s="14" t="n">
        <x:v>907</x:v>
      </x:c>
      <x:c r="J1395" s="13" t="str">
        <x:f>IF(AND(ISNUMBER(I1395),I1395&gt;0),IF(I1395&lt;=1000,"1–1,000",IF(I1395&lt;=2500,"1,001–2,500",IF(I1395&lt;=5000,"2,501–5,000",IF(I1395&lt;=10000,"5,001–10,000","10,001–15,000")))),"1–1,000")</x:f>
        <x:v>1–1,000</x:v>
      </x:c>
      <x:c r="K1395" s="16" t="n">
        <x:v>11700</x:v>
      </x:c>
      <x:c r="L1395" s="43" t="n">
        <x:f>IF(AND(ISNUMBER(I1395),I1395&gt;0,ISNUMBER(K1395),K1395&gt;0),K1395/I1395,"n.a.")</x:f>
        <x:v>12.899669239250276</x:v>
      </x:c>
      <x:c r="M1395" s="43" t="n">
        <x:v>12.9</x:v>
      </x:c>
      <x:c r="N1395" s="13" t="str">
        <x:v>No</x:v>
      </x:c>
      <x:c r="O1395" s="15" t="str">
        <x:v>Not stated</x:v>
      </x:c>
      <x:c r="P1395" s="15" t="str">
        <x:v>Roller shutter stated; electric operation stated</x:v>
      </x:c>
      <x:c r="Q1395" s="15" t="str">
        <x:v>Industrial / workshop / warehouse accommodation; parking, WC facilities.</x:v>
      </x:c>
      <x:c r="R1395" s="15" t="str">
        <x:v>Advertised to let; not agent-confirmed Multiple annual amounts in source; verify asking rent basis.</x:v>
      </x:c>
      <x:c r="S1395" s="15" t="str">
        <x:v>https://www.zoopla.co.uk/to-rent/commercial/details/69948048/</x:v>
      </x:c>
      <x:c r="T1395" s="15" t="str">
        <x:v>https://www.rightmove.co.uk/properties/88909323#/?channel=COM_LET</x:v>
      </x:c>
      <x:c r="U1395" s="15" t="str"/>
      <x:c r="V1395" s="15" t="str">
        <x:v>Canterbury — Lakesview International Business Park</x:v>
      </x:c>
      <x:c r="W1395" s="15" t="str">
        <x:v>Individual unit ≤15,000 sq ft</x:v>
      </x:c>
      <x:c r="X1395" s="13" t="n">
        <x:f>IF(N1395="Yes",L1395,0)</x:f>
        <x:v>0</x:v>
      </x:c>
      <x:c r="Y1395" s="14" t="n">
        <x:v>1</x:v>
      </x:c>
      <x:c r="Z1395" s="13" t="str">
        <x:v>Industrial / workshop / storage</x:v>
      </x:c>
    </x:row>
    <x:row r="1396" ht="42" customHeight="1">
      <x:c r="A1396" s="13" t="str">
        <x:v>SE0416</x:v>
      </x:c>
      <x:c r="B1396" s="15" t="str">
        <x:v>Canterbury</x:v>
      </x:c>
      <x:c r="C1396" s="15" t="str">
        <x:v>Hersden</x:v>
      </x:c>
      <x:c r="D1396" s="14" t="n">
        <x:v>2120</x:v>
      </x:c>
      <x:c r="E1396" s="13" t="str">
        <x:v>Nearby</x:v>
      </x:c>
      <x:c r="F1396" s="15" t="str">
        <x:v>Lakesview International Business Park</x:v>
      </x:c>
      <x:c r="G1396" s="15" t="str">
        <x:v>Unit 3G, Sparrow Way, Lakesview International Business Park, Hersden, Canterbury, Kent, CT3 4JH</x:v>
      </x:c>
      <x:c r="H1396" s="13" t="str">
        <x:v>Current</x:v>
      </x:c>
      <x:c r="I1396" s="14" t="n">
        <x:v>2901</x:v>
      </x:c>
      <x:c r="J1396" s="13" t="str">
        <x:f>IF(AND(ISNUMBER(I1396),I1396&gt;0),IF(I1396&lt;=1000,"1–1,000",IF(I1396&lt;=2500,"1,001–2,500",IF(I1396&lt;=5000,"2,501–5,000",IF(I1396&lt;=10000,"5,001–10,000","10,001–15,000")))),"2,501–5,000")</x:f>
        <x:v>2,501–5,000</x:v>
      </x:c>
      <x:c r="K1396" s="16" t="n">
        <x:v>25000</x:v>
      </x:c>
      <x:c r="L1396" s="43" t="n">
        <x:f>IF(AND(ISNUMBER(I1396),I1396&gt;0,ISNUMBER(K1396),K1396&gt;0),K1396/I1396,"n.a.")</x:f>
        <x:v>8.617718028266115</x:v>
      </x:c>
      <x:c r="M1396" s="43" t="n">
        <x:v>8.62</x:v>
      </x:c>
      <x:c r="N1396" s="13" t="str">
        <x:v>Yes</x:v>
      </x:c>
      <x:c r="O1396" s="15" t="str">
        <x:v>Not stated</x:v>
      </x:c>
      <x:c r="P1396" s="15" t="str">
        <x:v>Roller shutter stated; electric operation stated</x:v>
      </x:c>
      <x:c r="Q1396" s="15" t="str">
        <x:v>Industrial / workshop / warehouse accommodation; mezzanine, office space, parking, WC facilities.</x:v>
      </x:c>
      <x:c r="R1396" s="15" t="str">
        <x:v>Advertised to let; not agent-confirmed</x:v>
      </x:c>
      <x:c r="S1396" s="15" t="str">
        <x:v>https://www.zoopla.co.uk/to-rent/commercial/details/71126195/</x:v>
      </x:c>
      <x:c r="T1396" s="15" t="str">
        <x:v>https://www.rightmove.co.uk/properties/760916736675521#/?channel=COM_LET</x:v>
      </x:c>
      <x:c r="U1396" s="15" t="str"/>
      <x:c r="V1396" s="15" t="str">
        <x:v>Canterbury — Lakesview International Business Park</x:v>
      </x:c>
      <x:c r="W1396" s="15" t="str">
        <x:v>Individual unit ≤15,000 sq ft</x:v>
      </x:c>
      <x:c r="X1396" s="13" t="n">
        <x:f>IF(N1396="Yes",L1396,0)</x:f>
        <x:v>8.617718028266115</x:v>
      </x:c>
      <x:c r="Y1396" s="14" t="n">
        <x:v>1</x:v>
      </x:c>
      <x:c r="Z1396" s="13" t="str">
        <x:v>Industrial / workshop / storage</x:v>
      </x:c>
    </x:row>
    <x:row r="1397" ht="42" customHeight="1">
      <x:c r="A1397" s="13" t="str">
        <x:v>SE0417</x:v>
      </x:c>
      <x:c r="B1397" s="15" t="str">
        <x:v>Canterbury</x:v>
      </x:c>
      <x:c r="C1397" s="15" t="str">
        <x:v>Denton</x:v>
      </x:c>
      <x:c r="D1397" s="14"/>
      <x:c r="E1397" s="13" t="str">
        <x:v>Nearby</x:v>
      </x:c>
      <x:c r="F1397" s="15" t="str">
        <x:v>Standalone / estate not identified</x:v>
      </x:c>
      <x:c r="G1397" s="15" t="str">
        <x:v>Canterbury Road, Denton</x:v>
      </x:c>
      <x:c r="H1397" s="13" t="str">
        <x:v>Current</x:v>
      </x:c>
      <x:c r="I1397" s="14" t="n">
        <x:v>304</x:v>
      </x:c>
      <x:c r="J1397" s="13" t="str">
        <x:f>IF(AND(ISNUMBER(I1397),I1397&gt;0),IF(I1397&lt;=1000,"1–1,000",IF(I1397&lt;=2500,"1,001–2,500",IF(I1397&lt;=5000,"2,501–5,000",IF(I1397&lt;=10000,"5,001–10,000","10,001–15,000")))),"1–1,000")</x:f>
        <x:v>1–1,000</x:v>
      </x:c>
      <x:c r="K1397" s="16" t="n">
        <x:v>1800</x:v>
      </x:c>
      <x:c r="L1397" s="43" t="n">
        <x:f>IF(AND(ISNUMBER(I1397),I1397&gt;0,ISNUMBER(K1397),K1397&gt;0),K1397/I1397,"n.a.")</x:f>
        <x:v>5.921052631578948</x:v>
      </x:c>
      <x:c r="M1397" s="43"/>
      <x:c r="N1397" s="13" t="str">
        <x:v>Yes</x:v>
      </x:c>
      <x:c r="O1397" s="15" t="str">
        <x:v>Not stated</x:v>
      </x:c>
      <x:c r="P1397" s="15" t="str">
        <x:v>Not stated</x:v>
      </x:c>
      <x:c r="Q1397" s="15" t="str">
        <x:v>Industrial / workshop / warehouse accommodation.</x:v>
      </x:c>
      <x:c r="R1397" s="15" t="str">
        <x:v>Advertised to let; not agent-confirmed Annualized from advertised rounded monthly asking rent (×12). Host BUA population not separately matched.</x:v>
      </x:c>
      <x:c r="S1397" s="15" t="str">
        <x:v>https://www.rightmove.co.uk/properties/91089624#/?channel=COM_LET</x:v>
      </x:c>
      <x:c r="T1397" s="15" t="str"/>
      <x:c r="U1397" s="15" t="str"/>
      <x:c r="V1397" s="15" t="str">
        <x:v>Canterbury — Standalone / estate not identified</x:v>
      </x:c>
      <x:c r="W1397" s="15" t="str">
        <x:v>Individual unit ≤15,000 sq ft</x:v>
      </x:c>
      <x:c r="X1397" s="13" t="n">
        <x:f>IF(N1397="Yes",L1397,0)</x:f>
        <x:v>5.921052631578948</x:v>
      </x:c>
      <x:c r="Y1397" s="14" t="n">
        <x:v>1</x:v>
      </x:c>
      <x:c r="Z1397" s="13" t="str">
        <x:v>Industrial / workshop / storage</x:v>
      </x:c>
    </x:row>
    <x:row r="1398" ht="42" customHeight="1">
      <x:c r="A1398" s="13" t="str">
        <x:v>SE0418</x:v>
      </x:c>
      <x:c r="B1398" s="15" t="str">
        <x:v>Canterbury</x:v>
      </x:c>
      <x:c r="C1398" s="15" t="str">
        <x:v>Chilham</x:v>
      </x:c>
      <x:c r="D1398" s="14" t="n">
        <x:v>825</x:v>
      </x:c>
      <x:c r="E1398" s="13" t="str">
        <x:v>Nearby</x:v>
      </x:c>
      <x:c r="F1398" s="15" t="str">
        <x:v>Standalone / estate not identified</x:v>
      </x:c>
      <x:c r="G1398" s="15" t="str">
        <x:v>Former Body And Paint Shop, Canterbury Road, Chilham, Kent CT4</x:v>
      </x:c>
      <x:c r="H1398" s="13" t="str">
        <x:v>Current</x:v>
      </x:c>
      <x:c r="I1398" s="14" t="n">
        <x:v>5340</x:v>
      </x:c>
      <x:c r="J1398" s="13" t="str">
        <x:f>IF(AND(ISNUMBER(I1398),I1398&gt;0),IF(I1398&lt;=1000,"1–1,000",IF(I1398&lt;=2500,"1,001–2,500",IF(I1398&lt;=5000,"2,501–5,000",IF(I1398&lt;=10000,"5,001–10,000","10,001–15,000")))),"5,001–10,000")</x:f>
        <x:v>5,001–10,000</x:v>
      </x:c>
      <x:c r="K1398" s="16" t="n">
        <x:v>40000</x:v>
      </x:c>
      <x:c r="L1398" s="43" t="n">
        <x:f>IF(AND(ISNUMBER(I1398),I1398&gt;0,ISNUMBER(K1398),K1398&gt;0),K1398/I1398,"n.a.")</x:f>
        <x:v>7.49063670411985</x:v>
      </x:c>
      <x:c r="M1398" s="43" t="n">
        <x:v>7.49</x:v>
      </x:c>
      <x:c r="N1398" s="13" t="str">
        <x:v>Yes</x:v>
      </x:c>
      <x:c r="O1398" s="15" t="str">
        <x:v>Internally, the unit has a solid concrete floor and a minimum eaves height of 5.11 metres.</x:v>
      </x:c>
      <x:c r="P1398" s="15" t="str">
        <x:v>Roller shutter stated</x:v>
      </x:c>
      <x:c r="Q1398" s="15" t="str">
        <x:v>Industrial / workshop / warehouse accommodation; Steel frame, mezzanine, office space, parking, WC facilities.</x:v>
      </x:c>
      <x:c r="R1398" s="15" t="str">
        <x:v>Advertised to let; not agent-confirmed</x:v>
      </x:c>
      <x:c r="S1398" s="15" t="str">
        <x:v>https://www.zoopla.co.uk/to-rent/commercial/details/71606951/</x:v>
      </x:c>
      <x:c r="T1398" s="15" t="str"/>
      <x:c r="U1398" s="15" t="str"/>
      <x:c r="V1398" s="15" t="str">
        <x:v>Canterbury — Standalone / estate not identified</x:v>
      </x:c>
      <x:c r="W1398" s="15" t="str">
        <x:v>Individual unit ≤15,000 sq ft</x:v>
      </x:c>
      <x:c r="X1398" s="13" t="n">
        <x:f>IF(N1398="Yes",L1398,0)</x:f>
        <x:v>7.49063670411985</x:v>
      </x:c>
      <x:c r="Y1398" s="14" t="n">
        <x:v>1</x:v>
      </x:c>
      <x:c r="Z1398" s="13" t="str">
        <x:v>Industrial / workshop / storage</x:v>
      </x:c>
    </x:row>
    <x:row r="1399" ht="42" customHeight="1">
      <x:c r="A1399" s="13" t="str">
        <x:v>SE0419</x:v>
      </x:c>
      <x:c r="B1399" s="15" t="str">
        <x:v>Canterbury</x:v>
      </x:c>
      <x:c r="C1399" s="15" t="str">
        <x:v>Elmstone</x:v>
      </x:c>
      <x:c r="D1399" s="14"/>
      <x:c r="E1399" s="13" t="str">
        <x:v>Nearby</x:v>
      </x:c>
      <x:c r="F1399" s="15" t="str">
        <x:v>Standalone / estate not identified</x:v>
      </x:c>
      <x:c r="G1399" s="15" t="str">
        <x:v>Padbrook Lane, Elmstone, Canterbury</x:v>
      </x:c>
      <x:c r="H1399" s="13" t="str">
        <x:v>Current</x:v>
      </x:c>
      <x:c r="I1399" s="14" t="n">
        <x:v>1747</x:v>
      </x:c>
      <x:c r="J1399" s="13" t="str">
        <x:f>IF(AND(ISNUMBER(I1399),I1399&gt;0),IF(I1399&lt;=1000,"1–1,000",IF(I1399&lt;=2500,"1,001–2,500",IF(I1399&lt;=5000,"2,501–5,000",IF(I1399&lt;=10000,"5,001–10,000","10,001–15,000")))),"1,001–2,500")</x:f>
        <x:v>1,001–2,500</x:v>
      </x:c>
      <x:c r="K1399" s="16" t="n">
        <x:v>9960</x:v>
      </x:c>
      <x:c r="L1399" s="43" t="n">
        <x:f>IF(AND(ISNUMBER(I1399),I1399&gt;0,ISNUMBER(K1399),K1399&gt;0),K1399/I1399,"n.a.")</x:f>
        <x:v>5.701202060675444</x:v>
      </x:c>
      <x:c r="M1399" s="43"/>
      <x:c r="N1399" s="13" t="str">
        <x:v>Yes</x:v>
      </x:c>
      <x:c r="O1399" s="15" t="str">
        <x:v>Not stated</x:v>
      </x:c>
      <x:c r="P1399" s="15" t="str">
        <x:v>Not stated</x:v>
      </x:c>
      <x:c r="Q1399" s="15" t="str">
        <x:v>Industrial / workshop / warehouse accommodation; yard/loading space, WC facilities.</x:v>
      </x:c>
      <x:c r="R1399" s="15" t="str">
        <x:v>Advertised to let; not agent-confirmed Annualized from advertised rounded monthly asking rent (×12). Host BUA population not separately matched.</x:v>
      </x:c>
      <x:c r="S1399" s="15" t="str">
        <x:v>https://www.rightmove.co.uk/properties/165899612#/?channel=COM_LET</x:v>
      </x:c>
      <x:c r="T1399" s="15" t="str"/>
      <x:c r="U1399" s="15" t="str"/>
      <x:c r="V1399" s="15" t="str">
        <x:v>Canterbury — Standalone / estate not identified</x:v>
      </x:c>
      <x:c r="W1399" s="15" t="str">
        <x:v>Individual unit ≤15,000 sq ft</x:v>
      </x:c>
      <x:c r="X1399" s="13" t="n">
        <x:f>IF(N1399="Yes",L1399,0)</x:f>
        <x:v>5.701202060675444</x:v>
      </x:c>
      <x:c r="Y1399" s="14" t="n">
        <x:v>1</x:v>
      </x:c>
      <x:c r="Z1399" s="13" t="str">
        <x:v>Industrial / workshop / storage</x:v>
      </x:c>
    </x:row>
    <x:row r="1400" ht="42" customHeight="1">
      <x:c r="A1400" s="13" t="str">
        <x:v>SE0420</x:v>
      </x:c>
      <x:c r="B1400" s="15" t="str">
        <x:v>Canterbury</x:v>
      </x:c>
      <x:c r="C1400" s="15" t="str">
        <x:v>Sturry</x:v>
      </x:c>
      <x:c r="D1400" s="14" t="n">
        <x:v>4860</x:v>
      </x:c>
      <x:c r="E1400" s="13" t="str">
        <x:v>Nearby</x:v>
      </x:c>
      <x:c r="F1400" s="15" t="str">
        <x:v>Standalone / estate not identified</x:v>
      </x:c>
      <x:c r="G1400" s="15" t="str">
        <x:v>Sturry Road, Canterbury</x:v>
      </x:c>
      <x:c r="H1400" s="13" t="str">
        <x:v>Current</x:v>
      </x:c>
      <x:c r="I1400" s="14" t="n">
        <x:v>1750</x:v>
      </x:c>
      <x:c r="J1400" s="13" t="str">
        <x:f>IF(AND(ISNUMBER(I1400),I1400&gt;0),IF(I1400&lt;=1000,"1–1,000",IF(I1400&lt;=2500,"1,001–2,500",IF(I1400&lt;=5000,"2,501–5,000",IF(I1400&lt;=10000,"5,001–10,000","10,001–15,000")))),"1,001–2,500")</x:f>
        <x:v>1,001–2,500</x:v>
      </x:c>
      <x:c r="K1400" s="16" t="n">
        <x:v>11400</x:v>
      </x:c>
      <x:c r="L1400" s="43" t="n">
        <x:f>IF(AND(ISNUMBER(I1400),I1400&gt;0,ISNUMBER(K1400),K1400&gt;0),K1400/I1400,"n.a.")</x:f>
        <x:v>6.514285714285714</x:v>
      </x:c>
      <x:c r="M1400" s="43"/>
      <x:c r="N1400" s="13" t="str">
        <x:v>Yes</x:v>
      </x:c>
      <x:c r="O1400" s="15" t="str">
        <x:v>Not stated</x:v>
      </x:c>
      <x:c r="P1400" s="15" t="str">
        <x:v>Not stated</x:v>
      </x:c>
      <x:c r="Q1400" s="15" t="str">
        <x:v>Industrial / workshop / warehouse accommodation; parking, yard/loading space.</x:v>
      </x:c>
      <x:c r="R1400" s="15" t="str">
        <x:v>Advertised to let; not agent-confirmed Annualized from advertised rounded monthly asking rent (×12).</x:v>
      </x:c>
      <x:c r="S1400" s="15" t="str">
        <x:v>https://www.rightmove.co.uk/properties/165074786#/?channel=COM_LET</x:v>
      </x:c>
      <x:c r="T1400" s="15" t="str"/>
      <x:c r="U1400" s="15" t="str"/>
      <x:c r="V1400" s="15" t="str">
        <x:v>Canterbury — Standalone / estate not identified</x:v>
      </x:c>
      <x:c r="W1400" s="15" t="str">
        <x:v>Individual unit ≤15,000 sq ft</x:v>
      </x:c>
      <x:c r="X1400" s="13" t="n">
        <x:f>IF(N1400="Yes",L1400,0)</x:f>
        <x:v>6.514285714285714</x:v>
      </x:c>
      <x:c r="Y1400" s="14" t="n">
        <x:v>1</x:v>
      </x:c>
      <x:c r="Z1400" s="13" t="str">
        <x:v>Industrial / workshop / storage</x:v>
      </x:c>
    </x:row>
    <x:row r="1401" ht="42" customHeight="1">
      <x:c r="A1401" s="13" t="str">
        <x:v>SE0421</x:v>
      </x:c>
      <x:c r="B1401" s="15" t="str">
        <x:v>Canterbury</x:v>
      </x:c>
      <x:c r="C1401" s="15" t="str">
        <x:v>Canterbury</x:v>
      </x:c>
      <x:c r="D1401" s="14" t="n">
        <x:v>55090</x:v>
      </x:c>
      <x:c r="E1401" s="13" t="str">
        <x:v>Town</x:v>
      </x:c>
      <x:c r="F1401" s="15" t="str">
        <x:v>Barton Business Park</x:v>
      </x:c>
      <x:c r="G1401" s="15" t="str">
        <x:v>Unit 15F, Barton Business Park, New Dover Road, Canterbury, Kent</x:v>
      </x:c>
      <x:c r="H1401" s="13" t="str">
        <x:v>Current</x:v>
      </x:c>
      <x:c r="I1401" s="14" t="n">
        <x:v>2215</x:v>
      </x:c>
      <x:c r="J1401" s="13" t="str">
        <x:f>IF(AND(ISNUMBER(I1401),I1401&gt;0),IF(I1401&lt;=1000,"1–1,000",IF(I1401&lt;=2500,"1,001–2,500",IF(I1401&lt;=5000,"2,501–5,000",IF(I1401&lt;=10000,"5,001–10,000","10,001–15,000")))),"1,001–2,500")</x:f>
        <x:v>1,001–2,500</x:v>
      </x:c>
      <x:c r="K1401" s="16" t="n">
        <x:v>19752</x:v>
      </x:c>
      <x:c r="L1401" s="43" t="n">
        <x:f>IF(AND(ISNUMBER(I1401),I1401&gt;0,ISNUMBER(K1401),K1401&gt;0),K1401/I1401,"n.a.")</x:f>
        <x:v>8.917381489841986</x:v>
      </x:c>
      <x:c r="M1401" s="43"/>
      <x:c r="N1401" s="13" t="str">
        <x:v>Yes</x:v>
      </x:c>
      <x:c r="O1401" s="15" t="str">
        <x:v>Not stated</x:v>
      </x:c>
      <x:c r="P1401" s="15" t="str">
        <x:v>Not stated</x:v>
      </x:c>
      <x:c r="Q1401" s="15" t="str">
        <x:v>Industrial / workshop / warehouse accommodation.</x:v>
      </x:c>
      <x:c r="R1401" s="15" t="str">
        <x:v>Advertised to let; not agent-confirmed Annualized from advertised rounded monthly asking rent (×12).</x:v>
      </x:c>
      <x:c r="S1401" s="15" t="str">
        <x:v>https://www.rightmove.co.uk/properties/759460203714657#/?channel=COM_LET</x:v>
      </x:c>
      <x:c r="T1401" s="15" t="str">
        <x:v>https://www.rightmove.co.uk/properties/90577773#/?channel=COM_LET</x:v>
      </x:c>
      <x:c r="U1401" s="15" t="str"/>
      <x:c r="V1401" s="15" t="str">
        <x:v>Canterbury — Barton Business Park</x:v>
      </x:c>
      <x:c r="W1401" s="15" t="str">
        <x:v>Individual unit ≤15,000 sq ft</x:v>
      </x:c>
      <x:c r="X1401" s="13" t="n">
        <x:f>IF(N1401="Yes",L1401,0)</x:f>
        <x:v>8.917381489841986</x:v>
      </x:c>
      <x:c r="Y1401" s="14" t="n">
        <x:v>1</x:v>
      </x:c>
      <x:c r="Z1401" s="13" t="str">
        <x:v>Industrial / workshop / storage</x:v>
      </x:c>
    </x:row>
    <x:row r="1402" ht="42" customHeight="1">
      <x:c r="A1402" s="13" t="str">
        <x:v>SE0422</x:v>
      </x:c>
      <x:c r="B1402" s="15" t="str">
        <x:v>Canterbury</x:v>
      </x:c>
      <x:c r="C1402" s="15" t="str">
        <x:v>Canterbury</x:v>
      </x:c>
      <x:c r="D1402" s="14" t="n">
        <x:v>55090</x:v>
      </x:c>
      <x:c r="E1402" s="13" t="str">
        <x:v>Town</x:v>
      </x:c>
      <x:c r="F1402" s="15" t="str">
        <x:v>Broad Oak Business Park</x:v>
      </x:c>
      <x:c r="G1402" s="15" t="str">
        <x:v>Unit 2 , Broad Oak Business Park, Broad Oak Road, Canterbury, Kent, CT2</x:v>
      </x:c>
      <x:c r="H1402" s="13" t="str">
        <x:v>Current</x:v>
      </x:c>
      <x:c r="I1402" s="14" t="n">
        <x:v>1050</x:v>
      </x:c>
      <x:c r="J1402" s="13" t="str">
        <x:f>IF(AND(ISNUMBER(I1402),I1402&gt;0),IF(I1402&lt;=1000,"1–1,000",IF(I1402&lt;=2500,"1,001–2,500",IF(I1402&lt;=5000,"2,501–5,000",IF(I1402&lt;=10000,"5,001–10,000","10,001–15,000")))),"1,001–2,500")</x:f>
        <x:v>1,001–2,500</x:v>
      </x:c>
      <x:c r="K1402" s="16" t="n">
        <x:v>18000</x:v>
      </x:c>
      <x:c r="L1402" s="43" t="n">
        <x:f>IF(AND(ISNUMBER(I1402),I1402&gt;0,ISNUMBER(K1402),K1402&gt;0),K1402/I1402,"n.a.")</x:f>
        <x:v>17.142857142857142</x:v>
      </x:c>
      <x:c r="M1402" s="43" t="n">
        <x:v>17.14</x:v>
      </x:c>
      <x:c r="N1402" s="13" t="str">
        <x:v>Yes</x:v>
      </x:c>
      <x:c r="O1402" s="15" t="str">
        <x:v>Not stated</x:v>
      </x:c>
      <x:c r="P1402" s="15" t="str">
        <x:v>Not stated</x:v>
      </x:c>
      <x:c r="Q1402" s="15" t="str">
        <x:v>Industrial / workshop / warehouse accommodation; office space.</x:v>
      </x:c>
      <x:c r="R1402" s="15" t="str">
        <x:v>Advertised to let; not agent-confirmed</x:v>
      </x:c>
      <x:c r="S1402" s="15" t="str">
        <x:v>https://www.zoopla.co.uk/to-rent/commercial/details/71891696/</x:v>
      </x:c>
      <x:c r="T1402" s="15" t="str">
        <x:v>https://www.caxtons.com/property/unit-2-broad-oak-business-park-broad-oak-road-canterbury-kent-ct2/</x:v>
      </x:c>
      <x:c r="U1402" s="15" t="str"/>
      <x:c r="V1402" s="15" t="str">
        <x:v>Canterbury — Broad Oak Business Park</x:v>
      </x:c>
      <x:c r="W1402" s="15" t="str">
        <x:v>Individual unit ≤15,000 sq ft</x:v>
      </x:c>
      <x:c r="X1402" s="13" t="n">
        <x:f>IF(N1402="Yes",L1402,0)</x:f>
        <x:v>17.142857142857142</x:v>
      </x:c>
      <x:c r="Y1402" s="14" t="n">
        <x:v>1</x:v>
      </x:c>
      <x:c r="Z1402" s="13" t="str">
        <x:v>Industrial / workshop / storage</x:v>
      </x:c>
    </x:row>
    <x:row r="1403" ht="49" customHeight="1">
      <x:c r="A1403" s="13" t="str">
        <x:v>SE0423</x:v>
      </x:c>
      <x:c r="B1403" s="15" t="str">
        <x:v>Canterbury</x:v>
      </x:c>
      <x:c r="C1403" s="15" t="str">
        <x:v>Canterbury</x:v>
      </x:c>
      <x:c r="D1403" s="14" t="n">
        <x:v>55090</x:v>
      </x:c>
      <x:c r="E1403" s="13" t="str">
        <x:v>Town</x:v>
      </x:c>
      <x:c r="F1403" s="15" t="str">
        <x:v>Broad Oak Trading Estate</x:v>
      </x:c>
      <x:c r="G1403" s="15" t="str">
        <x:v>2B &amp; 2C Broad Oak Trading Estate, Broad Oak Road, Canterbury, Kent, CT2 7SP</x:v>
      </x:c>
      <x:c r="H1403" s="13" t="str">
        <x:v>Current</x:v>
      </x:c>
      <x:c r="I1403" s="14" t="n">
        <x:v>13125</x:v>
      </x:c>
      <x:c r="J1403" s="13" t="str">
        <x:f>IF(AND(ISNUMBER(I1403),I1403&gt;0),IF(I1403&lt;=1000,"1–1,000",IF(I1403&lt;=2500,"1,001–2,500",IF(I1403&lt;=5000,"2,501–5,000",IF(I1403&lt;=10000,"5,001–10,000","10,001–15,000")))),"10,001–15,000")</x:f>
        <x:v>10,001–15,000</x:v>
      </x:c>
      <x:c r="K1403" s="16" t="n">
        <x:v>109116</x:v>
      </x:c>
      <x:c r="L1403" s="43" t="n">
        <x:f>IF(AND(ISNUMBER(I1403),I1403&gt;0,ISNUMBER(K1403),K1403&gt;0),K1403/I1403,"n.a.")</x:f>
        <x:v>8.3136</x:v>
      </x:c>
      <x:c r="M1403" s="43" t="n">
        <x:v>8.31</x:v>
      </x:c>
      <x:c r="N1403" s="13" t="str">
        <x:v>Yes</x:v>
      </x:c>
      <x:c r="O1403" s="15" t="str">
        <x:v>4.36m eaves; * 4.36m Eaves; Warehouse The property has the following salient features: * 2x Roller shutter doo</x:v>
      </x:c>
      <x:c r="P1403" s="15" t="str">
        <x:v>Roller shutter stated</x:v>
      </x:c>
      <x:c r="Q1403" s="15" t="str">
        <x:v>Industrial / workshop / warehouse accommodation; Steel frame, mezzanine, three-phase power, parking, WC facilities.</x:v>
      </x:c>
      <x:c r="R1403" s="15" t="str">
        <x:v>Advertised to let; not agent-confirmed</x:v>
      </x:c>
      <x:c r="S1403" s="15" t="str">
        <x:v>https://www.zoopla.co.uk/to-rent/commercial/details/73033994/</x:v>
      </x:c>
      <x:c r="T1403" s="15" t="str">
        <x:v>https://www.rightmove.co.uk/properties/760938423310336#/?channel=COM_LET</x:v>
      </x:c>
      <x:c r="U1403" s="15" t="str"/>
      <x:c r="V1403" s="15" t="str">
        <x:v>Canterbury — Broad Oak Trading Estate</x:v>
      </x:c>
      <x:c r="W1403" s="15" t="str">
        <x:v>Individual unit ≤15,000 sq ft</x:v>
      </x:c>
      <x:c r="X1403" s="13" t="n">
        <x:f>IF(N1403="Yes",L1403,0)</x:f>
        <x:v>8.3136</x:v>
      </x:c>
      <x:c r="Y1403" s="14" t="n">
        <x:v>1</x:v>
      </x:c>
      <x:c r="Z1403" s="13" t="str">
        <x:v>Industrial / workshop / storage</x:v>
      </x:c>
    </x:row>
    <x:row r="1404" ht="42" customHeight="1">
      <x:c r="A1404" s="13" t="str">
        <x:v>SE0424</x:v>
      </x:c>
      <x:c r="B1404" s="15" t="str">
        <x:v>Canterbury</x:v>
      </x:c>
      <x:c r="C1404" s="15" t="str">
        <x:v>Canterbury</x:v>
      </x:c>
      <x:c r="D1404" s="14" t="n">
        <x:v>55090</x:v>
      </x:c>
      <x:c r="E1404" s="13" t="str">
        <x:v>Town</x:v>
      </x:c>
      <x:c r="F1404" s="15" t="str">
        <x:v>Standalone / estate not identified</x:v>
      </x:c>
      <x:c r="G1404" s="15" t="str">
        <x:v>Broad Oak Road, Canterbury</x:v>
      </x:c>
      <x:c r="H1404" s="13" t="str">
        <x:v>Current</x:v>
      </x:c>
      <x:c r="I1404" s="14" t="n">
        <x:v>1700</x:v>
      </x:c>
      <x:c r="J1404" s="13" t="str">
        <x:f>IF(AND(ISNUMBER(I1404),I1404&gt;0),IF(I1404&lt;=1000,"1–1,000",IF(I1404&lt;=2500,"1,001–2,500",IF(I1404&lt;=5000,"2,501–5,000",IF(I1404&lt;=10000,"5,001–10,000","10,001–15,000")))),"1,001–2,500")</x:f>
        <x:v>1,001–2,500</x:v>
      </x:c>
      <x:c r="K1404" s="16" t="n">
        <x:v>24996</x:v>
      </x:c>
      <x:c r="L1404" s="43" t="n">
        <x:f>IF(AND(ISNUMBER(I1404),I1404&gt;0,ISNUMBER(K1404),K1404&gt;0),K1404/I1404,"n.a.")</x:f>
        <x:v>14.703529411764706</x:v>
      </x:c>
      <x:c r="M1404" s="43"/>
      <x:c r="N1404" s="13" t="str">
        <x:v>Yes</x:v>
      </x:c>
      <x:c r="O1404" s="15" t="str">
        <x:v>Not stated</x:v>
      </x:c>
      <x:c r="P1404" s="15" t="str">
        <x:v>Not stated</x:v>
      </x:c>
      <x:c r="Q1404" s="15" t="str">
        <x:v>Industrial / workshop / warehouse accommodation.</x:v>
      </x:c>
      <x:c r="R1404" s="15" t="str">
        <x:v>Advertised to let; not agent-confirmed Annualized from advertised rounded monthly asking rent (×12).</x:v>
      </x:c>
      <x:c r="S1404" s="15" t="str">
        <x:v>https://www.rightmove.co.uk/properties/91903290#/?channel=COM_LET</x:v>
      </x:c>
      <x:c r="T1404" s="15" t="str"/>
      <x:c r="U1404" s="15" t="str"/>
      <x:c r="V1404" s="15" t="str">
        <x:v>Canterbury — Standalone / estate not identified</x:v>
      </x:c>
      <x:c r="W1404" s="15" t="str">
        <x:v>Individual unit ≤15,000 sq ft</x:v>
      </x:c>
      <x:c r="X1404" s="13" t="n">
        <x:f>IF(N1404="Yes",L1404,0)</x:f>
        <x:v>14.703529411764706</x:v>
      </x:c>
      <x:c r="Y1404" s="14" t="n">
        <x:v>1</x:v>
      </x:c>
      <x:c r="Z1404" s="13" t="str">
        <x:v>Industrial / workshop / storage</x:v>
      </x:c>
    </x:row>
    <x:row r="1405" ht="42" customHeight="1">
      <x:c r="A1405" s="13" t="str">
        <x:v>SE0425</x:v>
      </x:c>
      <x:c r="B1405" s="15" t="str">
        <x:v>Canterbury</x:v>
      </x:c>
      <x:c r="C1405" s="15" t="str">
        <x:v>Canterbury</x:v>
      </x:c>
      <x:c r="D1405" s="14" t="n">
        <x:v>55090</x:v>
      </x:c>
      <x:c r="E1405" s="13" t="str">
        <x:v>Town</x:v>
      </x:c>
      <x:c r="F1405" s="15" t="str">
        <x:v>Standalone / estate not identified</x:v>
      </x:c>
      <x:c r="G1405" s="15" t="str">
        <x:v>City Business Park, Canterbury, Kent CT1</x:v>
      </x:c>
      <x:c r="H1405" s="13" t="str">
        <x:v>Current</x:v>
      </x:c>
      <x:c r="I1405" s="14" t="n">
        <x:v>1000</x:v>
      </x:c>
      <x:c r="J1405" s="13" t="str">
        <x:f>IF(AND(ISNUMBER(I1405),I1405&gt;0),IF(I1405&lt;=1000,"1–1,000",IF(I1405&lt;=2500,"1,001–2,500",IF(I1405&lt;=5000,"2,501–5,000",IF(I1405&lt;=10000,"5,001–10,000","10,001–15,000")))),"1–1,000")</x:f>
        <x:v>1–1,000</x:v>
      </x:c>
      <x:c r="K1405" s="16" t="n">
        <x:v>17940</x:v>
      </x:c>
      <x:c r="L1405" s="43" t="n">
        <x:f>IF(AND(ISNUMBER(I1405),I1405&gt;0,ISNUMBER(K1405),K1405&gt;0),K1405/I1405,"n.a.")</x:f>
        <x:v>17.94</x:v>
      </x:c>
      <x:c r="M1405" s="43" t="n">
        <x:v>17.94</x:v>
      </x:c>
      <x:c r="N1405" s="13" t="str">
        <x:v>Yes</x:v>
      </x:c>
      <x:c r="O1405" s="15" t="str">
        <x:v>Not stated</x:v>
      </x:c>
      <x:c r="P1405" s="15" t="str">
        <x:v>Roller shutter stated</x:v>
      </x:c>
      <x:c r="Q1405" s="15" t="str">
        <x:v>Industrial / workshop / warehouse accommodation; parking, WC facilities.</x:v>
      </x:c>
      <x:c r="R1405" s="15" t="str">
        <x:v>Advertised to let; not agent-confirmed</x:v>
      </x:c>
      <x:c r="S1405" s="15" t="str">
        <x:v>https://www.zoopla.co.uk/to-rent/commercial/details/72134577/</x:v>
      </x:c>
      <x:c r="T1405" s="15" t="str"/>
      <x:c r="U1405" s="15" t="str"/>
      <x:c r="V1405" s="15" t="str">
        <x:v>Canterbury — Standalone / estate not identified</x:v>
      </x:c>
      <x:c r="W1405" s="15" t="str">
        <x:v>Individual unit ≤15,000 sq ft</x:v>
      </x:c>
      <x:c r="X1405" s="13" t="n">
        <x:f>IF(N1405="Yes",L1405,0)</x:f>
        <x:v>17.94</x:v>
      </x:c>
      <x:c r="Y1405" s="14" t="n">
        <x:v>1</x:v>
      </x:c>
      <x:c r="Z1405" s="13" t="str">
        <x:v>Industrial / workshop / storage</x:v>
      </x:c>
    </x:row>
    <x:row r="1406" ht="49" customHeight="1">
      <x:c r="A1406" s="13" t="str">
        <x:v>SE0426</x:v>
      </x:c>
      <x:c r="B1406" s="15" t="str">
        <x:v>Canterbury</x:v>
      </x:c>
      <x:c r="C1406" s="15" t="str">
        <x:v>Canterbury</x:v>
      </x:c>
      <x:c r="D1406" s="14" t="n">
        <x:v>55090</x:v>
      </x:c>
      <x:c r="E1406" s="13" t="str">
        <x:v>Town</x:v>
      </x:c>
      <x:c r="F1406" s="15" t="str">
        <x:v>Standalone / estate not identified</x:v>
      </x:c>
      <x:c r="G1406" s="15" t="str">
        <x:v>Unit 16 (Brandon Hire Station), Maynard Road , Canterbury , Kent, CT1</x:v>
      </x:c>
      <x:c r="H1406" s="13" t="str">
        <x:v>Current</x:v>
      </x:c>
      <x:c r="I1406" s="14" t="n">
        <x:v>7082</x:v>
      </x:c>
      <x:c r="J1406" s="13" t="str">
        <x:f>IF(AND(ISNUMBER(I1406),I1406&gt;0),IF(I1406&lt;=1000,"1–1,000",IF(I1406&lt;=2500,"1,001–2,500",IF(I1406&lt;=5000,"2,501–5,000",IF(I1406&lt;=10000,"5,001–10,000","10,001–15,000")))),"5,001–10,000")</x:f>
        <x:v>5,001–10,000</x:v>
      </x:c>
      <x:c r="K1406" s="16"/>
      <x:c r="L1406" s="43" t="str">
        <x:f>IF(AND(ISNUMBER(I1406),I1406&gt;0,ISNUMBER(K1406),K1406&gt;0),K1406/I1406,"n.a.")</x:f>
        <x:v>n.a.</x:v>
      </x:c>
      <x:c r="M1406" s="43"/>
      <x:c r="N1406" s="13" t="str">
        <x:v>No</x:v>
      </x:c>
      <x:c r="O1406" s="15" t="str">
        <x:v>Not stated</x:v>
      </x:c>
      <x:c r="P1406" s="15" t="str">
        <x:v>Roller shutter stated; electric operation stated</x:v>
      </x:c>
      <x:c r="Q1406" s="15" t="str">
        <x:v>Industrial / workshop / warehouse accommodation; Steel frame, mezzanine, office space, parking, yard/loading space, WC facilities.</x:v>
      </x:c>
      <x:c r="R1406" s="15" t="str">
        <x:v>Advertised to let; not agent-confirmed</x:v>
      </x:c>
      <x:c r="S1406" s="15" t="str">
        <x:v>https://www.caxtons.com/property/unit-16-brandon-hire-station-maynard-road-canterbury-kent-ct1/</x:v>
      </x:c>
      <x:c r="T1406" s="15" t="str"/>
      <x:c r="U1406" s="15" t="str"/>
      <x:c r="V1406" s="15" t="str">
        <x:v>Canterbury — Standalone / estate not identified</x:v>
      </x:c>
      <x:c r="W1406" s="15" t="str">
        <x:v>Individual unit ≤15,000 sq ft</x:v>
      </x:c>
      <x:c r="X1406" s="13" t="n">
        <x:f>IF(N1406="Yes",L1406,0)</x:f>
        <x:v>0</x:v>
      </x:c>
      <x:c r="Y1406" s="14" t="n">
        <x:v>1</x:v>
      </x:c>
      <x:c r="Z1406" s="13" t="str">
        <x:v>Industrial / workshop / storage</x:v>
      </x:c>
    </x:row>
    <x:row r="1407" ht="42" customHeight="1">
      <x:c r="A1407" s="13" t="str">
        <x:v>SE0427</x:v>
      </x:c>
      <x:c r="B1407" s="15" t="str">
        <x:v>Canterbury</x:v>
      </x:c>
      <x:c r="C1407" s="15" t="str">
        <x:v>Canterbury</x:v>
      </x:c>
      <x:c r="D1407" s="14" t="n">
        <x:v>55090</x:v>
      </x:c>
      <x:c r="E1407" s="13" t="str">
        <x:v>Town</x:v>
      </x:c>
      <x:c r="F1407" s="15" t="str">
        <x:v>Wincheap Industrial Estate</x:v>
      </x:c>
      <x:c r="G1407" s="15" t="str">
        <x:v>4 Byre House, Cow Lane, Wincheap, Canterbury</x:v>
      </x:c>
      <x:c r="H1407" s="13" t="str">
        <x:v>Current</x:v>
      </x:c>
      <x:c r="I1407" s="14" t="n">
        <x:v>1530</x:v>
      </x:c>
      <x:c r="J1407" s="13" t="str">
        <x:f>IF(AND(ISNUMBER(I1407),I1407&gt;0),IF(I1407&lt;=1000,"1–1,000",IF(I1407&lt;=2500,"1,001–2,500",IF(I1407&lt;=5000,"2,501–5,000",IF(I1407&lt;=10000,"5,001–10,000","10,001–15,000")))),"1,001–2,500")</x:f>
        <x:v>1,001–2,500</x:v>
      </x:c>
      <x:c r="K1407" s="16" t="n">
        <x:v>23004</x:v>
      </x:c>
      <x:c r="L1407" s="43" t="n">
        <x:f>IF(AND(ISNUMBER(I1407),I1407&gt;0,ISNUMBER(K1407),K1407&gt;0),K1407/I1407,"n.a.")</x:f>
        <x:v>15.035294117647059</x:v>
      </x:c>
      <x:c r="M1407" s="43"/>
      <x:c r="N1407" s="13" t="str">
        <x:v>Yes</x:v>
      </x:c>
      <x:c r="O1407" s="15" t="str">
        <x:v>Not stated</x:v>
      </x:c>
      <x:c r="P1407" s="15" t="str">
        <x:v>Not stated</x:v>
      </x:c>
      <x:c r="Q1407" s="15" t="str">
        <x:v>Industrial / workshop / warehouse accommodation.</x:v>
      </x:c>
      <x:c r="R1407" s="15" t="str">
        <x:v>Advertised to let; not agent-confirmed Annualized from advertised rounded monthly asking rent (×12).</x:v>
      </x:c>
      <x:c r="S1407" s="15" t="str">
        <x:v>https://www.rightmove.co.uk/properties/89600538#/?channel=COM_LET</x:v>
      </x:c>
      <x:c r="T1407" s="15" t="str"/>
      <x:c r="U1407" s="15" t="str"/>
      <x:c r="V1407" s="15" t="str">
        <x:v>Canterbury — Wincheap Industrial Estate</x:v>
      </x:c>
      <x:c r="W1407" s="15" t="str">
        <x:v>Individual unit ≤15,000 sq ft</x:v>
      </x:c>
      <x:c r="X1407" s="13" t="n">
        <x:f>IF(N1407="Yes",L1407,0)</x:f>
        <x:v>15.035294117647059</x:v>
      </x:c>
      <x:c r="Y1407" s="14" t="n">
        <x:v>1</x:v>
      </x:c>
      <x:c r="Z1407" s="13" t="str">
        <x:v>Industrial / workshop / storage</x:v>
      </x:c>
    </x:row>
    <x:row r="1408" ht="42" customHeight="1">
      <x:c r="A1408" s="13" t="str">
        <x:v>SE0428</x:v>
      </x:c>
      <x:c r="B1408" s="15" t="str">
        <x:v>Herne Bay</x:v>
      </x:c>
      <x:c r="C1408" s="15" t="str">
        <x:v>Herne Bay</x:v>
      </x:c>
      <x:c r="D1408" s="14" t="n">
        <x:v>24870</x:v>
      </x:c>
      <x:c r="E1408" s="13" t="str">
        <x:v>Town</x:v>
      </x:c>
      <x:c r="F1408" s="15" t="str">
        <x:v>Herne Bay West Industrial Park</x:v>
      </x:c>
      <x:c r="G1408" s="15" t="str">
        <x:v>Herne Street, Herne Bay CT6</x:v>
      </x:c>
      <x:c r="H1408" s="13" t="str">
        <x:v>Current</x:v>
      </x:c>
      <x:c r="I1408" s="14" t="n">
        <x:v>2717</x:v>
      </x:c>
      <x:c r="J1408" s="13" t="str">
        <x:f>IF(AND(ISNUMBER(I1408),I1408&gt;0),IF(I1408&lt;=1000,"1–1,000",IF(I1408&lt;=2500,"1,001–2,500",IF(I1408&lt;=5000,"2,501–5,000",IF(I1408&lt;=10000,"5,001–10,000","10,001–15,000")))),"2,501–5,000")</x:f>
        <x:v>2,501–5,000</x:v>
      </x:c>
      <x:c r="K1408" s="16" t="n">
        <x:v>24000</x:v>
      </x:c>
      <x:c r="L1408" s="43" t="n">
        <x:f>IF(AND(ISNUMBER(I1408),I1408&gt;0,ISNUMBER(K1408),K1408&gt;0),K1408/I1408,"n.a.")</x:f>
        <x:v>8.833271991166727</x:v>
      </x:c>
      <x:c r="M1408" s="43"/>
      <x:c r="N1408" s="13" t="str">
        <x:v>Yes</x:v>
      </x:c>
      <x:c r="O1408" s="15" t="str">
        <x:v>Not stated</x:v>
      </x:c>
      <x:c r="P1408" s="15" t="str">
        <x:v>Not stated</x:v>
      </x:c>
      <x:c r="Q1408" s="15" t="str">
        <x:v>Industrial / workshop / warehouse accommodation.</x:v>
      </x:c>
      <x:c r="R1408" s="15" t="str">
        <x:v>Advertised to let; not agent-confirmed Floor area taken from the detailed description; portal headline was missing or inconsistent.</x:v>
      </x:c>
      <x:c r="S1408" s="15" t="str">
        <x:v>https://www.zoopla.co.uk/to-rent/commercial/details/74301950/</x:v>
      </x:c>
      <x:c r="T1408" s="15" t="str"/>
      <x:c r="U1408" s="15" t="str"/>
      <x:c r="V1408" s="15" t="str">
        <x:v>Herne Bay — Herne Bay West Industrial Park</x:v>
      </x:c>
      <x:c r="W1408" s="15" t="str">
        <x:v>Individual unit ≤15,000 sq ft</x:v>
      </x:c>
      <x:c r="X1408" s="13" t="n">
        <x:f>IF(N1408="Yes",L1408,0)</x:f>
        <x:v>8.833271991166727</x:v>
      </x:c>
      <x:c r="Y1408" s="14" t="n">
        <x:v>1</x:v>
      </x:c>
      <x:c r="Z1408" s="13" t="str">
        <x:v>Industrial / workshop / storage</x:v>
      </x:c>
    </x:row>
    <x:row r="1409" ht="42" customHeight="1">
      <x:c r="A1409" s="13" t="str">
        <x:v>SE0429</x:v>
      </x:c>
      <x:c r="B1409" s="15" t="str">
        <x:v>Herne Bay</x:v>
      </x:c>
      <x:c r="C1409" s="15" t="str">
        <x:v>Herne Bay</x:v>
      </x:c>
      <x:c r="D1409" s="14" t="n">
        <x:v>24870</x:v>
      </x:c>
      <x:c r="E1409" s="13" t="str">
        <x:v>Town</x:v>
      </x:c>
      <x:c r="F1409" s="15" t="str">
        <x:v>Herne Bay West Industrial Park</x:v>
      </x:c>
      <x:c r="G1409" s="15" t="str">
        <x:v>Unit 16, Herne Bay West Industrial Park, Sea Street, Herne Bay, Kent, CT6 8JZ</x:v>
      </x:c>
      <x:c r="H1409" s="13" t="str">
        <x:v>Current</x:v>
      </x:c>
      <x:c r="I1409" s="14" t="n">
        <x:v>2783</x:v>
      </x:c>
      <x:c r="J1409" s="13" t="str">
        <x:f>IF(AND(ISNUMBER(I1409),I1409&gt;0),IF(I1409&lt;=1000,"1–1,000",IF(I1409&lt;=2500,"1,001–2,500",IF(I1409&lt;=5000,"2,501–5,000",IF(I1409&lt;=10000,"5,001–10,000","10,001–15,000")))),"2,501–5,000")</x:f>
        <x:v>2,501–5,000</x:v>
      </x:c>
      <x:c r="K1409" s="16" t="n">
        <x:v>24000</x:v>
      </x:c>
      <x:c r="L1409" s="43" t="n">
        <x:f>IF(AND(ISNUMBER(I1409),I1409&gt;0,ISNUMBER(K1409),K1409&gt;0),K1409/I1409,"n.a.")</x:f>
        <x:v>8.623787279913762</x:v>
      </x:c>
      <x:c r="M1409" s="43" t="n">
        <x:v>8.62</x:v>
      </x:c>
      <x:c r="N1409" s="13" t="str">
        <x:v>Yes</x:v>
      </x:c>
      <x:c r="O1409" s="15" t="str">
        <x:v>Not stated</x:v>
      </x:c>
      <x:c r="P1409" s="15" t="str">
        <x:v>Roller shutter stated</x:v>
      </x:c>
      <x:c r="Q1409" s="15" t="str">
        <x:v>Industrial / workshop / warehouse accommodation.</x:v>
      </x:c>
      <x:c r="R1409" s="15" t="str">
        <x:v>Advertised to let; not agent-confirmed</x:v>
      </x:c>
      <x:c r="S1409" s="15" t="str">
        <x:v>https://www.zoopla.co.uk/to-rent/commercial/details/74316820/</x:v>
      </x:c>
      <x:c r="T1409" s="15" t="str">
        <x:v>https://www.rightmove.co.uk/properties/776151207888768#/?channel=COM_LET</x:v>
      </x:c>
      <x:c r="U1409" s="15" t="str"/>
      <x:c r="V1409" s="15" t="str">
        <x:v>Herne Bay — Herne Bay West Industrial Park</x:v>
      </x:c>
      <x:c r="W1409" s="15" t="str">
        <x:v>Individual unit ≤15,000 sq ft</x:v>
      </x:c>
      <x:c r="X1409" s="13" t="n">
        <x:f>IF(N1409="Yes",L1409,0)</x:f>
        <x:v>8.623787279913762</x:v>
      </x:c>
      <x:c r="Y1409" s="14" t="n">
        <x:v>1</x:v>
      </x:c>
      <x:c r="Z1409" s="13" t="str">
        <x:v>Industrial / workshop / storage</x:v>
      </x:c>
    </x:row>
    <x:row r="1410" ht="42" customHeight="1">
      <x:c r="A1410" s="13" t="str">
        <x:v>SE0430</x:v>
      </x:c>
      <x:c r="B1410" s="15" t="str">
        <x:v>Herne Bay</x:v>
      </x:c>
      <x:c r="C1410" s="15" t="str">
        <x:v>Herne Bay</x:v>
      </x:c>
      <x:c r="D1410" s="14" t="n">
        <x:v>24870</x:v>
      </x:c>
      <x:c r="E1410" s="13" t="str">
        <x:v>Town</x:v>
      </x:c>
      <x:c r="F1410" s="15" t="str">
        <x:v>Herne Bay West Industrial Park</x:v>
      </x:c>
      <x:c r="G1410" s="15" t="str">
        <x:v>Unit 9, Herne Bay West Industrial Park, Sea Street, Herne Bay, Kent, CT6 8JZ</x:v>
      </x:c>
      <x:c r="H1410" s="13" t="str">
        <x:v>Current</x:v>
      </x:c>
      <x:c r="I1410" s="14" t="n">
        <x:v>5349</x:v>
      </x:c>
      <x:c r="J1410" s="13" t="str">
        <x:f>IF(AND(ISNUMBER(I1410),I1410&gt;0),IF(I1410&lt;=1000,"1–1,000",IF(I1410&lt;=2500,"1,001–2,500",IF(I1410&lt;=5000,"2,501–5,000",IF(I1410&lt;=10000,"5,001–10,000","10,001–15,000")))),"5,001–10,000")</x:f>
        <x:v>5,001–10,000</x:v>
      </x:c>
      <x:c r="K1410" s="16" t="n">
        <x:v>48141</x:v>
      </x:c>
      <x:c r="L1410" s="43" t="n">
        <x:f>IF(AND(ISNUMBER(I1410),I1410&gt;0,ISNUMBER(K1410),K1410&gt;0),K1410/I1410,"n.a.")</x:f>
        <x:v>9</x:v>
      </x:c>
      <x:c r="M1410" s="43" t="n">
        <x:v>9</x:v>
      </x:c>
      <x:c r="N1410" s="13" t="str">
        <x:v>No</x:v>
      </x:c>
      <x:c r="O1410" s="15" t="str">
        <x:v>Not stated</x:v>
      </x:c>
      <x:c r="P1410" s="15" t="str">
        <x:v>Roller shutter stated; electric operation stated</x:v>
      </x:c>
      <x:c r="Q1410" s="15" t="str">
        <x:v>Industrial / workshop / warehouse accommodation; parking, WC facilities.</x:v>
      </x:c>
      <x:c r="R1410" s="15" t="str">
        <x:v>Advertised to let; not agent-confirmed Multiple adverts reconciled as one demise; area/rent discrepancies require agent confirmation.</x:v>
      </x:c>
      <x:c r="S1410" s="15" t="str">
        <x:v>https://www.zoopla.co.uk/to-rent/commercial/details/73000411/</x:v>
      </x:c>
      <x:c r="T1410" s="15" t="str">
        <x:v>https://www.rightmove.co.uk/properties/760758212944720#/?channel=COM_LET</x:v>
      </x:c>
      <x:c r="U1410" s="15" t="str">
        <x:v>https://www.zoopla.co.uk/to-rent/commercial/details/72832063/</x:v>
      </x:c>
      <x:c r="V1410" s="15" t="str">
        <x:v>Herne Bay — Herne Bay West Industrial Park</x:v>
      </x:c>
      <x:c r="W1410" s="15" t="str">
        <x:v>Individual unit ≤15,000 sq ft</x:v>
      </x:c>
      <x:c r="X1410" s="13" t="n">
        <x:f>IF(N1410="Yes",L1410,0)</x:f>
        <x:v>0</x:v>
      </x:c>
      <x:c r="Y1410" s="14" t="n">
        <x:v>1</x:v>
      </x:c>
      <x:c r="Z1410" s="13" t="str">
        <x:v>Industrial / workshop / storage</x:v>
      </x:c>
    </x:row>
    <x:row r="1411" ht="42" customHeight="1">
      <x:c r="A1411" s="13" t="str">
        <x:v>SE0431</x:v>
      </x:c>
      <x:c r="B1411" s="15" t="str">
        <x:v>Whitstable</x:v>
      </x:c>
      <x:c r="C1411" s="15" t="str">
        <x:v>Whitstable</x:v>
      </x:c>
      <x:c r="D1411" s="14" t="n">
        <x:v>32195</x:v>
      </x:c>
      <x:c r="E1411" s="13" t="str">
        <x:v>Town</x:v>
      </x:c>
      <x:c r="F1411" s="15" t="str">
        <x:v>John Wilson Business Park</x:v>
      </x:c>
      <x:c r="G1411" s="15" t="str">
        <x:v>John Wilson Business Park, Harvey Drive, Whitstable, Kent, CT5</x:v>
      </x:c>
      <x:c r="H1411" s="13" t="str">
        <x:v>Current</x:v>
      </x:c>
      <x:c r="I1411" s="14" t="n">
        <x:v>3000</x:v>
      </x:c>
      <x:c r="J1411" s="13" t="str">
        <x:f>IF(AND(ISNUMBER(I1411),I1411&gt;0),IF(I1411&lt;=1000,"1–1,000",IF(I1411&lt;=2500,"1,001–2,500",IF(I1411&lt;=5000,"2,501–5,000",IF(I1411&lt;=10000,"5,001–10,000","10,001–15,000")))),"2,501–5,000")</x:f>
        <x:v>2,501–5,000</x:v>
      </x:c>
      <x:c r="K1411" s="16" t="n">
        <x:v>24996</x:v>
      </x:c>
      <x:c r="L1411" s="43" t="n">
        <x:f>IF(AND(ISNUMBER(I1411),I1411&gt;0,ISNUMBER(K1411),K1411&gt;0),K1411/I1411,"n.a.")</x:f>
        <x:v>8.332</x:v>
      </x:c>
      <x:c r="M1411" s="43"/>
      <x:c r="N1411" s="13" t="str">
        <x:v>Yes</x:v>
      </x:c>
      <x:c r="O1411" s="15" t="str">
        <x:v>Not stated</x:v>
      </x:c>
      <x:c r="P1411" s="15" t="str">
        <x:v>Not stated</x:v>
      </x:c>
      <x:c r="Q1411" s="15" t="str">
        <x:v>Industrial / workshop / warehouse accommodation; mezzanine.</x:v>
      </x:c>
      <x:c r="R1411" s="15" t="str">
        <x:v>Advertised to let; not agent-confirmed Annualized from advertised rounded monthly asking rent (×12).</x:v>
      </x:c>
      <x:c r="S1411" s="15" t="str">
        <x:v>https://www.rightmove.co.uk/properties/755877995498689#/?channel=COM_LET</x:v>
      </x:c>
      <x:c r="T1411" s="15" t="str"/>
      <x:c r="U1411" s="15" t="str"/>
      <x:c r="V1411" s="15" t="str">
        <x:v>Whitstable — John Wilson Business Park</x:v>
      </x:c>
      <x:c r="W1411" s="15" t="str">
        <x:v>Individual unit ≤15,000 sq ft</x:v>
      </x:c>
      <x:c r="X1411" s="13" t="n">
        <x:f>IF(N1411="Yes",L1411,0)</x:f>
        <x:v>8.332</x:v>
      </x:c>
      <x:c r="Y1411" s="14" t="n">
        <x:v>1</x:v>
      </x:c>
      <x:c r="Z1411" s="13" t="str">
        <x:v>Industrial / workshop / storage</x:v>
      </x:c>
    </x:row>
    <x:row r="1412" ht="42" customHeight="1">
      <x:c r="A1412" s="13" t="str">
        <x:v>SE0432</x:v>
      </x:c>
      <x:c r="B1412" s="15" t="str">
        <x:v>Whitstable</x:v>
      </x:c>
      <x:c r="C1412" s="15" t="str">
        <x:v>Whitstable</x:v>
      </x:c>
      <x:c r="D1412" s="14" t="n">
        <x:v>32195</x:v>
      </x:c>
      <x:c r="E1412" s="13" t="str">
        <x:v>Town</x:v>
      </x:c>
      <x:c r="F1412" s="15" t="str">
        <x:v>Joseph Wilson Industrial Estate</x:v>
      </x:c>
      <x:c r="G1412" s="15" t="str">
        <x:v>Joseph Wilson Industrial Estate, Millstood Road Whitstable, Kent CT5</x:v>
      </x:c>
      <x:c r="H1412" s="13" t="str">
        <x:v>Current</x:v>
      </x:c>
      <x:c r="I1412" s="14" t="n">
        <x:v>1831</x:v>
      </x:c>
      <x:c r="J1412" s="13" t="str">
        <x:f>IF(AND(ISNUMBER(I1412),I1412&gt;0),IF(I1412&lt;=1000,"1–1,000",IF(I1412&lt;=2500,"1,001–2,500",IF(I1412&lt;=5000,"2,501–5,000",IF(I1412&lt;=10000,"5,001–10,000","10,001–15,000")))),"1,001–2,500")</x:f>
        <x:v>1,001–2,500</x:v>
      </x:c>
      <x:c r="K1412" s="16" t="n">
        <x:v>16000</x:v>
      </x:c>
      <x:c r="L1412" s="43" t="n">
        <x:f>IF(AND(ISNUMBER(I1412),I1412&gt;0,ISNUMBER(K1412),K1412&gt;0),K1412/I1412,"n.a.")</x:f>
        <x:v>8.738394320043692</x:v>
      </x:c>
      <x:c r="M1412" s="43" t="n">
        <x:v>8.74</x:v>
      </x:c>
      <x:c r="N1412" s="13" t="str">
        <x:v>Yes</x:v>
      </x:c>
      <x:c r="O1412" s="15" t="str">
        <x:v>Not stated</x:v>
      </x:c>
      <x:c r="P1412" s="15" t="str">
        <x:v>Roller shutter stated; electric operation stated</x:v>
      </x:c>
      <x:c r="Q1412" s="15" t="str">
        <x:v>Industrial / workshop / warehouse accommodation; mezzanine, office space, three-phase power, parking, WC facilities.</x:v>
      </x:c>
      <x:c r="R1412" s="15" t="str">
        <x:v>Advertised to let; not agent-confirmed</x:v>
      </x:c>
      <x:c r="S1412" s="15" t="str">
        <x:v>https://www.zoopla.co.uk/to-rent/commercial/details/74403142/</x:v>
      </x:c>
      <x:c r="T1412" s="15" t="str">
        <x:v>https://www.rightmove.co.uk/properties/93864174#/?channel=COM_LET</x:v>
      </x:c>
      <x:c r="U1412" s="15" t="str"/>
      <x:c r="V1412" s="15" t="str">
        <x:v>Whitstable — Joseph Wilson Industrial Estate</x:v>
      </x:c>
      <x:c r="W1412" s="15" t="str">
        <x:v>Individual unit ≤15,000 sq ft</x:v>
      </x:c>
      <x:c r="X1412" s="13" t="n">
        <x:f>IF(N1412="Yes",L1412,0)</x:f>
        <x:v>8.738394320043692</x:v>
      </x:c>
      <x:c r="Y1412" s="14" t="n">
        <x:v>1</x:v>
      </x:c>
      <x:c r="Z1412" s="13" t="str">
        <x:v>Industrial / workshop / storage</x:v>
      </x:c>
    </x:row>
    <x:row r="1413" ht="49" customHeight="1">
      <x:c r="A1413" s="13" t="str">
        <x:v>SE0433</x:v>
      </x:c>
      <x:c r="B1413" s="15" t="str">
        <x:v>Whitstable</x:v>
      </x:c>
      <x:c r="C1413" s="15" t="str">
        <x:v>Whitstable</x:v>
      </x:c>
      <x:c r="D1413" s="14" t="n">
        <x:v>32195</x:v>
      </x:c>
      <x:c r="E1413" s="13" t="str">
        <x:v>Town</x:v>
      </x:c>
      <x:c r="F1413" s="15" t="str">
        <x:v>Joseph Wilson Industrial Estate</x:v>
      </x:c>
      <x:c r="G1413" s="15" t="str">
        <x:v>Joseph Wilson Industrial Estate, Millstrood Road, Whitstable, Kent, CT5</x:v>
      </x:c>
      <x:c r="H1413" s="13" t="str">
        <x:v>Uncertain</x:v>
      </x:c>
      <x:c r="I1413" s="14" t="n">
        <x:v>2000</x:v>
      </x:c>
      <x:c r="J1413" s="13" t="str">
        <x:f>IF(AND(ISNUMBER(I1413),I1413&gt;0),IF(I1413&lt;=1000,"1–1,000",IF(I1413&lt;=2500,"1,001–2,500",IF(I1413&lt;=5000,"2,501–5,000",IF(I1413&lt;=10000,"5,001–10,000","10,001–15,000")))),"1,001–2,500")</x:f>
        <x:v>1,001–2,500</x:v>
      </x:c>
      <x:c r="K1413" s="16" t="n">
        <x:v>15336</x:v>
      </x:c>
      <x:c r="L1413" s="43" t="n">
        <x:f>IF(AND(ISNUMBER(I1413),I1413&gt;0,ISNUMBER(K1413),K1413&gt;0),K1413/I1413,"n.a.")</x:f>
        <x:v>7.668</x:v>
      </x:c>
      <x:c r="M1413" s="43"/>
      <x:c r="N1413" s="13" t="str">
        <x:v>No</x:v>
      </x:c>
      <x:c r="O1413" s="15" t="str">
        <x:v>Not stated</x:v>
      </x:c>
      <x:c r="P1413" s="15" t="str">
        <x:v>Roller shutter stated</x:v>
      </x:c>
      <x:c r="Q1413" s="15" t="str">
        <x:v>Industrial / workshop / warehouse accommodation; mezzanine, three-phase power, parking, WC facilities.</x:v>
      </x:c>
      <x:c r="R1413" s="15" t="str">
        <x:v>Refurbishment / delivery timing unresolved Unit 24 advert describes 2,000 sq ft ground plus full mezzanine; headline total 2,000 sq ft is ambiguous. Exact demise/total and potential overlap with other estate offers require confirmation. Annualized from advertised rounded monthly asking rent (×12).</x:v>
      </x:c>
      <x:c r="S1413" s="15" t="str">
        <x:v>https://www.rightmove.co.uk/properties/755878083592721#/?channel=COM_LET</x:v>
      </x:c>
      <x:c r="T1413" s="15" t="str">
        <x:v>https://www.rightmove.co.uk/properties/755878050073745#/?channel=COM_LET</x:v>
      </x:c>
      <x:c r="U1413" s="15" t="str"/>
      <x:c r="V1413" s="15" t="str">
        <x:v>Whitstable — Joseph Wilson Industrial Estate</x:v>
      </x:c>
      <x:c r="W1413" s="15" t="str">
        <x:v>Individual unit ≤15,000 sq ft</x:v>
      </x:c>
      <x:c r="X1413" s="13" t="n">
        <x:f>IF(N1413="Yes",L1413,0)</x:f>
        <x:v>0</x:v>
      </x:c>
      <x:c r="Y1413" s="14" t="n">
        <x:v>1</x:v>
      </x:c>
      <x:c r="Z1413" s="13" t="str">
        <x:v>Industrial / workshop / storage</x:v>
      </x:c>
    </x:row>
    <x:row r="1414" ht="42" customHeight="1">
      <x:c r="A1414" s="13" t="str">
        <x:v>SE0434</x:v>
      </x:c>
      <x:c r="B1414" s="15" t="str">
        <x:v>Whitstable</x:v>
      </x:c>
      <x:c r="C1414" s="15" t="str">
        <x:v>Whitstable</x:v>
      </x:c>
      <x:c r="D1414" s="14" t="n">
        <x:v>32195</x:v>
      </x:c>
      <x:c r="E1414" s="13" t="str">
        <x:v>Town</x:v>
      </x:c>
      <x:c r="F1414" s="15" t="str">
        <x:v>Joseph Wilson Industrial Estate</x:v>
      </x:c>
      <x:c r="G1414" s="15" t="str">
        <x:v>Joseph Wilson Industrial Estate, Whitstable, Kent</x:v>
      </x:c>
      <x:c r="H1414" s="13" t="str">
        <x:v>Current</x:v>
      </x:c>
      <x:c r="I1414" s="14" t="n">
        <x:v>4000</x:v>
      </x:c>
      <x:c r="J1414" s="13" t="str">
        <x:f>IF(AND(ISNUMBER(I1414),I1414&gt;0),IF(I1414&lt;=1000,"1–1,000",IF(I1414&lt;=2500,"1,001–2,500",IF(I1414&lt;=5000,"2,501–5,000",IF(I1414&lt;=10000,"5,001–10,000","10,001–15,000")))),"2,501–5,000")</x:f>
        <x:v>2,501–5,000</x:v>
      </x:c>
      <x:c r="K1414" s="16" t="n">
        <x:v>32004</x:v>
      </x:c>
      <x:c r="L1414" s="43" t="n">
        <x:f>IF(AND(ISNUMBER(I1414),I1414&gt;0,ISNUMBER(K1414),K1414&gt;0),K1414/I1414,"n.a.")</x:f>
        <x:v>8.001</x:v>
      </x:c>
      <x:c r="M1414" s="43"/>
      <x:c r="N1414" s="13" t="str">
        <x:v>Yes</x:v>
      </x:c>
      <x:c r="O1414" s="15" t="str">
        <x:v>Not stated</x:v>
      </x:c>
      <x:c r="P1414" s="15" t="str">
        <x:v>Roller shutter stated; electric operation stated</x:v>
      </x:c>
      <x:c r="Q1414" s="15" t="str">
        <x:v>Industrial / workshop / warehouse accommodation; mezzanine, three-phase power, parking, WC facilities.</x:v>
      </x:c>
      <x:c r="R1414" s="15" t="str">
        <x:v>Advertised to let; not agent-confirmed Annualized from advertised rounded monthly asking rent (×12).</x:v>
      </x:c>
      <x:c r="S1414" s="15" t="str">
        <x:v>https://www.rightmove.co.uk/properties/775256543995264#/?channel=COM_LET</x:v>
      </x:c>
      <x:c r="T1414" s="15" t="str"/>
      <x:c r="U1414" s="15" t="str"/>
      <x:c r="V1414" s="15" t="str">
        <x:v>Whitstable — Joseph Wilson Industrial Estate</x:v>
      </x:c>
      <x:c r="W1414" s="15" t="str">
        <x:v>Individual unit ≤15,000 sq ft</x:v>
      </x:c>
      <x:c r="X1414" s="13" t="n">
        <x:f>IF(N1414="Yes",L1414,0)</x:f>
        <x:v>8.001</x:v>
      </x:c>
      <x:c r="Y1414" s="14" t="n">
        <x:v>1</x:v>
      </x:c>
      <x:c r="Z1414" s="13" t="str">
        <x:v>Industrial / workshop / storage</x:v>
      </x:c>
    </x:row>
    <x:row r="1415" ht="42" customHeight="1">
      <x:c r="A1415" s="13" t="str">
        <x:v>SE0435</x:v>
      </x:c>
      <x:c r="B1415" s="15" t="str">
        <x:v>Whitstable</x:v>
      </x:c>
      <x:c r="C1415" s="15" t="str">
        <x:v>Whitstable</x:v>
      </x:c>
      <x:c r="D1415" s="14" t="n">
        <x:v>32195</x:v>
      </x:c>
      <x:c r="E1415" s="13" t="str">
        <x:v>Town</x:v>
      </x:c>
      <x:c r="F1415" s="15" t="str">
        <x:v>Joseph Wilson Industrial Estate</x:v>
      </x:c>
      <x:c r="G1415" s="15" t="str">
        <x:v>Unit 59, Joseph Wilson Industrial Estate, Millstrood Road, Whitstable, Kent, CT5 3PS</x:v>
      </x:c>
      <x:c r="H1415" s="13" t="str">
        <x:v>Current</x:v>
      </x:c>
      <x:c r="I1415" s="14" t="n">
        <x:v>500</x:v>
      </x:c>
      <x:c r="J1415" s="13" t="str">
        <x:f>IF(AND(ISNUMBER(I1415),I1415&gt;0),IF(I1415&lt;=1000,"1–1,000",IF(I1415&lt;=2500,"1,001–2,500",IF(I1415&lt;=5000,"2,501–5,000",IF(I1415&lt;=10000,"5,001–10,000","10,001–15,000")))),"1–1,000")</x:f>
        <x:v>1–1,000</x:v>
      </x:c>
      <x:c r="K1415" s="16" t="n">
        <x:v>5000</x:v>
      </x:c>
      <x:c r="L1415" s="43" t="n">
        <x:f>IF(AND(ISNUMBER(I1415),I1415&gt;0,ISNUMBER(K1415),K1415&gt;0),K1415/I1415,"n.a.")</x:f>
        <x:v>10</x:v>
      </x:c>
      <x:c r="M1415" s="43" t="n">
        <x:v>10</x:v>
      </x:c>
      <x:c r="N1415" s="13" t="str">
        <x:v>Yes</x:v>
      </x:c>
      <x:c r="O1415" s="15" t="str">
        <x:v>Not stated</x:v>
      </x:c>
      <x:c r="P1415" s="15" t="str">
        <x:v>Not stated</x:v>
      </x:c>
      <x:c r="Q1415" s="15" t="str">
        <x:v>Industrial / workshop / warehouse accommodation; office space, parking, WC facilities.</x:v>
      </x:c>
      <x:c r="R1415" s="15" t="str">
        <x:v>Advertised to let; not agent-confirmed</x:v>
      </x:c>
      <x:c r="S1415" s="15" t="str">
        <x:v>https://www.zoopla.co.uk/to-rent/commercial/details/73301826/</x:v>
      </x:c>
      <x:c r="T1415" s="15" t="str">
        <x:v>https://www.rightmove.co.uk/properties/758745359982177#/?channel=COM_LET</x:v>
      </x:c>
      <x:c r="U1415" s="15" t="str"/>
      <x:c r="V1415" s="15" t="str">
        <x:v>Whitstable — Joseph Wilson Industrial Estate</x:v>
      </x:c>
      <x:c r="W1415" s="15" t="str">
        <x:v>Individual unit ≤15,000 sq ft</x:v>
      </x:c>
      <x:c r="X1415" s="13" t="n">
        <x:f>IF(N1415="Yes",L1415,0)</x:f>
        <x:v>10</x:v>
      </x:c>
      <x:c r="Y1415" s="14" t="n">
        <x:v>1</x:v>
      </x:c>
      <x:c r="Z1415" s="13" t="str">
        <x:v>Industrial / workshop / storage</x:v>
      </x:c>
    </x:row>
    <x:row r="1416" ht="42" customHeight="1">
      <x:c r="A1416" s="13" t="str">
        <x:v>SE0436</x:v>
      </x:c>
      <x:c r="B1416" s="15" t="str">
        <x:v>Whitstable</x:v>
      </x:c>
      <x:c r="C1416" s="15" t="str">
        <x:v>Whitstable</x:v>
      </x:c>
      <x:c r="D1416" s="14" t="n">
        <x:v>32195</x:v>
      </x:c>
      <x:c r="E1416" s="13" t="str">
        <x:v>Town</x:v>
      </x:c>
      <x:c r="F1416" s="15" t="str">
        <x:v>Joseph Wilson Industrial Estate</x:v>
      </x:c>
      <x:c r="G1416" s="15" t="str">
        <x:v>Units 133 &amp; 134, Joseph Wilson Industrial Estate, Millstrood Road, Whitstable CT5</x:v>
      </x:c>
      <x:c r="H1416" s="13" t="str">
        <x:v>Current</x:v>
      </x:c>
      <x:c r="I1416" s="14" t="n">
        <x:v>3000</x:v>
      </x:c>
      <x:c r="J1416" s="13" t="str">
        <x:f>IF(AND(ISNUMBER(I1416),I1416&gt;0),IF(I1416&lt;=1000,"1–1,000",IF(I1416&lt;=2500,"1,001–2,500",IF(I1416&lt;=5000,"2,501–5,000",IF(I1416&lt;=10000,"5,001–10,000","10,001–15,000")))),"2,501–5,000")</x:f>
        <x:v>2,501–5,000</x:v>
      </x:c>
      <x:c r="K1416" s="16" t="n">
        <x:v>30000</x:v>
      </x:c>
      <x:c r="L1416" s="43" t="n">
        <x:f>IF(AND(ISNUMBER(I1416),I1416&gt;0,ISNUMBER(K1416),K1416&gt;0),K1416/I1416,"n.a.")</x:f>
        <x:v>10</x:v>
      </x:c>
      <x:c r="M1416" s="43"/>
      <x:c r="N1416" s="13" t="str">
        <x:v>Yes</x:v>
      </x:c>
      <x:c r="O1416" s="15" t="str">
        <x:v>Not stated</x:v>
      </x:c>
      <x:c r="P1416" s="15" t="str">
        <x:v>Roller shutter stated; electric operation stated</x:v>
      </x:c>
      <x:c r="Q1416" s="15" t="str">
        <x:v>Industrial / workshop / warehouse accommodation; mezzanine.</x:v>
      </x:c>
      <x:c r="R1416" s="15" t="str">
        <x:v>Advertised to let; not agent-confirmed Annualized from advertised rounded monthly asking rent (×12).</x:v>
      </x:c>
      <x:c r="S1416" s="15" t="str">
        <x:v>https://www.rightmove.co.uk/properties/755878062581488#/?channel=COM_LET</x:v>
      </x:c>
      <x:c r="T1416" s="15" t="str"/>
      <x:c r="U1416" s="15" t="str"/>
      <x:c r="V1416" s="15" t="str">
        <x:v>Whitstable — Joseph Wilson Industrial Estate</x:v>
      </x:c>
      <x:c r="W1416" s="15" t="str">
        <x:v>Individual unit ≤15,000 sq ft</x:v>
      </x:c>
      <x:c r="X1416" s="13" t="n">
        <x:f>IF(N1416="Yes",L1416,0)</x:f>
        <x:v>10</x:v>
      </x:c>
      <x:c r="Y1416" s="14" t="n">
        <x:v>1</x:v>
      </x:c>
      <x:c r="Z1416" s="13" t="str">
        <x:v>Industrial / workshop / storage</x:v>
      </x:c>
    </x:row>
    <x:row r="1417" ht="49" customHeight="1">
      <x:c r="A1417" s="13" t="str">
        <x:v>SE0437</x:v>
      </x:c>
      <x:c r="B1417" s="15" t="str">
        <x:v>Whitstable</x:v>
      </x:c>
      <x:c r="C1417" s="15" t="str">
        <x:v>Whitstable</x:v>
      </x:c>
      <x:c r="D1417" s="14" t="n">
        <x:v>32195</x:v>
      </x:c>
      <x:c r="E1417" s="13" t="str">
        <x:v>Town</x:v>
      </x:c>
      <x:c r="F1417" s="15" t="str">
        <x:v>Standalone / estate not identified</x:v>
      </x:c>
      <x:c r="G1417" s="15" t="str">
        <x:v>Colewod Road, Whitstable</x:v>
      </x:c>
      <x:c r="H1417" s="13" t="str">
        <x:v>Current</x:v>
      </x:c>
      <x:c r="I1417" s="14" t="n">
        <x:v>4050</x:v>
      </x:c>
      <x:c r="J1417" s="13" t="str">
        <x:f>IF(AND(ISNUMBER(I1417),I1417&gt;0),IF(I1417&lt;=1000,"1–1,000",IF(I1417&lt;=2500,"1,001–2,500",IF(I1417&lt;=5000,"2,501–5,000",IF(I1417&lt;=10000,"5,001–10,000","10,001–15,000")))),"2,501–5,000")</x:f>
        <x:v>2,501–5,000</x:v>
      </x:c>
      <x:c r="K1417" s="16" t="n">
        <x:v>58500</x:v>
      </x:c>
      <x:c r="L1417" s="43" t="n">
        <x:f>IF(AND(ISNUMBER(I1417),I1417&gt;0,ISNUMBER(K1417),K1417&gt;0),K1417/I1417,"n.a.")</x:f>
        <x:v>14.444444444444445</x:v>
      </x:c>
      <x:c r="M1417" s="43"/>
      <x:c r="N1417" s="13" t="str">
        <x:v>Yes</x:v>
      </x:c>
      <x:c r="O1417" s="15" t="str">
        <x:v>The secure gated premises feature three full-height roller doors, 5.6m eaves, three-phase electricity, WC/kitc</x:v>
      </x:c>
      <x:c r="P1417" s="15" t="str">
        <x:v>Roller shutter stated</x:v>
      </x:c>
      <x:c r="Q1417" s="15" t="str">
        <x:v>Industrial / workshop / warehouse accommodation; three-phase power, parking, yard/loading space, WC facilities.</x:v>
      </x:c>
      <x:c r="R1417" s="15" t="str">
        <x:v>Advertised to let; not agent-confirmed Annualized from advertised rounded monthly asking rent (×12).</x:v>
      </x:c>
      <x:c r="S1417" s="15" t="str">
        <x:v>https://www.rightmove.co.uk/properties/92118813#/?channel=COM_LET</x:v>
      </x:c>
      <x:c r="T1417" s="15" t="str"/>
      <x:c r="U1417" s="15" t="str"/>
      <x:c r="V1417" s="15" t="str">
        <x:v>Whitstable — Standalone / estate not identified</x:v>
      </x:c>
      <x:c r="W1417" s="15" t="str">
        <x:v>Individual unit ≤15,000 sq ft</x:v>
      </x:c>
      <x:c r="X1417" s="13" t="n">
        <x:f>IF(N1417="Yes",L1417,0)</x:f>
        <x:v>14.444444444444445</x:v>
      </x:c>
      <x:c r="Y1417" s="14" t="n">
        <x:v>1</x:v>
      </x:c>
      <x:c r="Z1417" s="13" t="str">
        <x:v>Industrial / workshop / storage</x:v>
      </x:c>
    </x:row>
    <x:row r="1418" ht="49" customHeight="1">
      <x:c r="A1418" s="13" t="str">
        <x:v>SE0438</x:v>
      </x:c>
      <x:c r="B1418" s="15" t="str">
        <x:v>Whitstable</x:v>
      </x:c>
      <x:c r="C1418" s="15" t="str">
        <x:v>Whitstable</x:v>
      </x:c>
      <x:c r="D1418" s="14" t="n">
        <x:v>32195</x:v>
      </x:c>
      <x:c r="E1418" s="13" t="str">
        <x:v>Town</x:v>
      </x:c>
      <x:c r="F1418" s="15" t="str">
        <x:v>Swalecliffe Industrial Park</x:v>
      </x:c>
      <x:c r="G1418" s="15" t="str">
        <x:v>Unit 8 The Business Centre, Swalecliffe Industrial Park, Estuary Close, Whitstable, Kent, CT5</x:v>
      </x:c>
      <x:c r="H1418" s="13" t="str">
        <x:v>Current</x:v>
      </x:c>
      <x:c r="I1418" s="14" t="n">
        <x:v>1000</x:v>
      </x:c>
      <x:c r="J1418" s="13" t="str">
        <x:f>IF(AND(ISNUMBER(I1418),I1418&gt;0),IF(I1418&lt;=1000,"1–1,000",IF(I1418&lt;=2500,"1,001–2,500",IF(I1418&lt;=5000,"2,501–5,000",IF(I1418&lt;=10000,"5,001–10,000","10,001–15,000")))),"1–1,000")</x:f>
        <x:v>1–1,000</x:v>
      </x:c>
      <x:c r="K1418" s="16" t="n">
        <x:v>19500</x:v>
      </x:c>
      <x:c r="L1418" s="43" t="n">
        <x:f>IF(AND(ISNUMBER(I1418),I1418&gt;0,ISNUMBER(K1418),K1418&gt;0),K1418/I1418,"n.a.")</x:f>
        <x:v>19.5</x:v>
      </x:c>
      <x:c r="M1418" s="43" t="n">
        <x:v>19.5</x:v>
      </x:c>
      <x:c r="N1418" s="13" t="str">
        <x:v>Yes</x:v>
      </x:c>
      <x:c r="O1418" s="15" t="str">
        <x:v>The specification includes an eaves height of 5.6 m, panelled roller access door, WC and kitchenette, 3-phase</x:v>
      </x:c>
      <x:c r="P1418" s="15" t="str">
        <x:v>Roller shutter stated</x:v>
      </x:c>
      <x:c r="Q1418" s="15" t="str">
        <x:v>Industrial / workshop / warehouse accommodation; three-phase power, parking, WC facilities.</x:v>
      </x:c>
      <x:c r="R1418" s="15" t="str">
        <x:v>Advertised to let; not agent-confirmed</x:v>
      </x:c>
      <x:c r="S1418" s="15" t="str">
        <x:v>https://www.zoopla.co.uk/to-rent/commercial/details/74080504/</x:v>
      </x:c>
      <x:c r="T1418" s="15" t="str">
        <x:v>https://www.rightmove.co.uk/properties/91890636#/?channel=COM_LET</x:v>
      </x:c>
      <x:c r="U1418" s="15" t="str">
        <x:v>https://www.caxtons.com/property/unit-8-the-business-centre-swalecliffe-industrial-park-estuary-close-whitstable-kent-ct5/</x:v>
      </x:c>
      <x:c r="V1418" s="15" t="str">
        <x:v>Whitstable — Swalecliffe Industrial Park</x:v>
      </x:c>
      <x:c r="W1418" s="15" t="str">
        <x:v>Individual unit ≤15,000 sq ft</x:v>
      </x:c>
      <x:c r="X1418" s="13" t="n">
        <x:f>IF(N1418="Yes",L1418,0)</x:f>
        <x:v>19.5</x:v>
      </x:c>
      <x:c r="Y1418" s="14" t="n">
        <x:v>1</x:v>
      </x:c>
      <x:c r="Z1418" s="13" t="str">
        <x:v>Industrial / workshop / storage</x:v>
      </x:c>
    </x:row>
    <x:row r="1419" ht="49" customHeight="1">
      <x:c r="A1419" s="13" t="str">
        <x:v>SE0439</x:v>
      </x:c>
      <x:c r="B1419" s="15" t="str">
        <x:v>Whitstable</x:v>
      </x:c>
      <x:c r="C1419" s="15" t="str">
        <x:v>Whitstable</x:v>
      </x:c>
      <x:c r="D1419" s="14" t="n">
        <x:v>32195</x:v>
      </x:c>
      <x:c r="E1419" s="13" t="str">
        <x:v>Town</x:v>
      </x:c>
      <x:c r="F1419" s="15" t="str">
        <x:v>Swalecliffe Industrial Park</x:v>
      </x:c>
      <x:c r="G1419" s="15" t="str">
        <x:v>Units 9 And 10 The Business Centre, Swalecliffe Industrial Park, Estuary Close, Whitstable, Kent, CT5</x:v>
      </x:c>
      <x:c r="H1419" s="13" t="str">
        <x:v>Current</x:v>
      </x:c>
      <x:c r="I1419" s="14" t="n">
        <x:v>3050</x:v>
      </x:c>
      <x:c r="J1419" s="13" t="str">
        <x:f>IF(AND(ISNUMBER(I1419),I1419&gt;0),IF(I1419&lt;=1000,"1–1,000",IF(I1419&lt;=2500,"1,001–2,500",IF(I1419&lt;=5000,"2,501–5,000",IF(I1419&lt;=10000,"5,001–10,000","10,001–15,000")))),"2,501–5,000")</x:f>
        <x:v>2,501–5,000</x:v>
      </x:c>
      <x:c r="K1419" s="16" t="n">
        <x:v>39000</x:v>
      </x:c>
      <x:c r="L1419" s="43" t="n">
        <x:f>IF(AND(ISNUMBER(I1419),I1419&gt;0,ISNUMBER(K1419),K1419&gt;0),K1419/I1419,"n.a.")</x:f>
        <x:v>12.78688524590164</x:v>
      </x:c>
      <x:c r="M1419" s="43" t="n">
        <x:v>12.79</x:v>
      </x:c>
      <x:c r="N1419" s="13" t="str">
        <x:v>Yes</x:v>
      </x:c>
      <x:c r="O1419" s="15" t="str">
        <x:v>The specification includes an eaves height of 5.6 m, panelled roller access door, WC and kitchenette, 3-phase</x:v>
      </x:c>
      <x:c r="P1419" s="15" t="str">
        <x:v>Roller shutter stated</x:v>
      </x:c>
      <x:c r="Q1419" s="15" t="str">
        <x:v>Industrial / workshop / warehouse accommodation; three-phase power, parking, yard/loading space, WC facilities.</x:v>
      </x:c>
      <x:c r="R1419" s="15" t="str">
        <x:v>Advertised to let; not agent-confirmed</x:v>
      </x:c>
      <x:c r="S1419" s="15" t="str">
        <x:v>https://www.zoopla.co.uk/to-rent/commercial/details/74080498/</x:v>
      </x:c>
      <x:c r="T1419" s="15" t="str">
        <x:v>https://www.caxtons.com/property/units-9-and-10-the-business-centre-swalecliffe-industrial-park-estuary-close-whitstable-kent-ct5/</x:v>
      </x:c>
      <x:c r="U1419" s="15" t="str"/>
      <x:c r="V1419" s="15" t="str">
        <x:v>Whitstable — Swalecliffe Industrial Park</x:v>
      </x:c>
      <x:c r="W1419" s="15" t="str">
        <x:v>Individual unit ≤15,000 sq ft</x:v>
      </x:c>
      <x:c r="X1419" s="13" t="n">
        <x:f>IF(N1419="Yes",L1419,0)</x:f>
        <x:v>12.78688524590164</x:v>
      </x:c>
      <x:c r="Y1419" s="14" t="n">
        <x:v>1</x:v>
      </x:c>
      <x:c r="Z1419" s="13" t="str">
        <x:v>Industrial / workshop / storage</x:v>
      </x:c>
    </x:row>
    <x:row r="1420" ht="42" customHeight="1">
      <x:c r="A1420" s="13" t="str">
        <x:v>SE0440</x:v>
      </x:c>
      <x:c r="B1420" s="15" t="str">
        <x:v>Margate</x:v>
      </x:c>
      <x:c r="C1420" s="15" t="str">
        <x:v>Margate</x:v>
      </x:c>
      <x:c r="D1420" s="14" t="n">
        <x:v>63320</x:v>
      </x:c>
      <x:c r="E1420" s="13" t="str">
        <x:v>Town</x:v>
      </x:c>
      <x:c r="F1420" s="15" t="str">
        <x:v>All Saints Industrial Yard</x:v>
      </x:c>
      <x:c r="G1420" s="15" t="str">
        <x:v>UNIT ON ALL SAINTS INDUSTRIAL YARD, MARGATE</x:v>
      </x:c>
      <x:c r="H1420" s="13" t="str">
        <x:v>Current</x:v>
      </x:c>
      <x:c r="I1420" s="14" t="n">
        <x:v>1440</x:v>
      </x:c>
      <x:c r="J1420" s="13" t="str">
        <x:f>IF(AND(ISNUMBER(I1420),I1420&gt;0),IF(I1420&lt;=1000,"1–1,000",IF(I1420&lt;=2500,"1,001–2,500",IF(I1420&lt;=5000,"2,501–5,000",IF(I1420&lt;=10000,"5,001–10,000","10,001–15,000")))),"1,001–2,500")</x:f>
        <x:v>1,001–2,500</x:v>
      </x:c>
      <x:c r="K1420" s="16" t="n">
        <x:v>18000</x:v>
      </x:c>
      <x:c r="L1420" s="43" t="n">
        <x:f>IF(AND(ISNUMBER(I1420),I1420&gt;0,ISNUMBER(K1420),K1420&gt;0),K1420/I1420,"n.a.")</x:f>
        <x:v>12.5</x:v>
      </x:c>
      <x:c r="M1420" s="43"/>
      <x:c r="N1420" s="13" t="str">
        <x:v>No</x:v>
      </x:c>
      <x:c r="O1420" s="15" t="str">
        <x:v>Not stated</x:v>
      </x:c>
      <x:c r="P1420" s="15" t="str">
        <x:v>Not stated</x:v>
      </x:c>
      <x:c r="Q1420" s="15" t="str">
        <x:v>Industrial / workshop / warehouse accommodation.</x:v>
      </x:c>
      <x:c r="R1420" s="15" t="str">
        <x:v>Advertised to let; not agent-confirmed Multiple adverts reconciled as one demise; area/rent discrepancies require agent confirmation.</x:v>
      </x:c>
      <x:c r="S1420" s="15" t="str">
        <x:v>https://www.rightmove.co.uk/properties/92941008#/?channel=COM_LET</x:v>
      </x:c>
      <x:c r="T1420" s="15" t="str">
        <x:v>https://www.zoopla.co.uk/to-rent/commercial/details/74195145/</x:v>
      </x:c>
      <x:c r="U1420" s="15" t="str"/>
      <x:c r="V1420" s="15" t="str">
        <x:v>Margate — All Saints Industrial Yard</x:v>
      </x:c>
      <x:c r="W1420" s="15" t="str">
        <x:v>Individual unit ≤15,000 sq ft</x:v>
      </x:c>
      <x:c r="X1420" s="13" t="n">
        <x:f>IF(N1420="Yes",L1420,0)</x:f>
        <x:v>0</x:v>
      </x:c>
      <x:c r="Y1420" s="14" t="n">
        <x:v>1</x:v>
      </x:c>
      <x:c r="Z1420" s="13" t="str">
        <x:v>Industrial / workshop / storage</x:v>
      </x:c>
    </x:row>
    <x:row r="1421" ht="49" customHeight="1">
      <x:c r="A1421" s="13" t="str">
        <x:v>SE0441</x:v>
      </x:c>
      <x:c r="B1421" s="15" t="str">
        <x:v>Margate</x:v>
      </x:c>
      <x:c r="C1421" s="15" t="str">
        <x:v>Margate</x:v>
      </x:c>
      <x:c r="D1421" s="14" t="n">
        <x:v>63320</x:v>
      </x:c>
      <x:c r="E1421" s="13" t="str">
        <x:v>Town</x:v>
      </x:c>
      <x:c r="F1421" s="15" t="str">
        <x:v>Standalone / estate not identified</x:v>
      </x:c>
      <x:c r="G1421" s="15" t="str">
        <x:v>Victoria Road, Margate CT9</x:v>
      </x:c>
      <x:c r="H1421" s="13" t="str">
        <x:v>Current</x:v>
      </x:c>
      <x:c r="I1421" s="14" t="n">
        <x:v>322</x:v>
      </x:c>
      <x:c r="J1421" s="13" t="str">
        <x:f>IF(AND(ISNUMBER(I1421),I1421&gt;0),IF(I1421&lt;=1000,"1–1,000",IF(I1421&lt;=2500,"1,001–2,500",IF(I1421&lt;=5000,"2,501–5,000",IF(I1421&lt;=10000,"5,001–10,000","10,001–15,000")))),"1–1,000")</x:f>
        <x:v>1–1,000</x:v>
      </x:c>
      <x:c r="K1421" s="16" t="n">
        <x:v>6300</x:v>
      </x:c>
      <x:c r="L1421" s="43" t="n">
        <x:f>IF(AND(ISNUMBER(I1421),I1421&gt;0,ISNUMBER(K1421),K1421&gt;0),K1421/I1421,"n.a.")</x:f>
        <x:v>19.565217391304348</x:v>
      </x:c>
      <x:c r="M1421" s="43" t="n">
        <x:v>19.57</x:v>
      </x:c>
      <x:c r="N1421" s="13" t="str">
        <x:v>Yes</x:v>
      </x:c>
      <x:c r="O1421" s="15" t="str">
        <x:v>This spacious, single-storey light industrial unit features good eaves height and ample space.</x:v>
      </x:c>
      <x:c r="P1421" s="15" t="str">
        <x:v>Roller shutter stated</x:v>
      </x:c>
      <x:c r="Q1421" s="15" t="str">
        <x:v>Industrial / workshop / warehouse accommodation; office space, parking, WC facilities.</x:v>
      </x:c>
      <x:c r="R1421" s="15" t="str">
        <x:v>Advertised to let; not agent-confirmed</x:v>
      </x:c>
      <x:c r="S1421" s="15" t="str">
        <x:v>https://www.zoopla.co.uk/to-rent/commercial/details/72423599/</x:v>
      </x:c>
      <x:c r="T1421" s="15" t="str"/>
      <x:c r="U1421" s="15" t="str"/>
      <x:c r="V1421" s="15" t="str">
        <x:v>Margate — Standalone / estate not identified</x:v>
      </x:c>
      <x:c r="W1421" s="15" t="str">
        <x:v>Individual unit ≤15,000 sq ft</x:v>
      </x:c>
      <x:c r="X1421" s="13" t="n">
        <x:f>IF(N1421="Yes",L1421,0)</x:f>
        <x:v>19.565217391304348</x:v>
      </x:c>
      <x:c r="Y1421" s="14" t="n">
        <x:v>1</x:v>
      </x:c>
      <x:c r="Z1421" s="13" t="str">
        <x:v>Industrial / workshop / storage</x:v>
      </x:c>
    </x:row>
    <x:row r="1422" ht="42" customHeight="1">
      <x:c r="A1422" s="13" t="str">
        <x:v>SE0442</x:v>
      </x:c>
      <x:c r="B1422" s="15" t="str">
        <x:v>Margate</x:v>
      </x:c>
      <x:c r="C1422" s="15" t="str">
        <x:v>Margate</x:v>
      </x:c>
      <x:c r="D1422" s="14" t="n">
        <x:v>63320</x:v>
      </x:c>
      <x:c r="E1422" s="13" t="str">
        <x:v>Town</x:v>
      </x:c>
      <x:c r="F1422" s="15" t="str">
        <x:v>Westwood Industrial Estate</x:v>
      </x:c>
      <x:c r="G1422" s="15" t="str">
        <x:v>Continental Approach, Westwood Industrial Estate, Margate CT9</x:v>
      </x:c>
      <x:c r="H1422" s="13" t="str">
        <x:v>Current</x:v>
      </x:c>
      <x:c r="I1422" s="14" t="n">
        <x:v>818</x:v>
      </x:c>
      <x:c r="J1422" s="13" t="str">
        <x:f>IF(AND(ISNUMBER(I1422),I1422&gt;0),IF(I1422&lt;=1000,"1–1,000",IF(I1422&lt;=2500,"1,001–2,500",IF(I1422&lt;=5000,"2,501–5,000",IF(I1422&lt;=10000,"5,001–10,000","10,001–15,000")))),"1–1,000")</x:f>
        <x:v>1–1,000</x:v>
      </x:c>
      <x:c r="K1422" s="16" t="n">
        <x:v>8500</x:v>
      </x:c>
      <x:c r="L1422" s="43" t="n">
        <x:f>IF(AND(ISNUMBER(I1422),I1422&gt;0,ISNUMBER(K1422),K1422&gt;0),K1422/I1422,"n.a.")</x:f>
        <x:v>10.39119804400978</x:v>
      </x:c>
      <x:c r="M1422" s="43"/>
      <x:c r="N1422" s="13" t="str">
        <x:v>Yes</x:v>
      </x:c>
      <x:c r="O1422" s="15" t="str">
        <x:v>Not stated</x:v>
      </x:c>
      <x:c r="P1422" s="15" t="str">
        <x:v>Not stated</x:v>
      </x:c>
      <x:c r="Q1422" s="15" t="str">
        <x:v>Industrial / workshop / warehouse accommodation; office space.</x:v>
      </x:c>
      <x:c r="R1422" s="15" t="str">
        <x:v>Advertised to let; not agent-confirmed Floor area taken from the detailed description; portal headline was missing or inconsistent.</x:v>
      </x:c>
      <x:c r="S1422" s="15" t="str">
        <x:v>https://www.zoopla.co.uk/to-rent/commercial/details/70146567/</x:v>
      </x:c>
      <x:c r="T1422" s="15" t="str"/>
      <x:c r="U1422" s="15" t="str"/>
      <x:c r="V1422" s="15" t="str">
        <x:v>Margate — Westwood Industrial Estate</x:v>
      </x:c>
      <x:c r="W1422" s="15" t="str">
        <x:v>Individual unit ≤15,000 sq ft</x:v>
      </x:c>
      <x:c r="X1422" s="13" t="n">
        <x:f>IF(N1422="Yes",L1422,0)</x:f>
        <x:v>10.39119804400978</x:v>
      </x:c>
      <x:c r="Y1422" s="14" t="n">
        <x:v>1</x:v>
      </x:c>
      <x:c r="Z1422" s="13" t="str">
        <x:v>Industrial / workshop / storage</x:v>
      </x:c>
    </x:row>
    <x:row r="1423" ht="42" customHeight="1">
      <x:c r="A1423" s="13" t="str">
        <x:v>SE0443</x:v>
      </x:c>
      <x:c r="B1423" s="15" t="str">
        <x:v>Margate</x:v>
      </x:c>
      <x:c r="C1423" s="15" t="str">
        <x:v>Margate</x:v>
      </x:c>
      <x:c r="D1423" s="14" t="n">
        <x:v>63320</x:v>
      </x:c>
      <x:c r="E1423" s="13" t="str">
        <x:v>Town</x:v>
      </x:c>
      <x:c r="F1423" s="15" t="str">
        <x:v>Westwood Industrial Estate</x:v>
      </x:c>
      <x:c r="G1423" s="15" t="str">
        <x:v>Goodwin Park, Continental Approach, Margate CT9</x:v>
      </x:c>
      <x:c r="H1423" s="13" t="str">
        <x:v>Current</x:v>
      </x:c>
      <x:c r="I1423" s="14" t="n">
        <x:v>2637</x:v>
      </x:c>
      <x:c r="J1423" s="13" t="str">
        <x:f>IF(AND(ISNUMBER(I1423),I1423&gt;0),IF(I1423&lt;=1000,"1–1,000",IF(I1423&lt;=2500,"1,001–2,500",IF(I1423&lt;=5000,"2,501–5,000",IF(I1423&lt;=10000,"5,001–10,000","10,001–15,000")))),"2,501–5,000")</x:f>
        <x:v>2,501–5,000</x:v>
      </x:c>
      <x:c r="K1423" s="16" t="n">
        <x:v>22500</x:v>
      </x:c>
      <x:c r="L1423" s="43" t="n">
        <x:f>IF(AND(ISNUMBER(I1423),I1423&gt;0,ISNUMBER(K1423),K1423&gt;0),K1423/I1423,"n.a.")</x:f>
        <x:v>8.532423208191126</x:v>
      </x:c>
      <x:c r="M1423" s="43"/>
      <x:c r="N1423" s="13" t="str">
        <x:v>Yes</x:v>
      </x:c>
      <x:c r="O1423" s="15" t="str">
        <x:v>Not stated</x:v>
      </x:c>
      <x:c r="P1423" s="15" t="str">
        <x:v>Not stated</x:v>
      </x:c>
      <x:c r="Q1423" s="15" t="str">
        <x:v>Industrial / workshop / warehouse accommodation; office space.</x:v>
      </x:c>
      <x:c r="R1423" s="15" t="str">
        <x:v>Advertised to let; not agent-confirmed Floor area taken from the detailed description; portal headline was missing or inconsistent.</x:v>
      </x:c>
      <x:c r="S1423" s="15" t="str">
        <x:v>https://www.zoopla.co.uk/to-rent/commercial/details/69842540/</x:v>
      </x:c>
      <x:c r="T1423" s="15" t="str"/>
      <x:c r="U1423" s="15" t="str"/>
      <x:c r="V1423" s="15" t="str">
        <x:v>Margate — Westwood Industrial Estate</x:v>
      </x:c>
      <x:c r="W1423" s="15" t="str">
        <x:v>Individual unit ≤15,000 sq ft</x:v>
      </x:c>
      <x:c r="X1423" s="13" t="n">
        <x:f>IF(N1423="Yes",L1423,0)</x:f>
        <x:v>8.532423208191126</x:v>
      </x:c>
      <x:c r="Y1423" s="14" t="n">
        <x:v>1</x:v>
      </x:c>
      <x:c r="Z1423" s="13" t="str">
        <x:v>Industrial / workshop / storage</x:v>
      </x:c>
    </x:row>
    <x:row r="1424" ht="42" customHeight="1">
      <x:c r="A1424" s="13" t="str">
        <x:v>SE0444</x:v>
      </x:c>
      <x:c r="B1424" s="15" t="str">
        <x:v>Margate</x:v>
      </x:c>
      <x:c r="C1424" s="15" t="str">
        <x:v>Margate</x:v>
      </x:c>
      <x:c r="D1424" s="14" t="n">
        <x:v>63320</x:v>
      </x:c>
      <x:c r="E1424" s="13" t="str">
        <x:v>Town</x:v>
      </x:c>
      <x:c r="F1424" s="15" t="str">
        <x:v>Westwood Industrial Estate</x:v>
      </x:c>
      <x:c r="G1424" s="15" t="str">
        <x:v>Phoenix Business Park, Margate, Kent, CT9</x:v>
      </x:c>
      <x:c r="H1424" s="13" t="str">
        <x:v>Current</x:v>
      </x:c>
      <x:c r="I1424" s="14" t="n">
        <x:v>2121</x:v>
      </x:c>
      <x:c r="J1424" s="13" t="str">
        <x:f>IF(AND(ISNUMBER(I1424),I1424&gt;0),IF(I1424&lt;=1000,"1–1,000",IF(I1424&lt;=2500,"1,001–2,500",IF(I1424&lt;=5000,"2,501–5,000",IF(I1424&lt;=10000,"5,001–10,000","10,001–15,000")))),"1,001–2,500")</x:f>
        <x:v>1,001–2,500</x:v>
      </x:c>
      <x:c r="K1424" s="16" t="n">
        <x:v>18000</x:v>
      </x:c>
      <x:c r="L1424" s="43" t="n">
        <x:f>IF(AND(ISNUMBER(I1424),I1424&gt;0,ISNUMBER(K1424),K1424&gt;0),K1424/I1424,"n.a.")</x:f>
        <x:v>8.486562942008486</x:v>
      </x:c>
      <x:c r="M1424" s="43"/>
      <x:c r="N1424" s="13" t="str">
        <x:v>No</x:v>
      </x:c>
      <x:c r="O1424" s="15" t="str">
        <x:v>Not stated</x:v>
      </x:c>
      <x:c r="P1424" s="15" t="str">
        <x:v>Not stated</x:v>
      </x:c>
      <x:c r="Q1424" s="15" t="str">
        <x:v>Industrial / workshop / warehouse accommodation; parking.</x:v>
      </x:c>
      <x:c r="R1424" s="15" t="str">
        <x:v>Advertised to let; not agent-confirmed Multiple adverts reconciled as one demise; area/rent discrepancies require agent confirmation.</x:v>
      </x:c>
      <x:c r="S1424" s="15" t="str">
        <x:v>https://www.rightmove.co.uk/properties/90665361#/?channel=COM_LET</x:v>
      </x:c>
      <x:c r="T1424" s="15" t="str">
        <x:v>https://www.zoopla.co.uk/to-rent/commercial/details/73667616/</x:v>
      </x:c>
      <x:c r="U1424" s="15" t="str"/>
      <x:c r="V1424" s="15" t="str">
        <x:v>Margate — Westwood Industrial Estate</x:v>
      </x:c>
      <x:c r="W1424" s="15" t="str">
        <x:v>Individual unit ≤15,000 sq ft</x:v>
      </x:c>
      <x:c r="X1424" s="13" t="n">
        <x:f>IF(N1424="Yes",L1424,0)</x:f>
        <x:v>0</x:v>
      </x:c>
      <x:c r="Y1424" s="14" t="n">
        <x:v>1</x:v>
      </x:c>
      <x:c r="Z1424" s="13" t="str">
        <x:v>Industrial / workshop / storage</x:v>
      </x:c>
    </x:row>
    <x:row r="1425" ht="49" customHeight="1">
      <x:c r="A1425" s="13" t="str">
        <x:v>SE0445</x:v>
      </x:c>
      <x:c r="B1425" s="15" t="str">
        <x:v>Broadstairs</x:v>
      </x:c>
      <x:c r="C1425" s="15" t="str">
        <x:v>Broadstairs</x:v>
      </x:c>
      <x:c r="D1425" s="14" t="n">
        <x:v>25775</x:v>
      </x:c>
      <x:c r="E1425" s="13" t="str">
        <x:v>Town</x:v>
      </x:c>
      <x:c r="F1425" s="15" t="str">
        <x:v>Northdown Trading Estate</x:v>
      </x:c>
      <x:c r="G1425" s="15" t="str">
        <x:v>Northdown Trading Estate, Dane Valley Road, Broadstairs CT10</x:v>
      </x:c>
      <x:c r="H1425" s="13" t="str">
        <x:v>Uncertain</x:v>
      </x:c>
      <x:c r="I1425" s="14" t="n">
        <x:v>5010</x:v>
      </x:c>
      <x:c r="J1425" s="13" t="str">
        <x:f>IF(AND(ISNUMBER(I1425),I1425&gt;0),IF(I1425&lt;=1000,"1–1,000",IF(I1425&lt;=2500,"1,001–2,500",IF(I1425&lt;=5000,"2,501–5,000",IF(I1425&lt;=10000,"5,001–10,000","10,001–15,000")))),"5,001–10,000")</x:f>
        <x:v>5,001–10,000</x:v>
      </x:c>
      <x:c r="K1425" s="16" t="n">
        <x:v>40000</x:v>
      </x:c>
      <x:c r="L1425" s="43" t="n">
        <x:f>IF(AND(ISNUMBER(I1425),I1425&gt;0,ISNUMBER(K1425),K1425&gt;0),K1425/I1425,"n.a.")</x:f>
        <x:v>7.984031936127744</x:v>
      </x:c>
      <x:c r="M1425" s="43"/>
      <x:c r="N1425" s="13" t="str">
        <x:v>No</x:v>
      </x:c>
      <x:c r="O1425" s="15" t="str">
        <x:v>Not stated</x:v>
      </x:c>
      <x:c r="P1425" s="15" t="str">
        <x:v>Not stated</x:v>
      </x:c>
      <x:c r="Q1425" s="15" t="str">
        <x:v>Industrial / workshop / warehouse accommodation.</x:v>
      </x:c>
      <x:c r="R1425" s="15" t="str">
        <x:v>Refurbishment / delivery timing unresolved Floor area taken from the detailed description; portal headline was missing or inconsistent. Multiple adverts reconciled as one demise; area/rent discrepancies require agent confirmation.</x:v>
      </x:c>
      <x:c r="S1425" s="15" t="str">
        <x:v>https://www.zoopla.co.uk/to-rent/commercial/details/73381370/</x:v>
      </x:c>
      <x:c r="T1425" s="15" t="str">
        <x:v>https://www.zoopla.co.uk/to-rent/commercial/details/73381383/</x:v>
      </x:c>
      <x:c r="U1425" s="15" t="str"/>
      <x:c r="V1425" s="15" t="str">
        <x:v>Broadstairs — Northdown Trading Estate</x:v>
      </x:c>
      <x:c r="W1425" s="15" t="str">
        <x:v>Individual unit ≤15,000 sq ft</x:v>
      </x:c>
      <x:c r="X1425" s="13" t="n">
        <x:f>IF(N1425="Yes",L1425,0)</x:f>
        <x:v>0</x:v>
      </x:c>
      <x:c r="Y1425" s="14" t="n">
        <x:v>1</x:v>
      </x:c>
      <x:c r="Z1425" s="13" t="str">
        <x:v>Industrial / workshop / storage</x:v>
      </x:c>
    </x:row>
    <x:row r="1426" ht="42" customHeight="1">
      <x:c r="A1426" s="13" t="str">
        <x:v>SE0446</x:v>
      </x:c>
      <x:c r="B1426" s="15" t="str">
        <x:v>Broadstairs</x:v>
      </x:c>
      <x:c r="C1426" s="15" t="str">
        <x:v>Broadstairs</x:v>
      </x:c>
      <x:c r="D1426" s="14" t="n">
        <x:v>25775</x:v>
      </x:c>
      <x:c r="E1426" s="13" t="str">
        <x:v>Town</x:v>
      </x:c>
      <x:c r="F1426" s="15" t="str">
        <x:v>Northdown Trading Estate</x:v>
      </x:c>
      <x:c r="G1426" s="15" t="str">
        <x:v>Northdown Trading Estate, Dane Valley Road, Broadstairs CT10</x:v>
      </x:c>
      <x:c r="H1426" s="13" t="str">
        <x:v>Uncertain</x:v>
      </x:c>
      <x:c r="I1426" s="14" t="n">
        <x:v>3202</x:v>
      </x:c>
      <x:c r="J1426" s="13" t="str">
        <x:f>IF(AND(ISNUMBER(I1426),I1426&gt;0),IF(I1426&lt;=1000,"1–1,000",IF(I1426&lt;=2500,"1,001–2,500",IF(I1426&lt;=5000,"2,501–5,000",IF(I1426&lt;=10000,"5,001–10,000","10,001–15,000")))),"2,501–5,000")</x:f>
        <x:v>2,501–5,000</x:v>
      </x:c>
      <x:c r="K1426" s="16" t="n">
        <x:v>27500</x:v>
      </x:c>
      <x:c r="L1426" s="43" t="n">
        <x:f>IF(AND(ISNUMBER(I1426),I1426&gt;0,ISNUMBER(K1426),K1426&gt;0),K1426/I1426,"n.a.")</x:f>
        <x:v>8.58838226108682</x:v>
      </x:c>
      <x:c r="M1426" s="43"/>
      <x:c r="N1426" s="13" t="str">
        <x:v>No</x:v>
      </x:c>
      <x:c r="O1426" s="15" t="str">
        <x:v>Not stated</x:v>
      </x:c>
      <x:c r="P1426" s="15" t="str">
        <x:v>Not stated</x:v>
      </x:c>
      <x:c r="Q1426" s="15" t="str">
        <x:v>Industrial / workshop / warehouse accommodation.</x:v>
      </x:c>
      <x:c r="R1426" s="15" t="str">
        <x:v>Refurbishment / delivery timing unresolved Floor area taken from the detailed description; portal headline was missing or inconsistent.</x:v>
      </x:c>
      <x:c r="S1426" s="15" t="str">
        <x:v>https://www.zoopla.co.uk/to-rent/commercial/details/73381331/</x:v>
      </x:c>
      <x:c r="T1426" s="15" t="str"/>
      <x:c r="U1426" s="15" t="str"/>
      <x:c r="V1426" s="15" t="str">
        <x:v>Broadstairs — Northdown Trading Estate</x:v>
      </x:c>
      <x:c r="W1426" s="15" t="str">
        <x:v>Individual unit ≤15,000 sq ft</x:v>
      </x:c>
      <x:c r="X1426" s="13" t="n">
        <x:f>IF(N1426="Yes",L1426,0)</x:f>
        <x:v>0</x:v>
      </x:c>
      <x:c r="Y1426" s="14" t="n">
        <x:v>1</x:v>
      </x:c>
      <x:c r="Z1426" s="13" t="str">
        <x:v>Industrial / workshop / storage</x:v>
      </x:c>
    </x:row>
    <x:row r="1427" ht="49" customHeight="1">
      <x:c r="A1427" s="13" t="str">
        <x:v>SE0447</x:v>
      </x:c>
      <x:c r="B1427" s="15" t="str">
        <x:v>Broadstairs</x:v>
      </x:c>
      <x:c r="C1427" s="15" t="str">
        <x:v>Broadstairs</x:v>
      </x:c>
      <x:c r="D1427" s="14" t="n">
        <x:v>25775</x:v>
      </x:c>
      <x:c r="E1427" s="13" t="str">
        <x:v>Town</x:v>
      </x:c>
      <x:c r="F1427" s="15" t="str">
        <x:v>Pysons Road Industrial Estate</x:v>
      </x:c>
      <x:c r="G1427" s="15" t="str">
        <x:v>Blenheim Close, Broadstairs CT10</x:v>
      </x:c>
      <x:c r="H1427" s="13" t="str">
        <x:v>Current</x:v>
      </x:c>
      <x:c r="I1427" s="14" t="n">
        <x:v>833</x:v>
      </x:c>
      <x:c r="J1427" s="13" t="str">
        <x:f>IF(AND(ISNUMBER(I1427),I1427&gt;0),IF(I1427&lt;=1000,"1–1,000",IF(I1427&lt;=2500,"1,001–2,500",IF(I1427&lt;=5000,"2,501–5,000",IF(I1427&lt;=10000,"5,001–10,000","10,001–15,000")))),"1–1,000")</x:f>
        <x:v>1–1,000</x:v>
      </x:c>
      <x:c r="K1427" s="16" t="n">
        <x:v>8200</x:v>
      </x:c>
      <x:c r="L1427" s="43" t="n">
        <x:f>IF(AND(ISNUMBER(I1427),I1427&gt;0,ISNUMBER(K1427),K1427&gt;0),K1427/I1427,"n.a.")</x:f>
        <x:v>9.843937575030012</x:v>
      </x:c>
      <x:c r="M1427" s="43"/>
      <x:c r="N1427" s="13" t="str">
        <x:v>Yes</x:v>
      </x:c>
      <x:c r="O1427" s="15" t="str">
        <x:v>Not stated</x:v>
      </x:c>
      <x:c r="P1427" s="15" t="str">
        <x:v>Roller shutter stated</x:v>
      </x:c>
      <x:c r="Q1427" s="15" t="str">
        <x:v>Industrial / workshop / warehouse accommodation; Steel frame, parking.</x:v>
      </x:c>
      <x:c r="R1427" s="15" t="str">
        <x:v>Advertised to let; not agent-confirmed Description gives 833 sq ft; portal headline incorrectly says 77 sq ft. Portal £105.94/sq ft calculation discarded; annual asking rent £8,200 is explicit. Verify measurement with agent.</x:v>
      </x:c>
      <x:c r="S1427" s="15" t="str">
        <x:v>https://www.zoopla.co.uk/to-rent/commercial/details/74659528/</x:v>
      </x:c>
      <x:c r="T1427" s="15" t="str"/>
      <x:c r="U1427" s="15" t="str"/>
      <x:c r="V1427" s="15" t="str">
        <x:v>Broadstairs — Pysons Road Industrial Estate</x:v>
      </x:c>
      <x:c r="W1427" s="15" t="str">
        <x:v>Individual unit ≤15,000 sq ft</x:v>
      </x:c>
      <x:c r="X1427" s="13" t="n">
        <x:f>IF(N1427="Yes",L1427,0)</x:f>
        <x:v>9.843937575030012</x:v>
      </x:c>
      <x:c r="Y1427" s="14" t="n">
        <x:v>1</x:v>
      </x:c>
      <x:c r="Z1427" s="13" t="str">
        <x:v>Industrial / workshop / storage</x:v>
      </x:c>
    </x:row>
    <x:row r="1428" ht="49" customHeight="1">
      <x:c r="A1428" s="13" t="str">
        <x:v>SE0448</x:v>
      </x:c>
      <x:c r="B1428" s="15" t="str">
        <x:v>Broadstairs</x:v>
      </x:c>
      <x:c r="C1428" s="15" t="str">
        <x:v>Broadstairs</x:v>
      </x:c>
      <x:c r="D1428" s="14" t="n">
        <x:v>25775</x:v>
      </x:c>
      <x:c r="E1428" s="13" t="str">
        <x:v>Town</x:v>
      </x:c>
      <x:c r="F1428" s="15" t="str">
        <x:v>Pysons Road Industrial Estate</x:v>
      </x:c>
      <x:c r="G1428" s="15" t="str">
        <x:v>Blenheim Close, Broadstairs CT10</x:v>
      </x:c>
      <x:c r="H1428" s="13" t="str">
        <x:v>Current</x:v>
      </x:c>
      <x:c r="I1428" s="14" t="n">
        <x:v>2499</x:v>
      </x:c>
      <x:c r="J1428" s="13" t="str">
        <x:f>IF(AND(ISNUMBER(I1428),I1428&gt;0),IF(I1428&lt;=1000,"1–1,000",IF(I1428&lt;=2500,"1,001–2,500",IF(I1428&lt;=5000,"2,501–5,000",IF(I1428&lt;=10000,"5,001–10,000","10,001–15,000")))),"1,001–2,500")</x:f>
        <x:v>1,001–2,500</x:v>
      </x:c>
      <x:c r="K1428" s="16" t="n">
        <x:v>19500</x:v>
      </x:c>
      <x:c r="L1428" s="43" t="n">
        <x:f>IF(AND(ISNUMBER(I1428),I1428&gt;0,ISNUMBER(K1428),K1428&gt;0),K1428/I1428,"n.a.")</x:f>
        <x:v>7.8031212484994</x:v>
      </x:c>
      <x:c r="M1428" s="43"/>
      <x:c r="N1428" s="13" t="str">
        <x:v>Yes</x:v>
      </x:c>
      <x:c r="O1428" s="15" t="str">
        <x:v>Not stated</x:v>
      </x:c>
      <x:c r="P1428" s="15" t="str">
        <x:v>Roller shutter stated</x:v>
      </x:c>
      <x:c r="Q1428" s="15" t="str">
        <x:v>Industrial / workshop / warehouse accommodation; office space, parking, WC facilities.</x:v>
      </x:c>
      <x:c r="R1428" s="15" t="str">
        <x:v>Advertised to let; not agent-confirmed Portal shows £1,811.61/sq ft despite explicit £19,500 pa and 2,499 sq ft (description rounds to 2,500). Erroneous quoted rate discarded; calculated rate uses stated annual rent and headline area.</x:v>
      </x:c>
      <x:c r="S1428" s="15" t="str">
        <x:v>https://www.zoopla.co.uk/to-rent/commercial/details/74433905/</x:v>
      </x:c>
      <x:c r="T1428" s="15" t="str"/>
      <x:c r="U1428" s="15" t="str"/>
      <x:c r="V1428" s="15" t="str">
        <x:v>Broadstairs — Pysons Road Industrial Estate</x:v>
      </x:c>
      <x:c r="W1428" s="15" t="str">
        <x:v>Individual unit ≤15,000 sq ft</x:v>
      </x:c>
      <x:c r="X1428" s="13" t="n">
        <x:f>IF(N1428="Yes",L1428,0)</x:f>
        <x:v>7.8031212484994</x:v>
      </x:c>
      <x:c r="Y1428" s="14" t="n">
        <x:v>1</x:v>
      </x:c>
      <x:c r="Z1428" s="13" t="str">
        <x:v>Industrial / workshop / storage</x:v>
      </x:c>
    </x:row>
    <x:row r="1429" ht="42" customHeight="1">
      <x:c r="A1429" s="13" t="str">
        <x:v>SE0449</x:v>
      </x:c>
      <x:c r="B1429" s="15" t="str">
        <x:v>Broadstairs</x:v>
      </x:c>
      <x:c r="C1429" s="15" t="str">
        <x:v>Broadstairs</x:v>
      </x:c>
      <x:c r="D1429" s="14" t="n">
        <x:v>25775</x:v>
      </x:c>
      <x:c r="E1429" s="13" t="str">
        <x:v>Town</x:v>
      </x:c>
      <x:c r="F1429" s="15" t="str">
        <x:v>Pysons Road Industrial Estate</x:v>
      </x:c>
      <x:c r="G1429" s="15" t="str">
        <x:v>LIGHT INDUSTRIAL UNIT WITH PARKING - PATRICIA WAY, BROADSTAIRS</x:v>
      </x:c>
      <x:c r="H1429" s="13" t="str">
        <x:v>Current</x:v>
      </x:c>
      <x:c r="I1429" s="14" t="n">
        <x:v>5521</x:v>
      </x:c>
      <x:c r="J1429" s="13" t="str">
        <x:f>IF(AND(ISNUMBER(I1429),I1429&gt;0),IF(I1429&lt;=1000,"1–1,000",IF(I1429&lt;=2500,"1,001–2,500",IF(I1429&lt;=5000,"2,501–5,000",IF(I1429&lt;=10000,"5,001–10,000","10,001–15,000")))),"5,001–10,000")</x:f>
        <x:v>5,001–10,000</x:v>
      </x:c>
      <x:c r="K1429" s="16" t="n">
        <x:v>40000</x:v>
      </x:c>
      <x:c r="L1429" s="43" t="n">
        <x:f>IF(AND(ISNUMBER(I1429),I1429&gt;0,ISNUMBER(K1429),K1429&gt;0),K1429/I1429,"n.a.")</x:f>
        <x:v>7.245064299945662</x:v>
      </x:c>
      <x:c r="M1429" s="43"/>
      <x:c r="N1429" s="13" t="str">
        <x:v>No</x:v>
      </x:c>
      <x:c r="O1429" s="15" t="str">
        <x:v>Not stated</x:v>
      </x:c>
      <x:c r="P1429" s="15" t="str">
        <x:v>Not stated</x:v>
      </x:c>
      <x:c r="Q1429" s="15" t="str">
        <x:v>Industrial / workshop / warehouse accommodation; office space, parking.</x:v>
      </x:c>
      <x:c r="R1429" s="15" t="str">
        <x:v>Advertised to let; not agent-confirmed Multiple adverts reconciled as one demise; area/rent discrepancies require agent confirmation.</x:v>
      </x:c>
      <x:c r="S1429" s="15" t="str">
        <x:v>https://www.rightmove.co.uk/properties/173546936#/?channel=COM_LET</x:v>
      </x:c>
      <x:c r="T1429" s="15" t="str">
        <x:v>https://www.zoopla.co.uk/to-rent/commercial/details/72729904/</x:v>
      </x:c>
      <x:c r="U1429" s="15" t="str"/>
      <x:c r="V1429" s="15" t="str">
        <x:v>Broadstairs — Pysons Road Industrial Estate</x:v>
      </x:c>
      <x:c r="W1429" s="15" t="str">
        <x:v>Individual unit ≤15,000 sq ft</x:v>
      </x:c>
      <x:c r="X1429" s="13" t="n">
        <x:f>IF(N1429="Yes",L1429,0)</x:f>
        <x:v>0</x:v>
      </x:c>
      <x:c r="Y1429" s="14" t="n">
        <x:v>1</x:v>
      </x:c>
      <x:c r="Z1429" s="13" t="str">
        <x:v>Industrial / workshop / storage</x:v>
      </x:c>
    </x:row>
    <x:row r="1430" ht="42" customHeight="1">
      <x:c r="A1430" s="13" t="str">
        <x:v>SE0450</x:v>
      </x:c>
      <x:c r="B1430" s="15" t="str">
        <x:v>Broadstairs</x:v>
      </x:c>
      <x:c r="C1430" s="15" t="str">
        <x:v>Broadstairs</x:v>
      </x:c>
      <x:c r="D1430" s="14" t="n">
        <x:v>25775</x:v>
      </x:c>
      <x:c r="E1430" s="13" t="str">
        <x:v>Town</x:v>
      </x:c>
      <x:c r="F1430" s="15" t="str">
        <x:v>Pysons Road Industrial Estate</x:v>
      </x:c>
      <x:c r="G1430" s="15" t="str">
        <x:v>Lysander Close, Broadstairs, Kent, CT10</x:v>
      </x:c>
      <x:c r="H1430" s="13" t="str">
        <x:v>Current</x:v>
      </x:c>
      <x:c r="I1430" s="14" t="n">
        <x:v>6383</x:v>
      </x:c>
      <x:c r="J1430" s="13" t="str">
        <x:f>IF(AND(ISNUMBER(I1430),I1430&gt;0),IF(I1430&lt;=1000,"1–1,000",IF(I1430&lt;=2500,"1,001–2,500",IF(I1430&lt;=5000,"2,501–5,000",IF(I1430&lt;=10000,"5,001–10,000","10,001–15,000")))),"5,001–10,000")</x:f>
        <x:v>5,001–10,000</x:v>
      </x:c>
      <x:c r="K1430" s="16" t="n">
        <x:v>25000</x:v>
      </x:c>
      <x:c r="L1430" s="43" t="n">
        <x:f>IF(AND(ISNUMBER(I1430),I1430&gt;0,ISNUMBER(K1430),K1430&gt;0),K1430/I1430,"n.a.")</x:f>
        <x:v>3.9166536111546293</x:v>
      </x:c>
      <x:c r="M1430" s="43" t="n">
        <x:v>3.92</x:v>
      </x:c>
      <x:c r="N1430" s="13" t="str">
        <x:v>Yes</x:v>
      </x:c>
      <x:c r="O1430" s="15" t="str">
        <x:v>Not stated</x:v>
      </x:c>
      <x:c r="P1430" s="15" t="str">
        <x:v>Roller shutter stated</x:v>
      </x:c>
      <x:c r="Q1430" s="15" t="str">
        <x:v>Industrial / workshop / warehouse accommodation; mezzanine, office space, WC facilities.</x:v>
      </x:c>
      <x:c r="R1430" s="15" t="str">
        <x:v>Advertised to let; not agent-confirmed</x:v>
      </x:c>
      <x:c r="S1430" s="15" t="str">
        <x:v>https://www.zoopla.co.uk/to-rent/commercial/details/72687245/</x:v>
      </x:c>
      <x:c r="T1430" s="15" t="str">
        <x:v>https://www.rightmove.co.uk/properties/173403935#/?channel=COM_LET</x:v>
      </x:c>
      <x:c r="U1430" s="15" t="str"/>
      <x:c r="V1430" s="15" t="str">
        <x:v>Broadstairs — Pysons Road Industrial Estate</x:v>
      </x:c>
      <x:c r="W1430" s="15" t="str">
        <x:v>Individual unit ≤15,000 sq ft</x:v>
      </x:c>
      <x:c r="X1430" s="13" t="n">
        <x:f>IF(N1430="Yes",L1430,0)</x:f>
        <x:v>3.9166536111546293</x:v>
      </x:c>
      <x:c r="Y1430" s="14" t="n">
        <x:v>1</x:v>
      </x:c>
      <x:c r="Z1430" s="13" t="str">
        <x:v>Industrial / workshop / storage</x:v>
      </x:c>
    </x:row>
    <x:row r="1431" ht="49" customHeight="1">
      <x:c r="A1431" s="13" t="str">
        <x:v>SE0451</x:v>
      </x:c>
      <x:c r="B1431" s="15" t="str">
        <x:v>Broadstairs</x:v>
      </x:c>
      <x:c r="C1431" s="15" t="str">
        <x:v>Broadstairs</x:v>
      </x:c>
      <x:c r="D1431" s="14" t="n">
        <x:v>25775</x:v>
      </x:c>
      <x:c r="E1431" s="13" t="str">
        <x:v>Town</x:v>
      </x:c>
      <x:c r="F1431" s="15" t="str">
        <x:v>Pysons Road Industrial Estate</x:v>
      </x:c>
      <x:c r="G1431" s="15" t="str">
        <x:v>Units 23-25, Blenheim Close, Pysons Road Industrial Estate, Broadstairs, Kent, CT10 2YF</x:v>
      </x:c>
      <x:c r="H1431" s="13" t="str">
        <x:v>Current</x:v>
      </x:c>
      <x:c r="I1431" s="14" t="n">
        <x:v>6013</x:v>
      </x:c>
      <x:c r="J1431" s="13" t="str">
        <x:f>IF(AND(ISNUMBER(I1431),I1431&gt;0),IF(I1431&lt;=1000,"1–1,000",IF(I1431&lt;=2500,"1,001–2,500",IF(I1431&lt;=5000,"2,501–5,000",IF(I1431&lt;=10000,"5,001–10,000","10,001–15,000")))),"5,001–10,000")</x:f>
        <x:v>5,001–10,000</x:v>
      </x:c>
      <x:c r="K1431" s="16" t="n">
        <x:v>31500</x:v>
      </x:c>
      <x:c r="L1431" s="43" t="n">
        <x:f>IF(AND(ISNUMBER(I1431),I1431&gt;0,ISNUMBER(K1431),K1431&gt;0),K1431/I1431,"n.a.")</x:f>
        <x:v>5.238649592549476</x:v>
      </x:c>
      <x:c r="M1431" s="43" t="n">
        <x:v>5.24</x:v>
      </x:c>
      <x:c r="N1431" s="13" t="str">
        <x:v>Yes</x:v>
      </x:c>
      <x:c r="O1431" s="15" t="str">
        <x:v>5.2m Eaves; The units are arranged as two open warehouses with ancillary mezzanine floors providing additional</x:v>
      </x:c>
      <x:c r="P1431" s="15" t="str">
        <x:v>Up-and-over loading door stated</x:v>
      </x:c>
      <x:c r="Q1431" s="15" t="str">
        <x:v>Industrial / workshop / warehouse accommodation; Steel frame, mezzanine, office space, three-phase power, parking, WC facilities.</x:v>
      </x:c>
      <x:c r="R1431" s="15" t="str">
        <x:v>Advertised to let; not agent-confirmed</x:v>
      </x:c>
      <x:c r="S1431" s="15" t="str">
        <x:v>https://www.zoopla.co.uk/to-rent/commercial/details/71936929/</x:v>
      </x:c>
      <x:c r="T1431" s="15" t="str">
        <x:v>https://www.rightmove.co.uk/properties/760916772147009#/?channel=COM_LET</x:v>
      </x:c>
      <x:c r="U1431" s="15" t="str"/>
      <x:c r="V1431" s="15" t="str">
        <x:v>Broadstairs — Pysons Road Industrial Estate</x:v>
      </x:c>
      <x:c r="W1431" s="15" t="str">
        <x:v>Individual unit ≤15,000 sq ft</x:v>
      </x:c>
      <x:c r="X1431" s="13" t="n">
        <x:f>IF(N1431="Yes",L1431,0)</x:f>
        <x:v>5.238649592549476</x:v>
      </x:c>
      <x:c r="Y1431" s="14" t="n">
        <x:v>1</x:v>
      </x:c>
      <x:c r="Z1431" s="13" t="str">
        <x:v>Industrial / workshop / storage</x:v>
      </x:c>
    </x:row>
    <x:row r="1432" ht="42" customHeight="1">
      <x:c r="A1432" s="13" t="str">
        <x:v>SE0452</x:v>
      </x:c>
      <x:c r="B1432" s="15" t="str">
        <x:v>Broadstairs</x:v>
      </x:c>
      <x:c r="C1432" s="15" t="str">
        <x:v>Broadstairs</x:v>
      </x:c>
      <x:c r="D1432" s="14" t="n">
        <x:v>25775</x:v>
      </x:c>
      <x:c r="E1432" s="13" t="str">
        <x:v>Town</x:v>
      </x:c>
      <x:c r="F1432" s="15" t="str">
        <x:v>Standalone / estate not identified</x:v>
      </x:c>
      <x:c r="G1432" s="15" t="str">
        <x:v>Westwood Press Trade Unit, Margate Road, Broadstairs, Kent, CT10 2PR</x:v>
      </x:c>
      <x:c r="H1432" s="13" t="str">
        <x:v>Current</x:v>
      </x:c>
      <x:c r="I1432" s="14" t="n">
        <x:v>6432</x:v>
      </x:c>
      <x:c r="J1432" s="13" t="str">
        <x:f>IF(AND(ISNUMBER(I1432),I1432&gt;0),IF(I1432&lt;=1000,"1–1,000",IF(I1432&lt;=2500,"1,001–2,500",IF(I1432&lt;=5000,"2,501–5,000",IF(I1432&lt;=10000,"5,001–10,000","10,001–15,000")))),"5,001–10,000")</x:f>
        <x:v>5,001–10,000</x:v>
      </x:c>
      <x:c r="K1432" s="16" t="n">
        <x:v>80000</x:v>
      </x:c>
      <x:c r="L1432" s="43" t="n">
        <x:f>IF(AND(ISNUMBER(I1432),I1432&gt;0,ISNUMBER(K1432),K1432&gt;0),K1432/I1432,"n.a.")</x:f>
        <x:v>12.437810945273633</x:v>
      </x:c>
      <x:c r="M1432" s="43" t="n">
        <x:v>12.44</x:v>
      </x:c>
      <x:c r="N1432" s="13" t="str">
        <x:v>Yes</x:v>
      </x:c>
      <x:c r="O1432" s="15" t="str">
        <x:v>Not stated</x:v>
      </x:c>
      <x:c r="P1432" s="15" t="str">
        <x:v>Loading/access door stated</x:v>
      </x:c>
      <x:c r="Q1432" s="15" t="str">
        <x:v>Industrial / workshop / warehouse accommodation; three-phase power, parking.</x:v>
      </x:c>
      <x:c r="R1432" s="15" t="str">
        <x:v>Advertised to let; not agent-confirmed</x:v>
      </x:c>
      <x:c r="S1432" s="15" t="str">
        <x:v>https://www.zoopla.co.uk/to-rent/commercial/details/74276791/</x:v>
      </x:c>
      <x:c r="T1432" s="15" t="str">
        <x:v>https://www.rightmove.co.uk/properties/775245672463680#/?channel=COM_LET</x:v>
      </x:c>
      <x:c r="U1432" s="15" t="str"/>
      <x:c r="V1432" s="15" t="str">
        <x:v>Broadstairs — Standalone / estate not identified</x:v>
      </x:c>
      <x:c r="W1432" s="15" t="str">
        <x:v>Individual unit ≤15,000 sq ft</x:v>
      </x:c>
      <x:c r="X1432" s="13" t="n">
        <x:f>IF(N1432="Yes",L1432,0)</x:f>
        <x:v>12.437810945273633</x:v>
      </x:c>
      <x:c r="Y1432" s="14" t="n">
        <x:v>1</x:v>
      </x:c>
      <x:c r="Z1432" s="13" t="str">
        <x:v>Industrial / workshop / storage</x:v>
      </x:c>
    </x:row>
    <x:row r="1433" ht="42" customHeight="1">
      <x:c r="A1433" s="13" t="str">
        <x:v>SE0453</x:v>
      </x:c>
      <x:c r="B1433" s="15" t="str">
        <x:v>Ramsgate</x:v>
      </x:c>
      <x:c r="C1433" s="15" t="str">
        <x:v>Manston</x:v>
      </x:c>
      <x:c r="D1433" s="14"/>
      <x:c r="E1433" s="13" t="str">
        <x:v>Nearby</x:v>
      </x:c>
      <x:c r="F1433" s="15" t="str">
        <x:v>Manston Business Park</x:v>
      </x:c>
      <x:c r="G1433" s="15" t="str">
        <x:v>Manston Business Park, Ramsgate, CT12</x:v>
      </x:c>
      <x:c r="H1433" s="13" t="str">
        <x:v>Current</x:v>
      </x:c>
      <x:c r="I1433" s="14" t="n">
        <x:v>1662</x:v>
      </x:c>
      <x:c r="J1433" s="13" t="str">
        <x:f>IF(AND(ISNUMBER(I1433),I1433&gt;0),IF(I1433&lt;=1000,"1–1,000",IF(I1433&lt;=2500,"1,001–2,500",IF(I1433&lt;=5000,"2,501–5,000",IF(I1433&lt;=10000,"5,001–10,000","10,001–15,000")))),"1,001–2,500")</x:f>
        <x:v>1,001–2,500</x:v>
      </x:c>
      <x:c r="K1433" s="16" t="n">
        <x:v>13200</x:v>
      </x:c>
      <x:c r="L1433" s="43" t="n">
        <x:f>IF(AND(ISNUMBER(I1433),I1433&gt;0,ISNUMBER(K1433),K1433&gt;0),K1433/I1433,"n.a.")</x:f>
        <x:v>7.9422382671480145</x:v>
      </x:c>
      <x:c r="M1433" s="43" t="n">
        <x:v>7.94</x:v>
      </x:c>
      <x:c r="N1433" s="13" t="str">
        <x:v>Yes</x:v>
      </x:c>
      <x:c r="O1433" s="15" t="str">
        <x:v>Not stated</x:v>
      </x:c>
      <x:c r="P1433" s="15" t="str">
        <x:v>Roller shutter stated</x:v>
      </x:c>
      <x:c r="Q1433" s="15" t="str">
        <x:v>Industrial / workshop / warehouse accommodation; office space, parking, WC facilities.</x:v>
      </x:c>
      <x:c r="R1433" s="15" t="str">
        <x:v>Advertised to let; not agent-confirmed Host BUA population not separately matched.</x:v>
      </x:c>
      <x:c r="S1433" s="15" t="str">
        <x:v>https://www.zoopla.co.uk/to-rent/commercial/details/73375851/</x:v>
      </x:c>
      <x:c r="T1433" s="15" t="str">
        <x:v>https://www.rightmove.co.uk/properties/89306421#/?channel=COM_LET</x:v>
      </x:c>
      <x:c r="U1433" s="15" t="str"/>
      <x:c r="V1433" s="15" t="str">
        <x:v>Ramsgate — Manston Business Park</x:v>
      </x:c>
      <x:c r="W1433" s="15" t="str">
        <x:v>Individual unit ≤15,000 sq ft</x:v>
      </x:c>
      <x:c r="X1433" s="13" t="n">
        <x:f>IF(N1433="Yes",L1433,0)</x:f>
        <x:v>7.9422382671480145</x:v>
      </x:c>
      <x:c r="Y1433" s="14" t="n">
        <x:v>1</x:v>
      </x:c>
      <x:c r="Z1433" s="13" t="str">
        <x:v>Industrial / workshop / storage</x:v>
      </x:c>
    </x:row>
    <x:row r="1434" ht="42" customHeight="1">
      <x:c r="A1434" s="13" t="str">
        <x:v>SE0454</x:v>
      </x:c>
      <x:c r="B1434" s="15" t="str">
        <x:v>Ramsgate</x:v>
      </x:c>
      <x:c r="C1434" s="15" t="str">
        <x:v>Manston</x:v>
      </x:c>
      <x:c r="D1434" s="14"/>
      <x:c r="E1434" s="13" t="str">
        <x:v>Nearby</x:v>
      </x:c>
      <x:c r="F1434" s="15" t="str">
        <x:v>Manston Business Park</x:v>
      </x:c>
      <x:c r="G1434" s="15" t="str">
        <x:v>Maple Leaf Business Park, Manston, Ramsgate CT12</x:v>
      </x:c>
      <x:c r="H1434" s="13" t="str">
        <x:v>Current</x:v>
      </x:c>
      <x:c r="I1434" s="14" t="n">
        <x:v>1873</x:v>
      </x:c>
      <x:c r="J1434" s="13" t="str">
        <x:f>IF(AND(ISNUMBER(I1434),I1434&gt;0),IF(I1434&lt;=1000,"1–1,000",IF(I1434&lt;=2500,"1,001–2,500",IF(I1434&lt;=5000,"2,501–5,000",IF(I1434&lt;=10000,"5,001–10,000","10,001–15,000")))),"1,001–2,500")</x:f>
        <x:v>1,001–2,500</x:v>
      </x:c>
      <x:c r="K1434" s="16" t="n">
        <x:v>12500</x:v>
      </x:c>
      <x:c r="L1434" s="43" t="n">
        <x:f>IF(AND(ISNUMBER(I1434),I1434&gt;0,ISNUMBER(K1434),K1434&gt;0),K1434/I1434,"n.a.")</x:f>
        <x:v>6.673785371062467</x:v>
      </x:c>
      <x:c r="M1434" s="43"/>
      <x:c r="N1434" s="13" t="str">
        <x:v>Yes</x:v>
      </x:c>
      <x:c r="O1434" s="15" t="str">
        <x:v>Not stated</x:v>
      </x:c>
      <x:c r="P1434" s="15" t="str">
        <x:v>Roller shutter stated</x:v>
      </x:c>
      <x:c r="Q1434" s="15" t="str">
        <x:v>Industrial / workshop / warehouse accommodation; mezzanine, three-phase power, WC facilities.</x:v>
      </x:c>
      <x:c r="R1434" s="15" t="str">
        <x:v>Advertised to let; not agent-confirmed Floor area taken from the detailed description; portal headline was missing or inconsistent. Host BUA population not separately matched.</x:v>
      </x:c>
      <x:c r="S1434" s="15" t="str">
        <x:v>https://www.zoopla.co.uk/to-rent/commercial/details/74242591/</x:v>
      </x:c>
      <x:c r="T1434" s="15" t="str"/>
      <x:c r="U1434" s="15" t="str"/>
      <x:c r="V1434" s="15" t="str">
        <x:v>Ramsgate — Manston Business Park</x:v>
      </x:c>
      <x:c r="W1434" s="15" t="str">
        <x:v>Individual unit ≤15,000 sq ft</x:v>
      </x:c>
      <x:c r="X1434" s="13" t="n">
        <x:f>IF(N1434="Yes",L1434,0)</x:f>
        <x:v>6.673785371062467</x:v>
      </x:c>
      <x:c r="Y1434" s="14" t="n">
        <x:v>1</x:v>
      </x:c>
      <x:c r="Z1434" s="13" t="str">
        <x:v>Industrial / workshop / storage</x:v>
      </x:c>
    </x:row>
    <x:row r="1435" ht="42" customHeight="1">
      <x:c r="A1435" s="13" t="str">
        <x:v>SE0455</x:v>
      </x:c>
      <x:c r="B1435" s="15" t="str">
        <x:v>Ramsgate</x:v>
      </x:c>
      <x:c r="C1435" s="15" t="str">
        <x:v>Manston</x:v>
      </x:c>
      <x:c r="D1435" s="14"/>
      <x:c r="E1435" s="13" t="str">
        <x:v>Nearby</x:v>
      </x:c>
      <x:c r="F1435" s="15" t="str">
        <x:v>Manston Business Park</x:v>
      </x:c>
      <x:c r="G1435" s="15" t="str">
        <x:v>Unit 14, Rowes Yard, Manston Business Park, Ramsgate CT12</x:v>
      </x:c>
      <x:c r="H1435" s="13" t="str">
        <x:v>Current</x:v>
      </x:c>
      <x:c r="I1435" s="14" t="n">
        <x:v>646</x:v>
      </x:c>
      <x:c r="J1435" s="13" t="str">
        <x:f>IF(AND(ISNUMBER(I1435),I1435&gt;0),IF(I1435&lt;=1000,"1–1,000",IF(I1435&lt;=2500,"1,001–2,500",IF(I1435&lt;=5000,"2,501–5,000",IF(I1435&lt;=10000,"5,001–10,000","10,001–15,000")))),"1–1,000")</x:f>
        <x:v>1–1,000</x:v>
      </x:c>
      <x:c r="K1435" s="16" t="n">
        <x:v>7500</x:v>
      </x:c>
      <x:c r="L1435" s="43" t="n">
        <x:f>IF(AND(ISNUMBER(I1435),I1435&gt;0,ISNUMBER(K1435),K1435&gt;0),K1435/I1435,"n.a.")</x:f>
        <x:v>11.609907120743035</x:v>
      </x:c>
      <x:c r="M1435" s="43"/>
      <x:c r="N1435" s="13" t="str">
        <x:v>Yes</x:v>
      </x:c>
      <x:c r="O1435" s="15" t="str">
        <x:v>Not stated</x:v>
      </x:c>
      <x:c r="P1435" s="15" t="str">
        <x:v>Not stated</x:v>
      </x:c>
      <x:c r="Q1435" s="15" t="str">
        <x:v>Industrial / workshop / warehouse accommodation.</x:v>
      </x:c>
      <x:c r="R1435" s="15" t="str">
        <x:v>Advertised to let; not agent-confirmed Floor area taken from the detailed description; portal headline was missing or inconsistent. Host BUA population not separately matched.</x:v>
      </x:c>
      <x:c r="S1435" s="15" t="str">
        <x:v>https://www.zoopla.co.uk/to-rent/commercial/details/74479693/</x:v>
      </x:c>
      <x:c r="T1435" s="15" t="str"/>
      <x:c r="U1435" s="15" t="str"/>
      <x:c r="V1435" s="15" t="str">
        <x:v>Ramsgate — Manston Business Park</x:v>
      </x:c>
      <x:c r="W1435" s="15" t="str">
        <x:v>Individual unit ≤15,000 sq ft</x:v>
      </x:c>
      <x:c r="X1435" s="13" t="n">
        <x:f>IF(N1435="Yes",L1435,0)</x:f>
        <x:v>11.609907120743035</x:v>
      </x:c>
      <x:c r="Y1435" s="14" t="n">
        <x:v>1</x:v>
      </x:c>
      <x:c r="Z1435" s="13" t="str">
        <x:v>Industrial / workshop / storage</x:v>
      </x:c>
    </x:row>
    <x:row r="1436" ht="42" customHeight="1">
      <x:c r="A1436" s="13" t="str">
        <x:v>SE0456</x:v>
      </x:c>
      <x:c r="B1436" s="15" t="str">
        <x:v>Ramsgate</x:v>
      </x:c>
      <x:c r="C1436" s="15" t="str">
        <x:v>Manston</x:v>
      </x:c>
      <x:c r="D1436" s="14"/>
      <x:c r="E1436" s="13" t="str">
        <x:v>Nearby</x:v>
      </x:c>
      <x:c r="F1436" s="15" t="str">
        <x:v>Manston Business Park</x:v>
      </x:c>
      <x:c r="G1436" s="15" t="str">
        <x:v>Unit 2, Rowes Yard, Manston Business Park, Ramsgate CT12</x:v>
      </x:c>
      <x:c r="H1436" s="13" t="str">
        <x:v>Current</x:v>
      </x:c>
      <x:c r="I1436" s="14" t="n">
        <x:v>646</x:v>
      </x:c>
      <x:c r="J1436" s="13" t="str">
        <x:f>IF(AND(ISNUMBER(I1436),I1436&gt;0),IF(I1436&lt;=1000,"1–1,000",IF(I1436&lt;=2500,"1,001–2,500",IF(I1436&lt;=5000,"2,501–5,000",IF(I1436&lt;=10000,"5,001–10,000","10,001–15,000")))),"1–1,000")</x:f>
        <x:v>1–1,000</x:v>
      </x:c>
      <x:c r="K1436" s="16" t="n">
        <x:v>7500</x:v>
      </x:c>
      <x:c r="L1436" s="43" t="n">
        <x:f>IF(AND(ISNUMBER(I1436),I1436&gt;0,ISNUMBER(K1436),K1436&gt;0),K1436/I1436,"n.a.")</x:f>
        <x:v>11.609907120743035</x:v>
      </x:c>
      <x:c r="M1436" s="43"/>
      <x:c r="N1436" s="13" t="str">
        <x:v>Yes</x:v>
      </x:c>
      <x:c r="O1436" s="15" t="str">
        <x:v>Not stated</x:v>
      </x:c>
      <x:c r="P1436" s="15" t="str">
        <x:v>Not stated</x:v>
      </x:c>
      <x:c r="Q1436" s="15" t="str">
        <x:v>Industrial / workshop / warehouse accommodation.</x:v>
      </x:c>
      <x:c r="R1436" s="15" t="str">
        <x:v>Advertised to let; not agent-confirmed Floor area taken from the detailed description; portal headline was missing or inconsistent. Host BUA population not separately matched.</x:v>
      </x:c>
      <x:c r="S1436" s="15" t="str">
        <x:v>https://www.zoopla.co.uk/to-rent/commercial/details/74485706/</x:v>
      </x:c>
      <x:c r="T1436" s="15" t="str"/>
      <x:c r="U1436" s="15" t="str"/>
      <x:c r="V1436" s="15" t="str">
        <x:v>Ramsgate — Manston Business Park</x:v>
      </x:c>
      <x:c r="W1436" s="15" t="str">
        <x:v>Individual unit ≤15,000 sq ft</x:v>
      </x:c>
      <x:c r="X1436" s="13" t="n">
        <x:f>IF(N1436="Yes",L1436,0)</x:f>
        <x:v>11.609907120743035</x:v>
      </x:c>
      <x:c r="Y1436" s="14" t="n">
        <x:v>1</x:v>
      </x:c>
      <x:c r="Z1436" s="13" t="str">
        <x:v>Industrial / workshop / storage</x:v>
      </x:c>
    </x:row>
    <x:row r="1437" ht="49" customHeight="1">
      <x:c r="A1437" s="13" t="str">
        <x:v>SE0457</x:v>
      </x:c>
      <x:c r="B1437" s="15" t="str">
        <x:v>Ramsgate</x:v>
      </x:c>
      <x:c r="C1437" s="15" t="str">
        <x:v>Minster</x:v>
      </x:c>
      <x:c r="D1437" s="14"/>
      <x:c r="E1437" s="13" t="str">
        <x:v>Nearby</x:v>
      </x:c>
      <x:c r="F1437" s="15" t="str">
        <x:v>Telegraph Hill Industrial Estate</x:v>
      </x:c>
      <x:c r="G1437" s="15" t="str">
        <x:v>Unit 12, Telegraph Hill Industrial Estate, Laundry Road, Minster, Ramsgate, Kent, CT12 4HY</x:v>
      </x:c>
      <x:c r="H1437" s="13" t="str">
        <x:v>Future</x:v>
      </x:c>
      <x:c r="I1437" s="14" t="n">
        <x:v>1551</x:v>
      </x:c>
      <x:c r="J1437" s="13" t="str">
        <x:f>IF(AND(ISNUMBER(I1437),I1437&gt;0),IF(I1437&lt;=1000,"1–1,000",IF(I1437&lt;=2500,"1,001–2,500",IF(I1437&lt;=5000,"2,501–5,000",IF(I1437&lt;=10000,"5,001–10,000","10,001–15,000")))),"1,001–2,500")</x:f>
        <x:v>1,001–2,500</x:v>
      </x:c>
      <x:c r="K1437" s="16" t="n">
        <x:v>12948</x:v>
      </x:c>
      <x:c r="L1437" s="43" t="n">
        <x:f>IF(AND(ISNUMBER(I1437),I1437&gt;0,ISNUMBER(K1437),K1437&gt;0),K1437/I1437,"n.a.")</x:f>
        <x:v>8.34816247582205</x:v>
      </x:c>
      <x:c r="M1437" s="43" t="n">
        <x:v>9.98</x:v>
      </x:c>
      <x:c r="N1437" s="13" t="str">
        <x:v>No</x:v>
      </x:c>
      <x:c r="O1437" s="15" t="str">
        <x:v>Not stated</x:v>
      </x:c>
      <x:c r="P1437" s="15" t="str">
        <x:v>Roller shutter stated</x:v>
      </x:c>
      <x:c r="Q1437" s="15" t="str">
        <x:v>Industrial / workshop / warehouse accommodation; mezzanine, office space, parking, WC facilities.</x:v>
      </x:c>
      <x:c r="R1437" s="15" t="str">
        <x:v>Future availability: Available from December 2026 Unit 12: 1,297 sq ft ground plus 254 sq ft mezzanine = 1,551 sq ft. Available December 2026. Adverts differ in annual rent; excluded from comparable sample. Host BUA population not separately matched.</x:v>
      </x:c>
      <x:c r="S1437" s="15" t="str">
        <x:v>https://www.zoopla.co.uk/to-rent/commercial/details/71682987/</x:v>
      </x:c>
      <x:c r="T1437" s="15" t="str">
        <x:v>https://www.rightmove.co.uk/properties/760757363491745#/?channel=COM_LET</x:v>
      </x:c>
      <x:c r="U1437" s="15" t="str">
        <x:v>https://www.zoopla.co.uk/to-rent/commercial/details/73049188/</x:v>
      </x:c>
      <x:c r="V1437" s="15" t="str">
        <x:v>Ramsgate — Telegraph Hill Industrial Estate</x:v>
      </x:c>
      <x:c r="W1437" s="15" t="str">
        <x:v>Individual unit ≤15,000 sq ft</x:v>
      </x:c>
      <x:c r="X1437" s="13" t="n">
        <x:f>IF(N1437="Yes",L1437,0)</x:f>
        <x:v>0</x:v>
      </x:c>
      <x:c r="Y1437" s="14" t="n">
        <x:v>1</x:v>
      </x:c>
      <x:c r="Z1437" s="13" t="str">
        <x:v>Industrial / workshop / storage</x:v>
      </x:c>
    </x:row>
    <x:row r="1438" ht="42" customHeight="1">
      <x:c r="A1438" s="13" t="str">
        <x:v>SE0458</x:v>
      </x:c>
      <x:c r="B1438" s="15" t="str">
        <x:v>Ramsgate</x:v>
      </x:c>
      <x:c r="C1438" s="15" t="str">
        <x:v>Minster</x:v>
      </x:c>
      <x:c r="D1438" s="14"/>
      <x:c r="E1438" s="13" t="str">
        <x:v>Nearby</x:v>
      </x:c>
      <x:c r="F1438" s="15" t="str">
        <x:v>Telegraph Hill Industrial Estate</x:v>
      </x:c>
      <x:c r="G1438" s="15" t="str">
        <x:v>Unit 20, Telegraph Hill Industrial Estate, Laundry Road, Minster, Ramsgate, Kent, CT12 4HY</x:v>
      </x:c>
      <x:c r="H1438" s="13" t="str">
        <x:v>Current</x:v>
      </x:c>
      <x:c r="I1438" s="14" t="n">
        <x:v>2700</x:v>
      </x:c>
      <x:c r="J1438" s="13" t="str">
        <x:f>IF(AND(ISNUMBER(I1438),I1438&gt;0),IF(I1438&lt;=1000,"1–1,000",IF(I1438&lt;=2500,"1,001–2,500",IF(I1438&lt;=5000,"2,501–5,000",IF(I1438&lt;=10000,"5,001–10,000","10,001–15,000")))),"2,501–5,000")</x:f>
        <x:v>2,501–5,000</x:v>
      </x:c>
      <x:c r="K1438" s="16" t="n">
        <x:v>18900</x:v>
      </x:c>
      <x:c r="L1438" s="43" t="n">
        <x:f>IF(AND(ISNUMBER(I1438),I1438&gt;0,ISNUMBER(K1438),K1438&gt;0),K1438/I1438,"n.a.")</x:f>
        <x:v>7</x:v>
      </x:c>
      <x:c r="M1438" s="43" t="n">
        <x:v>7</x:v>
      </x:c>
      <x:c r="N1438" s="13" t="str">
        <x:v>No</x:v>
      </x:c>
      <x:c r="O1438" s="15" t="str">
        <x:v>Not stated</x:v>
      </x:c>
      <x:c r="P1438" s="15" t="str">
        <x:v>Loading/access door stated</x:v>
      </x:c>
      <x:c r="Q1438" s="15" t="str">
        <x:v>Industrial / workshop / warehouse accommodation; Steel frame, office space, three-phase power, parking, WC facilities.</x:v>
      </x:c>
      <x:c r="R1438" s="15" t="str">
        <x:v>Advertised to let; not agent-confirmed Multiple annual amounts in source; verify asking rent basis. Host BUA population not separately matched.</x:v>
      </x:c>
      <x:c r="S1438" s="15" t="str">
        <x:v>https://www.zoopla.co.uk/to-rent/commercial/details/72567874/</x:v>
      </x:c>
      <x:c r="T1438" s="15" t="str">
        <x:v>https://www.rightmove.co.uk/properties/768879129894145#/?channel=COM_LET</x:v>
      </x:c>
      <x:c r="U1438" s="15" t="str"/>
      <x:c r="V1438" s="15" t="str">
        <x:v>Ramsgate — Telegraph Hill Industrial Estate</x:v>
      </x:c>
      <x:c r="W1438" s="15" t="str">
        <x:v>Individual unit ≤15,000 sq ft</x:v>
      </x:c>
      <x:c r="X1438" s="13" t="n">
        <x:f>IF(N1438="Yes",L1438,0)</x:f>
        <x:v>0</x:v>
      </x:c>
      <x:c r="Y1438" s="14" t="n">
        <x:v>1</x:v>
      </x:c>
      <x:c r="Z1438" s="13" t="str">
        <x:v>Industrial / workshop / storage</x:v>
      </x:c>
    </x:row>
    <x:row r="1439" ht="49" customHeight="1">
      <x:c r="A1439" s="13" t="str">
        <x:v>SE0459</x:v>
      </x:c>
      <x:c r="B1439" s="15" t="str">
        <x:v>Ramsgate</x:v>
      </x:c>
      <x:c r="C1439" s="15" t="str">
        <x:v>Minster</x:v>
      </x:c>
      <x:c r="D1439" s="14"/>
      <x:c r="E1439" s="13" t="str">
        <x:v>Nearby</x:v>
      </x:c>
      <x:c r="F1439" s="15" t="str">
        <x:v>Telegraph Hill Industrial Estate</x:v>
      </x:c>
      <x:c r="G1439" s="15" t="str">
        <x:v>Unit 4, Telegraph Hill Industrial Estate, Laundry Road, Minster, Ramsgate, Kent, CT12 4HY</x:v>
      </x:c>
      <x:c r="H1439" s="13" t="str">
        <x:v>Current</x:v>
      </x:c>
      <x:c r="I1439" s="14" t="n">
        <x:v>2866</x:v>
      </x:c>
      <x:c r="J1439" s="13" t="str">
        <x:f>IF(AND(ISNUMBER(I1439),I1439&gt;0),IF(I1439&lt;=1000,"1–1,000",IF(I1439&lt;=2500,"1,001–2,500",IF(I1439&lt;=5000,"2,501–5,000",IF(I1439&lt;=10000,"5,001–10,000","10,001–15,000")))),"2,501–5,000")</x:f>
        <x:v>2,501–5,000</x:v>
      </x:c>
      <x:c r="K1439" s="16" t="n">
        <x:v>17196</x:v>
      </x:c>
      <x:c r="L1439" s="43" t="n">
        <x:f>IF(AND(ISNUMBER(I1439),I1439&gt;0,ISNUMBER(K1439),K1439&gt;0),K1439/I1439,"n.a.")</x:f>
        <x:v>6</x:v>
      </x:c>
      <x:c r="M1439" s="43" t="n">
        <x:v>6</x:v>
      </x:c>
      <x:c r="N1439" s="13" t="str">
        <x:v>No</x:v>
      </x:c>
      <x:c r="O1439" s="15" t="str">
        <x:v>4 meter eaves height; The unit benefits from three phase power, an approximate 4m eaves height, reception and</x:v>
      </x:c>
      <x:c r="P1439" s="15" t="str">
        <x:v>Loading/access door stated</x:v>
      </x:c>
      <x:c r="Q1439" s="15" t="str">
        <x:v>Industrial / workshop / warehouse accommodation; Steel frame, office space, three-phase power, parking, WC facilities.</x:v>
      </x:c>
      <x:c r="R1439" s="15" t="str">
        <x:v>Advertised to let; not agent-confirmed Multiple annual amounts in source; verify asking rent basis. Host BUA population not separately matched.</x:v>
      </x:c>
      <x:c r="S1439" s="15" t="str">
        <x:v>https://www.zoopla.co.uk/to-rent/commercial/details/72101311/</x:v>
      </x:c>
      <x:c r="T1439" s="15" t="str">
        <x:v>https://www.rightmove.co.uk/properties/760757546050865#/?channel=COM_LET</x:v>
      </x:c>
      <x:c r="U1439" s="15" t="str"/>
      <x:c r="V1439" s="15" t="str">
        <x:v>Ramsgate — Telegraph Hill Industrial Estate</x:v>
      </x:c>
      <x:c r="W1439" s="15" t="str">
        <x:v>Individual unit ≤15,000 sq ft</x:v>
      </x:c>
      <x:c r="X1439" s="13" t="n">
        <x:f>IF(N1439="Yes",L1439,0)</x:f>
        <x:v>0</x:v>
      </x:c>
      <x:c r="Y1439" s="14" t="n">
        <x:v>1</x:v>
      </x:c>
      <x:c r="Z1439" s="13" t="str">
        <x:v>Industrial / workshop / storage</x:v>
      </x:c>
    </x:row>
    <x:row r="1440" ht="42" customHeight="1">
      <x:c r="A1440" s="13" t="str">
        <x:v>SE0460</x:v>
      </x:c>
      <x:c r="B1440" s="15" t="str">
        <x:v>Ramsgate</x:v>
      </x:c>
      <x:c r="C1440" s="15" t="str">
        <x:v>Ramsgate</x:v>
      </x:c>
      <x:c r="D1440" s="14" t="n">
        <x:v>42030</x:v>
      </x:c>
      <x:c r="E1440" s="13" t="str">
        <x:v>Town</x:v>
      </x:c>
      <x:c r="F1440" s="15" t="str">
        <x:v>Manston Business Park</x:v>
      </x:c>
      <x:c r="G1440" s="15" t="str">
        <x:v>The Laurels, Ramsgate, Kent, CT12</x:v>
      </x:c>
      <x:c r="H1440" s="13" t="str">
        <x:v>Future</x:v>
      </x:c>
      <x:c r="I1440" s="14" t="n">
        <x:v>2066</x:v>
      </x:c>
      <x:c r="J1440" s="13" t="str">
        <x:f>IF(AND(ISNUMBER(I1440),I1440&gt;0),IF(I1440&lt;=1000,"1–1,000",IF(I1440&lt;=2500,"1,001–2,500",IF(I1440&lt;=5000,"2,501–5,000",IF(I1440&lt;=10000,"5,001–10,000","10,001–15,000")))),"1,001–2,500")</x:f>
        <x:v>1,001–2,500</x:v>
      </x:c>
      <x:c r="K1440" s="16" t="n">
        <x:v>12600</x:v>
      </x:c>
      <x:c r="L1440" s="43" t="n">
        <x:f>IF(AND(ISNUMBER(I1440),I1440&gt;0,ISNUMBER(K1440),K1440&gt;0),K1440/I1440,"n.a.")</x:f>
        <x:v>6.098741529525653</x:v>
      </x:c>
      <x:c r="M1440" s="43" t="n">
        <x:v>6.1</x:v>
      </x:c>
      <x:c r="N1440" s="13" t="str">
        <x:v>No</x:v>
      </x:c>
      <x:c r="O1440" s="15" t="str">
        <x:v>Not stated</x:v>
      </x:c>
      <x:c r="P1440" s="15" t="str">
        <x:v>Not stated</x:v>
      </x:c>
      <x:c r="Q1440" s="15" t="str">
        <x:v>Industrial / workshop / warehouse accommodation; mezzanine, parking.</x:v>
      </x:c>
      <x:c r="R1440" s="15" t="str">
        <x:v>Future availability: available April 2027</x:v>
      </x:c>
      <x:c r="S1440" s="15" t="str">
        <x:v>https://www.zoopla.co.uk/to-rent/commercial/details/74623261/</x:v>
      </x:c>
      <x:c r="T1440" s="15" t="str">
        <x:v>https://www.rightmove.co.uk/properties/94849104#/?channel=COM_LET</x:v>
      </x:c>
      <x:c r="U1440" s="15" t="str"/>
      <x:c r="V1440" s="15" t="str">
        <x:v>Ramsgate — Manston Business Park</x:v>
      </x:c>
      <x:c r="W1440" s="15" t="str">
        <x:v>Individual unit ≤15,000 sq ft</x:v>
      </x:c>
      <x:c r="X1440" s="13" t="n">
        <x:f>IF(N1440="Yes",L1440,0)</x:f>
        <x:v>0</x:v>
      </x:c>
      <x:c r="Y1440" s="14" t="n">
        <x:v>1</x:v>
      </x:c>
      <x:c r="Z1440" s="13" t="str">
        <x:v>Industrial / workshop / storage</x:v>
      </x:c>
    </x:row>
    <x:row r="1441" ht="42" customHeight="1">
      <x:c r="A1441" s="13" t="str">
        <x:v>SE0461</x:v>
      </x:c>
      <x:c r="B1441" s="15" t="str">
        <x:v>Ramsgate</x:v>
      </x:c>
      <x:c r="C1441" s="15" t="str">
        <x:v>Ramsgate</x:v>
      </x:c>
      <x:c r="D1441" s="14" t="n">
        <x:v>42030</x:v>
      </x:c>
      <x:c r="E1441" s="13" t="str">
        <x:v>Town</x:v>
      </x:c>
      <x:c r="F1441" s="15" t="str">
        <x:v>Standalone / estate not identified</x:v>
      </x:c>
      <x:c r="G1441" s="15" t="str">
        <x:v>Leigh Road / Haine Road, Ramsgate CT12</x:v>
      </x:c>
      <x:c r="H1441" s="13" t="str">
        <x:v>Current</x:v>
      </x:c>
      <x:c r="I1441" s="14" t="n">
        <x:v>7640</x:v>
      </x:c>
      <x:c r="J1441" s="13" t="str">
        <x:f>IF(AND(ISNUMBER(I1441),I1441&gt;0),IF(I1441&lt;=1000,"1–1,000",IF(I1441&lt;=2500,"1,001–2,500",IF(I1441&lt;=5000,"2,501–5,000",IF(I1441&lt;=10000,"5,001–10,000","10,001–15,000")))),"5,001–10,000")</x:f>
        <x:v>5,001–10,000</x:v>
      </x:c>
      <x:c r="K1441" s="16" t="n">
        <x:v>61120</x:v>
      </x:c>
      <x:c r="L1441" s="43" t="n">
        <x:f>IF(AND(ISNUMBER(I1441),I1441&gt;0,ISNUMBER(K1441),K1441&gt;0),K1441/I1441,"n.a.")</x:f>
        <x:v>8</x:v>
      </x:c>
      <x:c r="M1441" s="43" t="n">
        <x:v>8</x:v>
      </x:c>
      <x:c r="N1441" s="13" t="str">
        <x:v>Yes</x:v>
      </x:c>
      <x:c r="O1441" s="15" t="str">
        <x:v>Not stated</x:v>
      </x:c>
      <x:c r="P1441" s="15" t="str">
        <x:v>Not stated</x:v>
      </x:c>
      <x:c r="Q1441" s="15" t="str">
        <x:v>Industrial / workshop / warehouse accommodation; yard/loading space.</x:v>
      </x:c>
      <x:c r="R1441" s="15" t="str">
        <x:v>Advertised to let; not agent-confirmed</x:v>
      </x:c>
      <x:c r="S1441" s="15" t="str">
        <x:v>https://www.zoopla.co.uk/to-rent/commercial/details/68049431/</x:v>
      </x:c>
      <x:c r="T1441" s="15" t="str">
        <x:v>https://www.zoopla.co.uk/to-rent/commercial/details/68049406/</x:v>
      </x:c>
      <x:c r="U1441" s="15" t="str"/>
      <x:c r="V1441" s="15" t="str">
        <x:v>Ramsgate — Standalone / estate not identified</x:v>
      </x:c>
      <x:c r="W1441" s="15" t="str">
        <x:v>Individual unit ≤15,000 sq ft</x:v>
      </x:c>
      <x:c r="X1441" s="13" t="n">
        <x:f>IF(N1441="Yes",L1441,0)</x:f>
        <x:v>8</x:v>
      </x:c>
      <x:c r="Y1441" s="14" t="n">
        <x:v>1</x:v>
      </x:c>
      <x:c r="Z1441" s="13" t="str">
        <x:v>Industrial / workshop / storage</x:v>
      </x:c>
    </x:row>
    <x:row r="1442" ht="42" customHeight="1">
      <x:c r="A1442" s="13" t="str">
        <x:v>SE0462</x:v>
      </x:c>
      <x:c r="B1442" s="15" t="str">
        <x:v>Ramsgate</x:v>
      </x:c>
      <x:c r="C1442" s="15" t="str">
        <x:v>Ramsgate</x:v>
      </x:c>
      <x:c r="D1442" s="14" t="n">
        <x:v>42030</x:v>
      </x:c>
      <x:c r="E1442" s="13" t="str">
        <x:v>Town</x:v>
      </x:c>
      <x:c r="F1442" s="15" t="str">
        <x:v>Standalone / estate not identified</x:v>
      </x:c>
      <x:c r="G1442" s="15" t="str">
        <x:v>Leigh Road / Haine Road, Ramsgate CT12</x:v>
      </x:c>
      <x:c r="H1442" s="13" t="str">
        <x:v>Current</x:v>
      </x:c>
      <x:c r="I1442" s="14" t="n">
        <x:v>8073</x:v>
      </x:c>
      <x:c r="J1442" s="13" t="str">
        <x:f>IF(AND(ISNUMBER(I1442),I1442&gt;0),IF(I1442&lt;=1000,"1–1,000",IF(I1442&lt;=2500,"1,001–2,500",IF(I1442&lt;=5000,"2,501–5,000",IF(I1442&lt;=10000,"5,001–10,000","10,001–15,000")))),"5,001–10,000")</x:f>
        <x:v>5,001–10,000</x:v>
      </x:c>
      <x:c r="K1442" s="16" t="n">
        <x:v>64584</x:v>
      </x:c>
      <x:c r="L1442" s="43" t="n">
        <x:f>IF(AND(ISNUMBER(I1442),I1442&gt;0,ISNUMBER(K1442),K1442&gt;0),K1442/I1442,"n.a.")</x:f>
        <x:v>8</x:v>
      </x:c>
      <x:c r="M1442" s="43" t="n">
        <x:v>8</x:v>
      </x:c>
      <x:c r="N1442" s="13" t="str">
        <x:v>Yes</x:v>
      </x:c>
      <x:c r="O1442" s="15" t="str">
        <x:v>Not stated</x:v>
      </x:c>
      <x:c r="P1442" s="15" t="str">
        <x:v>Not stated</x:v>
      </x:c>
      <x:c r="Q1442" s="15" t="str">
        <x:v>Industrial / workshop / warehouse accommodation; yard/loading space.</x:v>
      </x:c>
      <x:c r="R1442" s="15" t="str">
        <x:v>Advertised to let; not agent-confirmed</x:v>
      </x:c>
      <x:c r="S1442" s="15" t="str">
        <x:v>https://www.zoopla.co.uk/to-rent/commercial/details/68049432/</x:v>
      </x:c>
      <x:c r="T1442" s="15" t="str">
        <x:v>https://www.zoopla.co.uk/to-rent/commercial/details/68049405/</x:v>
      </x:c>
      <x:c r="U1442" s="15" t="str"/>
      <x:c r="V1442" s="15" t="str">
        <x:v>Ramsgate — Standalone / estate not identified</x:v>
      </x:c>
      <x:c r="W1442" s="15" t="str">
        <x:v>Individual unit ≤15,000 sq ft</x:v>
      </x:c>
      <x:c r="X1442" s="13" t="n">
        <x:f>IF(N1442="Yes",L1442,0)</x:f>
        <x:v>8</x:v>
      </x:c>
      <x:c r="Y1442" s="14" t="n">
        <x:v>1</x:v>
      </x:c>
      <x:c r="Z1442" s="13" t="str">
        <x:v>Industrial / workshop / storage</x:v>
      </x:c>
    </x:row>
    <x:row r="1443" ht="49" customHeight="1">
      <x:c r="A1443" s="13" t="str">
        <x:v>SE0463</x:v>
      </x:c>
      <x:c r="B1443" s="15" t="str">
        <x:v>Ramsgate</x:v>
      </x:c>
      <x:c r="C1443" s="15" t="str">
        <x:v>Ramsgate</x:v>
      </x:c>
      <x:c r="D1443" s="14" t="n">
        <x:v>42030</x:v>
      </x:c>
      <x:c r="E1443" s="13" t="str">
        <x:v>Town</x:v>
      </x:c>
      <x:c r="F1443" s="15" t="str">
        <x:v>Standalone / estate not identified</x:v>
      </x:c>
      <x:c r="G1443" s="15" t="str">
        <x:v>Unit 2 Westwood Trade Park, Ravensgate Drive, Ramsgate, South East, CT12</x:v>
      </x:c>
      <x:c r="H1443" s="13" t="str">
        <x:v>Current</x:v>
      </x:c>
      <x:c r="I1443" s="14" t="n">
        <x:v>3575</x:v>
      </x:c>
      <x:c r="J1443" s="13" t="str">
        <x:f>IF(AND(ISNUMBER(I1443),I1443&gt;0),IF(I1443&lt;=1000,"1–1,000",IF(I1443&lt;=2500,"1,001–2,500",IF(I1443&lt;=5000,"2,501–5,000",IF(I1443&lt;=10000,"5,001–10,000","10,001–15,000")))),"2,501–5,000")</x:f>
        <x:v>2,501–5,000</x:v>
      </x:c>
      <x:c r="K1443" s="16" t="n">
        <x:v>44700</x:v>
      </x:c>
      <x:c r="L1443" s="43" t="n">
        <x:f>IF(AND(ISNUMBER(I1443),I1443&gt;0,ISNUMBER(K1443),K1443&gt;0),K1443/I1443,"n.a.")</x:f>
        <x:v>12.503496503496503</x:v>
      </x:c>
      <x:c r="M1443" s="43" t="n">
        <x:v>12.5</x:v>
      </x:c>
      <x:c r="N1443" s="13" t="str">
        <x:v>Yes</x:v>
      </x:c>
      <x:c r="O1443" s="15" t="str">
        <x:v>Eaves height of 5.5m; Internally, the unit includes WC and kitchenette facilities, loading door and clear inte</x:v>
      </x:c>
      <x:c r="P1443" s="15" t="str">
        <x:v>Loading/access door stated</x:v>
      </x:c>
      <x:c r="Q1443" s="15" t="str">
        <x:v>Industrial / workshop / warehouse accommodation; Steel frame, parking, WC facilities.</x:v>
      </x:c>
      <x:c r="R1443" s="15" t="str">
        <x:v>Advertised to let; not agent-confirmed</x:v>
      </x:c>
      <x:c r="S1443" s="15" t="str">
        <x:v>https://www.zoopla.co.uk/to-rent/commercial/details/70909106/</x:v>
      </x:c>
      <x:c r="T1443" s="15" t="str">
        <x:v>https://www.caxtons.com/property/unit-2-westwood-trade-park-ravensgate-drive-ramsgate-south-east-ct12/</x:v>
      </x:c>
      <x:c r="U1443" s="15" t="str"/>
      <x:c r="V1443" s="15" t="str">
        <x:v>Ramsgate — Standalone / estate not identified</x:v>
      </x:c>
      <x:c r="W1443" s="15" t="str">
        <x:v>Individual unit ≤15,000 sq ft</x:v>
      </x:c>
      <x:c r="X1443" s="13" t="n">
        <x:f>IF(N1443="Yes",L1443,0)</x:f>
        <x:v>12.503496503496503</x:v>
      </x:c>
      <x:c r="Y1443" s="14" t="n">
        <x:v>1</x:v>
      </x:c>
      <x:c r="Z1443" s="13" t="str">
        <x:v>Industrial / workshop / storage</x:v>
      </x:c>
    </x:row>
    <x:row r="1444" ht="42" customHeight="1">
      <x:c r="A1444" s="13" t="str">
        <x:v>SE0464</x:v>
      </x:c>
      <x:c r="B1444" s="15" t="str">
        <x:v>Dover</x:v>
      </x:c>
      <x:c r="C1444" s="15" t="str">
        <x:v>Lydden</x:v>
      </x:c>
      <x:c r="D1444" s="14" t="n">
        <x:v>685</x:v>
      </x:c>
      <x:c r="E1444" s="13" t="str">
        <x:v>Nearby</x:v>
      </x:c>
      <x:c r="F1444" s="15" t="str">
        <x:v>Standalone / estate not identified</x:v>
      </x:c>
      <x:c r="G1444" s="15" t="str">
        <x:v>Lydden Road, Dover, CT15</x:v>
      </x:c>
      <x:c r="H1444" s="13" t="str">
        <x:v>Current</x:v>
      </x:c>
      <x:c r="I1444" s="14" t="n">
        <x:v>4305</x:v>
      </x:c>
      <x:c r="J1444" s="13" t="str">
        <x:f>IF(AND(ISNUMBER(I1444),I1444&gt;0),IF(I1444&lt;=1000,"1–1,000",IF(I1444&lt;=2500,"1,001–2,500",IF(I1444&lt;=5000,"2,501–5,000",IF(I1444&lt;=10000,"5,001–10,000","10,001–15,000")))),"2,501–5,000")</x:f>
        <x:v>2,501–5,000</x:v>
      </x:c>
      <x:c r="K1444" s="16" t="n">
        <x:v>33600</x:v>
      </x:c>
      <x:c r="L1444" s="43" t="n">
        <x:f>IF(AND(ISNUMBER(I1444),I1444&gt;0,ISNUMBER(K1444),K1444&gt;0),K1444/I1444,"n.a.")</x:f>
        <x:v>7.804878048780488</x:v>
      </x:c>
      <x:c r="M1444" s="43" t="n">
        <x:v>7.8</x:v>
      </x:c>
      <x:c r="N1444" s="13" t="str">
        <x:v>Yes</x:v>
      </x:c>
      <x:c r="O1444" s="15" t="str">
        <x:v>Not stated</x:v>
      </x:c>
      <x:c r="P1444" s="15" t="str">
        <x:v>Roller shutter stated</x:v>
      </x:c>
      <x:c r="Q1444" s="15" t="str">
        <x:v>Industrial / workshop / warehouse accommodation; mezzanine, office space, three-phase power, parking.</x:v>
      </x:c>
      <x:c r="R1444" s="15" t="str">
        <x:v>Advertised to let; not agent-confirmed</x:v>
      </x:c>
      <x:c r="S1444" s="15" t="str">
        <x:v>https://www.zoopla.co.uk/to-rent/commercial/details/72980986/</x:v>
      </x:c>
      <x:c r="T1444" s="15" t="str">
        <x:v>https://www.rightmove.co.uk/properties/174703088#/?channel=COM_LET</x:v>
      </x:c>
      <x:c r="U1444" s="15" t="str"/>
      <x:c r="V1444" s="15" t="str">
        <x:v>Dover — Standalone / estate not identified</x:v>
      </x:c>
      <x:c r="W1444" s="15" t="str">
        <x:v>Individual unit ≤15,000 sq ft</x:v>
      </x:c>
      <x:c r="X1444" s="13" t="n">
        <x:f>IF(N1444="Yes",L1444,0)</x:f>
        <x:v>7.804878048780488</x:v>
      </x:c>
      <x:c r="Y1444" s="14" t="n">
        <x:v>1</x:v>
      </x:c>
      <x:c r="Z1444" s="13" t="str">
        <x:v>Industrial / workshop / storage</x:v>
      </x:c>
    </x:row>
    <x:row r="1445" ht="42" customHeight="1">
      <x:c r="A1445" s="13" t="str">
        <x:v>SE0465</x:v>
      </x:c>
      <x:c r="B1445" s="15" t="str">
        <x:v>Dover</x:v>
      </x:c>
      <x:c r="C1445" s="15" t="str">
        <x:v>Whitfield</x:v>
      </x:c>
      <x:c r="D1445" s="14"/>
      <x:c r="E1445" s="13" t="str">
        <x:v>Nearby</x:v>
      </x:c>
      <x:c r="F1445" s="15" t="str">
        <x:v>Standalone / estate not identified</x:v>
      </x:c>
      <x:c r="G1445" s="15" t="str">
        <x:v>Napchester Road, Whitfield, CT15</x:v>
      </x:c>
      <x:c r="H1445" s="13" t="str">
        <x:v>Current</x:v>
      </x:c>
      <x:c r="I1445" s="14" t="n">
        <x:v>2663</x:v>
      </x:c>
      <x:c r="J1445" s="13" t="str">
        <x:f>IF(AND(ISNUMBER(I1445),I1445&gt;0),IF(I1445&lt;=1000,"1–1,000",IF(I1445&lt;=2500,"1,001–2,500",IF(I1445&lt;=5000,"2,501–5,000",IF(I1445&lt;=10000,"5,001–10,000","10,001–15,000")))),"2,501–5,000")</x:f>
        <x:v>2,501–5,000</x:v>
      </x:c>
      <x:c r="K1445" s="16" t="n">
        <x:v>24000</x:v>
      </x:c>
      <x:c r="L1445" s="43" t="n">
        <x:f>IF(AND(ISNUMBER(I1445),I1445&gt;0,ISNUMBER(K1445),K1445&gt;0),K1445/I1445,"n.a.")</x:f>
        <x:v>9.0123920390537</x:v>
      </x:c>
      <x:c r="M1445" s="43" t="n">
        <x:v>9.01</x:v>
      </x:c>
      <x:c r="N1445" s="13" t="str">
        <x:v>Yes</x:v>
      </x:c>
      <x:c r="O1445" s="15" t="str">
        <x:v>6m internal eaves height</x:v>
      </x:c>
      <x:c r="P1445" s="15" t="str">
        <x:v>Roller shutter stated; electric operation stated</x:v>
      </x:c>
      <x:c r="Q1445" s="15" t="str">
        <x:v>Industrial / workshop / warehouse accommodation; office space, three-phase power, parking.</x:v>
      </x:c>
      <x:c r="R1445" s="15" t="str">
        <x:v>Advertised to let; not agent-confirmed Host BUA population not separately matched.</x:v>
      </x:c>
      <x:c r="S1445" s="15" t="str">
        <x:v>https://www.zoopla.co.uk/to-rent/commercial/details/72767613/</x:v>
      </x:c>
      <x:c r="T1445" s="15" t="str">
        <x:v>https://www.rightmove.co.uk/properties/173747417#/?channel=COM_LET</x:v>
      </x:c>
      <x:c r="U1445" s="15" t="str"/>
      <x:c r="V1445" s="15" t="str">
        <x:v>Dover — Standalone / estate not identified</x:v>
      </x:c>
      <x:c r="W1445" s="15" t="str">
        <x:v>Individual unit ≤15,000 sq ft</x:v>
      </x:c>
      <x:c r="X1445" s="13" t="n">
        <x:f>IF(N1445="Yes",L1445,0)</x:f>
        <x:v>9.0123920390537</x:v>
      </x:c>
      <x:c r="Y1445" s="14" t="n">
        <x:v>1</x:v>
      </x:c>
      <x:c r="Z1445" s="13" t="str">
        <x:v>Industrial / workshop / storage</x:v>
      </x:c>
    </x:row>
    <x:row r="1446" ht="42" customHeight="1">
      <x:c r="A1446" s="13" t="str">
        <x:v>SE0466</x:v>
      </x:c>
      <x:c r="B1446" s="15" t="str">
        <x:v>Dover</x:v>
      </x:c>
      <x:c r="C1446" s="15" t="str">
        <x:v>Whitfield</x:v>
      </x:c>
      <x:c r="D1446" s="14"/>
      <x:c r="E1446" s="13" t="str">
        <x:v>Nearby</x:v>
      </x:c>
      <x:c r="F1446" s="15" t="str">
        <x:v>Standalone / estate not identified</x:v>
      </x:c>
      <x:c r="G1446" s="15" t="str">
        <x:v>Napchester Road, Whitfield, CT15</x:v>
      </x:c>
      <x:c r="H1446" s="13" t="str">
        <x:v>Current</x:v>
      </x:c>
      <x:c r="I1446" s="14" t="n">
        <x:v>1331</x:v>
      </x:c>
      <x:c r="J1446" s="13" t="str">
        <x:f>IF(AND(ISNUMBER(I1446),I1446&gt;0),IF(I1446&lt;=1000,"1–1,000",IF(I1446&lt;=2500,"1,001–2,500",IF(I1446&lt;=5000,"2,501–5,000",IF(I1446&lt;=10000,"5,001–10,000","10,001–15,000")))),"1,001–2,500")</x:f>
        <x:v>1,001–2,500</x:v>
      </x:c>
      <x:c r="K1446" s="16" t="n">
        <x:v>13200</x:v>
      </x:c>
      <x:c r="L1446" s="43" t="n">
        <x:f>IF(AND(ISNUMBER(I1446),I1446&gt;0,ISNUMBER(K1446),K1446&gt;0),K1446/I1446,"n.a.")</x:f>
        <x:v>9.917355371900827</x:v>
      </x:c>
      <x:c r="M1446" s="43" t="n">
        <x:v>9.92</x:v>
      </x:c>
      <x:c r="N1446" s="13" t="str">
        <x:v>Yes</x:v>
      </x:c>
      <x:c r="O1446" s="15" t="str">
        <x:v>6m internal eaves height</x:v>
      </x:c>
      <x:c r="P1446" s="15" t="str">
        <x:v>Roller shutter stated; electric operation stated</x:v>
      </x:c>
      <x:c r="Q1446" s="15" t="str">
        <x:v>Industrial / workshop / warehouse accommodation; office space, three-phase power, parking.</x:v>
      </x:c>
      <x:c r="R1446" s="15" t="str">
        <x:v>Advertised to let; not agent-confirmed Host BUA population not separately matched.</x:v>
      </x:c>
      <x:c r="S1446" s="15" t="str">
        <x:v>https://www.zoopla.co.uk/to-rent/commercial/details/72767530/</x:v>
      </x:c>
      <x:c r="T1446" s="15" t="str">
        <x:v>https://www.rightmove.co.uk/properties/173746946#/?channel=COM_LET</x:v>
      </x:c>
      <x:c r="U1446" s="15" t="str"/>
      <x:c r="V1446" s="15" t="str">
        <x:v>Dover — Standalone / estate not identified</x:v>
      </x:c>
      <x:c r="W1446" s="15" t="str">
        <x:v>Individual unit ≤15,000 sq ft</x:v>
      </x:c>
      <x:c r="X1446" s="13" t="n">
        <x:f>IF(N1446="Yes",L1446,0)</x:f>
        <x:v>9.917355371900827</x:v>
      </x:c>
      <x:c r="Y1446" s="14" t="n">
        <x:v>1</x:v>
      </x:c>
      <x:c r="Z1446" s="13" t="str">
        <x:v>Industrial / workshop / storage</x:v>
      </x:c>
    </x:row>
    <x:row r="1447" ht="42" customHeight="1">
      <x:c r="A1447" s="13" t="str">
        <x:v>SE0467</x:v>
      </x:c>
      <x:c r="B1447" s="15" t="str">
        <x:v>Dover</x:v>
      </x:c>
      <x:c r="C1447" s="15" t="str">
        <x:v>Martin</x:v>
      </x:c>
      <x:c r="D1447" s="14"/>
      <x:c r="E1447" s="13" t="str">
        <x:v>Nearby</x:v>
      </x:c>
      <x:c r="F1447" s="15" t="str">
        <x:v>Standalone / estate not identified</x:v>
      </x:c>
      <x:c r="G1447" s="15" t="str">
        <x:v>Ringwould Road, Martin, Dover</x:v>
      </x:c>
      <x:c r="H1447" s="13" t="str">
        <x:v>Current</x:v>
      </x:c>
      <x:c r="I1447" s="14" t="n">
        <x:v>3933</x:v>
      </x:c>
      <x:c r="J1447" s="13" t="str">
        <x:f>IF(AND(ISNUMBER(I1447),I1447&gt;0),IF(I1447&lt;=1000,"1–1,000",IF(I1447&lt;=2500,"1,001–2,500",IF(I1447&lt;=5000,"2,501–5,000",IF(I1447&lt;=10000,"5,001–10,000","10,001–15,000")))),"2,501–5,000")</x:f>
        <x:v>2,501–5,000</x:v>
      </x:c>
      <x:c r="K1447" s="16" t="n">
        <x:v>19500</x:v>
      </x:c>
      <x:c r="L1447" s="43" t="n">
        <x:f>IF(AND(ISNUMBER(I1447),I1447&gt;0,ISNUMBER(K1447),K1447&gt;0),K1447/I1447,"n.a.")</x:f>
        <x:v>4.958047292143402</x:v>
      </x:c>
      <x:c r="M1447" s="43"/>
      <x:c r="N1447" s="13" t="str">
        <x:v>Yes</x:v>
      </x:c>
      <x:c r="O1447" s="15" t="str">
        <x:v>Not stated</x:v>
      </x:c>
      <x:c r="P1447" s="15" t="str">
        <x:v>Not stated</x:v>
      </x:c>
      <x:c r="Q1447" s="15" t="str">
        <x:v>Industrial / workshop / warehouse accommodation; yard/loading space, WC facilities.</x:v>
      </x:c>
      <x:c r="R1447" s="15" t="str">
        <x:v>Advertised to let; not agent-confirmed Annualized from advertised rounded monthly asking rent (×12). Host BUA population not separately matched.</x:v>
      </x:c>
      <x:c r="S1447" s="15" t="str">
        <x:v>https://www.rightmove.co.uk/properties/89983824#/?channel=COM_LET</x:v>
      </x:c>
      <x:c r="T1447" s="15" t="str"/>
      <x:c r="U1447" s="15" t="str"/>
      <x:c r="V1447" s="15" t="str">
        <x:v>Dover — Standalone / estate not identified</x:v>
      </x:c>
      <x:c r="W1447" s="15" t="str">
        <x:v>Individual unit ≤15,000 sq ft</x:v>
      </x:c>
      <x:c r="X1447" s="13" t="n">
        <x:f>IF(N1447="Yes",L1447,0)</x:f>
        <x:v>4.958047292143402</x:v>
      </x:c>
      <x:c r="Y1447" s="14" t="n">
        <x:v>1</x:v>
      </x:c>
      <x:c r="Z1447" s="13" t="str">
        <x:v>Industrial / workshop / storage</x:v>
      </x:c>
    </x:row>
    <x:row r="1448" ht="42" customHeight="1">
      <x:c r="A1448" s="13" t="str">
        <x:v>SE0468</x:v>
      </x:c>
      <x:c r="B1448" s="15" t="str">
        <x:v>Dover</x:v>
      </x:c>
      <x:c r="C1448" s="15" t="str">
        <x:v>Dover</x:v>
      </x:c>
      <x:c r="D1448" s="14" t="n">
        <x:v>36360</x:v>
      </x:c>
      <x:c r="E1448" s="13" t="str">
        <x:v>Town</x:v>
      </x:c>
      <x:c r="F1448" s="15" t="str">
        <x:v>Poulton Close Business Centre</x:v>
      </x:c>
      <x:c r="G1448" s="15" t="str">
        <x:v>Poulton Close, Dover, Kent, CT17</x:v>
      </x:c>
      <x:c r="H1448" s="13" t="str">
        <x:v>Current</x:v>
      </x:c>
      <x:c r="I1448" s="14" t="n">
        <x:v>1215</x:v>
      </x:c>
      <x:c r="J1448" s="13" t="str">
        <x:f>IF(AND(ISNUMBER(I1448),I1448&gt;0),IF(I1448&lt;=1000,"1–1,000",IF(I1448&lt;=2500,"1,001–2,500",IF(I1448&lt;=5000,"2,501–5,000",IF(I1448&lt;=10000,"5,001–10,000","10,001–15,000")))),"1,001–2,500")</x:f>
        <x:v>1,001–2,500</x:v>
      </x:c>
      <x:c r="K1448" s="16"/>
      <x:c r="L1448" s="43" t="str">
        <x:f>IF(AND(ISNUMBER(I1448),I1448&gt;0,ISNUMBER(K1448),K1448&gt;0),K1448/I1448,"n.a.")</x:f>
        <x:v>n.a.</x:v>
      </x:c>
      <x:c r="M1448" s="43"/>
      <x:c r="N1448" s="13" t="str">
        <x:v>No</x:v>
      </x:c>
      <x:c r="O1448" s="15" t="str">
        <x:v>Not stated</x:v>
      </x:c>
      <x:c r="P1448" s="15" t="str">
        <x:v>Not stated</x:v>
      </x:c>
      <x:c r="Q1448" s="15" t="str">
        <x:v>Industrial / workshop / warehouse accommodation.</x:v>
      </x:c>
      <x:c r="R1448" s="15" t="str">
        <x:v>Advertised to let; not agent-confirmed</x:v>
      </x:c>
      <x:c r="S1448" s="15" t="str">
        <x:v>https://www.rightmove.co.uk/properties/755867914488400#/?channel=COM_LET</x:v>
      </x:c>
      <x:c r="T1448" s="15" t="str"/>
      <x:c r="U1448" s="15" t="str"/>
      <x:c r="V1448" s="15" t="str">
        <x:v>Dover — Poulton Close Business Centre</x:v>
      </x:c>
      <x:c r="W1448" s="15" t="str">
        <x:v>Individual unit ≤15,000 sq ft</x:v>
      </x:c>
      <x:c r="X1448" s="13" t="n">
        <x:f>IF(N1448="Yes",L1448,0)</x:f>
        <x:v>0</x:v>
      </x:c>
      <x:c r="Y1448" s="14" t="n">
        <x:v>1</x:v>
      </x:c>
      <x:c r="Z1448" s="13" t="str">
        <x:v>Industrial / workshop / storage</x:v>
      </x:c>
    </x:row>
    <x:row r="1449" ht="42" customHeight="1">
      <x:c r="A1449" s="13" t="str">
        <x:v>SE0469</x:v>
      </x:c>
      <x:c r="B1449" s="15" t="str">
        <x:v>Folkestone</x:v>
      </x:c>
      <x:c r="C1449" s="15" t="str">
        <x:v>Hythe</x:v>
      </x:c>
      <x:c r="D1449" s="14" t="n">
        <x:v>14620</x:v>
      </x:c>
      <x:c r="E1449" s="13" t="str">
        <x:v>Nearby</x:v>
      </x:c>
      <x:c r="F1449" s="15" t="str">
        <x:v>Standalone / estate not identified</x:v>
      </x:c>
      <x:c r="G1449" s="15" t="str">
        <x:v>Park Road, Hythe, CT21</x:v>
      </x:c>
      <x:c r="H1449" s="13" t="str">
        <x:v>Current</x:v>
      </x:c>
      <x:c r="I1449" s="14" t="n">
        <x:v>2473</x:v>
      </x:c>
      <x:c r="J1449" s="13" t="str">
        <x:f>IF(AND(ISNUMBER(I1449),I1449&gt;0),IF(I1449&lt;=1000,"1–1,000",IF(I1449&lt;=2500,"1,001–2,500",IF(I1449&lt;=5000,"2,501–5,000",IF(I1449&lt;=10000,"5,001–10,000","10,001–15,000")))),"1,001–2,500")</x:f>
        <x:v>1,001–2,500</x:v>
      </x:c>
      <x:c r="K1449" s="16" t="n">
        <x:v>19800</x:v>
      </x:c>
      <x:c r="L1449" s="43" t="n">
        <x:f>IF(AND(ISNUMBER(I1449),I1449&gt;0,ISNUMBER(K1449),K1449&gt;0),K1449/I1449,"n.a.")</x:f>
        <x:v>8.006469874646179</x:v>
      </x:c>
      <x:c r="M1449" s="43" t="n">
        <x:v>8.01</x:v>
      </x:c>
      <x:c r="N1449" s="13" t="str">
        <x:v>Yes</x:v>
      </x:c>
      <x:c r="O1449" s="15" t="str">
        <x:v>Not stated</x:v>
      </x:c>
      <x:c r="P1449" s="15" t="str">
        <x:v>Not stated</x:v>
      </x:c>
      <x:c r="Q1449" s="15" t="str">
        <x:v>Industrial / workshop / warehouse accommodation; office space, yard/loading space.</x:v>
      </x:c>
      <x:c r="R1449" s="15" t="str">
        <x:v>Advertised to let; not agent-confirmed</x:v>
      </x:c>
      <x:c r="S1449" s="15" t="str">
        <x:v>https://www.zoopla.co.uk/to-rent/commercial/details/68352524/</x:v>
      </x:c>
      <x:c r="T1449" s="15" t="str">
        <x:v>https://www.rightmove.co.uk/properties/90371787#/?channel=COM_LET</x:v>
      </x:c>
      <x:c r="U1449" s="15" t="str"/>
      <x:c r="V1449" s="15" t="str">
        <x:v>Folkestone — Standalone / estate not identified</x:v>
      </x:c>
      <x:c r="W1449" s="15" t="str">
        <x:v>Individual unit ≤15,000 sq ft</x:v>
      </x:c>
      <x:c r="X1449" s="13" t="n">
        <x:f>IF(N1449="Yes",L1449,0)</x:f>
        <x:v>8.006469874646179</x:v>
      </x:c>
      <x:c r="Y1449" s="14" t="n">
        <x:v>1</x:v>
      </x:c>
      <x:c r="Z1449" s="13" t="str">
        <x:v>Industrial / workshop / storage</x:v>
      </x:c>
    </x:row>
    <x:row r="1450" ht="42" customHeight="1">
      <x:c r="A1450" s="13" t="str">
        <x:v>SE0470</x:v>
      </x:c>
      <x:c r="B1450" s="15" t="str">
        <x:v>Folkestone</x:v>
      </x:c>
      <x:c r="C1450" s="15" t="str">
        <x:v>Folkestone</x:v>
      </x:c>
      <x:c r="D1450" s="14" t="n">
        <x:v>51995</x:v>
      </x:c>
      <x:c r="E1450" s="13" t="str">
        <x:v>Town</x:v>
      </x:c>
      <x:c r="F1450" s="15" t="str">
        <x:v>Park Farm Industrial Estate</x:v>
      </x:c>
      <x:c r="G1450" s="15" t="str">
        <x:v>Unit 1, Three Acre Industrial Estate, Park Farm Road, Folkestone, Kent, CT19 5DS</x:v>
      </x:c>
      <x:c r="H1450" s="13" t="str">
        <x:v>Uncertain</x:v>
      </x:c>
      <x:c r="I1450" s="14" t="n">
        <x:v>6361</x:v>
      </x:c>
      <x:c r="J1450" s="13" t="str">
        <x:f>IF(AND(ISNUMBER(I1450),I1450&gt;0),IF(I1450&lt;=1000,"1–1,000",IF(I1450&lt;=2500,"1,001–2,500",IF(I1450&lt;=5000,"2,501–5,000",IF(I1450&lt;=10000,"5,001–10,000","10,001–15,000")))),"5,001–10,000")</x:f>
        <x:v>5,001–10,000</x:v>
      </x:c>
      <x:c r="K1450" s="16" t="n">
        <x:v>65000</x:v>
      </x:c>
      <x:c r="L1450" s="43" t="n">
        <x:f>IF(AND(ISNUMBER(I1450),I1450&gt;0,ISNUMBER(K1450),K1450&gt;0),K1450/I1450,"n.a.")</x:f>
        <x:v>10.218519100770319</x:v>
      </x:c>
      <x:c r="M1450" s="43" t="n">
        <x:v>10.22</x:v>
      </x:c>
      <x:c r="N1450" s="13" t="str">
        <x:v>No</x:v>
      </x:c>
      <x:c r="O1450" s="15" t="str">
        <x:v>Not stated</x:v>
      </x:c>
      <x:c r="P1450" s="15" t="str">
        <x:v>Loading/access door stated</x:v>
      </x:c>
      <x:c r="Q1450" s="15" t="str">
        <x:v>Industrial / workshop / warehouse accommodation; Steel frame, parking.</x:v>
      </x:c>
      <x:c r="R1450" s="15" t="str">
        <x:v>Refurbishment / delivery timing unresolved</x:v>
      </x:c>
      <x:c r="S1450" s="15" t="str">
        <x:v>https://www.zoopla.co.uk/to-rent/commercial/details/72577324/</x:v>
      </x:c>
      <x:c r="T1450" s="15" t="str">
        <x:v>https://www.rightmove.co.uk/properties/760916977678977#/?channel=COM_LET</x:v>
      </x:c>
      <x:c r="U1450" s="15" t="str"/>
      <x:c r="V1450" s="15" t="str">
        <x:v>Folkestone — Park Farm Industrial Estate</x:v>
      </x:c>
      <x:c r="W1450" s="15" t="str">
        <x:v>Individual unit ≤15,000 sq ft</x:v>
      </x:c>
      <x:c r="X1450" s="13" t="n">
        <x:f>IF(N1450="Yes",L1450,0)</x:f>
        <x:v>0</x:v>
      </x:c>
      <x:c r="Y1450" s="14" t="n">
        <x:v>1</x:v>
      </x:c>
      <x:c r="Z1450" s="13" t="str">
        <x:v>Industrial / workshop / storage</x:v>
      </x:c>
    </x:row>
    <x:row r="1451" ht="42" customHeight="1">
      <x:c r="A1451" s="13" t="str">
        <x:v>SE0471</x:v>
      </x:c>
      <x:c r="B1451" s="15" t="str">
        <x:v>Folkestone</x:v>
      </x:c>
      <x:c r="C1451" s="15" t="str">
        <x:v>Folkestone</x:v>
      </x:c>
      <x:c r="D1451" s="14" t="n">
        <x:v>51995</x:v>
      </x:c>
      <x:c r="E1451" s="13" t="str">
        <x:v>Town</x:v>
      </x:c>
      <x:c r="F1451" s="15" t="str">
        <x:v>Park Farm Industrial Estate</x:v>
      </x:c>
      <x:c r="G1451" s="15" t="str">
        <x:v>Unit 2B, Three Acre Industrial Estate, Park Farm Road, Folkestone, Kent, CT19 5DS</x:v>
      </x:c>
      <x:c r="H1451" s="13" t="str">
        <x:v>Uncertain</x:v>
      </x:c>
      <x:c r="I1451" s="14" t="n">
        <x:v>6304</x:v>
      </x:c>
      <x:c r="J1451" s="13" t="str">
        <x:f>IF(AND(ISNUMBER(I1451),I1451&gt;0),IF(I1451&lt;=1000,"1–1,000",IF(I1451&lt;=2500,"1,001–2,500",IF(I1451&lt;=5000,"2,501–5,000",IF(I1451&lt;=10000,"5,001–10,000","10,001–15,000")))),"5,001–10,000")</x:f>
        <x:v>5,001–10,000</x:v>
      </x:c>
      <x:c r="K1451" s="16" t="n">
        <x:v>65000</x:v>
      </x:c>
      <x:c r="L1451" s="43" t="n">
        <x:f>IF(AND(ISNUMBER(I1451),I1451&gt;0,ISNUMBER(K1451),K1451&gt;0),K1451/I1451,"n.a.")</x:f>
        <x:v>10.310913705583756</x:v>
      </x:c>
      <x:c r="M1451" s="43" t="n">
        <x:v>10.31</x:v>
      </x:c>
      <x:c r="N1451" s="13" t="str">
        <x:v>No</x:v>
      </x:c>
      <x:c r="O1451" s="15" t="str">
        <x:v>Not stated</x:v>
      </x:c>
      <x:c r="P1451" s="15" t="str">
        <x:v>Loading/access door stated</x:v>
      </x:c>
      <x:c r="Q1451" s="15" t="str">
        <x:v>Industrial / workshop / warehouse accommodation; Steel frame, parking.</x:v>
      </x:c>
      <x:c r="R1451" s="15" t="str">
        <x:v>Refurbishment / delivery timing unresolved</x:v>
      </x:c>
      <x:c r="S1451" s="15" t="str">
        <x:v>https://www.zoopla.co.uk/to-rent/commercial/details/72806228/</x:v>
      </x:c>
      <x:c r="T1451" s="15" t="str">
        <x:v>https://www.rightmove.co.uk/properties/760917030201009#/?channel=COM_LET</x:v>
      </x:c>
      <x:c r="U1451" s="15" t="str"/>
      <x:c r="V1451" s="15" t="str">
        <x:v>Folkestone — Park Farm Industrial Estate</x:v>
      </x:c>
      <x:c r="W1451" s="15" t="str">
        <x:v>Individual unit ≤15,000 sq ft</x:v>
      </x:c>
      <x:c r="X1451" s="13" t="n">
        <x:f>IF(N1451="Yes",L1451,0)</x:f>
        <x:v>0</x:v>
      </x:c>
      <x:c r="Y1451" s="14" t="n">
        <x:v>1</x:v>
      </x:c>
      <x:c r="Z1451" s="13" t="str">
        <x:v>Industrial / workshop / storage</x:v>
      </x:c>
    </x:row>
    <x:row r="1452" ht="49" customHeight="1">
      <x:c r="A1452" s="13" t="str">
        <x:v>SE0472</x:v>
      </x:c>
      <x:c r="B1452" s="15" t="str">
        <x:v>Folkestone</x:v>
      </x:c>
      <x:c r="C1452" s="15" t="str">
        <x:v>Folkestone</x:v>
      </x:c>
      <x:c r="D1452" s="14" t="n">
        <x:v>51995</x:v>
      </x:c>
      <x:c r="E1452" s="13" t="str">
        <x:v>Town</x:v>
      </x:c>
      <x:c r="F1452" s="15" t="str">
        <x:v>Park Farm Industrial Estate</x:v>
      </x:c>
      <x:c r="G1452" s="15" t="str">
        <x:v>Unit 5, Folkestone Trade Park, Park Farm Road, Folkestone, Kent, CT19 5EY</x:v>
      </x:c>
      <x:c r="H1452" s="13" t="str">
        <x:v>Current</x:v>
      </x:c>
      <x:c r="I1452" s="14" t="n">
        <x:v>6469</x:v>
      </x:c>
      <x:c r="J1452" s="13" t="str">
        <x:f>IF(AND(ISNUMBER(I1452),I1452&gt;0),IF(I1452&lt;=1000,"1–1,000",IF(I1452&lt;=2500,"1,001–2,500",IF(I1452&lt;=5000,"2,501–5,000",IF(I1452&lt;=10000,"5,001–10,000","10,001–15,000")))),"5,001–10,000")</x:f>
        <x:v>5,001–10,000</x:v>
      </x:c>
      <x:c r="K1452" s="16" t="n">
        <x:v>51752</x:v>
      </x:c>
      <x:c r="L1452" s="43" t="n">
        <x:f>IF(AND(ISNUMBER(I1452),I1452&gt;0,ISNUMBER(K1452),K1452&gt;0),K1452/I1452,"n.a.")</x:f>
        <x:v>8</x:v>
      </x:c>
      <x:c r="M1452" s="43" t="n">
        <x:v>8</x:v>
      </x:c>
      <x:c r="N1452" s="13" t="str">
        <x:v>No</x:v>
      </x:c>
      <x:c r="O1452" s="15" t="str">
        <x:v>5m Eaves Height; The unit benefits from a 4.5m high electric loading door, approximately 5m eaves height, LED</x:v>
      </x:c>
      <x:c r="P1452" s="15" t="str">
        <x:v>Loading/access door stated; electric operation stated</x:v>
      </x:c>
      <x:c r="Q1452" s="15" t="str">
        <x:v>Industrial / workshop / warehouse accommodation; mezzanine.</x:v>
      </x:c>
      <x:c r="R1452" s="15" t="str">
        <x:v>Advertised to let; not agent-confirmed Multiple annual amounts in source; verify asking rent basis.</x:v>
      </x:c>
      <x:c r="S1452" s="15" t="str">
        <x:v>https://www.zoopla.co.uk/to-rent/commercial/details/72287593/</x:v>
      </x:c>
      <x:c r="T1452" s="15" t="str">
        <x:v>https://www.rightmove.co.uk/properties/760757646595296#/?channel=COM_LET</x:v>
      </x:c>
      <x:c r="U1452" s="15" t="str"/>
      <x:c r="V1452" s="15" t="str">
        <x:v>Folkestone — Park Farm Industrial Estate</x:v>
      </x:c>
      <x:c r="W1452" s="15" t="str">
        <x:v>Individual unit ≤15,000 sq ft</x:v>
      </x:c>
      <x:c r="X1452" s="13" t="n">
        <x:f>IF(N1452="Yes",L1452,0)</x:f>
        <x:v>0</x:v>
      </x:c>
      <x:c r="Y1452" s="14" t="n">
        <x:v>1</x:v>
      </x:c>
      <x:c r="Z1452" s="13" t="str">
        <x:v>Industrial / workshop / storage</x:v>
      </x:c>
    </x:row>
    <x:row r="1453" ht="62" customHeight="1">
      <x:c r="A1453" s="13" t="str">
        <x:v>SE0473</x:v>
      </x:c>
      <x:c r="B1453" s="15" t="str">
        <x:v>Folkestone</x:v>
      </x:c>
      <x:c r="C1453" s="15" t="str">
        <x:v>Folkestone</x:v>
      </x:c>
      <x:c r="D1453" s="14" t="n">
        <x:v>51995</x:v>
      </x:c>
      <x:c r="E1453" s="13" t="str">
        <x:v>Town</x:v>
      </x:c>
      <x:c r="F1453" s="15" t="str">
        <x:v>Park Farm Industrial Estate</x:v>
      </x:c>
      <x:c r="G1453" s="15" t="str">
        <x:v>Unit 7, Folkestone Trade Centre, Park Farm Road, Folkestone, Kent , CT19 5EY</x:v>
      </x:c>
      <x:c r="H1453" s="13" t="str">
        <x:v>Current</x:v>
      </x:c>
      <x:c r="I1453" s="14" t="n">
        <x:v>2368</x:v>
      </x:c>
      <x:c r="J1453" s="13" t="str">
        <x:f>IF(AND(ISNUMBER(I1453),I1453&gt;0),IF(I1453&lt;=1000,"1–1,000",IF(I1453&lt;=2500,"1,001–2,500",IF(I1453&lt;=5000,"2,501–5,000",IF(I1453&lt;=10000,"5,001–10,000","10,001–15,000")))),"1,001–2,500")</x:f>
        <x:v>1,001–2,500</x:v>
      </x:c>
      <x:c r="K1453" s="16" t="n">
        <x:v>23680</x:v>
      </x:c>
      <x:c r="L1453" s="43" t="n">
        <x:f>IF(AND(ISNUMBER(I1453),I1453&gt;0,ISNUMBER(K1453),K1453&gt;0),K1453/I1453,"n.a.")</x:f>
        <x:v>10</x:v>
      </x:c>
      <x:c r="M1453" s="43" t="n">
        <x:v>10</x:v>
      </x:c>
      <x:c r="N1453" s="13" t="str">
        <x:v>No</x:v>
      </x:c>
      <x:c r="O1453" s="15" t="str">
        <x:v>5m Eaves Height; - 5m eaves height</x:v>
      </x:c>
      <x:c r="P1453" s="15" t="str">
        <x:v>Roller shutter stated; electric operation stated</x:v>
      </x:c>
      <x:c r="Q1453" s="15" t="str">
        <x:v>Industrial / workshop / warehouse accommodation; Steel frame, mezzanine, office space, three-phase power, parking, yard/loading space, WC facilities.</x:v>
      </x:c>
      <x:c r="R1453" s="15" t="str">
        <x:v>Advertised to let; not agent-confirmed Stepped rent £23,680 Year 1 / £26,048 Year 2 / £28,416 Year 3; other units under offer, not specifically this unit. Excluded from standard comparable sample. Multiple annual amounts in source; verify asking rent basis.</x:v>
      </x:c>
      <x:c r="S1453" s="15" t="str">
        <x:v>https://www.zoopla.co.uk/to-rent/commercial/details/74011229/</x:v>
      </x:c>
      <x:c r="T1453" s="15" t="str">
        <x:v>https://www.zoopla.co.uk/to-rent/commercial/details/72288060/</x:v>
      </x:c>
      <x:c r="U1453" s="15" t="str">
        <x:v>https://www.rightmove.co.uk/properties/760757394937137#/?channel=COM_LET
https://www.rightmove.co.uk/properties/769645179636417#/?channel=COM_LET</x:v>
      </x:c>
      <x:c r="V1453" s="15" t="str">
        <x:v>Folkestone — Park Farm Industrial Estate</x:v>
      </x:c>
      <x:c r="W1453" s="15" t="str">
        <x:v>Individual unit ≤15,000 sq ft</x:v>
      </x:c>
      <x:c r="X1453" s="13" t="n">
        <x:f>IF(N1453="Yes",L1453,0)</x:f>
        <x:v>0</x:v>
      </x:c>
      <x:c r="Y1453" s="14" t="n">
        <x:v>1</x:v>
      </x:c>
      <x:c r="Z1453" s="13" t="str">
        <x:v>Industrial / workshop / storage</x:v>
      </x:c>
    </x:row>
    <x:row r="1454" ht="62" customHeight="1">
      <x:c r="A1454" s="13" t="str">
        <x:v>SE0474</x:v>
      </x:c>
      <x:c r="B1454" s="15" t="str">
        <x:v>Folkestone</x:v>
      </x:c>
      <x:c r="C1454" s="15" t="str">
        <x:v>Folkestone</x:v>
      </x:c>
      <x:c r="D1454" s="14" t="n">
        <x:v>51995</x:v>
      </x:c>
      <x:c r="E1454" s="13" t="str">
        <x:v>Town</x:v>
      </x:c>
      <x:c r="F1454" s="15" t="str">
        <x:v>Park Farm Industrial Estate</x:v>
      </x:c>
      <x:c r="G1454" s="15" t="str">
        <x:v>Unit 8, Folkestone Trade Centre, Park Farm Road, Folkestone, Kent , CT19 5EY</x:v>
      </x:c>
      <x:c r="H1454" s="13" t="str">
        <x:v>Current</x:v>
      </x:c>
      <x:c r="I1454" s="14" t="n">
        <x:v>3412</x:v>
      </x:c>
      <x:c r="J1454" s="13" t="str">
        <x:f>IF(AND(ISNUMBER(I1454),I1454&gt;0),IF(I1454&lt;=1000,"1–1,000",IF(I1454&lt;=2500,"1,001–2,500",IF(I1454&lt;=5000,"2,501–5,000",IF(I1454&lt;=10000,"5,001–10,000","10,001–15,000")))),"2,501–5,000")</x:f>
        <x:v>2,501–5,000</x:v>
      </x:c>
      <x:c r="K1454" s="16" t="n">
        <x:v>35000</x:v>
      </x:c>
      <x:c r="L1454" s="43" t="n">
        <x:f>IF(AND(ISNUMBER(I1454),I1454&gt;0,ISNUMBER(K1454),K1454&gt;0),K1454/I1454,"n.a.")</x:f>
        <x:v>10.25791324736225</x:v>
      </x:c>
      <x:c r="M1454" s="43" t="n">
        <x:v>10.26</x:v>
      </x:c>
      <x:c r="N1454" s="13" t="str">
        <x:v>No</x:v>
      </x:c>
      <x:c r="O1454" s="15" t="str">
        <x:v>5m eaves height and 6.5m apex height; The warehouse benefits from a Kingspan composite roof incorporating roof</x:v>
      </x:c>
      <x:c r="P1454" s="15" t="str">
        <x:v>Roller shutter stated; electric operation stated</x:v>
      </x:c>
      <x:c r="Q1454" s="15" t="str">
        <x:v>Industrial / workshop / warehouse accommodation; Steel frame, mezzanine, office space, three-phase power, parking, yard/loading space, WC facilities.</x:v>
      </x:c>
      <x:c r="R1454" s="15" t="str">
        <x:v>Advertised to let; not agent-confirmed Multiple annual amounts in source; verify asking rent basis.</x:v>
      </x:c>
      <x:c r="S1454" s="15" t="str">
        <x:v>https://www.zoopla.co.uk/to-rent/commercial/details/74316445/</x:v>
      </x:c>
      <x:c r="T1454" s="15" t="str">
        <x:v>https://www.zoopla.co.uk/to-rent/commercial/details/74011286/</x:v>
      </x:c>
      <x:c r="U1454" s="15" t="str">
        <x:v>https://www.rightmove.co.uk/properties/776148114516161#/?channel=COM_LET
https://www.rightmove.co.uk/properties/769645727186800#/?channel=COM_LET</x:v>
      </x:c>
      <x:c r="V1454" s="15" t="str">
        <x:v>Folkestone — Park Farm Industrial Estate</x:v>
      </x:c>
      <x:c r="W1454" s="15" t="str">
        <x:v>Individual unit ≤15,000 sq ft</x:v>
      </x:c>
      <x:c r="X1454" s="13" t="n">
        <x:f>IF(N1454="Yes",L1454,0)</x:f>
        <x:v>0</x:v>
      </x:c>
      <x:c r="Y1454" s="14" t="n">
        <x:v>1</x:v>
      </x:c>
      <x:c r="Z1454" s="13" t="str">
        <x:v>Industrial / workshop / storage</x:v>
      </x:c>
    </x:row>
    <x:row r="1455" ht="42" customHeight="1">
      <x:c r="A1455" s="13" t="str">
        <x:v>SE0475</x:v>
      </x:c>
      <x:c r="B1455" s="15" t="str">
        <x:v>Folkestone</x:v>
      </x:c>
      <x:c r="C1455" s="15" t="str">
        <x:v>Folkestone</x:v>
      </x:c>
      <x:c r="D1455" s="14" t="n">
        <x:v>51995</x:v>
      </x:c>
      <x:c r="E1455" s="13" t="str">
        <x:v>Town</x:v>
      </x:c>
      <x:c r="F1455" s="15" t="str">
        <x:v>Park Farm Industrial Estate</x:v>
      </x:c>
      <x:c r="G1455" s="15" t="str">
        <x:v>Unit B, 5 Acre Estate, Park Farm Industrial Estate, Folkestone, Kent</x:v>
      </x:c>
      <x:c r="H1455" s="13" t="str">
        <x:v>Current</x:v>
      </x:c>
      <x:c r="I1455" s="14" t="n">
        <x:v>3547</x:v>
      </x:c>
      <x:c r="J1455" s="13" t="str">
        <x:f>IF(AND(ISNUMBER(I1455),I1455&gt;0),IF(I1455&lt;=1000,"1–1,000",IF(I1455&lt;=2500,"1,001–2,500",IF(I1455&lt;=5000,"2,501–5,000",IF(I1455&lt;=10000,"5,001–10,000","10,001–15,000")))),"2,501–5,000")</x:f>
        <x:v>2,501–5,000</x:v>
      </x:c>
      <x:c r="K1455" s="16" t="n">
        <x:v>44496</x:v>
      </x:c>
      <x:c r="L1455" s="43" t="n">
        <x:f>IF(AND(ISNUMBER(I1455),I1455&gt;0,ISNUMBER(K1455),K1455&gt;0),K1455/I1455,"n.a.")</x:f>
        <x:v>12.54468564984494</x:v>
      </x:c>
      <x:c r="M1455" s="43"/>
      <x:c r="N1455" s="13" t="str">
        <x:v>Yes</x:v>
      </x:c>
      <x:c r="O1455" s="15" t="str">
        <x:v>Not stated</x:v>
      </x:c>
      <x:c r="P1455" s="15" t="str">
        <x:v>Not stated</x:v>
      </x:c>
      <x:c r="Q1455" s="15" t="str">
        <x:v>Industrial / workshop / warehouse accommodation; office space.</x:v>
      </x:c>
      <x:c r="R1455" s="15" t="str">
        <x:v>Advertised to let; not agent-confirmed Annualized from advertised rounded monthly asking rent (×12).</x:v>
      </x:c>
      <x:c r="S1455" s="15" t="str">
        <x:v>https://www.rightmove.co.uk/properties/772329462888816#/?channel=COM_LET</x:v>
      </x:c>
      <x:c r="T1455" s="15" t="str"/>
      <x:c r="U1455" s="15" t="str"/>
      <x:c r="V1455" s="15" t="str">
        <x:v>Folkestone — Park Farm Industrial Estate</x:v>
      </x:c>
      <x:c r="W1455" s="15" t="str">
        <x:v>Individual unit ≤15,000 sq ft</x:v>
      </x:c>
      <x:c r="X1455" s="13" t="n">
        <x:f>IF(N1455="Yes",L1455,0)</x:f>
        <x:v>12.54468564984494</x:v>
      </x:c>
      <x:c r="Y1455" s="14" t="n">
        <x:v>1</x:v>
      </x:c>
      <x:c r="Z1455" s="13" t="str">
        <x:v>Industrial / workshop / storage</x:v>
      </x:c>
    </x:row>
    <x:row r="1456" ht="42" customHeight="1">
      <x:c r="A1456" s="13" t="str">
        <x:v>SE0476</x:v>
      </x:c>
      <x:c r="B1456" s="15" t="str">
        <x:v>Folkestone</x:v>
      </x:c>
      <x:c r="C1456" s="15" t="str">
        <x:v>Folkestone</x:v>
      </x:c>
      <x:c r="D1456" s="14" t="n">
        <x:v>51995</x:v>
      </x:c>
      <x:c r="E1456" s="13" t="str">
        <x:v>Town</x:v>
      </x:c>
      <x:c r="F1456" s="15" t="str">
        <x:v>Park Farm Industrial Estate</x:v>
      </x:c>
      <x:c r="G1456" s="15" t="str">
        <x:v>Unit F, 5 Acre Estate, Park Farm Industrial Estate, Folkestone, Kent</x:v>
      </x:c>
      <x:c r="H1456" s="13" t="str">
        <x:v>Current</x:v>
      </x:c>
      <x:c r="I1456" s="14" t="n">
        <x:v>8666</x:v>
      </x:c>
      <x:c r="J1456" s="13" t="str">
        <x:f>IF(AND(ISNUMBER(I1456),I1456&gt;0),IF(I1456&lt;=1000,"1–1,000",IF(I1456&lt;=2500,"1,001–2,500",IF(I1456&lt;=5000,"2,501–5,000",IF(I1456&lt;=10000,"5,001–10,000","10,001–15,000")))),"5,001–10,000")</x:f>
        <x:v>5,001–10,000</x:v>
      </x:c>
      <x:c r="K1456" s="16" t="n">
        <x:v>60000</x:v>
      </x:c>
      <x:c r="L1456" s="43" t="n">
        <x:f>IF(AND(ISNUMBER(I1456),I1456&gt;0,ISNUMBER(K1456),K1456&gt;0),K1456/I1456,"n.a.")</x:f>
        <x:v>6.923609508423725</x:v>
      </x:c>
      <x:c r="M1456" s="43"/>
      <x:c r="N1456" s="13" t="str">
        <x:v>Yes</x:v>
      </x:c>
      <x:c r="O1456" s="15" t="str">
        <x:v>Not stated</x:v>
      </x:c>
      <x:c r="P1456" s="15" t="str">
        <x:v>Not stated</x:v>
      </x:c>
      <x:c r="Q1456" s="15" t="str">
        <x:v>Industrial / workshop / warehouse accommodation; parking, yard/loading space.</x:v>
      </x:c>
      <x:c r="R1456" s="15" t="str">
        <x:v>Advertised to let; not agent-confirmed Annualized from advertised rounded monthly asking rent (×12).</x:v>
      </x:c>
      <x:c r="S1456" s="15" t="str">
        <x:v>https://www.rightmove.co.uk/properties/773991783028593#/?channel=COM_LET</x:v>
      </x:c>
      <x:c r="T1456" s="15" t="str"/>
      <x:c r="U1456" s="15" t="str"/>
      <x:c r="V1456" s="15" t="str">
        <x:v>Folkestone — Park Farm Industrial Estate</x:v>
      </x:c>
      <x:c r="W1456" s="15" t="str">
        <x:v>Individual unit ≤15,000 sq ft</x:v>
      </x:c>
      <x:c r="X1456" s="13" t="n">
        <x:f>IF(N1456="Yes",L1456,0)</x:f>
        <x:v>6.923609508423725</x:v>
      </x:c>
      <x:c r="Y1456" s="14" t="n">
        <x:v>1</x:v>
      </x:c>
      <x:c r="Z1456" s="13" t="str">
        <x:v>Industrial / workshop / storage</x:v>
      </x:c>
    </x:row>
    <x:row r="1457" ht="42" customHeight="1">
      <x:c r="A1457" s="13" t="str">
        <x:v>SE0477</x:v>
      </x:c>
      <x:c r="B1457" s="15" t="str">
        <x:v>Folkestone</x:v>
      </x:c>
      <x:c r="C1457" s="15" t="str">
        <x:v>Folkestone</x:v>
      </x:c>
      <x:c r="D1457" s="14" t="n">
        <x:v>51995</x:v>
      </x:c>
      <x:c r="E1457" s="13" t="str">
        <x:v>Town</x:v>
      </x:c>
      <x:c r="F1457" s="15" t="str">
        <x:v>Shearway Business Park</x:v>
      </x:c>
      <x:c r="G1457" s="15" t="str">
        <x:v>Shearway Business Park, Folkestone, CT19</x:v>
      </x:c>
      <x:c r="H1457" s="13" t="str">
        <x:v>Current</x:v>
      </x:c>
      <x:c r="I1457" s="14" t="n">
        <x:v>1319</x:v>
      </x:c>
      <x:c r="J1457" s="13" t="str">
        <x:f>IF(AND(ISNUMBER(I1457),I1457&gt;0),IF(I1457&lt;=1000,"1–1,000",IF(I1457&lt;=2500,"1,001–2,500",IF(I1457&lt;=5000,"2,501–5,000",IF(I1457&lt;=10000,"5,001–10,000","10,001–15,000")))),"1,001–2,500")</x:f>
        <x:v>1,001–2,500</x:v>
      </x:c>
      <x:c r="K1457" s="16" t="n">
        <x:v>12000</x:v>
      </x:c>
      <x:c r="L1457" s="43" t="n">
        <x:f>IF(AND(ISNUMBER(I1457),I1457&gt;0,ISNUMBER(K1457),K1457&gt;0),K1457/I1457,"n.a.")</x:f>
        <x:v>9.097801364670204</x:v>
      </x:c>
      <x:c r="M1457" s="43" t="n">
        <x:v>9.1</x:v>
      </x:c>
      <x:c r="N1457" s="13" t="str">
        <x:v>Yes</x:v>
      </x:c>
      <x:c r="O1457" s="15" t="str">
        <x:v>6m Internal Eaves Height</x:v>
      </x:c>
      <x:c r="P1457" s="15" t="str">
        <x:v>Roller shutter stated</x:v>
      </x:c>
      <x:c r="Q1457" s="15" t="str">
        <x:v>Industrial / workshop / warehouse accommodation; Steel frame, mezzanine, parking, WC facilities.</x:v>
      </x:c>
      <x:c r="R1457" s="15" t="str">
        <x:v>Advertised to let; not agent-confirmed</x:v>
      </x:c>
      <x:c r="S1457" s="15" t="str">
        <x:v>https://www.zoopla.co.uk/to-rent/commercial/details/65579103/</x:v>
      </x:c>
      <x:c r="T1457" s="15" t="str">
        <x:v>https://www.rightmove.co.uk/properties/93876642#/?channel=COM_LET</x:v>
      </x:c>
      <x:c r="U1457" s="15" t="str"/>
      <x:c r="V1457" s="15" t="str">
        <x:v>Folkestone — Shearway Business Park</x:v>
      </x:c>
      <x:c r="W1457" s="15" t="str">
        <x:v>Individual unit ≤15,000 sq ft</x:v>
      </x:c>
      <x:c r="X1457" s="13" t="n">
        <x:f>IF(N1457="Yes",L1457,0)</x:f>
        <x:v>9.097801364670204</x:v>
      </x:c>
      <x:c r="Y1457" s="14" t="n">
        <x:v>1</x:v>
      </x:c>
      <x:c r="Z1457" s="13" t="str">
        <x:v>Industrial / workshop / storage</x:v>
      </x:c>
    </x:row>
    <x:row r="1458" ht="42" customHeight="1">
      <x:c r="A1458" s="13" t="str">
        <x:v>SE0478</x:v>
      </x:c>
      <x:c r="B1458" s="15" t="str">
        <x:v>Folkestone</x:v>
      </x:c>
      <x:c r="C1458" s="15" t="str">
        <x:v>Folkestone</x:v>
      </x:c>
      <x:c r="D1458" s="14" t="n">
        <x:v>51995</x:v>
      </x:c>
      <x:c r="E1458" s="13" t="str">
        <x:v>Town</x:v>
      </x:c>
      <x:c r="F1458" s="15" t="str">
        <x:v>Shorncliffe Industrial Estate</x:v>
      </x:c>
      <x:c r="G1458" s="15" t="str">
        <x:v>Unit 2, 13 Ross Way, Shorncliffe Industrial Estate, Folkestone, Kent</x:v>
      </x:c>
      <x:c r="H1458" s="13" t="str">
        <x:v>Current</x:v>
      </x:c>
      <x:c r="I1458" s="14" t="n">
        <x:v>4817</x:v>
      </x:c>
      <x:c r="J1458" s="13" t="str">
        <x:f>IF(AND(ISNUMBER(I1458),I1458&gt;0),IF(I1458&lt;=1000,"1–1,000",IF(I1458&lt;=2500,"1,001–2,500",IF(I1458&lt;=5000,"2,501–5,000",IF(I1458&lt;=10000,"5,001–10,000","10,001–15,000")))),"2,501–5,000")</x:f>
        <x:v>2,501–5,000</x:v>
      </x:c>
      <x:c r="K1458" s="16" t="n">
        <x:v>34500</x:v>
      </x:c>
      <x:c r="L1458" s="43" t="n">
        <x:f>IF(AND(ISNUMBER(I1458),I1458&gt;0,ISNUMBER(K1458),K1458&gt;0),K1458/I1458,"n.a.")</x:f>
        <x:v>7.162134108366203</x:v>
      </x:c>
      <x:c r="M1458" s="43"/>
      <x:c r="N1458" s="13" t="str">
        <x:v>Yes</x:v>
      </x:c>
      <x:c r="O1458" s="15" t="str">
        <x:v>Not stated</x:v>
      </x:c>
      <x:c r="P1458" s="15" t="str">
        <x:v>Not stated</x:v>
      </x:c>
      <x:c r="Q1458" s="15" t="str">
        <x:v>Industrial / workshop / warehouse accommodation.</x:v>
      </x:c>
      <x:c r="R1458" s="15" t="str">
        <x:v>Advertised to let; not agent-confirmed Annualized from advertised rounded monthly asking rent (×12).</x:v>
      </x:c>
      <x:c r="S1458" s="15" t="str">
        <x:v>https://www.rightmove.co.uk/properties/760920064841281#/?channel=COM_LET</x:v>
      </x:c>
      <x:c r="T1458" s="15" t="str"/>
      <x:c r="U1458" s="15" t="str"/>
      <x:c r="V1458" s="15" t="str">
        <x:v>Folkestone — Shorncliffe Industrial Estate</x:v>
      </x:c>
      <x:c r="W1458" s="15" t="str">
        <x:v>Individual unit ≤15,000 sq ft</x:v>
      </x:c>
      <x:c r="X1458" s="13" t="n">
        <x:f>IF(N1458="Yes",L1458,0)</x:f>
        <x:v>7.162134108366203</x:v>
      </x:c>
      <x:c r="Y1458" s="14" t="n">
        <x:v>1</x:v>
      </x:c>
      <x:c r="Z1458" s="13" t="str">
        <x:v>Industrial / workshop / storage</x:v>
      </x:c>
    </x:row>
    <x:row r="1459" ht="42" customHeight="1">
      <x:c r="A1459" s="13" t="str">
        <x:v>SE0479</x:v>
      </x:c>
      <x:c r="B1459" s="15" t="str">
        <x:v>Folkestone</x:v>
      </x:c>
      <x:c r="C1459" s="15" t="str">
        <x:v>Folkestone</x:v>
      </x:c>
      <x:c r="D1459" s="14" t="n">
        <x:v>51995</x:v>
      </x:c>
      <x:c r="E1459" s="13" t="str">
        <x:v>Town</x:v>
      </x:c>
      <x:c r="F1459" s="15" t="str">
        <x:v>Standalone / estate not identified</x:v>
      </x:c>
      <x:c r="G1459" s="15" t="str">
        <x:v>Barnfield Road, Folkestone, CT19</x:v>
      </x:c>
      <x:c r="H1459" s="13" t="str">
        <x:v>Current</x:v>
      </x:c>
      <x:c r="I1459" s="14" t="n">
        <x:v>1338</x:v>
      </x:c>
      <x:c r="J1459" s="13" t="str">
        <x:f>IF(AND(ISNUMBER(I1459),I1459&gt;0),IF(I1459&lt;=1000,"1–1,000",IF(I1459&lt;=2500,"1,001–2,500",IF(I1459&lt;=5000,"2,501–5,000",IF(I1459&lt;=10000,"5,001–10,000","10,001–15,000")))),"1,001–2,500")</x:f>
        <x:v>1,001–2,500</x:v>
      </x:c>
      <x:c r="K1459" s="16" t="n">
        <x:v>13200</x:v>
      </x:c>
      <x:c r="L1459" s="43" t="n">
        <x:f>IF(AND(ISNUMBER(I1459),I1459&gt;0,ISNUMBER(K1459),K1459&gt;0),K1459/I1459,"n.a.")</x:f>
        <x:v>9.865470852017937</x:v>
      </x:c>
      <x:c r="M1459" s="43" t="n">
        <x:v>9.87</x:v>
      </x:c>
      <x:c r="N1459" s="13" t="str">
        <x:v>Yes</x:v>
      </x:c>
      <x:c r="O1459" s="15" t="str">
        <x:v>6m internal eaves height</x:v>
      </x:c>
      <x:c r="P1459" s="15" t="str">
        <x:v>Not stated</x:v>
      </x:c>
      <x:c r="Q1459" s="15" t="str">
        <x:v>Industrial / workshop / warehouse accommodation; mezzanine, office space, parking.</x:v>
      </x:c>
      <x:c r="R1459" s="15" t="str">
        <x:v>Advertised to let; not agent-confirmed</x:v>
      </x:c>
      <x:c r="S1459" s="15" t="str">
        <x:v>https://www.zoopla.co.uk/to-rent/commercial/details/74626508/</x:v>
      </x:c>
      <x:c r="T1459" s="15" t="str">
        <x:v>https://www.rightmove.co.uk/properties/94867146#/?channel=COM_LET</x:v>
      </x:c>
      <x:c r="U1459" s="15" t="str"/>
      <x:c r="V1459" s="15" t="str">
        <x:v>Folkestone — Standalone / estate not identified</x:v>
      </x:c>
      <x:c r="W1459" s="15" t="str">
        <x:v>Individual unit ≤15,000 sq ft</x:v>
      </x:c>
      <x:c r="X1459" s="13" t="n">
        <x:f>IF(N1459="Yes",L1459,0)</x:f>
        <x:v>9.865470852017937</x:v>
      </x:c>
      <x:c r="Y1459" s="14" t="n">
        <x:v>1</x:v>
      </x:c>
      <x:c r="Z1459" s="13" t="str">
        <x:v>Industrial / workshop / storage</x:v>
      </x:c>
    </x:row>
    <x:row r="1460" ht="62" customHeight="1">
      <x:c r="A1460" s="13" t="str">
        <x:v>SE0480</x:v>
      </x:c>
      <x:c r="B1460" s="15" t="str">
        <x:v>Folkestone</x:v>
      </x:c>
      <x:c r="C1460" s="15" t="str">
        <x:v>Folkestone</x:v>
      </x:c>
      <x:c r="D1460" s="14" t="n">
        <x:v>51995</x:v>
      </x:c>
      <x:c r="E1460" s="13" t="str">
        <x:v>Town</x:v>
      </x:c>
      <x:c r="F1460" s="15" t="str">
        <x:v>Standalone / estate not identified</x:v>
      </x:c>
      <x:c r="G1460" s="15" t="str">
        <x:v>Barnfield Road, Folkestone, CT19</x:v>
      </x:c>
      <x:c r="H1460" s="13" t="str">
        <x:v>Current</x:v>
      </x:c>
      <x:c r="I1460" s="14" t="n">
        <x:v>1312</x:v>
      </x:c>
      <x:c r="J1460" s="13" t="str">
        <x:f>IF(AND(ISNUMBER(I1460),I1460&gt;0),IF(I1460&lt;=1000,"1–1,000",IF(I1460&lt;=2500,"1,001–2,500",IF(I1460&lt;=5000,"2,501–5,000",IF(I1460&lt;=10000,"5,001–10,000","10,001–15,000")))),"1,001–2,500")</x:f>
        <x:v>1,001–2,500</x:v>
      </x:c>
      <x:c r="K1460" s="16" t="n">
        <x:v>13800</x:v>
      </x:c>
      <x:c r="L1460" s="43" t="n">
        <x:f>IF(AND(ISNUMBER(I1460),I1460&gt;0,ISNUMBER(K1460),K1460&gt;0),K1460/I1460,"n.a.")</x:f>
        <x:v>10.518292682926829</x:v>
      </x:c>
      <x:c r="M1460" s="43" t="n">
        <x:v>10.52</x:v>
      </x:c>
      <x:c r="N1460" s="13" t="str">
        <x:v>Yes</x:v>
      </x:c>
      <x:c r="O1460" s="15" t="str">
        <x:v>6m internal eaves height</x:v>
      </x:c>
      <x:c r="P1460" s="15" t="str">
        <x:v>Roller shutter stated</x:v>
      </x:c>
      <x:c r="Q1460" s="15" t="str">
        <x:v>Industrial / workshop / warehouse accommodation; mezzanine, office space, parking.</x:v>
      </x:c>
      <x:c r="R1460" s="15" t="str">
        <x:v>Advertised to let; not agent-confirmed</x:v>
      </x:c>
      <x:c r="S1460" s="15" t="str">
        <x:v>https://www.zoopla.co.uk/to-rent/commercial/details/73872319/</x:v>
      </x:c>
      <x:c r="T1460" s="15" t="str">
        <x:v>https://www.zoopla.co.uk/to-rent/commercial/details/71617604/</x:v>
      </x:c>
      <x:c r="U1460" s="15" t="str">
        <x:v>https://www.rightmove.co.uk/properties/91549332#/?channel=COM_LET
https://www.rightmove.co.uk/properties/168452615#/?channel=COM_LET</x:v>
      </x:c>
      <x:c r="V1460" s="15" t="str">
        <x:v>Folkestone — Standalone / estate not identified</x:v>
      </x:c>
      <x:c r="W1460" s="15" t="str">
        <x:v>Individual unit ≤15,000 sq ft</x:v>
      </x:c>
      <x:c r="X1460" s="13" t="n">
        <x:f>IF(N1460="Yes",L1460,0)</x:f>
        <x:v>10.518292682926829</x:v>
      </x:c>
      <x:c r="Y1460" s="14" t="n">
        <x:v>1</x:v>
      </x:c>
      <x:c r="Z1460" s="13" t="str">
        <x:v>Industrial / workshop / storage</x:v>
      </x:c>
    </x:row>
    <x:row r="1461" ht="42" customHeight="1">
      <x:c r="A1461" s="13" t="str">
        <x:v>SE0481</x:v>
      </x:c>
      <x:c r="B1461" s="15" t="str">
        <x:v>Folkestone</x:v>
      </x:c>
      <x:c r="C1461" s="15" t="str">
        <x:v>Folkestone</x:v>
      </x:c>
      <x:c r="D1461" s="14" t="n">
        <x:v>51995</x:v>
      </x:c>
      <x:c r="E1461" s="13" t="str">
        <x:v>Town</x:v>
      </x:c>
      <x:c r="F1461" s="15" t="str">
        <x:v>Standalone / estate not identified</x:v>
      </x:c>
      <x:c r="G1461" s="15" t="str">
        <x:v>Bradley Road, Folkestone, CT19</x:v>
      </x:c>
      <x:c r="H1461" s="13" t="str">
        <x:v>Current</x:v>
      </x:c>
      <x:c r="I1461" s="14" t="n">
        <x:v>1407</x:v>
      </x:c>
      <x:c r="J1461" s="13" t="str">
        <x:f>IF(AND(ISNUMBER(I1461),I1461&gt;0),IF(I1461&lt;=1000,"1–1,000",IF(I1461&lt;=2500,"1,001–2,500",IF(I1461&lt;=5000,"2,501–5,000",IF(I1461&lt;=10000,"5,001–10,000","10,001–15,000")))),"1,001–2,500")</x:f>
        <x:v>1,001–2,500</x:v>
      </x:c>
      <x:c r="K1461" s="16" t="n">
        <x:v>10500</x:v>
      </x:c>
      <x:c r="L1461" s="43" t="n">
        <x:f>IF(AND(ISNUMBER(I1461),I1461&gt;0,ISNUMBER(K1461),K1461&gt;0),K1461/I1461,"n.a.")</x:f>
        <x:v>7.462686567164179</x:v>
      </x:c>
      <x:c r="M1461" s="43" t="n">
        <x:v>7.46</x:v>
      </x:c>
      <x:c r="N1461" s="13" t="str">
        <x:v>Yes</x:v>
      </x:c>
      <x:c r="O1461" s="15" t="str">
        <x:v>Not stated</x:v>
      </x:c>
      <x:c r="P1461" s="15" t="str">
        <x:v>Roller shutter stated</x:v>
      </x:c>
      <x:c r="Q1461" s="15" t="str">
        <x:v>Industrial / workshop / warehouse accommodation; Steel frame, mezzanine, office space, three-phase power, parking, WC facilities.</x:v>
      </x:c>
      <x:c r="R1461" s="15" t="str">
        <x:v>Advertised to let; not agent-confirmed</x:v>
      </x:c>
      <x:c r="S1461" s="15" t="str">
        <x:v>https://www.zoopla.co.uk/to-rent/commercial/details/74626309/</x:v>
      </x:c>
      <x:c r="T1461" s="15" t="str">
        <x:v>https://www.rightmove.co.uk/properties/94866594#/?channel=COM_LET</x:v>
      </x:c>
      <x:c r="U1461" s="15" t="str"/>
      <x:c r="V1461" s="15" t="str">
        <x:v>Folkestone — Standalone / estate not identified</x:v>
      </x:c>
      <x:c r="W1461" s="15" t="str">
        <x:v>Individual unit ≤15,000 sq ft</x:v>
      </x:c>
      <x:c r="X1461" s="13" t="n">
        <x:f>IF(N1461="Yes",L1461,0)</x:f>
        <x:v>7.462686567164179</x:v>
      </x:c>
      <x:c r="Y1461" s="14" t="n">
        <x:v>1</x:v>
      </x:c>
      <x:c r="Z1461" s="13" t="str">
        <x:v>Industrial / workshop / storage</x:v>
      </x:c>
    </x:row>
    <x:row r="1462" ht="42" customHeight="1">
      <x:c r="A1462" s="13" t="str">
        <x:v>SE0482</x:v>
      </x:c>
      <x:c r="B1462" s="15" t="str">
        <x:v>Folkestone</x:v>
      </x:c>
      <x:c r="C1462" s="15" t="str">
        <x:v>Folkestone</x:v>
      </x:c>
      <x:c r="D1462" s="14" t="n">
        <x:v>51995</x:v>
      </x:c>
      <x:c r="E1462" s="13" t="str">
        <x:v>Town</x:v>
      </x:c>
      <x:c r="F1462" s="15" t="str">
        <x:v>Standalone / estate not identified</x:v>
      </x:c>
      <x:c r="G1462" s="15" t="str">
        <x:v>Bradley Road, Folkestone, CT19</x:v>
      </x:c>
      <x:c r="H1462" s="13" t="str">
        <x:v>Current</x:v>
      </x:c>
      <x:c r="I1462" s="14" t="n">
        <x:v>935</x:v>
      </x:c>
      <x:c r="J1462" s="13" t="str">
        <x:f>IF(AND(ISNUMBER(I1462),I1462&gt;0),IF(I1462&lt;=1000,"1–1,000",IF(I1462&lt;=2500,"1,001–2,500",IF(I1462&lt;=5000,"2,501–5,000",IF(I1462&lt;=10000,"5,001–10,000","10,001–15,000")))),"1–1,000")</x:f>
        <x:v>1–1,000</x:v>
      </x:c>
      <x:c r="K1462" s="16" t="n">
        <x:v>8700</x:v>
      </x:c>
      <x:c r="L1462" s="43" t="n">
        <x:f>IF(AND(ISNUMBER(I1462),I1462&gt;0,ISNUMBER(K1462),K1462&gt;0),K1462/I1462,"n.a.")</x:f>
        <x:v>9.304812834224599</x:v>
      </x:c>
      <x:c r="M1462" s="43" t="n">
        <x:v>9.3</x:v>
      </x:c>
      <x:c r="N1462" s="13" t="str">
        <x:v>Yes</x:v>
      </x:c>
      <x:c r="O1462" s="15" t="str">
        <x:v>Not stated</x:v>
      </x:c>
      <x:c r="P1462" s="15" t="str">
        <x:v>Roller shutter stated</x:v>
      </x:c>
      <x:c r="Q1462" s="15" t="str">
        <x:v>Industrial / workshop / warehouse accommodation; Steel frame, three-phase power, parking, WC facilities.</x:v>
      </x:c>
      <x:c r="R1462" s="15" t="str">
        <x:v>Advertised to let; not agent-confirmed</x:v>
      </x:c>
      <x:c r="S1462" s="15" t="str">
        <x:v>https://www.zoopla.co.uk/to-rent/commercial/details/74626270/</x:v>
      </x:c>
      <x:c r="T1462" s="15" t="str">
        <x:v>https://www.rightmove.co.uk/properties/94866231#/?channel=COM_LET</x:v>
      </x:c>
      <x:c r="U1462" s="15" t="str"/>
      <x:c r="V1462" s="15" t="str">
        <x:v>Folkestone — Standalone / estate not identified</x:v>
      </x:c>
      <x:c r="W1462" s="15" t="str">
        <x:v>Individual unit ≤15,000 sq ft</x:v>
      </x:c>
      <x:c r="X1462" s="13" t="n">
        <x:f>IF(N1462="Yes",L1462,0)</x:f>
        <x:v>9.304812834224599</x:v>
      </x:c>
      <x:c r="Y1462" s="14" t="n">
        <x:v>1</x:v>
      </x:c>
      <x:c r="Z1462" s="13" t="str">
        <x:v>Industrial / workshop / storage</x:v>
      </x:c>
    </x:row>
    <x:row r="1463" ht="42" customHeight="1">
      <x:c r="A1463" s="13" t="str">
        <x:v>SE0483</x:v>
      </x:c>
      <x:c r="B1463" s="15" t="str">
        <x:v>Folkestone</x:v>
      </x:c>
      <x:c r="C1463" s="15" t="str">
        <x:v>Folkestone</x:v>
      </x:c>
      <x:c r="D1463" s="14" t="n">
        <x:v>51995</x:v>
      </x:c>
      <x:c r="E1463" s="13" t="str">
        <x:v>Town</x:v>
      </x:c>
      <x:c r="F1463" s="15" t="str">
        <x:v>Standalone / estate not identified</x:v>
      </x:c>
      <x:c r="G1463" s="15" t="str">
        <x:v>Casebourne Road, Folkestone, CT19</x:v>
      </x:c>
      <x:c r="H1463" s="13" t="str">
        <x:v>Current</x:v>
      </x:c>
      <x:c r="I1463" s="14" t="n">
        <x:v>2690</x:v>
      </x:c>
      <x:c r="J1463" s="13" t="str">
        <x:f>IF(AND(ISNUMBER(I1463),I1463&gt;0),IF(I1463&lt;=1000,"1–1,000",IF(I1463&lt;=2500,"1,001–2,500",IF(I1463&lt;=5000,"2,501–5,000",IF(I1463&lt;=10000,"5,001–10,000","10,001–15,000")))),"2,501–5,000")</x:f>
        <x:v>2,501–5,000</x:v>
      </x:c>
      <x:c r="K1463" s="16" t="n">
        <x:v>28800</x:v>
      </x:c>
      <x:c r="L1463" s="43" t="n">
        <x:f>IF(AND(ISNUMBER(I1463),I1463&gt;0,ISNUMBER(K1463),K1463&gt;0),K1463/I1463,"n.a.")</x:f>
        <x:v>10.706319702602231</x:v>
      </x:c>
      <x:c r="M1463" s="43" t="n">
        <x:v>10.71</x:v>
      </x:c>
      <x:c r="N1463" s="13" t="str">
        <x:v>Yes</x:v>
      </x:c>
      <x:c r="O1463" s="15" t="str">
        <x:v>6m internal eaves height</x:v>
      </x:c>
      <x:c r="P1463" s="15" t="str">
        <x:v>Roller shutter stated</x:v>
      </x:c>
      <x:c r="Q1463" s="15" t="str">
        <x:v>Industrial / workshop / warehouse accommodation; mezzanine, parking, WC facilities.</x:v>
      </x:c>
      <x:c r="R1463" s="15" t="str">
        <x:v>Advertised to let; not agent-confirmed</x:v>
      </x:c>
      <x:c r="S1463" s="15" t="str">
        <x:v>https://www.zoopla.co.uk/to-rent/commercial/details/73088186/</x:v>
      </x:c>
      <x:c r="T1463" s="15" t="str">
        <x:v>https://www.rightmove.co.uk/properties/87988632#/?channel=COM_LET</x:v>
      </x:c>
      <x:c r="U1463" s="15" t="str">
        <x:v>https://www.rightmove.co.uk/properties/91890645#/?channel=COM_LET</x:v>
      </x:c>
      <x:c r="V1463" s="15" t="str">
        <x:v>Folkestone — Standalone / estate not identified</x:v>
      </x:c>
      <x:c r="W1463" s="15" t="str">
        <x:v>Individual unit ≤15,000 sq ft</x:v>
      </x:c>
      <x:c r="X1463" s="13" t="n">
        <x:f>IF(N1463="Yes",L1463,0)</x:f>
        <x:v>10.706319702602231</x:v>
      </x:c>
      <x:c r="Y1463" s="14" t="n">
        <x:v>1</x:v>
      </x:c>
      <x:c r="Z1463" s="13" t="str">
        <x:v>Industrial / workshop / storage</x:v>
      </x:c>
    </x:row>
    <x:row r="1464" ht="42" customHeight="1">
      <x:c r="A1464" s="13" t="str">
        <x:v>SE0484</x:v>
      </x:c>
      <x:c r="B1464" s="15" t="str">
        <x:v>Folkestone</x:v>
      </x:c>
      <x:c r="C1464" s="15" t="str">
        <x:v>Folkestone</x:v>
      </x:c>
      <x:c r="D1464" s="14" t="n">
        <x:v>51995</x:v>
      </x:c>
      <x:c r="E1464" s="13" t="str">
        <x:v>Town</x:v>
      </x:c>
      <x:c r="F1464" s="15" t="str">
        <x:v>Standalone / estate not identified</x:v>
      </x:c>
      <x:c r="G1464" s="15" t="str">
        <x:v>Casebourne Road, Folkestone, CT19</x:v>
      </x:c>
      <x:c r="H1464" s="13" t="str">
        <x:v>Current</x:v>
      </x:c>
      <x:c r="I1464" s="14" t="n">
        <x:v>1345</x:v>
      </x:c>
      <x:c r="J1464" s="13" t="str">
        <x:f>IF(AND(ISNUMBER(I1464),I1464&gt;0),IF(I1464&lt;=1000,"1–1,000",IF(I1464&lt;=2500,"1,001–2,500",IF(I1464&lt;=5000,"2,501–5,000",IF(I1464&lt;=10000,"5,001–10,000","10,001–15,000")))),"1,001–2,500")</x:f>
        <x:v>1,001–2,500</x:v>
      </x:c>
      <x:c r="K1464" s="16" t="n">
        <x:v>14400</x:v>
      </x:c>
      <x:c r="L1464" s="43" t="n">
        <x:f>IF(AND(ISNUMBER(I1464),I1464&gt;0,ISNUMBER(K1464),K1464&gt;0),K1464/I1464,"n.a.")</x:f>
        <x:v>10.706319702602231</x:v>
      </x:c>
      <x:c r="M1464" s="43" t="n">
        <x:v>10.71</x:v>
      </x:c>
      <x:c r="N1464" s="13" t="str">
        <x:v>Yes</x:v>
      </x:c>
      <x:c r="O1464" s="15" t="str">
        <x:v>6m internal eaves height</x:v>
      </x:c>
      <x:c r="P1464" s="15" t="str">
        <x:v>Roller shutter stated</x:v>
      </x:c>
      <x:c r="Q1464" s="15" t="str">
        <x:v>Industrial / workshop / warehouse accommodation; mezzanine, parking, WC facilities.</x:v>
      </x:c>
      <x:c r="R1464" s="15" t="str">
        <x:v>Advertised to let; not agent-confirmed</x:v>
      </x:c>
      <x:c r="S1464" s="15" t="str">
        <x:v>https://www.zoopla.co.uk/to-rent/commercial/details/73087972/</x:v>
      </x:c>
      <x:c r="T1464" s="15" t="str">
        <x:v>https://www.rightmove.co.uk/properties/91890657#/?channel=COM_LET</x:v>
      </x:c>
      <x:c r="U1464" s="15" t="str">
        <x:v>https://www.rightmove.co.uk/properties/87988620#/?channel=COM_LET</x:v>
      </x:c>
      <x:c r="V1464" s="15" t="str">
        <x:v>Folkestone — Standalone / estate not identified</x:v>
      </x:c>
      <x:c r="W1464" s="15" t="str">
        <x:v>Individual unit ≤15,000 sq ft</x:v>
      </x:c>
      <x:c r="X1464" s="13" t="n">
        <x:f>IF(N1464="Yes",L1464,0)</x:f>
        <x:v>10.706319702602231</x:v>
      </x:c>
      <x:c r="Y1464" s="14" t="n">
        <x:v>1</x:v>
      </x:c>
      <x:c r="Z1464" s="13" t="str">
        <x:v>Industrial / workshop / storage</x:v>
      </x:c>
    </x:row>
    <x:row r="1465" ht="42" customHeight="1">
      <x:c r="A1465" s="13" t="str">
        <x:v>SE0485</x:v>
      </x:c>
      <x:c r="B1465" s="15" t="str">
        <x:v>Folkestone</x:v>
      </x:c>
      <x:c r="C1465" s="15" t="str">
        <x:v>Folkestone</x:v>
      </x:c>
      <x:c r="D1465" s="14" t="n">
        <x:v>51995</x:v>
      </x:c>
      <x:c r="E1465" s="13" t="str">
        <x:v>Town</x:v>
      </x:c>
      <x:c r="F1465" s="15" t="str">
        <x:v>Standalone / estate not identified</x:v>
      </x:c>
      <x:c r="G1465" s="15" t="str">
        <x:v>Elm Road, Folkestone, CT19</x:v>
      </x:c>
      <x:c r="H1465" s="13" t="str">
        <x:v>Current</x:v>
      </x:c>
      <x:c r="I1465" s="14" t="n">
        <x:v>593</x:v>
      </x:c>
      <x:c r="J1465" s="13" t="str">
        <x:f>IF(AND(ISNUMBER(I1465),I1465&gt;0),IF(I1465&lt;=1000,"1–1,000",IF(I1465&lt;=2500,"1,001–2,500",IF(I1465&lt;=5000,"2,501–5,000",IF(I1465&lt;=10000,"5,001–10,000","10,001–15,000")))),"1–1,000")</x:f>
        <x:v>1–1,000</x:v>
      </x:c>
      <x:c r="K1465" s="16" t="n">
        <x:v>7200</x:v>
      </x:c>
      <x:c r="L1465" s="43" t="n">
        <x:f>IF(AND(ISNUMBER(I1465),I1465&gt;0,ISNUMBER(K1465),K1465&gt;0),K1465/I1465,"n.a.")</x:f>
        <x:v>12.141652613827993</x:v>
      </x:c>
      <x:c r="M1465" s="43" t="n">
        <x:v>12.14</x:v>
      </x:c>
      <x:c r="N1465" s="13" t="str">
        <x:v>Yes</x:v>
      </x:c>
      <x:c r="O1465" s="15" t="str">
        <x:v>Not stated</x:v>
      </x:c>
      <x:c r="P1465" s="15" t="str">
        <x:v>Not stated</x:v>
      </x:c>
      <x:c r="Q1465" s="15" t="str">
        <x:v>Industrial / workshop / warehouse accommodation; office space, WC facilities.</x:v>
      </x:c>
      <x:c r="R1465" s="15" t="str">
        <x:v>Advertised to let; not agent-confirmed</x:v>
      </x:c>
      <x:c r="S1465" s="15" t="str">
        <x:v>https://www.zoopla.co.uk/to-rent/commercial/details/74168149/</x:v>
      </x:c>
      <x:c r="T1465" s="15" t="str">
        <x:v>https://www.rightmove.co.uk/properties/92857179#/?channel=COM_LET</x:v>
      </x:c>
      <x:c r="U1465" s="15" t="str"/>
      <x:c r="V1465" s="15" t="str">
        <x:v>Folkestone — Standalone / estate not identified</x:v>
      </x:c>
      <x:c r="W1465" s="15" t="str">
        <x:v>Individual unit ≤15,000 sq ft</x:v>
      </x:c>
      <x:c r="X1465" s="13" t="n">
        <x:f>IF(N1465="Yes",L1465,0)</x:f>
        <x:v>12.141652613827993</x:v>
      </x:c>
      <x:c r="Y1465" s="14" t="n">
        <x:v>1</x:v>
      </x:c>
      <x:c r="Z1465" s="13" t="str">
        <x:v>Industrial / workshop / storage</x:v>
      </x:c>
    </x:row>
    <x:row r="1466" ht="49" customHeight="1">
      <x:c r="A1466" s="13" t="str">
        <x:v>SE0486</x:v>
      </x:c>
      <x:c r="B1466" s="15" t="str">
        <x:v>Folkestone</x:v>
      </x:c>
      <x:c r="C1466" s="15" t="str">
        <x:v>Folkestone</x:v>
      </x:c>
      <x:c r="D1466" s="14" t="n">
        <x:v>51995</x:v>
      </x:c>
      <x:c r="E1466" s="13" t="str">
        <x:v>Town</x:v>
      </x:c>
      <x:c r="F1466" s="15" t="str">
        <x:v>Standalone / estate not identified</x:v>
      </x:c>
      <x:c r="G1466" s="15" t="str">
        <x:v>North Close, Folkestone, CT20</x:v>
      </x:c>
      <x:c r="H1466" s="13" t="str">
        <x:v>Current</x:v>
      </x:c>
      <x:c r="I1466" s="14" t="n">
        <x:v>7117</x:v>
      </x:c>
      <x:c r="J1466" s="13" t="str">
        <x:f>IF(AND(ISNUMBER(I1466),I1466&gt;0),IF(I1466&lt;=1000,"1–1,000",IF(I1466&lt;=2500,"1,001–2,500",IF(I1466&lt;=5000,"2,501–5,000",IF(I1466&lt;=10000,"5,001–10,000","10,001–15,000")))),"5,001–10,000")</x:f>
        <x:v>5,001–10,000</x:v>
      </x:c>
      <x:c r="K1466" s="16" t="n">
        <x:v>42000</x:v>
      </x:c>
      <x:c r="L1466" s="43" t="n">
        <x:f>IF(AND(ISNUMBER(I1466),I1466&gt;0,ISNUMBER(K1466),K1466&gt;0),K1466/I1466,"n.a.")</x:f>
        <x:v>5.90136293382043</x:v>
      </x:c>
      <x:c r="M1466" s="43" t="n">
        <x:v>5.9</x:v>
      </x:c>
      <x:c r="N1466" s="13" t="str">
        <x:v>Yes</x:v>
      </x:c>
      <x:c r="O1466" s="15" t="str">
        <x:v>6.7 Max Eaves; The property is part brickwork and part cladding, the property is ideal storage and has 6.7 max</x:v>
      </x:c>
      <x:c r="P1466" s="15" t="str">
        <x:v>Roller shutter stated</x:v>
      </x:c>
      <x:c r="Q1466" s="15" t="str">
        <x:v>Industrial / workshop / warehouse accommodation; office space, parking.</x:v>
      </x:c>
      <x:c r="R1466" s="15" t="str">
        <x:v>Advertised to let; not agent-confirmed</x:v>
      </x:c>
      <x:c r="S1466" s="15" t="str">
        <x:v>https://www.zoopla.co.uk/to-rent/commercial/details/72510751/</x:v>
      </x:c>
      <x:c r="T1466" s="15" t="str">
        <x:v>https://www.rightmove.co.uk/properties/172564625#/?channel=COM_LET</x:v>
      </x:c>
      <x:c r="U1466" s="15" t="str"/>
      <x:c r="V1466" s="15" t="str">
        <x:v>Folkestone — Standalone / estate not identified</x:v>
      </x:c>
      <x:c r="W1466" s="15" t="str">
        <x:v>Individual unit ≤15,000 sq ft</x:v>
      </x:c>
      <x:c r="X1466" s="13" t="n">
        <x:f>IF(N1466="Yes",L1466,0)</x:f>
        <x:v>5.90136293382043</x:v>
      </x:c>
      <x:c r="Y1466" s="14" t="n">
        <x:v>1</x:v>
      </x:c>
      <x:c r="Z1466" s="13" t="str">
        <x:v>Industrial / workshop / storage</x:v>
      </x:c>
    </x:row>
    <x:row r="1467" ht="42" customHeight="1">
      <x:c r="A1467" s="13" t="str">
        <x:v>SE0487</x:v>
      </x:c>
      <x:c r="B1467" s="15" t="str">
        <x:v>Ashford</x:v>
      </x:c>
      <x:c r="C1467" s="15" t="str">
        <x:v>Aldington</x:v>
      </x:c>
      <x:c r="D1467" s="14" t="n">
        <x:v>1280</x:v>
      </x:c>
      <x:c r="E1467" s="13" t="str">
        <x:v>Nearby</x:v>
      </x:c>
      <x:c r="F1467" s="15" t="str">
        <x:v>Frith Business Centre</x:v>
      </x:c>
      <x:c r="G1467" s="15" t="str">
        <x:v>Frith Business Centre, Frith Road, Ashford, Aldington, Kent, TN25 7JH</x:v>
      </x:c>
      <x:c r="H1467" s="13" t="str">
        <x:v>Current</x:v>
      </x:c>
      <x:c r="I1467" s="14" t="n">
        <x:v>200</x:v>
      </x:c>
      <x:c r="J1467" s="13" t="str">
        <x:f>IF(AND(ISNUMBER(I1467),I1467&gt;0),IF(I1467&lt;=1000,"1–1,000",IF(I1467&lt;=2500,"1,001–2,500",IF(I1467&lt;=5000,"2,501–5,000",IF(I1467&lt;=10000,"5,001–10,000","10,001–15,000")))),"1–1,000")</x:f>
        <x:v>1–1,000</x:v>
      </x:c>
      <x:c r="K1467" s="16" t="n">
        <x:v>6000</x:v>
      </x:c>
      <x:c r="L1467" s="43" t="n">
        <x:f>IF(AND(ISNUMBER(I1467),I1467&gt;0,ISNUMBER(K1467),K1467&gt;0),K1467/I1467,"n.a.")</x:f>
        <x:v>30</x:v>
      </x:c>
      <x:c r="M1467" s="43" t="n">
        <x:v>30</x:v>
      </x:c>
      <x:c r="N1467" s="13" t="str">
        <x:v>Yes</x:v>
      </x:c>
      <x:c r="O1467" s="15" t="str">
        <x:v>Not stated</x:v>
      </x:c>
      <x:c r="P1467" s="15" t="str">
        <x:v>Not stated</x:v>
      </x:c>
      <x:c r="Q1467" s="15" t="str">
        <x:v>Industrial / workshop / warehouse accommodation; parking, WC facilities.</x:v>
      </x:c>
      <x:c r="R1467" s="15" t="str">
        <x:v>Advertised to let; not agent-confirmed</x:v>
      </x:c>
      <x:c r="S1467" s="15" t="str">
        <x:v>https://www.zoopla.co.uk/to-rent/commercial/details/71042357/</x:v>
      </x:c>
      <x:c r="T1467" s="15" t="str">
        <x:v>https://www.rightmove.co.uk/properties/760916717850352#/?channel=COM_LET</x:v>
      </x:c>
      <x:c r="U1467" s="15" t="str"/>
      <x:c r="V1467" s="15" t="str">
        <x:v>Ashford — Frith Business Centre</x:v>
      </x:c>
      <x:c r="W1467" s="15" t="str">
        <x:v>Individual unit ≤15,000 sq ft</x:v>
      </x:c>
      <x:c r="X1467" s="13" t="n">
        <x:f>IF(N1467="Yes",L1467,0)</x:f>
        <x:v>30</x:v>
      </x:c>
      <x:c r="Y1467" s="14" t="n">
        <x:v>1</x:v>
      </x:c>
      <x:c r="Z1467" s="13" t="str">
        <x:v>Industrial / workshop / storage</x:v>
      </x:c>
    </x:row>
    <x:row r="1468" ht="42" customHeight="1">
      <x:c r="A1468" s="13" t="str">
        <x:v>SE0488</x:v>
      </x:c>
      <x:c r="B1468" s="15" t="str">
        <x:v>Ashford</x:v>
      </x:c>
      <x:c r="C1468" s="15" t="str">
        <x:v>Challock</x:v>
      </x:c>
      <x:c r="D1468" s="14" t="n">
        <x:v>1090</x:v>
      </x:c>
      <x:c r="E1468" s="13" t="str">
        <x:v>Nearby</x:v>
      </x:c>
      <x:c r="F1468" s="15" t="str">
        <x:v>Standalone / estate not identified</x:v>
      </x:c>
      <x:c r="G1468" s="15" t="str">
        <x:v>Canterbury Road, Challock, Ashford, Kent, TN25 4BJ</x:v>
      </x:c>
      <x:c r="H1468" s="13" t="str">
        <x:v>Current</x:v>
      </x:c>
      <x:c r="I1468" s="14" t="n">
        <x:v>4172</x:v>
      </x:c>
      <x:c r="J1468" s="13" t="str">
        <x:f>IF(AND(ISNUMBER(I1468),I1468&gt;0),IF(I1468&lt;=1000,"1–1,000",IF(I1468&lt;=2500,"1,001–2,500",IF(I1468&lt;=5000,"2,501–5,000",IF(I1468&lt;=10000,"5,001–10,000","10,001–15,000")))),"2,501–5,000")</x:f>
        <x:v>2,501–5,000</x:v>
      </x:c>
      <x:c r="K1468" s="16" t="n">
        <x:v>36504</x:v>
      </x:c>
      <x:c r="L1468" s="43" t="n">
        <x:f>IF(AND(ISNUMBER(I1468),I1468&gt;0,ISNUMBER(K1468),K1468&gt;0),K1468/I1468,"n.a.")</x:f>
        <x:v>8.749760306807287</x:v>
      </x:c>
      <x:c r="M1468" s="43"/>
      <x:c r="N1468" s="13" t="str">
        <x:v>Yes</x:v>
      </x:c>
      <x:c r="O1468" s="15" t="str">
        <x:v>Not stated</x:v>
      </x:c>
      <x:c r="P1468" s="15" t="str">
        <x:v>Not stated</x:v>
      </x:c>
      <x:c r="Q1468" s="15" t="str">
        <x:v>Industrial / workshop / warehouse accommodation; yard/loading space.</x:v>
      </x:c>
      <x:c r="R1468" s="15" t="str">
        <x:v>Advertised to let; not agent-confirmed Annualized from advertised rounded monthly asking rent (×12).</x:v>
      </x:c>
      <x:c r="S1468" s="15" t="str">
        <x:v>https://www.rightmove.co.uk/properties/89032836#/?channel=COM_LET</x:v>
      </x:c>
      <x:c r="T1468" s="15" t="str"/>
      <x:c r="U1468" s="15" t="str"/>
      <x:c r="V1468" s="15" t="str">
        <x:v>Ashford — Standalone / estate not identified</x:v>
      </x:c>
      <x:c r="W1468" s="15" t="str">
        <x:v>Individual unit ≤15,000 sq ft</x:v>
      </x:c>
      <x:c r="X1468" s="13" t="n">
        <x:f>IF(N1468="Yes",L1468,0)</x:f>
        <x:v>8.749760306807287</x:v>
      </x:c>
      <x:c r="Y1468" s="14" t="n">
        <x:v>1</x:v>
      </x:c>
      <x:c r="Z1468" s="13" t="str">
        <x:v>Industrial / workshop / storage</x:v>
      </x:c>
    </x:row>
    <x:row r="1469" ht="42" customHeight="1">
      <x:c r="A1469" s="13" t="str">
        <x:v>SE0489</x:v>
      </x:c>
      <x:c r="B1469" s="15" t="str">
        <x:v>Ashford</x:v>
      </x:c>
      <x:c r="C1469" s="15" t="str">
        <x:v>Bethersden</x:v>
      </x:c>
      <x:c r="D1469" s="14" t="n">
        <x:v>1010</x:v>
      </x:c>
      <x:c r="E1469" s="13" t="str">
        <x:v>Nearby</x:v>
      </x:c>
      <x:c r="F1469" s="15" t="str">
        <x:v>Standalone / estate not identified</x:v>
      </x:c>
      <x:c r="G1469" s="15" t="str">
        <x:v>Unit 2, Coles Yard, Bethersden, Ashford, Kent TN26 3AT</x:v>
      </x:c>
      <x:c r="H1469" s="13" t="str">
        <x:v>Current</x:v>
      </x:c>
      <x:c r="I1469" s="14" t="n">
        <x:v>3725</x:v>
      </x:c>
      <x:c r="J1469" s="13" t="str">
        <x:f>IF(AND(ISNUMBER(I1469),I1469&gt;0),IF(I1469&lt;=1000,"1–1,000",IF(I1469&lt;=2500,"1,001–2,500",IF(I1469&lt;=5000,"2,501–5,000",IF(I1469&lt;=10000,"5,001–10,000","10,001–15,000")))),"2,501–5,000")</x:f>
        <x:v>2,501–5,000</x:v>
      </x:c>
      <x:c r="K1469" s="16" t="n">
        <x:v>24250</x:v>
      </x:c>
      <x:c r="L1469" s="43" t="n">
        <x:f>IF(AND(ISNUMBER(I1469),I1469&gt;0,ISNUMBER(K1469),K1469&gt;0),K1469/I1469,"n.a.")</x:f>
        <x:v>6.510067114093959</x:v>
      </x:c>
      <x:c r="M1469" s="43" t="n">
        <x:v>6.51</x:v>
      </x:c>
      <x:c r="N1469" s="13" t="str">
        <x:v>Yes</x:v>
      </x:c>
      <x:c r="O1469" s="15" t="str">
        <x:v>There is an eaves height of some 11ft 9in, rising to an apex of 19ft 8in.</x:v>
      </x:c>
      <x:c r="P1469" s="15" t="str">
        <x:v>Roller shutter stated; electric operation stated</x:v>
      </x:c>
      <x:c r="Q1469" s="15" t="str">
        <x:v>Industrial / workshop / warehouse accommodation; Steel frame, office space, parking, yard/loading space, WC facilities.</x:v>
      </x:c>
      <x:c r="R1469" s="15" t="str">
        <x:v>Advertised to let; not agent-confirmed Only Unit 2 retained; adjoining Unit 1 (2,080 sq ft) explicitly under offer.</x:v>
      </x:c>
      <x:c r="S1469" s="15" t="str">
        <x:v>https://www.zoopla.co.uk/to-rent/commercial/details/72311983/</x:v>
      </x:c>
      <x:c r="T1469" s="15" t="str">
        <x:v>https://www.rightmove.co.uk/properties/759462453880736#/?channel=COM_LET</x:v>
      </x:c>
      <x:c r="U1469" s="15" t="str"/>
      <x:c r="V1469" s="15" t="str">
        <x:v>Ashford — Standalone / estate not identified</x:v>
      </x:c>
      <x:c r="W1469" s="15" t="str">
        <x:v>Individual unit ≤15,000 sq ft</x:v>
      </x:c>
      <x:c r="X1469" s="13" t="n">
        <x:f>IF(N1469="Yes",L1469,0)</x:f>
        <x:v>6.510067114093959</x:v>
      </x:c>
      <x:c r="Y1469" s="14" t="n">
        <x:v>1</x:v>
      </x:c>
      <x:c r="Z1469" s="13" t="str">
        <x:v>Industrial / workshop / storage</x:v>
      </x:c>
    </x:row>
    <x:row r="1470" ht="42" customHeight="1">
      <x:c r="A1470" s="13" t="str">
        <x:v>SE0490</x:v>
      </x:c>
      <x:c r="B1470" s="15" t="str">
        <x:v>Ashford</x:v>
      </x:c>
      <x:c r="C1470" s="15" t="str">
        <x:v>Wye</x:v>
      </x:c>
      <x:c r="D1470" s="14" t="n">
        <x:v>2060</x:v>
      </x:c>
      <x:c r="E1470" s="13" t="str">
        <x:v>Nearby</x:v>
      </x:c>
      <x:c r="F1470" s="15" t="str">
        <x:v>Standalone / estate not identified</x:v>
      </x:c>
      <x:c r="G1470" s="15" t="str">
        <x:v>Warehouse Building Occupation Road, Wye, Ashford TN25</x:v>
      </x:c>
      <x:c r="H1470" s="13" t="str">
        <x:v>Current</x:v>
      </x:c>
      <x:c r="I1470" s="14" t="n">
        <x:v>6150</x:v>
      </x:c>
      <x:c r="J1470" s="13" t="str">
        <x:f>IF(AND(ISNUMBER(I1470),I1470&gt;0),IF(I1470&lt;=1000,"1–1,000",IF(I1470&lt;=2500,"1,001–2,500",IF(I1470&lt;=5000,"2,501–5,000",IF(I1470&lt;=10000,"5,001–10,000","10,001–15,000")))),"5,001–10,000")</x:f>
        <x:v>5,001–10,000</x:v>
      </x:c>
      <x:c r="K1470" s="16" t="n">
        <x:v>25000</x:v>
      </x:c>
      <x:c r="L1470" s="43" t="n">
        <x:f>IF(AND(ISNUMBER(I1470),I1470&gt;0,ISNUMBER(K1470),K1470&gt;0),K1470/I1470,"n.a.")</x:f>
        <x:v>4.065040650406504</x:v>
      </x:c>
      <x:c r="M1470" s="43" t="n">
        <x:v>4.07</x:v>
      </x:c>
      <x:c r="N1470" s="13" t="str">
        <x:v>Yes</x:v>
      </x:c>
      <x:c r="O1470" s="15" t="str">
        <x:v>Not stated</x:v>
      </x:c>
      <x:c r="P1470" s="15" t="str">
        <x:v>Not stated</x:v>
      </x:c>
      <x:c r="Q1470" s="15" t="str">
        <x:v>Industrial / workshop / warehouse accommodation; Steel frame.</x:v>
      </x:c>
      <x:c r="R1470" s="15" t="str">
        <x:v>Advertised to let; not agent-confirmed</x:v>
      </x:c>
      <x:c r="S1470" s="15" t="str">
        <x:v>https://www.zoopla.co.uk/to-rent/commercial/details/64140838/</x:v>
      </x:c>
      <x:c r="T1470" s="15" t="str"/>
      <x:c r="U1470" s="15" t="str"/>
      <x:c r="V1470" s="15" t="str">
        <x:v>Ashford — Standalone / estate not identified</x:v>
      </x:c>
      <x:c r="W1470" s="15" t="str">
        <x:v>Individual unit ≤15,000 sq ft</x:v>
      </x:c>
      <x:c r="X1470" s="13" t="n">
        <x:f>IF(N1470="Yes",L1470,0)</x:f>
        <x:v>4.065040650406504</x:v>
      </x:c>
      <x:c r="Y1470" s="14" t="n">
        <x:v>1</x:v>
      </x:c>
      <x:c r="Z1470" s="13" t="str">
        <x:v>Industrial / workshop / storage</x:v>
      </x:c>
    </x:row>
    <x:row r="1471" ht="42" customHeight="1">
      <x:c r="A1471" s="13" t="str">
        <x:v>SE0491</x:v>
      </x:c>
      <x:c r="B1471" s="15" t="str">
        <x:v>Ashford</x:v>
      </x:c>
      <x:c r="C1471" s="15" t="str">
        <x:v>Ashford</x:v>
      </x:c>
      <x:c r="D1471" s="14" t="n">
        <x:v>82140</x:v>
      </x:c>
      <x:c r="E1471" s="13" t="str">
        <x:v>Town</x:v>
      </x:c>
      <x:c r="F1471" s="15" t="str">
        <x:v>Beaver Business Park</x:v>
      </x:c>
      <x:c r="G1471" s="15" t="str">
        <x:v>Unit A8, Beaver Business Park, Beaver Road, Ashford, Kent, TN23 7SH</x:v>
      </x:c>
      <x:c r="H1471" s="13" t="str">
        <x:v>Current</x:v>
      </x:c>
      <x:c r="I1471" s="14" t="n">
        <x:v>8641</x:v>
      </x:c>
      <x:c r="J1471" s="13" t="str">
        <x:f>IF(AND(ISNUMBER(I1471),I1471&gt;0),IF(I1471&lt;=1000,"1–1,000",IF(I1471&lt;=2500,"1,001–2,500",IF(I1471&lt;=5000,"2,501–5,000",IF(I1471&lt;=10000,"5,001–10,000","10,001–15,000")))),"5,001–10,000")</x:f>
        <x:v>5,001–10,000</x:v>
      </x:c>
      <x:c r="K1471" s="16" t="n">
        <x:v>70000</x:v>
      </x:c>
      <x:c r="L1471" s="43" t="n">
        <x:f>IF(AND(ISNUMBER(I1471),I1471&gt;0,ISNUMBER(K1471),K1471&gt;0),K1471/I1471,"n.a.")</x:f>
        <x:v>8.10091424603634</x:v>
      </x:c>
      <x:c r="M1471" s="43" t="n">
        <x:v>8.1</x:v>
      </x:c>
      <x:c r="N1471" s="13" t="str">
        <x:v>Yes</x:v>
      </x:c>
      <x:c r="O1471" s="15" t="str">
        <x:v>Not stated</x:v>
      </x:c>
      <x:c r="P1471" s="15" t="str">
        <x:v>Loading/access door stated</x:v>
      </x:c>
      <x:c r="Q1471" s="15" t="str">
        <x:v>Industrial / workshop / warehouse accommodation; office space, parking, yard/loading space, WC facilities.</x:v>
      </x:c>
      <x:c r="R1471" s="15" t="str">
        <x:v>Advertised to let; not agent-confirmed</x:v>
      </x:c>
      <x:c r="S1471" s="15" t="str">
        <x:v>https://www.zoopla.co.uk/to-rent/commercial/details/59500682/</x:v>
      </x:c>
      <x:c r="T1471" s="15" t="str">
        <x:v>https://www.rightmove.co.uk/properties/760916463874928#/?channel=COM_LET</x:v>
      </x:c>
      <x:c r="U1471" s="15" t="str"/>
      <x:c r="V1471" s="15" t="str">
        <x:v>Ashford — Beaver Business Park</x:v>
      </x:c>
      <x:c r="W1471" s="15" t="str">
        <x:v>Individual unit ≤15,000 sq ft</x:v>
      </x:c>
      <x:c r="X1471" s="13" t="n">
        <x:f>IF(N1471="Yes",L1471,0)</x:f>
        <x:v>8.10091424603634</x:v>
      </x:c>
      <x:c r="Y1471" s="14" t="n">
        <x:v>1</x:v>
      </x:c>
      <x:c r="Z1471" s="13" t="str">
        <x:v>Industrial / workshop / storage</x:v>
      </x:c>
    </x:row>
    <x:row r="1472" ht="42" customHeight="1">
      <x:c r="A1472" s="13" t="str">
        <x:v>SE0492</x:v>
      </x:c>
      <x:c r="B1472" s="15" t="str">
        <x:v>Ashford</x:v>
      </x:c>
      <x:c r="C1472" s="15" t="str">
        <x:v>Ashford</x:v>
      </x:c>
      <x:c r="D1472" s="14" t="n">
        <x:v>82140</x:v>
      </x:c>
      <x:c r="E1472" s="13" t="str">
        <x:v>Town</x:v>
      </x:c>
      <x:c r="F1472" s="15" t="str">
        <x:v>Chilmington Works</x:v>
      </x:c>
      <x:c r="G1472" s="15" t="str">
        <x:v>D, Chilmington Works, Great Chart, Ashford, Kent TN23</x:v>
      </x:c>
      <x:c r="H1472" s="13" t="str">
        <x:v>Current</x:v>
      </x:c>
      <x:c r="I1472" s="14" t="n">
        <x:v>1000</x:v>
      </x:c>
      <x:c r="J1472" s="13" t="str">
        <x:f>IF(AND(ISNUMBER(I1472),I1472&gt;0),IF(I1472&lt;=1000,"1–1,000",IF(I1472&lt;=2500,"1,001–2,500",IF(I1472&lt;=5000,"2,501–5,000",IF(I1472&lt;=10000,"5,001–10,000","10,001–15,000")))),"1–1,000")</x:f>
        <x:v>1–1,000</x:v>
      </x:c>
      <x:c r="K1472" s="16" t="n">
        <x:v>10000</x:v>
      </x:c>
      <x:c r="L1472" s="43" t="n">
        <x:f>IF(AND(ISNUMBER(I1472),I1472&gt;0,ISNUMBER(K1472),K1472&gt;0),K1472/I1472,"n.a.")</x:f>
        <x:v>10</x:v>
      </x:c>
      <x:c r="M1472" s="43" t="n">
        <x:v>10</x:v>
      </x:c>
      <x:c r="N1472" s="13" t="str">
        <x:v>Yes</x:v>
      </x:c>
      <x:c r="O1472" s="15" t="str">
        <x:v>Not stated</x:v>
      </x:c>
      <x:c r="P1472" s="15" t="str">
        <x:v>Roller shutter stated</x:v>
      </x:c>
      <x:c r="Q1472" s="15" t="str">
        <x:v>Industrial / workshop / warehouse accommodation; Steel frame, mezzanine, office space, three-phase power, WC facilities.</x:v>
      </x:c>
      <x:c r="R1472" s="15" t="str">
        <x:v>Advertised to let; not agent-confirmed</x:v>
      </x:c>
      <x:c r="S1472" s="15" t="str">
        <x:v>https://www.zoopla.co.uk/to-rent/commercial/details/63993164/</x:v>
      </x:c>
      <x:c r="T1472" s="15" t="str"/>
      <x:c r="U1472" s="15" t="str"/>
      <x:c r="V1472" s="15" t="str">
        <x:v>Ashford — Chilmington Works</x:v>
      </x:c>
      <x:c r="W1472" s="15" t="str">
        <x:v>Individual unit ≤15,000 sq ft</x:v>
      </x:c>
      <x:c r="X1472" s="13" t="n">
        <x:f>IF(N1472="Yes",L1472,0)</x:f>
        <x:v>10</x:v>
      </x:c>
      <x:c r="Y1472" s="14" t="n">
        <x:v>1</x:v>
      </x:c>
      <x:c r="Z1472" s="13" t="str">
        <x:v>Industrial / workshop / storage</x:v>
      </x:c>
    </x:row>
    <x:row r="1473" ht="49" customHeight="1">
      <x:c r="A1473" s="13" t="str">
        <x:v>SE0493</x:v>
      </x:c>
      <x:c r="B1473" s="15" t="str">
        <x:v>Ashford</x:v>
      </x:c>
      <x:c r="C1473" s="15" t="str">
        <x:v>Ashford</x:v>
      </x:c>
      <x:c r="D1473" s="14" t="n">
        <x:v>82140</x:v>
      </x:c>
      <x:c r="E1473" s="13" t="str">
        <x:v>Town</x:v>
      </x:c>
      <x:c r="F1473" s="15" t="str">
        <x:v>Cobbswood Industrial Estate</x:v>
      </x:c>
      <x:c r="G1473" s="15" t="str">
        <x:v>Unit 2 Fairwood Industrial Estate, Suffolk Drive, Ashford TN23</x:v>
      </x:c>
      <x:c r="H1473" s="13" t="str">
        <x:v>Current</x:v>
      </x:c>
      <x:c r="I1473" s="14" t="n">
        <x:v>6688</x:v>
      </x:c>
      <x:c r="J1473" s="13" t="str">
        <x:f>IF(AND(ISNUMBER(I1473),I1473&gt;0),IF(I1473&lt;=1000,"1–1,000",IF(I1473&lt;=2500,"1,001–2,500",IF(I1473&lt;=5000,"2,501–5,000",IF(I1473&lt;=10000,"5,001–10,000","10,001–15,000")))),"5,001–10,000")</x:f>
        <x:v>5,001–10,000</x:v>
      </x:c>
      <x:c r="K1473" s="16" t="n">
        <x:v>65210</x:v>
      </x:c>
      <x:c r="L1473" s="43" t="n">
        <x:f>IF(AND(ISNUMBER(I1473),I1473&gt;0,ISNUMBER(K1473),K1473&gt;0),K1473/I1473,"n.a.")</x:f>
        <x:v>9.750299043062201</x:v>
      </x:c>
      <x:c r="M1473" s="43" t="n">
        <x:v>9.75</x:v>
      </x:c>
      <x:c r="N1473" s="13" t="str">
        <x:v>No</x:v>
      </x:c>
      <x:c r="O1473" s="15" t="str">
        <x:v>Eaves height of 6m; The unit benefits from a 6m eaves height, full-height level access loading doors, and anci</x:v>
      </x:c>
      <x:c r="P1473" s="15" t="str">
        <x:v>Loading/access door stated</x:v>
      </x:c>
      <x:c r="Q1473" s="15" t="str">
        <x:v>Industrial / workshop / warehouse accommodation; office space, parking, yard/loading space, WC facilities.</x:v>
      </x:c>
      <x:c r="R1473" s="15" t="str">
        <x:v>Advertised to let; not agent-confirmed Multiple adverts reconciled as one demise; area/rent discrepancies require agent confirmation.</x:v>
      </x:c>
      <x:c r="S1473" s="15" t="str">
        <x:v>https://www.zoopla.co.uk/to-rent/commercial/details/71889088/</x:v>
      </x:c>
      <x:c r="T1473" s="15" t="str">
        <x:v>https://www.zoopla.co.uk/to-rent/commercial/details/72691826/</x:v>
      </x:c>
      <x:c r="U1473" s="15" t="str">
        <x:v>https://www.rightmove.co.uk/properties/777042006829185#/?channel=COM_LET</x:v>
      </x:c>
      <x:c r="V1473" s="15" t="str">
        <x:v>Ashford — Cobbswood Industrial Estate</x:v>
      </x:c>
      <x:c r="W1473" s="15" t="str">
        <x:v>Individual unit ≤15,000 sq ft</x:v>
      </x:c>
      <x:c r="X1473" s="13" t="n">
        <x:f>IF(N1473="Yes",L1473,0)</x:f>
        <x:v>0</x:v>
      </x:c>
      <x:c r="Y1473" s="14" t="n">
        <x:v>1</x:v>
      </x:c>
      <x:c r="Z1473" s="13" t="str">
        <x:v>Industrial / workshop / storage</x:v>
      </x:c>
    </x:row>
    <x:row r="1474" ht="49" customHeight="1">
      <x:c r="A1474" s="13" t="str">
        <x:v>SE0494</x:v>
      </x:c>
      <x:c r="B1474" s="15" t="str">
        <x:v>Ashford</x:v>
      </x:c>
      <x:c r="C1474" s="15" t="str">
        <x:v>Ashford</x:v>
      </x:c>
      <x:c r="D1474" s="14" t="n">
        <x:v>82140</x:v>
      </x:c>
      <x:c r="E1474" s="13" t="str">
        <x:v>Town</x:v>
      </x:c>
      <x:c r="F1474" s="15" t="str">
        <x:v>Cobbswood Industrial Estate</x:v>
      </x:c>
      <x:c r="G1474" s="15" t="str">
        <x:v>Unit 2, Carlton Business Park, Carlton Road, Ashford, Kent, TN23 1DP</x:v>
      </x:c>
      <x:c r="H1474" s="13" t="str">
        <x:v>Current</x:v>
      </x:c>
      <x:c r="I1474" s="14" t="n">
        <x:v>1478</x:v>
      </x:c>
      <x:c r="J1474" s="13" t="str">
        <x:f>IF(AND(ISNUMBER(I1474),I1474&gt;0),IF(I1474&lt;=1000,"1–1,000",IF(I1474&lt;=2500,"1,001–2,500",IF(I1474&lt;=5000,"2,501–5,000",IF(I1474&lt;=10000,"5,001–10,000","10,001–15,000")))),"1,001–2,500")</x:f>
        <x:v>1,001–2,500</x:v>
      </x:c>
      <x:c r="K1474" s="16" t="n">
        <x:v>17000</x:v>
      </x:c>
      <x:c r="L1474" s="43" t="n">
        <x:f>IF(AND(ISNUMBER(I1474),I1474&gt;0,ISNUMBER(K1474),K1474&gt;0),K1474/I1474,"n.a.")</x:f>
        <x:v>11.502029769959405</x:v>
      </x:c>
      <x:c r="M1474" s="43" t="n">
        <x:v>11.5</x:v>
      </x:c>
      <x:c r="N1474" s="13" t="str">
        <x:v>Yes</x:v>
      </x:c>
      <x:c r="O1474" s="15" t="str">
        <x:v>Minimum Eaves Height 7.5m; Minimum 7.5 m Eaves; The unit is arranged as open storage area, office, and part co</x:v>
      </x:c>
      <x:c r="P1474" s="15" t="str">
        <x:v>Up-and-over loading door stated</x:v>
      </x:c>
      <x:c r="Q1474" s="15" t="str">
        <x:v>Industrial / workshop / warehouse accommodation; Steel frame, mezzanine, office space, three-phase power, parking.</x:v>
      </x:c>
      <x:c r="R1474" s="15" t="str">
        <x:v>Advertised to let; not agent-confirmed</x:v>
      </x:c>
      <x:c r="S1474" s="15" t="str">
        <x:v>https://www.zoopla.co.uk/to-rent/commercial/details/74164907/</x:v>
      </x:c>
      <x:c r="T1474" s="15" t="str">
        <x:v>https://www.rightmove.co.uk/properties/773262930379601#/?channel=COM_LET</x:v>
      </x:c>
      <x:c r="U1474" s="15" t="str"/>
      <x:c r="V1474" s="15" t="str">
        <x:v>Ashford — Cobbswood Industrial Estate</x:v>
      </x:c>
      <x:c r="W1474" s="15" t="str">
        <x:v>Individual unit ≤15,000 sq ft</x:v>
      </x:c>
      <x:c r="X1474" s="13" t="n">
        <x:f>IF(N1474="Yes",L1474,0)</x:f>
        <x:v>11.502029769959405</x:v>
      </x:c>
      <x:c r="Y1474" s="14" t="n">
        <x:v>1</x:v>
      </x:c>
      <x:c r="Z1474" s="13" t="str">
        <x:v>Industrial / workshop / storage</x:v>
      </x:c>
    </x:row>
    <x:row r="1475" ht="42" customHeight="1">
      <x:c r="A1475" s="13" t="str">
        <x:v>SE0495</x:v>
      </x:c>
      <x:c r="B1475" s="15" t="str">
        <x:v>Ashford</x:v>
      </x:c>
      <x:c r="C1475" s="15" t="str">
        <x:v>Ashford</x:v>
      </x:c>
      <x:c r="D1475" s="14" t="n">
        <x:v>82140</x:v>
      </x:c>
      <x:c r="E1475" s="13" t="str">
        <x:v>Town</x:v>
      </x:c>
      <x:c r="F1475" s="15" t="str">
        <x:v>Cobbswood Industrial Estate</x:v>
      </x:c>
      <x:c r="G1475" s="15" t="str">
        <x:v>Unit 22, Carlton Business Park, Carlton Road, Ashford, Kent, TN23 1DP</x:v>
      </x:c>
      <x:c r="H1475" s="13" t="str">
        <x:v>Current</x:v>
      </x:c>
      <x:c r="I1475" s="14"/>
      <x:c r="J1475" s="13" t="str">
        <x:f>IF(AND(ISNUMBER(I1475),I1475&gt;0),IF(I1475&lt;=1000,"1–1,000",IF(I1475&lt;=2500,"1,001–2,500",IF(I1475&lt;=5000,"2,501–5,000",IF(I1475&lt;=10000,"5,001–10,000","10,001–15,000")))),"Range crosses bands")</x:f>
        <x:v>Range crosses bands</x:v>
      </x:c>
      <x:c r="K1475" s="16" t="n">
        <x:v>23000</x:v>
      </x:c>
      <x:c r="L1475" s="43" t="str">
        <x:f>IF(AND(ISNUMBER(I1475),I1475&gt;0,ISNUMBER(K1475),K1475&gt;0),K1475/I1475,"n.a.")</x:f>
        <x:v>n.a.</x:v>
      </x:c>
      <x:c r="M1475" s="43" t="n">
        <x:v>10.31</x:v>
      </x:c>
      <x:c r="N1475" s="13" t="str">
        <x:v>No</x:v>
      </x:c>
      <x:c r="O1475" s="15" t="str">
        <x:v>Minimum Eaves Height 7.5m</x:v>
      </x:c>
      <x:c r="P1475" s="15" t="str">
        <x:v>Up-and-over loading door stated; electric operation stated</x:v>
      </x:c>
      <x:c r="Q1475" s="15" t="str">
        <x:v>Industrial / workshop / warehouse accommodation; Steel frame, mezzanine, office space, three-phase power, parking.</x:v>
      </x:c>
      <x:c r="R1475" s="15" t="str">
        <x:v>Advertised to let; not agent-confirmed One named unit, advertised size range wholly within cap; exact area/rate withheld.</x:v>
      </x:c>
      <x:c r="S1475" s="15" t="str">
        <x:v>https://www.zoopla.co.uk/to-rent/commercial/details/73284519/</x:v>
      </x:c>
      <x:c r="T1475" s="15" t="str">
        <x:v>https://www.rightmove.co.uk/properties/760917084621536#/?channel=COM_LET</x:v>
      </x:c>
      <x:c r="U1475" s="15" t="str"/>
      <x:c r="V1475" s="15" t="str">
        <x:v>Ashford — Cobbswood Industrial Estate</x:v>
      </x:c>
      <x:c r="W1475" s="15" t="str">
        <x:v>2,231–2,548 sq ft; exact unit area not stated</x:v>
      </x:c>
      <x:c r="X1475" s="13" t="n">
        <x:f>IF(N1475="Yes",L1475,0)</x:f>
        <x:v>0</x:v>
      </x:c>
      <x:c r="Y1475" s="14" t="n">
        <x:v>1</x:v>
      </x:c>
      <x:c r="Z1475" s="13" t="str">
        <x:v>Industrial / workshop / storage</x:v>
      </x:c>
    </x:row>
    <x:row r="1476" ht="49" customHeight="1">
      <x:c r="A1476" s="13" t="str">
        <x:v>SE0496</x:v>
      </x:c>
      <x:c r="B1476" s="15" t="str">
        <x:v>Ashford</x:v>
      </x:c>
      <x:c r="C1476" s="15" t="str">
        <x:v>Ashford</x:v>
      </x:c>
      <x:c r="D1476" s="14" t="n">
        <x:v>82140</x:v>
      </x:c>
      <x:c r="E1476" s="13" t="str">
        <x:v>Town</x:v>
      </x:c>
      <x:c r="F1476" s="15" t="str">
        <x:v>Cobbswood Industrial Estate</x:v>
      </x:c>
      <x:c r="G1476" s="15" t="str">
        <x:v>Unit 25, Carlton Business Park, Carlton Road, Ashford, Kent, TN23 1DP</x:v>
      </x:c>
      <x:c r="H1476" s="13" t="str">
        <x:v>Current</x:v>
      </x:c>
      <x:c r="I1476" s="14" t="n">
        <x:v>2548</x:v>
      </x:c>
      <x:c r="J1476" s="13" t="str">
        <x:f>IF(AND(ISNUMBER(I1476),I1476&gt;0),IF(I1476&lt;=1000,"1–1,000",IF(I1476&lt;=2500,"1,001–2,500",IF(I1476&lt;=5000,"2,501–5,000",IF(I1476&lt;=10000,"5,001–10,000","10,001–15,000")))),"2,501–5,000")</x:f>
        <x:v>2,501–5,000</x:v>
      </x:c>
      <x:c r="K1476" s="16" t="n">
        <x:v>32000</x:v>
      </x:c>
      <x:c r="L1476" s="43" t="n">
        <x:f>IF(AND(ISNUMBER(I1476),I1476&gt;0,ISNUMBER(K1476),K1476&gt;0),K1476/I1476,"n.a.")</x:f>
        <x:v>12.558869701726845</x:v>
      </x:c>
      <x:c r="M1476" s="43" t="n">
        <x:v>12.56</x:v>
      </x:c>
      <x:c r="N1476" s="13" t="str">
        <x:v>Yes</x:v>
      </x:c>
      <x:c r="O1476" s="15" t="str">
        <x:v>Minimum Eaves Height 7.5m; Minimum 7.5 m Eaves; The unit is arranged as open storage area and benefits from th</x:v>
      </x:c>
      <x:c r="P1476" s="15" t="str">
        <x:v>Up-and-over loading door stated</x:v>
      </x:c>
      <x:c r="Q1476" s="15" t="str">
        <x:v>Industrial / workshop / warehouse accommodation; Steel frame, three-phase power, parking.</x:v>
      </x:c>
      <x:c r="R1476" s="15" t="str">
        <x:v>Advertised to let; not agent-confirmed</x:v>
      </x:c>
      <x:c r="S1476" s="15" t="str">
        <x:v>https://www.zoopla.co.uk/to-rent/commercial/details/72633706/</x:v>
      </x:c>
      <x:c r="T1476" s="15" t="str">
        <x:v>https://www.rightmove.co.uk/properties/760916990427217#/?channel=COM_LET</x:v>
      </x:c>
      <x:c r="U1476" s="15" t="str"/>
      <x:c r="V1476" s="15" t="str">
        <x:v>Ashford — Cobbswood Industrial Estate</x:v>
      </x:c>
      <x:c r="W1476" s="15" t="str">
        <x:v>Individual unit ≤15,000 sq ft</x:v>
      </x:c>
      <x:c r="X1476" s="13" t="n">
        <x:f>IF(N1476="Yes",L1476,0)</x:f>
        <x:v>12.558869701726845</x:v>
      </x:c>
      <x:c r="Y1476" s="14" t="n">
        <x:v>1</x:v>
      </x:c>
      <x:c r="Z1476" s="13" t="str">
        <x:v>Industrial / workshop / storage</x:v>
      </x:c>
    </x:row>
    <x:row r="1477" ht="49" customHeight="1">
      <x:c r="A1477" s="13" t="str">
        <x:v>SE0497</x:v>
      </x:c>
      <x:c r="B1477" s="15" t="str">
        <x:v>Ashford</x:v>
      </x:c>
      <x:c r="C1477" s="15" t="str">
        <x:v>Ashford</x:v>
      </x:c>
      <x:c r="D1477" s="14" t="n">
        <x:v>82140</x:v>
      </x:c>
      <x:c r="E1477" s="13" t="str">
        <x:v>Town</x:v>
      </x:c>
      <x:c r="F1477" s="15" t="str">
        <x:v>Cobbswood Industrial Estate</x:v>
      </x:c>
      <x:c r="G1477" s="15" t="str">
        <x:v>Unit 4, Fairwood Industrial Park, Suffolk Drive, Ashford, Kent TN23</x:v>
      </x:c>
      <x:c r="H1477" s="13" t="str">
        <x:v>Current</x:v>
      </x:c>
      <x:c r="I1477" s="14" t="n">
        <x:v>6688</x:v>
      </x:c>
      <x:c r="J1477" s="13" t="str">
        <x:f>IF(AND(ISNUMBER(I1477),I1477&gt;0),IF(I1477&lt;=1000,"1–1,000",IF(I1477&lt;=2500,"1,001–2,500",IF(I1477&lt;=5000,"2,501–5,000",IF(I1477&lt;=10000,"5,001–10,000","10,001–15,000")))),"5,001–10,000")</x:f>
        <x:v>5,001–10,000</x:v>
      </x:c>
      <x:c r="K1477" s="16" t="n">
        <x:v>75236</x:v>
      </x:c>
      <x:c r="L1477" s="43" t="n">
        <x:f>IF(AND(ISNUMBER(I1477),I1477&gt;0,ISNUMBER(K1477),K1477&gt;0),K1477/I1477,"n.a.")</x:f>
        <x:v>11.249401913875598</x:v>
      </x:c>
      <x:c r="M1477" s="43" t="n">
        <x:v>11.25</x:v>
      </x:c>
      <x:c r="N1477" s="13" t="str">
        <x:v>Yes</x:v>
      </x:c>
      <x:c r="O1477" s="15" t="str">
        <x:v>Eaves height of 6m; The unit features level access loading doors, a clear internal height of approximately 6m,</x:v>
      </x:c>
      <x:c r="P1477" s="15" t="str">
        <x:v>Loading/access door stated</x:v>
      </x:c>
      <x:c r="Q1477" s="15" t="str">
        <x:v>Industrial / workshop / warehouse accommodation; office space, parking, yard/loading space, WC facilities.</x:v>
      </x:c>
      <x:c r="R1477" s="15" t="str">
        <x:v>Advertised to let; not agent-confirmed</x:v>
      </x:c>
      <x:c r="S1477" s="15" t="str">
        <x:v>https://www.zoopla.co.uk/to-rent/commercial/details/71889089/</x:v>
      </x:c>
      <x:c r="T1477" s="15" t="str">
        <x:v>https://www.zoopla.co.uk/to-rent/commercial/details/70396047/</x:v>
      </x:c>
      <x:c r="U1477" s="15" t="str">
        <x:v>https://www.rightmove.co.uk/properties/777043659206336#/?channel=COM_LET</x:v>
      </x:c>
      <x:c r="V1477" s="15" t="str">
        <x:v>Ashford — Cobbswood Industrial Estate</x:v>
      </x:c>
      <x:c r="W1477" s="15" t="str">
        <x:v>Individual unit ≤15,000 sq ft</x:v>
      </x:c>
      <x:c r="X1477" s="13" t="n">
        <x:f>IF(N1477="Yes",L1477,0)</x:f>
        <x:v>11.249401913875598</x:v>
      </x:c>
      <x:c r="Y1477" s="14" t="n">
        <x:v>1</x:v>
      </x:c>
      <x:c r="Z1477" s="13" t="str">
        <x:v>Industrial / workshop / storage</x:v>
      </x:c>
    </x:row>
    <x:row r="1478" ht="49" customHeight="1">
      <x:c r="A1478" s="13" t="str">
        <x:v>SE0498</x:v>
      </x:c>
      <x:c r="B1478" s="15" t="str">
        <x:v>Ashford</x:v>
      </x:c>
      <x:c r="C1478" s="15" t="str">
        <x:v>Ashford</x:v>
      </x:c>
      <x:c r="D1478" s="14" t="n">
        <x:v>82140</x:v>
      </x:c>
      <x:c r="E1478" s="13" t="str">
        <x:v>Town</x:v>
      </x:c>
      <x:c r="F1478" s="15" t="str">
        <x:v>Cobbswood Industrial Estate</x:v>
      </x:c>
      <x:c r="G1478" s="15" t="str">
        <x:v>Unit 5, Capel Close, Leacon Road, Ashford, Kent TN23</x:v>
      </x:c>
      <x:c r="H1478" s="13" t="str">
        <x:v>Current</x:v>
      </x:c>
      <x:c r="I1478" s="14" t="n">
        <x:v>2820</x:v>
      </x:c>
      <x:c r="J1478" s="13" t="str">
        <x:f>IF(AND(ISNUMBER(I1478),I1478&gt;0),IF(I1478&lt;=1000,"1–1,000",IF(I1478&lt;=2500,"1,001–2,500",IF(I1478&lt;=5000,"2,501–5,000",IF(I1478&lt;=10000,"5,001–10,000","10,001–15,000")))),"2,501–5,000")</x:f>
        <x:v>2,501–5,000</x:v>
      </x:c>
      <x:c r="K1478" s="16" t="n">
        <x:v>31000</x:v>
      </x:c>
      <x:c r="L1478" s="43" t="n">
        <x:f>IF(AND(ISNUMBER(I1478),I1478&gt;0,ISNUMBER(K1478),K1478&gt;0),K1478/I1478,"n.a.")</x:f>
        <x:v>10.99290780141844</x:v>
      </x:c>
      <x:c r="M1478" s="43" t="n">
        <x:v>10.99</x:v>
      </x:c>
      <x:c r="N1478" s="13" t="str">
        <x:v>Yes</x:v>
      </x:c>
      <x:c r="O1478" s="15" t="str">
        <x:v>Minimum eaves height 20'4, rising to 24' 1 at the apex.; There is a minimum eaves height of 20'4, rising to a</x:v>
      </x:c>
      <x:c r="P1478" s="15" t="str">
        <x:v>Roller shutter stated</x:v>
      </x:c>
      <x:c r="Q1478" s="15" t="str">
        <x:v>Industrial / workshop / warehouse accommodation; Steel frame, parking, yard/loading space.</x:v>
      </x:c>
      <x:c r="R1478" s="15" t="str">
        <x:v>Advertised to let; not agent-confirmed</x:v>
      </x:c>
      <x:c r="S1478" s="15" t="str">
        <x:v>https://www.zoopla.co.uk/to-rent/commercial/details/67852352/</x:v>
      </x:c>
      <x:c r="T1478" s="15" t="str"/>
      <x:c r="U1478" s="15" t="str"/>
      <x:c r="V1478" s="15" t="str">
        <x:v>Ashford — Cobbswood Industrial Estate</x:v>
      </x:c>
      <x:c r="W1478" s="15" t="str">
        <x:v>Individual unit ≤15,000 sq ft</x:v>
      </x:c>
      <x:c r="X1478" s="13" t="n">
        <x:f>IF(N1478="Yes",L1478,0)</x:f>
        <x:v>10.99290780141844</x:v>
      </x:c>
      <x:c r="Y1478" s="14" t="n">
        <x:v>1</x:v>
      </x:c>
      <x:c r="Z1478" s="13" t="str">
        <x:v>Industrial / workshop / storage</x:v>
      </x:c>
    </x:row>
    <x:row r="1479" ht="49" customHeight="1">
      <x:c r="A1479" s="13" t="str">
        <x:v>SE0499</x:v>
      </x:c>
      <x:c r="B1479" s="15" t="str">
        <x:v>Ashford</x:v>
      </x:c>
      <x:c r="C1479" s="15" t="str">
        <x:v>Ashford</x:v>
      </x:c>
      <x:c r="D1479" s="14" t="n">
        <x:v>82140</x:v>
      </x:c>
      <x:c r="E1479" s="13" t="str">
        <x:v>Town</x:v>
      </x:c>
      <x:c r="F1479" s="15" t="str">
        <x:v>Cobbswood Industrial Estate</x:v>
      </x:c>
      <x:c r="G1479" s="15" t="str">
        <x:v>Unit 5, Fairwood Industrial Park, Suffolk Drive, Ashford, Kent TN23</x:v>
      </x:c>
      <x:c r="H1479" s="13" t="str">
        <x:v>Current</x:v>
      </x:c>
      <x:c r="I1479" s="14" t="n">
        <x:v>6565</x:v>
      </x:c>
      <x:c r="J1479" s="13" t="str">
        <x:f>IF(AND(ISNUMBER(I1479),I1479&gt;0),IF(I1479&lt;=1000,"1–1,000",IF(I1479&lt;=2500,"1,001–2,500",IF(I1479&lt;=5000,"2,501–5,000",IF(I1479&lt;=10000,"5,001–10,000","10,001–15,000")))),"5,001–10,000")</x:f>
        <x:v>5,001–10,000</x:v>
      </x:c>
      <x:c r="K1479" s="16" t="n">
        <x:v>73854</x:v>
      </x:c>
      <x:c r="L1479" s="43" t="n">
        <x:f>IF(AND(ISNUMBER(I1479),I1479&gt;0,ISNUMBER(K1479),K1479&gt;0),K1479/I1479,"n.a.")</x:f>
        <x:v>11.24965727341965</x:v>
      </x:c>
      <x:c r="M1479" s="43" t="n">
        <x:v>11.25</x:v>
      </x:c>
      <x:c r="N1479" s="13" t="str">
        <x:v>Yes</x:v>
      </x:c>
      <x:c r="O1479" s="15" t="str">
        <x:v>Eaves height of 6m; With a 6m eaves height and flexible layout, the unit is ideal for trade, storage, or light</x:v>
      </x:c>
      <x:c r="P1479" s="15" t="str">
        <x:v>Loading/access door stated</x:v>
      </x:c>
      <x:c r="Q1479" s="15" t="str">
        <x:v>Industrial / workshop / warehouse accommodation; office space, parking, yard/loading space, WC facilities.</x:v>
      </x:c>
      <x:c r="R1479" s="15" t="str">
        <x:v>Advertised to let; not agent-confirmed</x:v>
      </x:c>
      <x:c r="S1479" s="15" t="str">
        <x:v>https://www.zoopla.co.uk/to-rent/commercial/details/71889091/</x:v>
      </x:c>
      <x:c r="T1479" s="15" t="str">
        <x:v>https://www.zoopla.co.uk/to-rent/commercial/details/70395915/</x:v>
      </x:c>
      <x:c r="U1479" s="15" t="str">
        <x:v>https://www.rightmove.co.uk/properties/777039028886801#/?channel=COM_LET</x:v>
      </x:c>
      <x:c r="V1479" s="15" t="str">
        <x:v>Ashford — Cobbswood Industrial Estate</x:v>
      </x:c>
      <x:c r="W1479" s="15" t="str">
        <x:v>Individual unit ≤15,000 sq ft</x:v>
      </x:c>
      <x:c r="X1479" s="13" t="n">
        <x:f>IF(N1479="Yes",L1479,0)</x:f>
        <x:v>11.24965727341965</x:v>
      </x:c>
      <x:c r="Y1479" s="14" t="n">
        <x:v>1</x:v>
      </x:c>
      <x:c r="Z1479" s="13" t="str">
        <x:v>Industrial / workshop / storage</x:v>
      </x:c>
    </x:row>
    <x:row r="1480" ht="49" customHeight="1">
      <x:c r="A1480" s="13" t="str">
        <x:v>SE0500</x:v>
      </x:c>
      <x:c r="B1480" s="15" t="str">
        <x:v>Ashford</x:v>
      </x:c>
      <x:c r="C1480" s="15" t="str">
        <x:v>Ashford</x:v>
      </x:c>
      <x:c r="D1480" s="14" t="n">
        <x:v>82140</x:v>
      </x:c>
      <x:c r="E1480" s="13" t="str">
        <x:v>Town</x:v>
      </x:c>
      <x:c r="F1480" s="15" t="str">
        <x:v>Cobbswood Industrial Estate</x:v>
      </x:c>
      <x:c r="G1480" s="15" t="str">
        <x:v>Unit 8, Carlton Business Park, Carlton Road, Ashford, Kent, TN23 1DP</x:v>
      </x:c>
      <x:c r="H1480" s="13" t="str">
        <x:v>Current</x:v>
      </x:c>
      <x:c r="I1480" s="14" t="n">
        <x:v>1362</x:v>
      </x:c>
      <x:c r="J1480" s="13" t="str">
        <x:f>IF(AND(ISNUMBER(I1480),I1480&gt;0),IF(I1480&lt;=1000,"1–1,000",IF(I1480&lt;=2500,"1,001–2,500",IF(I1480&lt;=5000,"2,501–5,000",IF(I1480&lt;=10000,"5,001–10,000","10,001–15,000")))),"1,001–2,500")</x:f>
        <x:v>1,001–2,500</x:v>
      </x:c>
      <x:c r="K1480" s="16" t="n">
        <x:v>18500</x:v>
      </x:c>
      <x:c r="L1480" s="43" t="n">
        <x:f>IF(AND(ISNUMBER(I1480),I1480&gt;0,ISNUMBER(K1480),K1480&gt;0),K1480/I1480,"n.a.")</x:f>
        <x:v>13.582966226138032</x:v>
      </x:c>
      <x:c r="M1480" s="43" t="n">
        <x:v>13.58</x:v>
      </x:c>
      <x:c r="N1480" s="13" t="str">
        <x:v>Yes</x:v>
      </x:c>
      <x:c r="O1480" s="15" t="str">
        <x:v>Minimum Eaves Height 7.5m; Minimum 7.5 m Eaves; The unit is arranged as open storage area and benefits from th</x:v>
      </x:c>
      <x:c r="P1480" s="15" t="str">
        <x:v>Up-and-over loading door stated</x:v>
      </x:c>
      <x:c r="Q1480" s="15" t="str">
        <x:v>Industrial / workshop / warehouse accommodation; Steel frame, three-phase power, parking.</x:v>
      </x:c>
      <x:c r="R1480" s="15" t="str">
        <x:v>Advertised to let; not agent-confirmed</x:v>
      </x:c>
      <x:c r="S1480" s="15" t="str">
        <x:v>https://www.zoopla.co.uk/to-rent/commercial/details/72633740/</x:v>
      </x:c>
      <x:c r="T1480" s="15" t="str">
        <x:v>https://www.rightmove.co.uk/properties/760916996541648#/?channel=COM_LET</x:v>
      </x:c>
      <x:c r="U1480" s="15" t="str"/>
      <x:c r="V1480" s="15" t="str">
        <x:v>Ashford — Cobbswood Industrial Estate</x:v>
      </x:c>
      <x:c r="W1480" s="15" t="str">
        <x:v>Individual unit ≤15,000 sq ft</x:v>
      </x:c>
      <x:c r="X1480" s="13" t="n">
        <x:f>IF(N1480="Yes",L1480,0)</x:f>
        <x:v>13.582966226138032</x:v>
      </x:c>
      <x:c r="Y1480" s="14" t="n">
        <x:v>1</x:v>
      </x:c>
      <x:c r="Z1480" s="13" t="str">
        <x:v>Industrial / workshop / storage</x:v>
      </x:c>
    </x:row>
    <x:row r="1481" ht="49" customHeight="1">
      <x:c r="A1481" s="13" t="str">
        <x:v>SE0501</x:v>
      </x:c>
      <x:c r="B1481" s="15" t="str">
        <x:v>Ashford</x:v>
      </x:c>
      <x:c r="C1481" s="15" t="str">
        <x:v>Ashford</x:v>
      </x:c>
      <x:c r="D1481" s="14" t="n">
        <x:v>82140</x:v>
      </x:c>
      <x:c r="E1481" s="13" t="str">
        <x:v>Town</x:v>
      </x:c>
      <x:c r="F1481" s="15" t="str">
        <x:v>Ellingham Industrial Estate</x:v>
      </x:c>
      <x:c r="G1481" s="15" t="str">
        <x:v>Unit 11 Ellingham Industrial Estate, Ellingham Way, Ashford, Kent, TN23 6JZ</x:v>
      </x:c>
      <x:c r="H1481" s="13" t="str">
        <x:v>Uncertain</x:v>
      </x:c>
      <x:c r="I1481" s="14"/>
      <x:c r="J1481" s="13" t="str">
        <x:f>IF(AND(ISNUMBER(I1481),I1481&gt;0),IF(I1481&lt;=1000,"1–1,000",IF(I1481&lt;=2500,"1,001–2,500",IF(I1481&lt;=5000,"2,501–5,000",IF(I1481&lt;=10000,"5,001–10,000","10,001–15,000")))),"Range crosses bands")</x:f>
        <x:v>Range crosses bands</x:v>
      </x:c>
      <x:c r="K1481" s="16" t="n">
        <x:v>10000</x:v>
      </x:c>
      <x:c r="L1481" s="43" t="str">
        <x:f>IF(AND(ISNUMBER(I1481),I1481&gt;0,ISNUMBER(K1481),K1481&gt;0),K1481/I1481,"n.a.")</x:f>
        <x:v>n.a.</x:v>
      </x:c>
      <x:c r="M1481" s="43" t="n">
        <x:v>10.01</x:v>
      </x:c>
      <x:c r="N1481" s="13" t="str">
        <x:v>No</x:v>
      </x:c>
      <x:c r="O1481" s="15" t="str">
        <x:v>Minimum 3.5m Eaves; The unit is arranged as an open workshop/ storage area incorporating a tea making area and</x:v>
      </x:c>
      <x:c r="P1481" s="15" t="str">
        <x:v>Up-and-over loading door stated</x:v>
      </x:c>
      <x:c r="Q1481" s="15" t="str">
        <x:v>Industrial / workshop / warehouse accommodation; three-phase power, parking, WC facilities.</x:v>
      </x:c>
      <x:c r="R1481" s="15" t="str">
        <x:v>Q4/November 2026 availability stated; exact readiness unconfirmed One named unit, advertised size range wholly within cap; exact area/rate withheld.</x:v>
      </x:c>
      <x:c r="S1481" s="15" t="str">
        <x:v>https://www.zoopla.co.uk/to-rent/commercial/details/73915236/</x:v>
      </x:c>
      <x:c r="T1481" s="15" t="str">
        <x:v>https://www.rightmove.co.uk/properties/767482946835457#/?channel=COM_LET</x:v>
      </x:c>
      <x:c r="U1481" s="15" t="str"/>
      <x:c r="V1481" s="15" t="str">
        <x:v>Ashford — Ellingham Industrial Estate</x:v>
      </x:c>
      <x:c r="W1481" s="15" t="str">
        <x:v>999–1,011 sq ft; exact unit area not stated</x:v>
      </x:c>
      <x:c r="X1481" s="13" t="n">
        <x:f>IF(N1481="Yes",L1481,0)</x:f>
        <x:v>0</x:v>
      </x:c>
      <x:c r="Y1481" s="14" t="n">
        <x:v>1</x:v>
      </x:c>
      <x:c r="Z1481" s="13" t="str">
        <x:v>Industrial / workshop / storage</x:v>
      </x:c>
    </x:row>
    <x:row r="1482" ht="42" customHeight="1">
      <x:c r="A1482" s="13" t="str">
        <x:v>SE0502</x:v>
      </x:c>
      <x:c r="B1482" s="15" t="str">
        <x:v>Ashford</x:v>
      </x:c>
      <x:c r="C1482" s="15" t="str">
        <x:v>Ashford</x:v>
      </x:c>
      <x:c r="D1482" s="14" t="n">
        <x:v>82140</x:v>
      </x:c>
      <x:c r="E1482" s="13" t="str">
        <x:v>Town</x:v>
      </x:c>
      <x:c r="F1482" s="15" t="str">
        <x:v>Ellingham Industrial Estate</x:v>
      </x:c>
      <x:c r="G1482" s="15" t="str">
        <x:v>Unit 79 Ellingham Industrial Estate, , Ashford, Kent, TN23 6JZ</x:v>
      </x:c>
      <x:c r="H1482" s="13" t="str">
        <x:v>Current</x:v>
      </x:c>
      <x:c r="I1482" s="14" t="n">
        <x:v>500</x:v>
      </x:c>
      <x:c r="J1482" s="13" t="str">
        <x:f>IF(AND(ISNUMBER(I1482),I1482&gt;0),IF(I1482&lt;=1000,"1–1,000",IF(I1482&lt;=2500,"1,001–2,500",IF(I1482&lt;=5000,"2,501–5,000",IF(I1482&lt;=10000,"5,001–10,000","10,001–15,000")))),"1–1,000")</x:f>
        <x:v>1–1,000</x:v>
      </x:c>
      <x:c r="K1482" s="16" t="n">
        <x:v>6000</x:v>
      </x:c>
      <x:c r="L1482" s="43" t="n">
        <x:f>IF(AND(ISNUMBER(I1482),I1482&gt;0,ISNUMBER(K1482),K1482&gt;0),K1482/I1482,"n.a.")</x:f>
        <x:v>12</x:v>
      </x:c>
      <x:c r="M1482" s="43" t="n">
        <x:v>12</x:v>
      </x:c>
      <x:c r="N1482" s="13" t="str">
        <x:v>Yes</x:v>
      </x:c>
      <x:c r="O1482" s="15" t="str">
        <x:v>Not stated</x:v>
      </x:c>
      <x:c r="P1482" s="15" t="str">
        <x:v>Roller shutter stated</x:v>
      </x:c>
      <x:c r="Q1482" s="15" t="str">
        <x:v>Industrial / workshop / warehouse accommodation; three-phase power, parking, WC facilities.</x:v>
      </x:c>
      <x:c r="R1482" s="15" t="str">
        <x:v>Advertised to let; not agent-confirmed</x:v>
      </x:c>
      <x:c r="S1482" s="15" t="str">
        <x:v>https://www.zoopla.co.uk/to-rent/commercial/details/74667835/</x:v>
      </x:c>
      <x:c r="T1482" s="15" t="str">
        <x:v>https://www.rightmove.co.uk/properties/783573611732144#/?channel=COM_LET</x:v>
      </x:c>
      <x:c r="U1482" s="15" t="str"/>
      <x:c r="V1482" s="15" t="str">
        <x:v>Ashford — Ellingham Industrial Estate</x:v>
      </x:c>
      <x:c r="W1482" s="15" t="str">
        <x:v>Individual unit ≤15,000 sq ft</x:v>
      </x:c>
      <x:c r="X1482" s="13" t="n">
        <x:f>IF(N1482="Yes",L1482,0)</x:f>
        <x:v>12</x:v>
      </x:c>
      <x:c r="Y1482" s="14" t="n">
        <x:v>1</x:v>
      </x:c>
      <x:c r="Z1482" s="13" t="str">
        <x:v>Industrial / workshop / storage</x:v>
      </x:c>
    </x:row>
    <x:row r="1483" ht="49" customHeight="1">
      <x:c r="A1483" s="13" t="str">
        <x:v>SE0503</x:v>
      </x:c>
      <x:c r="B1483" s="15" t="str">
        <x:v>Ashford</x:v>
      </x:c>
      <x:c r="C1483" s="15" t="str">
        <x:v>Ashford</x:v>
      </x:c>
      <x:c r="D1483" s="14" t="n">
        <x:v>82140</x:v>
      </x:c>
      <x:c r="E1483" s="13" t="str">
        <x:v>Town</x:v>
      </x:c>
      <x:c r="F1483" s="15" t="str">
        <x:v>Henwood Industrial Estate</x:v>
      </x:c>
      <x:c r="G1483" s="15" t="str">
        <x:v>Unit 14 Henwood Business Centre, Henwood, Ashford, Kent, TN24 8DH</x:v>
      </x:c>
      <x:c r="H1483" s="13" t="str">
        <x:v>Current</x:v>
      </x:c>
      <x:c r="I1483" s="14" t="n">
        <x:v>2351</x:v>
      </x:c>
      <x:c r="J1483" s="13" t="str">
        <x:f>IF(AND(ISNUMBER(I1483),I1483&gt;0),IF(I1483&lt;=1000,"1–1,000",IF(I1483&lt;=2500,"1,001–2,500",IF(I1483&lt;=5000,"2,501–5,000",IF(I1483&lt;=10000,"5,001–10,000","10,001–15,000")))),"1,001–2,500")</x:f>
        <x:v>1,001–2,500</x:v>
      </x:c>
      <x:c r="K1483" s="16" t="n">
        <x:v>18500</x:v>
      </x:c>
      <x:c r="L1483" s="43" t="n">
        <x:f>IF(AND(ISNUMBER(I1483),I1483&gt;0,ISNUMBER(K1483),K1483&gt;0),K1483/I1483,"n.a.")</x:f>
        <x:v>7.8689919183326245</x:v>
      </x:c>
      <x:c r="M1483" s="43" t="n">
        <x:v>7.87</x:v>
      </x:c>
      <x:c r="N1483" s="13" t="str">
        <x:v>Yes</x:v>
      </x:c>
      <x:c r="O1483" s="15" t="str">
        <x:v>4.00m Eaves; It is finished to a modern specification to include the following: Up and Over Roller Shutter Doo</x:v>
      </x:c>
      <x:c r="P1483" s="15" t="str">
        <x:v>Up-and-over loading door stated</x:v>
      </x:c>
      <x:c r="Q1483" s="15" t="str">
        <x:v>Industrial / workshop / warehouse accommodation; Steel frame, office space, three-phase power, parking, WC facilities.</x:v>
      </x:c>
      <x:c r="R1483" s="15" t="str">
        <x:v>Advertised to let; not agent-confirmed</x:v>
      </x:c>
      <x:c r="S1483" s="15" t="str">
        <x:v>https://www.zoopla.co.uk/to-rent/commercial/details/74504108/</x:v>
      </x:c>
      <x:c r="T1483" s="15" t="str">
        <x:v>https://www.rightmove.co.uk/properties/779932041628497#/?channel=COM_LET</x:v>
      </x:c>
      <x:c r="U1483" s="15" t="str"/>
      <x:c r="V1483" s="15" t="str">
        <x:v>Ashford — Henwood Industrial Estate</x:v>
      </x:c>
      <x:c r="W1483" s="15" t="str">
        <x:v>Individual unit ≤15,000 sq ft</x:v>
      </x:c>
      <x:c r="X1483" s="13" t="n">
        <x:f>IF(N1483="Yes",L1483,0)</x:f>
        <x:v>7.8689919183326245</x:v>
      </x:c>
      <x:c r="Y1483" s="14" t="n">
        <x:v>1</x:v>
      </x:c>
      <x:c r="Z1483" s="13" t="str">
        <x:v>Industrial / workshop / storage</x:v>
      </x:c>
    </x:row>
    <x:row r="1484" ht="49" customHeight="1">
      <x:c r="A1484" s="13" t="str">
        <x:v>SE0504</x:v>
      </x:c>
      <x:c r="B1484" s="15" t="str">
        <x:v>Ashford</x:v>
      </x:c>
      <x:c r="C1484" s="15" t="str">
        <x:v>Ashford</x:v>
      </x:c>
      <x:c r="D1484" s="14" t="n">
        <x:v>82140</x:v>
      </x:c>
      <x:c r="E1484" s="13" t="str">
        <x:v>Town</x:v>
      </x:c>
      <x:c r="F1484" s="15" t="str">
        <x:v>Henwood Industrial Estate</x:v>
      </x:c>
      <x:c r="G1484" s="15" t="str">
        <x:v>Unit 2, Henwood Business Centre, Henwood Industrial Estate, Ashford TN24 8DH</x:v>
      </x:c>
      <x:c r="H1484" s="13" t="str">
        <x:v>Current</x:v>
      </x:c>
      <x:c r="I1484" s="14" t="n">
        <x:v>1448</x:v>
      </x:c>
      <x:c r="J1484" s="13" t="str">
        <x:f>IF(AND(ISNUMBER(I1484),I1484&gt;0),IF(I1484&lt;=1000,"1–1,000",IF(I1484&lt;=2500,"1,001–2,500",IF(I1484&lt;=5000,"2,501–5,000",IF(I1484&lt;=10000,"5,001–10,000","10,001–15,000")))),"1,001–2,500")</x:f>
        <x:v>1,001–2,500</x:v>
      </x:c>
      <x:c r="K1484" s="16" t="n">
        <x:v>16200</x:v>
      </x:c>
      <x:c r="L1484" s="43" t="n">
        <x:f>IF(AND(ISNUMBER(I1484),I1484&gt;0,ISNUMBER(K1484),K1484&gt;0),K1484/I1484,"n.a.")</x:f>
        <x:v>11.187845303867404</x:v>
      </x:c>
      <x:c r="M1484" s="43"/>
      <x:c r="N1484" s="13" t="str">
        <x:v>Yes</x:v>
      </x:c>
      <x:c r="O1484" s="15" t="str">
        <x:v>3.5m eaves height; The units has a 12 ft 2 in eaves height rising to 20 ft 3 in, up-and-over door and external</x:v>
      </x:c>
      <x:c r="P1484" s="15" t="str">
        <x:v>Up-and-over loading door stated</x:v>
      </x:c>
      <x:c r="Q1484" s="15" t="str">
        <x:v>Industrial / workshop / warehouse accommodation; three-phase power, parking.</x:v>
      </x:c>
      <x:c r="R1484" s="15" t="str">
        <x:v>Advertised to let; not agent-confirmed Named Unit 2 in schedule; £1,350 pcm annualized from matching portal price.</x:v>
      </x:c>
      <x:c r="S1484" s="15" t="str">
        <x:v>https://www.zoopla.co.uk/to-rent/commercial/details/74504682/</x:v>
      </x:c>
      <x:c r="T1484" s="15" t="str">
        <x:v>https://www.rightmove.co.uk/properties/762562264856736#/?channel=COM_LET</x:v>
      </x:c>
      <x:c r="U1484" s="15" t="str"/>
      <x:c r="V1484" s="15" t="str">
        <x:v>Ashford — Henwood Industrial Estate</x:v>
      </x:c>
      <x:c r="W1484" s="15" t="str">
        <x:v>Individual unit ≤15,000 sq ft</x:v>
      </x:c>
      <x:c r="X1484" s="13" t="n">
        <x:f>IF(N1484="Yes",L1484,0)</x:f>
        <x:v>11.187845303867404</x:v>
      </x:c>
      <x:c r="Y1484" s="14" t="n">
        <x:v>1</x:v>
      </x:c>
      <x:c r="Z1484" s="13" t="str">
        <x:v>Industrial / workshop / storage</x:v>
      </x:c>
    </x:row>
    <x:row r="1485" ht="49" customHeight="1">
      <x:c r="A1485" s="13" t="str">
        <x:v>SE0505</x:v>
      </x:c>
      <x:c r="B1485" s="15" t="str">
        <x:v>Ashford</x:v>
      </x:c>
      <x:c r="C1485" s="15" t="str">
        <x:v>Ashford</x:v>
      </x:c>
      <x:c r="D1485" s="14" t="n">
        <x:v>82140</x:v>
      </x:c>
      <x:c r="E1485" s="13" t="str">
        <x:v>Town</x:v>
      </x:c>
      <x:c r="F1485" s="15" t="str">
        <x:v>Henwood Industrial Estate</x:v>
      </x:c>
      <x:c r="G1485" s="15" t="str">
        <x:v>Unit 2, Wyvern Way, Henwood Industrial Estate, Ashford, Kent TN24</x:v>
      </x:c>
      <x:c r="H1485" s="13" t="str">
        <x:v>Current</x:v>
      </x:c>
      <x:c r="I1485" s="14" t="n">
        <x:v>3928</x:v>
      </x:c>
      <x:c r="J1485" s="13" t="str">
        <x:f>IF(AND(ISNUMBER(I1485),I1485&gt;0),IF(I1485&lt;=1000,"1–1,000",IF(I1485&lt;=2500,"1,001–2,500",IF(I1485&lt;=5000,"2,501–5,000",IF(I1485&lt;=10000,"5,001–10,000","10,001–15,000")))),"2,501–5,000")</x:f>
        <x:v>2,501–5,000</x:v>
      </x:c>
      <x:c r="K1485" s="16" t="n">
        <x:v>36500</x:v>
      </x:c>
      <x:c r="L1485" s="43" t="n">
        <x:f>IF(AND(ISNUMBER(I1485),I1485&gt;0,ISNUMBER(K1485),K1485&gt;0),K1485/I1485,"n.a.")</x:f>
        <x:v>9.292260692464358</x:v>
      </x:c>
      <x:c r="M1485" s="43" t="n">
        <x:v>9.29</x:v>
      </x:c>
      <x:c r="N1485" s="13" t="str">
        <x:v>Yes</x:v>
      </x:c>
      <x:c r="O1485" s="15" t="str">
        <x:v>The unit benefits from a roller shutter door some 15 wide by 15 high and an eaves height of approximately 17ft</x:v>
      </x:c>
      <x:c r="P1485" s="15" t="str">
        <x:v>Roller shutter stated</x:v>
      </x:c>
      <x:c r="Q1485" s="15" t="str">
        <x:v>Industrial / workshop / warehouse accommodation; Steel frame, office space, parking.</x:v>
      </x:c>
      <x:c r="R1485" s="15" t="str">
        <x:v>Advertised to let; not agent-confirmed</x:v>
      </x:c>
      <x:c r="S1485" s="15" t="str">
        <x:v>https://www.zoopla.co.uk/to-rent/commercial/details/72354154/</x:v>
      </x:c>
      <x:c r="T1485" s="15" t="str"/>
      <x:c r="U1485" s="15" t="str"/>
      <x:c r="V1485" s="15" t="str">
        <x:v>Ashford — Henwood Industrial Estate</x:v>
      </x:c>
      <x:c r="W1485" s="15" t="str">
        <x:v>Individual unit ≤15,000 sq ft</x:v>
      </x:c>
      <x:c r="X1485" s="13" t="n">
        <x:f>IF(N1485="Yes",L1485,0)</x:f>
        <x:v>9.292260692464358</x:v>
      </x:c>
      <x:c r="Y1485" s="14" t="n">
        <x:v>1</x:v>
      </x:c>
      <x:c r="Z1485" s="13" t="str">
        <x:v>Industrial / workshop / storage</x:v>
      </x:c>
    </x:row>
    <x:row r="1486" ht="42" customHeight="1">
      <x:c r="A1486" s="13" t="str">
        <x:v>SE0506</x:v>
      </x:c>
      <x:c r="B1486" s="15" t="str">
        <x:v>Ashford</x:v>
      </x:c>
      <x:c r="C1486" s="15" t="str">
        <x:v>Ashford</x:v>
      </x:c>
      <x:c r="D1486" s="14" t="n">
        <x:v>82140</x:v>
      </x:c>
      <x:c r="E1486" s="13" t="str">
        <x:v>Town</x:v>
      </x:c>
      <x:c r="F1486" s="15" t="str">
        <x:v>Henwood Industrial Estate</x:v>
      </x:c>
      <x:c r="G1486" s="15" t="str">
        <x:v>Unit 6 Henwood Industrial Estate, Ashford, TN24 8DW</x:v>
      </x:c>
      <x:c r="H1486" s="13" t="str">
        <x:v>Current</x:v>
      </x:c>
      <x:c r="I1486" s="14" t="n">
        <x:v>7870</x:v>
      </x:c>
      <x:c r="J1486" s="13" t="str">
        <x:f>IF(AND(ISNUMBER(I1486),I1486&gt;0),IF(I1486&lt;=1000,"1–1,000",IF(I1486&lt;=2500,"1,001–2,500",IF(I1486&lt;=5000,"2,501–5,000",IF(I1486&lt;=10000,"5,001–10,000","10,001–15,000")))),"5,001–10,000")</x:f>
        <x:v>5,001–10,000</x:v>
      </x:c>
      <x:c r="K1486" s="16"/>
      <x:c r="L1486" s="43" t="str">
        <x:f>IF(AND(ISNUMBER(I1486),I1486&gt;0,ISNUMBER(K1486),K1486&gt;0),K1486/I1486,"n.a.")</x:f>
        <x:v>n.a.</x:v>
      </x:c>
      <x:c r="M1486" s="43"/>
      <x:c r="N1486" s="13" t="str">
        <x:v>No</x:v>
      </x:c>
      <x:c r="O1486" s="15" t="str">
        <x:v>Not stated</x:v>
      </x:c>
      <x:c r="P1486" s="15" t="str">
        <x:v>Not stated</x:v>
      </x:c>
      <x:c r="Q1486" s="15" t="str">
        <x:v>Industrial / workshop / warehouse accommodation; Steel frame, office space, parking, WC facilities.</x:v>
      </x:c>
      <x:c r="R1486" s="15" t="str">
        <x:v>Advertised to let; not agent-confirmed</x:v>
      </x:c>
      <x:c r="S1486" s="15" t="str">
        <x:v>https://www.rightmove.co.uk/properties/760931529804529#/?channel=COM_LET</x:v>
      </x:c>
      <x:c r="T1486" s="15" t="str"/>
      <x:c r="U1486" s="15" t="str"/>
      <x:c r="V1486" s="15" t="str">
        <x:v>Ashford — Henwood Industrial Estate</x:v>
      </x:c>
      <x:c r="W1486" s="15" t="str">
        <x:v>Individual unit ≤15,000 sq ft</x:v>
      </x:c>
      <x:c r="X1486" s="13" t="n">
        <x:f>IF(N1486="Yes",L1486,0)</x:f>
        <x:v>0</x:v>
      </x:c>
      <x:c r="Y1486" s="14" t="n">
        <x:v>1</x:v>
      </x:c>
      <x:c r="Z1486" s="13" t="str">
        <x:v>Industrial / workshop / storage</x:v>
      </x:c>
    </x:row>
    <x:row r="1487" ht="88" customHeight="1">
      <x:c r="A1487" s="13" t="str">
        <x:v>SE0507</x:v>
      </x:c>
      <x:c r="B1487" s="15" t="str">
        <x:v>Ashford</x:v>
      </x:c>
      <x:c r="C1487" s="15" t="str">
        <x:v>Ashford</x:v>
      </x:c>
      <x:c r="D1487" s="14" t="n">
        <x:v>82140</x:v>
      </x:c>
      <x:c r="E1487" s="13" t="str">
        <x:v>Town</x:v>
      </x:c>
      <x:c r="F1487" s="15" t="str">
        <x:v>Mace Lane Industrial Estate</x:v>
      </x:c>
      <x:c r="G1487" s="15" t="str">
        <x:v>7 Mace Lane Industrial Estate, Mace Lane, Ashford, Kent, TN24 8PE</x:v>
      </x:c>
      <x:c r="H1487" s="13" t="str">
        <x:v>Current</x:v>
      </x:c>
      <x:c r="I1487" s="14" t="n">
        <x:v>5591</x:v>
      </x:c>
      <x:c r="J1487" s="13" t="str">
        <x:f>IF(AND(ISNUMBER(I1487),I1487&gt;0),IF(I1487&lt;=1000,"1–1,000",IF(I1487&lt;=2500,"1,001–2,500",IF(I1487&lt;=5000,"2,501–5,000",IF(I1487&lt;=10000,"5,001–10,000","10,001–15,000")))),"5,001–10,000")</x:f>
        <x:v>5,001–10,000</x:v>
      </x:c>
      <x:c r="K1487" s="16" t="n">
        <x:v>38800</x:v>
      </x:c>
      <x:c r="L1487" s="43" t="n">
        <x:f>IF(AND(ISNUMBER(I1487),I1487&gt;0,ISNUMBER(K1487),K1487&gt;0),K1487/I1487,"n.a.")</x:f>
        <x:v>6.939724557324271</x:v>
      </x:c>
      <x:c r="M1487" s="43" t="n">
        <x:v>6.94</x:v>
      </x:c>
      <x:c r="N1487" s="13" t="str">
        <x:v>Yes</x:v>
      </x:c>
      <x:c r="O1487" s="15" t="str">
        <x:v>Not stated</x:v>
      </x:c>
      <x:c r="P1487" s="15" t="str">
        <x:v>Roller shutter stated</x:v>
      </x:c>
      <x:c r="Q1487" s="15" t="str">
        <x:v>Industrial / workshop / warehouse accommodation; office space, three-phase power, parking, WC facilities.</x:v>
      </x:c>
      <x:c r="R1487" s="15" t="str">
        <x:v>Advertised to let; not agent-confirmed</x:v>
      </x:c>
      <x:c r="S1487" s="15" t="str">
        <x:v>https://www.zoopla.co.uk/to-rent/commercial/details/68056138/</x:v>
      </x:c>
      <x:c r="T1487" s="15" t="str">
        <x:v>https://www.zoopla.co.uk/to-rent/commercial/details/68056114/</x:v>
      </x:c>
      <x:c r="U1487" s="15" t="str">
        <x:v>https://www.rightmove.co.uk/properties/760937938929857#/?channel=COM_LET
https://www.rightmove.co.uk/properties/775220397415392#/?channel=COM_LET
https://www.rightmove.co.uk/properties/760937896987985#/?channel=COM_LET</x:v>
      </x:c>
      <x:c r="V1487" s="15" t="str">
        <x:v>Ashford — Mace Lane Industrial Estate</x:v>
      </x:c>
      <x:c r="W1487" s="15" t="str">
        <x:v>Individual unit ≤15,000 sq ft</x:v>
      </x:c>
      <x:c r="X1487" s="13" t="n">
        <x:f>IF(N1487="Yes",L1487,0)</x:f>
        <x:v>6.939724557324271</x:v>
      </x:c>
      <x:c r="Y1487" s="14" t="n">
        <x:v>1</x:v>
      </x:c>
      <x:c r="Z1487" s="13" t="str">
        <x:v>Industrial / workshop / storage</x:v>
      </x:c>
    </x:row>
    <x:row r="1488" ht="49" customHeight="1">
      <x:c r="A1488" s="13" t="str">
        <x:v>SE0508</x:v>
      </x:c>
      <x:c r="B1488" s="15" t="str">
        <x:v>Ashford</x:v>
      </x:c>
      <x:c r="C1488" s="15" t="str">
        <x:v>Ashford</x:v>
      </x:c>
      <x:c r="D1488" s="14" t="n">
        <x:v>82140</x:v>
      </x:c>
      <x:c r="E1488" s="13" t="str">
        <x:v>Town</x:v>
      </x:c>
      <x:c r="F1488" s="15" t="str">
        <x:v>Mace Lane Industrial Estate</x:v>
      </x:c>
      <x:c r="G1488" s="15" t="str">
        <x:v>Unit 4, Mace Industrial Estate, Mace Lane, Ashford, Kent</x:v>
      </x:c>
      <x:c r="H1488" s="13" t="str">
        <x:v>Current</x:v>
      </x:c>
      <x:c r="I1488" s="14" t="n">
        <x:v>5749</x:v>
      </x:c>
      <x:c r="J1488" s="13" t="str">
        <x:f>IF(AND(ISNUMBER(I1488),I1488&gt;0),IF(I1488&lt;=1000,"1–1,000",IF(I1488&lt;=2500,"1,001–2,500",IF(I1488&lt;=5000,"2,501–5,000",IF(I1488&lt;=10000,"5,001–10,000","10,001–15,000")))),"5,001–10,000")</x:f>
        <x:v>5,001–10,000</x:v>
      </x:c>
      <x:c r="K1488" s="16"/>
      <x:c r="L1488" s="43" t="str">
        <x:f>IF(AND(ISNUMBER(I1488),I1488&gt;0,ISNUMBER(K1488),K1488&gt;0),K1488/I1488,"n.a.")</x:f>
        <x:v>n.a.</x:v>
      </x:c>
      <x:c r="M1488" s="43"/>
      <x:c r="N1488" s="13" t="str">
        <x:v>No</x:v>
      </x:c>
      <x:c r="O1488" s="15" t="str">
        <x:v>Not stated</x:v>
      </x:c>
      <x:c r="P1488" s="15" t="str">
        <x:v>Not stated</x:v>
      </x:c>
      <x:c r="Q1488" s="15" t="str">
        <x:v>Industrial / workshop / warehouse accommodation.</x:v>
      </x:c>
      <x:c r="R1488" s="15" t="str">
        <x:v>Advertised to let; not agent-confirmed Portal advert shows £37,368 pcm (£448,416 annualized), inconsistent with normal unit scale. Possible rent-period error; annual rent and comparable withheld pending agent verification.</x:v>
      </x:c>
      <x:c r="S1488" s="15" t="str">
        <x:v>https://www.rightmove.co.uk/properties/775934465041248#/?channel=COM_LET</x:v>
      </x:c>
      <x:c r="T1488" s="15" t="str"/>
      <x:c r="U1488" s="15" t="str"/>
      <x:c r="V1488" s="15" t="str">
        <x:v>Ashford — Mace Lane Industrial Estate</x:v>
      </x:c>
      <x:c r="W1488" s="15" t="str">
        <x:v>Individual unit ≤15,000 sq ft</x:v>
      </x:c>
      <x:c r="X1488" s="13" t="n">
        <x:f>IF(N1488="Yes",L1488,0)</x:f>
        <x:v>0</x:v>
      </x:c>
      <x:c r="Y1488" s="14" t="n">
        <x:v>1</x:v>
      </x:c>
      <x:c r="Z1488" s="13" t="str">
        <x:v>Industrial / workshop / storage</x:v>
      </x:c>
    </x:row>
    <x:row r="1489" ht="42" customHeight="1">
      <x:c r="A1489" s="13" t="str">
        <x:v>SE0509</x:v>
      </x:c>
      <x:c r="B1489" s="15" t="str">
        <x:v>Ashford</x:v>
      </x:c>
      <x:c r="C1489" s="15" t="str">
        <x:v>Ashford</x:v>
      </x:c>
      <x:c r="D1489" s="14" t="n">
        <x:v>82140</x:v>
      </x:c>
      <x:c r="E1489" s="13" t="str">
        <x:v>Town</x:v>
      </x:c>
      <x:c r="F1489" s="15" t="str">
        <x:v>Notus Industrial Estate</x:v>
      </x:c>
      <x:c r="G1489" s="15" t="str">
        <x:v>Unit 1, Notus Industrial Estate, Chart Road, Ashford, Great Chart, Kent, TN23 3DR</x:v>
      </x:c>
      <x:c r="H1489" s="13" t="str">
        <x:v>Current</x:v>
      </x:c>
      <x:c r="I1489" s="14" t="n">
        <x:v>900</x:v>
      </x:c>
      <x:c r="J1489" s="13" t="str">
        <x:f>IF(AND(ISNUMBER(I1489),I1489&gt;0),IF(I1489&lt;=1000,"1–1,000",IF(I1489&lt;=2500,"1,001–2,500",IF(I1489&lt;=5000,"2,501–5,000",IF(I1489&lt;=10000,"5,001–10,000","10,001–15,000")))),"1–1,000")</x:f>
        <x:v>1–1,000</x:v>
      </x:c>
      <x:c r="K1489" s="16" t="n">
        <x:v>20000</x:v>
      </x:c>
      <x:c r="L1489" s="43" t="n">
        <x:f>IF(AND(ISNUMBER(I1489),I1489&gt;0,ISNUMBER(K1489),K1489&gt;0),K1489/I1489,"n.a.")</x:f>
        <x:v>22.22222222222222</x:v>
      </x:c>
      <x:c r="M1489" s="43" t="n">
        <x:v>22.22</x:v>
      </x:c>
      <x:c r="N1489" s="13" t="str">
        <x:v>Yes</x:v>
      </x:c>
      <x:c r="O1489" s="15" t="str">
        <x:v>Not stated</x:v>
      </x:c>
      <x:c r="P1489" s="15" t="str">
        <x:v>Roller shutter stated; electric operation stated</x:v>
      </x:c>
      <x:c r="Q1489" s="15" t="str">
        <x:v>Industrial / workshop / warehouse accommodation; Steel frame, yard/loading space, WC facilities.</x:v>
      </x:c>
      <x:c r="R1489" s="15" t="str">
        <x:v>Advertised to let; not agent-confirmed</x:v>
      </x:c>
      <x:c r="S1489" s="15" t="str">
        <x:v>https://www.zoopla.co.uk/to-rent/commercial/details/72365209/</x:v>
      </x:c>
      <x:c r="T1489" s="15" t="str">
        <x:v>https://www.rightmove.co.uk/properties/760916927442656#/?channel=COM_LET</x:v>
      </x:c>
      <x:c r="U1489" s="15" t="str"/>
      <x:c r="V1489" s="15" t="str">
        <x:v>Ashford — Notus Industrial Estate</x:v>
      </x:c>
      <x:c r="W1489" s="15" t="str">
        <x:v>Individual unit ≤15,000 sq ft</x:v>
      </x:c>
      <x:c r="X1489" s="13" t="n">
        <x:f>IF(N1489="Yes",L1489,0)</x:f>
        <x:v>22.22222222222222</x:v>
      </x:c>
      <x:c r="Y1489" s="14" t="n">
        <x:v>1</x:v>
      </x:c>
      <x:c r="Z1489" s="13" t="str">
        <x:v>Industrial / workshop / storage</x:v>
      </x:c>
    </x:row>
    <x:row r="1490" ht="42" customHeight="1">
      <x:c r="A1490" s="13" t="str">
        <x:v>SE0510</x:v>
      </x:c>
      <x:c r="B1490" s="15" t="str">
        <x:v>Ashford</x:v>
      </x:c>
      <x:c r="C1490" s="15" t="str">
        <x:v>Ashford</x:v>
      </x:c>
      <x:c r="D1490" s="14" t="n">
        <x:v>82140</x:v>
      </x:c>
      <x:c r="E1490" s="13" t="str">
        <x:v>Town</x:v>
      </x:c>
      <x:c r="F1490" s="15" t="str">
        <x:v>Notus Industrial Estate</x:v>
      </x:c>
      <x:c r="G1490" s="15" t="str">
        <x:v>Unit 2, Notus Industrial Estate, Chart Road, Ashford, Great Chart, Kent, TN23 3DR</x:v>
      </x:c>
      <x:c r="H1490" s="13" t="str">
        <x:v>Current</x:v>
      </x:c>
      <x:c r="I1490" s="14" t="n">
        <x:v>934</x:v>
      </x:c>
      <x:c r="J1490" s="13" t="str">
        <x:f>IF(AND(ISNUMBER(I1490),I1490&gt;0),IF(I1490&lt;=1000,"1–1,000",IF(I1490&lt;=2500,"1,001–2,500",IF(I1490&lt;=5000,"2,501–5,000",IF(I1490&lt;=10000,"5,001–10,000","10,001–15,000")))),"1–1,000")</x:f>
        <x:v>1–1,000</x:v>
      </x:c>
      <x:c r="K1490" s="16" t="n">
        <x:v>12000</x:v>
      </x:c>
      <x:c r="L1490" s="43" t="n">
        <x:f>IF(AND(ISNUMBER(I1490),I1490&gt;0,ISNUMBER(K1490),K1490&gt;0),K1490/I1490,"n.a.")</x:f>
        <x:v>12.84796573875803</x:v>
      </x:c>
      <x:c r="M1490" s="43" t="n">
        <x:v>12.85</x:v>
      </x:c>
      <x:c r="N1490" s="13" t="str">
        <x:v>Yes</x:v>
      </x:c>
      <x:c r="O1490" s="15" t="str">
        <x:v>Not stated</x:v>
      </x:c>
      <x:c r="P1490" s="15" t="str">
        <x:v>Roller shutter stated; electric operation stated</x:v>
      </x:c>
      <x:c r="Q1490" s="15" t="str">
        <x:v>Industrial / workshop / warehouse accommodation; Steel frame, parking, WC facilities.</x:v>
      </x:c>
      <x:c r="R1490" s="15" t="str">
        <x:v>Advertised to let; not agent-confirmed</x:v>
      </x:c>
      <x:c r="S1490" s="15" t="str">
        <x:v>https://www.zoopla.co.uk/to-rent/commercial/details/72365208/</x:v>
      </x:c>
      <x:c r="T1490" s="15" t="str">
        <x:v>https://www.rightmove.co.uk/properties/760916933734576#/?channel=COM_LET</x:v>
      </x:c>
      <x:c r="U1490" s="15" t="str"/>
      <x:c r="V1490" s="15" t="str">
        <x:v>Ashford — Notus Industrial Estate</x:v>
      </x:c>
      <x:c r="W1490" s="15" t="str">
        <x:v>Individual unit ≤15,000 sq ft</x:v>
      </x:c>
      <x:c r="X1490" s="13" t="n">
        <x:f>IF(N1490="Yes",L1490,0)</x:f>
        <x:v>12.84796573875803</x:v>
      </x:c>
      <x:c r="Y1490" s="14" t="n">
        <x:v>1</x:v>
      </x:c>
      <x:c r="Z1490" s="13" t="str">
        <x:v>Industrial / workshop / storage</x:v>
      </x:c>
    </x:row>
    <x:row r="1491" ht="42" customHeight="1">
      <x:c r="A1491" s="13" t="str">
        <x:v>SE0511</x:v>
      </x:c>
      <x:c r="B1491" s="15" t="str">
        <x:v>Ashford</x:v>
      </x:c>
      <x:c r="C1491" s="15" t="str">
        <x:v>Ashford</x:v>
      </x:c>
      <x:c r="D1491" s="14" t="n">
        <x:v>82140</x:v>
      </x:c>
      <x:c r="E1491" s="13" t="str">
        <x:v>Town</x:v>
      </x:c>
      <x:c r="F1491" s="15" t="str">
        <x:v>Notus Industrial Estate</x:v>
      </x:c>
      <x:c r="G1491" s="15" t="str">
        <x:v>Unit 3, Notus Industrial Estate, Chart Road, Ashford, Great Chart, Kent, TN23 3DR</x:v>
      </x:c>
      <x:c r="H1491" s="13" t="str">
        <x:v>Current</x:v>
      </x:c>
      <x:c r="I1491" s="14" t="n">
        <x:v>936</x:v>
      </x:c>
      <x:c r="J1491" s="13" t="str">
        <x:f>IF(AND(ISNUMBER(I1491),I1491&gt;0),IF(I1491&lt;=1000,"1–1,000",IF(I1491&lt;=2500,"1,001–2,500",IF(I1491&lt;=5000,"2,501–5,000",IF(I1491&lt;=10000,"5,001–10,000","10,001–15,000")))),"1–1,000")</x:f>
        <x:v>1–1,000</x:v>
      </x:c>
      <x:c r="K1491" s="16" t="n">
        <x:v>12000</x:v>
      </x:c>
      <x:c r="L1491" s="43" t="n">
        <x:f>IF(AND(ISNUMBER(I1491),I1491&gt;0,ISNUMBER(K1491),K1491&gt;0),K1491/I1491,"n.a.")</x:f>
        <x:v>12.820512820512821</x:v>
      </x:c>
      <x:c r="M1491" s="43" t="n">
        <x:v>12.82</x:v>
      </x:c>
      <x:c r="N1491" s="13" t="str">
        <x:v>Yes</x:v>
      </x:c>
      <x:c r="O1491" s="15" t="str">
        <x:v>Not stated</x:v>
      </x:c>
      <x:c r="P1491" s="15" t="str">
        <x:v>Roller shutter stated; electric operation stated</x:v>
      </x:c>
      <x:c r="Q1491" s="15" t="str">
        <x:v>Industrial / workshop / warehouse accommodation; Steel frame, parking, WC facilities.</x:v>
      </x:c>
      <x:c r="R1491" s="15" t="str">
        <x:v>Advertised to let; not agent-confirmed</x:v>
      </x:c>
      <x:c r="S1491" s="15" t="str">
        <x:v>https://www.zoopla.co.uk/to-rent/commercial/details/72365203/</x:v>
      </x:c>
      <x:c r="T1491" s="15" t="str">
        <x:v>https://www.rightmove.co.uk/properties/760916939918417#/?channel=COM_LET</x:v>
      </x:c>
      <x:c r="U1491" s="15" t="str"/>
      <x:c r="V1491" s="15" t="str">
        <x:v>Ashford — Notus Industrial Estate</x:v>
      </x:c>
      <x:c r="W1491" s="15" t="str">
        <x:v>Individual unit ≤15,000 sq ft</x:v>
      </x:c>
      <x:c r="X1491" s="13" t="n">
        <x:f>IF(N1491="Yes",L1491,0)</x:f>
        <x:v>12.820512820512821</x:v>
      </x:c>
      <x:c r="Y1491" s="14" t="n">
        <x:v>1</x:v>
      </x:c>
      <x:c r="Z1491" s="13" t="str">
        <x:v>Industrial / workshop / storage</x:v>
      </x:c>
    </x:row>
    <x:row r="1492" ht="49" customHeight="1">
      <x:c r="A1492" s="13" t="str">
        <x:v>SE0512</x:v>
      </x:c>
      <x:c r="B1492" s="15" t="str">
        <x:v>Ashford</x:v>
      </x:c>
      <x:c r="C1492" s="15" t="str">
        <x:v>Ashford</x:v>
      </x:c>
      <x:c r="D1492" s="14" t="n">
        <x:v>82140</x:v>
      </x:c>
      <x:c r="E1492" s="13" t="str">
        <x:v>Town</x:v>
      </x:c>
      <x:c r="F1492" s="15" t="str">
        <x:v>Orbital Park</x:v>
      </x:c>
      <x:c r="G1492" s="15" t="str">
        <x:v>A2 The Courtyard, Orbital Park, Sevington, Ashford, Kent, TN24 0SQ</x:v>
      </x:c>
      <x:c r="H1492" s="13" t="str">
        <x:v>Current</x:v>
      </x:c>
      <x:c r="I1492" s="14" t="n">
        <x:v>2338</x:v>
      </x:c>
      <x:c r="J1492" s="13" t="str">
        <x:f>IF(AND(ISNUMBER(I1492),I1492&gt;0),IF(I1492&lt;=1000,"1–1,000",IF(I1492&lt;=2500,"1,001–2,500",IF(I1492&lt;=5000,"2,501–5,000",IF(I1492&lt;=10000,"5,001–10,000","10,001–15,000")))),"1,001–2,500")</x:f>
        <x:v>1,001–2,500</x:v>
      </x:c>
      <x:c r="K1492" s="16" t="n">
        <x:v>32000</x:v>
      </x:c>
      <x:c r="L1492" s="43" t="n">
        <x:f>IF(AND(ISNUMBER(I1492),I1492&gt;0,ISNUMBER(K1492),K1492&gt;0),K1492/I1492,"n.a.")</x:f>
        <x:v>13.686911890504705</x:v>
      </x:c>
      <x:c r="M1492" s="43" t="n">
        <x:v>13.69</x:v>
      </x:c>
      <x:c r="N1492" s="13" t="str">
        <x:v>Yes</x:v>
      </x:c>
      <x:c r="O1492" s="15" t="str">
        <x:v>6m eaves; * 6m eaves; Warehouse *** FIRST 6 MONTHS AT HALF RENTAL *** The unit will provide:- * 6m eaves * Rol</x:v>
      </x:c>
      <x:c r="P1492" s="15" t="str">
        <x:v>Roller shutter stated</x:v>
      </x:c>
      <x:c r="Q1492" s="15" t="str">
        <x:v>Industrial / workshop / warehouse accommodation; office space, parking, yard/loading space, WC facilities.</x:v>
      </x:c>
      <x:c r="R1492" s="15" t="str">
        <x:v>Advertised to let; not agent-confirmed</x:v>
      </x:c>
      <x:c r="S1492" s="15" t="str">
        <x:v>https://www.zoopla.co.uk/to-rent/commercial/details/66258301/</x:v>
      </x:c>
      <x:c r="T1492" s="15" t="str">
        <x:v>https://www.rightmove.co.uk/properties/760937806687328#/?channel=COM_LET</x:v>
      </x:c>
      <x:c r="U1492" s="15" t="str"/>
      <x:c r="V1492" s="15" t="str">
        <x:v>Ashford — Orbital Park</x:v>
      </x:c>
      <x:c r="W1492" s="15" t="str">
        <x:v>Individual unit ≤15,000 sq ft</x:v>
      </x:c>
      <x:c r="X1492" s="13" t="n">
        <x:f>IF(N1492="Yes",L1492,0)</x:f>
        <x:v>13.686911890504705</x:v>
      </x:c>
      <x:c r="Y1492" s="14" t="n">
        <x:v>1</x:v>
      </x:c>
      <x:c r="Z1492" s="13" t="str">
        <x:v>Industrial / workshop / storage</x:v>
      </x:c>
    </x:row>
    <x:row r="1493" ht="49" customHeight="1">
      <x:c r="A1493" s="13" t="str">
        <x:v>SE0513</x:v>
      </x:c>
      <x:c r="B1493" s="15" t="str">
        <x:v>Ashford</x:v>
      </x:c>
      <x:c r="C1493" s="15" t="str">
        <x:v>Ashford</x:v>
      </x:c>
      <x:c r="D1493" s="14" t="n">
        <x:v>82140</x:v>
      </x:c>
      <x:c r="E1493" s="13" t="str">
        <x:v>Town</x:v>
      </x:c>
      <x:c r="F1493" s="15" t="str">
        <x:v>Orbital Park</x:v>
      </x:c>
      <x:c r="G1493" s="15" t="str">
        <x:v>Unit 11, Axiom Business Park, Hall Avenue, Orbital Park, Ashford, Kent TN24</x:v>
      </x:c>
      <x:c r="H1493" s="13" t="str">
        <x:v>Current</x:v>
      </x:c>
      <x:c r="I1493" s="14" t="n">
        <x:v>8960</x:v>
      </x:c>
      <x:c r="J1493" s="13" t="str">
        <x:f>IF(AND(ISNUMBER(I1493),I1493&gt;0),IF(I1493&lt;=1000,"1–1,000",IF(I1493&lt;=2500,"1,001–2,500",IF(I1493&lt;=5000,"2,501–5,000",IF(I1493&lt;=10000,"5,001–10,000","10,001–15,000")))),"5,001–10,000")</x:f>
        <x:v>5,001–10,000</x:v>
      </x:c>
      <x:c r="K1493" s="16" t="n">
        <x:v>86808</x:v>
      </x:c>
      <x:c r="L1493" s="43" t="n">
        <x:f>IF(AND(ISNUMBER(I1493),I1493&gt;0,ISNUMBER(K1493),K1493&gt;0),K1493/I1493,"n.a.")</x:f>
        <x:v>9.688392857142857</x:v>
      </x:c>
      <x:c r="M1493" s="43" t="n">
        <x:v>9.69</x:v>
      </x:c>
      <x:c r="N1493" s="13" t="str">
        <x:v>Yes</x:v>
      </x:c>
      <x:c r="O1493" s="15" t="str">
        <x:v>8m eaves; The property comprises a modern end terraced unit of steel portal frame construction with external c</x:v>
      </x:c>
      <x:c r="P1493" s="15" t="str">
        <x:v>Loading/access door stated</x:v>
      </x:c>
      <x:c r="Q1493" s="15" t="str">
        <x:v>Industrial / workshop / warehouse accommodation; Steel frame, mezzanine, office space, parking, WC facilities.</x:v>
      </x:c>
      <x:c r="R1493" s="15" t="str">
        <x:v>Advertised to let; not agent-confirmed</x:v>
      </x:c>
      <x:c r="S1493" s="15" t="str">
        <x:v>https://www.zoopla.co.uk/to-rent/commercial/details/73468767/</x:v>
      </x:c>
      <x:c r="T1493" s="15" t="str"/>
      <x:c r="U1493" s="15" t="str"/>
      <x:c r="V1493" s="15" t="str">
        <x:v>Ashford — Orbital Park</x:v>
      </x:c>
      <x:c r="W1493" s="15" t="str">
        <x:v>Individual unit ≤15,000 sq ft</x:v>
      </x:c>
      <x:c r="X1493" s="13" t="n">
        <x:f>IF(N1493="Yes",L1493,0)</x:f>
        <x:v>9.688392857142857</x:v>
      </x:c>
      <x:c r="Y1493" s="14" t="n">
        <x:v>1</x:v>
      </x:c>
      <x:c r="Z1493" s="13" t="str">
        <x:v>Industrial / workshop / storage</x:v>
      </x:c>
    </x:row>
    <x:row r="1494" ht="49" customHeight="1">
      <x:c r="A1494" s="13" t="str">
        <x:v>SE0514</x:v>
      </x:c>
      <x:c r="B1494" s="15" t="str">
        <x:v>Ashford</x:v>
      </x:c>
      <x:c r="C1494" s="15" t="str">
        <x:v>Ashford</x:v>
      </x:c>
      <x:c r="D1494" s="14" t="n">
        <x:v>82140</x:v>
      </x:c>
      <x:c r="E1494" s="13" t="str">
        <x:v>Town</x:v>
      </x:c>
      <x:c r="F1494" s="15" t="str">
        <x:v>Orbital Park</x:v>
      </x:c>
      <x:c r="G1494" s="15" t="str">
        <x:v>Unit 4, Entralon Gate, Hall Avenue, Orbital Park, Ashford, Kent, TN24 0LP</x:v>
      </x:c>
      <x:c r="H1494" s="13" t="str">
        <x:v>Current</x:v>
      </x:c>
      <x:c r="I1494" s="14" t="n">
        <x:v>7374</x:v>
      </x:c>
      <x:c r="J1494" s="13" t="str">
        <x:f>IF(AND(ISNUMBER(I1494),I1494&gt;0),IF(I1494&lt;=1000,"1–1,000",IF(I1494&lt;=2500,"1,001–2,500",IF(I1494&lt;=5000,"2,501–5,000",IF(I1494&lt;=10000,"5,001–10,000","10,001–15,000")))),"5,001–10,000")</x:f>
        <x:v>5,001–10,000</x:v>
      </x:c>
      <x:c r="K1494" s="16" t="n">
        <x:v>88750</x:v>
      </x:c>
      <x:c r="L1494" s="43" t="n">
        <x:f>IF(AND(ISNUMBER(I1494),I1494&gt;0,ISNUMBER(K1494),K1494&gt;0),K1494/I1494,"n.a.")</x:f>
        <x:v>12.035530241388663</x:v>
      </x:c>
      <x:c r="M1494" s="43" t="n">
        <x:v>12.04</x:v>
      </x:c>
      <x:c r="N1494" s="13" t="str">
        <x:v>Yes</x:v>
      </x:c>
      <x:c r="O1494" s="15" t="str">
        <x:v>Minimum Eaves of 8.2m; - Minimum Eaves Height 8.2m; Available in shell, the units are to constructed to a high</x:v>
      </x:c>
      <x:c r="P1494" s="15" t="str">
        <x:v>Roller shutter stated; electric operation stated</x:v>
      </x:c>
      <x:c r="Q1494" s="15" t="str">
        <x:v>Industrial / workshop / warehouse accommodation; mezzanine, three-phase power, parking.</x:v>
      </x:c>
      <x:c r="R1494" s="15" t="str">
        <x:v>Advertised to let; not agent-confirmed</x:v>
      </x:c>
      <x:c r="S1494" s="15" t="str">
        <x:v>https://www.zoopla.co.uk/to-rent/commercial/details/66662312/</x:v>
      </x:c>
      <x:c r="T1494" s="15" t="str">
        <x:v>https://www.rightmove.co.uk/properties/760931890681105#/?channel=COM_LET</x:v>
      </x:c>
      <x:c r="U1494" s="15" t="str">
        <x:v>https://www.rightmove.co.uk/properties/760917506256737#/?channel=COM_LET</x:v>
      </x:c>
      <x:c r="V1494" s="15" t="str">
        <x:v>Ashford — Orbital Park</x:v>
      </x:c>
      <x:c r="W1494" s="15" t="str">
        <x:v>Individual unit ≤15,000 sq ft</x:v>
      </x:c>
      <x:c r="X1494" s="13" t="n">
        <x:f>IF(N1494="Yes",L1494,0)</x:f>
        <x:v>12.035530241388663</x:v>
      </x:c>
      <x:c r="Y1494" s="14" t="n">
        <x:v>1</x:v>
      </x:c>
      <x:c r="Z1494" s="13" t="str">
        <x:v>Industrial / workshop / storage</x:v>
      </x:c>
    </x:row>
    <x:row r="1495" ht="49" customHeight="1">
      <x:c r="A1495" s="13" t="str">
        <x:v>SE0515</x:v>
      </x:c>
      <x:c r="B1495" s="15" t="str">
        <x:v>Ashford</x:v>
      </x:c>
      <x:c r="C1495" s="15" t="str">
        <x:v>Ashford</x:v>
      </x:c>
      <x:c r="D1495" s="14" t="n">
        <x:v>82140</x:v>
      </x:c>
      <x:c r="E1495" s="13" t="str">
        <x:v>Town</x:v>
      </x:c>
      <x:c r="F1495" s="15" t="str">
        <x:v>Orbital Park</x:v>
      </x:c>
      <x:c r="G1495" s="15" t="str">
        <x:v>Unit 5 Oak Trees Business Park, The Courtyard, Orbital Park, Sevington, Ashford, Kent, TN24</x:v>
      </x:c>
      <x:c r="H1495" s="13" t="str">
        <x:v>Current</x:v>
      </x:c>
      <x:c r="I1495" s="14" t="n">
        <x:v>1723</x:v>
      </x:c>
      <x:c r="J1495" s="13" t="str">
        <x:f>IF(AND(ISNUMBER(I1495),I1495&gt;0),IF(I1495&lt;=1000,"1–1,000",IF(I1495&lt;=2500,"1,001–2,500",IF(I1495&lt;=5000,"2,501–5,000",IF(I1495&lt;=10000,"5,001–10,000","10,001–15,000")))),"1,001–2,500")</x:f>
        <x:v>1,001–2,500</x:v>
      </x:c>
      <x:c r="K1495" s="16" t="n">
        <x:v>22000</x:v>
      </x:c>
      <x:c r="L1495" s="43" t="n">
        <x:f>IF(AND(ISNUMBER(I1495),I1495&gt;0,ISNUMBER(K1495),K1495&gt;0),K1495/I1495,"n.a.")</x:f>
        <x:v>12.768427161926871</x:v>
      </x:c>
      <x:c r="M1495" s="43" t="n">
        <x:v>12.77</x:v>
      </x:c>
      <x:c r="N1495" s="13" t="str">
        <x:v>Yes</x:v>
      </x:c>
      <x:c r="O1495" s="15" t="str">
        <x:v>It has an eaves height of some 18' although a mezzanine floor has now been fitted throughout which provides so</x:v>
      </x:c>
      <x:c r="P1495" s="15" t="str">
        <x:v>Not stated</x:v>
      </x:c>
      <x:c r="Q1495" s="15" t="str">
        <x:v>Industrial / workshop / warehouse accommodation; Steel frame, mezzanine, office space, yard/loading space.</x:v>
      </x:c>
      <x:c r="R1495" s="15" t="str">
        <x:v>Advertised to let; not agent-confirmed</x:v>
      </x:c>
      <x:c r="S1495" s="15" t="str">
        <x:v>https://www.zoopla.co.uk/to-rent/commercial/details/70829017/</x:v>
      </x:c>
      <x:c r="T1495" s="15" t="str">
        <x:v>https://www.rightmove.co.uk/properties/759462709900289#/?channel=COM_LET</x:v>
      </x:c>
      <x:c r="U1495" s="15" t="str"/>
      <x:c r="V1495" s="15" t="str">
        <x:v>Ashford — Orbital Park</x:v>
      </x:c>
      <x:c r="W1495" s="15" t="str">
        <x:v>Individual unit ≤15,000 sq ft</x:v>
      </x:c>
      <x:c r="X1495" s="13" t="n">
        <x:f>IF(N1495="Yes",L1495,0)</x:f>
        <x:v>12.768427161926871</x:v>
      </x:c>
      <x:c r="Y1495" s="14" t="n">
        <x:v>1</x:v>
      </x:c>
      <x:c r="Z1495" s="13" t="str">
        <x:v>Industrial / workshop / storage</x:v>
      </x:c>
    </x:row>
    <x:row r="1496" ht="49" customHeight="1">
      <x:c r="A1496" s="13" t="str">
        <x:v>SE0516</x:v>
      </x:c>
      <x:c r="B1496" s="15" t="str">
        <x:v>Ashford</x:v>
      </x:c>
      <x:c r="C1496" s="15" t="str">
        <x:v>Ashford</x:v>
      </x:c>
      <x:c r="D1496" s="14" t="n">
        <x:v>82140</x:v>
      </x:c>
      <x:c r="E1496" s="13" t="str">
        <x:v>Town</x:v>
      </x:c>
      <x:c r="F1496" s="15" t="str">
        <x:v>Orbital Park</x:v>
      </x:c>
      <x:c r="G1496" s="15" t="str">
        <x:v>Unit 9, Axiom, Orbital Park, Hall Avenue, Sevington, Ashford, Kent, TN24 0AA</x:v>
      </x:c>
      <x:c r="H1496" s="13" t="str">
        <x:v>Current</x:v>
      </x:c>
      <x:c r="I1496" s="14" t="n">
        <x:v>2974</x:v>
      </x:c>
      <x:c r="J1496" s="13" t="str">
        <x:f>IF(AND(ISNUMBER(I1496),I1496&gt;0),IF(I1496&lt;=1000,"1–1,000",IF(I1496&lt;=2500,"1,001–2,500",IF(I1496&lt;=5000,"2,501–5,000",IF(I1496&lt;=10000,"5,001–10,000","10,001–15,000")))),"2,501–5,000")</x:f>
        <x:v>2,501–5,000</x:v>
      </x:c>
      <x:c r="K1496" s="16" t="n">
        <x:v>38750</x:v>
      </x:c>
      <x:c r="L1496" s="43" t="n">
        <x:f>IF(AND(ISNUMBER(I1496),I1496&gt;0,ISNUMBER(K1496),K1496&gt;0),K1496/I1496,"n.a.")</x:f>
        <x:v>13.029589778076664</x:v>
      </x:c>
      <x:c r="M1496" s="43" t="n">
        <x:v>13.03</x:v>
      </x:c>
      <x:c r="N1496" s="13" t="str">
        <x:v>Yes</x:v>
      </x:c>
      <x:c r="O1496" s="15" t="str">
        <x:v>Unit 9 is a modern end terraced unit of steel portal frame construction with external clad elevations with an</x:v>
      </x:c>
      <x:c r="P1496" s="15" t="str">
        <x:v>Loading/access door stated</x:v>
      </x:c>
      <x:c r="Q1496" s="15" t="str">
        <x:v>Industrial / workshop / warehouse accommodation; Steel frame, parking.</x:v>
      </x:c>
      <x:c r="R1496" s="15" t="str">
        <x:v>Advertised to let; not agent-confirmed</x:v>
      </x:c>
      <x:c r="S1496" s="15" t="str">
        <x:v>https://www.zoopla.co.uk/to-rent/commercial/details/65700779/</x:v>
      </x:c>
      <x:c r="T1496" s="15" t="str">
        <x:v>https://www.rightmove.co.uk/properties/759462537806993#/?channel=COM_LET</x:v>
      </x:c>
      <x:c r="U1496" s="15" t="str">
        <x:v>https://www.rightmove.co.uk/properties/760931152497600#/?channel=COM_LET</x:v>
      </x:c>
      <x:c r="V1496" s="15" t="str">
        <x:v>Ashford — Orbital Park</x:v>
      </x:c>
      <x:c r="W1496" s="15" t="str">
        <x:v>Individual unit ≤15,000 sq ft</x:v>
      </x:c>
      <x:c r="X1496" s="13" t="n">
        <x:f>IF(N1496="Yes",L1496,0)</x:f>
        <x:v>13.029589778076664</x:v>
      </x:c>
      <x:c r="Y1496" s="14" t="n">
        <x:v>1</x:v>
      </x:c>
      <x:c r="Z1496" s="13" t="str">
        <x:v>Industrial / workshop / storage</x:v>
      </x:c>
    </x:row>
    <x:row r="1497" ht="49" customHeight="1">
      <x:c r="A1497" s="13" t="str">
        <x:v>SE0517</x:v>
      </x:c>
      <x:c r="B1497" s="15" t="str">
        <x:v>Ashford</x:v>
      </x:c>
      <x:c r="C1497" s="15" t="str">
        <x:v>Ashford</x:v>
      </x:c>
      <x:c r="D1497" s="14" t="n">
        <x:v>82140</x:v>
      </x:c>
      <x:c r="E1497" s="13" t="str">
        <x:v>Town</x:v>
      </x:c>
      <x:c r="F1497" s="15" t="str">
        <x:v>Sevington Business Park</x:v>
      </x:c>
      <x:c r="G1497" s="15" t="str">
        <x:v>Unit 2, St. Johns Court, Sevington Business Park, Foster Road, Sevington, Ashford, Kent, TN24 0SJ</x:v>
      </x:c>
      <x:c r="H1497" s="13" t="str">
        <x:v>Current</x:v>
      </x:c>
      <x:c r="I1497" s="14" t="n">
        <x:v>3859</x:v>
      </x:c>
      <x:c r="J1497" s="13" t="str">
        <x:f>IF(AND(ISNUMBER(I1497),I1497&gt;0),IF(I1497&lt;=1000,"1–1,000",IF(I1497&lt;=2500,"1,001–2,500",IF(I1497&lt;=5000,"2,501–5,000",IF(I1497&lt;=10000,"5,001–10,000","10,001–15,000")))),"2,501–5,000")</x:f>
        <x:v>2,501–5,000</x:v>
      </x:c>
      <x:c r="K1497" s="16" t="n">
        <x:v>46300</x:v>
      </x:c>
      <x:c r="L1497" s="43" t="n">
        <x:f>IF(AND(ISNUMBER(I1497),I1497&gt;0,ISNUMBER(K1497),K1497&gt;0),K1497/I1497,"n.a.")</x:f>
        <x:v>11.997926924073594</x:v>
      </x:c>
      <x:c r="M1497" s="43" t="n">
        <x:v>12</x:v>
      </x:c>
      <x:c r="N1497" s="13" t="str">
        <x:v>Yes</x:v>
      </x:c>
      <x:c r="O1497" s="15" t="str">
        <x:v>Internally the unit benefits from an eaves height of some 18ft rising to an apex of 24ft 6in.; The unit benefi</x:v>
      </x:c>
      <x:c r="P1497" s="15" t="str">
        <x:v>Up-and-over loading door stated</x:v>
      </x:c>
      <x:c r="Q1497" s="15" t="str">
        <x:v>Industrial / workshop / warehouse accommodation; Steel frame, office space, parking, WC facilities.</x:v>
      </x:c>
      <x:c r="R1497" s="15" t="str">
        <x:v>Advertised to let; not agent-confirmed</x:v>
      </x:c>
      <x:c r="S1497" s="15" t="str">
        <x:v>https://www.zoopla.co.uk/to-rent/commercial/details/69099481/</x:v>
      </x:c>
      <x:c r="T1497" s="15" t="str">
        <x:v>https://www.rightmove.co.uk/properties/760931047640865#/?channel=COM_LET</x:v>
      </x:c>
      <x:c r="U1497" s="15" t="str"/>
      <x:c r="V1497" s="15" t="str">
        <x:v>Ashford — Sevington Business Park</x:v>
      </x:c>
      <x:c r="W1497" s="15" t="str">
        <x:v>Individual unit ≤15,000 sq ft</x:v>
      </x:c>
      <x:c r="X1497" s="13" t="n">
        <x:f>IF(N1497="Yes",L1497,0)</x:f>
        <x:v>11.997926924073594</x:v>
      </x:c>
      <x:c r="Y1497" s="14" t="n">
        <x:v>1</x:v>
      </x:c>
      <x:c r="Z1497" s="13" t="str">
        <x:v>Industrial / workshop / storage</x:v>
      </x:c>
    </x:row>
    <x:row r="1498" ht="42" customHeight="1">
      <x:c r="A1498" s="13" t="str">
        <x:v>SE0518</x:v>
      </x:c>
      <x:c r="B1498" s="15" t="str">
        <x:v>Ashford</x:v>
      </x:c>
      <x:c r="C1498" s="15" t="str">
        <x:v>Ashford</x:v>
      </x:c>
      <x:c r="D1498" s="14" t="n">
        <x:v>82140</x:v>
      </x:c>
      <x:c r="E1498" s="13" t="str">
        <x:v>Town</x:v>
      </x:c>
      <x:c r="F1498" s="15" t="str">
        <x:v>Standalone / estate not identified</x:v>
      </x:c>
      <x:c r="G1498" s="15" t="str">
        <x:v>2, Carlton Road, Ashford, Kent, TN23</x:v>
      </x:c>
      <x:c r="H1498" s="13" t="str">
        <x:v>Current</x:v>
      </x:c>
      <x:c r="I1498" s="14" t="n">
        <x:v>3347</x:v>
      </x:c>
      <x:c r="J1498" s="13" t="str">
        <x:f>IF(AND(ISNUMBER(I1498),I1498&gt;0),IF(I1498&lt;=1000,"1–1,000",IF(I1498&lt;=2500,"1,001–2,500",IF(I1498&lt;=5000,"2,501–5,000",IF(I1498&lt;=10000,"5,001–10,000","10,001–15,000")))),"2,501–5,000")</x:f>
        <x:v>2,501–5,000</x:v>
      </x:c>
      <x:c r="K1498" s="16" t="n">
        <x:v>45000</x:v>
      </x:c>
      <x:c r="L1498" s="43" t="n">
        <x:f>IF(AND(ISNUMBER(I1498),I1498&gt;0,ISNUMBER(K1498),K1498&gt;0),K1498/I1498,"n.a.")</x:f>
        <x:v>13.4448760083657</x:v>
      </x:c>
      <x:c r="M1498" s="43" t="n">
        <x:v>13.44</x:v>
      </x:c>
      <x:c r="N1498" s="13" t="str">
        <x:v>Yes</x:v>
      </x:c>
      <x:c r="O1498" s="15" t="str">
        <x:v>It has an eaves height of 15ft rising to 20ft 8in at the apex.</x:v>
      </x:c>
      <x:c r="P1498" s="15" t="str">
        <x:v>Roller shutter stated</x:v>
      </x:c>
      <x:c r="Q1498" s="15" t="str">
        <x:v>Industrial / workshop / warehouse accommodation; three-phase power, parking.</x:v>
      </x:c>
      <x:c r="R1498" s="15" t="str">
        <x:v>Advertised to let; not agent-confirmed</x:v>
      </x:c>
      <x:c r="S1498" s="15" t="str">
        <x:v>https://www.zoopla.co.uk/to-rent/commercial/details/74546863/</x:v>
      </x:c>
      <x:c r="T1498" s="15" t="str">
        <x:v>https://www.rightmove.co.uk/properties/780872721364545#/?channel=COM_LET</x:v>
      </x:c>
      <x:c r="U1498" s="15" t="str"/>
      <x:c r="V1498" s="15" t="str">
        <x:v>Ashford — Standalone / estate not identified</x:v>
      </x:c>
      <x:c r="W1498" s="15" t="str">
        <x:v>Individual unit ≤15,000 sq ft</x:v>
      </x:c>
      <x:c r="X1498" s="13" t="n">
        <x:f>IF(N1498="Yes",L1498,0)</x:f>
        <x:v>13.4448760083657</x:v>
      </x:c>
      <x:c r="Y1498" s="14" t="n">
        <x:v>1</x:v>
      </x:c>
      <x:c r="Z1498" s="13" t="str">
        <x:v>Industrial / workshop / storage</x:v>
      </x:c>
    </x:row>
    <x:row r="1499" ht="42" customHeight="1">
      <x:c r="A1499" s="13" t="str">
        <x:v>SE0519</x:v>
      </x:c>
      <x:c r="B1499" s="15" t="str">
        <x:v>Ashford</x:v>
      </x:c>
      <x:c r="C1499" s="15" t="str">
        <x:v>Ashford</x:v>
      </x:c>
      <x:c r="D1499" s="14" t="n">
        <x:v>82140</x:v>
      </x:c>
      <x:c r="E1499" s="13" t="str">
        <x:v>Town</x:v>
      </x:c>
      <x:c r="F1499" s="15" t="str">
        <x:v>Standalone / estate not identified</x:v>
      </x:c>
      <x:c r="G1499" s="15" t="str">
        <x:v>Montpelier Business Park, Ashford, Kent, TN23</x:v>
      </x:c>
      <x:c r="H1499" s="13" t="str">
        <x:v>Current</x:v>
      </x:c>
      <x:c r="I1499" s="14" t="n">
        <x:v>3236</x:v>
      </x:c>
      <x:c r="J1499" s="13" t="str">
        <x:f>IF(AND(ISNUMBER(I1499),I1499&gt;0),IF(I1499&lt;=1000,"1–1,000",IF(I1499&lt;=2500,"1,001–2,500",IF(I1499&lt;=5000,"2,501–5,000",IF(I1499&lt;=10000,"5,001–10,000","10,001–15,000")))),"2,501–5,000")</x:f>
        <x:v>2,501–5,000</x:v>
      </x:c>
      <x:c r="K1499" s="16" t="n">
        <x:v>32500</x:v>
      </x:c>
      <x:c r="L1499" s="43" t="n">
        <x:f>IF(AND(ISNUMBER(I1499),I1499&gt;0,ISNUMBER(K1499),K1499&gt;0),K1499/I1499,"n.a.")</x:f>
        <x:v>10.04326328800989</x:v>
      </x:c>
      <x:c r="M1499" s="43" t="n">
        <x:v>10.04</x:v>
      </x:c>
      <x:c r="N1499" s="13" t="str">
        <x:v>Yes</x:v>
      </x:c>
      <x:c r="O1499" s="15" t="str">
        <x:v>The eaves height is 19ft, rising to an apex of some 26ft 4in at the centre.</x:v>
      </x:c>
      <x:c r="P1499" s="15" t="str">
        <x:v>Not stated</x:v>
      </x:c>
      <x:c r="Q1499" s="15" t="str">
        <x:v>Industrial / workshop / warehouse accommodation; Steel frame, office space, parking, WC facilities.</x:v>
      </x:c>
      <x:c r="R1499" s="15" t="str">
        <x:v>Advertised to let; not agent-confirmed</x:v>
      </x:c>
      <x:c r="S1499" s="15" t="str">
        <x:v>https://www.zoopla.co.uk/to-rent/commercial/details/74479144/</x:v>
      </x:c>
      <x:c r="T1499" s="15" t="str">
        <x:v>https://www.rightmove.co.uk/properties/779557842567072#/?channel=COM_LET</x:v>
      </x:c>
      <x:c r="U1499" s="15" t="str"/>
      <x:c r="V1499" s="15" t="str">
        <x:v>Ashford — Standalone / estate not identified</x:v>
      </x:c>
      <x:c r="W1499" s="15" t="str">
        <x:v>Individual unit ≤15,000 sq ft</x:v>
      </x:c>
      <x:c r="X1499" s="13" t="n">
        <x:f>IF(N1499="Yes",L1499,0)</x:f>
        <x:v>10.04326328800989</x:v>
      </x:c>
      <x:c r="Y1499" s="14" t="n">
        <x:v>1</x:v>
      </x:c>
      <x:c r="Z1499" s="13" t="str">
        <x:v>Industrial / workshop / storage</x:v>
      </x:c>
    </x:row>
    <x:row r="1500" ht="49" customHeight="1">
      <x:c r="A1500" s="13" t="str">
        <x:v>SE0520</x:v>
      </x:c>
      <x:c r="B1500" s="15" t="str">
        <x:v>Ashford</x:v>
      </x:c>
      <x:c r="C1500" s="15" t="str">
        <x:v>Ashford</x:v>
      </x:c>
      <x:c r="D1500" s="14" t="n">
        <x:v>82140</x:v>
      </x:c>
      <x:c r="E1500" s="13" t="str">
        <x:v>Town</x:v>
      </x:c>
      <x:c r="F1500" s="15" t="str">
        <x:v>Standalone / estate not identified</x:v>
      </x:c>
      <x:c r="G1500" s="15" t="str">
        <x:v>Unit 2 The Glenmore Centre, Moat Way, Sevington, Ashford, Kent, TN24</x:v>
      </x:c>
      <x:c r="H1500" s="13" t="str">
        <x:v>Current</x:v>
      </x:c>
      <x:c r="I1500" s="14" t="n">
        <x:v>1981</x:v>
      </x:c>
      <x:c r="J1500" s="13" t="str">
        <x:f>IF(AND(ISNUMBER(I1500),I1500&gt;0),IF(I1500&lt;=1000,"1–1,000",IF(I1500&lt;=2500,"1,001–2,500",IF(I1500&lt;=5000,"2,501–5,000",IF(I1500&lt;=10000,"5,001–10,000","10,001–15,000")))),"1,001–2,500")</x:f>
        <x:v>1,001–2,500</x:v>
      </x:c>
      <x:c r="K1500" s="16" t="n">
        <x:v>23000</x:v>
      </x:c>
      <x:c r="L1500" s="43" t="n">
        <x:f>IF(AND(ISNUMBER(I1500),I1500&gt;0,ISNUMBER(K1500),K1500&gt;0),K1500/I1500,"n.a.")</x:f>
        <x:v>11.610297829379101</x:v>
      </x:c>
      <x:c r="M1500" s="43" t="n">
        <x:v>11.61</x:v>
      </x:c>
      <x:c r="N1500" s="13" t="str">
        <x:v>Yes</x:v>
      </x:c>
      <x:c r="O1500" s="15" t="str">
        <x:v>The ground floor, having a clear height of 3 metres, is finished to a more basic specification but again is in</x:v>
      </x:c>
      <x:c r="P1500" s="15" t="str">
        <x:v>Not stated</x:v>
      </x:c>
      <x:c r="Q1500" s="15" t="str">
        <x:v>Industrial / workshop / warehouse accommodation; Steel frame, office space, parking.</x:v>
      </x:c>
      <x:c r="R1500" s="15" t="str">
        <x:v>Advertised to let; not agent-confirmed</x:v>
      </x:c>
      <x:c r="S1500" s="15" t="str">
        <x:v>https://www.zoopla.co.uk/to-rent/commercial/details/72934709/</x:v>
      </x:c>
      <x:c r="T1500" s="15" t="str">
        <x:v>https://www.rightmove.co.uk/properties/759462818818465#/?channel=COM_LET</x:v>
      </x:c>
      <x:c r="U1500" s="15" t="str"/>
      <x:c r="V1500" s="15" t="str">
        <x:v>Ashford — Standalone / estate not identified</x:v>
      </x:c>
      <x:c r="W1500" s="15" t="str">
        <x:v>Individual unit ≤15,000 sq ft</x:v>
      </x:c>
      <x:c r="X1500" s="13" t="n">
        <x:f>IF(N1500="Yes",L1500,0)</x:f>
        <x:v>11.610297829379101</x:v>
      </x:c>
      <x:c r="Y1500" s="14" t="n">
        <x:v>1</x:v>
      </x:c>
      <x:c r="Z1500" s="13" t="str">
        <x:v>Industrial / workshop / storage</x:v>
      </x:c>
    </x:row>
    <x:row r="1501" ht="49" customHeight="1">
      <x:c r="A1501" s="13" t="str">
        <x:v>SE0521</x:v>
      </x:c>
      <x:c r="B1501" s="15" t="str">
        <x:v>Ashford</x:v>
      </x:c>
      <x:c r="C1501" s="15" t="str">
        <x:v>Ashford</x:v>
      </x:c>
      <x:c r="D1501" s="14" t="n">
        <x:v>82140</x:v>
      </x:c>
      <x:c r="E1501" s="13" t="str">
        <x:v>Town</x:v>
      </x:c>
      <x:c r="F1501" s="15" t="str">
        <x:v>Standalone / estate not identified</x:v>
      </x:c>
      <x:c r="G1501" s="15" t="str">
        <x:v>Unit 8, Stafford Close, Ashford, Kent, TN23 4TT</x:v>
      </x:c>
      <x:c r="H1501" s="13" t="str">
        <x:v>Current</x:v>
      </x:c>
      <x:c r="I1501" s="14" t="n">
        <x:v>1545</x:v>
      </x:c>
      <x:c r="J1501" s="13" t="str">
        <x:f>IF(AND(ISNUMBER(I1501),I1501&gt;0),IF(I1501&lt;=1000,"1–1,000",IF(I1501&lt;=2500,"1,001–2,500",IF(I1501&lt;=5000,"2,501–5,000",IF(I1501&lt;=10000,"5,001–10,000","10,001–15,000")))),"1,001–2,500")</x:f>
        <x:v>1,001–2,500</x:v>
      </x:c>
      <x:c r="K1501" s="16" t="n">
        <x:v>16896</x:v>
      </x:c>
      <x:c r="L1501" s="43" t="n">
        <x:f>IF(AND(ISNUMBER(I1501),I1501&gt;0,ISNUMBER(K1501),K1501&gt;0),K1501/I1501,"n.a.")</x:f>
        <x:v>10.935922330097087</x:v>
      </x:c>
      <x:c r="M1501" s="43" t="n">
        <x:v>10.94</x:v>
      </x:c>
      <x:c r="N1501" s="13" t="str">
        <x:v>No</x:v>
      </x:c>
      <x:c r="O1501" s="15" t="str">
        <x:v>Minimum eaves height approx.; The unit benefits from a minimum eaves height of approximately 15 ft 10 in, an u</x:v>
      </x:c>
      <x:c r="P1501" s="15" t="str">
        <x:v>Up-and-over loading door stated</x:v>
      </x:c>
      <x:c r="Q1501" s="15" t="str">
        <x:v>Industrial / workshop / warehouse accommodation; mezzanine, office space, three-phase power, parking, yard/loading space, WC facilities.</x:v>
      </x:c>
      <x:c r="R1501" s="15" t="str">
        <x:v>Advertised to let; not agent-confirmed Multiple annual amounts in source; verify asking rent basis.</x:v>
      </x:c>
      <x:c r="S1501" s="15" t="str">
        <x:v>https://www.zoopla.co.uk/to-rent/commercial/details/73072999/</x:v>
      </x:c>
      <x:c r="T1501" s="15" t="str">
        <x:v>https://www.rightmove.co.uk/properties/760758271700209#/?channel=COM_LET</x:v>
      </x:c>
      <x:c r="U1501" s="15" t="str"/>
      <x:c r="V1501" s="15" t="str">
        <x:v>Ashford — Standalone / estate not identified</x:v>
      </x:c>
      <x:c r="W1501" s="15" t="str">
        <x:v>Individual unit ≤15,000 sq ft</x:v>
      </x:c>
      <x:c r="X1501" s="13" t="n">
        <x:f>IF(N1501="Yes",L1501,0)</x:f>
        <x:v>0</x:v>
      </x:c>
      <x:c r="Y1501" s="14" t="n">
        <x:v>1</x:v>
      </x:c>
      <x:c r="Z1501" s="13" t="str">
        <x:v>Industrial / workshop / storage</x:v>
      </x:c>
    </x:row>
    <x:row r="1502" ht="42" customHeight="1">
      <x:c r="A1502" s="13" t="str">
        <x:v>SE0522</x:v>
      </x:c>
      <x:c r="B1502" s="15" t="str">
        <x:v>Ashford</x:v>
      </x:c>
      <x:c r="C1502" s="15" t="str">
        <x:v>Ashford</x:v>
      </x:c>
      <x:c r="D1502" s="14" t="n">
        <x:v>82140</x:v>
      </x:c>
      <x:c r="E1502" s="13" t="str">
        <x:v>Town</x:v>
      </x:c>
      <x:c r="F1502" s="15" t="str">
        <x:v>Standalone / estate not identified</x:v>
      </x:c>
      <x:c r="G1502" s="15" t="str">
        <x:v>Unit 9, The Glenmore Centre,, Moat Way, Sevington, Ashford, Kent, TN24</x:v>
      </x:c>
      <x:c r="H1502" s="13" t="str">
        <x:v>Current</x:v>
      </x:c>
      <x:c r="I1502" s="14" t="n">
        <x:v>1436</x:v>
      </x:c>
      <x:c r="J1502" s="13" t="str">
        <x:f>IF(AND(ISNUMBER(I1502),I1502&gt;0),IF(I1502&lt;=1000,"1–1,000",IF(I1502&lt;=2500,"1,001–2,500",IF(I1502&lt;=5000,"2,501–5,000",IF(I1502&lt;=10000,"5,001–10,000","10,001–15,000")))),"1,001–2,500")</x:f>
        <x:v>1,001–2,500</x:v>
      </x:c>
      <x:c r="K1502" s="16" t="n">
        <x:v>15000</x:v>
      </x:c>
      <x:c r="L1502" s="43" t="n">
        <x:f>IF(AND(ISNUMBER(I1502),I1502&gt;0,ISNUMBER(K1502),K1502&gt;0),K1502/I1502,"n.a.")</x:f>
        <x:v>10.445682451253482</x:v>
      </x:c>
      <x:c r="M1502" s="43" t="n">
        <x:v>10.45</x:v>
      </x:c>
      <x:c r="N1502" s="13" t="str">
        <x:v>Yes</x:v>
      </x:c>
      <x:c r="O1502" s="15" t="str">
        <x:v>Not stated</x:v>
      </x:c>
      <x:c r="P1502" s="15" t="str">
        <x:v>Not stated</x:v>
      </x:c>
      <x:c r="Q1502" s="15" t="str">
        <x:v>Industrial / workshop / warehouse accommodation; Steel frame, mezzanine, office space, parking, WC facilities.</x:v>
      </x:c>
      <x:c r="R1502" s="15" t="str">
        <x:v>Advertised to let; not agent-confirmed</x:v>
      </x:c>
      <x:c r="S1502" s="15" t="str">
        <x:v>https://www.zoopla.co.uk/to-rent/commercial/details/73371653/</x:v>
      </x:c>
      <x:c r="T1502" s="15" t="str">
        <x:v>https://www.rightmove.co.uk/properties/759462894325344#/?channel=COM_LET</x:v>
      </x:c>
      <x:c r="U1502" s="15" t="str">
        <x:v>https://www.rightmove.co.uk/properties/760916684065185#/?channel=COM_LET</x:v>
      </x:c>
      <x:c r="V1502" s="15" t="str">
        <x:v>Ashford — Standalone / estate not identified</x:v>
      </x:c>
      <x:c r="W1502" s="15" t="str">
        <x:v>Individual unit ≤15,000 sq ft</x:v>
      </x:c>
      <x:c r="X1502" s="13" t="n">
        <x:f>IF(N1502="Yes",L1502,0)</x:f>
        <x:v>10.445682451253482</x:v>
      </x:c>
      <x:c r="Y1502" s="14" t="n">
        <x:v>1</x:v>
      </x:c>
      <x:c r="Z1502" s="13" t="str">
        <x:v>Industrial / workshop / storage</x:v>
      </x:c>
    </x:row>
    <x:row r="1503" ht="42" customHeight="1">
      <x:c r="A1503" s="13" t="str">
        <x:v>SE0523</x:v>
      </x:c>
      <x:c r="B1503" s="15" t="str">
        <x:v>Ashford</x:v>
      </x:c>
      <x:c r="C1503" s="15" t="str">
        <x:v>Ashford</x:v>
      </x:c>
      <x:c r="D1503" s="14" t="n">
        <x:v>82140</x:v>
      </x:c>
      <x:c r="E1503" s="13" t="str">
        <x:v>Town</x:v>
      </x:c>
      <x:c r="F1503" s="15" t="str">
        <x:v>Standalone / estate not identified</x:v>
      </x:c>
      <x:c r="G1503" s="15" t="str">
        <x:v>Unit A, The Invicta Press, Lower Queens Road, Ashford, Kent</x:v>
      </x:c>
      <x:c r="H1503" s="13" t="str">
        <x:v>Current</x:v>
      </x:c>
      <x:c r="I1503" s="14" t="n">
        <x:v>12799</x:v>
      </x:c>
      <x:c r="J1503" s="13" t="str">
        <x:f>IF(AND(ISNUMBER(I1503),I1503&gt;0),IF(I1503&lt;=1000,"1–1,000",IF(I1503&lt;=2500,"1,001–2,500",IF(I1503&lt;=5000,"2,501–5,000",IF(I1503&lt;=10000,"5,001–10,000","10,001–15,000")))),"10,001–15,000")</x:f>
        <x:v>10,001–15,000</x:v>
      </x:c>
      <x:c r="K1503" s="16"/>
      <x:c r="L1503" s="43" t="str">
        <x:f>IF(AND(ISNUMBER(I1503),I1503&gt;0,ISNUMBER(K1503),K1503&gt;0),K1503/I1503,"n.a.")</x:f>
        <x:v>n.a.</x:v>
      </x:c>
      <x:c r="M1503" s="43"/>
      <x:c r="N1503" s="13" t="str">
        <x:v>No</x:v>
      </x:c>
      <x:c r="O1503" s="15" t="str">
        <x:v>Not stated</x:v>
      </x:c>
      <x:c r="P1503" s="15" t="str">
        <x:v>Roller shutter stated</x:v>
      </x:c>
      <x:c r="Q1503" s="15" t="str">
        <x:v>Industrial / workshop / warehouse accommodation.</x:v>
      </x:c>
      <x:c r="R1503" s="15" t="str">
        <x:v>Advertised to let; not agent-confirmed</x:v>
      </x:c>
      <x:c r="S1503" s="15" t="str">
        <x:v>https://www.rightmove.co.uk/properties/769464279438177#/?channel=COM_LET</x:v>
      </x:c>
      <x:c r="T1503" s="15" t="str"/>
      <x:c r="U1503" s="15" t="str"/>
      <x:c r="V1503" s="15" t="str">
        <x:v>Ashford — Standalone / estate not identified</x:v>
      </x:c>
      <x:c r="W1503" s="15" t="str">
        <x:v>Individual unit ≤15,000 sq ft</x:v>
      </x:c>
      <x:c r="X1503" s="13" t="n">
        <x:f>IF(N1503="Yes",L1503,0)</x:f>
        <x:v>0</x:v>
      </x:c>
      <x:c r="Y1503" s="14" t="n">
        <x:v>1</x:v>
      </x:c>
      <x:c r="Z1503" s="13" t="str">
        <x:v>Industrial / workshop / storage</x:v>
      </x:c>
    </x:row>
    <x:row r="1504" ht="49" customHeight="1">
      <x:c r="A1504" s="13" t="str">
        <x:v>SE0524</x:v>
      </x:c>
      <x:c r="B1504" s="15" t="str">
        <x:v>Ashford</x:v>
      </x:c>
      <x:c r="C1504" s="15" t="str">
        <x:v>Ashford</x:v>
      </x:c>
      <x:c r="D1504" s="14" t="n">
        <x:v>82140</x:v>
      </x:c>
      <x:c r="E1504" s="13" t="str">
        <x:v>Town</x:v>
      </x:c>
      <x:c r="F1504" s="15" t="str">
        <x:v>Tavis House Business Centre, Ashford</x:v>
      </x:c>
      <x:c r="G1504" s="15" t="str">
        <x:v>Tavis House Business Centre, Ashford, Kent TN24</x:v>
      </x:c>
      <x:c r="H1504" s="13" t="str">
        <x:v>Current</x:v>
      </x:c>
      <x:c r="I1504" s="14" t="n">
        <x:v>5071</x:v>
      </x:c>
      <x:c r="J1504" s="13" t="str">
        <x:f>IF(AND(ISNUMBER(I1504),I1504&gt;0),IF(I1504&lt;=1000,"1–1,000",IF(I1504&lt;=2500,"1,001–2,500",IF(I1504&lt;=5000,"2,501–5,000",IF(I1504&lt;=10000,"5,001–10,000","10,001–15,000")))),"5,001–10,000")</x:f>
        <x:v>5,001–10,000</x:v>
      </x:c>
      <x:c r="K1504" s="16" t="n">
        <x:v>24552</x:v>
      </x:c>
      <x:c r="L1504" s="43" t="n">
        <x:f>IF(AND(ISNUMBER(I1504),I1504&gt;0,ISNUMBER(K1504),K1504&gt;0),K1504/I1504,"n.a.")</x:f>
        <x:v>4.841648590021692</x:v>
      </x:c>
      <x:c r="M1504" s="43" t="n">
        <x:v>4.84</x:v>
      </x:c>
      <x:c r="N1504" s="13" t="str">
        <x:v>Yes</x:v>
      </x:c>
      <x:c r="O1504" s="15" t="str">
        <x:v>5.4m to 6m eaves height, 30 kN per square m floor loading, insulated roller shutter doors; The units are of mo</x:v>
      </x:c>
      <x:c r="P1504" s="15" t="str">
        <x:v>Roller shutter stated</x:v>
      </x:c>
      <x:c r="Q1504" s="15" t="str">
        <x:v>Industrial / workshop / warehouse accommodation; Steel frame, three-phase power, parking.</x:v>
      </x:c>
      <x:c r="R1504" s="15" t="str">
        <x:v>Advertised to let; not agent-confirmed</x:v>
      </x:c>
      <x:c r="S1504" s="15" t="str">
        <x:v>https://www.zoopla.co.uk/to-rent/commercial/details/73446972/</x:v>
      </x:c>
      <x:c r="T1504" s="15" t="str"/>
      <x:c r="U1504" s="15" t="str"/>
      <x:c r="V1504" s="15" t="str">
        <x:v>Ashford — Tavis House Business Centre, Ashford</x:v>
      </x:c>
      <x:c r="W1504" s="15" t="str">
        <x:v>Individual unit ≤15,000 sq ft</x:v>
      </x:c>
      <x:c r="X1504" s="13" t="n">
        <x:f>IF(N1504="Yes",L1504,0)</x:f>
        <x:v>4.841648590021692</x:v>
      </x:c>
      <x:c r="Y1504" s="14" t="n">
        <x:v>1</x:v>
      </x:c>
      <x:c r="Z1504" s="13" t="str">
        <x:v>Industrial / workshop / storage</x:v>
      </x:c>
    </x:row>
    <x:row r="1505" ht="49" customHeight="1">
      <x:c r="A1505" s="13" t="str">
        <x:v>SE0525</x:v>
      </x:c>
      <x:c r="B1505" s="15" t="str">
        <x:v>Ashford</x:v>
      </x:c>
      <x:c r="C1505" s="15" t="str">
        <x:v>Ashford</x:v>
      </x:c>
      <x:c r="D1505" s="14" t="n">
        <x:v>82140</x:v>
      </x:c>
      <x:c r="E1505" s="13" t="str">
        <x:v>Town</x:v>
      </x:c>
      <x:c r="F1505" s="15" t="str">
        <x:v>Waterbrook Park</x:v>
      </x:c>
      <x:c r="G1505" s="15" t="str">
        <x:v>Unit 15 (A8), Waterbrook Park, Arrowhead Road, Ashford, Kent, TN24 0LH</x:v>
      </x:c>
      <x:c r="H1505" s="13" t="str">
        <x:v>Current</x:v>
      </x:c>
      <x:c r="I1505" s="14" t="n">
        <x:v>2962</x:v>
      </x:c>
      <x:c r="J1505" s="13" t="str">
        <x:f>IF(AND(ISNUMBER(I1505),I1505&gt;0),IF(I1505&lt;=1000,"1–1,000",IF(I1505&lt;=2500,"1,001–2,500",IF(I1505&lt;=5000,"2,501–5,000",IF(I1505&lt;=10000,"5,001–10,000","10,001–15,000")))),"2,501–5,000")</x:f>
        <x:v>2,501–5,000</x:v>
      </x:c>
      <x:c r="K1505" s="16" t="n">
        <x:v>32500</x:v>
      </x:c>
      <x:c r="L1505" s="43" t="n">
        <x:f>IF(AND(ISNUMBER(I1505),I1505&gt;0,ISNUMBER(K1505),K1505&gt;0),K1505/I1505,"n.a.")</x:f>
        <x:v>10.972316002700877</x:v>
      </x:c>
      <x:c r="M1505" s="43" t="n">
        <x:v>10.97</x:v>
      </x:c>
      <x:c r="N1505" s="13" t="str">
        <x:v>Yes</x:v>
      </x:c>
      <x:c r="O1505" s="15" t="str">
        <x:v>6.8m Eaves; It is finished to a high specification and benefits from the following features: BREEAM Rating Air</x:v>
      </x:c>
      <x:c r="P1505" s="15" t="str">
        <x:v>Not stated</x:v>
      </x:c>
      <x:c r="Q1505" s="15" t="str">
        <x:v>Industrial / workshop / warehouse accommodation; office space, three-phase power, parking.</x:v>
      </x:c>
      <x:c r="R1505" s="15" t="str">
        <x:v>Advertised to let; not agent-confirmed</x:v>
      </x:c>
      <x:c r="S1505" s="15" t="str">
        <x:v>https://www.zoopla.co.uk/to-rent/commercial/details/61843094/</x:v>
      </x:c>
      <x:c r="T1505" s="15" t="str">
        <x:v>https://www.rightmove.co.uk/properties/760916541569168#/?channel=COM_LET</x:v>
      </x:c>
      <x:c r="U1505" s="15" t="str"/>
      <x:c r="V1505" s="15" t="str">
        <x:v>Ashford — Waterbrook Park</x:v>
      </x:c>
      <x:c r="W1505" s="15" t="str">
        <x:v>Individual unit ≤15,000 sq ft</x:v>
      </x:c>
      <x:c r="X1505" s="13" t="n">
        <x:f>IF(N1505="Yes",L1505,0)</x:f>
        <x:v>10.972316002700877</x:v>
      </x:c>
      <x:c r="Y1505" s="14" t="n">
        <x:v>1</x:v>
      </x:c>
      <x:c r="Z1505" s="13" t="str">
        <x:v>Industrial / workshop / storage</x:v>
      </x:c>
    </x:row>
    <x:row r="1506" ht="49" customHeight="1">
      <x:c r="A1506" s="13" t="str">
        <x:v>SE0526</x:v>
      </x:c>
      <x:c r="B1506" s="15" t="str">
        <x:v>Sevenoaks</x:v>
      </x:c>
      <x:c r="C1506" s="15" t="str">
        <x:v>Wrotham</x:v>
      </x:c>
      <x:c r="D1506" s="14" t="n">
        <x:v>1960</x:v>
      </x:c>
      <x:c r="E1506" s="13" t="str">
        <x:v>Nearby</x:v>
      </x:c>
      <x:c r="F1506" s="15" t="str">
        <x:v>Platt Industrial Estate</x:v>
      </x:c>
      <x:c r="G1506" s="15" t="str">
        <x:v>Unit 6 Mill Place, Platt Industrial Estate, Maidstone Road, St Mary's Platt Wrotham, Sevenoaks, TN15 8FD</x:v>
      </x:c>
      <x:c r="H1506" s="13" t="str">
        <x:v>Current</x:v>
      </x:c>
      <x:c r="I1506" s="14" t="n">
        <x:v>7224</x:v>
      </x:c>
      <x:c r="J1506" s="13" t="str">
        <x:f>IF(AND(ISNUMBER(I1506),I1506&gt;0),IF(I1506&lt;=1000,"1–1,000",IF(I1506&lt;=2500,"1,001–2,500",IF(I1506&lt;=5000,"2,501–5,000",IF(I1506&lt;=10000,"5,001–10,000","10,001–15,000")))),"5,001–10,000")</x:f>
        <x:v>5,001–10,000</x:v>
      </x:c>
      <x:c r="K1506" s="16"/>
      <x:c r="L1506" s="43" t="str">
        <x:f>IF(AND(ISNUMBER(I1506),I1506&gt;0,ISNUMBER(K1506),K1506&gt;0),K1506/I1506,"n.a.")</x:f>
        <x:v>n.a.</x:v>
      </x:c>
      <x:c r="M1506" s="43"/>
      <x:c r="N1506" s="13" t="str">
        <x:v>No</x:v>
      </x:c>
      <x:c r="O1506" s="15" t="str">
        <x:v>The units are of steel portal frame construction set under a pitched roof with an internal eaves height of 4.6</x:v>
      </x:c>
      <x:c r="P1506" s="15" t="str">
        <x:v>Loading/access door stated</x:v>
      </x:c>
      <x:c r="Q1506" s="15" t="str">
        <x:v>Industrial / workshop / warehouse accommodation; Steel frame, office space, parking, yard/loading space, WC facilities.</x:v>
      </x:c>
      <x:c r="R1506" s="15" t="str">
        <x:v>Advertised to let; not agent-confirmed</x:v>
      </x:c>
      <x:c r="S1506" s="15" t="str">
        <x:v>https://www.rightmove.co.uk/properties/760931215229473#/?channel=COM_LET</x:v>
      </x:c>
      <x:c r="T1506" s="15" t="str"/>
      <x:c r="U1506" s="15" t="str"/>
      <x:c r="V1506" s="15" t="str">
        <x:v>Sevenoaks — Platt Industrial Estate</x:v>
      </x:c>
      <x:c r="W1506" s="15" t="str">
        <x:v>Individual unit ≤15,000 sq ft</x:v>
      </x:c>
      <x:c r="X1506" s="13" t="n">
        <x:f>IF(N1506="Yes",L1506,0)</x:f>
        <x:v>0</x:v>
      </x:c>
      <x:c r="Y1506" s="14" t="n">
        <x:v>1</x:v>
      </x:c>
      <x:c r="Z1506" s="13" t="str">
        <x:v>Industrial / workshop / storage</x:v>
      </x:c>
    </x:row>
    <x:row r="1507" ht="49" customHeight="1">
      <x:c r="A1507" s="13" t="str">
        <x:v>SE0527</x:v>
      </x:c>
      <x:c r="B1507" s="15" t="str">
        <x:v>Sevenoaks</x:v>
      </x:c>
      <x:c r="C1507" s="15" t="str">
        <x:v>St Mary's Platt</x:v>
      </x:c>
      <x:c r="D1507" s="14"/>
      <x:c r="E1507" s="13" t="str">
        <x:v>Nearby</x:v>
      </x:c>
      <x:c r="F1507" s="15" t="str">
        <x:v>Platt Industrial Estate</x:v>
      </x:c>
      <x:c r="G1507" s="15" t="str">
        <x:v>Unit 7 Mill Place, Platt Business Estate, Maidstone Road, Sevenoaks TN15</x:v>
      </x:c>
      <x:c r="H1507" s="13" t="str">
        <x:v>Current</x:v>
      </x:c>
      <x:c r="I1507" s="14" t="n">
        <x:v>8481</x:v>
      </x:c>
      <x:c r="J1507" s="13" t="str">
        <x:f>IF(AND(ISNUMBER(I1507),I1507&gt;0),IF(I1507&lt;=1000,"1–1,000",IF(I1507&lt;=2500,"1,001–2,500",IF(I1507&lt;=5000,"2,501–5,000",IF(I1507&lt;=10000,"5,001–10,000","10,001–15,000")))),"5,001–10,000")</x:f>
        <x:v>5,001–10,000</x:v>
      </x:c>
      <x:c r="K1507" s="16" t="n">
        <x:v>64000</x:v>
      </x:c>
      <x:c r="L1507" s="43" t="n">
        <x:f>IF(AND(ISNUMBER(I1507),I1507&gt;0,ISNUMBER(K1507),K1507&gt;0),K1507/I1507,"n.a.")</x:f>
        <x:v>7.546279919820776</x:v>
      </x:c>
      <x:c r="M1507" s="43" t="n">
        <x:v>7.55</x:v>
      </x:c>
      <x:c r="N1507" s="13" t="str">
        <x:v>Yes</x:v>
      </x:c>
      <x:c r="O1507" s="15" t="str">
        <x:v>4.6m eaves; The property benefits from concrete floor, LED lighting, loading door, 4.6m eaves rising to 6.5m,</x:v>
      </x:c>
      <x:c r="P1507" s="15" t="str">
        <x:v>Loading/access door stated</x:v>
      </x:c>
      <x:c r="Q1507" s="15" t="str">
        <x:v>Industrial / workshop / warehouse accommodation; Steel frame, mezzanine, office space, parking, WC facilities.</x:v>
      </x:c>
      <x:c r="R1507" s="15" t="str">
        <x:v>Advertised to let; not agent-confirmed Host BUA population not separately matched.</x:v>
      </x:c>
      <x:c r="S1507" s="15" t="str">
        <x:v>https://www.zoopla.co.uk/to-rent/commercial/details/72772644/</x:v>
      </x:c>
      <x:c r="T1507" s="15" t="str"/>
      <x:c r="U1507" s="15" t="str"/>
      <x:c r="V1507" s="15" t="str">
        <x:v>Sevenoaks — Platt Industrial Estate</x:v>
      </x:c>
      <x:c r="W1507" s="15" t="str">
        <x:v>Individual unit ≤15,000 sq ft</x:v>
      </x:c>
      <x:c r="X1507" s="13" t="n">
        <x:f>IF(N1507="Yes",L1507,0)</x:f>
        <x:v>7.546279919820776</x:v>
      </x:c>
      <x:c r="Y1507" s="14" t="n">
        <x:v>1</x:v>
      </x:c>
      <x:c r="Z1507" s="13" t="str">
        <x:v>Industrial / workshop / storage</x:v>
      </x:c>
    </x:row>
    <x:row r="1508" ht="42" customHeight="1">
      <x:c r="A1508" s="13" t="str">
        <x:v>SE0528</x:v>
      </x:c>
      <x:c r="B1508" s="15" t="str">
        <x:v>Sevenoaks</x:v>
      </x:c>
      <x:c r="C1508" s="15" t="str">
        <x:v>Sevenoaks</x:v>
      </x:c>
      <x:c r="D1508" s="14" t="n">
        <x:v>26475</x:v>
      </x:c>
      <x:c r="E1508" s="13" t="str">
        <x:v>Town</x:v>
      </x:c>
      <x:c r="F1508" s="15" t="str">
        <x:v>Sevenoaks Business Centre</x:v>
      </x:c>
      <x:c r="G1508" s="15" t="str">
        <x:v>Cramptons Road, Sevenoaks TN14</x:v>
      </x:c>
      <x:c r="H1508" s="13" t="str">
        <x:v>Current</x:v>
      </x:c>
      <x:c r="I1508" s="14" t="n">
        <x:v>2151</x:v>
      </x:c>
      <x:c r="J1508" s="13" t="str">
        <x:f>IF(AND(ISNUMBER(I1508),I1508&gt;0),IF(I1508&lt;=1000,"1–1,000",IF(I1508&lt;=2500,"1,001–2,500",IF(I1508&lt;=5000,"2,501–5,000",IF(I1508&lt;=10000,"5,001–10,000","10,001–15,000")))),"1,001–2,500")</x:f>
        <x:v>1,001–2,500</x:v>
      </x:c>
      <x:c r="K1508" s="16"/>
      <x:c r="L1508" s="43" t="str">
        <x:f>IF(AND(ISNUMBER(I1508),I1508&gt;0,ISNUMBER(K1508),K1508&gt;0),K1508/I1508,"n.a.")</x:f>
        <x:v>n.a.</x:v>
      </x:c>
      <x:c r="M1508" s="43"/>
      <x:c r="N1508" s="13" t="str">
        <x:v>No</x:v>
      </x:c>
      <x:c r="O1508" s="15" t="str">
        <x:v>Min 4m clear height</x:v>
      </x:c>
      <x:c r="P1508" s="15" t="str">
        <x:v>Loading/access door stated</x:v>
      </x:c>
      <x:c r="Q1508" s="15" t="str">
        <x:v>Industrial / workshop / warehouse accommodation; Steel frame, office space, three-phase power, parking.</x:v>
      </x:c>
      <x:c r="R1508" s="15" t="str">
        <x:v>Advertised to let; not agent-confirmed</x:v>
      </x:c>
      <x:c r="S1508" s="15" t="str">
        <x:v>https://www.zoopla.co.uk/to-rent/commercial/details/69419288/</x:v>
      </x:c>
      <x:c r="T1508" s="15" t="str"/>
      <x:c r="U1508" s="15" t="str"/>
      <x:c r="V1508" s="15" t="str">
        <x:v>Sevenoaks — Sevenoaks Business Centre</x:v>
      </x:c>
      <x:c r="W1508" s="15" t="str">
        <x:v>Individual unit ≤15,000 sq ft</x:v>
      </x:c>
      <x:c r="X1508" s="13" t="n">
        <x:f>IF(N1508="Yes",L1508,0)</x:f>
        <x:v>0</x:v>
      </x:c>
      <x:c r="Y1508" s="14" t="n">
        <x:v>1</x:v>
      </x:c>
      <x:c r="Z1508" s="13" t="str">
        <x:v>Industrial / workshop / storage</x:v>
      </x:c>
    </x:row>
    <x:row r="1509" ht="42" customHeight="1">
      <x:c r="A1509" s="13" t="str">
        <x:v>SE0529</x:v>
      </x:c>
      <x:c r="B1509" s="15" t="str">
        <x:v>Sevenoaks</x:v>
      </x:c>
      <x:c r="C1509" s="15" t="str">
        <x:v>Sevenoaks</x:v>
      </x:c>
      <x:c r="D1509" s="14" t="n">
        <x:v>26475</x:v>
      </x:c>
      <x:c r="E1509" s="13" t="str">
        <x:v>Town</x:v>
      </x:c>
      <x:c r="F1509" s="15" t="str">
        <x:v>Sevenoaks Business Centre</x:v>
      </x:c>
      <x:c r="G1509" s="15" t="str">
        <x:v>Sevenoaks Business Centre, Sevenoaks TN14</x:v>
      </x:c>
      <x:c r="H1509" s="13" t="str">
        <x:v>Current</x:v>
      </x:c>
      <x:c r="I1509" s="14" t="n">
        <x:v>1890</x:v>
      </x:c>
      <x:c r="J1509" s="13" t="str">
        <x:f>IF(AND(ISNUMBER(I1509),I1509&gt;0),IF(I1509&lt;=1000,"1–1,000",IF(I1509&lt;=2500,"1,001–2,500",IF(I1509&lt;=5000,"2,501–5,000",IF(I1509&lt;=10000,"5,001–10,000","10,001–15,000")))),"1,001–2,500")</x:f>
        <x:v>1,001–2,500</x:v>
      </x:c>
      <x:c r="K1509" s="16" t="n">
        <x:v>36855</x:v>
      </x:c>
      <x:c r="L1509" s="43" t="n">
        <x:f>IF(AND(ISNUMBER(I1509),I1509&gt;0,ISNUMBER(K1509),K1509&gt;0),K1509/I1509,"n.a.")</x:f>
        <x:v>19.5</x:v>
      </x:c>
      <x:c r="M1509" s="43" t="n">
        <x:v>19.5</x:v>
      </x:c>
      <x:c r="N1509" s="13" t="str">
        <x:v>Yes</x:v>
      </x:c>
      <x:c r="O1509" s="15" t="str">
        <x:v>Not stated</x:v>
      </x:c>
      <x:c r="P1509" s="15" t="str">
        <x:v>Roller shutter stated</x:v>
      </x:c>
      <x:c r="Q1509" s="15" t="str">
        <x:v>Industrial / workshop / warehouse accommodation; mezzanine, office space, three-phase power, parking.</x:v>
      </x:c>
      <x:c r="R1509" s="15" t="str">
        <x:v>Advertised to let; not agent-confirmed</x:v>
      </x:c>
      <x:c r="S1509" s="15" t="str">
        <x:v>https://www.zoopla.co.uk/to-rent/commercial/details/73775983/</x:v>
      </x:c>
      <x:c r="T1509" s="15" t="str"/>
      <x:c r="U1509" s="15" t="str"/>
      <x:c r="V1509" s="15" t="str">
        <x:v>Sevenoaks — Sevenoaks Business Centre</x:v>
      </x:c>
      <x:c r="W1509" s="15" t="str">
        <x:v>Individual unit ≤15,000 sq ft</x:v>
      </x:c>
      <x:c r="X1509" s="13" t="n">
        <x:f>IF(N1509="Yes",L1509,0)</x:f>
        <x:v>19.5</x:v>
      </x:c>
      <x:c r="Y1509" s="14" t="n">
        <x:v>1</x:v>
      </x:c>
      <x:c r="Z1509" s="13" t="str">
        <x:v>Industrial / workshop / storage</x:v>
      </x:c>
    </x:row>
    <x:row r="1510" ht="42" customHeight="1">
      <x:c r="A1510" s="13" t="str">
        <x:v>SE0530</x:v>
      </x:c>
      <x:c r="B1510" s="15" t="str">
        <x:v>Sevenoaks</x:v>
      </x:c>
      <x:c r="C1510" s="15" t="str">
        <x:v>Sevenoaks</x:v>
      </x:c>
      <x:c r="D1510" s="14" t="n">
        <x:v>26475</x:v>
      </x:c>
      <x:c r="E1510" s="13" t="str">
        <x:v>Town</x:v>
      </x:c>
      <x:c r="F1510" s="15" t="str">
        <x:v>Sevenoaks Business Centre</x:v>
      </x:c>
      <x:c r="G1510" s="15" t="str">
        <x:v>Unit 10, Sevenoaks Business Centre, Cramptons Road, Sevenoaks TN14</x:v>
      </x:c>
      <x:c r="H1510" s="13" t="str">
        <x:v>Current</x:v>
      </x:c>
      <x:c r="I1510" s="14" t="n">
        <x:v>1894</x:v>
      </x:c>
      <x:c r="J1510" s="13" t="str">
        <x:f>IF(AND(ISNUMBER(I1510),I1510&gt;0),IF(I1510&lt;=1000,"1–1,000",IF(I1510&lt;=2500,"1,001–2,500",IF(I1510&lt;=5000,"2,501–5,000",IF(I1510&lt;=10000,"5,001–10,000","10,001–15,000")))),"1,001–2,500")</x:f>
        <x:v>1,001–2,500</x:v>
      </x:c>
      <x:c r="K1510" s="16"/>
      <x:c r="L1510" s="43" t="str">
        <x:f>IF(AND(ISNUMBER(I1510),I1510&gt;0,ISNUMBER(K1510),K1510&gt;0),K1510/I1510,"n.a.")</x:f>
        <x:v>n.a.</x:v>
      </x:c>
      <x:c r="M1510" s="43"/>
      <x:c r="N1510" s="13" t="str">
        <x:v>No</x:v>
      </x:c>
      <x:c r="O1510" s="15" t="str">
        <x:v>Min 4m clear height</x:v>
      </x:c>
      <x:c r="P1510" s="15" t="str">
        <x:v>Loading/access door stated</x:v>
      </x:c>
      <x:c r="Q1510" s="15" t="str">
        <x:v>Industrial / workshop / warehouse accommodation; Steel frame, office space, three-phase power, parking.</x:v>
      </x:c>
      <x:c r="R1510" s="15" t="str">
        <x:v>Advertised to let; not agent-confirmed Named individual unit and exact area in detailed availability schedule.</x:v>
      </x:c>
      <x:c r="S1510" s="15" t="str">
        <x:v>https://www.zoopla.co.uk/to-rent/commercial/details/55943474/</x:v>
      </x:c>
      <x:c r="T1510" s="15" t="str"/>
      <x:c r="U1510" s="15" t="str"/>
      <x:c r="V1510" s="15" t="str">
        <x:v>Sevenoaks — Sevenoaks Business Centre</x:v>
      </x:c>
      <x:c r="W1510" s="15" t="str">
        <x:v>Individual unit ≤15,000 sq ft</x:v>
      </x:c>
      <x:c r="X1510" s="13" t="n">
        <x:f>IF(N1510="Yes",L1510,0)</x:f>
        <x:v>0</x:v>
      </x:c>
      <x:c r="Y1510" s="14" t="n">
        <x:v>1</x:v>
      </x:c>
      <x:c r="Z1510" s="13" t="str">
        <x:v>Industrial / workshop / storage</x:v>
      </x:c>
    </x:row>
    <x:row r="1511" ht="42" customHeight="1">
      <x:c r="A1511" s="13" t="str">
        <x:v>SE0531</x:v>
      </x:c>
      <x:c r="B1511" s="15" t="str">
        <x:v>Sevenoaks</x:v>
      </x:c>
      <x:c r="C1511" s="15" t="str">
        <x:v>Sevenoaks</x:v>
      </x:c>
      <x:c r="D1511" s="14" t="n">
        <x:v>26475</x:v>
      </x:c>
      <x:c r="E1511" s="13" t="str">
        <x:v>Town</x:v>
      </x:c>
      <x:c r="F1511" s="15" t="str">
        <x:v>Sevenoaks Business Centre</x:v>
      </x:c>
      <x:c r="G1511" s="15" t="str">
        <x:v>Unit 8, Sevenoaks Business Centre, Cramptons Road, Sevenoaks TN14</x:v>
      </x:c>
      <x:c r="H1511" s="13" t="str">
        <x:v>Current</x:v>
      </x:c>
      <x:c r="I1511" s="14" t="n">
        <x:v>2102</x:v>
      </x:c>
      <x:c r="J1511" s="13" t="str">
        <x:f>IF(AND(ISNUMBER(I1511),I1511&gt;0),IF(I1511&lt;=1000,"1–1,000",IF(I1511&lt;=2500,"1,001–2,500",IF(I1511&lt;=5000,"2,501–5,000",IF(I1511&lt;=10000,"5,001–10,000","10,001–15,000")))),"1,001–2,500")</x:f>
        <x:v>1,001–2,500</x:v>
      </x:c>
      <x:c r="K1511" s="16"/>
      <x:c r="L1511" s="43" t="str">
        <x:f>IF(AND(ISNUMBER(I1511),I1511&gt;0,ISNUMBER(K1511),K1511&gt;0),K1511/I1511,"n.a.")</x:f>
        <x:v>n.a.</x:v>
      </x:c>
      <x:c r="M1511" s="43"/>
      <x:c r="N1511" s="13" t="str">
        <x:v>No</x:v>
      </x:c>
      <x:c r="O1511" s="15" t="str">
        <x:v>Min 4m clear height</x:v>
      </x:c>
      <x:c r="P1511" s="15" t="str">
        <x:v>Loading/access door stated</x:v>
      </x:c>
      <x:c r="Q1511" s="15" t="str">
        <x:v>Industrial / workshop / warehouse accommodation; Steel frame, office space, three-phase power, parking.</x:v>
      </x:c>
      <x:c r="R1511" s="15" t="str">
        <x:v>Advertised to let; not agent-confirmed Named individual unit and exact area in detailed availability schedule.</x:v>
      </x:c>
      <x:c r="S1511" s="15" t="str">
        <x:v>https://www.zoopla.co.uk/to-rent/commercial/details/55943474/</x:v>
      </x:c>
      <x:c r="T1511" s="15" t="str"/>
      <x:c r="U1511" s="15" t="str"/>
      <x:c r="V1511" s="15" t="str">
        <x:v>Sevenoaks — Sevenoaks Business Centre</x:v>
      </x:c>
      <x:c r="W1511" s="15" t="str">
        <x:v>Individual unit ≤15,000 sq ft</x:v>
      </x:c>
      <x:c r="X1511" s="13" t="n">
        <x:f>IF(N1511="Yes",L1511,0)</x:f>
        <x:v>0</x:v>
      </x:c>
      <x:c r="Y1511" s="14" t="n">
        <x:v>1</x:v>
      </x:c>
      <x:c r="Z1511" s="13" t="str">
        <x:v>Industrial / workshop / storage</x:v>
      </x:c>
    </x:row>
    <x:row r="1512" ht="42" customHeight="1">
      <x:c r="A1512" s="13" t="str">
        <x:v>SE0532</x:v>
      </x:c>
      <x:c r="B1512" s="15" t="str">
        <x:v>Sevenoaks</x:v>
      </x:c>
      <x:c r="C1512" s="15" t="str">
        <x:v>Sevenoaks</x:v>
      </x:c>
      <x:c r="D1512" s="14" t="n">
        <x:v>26475</x:v>
      </x:c>
      <x:c r="E1512" s="13" t="str">
        <x:v>Town</x:v>
      </x:c>
      <x:c r="F1512" s="15" t="str">
        <x:v>Sevenoaks Business Centre</x:v>
      </x:c>
      <x:c r="G1512" s="15" t="str">
        <x:v>Unit 9, Sevenoaks Business Centre, Cramptons Road, Sevenoaks TN14</x:v>
      </x:c>
      <x:c r="H1512" s="13" t="str">
        <x:v>Current</x:v>
      </x:c>
      <x:c r="I1512" s="14" t="n">
        <x:v>1910</x:v>
      </x:c>
      <x:c r="J1512" s="13" t="str">
        <x:f>IF(AND(ISNUMBER(I1512),I1512&gt;0),IF(I1512&lt;=1000,"1–1,000",IF(I1512&lt;=2500,"1,001–2,500",IF(I1512&lt;=5000,"2,501–5,000",IF(I1512&lt;=10000,"5,001–10,000","10,001–15,000")))),"1,001–2,500")</x:f>
        <x:v>1,001–2,500</x:v>
      </x:c>
      <x:c r="K1512" s="16"/>
      <x:c r="L1512" s="43" t="str">
        <x:f>IF(AND(ISNUMBER(I1512),I1512&gt;0,ISNUMBER(K1512),K1512&gt;0),K1512/I1512,"n.a.")</x:f>
        <x:v>n.a.</x:v>
      </x:c>
      <x:c r="M1512" s="43"/>
      <x:c r="N1512" s="13" t="str">
        <x:v>No</x:v>
      </x:c>
      <x:c r="O1512" s="15" t="str">
        <x:v>Min 4m clear height</x:v>
      </x:c>
      <x:c r="P1512" s="15" t="str">
        <x:v>Loading/access door stated</x:v>
      </x:c>
      <x:c r="Q1512" s="15" t="str">
        <x:v>Industrial / workshop / warehouse accommodation; Steel frame, office space, three-phase power, parking.</x:v>
      </x:c>
      <x:c r="R1512" s="15" t="str">
        <x:v>Advertised to let; not agent-confirmed Named individual unit and exact area in detailed availability schedule.</x:v>
      </x:c>
      <x:c r="S1512" s="15" t="str">
        <x:v>https://www.zoopla.co.uk/to-rent/commercial/details/55943474/</x:v>
      </x:c>
      <x:c r="T1512" s="15" t="str"/>
      <x:c r="U1512" s="15" t="str"/>
      <x:c r="V1512" s="15" t="str">
        <x:v>Sevenoaks — Sevenoaks Business Centre</x:v>
      </x:c>
      <x:c r="W1512" s="15" t="str">
        <x:v>Individual unit ≤15,000 sq ft</x:v>
      </x:c>
      <x:c r="X1512" s="13" t="n">
        <x:f>IF(N1512="Yes",L1512,0)</x:f>
        <x:v>0</x:v>
      </x:c>
      <x:c r="Y1512" s="14" t="n">
        <x:v>1</x:v>
      </x:c>
      <x:c r="Z1512" s="13" t="str">
        <x:v>Industrial / workshop / storage</x:v>
      </x:c>
    </x:row>
    <x:row r="1513" ht="42" customHeight="1">
      <x:c r="A1513" s="13" t="str">
        <x:v>SE0533</x:v>
      </x:c>
      <x:c r="B1513" s="15" t="str">
        <x:v>Sevenoaks</x:v>
      </x:c>
      <x:c r="C1513" s="15" t="str">
        <x:v>Sevenoaks</x:v>
      </x:c>
      <x:c r="D1513" s="14" t="n">
        <x:v>26475</x:v>
      </x:c>
      <x:c r="E1513" s="13" t="str">
        <x:v>Town</x:v>
      </x:c>
      <x:c r="F1513" s="15" t="str">
        <x:v>Sevenoaks Business Centre</x:v>
      </x:c>
      <x:c r="G1513" s="15" t="str">
        <x:v>Unit A, Sevenoaks Business Centre, Cramptons Road, Sevenoaks TN14</x:v>
      </x:c>
      <x:c r="H1513" s="13" t="str">
        <x:v>Current</x:v>
      </x:c>
      <x:c r="I1513" s="14" t="n">
        <x:v>3400</x:v>
      </x:c>
      <x:c r="J1513" s="13" t="str">
        <x:f>IF(AND(ISNUMBER(I1513),I1513&gt;0),IF(I1513&lt;=1000,"1–1,000",IF(I1513&lt;=2500,"1,001–2,500",IF(I1513&lt;=5000,"2,501–5,000",IF(I1513&lt;=10000,"5,001–10,000","10,001–15,000")))),"2,501–5,000")</x:f>
        <x:v>2,501–5,000</x:v>
      </x:c>
      <x:c r="K1513" s="16"/>
      <x:c r="L1513" s="43" t="str">
        <x:f>IF(AND(ISNUMBER(I1513),I1513&gt;0,ISNUMBER(K1513),K1513&gt;0),K1513/I1513,"n.a.")</x:f>
        <x:v>n.a.</x:v>
      </x:c>
      <x:c r="M1513" s="43"/>
      <x:c r="N1513" s="13" t="str">
        <x:v>No</x:v>
      </x:c>
      <x:c r="O1513" s="15" t="str">
        <x:v>6.5m to the underside of the haunch</x:v>
      </x:c>
      <x:c r="P1513" s="15" t="str">
        <x:v>Loading/access door stated</x:v>
      </x:c>
      <x:c r="Q1513" s="15" t="str">
        <x:v>Industrial / workshop / warehouse accommodation; parking.</x:v>
      </x:c>
      <x:c r="R1513" s="15" t="str">
        <x:v>Advertised to let; not agent-confirmed</x:v>
      </x:c>
      <x:c r="S1513" s="15" t="str">
        <x:v>https://www.zoopla.co.uk/to-rent/commercial/details/55742906/</x:v>
      </x:c>
      <x:c r="T1513" s="15" t="str"/>
      <x:c r="U1513" s="15" t="str"/>
      <x:c r="V1513" s="15" t="str">
        <x:v>Sevenoaks — Sevenoaks Business Centre</x:v>
      </x:c>
      <x:c r="W1513" s="15" t="str">
        <x:v>Individual unit ≤15,000 sq ft</x:v>
      </x:c>
      <x:c r="X1513" s="13" t="n">
        <x:f>IF(N1513="Yes",L1513,0)</x:f>
        <x:v>0</x:v>
      </x:c>
      <x:c r="Y1513" s="14" t="n">
        <x:v>1</x:v>
      </x:c>
      <x:c r="Z1513" s="13" t="str">
        <x:v>Industrial / workshop / storage</x:v>
      </x:c>
    </x:row>
    <x:row r="1514" ht="49" customHeight="1">
      <x:c r="A1514" s="13" t="str">
        <x:v>SE0534</x:v>
      </x:c>
      <x:c r="B1514" s="15" t="str">
        <x:v>Sevenoaks</x:v>
      </x:c>
      <x:c r="C1514" s="15" t="str">
        <x:v>Sevenoaks</x:v>
      </x:c>
      <x:c r="D1514" s="14" t="n">
        <x:v>26475</x:v>
      </x:c>
      <x:c r="E1514" s="13" t="str">
        <x:v>Town</x:v>
      </x:c>
      <x:c r="F1514" s="15" t="str">
        <x:v>Sevenoaks Enterprise Centre</x:v>
      </x:c>
      <x:c r="G1514" s="15" t="str">
        <x:v>Unit 2 Sevenoaks Enterprise Centre, Sevenoaks TN14</x:v>
      </x:c>
      <x:c r="H1514" s="13" t="str">
        <x:v>Current</x:v>
      </x:c>
      <x:c r="I1514" s="14" t="n">
        <x:v>9948</x:v>
      </x:c>
      <x:c r="J1514" s="13" t="str">
        <x:f>IF(AND(ISNUMBER(I1514),I1514&gt;0),IF(I1514&lt;=1000,"1–1,000",IF(I1514&lt;=2500,"1,001–2,500",IF(I1514&lt;=5000,"2,501–5,000",IF(I1514&lt;=10000,"5,001–10,000","10,001–15,000")))),"5,001–10,000")</x:f>
        <x:v>5,001–10,000</x:v>
      </x:c>
      <x:c r="K1514" s="16"/>
      <x:c r="L1514" s="43" t="str">
        <x:f>IF(AND(ISNUMBER(I1514),I1514&gt;0,ISNUMBER(K1514),K1514&gt;0),K1514/I1514,"n.a.")</x:f>
        <x:v>n.a.</x:v>
      </x:c>
      <x:c r="M1514" s="43"/>
      <x:c r="N1514" s="13" t="str">
        <x:v>No</x:v>
      </x:c>
      <x:c r="O1514" s="15" t="str">
        <x:v>Min 6m clear height; Mid terraced industrial/warehouse constructed of steel portal frame having 6m clear inter</x:v>
      </x:c>
      <x:c r="P1514" s="15" t="str">
        <x:v>Loading/access door stated; electric operation stated</x:v>
      </x:c>
      <x:c r="Q1514" s="15" t="str">
        <x:v>Industrial / workshop / warehouse accommodation; Steel frame, office space, three-phase power, parking.</x:v>
      </x:c>
      <x:c r="R1514" s="15" t="str">
        <x:v>Advertised to let; not agent-confirmed</x:v>
      </x:c>
      <x:c r="S1514" s="15" t="str">
        <x:v>https://www.zoopla.co.uk/to-rent/commercial/details/46873820/</x:v>
      </x:c>
      <x:c r="T1514" s="15" t="str"/>
      <x:c r="U1514" s="15" t="str"/>
      <x:c r="V1514" s="15" t="str">
        <x:v>Sevenoaks — Sevenoaks Enterprise Centre</x:v>
      </x:c>
      <x:c r="W1514" s="15" t="str">
        <x:v>Individual unit ≤15,000 sq ft</x:v>
      </x:c>
      <x:c r="X1514" s="13" t="n">
        <x:f>IF(N1514="Yes",L1514,0)</x:f>
        <x:v>0</x:v>
      </x:c>
      <x:c r="Y1514" s="14" t="n">
        <x:v>1</x:v>
      </x:c>
      <x:c r="Z1514" s="13" t="str">
        <x:v>Industrial / workshop / storage</x:v>
      </x:c>
    </x:row>
    <x:row r="1515" ht="49" customHeight="1">
      <x:c r="A1515" s="13" t="str">
        <x:v>SE0535</x:v>
      </x:c>
      <x:c r="B1515" s="15" t="str">
        <x:v>Sevenoaks</x:v>
      </x:c>
      <x:c r="C1515" s="15" t="str">
        <x:v>Sevenoaks</x:v>
      </x:c>
      <x:c r="D1515" s="14" t="n">
        <x:v>26475</x:v>
      </x:c>
      <x:c r="E1515" s="13" t="str">
        <x:v>Town</x:v>
      </x:c>
      <x:c r="F1515" s="15" t="str">
        <x:v>Sevenoaks Enterprise Centre</x:v>
      </x:c>
      <x:c r="G1515" s="15" t="str">
        <x:v>Unit 6, Sevenoaks Enterprise Centre, Bat and Ball Road, Sevenoaks, TN14 5LJ</x:v>
      </x:c>
      <x:c r="H1515" s="13" t="str">
        <x:v>Uncertain</x:v>
      </x:c>
      <x:c r="I1515" s="14" t="n">
        <x:v>4702</x:v>
      </x:c>
      <x:c r="J1515" s="13" t="str">
        <x:f>IF(AND(ISNUMBER(I1515),I1515&gt;0),IF(I1515&lt;=1000,"1–1,000",IF(I1515&lt;=2500,"1,001–2,500",IF(I1515&lt;=5000,"2,501–5,000",IF(I1515&lt;=10000,"5,001–10,000","10,001–15,000")))),"2,501–5,000")</x:f>
        <x:v>2,501–5,000</x:v>
      </x:c>
      <x:c r="K1515" s="16"/>
      <x:c r="L1515" s="43" t="str">
        <x:f>IF(AND(ISNUMBER(I1515),I1515&gt;0,ISNUMBER(K1515),K1515&gt;0),K1515/I1515,"n.a.")</x:f>
        <x:v>n.a.</x:v>
      </x:c>
      <x:c r="M1515" s="43"/>
      <x:c r="N1515" s="13" t="str">
        <x:v>No</x:v>
      </x:c>
      <x:c r="O1515" s="15" t="str">
        <x:v>6.25m clear internal height; 6m clear internal height</x:v>
      </x:c>
      <x:c r="P1515" s="15" t="str">
        <x:v>Roller shutter stated; electric operation stated</x:v>
      </x:c>
      <x:c r="Q1515" s="15" t="str">
        <x:v>Industrial / workshop / warehouse accommodation; Steel frame, office space, three-phase power, parking, yard/loading space, WC facilities.</x:v>
      </x:c>
      <x:c r="R1515" s="15" t="str">
        <x:v>Refurbishment / delivery timing unresolved</x:v>
      </x:c>
      <x:c r="S1515" s="15" t="str">
        <x:v>https://www.zoopla.co.uk/to-rent/commercial/details/72392486/</x:v>
      </x:c>
      <x:c r="T1515" s="15" t="str">
        <x:v>https://www.zoopla.co.uk/to-rent/commercial/details/70736783/</x:v>
      </x:c>
      <x:c r="U1515" s="15" t="str">
        <x:v>https://www.rightmove.co.uk/properties/773377652964224#/?channel=COM_LET</x:v>
      </x:c>
      <x:c r="V1515" s="15" t="str">
        <x:v>Sevenoaks — Sevenoaks Enterprise Centre</x:v>
      </x:c>
      <x:c r="W1515" s="15" t="str">
        <x:v>Individual unit ≤15,000 sq ft</x:v>
      </x:c>
      <x:c r="X1515" s="13" t="n">
        <x:f>IF(N1515="Yes",L1515,0)</x:f>
        <x:v>0</x:v>
      </x:c>
      <x:c r="Y1515" s="14" t="n">
        <x:v>1</x:v>
      </x:c>
      <x:c r="Z1515" s="13" t="str">
        <x:v>Industrial / workshop / storage</x:v>
      </x:c>
    </x:row>
    <x:row r="1516" ht="42" customHeight="1">
      <x:c r="A1516" s="13" t="str">
        <x:v>SE0536</x:v>
      </x:c>
      <x:c r="B1516" s="15" t="str">
        <x:v>Sevenoaks</x:v>
      </x:c>
      <x:c r="C1516" s="15" t="str">
        <x:v>Sevenoaks</x:v>
      </x:c>
      <x:c r="D1516" s="14" t="n">
        <x:v>26475</x:v>
      </x:c>
      <x:c r="E1516" s="13" t="str">
        <x:v>Town</x:v>
      </x:c>
      <x:c r="F1516" s="15" t="str">
        <x:v>Standalone / estate not identified</x:v>
      </x:c>
      <x:c r="G1516" s="15" t="str">
        <x:v>Sevenoaks TN14</x:v>
      </x:c>
      <x:c r="H1516" s="13" t="str">
        <x:v>Current</x:v>
      </x:c>
      <x:c r="I1516" s="14" t="n">
        <x:v>6432</x:v>
      </x:c>
      <x:c r="J1516" s="13" t="str">
        <x:f>IF(AND(ISNUMBER(I1516),I1516&gt;0),IF(I1516&lt;=1000,"1–1,000",IF(I1516&lt;=2500,"1,001–2,500",IF(I1516&lt;=5000,"2,501–5,000",IF(I1516&lt;=10000,"5,001–10,000","10,001–15,000")))),"5,001–10,000")</x:f>
        <x:v>5,001–10,000</x:v>
      </x:c>
      <x:c r="K1516" s="16"/>
      <x:c r="L1516" s="43" t="str">
        <x:f>IF(AND(ISNUMBER(I1516),I1516&gt;0,ISNUMBER(K1516),K1516&gt;0),K1516/I1516,"n.a.")</x:f>
        <x:v>n.a.</x:v>
      </x:c>
      <x:c r="M1516" s="43"/>
      <x:c r="N1516" s="13" t="str">
        <x:v>No</x:v>
      </x:c>
      <x:c r="O1516" s="15" t="str">
        <x:v>Not stated</x:v>
      </x:c>
      <x:c r="P1516" s="15" t="str">
        <x:v>Loading/access door stated; electric operation stated</x:v>
      </x:c>
      <x:c r="Q1516" s="15" t="str">
        <x:v>Industrial / workshop / warehouse accommodation; office space, three-phase power, yard/loading space.</x:v>
      </x:c>
      <x:c r="R1516" s="15" t="str">
        <x:v>Advertised to let; not agent-confirmed</x:v>
      </x:c>
      <x:c r="S1516" s="15" t="str">
        <x:v>https://www.zoopla.co.uk/to-rent/commercial/details/65277588/</x:v>
      </x:c>
      <x:c r="T1516" s="15" t="str"/>
      <x:c r="U1516" s="15" t="str"/>
      <x:c r="V1516" s="15" t="str">
        <x:v>Sevenoaks — Standalone / estate not identified</x:v>
      </x:c>
      <x:c r="W1516" s="15" t="str">
        <x:v>Individual unit ≤15,000 sq ft</x:v>
      </x:c>
      <x:c r="X1516" s="13" t="n">
        <x:f>IF(N1516="Yes",L1516,0)</x:f>
        <x:v>0</x:v>
      </x:c>
      <x:c r="Y1516" s="14" t="n">
        <x:v>1</x:v>
      </x:c>
      <x:c r="Z1516" s="13" t="str">
        <x:v>Industrial / workshop / storage</x:v>
      </x:c>
    </x:row>
    <x:row r="1517" ht="49" customHeight="1">
      <x:c r="A1517" s="13" t="str">
        <x:v>SE0537</x:v>
      </x:c>
      <x:c r="B1517" s="15" t="str">
        <x:v>Sevenoaks</x:v>
      </x:c>
      <x:c r="C1517" s="15" t="str">
        <x:v>Sevenoaks</x:v>
      </x:c>
      <x:c r="D1517" s="14" t="n">
        <x:v>26475</x:v>
      </x:c>
      <x:c r="E1517" s="13" t="str">
        <x:v>Town</x:v>
      </x:c>
      <x:c r="F1517" s="15" t="str">
        <x:v>Standalone / estate not identified</x:v>
      </x:c>
      <x:c r="G1517" s="15" t="str">
        <x:v>Watery Lane, Sevenoaks TN15</x:v>
      </x:c>
      <x:c r="H1517" s="13" t="str">
        <x:v>Current</x:v>
      </x:c>
      <x:c r="I1517" s="14" t="n">
        <x:v>1846</x:v>
      </x:c>
      <x:c r="J1517" s="13" t="str">
        <x:f>IF(AND(ISNUMBER(I1517),I1517&gt;0),IF(I1517&lt;=1000,"1–1,000",IF(I1517&lt;=2500,"1,001–2,500",IF(I1517&lt;=5000,"2,501–5,000",IF(I1517&lt;=10000,"5,001–10,000","10,001–15,000")))),"1,001–2,500")</x:f>
        <x:v>1,001–2,500</x:v>
      </x:c>
      <x:c r="K1517" s="16"/>
      <x:c r="L1517" s="43" t="str">
        <x:f>IF(AND(ISNUMBER(I1517),I1517&gt;0,ISNUMBER(K1517),K1517&gt;0),K1517/I1517,"n.a.")</x:f>
        <x:v>n.a.</x:v>
      </x:c>
      <x:c r="M1517" s="43"/>
      <x:c r="N1517" s="13" t="str">
        <x:v>No</x:v>
      </x:c>
      <x:c r="O1517" s="15" t="str">
        <x:v>5.4m clear internal height</x:v>
      </x:c>
      <x:c r="P1517" s="15" t="str">
        <x:v>Roller shutter stated</x:v>
      </x:c>
      <x:c r="Q1517" s="15" t="str">
        <x:v>Industrial / workshop / warehouse accommodation; Steel frame, office space, three-phase power, parking, yard/loading space, WC facilities.</x:v>
      </x:c>
      <x:c r="R1517" s="15" t="str">
        <x:v>Advertised to let; not agent-confirmed</x:v>
      </x:c>
      <x:c r="S1517" s="15" t="str">
        <x:v>https://www.zoopla.co.uk/to-rent/commercial/details/69427162/</x:v>
      </x:c>
      <x:c r="T1517" s="15" t="str"/>
      <x:c r="U1517" s="15" t="str"/>
      <x:c r="V1517" s="15" t="str">
        <x:v>Sevenoaks — Standalone / estate not identified</x:v>
      </x:c>
      <x:c r="W1517" s="15" t="str">
        <x:v>Individual unit ≤15,000 sq ft</x:v>
      </x:c>
      <x:c r="X1517" s="13" t="n">
        <x:f>IF(N1517="Yes",L1517,0)</x:f>
        <x:v>0</x:v>
      </x:c>
      <x:c r="Y1517" s="14" t="n">
        <x:v>1</x:v>
      </x:c>
      <x:c r="Z1517" s="13" t="str">
        <x:v>Industrial / workshop / storage</x:v>
      </x:c>
    </x:row>
    <x:row r="1518" ht="42" customHeight="1">
      <x:c r="A1518" s="13" t="str">
        <x:v>SE0538</x:v>
      </x:c>
      <x:c r="B1518" s="15" t="str">
        <x:v>Sevenoaks</x:v>
      </x:c>
      <x:c r="C1518" s="15" t="str">
        <x:v>Sevenoaks</x:v>
      </x:c>
      <x:c r="D1518" s="14" t="n">
        <x:v>26475</x:v>
      </x:c>
      <x:c r="E1518" s="13" t="str">
        <x:v>Town</x:v>
      </x:c>
      <x:c r="F1518" s="15" t="str">
        <x:v>Standalone / estate not identified</x:v>
      </x:c>
      <x:c r="G1518" s="15" t="str">
        <x:v>Watery Lane, Sevenoaks TN15</x:v>
      </x:c>
      <x:c r="H1518" s="13" t="str">
        <x:v>Current</x:v>
      </x:c>
      <x:c r="I1518" s="14" t="n">
        <x:v>453</x:v>
      </x:c>
      <x:c r="J1518" s="13" t="str">
        <x:f>IF(AND(ISNUMBER(I1518),I1518&gt;0),IF(I1518&lt;=1000,"1–1,000",IF(I1518&lt;=2500,"1,001–2,500",IF(I1518&lt;=5000,"2,501–5,000",IF(I1518&lt;=10000,"5,001–10,000","10,001–15,000")))),"1–1,000")</x:f>
        <x:v>1–1,000</x:v>
      </x:c>
      <x:c r="K1518" s="16"/>
      <x:c r="L1518" s="43" t="str">
        <x:f>IF(AND(ISNUMBER(I1518),I1518&gt;0,ISNUMBER(K1518),K1518&gt;0),K1518/I1518,"n.a.")</x:f>
        <x:v>n.a.</x:v>
      </x:c>
      <x:c r="M1518" s="43"/>
      <x:c r="N1518" s="13" t="str">
        <x:v>No</x:v>
      </x:c>
      <x:c r="O1518" s="15" t="str">
        <x:v>3.14m clear internal height</x:v>
      </x:c>
      <x:c r="P1518" s="15" t="str">
        <x:v>Loading/access door stated</x:v>
      </x:c>
      <x:c r="Q1518" s="15" t="str">
        <x:v>Industrial / workshop / warehouse accommodation; Steel frame, three-phase power, parking, yard/loading space, WC facilities.</x:v>
      </x:c>
      <x:c r="R1518" s="15" t="str">
        <x:v>Advertised to let; not agent-confirmed</x:v>
      </x:c>
      <x:c r="S1518" s="15" t="str">
        <x:v>https://www.zoopla.co.uk/to-rent/commercial/details/69425729/</x:v>
      </x:c>
      <x:c r="T1518" s="15" t="str"/>
      <x:c r="U1518" s="15" t="str"/>
      <x:c r="V1518" s="15" t="str">
        <x:v>Sevenoaks — Standalone / estate not identified</x:v>
      </x:c>
      <x:c r="W1518" s="15" t="str">
        <x:v>Individual unit ≤15,000 sq ft</x:v>
      </x:c>
      <x:c r="X1518" s="13" t="n">
        <x:f>IF(N1518="Yes",L1518,0)</x:f>
        <x:v>0</x:v>
      </x:c>
      <x:c r="Y1518" s="14" t="n">
        <x:v>1</x:v>
      </x:c>
      <x:c r="Z1518" s="13" t="str">
        <x:v>Industrial / workshop / storage</x:v>
      </x:c>
    </x:row>
    <x:row r="1519" ht="42" customHeight="1">
      <x:c r="A1519" s="13" t="str">
        <x:v>SE0539</x:v>
      </x:c>
      <x:c r="B1519" s="15" t="str">
        <x:v>Sevenoaks</x:v>
      </x:c>
      <x:c r="C1519" s="15" t="str">
        <x:v>Sevenoaks</x:v>
      </x:c>
      <x:c r="D1519" s="14" t="n">
        <x:v>26475</x:v>
      </x:c>
      <x:c r="E1519" s="13" t="str">
        <x:v>Town</x:v>
      </x:c>
      <x:c r="F1519" s="15" t="str">
        <x:v>Standalone / estate not identified</x:v>
      </x:c>
      <x:c r="G1519" s="15" t="str">
        <x:v>Watery Lane, Sevenoaks TN15</x:v>
      </x:c>
      <x:c r="H1519" s="13" t="str">
        <x:v>Current</x:v>
      </x:c>
      <x:c r="I1519" s="14" t="n">
        <x:v>978</x:v>
      </x:c>
      <x:c r="J1519" s="13" t="str">
        <x:f>IF(AND(ISNUMBER(I1519),I1519&gt;0),IF(I1519&lt;=1000,"1–1,000",IF(I1519&lt;=2500,"1,001–2,500",IF(I1519&lt;=5000,"2,501–5,000",IF(I1519&lt;=10000,"5,001–10,000","10,001–15,000")))),"1–1,000")</x:f>
        <x:v>1–1,000</x:v>
      </x:c>
      <x:c r="K1519" s="16"/>
      <x:c r="L1519" s="43" t="str">
        <x:f>IF(AND(ISNUMBER(I1519),I1519&gt;0,ISNUMBER(K1519),K1519&gt;0),K1519/I1519,"n.a.")</x:f>
        <x:v>n.a.</x:v>
      </x:c>
      <x:c r="M1519" s="43"/>
      <x:c r="N1519" s="13" t="str">
        <x:v>No</x:v>
      </x:c>
      <x:c r="O1519" s="15" t="str">
        <x:v>3.24m clear internal height</x:v>
      </x:c>
      <x:c r="P1519" s="15" t="str">
        <x:v>Roller shutter stated</x:v>
      </x:c>
      <x:c r="Q1519" s="15" t="str">
        <x:v>Industrial / workshop / warehouse accommodation; office space, three-phase power, parking, yard/loading space, WC facilities.</x:v>
      </x:c>
      <x:c r="R1519" s="15" t="str">
        <x:v>Advertised to let; not agent-confirmed</x:v>
      </x:c>
      <x:c r="S1519" s="15" t="str">
        <x:v>https://www.zoopla.co.uk/to-rent/commercial/details/65476750/</x:v>
      </x:c>
      <x:c r="T1519" s="15" t="str"/>
      <x:c r="U1519" s="15" t="str"/>
      <x:c r="V1519" s="15" t="str">
        <x:v>Sevenoaks — Standalone / estate not identified</x:v>
      </x:c>
      <x:c r="W1519" s="15" t="str">
        <x:v>Individual unit ≤15,000 sq ft</x:v>
      </x:c>
      <x:c r="X1519" s="13" t="n">
        <x:f>IF(N1519="Yes",L1519,0)</x:f>
        <x:v>0</x:v>
      </x:c>
      <x:c r="Y1519" s="14" t="n">
        <x:v>1</x:v>
      </x:c>
      <x:c r="Z1519" s="13" t="str">
        <x:v>Industrial / workshop / storage</x:v>
      </x:c>
    </x:row>
    <x:row r="1520" ht="42" customHeight="1">
      <x:c r="A1520" s="13" t="str">
        <x:v>SE0540</x:v>
      </x:c>
      <x:c r="B1520" s="15" t="str">
        <x:v>Sevenoaks</x:v>
      </x:c>
      <x:c r="C1520" s="15" t="str">
        <x:v>Sevenoaks</x:v>
      </x:c>
      <x:c r="D1520" s="14" t="n">
        <x:v>26475</x:v>
      </x:c>
      <x:c r="E1520" s="13" t="str">
        <x:v>Town</x:v>
      </x:c>
      <x:c r="F1520" s="15" t="str">
        <x:v>Vestry Trading Estate</x:v>
      </x:c>
      <x:c r="G1520" s="15" t="str">
        <x:v>Block 2, Unit 3, Vestry Trading Estate, Sevenoaks, Kent TN14</x:v>
      </x:c>
      <x:c r="H1520" s="13" t="str">
        <x:v>Current</x:v>
      </x:c>
      <x:c r="I1520" s="14" t="n">
        <x:v>2010</x:v>
      </x:c>
      <x:c r="J1520" s="13" t="str">
        <x:f>IF(AND(ISNUMBER(I1520),I1520&gt;0),IF(I1520&lt;=1000,"1–1,000",IF(I1520&lt;=2500,"1,001–2,500",IF(I1520&lt;=5000,"2,501–5,000",IF(I1520&lt;=10000,"5,001–10,000","10,001–15,000")))),"1,001–2,500")</x:f>
        <x:v>1,001–2,500</x:v>
      </x:c>
      <x:c r="K1520" s="16"/>
      <x:c r="L1520" s="43" t="str">
        <x:f>IF(AND(ISNUMBER(I1520),I1520&gt;0,ISNUMBER(K1520),K1520&gt;0),K1520/I1520,"n.a.")</x:f>
        <x:v>n.a.</x:v>
      </x:c>
      <x:c r="M1520" s="43"/>
      <x:c r="N1520" s="13" t="str">
        <x:v>No</x:v>
      </x:c>
      <x:c r="O1520" s="15" t="str">
        <x:v>Not stated</x:v>
      </x:c>
      <x:c r="P1520" s="15" t="str">
        <x:v>Loading/access door stated</x:v>
      </x:c>
      <x:c r="Q1520" s="15" t="str">
        <x:v>Industrial / workshop / warehouse accommodation; office space, three-phase power, yard/loading space.</x:v>
      </x:c>
      <x:c r="R1520" s="15" t="str">
        <x:v>Advertised to let; not agent-confirmed Multiple adverts reconciled as one demise; area/rent discrepancies require agent confirmation.</x:v>
      </x:c>
      <x:c r="S1520" s="15" t="str">
        <x:v>https://www.zoopla.co.uk/to-rent/commercial/details/46046181/</x:v>
      </x:c>
      <x:c r="T1520" s="15" t="str">
        <x:v>https://www.zoopla.co.uk/to-rent/commercial/details/39949444/</x:v>
      </x:c>
      <x:c r="U1520" s="15" t="str">
        <x:v>https://www.zoopla.co.uk/to-rent/commercial/details/53449699/</x:v>
      </x:c>
      <x:c r="V1520" s="15" t="str">
        <x:v>Sevenoaks — Vestry Trading Estate</x:v>
      </x:c>
      <x:c r="W1520" s="15" t="str">
        <x:v>Individual unit ≤15,000 sq ft</x:v>
      </x:c>
      <x:c r="X1520" s="13" t="n">
        <x:f>IF(N1520="Yes",L1520,0)</x:f>
        <x:v>0</x:v>
      </x:c>
      <x:c r="Y1520" s="14" t="n">
        <x:v>1</x:v>
      </x:c>
      <x:c r="Z1520" s="13" t="str">
        <x:v>Industrial / workshop / storage</x:v>
      </x:c>
    </x:row>
    <x:row r="1521" ht="42" customHeight="1">
      <x:c r="A1521" s="13" t="str">
        <x:v>SE0541</x:v>
      </x:c>
      <x:c r="B1521" s="15" t="str">
        <x:v>Sevenoaks</x:v>
      </x:c>
      <x:c r="C1521" s="15" t="str">
        <x:v>Sevenoaks</x:v>
      </x:c>
      <x:c r="D1521" s="14" t="n">
        <x:v>26475</x:v>
      </x:c>
      <x:c r="E1521" s="13" t="str">
        <x:v>Town</x:v>
      </x:c>
      <x:c r="F1521" s="15" t="str">
        <x:v>Vestry Trading Estate</x:v>
      </x:c>
      <x:c r="G1521" s="15" t="str">
        <x:v>Block 3, Unit 4, Vestry Trading Estate, Vestry Road, Sevenoaks, TN14 5EL</x:v>
      </x:c>
      <x:c r="H1521" s="13" t="str">
        <x:v>Current</x:v>
      </x:c>
      <x:c r="I1521" s="14" t="n">
        <x:v>2003</x:v>
      </x:c>
      <x:c r="J1521" s="13" t="str">
        <x:f>IF(AND(ISNUMBER(I1521),I1521&gt;0),IF(I1521&lt;=1000,"1–1,000",IF(I1521&lt;=2500,"1,001–2,500",IF(I1521&lt;=5000,"2,501–5,000",IF(I1521&lt;=10000,"5,001–10,000","10,001–15,000")))),"1,001–2,500")</x:f>
        <x:v>1,001–2,500</x:v>
      </x:c>
      <x:c r="K1521" s="16"/>
      <x:c r="L1521" s="43" t="str">
        <x:f>IF(AND(ISNUMBER(I1521),I1521&gt;0,ISNUMBER(K1521),K1521&gt;0),K1521/I1521,"n.a.")</x:f>
        <x:v>n.a.</x:v>
      </x:c>
      <x:c r="M1521" s="43"/>
      <x:c r="N1521" s="13" t="str">
        <x:v>No</x:v>
      </x:c>
      <x:c r="O1521" s="15" t="str">
        <x:v>Not stated</x:v>
      </x:c>
      <x:c r="P1521" s="15" t="str">
        <x:v>Roller shutter stated</x:v>
      </x:c>
      <x:c r="Q1521" s="15" t="str">
        <x:v>Industrial / workshop / warehouse accommodation; office space, parking, yard/loading space.</x:v>
      </x:c>
      <x:c r="R1521" s="15" t="str">
        <x:v>Advertised to let; not agent-confirmed</x:v>
      </x:c>
      <x:c r="S1521" s="15" t="str">
        <x:v>https://www.rightmove.co.uk/properties/760931544497440#/?channel=COM_LET</x:v>
      </x:c>
      <x:c r="T1521" s="15" t="str"/>
      <x:c r="U1521" s="15" t="str"/>
      <x:c r="V1521" s="15" t="str">
        <x:v>Sevenoaks — Vestry Trading Estate</x:v>
      </x:c>
      <x:c r="W1521" s="15" t="str">
        <x:v>Individual unit ≤15,000 sq ft</x:v>
      </x:c>
      <x:c r="X1521" s="13" t="n">
        <x:f>IF(N1521="Yes",L1521,0)</x:f>
        <x:v>0</x:v>
      </x:c>
      <x:c r="Y1521" s="14" t="n">
        <x:v>1</x:v>
      </x:c>
      <x:c r="Z1521" s="13" t="str">
        <x:v>Industrial / workshop / storage</x:v>
      </x:c>
    </x:row>
    <x:row r="1522" ht="42" customHeight="1">
      <x:c r="A1522" s="13" t="str">
        <x:v>SE0542</x:v>
      </x:c>
      <x:c r="B1522" s="15" t="str">
        <x:v>Sevenoaks</x:v>
      </x:c>
      <x:c r="C1522" s="15" t="str">
        <x:v>Sevenoaks</x:v>
      </x:c>
      <x:c r="D1522" s="14" t="n">
        <x:v>26475</x:v>
      </x:c>
      <x:c r="E1522" s="13" t="str">
        <x:v>Town</x:v>
      </x:c>
      <x:c r="F1522" s="15" t="str">
        <x:v>Vestry Trading Estate</x:v>
      </x:c>
      <x:c r="G1522" s="15" t="str">
        <x:v>Block 9 Unit 3, Vestry Trade Park, Vestry Road, Sevenoaks, TN14 5EL</x:v>
      </x:c>
      <x:c r="H1522" s="13" t="str">
        <x:v>Current</x:v>
      </x:c>
      <x:c r="I1522" s="14" t="n">
        <x:v>9073</x:v>
      </x:c>
      <x:c r="J1522" s="13" t="str">
        <x:f>IF(AND(ISNUMBER(I1522),I1522&gt;0),IF(I1522&lt;=1000,"1–1,000",IF(I1522&lt;=2500,"1,001–2,500",IF(I1522&lt;=5000,"2,501–5,000",IF(I1522&lt;=10000,"5,001–10,000","10,001–15,000")))),"5,001–10,000")</x:f>
        <x:v>5,001–10,000</x:v>
      </x:c>
      <x:c r="K1522" s="16"/>
      <x:c r="L1522" s="43" t="str">
        <x:f>IF(AND(ISNUMBER(I1522),I1522&gt;0,ISNUMBER(K1522),K1522&gt;0),K1522/I1522,"n.a.")</x:f>
        <x:v>n.a.</x:v>
      </x:c>
      <x:c r="M1522" s="43"/>
      <x:c r="N1522" s="13" t="str">
        <x:v>No</x:v>
      </x:c>
      <x:c r="O1522" s="15" t="str">
        <x:v>6.6m clear internal height</x:v>
      </x:c>
      <x:c r="P1522" s="15" t="str">
        <x:v>Not stated</x:v>
      </x:c>
      <x:c r="Q1522" s="15" t="str">
        <x:v>Industrial / workshop / warehouse accommodation; three-phase power, parking, WC facilities.</x:v>
      </x:c>
      <x:c r="R1522" s="15" t="str">
        <x:v>Advertised to let; not agent-confirmed</x:v>
      </x:c>
      <x:c r="S1522" s="15" t="str">
        <x:v>https://www.zoopla.co.uk/to-rent/commercial/details/74263884/</x:v>
      </x:c>
      <x:c r="T1522" s="15" t="str">
        <x:v>https://www.rightmove.co.uk/properties/778321475100080#/?channel=COM_LET</x:v>
      </x:c>
      <x:c r="U1522" s="15" t="str"/>
      <x:c r="V1522" s="15" t="str">
        <x:v>Sevenoaks — Vestry Trading Estate</x:v>
      </x:c>
      <x:c r="W1522" s="15" t="str">
        <x:v>Individual unit ≤15,000 sq ft</x:v>
      </x:c>
      <x:c r="X1522" s="13" t="n">
        <x:f>IF(N1522="Yes",L1522,0)</x:f>
        <x:v>0</x:v>
      </x:c>
      <x:c r="Y1522" s="14" t="n">
        <x:v>1</x:v>
      </x:c>
      <x:c r="Z1522" s="13" t="str">
        <x:v>Industrial / workshop / storage</x:v>
      </x:c>
    </x:row>
    <x:row r="1523" ht="42" customHeight="1">
      <x:c r="A1523" s="13" t="str">
        <x:v>SE0543</x:v>
      </x:c>
      <x:c r="B1523" s="15" t="str">
        <x:v>Sevenoaks</x:v>
      </x:c>
      <x:c r="C1523" s="15" t="str">
        <x:v>Sevenoaks</x:v>
      </x:c>
      <x:c r="D1523" s="14" t="n">
        <x:v>26475</x:v>
      </x:c>
      <x:c r="E1523" s="13" t="str">
        <x:v>Town</x:v>
      </x:c>
      <x:c r="F1523" s="15" t="str">
        <x:v>Vestry Trading Estate</x:v>
      </x:c>
      <x:c r="G1523" s="15" t="str">
        <x:v>Unit 4 Vestry Trading Estate, Vestry Road, Sevenoaks, TN14 5EL</x:v>
      </x:c>
      <x:c r="H1523" s="13" t="str">
        <x:v>Current</x:v>
      </x:c>
      <x:c r="I1523" s="14" t="n">
        <x:v>5640</x:v>
      </x:c>
      <x:c r="J1523" s="13" t="str">
        <x:f>IF(AND(ISNUMBER(I1523),I1523&gt;0),IF(I1523&lt;=1000,"1–1,000",IF(I1523&lt;=2500,"1,001–2,500",IF(I1523&lt;=5000,"2,501–5,000",IF(I1523&lt;=10000,"5,001–10,000","10,001–15,000")))),"5,001–10,000")</x:f>
        <x:v>5,001–10,000</x:v>
      </x:c>
      <x:c r="K1523" s="16"/>
      <x:c r="L1523" s="43" t="str">
        <x:f>IF(AND(ISNUMBER(I1523),I1523&gt;0,ISNUMBER(K1523),K1523&gt;0),K1523/I1523,"n.a.")</x:f>
        <x:v>n.a.</x:v>
      </x:c>
      <x:c r="M1523" s="43"/>
      <x:c r="N1523" s="13" t="str">
        <x:v>No</x:v>
      </x:c>
      <x:c r="O1523" s="15" t="str">
        <x:v>Not stated</x:v>
      </x:c>
      <x:c r="P1523" s="15" t="str">
        <x:v>Loading/access door stated; electric operation stated</x:v>
      </x:c>
      <x:c r="Q1523" s="15" t="str">
        <x:v>Industrial / workshop / warehouse accommodation; office space, three-phase power, yard/loading space.</x:v>
      </x:c>
      <x:c r="R1523" s="15" t="str">
        <x:v>Advertised to let; not agent-confirmed Multiple adverts reconciled as one demise; area/rent discrepancies require agent confirmation.</x:v>
      </x:c>
      <x:c r="S1523" s="15" t="str">
        <x:v>https://www.rightmove.co.uk/properties/760931557060672#/?channel=COM_LET</x:v>
      </x:c>
      <x:c r="T1523" s="15" t="str">
        <x:v>https://www.zoopla.co.uk/to-rent/commercial/details/62951421/</x:v>
      </x:c>
      <x:c r="U1523" s="15" t="str"/>
      <x:c r="V1523" s="15" t="str">
        <x:v>Sevenoaks — Vestry Trading Estate</x:v>
      </x:c>
      <x:c r="W1523" s="15" t="str">
        <x:v>Individual unit ≤15,000 sq ft</x:v>
      </x:c>
      <x:c r="X1523" s="13" t="n">
        <x:f>IF(N1523="Yes",L1523,0)</x:f>
        <x:v>0</x:v>
      </x:c>
      <x:c r="Y1523" s="14" t="n">
        <x:v>1</x:v>
      </x:c>
      <x:c r="Z1523" s="13" t="str">
        <x:v>Industrial / workshop / storage</x:v>
      </x:c>
    </x:row>
    <x:row r="1524" ht="42" customHeight="1">
      <x:c r="A1524" s="13" t="str">
        <x:v>SE0544</x:v>
      </x:c>
      <x:c r="B1524" s="15" t="str">
        <x:v>Tonbridge</x:v>
      </x:c>
      <x:c r="C1524" s="15" t="str">
        <x:v>East Peckham</x:v>
      </x:c>
      <x:c r="D1524" s="14" t="n">
        <x:v>2145</x:v>
      </x:c>
      <x:c r="E1524" s="13" t="str">
        <x:v>Nearby</x:v>
      </x:c>
      <x:c r="F1524" s="15" t="str">
        <x:v>Branbridges Industrial Estate</x:v>
      </x:c>
      <x:c r="G1524" s="15" t="str">
        <x:v>2 Archers Park, Branbridges Road, East Peckham, Tonbridge, Kent, TN12 5HP</x:v>
      </x:c>
      <x:c r="H1524" s="13" t="str">
        <x:v>Current</x:v>
      </x:c>
      <x:c r="I1524" s="14" t="n">
        <x:v>3264</x:v>
      </x:c>
      <x:c r="J1524" s="13" t="str">
        <x:f>IF(AND(ISNUMBER(I1524),I1524&gt;0),IF(I1524&lt;=1000,"1–1,000",IF(I1524&lt;=2500,"1,001–2,500",IF(I1524&lt;=5000,"2,501–5,000",IF(I1524&lt;=10000,"5,001–10,000","10,001–15,000")))),"2,501–5,000")</x:f>
        <x:v>2,501–5,000</x:v>
      </x:c>
      <x:c r="K1524" s="16"/>
      <x:c r="L1524" s="43" t="str">
        <x:f>IF(AND(ISNUMBER(I1524),I1524&gt;0,ISNUMBER(K1524),K1524&gt;0),K1524/I1524,"n.a.")</x:f>
        <x:v>n.a.</x:v>
      </x:c>
      <x:c r="M1524" s="43"/>
      <x:c r="N1524" s="13" t="str">
        <x:v>No</x:v>
      </x:c>
      <x:c r="O1524" s="15" t="str">
        <x:v>Not stated</x:v>
      </x:c>
      <x:c r="P1524" s="15" t="str">
        <x:v>Not stated</x:v>
      </x:c>
      <x:c r="Q1524" s="15" t="str">
        <x:v>Industrial / workshop / warehouse accommodation; Steel frame, office space, WC facilities.</x:v>
      </x:c>
      <x:c r="R1524" s="15" t="str">
        <x:v>Advertised to let; not agent-confirmed</x:v>
      </x:c>
      <x:c r="S1524" s="15" t="str">
        <x:v>https://www.rightmove.co.uk/properties/760931207070129#/?channel=COM_LET</x:v>
      </x:c>
      <x:c r="T1524" s="15" t="str"/>
      <x:c r="U1524" s="15" t="str"/>
      <x:c r="V1524" s="15" t="str">
        <x:v>Tonbridge — Branbridges Industrial Estate</x:v>
      </x:c>
      <x:c r="W1524" s="15" t="str">
        <x:v>Individual unit ≤15,000 sq ft</x:v>
      </x:c>
      <x:c r="X1524" s="13" t="n">
        <x:f>IF(N1524="Yes",L1524,0)</x:f>
        <x:v>0</x:v>
      </x:c>
      <x:c r="Y1524" s="14" t="n">
        <x:v>1</x:v>
      </x:c>
      <x:c r="Z1524" s="13" t="str">
        <x:v>Industrial / workshop / storage</x:v>
      </x:c>
    </x:row>
    <x:row r="1525" ht="42" customHeight="1">
      <x:c r="A1525" s="13" t="str">
        <x:v>SE0545</x:v>
      </x:c>
      <x:c r="B1525" s="15" t="str">
        <x:v>Tonbridge</x:v>
      </x:c>
      <x:c r="C1525" s="15" t="str">
        <x:v>East Peckham</x:v>
      </x:c>
      <x:c r="D1525" s="14" t="n">
        <x:v>2145</x:v>
      </x:c>
      <x:c r="E1525" s="13" t="str">
        <x:v>Nearby</x:v>
      </x:c>
      <x:c r="F1525" s="15" t="str">
        <x:v>Branbridges Industrial Estate</x:v>
      </x:c>
      <x:c r="G1525" s="15" t="str">
        <x:v>Unit 12, Branbridges Industrial Estate, Branbridges Road, East Peckham, Tonbridge, Kent TN12</x:v>
      </x:c>
      <x:c r="H1525" s="13" t="str">
        <x:v>Current</x:v>
      </x:c>
      <x:c r="I1525" s="14" t="n">
        <x:v>7843</x:v>
      </x:c>
      <x:c r="J1525" s="13" t="str">
        <x:f>IF(AND(ISNUMBER(I1525),I1525&gt;0),IF(I1525&lt;=1000,"1–1,000",IF(I1525&lt;=2500,"1,001–2,500",IF(I1525&lt;=5000,"2,501–5,000",IF(I1525&lt;=10000,"5,001–10,000","10,001–15,000")))),"5,001–10,000")</x:f>
        <x:v>5,001–10,000</x:v>
      </x:c>
      <x:c r="K1525" s="16"/>
      <x:c r="L1525" s="43" t="str">
        <x:f>IF(AND(ISNUMBER(I1525),I1525&gt;0,ISNUMBER(K1525),K1525&gt;0),K1525/I1525,"n.a.")</x:f>
        <x:v>n.a.</x:v>
      </x:c>
      <x:c r="M1525" s="43"/>
      <x:c r="N1525" s="13" t="str">
        <x:v>No</x:v>
      </x:c>
      <x:c r="O1525" s="15" t="str">
        <x:v>Not stated</x:v>
      </x:c>
      <x:c r="P1525" s="15" t="str">
        <x:v>Loading/access door stated</x:v>
      </x:c>
      <x:c r="Q1525" s="15" t="str">
        <x:v>Industrial / workshop / warehouse accommodation; Steel frame, mezzanine.</x:v>
      </x:c>
      <x:c r="R1525" s="15" t="str">
        <x:v>Advertised to let; not agent-confirmed</x:v>
      </x:c>
      <x:c r="S1525" s="15" t="str">
        <x:v>https://www.zoopla.co.uk/to-rent/commercial/details/72744432/</x:v>
      </x:c>
      <x:c r="T1525" s="15" t="str"/>
      <x:c r="U1525" s="15" t="str"/>
      <x:c r="V1525" s="15" t="str">
        <x:v>Tonbridge — Branbridges Industrial Estate</x:v>
      </x:c>
      <x:c r="W1525" s="15" t="str">
        <x:v>Individual unit ≤15,000 sq ft</x:v>
      </x:c>
      <x:c r="X1525" s="13" t="n">
        <x:f>IF(N1525="Yes",L1525,0)</x:f>
        <x:v>0</x:v>
      </x:c>
      <x:c r="Y1525" s="14" t="n">
        <x:v>1</x:v>
      </x:c>
      <x:c r="Z1525" s="13" t="str">
        <x:v>Industrial / workshop / storage</x:v>
      </x:c>
    </x:row>
    <x:row r="1526" ht="49" customHeight="1">
      <x:c r="A1526" s="13" t="str">
        <x:v>SE0546</x:v>
      </x:c>
      <x:c r="B1526" s="15" t="str">
        <x:v>Tonbridge</x:v>
      </x:c>
      <x:c r="C1526" s="15" t="str">
        <x:v>Paddock Wood</x:v>
      </x:c>
      <x:c r="D1526" s="14" t="n">
        <x:v>7610</x:v>
      </x:c>
      <x:c r="E1526" s="13" t="str">
        <x:v>Nearby</x:v>
      </x:c>
      <x:c r="F1526" s="15" t="str">
        <x:v>Dana Trading Estate</x:v>
      </x:c>
      <x:c r="G1526" s="15" t="str">
        <x:v>Unit 6/7, Dana Industrial Estate, Transfesa Road, Paddock Wood, Tonbridge, Kent, TN12 6UT</x:v>
      </x:c>
      <x:c r="H1526" s="13" t="str">
        <x:v>Uncertain</x:v>
      </x:c>
      <x:c r="I1526" s="14" t="n">
        <x:v>12924</x:v>
      </x:c>
      <x:c r="J1526" s="13" t="str">
        <x:f>IF(AND(ISNUMBER(I1526),I1526&gt;0),IF(I1526&lt;=1000,"1–1,000",IF(I1526&lt;=2500,"1,001–2,500",IF(I1526&lt;=5000,"2,501–5,000",IF(I1526&lt;=10000,"5,001–10,000","10,001–15,000")))),"10,001–15,000")</x:f>
        <x:v>10,001–15,000</x:v>
      </x:c>
      <x:c r="K1526" s="16" t="n">
        <x:v>123200</x:v>
      </x:c>
      <x:c r="L1526" s="43" t="n">
        <x:f>IF(AND(ISNUMBER(I1526),I1526&gt;0,ISNUMBER(K1526),K1526&gt;0),K1526/I1526,"n.a.")</x:f>
        <x:v>9.532652429588362</x:v>
      </x:c>
      <x:c r="M1526" s="43" t="n">
        <x:v>9.53</x:v>
      </x:c>
      <x:c r="N1526" s="13" t="str">
        <x:v>No</x:v>
      </x:c>
      <x:c r="O1526" s="15" t="str">
        <x:v>6m Eaves; The unit will also benefit from two loading doors, 6m minimum eaves height, and office accommodation</x:v>
      </x:c>
      <x:c r="P1526" s="15" t="str">
        <x:v>Roller shutter stated; electric operation stated</x:v>
      </x:c>
      <x:c r="Q1526" s="15" t="str">
        <x:v>Industrial / workshop / warehouse accommodation; Steel frame, office space, parking.</x:v>
      </x:c>
      <x:c r="R1526" s="15" t="str">
        <x:v>Refurbishment / delivery timing unresolved</x:v>
      </x:c>
      <x:c r="S1526" s="15" t="str">
        <x:v>https://www.zoopla.co.uk/to-rent/commercial/details/73371733/</x:v>
      </x:c>
      <x:c r="T1526" s="15" t="str">
        <x:v>https://www.zoopla.co.uk/to-rent/commercial/details/72690734/</x:v>
      </x:c>
      <x:c r="U1526" s="15" t="str">
        <x:v>https://www.rightmove.co.uk/properties/762385978119376#/?channel=COM_LET</x:v>
      </x:c>
      <x:c r="V1526" s="15" t="str">
        <x:v>Tonbridge — Dana Trading Estate</x:v>
      </x:c>
      <x:c r="W1526" s="15" t="str">
        <x:v>Individual unit ≤15,000 sq ft</x:v>
      </x:c>
      <x:c r="X1526" s="13" t="n">
        <x:f>IF(N1526="Yes",L1526,0)</x:f>
        <x:v>0</x:v>
      </x:c>
      <x:c r="Y1526" s="14" t="n">
        <x:v>1</x:v>
      </x:c>
      <x:c r="Z1526" s="13" t="str">
        <x:v>Industrial / workshop / storage</x:v>
      </x:c>
    </x:row>
    <x:row r="1527" ht="42" customHeight="1">
      <x:c r="A1527" s="13" t="str">
        <x:v>SE0547</x:v>
      </x:c>
      <x:c r="B1527" s="15" t="str">
        <x:v>Tonbridge</x:v>
      </x:c>
      <x:c r="C1527" s="15" t="str">
        <x:v>Paddock Wood</x:v>
      </x:c>
      <x:c r="D1527" s="14" t="n">
        <x:v>7610</x:v>
      </x:c>
      <x:c r="E1527" s="13" t="str">
        <x:v>Nearby</x:v>
      </x:c>
      <x:c r="F1527" s="15" t="str">
        <x:v>Eldon Way Industrial Estate</x:v>
      </x:c>
      <x:c r="G1527" s="15" t="str">
        <x:v>Unit 15, Eldon Way Industrial Estate, Paddock Wood, Kent, TN12 6BE</x:v>
      </x:c>
      <x:c r="H1527" s="13" t="str">
        <x:v>Uncertain</x:v>
      </x:c>
      <x:c r="I1527" s="14" t="n">
        <x:v>4669</x:v>
      </x:c>
      <x:c r="J1527" s="13" t="str">
        <x:f>IF(AND(ISNUMBER(I1527),I1527&gt;0),IF(I1527&lt;=1000,"1–1,000",IF(I1527&lt;=2500,"1,001–2,500",IF(I1527&lt;=5000,"2,501–5,000",IF(I1527&lt;=10000,"5,001–10,000","10,001–15,000")))),"2,501–5,000")</x:f>
        <x:v>2,501–5,000</x:v>
      </x:c>
      <x:c r="K1527" s="16" t="n">
        <x:v>58380</x:v>
      </x:c>
      <x:c r="L1527" s="43" t="n">
        <x:f>IF(AND(ISNUMBER(I1527),I1527&gt;0,ISNUMBER(K1527),K1527&gt;0),K1527/I1527,"n.a.")</x:f>
        <x:v>12.503748125937031</x:v>
      </x:c>
      <x:c r="M1527" s="43"/>
      <x:c r="N1527" s="13" t="str">
        <x:v>No</x:v>
      </x:c>
      <x:c r="O1527" s="15" t="str">
        <x:v>Not stated</x:v>
      </x:c>
      <x:c r="P1527" s="15" t="str">
        <x:v>Not stated</x:v>
      </x:c>
      <x:c r="Q1527" s="15" t="str">
        <x:v>Industrial / workshop / warehouse accommodation; Steel frame.</x:v>
      </x:c>
      <x:c r="R1527" s="15" t="str">
        <x:v>Refurbishment / delivery timing unresolved Annualized from advertised rounded monthly asking rent (×12).</x:v>
      </x:c>
      <x:c r="S1527" s="15" t="str">
        <x:v>https://www.rightmove.co.uk/properties/760932014258929#/?channel=COM_LET</x:v>
      </x:c>
      <x:c r="T1527" s="15" t="str"/>
      <x:c r="U1527" s="15" t="str"/>
      <x:c r="V1527" s="15" t="str">
        <x:v>Tonbridge — Eldon Way Industrial Estate</x:v>
      </x:c>
      <x:c r="W1527" s="15" t="str">
        <x:v>Individual unit ≤15,000 sq ft</x:v>
      </x:c>
      <x:c r="X1527" s="13" t="n">
        <x:f>IF(N1527="Yes",L1527,0)</x:f>
        <x:v>0</x:v>
      </x:c>
      <x:c r="Y1527" s="14" t="n">
        <x:v>1</x:v>
      </x:c>
      <x:c r="Z1527" s="13" t="str">
        <x:v>Industrial / workshop / storage</x:v>
      </x:c>
    </x:row>
    <x:row r="1528" ht="42" customHeight="1">
      <x:c r="A1528" s="13" t="str">
        <x:v>SE0548</x:v>
      </x:c>
      <x:c r="B1528" s="15" t="str">
        <x:v>Tonbridge</x:v>
      </x:c>
      <x:c r="C1528" s="15" t="str">
        <x:v>Paddock Wood</x:v>
      </x:c>
      <x:c r="D1528" s="14" t="n">
        <x:v>7610</x:v>
      </x:c>
      <x:c r="E1528" s="13" t="str">
        <x:v>Nearby</x:v>
      </x:c>
      <x:c r="F1528" s="15" t="str">
        <x:v>Eldon Way Industrial Estate</x:v>
      </x:c>
      <x:c r="G1528" s="15" t="str">
        <x:v>Unit 38, Eldon Way Industrial Estate, Paddock Wood, Tonbridge, Kent, TN12 6BE</x:v>
      </x:c>
      <x:c r="H1528" s="13" t="str">
        <x:v>Uncertain</x:v>
      </x:c>
      <x:c r="I1528" s="14" t="n">
        <x:v>5415</x:v>
      </x:c>
      <x:c r="J1528" s="13" t="str">
        <x:f>IF(AND(ISNUMBER(I1528),I1528&gt;0),IF(I1528&lt;=1000,"1–1,000",IF(I1528&lt;=2500,"1,001–2,500",IF(I1528&lt;=5000,"2,501–5,000",IF(I1528&lt;=10000,"5,001–10,000","10,001–15,000")))),"5,001–10,000")</x:f>
        <x:v>5,001–10,000</x:v>
      </x:c>
      <x:c r="K1528" s="16"/>
      <x:c r="L1528" s="43" t="str">
        <x:f>IF(AND(ISNUMBER(I1528),I1528&gt;0,ISNUMBER(K1528),K1528&gt;0),K1528/I1528,"n.a.")</x:f>
        <x:v>n.a.</x:v>
      </x:c>
      <x:c r="M1528" s="43"/>
      <x:c r="N1528" s="13" t="str">
        <x:v>No</x:v>
      </x:c>
      <x:c r="O1528" s="15" t="str">
        <x:v>Not stated</x:v>
      </x:c>
      <x:c r="P1528" s="15" t="str">
        <x:v>Not stated</x:v>
      </x:c>
      <x:c r="Q1528" s="15" t="str">
        <x:v>Industrial / workshop / warehouse accommodation; Steel frame.</x:v>
      </x:c>
      <x:c r="R1528" s="15" t="str">
        <x:v>Refurbishment / delivery timing unresolved</x:v>
      </x:c>
      <x:c r="S1528" s="15" t="str">
        <x:v>https://www.rightmove.co.uk/properties/760930949070848#/?channel=COM_LET</x:v>
      </x:c>
      <x:c r="T1528" s="15" t="str"/>
      <x:c r="U1528" s="15" t="str"/>
      <x:c r="V1528" s="15" t="str">
        <x:v>Tonbridge — Eldon Way Industrial Estate</x:v>
      </x:c>
      <x:c r="W1528" s="15" t="str">
        <x:v>Individual unit ≤15,000 sq ft</x:v>
      </x:c>
      <x:c r="X1528" s="13" t="n">
        <x:f>IF(N1528="Yes",L1528,0)</x:f>
        <x:v>0</x:v>
      </x:c>
      <x:c r="Y1528" s="14" t="n">
        <x:v>1</x:v>
      </x:c>
      <x:c r="Z1528" s="13" t="str">
        <x:v>Industrial / workshop / storage</x:v>
      </x:c>
    </x:row>
    <x:row r="1529" ht="114" customHeight="1">
      <x:c r="A1529" s="13" t="str">
        <x:v>SE0549</x:v>
      </x:c>
      <x:c r="B1529" s="15" t="str">
        <x:v>Tonbridge</x:v>
      </x:c>
      <x:c r="C1529" s="15" t="str">
        <x:v>Paddock Wood</x:v>
      </x:c>
      <x:c r="D1529" s="14" t="n">
        <x:v>7610</x:v>
      </x:c>
      <x:c r="E1529" s="13" t="str">
        <x:v>Nearby</x:v>
      </x:c>
      <x:c r="F1529" s="15" t="str">
        <x:v>Orchard Business Park, Paddock Wood</x:v>
      </x:c>
      <x:c r="G1529" s="15" t="str">
        <x:v>6 Orchard Business Park, Transfesa Road, Paddock Wood, Tonbridge, Kent, TN12 6UY</x:v>
      </x:c>
      <x:c r="H1529" s="13" t="str">
        <x:v>Current</x:v>
      </x:c>
      <x:c r="I1529" s="14" t="n">
        <x:v>2697</x:v>
      </x:c>
      <x:c r="J1529" s="13" t="str">
        <x:f>IF(AND(ISNUMBER(I1529),I1529&gt;0),IF(I1529&lt;=1000,"1–1,000",IF(I1529&lt;=2500,"1,001–2,500",IF(I1529&lt;=5000,"2,501–5,000",IF(I1529&lt;=10000,"5,001–10,000","10,001–15,000")))),"2,501–5,000")</x:f>
        <x:v>2,501–5,000</x:v>
      </x:c>
      <x:c r="K1529" s="16" t="n">
        <x:v>35050</x:v>
      </x:c>
      <x:c r="L1529" s="43" t="n">
        <x:f>IF(AND(ISNUMBER(I1529),I1529&gt;0,ISNUMBER(K1529),K1529&gt;0),K1529/I1529,"n.a.")</x:f>
        <x:v>12.99592139414164</x:v>
      </x:c>
      <x:c r="M1529" s="43" t="n">
        <x:v>13</x:v>
      </x:c>
      <x:c r="N1529" s="13" t="str">
        <x:v>No</x:v>
      </x:c>
      <x:c r="O1529" s="15" t="str">
        <x:v>5.5m eaves; * 5.5m eaves; 6.5m Eaves Height, 7.5m to Apex; Key benefits include:- * 5.5m eaves * Three phase p</x:v>
      </x:c>
      <x:c r="P1529" s="15" t="str">
        <x:v>Loading/access door stated</x:v>
      </x:c>
      <x:c r="Q1529" s="15" t="str">
        <x:v>Industrial / workshop / warehouse accommodation; office space, three-phase power, parking, WC facilities.</x:v>
      </x:c>
      <x:c r="R1529" s="15" t="str">
        <x:v>Advertised to let; not agent-confirmed Multiple annual amounts in source; verify asking rent basis.</x:v>
      </x:c>
      <x:c r="S1529" s="15" t="str">
        <x:v>https://www.zoopla.co.uk/to-rent/commercial/details/74340230/</x:v>
      </x:c>
      <x:c r="T1529" s="15" t="str">
        <x:v>https://www.zoopla.co.uk/to-rent/commercial/details/70701636/</x:v>
      </x:c>
      <x:c r="U1529" s="15" t="str">
        <x:v>https://www.zoopla.co.uk/to-rent/commercial/details/67845008/
https://www.rightmove.co.uk/properties/776520319311345#/?channel=COM_LET
https://www.rightmove.co.uk/properties/760756990279569#/?channel=COM_LET
https://www.caxtons.com/property/orchard-business-park-transfesa-road-paddock-wood-kent-tn12/</x:v>
      </x:c>
      <x:c r="V1529" s="15" t="str">
        <x:v>Tonbridge — Orchard Business Park, Paddock Wood</x:v>
      </x:c>
      <x:c r="W1529" s="15" t="str">
        <x:v>Individual unit ≤15,000 sq ft</x:v>
      </x:c>
      <x:c r="X1529" s="13" t="n">
        <x:f>IF(N1529="Yes",L1529,0)</x:f>
        <x:v>0</x:v>
      </x:c>
      <x:c r="Y1529" s="14" t="n">
        <x:v>1</x:v>
      </x:c>
      <x:c r="Z1529" s="13" t="str">
        <x:v>Industrial / workshop / storage</x:v>
      </x:c>
    </x:row>
    <x:row r="1530" ht="42" customHeight="1">
      <x:c r="A1530" s="13" t="str">
        <x:v>SE0550</x:v>
      </x:c>
      <x:c r="B1530" s="15" t="str">
        <x:v>Tonbridge</x:v>
      </x:c>
      <x:c r="C1530" s="15" t="str">
        <x:v>Paddock Wood</x:v>
      </x:c>
      <x:c r="D1530" s="14" t="n">
        <x:v>7610</x:v>
      </x:c>
      <x:c r="E1530" s="13" t="str">
        <x:v>Nearby</x:v>
      </x:c>
      <x:c r="F1530" s="15" t="str">
        <x:v>Orchard Business Park, Paddock Wood</x:v>
      </x:c>
      <x:c r="G1530" s="15" t="str">
        <x:v>7 Orchard Business Park, Transfesa Road, Paddock Wood, Tonbridge, Kent, TN12 6UY</x:v>
      </x:c>
      <x:c r="H1530" s="13" t="str">
        <x:v>Current</x:v>
      </x:c>
      <x:c r="I1530" s="14" t="n">
        <x:v>5397</x:v>
      </x:c>
      <x:c r="J1530" s="13" t="str">
        <x:f>IF(AND(ISNUMBER(I1530),I1530&gt;0),IF(I1530&lt;=1000,"1–1,000",IF(I1530&lt;=2500,"1,001–2,500",IF(I1530&lt;=5000,"2,501–5,000",IF(I1530&lt;=10000,"5,001–10,000","10,001–15,000")))),"5,001–10,000")</x:f>
        <x:v>5,001–10,000</x:v>
      </x:c>
      <x:c r="K1530" s="16" t="n">
        <x:v>64750</x:v>
      </x:c>
      <x:c r="L1530" s="43" t="n">
        <x:f>IF(AND(ISNUMBER(I1530),I1530&gt;0,ISNUMBER(K1530),K1530&gt;0),K1530/I1530,"n.a.")</x:f>
        <x:v>11.997405966277562</x:v>
      </x:c>
      <x:c r="M1530" s="43" t="n">
        <x:v>12</x:v>
      </x:c>
      <x:c r="N1530" s="13" t="str">
        <x:v>No</x:v>
      </x:c>
      <x:c r="O1530" s="15" t="str">
        <x:v>6.5m eaves height, 7.5m to apex</x:v>
      </x:c>
      <x:c r="P1530" s="15" t="str">
        <x:v>Loading/access door stated</x:v>
      </x:c>
      <x:c r="Q1530" s="15" t="str">
        <x:v>Industrial / workshop / warehouse accommodation; office space, three-phase power, parking.</x:v>
      </x:c>
      <x:c r="R1530" s="15" t="str">
        <x:v>Advertised to let; not agent-confirmed Multiple annual amounts in source; verify asking rent basis.</x:v>
      </x:c>
      <x:c r="S1530" s="15" t="str">
        <x:v>https://www.zoopla.co.uk/to-rent/commercial/details/70701617/</x:v>
      </x:c>
      <x:c r="T1530" s="15" t="str">
        <x:v>https://www.rightmove.co.uk/properties/760757004832384#/?channel=COM_LET</x:v>
      </x:c>
      <x:c r="U1530" s="15" t="str"/>
      <x:c r="V1530" s="15" t="str">
        <x:v>Tonbridge — Orchard Business Park, Paddock Wood</x:v>
      </x:c>
      <x:c r="W1530" s="15" t="str">
        <x:v>Individual unit ≤15,000 sq ft</x:v>
      </x:c>
      <x:c r="X1530" s="13" t="n">
        <x:f>IF(N1530="Yes",L1530,0)</x:f>
        <x:v>0</x:v>
      </x:c>
      <x:c r="Y1530" s="14" t="n">
        <x:v>1</x:v>
      </x:c>
      <x:c r="Z1530" s="13" t="str">
        <x:v>Industrial / workshop / storage</x:v>
      </x:c>
    </x:row>
    <x:row r="1531" ht="49" customHeight="1">
      <x:c r="A1531" s="13" t="str">
        <x:v>SE0551</x:v>
      </x:c>
      <x:c r="B1531" s="15" t="str">
        <x:v>Tonbridge</x:v>
      </x:c>
      <x:c r="C1531" s="15" t="str">
        <x:v>Paddock Wood</x:v>
      </x:c>
      <x:c r="D1531" s="14" t="n">
        <x:v>7610</x:v>
      </x:c>
      <x:c r="E1531" s="13" t="str">
        <x:v>Nearby</x:v>
      </x:c>
      <x:c r="F1531" s="15" t="str">
        <x:v>Position+, Paddock Wood</x:v>
      </x:c>
      <x:c r="G1531" s="15" t="str">
        <x:v>4 Position, Lucks Lane, Paddock Wood, Tonbridge, Kent, TN12 6QL</x:v>
      </x:c>
      <x:c r="H1531" s="13" t="str">
        <x:v>Future</x:v>
      </x:c>
      <x:c r="I1531" s="14" t="n">
        <x:v>11485</x:v>
      </x:c>
      <x:c r="J1531" s="13" t="str">
        <x:f>IF(AND(ISNUMBER(I1531),I1531&gt;0),IF(I1531&lt;=1000,"1–1,000",IF(I1531&lt;=2500,"1,001–2,500",IF(I1531&lt;=5000,"2,501–5,000",IF(I1531&lt;=10000,"5,001–10,000","10,001–15,000")))),"10,001–15,000")</x:f>
        <x:v>10,001–15,000</x:v>
      </x:c>
      <x:c r="K1531" s="16"/>
      <x:c r="L1531" s="43" t="str">
        <x:f>IF(AND(ISNUMBER(I1531),I1531&gt;0,ISNUMBER(K1531),K1531&gt;0),K1531/I1531,"n.a.")</x:f>
        <x:v>n.a.</x:v>
      </x:c>
      <x:c r="M1531" s="43"/>
      <x:c r="N1531" s="13" t="str">
        <x:v>No</x:v>
      </x:c>
      <x:c r="O1531" s="15" t="str">
        <x:v>8-12.5m clear internal eaves height; * 8-12.5 clear internal eaves height; * 8-12.5 clear internal eaves heigh</x:v>
      </x:c>
      <x:c r="P1531" s="15" t="str">
        <x:v>Loading/access door stated</x:v>
      </x:c>
      <x:c r="Q1531" s="15" t="str">
        <x:v>Industrial / workshop / warehouse accommodation; office space, parking, yard/loading space.</x:v>
      </x:c>
      <x:c r="R1531" s="15" t="str">
        <x:v>Future availability: completion targeted for Q1 2027</x:v>
      </x:c>
      <x:c r="S1531" s="15" t="str">
        <x:v>https://www.zoopla.co.uk/to-rent/commercial/details/66166800/</x:v>
      </x:c>
      <x:c r="T1531" s="15" t="str">
        <x:v>https://www.rightmove.co.uk/properties/760937834071393#/?channel=COM_LET</x:v>
      </x:c>
      <x:c r="U1531" s="15" t="str"/>
      <x:c r="V1531" s="15" t="str">
        <x:v>Tonbridge — Position+, Paddock Wood</x:v>
      </x:c>
      <x:c r="W1531" s="15" t="str">
        <x:v>Individual unit ≤15,000 sq ft</x:v>
      </x:c>
      <x:c r="X1531" s="13" t="n">
        <x:f>IF(N1531="Yes",L1531,0)</x:f>
        <x:v>0</x:v>
      </x:c>
      <x:c r="Y1531" s="14" t="n">
        <x:v>1</x:v>
      </x:c>
      <x:c r="Z1531" s="13" t="str">
        <x:v>Industrial / workshop / storage</x:v>
      </x:c>
    </x:row>
    <x:row r="1532" ht="49" customHeight="1">
      <x:c r="A1532" s="13" t="str">
        <x:v>SE0552</x:v>
      </x:c>
      <x:c r="B1532" s="15" t="str">
        <x:v>Tonbridge</x:v>
      </x:c>
      <x:c r="C1532" s="15" t="str">
        <x:v>Paddock Wood</x:v>
      </x:c>
      <x:c r="D1532" s="14" t="n">
        <x:v>7610</x:v>
      </x:c>
      <x:c r="E1532" s="13" t="str">
        <x:v>Nearby</x:v>
      </x:c>
      <x:c r="F1532" s="15" t="str">
        <x:v>Position+, Paddock Wood</x:v>
      </x:c>
      <x:c r="G1532" s="15" t="str">
        <x:v>5 Position, Lucks Lane, Paddock Wood, Tonbridge, Kent, TN12 6QL</x:v>
      </x:c>
      <x:c r="H1532" s="13" t="str">
        <x:v>Future</x:v>
      </x:c>
      <x:c r="I1532" s="14" t="n">
        <x:v>9677</x:v>
      </x:c>
      <x:c r="J1532" s="13" t="str">
        <x:f>IF(AND(ISNUMBER(I1532),I1532&gt;0),IF(I1532&lt;=1000,"1–1,000",IF(I1532&lt;=2500,"1,001–2,500",IF(I1532&lt;=5000,"2,501–5,000",IF(I1532&lt;=10000,"5,001–10,000","10,001–15,000")))),"5,001–10,000")</x:f>
        <x:v>5,001–10,000</x:v>
      </x:c>
      <x:c r="K1532" s="16"/>
      <x:c r="L1532" s="43" t="str">
        <x:f>IF(AND(ISNUMBER(I1532),I1532&gt;0,ISNUMBER(K1532),K1532&gt;0),K1532/I1532,"n.a.")</x:f>
        <x:v>n.a.</x:v>
      </x:c>
      <x:c r="M1532" s="43"/>
      <x:c r="N1532" s="13" t="str">
        <x:v>No</x:v>
      </x:c>
      <x:c r="O1532" s="15" t="str">
        <x:v>8-12.5m clear internal eaves height; * 8-12.5 clear internal eaves height; * 8-12.5 clear internal eaves heigh</x:v>
      </x:c>
      <x:c r="P1532" s="15" t="str">
        <x:v>Loading/access door stated</x:v>
      </x:c>
      <x:c r="Q1532" s="15" t="str">
        <x:v>Industrial / workshop / warehouse accommodation; office space, parking, yard/loading space.</x:v>
      </x:c>
      <x:c r="R1532" s="15" t="str">
        <x:v>Future availability: completion targeted for Q1 2027</x:v>
      </x:c>
      <x:c r="S1532" s="15" t="str">
        <x:v>https://www.zoopla.co.uk/to-rent/commercial/details/66166804/</x:v>
      </x:c>
      <x:c r="T1532" s="15" t="str">
        <x:v>https://www.rightmove.co.uk/properties/760937840129232#/?channel=COM_LET</x:v>
      </x:c>
      <x:c r="U1532" s="15" t="str"/>
      <x:c r="V1532" s="15" t="str">
        <x:v>Tonbridge — Position+, Paddock Wood</x:v>
      </x:c>
      <x:c r="W1532" s="15" t="str">
        <x:v>Individual unit ≤15,000 sq ft</x:v>
      </x:c>
      <x:c r="X1532" s="13" t="n">
        <x:f>IF(N1532="Yes",L1532,0)</x:f>
        <x:v>0</x:v>
      </x:c>
      <x:c r="Y1532" s="14" t="n">
        <x:v>1</x:v>
      </x:c>
      <x:c r="Z1532" s="13" t="str">
        <x:v>Industrial / workshop / storage</x:v>
      </x:c>
    </x:row>
    <x:row r="1533" ht="49" customHeight="1">
      <x:c r="A1533" s="13" t="str">
        <x:v>SE0553</x:v>
      </x:c>
      <x:c r="B1533" s="15" t="str">
        <x:v>Tonbridge</x:v>
      </x:c>
      <x:c r="C1533" s="15" t="str">
        <x:v>Paddock Wood</x:v>
      </x:c>
      <x:c r="D1533" s="14" t="n">
        <x:v>7610</x:v>
      </x:c>
      <x:c r="E1533" s="13" t="str">
        <x:v>Nearby</x:v>
      </x:c>
      <x:c r="F1533" s="15" t="str">
        <x:v>Position+, Paddock Wood</x:v>
      </x:c>
      <x:c r="G1533" s="15" t="str">
        <x:v>6 Position, Lucks Lane, Paddock Wood, Tonbridge, Kent, TN12 6QL</x:v>
      </x:c>
      <x:c r="H1533" s="13" t="str">
        <x:v>Future</x:v>
      </x:c>
      <x:c r="I1533" s="14" t="n">
        <x:v>13283</x:v>
      </x:c>
      <x:c r="J1533" s="13" t="str">
        <x:f>IF(AND(ISNUMBER(I1533),I1533&gt;0),IF(I1533&lt;=1000,"1–1,000",IF(I1533&lt;=2500,"1,001–2,500",IF(I1533&lt;=5000,"2,501–5,000",IF(I1533&lt;=10000,"5,001–10,000","10,001–15,000")))),"10,001–15,000")</x:f>
        <x:v>10,001–15,000</x:v>
      </x:c>
      <x:c r="K1533" s="16"/>
      <x:c r="L1533" s="43" t="str">
        <x:f>IF(AND(ISNUMBER(I1533),I1533&gt;0,ISNUMBER(K1533),K1533&gt;0),K1533/I1533,"n.a.")</x:f>
        <x:v>n.a.</x:v>
      </x:c>
      <x:c r="M1533" s="43"/>
      <x:c r="N1533" s="13" t="str">
        <x:v>No</x:v>
      </x:c>
      <x:c r="O1533" s="15" t="str">
        <x:v>8-12.5m clear internal eaves height; * 8-12.5 clear internal eaves height; * 8-12.5 clear internal eaves heigh</x:v>
      </x:c>
      <x:c r="P1533" s="15" t="str">
        <x:v>Loading/access door stated</x:v>
      </x:c>
      <x:c r="Q1533" s="15" t="str">
        <x:v>Industrial / workshop / warehouse accommodation; office space, parking, yard/loading space.</x:v>
      </x:c>
      <x:c r="R1533" s="15" t="str">
        <x:v>Future availability: completion targeted for Q1 2027</x:v>
      </x:c>
      <x:c r="S1533" s="15" t="str">
        <x:v>https://www.zoopla.co.uk/to-rent/commercial/details/66166815/</x:v>
      </x:c>
      <x:c r="T1533" s="15" t="str">
        <x:v>https://www.rightmove.co.uk/properties/760937846420032#/?channel=COM_LET</x:v>
      </x:c>
      <x:c r="U1533" s="15" t="str"/>
      <x:c r="V1533" s="15" t="str">
        <x:v>Tonbridge — Position+, Paddock Wood</x:v>
      </x:c>
      <x:c r="W1533" s="15" t="str">
        <x:v>Individual unit ≤15,000 sq ft</x:v>
      </x:c>
      <x:c r="X1533" s="13" t="n">
        <x:f>IF(N1533="Yes",L1533,0)</x:f>
        <x:v>0</x:v>
      </x:c>
      <x:c r="Y1533" s="14" t="n">
        <x:v>1</x:v>
      </x:c>
      <x:c r="Z1533" s="13" t="str">
        <x:v>Industrial / workshop / storage</x:v>
      </x:c>
    </x:row>
    <x:row r="1534" ht="49" customHeight="1">
      <x:c r="A1534" s="13" t="str">
        <x:v>SE0554</x:v>
      </x:c>
      <x:c r="B1534" s="15" t="str">
        <x:v>Tonbridge</x:v>
      </x:c>
      <x:c r="C1534" s="15" t="str">
        <x:v>Paddock Wood</x:v>
      </x:c>
      <x:c r="D1534" s="14" t="n">
        <x:v>7610</x:v>
      </x:c>
      <x:c r="E1534" s="13" t="str">
        <x:v>Nearby</x:v>
      </x:c>
      <x:c r="F1534" s="15" t="str">
        <x:v>Position+, Paddock Wood</x:v>
      </x:c>
      <x:c r="G1534" s="15" t="str">
        <x:v>7 Position, Lucks Lane, Paddock Wood, Tonbridge, Kent, TN12 6QL</x:v>
      </x:c>
      <x:c r="H1534" s="13" t="str">
        <x:v>Future</x:v>
      </x:c>
      <x:c r="I1534" s="14" t="n">
        <x:v>11420</x:v>
      </x:c>
      <x:c r="J1534" s="13" t="str">
        <x:f>IF(AND(ISNUMBER(I1534),I1534&gt;0),IF(I1534&lt;=1000,"1–1,000",IF(I1534&lt;=2500,"1,001–2,500",IF(I1534&lt;=5000,"2,501–5,000",IF(I1534&lt;=10000,"5,001–10,000","10,001–15,000")))),"10,001–15,000")</x:f>
        <x:v>10,001–15,000</x:v>
      </x:c>
      <x:c r="K1534" s="16"/>
      <x:c r="L1534" s="43" t="str">
        <x:f>IF(AND(ISNUMBER(I1534),I1534&gt;0,ISNUMBER(K1534),K1534&gt;0),K1534/I1534,"n.a.")</x:f>
        <x:v>n.a.</x:v>
      </x:c>
      <x:c r="M1534" s="43"/>
      <x:c r="N1534" s="13" t="str">
        <x:v>No</x:v>
      </x:c>
      <x:c r="O1534" s="15" t="str">
        <x:v>8-12.5 clear internal eaves height; * 8-12.5 clear internal eaves height; * 8-12.5 clear internal eaves height</x:v>
      </x:c>
      <x:c r="P1534" s="15" t="str">
        <x:v>Loading/access door stated</x:v>
      </x:c>
      <x:c r="Q1534" s="15" t="str">
        <x:v>Industrial / workshop / warehouse accommodation; office space, parking, yard/loading space.</x:v>
      </x:c>
      <x:c r="R1534" s="15" t="str">
        <x:v>Future availability: completion targeted for Q1 2027</x:v>
      </x:c>
      <x:c r="S1534" s="15" t="str">
        <x:v>https://www.zoopla.co.uk/to-rent/commercial/details/66166820/</x:v>
      </x:c>
      <x:c r="T1534" s="15" t="str">
        <x:v>https://www.rightmove.co.uk/properties/760937852826129#/?channel=COM_LET</x:v>
      </x:c>
      <x:c r="U1534" s="15" t="str"/>
      <x:c r="V1534" s="15" t="str">
        <x:v>Tonbridge — Position+, Paddock Wood</x:v>
      </x:c>
      <x:c r="W1534" s="15" t="str">
        <x:v>Individual unit ≤15,000 sq ft</x:v>
      </x:c>
      <x:c r="X1534" s="13" t="n">
        <x:f>IF(N1534="Yes",L1534,0)</x:f>
        <x:v>0</x:v>
      </x:c>
      <x:c r="Y1534" s="14" t="n">
        <x:v>1</x:v>
      </x:c>
      <x:c r="Z1534" s="13" t="str">
        <x:v>Industrial / workshop / storage</x:v>
      </x:c>
    </x:row>
    <x:row r="1535" ht="42" customHeight="1">
      <x:c r="A1535" s="13" t="str">
        <x:v>SE0555</x:v>
      </x:c>
      <x:c r="B1535" s="15" t="str">
        <x:v>Tonbridge</x:v>
      </x:c>
      <x:c r="C1535" s="15" t="str">
        <x:v>Tonbridge</x:v>
      </x:c>
      <x:c r="D1535" s="14" t="n">
        <x:v>36125</x:v>
      </x:c>
      <x:c r="E1535" s="13" t="str">
        <x:v>Town</x:v>
      </x:c>
      <x:c r="F1535" s="15" t="str">
        <x:v>Botany Trading Estate</x:v>
      </x:c>
      <x:c r="G1535" s="15" t="str">
        <x:v>Unit 2, Botany Trading Estate, Sovereign Way, Tonbridge, Kent TN9</x:v>
      </x:c>
      <x:c r="H1535" s="13" t="str">
        <x:v>Uncertain</x:v>
      </x:c>
      <x:c r="I1535" s="14" t="n">
        <x:v>6643</x:v>
      </x:c>
      <x:c r="J1535" s="13" t="str">
        <x:f>IF(AND(ISNUMBER(I1535),I1535&gt;0),IF(I1535&lt;=1000,"1–1,000",IF(I1535&lt;=2500,"1,001–2,500",IF(I1535&lt;=5000,"2,501–5,000",IF(I1535&lt;=10000,"5,001–10,000","10,001–15,000")))),"5,001–10,000")</x:f>
        <x:v>5,001–10,000</x:v>
      </x:c>
      <x:c r="K1535" s="16" t="n">
        <x:v>83050</x:v>
      </x:c>
      <x:c r="L1535" s="43" t="n">
        <x:f>IF(AND(ISNUMBER(I1535),I1535&gt;0,ISNUMBER(K1535),K1535&gt;0),K1535/I1535,"n.a.")</x:f>
        <x:v>12.501881679963871</x:v>
      </x:c>
      <x:c r="M1535" s="43" t="n">
        <x:v>12.5</x:v>
      </x:c>
      <x:c r="N1535" s="13" t="str">
        <x:v>No</x:v>
      </x:c>
      <x:c r="O1535" s="15" t="str">
        <x:v>Eaves height 3.9m to 5.2m</x:v>
      </x:c>
      <x:c r="P1535" s="15" t="str">
        <x:v>Roller shutter stated</x:v>
      </x:c>
      <x:c r="Q1535" s="15" t="str">
        <x:v>Industrial / workshop / warehouse accommodation; office space, yard/loading space, WC facilities.</x:v>
      </x:c>
      <x:c r="R1535" s="15" t="str">
        <x:v>Refurbishment / delivery timing unresolved</x:v>
      </x:c>
      <x:c r="S1535" s="15" t="str">
        <x:v>https://www.zoopla.co.uk/to-rent/commercial/details/71904527/</x:v>
      </x:c>
      <x:c r="T1535" s="15" t="str">
        <x:v>https://www.rightmove.co.uk/properties/760931397912945#/?channel=COM_LET</x:v>
      </x:c>
      <x:c r="U1535" s="15" t="str"/>
      <x:c r="V1535" s="15" t="str">
        <x:v>Tonbridge — Botany Trading Estate</x:v>
      </x:c>
      <x:c r="W1535" s="15" t="str">
        <x:v>Individual unit ≤15,000 sq ft</x:v>
      </x:c>
      <x:c r="X1535" s="13" t="n">
        <x:f>IF(N1535="Yes",L1535,0)</x:f>
        <x:v>0</x:v>
      </x:c>
      <x:c r="Y1535" s="14" t="n">
        <x:v>1</x:v>
      </x:c>
      <x:c r="Z1535" s="13" t="str">
        <x:v>Industrial / workshop / storage</x:v>
      </x:c>
    </x:row>
    <x:row r="1536" ht="49" customHeight="1">
      <x:c r="A1536" s="13" t="str">
        <x:v>SE0556</x:v>
      </x:c>
      <x:c r="B1536" s="15" t="str">
        <x:v>Tonbridge</x:v>
      </x:c>
      <x:c r="C1536" s="15" t="str">
        <x:v>Tonbridge</x:v>
      </x:c>
      <x:c r="D1536" s="14" t="n">
        <x:v>36125</x:v>
      </x:c>
      <x:c r="E1536" s="13" t="str">
        <x:v>Town</x:v>
      </x:c>
      <x:c r="F1536" s="15" t="str">
        <x:v>Deacon Trading Estate</x:v>
      </x:c>
      <x:c r="G1536" s="15" t="str">
        <x:v>Unit 8, Deacon Trading Estate, Vale Road, Tonbridge, TN9 1SU</x:v>
      </x:c>
      <x:c r="H1536" s="13" t="str">
        <x:v>Current</x:v>
      </x:c>
      <x:c r="I1536" s="14" t="n">
        <x:v>13530</x:v>
      </x:c>
      <x:c r="J1536" s="13" t="str">
        <x:f>IF(AND(ISNUMBER(I1536),I1536&gt;0),IF(I1536&lt;=1000,"1–1,000",IF(I1536&lt;=2500,"1,001–2,500",IF(I1536&lt;=5000,"2,501–5,000",IF(I1536&lt;=10000,"5,001–10,000","10,001–15,000")))),"10,001–15,000")</x:f>
        <x:v>10,001–15,000</x:v>
      </x:c>
      <x:c r="K1536" s="16"/>
      <x:c r="L1536" s="43" t="str">
        <x:f>IF(AND(ISNUMBER(I1536),I1536&gt;0,ISNUMBER(K1536),K1536&gt;0),K1536/I1536,"n.a.")</x:f>
        <x:v>n.a.</x:v>
      </x:c>
      <x:c r="M1536" s="43"/>
      <x:c r="N1536" s="13" t="str">
        <x:v>No</x:v>
      </x:c>
      <x:c r="O1536" s="15" t="str">
        <x:v>The unit benefits from a clear internal height of 5.1 m (17 feet), an electric loading door and a dedicated ca</x:v>
      </x:c>
      <x:c r="P1536" s="15" t="str">
        <x:v>Roller shutter stated; electric operation stated</x:v>
      </x:c>
      <x:c r="Q1536" s="15" t="str">
        <x:v>Industrial / workshop / warehouse accommodation; Steel frame, office space, three-phase power, parking.</x:v>
      </x:c>
      <x:c r="R1536" s="15" t="str">
        <x:v>Advertised to let; not agent-confirmed</x:v>
      </x:c>
      <x:c r="S1536" s="15" t="str">
        <x:v>https://www.zoopla.co.uk/to-rent/commercial/details/72478829/</x:v>
      </x:c>
      <x:c r="T1536" s="15" t="str">
        <x:v>https://www.rightmove.co.uk/properties/773243999452368#/?channel=COM_LET</x:v>
      </x:c>
      <x:c r="U1536" s="15" t="str">
        <x:v>https://www.rightmove.co.uk/properties/773338025260608#/?channel=COM_LET</x:v>
      </x:c>
      <x:c r="V1536" s="15" t="str">
        <x:v>Tonbridge — Deacon Trading Estate</x:v>
      </x:c>
      <x:c r="W1536" s="15" t="str">
        <x:v>Individual unit ≤15,000 sq ft</x:v>
      </x:c>
      <x:c r="X1536" s="13" t="n">
        <x:f>IF(N1536="Yes",L1536,0)</x:f>
        <x:v>0</x:v>
      </x:c>
      <x:c r="Y1536" s="14" t="n">
        <x:v>1</x:v>
      </x:c>
      <x:c r="Z1536" s="13" t="str">
        <x:v>Industrial / workshop / storage</x:v>
      </x:c>
    </x:row>
    <x:row r="1537" ht="42" customHeight="1">
      <x:c r="A1537" s="13" t="str">
        <x:v>SE0557</x:v>
      </x:c>
      <x:c r="B1537" s="15" t="str">
        <x:v>Tonbridge</x:v>
      </x:c>
      <x:c r="C1537" s="15" t="str">
        <x:v>Tonbridge</x:v>
      </x:c>
      <x:c r="D1537" s="14" t="n">
        <x:v>36125</x:v>
      </x:c>
      <x:c r="E1537" s="13" t="str">
        <x:v>Town</x:v>
      </x:c>
      <x:c r="F1537" s="15" t="str">
        <x:v>Deacon Trading Estate</x:v>
      </x:c>
      <x:c r="G1537" s="15" t="str">
        <x:v>Unit 9 Deacon Trading Estate, Vale Road, Tonbridge, TN9 1SU</x:v>
      </x:c>
      <x:c r="H1537" s="13" t="str">
        <x:v>Current</x:v>
      </x:c>
      <x:c r="I1537" s="14" t="n">
        <x:v>11031</x:v>
      </x:c>
      <x:c r="J1537" s="13" t="str">
        <x:f>IF(AND(ISNUMBER(I1537),I1537&gt;0),IF(I1537&lt;=1000,"1–1,000",IF(I1537&lt;=2500,"1,001–2,500",IF(I1537&lt;=5000,"2,501–5,000",IF(I1537&lt;=10000,"5,001–10,000","10,001–15,000")))),"10,001–15,000")</x:f>
        <x:v>10,001–15,000</x:v>
      </x:c>
      <x:c r="K1537" s="16"/>
      <x:c r="L1537" s="43" t="str">
        <x:f>IF(AND(ISNUMBER(I1537),I1537&gt;0,ISNUMBER(K1537),K1537&gt;0),K1537/I1537,"n.a.")</x:f>
        <x:v>n.a.</x:v>
      </x:c>
      <x:c r="M1537" s="43"/>
      <x:c r="N1537" s="13" t="str">
        <x:v>No</x:v>
      </x:c>
      <x:c r="O1537" s="15" t="str">
        <x:v>Not stated</x:v>
      </x:c>
      <x:c r="P1537" s="15" t="str">
        <x:v>Not stated</x:v>
      </x:c>
      <x:c r="Q1537" s="15" t="str">
        <x:v>Industrial / workshop / warehouse accommodation.</x:v>
      </x:c>
      <x:c r="R1537" s="15" t="str">
        <x:v>Advertised to let; not agent-confirmed</x:v>
      </x:c>
      <x:c r="S1537" s="15" t="str">
        <x:v>https://www.rightmove.co.uk/properties/760931575941329#/?channel=COM_LET</x:v>
      </x:c>
      <x:c r="T1537" s="15" t="str">
        <x:v>https://www.rightmove.co.uk/properties/773244009874224#/?channel=COM_LET</x:v>
      </x:c>
      <x:c r="U1537" s="15" t="str"/>
      <x:c r="V1537" s="15" t="str">
        <x:v>Tonbridge — Deacon Trading Estate</x:v>
      </x:c>
      <x:c r="W1537" s="15" t="str">
        <x:v>Individual unit ≤15,000 sq ft</x:v>
      </x:c>
      <x:c r="X1537" s="13" t="n">
        <x:f>IF(N1537="Yes",L1537,0)</x:f>
        <x:v>0</x:v>
      </x:c>
      <x:c r="Y1537" s="14" t="n">
        <x:v>1</x:v>
      </x:c>
      <x:c r="Z1537" s="13" t="str">
        <x:v>Industrial / workshop / storage</x:v>
      </x:c>
    </x:row>
    <x:row r="1538" ht="42" customHeight="1">
      <x:c r="A1538" s="13" t="str">
        <x:v>SE0558</x:v>
      </x:c>
      <x:c r="B1538" s="15" t="str">
        <x:v>Tonbridge</x:v>
      </x:c>
      <x:c r="C1538" s="15" t="str">
        <x:v>Tonbridge</x:v>
      </x:c>
      <x:c r="D1538" s="14" t="n">
        <x:v>36125</x:v>
      </x:c>
      <x:c r="E1538" s="13" t="str">
        <x:v>Town</x:v>
      </x:c>
      <x:c r="F1538" s="15" t="str">
        <x:v>Munday Works</x:v>
      </x:c>
      <x:c r="G1538" s="15" t="str">
        <x:v>Unit 10, Munday Works, Tonbridge</x:v>
      </x:c>
      <x:c r="H1538" s="13" t="str">
        <x:v>Current</x:v>
      </x:c>
      <x:c r="I1538" s="14" t="n">
        <x:v>2549</x:v>
      </x:c>
      <x:c r="J1538" s="13" t="str">
        <x:f>IF(AND(ISNUMBER(I1538),I1538&gt;0),IF(I1538&lt;=1000,"1–1,000",IF(I1538&lt;=2500,"1,001–2,500",IF(I1538&lt;=5000,"2,501–5,000",IF(I1538&lt;=10000,"5,001–10,000","10,001–15,000")))),"2,501–5,000")</x:f>
        <x:v>2,501–5,000</x:v>
      </x:c>
      <x:c r="K1538" s="16" t="n">
        <x:v>32004</x:v>
      </x:c>
      <x:c r="L1538" s="43" t="n">
        <x:f>IF(AND(ISNUMBER(I1538),I1538&gt;0,ISNUMBER(K1538),K1538&gt;0),K1538/I1538,"n.a.")</x:f>
        <x:v>12.555511965476658</x:v>
      </x:c>
      <x:c r="M1538" s="43"/>
      <x:c r="N1538" s="13" t="str">
        <x:v>Yes</x:v>
      </x:c>
      <x:c r="O1538" s="15" t="str">
        <x:v>Not stated</x:v>
      </x:c>
      <x:c r="P1538" s="15" t="str">
        <x:v>Not stated</x:v>
      </x:c>
      <x:c r="Q1538" s="15" t="str">
        <x:v>Industrial / workshop / warehouse accommodation.</x:v>
      </x:c>
      <x:c r="R1538" s="15" t="str">
        <x:v>Advertised to let; not agent-confirmed Annualized from advertised rounded monthly asking rent (×12).</x:v>
      </x:c>
      <x:c r="S1538" s="15" t="str">
        <x:v>https://www.rightmove.co.uk/properties/773243930152144#/?channel=COM_LET</x:v>
      </x:c>
      <x:c r="T1538" s="15" t="str"/>
      <x:c r="U1538" s="15" t="str"/>
      <x:c r="V1538" s="15" t="str">
        <x:v>Tonbridge — Munday Works</x:v>
      </x:c>
      <x:c r="W1538" s="15" t="str">
        <x:v>Individual unit ≤15,000 sq ft</x:v>
      </x:c>
      <x:c r="X1538" s="13" t="n">
        <x:f>IF(N1538="Yes",L1538,0)</x:f>
        <x:v>12.555511965476658</x:v>
      </x:c>
      <x:c r="Y1538" s="14" t="n">
        <x:v>1</x:v>
      </x:c>
      <x:c r="Z1538" s="13" t="str">
        <x:v>Industrial / workshop / storage</x:v>
      </x:c>
    </x:row>
    <x:row r="1539" ht="42" customHeight="1">
      <x:c r="A1539" s="13" t="str">
        <x:v>SE0559</x:v>
      </x:c>
      <x:c r="B1539" s="15" t="str">
        <x:v>Tonbridge</x:v>
      </x:c>
      <x:c r="C1539" s="15" t="str">
        <x:v>Tonbridge</x:v>
      </x:c>
      <x:c r="D1539" s="14" t="n">
        <x:v>36125</x:v>
      </x:c>
      <x:c r="E1539" s="13" t="str">
        <x:v>Town</x:v>
      </x:c>
      <x:c r="F1539" s="15" t="str">
        <x:v>Orchard Business Centre, Tonbridge</x:v>
      </x:c>
      <x:c r="G1539" s="15" t="str">
        <x:v>Unit 19, Orchard Business Centre, Tonbridge</x:v>
      </x:c>
      <x:c r="H1539" s="13" t="str">
        <x:v>Current</x:v>
      </x:c>
      <x:c r="I1539" s="14" t="n">
        <x:v>3310</x:v>
      </x:c>
      <x:c r="J1539" s="13" t="str">
        <x:f>IF(AND(ISNUMBER(I1539),I1539&gt;0),IF(I1539&lt;=1000,"1–1,000",IF(I1539&lt;=2500,"1,001–2,500",IF(I1539&lt;=5000,"2,501–5,000",IF(I1539&lt;=10000,"5,001–10,000","10,001–15,000")))),"2,501–5,000")</x:f>
        <x:v>2,501–5,000</x:v>
      </x:c>
      <x:c r="K1539" s="16"/>
      <x:c r="L1539" s="43" t="str">
        <x:f>IF(AND(ISNUMBER(I1539),I1539&gt;0,ISNUMBER(K1539),K1539&gt;0),K1539/I1539,"n.a.")</x:f>
        <x:v>n.a.</x:v>
      </x:c>
      <x:c r="M1539" s="43"/>
      <x:c r="N1539" s="13" t="str">
        <x:v>No</x:v>
      </x:c>
      <x:c r="O1539" s="15" t="str">
        <x:v>Not stated</x:v>
      </x:c>
      <x:c r="P1539" s="15" t="str">
        <x:v>Not stated</x:v>
      </x:c>
      <x:c r="Q1539" s="15" t="str">
        <x:v>Industrial / workshop / warehouse accommodation.</x:v>
      </x:c>
      <x:c r="R1539" s="15" t="str">
        <x:v>Advertised to let; not agent-confirmed</x:v>
      </x:c>
      <x:c r="S1539" s="15" t="str">
        <x:v>https://www.rightmove.co.uk/properties/773243942766048#/?channel=COM_LET</x:v>
      </x:c>
      <x:c r="T1539" s="15" t="str"/>
      <x:c r="U1539" s="15" t="str"/>
      <x:c r="V1539" s="15" t="str">
        <x:v>Tonbridge — Orchard Business Centre, Tonbridge</x:v>
      </x:c>
      <x:c r="W1539" s="15" t="str">
        <x:v>Individual unit ≤15,000 sq ft</x:v>
      </x:c>
      <x:c r="X1539" s="13" t="n">
        <x:f>IF(N1539="Yes",L1539,0)</x:f>
        <x:v>0</x:v>
      </x:c>
      <x:c r="Y1539" s="14" t="n">
        <x:v>1</x:v>
      </x:c>
      <x:c r="Z1539" s="13" t="str">
        <x:v>Industrial / workshop / storage</x:v>
      </x:c>
    </x:row>
    <x:row r="1540" ht="42" customHeight="1">
      <x:c r="A1540" s="13" t="str">
        <x:v>SE0560</x:v>
      </x:c>
      <x:c r="B1540" s="15" t="str">
        <x:v>Tonbridge</x:v>
      </x:c>
      <x:c r="C1540" s="15" t="str">
        <x:v>Tonbridge</x:v>
      </x:c>
      <x:c r="D1540" s="14" t="n">
        <x:v>36125</x:v>
      </x:c>
      <x:c r="E1540" s="13" t="str">
        <x:v>Town</x:v>
      </x:c>
      <x:c r="F1540" s="15" t="str">
        <x:v>Orchard Business Centre, Tonbridge</x:v>
      </x:c>
      <x:c r="G1540" s="15" t="str">
        <x:v>Unit 3, Orchard Business Centre, Tonbridge</x:v>
      </x:c>
      <x:c r="H1540" s="13" t="str">
        <x:v>Current</x:v>
      </x:c>
      <x:c r="I1540" s="14" t="n">
        <x:v>2390</x:v>
      </x:c>
      <x:c r="J1540" s="13" t="str">
        <x:f>IF(AND(ISNUMBER(I1540),I1540&gt;0),IF(I1540&lt;=1000,"1–1,000",IF(I1540&lt;=2500,"1,001–2,500",IF(I1540&lt;=5000,"2,501–5,000",IF(I1540&lt;=10000,"5,001–10,000","10,001–15,000")))),"1,001–2,500")</x:f>
        <x:v>1,001–2,500</x:v>
      </x:c>
      <x:c r="K1540" s="16" t="n">
        <x:v>24000</x:v>
      </x:c>
      <x:c r="L1540" s="43" t="n">
        <x:f>IF(AND(ISNUMBER(I1540),I1540&gt;0,ISNUMBER(K1540),K1540&gt;0),K1540/I1540,"n.a.")</x:f>
        <x:v>10.0418410041841</x:v>
      </x:c>
      <x:c r="M1540" s="43"/>
      <x:c r="N1540" s="13" t="str">
        <x:v>Yes</x:v>
      </x:c>
      <x:c r="O1540" s="15" t="str">
        <x:v>Not stated</x:v>
      </x:c>
      <x:c r="P1540" s="15" t="str">
        <x:v>Not stated</x:v>
      </x:c>
      <x:c r="Q1540" s="15" t="str">
        <x:v>Industrial / workshop / warehouse accommodation.</x:v>
      </x:c>
      <x:c r="R1540" s="15" t="str">
        <x:v>Advertised to let; not agent-confirmed Annualized from advertised rounded monthly asking rent (×12).</x:v>
      </x:c>
      <x:c r="S1540" s="15" t="str">
        <x:v>https://www.rightmove.co.uk/properties/773243984726688#/?channel=COM_LET</x:v>
      </x:c>
      <x:c r="T1540" s="15" t="str"/>
      <x:c r="U1540" s="15" t="str"/>
      <x:c r="V1540" s="15" t="str">
        <x:v>Tonbridge — Orchard Business Centre, Tonbridge</x:v>
      </x:c>
      <x:c r="W1540" s="15" t="str">
        <x:v>Individual unit ≤15,000 sq ft</x:v>
      </x:c>
      <x:c r="X1540" s="13" t="n">
        <x:f>IF(N1540="Yes",L1540,0)</x:f>
        <x:v>10.0418410041841</x:v>
      </x:c>
      <x:c r="Y1540" s="14" t="n">
        <x:v>1</x:v>
      </x:c>
      <x:c r="Z1540" s="13" t="str">
        <x:v>Industrial / workshop / storage</x:v>
      </x:c>
    </x:row>
    <x:row r="1541" ht="42" customHeight="1">
      <x:c r="A1541" s="13" t="str">
        <x:v>SE0561</x:v>
      </x:c>
      <x:c r="B1541" s="15" t="str">
        <x:v>Tonbridge</x:v>
      </x:c>
      <x:c r="C1541" s="15" t="str">
        <x:v>Tonbridge</x:v>
      </x:c>
      <x:c r="D1541" s="14" t="n">
        <x:v>36125</x:v>
      </x:c>
      <x:c r="E1541" s="13" t="str">
        <x:v>Town</x:v>
      </x:c>
      <x:c r="F1541" s="15" t="str">
        <x:v>Standalone / estate not identified</x:v>
      </x:c>
      <x:c r="G1541" s="15" t="str">
        <x:v>12C Sovereign Way, Tonbridge, Kent, TN9</x:v>
      </x:c>
      <x:c r="H1541" s="13" t="str">
        <x:v>Current</x:v>
      </x:c>
      <x:c r="I1541" s="14" t="n">
        <x:v>5382</x:v>
      </x:c>
      <x:c r="J1541" s="13" t="str">
        <x:f>IF(AND(ISNUMBER(I1541),I1541&gt;0),IF(I1541&lt;=1000,"1–1,000",IF(I1541&lt;=2500,"1,001–2,500",IF(I1541&lt;=5000,"2,501–5,000",IF(I1541&lt;=10000,"5,001–10,000","10,001–15,000")))),"5,001–10,000")</x:f>
        <x:v>5,001–10,000</x:v>
      </x:c>
      <x:c r="K1541" s="16" t="n">
        <x:v>45153</x:v>
      </x:c>
      <x:c r="L1541" s="43" t="n">
        <x:f>IF(AND(ISNUMBER(I1541),I1541&gt;0,ISNUMBER(K1541),K1541&gt;0),K1541/I1541,"n.a.")</x:f>
        <x:v>8.389632107023411</x:v>
      </x:c>
      <x:c r="M1541" s="43" t="n">
        <x:v>8.39</x:v>
      </x:c>
      <x:c r="N1541" s="13" t="str">
        <x:v>Yes</x:v>
      </x:c>
      <x:c r="O1541" s="15" t="str">
        <x:v>Not stated</x:v>
      </x:c>
      <x:c r="P1541" s="15" t="str">
        <x:v>Not stated</x:v>
      </x:c>
      <x:c r="Q1541" s="15" t="str">
        <x:v>Industrial / workshop / warehouse accommodation; office space, yard/loading space, WC facilities.</x:v>
      </x:c>
      <x:c r="R1541" s="15" t="str">
        <x:v>Advertised to let; not agent-confirmed</x:v>
      </x:c>
      <x:c r="S1541" s="15" t="str">
        <x:v>https://www.zoopla.co.uk/to-rent/commercial/details/73470695/</x:v>
      </x:c>
      <x:c r="T1541" s="15" t="str">
        <x:v>https://www.caxtons.com/property/12c-sovereign-way-tonbridge-kent-tn9/</x:v>
      </x:c>
      <x:c r="U1541" s="15" t="str"/>
      <x:c r="V1541" s="15" t="str">
        <x:v>Tonbridge — Standalone / estate not identified</x:v>
      </x:c>
      <x:c r="W1541" s="15" t="str">
        <x:v>Individual unit ≤15,000 sq ft</x:v>
      </x:c>
      <x:c r="X1541" s="13" t="n">
        <x:f>IF(N1541="Yes",L1541,0)</x:f>
        <x:v>8.389632107023411</x:v>
      </x:c>
      <x:c r="Y1541" s="14" t="n">
        <x:v>1</x:v>
      </x:c>
      <x:c r="Z1541" s="13" t="str">
        <x:v>Industrial / workshop / storage</x:v>
      </x:c>
    </x:row>
    <x:row r="1542" ht="42" customHeight="1">
      <x:c r="A1542" s="13" t="str">
        <x:v>SE0562</x:v>
      </x:c>
      <x:c r="B1542" s="15" t="str">
        <x:v>Tonbridge</x:v>
      </x:c>
      <x:c r="C1542" s="15" t="str">
        <x:v>Tonbridge</x:v>
      </x:c>
      <x:c r="D1542" s="14" t="n">
        <x:v>36125</x:v>
      </x:c>
      <x:c r="E1542" s="13" t="str">
        <x:v>Town</x:v>
      </x:c>
      <x:c r="F1542" s="15" t="str">
        <x:v>Standalone / estate not identified</x:v>
      </x:c>
      <x:c r="G1542" s="15" t="str">
        <x:v>Court Lane, Tonbridge TN11</x:v>
      </x:c>
      <x:c r="H1542" s="13" t="str">
        <x:v>Current</x:v>
      </x:c>
      <x:c r="I1542" s="14" t="n">
        <x:v>13223</x:v>
      </x:c>
      <x:c r="J1542" s="13" t="str">
        <x:f>IF(AND(ISNUMBER(I1542),I1542&gt;0),IF(I1542&lt;=1000,"1–1,000",IF(I1542&lt;=2500,"1,001–2,500",IF(I1542&lt;=5000,"2,501–5,000",IF(I1542&lt;=10000,"5,001–10,000","10,001–15,000")))),"10,001–15,000")</x:f>
        <x:v>10,001–15,000</x:v>
      </x:c>
      <x:c r="K1542" s="16" t="n">
        <x:v>120000</x:v>
      </x:c>
      <x:c r="L1542" s="43" t="n">
        <x:f>IF(AND(ISNUMBER(I1542),I1542&gt;0,ISNUMBER(K1542),K1542&gt;0),K1542/I1542,"n.a.")</x:f>
        <x:v>9.075096422899493</x:v>
      </x:c>
      <x:c r="M1542" s="43" t="n">
        <x:v>9.08</x:v>
      </x:c>
      <x:c r="N1542" s="13" t="str">
        <x:v>Yes</x:v>
      </x:c>
      <x:c r="O1542" s="15" t="str">
        <x:v>Not stated</x:v>
      </x:c>
      <x:c r="P1542" s="15" t="str">
        <x:v>Not stated</x:v>
      </x:c>
      <x:c r="Q1542" s="15" t="str">
        <x:v>Industrial / workshop / warehouse accommodation; office space.</x:v>
      </x:c>
      <x:c r="R1542" s="15" t="str">
        <x:v>Advertised to let; not agent-confirmed</x:v>
      </x:c>
      <x:c r="S1542" s="15" t="str">
        <x:v>https://www.zoopla.co.uk/to-rent/commercial/details/69708434/</x:v>
      </x:c>
      <x:c r="T1542" s="15" t="str"/>
      <x:c r="U1542" s="15" t="str"/>
      <x:c r="V1542" s="15" t="str">
        <x:v>Tonbridge — Standalone / estate not identified</x:v>
      </x:c>
      <x:c r="W1542" s="15" t="str">
        <x:v>Individual unit ≤15,000 sq ft</x:v>
      </x:c>
      <x:c r="X1542" s="13" t="n">
        <x:f>IF(N1542="Yes",L1542,0)</x:f>
        <x:v>9.075096422899493</x:v>
      </x:c>
      <x:c r="Y1542" s="14" t="n">
        <x:v>1</x:v>
      </x:c>
      <x:c r="Z1542" s="13" t="str">
        <x:v>Industrial / workshop / storage</x:v>
      </x:c>
    </x:row>
    <x:row r="1543" ht="42" customHeight="1">
      <x:c r="A1543" s="13" t="str">
        <x:v>SE0563</x:v>
      </x:c>
      <x:c r="B1543" s="15" t="str">
        <x:v>Tonbridge</x:v>
      </x:c>
      <x:c r="C1543" s="15" t="str">
        <x:v>Tonbridge</x:v>
      </x:c>
      <x:c r="D1543" s="14" t="n">
        <x:v>36125</x:v>
      </x:c>
      <x:c r="E1543" s="13" t="str">
        <x:v>Town</x:v>
      </x:c>
      <x:c r="F1543" s="15" t="str">
        <x:v>Standalone / estate not identified</x:v>
      </x:c>
      <x:c r="G1543" s="15" t="str">
        <x:v>Vale Road, Tonbridge TN9</x:v>
      </x:c>
      <x:c r="H1543" s="13" t="str">
        <x:v>Current</x:v>
      </x:c>
      <x:c r="I1543" s="14" t="n">
        <x:v>5704</x:v>
      </x:c>
      <x:c r="J1543" s="13" t="str">
        <x:f>IF(AND(ISNUMBER(I1543),I1543&gt;0),IF(I1543&lt;=1000,"1–1,000",IF(I1543&lt;=2500,"1,001–2,500",IF(I1543&lt;=5000,"2,501–5,000",IF(I1543&lt;=10000,"5,001–10,000","10,001–15,000")))),"5,001–10,000")</x:f>
        <x:v>5,001–10,000</x:v>
      </x:c>
      <x:c r="K1543" s="16" t="n">
        <x:v>69600</x:v>
      </x:c>
      <x:c r="L1543" s="43" t="n">
        <x:f>IF(AND(ISNUMBER(I1543),I1543&gt;0,ISNUMBER(K1543),K1543&gt;0),K1543/I1543,"n.a.")</x:f>
        <x:v>12.201963534361852</x:v>
      </x:c>
      <x:c r="M1543" s="43" t="n">
        <x:v>12.2</x:v>
      </x:c>
      <x:c r="N1543" s="13" t="str">
        <x:v>Yes</x:v>
      </x:c>
      <x:c r="O1543" s="15" t="str">
        <x:v>Eaves height approx 17 feet (5.1m).</x:v>
      </x:c>
      <x:c r="P1543" s="15" t="str">
        <x:v>Loading/access door stated</x:v>
      </x:c>
      <x:c r="Q1543" s="15" t="str">
        <x:v>Industrial / workshop / warehouse accommodation; office space.</x:v>
      </x:c>
      <x:c r="R1543" s="15" t="str">
        <x:v>Advertised to let; not agent-confirmed</x:v>
      </x:c>
      <x:c r="S1543" s="15" t="str">
        <x:v>https://www.zoopla.co.uk/to-rent/commercial/details/69131170/</x:v>
      </x:c>
      <x:c r="T1543" s="15" t="str"/>
      <x:c r="U1543" s="15" t="str"/>
      <x:c r="V1543" s="15" t="str">
        <x:v>Tonbridge — Standalone / estate not identified</x:v>
      </x:c>
      <x:c r="W1543" s="15" t="str">
        <x:v>Individual unit ≤15,000 sq ft</x:v>
      </x:c>
      <x:c r="X1543" s="13" t="n">
        <x:f>IF(N1543="Yes",L1543,0)</x:f>
        <x:v>12.201963534361852</x:v>
      </x:c>
      <x:c r="Y1543" s="14" t="n">
        <x:v>1</x:v>
      </x:c>
      <x:c r="Z1543" s="13" t="str">
        <x:v>Industrial / workshop / storage</x:v>
      </x:c>
    </x:row>
    <x:row r="1544" ht="42" customHeight="1">
      <x:c r="A1544" s="13" t="str">
        <x:v>SE0564</x:v>
      </x:c>
      <x:c r="B1544" s="15" t="str">
        <x:v>Tonbridge</x:v>
      </x:c>
      <x:c r="C1544" s="15" t="str">
        <x:v>Tonbridge</x:v>
      </x:c>
      <x:c r="D1544" s="14" t="n">
        <x:v>36125</x:v>
      </x:c>
      <x:c r="E1544" s="13" t="str">
        <x:v>Town</x:v>
      </x:c>
      <x:c r="F1544" s="15" t="str">
        <x:v>Valley Industries</x:v>
      </x:c>
      <x:c r="G1544" s="15" t="str">
        <x:v>2B Valley Industries, Cuckoo Lane, Tonbridge</x:v>
      </x:c>
      <x:c r="H1544" s="13" t="str">
        <x:v>Current</x:v>
      </x:c>
      <x:c r="I1544" s="14" t="n">
        <x:v>1320</x:v>
      </x:c>
      <x:c r="J1544" s="13" t="str">
        <x:f>IF(AND(ISNUMBER(I1544),I1544&gt;0),IF(I1544&lt;=1000,"1–1,000",IF(I1544&lt;=2500,"1,001–2,500",IF(I1544&lt;=5000,"2,501–5,000",IF(I1544&lt;=10000,"5,001–10,000","10,001–15,000")))),"1,001–2,500")</x:f>
        <x:v>1,001–2,500</x:v>
      </x:c>
      <x:c r="K1544" s="16"/>
      <x:c r="L1544" s="43" t="str">
        <x:f>IF(AND(ISNUMBER(I1544),I1544&gt;0,ISNUMBER(K1544),K1544&gt;0),K1544/I1544,"n.a.")</x:f>
        <x:v>n.a.</x:v>
      </x:c>
      <x:c r="M1544" s="43"/>
      <x:c r="N1544" s="13" t="str">
        <x:v>No</x:v>
      </x:c>
      <x:c r="O1544" s="15" t="str">
        <x:v>Not stated</x:v>
      </x:c>
      <x:c r="P1544" s="15" t="str">
        <x:v>Not stated</x:v>
      </x:c>
      <x:c r="Q1544" s="15" t="str">
        <x:v>Industrial / workshop / warehouse accommodation.</x:v>
      </x:c>
      <x:c r="R1544" s="15" t="str">
        <x:v>Advertised to let; not agent-confirmed</x:v>
      </x:c>
      <x:c r="S1544" s="15" t="str">
        <x:v>https://www.rightmove.co.uk/properties/773242894252976#/?channel=COM_LET</x:v>
      </x:c>
      <x:c r="T1544" s="15" t="str">
        <x:v>https://www.rightmove.co.uk/properties/773242898570224#/?channel=COM_LET</x:v>
      </x:c>
      <x:c r="U1544" s="15" t="str"/>
      <x:c r="V1544" s="15" t="str">
        <x:v>Tonbridge — Valley Industries</x:v>
      </x:c>
      <x:c r="W1544" s="15" t="str">
        <x:v>Individual unit ≤15,000 sq ft</x:v>
      </x:c>
      <x:c r="X1544" s="13" t="n">
        <x:f>IF(N1544="Yes",L1544,0)</x:f>
        <x:v>0</x:v>
      </x:c>
      <x:c r="Y1544" s="14" t="n">
        <x:v>1</x:v>
      </x:c>
      <x:c r="Z1544" s="13" t="str">
        <x:v>Industrial / workshop / storage</x:v>
      </x:c>
    </x:row>
    <x:row r="1545" ht="42" customHeight="1">
      <x:c r="A1545" s="13" t="str">
        <x:v>SE0565</x:v>
      </x:c>
      <x:c r="B1545" s="15" t="str">
        <x:v>Tonbridge</x:v>
      </x:c>
      <x:c r="C1545" s="15" t="str">
        <x:v>Tonbridge</x:v>
      </x:c>
      <x:c r="D1545" s="14" t="n">
        <x:v>36125</x:v>
      </x:c>
      <x:c r="E1545" s="13" t="str">
        <x:v>Town</x:v>
      </x:c>
      <x:c r="F1545" s="15" t="str">
        <x:v>Valley Industries</x:v>
      </x:c>
      <x:c r="G1545" s="15" t="str">
        <x:v>4B Valley Industries, Cuckoo Lane, Tonbridge</x:v>
      </x:c>
      <x:c r="H1545" s="13" t="str">
        <x:v>Current</x:v>
      </x:c>
      <x:c r="I1545" s="14" t="n">
        <x:v>1776</x:v>
      </x:c>
      <x:c r="J1545" s="13" t="str">
        <x:f>IF(AND(ISNUMBER(I1545),I1545&gt;0),IF(I1545&lt;=1000,"1–1,000",IF(I1545&lt;=2500,"1,001–2,500",IF(I1545&lt;=5000,"2,501–5,000",IF(I1545&lt;=10000,"5,001–10,000","10,001–15,000")))),"1,001–2,500")</x:f>
        <x:v>1,001–2,500</x:v>
      </x:c>
      <x:c r="K1545" s="16"/>
      <x:c r="L1545" s="43" t="str">
        <x:f>IF(AND(ISNUMBER(I1545),I1545&gt;0,ISNUMBER(K1545),K1545&gt;0),K1545/I1545,"n.a.")</x:f>
        <x:v>n.a.</x:v>
      </x:c>
      <x:c r="M1545" s="43"/>
      <x:c r="N1545" s="13" t="str">
        <x:v>No</x:v>
      </x:c>
      <x:c r="O1545" s="15" t="str">
        <x:v>Not stated</x:v>
      </x:c>
      <x:c r="P1545" s="15" t="str">
        <x:v>Not stated</x:v>
      </x:c>
      <x:c r="Q1545" s="15" t="str">
        <x:v>Industrial / workshop / warehouse accommodation.</x:v>
      </x:c>
      <x:c r="R1545" s="15" t="str">
        <x:v>Advertised to let; not agent-confirmed</x:v>
      </x:c>
      <x:c r="S1545" s="15" t="str">
        <x:v>https://www.rightmove.co.uk/properties/773242992939521#/?channel=COM_LET</x:v>
      </x:c>
      <x:c r="T1545" s="15" t="str">
        <x:v>https://www.rightmove.co.uk/properties/773242996922656#/?channel=COM_LET</x:v>
      </x:c>
      <x:c r="U1545" s="15" t="str"/>
      <x:c r="V1545" s="15" t="str">
        <x:v>Tonbridge — Valley Industries</x:v>
      </x:c>
      <x:c r="W1545" s="15" t="str">
        <x:v>Individual unit ≤15,000 sq ft</x:v>
      </x:c>
      <x:c r="X1545" s="13" t="n">
        <x:f>IF(N1545="Yes",L1545,0)</x:f>
        <x:v>0</x:v>
      </x:c>
      <x:c r="Y1545" s="14" t="n">
        <x:v>1</x:v>
      </x:c>
      <x:c r="Z1545" s="13" t="str">
        <x:v>Industrial / workshop / storage</x:v>
      </x:c>
    </x:row>
    <x:row r="1546" ht="42" customHeight="1">
      <x:c r="A1546" s="13" t="str">
        <x:v>SE0566</x:v>
      </x:c>
      <x:c r="B1546" s="15" t="str">
        <x:v>Royal Tunbridge Wells</x:v>
      </x:c>
      <x:c r="C1546" s="15" t="str">
        <x:v>Lamberhurst</x:v>
      </x:c>
      <x:c r="D1546" s="14" t="n">
        <x:v>735</x:v>
      </x:c>
      <x:c r="E1546" s="13" t="str">
        <x:v>Nearby</x:v>
      </x:c>
      <x:c r="F1546" s="15" t="str">
        <x:v>Forstal Farm Business Park</x:v>
      </x:c>
      <x:c r="G1546" s="15" t="str">
        <x:v>Hop Drying Building 2, Forstal Farm Business park, Goudhurst Road, Lamberhurst, Tunbridge Wells</x:v>
      </x:c>
      <x:c r="H1546" s="13" t="str">
        <x:v>Current</x:v>
      </x:c>
      <x:c r="I1546" s="14" t="n">
        <x:v>2611</x:v>
      </x:c>
      <x:c r="J1546" s="13" t="str">
        <x:f>IF(AND(ISNUMBER(I1546),I1546&gt;0),IF(I1546&lt;=1000,"1–1,000",IF(I1546&lt;=2500,"1,001–2,500",IF(I1546&lt;=5000,"2,501–5,000",IF(I1546&lt;=10000,"5,001–10,000","10,001–15,000")))),"2,501–5,000")</x:f>
        <x:v>2,501–5,000</x:v>
      </x:c>
      <x:c r="K1546" s="16" t="n">
        <x:v>26004</x:v>
      </x:c>
      <x:c r="L1546" s="43" t="n">
        <x:f>IF(AND(ISNUMBER(I1546),I1546&gt;0,ISNUMBER(K1546),K1546&gt;0),K1546/I1546,"n.a.")</x:f>
        <x:v>9.95940252776714</x:v>
      </x:c>
      <x:c r="M1546" s="43"/>
      <x:c r="N1546" s="13" t="str">
        <x:v>Yes</x:v>
      </x:c>
      <x:c r="O1546" s="15" t="str">
        <x:v>Not stated</x:v>
      </x:c>
      <x:c r="P1546" s="15" t="str">
        <x:v>Not stated</x:v>
      </x:c>
      <x:c r="Q1546" s="15" t="str">
        <x:v>Industrial / workshop / warehouse accommodation.</x:v>
      </x:c>
      <x:c r="R1546" s="15" t="str">
        <x:v>Advertised to let; not agent-confirmed Annualized from advertised rounded monthly asking rent (×12).</x:v>
      </x:c>
      <x:c r="S1546" s="15" t="str">
        <x:v>https://www.rightmove.co.uk/properties/773243747917008#/?channel=COM_LET</x:v>
      </x:c>
      <x:c r="T1546" s="15" t="str"/>
      <x:c r="U1546" s="15" t="str"/>
      <x:c r="V1546" s="15" t="str">
        <x:v>Royal Tunbridge Wells — Forstal Farm Business Park</x:v>
      </x:c>
      <x:c r="W1546" s="15" t="str">
        <x:v>Individual unit ≤15,000 sq ft</x:v>
      </x:c>
      <x:c r="X1546" s="13" t="n">
        <x:f>IF(N1546="Yes",L1546,0)</x:f>
        <x:v>9.95940252776714</x:v>
      </x:c>
      <x:c r="Y1546" s="14" t="n">
        <x:v>1</x:v>
      </x:c>
      <x:c r="Z1546" s="13" t="str">
        <x:v>Industrial / workshop / storage</x:v>
      </x:c>
    </x:row>
    <x:row r="1547" ht="42" customHeight="1">
      <x:c r="A1547" s="13" t="str">
        <x:v>SE0567</x:v>
      </x:c>
      <x:c r="B1547" s="15" t="str">
        <x:v>Royal Tunbridge Wells</x:v>
      </x:c>
      <x:c r="C1547" s="15" t="str">
        <x:v>Royal Tunbridge Wells</x:v>
      </x:c>
      <x:c r="D1547" s="14" t="n">
        <x:v>51220</x:v>
      </x:c>
      <x:c r="E1547" s="13" t="str">
        <x:v>Town</x:v>
      </x:c>
      <x:c r="F1547" s="15" t="str">
        <x:v>North Farm Industrial Estate</x:v>
      </x:c>
      <x:c r="G1547" s="15" t="str">
        <x:v>20 Chapman Way, Tunbridge Wells, Kent, TN2 3EF</x:v>
      </x:c>
      <x:c r="H1547" s="13" t="str">
        <x:v>Current</x:v>
      </x:c>
      <x:c r="I1547" s="14" t="n">
        <x:v>7589</x:v>
      </x:c>
      <x:c r="J1547" s="13" t="str">
        <x:f>IF(AND(ISNUMBER(I1547),I1547&gt;0),IF(I1547&lt;=1000,"1–1,000",IF(I1547&lt;=2500,"1,001–2,500",IF(I1547&lt;=5000,"2,501–5,000",IF(I1547&lt;=10000,"5,001–10,000","10,001–15,000")))),"5,001–10,000")</x:f>
        <x:v>5,001–10,000</x:v>
      </x:c>
      <x:c r="K1547" s="16"/>
      <x:c r="L1547" s="43" t="str">
        <x:f>IF(AND(ISNUMBER(I1547),I1547&gt;0,ISNUMBER(K1547),K1547&gt;0),K1547/I1547,"n.a.")</x:f>
        <x:v>n.a.</x:v>
      </x:c>
      <x:c r="M1547" s="43"/>
      <x:c r="N1547" s="13" t="str">
        <x:v>No</x:v>
      </x:c>
      <x:c r="O1547" s="15" t="str">
        <x:v>Not stated</x:v>
      </x:c>
      <x:c r="P1547" s="15" t="str">
        <x:v>Not stated</x:v>
      </x:c>
      <x:c r="Q1547" s="15" t="str">
        <x:v>Industrial / workshop / warehouse accommodation; office space, parking, yard/loading space.</x:v>
      </x:c>
      <x:c r="R1547" s="15" t="str">
        <x:v>Advertised to let; not agent-confirmed</x:v>
      </x:c>
      <x:c r="S1547" s="15" t="str">
        <x:v>https://www.rightmove.co.uk/properties/756214288361248#/?channel=COM_LET</x:v>
      </x:c>
      <x:c r="T1547" s="15" t="str">
        <x:v>https://www.rightmove.co.uk/properties/773242885987472#/?channel=COM_LET</x:v>
      </x:c>
      <x:c r="U1547" s="15" t="str"/>
      <x:c r="V1547" s="15" t="str">
        <x:v>Royal Tunbridge Wells — North Farm Industrial Estate</x:v>
      </x:c>
      <x:c r="W1547" s="15" t="str">
        <x:v>Individual unit ≤15,000 sq ft</x:v>
      </x:c>
      <x:c r="X1547" s="13" t="n">
        <x:f>IF(N1547="Yes",L1547,0)</x:f>
        <x:v>0</x:v>
      </x:c>
      <x:c r="Y1547" s="14" t="n">
        <x:v>1</x:v>
      </x:c>
      <x:c r="Z1547" s="13" t="str">
        <x:v>Industrial / workshop / storage</x:v>
      </x:c>
    </x:row>
    <x:row r="1548" ht="42" customHeight="1">
      <x:c r="A1548" s="13" t="str">
        <x:v>SE0568</x:v>
      </x:c>
      <x:c r="B1548" s="15" t="str">
        <x:v>Royal Tunbridge Wells</x:v>
      </x:c>
      <x:c r="C1548" s="15" t="str">
        <x:v>Royal Tunbridge Wells</x:v>
      </x:c>
      <x:c r="D1548" s="14" t="n">
        <x:v>51220</x:v>
      </x:c>
      <x:c r="E1548" s="13" t="str">
        <x:v>Town</x:v>
      </x:c>
      <x:c r="F1548" s="15" t="str">
        <x:v>North Farm Industrial Estate</x:v>
      </x:c>
      <x:c r="G1548" s="15" t="str">
        <x:v>Unit 10, Spa Trade Park, Longfield Road, Tunbridge Wells</x:v>
      </x:c>
      <x:c r="H1548" s="13" t="str">
        <x:v>Current</x:v>
      </x:c>
      <x:c r="I1548" s="14" t="n">
        <x:v>2992</x:v>
      </x:c>
      <x:c r="J1548" s="13" t="str">
        <x:f>IF(AND(ISNUMBER(I1548),I1548&gt;0),IF(I1548&lt;=1000,"1–1,000",IF(I1548&lt;=2500,"1,001–2,500",IF(I1548&lt;=5000,"2,501–5,000",IF(I1548&lt;=10000,"5,001–10,000","10,001–15,000")))),"2,501–5,000")</x:f>
        <x:v>2,501–5,000</x:v>
      </x:c>
      <x:c r="K1548" s="16"/>
      <x:c r="L1548" s="43" t="str">
        <x:f>IF(AND(ISNUMBER(I1548),I1548&gt;0,ISNUMBER(K1548),K1548&gt;0),K1548/I1548,"n.a.")</x:f>
        <x:v>n.a.</x:v>
      </x:c>
      <x:c r="M1548" s="43"/>
      <x:c r="N1548" s="13" t="str">
        <x:v>No</x:v>
      </x:c>
      <x:c r="O1548" s="15" t="str">
        <x:v>Not stated</x:v>
      </x:c>
      <x:c r="P1548" s="15" t="str">
        <x:v>Not stated</x:v>
      </x:c>
      <x:c r="Q1548" s="15" t="str">
        <x:v>Industrial / workshop / warehouse accommodation.</x:v>
      </x:c>
      <x:c r="R1548" s="15" t="str">
        <x:v>Advertised to let; not agent-confirmed</x:v>
      </x:c>
      <x:c r="S1548" s="15" t="str">
        <x:v>https://www.rightmove.co.uk/properties/773243925988112#/?channel=COM_LET</x:v>
      </x:c>
      <x:c r="T1548" s="15" t="str"/>
      <x:c r="U1548" s="15" t="str"/>
      <x:c r="V1548" s="15" t="str">
        <x:v>Royal Tunbridge Wells — North Farm Industrial Estate</x:v>
      </x:c>
      <x:c r="W1548" s="15" t="str">
        <x:v>Individual unit ≤15,000 sq ft</x:v>
      </x:c>
      <x:c r="X1548" s="13" t="n">
        <x:f>IF(N1548="Yes",L1548,0)</x:f>
        <x:v>0</x:v>
      </x:c>
      <x:c r="Y1548" s="14" t="n">
        <x:v>1</x:v>
      </x:c>
      <x:c r="Z1548" s="13" t="str">
        <x:v>Industrial / workshop / storage</x:v>
      </x:c>
    </x:row>
    <x:row r="1549" ht="42" customHeight="1">
      <x:c r="A1549" s="13" t="str">
        <x:v>SE0569</x:v>
      </x:c>
      <x:c r="B1549" s="15" t="str">
        <x:v>Royal Tunbridge Wells</x:v>
      </x:c>
      <x:c r="C1549" s="15" t="str">
        <x:v>Royal Tunbridge Wells</x:v>
      </x:c>
      <x:c r="D1549" s="14" t="n">
        <x:v>51220</x:v>
      </x:c>
      <x:c r="E1549" s="13" t="str">
        <x:v>Town</x:v>
      </x:c>
      <x:c r="F1549" s="15" t="str">
        <x:v>North Farm Industrial Estate</x:v>
      </x:c>
      <x:c r="G1549" s="15" t="str">
        <x:v>Unit 17 Decimus Park, Kingstanding Way, North Farm Industrial Estate, Tunbridge Wells, TN2 3GP</x:v>
      </x:c>
      <x:c r="H1549" s="13" t="str">
        <x:v>Current</x:v>
      </x:c>
      <x:c r="I1549" s="14" t="n">
        <x:v>4369</x:v>
      </x:c>
      <x:c r="J1549" s="13" t="str">
        <x:f>IF(AND(ISNUMBER(I1549),I1549&gt;0),IF(I1549&lt;=1000,"1–1,000",IF(I1549&lt;=2500,"1,001–2,500",IF(I1549&lt;=5000,"2,501–5,000",IF(I1549&lt;=10000,"5,001–10,000","10,001–15,000")))),"2,501–5,000")</x:f>
        <x:v>2,501–5,000</x:v>
      </x:c>
      <x:c r="K1549" s="16" t="n">
        <x:v>57504</x:v>
      </x:c>
      <x:c r="L1549" s="43" t="n">
        <x:f>IF(AND(ISNUMBER(I1549),I1549&gt;0,ISNUMBER(K1549),K1549&gt;0),K1549/I1549,"n.a.")</x:f>
        <x:v>13.161821927214465</x:v>
      </x:c>
      <x:c r="M1549" s="43"/>
      <x:c r="N1549" s="13" t="str">
        <x:v>Yes</x:v>
      </x:c>
      <x:c r="O1549" s="15" t="str">
        <x:v>Not stated</x:v>
      </x:c>
      <x:c r="P1549" s="15" t="str">
        <x:v>Not stated</x:v>
      </x:c>
      <x:c r="Q1549" s="15" t="str">
        <x:v>Industrial / workshop / warehouse accommodation; yard/loading space.</x:v>
      </x:c>
      <x:c r="R1549" s="15" t="str">
        <x:v>Advertised to let; not agent-confirmed Annualized from advertised rounded monthly asking rent (×12).</x:v>
      </x:c>
      <x:c r="S1549" s="15" t="str">
        <x:v>https://www.rightmove.co.uk/properties/776301645049376#/?channel=COM_LET</x:v>
      </x:c>
      <x:c r="T1549" s="15" t="str">
        <x:v>https://www.rightmove.co.uk/properties/776305927427040#/?channel=COM_LET</x:v>
      </x:c>
      <x:c r="U1549" s="15" t="str"/>
      <x:c r="V1549" s="15" t="str">
        <x:v>Royal Tunbridge Wells — North Farm Industrial Estate</x:v>
      </x:c>
      <x:c r="W1549" s="15" t="str">
        <x:v>Individual unit ≤15,000 sq ft</x:v>
      </x:c>
      <x:c r="X1549" s="13" t="n">
        <x:f>IF(N1549="Yes",L1549,0)</x:f>
        <x:v>13.161821927214465</x:v>
      </x:c>
      <x:c r="Y1549" s="14" t="n">
        <x:v>1</x:v>
      </x:c>
      <x:c r="Z1549" s="13" t="str">
        <x:v>Industrial / workshop / storage</x:v>
      </x:c>
    </x:row>
    <x:row r="1550" ht="42" customHeight="1">
      <x:c r="A1550" s="13" t="str">
        <x:v>SE0570</x:v>
      </x:c>
      <x:c r="B1550" s="15" t="str">
        <x:v>Royal Tunbridge Wells</x:v>
      </x:c>
      <x:c r="C1550" s="15" t="str">
        <x:v>Royal Tunbridge Wells</x:v>
      </x:c>
      <x:c r="D1550" s="14" t="n">
        <x:v>51220</x:v>
      </x:c>
      <x:c r="E1550" s="13" t="str">
        <x:v>Town</x:v>
      </x:c>
      <x:c r="F1550" s="15" t="str">
        <x:v>North Farm Industrial Estate</x:v>
      </x:c>
      <x:c r="G1550" s="15" t="str">
        <x:v>Unit 21, Colebrook Industrial Estate, Longfield Road, Tunbridge Wells</x:v>
      </x:c>
      <x:c r="H1550" s="13" t="str">
        <x:v>Current</x:v>
      </x:c>
      <x:c r="I1550" s="14"/>
      <x:c r="J1550" s="13" t="str">
        <x:f>IF(AND(ISNUMBER(I1550),I1550&gt;0),IF(I1550&lt;=1000,"1–1,000",IF(I1550&lt;=2500,"1,001–2,500",IF(I1550&lt;=5000,"2,501–5,000",IF(I1550&lt;=10000,"5,001–10,000","10,001–15,000")))),"1,001–2,500")</x:f>
        <x:v>1,001–2,500</x:v>
      </x:c>
      <x:c r="K1550" s="16"/>
      <x:c r="L1550" s="43" t="str">
        <x:f>IF(AND(ISNUMBER(I1550),I1550&gt;0,ISNUMBER(K1550),K1550&gt;0),K1550/I1550,"n.a.")</x:f>
        <x:v>n.a.</x:v>
      </x:c>
      <x:c r="M1550" s="43"/>
      <x:c r="N1550" s="13" t="str">
        <x:v>No</x:v>
      </x:c>
      <x:c r="O1550" s="15" t="str">
        <x:v>Not stated</x:v>
      </x:c>
      <x:c r="P1550" s="15" t="str">
        <x:v>Not stated</x:v>
      </x:c>
      <x:c r="Q1550" s="15" t="str">
        <x:v>Industrial / workshop / warehouse accommodation; mezzanine.</x:v>
      </x:c>
      <x:c r="R1550" s="15" t="str">
        <x:v>Advertised to let; not agent-confirmed One named unit, advertised size range wholly within cap; exact area/rate withheld.</x:v>
      </x:c>
      <x:c r="S1550" s="15" t="str">
        <x:v>https://www.rightmove.co.uk/properties/773243965803744#/?channel=COM_LET</x:v>
      </x:c>
      <x:c r="T1550" s="15" t="str"/>
      <x:c r="U1550" s="15" t="str"/>
      <x:c r="V1550" s="15" t="str">
        <x:v>Royal Tunbridge Wells — North Farm Industrial Estate</x:v>
      </x:c>
      <x:c r="W1550" s="15" t="str">
        <x:v>1,116–2,286 sq ft; exact unit area not stated</x:v>
      </x:c>
      <x:c r="X1550" s="13" t="n">
        <x:f>IF(N1550="Yes",L1550,0)</x:f>
        <x:v>0</x:v>
      </x:c>
      <x:c r="Y1550" s="14" t="n">
        <x:v>1</x:v>
      </x:c>
      <x:c r="Z1550" s="13" t="str">
        <x:v>Industrial / workshop / storage</x:v>
      </x:c>
    </x:row>
    <x:row r="1551" ht="42" customHeight="1">
      <x:c r="A1551" s="13" t="str">
        <x:v>SE0571</x:v>
      </x:c>
      <x:c r="B1551" s="15" t="str">
        <x:v>Royal Tunbridge Wells</x:v>
      </x:c>
      <x:c r="C1551" s="15" t="str">
        <x:v>Royal Tunbridge Wells</x:v>
      </x:c>
      <x:c r="D1551" s="14" t="n">
        <x:v>51220</x:v>
      </x:c>
      <x:c r="E1551" s="13" t="str">
        <x:v>Town</x:v>
      </x:c>
      <x:c r="F1551" s="15" t="str">
        <x:v>North Farm Industrial Estate</x:v>
      </x:c>
      <x:c r="G1551" s="15" t="str">
        <x:v>Unit 22 Chapman Way, Tunbridge Wells, Kent, TN2 3EF</x:v>
      </x:c>
      <x:c r="H1551" s="13" t="str">
        <x:v>Future</x:v>
      </x:c>
      <x:c r="I1551" s="14" t="n">
        <x:v>6512</x:v>
      </x:c>
      <x:c r="J1551" s="13" t="str">
        <x:f>IF(AND(ISNUMBER(I1551),I1551&gt;0),IF(I1551&lt;=1000,"1–1,000",IF(I1551&lt;=2500,"1,001–2,500",IF(I1551&lt;=5000,"2,501–5,000",IF(I1551&lt;=10000,"5,001–10,000","10,001–15,000")))),"5,001–10,000")</x:f>
        <x:v>5,001–10,000</x:v>
      </x:c>
      <x:c r="K1551" s="16" t="n">
        <x:v>84660</x:v>
      </x:c>
      <x:c r="L1551" s="43" t="n">
        <x:f>IF(AND(ISNUMBER(I1551),I1551&gt;0,ISNUMBER(K1551),K1551&gt;0),K1551/I1551,"n.a.")</x:f>
        <x:v>13.00061425061425</x:v>
      </x:c>
      <x:c r="M1551" s="43"/>
      <x:c r="N1551" s="13" t="str">
        <x:v>No</x:v>
      </x:c>
      <x:c r="O1551" s="15" t="str">
        <x:v>Not stated</x:v>
      </x:c>
      <x:c r="P1551" s="15" t="str">
        <x:v>Not stated</x:v>
      </x:c>
      <x:c r="Q1551" s="15" t="str">
        <x:v>Industrial / workshop / warehouse accommodation; Steel frame, office space, yard/loading space.</x:v>
      </x:c>
      <x:c r="R1551" s="15" t="str">
        <x:v>Future availability: expected to be available Q1 2027 Annualized from advertised rounded monthly asking rent (×12).</x:v>
      </x:c>
      <x:c r="S1551" s="15" t="str">
        <x:v>https://www.rightmove.co.uk/properties/773243970152017#/?channel=COM_LET</x:v>
      </x:c>
      <x:c r="T1551" s="15" t="str">
        <x:v>https://www.rightmove.co.uk/properties/760931976494928#/?channel=COM_LET</x:v>
      </x:c>
      <x:c r="U1551" s="15" t="str"/>
      <x:c r="V1551" s="15" t="str">
        <x:v>Royal Tunbridge Wells — North Farm Industrial Estate</x:v>
      </x:c>
      <x:c r="W1551" s="15" t="str">
        <x:v>Individual unit ≤15,000 sq ft</x:v>
      </x:c>
      <x:c r="X1551" s="13" t="n">
        <x:f>IF(N1551="Yes",L1551,0)</x:f>
        <x:v>0</x:v>
      </x:c>
      <x:c r="Y1551" s="14" t="n">
        <x:v>1</x:v>
      </x:c>
      <x:c r="Z1551" s="13" t="str">
        <x:v>Industrial / workshop / storage</x:v>
      </x:c>
    </x:row>
    <x:row r="1552" ht="42" customHeight="1">
      <x:c r="A1552" s="13" t="str">
        <x:v>SE0572</x:v>
      </x:c>
      <x:c r="B1552" s="15" t="str">
        <x:v>Royal Tunbridge Wells</x:v>
      </x:c>
      <x:c r="C1552" s="15" t="str">
        <x:v>Royal Tunbridge Wells</x:v>
      </x:c>
      <x:c r="D1552" s="14" t="n">
        <x:v>51220</x:v>
      </x:c>
      <x:c r="E1552" s="13" t="str">
        <x:v>Town</x:v>
      </x:c>
      <x:c r="F1552" s="15" t="str">
        <x:v>North Farm Industrial Estate</x:v>
      </x:c>
      <x:c r="G1552" s="15" t="str">
        <x:v>Unit 2A Tavis House Business Centre, Chapman Way, Tunbridge Wells, TN2 3EF</x:v>
      </x:c>
      <x:c r="H1552" s="13" t="str">
        <x:v>Current</x:v>
      </x:c>
      <x:c r="I1552" s="14" t="n">
        <x:v>10567</x:v>
      </x:c>
      <x:c r="J1552" s="13" t="str">
        <x:f>IF(AND(ISNUMBER(I1552),I1552&gt;0),IF(I1552&lt;=1000,"1–1,000",IF(I1552&lt;=2500,"1,001–2,500",IF(I1552&lt;=5000,"2,501–5,000",IF(I1552&lt;=10000,"5,001–10,000","10,001–15,000")))),"10,001–15,000")</x:f>
        <x:v>10,001–15,000</x:v>
      </x:c>
      <x:c r="K1552" s="16"/>
      <x:c r="L1552" s="43" t="str">
        <x:f>IF(AND(ISNUMBER(I1552),I1552&gt;0,ISNUMBER(K1552),K1552&gt;0),K1552/I1552,"n.a.")</x:f>
        <x:v>n.a.</x:v>
      </x:c>
      <x:c r="M1552" s="43"/>
      <x:c r="N1552" s="13" t="str">
        <x:v>No</x:v>
      </x:c>
      <x:c r="O1552" s="15" t="str">
        <x:v>8m Eaves</x:v>
      </x:c>
      <x:c r="P1552" s="15" t="str">
        <x:v>Not stated</x:v>
      </x:c>
      <x:c r="Q1552" s="15" t="str">
        <x:v>Industrial / workshop / warehouse accommodation; yard/loading space.</x:v>
      </x:c>
      <x:c r="R1552" s="15" t="str">
        <x:v>Advertised to let; not agent-confirmed</x:v>
      </x:c>
      <x:c r="S1552" s="15" t="str">
        <x:v>https://www.zoopla.co.uk/to-rent/commercial/details/71219990/</x:v>
      </x:c>
      <x:c r="T1552" s="15" t="str">
        <x:v>https://www.rightmove.co.uk/properties/722869760502160#/?channel=COM_LET</x:v>
      </x:c>
      <x:c r="U1552" s="15" t="str"/>
      <x:c r="V1552" s="15" t="str">
        <x:v>Royal Tunbridge Wells — North Farm Industrial Estate</x:v>
      </x:c>
      <x:c r="W1552" s="15" t="str">
        <x:v>Individual unit ≤15,000 sq ft</x:v>
      </x:c>
      <x:c r="X1552" s="13" t="n">
        <x:f>IF(N1552="Yes",L1552,0)</x:f>
        <x:v>0</x:v>
      </x:c>
      <x:c r="Y1552" s="14" t="n">
        <x:v>1</x:v>
      </x:c>
      <x:c r="Z1552" s="13" t="str">
        <x:v>Industrial / workshop / storage</x:v>
      </x:c>
    </x:row>
    <x:row r="1553" ht="42" customHeight="1">
      <x:c r="A1553" s="13" t="str">
        <x:v>SE0573</x:v>
      </x:c>
      <x:c r="B1553" s="15" t="str">
        <x:v>Royal Tunbridge Wells</x:v>
      </x:c>
      <x:c r="C1553" s="15" t="str">
        <x:v>Royal Tunbridge Wells</x:v>
      </x:c>
      <x:c r="D1553" s="14" t="n">
        <x:v>51220</x:v>
      </x:c>
      <x:c r="E1553" s="13" t="str">
        <x:v>Town</x:v>
      </x:c>
      <x:c r="F1553" s="15" t="str">
        <x:v>North Farm Industrial Estate</x:v>
      </x:c>
      <x:c r="G1553" s="15" t="str">
        <x:v>Unit 2B Tavis House Business Centre, Chapman Way, Tunbridge Wells, TN2 3EF</x:v>
      </x:c>
      <x:c r="H1553" s="13" t="str">
        <x:v>Current</x:v>
      </x:c>
      <x:c r="I1553" s="14" t="n">
        <x:v>10548</x:v>
      </x:c>
      <x:c r="J1553" s="13" t="str">
        <x:f>IF(AND(ISNUMBER(I1553),I1553&gt;0),IF(I1553&lt;=1000,"1–1,000",IF(I1553&lt;=2500,"1,001–2,500",IF(I1553&lt;=5000,"2,501–5,000",IF(I1553&lt;=10000,"5,001–10,000","10,001–15,000")))),"10,001–15,000")</x:f>
        <x:v>10,001–15,000</x:v>
      </x:c>
      <x:c r="K1553" s="16"/>
      <x:c r="L1553" s="43" t="str">
        <x:f>IF(AND(ISNUMBER(I1553),I1553&gt;0,ISNUMBER(K1553),K1553&gt;0),K1553/I1553,"n.a.")</x:f>
        <x:v>n.a.</x:v>
      </x:c>
      <x:c r="M1553" s="43"/>
      <x:c r="N1553" s="13" t="str">
        <x:v>No</x:v>
      </x:c>
      <x:c r="O1553" s="15" t="str">
        <x:v>8m Eaves</x:v>
      </x:c>
      <x:c r="P1553" s="15" t="str">
        <x:v>Not stated</x:v>
      </x:c>
      <x:c r="Q1553" s="15" t="str">
        <x:v>Industrial / workshop / warehouse accommodation; yard/loading space.</x:v>
      </x:c>
      <x:c r="R1553" s="15" t="str">
        <x:v>Advertised to let; not agent-confirmed</x:v>
      </x:c>
      <x:c r="S1553" s="15" t="str">
        <x:v>https://www.zoopla.co.uk/to-rent/commercial/details/71219984/</x:v>
      </x:c>
      <x:c r="T1553" s="15" t="str">
        <x:v>https://www.rightmove.co.uk/properties/722869764500193#/?channel=COM_LET</x:v>
      </x:c>
      <x:c r="U1553" s="15" t="str"/>
      <x:c r="V1553" s="15" t="str">
        <x:v>Royal Tunbridge Wells — North Farm Industrial Estate</x:v>
      </x:c>
      <x:c r="W1553" s="15" t="str">
        <x:v>Individual unit ≤15,000 sq ft</x:v>
      </x:c>
      <x:c r="X1553" s="13" t="n">
        <x:f>IF(N1553="Yes",L1553,0)</x:f>
        <x:v>0</x:v>
      </x:c>
      <x:c r="Y1553" s="14" t="n">
        <x:v>1</x:v>
      </x:c>
      <x:c r="Z1553" s="13" t="str">
        <x:v>Industrial / workshop / storage</x:v>
      </x:c>
    </x:row>
    <x:row r="1554" ht="42" customHeight="1">
      <x:c r="A1554" s="13" t="str">
        <x:v>SE0574</x:v>
      </x:c>
      <x:c r="B1554" s="15" t="str">
        <x:v>Royal Tunbridge Wells</x:v>
      </x:c>
      <x:c r="C1554" s="15" t="str">
        <x:v>Royal Tunbridge Wells</x:v>
      </x:c>
      <x:c r="D1554" s="14" t="n">
        <x:v>51220</x:v>
      </x:c>
      <x:c r="E1554" s="13" t="str">
        <x:v>Town</x:v>
      </x:c>
      <x:c r="F1554" s="15" t="str">
        <x:v>North Farm Industrial Estate</x:v>
      </x:c>
      <x:c r="G1554" s="15" t="str">
        <x:v>Unit 4 Deacon Industrial Estate, Lamberts Road, Tunbridge Wells, Kent, TN2 3EH</x:v>
      </x:c>
      <x:c r="H1554" s="13" t="str">
        <x:v>Current</x:v>
      </x:c>
      <x:c r="I1554" s="14" t="n">
        <x:v>5596</x:v>
      </x:c>
      <x:c r="J1554" s="13" t="str">
        <x:f>IF(AND(ISNUMBER(I1554),I1554&gt;0),IF(I1554&lt;=1000,"1–1,000",IF(I1554&lt;=2500,"1,001–2,500",IF(I1554&lt;=5000,"2,501–5,000",IF(I1554&lt;=10000,"5,001–10,000","10,001–15,000")))),"5,001–10,000")</x:f>
        <x:v>5,001–10,000</x:v>
      </x:c>
      <x:c r="K1554" s="16"/>
      <x:c r="L1554" s="43" t="str">
        <x:f>IF(AND(ISNUMBER(I1554),I1554&gt;0,ISNUMBER(K1554),K1554&gt;0),K1554/I1554,"n.a.")</x:f>
        <x:v>n.a.</x:v>
      </x:c>
      <x:c r="M1554" s="43"/>
      <x:c r="N1554" s="13" t="str">
        <x:v>No</x:v>
      </x:c>
      <x:c r="O1554" s="15" t="str">
        <x:v>Not stated</x:v>
      </x:c>
      <x:c r="P1554" s="15" t="str">
        <x:v>Roller shutter stated</x:v>
      </x:c>
      <x:c r="Q1554" s="15" t="str">
        <x:v>Industrial / workshop / warehouse accommodation; Steel frame, office space, parking.</x:v>
      </x:c>
      <x:c r="R1554" s="15" t="str">
        <x:v>Advertised to let; not agent-confirmed</x:v>
      </x:c>
      <x:c r="S1554" s="15" t="str">
        <x:v>https://www.rightmove.co.uk/properties/762353052889440#/?channel=COM_LET</x:v>
      </x:c>
      <x:c r="T1554" s="15" t="str"/>
      <x:c r="U1554" s="15" t="str"/>
      <x:c r="V1554" s="15" t="str">
        <x:v>Royal Tunbridge Wells — North Farm Industrial Estate</x:v>
      </x:c>
      <x:c r="W1554" s="15" t="str">
        <x:v>Individual unit ≤15,000 sq ft</x:v>
      </x:c>
      <x:c r="X1554" s="13" t="n">
        <x:f>IF(N1554="Yes",L1554,0)</x:f>
        <x:v>0</x:v>
      </x:c>
      <x:c r="Y1554" s="14" t="n">
        <x:v>1</x:v>
      </x:c>
      <x:c r="Z1554" s="13" t="str">
        <x:v>Industrial / workshop / storage</x:v>
      </x:c>
    </x:row>
    <x:row r="1555" ht="42" customHeight="1">
      <x:c r="A1555" s="13" t="str">
        <x:v>SE0575</x:v>
      </x:c>
      <x:c r="B1555" s="15" t="str">
        <x:v>Royal Tunbridge Wells</x:v>
      </x:c>
      <x:c r="C1555" s="15" t="str">
        <x:v>Royal Tunbridge Wells</x:v>
      </x:c>
      <x:c r="D1555" s="14" t="n">
        <x:v>51220</x:v>
      </x:c>
      <x:c r="E1555" s="13" t="str">
        <x:v>Town</x:v>
      </x:c>
      <x:c r="F1555" s="15" t="str">
        <x:v>North Farm Industrial Estate</x:v>
      </x:c>
      <x:c r="G1555" s="15" t="str">
        <x:v>Unit 5, Stag Trade Park, Longfield Road, Tunbridge Wells TN2 3BF</x:v>
      </x:c>
      <x:c r="H1555" s="13" t="str">
        <x:v>Uncertain</x:v>
      </x:c>
      <x:c r="I1555" s="14" t="n">
        <x:v>3476</x:v>
      </x:c>
      <x:c r="J1555" s="13" t="str">
        <x:f>IF(AND(ISNUMBER(I1555),I1555&gt;0),IF(I1555&lt;=1000,"1–1,000",IF(I1555&lt;=2500,"1,001–2,500",IF(I1555&lt;=5000,"2,501–5,000",IF(I1555&lt;=10000,"5,001–10,000","10,001–15,000")))),"2,501–5,000")</x:f>
        <x:v>2,501–5,000</x:v>
      </x:c>
      <x:c r="K1555" s="16"/>
      <x:c r="L1555" s="43" t="str">
        <x:f>IF(AND(ISNUMBER(I1555),I1555&gt;0,ISNUMBER(K1555),K1555&gt;0),K1555/I1555,"n.a.")</x:f>
        <x:v>n.a.</x:v>
      </x:c>
      <x:c r="M1555" s="43"/>
      <x:c r="N1555" s="13" t="str">
        <x:v>No</x:v>
      </x:c>
      <x:c r="O1555" s="15" t="str">
        <x:v>Not stated</x:v>
      </x:c>
      <x:c r="P1555" s="15" t="str">
        <x:v>Not stated</x:v>
      </x:c>
      <x:c r="Q1555" s="15" t="str">
        <x:v>Industrial / workshop / warehouse accommodation.</x:v>
      </x:c>
      <x:c r="R1555" s="15" t="str">
        <x:v>Q4/November 2026 availability stated; exact readiness unconfirmed</x:v>
      </x:c>
      <x:c r="S1555" s="15" t="str">
        <x:v>https://www.rightmove.co.uk/properties/773610738993040#/?channel=COM_LET</x:v>
      </x:c>
      <x:c r="T1555" s="15" t="str"/>
      <x:c r="U1555" s="15" t="str"/>
      <x:c r="V1555" s="15" t="str">
        <x:v>Royal Tunbridge Wells — North Farm Industrial Estate</x:v>
      </x:c>
      <x:c r="W1555" s="15" t="str">
        <x:v>Individual unit ≤15,000 sq ft</x:v>
      </x:c>
      <x:c r="X1555" s="13" t="n">
        <x:f>IF(N1555="Yes",L1555,0)</x:f>
        <x:v>0</x:v>
      </x:c>
      <x:c r="Y1555" s="14" t="n">
        <x:v>1</x:v>
      </x:c>
      <x:c r="Z1555" s="13" t="str">
        <x:v>Industrial / workshop / storage</x:v>
      </x:c>
    </x:row>
    <x:row r="1556" ht="42" customHeight="1">
      <x:c r="A1556" s="13" t="str">
        <x:v>SE0576</x:v>
      </x:c>
      <x:c r="B1556" s="15" t="str">
        <x:v>Royal Tunbridge Wells</x:v>
      </x:c>
      <x:c r="C1556" s="15" t="str">
        <x:v>Royal Tunbridge Wells</x:v>
      </x:c>
      <x:c r="D1556" s="14" t="n">
        <x:v>51220</x:v>
      </x:c>
      <x:c r="E1556" s="13" t="str">
        <x:v>Town</x:v>
      </x:c>
      <x:c r="F1556" s="15" t="str">
        <x:v>North Farm Industrial Estate</x:v>
      </x:c>
      <x:c r="G1556" s="15" t="str">
        <x:v>Units 13 &amp; 14 Chapman Way, Tunbridge Wells, TN2 3EF, Tunbridge Wells</x:v>
      </x:c>
      <x:c r="H1556" s="13" t="str">
        <x:v>Current</x:v>
      </x:c>
      <x:c r="I1556" s="14" t="n">
        <x:v>1893</x:v>
      </x:c>
      <x:c r="J1556" s="13" t="str">
        <x:f>IF(AND(ISNUMBER(I1556),I1556&gt;0),IF(I1556&lt;=1000,"1–1,000",IF(I1556&lt;=2500,"1,001–2,500",IF(I1556&lt;=5000,"2,501–5,000",IF(I1556&lt;=10000,"5,001–10,000","10,001–15,000")))),"1,001–2,500")</x:f>
        <x:v>1,001–2,500</x:v>
      </x:c>
      <x:c r="K1556" s="16" t="n">
        <x:v>24996</x:v>
      </x:c>
      <x:c r="L1556" s="43" t="n">
        <x:f>IF(AND(ISNUMBER(I1556),I1556&gt;0,ISNUMBER(K1556),K1556&gt;0),K1556/I1556,"n.a.")</x:f>
        <x:v>13.204437400950871</x:v>
      </x:c>
      <x:c r="M1556" s="43"/>
      <x:c r="N1556" s="13" t="str">
        <x:v>Yes</x:v>
      </x:c>
      <x:c r="O1556" s="15" t="str">
        <x:v>Not stated</x:v>
      </x:c>
      <x:c r="P1556" s="15" t="str">
        <x:v>Not stated</x:v>
      </x:c>
      <x:c r="Q1556" s="15" t="str">
        <x:v>Industrial / workshop / warehouse accommodation.</x:v>
      </x:c>
      <x:c r="R1556" s="15" t="str">
        <x:v>Advertised to let; not agent-confirmed Annualized from advertised rounded monthly asking rent (×12).</x:v>
      </x:c>
      <x:c r="S1556" s="15" t="str">
        <x:v>https://www.rightmove.co.uk/properties/782493849199216#/?channel=COM_LET</x:v>
      </x:c>
      <x:c r="T1556" s="15" t="str"/>
      <x:c r="U1556" s="15" t="str"/>
      <x:c r="V1556" s="15" t="str">
        <x:v>Royal Tunbridge Wells — North Farm Industrial Estate</x:v>
      </x:c>
      <x:c r="W1556" s="15" t="str">
        <x:v>Individual unit ≤15,000 sq ft</x:v>
      </x:c>
      <x:c r="X1556" s="13" t="n">
        <x:f>IF(N1556="Yes",L1556,0)</x:f>
        <x:v>13.204437400950871</x:v>
      </x:c>
      <x:c r="Y1556" s="14" t="n">
        <x:v>1</x:v>
      </x:c>
      <x:c r="Z1556" s="13" t="str">
        <x:v>Industrial / workshop / storage</x:v>
      </x:c>
    </x:row>
    <x:row r="1557" ht="42" customHeight="1">
      <x:c r="A1557" s="13" t="str">
        <x:v>SE0577</x:v>
      </x:c>
      <x:c r="B1557" s="15" t="str">
        <x:v>Royal Tunbridge Wells</x:v>
      </x:c>
      <x:c r="C1557" s="15" t="str">
        <x:v>Royal Tunbridge Wells</x:v>
      </x:c>
      <x:c r="D1557" s="14" t="n">
        <x:v>51220</x:v>
      </x:c>
      <x:c r="E1557" s="13" t="str">
        <x:v>Town</x:v>
      </x:c>
      <x:c r="F1557" s="15" t="str">
        <x:v>Standalone / estate not identified</x:v>
      </x:c>
      <x:c r="G1557" s="15" t="str">
        <x:v>35 High Brooms Road, Tunbridge Wells</x:v>
      </x:c>
      <x:c r="H1557" s="13" t="str">
        <x:v>Current</x:v>
      </x:c>
      <x:c r="I1557" s="14" t="n">
        <x:v>863</x:v>
      </x:c>
      <x:c r="J1557" s="13" t="str">
        <x:f>IF(AND(ISNUMBER(I1557),I1557&gt;0),IF(I1557&lt;=1000,"1–1,000",IF(I1557&lt;=2500,"1,001–2,500",IF(I1557&lt;=5000,"2,501–5,000",IF(I1557&lt;=10000,"5,001–10,000","10,001–15,000")))),"1–1,000")</x:f>
        <x:v>1–1,000</x:v>
      </x:c>
      <x:c r="K1557" s="16" t="n">
        <x:v>14400</x:v>
      </x:c>
      <x:c r="L1557" s="43" t="n">
        <x:f>IF(AND(ISNUMBER(I1557),I1557&gt;0,ISNUMBER(K1557),K1557&gt;0),K1557/I1557,"n.a.")</x:f>
        <x:v>16.685979142526072</x:v>
      </x:c>
      <x:c r="M1557" s="43"/>
      <x:c r="N1557" s="13" t="str">
        <x:v>Yes</x:v>
      </x:c>
      <x:c r="O1557" s="15" t="str">
        <x:v>Not stated</x:v>
      </x:c>
      <x:c r="P1557" s="15" t="str">
        <x:v>Not stated</x:v>
      </x:c>
      <x:c r="Q1557" s="15" t="str">
        <x:v>Industrial / workshop / warehouse accommodation; parking, yard/loading space.</x:v>
      </x:c>
      <x:c r="R1557" s="15" t="str">
        <x:v>Advertised to let; not agent-confirmed Annualized from advertised rounded monthly asking rent (×12).</x:v>
      </x:c>
      <x:c r="S1557" s="15" t="str">
        <x:v>https://www.rightmove.co.uk/properties/773242934220913#/?channel=COM_LET</x:v>
      </x:c>
      <x:c r="T1557" s="15" t="str"/>
      <x:c r="U1557" s="15" t="str"/>
      <x:c r="V1557" s="15" t="str">
        <x:v>Royal Tunbridge Wells — Standalone / estate not identified</x:v>
      </x:c>
      <x:c r="W1557" s="15" t="str">
        <x:v>Individual unit ≤15,000 sq ft</x:v>
      </x:c>
      <x:c r="X1557" s="13" t="n">
        <x:f>IF(N1557="Yes",L1557,0)</x:f>
        <x:v>16.685979142526072</x:v>
      </x:c>
      <x:c r="Y1557" s="14" t="n">
        <x:v>1</x:v>
      </x:c>
      <x:c r="Z1557" s="13" t="str">
        <x:v>Industrial / workshop / storage</x:v>
      </x:c>
    </x:row>
    <x:row r="1558" ht="88" customHeight="1">
      <x:c r="A1558" s="13" t="str">
        <x:v>SE0578</x:v>
      </x:c>
      <x:c r="B1558" s="15" t="str">
        <x:v>Basildon</x:v>
      </x:c>
      <x:c r="C1558" s="15" t="str">
        <x:v>Basildon</x:v>
      </x:c>
      <x:c r="D1558" s="14" t="n">
        <x:v>115955</x:v>
      </x:c>
      <x:c r="E1558" s="13" t="str">
        <x:v>Town</x:v>
      </x:c>
      <x:c r="F1558" s="15" t="str">
        <x:v>Burnt Mills Industrial Estate</x:v>
      </x:c>
      <x:c r="G1558" s="15" t="str">
        <x:v>Burnt Mills Industrial Estate, Harvey Road, Basildon</x:v>
      </x:c>
      <x:c r="H1558" s="13" t="str">
        <x:v>Current</x:v>
      </x:c>
      <x:c r="I1558" s="14" t="n">
        <x:v>1035</x:v>
      </x:c>
      <x:c r="J1558" s="13" t="str">
        <x:f>IF(AND(ISNUMBER(I1558),I1558&gt;0),IF(I1558&lt;=1000,"1–1,000",IF(I1558&lt;=2500,"1,001–2,500",IF(I1558&lt;=5000,"2,501–5,000",IF(I1558&lt;=10000,"5,001–10,000","10,001–15,000")))),"1,001–2,500")</x:f>
        <x:v>1,001–2,500</x:v>
      </x:c>
      <x:c r="K1558" s="16" t="n">
        <x:v>18000</x:v>
      </x:c>
      <x:c r="L1558" s="43" t="n">
        <x:f>IF(AND(ISNUMBER(I1558),I1558&gt;0,ISNUMBER(K1558),K1558&gt;0),K1558/I1558,"n.a.")</x:f>
        <x:v>17.391304347826086</x:v>
      </x:c>
      <x:c r="M1558" s="43"/>
      <x:c r="N1558" s="13" t="str">
        <x:v>Yes</x:v>
      </x:c>
      <x:c r="O1558" s="15" t="str">
        <x:v>Not stated</x:v>
      </x:c>
      <x:c r="P1558" s="15" t="str">
        <x:v>Industrial / warehouse units available on Burnt Mills Industrial Estate from approx. 1,029 sq ft to 2,064 sq ft. Suitable for storage, workshop, motor trade or mechanics use. Roller shutter access, forecourt parking/loading, WC &amp; kitchenette facilities. Available from 1st June. £1,500 pcm per unit.</x:v>
      </x:c>
      <x:c r="Q1558" s="15" t="str">
        <x:v>Industrial / warehouse units available on Burnt Mills Industrial Estate from approx. 1,029 sq ft to 2,064 sq ft. Suitable for storage, workshop, motor trade or mechanics use. Roller shutter access, forecourt parking/loading, WC &amp; kitchenette facilities. Available from 1st June. £1,500 pcm per unit.</x:v>
      </x:c>
      <x:c r="R1558" s="15" t="str">
        <x:v>Advertised to let Annual rent converted from portal pcm; rounded display may differ from agent annual quote. Size read from property card, excluding the search-size filter. Annual rent is 12 × Rightmove advertised monthly rent; display rounding may apply.</x:v>
      </x:c>
      <x:c r="S1558" s="15" t="str">
        <x:v>https://www.rightmove.co.uk/properties/754756304297200#/?channel=COM_LET</x:v>
      </x:c>
      <x:c r="T1558" s="15" t="str"/>
      <x:c r="U1558" s="15" t="str"/>
      <x:c r="V1558" s="15" t="str">
        <x:v>Basildon — Burnt Mills Industrial Estate</x:v>
      </x:c>
      <x:c r="W1558" s="15" t="str">
        <x:v>Individual unit ≤15,000 sq ft</x:v>
      </x:c>
      <x:c r="X1558" s="13" t="n">
        <x:f>IF(N1558="Yes",L1558,0)</x:f>
        <x:v>17.391304347826086</x:v>
      </x:c>
      <x:c r="Y1558" s="14" t="n">
        <x:v>1</x:v>
      </x:c>
      <x:c r="Z1558" s="13" t="str">
        <x:v>Industrial / workshop / storage</x:v>
      </x:c>
    </x:row>
    <x:row r="1559" ht="114" customHeight="1">
      <x:c r="A1559" s="13" t="str">
        <x:v>SE0579</x:v>
      </x:c>
      <x:c r="B1559" s="15" t="str">
        <x:v>Basildon</x:v>
      </x:c>
      <x:c r="C1559" s="15" t="str">
        <x:v>Basildon</x:v>
      </x:c>
      <x:c r="D1559" s="14" t="n">
        <x:v>115955</x:v>
      </x:c>
      <x:c r="E1559" s="13" t="str">
        <x:v>Town</x:v>
      </x:c>
      <x:c r="F1559" s="15" t="str">
        <x:v>Burnt Mills Industrial Estate</x:v>
      </x:c>
      <x:c r="G1559" s="15" t="str">
        <x:v>Unit 2A, Ridley Road, Burnt Mills Industrial Estate, Basildon, Essex, SS13</x:v>
      </x:c>
      <x:c r="H1559" s="13" t="str">
        <x:v>Future</x:v>
      </x:c>
      <x:c r="I1559" s="14" t="n">
        <x:v>2535</x:v>
      </x:c>
      <x:c r="J1559" s="13" t="str">
        <x:f>IF(AND(ISNUMBER(I1559),I1559&gt;0),IF(I1559&lt;=1000,"1–1,000",IF(I1559&lt;=2500,"1,001–2,500",IF(I1559&lt;=5000,"2,501–5,000",IF(I1559&lt;=10000,"5,001–10,000","10,001–15,000")))),"2,501–5,000")</x:f>
        <x:v>2,501–5,000</x:v>
      </x:c>
      <x:c r="K1559" s="16" t="n">
        <x:v>33000</x:v>
      </x:c>
      <x:c r="L1559" s="43" t="n">
        <x:f>IF(AND(ISNUMBER(I1559),I1559&gt;0,ISNUMBER(K1559),K1559&gt;0),K1559/I1559,"n.a.")</x:f>
        <x:v>13.017751479289942</x:v>
      </x:c>
      <x:c r="M1559" s="43" t="n">
        <x:v>13.02</x:v>
      </x:c>
      <x:c r="N1559" s="13" t="str">
        <x:v>No</x:v>
      </x:c>
      <x:c r="O1559" s="15" t="str">
        <x:v>Clear Span Roof Height; The building benefits from a minimum 7.8m eaves height, rising to 8.3m, with loading from two full height electric level access roller shutters.</x:v>
      </x:c>
      <x:c r="P1559" s="15" t="str">
        <x:v>Two Electric Level Roller Shutters; The building benefits from a minimum 7.8m eaves height, rising to 8.3m, with loading from two full height electric level access roller shutters.</x:v>
      </x:c>
      <x:c r="Q1559" s="15" t="str">
        <x:v>The available accommodation is the Grey building at the rear of the site. The red unit is let already and is not included. The building comprises of a modern double skin steel portal frame construction high bay warehouse/industrial unit located on a secure gated site &amp; fenced site. Access is shared with the adjacent unit next door. The building benefits from a minimum 7.8m eaves height, rising to 8.3m, with loading from two full height electric level access roller shutters. A new WC will be installed).</x:v>
      </x:c>
      <x:c r="R1559" s="15" t="str">
        <x:v>Future / refurbishment or tenant vacation pending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59" s="15" t="str">
        <x:v>https://www.zoopla.co.uk/to-rent/commercial/details/73053555/</x:v>
      </x:c>
      <x:c r="T1559" s="15" t="str">
        <x:v>https://www.rightmove.co.uk/properties/760714659277377#/?channel=COM_LET</x:v>
      </x:c>
      <x:c r="U1559" s="15" t="str">
        <x:v>https://property.kemsley.com/property/details/8907471/unit-2a-ridley-road-burnt-mills-industrial-estate-basildon-essex-ss13-industrial</x:v>
      </x:c>
      <x:c r="V1559" s="15" t="str">
        <x:v>Basildon — Burnt Mills Industrial Estate</x:v>
      </x:c>
      <x:c r="W1559" s="15" t="str">
        <x:v>Individual unit ≤15,000 sq ft</x:v>
      </x:c>
      <x:c r="X1559" s="13" t="n">
        <x:f>IF(N1559="Yes",L1559,0)</x:f>
        <x:v>0</x:v>
      </x:c>
      <x:c r="Y1559" s="14" t="n">
        <x:v>1</x:v>
      </x:c>
      <x:c r="Z1559" s="13" t="str">
        <x:v>Industrial / workshop / storage</x:v>
      </x:c>
    </x:row>
    <x:row r="1560" ht="75" customHeight="1">
      <x:c r="A1560" s="13" t="str">
        <x:v>SE0580</x:v>
      </x:c>
      <x:c r="B1560" s="15" t="str">
        <x:v>Basildon</x:v>
      </x:c>
      <x:c r="C1560" s="15" t="str">
        <x:v>Basildon</x:v>
      </x:c>
      <x:c r="D1560" s="14" t="n">
        <x:v>115955</x:v>
      </x:c>
      <x:c r="E1560" s="13" t="str">
        <x:v>Town</x:v>
      </x:c>
      <x:c r="F1560" s="15" t="str">
        <x:v>Burnt Mills Industrial Estate</x:v>
      </x:c>
      <x:c r="G1560" s="15" t="str">
        <x:v>Unit 4, Josselin Court, Josselin Road, Burnt Mills Industrial Estate, Basildon, Essex, SS13</x:v>
      </x:c>
      <x:c r="H1560" s="13" t="str">
        <x:v>Current</x:v>
      </x:c>
      <x:c r="I1560" s="14" t="n">
        <x:v>736</x:v>
      </x:c>
      <x:c r="J1560" s="13" t="str">
        <x:f>IF(AND(ISNUMBER(I1560),I1560&gt;0),IF(I1560&lt;=1000,"1–1,000",IF(I1560&lt;=2500,"1,001–2,500",IF(I1560&lt;=5000,"2,501–5,000",IF(I1560&lt;=10000,"5,001–10,000","10,001–15,000")))),"1–1,000")</x:f>
        <x:v>1–1,000</x:v>
      </x:c>
      <x:c r="K1560" s="16" t="n">
        <x:v>14000</x:v>
      </x:c>
      <x:c r="L1560" s="43" t="n">
        <x:f>IF(AND(ISNUMBER(I1560),I1560&gt;0,ISNUMBER(K1560),K1560&gt;0),K1560/I1560,"n.a.")</x:f>
        <x:v>19.02173913043478</x:v>
      </x:c>
      <x:c r="M1560" s="43" t="n">
        <x:v>19.02</x:v>
      </x:c>
      <x:c r="N1560" s="13" t="str">
        <x:v>Yes</x:v>
      </x:c>
      <x:c r="O1560" s="15" t="str">
        <x:v>Not stated</x:v>
      </x:c>
      <x:c r="P1560" s="15" t="str">
        <x:v>Roller Shutter Access Door; The available accommodation comprises a single storey end-terrace industrial / warehouse unit of steel portal frame construction benefiting from roller shutter door, three phase power and W/C.</x:v>
      </x:c>
      <x:c r="Q1560" s="15" t="str">
        <x:v>The available accommodation comprises a single storey end-terrace industrial / warehouse unit of steel portal frame construction benefiting from roller shutter door, three phase power and W/C. On-site car parking is provided.</x:v>
      </x:c>
      <x:c r="R1560"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60" s="15" t="str">
        <x:v>https://www.zoopla.co.uk/to-rent/commercial/details/71489892/</x:v>
      </x:c>
      <x:c r="T1560" s="15" t="str">
        <x:v>https://www.rightmove.co.uk/properties/760713466051809#/?channel=COM_LET</x:v>
      </x:c>
      <x:c r="U1560" s="15" t="str">
        <x:v>https://property.kemsley.com/property/details/8905313/unit-4-josselin-court-josselin-road-burnt-mills-industrial-estate-basildon-essex-ss13-warehouse</x:v>
      </x:c>
      <x:c r="V1560" s="15" t="str">
        <x:v>Basildon — Burnt Mills Industrial Estate</x:v>
      </x:c>
      <x:c r="W1560" s="15" t="str">
        <x:v>Individual unit ≤15,000 sq ft</x:v>
      </x:c>
      <x:c r="X1560" s="13" t="n">
        <x:f>IF(N1560="Yes",L1560,0)</x:f>
        <x:v>19.02173913043478</x:v>
      </x:c>
      <x:c r="Y1560" s="14" t="n">
        <x:v>1</x:v>
      </x:c>
      <x:c r="Z1560" s="13" t="str">
        <x:v>Industrial / workshop / storage</x:v>
      </x:c>
    </x:row>
    <x:row r="1561" ht="62" customHeight="1">
      <x:c r="A1561" s="13" t="str">
        <x:v>SE0581</x:v>
      </x:c>
      <x:c r="B1561" s="15" t="str">
        <x:v>Basildon</x:v>
      </x:c>
      <x:c r="C1561" s="15" t="str">
        <x:v>Basildon</x:v>
      </x:c>
      <x:c r="D1561" s="14" t="n">
        <x:v>115955</x:v>
      </x:c>
      <x:c r="E1561" s="13" t="str">
        <x:v>Town</x:v>
      </x:c>
      <x:c r="F1561" s="15" t="str">
        <x:v>Chester Court Business Park</x:v>
      </x:c>
      <x:c r="G1561" s="15" t="str">
        <x:v>Unit 3 Chester Court Business Park, Basildon</x:v>
      </x:c>
      <x:c r="H1561" s="13" t="str">
        <x:v>Uncertain</x:v>
      </x:c>
      <x:c r="I1561" s="14" t="n">
        <x:v>4850</x:v>
      </x:c>
      <x:c r="J1561" s="13" t="str">
        <x:f>IF(AND(ISNUMBER(I1561),I1561&gt;0),IF(I1561&lt;=1000,"1–1,000",IF(I1561&lt;=2500,"1,001–2,500",IF(I1561&lt;=5000,"2,501–5,000",IF(I1561&lt;=10000,"5,001–10,000","10,001–15,000")))),"2,501–5,000")</x:f>
        <x:v>2,501–5,000</x:v>
      </x:c>
      <x:c r="K1561" s="16" t="n">
        <x:v>70000</x:v>
      </x:c>
      <x:c r="L1561" s="43" t="n">
        <x:f>IF(AND(ISNUMBER(I1561),I1561&gt;0,ISNUMBER(K1561),K1561&gt;0),K1561/I1561,"n.a.")</x:f>
        <x:v>14.43298969072165</x:v>
      </x:c>
      <x:c r="M1561" s="43"/>
      <x:c r="N1561" s="13" t="str">
        <x:v>No</x:v>
      </x:c>
      <x:c r="O1561" s="15" t="str">
        <x:v>Not stated</x:v>
      </x:c>
      <x:c r="P1561" s="15" t="str">
        <x:v>Not stated</x:v>
      </x:c>
      <x:c r="Q1561" s="15" t="str">
        <x:v>Chester Business Park is a new development offering a combination of industrial and office space. The building, formerly Bellesduna House, is scheduled for a major refurbishment in 2024. On-site parking will also be provided.</x:v>
      </x:c>
      <x:c r="R1561" s="15" t="str">
        <x:v>Under offer / let agreed Direct agent detail verified. Rent amount checked against a rent-labelled annual statement.</x:v>
      </x:c>
      <x:c r="S1561" s="15" t="str">
        <x:v>https://ayerscruiks.search-prop.com/properties/332153-unit-3-chester-court-business-park-basildon</x:v>
      </x:c>
      <x:c r="T1561" s="15" t="str"/>
      <x:c r="U1561" s="15" t="str"/>
      <x:c r="V1561" s="15" t="str">
        <x:v>Basildon — Chester Court Business Park</x:v>
      </x:c>
      <x:c r="W1561" s="15" t="str">
        <x:v>Individual unit ≤15,000 sq ft</x:v>
      </x:c>
      <x:c r="X1561" s="13" t="n">
        <x:f>IF(N1561="Yes",L1561,0)</x:f>
        <x:v>0</x:v>
      </x:c>
      <x:c r="Y1561" s="14" t="n">
        <x:v>1</x:v>
      </x:c>
      <x:c r="Z1561" s="13" t="str">
        <x:v>Industrial / workshop / storage</x:v>
      </x:c>
    </x:row>
    <x:row r="1562" ht="153" customHeight="1">
      <x:c r="A1562" s="13" t="str">
        <x:v>SE0582</x:v>
      </x:c>
      <x:c r="B1562" s="15" t="str">
        <x:v>Basildon</x:v>
      </x:c>
      <x:c r="C1562" s="15" t="str">
        <x:v>Basildon</x:v>
      </x:c>
      <x:c r="D1562" s="14" t="n">
        <x:v>115955</x:v>
      </x:c>
      <x:c r="E1562" s="13" t="str">
        <x:v>Town</x:v>
      </x:c>
      <x:c r="F1562" s="15" t="str">
        <x:v>Heronsgate Trading Estate</x:v>
      </x:c>
      <x:c r="G1562" s="15" t="str">
        <x:v>Unit 23, Herons Gate Trading Estate, Basildon, SS14 3EU</x:v>
      </x:c>
      <x:c r="H1562" s="13" t="str">
        <x:v>Current</x:v>
      </x:c>
      <x:c r="I1562" s="14" t="n">
        <x:v>12876</x:v>
      </x:c>
      <x:c r="J1562" s="13" t="str">
        <x:f>IF(AND(ISNUMBER(I1562),I1562&gt;0),IF(I1562&lt;=1000,"1–1,000",IF(I1562&lt;=2500,"1,001–2,500",IF(I1562&lt;=5000,"2,501–5,000",IF(I1562&lt;=10000,"5,001–10,000","10,001–15,000")))),"10,001–15,000")</x:f>
        <x:v>10,001–15,000</x:v>
      </x:c>
      <x:c r="K1562" s="16" t="n">
        <x:v>127500</x:v>
      </x:c>
      <x:c r="L1562" s="43" t="n">
        <x:f>IF(AND(ISNUMBER(I1562),I1562&gt;0,ISNUMBER(K1562),K1562&gt;0),K1562/I1562,"n.a.")</x:f>
        <x:v>9.902143522833178</x:v>
      </x:c>
      <x:c r="M1562" s="43"/>
      <x:c r="N1562" s="13" t="str">
        <x:v>Yes</x:v>
      </x:c>
      <x:c r="O1562" s="15" t="str">
        <x:v>Minimum eaves height of 3.3m rising to 5.6m</x:v>
      </x:c>
      <x:c r="P1562" s="15" t="str">
        <x:v>Three roller shutters; The warehouse benefits from three roller shutter doors, a kitchenette and male and female WC facilities.</x:v>
      </x:c>
      <x:c r="Q1562" s="15" t="str">
        <x:v>This unit comprises of a concrete frame industrial/ warehouse unit with modern first floor offices, ground floor offices and storage space. The warehouse benefits from three roller shutter doors, a kitchenette and male and female WC facilities. Externally, the property benefits from a forecourt offering on site parking. There is an additional 7,200 sq. ft available adjacent by separate negotiation. Please note the pictures of the office are a sample specification. This property is situated on the established Heronsgate Industrial Estate in Basildon. The estate benefits from excellent road connectivity, with convenient access to the A127 and A13, providing direct links to the M25 and wider Es</x:v>
      </x:c>
      <x:c r="R1562" s="15" t="str">
        <x:v>Advertised to let Rightmove detail verified. Annual rent is 12 × Rightmove advertised monthly rent; display rounding may apply.</x:v>
      </x:c>
      <x:c r="S1562" s="15" t="str">
        <x:v>https://www.zoopla.co.uk/to-rent/commercial/details/73716337/</x:v>
      </x:c>
      <x:c r="T1562" s="15" t="str">
        <x:v>https://www.rightmove.co.uk/properties/773395277645504#/?channel=COM_LET</x:v>
      </x:c>
      <x:c r="U1562" s="15" t="str"/>
      <x:c r="V1562" s="15" t="str">
        <x:v>Basildon — Heronsgate Trading Estate</x:v>
      </x:c>
      <x:c r="W1562" s="15" t="str">
        <x:v>Individual unit ≤15,000 sq ft</x:v>
      </x:c>
      <x:c r="X1562" s="13" t="n">
        <x:f>IF(N1562="Yes",L1562,0)</x:f>
        <x:v>9.902143522833178</x:v>
      </x:c>
      <x:c r="Y1562" s="14" t="n">
        <x:v>1</x:v>
      </x:c>
      <x:c r="Z1562" s="13" t="str">
        <x:v>Industrial / workshop / storage</x:v>
      </x:c>
    </x:row>
    <x:row r="1563" ht="101" customHeight="1">
      <x:c r="A1563" s="13" t="str">
        <x:v>SE0583</x:v>
      </x:c>
      <x:c r="B1563" s="15" t="str">
        <x:v>Basildon</x:v>
      </x:c>
      <x:c r="C1563" s="15" t="str">
        <x:v>Basildon</x:v>
      </x:c>
      <x:c r="D1563" s="14" t="n">
        <x:v>115955</x:v>
      </x:c>
      <x:c r="E1563" s="13" t="str">
        <x:v>Town</x:v>
      </x:c>
      <x:c r="F1563" s="15" t="str">
        <x:v>Heronsgate Trading Estate</x:v>
      </x:c>
      <x:c r="G1563" s="15" t="str">
        <x:v>Unit 23, Heronsgate Trading Estate, Paycocke Road, Basildon, Essex, SS14</x:v>
      </x:c>
      <x:c r="H1563" s="13" t="str">
        <x:v>Current</x:v>
      </x:c>
      <x:c r="I1563" s="14" t="n">
        <x:v>12677</x:v>
      </x:c>
      <x:c r="J1563" s="13" t="str">
        <x:f>IF(AND(ISNUMBER(I1563),I1563&gt;0),IF(I1563&lt;=1000,"1–1,000",IF(I1563&lt;=2500,"1,001–2,500",IF(I1563&lt;=5000,"2,501–5,000",IF(I1563&lt;=10000,"5,001–10,000","10,001–15,000")))),"10,001–15,000")</x:f>
        <x:v>10,001–15,000</x:v>
      </x:c>
      <x:c r="K1563" s="16" t="n">
        <x:v>127500</x:v>
      </x:c>
      <x:c r="L1563" s="43" t="n">
        <x:f>IF(AND(ISNUMBER(I1563),I1563&gt;0,ISNUMBER(K1563),K1563&gt;0),K1563/I1563,"n.a.")</x:f>
        <x:v>10.057584602035181</x:v>
      </x:c>
      <x:c r="M1563" s="43" t="n">
        <x:v>10.06</x:v>
      </x:c>
      <x:c r="N1563" s="13" t="str">
        <x:v>Yes</x:v>
      </x:c>
      <x:c r="O1563" s="15" t="str">
        <x:v>Eaves 3.3m rising to 5.6m</x:v>
      </x:c>
      <x:c r="P1563" s="15" t="str">
        <x:v>Three Level Access Roller Shutters; Concrete frame industrial unit arranged to provide industrial/warehouse space with three front facing level access roller shutters, leading to open bay warehouse, plus rear storage mezzanine, plus factory/working areas under the first floor offices, plus male and female W/C's &amp; kitchen.</x:v>
      </x:c>
      <x:c r="Q1563" s="15" t="str">
        <x:v>Concrete frame industrial unit arranged to provide industrial/warehouse space with three front facing level access roller shutters, leading to open bay warehouse, plus rear storage mezzanine, plus factory/working areas under the first floor offices, plus male and female W/C's &amp; kitchen. A two storey office block provides several partitioned offices and boardroom. Externally, the front yard is securely gated with palisade fencing.</x:v>
      </x:c>
      <x:c r="R1563" s="15" t="str">
        <x:v>Advertised to let Annual rent converted from portal pcm; rounded display may differ from agent annual quote. Rightmove displays a price per sq ft; may be portal calculated. Rightmove detail verified. Direct agent detail verified. Annual rent is 12 × Rightmove advertised monthly rent; display rounding may apply. Rightmove £10,625 pcm corroborates agent £127,500 leasehold asking figure; Zoopla incorrectly labels £127,500 as monthly.</x:v>
      </x:c>
      <x:c r="S1563" s="15" t="str">
        <x:v>https://www.zoopla.co.uk/to-rent/commercial/details/73885682/</x:v>
      </x:c>
      <x:c r="T1563" s="15" t="str">
        <x:v>https://www.rightmove.co.uk/properties/767074264178769#/?channel=COM_LET</x:v>
      </x:c>
      <x:c r="U1563" s="15" t="str">
        <x:v>https://property.kemsley.com/property/details/8907554/unit-23-heronsgate-trading-estate-paycocke-road-basildon-essex-ss14-warehouse</x:v>
      </x:c>
      <x:c r="V1563" s="15" t="str">
        <x:v>Basildon — Heronsgate Trading Estate</x:v>
      </x:c>
      <x:c r="W1563" s="15" t="str">
        <x:v>Individual unit ≤15,000 sq ft</x:v>
      </x:c>
      <x:c r="X1563" s="13" t="n">
        <x:f>IF(N1563="Yes",L1563,0)</x:f>
        <x:v>10.057584602035181</x:v>
      </x:c>
      <x:c r="Y1563" s="14" t="n">
        <x:v>1</x:v>
      </x:c>
      <x:c r="Z1563" s="13" t="str">
        <x:v>Industrial / workshop / storage</x:v>
      </x:c>
    </x:row>
    <x:row r="1564" ht="62" customHeight="1">
      <x:c r="A1564" s="13" t="str">
        <x:v>SE0584</x:v>
      </x:c>
      <x:c r="B1564" s="15" t="str">
        <x:v>Basildon</x:v>
      </x:c>
      <x:c r="C1564" s="15" t="str">
        <x:v>Basildon</x:v>
      </x:c>
      <x:c r="D1564" s="14" t="n">
        <x:v>115955</x:v>
      </x:c>
      <x:c r="E1564" s="13" t="str">
        <x:v>Town</x:v>
      </x:c>
      <x:c r="F1564" s="15" t="str">
        <x:v>Heronsgate Trading Estate</x:v>
      </x:c>
      <x:c r="G1564" s="15" t="str">
        <x:v>Unit 28, Heronsgate Trading Estate, Paycocke Road, Basildon, Essex, SS14</x:v>
      </x:c>
      <x:c r="H1564" s="13" t="str">
        <x:v>Current</x:v>
      </x:c>
      <x:c r="I1564" s="14" t="n">
        <x:v>5289</x:v>
      </x:c>
      <x:c r="J1564" s="13" t="str">
        <x:f>IF(AND(ISNUMBER(I1564),I1564&gt;0),IF(I1564&lt;=1000,"1–1,000",IF(I1564&lt;=2500,"1,001–2,500",IF(I1564&lt;=5000,"2,501–5,000",IF(I1564&lt;=10000,"5,001–10,000","10,001–15,000")))),"5,001–10,000")</x:f>
        <x:v>5,001–10,000</x:v>
      </x:c>
      <x:c r="K1564" s="16" t="n">
        <x:v>52000</x:v>
      </x:c>
      <x:c r="L1564" s="43" t="n">
        <x:f>IF(AND(ISNUMBER(I1564),I1564&gt;0,ISNUMBER(K1564),K1564&gt;0),K1564/I1564,"n.a.")</x:f>
        <x:v>9.831726224238986</x:v>
      </x:c>
      <x:c r="M1564" s="43" t="n">
        <x:v>9.83</x:v>
      </x:c>
      <x:c r="N1564" s="13" t="str">
        <x:v>Yes</x:v>
      </x:c>
      <x:c r="O1564" s="15" t="str">
        <x:v>Warehouse Height 3.93m</x:v>
      </x:c>
      <x:c r="P1564" s="15" t="str">
        <x:v>Level Access Roller Shutter; Refurbished industrial/warehouse unit with front loading level access roller shutter and three phase power, with small office and male &amp; female WC facilities.</x:v>
      </x:c>
      <x:c r="Q1564" s="15" t="str">
        <x:v>Refurbished industrial/warehouse unit with front loading level access roller shutter and three phase power, with small office and male &amp; female WC facilities. Externally, forecourt parking is provided for up to 6 cars plus loading area.</x:v>
      </x:c>
      <x:c r="R1564"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64" s="15" t="str">
        <x:v>https://www.zoopla.co.uk/to-rent/commercial/details/74387929/</x:v>
      </x:c>
      <x:c r="T1564" s="15" t="str">
        <x:v>https://www.rightmove.co.uk/properties/777580869887440#/?channel=COM_LET</x:v>
      </x:c>
      <x:c r="U1564" s="15" t="str">
        <x:v>https://property.kemsley.com/property/details/8907545/unit-28-heronsgate-trading-estate-paycocke-road-basildon-essex-ss14-warehouse</x:v>
      </x:c>
      <x:c r="V1564" s="15" t="str">
        <x:v>Basildon — Heronsgate Trading Estate</x:v>
      </x:c>
      <x:c r="W1564" s="15" t="str">
        <x:v>Individual unit ≤15,000 sq ft</x:v>
      </x:c>
      <x:c r="X1564" s="13" t="n">
        <x:f>IF(N1564="Yes",L1564,0)</x:f>
        <x:v>9.831726224238986</x:v>
      </x:c>
      <x:c r="Y1564" s="14" t="n">
        <x:v>1</x:v>
      </x:c>
      <x:c r="Z1564" s="13" t="str">
        <x:v>Industrial / workshop / storage</x:v>
      </x:c>
    </x:row>
    <x:row r="1565" ht="114" customHeight="1">
      <x:c r="A1565" s="13" t="str">
        <x:v>SE0585</x:v>
      </x:c>
      <x:c r="B1565" s="15" t="str">
        <x:v>Basildon</x:v>
      </x:c>
      <x:c r="C1565" s="15" t="str">
        <x:v>Basildon</x:v>
      </x:c>
      <x:c r="D1565" s="14" t="n">
        <x:v>115955</x:v>
      </x:c>
      <x:c r="E1565" s="13" t="str">
        <x:v>Town</x:v>
      </x:c>
      <x:c r="F1565" s="15" t="str">
        <x:v>Kierbeck Business Park</x:v>
      </x:c>
      <x:c r="G1565" s="15" t="str">
        <x:v>Unit 8 Kierbeck Business Park, Wharf Lane, Vange, Basildon, Essex, SS16</x:v>
      </x:c>
      <x:c r="H1565" s="13" t="str">
        <x:v>Current</x:v>
      </x:c>
      <x:c r="I1565" s="14" t="n">
        <x:v>6524</x:v>
      </x:c>
      <x:c r="J1565" s="13" t="str">
        <x:f>IF(AND(ISNUMBER(I1565),I1565&gt;0),IF(I1565&lt;=1000,"1–1,000",IF(I1565&lt;=2500,"1,001–2,500",IF(I1565&lt;=5000,"2,501–5,000",IF(I1565&lt;=10000,"5,001–10,000","10,001–15,000")))),"5,001–10,000")</x:f>
        <x:v>5,001–10,000</x:v>
      </x:c>
      <x:c r="K1565" s="16" t="n">
        <x:v>91028</x:v>
      </x:c>
      <x:c r="L1565" s="43" t="n">
        <x:f>IF(AND(ISNUMBER(I1565),I1565&gt;0,ISNUMBER(K1565),K1565&gt;0),K1565/I1565,"n.a.")</x:f>
        <x:v>13.952789699570815</x:v>
      </x:c>
      <x:c r="M1565" s="43"/>
      <x:c r="N1565" s="13" t="str">
        <x:v>No</x:v>
      </x:c>
      <x:c r="O1565" s="15" t="str">
        <x:v>Clear Height 4.9m Rising To 8.9m; The unit is arranged to provide warehouse unit with new level access roller shutter and a clear height of from 4.9m rising to 8.9m at the apex.</x:v>
      </x:c>
      <x:c r="P1565" s="15" t="str">
        <x:v>The unit is arranged to provide warehouse unit with new level access roller shutter and a clear height of from 4.9m rising to 8.9m at the apex.</x:v>
      </x:c>
      <x:c r="Q1565" s="15" t="str">
        <x:v>Fully refurbished modern warehouse/industrial unit provided 'like new' accommodation including new roof, new cladding and new offices,, and new WC's. The unit is arranged to provide warehouse unit with new level access roller shutter and a clear height of from 4.9m rising to 8.9m at the apex. The ground floor provides WC Facilities with stairs leading to refurbished offices, with new carpeting and LED lights. Externally, the site benefits from secure gated front yard for loading/unloading and parking.</x:v>
      </x:c>
      <x:c r="R1565" s="15" t="str">
        <x:v>Advertised to let Annual rent converted from portal pcm; rounded display may differ from agent annual quote. Conflicting portal areas: 6502.0, 6524.0 Rightmove detail verified. Agent annual rent verified. Direct agent detail verified. Rent amount checked against a rent-labelled annual statement.</x:v>
      </x:c>
      <x:c r="S1565" s="15" t="str">
        <x:v>https://www.zoopla.co.uk/to-rent/commercial/details/72184413/</x:v>
      </x:c>
      <x:c r="T1565" s="15" t="str">
        <x:v>https://www.zoopla.co.uk/to-rent/commercial/details/71489872/</x:v>
      </x:c>
      <x:c r="U1565" s="15" t="str">
        <x:v>https://www.rightmove.co.uk/properties/760713755406257#/?channel=COM_LET
https://www.rightmove.co.uk/properties/760757588026513#/?channel=COM_LET
https://property.kemsley.com/property/details/8905945/unit-8-kierbeck-business-park-wharf-lane-vange-basildon-essex-ss16-warehouse</x:v>
      </x:c>
      <x:c r="V1565" s="15" t="str">
        <x:v>Basildon — Kierbeck Business Park</x:v>
      </x:c>
      <x:c r="W1565" s="15" t="str">
        <x:v>Individual unit ≤15,000 sq ft</x:v>
      </x:c>
      <x:c r="X1565" s="13" t="n">
        <x:f>IF(N1565="Yes",L1565,0)</x:f>
        <x:v>0</x:v>
      </x:c>
      <x:c r="Y1565" s="14" t="n">
        <x:v>1</x:v>
      </x:c>
      <x:c r="Z1565" s="13" t="str">
        <x:v>Industrial / workshop / storage</x:v>
      </x:c>
    </x:row>
    <x:row r="1566" ht="88" customHeight="1">
      <x:c r="A1566" s="13" t="str">
        <x:v>SE0586</x:v>
      </x:c>
      <x:c r="B1566" s="15" t="str">
        <x:v>Basildon</x:v>
      </x:c>
      <x:c r="C1566" s="15" t="str">
        <x:v>Basildon</x:v>
      </x:c>
      <x:c r="D1566" s="14" t="n">
        <x:v>115955</x:v>
      </x:c>
      <x:c r="E1566" s="13" t="str">
        <x:v>Town</x:v>
      </x:c>
      <x:c r="F1566" s="15" t="str">
        <x:v>Southfields Business Park</x:v>
      </x:c>
      <x:c r="G1566" s="15" t="str">
        <x:v>20 Hornsby Square, Southfields Business Park, Basildon, Essex, SS15</x:v>
      </x:c>
      <x:c r="H1566" s="13" t="str">
        <x:v>Current</x:v>
      </x:c>
      <x:c r="I1566" s="14" t="n">
        <x:v>2334</x:v>
      </x:c>
      <x:c r="J1566" s="13" t="str">
        <x:f>IF(AND(ISNUMBER(I1566),I1566&gt;0),IF(I1566&lt;=1000,"1–1,000",IF(I1566&lt;=2500,"1,001–2,500",IF(I1566&lt;=5000,"2,501–5,000",IF(I1566&lt;=10000,"5,001–10,000","10,001–15,000")))),"1,001–2,500")</x:f>
        <x:v>1,001–2,500</x:v>
      </x:c>
      <x:c r="K1566" s="16"/>
      <x:c r="L1566" s="43" t="str">
        <x:f>IF(AND(ISNUMBER(I1566),I1566&gt;0,ISNUMBER(K1566),K1566&gt;0),K1566/I1566,"n.a.")</x:f>
        <x:v>n.a.</x:v>
      </x:c>
      <x:c r="M1566" s="43"/>
      <x:c r="N1566" s="13" t="str">
        <x:v>No</x:v>
      </x:c>
      <x:c r="O1566" s="15" t="str">
        <x:v>Not stated</x:v>
      </x:c>
      <x:c r="P1566" s="15" t="str">
        <x:v>The premises comprise a mid-terrace industrial/warehouse unit of steel portal frame construction with block inner walls clad externally in profile metal sheeting. Access is via a single electric roller shutter door to the rear elevation via the service road off Hornsby Way.</x:v>
      </x:c>
      <x:c r="Q1566" s="15" t="str">
        <x:v>The premises comprise a mid-terrace industrial/warehouse unit of steel portal frame construction with block inner walls clad externally in profile metal sheeting. Access is via a single electric roller shutter door to the rear elevation via the service road off Hornsby Way.</x:v>
      </x:c>
      <x:c r="R1566" s="15" t="str">
        <x:v>Advertised to let Size read from property card, excluding the search-size filter.</x:v>
      </x:c>
      <x:c r="S1566" s="15" t="str">
        <x:v>https://www.rightmove.co.uk/properties/771230314201936#/?channel=COM_LET</x:v>
      </x:c>
      <x:c r="T1566" s="15" t="str"/>
      <x:c r="U1566" s="15" t="str"/>
      <x:c r="V1566" s="15" t="str">
        <x:v>Basildon — Southfields Business Park</x:v>
      </x:c>
      <x:c r="W1566" s="15" t="str">
        <x:v>Individual unit ≤15,000 sq ft</x:v>
      </x:c>
      <x:c r="X1566" s="13" t="n">
        <x:f>IF(N1566="Yes",L1566,0)</x:f>
        <x:v>0</x:v>
      </x:c>
      <x:c r="Y1566" s="14" t="n">
        <x:v>1</x:v>
      </x:c>
      <x:c r="Z1566" s="13" t="str">
        <x:v>Industrial / workshop / storage</x:v>
      </x:c>
    </x:row>
    <x:row r="1567" ht="140" customHeight="1">
      <x:c r="A1567" s="13" t="str">
        <x:v>SE0587</x:v>
      </x:c>
      <x:c r="B1567" s="15" t="str">
        <x:v>Basildon</x:v>
      </x:c>
      <x:c r="C1567" s="15" t="str">
        <x:v>Basildon</x:v>
      </x:c>
      <x:c r="D1567" s="14" t="n">
        <x:v>115955</x:v>
      </x:c>
      <x:c r="E1567" s="13" t="str">
        <x:v>Town</x:v>
      </x:c>
      <x:c r="F1567" s="15" t="str">
        <x:v>Southfields Business Park</x:v>
      </x:c>
      <x:c r="G1567" s="15" t="str">
        <x:v>9 Seax Court, Southfields Business Park, Seax Way, Basildon, Essex, SS15</x:v>
      </x:c>
      <x:c r="H1567" s="13" t="str">
        <x:v>Current</x:v>
      </x:c>
      <x:c r="I1567" s="14" t="n">
        <x:v>10142</x:v>
      </x:c>
      <x:c r="J1567" s="13" t="str">
        <x:f>IF(AND(ISNUMBER(I1567),I1567&gt;0),IF(I1567&lt;=1000,"1–1,000",IF(I1567&lt;=2500,"1,001–2,500",IF(I1567&lt;=5000,"2,501–5,000",IF(I1567&lt;=10000,"5,001–10,000","10,001–15,000")))),"10,001–15,000")</x:f>
        <x:v>10,001–15,000</x:v>
      </x:c>
      <x:c r="K1567" s="16"/>
      <x:c r="L1567" s="43" t="str">
        <x:f>IF(AND(ISNUMBER(I1567),I1567&gt;0,ISNUMBER(K1567),K1567&gt;0),K1567/I1567,"n.a.")</x:f>
        <x:v>n.a.</x:v>
      </x:c>
      <x:c r="M1567" s="43"/>
      <x:c r="N1567" s="13" t="str">
        <x:v>No</x:v>
      </x:c>
      <x:c r="O1567" s="15" t="str">
        <x:v>The property comprises a mid-terrace warehouse unit of steel portal frame construction. The external elevations and pitched roof are all clad externally in profile steel metal sheeting, with blockwork inner walls separating the subject property from adjoining neighbours. Access to the warehouse accommodation is available via two sectional up and over doors. Amenities within the warehouse include a 5.75m eaves height, LED lighting, and translucent</x:v>
      </x:c>
      <x:c r="P1567" s="15" t="str">
        <x:v>The property comprises a mid-terrace warehouse unit of steel portal frame construction. The external elevations and pitched roof are all clad externally in profile steel metal sheeting, with blockwork inner walls separating the subject property from adjoining neighbours. Access to the warehouse accommodation is available via two sectional up and over doors. Amenities within the warehouse include a 5.75m eaves height, LED lighting, and translucent</x:v>
      </x:c>
      <x:c r="Q1567" s="15" t="str">
        <x:v>The property comprises a mid-terrace warehouse unit of steel portal frame construction. The external elevations and pitched roof are all clad externally in profile steel metal sheeting, with blockwork inner walls separating the subject property from adjoining neighbours. Access to the warehouse accommodation is available via two sectional up and over doors. Amenities within the warehouse include a 5.75m eaves height, LED lighting, and translucent roof lights.</x:v>
      </x:c>
      <x:c r="R1567" s="15" t="str">
        <x:v>Advertised to let Size read from property card, excluding the search-size filter.</x:v>
      </x:c>
      <x:c r="S1567" s="15" t="str">
        <x:v>https://www.rightmove.co.uk/properties/760570637417392#/?channel=COM_LET</x:v>
      </x:c>
      <x:c r="T1567" s="15" t="str"/>
      <x:c r="U1567" s="15" t="str"/>
      <x:c r="V1567" s="15" t="str">
        <x:v>Basildon — Southfields Business Park</x:v>
      </x:c>
      <x:c r="W1567" s="15" t="str">
        <x:v>Individual unit ≤15,000 sq ft</x:v>
      </x:c>
      <x:c r="X1567" s="13" t="n">
        <x:f>IF(N1567="Yes",L1567,0)</x:f>
        <x:v>0</x:v>
      </x:c>
      <x:c r="Y1567" s="14" t="n">
        <x:v>1</x:v>
      </x:c>
      <x:c r="Z1567" s="13" t="str">
        <x:v>Industrial / workshop / storage</x:v>
      </x:c>
    </x:row>
    <x:row r="1568" ht="101" customHeight="1">
      <x:c r="A1568" s="13" t="str">
        <x:v>SE0588</x:v>
      </x:c>
      <x:c r="B1568" s="15" t="str">
        <x:v>Basildon</x:v>
      </x:c>
      <x:c r="C1568" s="15" t="str">
        <x:v>Basildon</x:v>
      </x:c>
      <x:c r="D1568" s="14" t="n">
        <x:v>115955</x:v>
      </x:c>
      <x:c r="E1568" s="13" t="str">
        <x:v>Town</x:v>
      </x:c>
      <x:c r="F1568" s="15" t="str">
        <x:v>Southfields Business Park</x:v>
      </x:c>
      <x:c r="G1568" s="15" t="str">
        <x:v>Unit 37, Saffron Court, Southfields Business Park, Basildon, Essex, SS15</x:v>
      </x:c>
      <x:c r="H1568" s="13" t="str">
        <x:v>Current</x:v>
      </x:c>
      <x:c r="I1568" s="14" t="n">
        <x:v>2169</x:v>
      </x:c>
      <x:c r="J1568" s="13" t="str">
        <x:f>IF(AND(ISNUMBER(I1568),I1568&gt;0),IF(I1568&lt;=1000,"1–1,000",IF(I1568&lt;=2500,"1,001–2,500",IF(I1568&lt;=5000,"2,501–5,000",IF(I1568&lt;=10000,"5,001–10,000","10,001–15,000")))),"1,001–2,500")</x:f>
        <x:v>1,001–2,500</x:v>
      </x:c>
      <x:c r="K1568" s="16" t="n">
        <x:v>27500</x:v>
      </x:c>
      <x:c r="L1568" s="43" t="n">
        <x:f>IF(AND(ISNUMBER(I1568),I1568&gt;0,ISNUMBER(K1568),K1568&gt;0),K1568/I1568,"n.a.")</x:f>
        <x:v>12.678653757491931</x:v>
      </x:c>
      <x:c r="M1568" s="43" t="n">
        <x:v>12.68</x:v>
      </x:c>
      <x:c r="N1568" s="13" t="str">
        <x:v>Yes</x:v>
      </x:c>
      <x:c r="O1568" s="15" t="str">
        <x:v>Clear Span Height approx.</x:v>
      </x:c>
      <x:c r="P1568" s="15" t="str">
        <x:v>Roller Shutter; The available accommodation is arranged to provide ground floor office accommodation, with rear sectional shutter door (2.8m w x 2.8m h) providing loading/unloading to the warehouse/industrial area, with three phase power plus male and female W/C facilities.</x:v>
      </x:c>
      <x:c r="Q1568" s="15" t="str">
        <x:v>This sought after estate comprises 42 business units of varying sizes situated in landscaped surroundings with 24 hour access. The available accommodation is arranged to provide ground floor office accommodation, with rear sectional shutter door (2.8m w x 2.8m h) providing loading/unloading to the warehouse/industrial area, with three phase power plus male and female W/C facilities. On site car parking is also provided.</x:v>
      </x:c>
      <x:c r="R1568"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68" s="15" t="str">
        <x:v>https://www.zoopla.co.uk/to-rent/commercial/details/71489856/</x:v>
      </x:c>
      <x:c r="T1568" s="15" t="str">
        <x:v>https://www.rightmove.co.uk/properties/760713975673041#/?channel=COM_LET</x:v>
      </x:c>
      <x:c r="U1568" s="15" t="str">
        <x:v>https://property.kemsley.com/property/details/8907181/unit-37-saffron-court-southfields-business-park-basildon-essex-ss15-warehouse</x:v>
      </x:c>
      <x:c r="V1568" s="15" t="str">
        <x:v>Basildon — Southfields Business Park</x:v>
      </x:c>
      <x:c r="W1568" s="15" t="str">
        <x:v>Individual unit ≤15,000 sq ft</x:v>
      </x:c>
      <x:c r="X1568" s="13" t="n">
        <x:f>IF(N1568="Yes",L1568,0)</x:f>
        <x:v>12.678653757491931</x:v>
      </x:c>
      <x:c r="Y1568" s="14" t="n">
        <x:v>1</x:v>
      </x:c>
      <x:c r="Z1568" s="13" t="str">
        <x:v>Industrial / workshop / storage</x:v>
      </x:c>
    </x:row>
    <x:row r="1569" ht="101" customHeight="1">
      <x:c r="A1569" s="13" t="str">
        <x:v>SE0589</x:v>
      </x:c>
      <x:c r="B1569" s="15" t="str">
        <x:v>Basildon</x:v>
      </x:c>
      <x:c r="C1569" s="15" t="str">
        <x:v>Basildon</x:v>
      </x:c>
      <x:c r="D1569" s="14" t="n">
        <x:v>115955</x:v>
      </x:c>
      <x:c r="E1569" s="13" t="str">
        <x:v>Town</x:v>
      </x:c>
      <x:c r="F1569" s="15" t="str">
        <x:v>Southfields Business Park</x:v>
      </x:c>
      <x:c r="G1569" s="15" t="str">
        <x:v>Unit 6, Saffron Court, Southfields Industrial Park, Laindon, Basildon, Essex</x:v>
      </x:c>
      <x:c r="H1569" s="13" t="str">
        <x:v>Current</x:v>
      </x:c>
      <x:c r="I1569" s="14" t="n">
        <x:v>2152</x:v>
      </x:c>
      <x:c r="J1569" s="13" t="str">
        <x:f>IF(AND(ISNUMBER(I1569),I1569&gt;0),IF(I1569&lt;=1000,"1–1,000",IF(I1569&lt;=2500,"1,001–2,500",IF(I1569&lt;=5000,"2,501–5,000",IF(I1569&lt;=10000,"5,001–10,000","10,001–15,000")))),"1,001–2,500")</x:f>
        <x:v>1,001–2,500</x:v>
      </x:c>
      <x:c r="K1569" s="16" t="n">
        <x:v>27000</x:v>
      </x:c>
      <x:c r="L1569" s="43" t="n">
        <x:f>IF(AND(ISNUMBER(I1569),I1569&gt;0,ISNUMBER(K1569),K1569&gt;0),K1569/I1569,"n.a.")</x:f>
        <x:v>12.546468401486988</x:v>
      </x:c>
      <x:c r="M1569" s="43" t="n">
        <x:v>12.55</x:v>
      </x:c>
      <x:c r="N1569" s="13" t="str">
        <x:v>Yes</x:v>
      </x:c>
      <x:c r="O1569" s="15" t="str">
        <x:v>Clear Span Height approx.</x:v>
      </x:c>
      <x:c r="P1569" s="15" t="str">
        <x:v>Roller Shutter; The available accommodation is arranged to provide ground floor office accommodation, with rear sectional shutter door (2.8m w x 3.3m h) providing loading/unloading to the warehouse/industrial area, with three phase power plus male and female W/C facilities.</x:v>
      </x:c>
      <x:c r="Q1569" s="15" t="str">
        <x:v>This sought after estate comprises 42 business units of varying sizes situated in landscaped surroundings with 24 hour access. The available accommodation is arranged to provide ground floor office accommodation, with rear sectional shutter door (2.8m w x 3.3m h) providing loading/unloading to the warehouse/industrial area, with three phase power plus male and female W/C facilities. On site car parking is also provided.</x:v>
      </x:c>
      <x:c r="R1569"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69" s="15" t="str">
        <x:v>https://www.zoopla.co.uk/to-rent/commercial/details/71489898/</x:v>
      </x:c>
      <x:c r="T1569" s="15" t="str">
        <x:v>https://www.rightmove.co.uk/properties/760713960979856#/?channel=COM_LET</x:v>
      </x:c>
      <x:c r="U1569" s="15" t="str">
        <x:v>https://property.kemsley.com/property/details/8907179/unit-6-saffron-court-southfields-industrial-park-laindon-basildon-essex-industrial</x:v>
      </x:c>
      <x:c r="V1569" s="15" t="str">
        <x:v>Basildon — Southfields Business Park</x:v>
      </x:c>
      <x:c r="W1569" s="15" t="str">
        <x:v>Individual unit ≤15,000 sq ft</x:v>
      </x:c>
      <x:c r="X1569" s="13" t="n">
        <x:f>IF(N1569="Yes",L1569,0)</x:f>
        <x:v>12.546468401486988</x:v>
      </x:c>
      <x:c r="Y1569" s="14" t="n">
        <x:v>1</x:v>
      </x:c>
      <x:c r="Z1569" s="13" t="str">
        <x:v>Industrial / workshop / storage</x:v>
      </x:c>
    </x:row>
    <x:row r="1570" ht="153" customHeight="1">
      <x:c r="A1570" s="13" t="str">
        <x:v>SE0590</x:v>
      </x:c>
      <x:c r="B1570" s="15" t="str">
        <x:v>Basildon</x:v>
      </x:c>
      <x:c r="C1570" s="15" t="str">
        <x:v>Basildon</x:v>
      </x:c>
      <x:c r="D1570" s="14" t="n">
        <x:v>115955</x:v>
      </x:c>
      <x:c r="E1570" s="13" t="str">
        <x:v>Town</x:v>
      </x:c>
      <x:c r="F1570" s="15" t="str">
        <x:v>Standalone / estate not named</x:v>
      </x:c>
      <x:c r="G1570" s="15" t="str">
        <x:v>1 Bowlers Croft, Basildon, Essex, SS14 3DU</x:v>
      </x:c>
      <x:c r="H1570" s="13" t="str">
        <x:v>Current</x:v>
      </x:c>
      <x:c r="I1570" s="14" t="n">
        <x:v>1989</x:v>
      </x:c>
      <x:c r="J1570" s="13" t="str">
        <x:f>IF(AND(ISNUMBER(I1570),I1570&gt;0),IF(I1570&lt;=1000,"1–1,000",IF(I1570&lt;=2500,"1,001–2,500",IF(I1570&lt;=5000,"2,501–5,000",IF(I1570&lt;=10000,"5,001–10,000","10,001–15,000")))),"1,001–2,500")</x:f>
        <x:v>1,001–2,500</x:v>
      </x:c>
      <x:c r="K1570" s="16" t="n">
        <x:v>22000</x:v>
      </x:c>
      <x:c r="L1570" s="43" t="n">
        <x:f>IF(AND(ISNUMBER(I1570),I1570&gt;0,ISNUMBER(K1570),K1570&gt;0),K1570/I1570,"n.a.")</x:f>
        <x:v>11.060834590246355</x:v>
      </x:c>
      <x:c r="M1570" s="43"/>
      <x:c r="N1570" s="13" t="str">
        <x:v>Yes</x:v>
      </x:c>
      <x:c r="O1570" s="15" t="str">
        <x:v>Eaves 3m.</x:v>
      </x:c>
      <x:c r="P1570" s="15" t="str">
        <x:v>Roller shutter to rear secure parking/hardstanding.</x:v>
      </x:c>
      <x:c r="Q1570" s="15" t="str">
        <x:v>Description All measurements are approximate, and were taken on a GIA (Gross Internal Area) basis: Showroom 739 sq.ft. Kitchen/Stores/WC totalling 145 sq.ft. Warehouse 800 sq.ft. Eaves 3m. Apex 4.4m. Roller shutter to rear secure parking/hardstanding. Office 126 sq.ft. Location Basildon lies 26 miles east of Central London, 11 miles south of the city of Chelmsford &amp; 10 miles west of the city of Southend-on-Sea. Nearby towns include Billericay, Wickford &amp; South Benfleet. Viewings By appointment only via Dedman Gray Property Consultants on . Business Rates The most recent assessment shows an adopted value of £17,250. After transitional relief, the amount payable is £5,291pa.</x:v>
      </x:c>
      <x:c r="R1570" s="15" t="str">
        <x:v>Advertised to let Rightmove detail verified. Rent amount checked against a rent-labelled annual statement.</x:v>
      </x:c>
      <x:c r="S1570" s="15" t="str">
        <x:v>https://www.zoopla.co.uk/to-rent/commercial/details/74413951/</x:v>
      </x:c>
      <x:c r="T1570" s="15" t="str">
        <x:v>https://www.rightmove.co.uk/properties/94766973#/?channel=COM_LET</x:v>
      </x:c>
      <x:c r="U1570" s="15" t="str"/>
      <x:c r="V1570" s="15" t="str">
        <x:v>Basildon — Standalone / estate not named</x:v>
      </x:c>
      <x:c r="W1570" s="15" t="str">
        <x:v>Individual unit ≤15,000 sq ft</x:v>
      </x:c>
      <x:c r="X1570" s="13" t="n">
        <x:f>IF(N1570="Yes",L1570,0)</x:f>
        <x:v>11.060834590246355</x:v>
      </x:c>
      <x:c r="Y1570" s="14" t="n">
        <x:v>1</x:v>
      </x:c>
      <x:c r="Z1570" s="13" t="str">
        <x:v>Industrial / workshop / storage</x:v>
      </x:c>
    </x:row>
    <x:row r="1571" ht="62" customHeight="1">
      <x:c r="A1571" s="13" t="str">
        <x:v>SE0591</x:v>
      </x:c>
      <x:c r="B1571" s="15" t="str">
        <x:v>Basildon</x:v>
      </x:c>
      <x:c r="C1571" s="15" t="str">
        <x:v>Basildon</x:v>
      </x:c>
      <x:c r="D1571" s="14" t="n">
        <x:v>115955</x:v>
      </x:c>
      <x:c r="E1571" s="13" t="str">
        <x:v>Town</x:v>
      </x:c>
      <x:c r="F1571" s="15" t="str">
        <x:v>Standalone / estate not named</x:v>
      </x:c>
      <x:c r="G1571" s="15" t="str">
        <x:v>18 Seax Court, Seax Way, Basildon, Essex, SS15 6SL</x:v>
      </x:c>
      <x:c r="H1571" s="13" t="str">
        <x:v>Current</x:v>
      </x:c>
      <x:c r="I1571" s="14" t="n">
        <x:v>4423</x:v>
      </x:c>
      <x:c r="J1571" s="13" t="str">
        <x:f>IF(AND(ISNUMBER(I1571),I1571&gt;0),IF(I1571&lt;=1000,"1–1,000",IF(I1571&lt;=2500,"1,001–2,500",IF(I1571&lt;=5000,"2,501–5,000",IF(I1571&lt;=10000,"5,001–10,000","10,001–15,000")))),"2,501–5,000")</x:f>
        <x:v>2,501–5,000</x:v>
      </x:c>
      <x:c r="K1571" s="16"/>
      <x:c r="L1571" s="43" t="str">
        <x:f>IF(AND(ISNUMBER(I1571),I1571&gt;0,ISNUMBER(K1571),K1571&gt;0),K1571/I1571,"n.a.")</x:f>
        <x:v>n.a.</x:v>
      </x:c>
      <x:c r="M1571" s="43"/>
      <x:c r="N1571" s="13" t="str">
        <x:v>No</x:v>
      </x:c>
      <x:c r="O1571" s="15" t="str">
        <x:v>Not stated</x:v>
      </x:c>
      <x:c r="P1571" s="15" t="str">
        <x:v>Not stated</x:v>
      </x:c>
      <x:c r="Q1571" s="15" t="str">
        <x:v>The property comprises a mid-terrace warehouse unit of steel portal frame construction. The external elevations and pitched roof are all clad externally in profile steel metal sheeting, with blockwork inner walls.</x:v>
      </x:c>
      <x:c r="R1571" s="15" t="str">
        <x:v>Advertised to let Size read from property card, excluding the search-size filter.</x:v>
      </x:c>
      <x:c r="S1571" s="15" t="str">
        <x:v>https://www.rightmove.co.uk/properties/760570054409249#/?channel=COM_LET</x:v>
      </x:c>
      <x:c r="T1571" s="15" t="str"/>
      <x:c r="U1571" s="15" t="str"/>
      <x:c r="V1571" s="15" t="str">
        <x:v>Basildon — Standalone / estate not named</x:v>
      </x:c>
      <x:c r="W1571" s="15" t="str">
        <x:v>Individual unit ≤15,000 sq ft</x:v>
      </x:c>
      <x:c r="X1571" s="13" t="n">
        <x:f>IF(N1571="Yes",L1571,0)</x:f>
        <x:v>0</x:v>
      </x:c>
      <x:c r="Y1571" s="14" t="n">
        <x:v>1</x:v>
      </x:c>
      <x:c r="Z1571" s="13" t="str">
        <x:v>Industrial / workshop / storage</x:v>
      </x:c>
    </x:row>
    <x:row r="1572" ht="75" customHeight="1">
      <x:c r="A1572" s="13" t="str">
        <x:v>SE0592</x:v>
      </x:c>
      <x:c r="B1572" s="15" t="str">
        <x:v>Basildon</x:v>
      </x:c>
      <x:c r="C1572" s="15" t="str">
        <x:v>Basildon</x:v>
      </x:c>
      <x:c r="D1572" s="14" t="n">
        <x:v>115955</x:v>
      </x:c>
      <x:c r="E1572" s="13" t="str">
        <x:v>Town</x:v>
      </x:c>
      <x:c r="F1572" s="15" t="str">
        <x:v>Standalone / estate not named</x:v>
      </x:c>
      <x:c r="G1572" s="15" t="str">
        <x:v>27, Basildon</x:v>
      </x:c>
      <x:c r="H1572" s="13" t="str">
        <x:v>Current</x:v>
      </x:c>
      <x:c r="I1572" s="14" t="n">
        <x:v>4050</x:v>
      </x:c>
      <x:c r="J1572" s="13" t="str">
        <x:f>IF(AND(ISNUMBER(I1572),I1572&gt;0),IF(I1572&lt;=1000,"1–1,000",IF(I1572&lt;=2500,"1,001–2,500",IF(I1572&lt;=5000,"2,501–5,000",IF(I1572&lt;=10000,"5,001–10,000","10,001–15,000")))),"2,501–5,000")</x:f>
        <x:v>2,501–5,000</x:v>
      </x:c>
      <x:c r="K1572" s="16" t="n">
        <x:v>36000</x:v>
      </x:c>
      <x:c r="L1572" s="43" t="n">
        <x:f>IF(AND(ISNUMBER(I1572),I1572&gt;0,ISNUMBER(K1572),K1572&gt;0),K1572/I1572,"n.a.")</x:f>
        <x:v>8.88888888888889</x:v>
      </x:c>
      <x:c r="M1572" s="43"/>
      <x:c r="N1572" s="13" t="str">
        <x:v>Yes</x:v>
      </x:c>
      <x:c r="O1572" s="15" t="str">
        <x:v>Not stated</x:v>
      </x:c>
      <x:c r="P1572" s="15" t="str">
        <x:v>Not stated</x:v>
      </x:c>
      <x:c r="Q1572" s="15" t="str">
        <x:v>Industrial unit to let within the well established Burnt Mills Industrial Estate, Basildon. The property offers both warehouse and office accommodation and measures 4,050 square feet in total. The site is located within a busy area with superb access onto the A127.</x:v>
      </x:c>
      <x:c r="R1572" s="15" t="str">
        <x:v>Advertised to let Annual rent converted from portal pcm; rounded display may differ from agent annual quote. Size read from property card, excluding the search-size filter. Annual rent is 12 × Rightmove advertised monthly rent; display rounding may apply.</x:v>
      </x:c>
      <x:c r="S1572" s="15" t="str">
        <x:v>https://www.rightmove.co.uk/properties/94099374#/?channel=COM_LET</x:v>
      </x:c>
      <x:c r="T1572" s="15" t="str"/>
      <x:c r="U1572" s="15" t="str"/>
      <x:c r="V1572" s="15" t="str">
        <x:v>Basildon — Standalone / estate not named</x:v>
      </x:c>
      <x:c r="W1572" s="15" t="str">
        <x:v>Individual unit ≤15,000 sq ft</x:v>
      </x:c>
      <x:c r="X1572" s="13" t="n">
        <x:f>IF(N1572="Yes",L1572,0)</x:f>
        <x:v>8.88888888888889</x:v>
      </x:c>
      <x:c r="Y1572" s="14" t="n">
        <x:v>1</x:v>
      </x:c>
      <x:c r="Z1572" s="13" t="str">
        <x:v>Industrial / workshop / storage</x:v>
      </x:c>
    </x:row>
    <x:row r="1573" ht="75" customHeight="1">
      <x:c r="A1573" s="13" t="str">
        <x:v>SE0593</x:v>
      </x:c>
      <x:c r="B1573" s="15" t="str">
        <x:v>Basildon</x:v>
      </x:c>
      <x:c r="C1573" s="15" t="str">
        <x:v>Basildon</x:v>
      </x:c>
      <x:c r="D1573" s="14" t="n">
        <x:v>115955</x:v>
      </x:c>
      <x:c r="E1573" s="13" t="str">
        <x:v>Town</x:v>
      </x:c>
      <x:c r="F1573" s="15" t="str">
        <x:v>Standalone / estate not named</x:v>
      </x:c>
      <x:c r="G1573" s="15" t="str">
        <x:v>Basildon</x:v>
      </x:c>
      <x:c r="H1573" s="13" t="str">
        <x:v>Uncertain</x:v>
      </x:c>
      <x:c r="I1573" s="14" t="n">
        <x:v>1020</x:v>
      </x:c>
      <x:c r="J1573" s="13" t="str">
        <x:f>IF(AND(ISNUMBER(I1573),I1573&gt;0),IF(I1573&lt;=1000,"1–1,000",IF(I1573&lt;=2500,"1,001–2,500",IF(I1573&lt;=5000,"2,501–5,000",IF(I1573&lt;=10000,"5,001–10,000","10,001–15,000")))),"1,001–2,500")</x:f>
        <x:v>1,001–2,500</x:v>
      </x:c>
      <x:c r="K1573" s="16" t="n">
        <x:v>17340</x:v>
      </x:c>
      <x:c r="L1573" s="43" t="n">
        <x:f>IF(AND(ISNUMBER(I1573),I1573&gt;0,ISNUMBER(K1573),K1573&gt;0),K1573/I1573,"n.a.")</x:f>
        <x:v>17</x:v>
      </x:c>
      <x:c r="M1573" s="43"/>
      <x:c r="N1573" s="13" t="str">
        <x:v>No</x:v>
      </x:c>
      <x:c r="O1573" s="15" t="str">
        <x:v>Not stated</x:v>
      </x:c>
      <x:c r="P1573" s="15" t="str">
        <x:v>Not stated</x:v>
      </x:c>
      <x:c r="Q1573" s="15" t="str">
        <x:v>Light industrial unit to let in Basildon. The property is located within the well established Enterprise Centre along Paycocke Road. The property measures 1,020 square feet in total which includes the main workshop floor with an additional office/break out space.</x:v>
      </x:c>
      <x:c r="R1573" s="15" t="str">
        <x:v>Advertised but conflicting floor-area/demise descriptions Annual rent converted from portal pcm; rounded display may differ from agent annual quote. Conflicting portal areas: 160.0, 280.0, 1020.0 Size read from property card, excluding the search-size filter. Annual rent is 12 × Rightmove advertised monthly rent; display rounding may apply.</x:v>
      </x:c>
      <x:c r="S1573" s="15" t="str">
        <x:v>https://www.rightmove.co.uk/properties/94449006#/?channel=COM_LET</x:v>
      </x:c>
      <x:c r="T1573" s="15" t="str">
        <x:v>https://www.rightmove.co.uk/properties/174723101#/?channel=COM_LET</x:v>
      </x:c>
      <x:c r="U1573" s="15" t="str">
        <x:v>https://www.rightmove.co.uk/properties/130563707#/?channel=COM_LET</x:v>
      </x:c>
      <x:c r="V1573" s="15" t="str">
        <x:v>Basildon — Standalone / estate not named</x:v>
      </x:c>
      <x:c r="W1573" s="15" t="str">
        <x:v>Individual unit ≤15,000 sq ft</x:v>
      </x:c>
      <x:c r="X1573" s="13" t="n">
        <x:f>IF(N1573="Yes",L1573,0)</x:f>
        <x:v>0</x:v>
      </x:c>
      <x:c r="Y1573" s="14" t="n">
        <x:v>1</x:v>
      </x:c>
      <x:c r="Z1573" s="13" t="str">
        <x:v>Industrial / workshop / storage</x:v>
      </x:c>
    </x:row>
    <x:row r="1574" ht="153" customHeight="1">
      <x:c r="A1574" s="13" t="str">
        <x:v>SE0594</x:v>
      </x:c>
      <x:c r="B1574" s="15" t="str">
        <x:v>Basildon</x:v>
      </x:c>
      <x:c r="C1574" s="15" t="str">
        <x:v>Basildon</x:v>
      </x:c>
      <x:c r="D1574" s="14" t="n">
        <x:v>115955</x:v>
      </x:c>
      <x:c r="E1574" s="13" t="str">
        <x:v>Town</x:v>
      </x:c>
      <x:c r="F1574" s="15" t="str">
        <x:v>Standalone / estate not named</x:v>
      </x:c>
      <x:c r="G1574" s="15" t="str">
        <x:v>Boytons, Basildon SS15</x:v>
      </x:c>
      <x:c r="H1574" s="13" t="str">
        <x:v>Current</x:v>
      </x:c>
      <x:c r="I1574" s="14" t="n">
        <x:v>1488</x:v>
      </x:c>
      <x:c r="J1574" s="13" t="str">
        <x:f>IF(AND(ISNUMBER(I1574),I1574&gt;0),IF(I1574&lt;=1000,"1–1,000",IF(I1574&lt;=2500,"1,001–2,500",IF(I1574&lt;=5000,"2,501–5,000",IF(I1574&lt;=10000,"5,001–10,000","10,001–15,000")))),"1,001–2,500")</x:f>
        <x:v>1,001–2,500</x:v>
      </x:c>
      <x:c r="K1574" s="16" t="n">
        <x:v>12000</x:v>
      </x:c>
      <x:c r="L1574" s="43" t="n">
        <x:f>IF(AND(ISNUMBER(I1574),I1574&gt;0,ISNUMBER(K1574),K1574&gt;0),K1574/I1574,"n.a.")</x:f>
        <x:v>8.064516129032258</x:v>
      </x:c>
      <x:c r="M1574" s="43" t="n">
        <x:v>8.04</x:v>
      </x:c>
      <x:c r="N1574" s="13" t="str">
        <x:v>Yes</x:v>
      </x:c>
      <x:c r="O1574" s="15" t="str">
        <x:v>Not stated</x:v>
      </x:c>
      <x:c r="P1574" s="15" t="str">
        <x:v>Not stated</x:v>
      </x:c>
      <x:c r="Q1574" s="15" t="str">
        <x:v>- heading Features and description [level=2] Looking for commercial workshop space to rent in Basildon? This 1,488 sq ft commercial unit in Boytons, Basildon, SS15 5HS, offers a spacious, open-plan ground floor suitable for businesses looking for workshop space, motor trade premises or a tyre fitting workshop. The open-plan layout provides room to organise equipment, tools and day-to-day operations. The property may suit motor trade operators, tyre specialists and workshop businesses, subject to the intended use and any necessary permissions. Available at £1,000 per month, excluding bills, this unit offers an accessible option for businesses seeking commercial premises in Basildon. The tenan</x:v>
      </x:c>
      <x:c r="R1574" s="15" t="str">
        <x:v>Advertised to let Annual rent is 12 × Zoopla advertised monthly rent; display rounding may apply.</x:v>
      </x:c>
      <x:c r="S1574" s="15" t="str">
        <x:v>https://www.zoopla.co.uk/to-rent/commercial/details/74620540/</x:v>
      </x:c>
      <x:c r="T1574" s="15" t="str"/>
      <x:c r="U1574" s="15" t="str"/>
      <x:c r="V1574" s="15" t="str">
        <x:v>Basildon — Standalone / estate not named</x:v>
      </x:c>
      <x:c r="W1574" s="15" t="str">
        <x:v>Individual unit ≤15,000 sq ft</x:v>
      </x:c>
      <x:c r="X1574" s="13" t="n">
        <x:f>IF(N1574="Yes",L1574,0)</x:f>
        <x:v>8.064516129032258</x:v>
      </x:c>
      <x:c r="Y1574" s="14" t="n">
        <x:v>1</x:v>
      </x:c>
      <x:c r="Z1574" s="13" t="str">
        <x:v>Industrial / workshop / storage</x:v>
      </x:c>
    </x:row>
    <x:row r="1575" ht="62" customHeight="1">
      <x:c r="A1575" s="13" t="str">
        <x:v>SE0595</x:v>
      </x:c>
      <x:c r="B1575" s="15" t="str">
        <x:v>Basildon</x:v>
      </x:c>
      <x:c r="C1575" s="15" t="str">
        <x:v>Basildon</x:v>
      </x:c>
      <x:c r="D1575" s="14" t="n">
        <x:v>115955</x:v>
      </x:c>
      <x:c r="E1575" s="13" t="str">
        <x:v>Town</x:v>
      </x:c>
      <x:c r="F1575" s="15" t="str">
        <x:v>Standalone / estate not named</x:v>
      </x:c>
      <x:c r="G1575" s="15" t="str">
        <x:v>Conquest House, Hemmells, Laindon North Industrial Area, Basildon, Essex, SS15</x:v>
      </x:c>
      <x:c r="H1575" s="13" t="str">
        <x:v>Current</x:v>
      </x:c>
      <x:c r="I1575" s="14" t="n">
        <x:v>3780</x:v>
      </x:c>
      <x:c r="J1575" s="13" t="str">
        <x:f>IF(AND(ISNUMBER(I1575),I1575&gt;0),IF(I1575&lt;=1000,"1–1,000",IF(I1575&lt;=2500,"1,001–2,500",IF(I1575&lt;=5000,"2,501–5,000",IF(I1575&lt;=10000,"5,001–10,000","10,001–15,000")))),"2,501–5,000")</x:f>
        <x:v>2,501–5,000</x:v>
      </x:c>
      <x:c r="K1575" s="16" t="n">
        <x:v>25000</x:v>
      </x:c>
      <x:c r="L1575" s="43" t="n">
        <x:f>IF(AND(ISNUMBER(I1575),I1575&gt;0,ISNUMBER(K1575),K1575&gt;0),K1575/I1575,"n.a.")</x:f>
        <x:v>6.613756613756614</x:v>
      </x:c>
      <x:c r="M1575" s="43" t="n">
        <x:v>6.61</x:v>
      </x:c>
      <x:c r="N1575" s="13" t="str">
        <x:v>Yes</x:v>
      </x:c>
      <x:c r="O1575" s="15" t="str">
        <x:v>Not stated</x:v>
      </x:c>
      <x:c r="P1575" s="15" t="str">
        <x:v>Not stated</x:v>
      </x:c>
      <x:c r="Q1575" s="15" t="str">
        <x:v>Two storey warehouse unit arranged to provide ground floor storage unit with loading access via double doors. Stairs lead to first floor office/additional storage. A kitchen and WC are provided. Externally, a small gated loading area is provided.</x:v>
      </x:c>
      <x:c r="R1575"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75" s="15" t="str">
        <x:v>https://www.zoopla.co.uk/to-rent/commercial/details/72341908/</x:v>
      </x:c>
      <x:c r="T1575" s="15" t="str">
        <x:v>https://www.rightmove.co.uk/properties/760714422291809#/?channel=COM_LET</x:v>
      </x:c>
      <x:c r="U1575" s="15" t="str">
        <x:v>https://property.kemsley.com/property/details/8907404/conquest-house-hemmells-laindon-north-industrial-area-basildon-essex-ss15-warehouse</x:v>
      </x:c>
      <x:c r="V1575" s="15" t="str">
        <x:v>Basildon — Standalone / estate not named</x:v>
      </x:c>
      <x:c r="W1575" s="15" t="str">
        <x:v>Individual unit ≤15,000 sq ft</x:v>
      </x:c>
      <x:c r="X1575" s="13" t="n">
        <x:f>IF(N1575="Yes",L1575,0)</x:f>
        <x:v>6.613756613756614</x:v>
      </x:c>
      <x:c r="Y1575" s="14" t="n">
        <x:v>1</x:v>
      </x:c>
      <x:c r="Z1575" s="13" t="str">
        <x:v>Industrial / workshop / storage</x:v>
      </x:c>
    </x:row>
    <x:row r="1576" ht="75" customHeight="1">
      <x:c r="A1576" s="13" t="str">
        <x:v>SE0596</x:v>
      </x:c>
      <x:c r="B1576" s="15" t="str">
        <x:v>Basildon</x:v>
      </x:c>
      <x:c r="C1576" s="15" t="str">
        <x:v>Basildon</x:v>
      </x:c>
      <x:c r="D1576" s="14" t="n">
        <x:v>115955</x:v>
      </x:c>
      <x:c r="E1576" s="13" t="str">
        <x:v>Town</x:v>
      </x:c>
      <x:c r="F1576" s="15" t="str">
        <x:v>Standalone / estate not named</x:v>
      </x:c>
      <x:c r="G1576" s="15" t="str">
        <x:v>Cranes Farm Road, Basildon</x:v>
      </x:c>
      <x:c r="H1576" s="13" t="str">
        <x:v>Current</x:v>
      </x:c>
      <x:c r="I1576" s="14" t="n">
        <x:v>1204</x:v>
      </x:c>
      <x:c r="J1576" s="13" t="str">
        <x:f>IF(AND(ISNUMBER(I1576),I1576&gt;0),IF(I1576&lt;=1000,"1–1,000",IF(I1576&lt;=2500,"1,001–2,500",IF(I1576&lt;=5000,"2,501–5,000",IF(I1576&lt;=10000,"5,001–10,000","10,001–15,000")))),"1,001–2,500")</x:f>
        <x:v>1,001–2,500</x:v>
      </x:c>
      <x:c r="K1576" s="16" t="n">
        <x:v>16500</x:v>
      </x:c>
      <x:c r="L1576" s="43" t="n">
        <x:f>IF(AND(ISNUMBER(I1576),I1576&gt;0,ISNUMBER(K1576),K1576&gt;0),K1576/I1576,"n.a.")</x:f>
        <x:v>13.704318936877076</x:v>
      </x:c>
      <x:c r="M1576" s="43"/>
      <x:c r="N1576" s="13" t="str">
        <x:v>Yes</x:v>
      </x:c>
      <x:c r="O1576" s="15" t="str">
        <x:v>Not stated</x:v>
      </x:c>
      <x:c r="P1576" s="15" t="str">
        <x:v>Not stated</x:v>
      </x:c>
      <x:c r="Q1576" s="15" t="str">
        <x:v>The premises comprise of a light industrial workshop/offices located on the popular Orion Court estate. The unit comprises of both workshop &amp; storage space to the ground floor and further storage and office to the first floor mezzanine. The ground floor offers 1203.41 sq.ft (111.8 sq.m) of both w...</x:v>
      </x:c>
      <x:c r="R1576" s="15" t="str">
        <x:v>Advertised to let Annual rent converted from portal pcm; rounded display may differ from agent annual quote. Size read from property card, excluding the search-size filter. Annual rent is 12 × Rightmove advertised monthly rent; display rounding may apply.</x:v>
      </x:c>
      <x:c r="S1576" s="15" t="str">
        <x:v>https://www.rightmove.co.uk/properties/90872613#/?channel=COM_LET</x:v>
      </x:c>
      <x:c r="T1576" s="15" t="str"/>
      <x:c r="U1576" s="15" t="str"/>
      <x:c r="V1576" s="15" t="str">
        <x:v>Basildon — Standalone / estate not named</x:v>
      </x:c>
      <x:c r="W1576" s="15" t="str">
        <x:v>Individual unit ≤15,000 sq ft</x:v>
      </x:c>
      <x:c r="X1576" s="13" t="n">
        <x:f>IF(N1576="Yes",L1576,0)</x:f>
        <x:v>13.704318936877076</x:v>
      </x:c>
      <x:c r="Y1576" s="14" t="n">
        <x:v>1</x:v>
      </x:c>
      <x:c r="Z1576" s="13" t="str">
        <x:v>Industrial / workshop / storage</x:v>
      </x:c>
    </x:row>
    <x:row r="1577" ht="101" customHeight="1">
      <x:c r="A1577" s="13" t="str">
        <x:v>SE0597</x:v>
      </x:c>
      <x:c r="B1577" s="15" t="str">
        <x:v>Basildon</x:v>
      </x:c>
      <x:c r="C1577" s="15" t="str">
        <x:v>Basildon</x:v>
      </x:c>
      <x:c r="D1577" s="14" t="n">
        <x:v>115955</x:v>
      </x:c>
      <x:c r="E1577" s="13" t="str">
        <x:v>Town</x:v>
      </x:c>
      <x:c r="F1577" s="15" t="str">
        <x:v>Standalone / estate not named</x:v>
      </x:c>
      <x:c r="G1577" s="15" t="str">
        <x:v>Hemmells Park, Laindon North, Basildon, Essex, SS15</x:v>
      </x:c>
      <x:c r="H1577" s="13" t="str">
        <x:v>Current</x:v>
      </x:c>
      <x:c r="I1577" s="14" t="n">
        <x:v>11560</x:v>
      </x:c>
      <x:c r="J1577" s="13" t="str">
        <x:f>IF(AND(ISNUMBER(I1577),I1577&gt;0),IF(I1577&lt;=1000,"1–1,000",IF(I1577&lt;=2500,"1,001–2,500",IF(I1577&lt;=5000,"2,501–5,000",IF(I1577&lt;=10000,"5,001–10,000","10,001–15,000")))),"10,001–15,000")</x:f>
        <x:v>10,001–15,000</x:v>
      </x:c>
      <x:c r="K1577" s="16"/>
      <x:c r="L1577" s="43" t="str">
        <x:f>IF(AND(ISNUMBER(I1577),I1577&gt;0,ISNUMBER(K1577),K1577&gt;0),K1577/I1577,"n.a.")</x:f>
        <x:v>n.a.</x:v>
      </x:c>
      <x:c r="M1577" s="43"/>
      <x:c r="N1577" s="13" t="str">
        <x:v>No</x:v>
      </x:c>
      <x:c r="O1577" s="15" t="str">
        <x:v>Not stated</x:v>
      </x:c>
      <x:c r="P1577" s="15" t="str">
        <x:v>The property comprises a modern end terrace industrial/warehouse of steel frame construction with part brick and part metal clad external elevations underneath a pitched roof with metal sheet cover incorporating a series of roof lights. Access is available via a surface level loading door with a yard laid to tarmacadam and block paving providing 8 parking spaces.</x:v>
      </x:c>
      <x:c r="Q1577" s="15" t="str">
        <x:v>The property comprises a modern end terrace industrial/warehouse of steel frame construction with part brick and part metal clad external elevations underneath a pitched roof with metal sheet cover incorporating a series of roof lights. Access is available via a surface level loading door with a yard laid to tarmacadam and block paving providing 8 parking spaces.</x:v>
      </x:c>
      <x:c r="R1577" s="15" t="str">
        <x:v>Advertised to let Size read from property card, excluding the search-size filter.</x:v>
      </x:c>
      <x:c r="S1577" s="15" t="str">
        <x:v>https://www.rightmove.co.uk/properties/760570540894752#/?channel=COM_LET</x:v>
      </x:c>
      <x:c r="T1577" s="15" t="str"/>
      <x:c r="U1577" s="15" t="str"/>
      <x:c r="V1577" s="15" t="str">
        <x:v>Basildon — Standalone / estate not named</x:v>
      </x:c>
      <x:c r="W1577" s="15" t="str">
        <x:v>Individual unit ≤15,000 sq ft</x:v>
      </x:c>
      <x:c r="X1577" s="13" t="n">
        <x:f>IF(N1577="Yes",L1577,0)</x:f>
        <x:v>0</x:v>
      </x:c>
      <x:c r="Y1577" s="14" t="n">
        <x:v>1</x:v>
      </x:c>
      <x:c r="Z1577" s="13" t="str">
        <x:v>Industrial / workshop / storage</x:v>
      </x:c>
    </x:row>
    <x:row r="1578" ht="49" customHeight="1">
      <x:c r="A1578" s="13" t="str">
        <x:v>SE0598</x:v>
      </x:c>
      <x:c r="B1578" s="15" t="str">
        <x:v>Basildon</x:v>
      </x:c>
      <x:c r="C1578" s="15" t="str">
        <x:v>Basildon</x:v>
      </x:c>
      <x:c r="D1578" s="14" t="n">
        <x:v>115955</x:v>
      </x:c>
      <x:c r="E1578" s="13" t="str">
        <x:v>Town</x:v>
      </x:c>
      <x:c r="F1578" s="15" t="str">
        <x:v>Standalone / estate not named</x:v>
      </x:c>
      <x:c r="G1578" s="15" t="str">
        <x:v>T, Wrexham Road, Basildon, Essex, SS15</x:v>
      </x:c>
      <x:c r="H1578" s="13" t="str">
        <x:v>Current</x:v>
      </x:c>
      <x:c r="I1578" s="14" t="n">
        <x:v>1571</x:v>
      </x:c>
      <x:c r="J1578" s="13" t="str">
        <x:f>IF(AND(ISNUMBER(I1578),I1578&gt;0),IF(I1578&lt;=1000,"1–1,000",IF(I1578&lt;=2500,"1,001–2,500",IF(I1578&lt;=5000,"2,501–5,000",IF(I1578&lt;=10000,"5,001–10,000","10,001–15,000")))),"1,001–2,500")</x:f>
        <x:v>1,001–2,500</x:v>
      </x:c>
      <x:c r="K1578" s="16"/>
      <x:c r="L1578" s="43" t="str">
        <x:f>IF(AND(ISNUMBER(I1578),I1578&gt;0,ISNUMBER(K1578),K1578&gt;0),K1578/I1578,"n.a.")</x:f>
        <x:v>n.a.</x:v>
      </x:c>
      <x:c r="M1578" s="43"/>
      <x:c r="N1578" s="13" t="str">
        <x:v>No</x:v>
      </x:c>
      <x:c r="O1578" s="15" t="str">
        <x:v>Not stated</x:v>
      </x:c>
      <x:c r="P1578" s="15" t="str">
        <x:v>Not stated</x:v>
      </x:c>
      <x:c r="Q1578" s="15" t="str">
        <x:v>Unit T comprises a mid-terrace industrial warehouse unit of concrete portal frame construction with brick elevations under a sheet metal pitched roof.</x:v>
      </x:c>
      <x:c r="R1578" s="15" t="str">
        <x:v>Advertised to let Size read from property card, excluding the search-size filter.</x:v>
      </x:c>
      <x:c r="S1578" s="15" t="str">
        <x:v>https://www.rightmove.co.uk/properties/769618333957104#/?channel=COM_LET</x:v>
      </x:c>
      <x:c r="T1578" s="15" t="str"/>
      <x:c r="U1578" s="15" t="str"/>
      <x:c r="V1578" s="15" t="str">
        <x:v>Basildon — Standalone / estate not named</x:v>
      </x:c>
      <x:c r="W1578" s="15" t="str">
        <x:v>Individual unit ≤15,000 sq ft</x:v>
      </x:c>
      <x:c r="X1578" s="13" t="n">
        <x:f>IF(N1578="Yes",L1578,0)</x:f>
        <x:v>0</x:v>
      </x:c>
      <x:c r="Y1578" s="14" t="n">
        <x:v>1</x:v>
      </x:c>
      <x:c r="Z1578" s="13" t="str">
        <x:v>Industrial / workshop / storage</x:v>
      </x:c>
    </x:row>
    <x:row r="1579" ht="153" customHeight="1">
      <x:c r="A1579" s="13" t="str">
        <x:v>SE0599</x:v>
      </x:c>
      <x:c r="B1579" s="15" t="str">
        <x:v>Basildon</x:v>
      </x:c>
      <x:c r="C1579" s="15" t="str">
        <x:v>Basildon</x:v>
      </x:c>
      <x:c r="D1579" s="14" t="n">
        <x:v>115955</x:v>
      </x:c>
      <x:c r="E1579" s="13" t="str">
        <x:v>Town</x:v>
      </x:c>
      <x:c r="F1579" s="15" t="str">
        <x:v>Standalone / estate not named</x:v>
      </x:c>
      <x:c r="G1579" s="15" t="str">
        <x:v>Unit 11 Bowlers Croft, Honywood Road, Basildon, Essex, SS14 3EG</x:v>
      </x:c>
      <x:c r="H1579" s="13" t="str">
        <x:v>Current</x:v>
      </x:c>
      <x:c r="I1579" s="14" t="n">
        <x:v>2180</x:v>
      </x:c>
      <x:c r="J1579" s="13" t="str">
        <x:f>IF(AND(ISNUMBER(I1579),I1579&gt;0),IF(I1579&lt;=1000,"1–1,000",IF(I1579&lt;=2500,"1,001–2,500",IF(I1579&lt;=5000,"2,501–5,000",IF(I1579&lt;=10000,"5,001–10,000","10,001–15,000")))),"1,001–2,500")</x:f>
        <x:v>1,001–2,500</x:v>
      </x:c>
      <x:c r="K1579" s="16" t="n">
        <x:v>24996</x:v>
      </x:c>
      <x:c r="L1579" s="43" t="n">
        <x:f>IF(AND(ISNUMBER(I1579),I1579&gt;0,ISNUMBER(K1579),K1579&gt;0),K1579/I1579,"n.a.")</x:f>
        <x:v>11.46605504587156</x:v>
      </x:c>
      <x:c r="M1579" s="43" t="n">
        <x:v>11.47</x:v>
      </x:c>
      <x:c r="N1579" s="13" t="str">
        <x:v>Yes</x:v>
      </x:c>
      <x:c r="O1579" s="15" t="str">
        <x:v>Not stated</x:v>
      </x:c>
      <x:c r="P1579" s="15" t="str">
        <x:v>Loading door to rear; To the rear is a large open plan area (previously used as a private fitness centre), a rear loading door, enclosed compound and further room.</x:v>
      </x:c>
      <x:c r="Q1579" s="15" t="str">
        <x:v>Location Forming part of the Cranes Farm industrial area adjacent the A127 approximately 30 miles from central London. The A13 Pitsea Flyover junction is approx. 2.4 miles away and the M25 is approx. 9 miles distant using the A127. Basildon Train Station C2C is approximately 3.5 miles away linking with London (Fenchurch Street) in approximately 37 minutes. The Property An end-terrace unit fronted by office and toilet facilities, formerly used as a boxing club. To the rear is a large open plan area (previously used as a private fitness centre), a rear loading door, enclosed compound and further room. The unit has consent for a private fitness centre but could be reinstated back to the origina</x:v>
      </x:c>
      <x:c r="R1579" s="15" t="str">
        <x:v>Advertised to let Rightmove displays a price per sq ft; may be portal calculated. Rightmove detail verified. Annual rent is 12 × Rightmove advertised monthly rent; display rounding may apply.</x:v>
      </x:c>
      <x:c r="S1579" s="15" t="str">
        <x:v>https://www.zoopla.co.uk/to-rent/commercial/details/74543317/</x:v>
      </x:c>
      <x:c r="T1579" s="15" t="str">
        <x:v>https://www.rightmove.co.uk/properties/780846106310113#/?channel=COM_LET</x:v>
      </x:c>
      <x:c r="U1579" s="15" t="str"/>
      <x:c r="V1579" s="15" t="str">
        <x:v>Basildon — Standalone / estate not named</x:v>
      </x:c>
      <x:c r="W1579" s="15" t="str">
        <x:v>Individual unit ≤15,000 sq ft</x:v>
      </x:c>
      <x:c r="X1579" s="13" t="n">
        <x:f>IF(N1579="Yes",L1579,0)</x:f>
        <x:v>11.46605504587156</x:v>
      </x:c>
      <x:c r="Y1579" s="14" t="n">
        <x:v>1</x:v>
      </x:c>
      <x:c r="Z1579" s="13" t="str">
        <x:v>Industrial / workshop / storage</x:v>
      </x:c>
    </x:row>
    <x:row r="1580" ht="101" customHeight="1">
      <x:c r="A1580" s="13" t="str">
        <x:v>SE0600</x:v>
      </x:c>
      <x:c r="B1580" s="15" t="str">
        <x:v>Basildon</x:v>
      </x:c>
      <x:c r="C1580" s="15" t="str">
        <x:v>Basildon</x:v>
      </x:c>
      <x:c r="D1580" s="14" t="n">
        <x:v>115955</x:v>
      </x:c>
      <x:c r="E1580" s="13" t="str">
        <x:v>Town</x:v>
      </x:c>
      <x:c r="F1580" s="15" t="str">
        <x:v>Standalone / estate not named</x:v>
      </x:c>
      <x:c r="G1580" s="15" t="str">
        <x:v>Unit 2 Courtauld Road, Basildon, Essex, SS13</x:v>
      </x:c>
      <x:c r="H1580" s="13" t="str">
        <x:v>Current</x:v>
      </x:c>
      <x:c r="I1580" s="14" t="n">
        <x:v>12975</x:v>
      </x:c>
      <x:c r="J1580" s="13" t="str">
        <x:f>IF(AND(ISNUMBER(I1580),I1580&gt;0),IF(I1580&lt;=1000,"1–1,000",IF(I1580&lt;=2500,"1,001–2,500",IF(I1580&lt;=5000,"2,501–5,000",IF(I1580&lt;=10000,"5,001–10,000","10,001–15,000")))),"10,001–15,000")</x:f>
        <x:v>10,001–15,000</x:v>
      </x:c>
      <x:c r="K1580" s="16"/>
      <x:c r="L1580" s="43" t="str">
        <x:f>IF(AND(ISNUMBER(I1580),I1580&gt;0,ISNUMBER(K1580),K1580&gt;0),K1580/I1580,"n.a.")</x:f>
        <x:v>n.a.</x:v>
      </x:c>
      <x:c r="M1580" s="43"/>
      <x:c r="N1580" s="13" t="str">
        <x:v>No</x:v>
      </x:c>
      <x:c r="O1580" s="15" t="str">
        <x:v>7m Clear Span Roof Height; The warehouse benefits from 7m clear span roof height rising to 9m, with level access roller shutter plus ground floor store, and WC facilities.</x:v>
      </x:c>
      <x:c r="P1580" s="15" t="str">
        <x:v>5m Level Access Roller Shutter; The warehouse benefits from 7m clear span roof height rising to 9m, with level access roller shutter plus ground floor store, and WC facilities.</x:v>
      </x:c>
      <x:c r="Q1580" s="15" t="str">
        <x:v>Modern warehouse/Industrial of steel portal frame construction with brick/block and profile metal clad elevations. The warehouse benefits from 7m clear span roof height rising to 9m, with level access roller shutter plus ground floor store, and WC facilities. Stairs lead to open plan first floor office, plus meeting room, further WC facilities and kitchenette. Externally, 16 car parking bays are provided plus dedicated loading/unloading area.</x:v>
      </x:c>
      <x:c r="R1580" s="15" t="str">
        <x:v>Advertised to let Rightmove detail verified. Direct agent detail verified.</x:v>
      </x:c>
      <x:c r="S1580" s="15" t="str">
        <x:v>https://www.zoopla.co.uk/to-rent/commercial/details/71489943/</x:v>
      </x:c>
      <x:c r="T1580" s="15" t="str">
        <x:v>https://www.rightmove.co.uk/properties/760569936983873#/?channel=COM_LET</x:v>
      </x:c>
      <x:c r="U1580" s="15" t="str">
        <x:v>https://www.rightmove.co.uk/properties/760714093119953#/?channel=COM_LET
https://property.kemsley.com/property/details/8907250/unit-2-scimitar-park-courtauld-road-basildon-essex-ss13-industrial</x:v>
      </x:c>
      <x:c r="V1580" s="15" t="str">
        <x:v>Basildon — Standalone / estate not named</x:v>
      </x:c>
      <x:c r="W1580" s="15" t="str">
        <x:v>Individual unit ≤15,000 sq ft</x:v>
      </x:c>
      <x:c r="X1580" s="13" t="n">
        <x:f>IF(N1580="Yes",L1580,0)</x:f>
        <x:v>0</x:v>
      </x:c>
      <x:c r="Y1580" s="14" t="n">
        <x:v>1</x:v>
      </x:c>
      <x:c r="Z1580" s="13" t="str">
        <x:v>Industrial / workshop / storage</x:v>
      </x:c>
    </x:row>
    <x:row r="1581" ht="88" customHeight="1">
      <x:c r="A1581" s="13" t="str">
        <x:v>SE0601</x:v>
      </x:c>
      <x:c r="B1581" s="15" t="str">
        <x:v>Basildon</x:v>
      </x:c>
      <x:c r="C1581" s="15" t="str">
        <x:v>Basildon</x:v>
      </x:c>
      <x:c r="D1581" s="14" t="n">
        <x:v>115955</x:v>
      </x:c>
      <x:c r="E1581" s="13" t="str">
        <x:v>Town</x:v>
      </x:c>
      <x:c r="F1581" s="15" t="str">
        <x:v>Standalone / estate not named</x:v>
      </x:c>
      <x:c r="G1581" s="15" t="str">
        <x:v>Unit 22A Bakers Court, Paycocke Road, Basildon, Essex, SS14</x:v>
      </x:c>
      <x:c r="H1581" s="13" t="str">
        <x:v>Future</x:v>
      </x:c>
      <x:c r="I1581" s="14" t="n">
        <x:v>3388</x:v>
      </x:c>
      <x:c r="J1581" s="13" t="str">
        <x:f>IF(AND(ISNUMBER(I1581),I1581&gt;0),IF(I1581&lt;=1000,"1–1,000",IF(I1581&lt;=2500,"1,001–2,500",IF(I1581&lt;=5000,"2,501–5,000",IF(I1581&lt;=10000,"5,001–10,000","10,001–15,000")))),"2,501–5,000")</x:f>
        <x:v>2,501–5,000</x:v>
      </x:c>
      <x:c r="K1581" s="16" t="n">
        <x:v>56000</x:v>
      </x:c>
      <x:c r="L1581" s="43" t="n">
        <x:f>IF(AND(ISNUMBER(I1581),I1581&gt;0,ISNUMBER(K1581),K1581&gt;0),K1581/I1581,"n.a.")</x:f>
        <x:v>16.52892561983471</x:v>
      </x:c>
      <x:c r="M1581" s="43" t="n">
        <x:v>16.53</x:v>
      </x:c>
      <x:c r="N1581" s="13" t="str">
        <x:v>No</x:v>
      </x:c>
      <x:c r="O1581" s="15" t="str">
        <x:v>Not stated</x:v>
      </x:c>
      <x:c r="P1581" s="15" t="str">
        <x:v>Front Loading Level Access Roller Shutter; The property benefits from a front loading level access roller shutter and trade counter frontage with passing traffic.</x:v>
      </x:c>
      <x:c r="Q1581" s="15" t="str">
        <x:v>Trade counter/warehouse unit which is to be refurbished back to shell condition. The property benefits from a front loading level access roller shutter and trade counter frontage with passing traffic. The estate provides ample shared parking for visiting customers. Current neighbouring tenants on the estate include Formula One, Subway, Rexel, Sally Salon Services &amp; Apple Flooring.</x:v>
      </x:c>
      <x:c r="R1581" s="15" t="str">
        <x:v>Future / refurbishment or tenant vacation pending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81" s="15" t="str">
        <x:v>https://www.zoopla.co.uk/to-rent/commercial/details/72255516/</x:v>
      </x:c>
      <x:c r="T1581" s="15" t="str">
        <x:v>https://www.rightmove.co.uk/properties/762378158016257#/?channel=COM_LET</x:v>
      </x:c>
      <x:c r="U1581" s="15" t="str">
        <x:v>https://property.kemsley.com/property/details/8907410/unit-22a-bakers-court-paycocke-road-basildon-essex-ss14-industrial</x:v>
      </x:c>
      <x:c r="V1581" s="15" t="str">
        <x:v>Basildon — Standalone / estate not named</x:v>
      </x:c>
      <x:c r="W1581" s="15" t="str">
        <x:v>Individual unit ≤15,000 sq ft</x:v>
      </x:c>
      <x:c r="X1581" s="13" t="n">
        <x:f>IF(N1581="Yes",L1581,0)</x:f>
        <x:v>0</x:v>
      </x:c>
      <x:c r="Y1581" s="14" t="n">
        <x:v>1</x:v>
      </x:c>
      <x:c r="Z1581" s="13" t="str">
        <x:v>Industrial / workshop / storage</x:v>
      </x:c>
    </x:row>
    <x:row r="1582" ht="114" customHeight="1">
      <x:c r="A1582" s="13" t="str">
        <x:v>SE0602</x:v>
      </x:c>
      <x:c r="B1582" s="15" t="str">
        <x:v>Basildon</x:v>
      </x:c>
      <x:c r="C1582" s="15" t="str">
        <x:v>Basildon</x:v>
      </x:c>
      <x:c r="D1582" s="14" t="n">
        <x:v>115955</x:v>
      </x:c>
      <x:c r="E1582" s="13" t="str">
        <x:v>Town</x:v>
      </x:c>
      <x:c r="F1582" s="15" t="str">
        <x:v>Standalone / estate not named</x:v>
      </x:c>
      <x:c r="G1582" s="15" t="str">
        <x:v>Unit 22B, Bakers Court, Paycocke Road, Basildon, Essex, SS14</x:v>
      </x:c>
      <x:c r="H1582" s="13" t="str">
        <x:v>Current</x:v>
      </x:c>
      <x:c r="I1582" s="14" t="n">
        <x:v>3377</x:v>
      </x:c>
      <x:c r="J1582" s="13" t="str">
        <x:f>IF(AND(ISNUMBER(I1582),I1582&gt;0),IF(I1582&lt;=1000,"1–1,000",IF(I1582&lt;=2500,"1,001–2,500",IF(I1582&lt;=5000,"2,501–5,000",IF(I1582&lt;=10000,"5,001–10,000","10,001–15,000")))),"2,501–5,000")</x:f>
        <x:v>2,501–5,000</x:v>
      </x:c>
      <x:c r="K1582" s="16" t="n">
        <x:v>40800</x:v>
      </x:c>
      <x:c r="L1582" s="43" t="n">
        <x:f>IF(AND(ISNUMBER(I1582),I1582&gt;0,ISNUMBER(K1582),K1582&gt;0),K1582/I1582,"n.a.")</x:f>
        <x:v>12.081729345572993</x:v>
      </x:c>
      <x:c r="M1582" s="43" t="n">
        <x:v>12.08</x:v>
      </x:c>
      <x:c r="N1582" s="13" t="str">
        <x:v>Yes</x:v>
      </x:c>
      <x:c r="O1582" s="15" t="str">
        <x:v>Minimum Eaves Height 4.8 Metres; Maximum Eaves Height 6.8 Metres</x:v>
      </x:c>
      <x:c r="P1582" s="15" t="str">
        <x:v>Front Loading Roller Shutter; The unit benefits front loading roller shutter providing access to the open bay warehouse, with an inset personal door, high bay sodium lighting, W/C and single phase power.</x:v>
      </x:c>
      <x:c r="Q1582" s="15" t="str">
        <x:v>Refurbished single storey industrial/warehouse unit of steel framed construction with elevations of brick, block and profiled steel cladding, with a pitched, lined corrugated roof over, incorporating roof lights and providing good natural lighting. The unit benefits front loading roller shutter providing access to the open bay warehouse, with an inset personal door, high bay sodium lighting, W/C and single phase power. Externally, 8 allocated parking bays are provided.</x:v>
      </x:c>
      <x:c r="R1582"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82" s="15" t="str">
        <x:v>https://www.zoopla.co.uk/to-rent/commercial/details/57224366/</x:v>
      </x:c>
      <x:c r="T1582" s="15" t="str">
        <x:v>https://www.rightmove.co.uk/properties/760713451371856#/?channel=COM_LET</x:v>
      </x:c>
      <x:c r="U1582" s="15" t="str">
        <x:v>https://property.kemsley.com/property/details/8904700/unit-22b-bakers-court-paycocke-road-basildon-essex-ss14-industrial</x:v>
      </x:c>
      <x:c r="V1582" s="15" t="str">
        <x:v>Basildon — Standalone / estate not named</x:v>
      </x:c>
      <x:c r="W1582" s="15" t="str">
        <x:v>Individual unit ≤15,000 sq ft</x:v>
      </x:c>
      <x:c r="X1582" s="13" t="n">
        <x:f>IF(N1582="Yes",L1582,0)</x:f>
        <x:v>12.081729345572993</x:v>
      </x:c>
      <x:c r="Y1582" s="14" t="n">
        <x:v>1</x:v>
      </x:c>
      <x:c r="Z1582" s="13" t="str">
        <x:v>Industrial / workshop / storage</x:v>
      </x:c>
    </x:row>
    <x:row r="1583" ht="114" customHeight="1">
      <x:c r="A1583" s="13" t="str">
        <x:v>SE0603</x:v>
      </x:c>
      <x:c r="B1583" s="15" t="str">
        <x:v>Basildon</x:v>
      </x:c>
      <x:c r="C1583" s="15" t="str">
        <x:v>Basildon</x:v>
      </x:c>
      <x:c r="D1583" s="14" t="n">
        <x:v>115955</x:v>
      </x:c>
      <x:c r="E1583" s="13" t="str">
        <x:v>Town</x:v>
      </x:c>
      <x:c r="F1583" s="15" t="str">
        <x:v>Standalone / estate not named</x:v>
      </x:c>
      <x:c r="G1583" s="15" t="str">
        <x:v>Unit 23, Basildon</x:v>
      </x:c>
      <x:c r="H1583" s="13" t="str">
        <x:v>Current</x:v>
      </x:c>
      <x:c r="I1583" s="14" t="n">
        <x:v>12876</x:v>
      </x:c>
      <x:c r="J1583" s="13" t="str">
        <x:f>IF(AND(ISNUMBER(I1583),I1583&gt;0),IF(I1583&lt;=1000,"1–1,000",IF(I1583&lt;=2500,"1,001–2,500",IF(I1583&lt;=5000,"2,501–5,000",IF(I1583&lt;=10000,"5,001–10,000","10,001–15,000")))),"10,001–15,000")</x:f>
        <x:v>10,001–15,000</x:v>
      </x:c>
      <x:c r="K1583" s="16" t="n">
        <x:v>127500</x:v>
      </x:c>
      <x:c r="L1583" s="43" t="n">
        <x:f>IF(AND(ISNUMBER(I1583),I1583&gt;0,ISNUMBER(K1583),K1583&gt;0),K1583/I1583,"n.a.")</x:f>
        <x:v>9.902143522833178</x:v>
      </x:c>
      <x:c r="M1583" s="43"/>
      <x:c r="N1583" s="13" t="str">
        <x:v>Yes</x:v>
      </x:c>
      <x:c r="O1583" s="15" t="str">
        <x:v>Minimum eaves height of 3.3m rising to 5.6m</x:v>
      </x:c>
      <x:c r="P1583" s="15" t="str">
        <x:v>Three roller shutters; The warehouse benefits from three roller shutter doors, a kitchenette and male and female WC facilities.</x:v>
      </x:c>
      <x:c r="Q1583" s="15" t="str">
        <x:v>This unit comprises of a concrete frame industrial/ warehouse unit with modern first floor offices, ground floor offices and storage space. The warehouse benefits from three roller shutter doors, a kitchenette and male and female WC facilities. Externally, the property benefits from a forecourt offering on site parking. There is an additional 7,200 sq. ft available adjacent by separate negotiation. Please note the pictures of the office are a sample specification.</x:v>
      </x:c>
      <x:c r="R1583" s="15" t="str">
        <x:v>Advertised to let Direct agent detail verified. Rent amount checked against a rent-labelled annual statement.</x:v>
      </x:c>
      <x:c r="S1583" s="15" t="str">
        <x:v>https://ayerscruiks.search-prop.com/properties/378774-unit-23-basildon</x:v>
      </x:c>
      <x:c r="T1583" s="15" t="str"/>
      <x:c r="U1583" s="15" t="str"/>
      <x:c r="V1583" s="15" t="str">
        <x:v>Basildon — Standalone / estate not named</x:v>
      </x:c>
      <x:c r="W1583" s="15" t="str">
        <x:v>Individual unit ≤15,000 sq ft</x:v>
      </x:c>
      <x:c r="X1583" s="13" t="n">
        <x:f>IF(N1583="Yes",L1583,0)</x:f>
        <x:v>9.902143522833178</x:v>
      </x:c>
      <x:c r="Y1583" s="14" t="n">
        <x:v>1</x:v>
      </x:c>
      <x:c r="Z1583" s="13" t="str">
        <x:v>Industrial / workshop / storage</x:v>
      </x:c>
    </x:row>
    <x:row r="1584" ht="75" customHeight="1">
      <x:c r="A1584" s="13" t="str">
        <x:v>SE0604</x:v>
      </x:c>
      <x:c r="B1584" s="15" t="str">
        <x:v>Basildon</x:v>
      </x:c>
      <x:c r="C1584" s="15" t="str">
        <x:v>Basildon</x:v>
      </x:c>
      <x:c r="D1584" s="14" t="n">
        <x:v>115955</x:v>
      </x:c>
      <x:c r="E1584" s="13" t="str">
        <x:v>Town</x:v>
      </x:c>
      <x:c r="F1584" s="15" t="str">
        <x:v>Standalone / estate not named</x:v>
      </x:c>
      <x:c r="G1584" s="15" t="str">
        <x:v>Unit 8 Carnival Park, Carnival Close, Basildon, Essex, SS14</x:v>
      </x:c>
      <x:c r="H1584" s="13" t="str">
        <x:v>Current</x:v>
      </x:c>
      <x:c r="I1584" s="14" t="n">
        <x:v>8543</x:v>
      </x:c>
      <x:c r="J1584" s="13" t="str">
        <x:f>IF(AND(ISNUMBER(I1584),I1584&gt;0),IF(I1584&lt;=1000,"1–1,000",IF(I1584&lt;=2500,"1,001–2,500",IF(I1584&lt;=5000,"2,501–5,000",IF(I1584&lt;=10000,"5,001–10,000","10,001–15,000")))),"5,001–10,000")</x:f>
        <x:v>5,001–10,000</x:v>
      </x:c>
      <x:c r="K1584" s="16"/>
      <x:c r="L1584" s="43" t="str">
        <x:f>IF(AND(ISNUMBER(I1584),I1584&gt;0,ISNUMBER(K1584),K1584&gt;0),K1584/I1584,"n.a.")</x:f>
        <x:v>n.a.</x:v>
      </x:c>
      <x:c r="M1584" s="43"/>
      <x:c r="N1584" s="13" t="str">
        <x:v>No</x:v>
      </x:c>
      <x:c r="O1584" s="15" t="str">
        <x:v>Not stated</x:v>
      </x:c>
      <x:c r="P1584" s="15" t="str">
        <x:v>Not stated</x:v>
      </x:c>
      <x:c r="Q1584" s="15" t="str">
        <x:v>Unit 8 comprises an end-terrace warehouse of portal frame construction with blockwork inner walls and external elevations of insulated profile metal cladding beneath a pitched roof incorporating roof lights. There are ground and first floor offices, gas and electricity supplies, external yard and parking.</x:v>
      </x:c>
      <x:c r="R1584" s="15" t="str">
        <x:v>Advertised to let Size read from property card, excluding the search-size filter.</x:v>
      </x:c>
      <x:c r="S1584" s="15" t="str">
        <x:v>https://www.rightmove.co.uk/properties/760570733830464#/?channel=COM_LET</x:v>
      </x:c>
      <x:c r="T1584" s="15" t="str"/>
      <x:c r="U1584" s="15" t="str"/>
      <x:c r="V1584" s="15" t="str">
        <x:v>Basildon — Standalone / estate not named</x:v>
      </x:c>
      <x:c r="W1584" s="15" t="str">
        <x:v>Individual unit ≤15,000 sq ft</x:v>
      </x:c>
      <x:c r="X1584" s="13" t="n">
        <x:f>IF(N1584="Yes",L1584,0)</x:f>
        <x:v>0</x:v>
      </x:c>
      <x:c r="Y1584" s="14" t="n">
        <x:v>1</x:v>
      </x:c>
      <x:c r="Z1584" s="13" t="str">
        <x:v>Industrial / workshop / storage</x:v>
      </x:c>
    </x:row>
    <x:row r="1585" ht="140" customHeight="1">
      <x:c r="A1585" s="13" t="str">
        <x:v>SE0605</x:v>
      </x:c>
      <x:c r="B1585" s="15" t="str">
        <x:v>Basildon</x:v>
      </x:c>
      <x:c r="C1585" s="15" t="str">
        <x:v>Basildon</x:v>
      </x:c>
      <x:c r="D1585" s="14" t="n">
        <x:v>115955</x:v>
      </x:c>
      <x:c r="E1585" s="13" t="str">
        <x:v>Town</x:v>
      </x:c>
      <x:c r="F1585" s="15" t="str">
        <x:v>Standalone / estate not named</x:v>
      </x:c>
      <x:c r="G1585" s="15" t="str">
        <x:v>Unit H, Enterprise Centre, Basildon, SS14 3DY</x:v>
      </x:c>
      <x:c r="H1585" s="13" t="str">
        <x:v>Current</x:v>
      </x:c>
      <x:c r="I1585" s="14" t="n">
        <x:v>1656</x:v>
      </x:c>
      <x:c r="J1585" s="13" t="str">
        <x:f>IF(AND(ISNUMBER(I1585),I1585&gt;0),IF(I1585&lt;=1000,"1–1,000",IF(I1585&lt;=2500,"1,001–2,500",IF(I1585&lt;=5000,"2,501–5,000",IF(I1585&lt;=10000,"5,001–10,000","10,001–15,000")))),"1,001–2,500")</x:f>
        <x:v>1,001–2,500</x:v>
      </x:c>
      <x:c r="K1585" s="16" t="n">
        <x:v>17000</x:v>
      </x:c>
      <x:c r="L1585" s="43" t="n">
        <x:f>IF(AND(ISNUMBER(I1585),I1585&gt;0,ISNUMBER(K1585),K1585&gt;0),K1585/I1585,"n.a.")</x:f>
        <x:v>10.265700483091788</x:v>
      </x:c>
      <x:c r="M1585" s="43"/>
      <x:c r="N1585" s="13" t="str">
        <x:v>Yes</x:v>
      </x:c>
      <x:c r="O1585" s="15" t="str">
        <x:v>Maximum eaves height of 4.6m and loading door access; A mezzanine floor extends across approximately half of the unit, providing additional usable space, with a ground-floor clearance height of approximately 2.2m beneath.; The unit benefits from a maximum eaves height of 4.6m and a main manual loading door measuring 2.7m wide by 3.1m high.</x:v>
      </x:c>
      <x:c r="P1585" s="15" t="str">
        <x:v>Maximum eaves height of 4.6m and loading door access; Gated site with security shutters and 3 parking spaces; The unit benefits from a maximum eaves height of 4.6m and a main manual loading door measuring 2.7m wide by 3.1m high.; Security shutters are fitted to the front entrance door and windows, providing additional security.</x:v>
      </x:c>
      <x:c r="Q1585" s="15" t="str">
        <x:v>The property comprises a ground-floor industrial/warehouse area with a front office, kitchenette and W.C. A mezzanine floor extends across approximately half of the unit, providing additional usable space, with a ground-floor clearance height of approximately 2.2m beneath. The unit benefits from a maximum eaves height of 4.6m and a main manual loading door measuring 2.7m wide by 3.1m high. Security shutters are fitted to the front entrance door and windows, providing additional security. Externally, the property benefits from a gated site with three allocated parking spaces to the front.</x:v>
      </x:c>
      <x:c r="R1585" s="15" t="str">
        <x:v>Advertised to let Rightmove detail verified. Agent annual rent verified. Direct agent detail verified. Rent amount checked against a rent-labelled annual statement.</x:v>
      </x:c>
      <x:c r="S1585" s="15" t="str">
        <x:v>https://www.zoopla.co.uk/to-rent/commercial/details/74503213/</x:v>
      </x:c>
      <x:c r="T1585" s="15" t="str">
        <x:v>https://www.rightmove.co.uk/properties/779924313505648#/?channel=COM_LET</x:v>
      </x:c>
      <x:c r="U1585" s="15" t="str">
        <x:v>https://ayerscruiks.search-prop.com/properties/426398-unit-h-enterprise-centre-basildon</x:v>
      </x:c>
      <x:c r="V1585" s="15" t="str">
        <x:v>Basildon — Standalone / estate not named</x:v>
      </x:c>
      <x:c r="W1585" s="15" t="str">
        <x:v>Individual unit ≤15,000 sq ft</x:v>
      </x:c>
      <x:c r="X1585" s="13" t="n">
        <x:f>IF(N1585="Yes",L1585,0)</x:f>
        <x:v>10.265700483091788</x:v>
      </x:c>
      <x:c r="Y1585" s="14" t="n">
        <x:v>1</x:v>
      </x:c>
      <x:c r="Z1585" s="13" t="str">
        <x:v>Industrial / workshop / storage</x:v>
      </x:c>
    </x:row>
    <x:row r="1586" ht="101" customHeight="1">
      <x:c r="A1586" s="13" t="str">
        <x:v>SE0606</x:v>
      </x:c>
      <x:c r="B1586" s="15" t="str">
        <x:v>Basildon</x:v>
      </x:c>
      <x:c r="C1586" s="15" t="str">
        <x:v>Basildon</x:v>
      </x:c>
      <x:c r="D1586" s="14" t="n">
        <x:v>115955</x:v>
      </x:c>
      <x:c r="E1586" s="13" t="str">
        <x:v>Town</x:v>
      </x:c>
      <x:c r="F1586" s="15" t="str">
        <x:v>Standalone / estate not named</x:v>
      </x:c>
      <x:c r="G1586" s="15" t="str">
        <x:v>Units 22A &amp; 22B, Bakers Court, Paycocke Road, Basildon, Essex, SS14</x:v>
      </x:c>
      <x:c r="H1586" s="13" t="str">
        <x:v>Current</x:v>
      </x:c>
      <x:c r="I1586" s="14" t="n">
        <x:v>6765</x:v>
      </x:c>
      <x:c r="J1586" s="13" t="str">
        <x:f>IF(AND(ISNUMBER(I1586),I1586&gt;0),IF(I1586&lt;=1000,"1–1,000",IF(I1586&lt;=2500,"1,001–2,500",IF(I1586&lt;=5000,"2,501–5,000",IF(I1586&lt;=10000,"5,001–10,000","10,001–15,000")))),"5,001–10,000")</x:f>
        <x:v>5,001–10,000</x:v>
      </x:c>
      <x:c r="K1586" s="16" t="n">
        <x:v>96800</x:v>
      </x:c>
      <x:c r="L1586" s="43" t="n">
        <x:f>IF(AND(ISNUMBER(I1586),I1586&gt;0,ISNUMBER(K1586),K1586&gt;0),K1586/I1586,"n.a.")</x:f>
        <x:v>14.308943089430894</x:v>
      </x:c>
      <x:c r="M1586" s="43" t="n">
        <x:v>14.31</x:v>
      </x:c>
      <x:c r="N1586" s="13" t="str">
        <x:v>Yes</x:v>
      </x:c>
      <x:c r="O1586" s="15" t="str">
        <x:v>Not stated</x:v>
      </x:c>
      <x:c r="P1586" s="15" t="str">
        <x:v>Two Roller Shutters; The property benefits from both a front loading level access roller shutter, plus a rear level access roller shutter.</x:v>
      </x:c>
      <x:c r="Q1586" s="15" t="str">
        <x:v>Trade counter/warehouse unit which is currently being refurbished and will be be converted to shell condition in readiness for the new occupier. The property benefits from both a front loading level access roller shutter, plus a rear level access roller shutter. The unit provides trade counter frontage with passing traffic. Current tenants on the estate include Formula One, Subway, Rexel, Sally Salon Services &amp; Apple Flooring.</x:v>
      </x:c>
      <x:c r="R1586"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86" s="15" t="str">
        <x:v>https://www.zoopla.co.uk/to-rent/commercial/details/74232642/</x:v>
      </x:c>
      <x:c r="T1586" s="15" t="str">
        <x:v>https://www.rightmove.co.uk/properties/774504264158624#/?channel=COM_LET</x:v>
      </x:c>
      <x:c r="U1586" s="15" t="str">
        <x:v>https://property.kemsley.com/property/details/8907610/units-22a-and-22b-bakers-court-paycocke-road-basildon-essex-ss14-industrial</x:v>
      </x:c>
      <x:c r="V1586" s="15" t="str">
        <x:v>Basildon — Standalone / estate not named</x:v>
      </x:c>
      <x:c r="W1586" s="15" t="str">
        <x:v>Individual unit ≤15,000 sq ft</x:v>
      </x:c>
      <x:c r="X1586" s="13" t="n">
        <x:f>IF(N1586="Yes",L1586,0)</x:f>
        <x:v>14.308943089430894</x:v>
      </x:c>
      <x:c r="Y1586" s="14" t="n">
        <x:v>1</x:v>
      </x:c>
      <x:c r="Z1586" s="13" t="str">
        <x:v>Industrial / workshop / storage</x:v>
      </x:c>
    </x:row>
    <x:row r="1587" ht="75" customHeight="1">
      <x:c r="A1587" s="13" t="str">
        <x:v>SE0607</x:v>
      </x:c>
      <x:c r="B1587" s="15" t="str">
        <x:v>Basildon</x:v>
      </x:c>
      <x:c r="C1587" s="15" t="str">
        <x:v>Basildon</x:v>
      </x:c>
      <x:c r="D1587" s="14" t="n">
        <x:v>115955</x:v>
      </x:c>
      <x:c r="E1587" s="13" t="str">
        <x:v>Town</x:v>
      </x:c>
      <x:c r="F1587" s="15" t="str">
        <x:v>Wollaston Industrial Estate</x:v>
      </x:c>
      <x:c r="G1587" s="15" t="str">
        <x:v>Unit 5, Josselin Court, Josselin Road, Wollaston Industrial Estate, Basildon, Essex</x:v>
      </x:c>
      <x:c r="H1587" s="13" t="str">
        <x:v>Current</x:v>
      </x:c>
      <x:c r="I1587" s="14" t="n">
        <x:v>1285</x:v>
      </x:c>
      <x:c r="J1587" s="13" t="str">
        <x:f>IF(AND(ISNUMBER(I1587),I1587&gt;0),IF(I1587&lt;=1000,"1–1,000",IF(I1587&lt;=2500,"1,001–2,500",IF(I1587&lt;=5000,"2,501–5,000",IF(I1587&lt;=10000,"5,001–10,000","10,001–15,000")))),"1,001–2,500")</x:f>
        <x:v>1,001–2,500</x:v>
      </x:c>
      <x:c r="K1587" s="16" t="n">
        <x:v>21000</x:v>
      </x:c>
      <x:c r="L1587" s="43" t="n">
        <x:f>IF(AND(ISNUMBER(I1587),I1587&gt;0,ISNUMBER(K1587),K1587&gt;0),K1587/I1587,"n.a.")</x:f>
        <x:v>16.342412451361866</x:v>
      </x:c>
      <x:c r="M1587" s="43" t="n">
        <x:v>16.34</x:v>
      </x:c>
      <x:c r="N1587" s="13" t="str">
        <x:v>Yes</x:v>
      </x:c>
      <x:c r="O1587" s="15" t="str">
        <x:v>The available accommodation comprises a single storey mid terrace industrial / warehouse unit of steel portal frame construction, benefitting from full height roller shutter doors and three phase power.</x:v>
      </x:c>
      <x:c r="P1587" s="15" t="str">
        <x:v>2.7m Roller Shutter Access Door; The available accommodation comprises a single storey mid terrace industrial / warehouse unit of steel portal frame construction, benefitting from full height roller shutter doors and three phase power.</x:v>
      </x:c>
      <x:c r="Q1587" s="15" t="str">
        <x:v>The available accommodation comprises a single storey mid terrace industrial / warehouse unit of steel portal frame construction, benefitting from full height roller shutter doors and three phase power. The unit is arranged to provide open plan warehouse space, with W/C and office. Onsite communal car parking is provided.</x:v>
      </x:c>
      <x:c r="R1587"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87" s="15" t="str">
        <x:v>https://www.zoopla.co.uk/to-rent/commercial/details/71489953/</x:v>
      </x:c>
      <x:c r="T1587" s="15" t="str">
        <x:v>https://www.rightmove.co.uk/properties/760714231510336#/?channel=COM_LET</x:v>
      </x:c>
      <x:c r="U1587" s="15" t="str">
        <x:v>https://property.kemsley.com/property/details/8907302/unit-5-josselin-court-josselin-road-wollaston-industrial-estate-basildon-essex-industrial</x:v>
      </x:c>
      <x:c r="V1587" s="15" t="str">
        <x:v>Basildon — Wollaston Industrial Estate</x:v>
      </x:c>
      <x:c r="W1587" s="15" t="str">
        <x:v>Individual unit ≤15,000 sq ft</x:v>
      </x:c>
      <x:c r="X1587" s="13" t="n">
        <x:f>IF(N1587="Yes",L1587,0)</x:f>
        <x:v>16.342412451361866</x:v>
      </x:c>
      <x:c r="Y1587" s="14" t="n">
        <x:v>1</x:v>
      </x:c>
      <x:c r="Z1587" s="13" t="str">
        <x:v>Industrial / workshop / storage</x:v>
      </x:c>
    </x:row>
    <x:row r="1588" ht="101" customHeight="1">
      <x:c r="A1588" s="13" t="str">
        <x:v>SE0608</x:v>
      </x:c>
      <x:c r="B1588" s="15" t="str">
        <x:v>Basildon</x:v>
      </x:c>
      <x:c r="C1588" s="15" t="str">
        <x:v>Basildon</x:v>
      </x:c>
      <x:c r="D1588" s="14" t="n">
        <x:v>115955</x:v>
      </x:c>
      <x:c r="E1588" s="13" t="str">
        <x:v>Town</x:v>
      </x:c>
      <x:c r="F1588" s="15" t="str">
        <x:v>Wollaston Industrial Estate</x:v>
      </x:c>
      <x:c r="G1588" s="15" t="str">
        <x:v>Unit 6, Josselin Court, Josselin Road, Wollaston Industrial Estate, Basildon, Essex</x:v>
      </x:c>
      <x:c r="H1588" s="13" t="str">
        <x:v>Current</x:v>
      </x:c>
      <x:c r="I1588" s="14" t="n">
        <x:v>731</x:v>
      </x:c>
      <x:c r="J1588" s="13" t="str">
        <x:f>IF(AND(ISNUMBER(I1588),I1588&gt;0),IF(I1588&lt;=1000,"1–1,000",IF(I1588&lt;=2500,"1,001–2,500",IF(I1588&lt;=5000,"2,501–5,000",IF(I1588&lt;=10000,"5,001–10,000","10,001–15,000")))),"1–1,000")</x:f>
        <x:v>1–1,000</x:v>
      </x:c>
      <x:c r="K1588" s="16" t="n">
        <x:v>14500</x:v>
      </x:c>
      <x:c r="L1588" s="43" t="n">
        <x:f>IF(AND(ISNUMBER(I1588),I1588&gt;0,ISNUMBER(K1588),K1588&gt;0),K1588/I1588,"n.a.")</x:f>
        <x:v>19.835841313269494</x:v>
      </x:c>
      <x:c r="M1588" s="43" t="n">
        <x:v>19.84</x:v>
      </x:c>
      <x:c r="N1588" s="13" t="str">
        <x:v>Yes</x:v>
      </x:c>
      <x:c r="O1588" s="15" t="str">
        <x:v>The available accommodation comprises a single storey mid terrace industrial / warehouse unit of steel portal frame construction, benefitting from a manual roller shutter door (2.8m height 3m wide) and three phase power.; The unit has a height of 4.6m to the front of the property reducing to 2.6m at the rear.</x:v>
      </x:c>
      <x:c r="P1588" s="15" t="str">
        <x:v>2.8m Roller Shutter Door; The available accommodation comprises a single storey mid terrace industrial / warehouse unit of steel portal frame construction, benefitting from a manual roller shutter door (2.8m height 3m wide) and three phase power.</x:v>
      </x:c>
      <x:c r="Q1588" s="15" t="str">
        <x:v>The available accommodation comprises a single storey mid terrace industrial / warehouse unit of steel portal frame construction, benefitting from a manual roller shutter door (2.8m height 3m wide) and three phase power. The unit is arranged to provide open plan warehouse/storage space, with W/C. The unit has a height of 4.6m to the front of the property reducing to 2.6m at the rear. Onsite car parking is provided.</x:v>
      </x:c>
      <x:c r="R1588"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588" s="15" t="str">
        <x:v>https://www.zoopla.co.uk/to-rent/commercial/details/72445692/</x:v>
      </x:c>
      <x:c r="T1588" s="15" t="str">
        <x:v>https://www.rightmove.co.uk/properties/760714451732512#/?channel=COM_LET</x:v>
      </x:c>
      <x:c r="U1588" s="15" t="str">
        <x:v>https://property.kemsley.com/property/details/8907416/unit-6-josselin-court-josselin-road-wollaston-industrial-estate-basildon-essex-industrial</x:v>
      </x:c>
      <x:c r="V1588" s="15" t="str">
        <x:v>Basildon — Wollaston Industrial Estate</x:v>
      </x:c>
      <x:c r="W1588" s="15" t="str">
        <x:v>Individual unit ≤15,000 sq ft</x:v>
      </x:c>
      <x:c r="X1588" s="13" t="n">
        <x:f>IF(N1588="Yes",L1588,0)</x:f>
        <x:v>19.835841313269494</x:v>
      </x:c>
      <x:c r="Y1588" s="14" t="n">
        <x:v>1</x:v>
      </x:c>
      <x:c r="Z1588" s="13" t="str">
        <x:v>Industrial / workshop / storage</x:v>
      </x:c>
    </x:row>
    <x:row r="1589" ht="153" customHeight="1">
      <x:c r="A1589" s="13" t="str">
        <x:v>SE0609</x:v>
      </x:c>
      <x:c r="B1589" s="15" t="str">
        <x:v>Basildon</x:v>
      </x:c>
      <x:c r="C1589" s="15" t="str">
        <x:v>Basildon</x:v>
      </x:c>
      <x:c r="D1589" s="14" t="n">
        <x:v>115955</x:v>
      </x:c>
      <x:c r="E1589" s="13" t="str">
        <x:v>Town</x:v>
      </x:c>
      <x:c r="F1589" s="15" t="str">
        <x:v>Yardley Business Park</x:v>
      </x:c>
      <x:c r="G1589" s="15" t="str">
        <x:v>Unit 39 40 Yardley Business Park, Luckyn Lane, Basildon, SS14 3GL</x:v>
      </x:c>
      <x:c r="H1589" s="13" t="str">
        <x:v>Current</x:v>
      </x:c>
      <x:c r="I1589" s="14" t="n">
        <x:v>5000</x:v>
      </x:c>
      <x:c r="J1589" s="13" t="str">
        <x:f>IF(AND(ISNUMBER(I1589),I1589&gt;0),IF(I1589&lt;=1000,"1–1,000",IF(I1589&lt;=2500,"1,001–2,500",IF(I1589&lt;=5000,"2,501–5,000",IF(I1589&lt;=10000,"5,001–10,000","10,001–15,000")))),"2,501–5,000")</x:f>
        <x:v>2,501–5,000</x:v>
      </x:c>
      <x:c r="K1589" s="16"/>
      <x:c r="L1589" s="43" t="str">
        <x:f>IF(AND(ISNUMBER(I1589),I1589&gt;0,ISNUMBER(K1589),K1589&gt;0),K1589/I1589,"n.a.")</x:f>
        <x:v>n.a.</x:v>
      </x:c>
      <x:c r="M1589" s="43"/>
      <x:c r="N1589" s="13" t="str">
        <x:v>No</x:v>
      </x:c>
      <x:c r="O1589" s="15" t="str">
        <x:v>Not stated</x:v>
      </x:c>
      <x:c r="P1589" s="15" t="str">
        <x:v>Sectional roller shutter door; - Sectional roller shutter door</x:v>
      </x:c>
      <x:c r="Q1589" s="15" t="str">
        <x:v>Description The available accommodation comprises a refurbished end of terrace trade counter unit of portal frame construction totalling: 5,000 sq ft (464.52sq m) on a Gross Internal Area basis Location Yardley Business Park is a trade counter location, and unit 39/40 occupies a highly prominent location fronting Miles Gray Road directly opposite Pipps Hill Retail Park. Current trade occupiers on the estate include Screwfix, Toolstation, Plumbase, Benchmarx, Electric Centre, Eurocell, National Lighting, CEF, Crown Paints and Howdens. Viewings Strictly via joint sole agents Terms The property is available on an FRI leasehold basis, further details including quoting rent on application. Specif</x:v>
      </x:c>
      <x:c r="R1589" s="15" t="str">
        <x:v>Advertised to let Rightmove detail verified.</x:v>
      </x:c>
      <x:c r="S1589" s="15" t="str">
        <x:v>https://www.zoopla.co.uk/to-rent/commercial/details/73369797/</x:v>
      </x:c>
      <x:c r="T1589" s="15" t="str">
        <x:v>https://www.rightmove.co.uk/properties/773391836087777#/?channel=COM_LET</x:v>
      </x:c>
      <x:c r="U1589" s="15" t="str"/>
      <x:c r="V1589" s="15" t="str">
        <x:v>Basildon — Yardley Business Park</x:v>
      </x:c>
      <x:c r="W1589" s="15" t="str">
        <x:v>Individual unit ≤15,000 sq ft</x:v>
      </x:c>
      <x:c r="X1589" s="13" t="n">
        <x:f>IF(N1589="Yes",L1589,0)</x:f>
        <x:v>0</x:v>
      </x:c>
      <x:c r="Y1589" s="14" t="n">
        <x:v>1</x:v>
      </x:c>
      <x:c r="Z1589" s="13" t="str">
        <x:v>Industrial / workshop / storage</x:v>
      </x:c>
    </x:row>
    <x:row r="1590" ht="114" customHeight="1">
      <x:c r="A1590" s="13" t="str">
        <x:v>SE0610</x:v>
      </x:c>
      <x:c r="B1590" s="15" t="str">
        <x:v>Basildon</x:v>
      </x:c>
      <x:c r="C1590" s="15" t="str">
        <x:v>Basildon</x:v>
      </x:c>
      <x:c r="D1590" s="14" t="n">
        <x:v>115955</x:v>
      </x:c>
      <x:c r="E1590" s="13" t="str">
        <x:v>Town</x:v>
      </x:c>
      <x:c r="F1590" s="15" t="str">
        <x:v>Yardley Business Park</x:v>
      </x:c>
      <x:c r="G1590" s="15" t="str">
        <x:v>Unit 9, Yardley Business Park, Luckyn Lane, Basildon, Essex, SS14</x:v>
      </x:c>
      <x:c r="H1590" s="13" t="str">
        <x:v>Future</x:v>
      </x:c>
      <x:c r="I1590" s="14" t="n">
        <x:v>4015</x:v>
      </x:c>
      <x:c r="J1590" s="13" t="str">
        <x:f>IF(AND(ISNUMBER(I1590),I1590&gt;0),IF(I1590&lt;=1000,"1–1,000",IF(I1590&lt;=2500,"1,001–2,500",IF(I1590&lt;=5000,"2,501–5,000",IF(I1590&lt;=10000,"5,001–10,000","10,001–15,000")))),"2,501–5,000")</x:f>
        <x:v>2,501–5,000</x:v>
      </x:c>
      <x:c r="K1590" s="16"/>
      <x:c r="L1590" s="43" t="str">
        <x:f>IF(AND(ISNUMBER(I1590),I1590&gt;0,ISNUMBER(K1590),K1590&gt;0),K1590/I1590,"n.a.")</x:f>
        <x:v>n.a.</x:v>
      </x:c>
      <x:c r="M1590" s="43"/>
      <x:c r="N1590" s="13" t="str">
        <x:v>No</x:v>
      </x:c>
      <x:c r="O1590" s="15" t="str">
        <x:v>Minimum Eaves Height of 5.2m</x:v>
      </x:c>
      <x:c r="P1590" s="15" t="str">
        <x:v>Level Access Roller Shutter Loading Door; Loading is provided via via a level access sectional roller shutter door leading to warehouse with WC facilities.</x:v>
      </x:c>
      <x:c r="Q1590" s="15" t="str">
        <x:v>The available accommodation comprises a mid-terrace warehouse/trade unit of concrete portal frame construction. Loading is provided via via a level access sectional roller shutter door leading to warehouse with WC facilities. The unit will be refurbished by the landlord ready for tenant occupation. Current neighbouring tenants on the estate include Screwfix, Toolstation, Plumbase, Benchmarx, Electric Centre, Eurocell, National Lighting, CrownPaints and Howdens.</x:v>
      </x:c>
      <x:c r="R1590" s="15" t="str">
        <x:v>Future / refurbishment or tenant vacation pending Conflicting portal areas: 3887.0, 4015.0 Rightmove detail verified. Direct agent detail verified.</x:v>
      </x:c>
      <x:c r="S1590" s="15" t="str">
        <x:v>https://www.zoopla.co.uk/to-rent/commercial/details/74612156/</x:v>
      </x:c>
      <x:c r="T1590" s="15" t="str">
        <x:v>https://www.zoopla.co.uk/to-rent/commercial/details/74610554/</x:v>
      </x:c>
      <x:c r="U1590" s="15" t="str">
        <x:v>https://www.rightmove.co.uk/properties/782292199591136#/?channel=COM_LET
https://property.kemsley.com/property/details/8907486/unit-9-yardley-business-park-luckyn-lane-basildon-essex-ss14-industrial</x:v>
      </x:c>
      <x:c r="V1590" s="15" t="str">
        <x:v>Basildon — Yardley Business Park</x:v>
      </x:c>
      <x:c r="W1590" s="15" t="str">
        <x:v>Individual unit ≤15,000 sq ft</x:v>
      </x:c>
      <x:c r="X1590" s="13" t="n">
        <x:f>IF(N1590="Yes",L1590,0)</x:f>
        <x:v>0</x:v>
      </x:c>
      <x:c r="Y1590" s="14" t="n">
        <x:v>1</x:v>
      </x:c>
      <x:c r="Z1590" s="13" t="str">
        <x:v>Industrial / workshop / storage</x:v>
      </x:c>
    </x:row>
    <x:row r="1591" ht="153" customHeight="1">
      <x:c r="A1591" s="13" t="str">
        <x:v>SE0611</x:v>
      </x:c>
      <x:c r="B1591" s="15" t="str">
        <x:v>Basildon</x:v>
      </x:c>
      <x:c r="C1591" s="15" t="str">
        <x:v>Basildon</x:v>
      </x:c>
      <x:c r="D1591" s="14" t="n">
        <x:v>115955</x:v>
      </x:c>
      <x:c r="E1591" s="13" t="str">
        <x:v>Town</x:v>
      </x:c>
      <x:c r="F1591" s="15" t="str">
        <x:v>Yardley Business Park</x:v>
      </x:c>
      <x:c r="G1591" s="15" t="str">
        <x:v>Units 12/13, Yardley Business Park, Miles Gray Road, Basildon, SS14 3GL</x:v>
      </x:c>
      <x:c r="H1591" s="13" t="str">
        <x:v>Current</x:v>
      </x:c>
      <x:c r="I1591" s="14" t="n">
        <x:v>4511</x:v>
      </x:c>
      <x:c r="J1591" s="13" t="str">
        <x:f>IF(AND(ISNUMBER(I1591),I1591&gt;0),IF(I1591&lt;=1000,"1–1,000",IF(I1591&lt;=2500,"1,001–2,500",IF(I1591&lt;=5000,"2,501–5,000",IF(I1591&lt;=10000,"5,001–10,000","10,001–15,000")))),"2,501–5,000")</x:f>
        <x:v>2,501–5,000</x:v>
      </x:c>
      <x:c r="K1591" s="16"/>
      <x:c r="L1591" s="43" t="str">
        <x:f>IF(AND(ISNUMBER(I1591),I1591&gt;0,ISNUMBER(K1591),K1591&gt;0),K1591/I1591,"n.a.")</x:f>
        <x:v>n.a.</x:v>
      </x:c>
      <x:c r="M1591" s="43"/>
      <x:c r="N1591" s="13" t="str">
        <x:v>No</x:v>
      </x:c>
      <x:c r="O1591" s="15" t="str">
        <x:v>Minimum eaves height of 6.7m; - Minimum eaves height of 6.7m</x:v>
      </x:c>
      <x:c r="P1591" s="15" t="str">
        <x:v>2 sectional shutter doors; - 2 sectional shutter doors</x:v>
      </x:c>
      <x:c r="Q1591" s="15" t="str">
        <x:v>Description The accommodation comprises an end of terrace double trade counter / warehouse unit of steel frame construction with good yard &amp; parking totalling 4,511 sq ft (419.09 sq m) Location Yardley Business Park is the prime trade counter location in Basildon accessed off Miles Gray Road and Luckyn Lane within the established Pipps Hill Business Area. The park is located adjacent to the Southend Arterial Road and immediately opposite Pipps Hill Retail Park. Current neighbouring tenants on the estate include Screwfix, Toolstation, Plumbase, Benchmarx, Electric Centre, Eurocell, National Lighting, Crown Paints and Howdens. Viewings Strictly via joint sole agents Terms The property is avail</x:v>
      </x:c>
      <x:c r="R1591" s="15" t="str">
        <x:v>Advertised to let Rightmove detail verified.</x:v>
      </x:c>
      <x:c r="S1591" s="15" t="str">
        <x:v>https://www.zoopla.co.uk/to-rent/commercial/details/72460012/</x:v>
      </x:c>
      <x:c r="T1591" s="15" t="str">
        <x:v>https://www.rightmove.co.uk/properties/773356287262960#/?channel=COM_LET</x:v>
      </x:c>
      <x:c r="U1591" s="15" t="str"/>
      <x:c r="V1591" s="15" t="str">
        <x:v>Basildon — Yardley Business Park</x:v>
      </x:c>
      <x:c r="W1591" s="15" t="str">
        <x:v>Individual unit ≤15,000 sq ft</x:v>
      </x:c>
      <x:c r="X1591" s="13" t="n">
        <x:f>IF(N1591="Yes",L1591,0)</x:f>
        <x:v>0</x:v>
      </x:c>
      <x:c r="Y1591" s="14" t="n">
        <x:v>1</x:v>
      </x:c>
      <x:c r="Z1591" s="13" t="str">
        <x:v>Industrial / workshop / storage</x:v>
      </x:c>
    </x:row>
    <x:row r="1592" ht="49" customHeight="1">
      <x:c r="A1592" s="13" t="str">
        <x:v>SE0612</x:v>
      </x:c>
      <x:c r="B1592" s="15" t="str">
        <x:v>Basildon</x:v>
      </x:c>
      <x:c r="C1592" s="15" t="str">
        <x:v>Basildon</x:v>
      </x:c>
      <x:c r="D1592" s="14" t="n">
        <x:v>115955</x:v>
      </x:c>
      <x:c r="E1592" s="13" t="str">
        <x:v>Town</x:v>
      </x:c>
      <x:c r="F1592" s="15" t="str">
        <x:v>Yardley Business Park</x:v>
      </x:c>
      <x:c r="G1592" s="15" t="str">
        <x:v>Units 39 &amp; 40, Yardley Business Park, Miles Gray Road, Basildon, Essex, SS14</x:v>
      </x:c>
      <x:c r="H1592" s="13" t="str">
        <x:v>Current</x:v>
      </x:c>
      <x:c r="I1592" s="14" t="n">
        <x:v>5000</x:v>
      </x:c>
      <x:c r="J1592" s="13" t="str">
        <x:f>IF(AND(ISNUMBER(I1592),I1592&gt;0),IF(I1592&lt;=1000,"1–1,000",IF(I1592&lt;=2500,"1,001–2,500",IF(I1592&lt;=5000,"2,501–5,000",IF(I1592&lt;=10000,"5,001–10,000","10,001–15,000")))),"2,501–5,000")</x:f>
        <x:v>2,501–5,000</x:v>
      </x:c>
      <x:c r="K1592" s="16"/>
      <x:c r="L1592" s="43" t="str">
        <x:f>IF(AND(ISNUMBER(I1592),I1592&gt;0,ISNUMBER(K1592),K1592&gt;0),K1592/I1592,"n.a.")</x:f>
        <x:v>n.a.</x:v>
      </x:c>
      <x:c r="M1592" s="43"/>
      <x:c r="N1592" s="13" t="str">
        <x:v>No</x:v>
      </x:c>
      <x:c r="O1592" s="15" t="str">
        <x:v>Not stated</x:v>
      </x:c>
      <x:c r="P1592" s="15" t="str">
        <x:v>Sectional Roller Shutter Door</x:v>
      </x:c>
      <x:c r="Q1592" s="15" t="str">
        <x:v>The available accommodation comprises a newly refurbished end of terrace trade counter unit of portal frame construction.</x:v>
      </x:c>
      <x:c r="R1592" s="15" t="str">
        <x:v>Advertised to let Direct agent detail verified.</x:v>
      </x:c>
      <x:c r="S1592" s="15" t="str">
        <x:v>https://property.kemsley.com/property/details/8907529/units-39-and-40-yardley-business-park-miles-gray-road-basildon-essex-ss14-trade-counter</x:v>
      </x:c>
      <x:c r="T1592" s="15" t="str"/>
      <x:c r="U1592" s="15" t="str"/>
      <x:c r="V1592" s="15" t="str">
        <x:v>Basildon — Yardley Business Park</x:v>
      </x:c>
      <x:c r="W1592" s="15" t="str">
        <x:v>Individual unit ≤15,000 sq ft</x:v>
      </x:c>
      <x:c r="X1592" s="13" t="n">
        <x:f>IF(N1592="Yes",L1592,0)</x:f>
        <x:v>0</x:v>
      </x:c>
      <x:c r="Y1592" s="14" t="n">
        <x:v>1</x:v>
      </x:c>
      <x:c r="Z1592" s="13" t="str">
        <x:v>Industrial / workshop / storage</x:v>
      </x:c>
    </x:row>
    <x:row r="1593" ht="114" customHeight="1">
      <x:c r="A1593" s="13" t="str">
        <x:v>SE0613</x:v>
      </x:c>
      <x:c r="B1593" s="15" t="str">
        <x:v>Basildon</x:v>
      </x:c>
      <x:c r="C1593" s="15" t="str">
        <x:v>Basildon</x:v>
      </x:c>
      <x:c r="D1593" s="14" t="n">
        <x:v>115955</x:v>
      </x:c>
      <x:c r="E1593" s="13" t="str">
        <x:v>Town</x:v>
      </x:c>
      <x:c r="F1593" s="15" t="str">
        <x:v>Zenith Industrial Estate</x:v>
      </x:c>
      <x:c r="G1593" s="15" t="str">
        <x:v>Unit D1, Zenith Industrial Estate, Paycocke Road, Basildon, Essex, SS14 3DW</x:v>
      </x:c>
      <x:c r="H1593" s="13" t="str">
        <x:v>Current</x:v>
      </x:c>
      <x:c r="I1593" s="14" t="n">
        <x:v>10001</x:v>
      </x:c>
      <x:c r="J1593" s="13" t="str">
        <x:f>IF(AND(ISNUMBER(I1593),I1593&gt;0),IF(I1593&lt;=1000,"1–1,000",IF(I1593&lt;=2500,"1,001–2,500",IF(I1593&lt;=5000,"2,501–5,000",IF(I1593&lt;=10000,"5,001–10,000","10,001–15,000")))),"10,001–15,000")</x:f>
        <x:v>10,001–15,000</x:v>
      </x:c>
      <x:c r="K1593" s="16"/>
      <x:c r="L1593" s="43" t="str">
        <x:f>IF(AND(ISNUMBER(I1593),I1593&gt;0,ISNUMBER(K1593),K1593&gt;0),K1593/I1593,"n.a.")</x:f>
        <x:v>n.a.</x:v>
      </x:c>
      <x:c r="M1593" s="43"/>
      <x:c r="N1593" s="13" t="str">
        <x:v>No</x:v>
      </x:c>
      <x:c r="O1593" s="15" t="str">
        <x:v>Eaves Height</x:v>
      </x:c>
      <x:c r="P1593" s="15" t="str">
        <x:v>Level Access Loading Door; The available accommodation is arranged to provide ground floor open bay warehouse with roller shutter providing loading/unloading.</x:v>
      </x:c>
      <x:c r="Q1593" s="15" t="str">
        <x:v>Warehouse/Industrial unit of steel portal frame construction with blockwork inner walls and external elevations of profile metal cladding and low level brickwork. First floor offices are provided. The available accommodation is arranged to provide ground floor open bay warehouse with roller shutter providing loading/unloading. A small office is provided on the ground floor, with male &amp; female w/c facilities plus kitchen &amp; shower, with stairs leading to modern open plan office.</x:v>
      </x:c>
      <x:c r="R1593" s="15" t="str">
        <x:v>Advertised to let Rightmove detail verified. Direct agent detail verified.</x:v>
      </x:c>
      <x:c r="S1593" s="15" t="str">
        <x:v>https://www.zoopla.co.uk/to-rent/commercial/details/71927850/</x:v>
      </x:c>
      <x:c r="T1593" s="15" t="str">
        <x:v>https://www.rightmove.co.uk/properties/760714355262880#/?channel=COM_LET</x:v>
      </x:c>
      <x:c r="U1593" s="15" t="str">
        <x:v>https://www.rightmove.co.uk/properties/760931330587120#/?channel=COM_LET
https://property.kemsley.com/property/details/8907376/unit-d1-zenith-industrial-estate-paycocke-road-basildon-essex-ss14-3dw-industrial</x:v>
      </x:c>
      <x:c r="V1593" s="15" t="str">
        <x:v>Basildon — Zenith Industrial Estate</x:v>
      </x:c>
      <x:c r="W1593" s="15" t="str">
        <x:v>Individual unit ≤15,000 sq ft</x:v>
      </x:c>
      <x:c r="X1593" s="13" t="n">
        <x:f>IF(N1593="Yes",L1593,0)</x:f>
        <x:v>0</x:v>
      </x:c>
      <x:c r="Y1593" s="14" t="n">
        <x:v>1</x:v>
      </x:c>
      <x:c r="Z1593" s="13" t="str">
        <x:v>Industrial / workshop / storage</x:v>
      </x:c>
    </x:row>
    <x:row r="1594" ht="62" customHeight="1">
      <x:c r="A1594" s="13" t="str">
        <x:v>SE0614</x:v>
      </x:c>
      <x:c r="B1594" s="15" t="str">
        <x:v>Berkhamsted</x:v>
      </x:c>
      <x:c r="C1594" s="15" t="str">
        <x:v>Tring</x:v>
      </x:c>
      <x:c r="D1594" s="14" t="n">
        <x:v>11960</x:v>
      </x:c>
      <x:c r="E1594" s="13" t="str">
        <x:v>Context</x:v>
      </x:c>
      <x:c r="F1594" s="15" t="str">
        <x:v>Icknield Way Industrial Estate</x:v>
      </x:c>
      <x:c r="G1594" s="15" t="str">
        <x:v>Unit 10B Icknield Way Industrial Estate, Icknield Way Industrial Estate, Tring, HP23 4JX</x:v>
      </x:c>
      <x:c r="H1594" s="13" t="str">
        <x:v>Current</x:v>
      </x:c>
      <x:c r="I1594" s="14" t="n">
        <x:v>4410</x:v>
      </x:c>
      <x:c r="J1594" s="13" t="str">
        <x:f>IF(AND(ISNUMBER(I1594),I1594&gt;0),IF(I1594&lt;=1000,"1–1,000",IF(I1594&lt;=2500,"1,001–2,500",IF(I1594&lt;=5000,"2,501–5,000",IF(I1594&lt;=10000,"5,001–10,000","10,001–15,000")))),"2,501–5,000")</x:f>
        <x:v>2,501–5,000</x:v>
      </x:c>
      <x:c r="K1594" s="16" t="n">
        <x:v>55152</x:v>
      </x:c>
      <x:c r="L1594" s="43" t="n">
        <x:f>IF(AND(ISNUMBER(I1594),I1594&gt;0,ISNUMBER(K1594),K1594&gt;0),K1594/I1594,"n.a.")</x:f>
        <x:v>12.506122448979593</x:v>
      </x:c>
      <x:c r="M1594" s="43"/>
      <x:c r="N1594" s="13" t="str">
        <x:v>No</x:v>
      </x:c>
      <x:c r="O1594" s="15" t="str">
        <x:v>Not stated</x:v>
      </x:c>
      <x:c r="P1594" s="15" t="str">
        <x:v>Not stated</x:v>
      </x:c>
      <x:c r="Q1594" s="15" t="str">
        <x:v>Refurbished warehouse with office space available to let on Tring Industrial Estate. Suitable for industrial, storage and distribution uses.</x:v>
      </x:c>
      <x:c r="R1594"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594" s="15" t="str">
        <x:v>https://www.rightmove.co.uk/properties/780839426756864#/?channel=COM_LET</x:v>
      </x:c>
      <x:c r="T1594" s="15" t="str"/>
      <x:c r="U1594" s="15" t="str"/>
      <x:c r="V1594" s="15" t="str">
        <x:v>Berkhamsted — Icknield Way Industrial Estate</x:v>
      </x:c>
      <x:c r="W1594" s="15" t="str">
        <x:v>Individual unit ≤15,000 sq ft</x:v>
      </x:c>
      <x:c r="X1594" s="13" t="n">
        <x:f>IF(N1594="Yes",L1594,0)</x:f>
        <x:v>0</x:v>
      </x:c>
      <x:c r="Y1594" s="14" t="n">
        <x:v>1</x:v>
      </x:c>
      <x:c r="Z1594" s="13" t="str">
        <x:v>Industrial / workshop / storage</x:v>
      </x:c>
    </x:row>
    <x:row r="1595" ht="127" customHeight="1">
      <x:c r="A1595" s="13" t="str">
        <x:v>SE0615</x:v>
      </x:c>
      <x:c r="B1595" s="15" t="str">
        <x:v>Berkhamsted</x:v>
      </x:c>
      <x:c r="C1595" s="15" t="str">
        <x:v>Berkhamsted</x:v>
      </x:c>
      <x:c r="D1595" s="14" t="n">
        <x:v>21240</x:v>
      </x:c>
      <x:c r="E1595" s="13" t="str">
        <x:v>Town</x:v>
      </x:c>
      <x:c r="F1595" s="15" t="str">
        <x:v>Standalone / estate not named</x:v>
      </x:c>
      <x:c r="G1595" s="15" t="str">
        <x:v>4 River Park, Billet Lane, Berkhamsted, Herts, HP4 1HL</x:v>
      </x:c>
      <x:c r="H1595" s="13" t="str">
        <x:v>Current</x:v>
      </x:c>
      <x:c r="I1595" s="14" t="n">
        <x:v>5542</x:v>
      </x:c>
      <x:c r="J1595" s="13" t="str">
        <x:f>IF(AND(ISNUMBER(I1595),I1595&gt;0),IF(I1595&lt;=1000,"1–1,000",IF(I1595&lt;=2500,"1,001–2,500",IF(I1595&lt;=5000,"2,501–5,000",IF(I1595&lt;=10000,"5,001–10,000","10,001–15,000")))),"5,001–10,000")</x:f>
        <x:v>5,001–10,000</x:v>
      </x:c>
      <x:c r="K1595" s="16" t="n">
        <x:v>54996</x:v>
      </x:c>
      <x:c r="L1595" s="43" t="n">
        <x:f>IF(AND(ISNUMBER(I1595),I1595&gt;0,ISNUMBER(K1595),K1595&gt;0),K1595/I1595,"n.a.")</x:f>
        <x:v>9.923493323709852</x:v>
      </x:c>
      <x:c r="M1595" s="43"/>
      <x:c r="N1595" s="13" t="str">
        <x:v>Yes</x:v>
      </x:c>
      <x:c r="O1595" s="15" t="str">
        <x:v>5.9m (19' 4") eaves; The warehouse has an eaves height of 5.9m and also benefits from a full height steel sliding door and 3-phase power.</x:v>
      </x:c>
      <x:c r="P1595" s="15" t="str">
        <x:v>Not stated</x:v>
      </x:c>
      <x:c r="Q1595" s="15" t="str">
        <x:v>The property comprises a mid-terraced warehouse with a small first floor office benefitting from comfort cooling as well as gas central heating. There are also separate male &amp; female WCs. The warehouse has an eaves height of 5.9m and also benefits from a full height steel sliding door and 3-phase power. There is parking allocated for 8 cars. There is also a mezzanine storage floor currently fitted providing good additional storage space and a fitted kitchen/staff breakout room. NB The mezzanine can be removed if required Additional information</x:v>
      </x:c>
      <x:c r="R1595" s="15" t="str">
        <x:v>Advertised to let Annual rent converted from portal pcm; rounded display may differ from agent annual quote. Rightmove detail verified. Annual rent is 12 × Rightmove advertised monthly rent; display rounding may apply.</x:v>
      </x:c>
      <x:c r="S1595" s="15" t="str">
        <x:v>https://www.zoopla.co.uk/to-rent/commercial/details/74126254/</x:v>
      </x:c>
      <x:c r="T1595" s="15" t="str">
        <x:v>https://www.rightmove.co.uk/properties/772365863143888#/?channel=COM_LET</x:v>
      </x:c>
      <x:c r="U1595" s="15" t="str"/>
      <x:c r="V1595" s="15" t="str">
        <x:v>Berkhamsted — Standalone / estate not named</x:v>
      </x:c>
      <x:c r="W1595" s="15" t="str">
        <x:v>Individual unit ≤15,000 sq ft</x:v>
      </x:c>
      <x:c r="X1595" s="13" t="n">
        <x:f>IF(N1595="Yes",L1595,0)</x:f>
        <x:v>9.923493323709852</x:v>
      </x:c>
      <x:c r="Y1595" s="14" t="n">
        <x:v>1</x:v>
      </x:c>
      <x:c r="Z1595" s="13" t="str">
        <x:v>Industrial / workshop / storage</x:v>
      </x:c>
    </x:row>
    <x:row r="1596" ht="153" customHeight="1">
      <x:c r="A1596" s="13" t="str">
        <x:v>SE0616</x:v>
      </x:c>
      <x:c r="B1596" s="15" t="str">
        <x:v>Bishop's Stortford</x:v>
      </x:c>
      <x:c r="C1596" s="15" t="str">
        <x:v>Dunmow</x:v>
      </x:c>
      <x:c r="D1596" s="14"/>
      <x:c r="E1596" s="13" t="str">
        <x:v>Context</x:v>
      </x:c>
      <x:c r="F1596" s="15" t="str">
        <x:v>Chelmsford Road Industrial Estate</x:v>
      </x:c>
      <x:c r="G1596" s="15" t="str">
        <x:v>Unit 4, Chelmsford Road Industrial Estate, Chelmsford Road, Dunmow, Essex, CM6 1HD</x:v>
      </x:c>
      <x:c r="H1596" s="13" t="str">
        <x:v>Current</x:v>
      </x:c>
      <x:c r="I1596" s="14" t="n">
        <x:v>5594</x:v>
      </x:c>
      <x:c r="J1596" s="13" t="str">
        <x:f>IF(AND(ISNUMBER(I1596),I1596&gt;0),IF(I1596&lt;=1000,"1–1,000",IF(I1596&lt;=2500,"1,001–2,500",IF(I1596&lt;=5000,"2,501–5,000",IF(I1596&lt;=10000,"5,001–10,000","10,001–15,000")))),"5,001–10,000")</x:f>
        <x:v>5,001–10,000</x:v>
      </x:c>
      <x:c r="K1596" s="16" t="n">
        <x:v>39000</x:v>
      </x:c>
      <x:c r="L1596" s="43" t="n">
        <x:f>IF(AND(ISNUMBER(I1596),I1596&gt;0,ISNUMBER(K1596),K1596&gt;0),K1596/I1596,"n.a.")</x:f>
        <x:v>6.97175545227029</x:v>
      </x:c>
      <x:c r="M1596" s="43"/>
      <x:c r="N1596" s="13" t="str">
        <x:v>No</x:v>
      </x:c>
      <x:c r="O1596" s="15" t="str">
        <x:v>905 results The property comprises a large, self-contained light industrial unit across ground and first floor accommodation. Approximately a third of the property is utilised as high-quality office space, with a kitchenette, and open plan ground floor offices, then a stair access to a couple of meeting rooms and another larger open-plan room. The other side of the property is comprised of open plan warehouse/storage accommodation, which has been</x:v>
      </x:c>
      <x:c r="P1596" s="15" t="str">
        <x:v>905 results The property comprises a large, self-contained light industrial unit across ground and first floor accommodation. Approximately a third of the property is utilised as high-quality office space, with a kitchenette, and open plan ground floor offices, then a stair access to a couple of meeting rooms and another larger open-plan room. The other side of the property is comprised of open plan warehouse/storage accommodation, which has been</x:v>
      </x:c>
      <x:c r="Q1596" s="15" t="str">
        <x:v>The property comprises a large, self-contained light industrial unit across ground and first floor accommodation. Approximately a third of the property is utilised as high-quality office space, with a kitchenette, and open plan ground floor offices, then a stair access to a couple of meeting rooms and another larger open-plan room. The other side of the property is comprised of open plan warehouse/storage accommodation, which has been fully covered by a high load-bearing mezzanine, providing two floors of approximately 9 foot minimum height. At the mezzanine floor, there is further storage at the front, with office space to the rear, as well as a further kitchenette, WC, and stor</x:v>
      </x:c>
      <x:c r="R1596"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596" s="15" t="str">
        <x:v>https://www.rightmove.co.uk/properties/759311660430960#/?channel=COM_LET</x:v>
      </x:c>
      <x:c r="T1596" s="15" t="str"/>
      <x:c r="U1596" s="15" t="str"/>
      <x:c r="V1596" s="15" t="str">
        <x:v>Bishop's Stortford — Chelmsford Road Industrial Estate</x:v>
      </x:c>
      <x:c r="W1596" s="15" t="str">
        <x:v>Individual unit ≤15,000 sq ft</x:v>
      </x:c>
      <x:c r="X1596" s="13" t="n">
        <x:f>IF(N1596="Yes",L1596,0)</x:f>
        <x:v>0</x:v>
      </x:c>
      <x:c r="Y1596" s="14" t="n">
        <x:v>1</x:v>
      </x:c>
      <x:c r="Z1596" s="13" t="str">
        <x:v>Industrial / workshop / storage</x:v>
      </x:c>
    </x:row>
    <x:row r="1597" ht="153" customHeight="1">
      <x:c r="A1597" s="13" t="str">
        <x:v>SE0617</x:v>
      </x:c>
      <x:c r="B1597" s="15" t="str">
        <x:v>Bishop's Stortford</x:v>
      </x:c>
      <x:c r="C1597" s="15" t="str">
        <x:v>Dunmow</x:v>
      </x:c>
      <x:c r="D1597" s="14"/>
      <x:c r="E1597" s="13" t="str">
        <x:v>Context</x:v>
      </x:c>
      <x:c r="F1597" s="15" t="str">
        <x:v>Chelmsford Road Industrial Estate</x:v>
      </x:c>
      <x:c r="G1597" s="15" t="str">
        <x:v>Unit 7, Zone A Chelmsford Road Industrial Estate, Chelmsford Road, Dunmow, Essex, CM6</x:v>
      </x:c>
      <x:c r="H1597" s="13" t="str">
        <x:v>Current</x:v>
      </x:c>
      <x:c r="I1597" s="14" t="n">
        <x:v>6111</x:v>
      </x:c>
      <x:c r="J1597" s="13" t="str">
        <x:f>IF(AND(ISNUMBER(I1597),I1597&gt;0),IF(I1597&lt;=1000,"1–1,000",IF(I1597&lt;=2500,"1,001–2,500",IF(I1597&lt;=5000,"2,501–5,000",IF(I1597&lt;=10000,"5,001–10,000","10,001–15,000")))),"5,001–10,000")</x:f>
        <x:v>5,001–10,000</x:v>
      </x:c>
      <x:c r="K1597" s="16" t="n">
        <x:v>61250</x:v>
      </x:c>
      <x:c r="L1597" s="43" t="n">
        <x:f>IF(AND(ISNUMBER(I1597),I1597&gt;0,ISNUMBER(K1597),K1597&gt;0),K1597/I1597,"n.a.")</x:f>
        <x:v>10.02290950744559</x:v>
      </x:c>
      <x:c r="M1597" s="43"/>
      <x:c r="N1597" s="13" t="str">
        <x:v>No</x:v>
      </x:c>
      <x:c r="O1597" s="15" t="str">
        <x:v>The warehouse accommodation benefits from 2 x electric roller shutter doors, minimum eaves height of approximately 4.1 metres, suspended LED lighting and 2 x WCs.</x:v>
      </x:c>
      <x:c r="P1597" s="15" t="str">
        <x:v>2 x electric roller shutter doors; The warehouse accommodation benefits from 2 x electric roller shutter doors, minimum eaves height of approximately 4.1 metres, suspended LED lighting and 2 x WCs.</x:v>
      </x:c>
      <x:c r="Q1597" s="15" t="str">
        <x:v>Warehouse with yard on 0.34 acre site 0.5 miles from A120 Gated concrete surfaced yard 2 x electric roller shutter doors LED lighting Make an enquiry The property is on a site of approximately 0.34 acres and forms two interconnecting warehouses with offices surrounding a gated concrete yard area to the front. The warehouse accommodation benefits from 2 x electric roller shutter doors, minimum eaves height of approximately 4.1 metres, suspended LED lighting and 2 x WCs. Adjacent to the northern elevation of the warehouse is single storey office accommodation which benefits from a suspended ceiling with recessed LED lighting, carpet, kitchenette and WC. To the western side of the warehouse is</x:v>
      </x:c>
      <x:c r="R1597" s="15" t="str">
        <x:v>Advertised to let Annual rent converted from portal pcm; rounded display may differ from agent annual quote. Agent annual rent verified. Direct agent detail verified. Separate below-20,000 settlement; context only, not anchor-town supply. Rent amount checked against a rent-labelled annual statement. Host BUA population not separately matched.</x:v>
      </x:c>
      <x:c r="S1597" s="15" t="str">
        <x:v>https://www.rightmove.co.uk/properties/775983561469168#/?channel=COM_LET</x:v>
      </x:c>
      <x:c r="T1597" s="15" t="str">
        <x:v>https://fennwright.co.uk/property/unit-7-zone-a-chelmsford-road-industrial-estate-chelmsford-road-dunmow-essex-cm6/</x:v>
      </x:c>
      <x:c r="U1597" s="15" t="str"/>
      <x:c r="V1597" s="15" t="str">
        <x:v>Bishop's Stortford — Chelmsford Road Industrial Estate</x:v>
      </x:c>
      <x:c r="W1597" s="15" t="str">
        <x:v>Individual unit ≤15,000 sq ft</x:v>
      </x:c>
      <x:c r="X1597" s="13" t="n">
        <x:f>IF(N1597="Yes",L1597,0)</x:f>
        <x:v>0</x:v>
      </x:c>
      <x:c r="Y1597" s="14" t="n">
        <x:v>1</x:v>
      </x:c>
      <x:c r="Z1597" s="13" t="str">
        <x:v>Industrial / workshop / storage</x:v>
      </x:c>
    </x:row>
    <x:row r="1598" ht="62" customHeight="1">
      <x:c r="A1598" s="13" t="str">
        <x:v>SE0618</x:v>
      </x:c>
      <x:c r="B1598" s="15" t="str">
        <x:v>Bishop's Stortford</x:v>
      </x:c>
      <x:c r="C1598" s="15" t="str">
        <x:v>Dunmow</x:v>
      </x:c>
      <x:c r="D1598" s="14"/>
      <x:c r="E1598" s="13" t="str">
        <x:v>Context</x:v>
      </x:c>
      <x:c r="F1598" s="15" t="str">
        <x:v>Flitch Industrial Estate</x:v>
      </x:c>
      <x:c r="G1598" s="15" t="str">
        <x:v>Unit 6, Flitch Industrial Estate, Chelmsford Road, Dunmow, Essex, CM6 1XJ</x:v>
      </x:c>
      <x:c r="H1598" s="13" t="str">
        <x:v>Current</x:v>
      </x:c>
      <x:c r="I1598" s="14" t="n">
        <x:v>1136</x:v>
      </x:c>
      <x:c r="J1598" s="13" t="str">
        <x:f>IF(AND(ISNUMBER(I1598),I1598&gt;0),IF(I1598&lt;=1000,"1–1,000",IF(I1598&lt;=2500,"1,001–2,500",IF(I1598&lt;=5000,"2,501–5,000",IF(I1598&lt;=10000,"5,001–10,000","10,001–15,000")))),"1,001–2,500")</x:f>
        <x:v>1,001–2,500</x:v>
      </x:c>
      <x:c r="K1598" s="16" t="n">
        <x:v>15996</x:v>
      </x:c>
      <x:c r="L1598" s="43" t="n">
        <x:f>IF(AND(ISNUMBER(I1598),I1598&gt;0,ISNUMBER(K1598),K1598&gt;0),K1598/I1598,"n.a.")</x:f>
        <x:v>14.080985915492958</x:v>
      </x:c>
      <x:c r="M1598" s="43"/>
      <x:c r="N1598" s="13" t="str">
        <x:v>No</x:v>
      </x:c>
      <x:c r="O1598" s="15" t="str">
        <x:v>Not stated</x:v>
      </x:c>
      <x:c r="P1598" s="15" t="str">
        <x:v>Not stated</x:v>
      </x:c>
      <x:c r="Q1598" s="15" t="str">
        <x:v>An industrial/warehouse unit on a popular and well-established estate with excellent access to the A120, M11 (Junction 8) and Stansted Airport.</x:v>
      </x:c>
      <x:c r="R1598"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598" s="15" t="str">
        <x:v>https://www.rightmove.co.uk/properties/754426552348560#/?channel=COM_LET</x:v>
      </x:c>
      <x:c r="T1598" s="15" t="str"/>
      <x:c r="U1598" s="15" t="str"/>
      <x:c r="V1598" s="15" t="str">
        <x:v>Bishop's Stortford — Flitch Industrial Estate</x:v>
      </x:c>
      <x:c r="W1598" s="15" t="str">
        <x:v>Individual unit ≤15,000 sq ft</x:v>
      </x:c>
      <x:c r="X1598" s="13" t="n">
        <x:f>IF(N1598="Yes",L1598,0)</x:f>
        <x:v>0</x:v>
      </x:c>
      <x:c r="Y1598" s="14" t="n">
        <x:v>1</x:v>
      </x:c>
      <x:c r="Z1598" s="13" t="str">
        <x:v>Industrial / workshop / storage</x:v>
      </x:c>
    </x:row>
    <x:row r="1599" ht="62" customHeight="1">
      <x:c r="A1599" s="13" t="str">
        <x:v>SE0619</x:v>
      </x:c>
      <x:c r="B1599" s="15" t="str">
        <x:v>Bishop's Stortford</x:v>
      </x:c>
      <x:c r="C1599" s="15" t="str">
        <x:v>Great Dunmow</x:v>
      </x:c>
      <x:c r="D1599" s="14" t="n">
        <x:v>10395</x:v>
      </x:c>
      <x:c r="E1599" s="13" t="str">
        <x:v>Context</x:v>
      </x:c>
      <x:c r="F1599" s="15" t="str">
        <x:v>Martels Industrial Estate</x:v>
      </x:c>
      <x:c r="G1599" s="15" t="str">
        <x:v>Unit 7C7D, Martels Industrial Estate, Barnston Great Dunmow, CM6 1NA</x:v>
      </x:c>
      <x:c r="H1599" s="13" t="str">
        <x:v>Current</x:v>
      </x:c>
      <x:c r="I1599" s="14" t="n">
        <x:v>5250</x:v>
      </x:c>
      <x:c r="J1599" s="13" t="str">
        <x:f>IF(AND(ISNUMBER(I1599),I1599&gt;0),IF(I1599&lt;=1000,"1–1,000",IF(I1599&lt;=2500,"1,001–2,500",IF(I1599&lt;=5000,"2,501–5,000",IF(I1599&lt;=10000,"5,001–10,000","10,001–15,000")))),"5,001–10,000")</x:f>
        <x:v>5,001–10,000</x:v>
      </x:c>
      <x:c r="K1599" s="16" t="n">
        <x:v>46800</x:v>
      </x:c>
      <x:c r="L1599" s="43" t="n">
        <x:f>IF(AND(ISNUMBER(I1599),I1599&gt;0,ISNUMBER(K1599),K1599&gt;0),K1599/I1599,"n.a.")</x:f>
        <x:v>8.914285714285715</x:v>
      </x:c>
      <x:c r="M1599" s="43"/>
      <x:c r="N1599" s="13" t="str">
        <x:v>No</x:v>
      </x:c>
      <x:c r="O1599" s="15" t="str">
        <x:v>Not stated</x:v>
      </x:c>
      <x:c r="P1599" s="15" t="str">
        <x:v>Not stated</x:v>
      </x:c>
      <x:c r="Q1599" s="15" t="str">
        <x:v>Available to let is this industrial unit of steel frame construction, suitable for a variety of uses.</x:v>
      </x:c>
      <x:c r="R1599"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599" s="15" t="str">
        <x:v>https://www.rightmove.co.uk/properties/773394170311152#/?channel=COM_LET</x:v>
      </x:c>
      <x:c r="T1599" s="15" t="str"/>
      <x:c r="U1599" s="15" t="str"/>
      <x:c r="V1599" s="15" t="str">
        <x:v>Bishop's Stortford — Martels Industrial Estate</x:v>
      </x:c>
      <x:c r="W1599" s="15" t="str">
        <x:v>Individual unit ≤15,000 sq ft</x:v>
      </x:c>
      <x:c r="X1599" s="13" t="n">
        <x:f>IF(N1599="Yes",L1599,0)</x:f>
        <x:v>0</x:v>
      </x:c>
      <x:c r="Y1599" s="14" t="n">
        <x:v>1</x:v>
      </x:c>
      <x:c r="Z1599" s="13" t="str">
        <x:v>Industrial / workshop / storage</x:v>
      </x:c>
    </x:row>
    <x:row r="1600" ht="62" customHeight="1">
      <x:c r="A1600" s="13" t="str">
        <x:v>SE0620</x:v>
      </x:c>
      <x:c r="B1600" s="15" t="str">
        <x:v>Bishop's Stortford</x:v>
      </x:c>
      <x:c r="C1600" s="15" t="str">
        <x:v>Great Dunmow</x:v>
      </x:c>
      <x:c r="D1600" s="14" t="n">
        <x:v>10395</x:v>
      </x:c>
      <x:c r="E1600" s="13" t="str">
        <x:v>Context</x:v>
      </x:c>
      <x:c r="F1600" s="15" t="str">
        <x:v>Oak Industrial Park</x:v>
      </x:c>
      <x:c r="G1600" s="15" t="str">
        <x:v>4 Oak Industrial Park, Chelmsford Road, Great Dunmow, CM6 1XN</x:v>
      </x:c>
      <x:c r="H1600" s="13" t="str">
        <x:v>Current</x:v>
      </x:c>
      <x:c r="I1600" s="14" t="n">
        <x:v>8142</x:v>
      </x:c>
      <x:c r="J1600" s="13" t="str">
        <x:f>IF(AND(ISNUMBER(I1600),I1600&gt;0),IF(I1600&lt;=1000,"1–1,000",IF(I1600&lt;=2500,"1,001–2,500",IF(I1600&lt;=5000,"2,501–5,000",IF(I1600&lt;=10000,"5,001–10,000","10,001–15,000")))),"5,001–10,000")</x:f>
        <x:v>5,001–10,000</x:v>
      </x:c>
      <x:c r="K1600" s="16" t="n">
        <x:v>81996</x:v>
      </x:c>
      <x:c r="L1600" s="43" t="n">
        <x:f>IF(AND(ISNUMBER(I1600),I1600&gt;0,ISNUMBER(K1600),K1600&gt;0),K1600/I1600,"n.a.")</x:f>
        <x:v>10.070744288872513</x:v>
      </x:c>
      <x:c r="M1600" s="43"/>
      <x:c r="N1600" s="13" t="str">
        <x:v>No</x:v>
      </x:c>
      <x:c r="O1600" s="15" t="str">
        <x:v>Not stated</x:v>
      </x:c>
      <x:c r="P1600" s="15" t="str">
        <x:v>Not stated</x:v>
      </x:c>
      <x:c r="Q1600" s="15" t="str">
        <x:v>Industrial / Warehouse plus mezzanine (if required)</x:v>
      </x:c>
      <x:c r="R1600"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600" s="15" t="str">
        <x:v>https://www.rightmove.co.uk/properties/721598802471089#/?channel=COM_LET</x:v>
      </x:c>
      <x:c r="T1600" s="15" t="str"/>
      <x:c r="U1600" s="15" t="str"/>
      <x:c r="V1600" s="15" t="str">
        <x:v>Bishop's Stortford — Oak Industrial Park</x:v>
      </x:c>
      <x:c r="W1600" s="15" t="str">
        <x:v>Individual unit ≤15,000 sq ft</x:v>
      </x:c>
      <x:c r="X1600" s="13" t="n">
        <x:f>IF(N1600="Yes",L1600,0)</x:f>
        <x:v>0</x:v>
      </x:c>
      <x:c r="Y1600" s="14" t="n">
        <x:v>1</x:v>
      </x:c>
      <x:c r="Z1600" s="13" t="str">
        <x:v>Industrial / workshop / storage</x:v>
      </x:c>
    </x:row>
    <x:row r="1601" ht="62" customHeight="1">
      <x:c r="A1601" s="13" t="str">
        <x:v>SE0621</x:v>
      </x:c>
      <x:c r="B1601" s="15" t="str">
        <x:v>Bishop's Stortford</x:v>
      </x:c>
      <x:c r="C1601" s="15" t="str">
        <x:v>Dunmow</x:v>
      </x:c>
      <x:c r="D1601" s="14"/>
      <x:c r="E1601" s="13" t="str">
        <x:v>Context</x:v>
      </x:c>
      <x:c r="F1601" s="15" t="str">
        <x:v>Peek Business Centre</x:v>
      </x:c>
      <x:c r="G1601" s="15" t="str">
        <x:v>Block J, Unit 2, Peek Business Centre, Woodside, Dunmow Road, Bishops Stortford, Hertfordshire</x:v>
      </x:c>
      <x:c r="H1601" s="13" t="str">
        <x:v>Current</x:v>
      </x:c>
      <x:c r="I1601" s="14" t="n">
        <x:v>2500</x:v>
      </x:c>
      <x:c r="J1601" s="13" t="str">
        <x:f>IF(AND(ISNUMBER(I1601),I1601&gt;0),IF(I1601&lt;=1000,"1–1,000",IF(I1601&lt;=2500,"1,001–2,500",IF(I1601&lt;=5000,"2,501–5,000",IF(I1601&lt;=10000,"5,001–10,000","10,001–15,000")))),"1,001–2,500")</x:f>
        <x:v>1,001–2,500</x:v>
      </x:c>
      <x:c r="K1601" s="16" t="n">
        <x:v>31248</x:v>
      </x:c>
      <x:c r="L1601" s="43" t="n">
        <x:f>IF(AND(ISNUMBER(I1601),I1601&gt;0,ISNUMBER(K1601),K1601&gt;0),K1601/I1601,"n.a.")</x:f>
        <x:v>12.4992</x:v>
      </x:c>
      <x:c r="M1601" s="43"/>
      <x:c r="N1601" s="13" t="str">
        <x:v>No</x:v>
      </x:c>
      <x:c r="O1601" s="15" t="str">
        <x:v>Not stated</x:v>
      </x:c>
      <x:c r="P1601" s="15" t="str">
        <x:v>Not stated</x:v>
      </x:c>
      <x:c r="Q1601" s="15" t="str">
        <x:v>An industrial unit on a popular business estate with excellent access to the A120 and M11.</x:v>
      </x:c>
      <x:c r="R1601"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01" s="15" t="str">
        <x:v>https://www.rightmove.co.uk/properties/765645889986305#/?channel=COM_LET</x:v>
      </x:c>
      <x:c r="T1601" s="15" t="str"/>
      <x:c r="U1601" s="15" t="str"/>
      <x:c r="V1601" s="15" t="str">
        <x:v>Bishop's Stortford — Peek Business Centre</x:v>
      </x:c>
      <x:c r="W1601" s="15" t="str">
        <x:v>Individual unit ≤15,000 sq ft</x:v>
      </x:c>
      <x:c r="X1601" s="13" t="n">
        <x:f>IF(N1601="Yes",L1601,0)</x:f>
        <x:v>0</x:v>
      </x:c>
      <x:c r="Y1601" s="14" t="n">
        <x:v>1</x:v>
      </x:c>
      <x:c r="Z1601" s="13" t="str">
        <x:v>Industrial / workshop / storage</x:v>
      </x:c>
    </x:row>
    <x:row r="1602" ht="62" customHeight="1">
      <x:c r="A1602" s="13" t="str">
        <x:v>SE0622</x:v>
      </x:c>
      <x:c r="B1602" s="15" t="str">
        <x:v>Bishop's Stortford</x:v>
      </x:c>
      <x:c r="C1602" s="15" t="str">
        <x:v>Saffron Walden</x:v>
      </x:c>
      <x:c r="D1602" s="14" t="n">
        <x:v>16610</x:v>
      </x:c>
      <x:c r="E1602" s="13" t="str">
        <x:v>Context</x:v>
      </x:c>
      <x:c r="F1602" s="15" t="str">
        <x:v>Standalone / estate not named</x:v>
      </x:c>
      <x:c r="G1602" s="15" t="str">
        <x:v>Butlers Lane, Saffron Walden, Essex</x:v>
      </x:c>
      <x:c r="H1602" s="13" t="str">
        <x:v>Future</x:v>
      </x:c>
      <x:c r="I1602" s="14" t="n">
        <x:v>4000</x:v>
      </x:c>
      <x:c r="J1602" s="13" t="str">
        <x:f>IF(AND(ISNUMBER(I1602),I1602&gt;0),IF(I1602&lt;=1000,"1–1,000",IF(I1602&lt;=2500,"1,001–2,500",IF(I1602&lt;=5000,"2,501–5,000",IF(I1602&lt;=10000,"5,001–10,000","10,001–15,000")))),"2,501–5,000")</x:f>
        <x:v>2,501–5,000</x:v>
      </x:c>
      <x:c r="K1602" s="16" t="n">
        <x:v>30000</x:v>
      </x:c>
      <x:c r="L1602" s="43" t="n">
        <x:f>IF(AND(ISNUMBER(I1602),I1602&gt;0,ISNUMBER(K1602),K1602&gt;0),K1602/I1602,"n.a.")</x:f>
        <x:v>7.5</x:v>
      </x:c>
      <x:c r="M1602" s="43"/>
      <x:c r="N1602" s="13" t="str">
        <x:v>No</x:v>
      </x:c>
      <x:c r="O1602" s="15" t="str">
        <x:v>Not stated</x:v>
      </x:c>
      <x:c r="P1602" s="15" t="str">
        <x:v>Not stated</x:v>
      </x:c>
      <x:c r="Q1602" s="15" t="str">
        <x:v>Large Grain Store available immediately, accessed via farm track. Units available from 1500 sqft - 4000 sqft. Full details coming soon.</x:v>
      </x:c>
      <x:c r="R1602" s="15" t="str">
        <x:v>Future/refurbishment pending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602" s="15" t="str">
        <x:v>https://www.rightmove.co.uk/properties/91975473#/?channel=COM_LET</x:v>
      </x:c>
      <x:c r="T1602" s="15" t="str"/>
      <x:c r="U1602" s="15" t="str"/>
      <x:c r="V1602" s="15" t="str">
        <x:v>Bishop's Stortford — Standalone / estate not named</x:v>
      </x:c>
      <x:c r="W1602" s="15" t="str">
        <x:v>Individual unit ≤15,000 sq ft</x:v>
      </x:c>
      <x:c r="X1602" s="13" t="n">
        <x:f>IF(N1602="Yes",L1602,0)</x:f>
        <x:v>0</x:v>
      </x:c>
      <x:c r="Y1602" s="14" t="n">
        <x:v>1</x:v>
      </x:c>
      <x:c r="Z1602" s="13" t="str">
        <x:v>Industrial / workshop / storage</x:v>
      </x:c>
    </x:row>
    <x:row r="1603" ht="62" customHeight="1">
      <x:c r="A1603" s="13" t="str">
        <x:v>SE0623</x:v>
      </x:c>
      <x:c r="B1603" s="15" t="str">
        <x:v>Bishop's Stortford</x:v>
      </x:c>
      <x:c r="C1603" s="15" t="str">
        <x:v>Great Dunmow</x:v>
      </x:c>
      <x:c r="D1603" s="14" t="n">
        <x:v>10395</x:v>
      </x:c>
      <x:c r="E1603" s="13" t="str">
        <x:v>Context</x:v>
      </x:c>
      <x:c r="F1603" s="15" t="str">
        <x:v>Standalone / estate not named</x:v>
      </x:c>
      <x:c r="G1603" s="15" t="str">
        <x:v>Chelmsford Road, Great Dunmow CM6</x:v>
      </x:c>
      <x:c r="H1603" s="13" t="str">
        <x:v>Current</x:v>
      </x:c>
      <x:c r="I1603" s="14" t="n">
        <x:v>1136</x:v>
      </x:c>
      <x:c r="J1603" s="13" t="str">
        <x:f>IF(AND(ISNUMBER(I1603),I1603&gt;0),IF(I1603&lt;=1000,"1–1,000",IF(I1603&lt;=2500,"1,001–2,500",IF(I1603&lt;=5000,"2,501–5,000",IF(I1603&lt;=10000,"5,001–10,000","10,001–15,000")))),"1,001–2,500")</x:f>
        <x:v>1,001–2,500</x:v>
      </x:c>
      <x:c r="K1603" s="16" t="n">
        <x:v>15996</x:v>
      </x:c>
      <x:c r="L1603" s="43" t="n">
        <x:f>IF(AND(ISNUMBER(I1603),I1603&gt;0,ISNUMBER(K1603),K1603&gt;0),K1603/I1603,"n.a.")</x:f>
        <x:v>14.080985915492958</x:v>
      </x:c>
      <x:c r="M1603" s="43"/>
      <x:c r="N1603" s="13" t="str">
        <x:v>No</x:v>
      </x:c>
      <x:c r="O1603" s="15" t="str">
        <x:v>Not stated</x:v>
      </x:c>
      <x:c r="P1603" s="15" t="str">
        <x:v>Not stated</x:v>
      </x:c>
      <x:c r="Q1603" s="15" t="str">
        <x:v>An industrial/warehouse unit on a popular and well-established estate with excellent access to the A120, M11 (Junction 8) and ... Warehouse</x:v>
      </x:c>
      <x:c r="R1603" s="15" t="str">
        <x:v>Advertised to let Annual rent converted from portal pcm; rounded display may differ from agent annual quote. Portal result card observed; individual detail unavailable at time of reading. Separate below-20,000 settlement; context only, not anchor-town supply. Annual rent is 12 × Zoopla advertised monthly rent; display rounding may apply.</x:v>
      </x:c>
      <x:c r="S1603" s="15" t="str">
        <x:v>https://www.zoopla.co.uk/to-rent/commercial/details/71885867/</x:v>
      </x:c>
      <x:c r="T1603" s="15" t="str"/>
      <x:c r="U1603" s="15" t="str"/>
      <x:c r="V1603" s="15" t="str">
        <x:v>Bishop's Stortford — Standalone / estate not named</x:v>
      </x:c>
      <x:c r="W1603" s="15" t="str">
        <x:v>Individual unit ≤15,000 sq ft</x:v>
      </x:c>
      <x:c r="X1603" s="13" t="n">
        <x:f>IF(N1603="Yes",L1603,0)</x:f>
        <x:v>0</x:v>
      </x:c>
      <x:c r="Y1603" s="14" t="n">
        <x:v>1</x:v>
      </x:c>
      <x:c r="Z1603" s="13" t="str">
        <x:v>Industrial / workshop / storage</x:v>
      </x:c>
    </x:row>
    <x:row r="1604" ht="75" customHeight="1">
      <x:c r="A1604" s="13" t="str">
        <x:v>SE0624</x:v>
      </x:c>
      <x:c r="B1604" s="15" t="str">
        <x:v>Bishop's Stortford</x:v>
      </x:c>
      <x:c r="C1604" s="15" t="str">
        <x:v>Dunmow</x:v>
      </x:c>
      <x:c r="D1604" s="14"/>
      <x:c r="E1604" s="13" t="str">
        <x:v>Context</x:v>
      </x:c>
      <x:c r="F1604" s="15" t="str">
        <x:v>Standalone / estate not named</x:v>
      </x:c>
      <x:c r="G1604" s="15" t="str">
        <x:v>Dunmow</x:v>
      </x:c>
      <x:c r="H1604" s="13" t="str">
        <x:v>Uncertain</x:v>
      </x:c>
      <x:c r="I1604" s="14" t="n">
        <x:v>1082</x:v>
      </x:c>
      <x:c r="J1604" s="13" t="str">
        <x:f>IF(AND(ISNUMBER(I1604),I1604&gt;0),IF(I1604&lt;=1000,"1–1,000",IF(I1604&lt;=2500,"1,001–2,500",IF(I1604&lt;=5000,"2,501–5,000",IF(I1604&lt;=10000,"5,001–10,000","10,001–15,000")))),"1,001–2,500")</x:f>
        <x:v>1,001–2,500</x:v>
      </x:c>
      <x:c r="K1604" s="16" t="n">
        <x:v>12000</x:v>
      </x:c>
      <x:c r="L1604" s="43" t="n">
        <x:f>IF(AND(ISNUMBER(I1604),I1604&gt;0,ISNUMBER(K1604),K1604&gt;0),K1604/I1604,"n.a.")</x:f>
        <x:v>11.090573012939002</x:v>
      </x:c>
      <x:c r="M1604" s="43"/>
      <x:c r="N1604" s="13" t="str">
        <x:v>No</x:v>
      </x:c>
      <x:c r="O1604" s="15" t="str">
        <x:v>Not stated</x:v>
      </x:c>
      <x:c r="P1604" s="15" t="str">
        <x:v>Not stated</x:v>
      </x:c>
      <x:c r="Q1604" s="15" t="str">
        <x:v>Light industrial unit to let in Margaret Roding, Dunmow. The unit measures 1,082 square feet with an additional 302 square feet of mezzanine floor, and is located on a rural and well connected site. The site offers links to the A1060 and other major transport links.</x:v>
      </x:c>
      <x:c r="R1604" s="15" t="str">
        <x:v>Advertised but conflicting floor-area/demise descriptions Annual rent converted from portal pcm; rounded display may differ from agent annual quote. Conflicting portal areas: 160.0, 1082.0 Separate below-20,000 settlement; context only, not anchor-town supply. Size read from property card, excluding the search-size filter. Annual rent is 12 × Rightmove advertised monthly rent; display rounding may apply. Host BUA population not separately matched.</x:v>
      </x:c>
      <x:c r="S1604" s="15" t="str">
        <x:v>https://www.rightmove.co.uk/properties/170364953#/?channel=COM_LET</x:v>
      </x:c>
      <x:c r="T1604" s="15" t="str">
        <x:v>https://www.rightmove.co.uk/properties/94740933#/?channel=COM_LET</x:v>
      </x:c>
      <x:c r="U1604" s="15" t="str"/>
      <x:c r="V1604" s="15" t="str">
        <x:v>Bishop's Stortford — Standalone / estate not named</x:v>
      </x:c>
      <x:c r="W1604" s="15" t="str">
        <x:v>Individual unit ≤15,000 sq ft</x:v>
      </x:c>
      <x:c r="X1604" s="13" t="n">
        <x:f>IF(N1604="Yes",L1604,0)</x:f>
        <x:v>0</x:v>
      </x:c>
      <x:c r="Y1604" s="14" t="n">
        <x:v>1</x:v>
      </x:c>
      <x:c r="Z1604" s="13" t="str">
        <x:v>Industrial / workshop / storage</x:v>
      </x:c>
    </x:row>
    <x:row r="1605" ht="75" customHeight="1">
      <x:c r="A1605" s="13" t="str">
        <x:v>SE0625</x:v>
      </x:c>
      <x:c r="B1605" s="15" t="str">
        <x:v>Bishop's Stortford</x:v>
      </x:c>
      <x:c r="C1605" s="15" t="str">
        <x:v>Dunmow</x:v>
      </x:c>
      <x:c r="D1605" s="14"/>
      <x:c r="E1605" s="13" t="str">
        <x:v>Context</x:v>
      </x:c>
      <x:c r="F1605" s="15" t="str">
        <x:v>Standalone / estate not named</x:v>
      </x:c>
      <x:c r="G1605" s="15" t="str">
        <x:v>Dunmow Road, Bishops Stortford CM23</x:v>
      </x:c>
      <x:c r="H1605" s="13" t="str">
        <x:v>Uncertain</x:v>
      </x:c>
      <x:c r="I1605" s="14" t="n">
        <x:v>1238</x:v>
      </x:c>
      <x:c r="J1605" s="13" t="str">
        <x:f>IF(AND(ISNUMBER(I1605),I1605&gt;0),IF(I1605&lt;=1000,"1–1,000",IF(I1605&lt;=2500,"1,001–2,500",IF(I1605&lt;=5000,"2,501–5,000",IF(I1605&lt;=10000,"5,001–10,000","10,001–15,000")))),"1,001–2,500")</x:f>
        <x:v>1,001–2,500</x:v>
      </x:c>
      <x:c r="K1605" s="16" t="n">
        <x:v>20496</x:v>
      </x:c>
      <x:c r="L1605" s="43" t="n">
        <x:f>IF(AND(ISNUMBER(I1605),I1605&gt;0,ISNUMBER(K1605),K1605&gt;0),K1605/I1605,"n.a.")</x:f>
        <x:v>16.55573505654281</x:v>
      </x:c>
      <x:c r="M1605" s="43"/>
      <x:c r="N1605" s="13" t="str">
        <x:v>No</x:v>
      </x:c>
      <x:c r="O1605" s="15" t="str">
        <x:v>Not stated</x:v>
      </x:c>
      <x:c r="P1605" s="15" t="str">
        <x:v>Not stated</x:v>
      </x:c>
      <x:c r="Q1605" s="15" t="str">
        <x:v>A ground floor business unit with excellent access to the M11 and A120. Light industrial</x:v>
      </x:c>
      <x:c r="R1605" s="15" t="str">
        <x:v>Advertised but conflicting floor-area/demise descriptions Annual rent converted from portal pcm; rounded display may differ from agent annual quote. Portal result card observed; individual detail unavailable at time of reading. Conflicting portal areas: 1238.0, 2500.0 Separate below-20,000 settlement; context only, not anchor-town supply. Annual rent is 12 × Zoopla advertised monthly rent; display rounding may apply. Host BUA population not separately matched.</x:v>
      </x:c>
      <x:c r="S1605" s="15" t="str">
        <x:v>https://www.zoopla.co.uk/to-rent/commercial/details/74453624/</x:v>
      </x:c>
      <x:c r="T1605" s="15" t="str">
        <x:v>https://www.zoopla.co.uk/to-rent/commercial/details/73821888/</x:v>
      </x:c>
      <x:c r="U1605" s="15" t="str"/>
      <x:c r="V1605" s="15" t="str">
        <x:v>Bishop's Stortford — Standalone / estate not named</x:v>
      </x:c>
      <x:c r="W1605" s="15" t="str">
        <x:v>Individual unit ≤15,000 sq ft</x:v>
      </x:c>
      <x:c r="X1605" s="13" t="n">
        <x:f>IF(N1605="Yes",L1605,0)</x:f>
        <x:v>0</x:v>
      </x:c>
      <x:c r="Y1605" s="14" t="n">
        <x:v>1</x:v>
      </x:c>
      <x:c r="Z1605" s="13" t="str">
        <x:v>Industrial / workshop / storage</x:v>
      </x:c>
    </x:row>
    <x:row r="1606" ht="62" customHeight="1">
      <x:c r="A1606" s="13" t="str">
        <x:v>SE0626</x:v>
      </x:c>
      <x:c r="B1606" s="15" t="str">
        <x:v>Bishop's Stortford</x:v>
      </x:c>
      <x:c r="C1606" s="15" t="str">
        <x:v>Dunmow</x:v>
      </x:c>
      <x:c r="D1606" s="14"/>
      <x:c r="E1606" s="13" t="str">
        <x:v>Context</x:v>
      </x:c>
      <x:c r="F1606" s="15" t="str">
        <x:v>Standalone / estate not named</x:v>
      </x:c>
      <x:c r="G1606" s="15" t="str">
        <x:v>Dunmow,CM6</x:v>
      </x:c>
      <x:c r="H1606" s="13" t="str">
        <x:v>Current</x:v>
      </x:c>
      <x:c r="I1606" s="14" t="n">
        <x:v>900</x:v>
      </x:c>
      <x:c r="J1606" s="13" t="str">
        <x:f>IF(AND(ISNUMBER(I1606),I1606&gt;0),IF(I1606&lt;=1000,"1–1,000",IF(I1606&lt;=2500,"1,001–2,500",IF(I1606&lt;=5000,"2,501–5,000",IF(I1606&lt;=10000,"5,001–10,000","10,001–15,000")))),"1–1,000")</x:f>
        <x:v>1–1,000</x:v>
      </x:c>
      <x:c r="K1606" s="16" t="n">
        <x:v>9000</x:v>
      </x:c>
      <x:c r="L1606" s="43" t="n">
        <x:f>IF(AND(ISNUMBER(I1606),I1606&gt;0,ISNUMBER(K1606),K1606&gt;0),K1606/I1606,"n.a.")</x:f>
        <x:v>10</x:v>
      </x:c>
      <x:c r="M1606" s="43"/>
      <x:c r="N1606" s="13" t="str">
        <x:v>No</x:v>
      </x:c>
      <x:c r="O1606" s="15" t="str">
        <x:v>Not stated</x:v>
      </x:c>
      <x:c r="P1606" s="15" t="str">
        <x:v>Not stated</x:v>
      </x:c>
      <x:c r="Q1606" s="15" t="str">
        <x:v>Workshop/Light Industrial space with situated on an industrial site between Chelmsford, Dunmow and Harlow. Toilet facilities and broadband are on site, and there is ample car parking on site. VIEWING BY APPOINTMENT WITH THE AGENT. See full details</x:v>
      </x:c>
      <x:c r="R1606"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06" s="15" t="str">
        <x:v>https://www.rightmove.co.uk/properties/754787795200705#/?channel=COM_LET</x:v>
      </x:c>
      <x:c r="T1606" s="15" t="str"/>
      <x:c r="U1606" s="15" t="str"/>
      <x:c r="V1606" s="15" t="str">
        <x:v>Bishop's Stortford — Standalone / estate not named</x:v>
      </x:c>
      <x:c r="W1606" s="15" t="str">
        <x:v>Individual unit ≤15,000 sq ft</x:v>
      </x:c>
      <x:c r="X1606" s="13" t="n">
        <x:f>IF(N1606="Yes",L1606,0)</x:f>
        <x:v>0</x:v>
      </x:c>
      <x:c r="Y1606" s="14" t="n">
        <x:v>1</x:v>
      </x:c>
      <x:c r="Z1606" s="13" t="str">
        <x:v>Industrial / workshop / storage</x:v>
      </x:c>
    </x:row>
    <x:row r="1607" ht="75" customHeight="1">
      <x:c r="A1607" s="13" t="str">
        <x:v>SE0627</x:v>
      </x:c>
      <x:c r="B1607" s="15" t="str">
        <x:v>Bishop's Stortford</x:v>
      </x:c>
      <x:c r="C1607" s="15" t="str">
        <x:v>Great Dunmow</x:v>
      </x:c>
      <x:c r="D1607" s="14" t="n">
        <x:v>10395</x:v>
      </x:c>
      <x:c r="E1607" s="13" t="str">
        <x:v>Context</x:v>
      </x:c>
      <x:c r="F1607" s="15" t="str">
        <x:v>Standalone / estate not named</x:v>
      </x:c>
      <x:c r="G1607" s="15" t="str">
        <x:v>Great Dunmow</x:v>
      </x:c>
      <x:c r="H1607" s="13" t="str">
        <x:v>Uncertain</x:v>
      </x:c>
      <x:c r="I1607" s="14" t="n">
        <x:v>3226</x:v>
      </x:c>
      <x:c r="J1607" s="13" t="str">
        <x:f>IF(AND(ISNUMBER(I1607),I1607&gt;0),IF(I1607&lt;=1000,"1–1,000",IF(I1607&lt;=2500,"1,001–2,500",IF(I1607&lt;=5000,"2,501–5,000",IF(I1607&lt;=10000,"5,001–10,000","10,001–15,000")))),"2,501–5,000")</x:f>
        <x:v>2,501–5,000</x:v>
      </x:c>
      <x:c r="K1607" s="16" t="n">
        <x:v>27000</x:v>
      </x:c>
      <x:c r="L1607" s="43" t="n">
        <x:f>IF(AND(ISNUMBER(I1607),I1607&gt;0,ISNUMBER(K1607),K1607&gt;0),K1607/I1607,"n.a.")</x:f>
        <x:v>8.369497830130193</x:v>
      </x:c>
      <x:c r="M1607" s="43"/>
      <x:c r="N1607" s="13" t="str">
        <x:v>No</x:v>
      </x:c>
      <x:c r="O1607" s="15" t="str">
        <x:v>Not stated</x:v>
      </x:c>
      <x:c r="P1607" s="15" t="str">
        <x:v>Not stated</x:v>
      </x:c>
      <x:c r="Q1607" s="15" t="str">
        <x:v>Industrial unit to let within the well established Chelmsford Road Industrial Estate, Great Dunmow. The property measures 3,226 square feet in total offering workshop and office accommodation. The site is located with exceptional access onto the A120 with further links to the A131 and M11.</x:v>
      </x:c>
      <x:c r="R1607" s="15" t="str">
        <x:v>Advertised but conflicting floor-area/demise descriptions Annual rent converted from portal pcm; rounded display may differ from agent annual quote. Conflicting portal areas: 2622.0, 3226.0, 3863.0, 15000.0 Separate below-20,000 settlement; context only, not anchor-town supply. Size read from property card, excluding the search-size filter. Annual rent is 12 × Rightmove advertised monthly rent; display rounding may apply.</x:v>
      </x:c>
      <x:c r="S1607" s="15" t="str">
        <x:v>https://www.rightmove.co.uk/properties/94218315#/?channel=COM_LET</x:v>
      </x:c>
      <x:c r="T1607" s="15" t="str">
        <x:v>https://www.rightmove.co.uk/properties/172780007#/?channel=COM_LET</x:v>
      </x:c>
      <x:c r="U1607" s="15" t="str">
        <x:v>https://www.rightmove.co.uk/properties/172779992#/?channel=COM_LET
https://www.rightmove.co.uk/properties/94449015#/?channel=COM_LET</x:v>
      </x:c>
      <x:c r="V1607" s="15" t="str">
        <x:v>Bishop's Stortford — Standalone / estate not named</x:v>
      </x:c>
      <x:c r="W1607" s="15" t="str">
        <x:v>Individual unit ≤15,000 sq ft</x:v>
      </x:c>
      <x:c r="X1607" s="13" t="n">
        <x:f>IF(N1607="Yes",L1607,0)</x:f>
        <x:v>0</x:v>
      </x:c>
      <x:c r="Y1607" s="14" t="n">
        <x:v>1</x:v>
      </x:c>
      <x:c r="Z1607" s="13" t="str">
        <x:v>Industrial / workshop / storage</x:v>
      </x:c>
    </x:row>
    <x:row r="1608" ht="153" customHeight="1">
      <x:c r="A1608" s="13" t="str">
        <x:v>SE0628</x:v>
      </x:c>
      <x:c r="B1608" s="15" t="str">
        <x:v>Bishop's Stortford</x:v>
      </x:c>
      <x:c r="C1608" s="15" t="str">
        <x:v>Saffron Walden</x:v>
      </x:c>
      <x:c r="D1608" s="14" t="n">
        <x:v>16610</x:v>
      </x:c>
      <x:c r="E1608" s="13" t="str">
        <x:v>Context</x:v>
      </x:c>
      <x:c r="F1608" s="15" t="str">
        <x:v>Standalone / estate not named</x:v>
      </x:c>
      <x:c r="G1608" s="15" t="str">
        <x:v>Home Farm, Audley End, Audley End Road, Saffron Walden, Essex</x:v>
      </x:c>
      <x:c r="H1608" s="13" t="str">
        <x:v>Current</x:v>
      </x:c>
      <x:c r="I1608" s="14" t="n">
        <x:v>5870</x:v>
      </x:c>
      <x:c r="J1608" s="13" t="str">
        <x:f>IF(AND(ISNUMBER(I1608),I1608&gt;0),IF(I1608&lt;=1000,"1–1,000",IF(I1608&lt;=2500,"1,001–2,500",IF(I1608&lt;=5000,"2,501–5,000",IF(I1608&lt;=10000,"5,001–10,000","10,001–15,000")))),"5,001–10,000")</x:f>
        <x:v>5,001–10,000</x:v>
      </x:c>
      <x:c r="K1608" s="16" t="n">
        <x:v>58692</x:v>
      </x:c>
      <x:c r="L1608" s="43" t="n">
        <x:f>IF(AND(ISNUMBER(I1608),I1608&gt;0,ISNUMBER(K1608),K1608&gt;0),K1608/I1608,"n.a.")</x:f>
        <x:v>9.998637137989778</x:v>
      </x:c>
      <x:c r="M1608" s="43"/>
      <x:c r="N1608" s="13" t="str">
        <x:v>No</x:v>
      </x:c>
      <x:c r="O1608" s="15" t="str">
        <x:v>Not stated</x:v>
      </x:c>
      <x:c r="P1608" s="15" t="str">
        <x:v>Home Farm offers approximately 5,870 sq ft (545 sq m) of newly refurbished commercial accommodation, with planning permission for both Light Industrial (Class E) and Storage &amp; Distribution (B8) use. Formerly a grain store, the steel portal-framed building is being comprehensively refurbished with new cladding, roller shutter doors, electrics and LED lighting, an epoxy resin floor and new service connections. Beyond that it is a blank canvas: a pr</x:v>
      </x:c>
      <x:c r="Q1608" s="15" t="str">
        <x:v>"Home Farm offers approximately 5,870 sq ft (545 sq m) of newly refurbished commercial accommodation, with planning permission for both Light Industrial (Class E) and Storage &amp; Distribution (B8) use. Formerly a grain store, the steel portal-framed building is being comprehensively refurbished with new cladding, roller shutter doors, electrics and LED lighting, an epoxy resin floor and new service connections. Beyond that it is a blank canvas: a practical base from which an incoming tenant can create a fit-out suited to their own operational requirements. Home Farm sits on the Audley End Estate in a quiet and discreet rural location between the villages of Littlebury and Audley End, near Saff</x:v>
      </x:c>
      <x:c r="R1608"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608" s="15" t="str">
        <x:v>https://www.rightmove.co.uk/properties/783756028448257#/?channel=COM_LET</x:v>
      </x:c>
      <x:c r="T1608" s="15" t="str"/>
      <x:c r="U1608" s="15" t="str"/>
      <x:c r="V1608" s="15" t="str">
        <x:v>Bishop's Stortford — Standalone / estate not named</x:v>
      </x:c>
      <x:c r="W1608" s="15" t="str">
        <x:v>Individual unit ≤15,000 sq ft</x:v>
      </x:c>
      <x:c r="X1608" s="13" t="n">
        <x:f>IF(N1608="Yes",L1608,0)</x:f>
        <x:v>0</x:v>
      </x:c>
      <x:c r="Y1608" s="14" t="n">
        <x:v>1</x:v>
      </x:c>
      <x:c r="Z1608" s="13" t="str">
        <x:v>Industrial / workshop / storage</x:v>
      </x:c>
    </x:row>
    <x:row r="1609" ht="75" customHeight="1">
      <x:c r="A1609" s="13" t="str">
        <x:v>SE0629</x:v>
      </x:c>
      <x:c r="B1609" s="15" t="str">
        <x:v>Bishop's Stortford</x:v>
      </x:c>
      <x:c r="C1609" s="15" t="str">
        <x:v>Saffron Walden</x:v>
      </x:c>
      <x:c r="D1609" s="14" t="n">
        <x:v>16610</x:v>
      </x:c>
      <x:c r="E1609" s="13" t="str">
        <x:v>Context</x:v>
      </x:c>
      <x:c r="F1609" s="15" t="str">
        <x:v>Standalone / estate not named</x:v>
      </x:c>
      <x:c r="G1609" s="15" t="str">
        <x:v>Saffron Walden</x:v>
      </x:c>
      <x:c r="H1609" s="13" t="str">
        <x:v>Uncertain</x:v>
      </x:c>
      <x:c r="I1609" s="14" t="n">
        <x:v>11740</x:v>
      </x:c>
      <x:c r="J1609" s="13" t="str">
        <x:f>IF(AND(ISNUMBER(I1609),I1609&gt;0),IF(I1609&lt;=1000,"1–1,000",IF(I1609&lt;=2500,"1,001–2,500",IF(I1609&lt;=5000,"2,501–5,000",IF(I1609&lt;=10000,"5,001–10,000","10,001–15,000")))),"10,001–15,000")</x:f>
        <x:v>10,001–15,000</x:v>
      </x:c>
      <x:c r="K1609" s="16" t="n">
        <x:v>72000</x:v>
      </x:c>
      <x:c r="L1609" s="43" t="n">
        <x:f>IF(AND(ISNUMBER(I1609),I1609&gt;0,ISNUMBER(K1609),K1609&gt;0),K1609/I1609,"n.a.")</x:f>
        <x:v>6.132879045996593</x:v>
      </x:c>
      <x:c r="M1609" s="43"/>
      <x:c r="N1609" s="13" t="str">
        <x:v>No</x:v>
      </x:c>
      <x:c r="O1609" s="15" t="str">
        <x:v>Not stated</x:v>
      </x:c>
      <x:c r="P1609" s="15" t="str">
        <x:v>Not stated</x:v>
      </x:c>
      <x:c r="Q1609" s="15" t="str">
        <x:v>Warehouse to let in Clavering, Saffron Walden. The warehouse measures 11,740 square feet and has been recently renovated. The site is secure with gated access and a private access track and is well connected to the M11, A10 and A120.</x:v>
      </x:c>
      <x:c r="R1609" s="15" t="str">
        <x:v>Advertised but conflicting floor-area/demise descriptions Annual rent converted from portal pcm; rounded display may differ from agent annual quote. Conflicting portal areas: 1500.0, 4800.0, 11740.0 Separate below-20,000 settlement; context only, not anchor-town supply. Size read from property card, excluding the search-size filter. Annual rent is 12 × Rightmove advertised monthly rent; display rounding may apply.</x:v>
      </x:c>
      <x:c r="S1609" s="15" t="str">
        <x:v>https://www.rightmove.co.uk/properties/88821606#/?channel=COM_LET</x:v>
      </x:c>
      <x:c r="T1609" s="15" t="str">
        <x:v>https://www.rightmove.co.uk/properties/87659421#/?channel=COM_LET</x:v>
      </x:c>
      <x:c r="U1609" s="15" t="str">
        <x:v>https://www.rightmove.co.uk/properties/160493594#/?channel=COM_LET</x:v>
      </x:c>
      <x:c r="V1609" s="15" t="str">
        <x:v>Bishop's Stortford — Standalone / estate not named</x:v>
      </x:c>
      <x:c r="W1609" s="15" t="str">
        <x:v>Individual unit ≤15,000 sq ft</x:v>
      </x:c>
      <x:c r="X1609" s="13" t="n">
        <x:f>IF(N1609="Yes",L1609,0)</x:f>
        <x:v>0</x:v>
      </x:c>
      <x:c r="Y1609" s="14" t="n">
        <x:v>1</x:v>
      </x:c>
      <x:c r="Z1609" s="13" t="str">
        <x:v>Industrial / workshop / storage</x:v>
      </x:c>
    </x:row>
    <x:row r="1610" ht="49" customHeight="1">
      <x:c r="A1610" s="13" t="str">
        <x:v>SE0630</x:v>
      </x:c>
      <x:c r="B1610" s="15" t="str">
        <x:v>Bishop's Stortford</x:v>
      </x:c>
      <x:c r="C1610" s="15" t="str">
        <x:v>Dunmow</x:v>
      </x:c>
      <x:c r="D1610" s="14"/>
      <x:c r="E1610" s="13" t="str">
        <x:v>Context</x:v>
      </x:c>
      <x:c r="F1610" s="15" t="str">
        <x:v>Standalone / estate not named</x:v>
      </x:c>
      <x:c r="G1610" s="15" t="str">
        <x:v>Storage Unit 1, Marshs, Cherry Street, Duton Hill, Dunmow CM6</x:v>
      </x:c>
      <x:c r="H1610" s="13" t="str">
        <x:v>Current</x:v>
      </x:c>
      <x:c r="I1610" s="14" t="n">
        <x:v>258</x:v>
      </x:c>
      <x:c r="J1610" s="13" t="str">
        <x:f>IF(AND(ISNUMBER(I1610),I1610&gt;0),IF(I1610&lt;=1000,"1–1,000",IF(I1610&lt;=2500,"1,001–2,500",IF(I1610&lt;=5000,"2,501–5,000",IF(I1610&lt;=10000,"5,001–10,000","10,001–15,000")))),"1–1,000")</x:f>
        <x:v>1–1,000</x:v>
      </x:c>
      <x:c r="K1610" s="16" t="n">
        <x:v>3360</x:v>
      </x:c>
      <x:c r="L1610" s="43" t="n">
        <x:f>IF(AND(ISNUMBER(I1610),I1610&gt;0,ISNUMBER(K1610),K1610&gt;0),K1610/I1610,"n.a.")</x:f>
        <x:v>13.023255813953488</x:v>
      </x:c>
      <x:c r="M1610" s="43"/>
      <x:c r="N1610" s="13" t="str">
        <x:v>No</x:v>
      </x:c>
      <x:c r="O1610" s="15" t="str">
        <x:v>Not stated</x:v>
      </x:c>
      <x:c r="P1610" s="15" t="str">
        <x:v>Not stated</x:v>
      </x:c>
      <x:c r="Q1610" s="15" t="str">
        <x:v>Separately advertised storage unit; individual construction and door specifications not verified.</x:v>
      </x:c>
      <x:c r="R1610" s="15" t="str">
        <x:v>Advertised to let Separate Unit 1, not a second advertisement for Unit 2. Portal header 258 sq ft; annualized asking £280 pcm × 12. Below-20,000 host retained as context only. Host BUA population not separately matched.</x:v>
      </x:c>
      <x:c r="S1610" s="15" t="str">
        <x:v>https://www.zoopla.co.uk/to-rent/commercial/details/73631660/</x:v>
      </x:c>
      <x:c r="T1610" s="15" t="str">
        <x:v>https://www.rightmove.co.uk/properties/90524646#/?channel=COM_LET</x:v>
      </x:c>
      <x:c r="U1610" s="15" t="str"/>
      <x:c r="V1610" s="15" t="str">
        <x:v>Bishop's Stortford — Standalone / estate not named</x:v>
      </x:c>
      <x:c r="W1610" s="15" t="str">
        <x:v>Individual unit ≤15,000 sq ft</x:v>
      </x:c>
      <x:c r="X1610" s="13" t="n">
        <x:f>IF(N1610="Yes",L1610,0)</x:f>
        <x:v>0</x:v>
      </x:c>
      <x:c r="Y1610" s="14" t="n">
        <x:v>1</x:v>
      </x:c>
      <x:c r="Z1610" s="13" t="str">
        <x:v>Industrial / workshop / storage</x:v>
      </x:c>
    </x:row>
    <x:row r="1611" ht="153" customHeight="1">
      <x:c r="A1611" s="13" t="str">
        <x:v>SE0631</x:v>
      </x:c>
      <x:c r="B1611" s="15" t="str">
        <x:v>Bishop's Stortford</x:v>
      </x:c>
      <x:c r="C1611" s="15" t="str">
        <x:v>Dunmow</x:v>
      </x:c>
      <x:c r="D1611" s="14"/>
      <x:c r="E1611" s="13" t="str">
        <x:v>Context</x:v>
      </x:c>
      <x:c r="F1611" s="15" t="str">
        <x:v>Standalone / estate not named</x:v>
      </x:c>
      <x:c r="G1611" s="15" t="str">
        <x:v>Storage Unit 2, Marshs, Cherry Street, Duton Hill, Dunmow</x:v>
      </x:c>
      <x:c r="H1611" s="13" t="str">
        <x:v>Current</x:v>
      </x:c>
      <x:c r="I1611" s="14" t="n">
        <x:v>258</x:v>
      </x:c>
      <x:c r="J1611" s="13" t="str">
        <x:f>IF(AND(ISNUMBER(I1611),I1611&gt;0),IF(I1611&lt;=1000,"1–1,000",IF(I1611&lt;=2500,"1,001–2,500",IF(I1611&lt;=5000,"2,501–5,000",IF(I1611&lt;=10000,"5,001–10,000","10,001–15,000")))),"1–1,000")</x:f>
        <x:v>1–1,000</x:v>
      </x:c>
      <x:c r="K1611" s="16" t="n">
        <x:v>3360</x:v>
      </x:c>
      <x:c r="L1611" s="43" t="n">
        <x:f>IF(AND(ISNUMBER(I1611),I1611&gt;0,ISNUMBER(K1611),K1611&gt;0),K1611/I1611,"n.a.")</x:f>
        <x:v>13.023255813953488</x:v>
      </x:c>
      <x:c r="M1611" s="43"/>
      <x:c r="N1611" s="13" t="str">
        <x:v>No</x:v>
      </x:c>
      <x:c r="O1611" s="15" t="str">
        <x:v>Not stated</x:v>
      </x:c>
      <x:c r="P1611" s="15" t="str">
        <x:v>Timber double entrance doors; no roller shutter stated</x:v>
      </x:c>
      <x:c r="Q1611" s="15" t="str">
        <x:v>Secure Storage Unit to Let - 256 sq ft - Great Dunmow A secure storage unit extending to approximately 256 sq ft (23.8 sq m), situated within a well-maintained rural commercial estate in an attractive countryside setting, offering excellent access to the A120, M11 and Stansted Airport. The unit has recently benefited from external refurbishment including a new roof, providing clean, dry and secure accommodation ideal for a wide variety of storage requirements. Internally, the unit offers an open-plan layout with a concrete floor, blockwork walls and timber double entrance doors, making loading and unloading straightforward. The estate benefits from generous circulation space and ample parkin</x:v>
      </x:c>
      <x:c r="R1611" s="15" t="str">
        <x:v>Advertised to let Annual rent converted from portal pcm; rounded display may differ from agent annual quote. Rightmove detail verified. Separate below-20,000 settlement; context only, not anchor-town supply. Annual rent is 12 × Rightmove advertised monthly rent; display rounding may apply. Header area 258 sq ft; descriptive text says approximately 256 sq ft. Kept as separate Unit 2. Host BUA population not separately matched.</x:v>
      </x:c>
      <x:c r="S1611" s="15" t="str">
        <x:v>https://www.zoopla.co.uk/to-rent/commercial/details/73631664/</x:v>
      </x:c>
      <x:c r="T1611" s="15" t="str">
        <x:v>https://www.rightmove.co.uk/properties/90524649#/?channel=COM_LET</x:v>
      </x:c>
      <x:c r="U1611" s="15" t="str"/>
      <x:c r="V1611" s="15" t="str">
        <x:v>Bishop's Stortford — Standalone / estate not named</x:v>
      </x:c>
      <x:c r="W1611" s="15" t="str">
        <x:v>Individual unit ≤15,000 sq ft</x:v>
      </x:c>
      <x:c r="X1611" s="13" t="n">
        <x:f>IF(N1611="Yes",L1611,0)</x:f>
        <x:v>0</x:v>
      </x:c>
      <x:c r="Y1611" s="14" t="n">
        <x:v>1</x:v>
      </x:c>
      <x:c r="Z1611" s="13" t="str">
        <x:v>Industrial / workshop / storage</x:v>
      </x:c>
    </x:row>
    <x:row r="1612" ht="153" customHeight="1">
      <x:c r="A1612" s="13" t="str">
        <x:v>SE0632</x:v>
      </x:c>
      <x:c r="B1612" s="15" t="str">
        <x:v>Bishop's Stortford</x:v>
      </x:c>
      <x:c r="C1612" s="15" t="str">
        <x:v>Dunmow</x:v>
      </x:c>
      <x:c r="D1612" s="14"/>
      <x:c r="E1612" s="13" t="str">
        <x:v>Context</x:v>
      </x:c>
      <x:c r="F1612" s="15" t="str">
        <x:v>Standalone / estate not named</x:v>
      </x:c>
      <x:c r="G1612" s="15" t="str">
        <x:v>Unit 2, Marshs, Cherry Street, Duton Hill, Dunmow</x:v>
      </x:c>
      <x:c r="H1612" s="13" t="str">
        <x:v>Current</x:v>
      </x:c>
      <x:c r="I1612" s="14" t="n">
        <x:v>3498</x:v>
      </x:c>
      <x:c r="J1612" s="13" t="str">
        <x:f>IF(AND(ISNUMBER(I1612),I1612&gt;0),IF(I1612&lt;=1000,"1–1,000",IF(I1612&lt;=2500,"1,001–2,500",IF(I1612&lt;=5000,"2,501–5,000",IF(I1612&lt;=10000,"5,001–10,000","10,001–15,000")))),"2,501–5,000")</x:f>
        <x:v>2,501–5,000</x:v>
      </x:c>
      <x:c r="K1612" s="16" t="n">
        <x:v>24996</x:v>
      </x:c>
      <x:c r="L1612" s="43" t="n">
        <x:f>IF(AND(ISNUMBER(I1612),I1612&gt;0,ISNUMBER(K1612),K1612&gt;0),K1612/I1612,"n.a.")</x:f>
        <x:v>7.145797598627787</x:v>
      </x:c>
      <x:c r="M1612" s="43"/>
      <x:c r="N1612" s="13" t="str">
        <x:v>No</x:v>
      </x:c>
      <x:c r="O1612" s="15" t="str">
        <x:v>Not stated</x:v>
      </x:c>
      <x:c r="P1612" s="15" t="str">
        <x:v>Large loading doors; Access is provided via large loading doors opening onto an extensive concrete forecourt, allowing for straightforward loading and unloading together with ample on-site parking for staff and visitors.</x:v>
      </x:c>
      <x:c r="Q1612" s="15" t="str">
        <x:v>A recently refurbished warehouse/workshop extending to approximately 3,499 sq ft (325 sq m), situated within an attractive rural commercial estate offering excellent accessibility whilst benefiting from a peaceful countryside setting. The property provides bright and versatile accommodation, comprising predominantly open-plan warehouse space with ancillary workshop, storage and office areas. Having recently undergone refurbishment, the unit benefits from freshly painted concrete floors, LED lighting throughout and excellent natural daylight, creating a clean and practical working environment suitable for a variety of business uses. Access is provided via large loading doors opening onto an e</x:v>
      </x:c>
      <x:c r="R1612" s="15" t="str">
        <x:v>Advertised to let Annual rent converted from portal pcm; rounded display may differ from agent annual quote. Rightmove detail verified. Separate below-20,000 settlement; context only, not anchor-town supply. Annual rent is 12 × Rightmove advertised monthly rent; display rounding may apply. Host BUA population not separately matched.</x:v>
      </x:c>
      <x:c r="S1612" s="15" t="str">
        <x:v>https://www.zoopla.co.uk/to-rent/commercial/details/73631661/</x:v>
      </x:c>
      <x:c r="T1612" s="15" t="str">
        <x:v>https://www.rightmove.co.uk/properties/90524640#/?channel=COM_LET</x:v>
      </x:c>
      <x:c r="U1612" s="15" t="str"/>
      <x:c r="V1612" s="15" t="str">
        <x:v>Bishop's Stortford — Standalone / estate not named</x:v>
      </x:c>
      <x:c r="W1612" s="15" t="str">
        <x:v>Individual unit ≤15,000 sq ft</x:v>
      </x:c>
      <x:c r="X1612" s="13" t="n">
        <x:f>IF(N1612="Yes",L1612,0)</x:f>
        <x:v>0</x:v>
      </x:c>
      <x:c r="Y1612" s="14" t="n">
        <x:v>1</x:v>
      </x:c>
      <x:c r="Z1612" s="13" t="str">
        <x:v>Industrial / workshop / storage</x:v>
      </x:c>
    </x:row>
    <x:row r="1613" ht="153" customHeight="1">
      <x:c r="A1613" s="13" t="str">
        <x:v>SE0633</x:v>
      </x:c>
      <x:c r="B1613" s="15" t="str">
        <x:v>Bishop's Stortford</x:v>
      </x:c>
      <x:c r="C1613" s="15" t="str">
        <x:v>Dunmow</x:v>
      </x:c>
      <x:c r="D1613" s="14"/>
      <x:c r="E1613" s="13" t="str">
        <x:v>Context</x:v>
      </x:c>
      <x:c r="F1613" s="15" t="str">
        <x:v>Standalone / estate not named</x:v>
      </x:c>
      <x:c r="G1613" s="15" t="str">
        <x:v>Unit 3, Marshs, Cherry Street, Duton Hill, Dunmow</x:v>
      </x:c>
      <x:c r="H1613" s="13" t="str">
        <x:v>Current</x:v>
      </x:c>
      <x:c r="I1613" s="14" t="n">
        <x:v>3498</x:v>
      </x:c>
      <x:c r="J1613" s="13" t="str">
        <x:f>IF(AND(ISNUMBER(I1613),I1613&gt;0),IF(I1613&lt;=1000,"1–1,000",IF(I1613&lt;=2500,"1,001–2,500",IF(I1613&lt;=5000,"2,501–5,000",IF(I1613&lt;=10000,"5,001–10,000","10,001–15,000")))),"2,501–5,000")</x:f>
        <x:v>2,501–5,000</x:v>
      </x:c>
      <x:c r="K1613" s="16" t="n">
        <x:v>15000</x:v>
      </x:c>
      <x:c r="L1613" s="43" t="n">
        <x:f>IF(AND(ISNUMBER(I1613),I1613&gt;0,ISNUMBER(K1613),K1613&gt;0),K1613/I1613,"n.a.")</x:f>
        <x:v>4.288164665523156</x:v>
      </x:c>
      <x:c r="M1613" s="43"/>
      <x:c r="N1613" s="13" t="str">
        <x:v>No</x:v>
      </x:c>
      <x:c r="O1613" s="15" t="str">
        <x:v>Not stated</x:v>
      </x:c>
      <x:c r="P1613" s="15" t="str">
        <x:v>Not stated</x:v>
      </x:c>
      <x:c r="Q1613" s="15" t="str">
        <x:v>A versatile workshop/storage unit extending to approximately 1,704 sq ft (158.3 sq m), located within a well-established rural commercial estate offering a peaceful working environment whilst remaining within easy reach of the A120, M11 and Stansted Airport. The unit provides predominantly open-plan workshop accommodation with a separate entrance/reception area, making it suitable for a wide variety of commercial occupiers. The space benefits from concrete flooring, fluorescent strip lighting, good natural daylight and a recently replaced roof, creating a practical and functional workspace. An existing inspection pit is incorporated within the workshop and may suit engineering or maintenance</x:v>
      </x:c>
      <x:c r="R1613" s="15" t="str">
        <x:v>Advertised to let Annual rent converted from portal pcm; rounded display may differ from agent annual quote. Rightmove detail verified. Separate below-20,000 settlement; context only, not anchor-town supply. Annual rent is 12 × Rightmove advertised monthly rent; display rounding may apply. Host BUA population not separately matched.</x:v>
      </x:c>
      <x:c r="S1613" s="15" t="str">
        <x:v>https://www.zoopla.co.uk/to-rent/commercial/details/73631657/</x:v>
      </x:c>
      <x:c r="T1613" s="15" t="str">
        <x:v>https://www.rightmove.co.uk/properties/90524643#/?channel=COM_LET</x:v>
      </x:c>
      <x:c r="U1613" s="15" t="str"/>
      <x:c r="V1613" s="15" t="str">
        <x:v>Bishop's Stortford — Standalone / estate not named</x:v>
      </x:c>
      <x:c r="W1613" s="15" t="str">
        <x:v>Individual unit ≤15,000 sq ft</x:v>
      </x:c>
      <x:c r="X1613" s="13" t="n">
        <x:f>IF(N1613="Yes",L1613,0)</x:f>
        <x:v>0</x:v>
      </x:c>
      <x:c r="Y1613" s="14" t="n">
        <x:v>1</x:v>
      </x:c>
      <x:c r="Z1613" s="13" t="str">
        <x:v>Industrial / workshop / storage</x:v>
      </x:c>
    </x:row>
    <x:row r="1614" ht="62" customHeight="1">
      <x:c r="A1614" s="13" t="str">
        <x:v>SE0634</x:v>
      </x:c>
      <x:c r="B1614" s="15" t="str">
        <x:v>Bishop's Stortford</x:v>
      </x:c>
      <x:c r="C1614" s="15" t="str">
        <x:v>Dunmow</x:v>
      </x:c>
      <x:c r="D1614" s="14"/>
      <x:c r="E1614" s="13" t="str">
        <x:v>Context</x:v>
      </x:c>
      <x:c r="F1614" s="15" t="str">
        <x:v>Standalone / estate not named</x:v>
      </x:c>
      <x:c r="G1614" s="15" t="str">
        <x:v>Warehouse/Workshop To Let In Dunmow, Essex</x:v>
      </x:c>
      <x:c r="H1614" s="13" t="str">
        <x:v>Current</x:v>
      </x:c>
      <x:c r="I1614" s="14" t="n">
        <x:v>3892</x:v>
      </x:c>
      <x:c r="J1614" s="13" t="str">
        <x:f>IF(AND(ISNUMBER(I1614),I1614&gt;0),IF(I1614&lt;=1000,"1–1,000",IF(I1614&lt;=2500,"1,001–2,500",IF(I1614&lt;=5000,"2,501–5,000",IF(I1614&lt;=10000,"5,001–10,000","10,001–15,000")))),"2,501–5,000")</x:f>
        <x:v>2,501–5,000</x:v>
      </x:c>
      <x:c r="K1614" s="16" t="n">
        <x:v>24000</x:v>
      </x:c>
      <x:c r="L1614" s="43" t="n">
        <x:f>IF(AND(ISNUMBER(I1614),I1614&gt;0,ISNUMBER(K1614),K1614&gt;0),K1614/I1614,"n.a.")</x:f>
        <x:v>6.166495375128469</x:v>
      </x:c>
      <x:c r="M1614" s="43"/>
      <x:c r="N1614" s="13" t="str">
        <x:v>No</x:v>
      </x:c>
      <x:c r="O1614" s="15" t="str">
        <x:v>Not stated</x:v>
      </x:c>
      <x:c r="P1614" s="15" t="str">
        <x:v>Not stated</x:v>
      </x:c>
      <x:c r="Q1614" s="15" t="str">
        <x:v>approx. 3,900 sqft Warehouse/Workshop To Let In Dunmow, Essex</x:v>
      </x:c>
      <x:c r="R1614"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14" s="15" t="str">
        <x:v>https://www.rightmove.co.uk/properties/166994828#/?channel=COM_LET</x:v>
      </x:c>
      <x:c r="T1614" s="15" t="str"/>
      <x:c r="U1614" s="15" t="str"/>
      <x:c r="V1614" s="15" t="str">
        <x:v>Bishop's Stortford — Standalone / estate not named</x:v>
      </x:c>
      <x:c r="W1614" s="15" t="str">
        <x:v>Individual unit ≤15,000 sq ft</x:v>
      </x:c>
      <x:c r="X1614" s="13" t="n">
        <x:f>IF(N1614="Yes",L1614,0)</x:f>
        <x:v>0</x:v>
      </x:c>
      <x:c r="Y1614" s="14" t="n">
        <x:v>1</x:v>
      </x:c>
      <x:c r="Z1614" s="13" t="str">
        <x:v>Industrial / workshop / storage</x:v>
      </x:c>
    </x:row>
    <x:row r="1615" ht="62" customHeight="1">
      <x:c r="A1615" s="13" t="str">
        <x:v>SE0635</x:v>
      </x:c>
      <x:c r="B1615" s="15" t="str">
        <x:v>Bishop's Stortford</x:v>
      </x:c>
      <x:c r="C1615" s="15" t="str">
        <x:v>Stansted</x:v>
      </x:c>
      <x:c r="D1615" s="14"/>
      <x:c r="E1615" s="13" t="str">
        <x:v>Nearby</x:v>
      </x:c>
      <x:c r="F1615" s="15" t="str">
        <x:v>M11 Business Link</x:v>
      </x:c>
      <x:c r="G1615" s="15" t="str">
        <x:v>Unit 11, M11 Business Link, Parsonage Lane, Stansted, Essex CM24 8GF</x:v>
      </x:c>
      <x:c r="H1615" s="13" t="str">
        <x:v>Future</x:v>
      </x:c>
      <x:c r="I1615" s="14" t="n">
        <x:v>5668</x:v>
      </x:c>
      <x:c r="J1615" s="13" t="str">
        <x:f>IF(AND(ISNUMBER(I1615),I1615&gt;0),IF(I1615&lt;=1000,"1–1,000",IF(I1615&lt;=2500,"1,001–2,500",IF(I1615&lt;=5000,"2,501–5,000",IF(I1615&lt;=10000,"5,001–10,000","10,001–15,000")))),"5,001–10,000")</x:f>
        <x:v>5,001–10,000</x:v>
      </x:c>
      <x:c r="K1615" s="16" t="n">
        <x:v>80748</x:v>
      </x:c>
      <x:c r="L1615" s="43" t="n">
        <x:f>IF(AND(ISNUMBER(I1615),I1615&gt;0,ISNUMBER(K1615),K1615&gt;0),K1615/I1615,"n.a.")</x:f>
        <x:v>14.246294989414256</x:v>
      </x:c>
      <x:c r="M1615" s="43"/>
      <x:c r="N1615" s="13" t="str">
        <x:v>No</x:v>
      </x:c>
      <x:c r="O1615" s="15" t="str">
        <x:v>Not stated</x:v>
      </x:c>
      <x:c r="P1615" s="15" t="str">
        <x:v>Not stated</x:v>
      </x:c>
      <x:c r="Q1615" s="15" t="str">
        <x:v>A modern, end of terrace industrial/warehouse unit with generous yard and good parking provision. Available from March 2027.</x:v>
      </x:c>
      <x:c r="R1615" s="15" t="str">
        <x:v>Future/refurbishment pending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615" s="15" t="str">
        <x:v>https://www.rightmove.co.uk/properties/772518806550720#/?channel=COM_LET</x:v>
      </x:c>
      <x:c r="T1615" s="15" t="str"/>
      <x:c r="U1615" s="15" t="str"/>
      <x:c r="V1615" s="15" t="str">
        <x:v>Bishop's Stortford — M11 Business Link</x:v>
      </x:c>
      <x:c r="W1615" s="15" t="str">
        <x:v>Individual unit ≤15,000 sq ft</x:v>
      </x:c>
      <x:c r="X1615" s="13" t="n">
        <x:f>IF(N1615="Yes",L1615,0)</x:f>
        <x:v>0</x:v>
      </x:c>
      <x:c r="Y1615" s="14" t="n">
        <x:v>1</x:v>
      </x:c>
      <x:c r="Z1615" s="13" t="str">
        <x:v>Industrial / workshop / storage</x:v>
      </x:c>
    </x:row>
    <x:row r="1616" ht="49" customHeight="1">
      <x:c r="A1616" s="13" t="str">
        <x:v>SE0636</x:v>
      </x:c>
      <x:c r="B1616" s="15" t="str">
        <x:v>Bishop's Stortford</x:v>
      </x:c>
      <x:c r="C1616" s="15" t="str">
        <x:v>Stansted</x:v>
      </x:c>
      <x:c r="D1616" s="14"/>
      <x:c r="E1616" s="13" t="str">
        <x:v>Nearby</x:v>
      </x:c>
      <x:c r="F1616" s="15" t="str">
        <x:v>M11 Business Link</x:v>
      </x:c>
      <x:c r="G1616" s="15" t="str">
        <x:v>Unit 7, M11 Business Link, Parsonage Lane, Stansted, Essex, CM24 8GF</x:v>
      </x:c>
      <x:c r="H1616" s="13" t="str">
        <x:v>Current</x:v>
      </x:c>
      <x:c r="I1616" s="14" t="n">
        <x:v>7206</x:v>
      </x:c>
      <x:c r="J1616" s="13" t="str">
        <x:f>IF(AND(ISNUMBER(I1616),I1616&gt;0),IF(I1616&lt;=1000,"1–1,000",IF(I1616&lt;=2500,"1,001–2,500",IF(I1616&lt;=5000,"2,501–5,000",IF(I1616&lt;=10000,"5,001–10,000","10,001–15,000")))),"5,001–10,000")</x:f>
        <x:v>5,001–10,000</x:v>
      </x:c>
      <x:c r="K1616" s="16" t="n">
        <x:v>105000</x:v>
      </x:c>
      <x:c r="L1616" s="43" t="n">
        <x:f>IF(AND(ISNUMBER(I1616),I1616&gt;0,ISNUMBER(K1616),K1616&gt;0),K1616/I1616,"n.a.")</x:f>
        <x:v>14.571190674437968</x:v>
      </x:c>
      <x:c r="M1616" s="43"/>
      <x:c r="N1616" s="13" t="str">
        <x:v>Yes</x:v>
      </x:c>
      <x:c r="O1616" s="15" t="str">
        <x:v>Not stated</x:v>
      </x:c>
      <x:c r="P1616" s="15" t="str">
        <x:v>Not stated</x:v>
      </x:c>
      <x:c r="Q1616" s="15" t="str">
        <x:v>An end of terrace industrial/warehouse unit with generous yard and good parking provision. AVAILABLE FOR OCCUPATION ON 1 JANUARY 2025.</x:v>
      </x:c>
      <x:c r="R1616"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616" s="15" t="str">
        <x:v>https://www.rightmove.co.uk/properties/754426686557697#/?channel=COM_LET</x:v>
      </x:c>
      <x:c r="T1616" s="15" t="str"/>
      <x:c r="U1616" s="15" t="str"/>
      <x:c r="V1616" s="15" t="str">
        <x:v>Bishop's Stortford — M11 Business Link</x:v>
      </x:c>
      <x:c r="W1616" s="15" t="str">
        <x:v>Individual unit ≤15,000 sq ft</x:v>
      </x:c>
      <x:c r="X1616" s="13" t="n">
        <x:f>IF(N1616="Yes",L1616,0)</x:f>
        <x:v>14.571190674437968</x:v>
      </x:c>
      <x:c r="Y1616" s="14" t="n">
        <x:v>1</x:v>
      </x:c>
      <x:c r="Z1616" s="13" t="str">
        <x:v>Industrial / workshop / storage</x:v>
      </x:c>
    </x:row>
    <x:row r="1617" ht="114" customHeight="1">
      <x:c r="A1617" s="13" t="str">
        <x:v>SE0637</x:v>
      </x:c>
      <x:c r="B1617" s="15" t="str">
        <x:v>Bishop's Stortford</x:v>
      </x:c>
      <x:c r="C1617" s="15" t="str">
        <x:v>Great Hallingbury</x:v>
      </x:c>
      <x:c r="D1617" s="14"/>
      <x:c r="E1617" s="13" t="str">
        <x:v>Nearby</x:v>
      </x:c>
      <x:c r="F1617" s="15" t="str">
        <x:v>Standalone / estate not named</x:v>
      </x:c>
      <x:c r="G1617" s="15" t="str">
        <x:v>1 &amp; 2 Church Road Business Units, Church Road, Great Hallingbury, Bishop''s Stortford, Essex</x:v>
      </x:c>
      <x:c r="H1617" s="13" t="str">
        <x:v>Current</x:v>
      </x:c>
      <x:c r="I1617" s="14" t="n">
        <x:v>2458</x:v>
      </x:c>
      <x:c r="J1617" s="13" t="str">
        <x:f>IF(AND(ISNUMBER(I1617),I1617&gt;0),IF(I1617&lt;=1000,"1–1,000",IF(I1617&lt;=2500,"1,001–2,500",IF(I1617&lt;=5000,"2,501–5,000",IF(I1617&lt;=10000,"5,001–10,000","10,001–15,000")))),"1,001–2,500")</x:f>
        <x:v>1,001–2,500</x:v>
      </x:c>
      <x:c r="K1617" s="16" t="n">
        <x:v>24996</x:v>
      </x:c>
      <x:c r="L1617" s="43" t="n">
        <x:f>IF(AND(ISNUMBER(I1617),I1617&gt;0,ISNUMBER(K1617),K1617&gt;0),K1617/I1617,"n.a.")</x:f>
        <x:v>10.169243287225386</x:v>
      </x:c>
      <x:c r="M1617" s="43"/>
      <x:c r="N1617" s="13" t="str">
        <x:v>Yes</x:v>
      </x:c>
      <x:c r="O1617" s="15" t="str">
        <x:v>Not stated</x:v>
      </x:c>
      <x:c r="P1617" s="15" t="str">
        <x:v>905 results 1 &amp; 2 Church Road Business Units form part of a terrace of three units, situated on a small estate in a semi-rural but accessible location, close to Bishops Stortford. As a double unit, the property has two loading doors (2.9m x 2.99m) and is open internally providing a large industrial/warehouse area with partitioned office, single wc and tea station to one corner. Dimensions 20.76m x 11m approx</x:v>
      </x:c>
      <x:c r="Q1617" s="15" t="str">
        <x:v>1 &amp; 2 Church Road Business Units form part of a terrace of three units, situated on a small estate in a semi-rural but accessible location, close to Bishops Stortford. As a double unit, the property has two loading doors (2.9m x 2.99m) and is open internally providing a large industrial/warehouse area with partitioned office, single wc and tea station to one corner. Dimensions 20.76m x 11m approx</x:v>
      </x:c>
      <x:c r="R1617"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617" s="15" t="str">
        <x:v>https://www.rightmove.co.uk/properties/760757212498017#/?channel=COM_LET</x:v>
      </x:c>
      <x:c r="T1617" s="15" t="str"/>
      <x:c r="U1617" s="15" t="str"/>
      <x:c r="V1617" s="15" t="str">
        <x:v>Bishop's Stortford — Standalone / estate not named</x:v>
      </x:c>
      <x:c r="W1617" s="15" t="str">
        <x:v>Individual unit ≤15,000 sq ft</x:v>
      </x:c>
      <x:c r="X1617" s="13" t="n">
        <x:f>IF(N1617="Yes",L1617,0)</x:f>
        <x:v>10.169243287225386</x:v>
      </x:c>
      <x:c r="Y1617" s="14" t="n">
        <x:v>1</x:v>
      </x:c>
      <x:c r="Z1617" s="13" t="str">
        <x:v>Industrial / workshop / storage</x:v>
      </x:c>
    </x:row>
    <x:row r="1618" ht="88" customHeight="1">
      <x:c r="A1618" s="13" t="str">
        <x:v>SE0638</x:v>
      </x:c>
      <x:c r="B1618" s="15" t="str">
        <x:v>Bishop's Stortford</x:v>
      </x:c>
      <x:c r="C1618" s="15" t="str">
        <x:v>Hatfield Broad Oak</x:v>
      </x:c>
      <x:c r="D1618" s="14" t="n">
        <x:v>905</x:v>
      </x:c>
      <x:c r="E1618" s="13" t="str">
        <x:v>Nearby</x:v>
      </x:c>
      <x:c r="F1618" s="15" t="str">
        <x:v>Standalone / estate not named</x:v>
      </x:c>
      <x:c r="G1618" s="15" t="str">
        <x:v>Hatfield Broad Oak</x:v>
      </x:c>
      <x:c r="H1618" s="13" t="str">
        <x:v>Current</x:v>
      </x:c>
      <x:c r="I1618" s="14" t="n">
        <x:v>4510</x:v>
      </x:c>
      <x:c r="J1618" s="13" t="str">
        <x:f>IF(AND(ISNUMBER(I1618),I1618&gt;0),IF(I1618&lt;=1000,"1–1,000",IF(I1618&lt;=2500,"1,001–2,500",IF(I1618&lt;=5000,"2,501–5,000",IF(I1618&lt;=10000,"5,001–10,000","10,001–15,000")))),"2,501–5,000")</x:f>
        <x:v>2,501–5,000</x:v>
      </x:c>
      <x:c r="K1618" s="16" t="n">
        <x:v>36000</x:v>
      </x:c>
      <x:c r="L1618" s="43" t="n">
        <x:f>IF(AND(ISNUMBER(I1618),I1618&gt;0,ISNUMBER(K1618),K1618&gt;0),K1618/I1618,"n.a.")</x:f>
        <x:v>7.982261640798226</x:v>
      </x:c>
      <x:c r="M1618" s="43"/>
      <x:c r="N1618" s="13" t="str">
        <x:v>Yes</x:v>
      </x:c>
      <x:c r="O1618" s="15" t="str">
        <x:v>905 results Situated on a farm in this rural location we are pleased to offer this unit with good eave height, three phase power, roller shutter doors. Site has water and toilets facilities and is currently un-rated. Positioned on a no through road. Available NOW</x:v>
      </x:c>
      <x:c r="P1618" s="15" t="str">
        <x:v>905 results Situated on a farm in this rural location we are pleased to offer this unit with good eave height, three phase power, roller shutter doors. Site has water and toilets facilities and is currently un-rated. Positioned on a no through road. Available NOW</x:v>
      </x:c>
      <x:c r="Q1618" s="15" t="str">
        <x:v>Warehouse to let in Hatfield Broad Oak, Bishop's Stortford. The warehouse measures 4,510 square feet and sits within a secure site with gated access and a private access track. The site is located with access onto the M11 and A120 and has strong links to Stansted Airport.</x:v>
      </x:c>
      <x:c r="R1618" s="15" t="str">
        <x:v>Advertised to let Annual rent converted from portal pcm; rounded display may differ from agent annual quote. Size read from property card, excluding the search-size filter. Annual rent is 12 × Rightmove advertised monthly rent; display rounding may apply. Matching-area duplicate advert merged.</x:v>
      </x:c>
      <x:c r="S1618" s="15" t="str">
        <x:v>https://www.rightmove.co.uk/properties/175039607#/?channel=COM_LET</x:v>
      </x:c>
      <x:c r="T1618" s="15" t="str">
        <x:v>https://www.rightmove.co.uk/properties/754787805599825#/?channel=COM_LET</x:v>
      </x:c>
      <x:c r="U1618" s="15" t="str"/>
      <x:c r="V1618" s="15" t="str">
        <x:v>Bishop's Stortford — Standalone / estate not named</x:v>
      </x:c>
      <x:c r="W1618" s="15" t="str">
        <x:v>Individual unit ≤15,000 sq ft</x:v>
      </x:c>
      <x:c r="X1618" s="13" t="n">
        <x:f>IF(N1618="Yes",L1618,0)</x:f>
        <x:v>7.982261640798226</x:v>
      </x:c>
      <x:c r="Y1618" s="14" t="n">
        <x:v>1</x:v>
      </x:c>
      <x:c r="Z1618" s="13" t="str">
        <x:v>Industrial / workshop / storage</x:v>
      </x:c>
    </x:row>
    <x:row r="1619" ht="62" customHeight="1">
      <x:c r="A1619" s="13" t="str">
        <x:v>SE0639</x:v>
      </x:c>
      <x:c r="B1619" s="15" t="str">
        <x:v>Bishop's Stortford</x:v>
      </x:c>
      <x:c r="C1619" s="15" t="str">
        <x:v>Stansted</x:v>
      </x:c>
      <x:c r="D1619" s="14"/>
      <x:c r="E1619" s="13" t="str">
        <x:v>Nearby</x:v>
      </x:c>
      <x:c r="F1619" s="15" t="str">
        <x:v>Standalone / estate not named</x:v>
      </x:c>
      <x:c r="G1619" s="15" t="str">
        <x:v>Parsonage Lane, Stansted CM24</x:v>
      </x:c>
      <x:c r="H1619" s="13" t="str">
        <x:v>Uncertain</x:v>
      </x:c>
      <x:c r="I1619" s="14" t="n">
        <x:v>5668</x:v>
      </x:c>
      <x:c r="J1619" s="13" t="str">
        <x:f>IF(AND(ISNUMBER(I1619),I1619&gt;0),IF(I1619&lt;=1000,"1–1,000",IF(I1619&lt;=2500,"1,001–2,500",IF(I1619&lt;=5000,"2,501–5,000",IF(I1619&lt;=10000,"5,001–10,000","10,001–15,000")))),"5,001–10,000")</x:f>
        <x:v>5,001–10,000</x:v>
      </x:c>
      <x:c r="K1619" s="16" t="n">
        <x:v>80748</x:v>
      </x:c>
      <x:c r="L1619" s="43" t="n">
        <x:f>IF(AND(ISNUMBER(I1619),I1619&gt;0,ISNUMBER(K1619),K1619&gt;0),K1619/I1619,"n.a.")</x:f>
        <x:v>14.246294989414256</x:v>
      </x:c>
      <x:c r="M1619" s="43"/>
      <x:c r="N1619" s="13" t="str">
        <x:v>No</x:v>
      </x:c>
      <x:c r="O1619" s="15" t="str">
        <x:v>Not stated</x:v>
      </x:c>
      <x:c r="P1619" s="15" t="str">
        <x:v>Not stated</x:v>
      </x:c>
      <x:c r="Q1619" s="15" t="str">
        <x:v>A modern, end of terrace industrial/warehouse unit with generous yard and good parking provision. Available from March 2027. Warehouse</x:v>
      </x:c>
      <x:c r="R1619" s="15" t="str">
        <x:v>Advertised but conflicting floor-area/demise descriptions Annual rent converted from portal pcm; rounded display may differ from agent annual quote. Portal result card observed; individual detail unavailable at time of reading. Conflicting portal areas: 5668.0, 7206.0 Annual rent is 12 × Zoopla advertised monthly rent; display rounding may apply. Host BUA population not separately matched.</x:v>
      </x:c>
      <x:c r="S1619" s="15" t="str">
        <x:v>https://www.zoopla.co.uk/to-rent/commercial/details/74134356/</x:v>
      </x:c>
      <x:c r="T1619" s="15" t="str">
        <x:v>https://www.zoopla.co.uk/to-rent/commercial/details/68268423/</x:v>
      </x:c>
      <x:c r="U1619" s="15" t="str"/>
      <x:c r="V1619" s="15" t="str">
        <x:v>Bishop's Stortford — Standalone / estate not named</x:v>
      </x:c>
      <x:c r="W1619" s="15" t="str">
        <x:v>Individual unit ≤15,000 sq ft</x:v>
      </x:c>
      <x:c r="X1619" s="13" t="n">
        <x:f>IF(N1619="Yes",L1619,0)</x:f>
        <x:v>0</x:v>
      </x:c>
      <x:c r="Y1619" s="14" t="n">
        <x:v>1</x:v>
      </x:c>
      <x:c r="Z1619" s="13" t="str">
        <x:v>Industrial / workshop / storage</x:v>
      </x:c>
    </x:row>
    <x:row r="1620" ht="62" customHeight="1">
      <x:c r="A1620" s="13" t="str">
        <x:v>SE0640</x:v>
      </x:c>
      <x:c r="B1620" s="15" t="str">
        <x:v>Bishop's Stortford</x:v>
      </x:c>
      <x:c r="C1620" s="15" t="str">
        <x:v>Stansted</x:v>
      </x:c>
      <x:c r="D1620" s="14"/>
      <x:c r="E1620" s="13" t="str">
        <x:v>Nearby</x:v>
      </x:c>
      <x:c r="F1620" s="15" t="str">
        <x:v>Standalone / estate not named</x:v>
      </x:c>
      <x:c r="G1620" s="15" t="str">
        <x:v>Stansted Road, Bishops Stortford CM23</x:v>
      </x:c>
      <x:c r="H1620" s="13" t="str">
        <x:v>Current</x:v>
      </x:c>
      <x:c r="I1620" s="14" t="n">
        <x:v>3106</x:v>
      </x:c>
      <x:c r="J1620" s="13" t="str">
        <x:f>IF(AND(ISNUMBER(I1620),I1620&gt;0),IF(I1620&lt;=1000,"1–1,000",IF(I1620&lt;=2500,"1,001–2,500",IF(I1620&lt;=5000,"2,501–5,000",IF(I1620&lt;=10000,"5,001–10,000","10,001–15,000")))),"2,501–5,000")</x:f>
        <x:v>2,501–5,000</x:v>
      </x:c>
      <x:c r="K1620" s="16" t="n">
        <x:v>50004</x:v>
      </x:c>
      <x:c r="L1620" s="43" t="n">
        <x:f>IF(AND(ISNUMBER(I1620),I1620&gt;0,ISNUMBER(K1620),K1620&gt;0),K1620/I1620,"n.a.")</x:f>
        <x:v>16.099162910495814</x:v>
      </x:c>
      <x:c r="M1620" s="43"/>
      <x:c r="N1620" s="13" t="str">
        <x:v>Yes</x:v>
      </x:c>
      <x:c r="O1620" s="15" t="str">
        <x:v>Not stated</x:v>
      </x:c>
      <x:c r="P1620" s="15" t="str">
        <x:v>Not stated</x:v>
      </x:c>
      <x:c r="Q1620" s="15" t="str">
        <x:v>A recently refurbished industrial/warehouse unit with good access to the M11 (J8) and A120. Warehouse</x:v>
      </x:c>
      <x:c r="R1620"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 Host BUA population not separately matched.</x:v>
      </x:c>
      <x:c r="S1620" s="15" t="str">
        <x:v>https://www.zoopla.co.uk/to-rent/commercial/details/72625077/</x:v>
      </x:c>
      <x:c r="T1620" s="15" t="str">
        <x:v>https://www.rightmove.co.uk/properties/740449556593809#/?channel=COM_LET</x:v>
      </x:c>
      <x:c r="U1620" s="15" t="str"/>
      <x:c r="V1620" s="15" t="str">
        <x:v>Bishop's Stortford — Standalone / estate not named</x:v>
      </x:c>
      <x:c r="W1620" s="15" t="str">
        <x:v>Individual unit ≤15,000 sq ft</x:v>
      </x:c>
      <x:c r="X1620" s="13" t="n">
        <x:f>IF(N1620="Yes",L1620,0)</x:f>
        <x:v>16.099162910495814</x:v>
      </x:c>
      <x:c r="Y1620" s="14" t="n">
        <x:v>1</x:v>
      </x:c>
      <x:c r="Z1620" s="13" t="str">
        <x:v>Industrial / workshop / storage</x:v>
      </x:c>
    </x:row>
    <x:row r="1621" ht="49" customHeight="1">
      <x:c r="A1621" s="13" t="str">
        <x:v>SE0641</x:v>
      </x:c>
      <x:c r="B1621" s="15" t="str">
        <x:v>Bishop's Stortford</x:v>
      </x:c>
      <x:c r="C1621" s="15" t="str">
        <x:v>Stansted</x:v>
      </x:c>
      <x:c r="D1621" s="14"/>
      <x:c r="E1621" s="13" t="str">
        <x:v>Nearby</x:v>
      </x:c>
      <x:c r="F1621" s="15" t="str">
        <x:v>Standalone / estate not named</x:v>
      </x:c>
      <x:c r="G1621" s="15" t="str">
        <x:v>Units 27-28 Stansted Distribution Centre, Bishops Stortford, CM22 7DG</x:v>
      </x:c>
      <x:c r="H1621" s="13" t="str">
        <x:v>Current</x:v>
      </x:c>
      <x:c r="I1621" s="14" t="n">
        <x:v>8122</x:v>
      </x:c>
      <x:c r="J1621" s="13" t="str">
        <x:f>IF(AND(ISNUMBER(I1621),I1621&gt;0),IF(I1621&lt;=1000,"1–1,000",IF(I1621&lt;=2500,"1,001–2,500",IF(I1621&lt;=5000,"2,501–5,000",IF(I1621&lt;=10000,"5,001–10,000","10,001–15,000")))),"5,001–10,000")</x:f>
        <x:v>5,001–10,000</x:v>
      </x:c>
      <x:c r="K1621" s="16" t="n">
        <x:v>96156</x:v>
      </x:c>
      <x:c r="L1621" s="43" t="n">
        <x:f>IF(AND(ISNUMBER(I1621),I1621&gt;0,ISNUMBER(K1621),K1621&gt;0),K1621/I1621,"n.a.")</x:f>
        <x:v>11.838955922186653</x:v>
      </x:c>
      <x:c r="M1621" s="43"/>
      <x:c r="N1621" s="13" t="str">
        <x:v>Yes</x:v>
      </x:c>
      <x:c r="O1621" s="15" t="str">
        <x:v>Not stated</x:v>
      </x:c>
      <x:c r="P1621" s="15" t="str">
        <x:v>Not stated</x:v>
      </x:c>
      <x:c r="Q1621" s="15" t="str">
        <x:v>Modern end-of-terrace industrial unit in close proximity to Stansted Airport available by way of assignment or sublease of whole</x:v>
      </x:c>
      <x:c r="R1621"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621" s="15" t="str">
        <x:v>https://www.rightmove.co.uk/properties/773400694370737#/?channel=COM_LET</x:v>
      </x:c>
      <x:c r="T1621" s="15" t="str"/>
      <x:c r="U1621" s="15" t="str"/>
      <x:c r="V1621" s="15" t="str">
        <x:v>Bishop's Stortford — Standalone / estate not named</x:v>
      </x:c>
      <x:c r="W1621" s="15" t="str">
        <x:v>Individual unit ≤15,000 sq ft</x:v>
      </x:c>
      <x:c r="X1621" s="13" t="n">
        <x:f>IF(N1621="Yes",L1621,0)</x:f>
        <x:v>11.838955922186653</x:v>
      </x:c>
      <x:c r="Y1621" s="14" t="n">
        <x:v>1</x:v>
      </x:c>
      <x:c r="Z1621" s="13" t="str">
        <x:v>Industrial / workshop / storage</x:v>
      </x:c>
    </x:row>
    <x:row r="1622" ht="153" customHeight="1">
      <x:c r="A1622" s="13" t="str">
        <x:v>SE0642</x:v>
      </x:c>
      <x:c r="B1622" s="15" t="str">
        <x:v>Bishop's Stortford</x:v>
      </x:c>
      <x:c r="C1622" s="15" t="str">
        <x:v>Takeley</x:v>
      </x:c>
      <x:c r="D1622" s="14"/>
      <x:c r="E1622" s="13" t="str">
        <x:v>Nearby</x:v>
      </x:c>
      <x:c r="F1622" s="15" t="str">
        <x:v>Waltham Hall Industrial Estate</x:v>
      </x:c>
      <x:c r="G1622" s="15" t="str">
        <x:v>Unit 1A Waltham Hall Industrial Estate, Bambers Green, Takeley, CM22 6PF</x:v>
      </x:c>
      <x:c r="H1622" s="13" t="str">
        <x:v>Current</x:v>
      </x:c>
      <x:c r="I1622" s="14" t="n">
        <x:v>13189</x:v>
      </x:c>
      <x:c r="J1622" s="13" t="str">
        <x:f>IF(AND(ISNUMBER(I1622),I1622&gt;0),IF(I1622&lt;=1000,"1–1,000",IF(I1622&lt;=2500,"1,001–2,500",IF(I1622&lt;=5000,"2,501–5,000",IF(I1622&lt;=10000,"5,001–10,000","10,001–15,000")))),"10,001–15,000")</x:f>
        <x:v>10,001–15,000</x:v>
      </x:c>
      <x:c r="K1622" s="16"/>
      <x:c r="L1622" s="43" t="str">
        <x:f>IF(AND(ISNUMBER(I1622),I1622&gt;0,ISNUMBER(K1622),K1622&gt;0),K1622/I1622,"n.a.")</x:f>
        <x:v>n.a.</x:v>
      </x:c>
      <x:c r="M1622" s="43"/>
      <x:c r="N1622" s="13" t="str">
        <x:v>No</x:v>
      </x:c>
      <x:c r="O1622" s="15" t="str">
        <x:v>Minimum eaves height of 6.7m rising to 8.7m; The property has an eaves height of 6.7m rising to 8.7m eaves.</x:v>
      </x:c>
      <x:c r="P1622" s="15" t="str">
        <x:v>Electric roller shutter door; The property comprises of a modern industrial unit which benefits from an electric roller shutter, concrete floor and 3 phase power.</x:v>
      </x:c>
      <x:c r="Q1622" s="15" t="str">
        <x:v>Description The property comprises of a modern industrial unit which benefits from an electric roller shutter, concrete floor and 3 phase power. The property has an eaves height of 6.7m rising to 8.7m eaves. The unit is currently fitted with a mezzanine floor providing additional storage space but this can be removed if required. Externally the property benefits from a generously sized parking and yard area. Location The premises are located at Waltham Hall, just off Parsonage Road in Takeley, a highly accessible position being only 4.5 miles from M11 Junction 8 which provides fast connections south to London and north to Cambridge and the Midlands. The A120 dual carriageway is immediately a</x:v>
      </x:c>
      <x:c r="R1622" s="15" t="str">
        <x:v>Advertised to let Rightmove detail verified. Host BUA population not separately matched.</x:v>
      </x:c>
      <x:c r="S1622" s="15" t="str">
        <x:v>https://www.zoopla.co.uk/to-rent/commercial/details/74552628/</x:v>
      </x:c>
      <x:c r="T1622" s="15" t="str">
        <x:v>https://www.rightmove.co.uk/properties/781015585493824#/?channel=COM_LET</x:v>
      </x:c>
      <x:c r="U1622" s="15" t="str"/>
      <x:c r="V1622" s="15" t="str">
        <x:v>Bishop's Stortford — Waltham Hall Industrial Estate</x:v>
      </x:c>
      <x:c r="W1622" s="15" t="str">
        <x:v>Individual unit ≤15,000 sq ft</x:v>
      </x:c>
      <x:c r="X1622" s="13" t="n">
        <x:f>IF(N1622="Yes",L1622,0)</x:f>
        <x:v>0</x:v>
      </x:c>
      <x:c r="Y1622" s="14" t="n">
        <x:v>1</x:v>
      </x:c>
      <x:c r="Z1622" s="13" t="str">
        <x:v>Industrial / workshop / storage</x:v>
      </x:c>
    </x:row>
    <x:row r="1623" ht="42" customHeight="1">
      <x:c r="A1623" s="13" t="str">
        <x:v>SE0643</x:v>
      </x:c>
      <x:c r="B1623" s="15" t="str">
        <x:v>Bishop's Stortford</x:v>
      </x:c>
      <x:c r="C1623" s="15" t="str">
        <x:v>Bishop's Stortford</x:v>
      </x:c>
      <x:c r="D1623" s="14" t="n">
        <x:v>40915</x:v>
      </x:c>
      <x:c r="E1623" s="13" t="str">
        <x:v>Town</x:v>
      </x:c>
      <x:c r="F1623" s="15" t="str">
        <x:v>Haslemere Industrial Estate</x:v>
      </x:c>
      <x:c r="G1623" s="15" t="str">
        <x:v>Unit 10, Haslemere Industrial Estate, Pig Lane, Bishops Stortford CM23 3HG</x:v>
      </x:c>
      <x:c r="H1623" s="13" t="str">
        <x:v>Current</x:v>
      </x:c>
      <x:c r="I1623" s="14" t="n">
        <x:v>9686</x:v>
      </x:c>
      <x:c r="J1623" s="13" t="str">
        <x:f>IF(AND(ISNUMBER(I1623),I1623&gt;0),IF(I1623&lt;=1000,"1–1,000",IF(I1623&lt;=2500,"1,001–2,500",IF(I1623&lt;=5000,"2,501–5,000",IF(I1623&lt;=10000,"5,001–10,000","10,001–15,000")))),"5,001–10,000")</x:f>
        <x:v>5,001–10,000</x:v>
      </x:c>
      <x:c r="K1623" s="16"/>
      <x:c r="L1623" s="43" t="str">
        <x:f>IF(AND(ISNUMBER(I1623),I1623&gt;0,ISNUMBER(K1623),K1623&gt;0),K1623/I1623,"n.a.")</x:f>
        <x:v>n.a.</x:v>
      </x:c>
      <x:c r="M1623" s="43"/>
      <x:c r="N1623" s="13" t="str">
        <x:v>No</x:v>
      </x:c>
      <x:c r="O1623" s="15" t="str">
        <x:v>Not stated</x:v>
      </x:c>
      <x:c r="P1623" s="15" t="str">
        <x:v>Not stated</x:v>
      </x:c>
      <x:c r="Q1623" s="15" t="str">
        <x:v>An industrial/warehouse unit on a popular and well-established estate.</x:v>
      </x:c>
      <x:c r="R1623" s="15" t="str">
        <x:v>Advertised to let Size read from property card, excluding the search-size filter.</x:v>
      </x:c>
      <x:c r="S1623" s="15" t="str">
        <x:v>https://www.rightmove.co.uk/properties/754426550247872#/?channel=COM_LET</x:v>
      </x:c>
      <x:c r="T1623" s="15" t="str"/>
      <x:c r="U1623" s="15" t="str"/>
      <x:c r="V1623" s="15" t="str">
        <x:v>Bishop's Stortford — Haslemere Industrial Estate</x:v>
      </x:c>
      <x:c r="W1623" s="15" t="str">
        <x:v>Individual unit ≤15,000 sq ft</x:v>
      </x:c>
      <x:c r="X1623" s="13" t="n">
        <x:f>IF(N1623="Yes",L1623,0)</x:f>
        <x:v>0</x:v>
      </x:c>
      <x:c r="Y1623" s="14" t="n">
        <x:v>1</x:v>
      </x:c>
      <x:c r="Z1623" s="13" t="str">
        <x:v>Industrial / workshop / storage</x:v>
      </x:c>
    </x:row>
    <x:row r="1624" ht="49" customHeight="1">
      <x:c r="A1624" s="13" t="str">
        <x:v>SE0644</x:v>
      </x:c>
      <x:c r="B1624" s="15" t="str">
        <x:v>Bishop's Stortford</x:v>
      </x:c>
      <x:c r="C1624" s="15" t="str">
        <x:v>Bishop's Stortford</x:v>
      </x:c>
      <x:c r="D1624" s="14" t="n">
        <x:v>40915</x:v>
      </x:c>
      <x:c r="E1624" s="13" t="str">
        <x:v>Town</x:v>
      </x:c>
      <x:c r="F1624" s="15" t="str">
        <x:v>Peek Business Centre</x:v>
      </x:c>
      <x:c r="G1624" s="15" t="str">
        <x:v>Unit H, Suite 9 &amp; 10, Peek Business Centre, Woodside, Bishops Stortford, Hertfordshire CM23 5RG</x:v>
      </x:c>
      <x:c r="H1624" s="13" t="str">
        <x:v>Future</x:v>
      </x:c>
      <x:c r="I1624" s="14" t="n">
        <x:v>1238</x:v>
      </x:c>
      <x:c r="J1624" s="13" t="str">
        <x:f>IF(AND(ISNUMBER(I1624),I1624&gt;0),IF(I1624&lt;=1000,"1–1,000",IF(I1624&lt;=2500,"1,001–2,500",IF(I1624&lt;=5000,"2,501–5,000",IF(I1624&lt;=10000,"5,001–10,000","10,001–15,000")))),"1,001–2,500")</x:f>
        <x:v>1,001–2,500</x:v>
      </x:c>
      <x:c r="K1624" s="16" t="n">
        <x:v>20496</x:v>
      </x:c>
      <x:c r="L1624" s="43" t="n">
        <x:f>IF(AND(ISNUMBER(I1624),I1624&gt;0,ISNUMBER(K1624),K1624&gt;0),K1624/I1624,"n.a.")</x:f>
        <x:v>16.55573505654281</x:v>
      </x:c>
      <x:c r="M1624" s="43"/>
      <x:c r="N1624" s="13" t="str">
        <x:v>No</x:v>
      </x:c>
      <x:c r="O1624" s="15" t="str">
        <x:v>Not stated</x:v>
      </x:c>
      <x:c r="P1624" s="15" t="str">
        <x:v>Not stated</x:v>
      </x:c>
      <x:c r="Q1624" s="15" t="str">
        <x:v>A ground floor business unit with excellent access to the M11 and A120.</x:v>
      </x:c>
      <x:c r="R1624" s="15" t="str">
        <x:v>Future/refurbishment pending Annual rent converted from portal pcm; rounded display may differ from agent annual quote. Size read from property card, excluding the search-size filter. Annual rent is 12 × Rightmove advertised monthly rent; display rounding may apply.</x:v>
      </x:c>
      <x:c r="S1624" s="15" t="str">
        <x:v>https://www.rightmove.co.uk/properties/778849659469569#/?channel=COM_LET</x:v>
      </x:c>
      <x:c r="T1624" s="15" t="str"/>
      <x:c r="U1624" s="15" t="str"/>
      <x:c r="V1624" s="15" t="str">
        <x:v>Bishop's Stortford — Peek Business Centre</x:v>
      </x:c>
      <x:c r="W1624" s="15" t="str">
        <x:v>Individual unit ≤15,000 sq ft</x:v>
      </x:c>
      <x:c r="X1624" s="13" t="n">
        <x:f>IF(N1624="Yes",L1624,0)</x:f>
        <x:v>0</x:v>
      </x:c>
      <x:c r="Y1624" s="14" t="n">
        <x:v>1</x:v>
      </x:c>
      <x:c r="Z1624" s="13" t="str">
        <x:v>Industrial / workshop / storage</x:v>
      </x:c>
    </x:row>
    <x:row r="1625" ht="62" customHeight="1">
      <x:c r="A1625" s="13" t="str">
        <x:v>SE0645</x:v>
      </x:c>
      <x:c r="B1625" s="15" t="str">
        <x:v>Bishop's Stortford</x:v>
      </x:c>
      <x:c r="C1625" s="15" t="str">
        <x:v>Bishop's Stortford</x:v>
      </x:c>
      <x:c r="D1625" s="14" t="n">
        <x:v>40915</x:v>
      </x:c>
      <x:c r="E1625" s="13" t="str">
        <x:v>Town</x:v>
      </x:c>
      <x:c r="F1625" s="15" t="str">
        <x:v>Standalone / estate not named</x:v>
      </x:c>
      <x:c r="G1625" s="15" t="str">
        <x:v>Bishops Stortford</x:v>
      </x:c>
      <x:c r="H1625" s="13" t="str">
        <x:v>Uncertain</x:v>
      </x:c>
      <x:c r="I1625" s="14" t="n">
        <x:v>3040</x:v>
      </x:c>
      <x:c r="J1625" s="13" t="str">
        <x:f>IF(AND(ISNUMBER(I1625),I1625&gt;0),IF(I1625&lt;=1000,"1–1,000",IF(I1625&lt;=2500,"1,001–2,500",IF(I1625&lt;=5000,"2,501–5,000",IF(I1625&lt;=10000,"5,001–10,000","10,001–15,000")))),"2,501–5,000")</x:f>
        <x:v>2,501–5,000</x:v>
      </x:c>
      <x:c r="K1625" s="16" t="n">
        <x:v>36000</x:v>
      </x:c>
      <x:c r="L1625" s="43" t="n">
        <x:f>IF(AND(ISNUMBER(I1625),I1625&gt;0,ISNUMBER(K1625),K1625&gt;0),K1625/I1625,"n.a.")</x:f>
        <x:v>11.842105263157896</x:v>
      </x:c>
      <x:c r="M1625" s="43"/>
      <x:c r="N1625" s="13" t="str">
        <x:v>No</x:v>
      </x:c>
      <x:c r="O1625" s="15" t="str">
        <x:v>Not stated</x:v>
      </x:c>
      <x:c r="P1625" s="15" t="str">
        <x:v>Not stated</x:v>
      </x:c>
      <x:c r="Q1625" s="15" t="str">
        <x:v>Fully insulated warehouse unit to let in Takeley, Bishop's Stortford. The unit measures 3,040 square feet and sits on a site with access onto the M11 and A120.</x:v>
      </x:c>
      <x:c r="R1625" s="15" t="str">
        <x:v>Advertised but conflicting floor-area/demise descriptions Annual rent converted from portal pcm; rounded display may differ from agent annual quote. Conflicting portal areas: 3040.0, 4411.0 Size read from property card, excluding the search-size filter. Annual rent is 12 × Rightmove advertised monthly rent; display rounding may apply.</x:v>
      </x:c>
      <x:c r="S1625" s="15" t="str">
        <x:v>https://www.rightmove.co.uk/properties/93132129#/?channel=COM_LET</x:v>
      </x:c>
      <x:c r="T1625" s="15" t="str">
        <x:v>https://www.rightmove.co.uk/properties/91675269#/?channel=COM_LET</x:v>
      </x:c>
      <x:c r="U1625" s="15" t="str"/>
      <x:c r="V1625" s="15" t="str">
        <x:v>Bishop's Stortford — Standalone / estate not named</x:v>
      </x:c>
      <x:c r="W1625" s="15" t="str">
        <x:v>Individual unit ≤15,000 sq ft</x:v>
      </x:c>
      <x:c r="X1625" s="13" t="n">
        <x:f>IF(N1625="Yes",L1625,0)</x:f>
        <x:v>0</x:v>
      </x:c>
      <x:c r="Y1625" s="14" t="n">
        <x:v>1</x:v>
      </x:c>
      <x:c r="Z1625" s="13" t="str">
        <x:v>Industrial / workshop / storage</x:v>
      </x:c>
    </x:row>
    <x:row r="1626" ht="49" customHeight="1">
      <x:c r="A1626" s="13" t="str">
        <x:v>SE0646</x:v>
      </x:c>
      <x:c r="B1626" s="15" t="str">
        <x:v>Bishop's Stortford</x:v>
      </x:c>
      <x:c r="C1626" s="15" t="str">
        <x:v>Bishop's Stortford</x:v>
      </x:c>
      <x:c r="D1626" s="14" t="n">
        <x:v>40915</x:v>
      </x:c>
      <x:c r="E1626" s="13" t="str">
        <x:v>Town</x:v>
      </x:c>
      <x:c r="F1626" s="15" t="str">
        <x:v>Standalone / estate not named</x:v>
      </x:c>
      <x:c r="G1626" s="15" t="str">
        <x:v>Green Tye, Bishops Stortford, Hertfordshire CM23</x:v>
      </x:c>
      <x:c r="H1626" s="13" t="str">
        <x:v>Current</x:v>
      </x:c>
      <x:c r="I1626" s="14" t="n">
        <x:v>4506</x:v>
      </x:c>
      <x:c r="J1626" s="13" t="str">
        <x:f>IF(AND(ISNUMBER(I1626),I1626&gt;0),IF(I1626&lt;=1000,"1–1,000",IF(I1626&lt;=2500,"1,001–2,500",IF(I1626&lt;=5000,"2,501–5,000",IF(I1626&lt;=10000,"5,001–10,000","10,001–15,000")))),"2,501–5,000")</x:f>
        <x:v>2,501–5,000</x:v>
      </x:c>
      <x:c r="K1626" s="16"/>
      <x:c r="L1626" s="43" t="str">
        <x:f>IF(AND(ISNUMBER(I1626),I1626&gt;0,ISNUMBER(K1626),K1626&gt;0),K1626/I1626,"n.a.")</x:f>
        <x:v>n.a.</x:v>
      </x:c>
      <x:c r="M1626" s="43"/>
      <x:c r="N1626" s="13" t="str">
        <x:v>No</x:v>
      </x:c>
      <x:c r="O1626" s="15" t="str">
        <x:v>Not stated</x:v>
      </x:c>
      <x:c r="P1626" s="15" t="str">
        <x:v>Not stated</x:v>
      </x:c>
      <x:c r="Q1626" s="15" t="str">
        <x:v>A modern B1 light industrial/B2 business &amp; storage building. Well suited to media, advertising, film, medical, hi-tech and ... Warehouse</x:v>
      </x:c>
      <x:c r="R1626" s="15" t="str">
        <x:v>Advertised to let Portal result card observed; individual detail unavailable at time of reading.</x:v>
      </x:c>
      <x:c r="S1626" s="15" t="str">
        <x:v>https://www.zoopla.co.uk/to-rent/commercial/details/71844566/</x:v>
      </x:c>
      <x:c r="T1626" s="15" t="str"/>
      <x:c r="U1626" s="15" t="str"/>
      <x:c r="V1626" s="15" t="str">
        <x:v>Bishop's Stortford — Standalone / estate not named</x:v>
      </x:c>
      <x:c r="W1626" s="15" t="str">
        <x:v>Individual unit ≤15,000 sq ft</x:v>
      </x:c>
      <x:c r="X1626" s="13" t="n">
        <x:f>IF(N1626="Yes",L1626,0)</x:f>
        <x:v>0</x:v>
      </x:c>
      <x:c r="Y1626" s="14" t="n">
        <x:v>1</x:v>
      </x:c>
      <x:c r="Z1626" s="13" t="str">
        <x:v>Industrial / workshop / storage</x:v>
      </x:c>
    </x:row>
    <x:row r="1627" ht="42" customHeight="1">
      <x:c r="A1627" s="13" t="str">
        <x:v>SE0647</x:v>
      </x:c>
      <x:c r="B1627" s="15" t="str">
        <x:v>Bishop's Stortford</x:v>
      </x:c>
      <x:c r="C1627" s="15" t="str">
        <x:v>Bishop's Stortford</x:v>
      </x:c>
      <x:c r="D1627" s="14" t="n">
        <x:v>40915</x:v>
      </x:c>
      <x:c r="E1627" s="13" t="str">
        <x:v>Town</x:v>
      </x:c>
      <x:c r="F1627" s="15" t="str">
        <x:v>Standalone / estate not named</x:v>
      </x:c>
      <x:c r="G1627" s="15" t="str">
        <x:v>Pig Lane, Bishops Stortford CM23</x:v>
      </x:c>
      <x:c r="H1627" s="13" t="str">
        <x:v>Current</x:v>
      </x:c>
      <x:c r="I1627" s="14" t="n">
        <x:v>9686</x:v>
      </x:c>
      <x:c r="J1627" s="13" t="str">
        <x:f>IF(AND(ISNUMBER(I1627),I1627&gt;0),IF(I1627&lt;=1000,"1–1,000",IF(I1627&lt;=2500,"1,001–2,500",IF(I1627&lt;=5000,"2,501–5,000",IF(I1627&lt;=10000,"5,001–10,000","10,001–15,000")))),"5,001–10,000")</x:f>
        <x:v>5,001–10,000</x:v>
      </x:c>
      <x:c r="K1627" s="16"/>
      <x:c r="L1627" s="43" t="str">
        <x:f>IF(AND(ISNUMBER(I1627),I1627&gt;0,ISNUMBER(K1627),K1627&gt;0),K1627/I1627,"n.a.")</x:f>
        <x:v>n.a.</x:v>
      </x:c>
      <x:c r="M1627" s="43"/>
      <x:c r="N1627" s="13" t="str">
        <x:v>No</x:v>
      </x:c>
      <x:c r="O1627" s="15" t="str">
        <x:v>Not stated</x:v>
      </x:c>
      <x:c r="P1627" s="15" t="str">
        <x:v>Not stated</x:v>
      </x:c>
      <x:c r="Q1627" s="15" t="str">
        <x:v>An industrial/warehouse unit on a popular and well-established estate. Warehouse</x:v>
      </x:c>
      <x:c r="R1627" s="15" t="str">
        <x:v>Advertised to let Portal result card observed; individual detail unavailable at time of reading.</x:v>
      </x:c>
      <x:c r="S1627" s="15" t="str">
        <x:v>https://www.zoopla.co.uk/to-rent/commercial/details/71642253/</x:v>
      </x:c>
      <x:c r="T1627" s="15" t="str"/>
      <x:c r="U1627" s="15" t="str"/>
      <x:c r="V1627" s="15" t="str">
        <x:v>Bishop's Stortford — Standalone / estate not named</x:v>
      </x:c>
      <x:c r="W1627" s="15" t="str">
        <x:v>Individual unit ≤15,000 sq ft</x:v>
      </x:c>
      <x:c r="X1627" s="13" t="n">
        <x:f>IF(N1627="Yes",L1627,0)</x:f>
        <x:v>0</x:v>
      </x:c>
      <x:c r="Y1627" s="14" t="n">
        <x:v>1</x:v>
      </x:c>
      <x:c r="Z1627" s="13" t="str">
        <x:v>Industrial / workshop / storage</x:v>
      </x:c>
    </x:row>
    <x:row r="1628" ht="49" customHeight="1">
      <x:c r="A1628" s="13" t="str">
        <x:v>SE0648</x:v>
      </x:c>
      <x:c r="B1628" s="15" t="str">
        <x:v>Bishop's Stortford</x:v>
      </x:c>
      <x:c r="C1628" s="15" t="str">
        <x:v>Bishop's Stortford</x:v>
      </x:c>
      <x:c r="D1628" s="14" t="n">
        <x:v>40915</x:v>
      </x:c>
      <x:c r="E1628" s="13" t="str">
        <x:v>Town</x:v>
      </x:c>
      <x:c r="F1628" s="15" t="str">
        <x:v>Standalone / estate not named</x:v>
      </x:c>
      <x:c r="G1628" s="15" t="str">
        <x:v>Southmill Road, Bishops Stortford CM23</x:v>
      </x:c>
      <x:c r="H1628" s="13" t="str">
        <x:v>Current</x:v>
      </x:c>
      <x:c r="I1628" s="14" t="n">
        <x:v>2450</x:v>
      </x:c>
      <x:c r="J1628" s="13" t="str">
        <x:f>IF(AND(ISNUMBER(I1628),I1628&gt;0),IF(I1628&lt;=1000,"1–1,000",IF(I1628&lt;=2500,"1,001–2,500",IF(I1628&lt;=5000,"2,501–5,000",IF(I1628&lt;=10000,"5,001–10,000","10,001–15,000")))),"1,001–2,500")</x:f>
        <x:v>1,001–2,500</x:v>
      </x:c>
      <x:c r="K1628" s="16" t="n">
        <x:v>23496</x:v>
      </x:c>
      <x:c r="L1628" s="43" t="n">
        <x:f>IF(AND(ISNUMBER(I1628),I1628&gt;0,ISNUMBER(K1628),K1628&gt;0),K1628/I1628,"n.a.")</x:f>
        <x:v>9.590204081632653</x:v>
      </x:c>
      <x:c r="M1628" s="43"/>
      <x:c r="N1628" s="13" t="str">
        <x:v>Yes</x:v>
      </x:c>
      <x:c r="O1628" s="15" t="str">
        <x:v>Not stated</x:v>
      </x:c>
      <x:c r="P1628" s="15" t="str">
        <x:v>Not stated</x:v>
      </x:c>
      <x:c r="Q1628" s="15" t="str">
        <x:v>A mid-terrace business unit in an established and popular business centre with on-site parking and within walking distance of ... Light industrial</x:v>
      </x:c>
      <x:c r="R162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628" s="15" t="str">
        <x:v>https://www.zoopla.co.uk/to-rent/commercial/details/73543072/</x:v>
      </x:c>
      <x:c r="T1628" s="15" t="str"/>
      <x:c r="U1628" s="15" t="str"/>
      <x:c r="V1628" s="15" t="str">
        <x:v>Bishop's Stortford — Standalone / estate not named</x:v>
      </x:c>
      <x:c r="W1628" s="15" t="str">
        <x:v>Individual unit ≤15,000 sq ft</x:v>
      </x:c>
      <x:c r="X1628" s="13" t="n">
        <x:f>IF(N1628="Yes",L1628,0)</x:f>
        <x:v>9.590204081632653</x:v>
      </x:c>
      <x:c r="Y1628" s="14" t="n">
        <x:v>1</x:v>
      </x:c>
      <x:c r="Z1628" s="13" t="str">
        <x:v>Industrial / workshop / storage</x:v>
      </x:c>
    </x:row>
    <x:row r="1629" ht="62" customHeight="1">
      <x:c r="A1629" s="13" t="str">
        <x:v>SE0649</x:v>
      </x:c>
      <x:c r="B1629" s="15" t="str">
        <x:v>Bishop's Stortford</x:v>
      </x:c>
      <x:c r="C1629" s="15" t="str">
        <x:v>Bishop's Stortford</x:v>
      </x:c>
      <x:c r="D1629" s="14" t="n">
        <x:v>40915</x:v>
      </x:c>
      <x:c r="E1629" s="13" t="str">
        <x:v>Town</x:v>
      </x:c>
      <x:c r="F1629" s="15" t="str">
        <x:v>Standalone / estate not named</x:v>
      </x:c>
      <x:c r="G1629" s="15" t="str">
        <x:v>Start Hill, Bishop's Stortford CM22</x:v>
      </x:c>
      <x:c r="H1629" s="13" t="str">
        <x:v>Current</x:v>
      </x:c>
      <x:c r="I1629" s="14" t="n">
        <x:v>6578</x:v>
      </x:c>
      <x:c r="J1629" s="13" t="str">
        <x:f>IF(AND(ISNUMBER(I1629),I1629&gt;0),IF(I1629&lt;=1000,"1–1,000",IF(I1629&lt;=2500,"1,001–2,500",IF(I1629&lt;=5000,"2,501–5,000",IF(I1629&lt;=10000,"5,001–10,000","10,001–15,000")))),"5,001–10,000")</x:f>
        <x:v>5,001–10,000</x:v>
      </x:c>
      <x:c r="K1629" s="16" t="n">
        <x:v>45000</x:v>
      </x:c>
      <x:c r="L1629" s="43" t="n">
        <x:f>IF(AND(ISNUMBER(I1629),I1629&gt;0,ISNUMBER(K1629),K1629&gt;0),K1629/I1629,"n.a.")</x:f>
        <x:v>6.840985101854667</x:v>
      </x:c>
      <x:c r="M1629" s="43"/>
      <x:c r="N1629" s="13" t="str">
        <x:v>Yes</x:v>
      </x:c>
      <x:c r="O1629" s="15" t="str">
        <x:v>Not stated</x:v>
      </x:c>
      <x:c r="P1629" s="15" t="str">
        <x:v>Not stated</x:v>
      </x:c>
      <x:c r="Q1629" s="15" t="str">
        <x:v>A secure, hard surfaced yard facility with supporting workshop and office premises. Light industrial</x:v>
      </x:c>
      <x:c r="R1629"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629" s="15" t="str">
        <x:v>https://www.zoopla.co.uk/to-rent/commercial/details/70292912/</x:v>
      </x:c>
      <x:c r="T1629" s="15" t="str">
        <x:v>https://www.rightmove.co.uk/properties/754426546053920#/?channel=COM_LET</x:v>
      </x:c>
      <x:c r="U1629" s="15" t="str"/>
      <x:c r="V1629" s="15" t="str">
        <x:v>Bishop's Stortford — Standalone / estate not named</x:v>
      </x:c>
      <x:c r="W1629" s="15" t="str">
        <x:v>Individual unit ≤15,000 sq ft</x:v>
      </x:c>
      <x:c r="X1629" s="13" t="n">
        <x:f>IF(N1629="Yes",L1629,0)</x:f>
        <x:v>6.840985101854667</x:v>
      </x:c>
      <x:c r="Y1629" s="14" t="n">
        <x:v>1</x:v>
      </x:c>
      <x:c r="Z1629" s="13" t="str">
        <x:v>Industrial / workshop / storage</x:v>
      </x:c>
    </x:row>
    <x:row r="1630" ht="42" customHeight="1">
      <x:c r="A1630" s="13" t="str">
        <x:v>SE0650</x:v>
      </x:c>
      <x:c r="B1630" s="15" t="str">
        <x:v>Bishop's Stortford</x:v>
      </x:c>
      <x:c r="C1630" s="15" t="str">
        <x:v>Bishop's Stortford</x:v>
      </x:c>
      <x:c r="D1630" s="14" t="n">
        <x:v>40915</x:v>
      </x:c>
      <x:c r="E1630" s="13" t="str">
        <x:v>Town</x:v>
      </x:c>
      <x:c r="F1630" s="15" t="str">
        <x:v>Standalone / estate not named</x:v>
      </x:c>
      <x:c r="G1630" s="15" t="str">
        <x:v>Unit 3, Raynham Road, Bishops Stortford CM23</x:v>
      </x:c>
      <x:c r="H1630" s="13" t="str">
        <x:v>Current</x:v>
      </x:c>
      <x:c r="I1630" s="14" t="n">
        <x:v>7598</x:v>
      </x:c>
      <x:c r="J1630" s="13" t="str">
        <x:f>IF(AND(ISNUMBER(I1630),I1630&gt;0),IF(I1630&lt;=1000,"1–1,000",IF(I1630&lt;=2500,"1,001–2,500",IF(I1630&lt;=5000,"2,501–5,000",IF(I1630&lt;=10000,"5,001–10,000","10,001–15,000")))),"5,001–10,000")</x:f>
        <x:v>5,001–10,000</x:v>
      </x:c>
      <x:c r="K1630" s="16"/>
      <x:c r="L1630" s="43" t="str">
        <x:f>IF(AND(ISNUMBER(I1630),I1630&gt;0,ISNUMBER(K1630),K1630&gt;0),K1630/I1630,"n.a.")</x:f>
        <x:v>n.a.</x:v>
      </x:c>
      <x:c r="M1630" s="43"/>
      <x:c r="N1630" s="13" t="str">
        <x:v>No</x:v>
      </x:c>
      <x:c r="O1630" s="15" t="str">
        <x:v>Not stated</x:v>
      </x:c>
      <x:c r="P1630" s="15" t="str">
        <x:v>Not stated</x:v>
      </x:c>
      <x:c r="Q1630" s="15" t="str">
        <x:v>Modern Industrial / Warehouse Unit Industrial</x:v>
      </x:c>
      <x:c r="R1630" s="15" t="str">
        <x:v>Advertised to let Portal result card observed; individual detail unavailable at time of reading. Size read from property card, excluding the search-size filter.</x:v>
      </x:c>
      <x:c r="S1630" s="15" t="str">
        <x:v>https://www.zoopla.co.uk/to-rent/commercial/details/72882624/</x:v>
      </x:c>
      <x:c r="T1630" s="15" t="str">
        <x:v>https://www.rightmove.co.uk/properties/773378905182177#/?channel=COM_LET</x:v>
      </x:c>
      <x:c r="U1630" s="15" t="str"/>
      <x:c r="V1630" s="15" t="str">
        <x:v>Bishop's Stortford — Standalone / estate not named</x:v>
      </x:c>
      <x:c r="W1630" s="15" t="str">
        <x:v>Individual unit ≤15,000 sq ft</x:v>
      </x:c>
      <x:c r="X1630" s="13" t="n">
        <x:f>IF(N1630="Yes",L1630,0)</x:f>
        <x:v>0</x:v>
      </x:c>
      <x:c r="Y1630" s="14" t="n">
        <x:v>1</x:v>
      </x:c>
      <x:c r="Z1630" s="13" t="str">
        <x:v>Industrial / workshop / storage</x:v>
      </x:c>
    </x:row>
    <x:row r="1631" ht="49" customHeight="1">
      <x:c r="A1631" s="13" t="str">
        <x:v>SE0651</x:v>
      </x:c>
      <x:c r="B1631" s="15" t="str">
        <x:v>Bishop's Stortford</x:v>
      </x:c>
      <x:c r="C1631" s="15" t="str">
        <x:v>Bishop's Stortford</x:v>
      </x:c>
      <x:c r="D1631" s="14" t="n">
        <x:v>40915</x:v>
      </x:c>
      <x:c r="E1631" s="13" t="str">
        <x:v>Town</x:v>
      </x:c>
      <x:c r="F1631" s="15" t="str">
        <x:v>Standalone / estate not named</x:v>
      </x:c>
      <x:c r="G1631" s="15" t="str">
        <x:v>Unit 31, Raynham Road, Bishops Stortford CM23</x:v>
      </x:c>
      <x:c r="H1631" s="13" t="str">
        <x:v>Current</x:v>
      </x:c>
      <x:c r="I1631" s="14" t="n">
        <x:v>2605</x:v>
      </x:c>
      <x:c r="J1631" s="13" t="str">
        <x:f>IF(AND(ISNUMBER(I1631),I1631&gt;0),IF(I1631&lt;=1000,"1–1,000",IF(I1631&lt;=2500,"1,001–2,500",IF(I1631&lt;=5000,"2,501–5,000",IF(I1631&lt;=10000,"5,001–10,000","10,001–15,000")))),"2,501–5,000")</x:f>
        <x:v>2,501–5,000</x:v>
      </x:c>
      <x:c r="K1631" s="16" t="n">
        <x:v>31500</x:v>
      </x:c>
      <x:c r="L1631" s="43" t="n">
        <x:f>IF(AND(ISNUMBER(I1631),I1631&gt;0,ISNUMBER(K1631),K1631&gt;0),K1631/I1631,"n.a.")</x:f>
        <x:v>12.092130518234166</x:v>
      </x:c>
      <x:c r="M1631" s="43"/>
      <x:c r="N1631" s="13" t="str">
        <x:v>Yes</x:v>
      </x:c>
      <x:c r="O1631" s="15" t="str">
        <x:v>Not stated</x:v>
      </x:c>
      <x:c r="P1631" s="15" t="str">
        <x:v>Not stated</x:v>
      </x:c>
      <x:c r="Q1631" s="15" t="str">
        <x:v>Description The unit is constructed of a concrete frame with brick elevations under a pitched roof. The unit benefits from a ... Industrial</x:v>
      </x:c>
      <x:c r="R1631" s="15" t="str">
        <x:v>Advertised to let Portal result card observed; individual detail unavailable at time of reading. Size read from property card, excluding the search-size filter. Annual rent is 12 × Rightmove advertised monthly rent; display rounding may apply.</x:v>
      </x:c>
      <x:c r="S1631" s="15" t="str">
        <x:v>https://www.zoopla.co.uk/to-rent/commercial/details/72460678/</x:v>
      </x:c>
      <x:c r="T1631" s="15" t="str">
        <x:v>https://www.rightmove.co.uk/properties/754426684459809#/?channel=COM_LET</x:v>
      </x:c>
      <x:c r="U1631" s="15" t="str">
        <x:v>https://www.rightmove.co.uk/properties/773327921088225#/?channel=COM_LET</x:v>
      </x:c>
      <x:c r="V1631" s="15" t="str">
        <x:v>Bishop's Stortford — Standalone / estate not named</x:v>
      </x:c>
      <x:c r="W1631" s="15" t="str">
        <x:v>Individual unit ≤15,000 sq ft</x:v>
      </x:c>
      <x:c r="X1631" s="13" t="n">
        <x:f>IF(N1631="Yes",L1631,0)</x:f>
        <x:v>12.092130518234166</x:v>
      </x:c>
      <x:c r="Y1631" s="14" t="n">
        <x:v>1</x:v>
      </x:c>
      <x:c r="Z1631" s="13" t="str">
        <x:v>Industrial / workshop / storage</x:v>
      </x:c>
    </x:row>
    <x:row r="1632" ht="42" customHeight="1">
      <x:c r="A1632" s="13" t="str">
        <x:v>SE0652</x:v>
      </x:c>
      <x:c r="B1632" s="15" t="str">
        <x:v>Bishop's Stortford</x:v>
      </x:c>
      <x:c r="C1632" s="15" t="str">
        <x:v>Bishop's Stortford</x:v>
      </x:c>
      <x:c r="D1632" s="14" t="n">
        <x:v>40915</x:v>
      </x:c>
      <x:c r="E1632" s="13" t="str">
        <x:v>Town</x:v>
      </x:c>
      <x:c r="F1632" s="15" t="str">
        <x:v>Standalone / estate not named</x:v>
      </x:c>
      <x:c r="G1632" s="15" t="str">
        <x:v>Unit 39, Raynham Road, Bishops Stortford CM23</x:v>
      </x:c>
      <x:c r="H1632" s="13" t="str">
        <x:v>Future</x:v>
      </x:c>
      <x:c r="I1632" s="14" t="n">
        <x:v>4729</x:v>
      </x:c>
      <x:c r="J1632" s="13" t="str">
        <x:f>IF(AND(ISNUMBER(I1632),I1632&gt;0),IF(I1632&lt;=1000,"1–1,000",IF(I1632&lt;=2500,"1,001–2,500",IF(I1632&lt;=5000,"2,501–5,000",IF(I1632&lt;=10000,"5,001–10,000","10,001–15,000")))),"2,501–5,000")</x:f>
        <x:v>2,501–5,000</x:v>
      </x:c>
      <x:c r="K1632" s="16"/>
      <x:c r="L1632" s="43" t="str">
        <x:f>IF(AND(ISNUMBER(I1632),I1632&gt;0,ISNUMBER(K1632),K1632&gt;0),K1632/I1632,"n.a.")</x:f>
        <x:v>n.a.</x:v>
      </x:c>
      <x:c r="M1632" s="43"/>
      <x:c r="N1632" s="13" t="str">
        <x:v>No</x:v>
      </x:c>
      <x:c r="O1632" s="15" t="str">
        <x:v>Not stated</x:v>
      </x:c>
      <x:c r="P1632" s="15" t="str">
        <x:v>Not stated</x:v>
      </x:c>
      <x:c r="Q1632" s="15" t="str">
        <x:v>Industrial / Warehouse Unit To Let Recently refurbished Industrial</x:v>
      </x:c>
      <x:c r="R1632" s="15" t="str">
        <x:v>Future/refurbishment pending Portal result card observed; individual detail unavailable at time of reading. Size read from property card, excluding the search-size filter.</x:v>
      </x:c>
      <x:c r="S1632" s="15" t="str">
        <x:v>https://www.zoopla.co.uk/to-rent/commercial/details/72882916/</x:v>
      </x:c>
      <x:c r="T1632" s="15" t="str">
        <x:v>https://www.rightmove.co.uk/properties/746769934273456#/?channel=COM_LET</x:v>
      </x:c>
      <x:c r="U1632" s="15" t="str">
        <x:v>https://www.rightmove.co.uk/properties/773378917762785#/?channel=COM_LET</x:v>
      </x:c>
      <x:c r="V1632" s="15" t="str">
        <x:v>Bishop's Stortford — Standalone / estate not named</x:v>
      </x:c>
      <x:c r="W1632" s="15" t="str">
        <x:v>Individual unit ≤15,000 sq ft</x:v>
      </x:c>
      <x:c r="X1632" s="13" t="n">
        <x:f>IF(N1632="Yes",L1632,0)</x:f>
        <x:v>0</x:v>
      </x:c>
      <x:c r="Y1632" s="14" t="n">
        <x:v>1</x:v>
      </x:c>
      <x:c r="Z1632" s="13" t="str">
        <x:v>Industrial / workshop / storage</x:v>
      </x:c>
    </x:row>
    <x:row r="1633" ht="42" customHeight="1">
      <x:c r="A1633" s="13" t="str">
        <x:v>SE0653</x:v>
      </x:c>
      <x:c r="B1633" s="15" t="str">
        <x:v>Bishop's Stortford</x:v>
      </x:c>
      <x:c r="C1633" s="15" t="str">
        <x:v>Bishop's Stortford</x:v>
      </x:c>
      <x:c r="D1633" s="14" t="n">
        <x:v>40915</x:v>
      </x:c>
      <x:c r="E1633" s="13" t="str">
        <x:v>Town</x:v>
      </x:c>
      <x:c r="F1633" s="15" t="str">
        <x:v>Standalone / estate not named</x:v>
      </x:c>
      <x:c r="G1633" s="15" t="str">
        <x:v>Unit 40, Raynham Road, Bishops Stortford CM23</x:v>
      </x:c>
      <x:c r="H1633" s="13" t="str">
        <x:v>Current</x:v>
      </x:c>
      <x:c r="I1633" s="14" t="n">
        <x:v>5485</x:v>
      </x:c>
      <x:c r="J1633" s="13" t="str">
        <x:f>IF(AND(ISNUMBER(I1633),I1633&gt;0),IF(I1633&lt;=1000,"1–1,000",IF(I1633&lt;=2500,"1,001–2,500",IF(I1633&lt;=5000,"2,501–5,000",IF(I1633&lt;=10000,"5,001–10,000","10,001–15,000")))),"5,001–10,000")</x:f>
        <x:v>5,001–10,000</x:v>
      </x:c>
      <x:c r="K1633" s="16"/>
      <x:c r="L1633" s="43" t="str">
        <x:f>IF(AND(ISNUMBER(I1633),I1633&gt;0,ISNUMBER(K1633),K1633&gt;0),K1633/I1633,"n.a.")</x:f>
        <x:v>n.a.</x:v>
      </x:c>
      <x:c r="M1633" s="43"/>
      <x:c r="N1633" s="13" t="str">
        <x:v>No</x:v>
      </x:c>
      <x:c r="O1633" s="15" t="str">
        <x:v>Not stated</x:v>
      </x:c>
      <x:c r="P1633" s="15" t="str">
        <x:v>Not stated</x:v>
      </x:c>
      <x:c r="Q1633" s="15" t="str">
        <x:v>Industrial / Warehouse Unit Industrial</x:v>
      </x:c>
      <x:c r="R1633" s="15" t="str">
        <x:v>Advertised to let Portal result card observed; individual detail unavailable at time of reading. Size read from property card, excluding the search-size filter.</x:v>
      </x:c>
      <x:c r="S1633" s="15" t="str">
        <x:v>https://www.zoopla.co.uk/to-rent/commercial/details/72882790/</x:v>
      </x:c>
      <x:c r="T1633" s="15" t="str">
        <x:v>https://www.rightmove.co.uk/properties/773378038906849#/?channel=COM_LET</x:v>
      </x:c>
      <x:c r="U1633" s="15" t="str">
        <x:v>https://www.rightmove.co.uk/properties/746778329113585#/?channel=COM_LET</x:v>
      </x:c>
      <x:c r="V1633" s="15" t="str">
        <x:v>Bishop's Stortford — Standalone / estate not named</x:v>
      </x:c>
      <x:c r="W1633" s="15" t="str">
        <x:v>Individual unit ≤15,000 sq ft</x:v>
      </x:c>
      <x:c r="X1633" s="13" t="n">
        <x:f>IF(N1633="Yes",L1633,0)</x:f>
        <x:v>0</x:v>
      </x:c>
      <x:c r="Y1633" s="14" t="n">
        <x:v>1</x:v>
      </x:c>
      <x:c r="Z1633" s="13" t="str">
        <x:v>Industrial / workshop / storage</x:v>
      </x:c>
    </x:row>
    <x:row r="1634" ht="42" customHeight="1">
      <x:c r="A1634" s="13" t="str">
        <x:v>SE0654</x:v>
      </x:c>
      <x:c r="B1634" s="15" t="str">
        <x:v>Bishop's Stortford</x:v>
      </x:c>
      <x:c r="C1634" s="15" t="str">
        <x:v>Bishop's Stortford</x:v>
      </x:c>
      <x:c r="D1634" s="14" t="n">
        <x:v>40915</x:v>
      </x:c>
      <x:c r="E1634" s="13" t="str">
        <x:v>Town</x:v>
      </x:c>
      <x:c r="F1634" s="15" t="str">
        <x:v>Standalone / estate not named</x:v>
      </x:c>
      <x:c r="G1634" s="15" t="str">
        <x:v>Units 4 &amp; 5 Raynham Road, Bishops Stortford CM23</x:v>
      </x:c>
      <x:c r="H1634" s="13" t="str">
        <x:v>Current</x:v>
      </x:c>
      <x:c r="I1634" s="14" t="n">
        <x:v>12552</x:v>
      </x:c>
      <x:c r="J1634" s="13" t="str">
        <x:f>IF(AND(ISNUMBER(I1634),I1634&gt;0),IF(I1634&lt;=1000,"1–1,000",IF(I1634&lt;=2500,"1,001–2,500",IF(I1634&lt;=5000,"2,501–5,000",IF(I1634&lt;=10000,"5,001–10,000","10,001–15,000")))),"10,001–15,000")</x:f>
        <x:v>10,001–15,000</x:v>
      </x:c>
      <x:c r="K1634" s="16"/>
      <x:c r="L1634" s="43" t="str">
        <x:f>IF(AND(ISNUMBER(I1634),I1634&gt;0,ISNUMBER(K1634),K1634&gt;0),K1634/I1634,"n.a.")</x:f>
        <x:v>n.a.</x:v>
      </x:c>
      <x:c r="M1634" s="43"/>
      <x:c r="N1634" s="13" t="str">
        <x:v>No</x:v>
      </x:c>
      <x:c r="O1634" s="15" t="str">
        <x:v>Not stated</x:v>
      </x:c>
      <x:c r="P1634" s="15" t="str">
        <x:v>Not stated</x:v>
      </x:c>
      <x:c r="Q1634" s="15" t="str">
        <x:v>Warehouse/Industrial Unit Industrial</x:v>
      </x:c>
      <x:c r="R1634" s="15" t="str">
        <x:v>Advertised to let Portal result card observed; individual detail unavailable at time of reading.</x:v>
      </x:c>
      <x:c r="S1634" s="15" t="str">
        <x:v>https://www.zoopla.co.uk/to-rent/commercial/details/72882567/</x:v>
      </x:c>
      <x:c r="T1634" s="15" t="str"/>
      <x:c r="U1634" s="15" t="str"/>
      <x:c r="V1634" s="15" t="str">
        <x:v>Bishop's Stortford — Standalone / estate not named</x:v>
      </x:c>
      <x:c r="W1634" s="15" t="str">
        <x:v>Individual unit ≤15,000 sq ft</x:v>
      </x:c>
      <x:c r="X1634" s="13" t="n">
        <x:f>IF(N1634="Yes",L1634,0)</x:f>
        <x:v>0</x:v>
      </x:c>
      <x:c r="Y1634" s="14" t="n">
        <x:v>1</x:v>
      </x:c>
      <x:c r="Z1634" s="13" t="str">
        <x:v>Industrial / workshop / storage</x:v>
      </x:c>
    </x:row>
    <x:row r="1635" ht="42" customHeight="1">
      <x:c r="A1635" s="13" t="str">
        <x:v>SE0655</x:v>
      </x:c>
      <x:c r="B1635" s="15" t="str">
        <x:v>Bishop's Stortford</x:v>
      </x:c>
      <x:c r="C1635" s="15" t="str">
        <x:v>Bishop's Stortford</x:v>
      </x:c>
      <x:c r="D1635" s="14" t="n">
        <x:v>40915</x:v>
      </x:c>
      <x:c r="E1635" s="13" t="str">
        <x:v>Town</x:v>
      </x:c>
      <x:c r="F1635" s="15" t="str">
        <x:v>Standalone / estate not named</x:v>
      </x:c>
      <x:c r="G1635" s="15" t="str">
        <x:v>Units 4 5 Raynham Road, Bishops Stortford, CM23 5PB</x:v>
      </x:c>
      <x:c r="H1635" s="13" t="str">
        <x:v>Current</x:v>
      </x:c>
      <x:c r="I1635" s="14" t="n">
        <x:v>12552</x:v>
      </x:c>
      <x:c r="J1635" s="13" t="str">
        <x:f>IF(AND(ISNUMBER(I1635),I1635&gt;0),IF(I1635&lt;=1000,"1–1,000",IF(I1635&lt;=2500,"1,001–2,500",IF(I1635&lt;=5000,"2,501–5,000",IF(I1635&lt;=10000,"5,001–10,000","10,001–15,000")))),"10,001–15,000")</x:f>
        <x:v>10,001–15,000</x:v>
      </x:c>
      <x:c r="K1635" s="16"/>
      <x:c r="L1635" s="43" t="str">
        <x:f>IF(AND(ISNUMBER(I1635),I1635&gt;0,ISNUMBER(K1635),K1635&gt;0),K1635/I1635,"n.a.")</x:f>
        <x:v>n.a.</x:v>
      </x:c>
      <x:c r="M1635" s="43"/>
      <x:c r="N1635" s="13" t="str">
        <x:v>No</x:v>
      </x:c>
      <x:c r="O1635" s="15" t="str">
        <x:v>Not stated</x:v>
      </x:c>
      <x:c r="P1635" s="15" t="str">
        <x:v>Not stated</x:v>
      </x:c>
      <x:c r="Q1635" s="15" t="str">
        <x:v>Warehouse/Industrial Unit</x:v>
      </x:c>
      <x:c r="R1635" s="15" t="str">
        <x:v>Advertised to let Size read from property card, excluding the search-size filter.</x:v>
      </x:c>
      <x:c r="S1635" s="15" t="str">
        <x:v>https://www.rightmove.co.uk/properties/773378032536816#/?channel=COM_LET</x:v>
      </x:c>
      <x:c r="T1635" s="15" t="str"/>
      <x:c r="U1635" s="15" t="str"/>
      <x:c r="V1635" s="15" t="str">
        <x:v>Bishop's Stortford — Standalone / estate not named</x:v>
      </x:c>
      <x:c r="W1635" s="15" t="str">
        <x:v>Individual unit ≤15,000 sq ft</x:v>
      </x:c>
      <x:c r="X1635" s="13" t="n">
        <x:f>IF(N1635="Yes",L1635,0)</x:f>
        <x:v>0</x:v>
      </x:c>
      <x:c r="Y1635" s="14" t="n">
        <x:v>1</x:v>
      </x:c>
      <x:c r="Z1635" s="13" t="str">
        <x:v>Industrial / workshop / storage</x:v>
      </x:c>
    </x:row>
    <x:row r="1636" ht="42" customHeight="1">
      <x:c r="A1636" s="13" t="str">
        <x:v>SE0656</x:v>
      </x:c>
      <x:c r="B1636" s="15" t="str">
        <x:v>Borehamwood</x:v>
      </x:c>
      <x:c r="C1636" s="15" t="str">
        <x:v>Elstree</x:v>
      </x:c>
      <x:c r="D1636" s="14" t="n">
        <x:v>1735</x:v>
      </x:c>
      <x:c r="E1636" s="13" t="str">
        <x:v>Nearby</x:v>
      </x:c>
      <x:c r="F1636" s="15" t="str">
        <x:v>Elstree Trade Park</x:v>
      </x:c>
      <x:c r="G1636" s="15" t="str">
        <x:v>Unit A, Elstree Trade Park, Elstree Way, Borehamwood WD6</x:v>
      </x:c>
      <x:c r="H1636" s="13" t="str">
        <x:v>Current</x:v>
      </x:c>
      <x:c r="I1636" s="14" t="n">
        <x:v>9301</x:v>
      </x:c>
      <x:c r="J1636" s="13" t="str">
        <x:f>IF(AND(ISNUMBER(I1636),I1636&gt;0),IF(I1636&lt;=1000,"1–1,000",IF(I1636&lt;=2500,"1,001–2,500",IF(I1636&lt;=5000,"2,501–5,000",IF(I1636&lt;=10000,"5,001–10,000","10,001–15,000")))),"5,001–10,000")</x:f>
        <x:v>5,001–10,000</x:v>
      </x:c>
      <x:c r="K1636" s="16"/>
      <x:c r="L1636" s="43" t="str">
        <x:f>IF(AND(ISNUMBER(I1636),I1636&gt;0,ISNUMBER(K1636),K1636&gt;0),K1636/I1636,"n.a.")</x:f>
        <x:v>n.a.</x:v>
      </x:c>
      <x:c r="M1636" s="43"/>
      <x:c r="N1636" s="13" t="str">
        <x:v>No</x:v>
      </x:c>
      <x:c r="O1636" s="15" t="str">
        <x:v>Not stated</x:v>
      </x:c>
      <x:c r="P1636" s="15" t="str">
        <x:v>Not stated</x:v>
      </x:c>
      <x:c r="Q1636" s="15" t="str">
        <x:v>Trade Counter/Warehouse Unit Recently comprehensively refurbished Industrial</x:v>
      </x:c>
      <x:c r="R1636" s="15" t="str">
        <x:v>Advertised to let Portal result card observed; individual detail unavailable at time of reading. Size read from property card, excluding the search-size filter.</x:v>
      </x:c>
      <x:c r="S1636" s="15" t="str">
        <x:v>https://www.zoopla.co.uk/to-rent/commercial/details/71343655/</x:v>
      </x:c>
      <x:c r="T1636" s="15" t="str">
        <x:v>https://www.rightmove.co.uk/properties/773354756475168#/?channel=COM_LET</x:v>
      </x:c>
      <x:c r="U1636" s="15" t="str"/>
      <x:c r="V1636" s="15" t="str">
        <x:v>Borehamwood — Elstree Trade Park</x:v>
      </x:c>
      <x:c r="W1636" s="15" t="str">
        <x:v>Individual unit ≤15,000 sq ft</x:v>
      </x:c>
      <x:c r="X1636" s="13" t="n">
        <x:f>IF(N1636="Yes",L1636,0)</x:f>
        <x:v>0</x:v>
      </x:c>
      <x:c r="Y1636" s="14" t="n">
        <x:v>1</x:v>
      </x:c>
      <x:c r="Z1636" s="13" t="str">
        <x:v>Industrial / workshop / storage</x:v>
      </x:c>
    </x:row>
    <x:row r="1637" ht="153" customHeight="1">
      <x:c r="A1637" s="13" t="str">
        <x:v>SE0657</x:v>
      </x:c>
      <x:c r="B1637" s="15" t="str">
        <x:v>Borehamwood</x:v>
      </x:c>
      <x:c r="C1637" s="15" t="str">
        <x:v>Elstree</x:v>
      </x:c>
      <x:c r="D1637" s="14" t="n">
        <x:v>1735</x:v>
      </x:c>
      <x:c r="E1637" s="13" t="str">
        <x:v>Nearby</x:v>
      </x:c>
      <x:c r="F1637" s="15" t="str">
        <x:v>Elstree Trade Park</x:v>
      </x:c>
      <x:c r="G1637" s="15" t="str">
        <x:v>Unit D, Elstree Trade Park, Elstree Way, Borehamwood, WD6 1GJ</x:v>
      </x:c>
      <x:c r="H1637" s="13" t="str">
        <x:v>Current</x:v>
      </x:c>
      <x:c r="I1637" s="14" t="n">
        <x:v>7111</x:v>
      </x:c>
      <x:c r="J1637" s="13" t="str">
        <x:f>IF(AND(ISNUMBER(I1637),I1637&gt;0),IF(I1637&lt;=1000,"1–1,000",IF(I1637&lt;=2500,"1,001–2,500",IF(I1637&lt;=5000,"2,501–5,000",IF(I1637&lt;=10000,"5,001–10,000","10,001–15,000")))),"5,001–10,000")</x:f>
        <x:v>5,001–10,000</x:v>
      </x:c>
      <x:c r="K1637" s="16"/>
      <x:c r="L1637" s="43" t="str">
        <x:f>IF(AND(ISNUMBER(I1637),I1637&gt;0,ISNUMBER(K1637),K1637&gt;0),K1637/I1637,"n.a.")</x:f>
        <x:v>n.a.</x:v>
      </x:c>
      <x:c r="M1637" s="43"/>
      <x:c r="N1637" s="13" t="str">
        <x:v>No</x:v>
      </x:c>
      <x:c r="O1637" s="15" t="str">
        <x:v>8.7m minimum eaves height; 8.7m minimum eaves height</x:v>
      </x:c>
      <x:c r="P1637" s="15" t="str">
        <x:v>2 roller shutter doors; 2 roller shutter doors</x:v>
      </x:c>
      <x:c r="Q1637" s="15" t="str">
        <x:v>Description The building has been comprehensively refurbished to create a modern and professional environment, providing occupiers with the opportunity to establish or expand their operations in one of Borehamwood’s established commercial locations. Location The unit has been comprehensively refurbished to provide modern industrial and warehouse space, combining practical accommodation with excellent access to the A1(M),M25 and wider North London market. Elstree Trade Park is strategically located in Borehamwood, providing excellent access to Hertfordshire, North London and the wider South East. The property is approximately 0.5 miles from the A1(M), with the M25 Junction 23 approximately 2</x:v>
      </x:c>
      <x:c r="R1637" s="15" t="str">
        <x:v>Advertised to let Rightmove detail verified.</x:v>
      </x:c>
      <x:c r="S1637" s="15" t="str">
        <x:v>https://www.zoopla.co.uk/to-rent/commercial/details/74447901/</x:v>
      </x:c>
      <x:c r="T1637" s="15" t="str">
        <x:v>https://www.rightmove.co.uk/properties/778708917643552#/?channel=COM_LET</x:v>
      </x:c>
      <x:c r="U1637" s="15" t="str"/>
      <x:c r="V1637" s="15" t="str">
        <x:v>Borehamwood — Elstree Trade Park</x:v>
      </x:c>
      <x:c r="W1637" s="15" t="str">
        <x:v>Individual unit ≤15,000 sq ft</x:v>
      </x:c>
      <x:c r="X1637" s="13" t="n">
        <x:f>IF(N1637="Yes",L1637,0)</x:f>
        <x:v>0</x:v>
      </x:c>
      <x:c r="Y1637" s="14" t="n">
        <x:v>1</x:v>
      </x:c>
      <x:c r="Z1637" s="13" t="str">
        <x:v>Industrial / workshop / storage</x:v>
      </x:c>
    </x:row>
    <x:row r="1638" ht="49" customHeight="1">
      <x:c r="A1638" s="13" t="str">
        <x:v>SE0658</x:v>
      </x:c>
      <x:c r="B1638" s="15" t="str">
        <x:v>Borehamwood</x:v>
      </x:c>
      <x:c r="C1638" s="15" t="str">
        <x:v>Elstree</x:v>
      </x:c>
      <x:c r="D1638" s="14" t="n">
        <x:v>1735</x:v>
      </x:c>
      <x:c r="E1638" s="13" t="str">
        <x:v>Nearby</x:v>
      </x:c>
      <x:c r="F1638" s="15" t="str">
        <x:v>Standalone / estate not named</x:v>
      </x:c>
      <x:c r="G1638" s="15" t="str">
        <x:v>Butterfly Lane, Elstree WD6</x:v>
      </x:c>
      <x:c r="H1638" s="13" t="str">
        <x:v>Current</x:v>
      </x:c>
      <x:c r="I1638" s="14" t="n">
        <x:v>5235</x:v>
      </x:c>
      <x:c r="J1638" s="13" t="str">
        <x:f>IF(AND(ISNUMBER(I1638),I1638&gt;0),IF(I1638&lt;=1000,"1–1,000",IF(I1638&lt;=2500,"1,001–2,500",IF(I1638&lt;=5000,"2,501–5,000",IF(I1638&lt;=10000,"5,001–10,000","10,001–15,000")))),"5,001–10,000")</x:f>
        <x:v>5,001–10,000</x:v>
      </x:c>
      <x:c r="K1638" s="16" t="n">
        <x:v>24000</x:v>
      </x:c>
      <x:c r="L1638" s="43" t="n">
        <x:f>IF(AND(ISNUMBER(I1638),I1638&gt;0,ISNUMBER(K1638),K1638&gt;0),K1638/I1638,"n.a.")</x:f>
        <x:v>4.584527220630372</x:v>
      </x:c>
      <x:c r="M1638" s="43"/>
      <x:c r="N1638" s="13" t="str">
        <x:v>Yes</x:v>
      </x:c>
      <x:c r="O1638" s="15" t="str">
        <x:v>Not stated</x:v>
      </x:c>
      <x:c r="P1638" s="15" t="str">
        <x:v>Not stated</x:v>
      </x:c>
      <x:c r="Q1638" s="15" t="str">
        <x:v>A yard on a secure former farmstead in a very well located position with easy access to the A1, M1, M25 and London. Previously ... Industrial</x:v>
      </x:c>
      <x:c r="R163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638" s="15" t="str">
        <x:v>https://www.zoopla.co.uk/to-rent/commercial/details/73969292/</x:v>
      </x:c>
      <x:c r="T1638" s="15" t="str"/>
      <x:c r="U1638" s="15" t="str"/>
      <x:c r="V1638" s="15" t="str">
        <x:v>Borehamwood — Standalone / estate not named</x:v>
      </x:c>
      <x:c r="W1638" s="15" t="str">
        <x:v>Individual unit ≤15,000 sq ft</x:v>
      </x:c>
      <x:c r="X1638" s="13" t="n">
        <x:f>IF(N1638="Yes",L1638,0)</x:f>
        <x:v>4.584527220630372</x:v>
      </x:c>
      <x:c r="Y1638" s="14" t="n">
        <x:v>1</x:v>
      </x:c>
      <x:c r="Z1638" s="13" t="str">
        <x:v>Industrial / workshop / storage</x:v>
      </x:c>
    </x:row>
    <x:row r="1639" ht="42" customHeight="1">
      <x:c r="A1639" s="13" t="str">
        <x:v>SE0659</x:v>
      </x:c>
      <x:c r="B1639" s="15" t="str">
        <x:v>Borehamwood</x:v>
      </x:c>
      <x:c r="C1639" s="15" t="str">
        <x:v>Elstree</x:v>
      </x:c>
      <x:c r="D1639" s="14" t="n">
        <x:v>1735</x:v>
      </x:c>
      <x:c r="E1639" s="13" t="str">
        <x:v>Nearby</x:v>
      </x:c>
      <x:c r="F1639" s="15" t="str">
        <x:v>Standalone / estate not named</x:v>
      </x:c>
      <x:c r="G1639" s="15" t="str">
        <x:v>Unit 250, Centennial Park, Centennial Avenue, Elstree, WD6 3TH</x:v>
      </x:c>
      <x:c r="H1639" s="13" t="str">
        <x:v>Current</x:v>
      </x:c>
      <x:c r="I1639" s="14" t="n">
        <x:v>8760</x:v>
      </x:c>
      <x:c r="J1639" s="13" t="str">
        <x:f>IF(AND(ISNUMBER(I1639),I1639&gt;0),IF(I1639&lt;=1000,"1–1,000",IF(I1639&lt;=2500,"1,001–2,500",IF(I1639&lt;=5000,"2,501–5,000",IF(I1639&lt;=10000,"5,001–10,000","10,001–15,000")))),"5,001–10,000")</x:f>
        <x:v>5,001–10,000</x:v>
      </x:c>
      <x:c r="K1639" s="16"/>
      <x:c r="L1639" s="43" t="str">
        <x:f>IF(AND(ISNUMBER(I1639),I1639&gt;0,ISNUMBER(K1639),K1639&gt;0),K1639/I1639,"n.a.")</x:f>
        <x:v>n.a.</x:v>
      </x:c>
      <x:c r="M1639" s="43"/>
      <x:c r="N1639" s="13" t="str">
        <x:v>No</x:v>
      </x:c>
      <x:c r="O1639" s="15" t="str">
        <x:v>Not stated</x:v>
      </x:c>
      <x:c r="P1639" s="15" t="str">
        <x:v>Not stated</x:v>
      </x:c>
      <x:c r="Q1639" s="15" t="str">
        <x:v>High quality business/production unit to let on Centennial Park in Elstree. To be comprehensively refurbished.</x:v>
      </x:c>
      <x:c r="R1639" s="15" t="str">
        <x:v>Advertised to let Size read from property card, excluding the search-size filter.</x:v>
      </x:c>
      <x:c r="S1639" s="15" t="str">
        <x:v>https://www.rightmove.co.uk/properties/761855478526144#/?channel=COM_LET</x:v>
      </x:c>
      <x:c r="T1639" s="15" t="str"/>
      <x:c r="U1639" s="15" t="str"/>
      <x:c r="V1639" s="15" t="str">
        <x:v>Borehamwood — Standalone / estate not named</x:v>
      </x:c>
      <x:c r="W1639" s="15" t="str">
        <x:v>Individual unit ≤15,000 sq ft</x:v>
      </x:c>
      <x:c r="X1639" s="13" t="n">
        <x:f>IF(N1639="Yes",L1639,0)</x:f>
        <x:v>0</x:v>
      </x:c>
      <x:c r="Y1639" s="14" t="n">
        <x:v>1</x:v>
      </x:c>
      <x:c r="Z1639" s="13" t="str">
        <x:v>Industrial / workshop / storage</x:v>
      </x:c>
    </x:row>
    <x:row r="1640" ht="62" customHeight="1">
      <x:c r="A1640" s="13" t="str">
        <x:v>SE0660</x:v>
      </x:c>
      <x:c r="B1640" s="15" t="str">
        <x:v>Borehamwood</x:v>
      </x:c>
      <x:c r="C1640" s="15" t="str">
        <x:v>Borehamwood</x:v>
      </x:c>
      <x:c r="D1640" s="14" t="n">
        <x:v>39765</x:v>
      </x:c>
      <x:c r="E1640" s="13" t="str">
        <x:v>Town</x:v>
      </x:c>
      <x:c r="F1640" s="15" t="str">
        <x:v>Capital Business Park</x:v>
      </x:c>
      <x:c r="G1640" s="15" t="str">
        <x:v>Unit 10 Capital Business Park, Manor Way, Borehamwood WD6</x:v>
      </x:c>
      <x:c r="H1640" s="13" t="str">
        <x:v>Current</x:v>
      </x:c>
      <x:c r="I1640" s="14" t="n">
        <x:v>7004</x:v>
      </x:c>
      <x:c r="J1640" s="13" t="str">
        <x:f>IF(AND(ISNUMBER(I1640),I1640&gt;0),IF(I1640&lt;=1000,"1–1,000",IF(I1640&lt;=2500,"1,001–2,500",IF(I1640&lt;=5000,"2,501–5,000",IF(I1640&lt;=10000,"5,001–10,000","10,001–15,000")))),"5,001–10,000")</x:f>
        <x:v>5,001–10,000</x:v>
      </x:c>
      <x:c r="K1640" s="16" t="n">
        <x:v>136500</x:v>
      </x:c>
      <x:c r="L1640" s="43" t="n">
        <x:f>IF(AND(ISNUMBER(I1640),I1640&gt;0,ISNUMBER(K1640),K1640&gt;0),K1640/I1640,"n.a.")</x:f>
        <x:v>19.488863506567675</x:v>
      </x:c>
      <x:c r="M1640" s="43"/>
      <x:c r="N1640" s="13" t="str">
        <x:v>No</x:v>
      </x:c>
      <x:c r="O1640" s="15" t="str">
        <x:v>3.25m floor to ceiling height at ground floor</x:v>
      </x:c>
      <x:c r="P1640" s="15" t="str">
        <x:v>Not stated</x:v>
      </x:c>
      <x:c r="Q1640" s="15" t="str">
        <x:v>The property comprises a light industrial unit constructed earlier this century and offers open plan production/storage area at ground floor and an open plan 1st floor. Both floors offer accommodation that would suit a number of different uses.</x:v>
      </x:c>
      <x:c r="R1640" s="15" t="str">
        <x:v>Advertised to let Annual rent converted from portal pcm; rounded display may differ from agent annual quote. Portal result card observed; individual detail unavailable at time of reading. Conflicting portal areas: 7004.0, 15000.0 Agent annual rent verified. Direct agent detail verified. Annual rent is 12 × Rightmove advertised monthly rent; display rounding may apply.</x:v>
      </x:c>
      <x:c r="S1640" s="15" t="str">
        <x:v>https://www.zoopla.co.uk/to-rent/commercial/details/65053153/</x:v>
      </x:c>
      <x:c r="T1640" s="15" t="str">
        <x:v>https://www.rightmove.co.uk/properties/774531881430672#/?channel=COM_LET</x:v>
      </x:c>
      <x:c r="U1640" s="15" t="str">
        <x:v>https://stimpsons.co.uk/property/154780/</x:v>
      </x:c>
      <x:c r="V1640" s="15" t="str">
        <x:v>Borehamwood — Capital Business Park</x:v>
      </x:c>
      <x:c r="W1640" s="15" t="str">
        <x:v>Individual unit ≤15,000 sq ft</x:v>
      </x:c>
      <x:c r="X1640" s="13" t="n">
        <x:f>IF(N1640="Yes",L1640,0)</x:f>
        <x:v>0</x:v>
      </x:c>
      <x:c r="Y1640" s="14" t="n">
        <x:v>1</x:v>
      </x:c>
      <x:c r="Z1640" s="13" t="str">
        <x:v>Industrial / workshop / storage</x:v>
      </x:c>
    </x:row>
    <x:row r="1641" ht="49" customHeight="1">
      <x:c r="A1641" s="13" t="str">
        <x:v>SE0661</x:v>
      </x:c>
      <x:c r="B1641" s="15" t="str">
        <x:v>Borehamwood</x:v>
      </x:c>
      <x:c r="C1641" s="15" t="str">
        <x:v>Borehamwood</x:v>
      </x:c>
      <x:c r="D1641" s="14" t="n">
        <x:v>39765</x:v>
      </x:c>
      <x:c r="E1641" s="13" t="str">
        <x:v>Town</x:v>
      </x:c>
      <x:c r="F1641" s="15" t="str">
        <x:v>Hamilton Business Park</x:v>
      </x:c>
      <x:c r="G1641" s="15" t="str">
        <x:v>Hamilton Business Park, Stirling Way, Borehamwood WD6</x:v>
      </x:c>
      <x:c r="H1641" s="13" t="str">
        <x:v>Current</x:v>
      </x:c>
      <x:c r="I1641" s="14" t="n">
        <x:v>3075</x:v>
      </x:c>
      <x:c r="J1641" s="13" t="str">
        <x:f>IF(AND(ISNUMBER(I1641),I1641&gt;0),IF(I1641&lt;=1000,"1–1,000",IF(I1641&lt;=2500,"1,001–2,500",IF(I1641&lt;=5000,"2,501–5,000",IF(I1641&lt;=10000,"5,001–10,000","10,001–15,000")))),"2,501–5,000")</x:f>
        <x:v>2,501–5,000</x:v>
      </x:c>
      <x:c r="K1641" s="16" t="n">
        <x:v>69996</x:v>
      </x:c>
      <x:c r="L1641" s="43" t="n">
        <x:f>IF(AND(ISNUMBER(I1641),I1641&gt;0,ISNUMBER(K1641),K1641&gt;0),K1641/I1641,"n.a.")</x:f>
        <x:v>22.76292682926829</x:v>
      </x:c>
      <x:c r="M1641" s="43"/>
      <x:c r="N1641" s="13" t="str">
        <x:v>Yes</x:v>
      </x:c>
      <x:c r="O1641" s="15" t="str">
        <x:v>Not stated</x:v>
      </x:c>
      <x:c r="P1641" s="15" t="str">
        <x:v>Not stated</x:v>
      </x:c>
      <x:c r="Q1641" s="15" t="str">
        <x:v>Hamilton Business Park, Stirling Way, Borehamwood Wd6 Modern newly fitted mot station with 6 ramps, rolling road (brake ... Industrial</x:v>
      </x:c>
      <x:c r="R1641"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641" s="15" t="str">
        <x:v>https://www.zoopla.co.uk/to-rent/commercial/details/74209703/</x:v>
      </x:c>
      <x:c r="T1641" s="15" t="str"/>
      <x:c r="U1641" s="15" t="str"/>
      <x:c r="V1641" s="15" t="str">
        <x:v>Borehamwood — Hamilton Business Park</x:v>
      </x:c>
      <x:c r="W1641" s="15" t="str">
        <x:v>Individual unit ≤15,000 sq ft</x:v>
      </x:c>
      <x:c r="X1641" s="13" t="n">
        <x:f>IF(N1641="Yes",L1641,0)</x:f>
        <x:v>22.76292682926829</x:v>
      </x:c>
      <x:c r="Y1641" s="14" t="n">
        <x:v>1</x:v>
      </x:c>
      <x:c r="Z1641" s="13" t="str">
        <x:v>Industrial / workshop / storage</x:v>
      </x:c>
    </x:row>
    <x:row r="1642" ht="62" customHeight="1">
      <x:c r="A1642" s="13" t="str">
        <x:v>SE0662</x:v>
      </x:c>
      <x:c r="B1642" s="15" t="str">
        <x:v>Borehamwood</x:v>
      </x:c>
      <x:c r="C1642" s="15" t="str">
        <x:v>Borehamwood</x:v>
      </x:c>
      <x:c r="D1642" s="14" t="n">
        <x:v>39765</x:v>
      </x:c>
      <x:c r="E1642" s="13" t="str">
        <x:v>Town</x:v>
      </x:c>
      <x:c r="F1642" s="15" t="str">
        <x:v>Standalone / estate not named</x:v>
      </x:c>
      <x:c r="G1642" s="15" t="str">
        <x:v>9C Chester Road, Borehamwood WD6</x:v>
      </x:c>
      <x:c r="H1642" s="13" t="str">
        <x:v>Current</x:v>
      </x:c>
      <x:c r="I1642" s="14" t="n">
        <x:v>5418</x:v>
      </x:c>
      <x:c r="J1642" s="13" t="str">
        <x:f>IF(AND(ISNUMBER(I1642),I1642&gt;0),IF(I1642&lt;=1000,"1–1,000",IF(I1642&lt;=2500,"1,001–2,500",IF(I1642&lt;=5000,"2,501–5,000",IF(I1642&lt;=10000,"5,001–10,000","10,001–15,000")))),"5,001–10,000")</x:f>
        <x:v>5,001–10,000</x:v>
      </x:c>
      <x:c r="K1642" s="16" t="n">
        <x:v>102948</x:v>
      </x:c>
      <x:c r="L1642" s="43" t="n">
        <x:f>IF(AND(ISNUMBER(I1642),I1642&gt;0,ISNUMBER(K1642),K1642&gt;0),K1642/I1642,"n.a.")</x:f>
        <x:v>19.00110741971207</x:v>
      </x:c>
      <x:c r="M1642" s="43"/>
      <x:c r="N1642" s="13" t="str">
        <x:v>Yes</x:v>
      </x:c>
      <x:c r="O1642" s="15" t="str">
        <x:v>Not stated</x:v>
      </x:c>
      <x:c r="P1642" s="15" t="str">
        <x:v>Not stated</x:v>
      </x:c>
      <x:c r="Q1642" s="15" t="str">
        <x:v>High Bay Warehouse To Let Racking and Mezzanine Available Warehouse</x:v>
      </x:c>
      <x:c r="R1642"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642" s="15" t="str">
        <x:v>https://www.zoopla.co.uk/to-rent/commercial/details/70266499/</x:v>
      </x:c>
      <x:c r="T1642" s="15" t="str">
        <x:v>https://www.rightmove.co.uk/properties/773355565745648#/?channel=COM_LET</x:v>
      </x:c>
      <x:c r="U1642" s="15" t="str"/>
      <x:c r="V1642" s="15" t="str">
        <x:v>Borehamwood — Standalone / estate not named</x:v>
      </x:c>
      <x:c r="W1642" s="15" t="str">
        <x:v>Individual unit ≤15,000 sq ft</x:v>
      </x:c>
      <x:c r="X1642" s="13" t="n">
        <x:f>IF(N1642="Yes",L1642,0)</x:f>
        <x:v>19.00110741971207</x:v>
      </x:c>
      <x:c r="Y1642" s="14" t="n">
        <x:v>1</x:v>
      </x:c>
      <x:c r="Z1642" s="13" t="str">
        <x:v>Industrial / workshop / storage</x:v>
      </x:c>
    </x:row>
    <x:row r="1643" ht="62" customHeight="1">
      <x:c r="A1643" s="13" t="str">
        <x:v>SE0663</x:v>
      </x:c>
      <x:c r="B1643" s="15" t="str">
        <x:v>Borehamwood</x:v>
      </x:c>
      <x:c r="C1643" s="15" t="str">
        <x:v>Borehamwood</x:v>
      </x:c>
      <x:c r="D1643" s="14" t="n">
        <x:v>39765</x:v>
      </x:c>
      <x:c r="E1643" s="13" t="str">
        <x:v>Town</x:v>
      </x:c>
      <x:c r="F1643" s="15" t="str">
        <x:v>Standalone / estate not named</x:v>
      </x:c>
      <x:c r="G1643" s="15" t="str">
        <x:v>High Canons, Borehamwood WD6</x:v>
      </x:c>
      <x:c r="H1643" s="13" t="str">
        <x:v>Uncertain</x:v>
      </x:c>
      <x:c r="I1643" s="14" t="n">
        <x:v>1194</x:v>
      </x:c>
      <x:c r="J1643" s="13" t="str">
        <x:f>IF(AND(ISNUMBER(I1643),I1643&gt;0),IF(I1643&lt;=1000,"1–1,000",IF(I1643&lt;=2500,"1,001–2,500",IF(I1643&lt;=5000,"2,501–5,000",IF(I1643&lt;=10000,"5,001–10,000","10,001–15,000")))),"1,001–2,500")</x:f>
        <x:v>1,001–2,500</x:v>
      </x:c>
      <x:c r="K1643" s="16" t="n">
        <x:v>21000</x:v>
      </x:c>
      <x:c r="L1643" s="43" t="n">
        <x:f>IF(AND(ISNUMBER(I1643),I1643&gt;0,ISNUMBER(K1643),K1643&gt;0),K1643/I1643,"n.a.")</x:f>
        <x:v>17.587939698492463</x:v>
      </x:c>
      <x:c r="M1643" s="43"/>
      <x:c r="N1643" s="13" t="str">
        <x:v>No</x:v>
      </x:c>
      <x:c r="O1643" s="15" t="str">
        <x:v>Not stated</x:v>
      </x:c>
      <x:c r="P1643" s="15" t="str">
        <x:v>Not stated</x:v>
      </x:c>
      <x:c r="Q1643" s="15" t="str">
        <x:v>A self-contained unit that could be used for Business Purposes. Although divided into 5 areas; the space could be made into 1 ... Light industrial</x:v>
      </x:c>
      <x:c r="R1643" s="15" t="str">
        <x:v>Advertised but conflicting floor-area/demise descriptions Annual rent converted from portal pcm; rounded display may differ from agent annual quote. Portal result card observed; individual detail unavailable at time of reading. Conflicting portal areas: 269.0, 1194.0 Annual rent is 12 × Zoopla advertised monthly rent; display rounding may apply.</x:v>
      </x:c>
      <x:c r="S1643" s="15" t="str">
        <x:v>https://www.zoopla.co.uk/to-rent/commercial/details/74439571/</x:v>
      </x:c>
      <x:c r="T1643" s="15" t="str">
        <x:v>https://www.zoopla.co.uk/to-rent/commercial/details/74119968/</x:v>
      </x:c>
      <x:c r="U1643" s="15" t="str"/>
      <x:c r="V1643" s="15" t="str">
        <x:v>Borehamwood — Standalone / estate not named</x:v>
      </x:c>
      <x:c r="W1643" s="15" t="str">
        <x:v>Individual unit ≤15,000 sq ft</x:v>
      </x:c>
      <x:c r="X1643" s="13" t="n">
        <x:f>IF(N1643="Yes",L1643,0)</x:f>
        <x:v>0</x:v>
      </x:c>
      <x:c r="Y1643" s="14" t="n">
        <x:v>1</x:v>
      </x:c>
      <x:c r="Z1643" s="13" t="str">
        <x:v>Industrial / workshop / storage</x:v>
      </x:c>
    </x:row>
    <x:row r="1644" ht="49" customHeight="1">
      <x:c r="A1644" s="13" t="str">
        <x:v>SE0664</x:v>
      </x:c>
      <x:c r="B1644" s="15" t="str">
        <x:v>Borehamwood</x:v>
      </x:c>
      <x:c r="C1644" s="15" t="str">
        <x:v>Borehamwood</x:v>
      </x:c>
      <x:c r="D1644" s="14" t="n">
        <x:v>39765</x:v>
      </x:c>
      <x:c r="E1644" s="13" t="str">
        <x:v>Town</x:v>
      </x:c>
      <x:c r="F1644" s="15" t="str">
        <x:v>Standalone / estate not named</x:v>
      </x:c>
      <x:c r="G1644" s="15" t="str">
        <x:v>Stirling Way, Borehamwood, Hertfordshire WD6</x:v>
      </x:c>
      <x:c r="H1644" s="13" t="str">
        <x:v>Current</x:v>
      </x:c>
      <x:c r="I1644" s="14" t="n">
        <x:v>1399</x:v>
      </x:c>
      <x:c r="J1644" s="13" t="str">
        <x:f>IF(AND(ISNUMBER(I1644),I1644&gt;0),IF(I1644&lt;=1000,"1–1,000",IF(I1644&lt;=2500,"1,001–2,500",IF(I1644&lt;=5000,"2,501–5,000",IF(I1644&lt;=10000,"5,001–10,000","10,001–15,000")))),"1,001–2,500")</x:f>
        <x:v>1,001–2,500</x:v>
      </x:c>
      <x:c r="K1644" s="16" t="n">
        <x:v>27000</x:v>
      </x:c>
      <x:c r="L1644" s="43" t="n">
        <x:f>IF(AND(ISNUMBER(I1644),I1644&gt;0,ISNUMBER(K1644),K1644&gt;0),K1644/I1644,"n.a.")</x:f>
        <x:v>19.29949964260186</x:v>
      </x:c>
      <x:c r="M1644" s="43"/>
      <x:c r="N1644" s="13" t="str">
        <x:v>Yes</x:v>
      </x:c>
      <x:c r="O1644" s="15" t="str">
        <x:v>Not stated</x:v>
      </x:c>
      <x:c r="P1644" s="15" t="str">
        <x:v>Not stated</x:v>
      </x:c>
      <x:c r="Q1644" s="15" t="str">
        <x:v>Commercial Property to Let- Stirling Industrial Centre, Borehamwood A well-located Second floor commercial unit situated ... Light industrial</x:v>
      </x:c>
      <x:c r="R1644"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644" s="15" t="str">
        <x:v>https://www.zoopla.co.uk/to-rent/commercial/details/72587275/</x:v>
      </x:c>
      <x:c r="T1644" s="15" t="str">
        <x:v>https://www.zoopla.co.uk/to-rent/commercial/details/72587265/</x:v>
      </x:c>
      <x:c r="U1644" s="15" t="str"/>
      <x:c r="V1644" s="15" t="str">
        <x:v>Borehamwood — Standalone / estate not named</x:v>
      </x:c>
      <x:c r="W1644" s="15" t="str">
        <x:v>Individual unit ≤15,000 sq ft</x:v>
      </x:c>
      <x:c r="X1644" s="13" t="n">
        <x:f>IF(N1644="Yes",L1644,0)</x:f>
        <x:v>19.29949964260186</x:v>
      </x:c>
      <x:c r="Y1644" s="14" t="n">
        <x:v>1</x:v>
      </x:c>
      <x:c r="Z1644" s="13" t="str">
        <x:v>Industrial / workshop / storage</x:v>
      </x:c>
    </x:row>
    <x:row r="1645" ht="62" customHeight="1">
      <x:c r="A1645" s="13" t="str">
        <x:v>SE0665</x:v>
      </x:c>
      <x:c r="B1645" s="15" t="str">
        <x:v>Borehamwood</x:v>
      </x:c>
      <x:c r="C1645" s="15" t="str">
        <x:v>Borehamwood</x:v>
      </x:c>
      <x:c r="D1645" s="14" t="n">
        <x:v>39765</x:v>
      </x:c>
      <x:c r="E1645" s="13" t="str">
        <x:v>Town</x:v>
      </x:c>
      <x:c r="F1645" s="15" t="str">
        <x:v>Standalone / estate not named</x:v>
      </x:c>
      <x:c r="G1645" s="15" t="str">
        <x:v>Unit 405 Centennial Park, Borehamwood WD6</x:v>
      </x:c>
      <x:c r="H1645" s="13" t="str">
        <x:v>Current</x:v>
      </x:c>
      <x:c r="I1645" s="14" t="n">
        <x:v>7324</x:v>
      </x:c>
      <x:c r="J1645" s="13" t="str">
        <x:f>IF(AND(ISNUMBER(I1645),I1645&gt;0),IF(I1645&lt;=1000,"1–1,000",IF(I1645&lt;=2500,"1,001–2,500",IF(I1645&lt;=5000,"2,501–5,000",IF(I1645&lt;=10000,"5,001–10,000","10,001–15,000")))),"5,001–10,000")</x:f>
        <x:v>5,001–10,000</x:v>
      </x:c>
      <x:c r="K1645" s="16" t="n">
        <x:v>80004</x:v>
      </x:c>
      <x:c r="L1645" s="43" t="n">
        <x:f>IF(AND(ISNUMBER(I1645),I1645&gt;0,ISNUMBER(K1645),K1645&gt;0),K1645/I1645,"n.a.")</x:f>
        <x:v>10.923539049699619</x:v>
      </x:c>
      <x:c r="M1645" s="43"/>
      <x:c r="N1645" s="13" t="str">
        <x:v>Yes</x:v>
      </x:c>
      <x:c r="O1645" s="15" t="str">
        <x:v>Not stated</x:v>
      </x:c>
      <x:c r="P1645" s="15" t="str">
        <x:v>Not stated</x:v>
      </x:c>
      <x:c r="Q1645" s="15" t="str">
        <x:v>Two storey industrial unit available in Borehamwood. Industrial</x:v>
      </x:c>
      <x:c r="R1645"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645" s="15" t="str">
        <x:v>https://www.zoopla.co.uk/to-rent/commercial/details/72305563/</x:v>
      </x:c>
      <x:c r="T1645" s="15" t="str">
        <x:v>https://www.rightmove.co.uk/properties/733360499055601#/?channel=COM_LET</x:v>
      </x:c>
      <x:c r="U1645" s="15" t="str"/>
      <x:c r="V1645" s="15" t="str">
        <x:v>Borehamwood — Standalone / estate not named</x:v>
      </x:c>
      <x:c r="W1645" s="15" t="str">
        <x:v>Individual unit ≤15,000 sq ft</x:v>
      </x:c>
      <x:c r="X1645" s="13" t="n">
        <x:f>IF(N1645="Yes",L1645,0)</x:f>
        <x:v>10.923539049699619</x:v>
      </x:c>
      <x:c r="Y1645" s="14" t="n">
        <x:v>1</x:v>
      </x:c>
      <x:c r="Z1645" s="13" t="str">
        <x:v>Industrial / workshop / storage</x:v>
      </x:c>
    </x:row>
    <x:row r="1646" ht="140" customHeight="1">
      <x:c r="A1646" s="13" t="str">
        <x:v>SE0666</x:v>
      </x:c>
      <x:c r="B1646" s="15" t="str">
        <x:v>Borehamwood</x:v>
      </x:c>
      <x:c r="C1646" s="15" t="str">
        <x:v>Borehamwood</x:v>
      </x:c>
      <x:c r="D1646" s="14" t="n">
        <x:v>39765</x:v>
      </x:c>
      <x:c r="E1646" s="13" t="str">
        <x:v>Town</x:v>
      </x:c>
      <x:c r="F1646" s="15" t="str">
        <x:v>Stirling Industrial Centre</x:v>
      </x:c>
      <x:c r="G1646" s="15" t="str">
        <x:v>Unit 10 Stirling Industrial Centre, Borehamwood, WD6 2BT</x:v>
      </x:c>
      <x:c r="H1646" s="13" t="str">
        <x:v>Current</x:v>
      </x:c>
      <x:c r="I1646" s="14" t="n">
        <x:v>1453</x:v>
      </x:c>
      <x:c r="J1646" s="13" t="str">
        <x:f>IF(AND(ISNUMBER(I1646),I1646&gt;0),IF(I1646&lt;=1000,"1–1,000",IF(I1646&lt;=2500,"1,001–2,500",IF(I1646&lt;=5000,"2,501–5,000",IF(I1646&lt;=10000,"5,001–10,000","10,001–15,000")))),"1,001–2,500")</x:f>
        <x:v>1,001–2,500</x:v>
      </x:c>
      <x:c r="K1646" s="16" t="n">
        <x:v>22500</x:v>
      </x:c>
      <x:c r="L1646" s="43" t="n">
        <x:f>IF(AND(ISNUMBER(I1646),I1646&gt;0,ISNUMBER(K1646),K1646&gt;0),K1646/I1646,"n.a.")</x:f>
        <x:v>15.485203028217482</x:v>
      </x:c>
      <x:c r="M1646" s="43"/>
      <x:c r="N1646" s="13" t="str">
        <x:v>Yes</x:v>
      </x:c>
      <x:c r="O1646" s="15" t="str">
        <x:v>Not stated</x:v>
      </x:c>
      <x:c r="P1646" s="15" t="str">
        <x:v>Roller shutter loading door at the frontage; Manual loading door at the rear leading onto an enclosed courtyard; Amenities include a steel roller shutter loading door to the front of the premises and a loading door to the rear leading on to an enclosed courtyard area.</x:v>
      </x:c>
      <x:c r="Q1646" s="15" t="str">
        <x:v>The premise comprise a self-contained terraced brick built light industrial/warehouse building on the ground floor with two mezzanine floors above (the 2nd floor is accessed via a ladder) and a steel roof with skylights. The property is suitable for a variety of small storage and workshop businesses. Amenities include a steel roller shutter loading door to the front of the premises and a loading door to the rear leading on to an enclosed courtyard area. There is a concrete floor, lighting, and a 3-phase power supply. The premises are currently vacant and available for immediate occupation.</x:v>
      </x:c>
      <x:c r="R1646"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x:v>
      </x:c>
      <x:c r="S1646" s="15" t="str">
        <x:v>https://www.zoopla.co.uk/to-rent/commercial/details/74070534/</x:v>
      </x:c>
      <x:c r="T1646" s="15" t="str">
        <x:v>https://www.rightmove.co.uk/properties/773402691039761#/?channel=COM_LET</x:v>
      </x:c>
      <x:c r="U1646" s="15" t="str">
        <x:v>https://stimpsons.co.uk/property/389351/</x:v>
      </x:c>
      <x:c r="V1646" s="15" t="str">
        <x:v>Borehamwood — Stirling Industrial Centre</x:v>
      </x:c>
      <x:c r="W1646" s="15" t="str">
        <x:v>Individual unit ≤15,000 sq ft</x:v>
      </x:c>
      <x:c r="X1646" s="13" t="n">
        <x:f>IF(N1646="Yes",L1646,0)</x:f>
        <x:v>15.485203028217482</x:v>
      </x:c>
      <x:c r="Y1646" s="14" t="n">
        <x:v>1</x:v>
      </x:c>
      <x:c r="Z1646" s="13" t="str">
        <x:v>Industrial / workshop / storage</x:v>
      </x:c>
    </x:row>
    <x:row r="1647" ht="153" customHeight="1">
      <x:c r="A1647" s="13" t="str">
        <x:v>SE0667</x:v>
      </x:c>
      <x:c r="B1647" s="15" t="str">
        <x:v>Braintree</x:v>
      </x:c>
      <x:c r="C1647" s="15" t="str">
        <x:v>Halstead</x:v>
      </x:c>
      <x:c r="D1647" s="14"/>
      <x:c r="E1647" s="13" t="str">
        <x:v>Context</x:v>
      </x:c>
      <x:c r="F1647" s="15" t="str">
        <x:v>Bluebridge Industrial Estate</x:v>
      </x:c>
      <x:c r="G1647" s="15" t="str">
        <x:v>16 First Avenue, Bluebridge Industrial Estate, Halstead, Essex, CO9 2EX</x:v>
      </x:c>
      <x:c r="H1647" s="13" t="str">
        <x:v>Current</x:v>
      </x:c>
      <x:c r="I1647" s="14" t="n">
        <x:v>6944</x:v>
      </x:c>
      <x:c r="J1647" s="13" t="str">
        <x:f>IF(AND(ISNUMBER(I1647),I1647&gt;0),IF(I1647&lt;=1000,"1–1,000",IF(I1647&lt;=2500,"1,001–2,500",IF(I1647&lt;=5000,"2,501–5,000",IF(I1647&lt;=10000,"5,001–10,000","10,001–15,000")))),"5,001–10,000")</x:f>
        <x:v>5,001–10,000</x:v>
      </x:c>
      <x:c r="K1647" s="16" t="n">
        <x:v>75900</x:v>
      </x:c>
      <x:c r="L1647" s="43" t="n">
        <x:f>IF(AND(ISNUMBER(I1647),I1647&gt;0,ISNUMBER(K1647),K1647&gt;0),K1647/I1647,"n.a.")</x:f>
        <x:v>10.930299539170507</x:v>
      </x:c>
      <x:c r="M1647" s="43"/>
      <x:c r="N1647" s="13" t="str">
        <x:v>No</x:v>
      </x:c>
      <x:c r="O1647" s="15" t="str">
        <x:v>Not stated</x:v>
      </x:c>
      <x:c r="P1647" s="15" t="str">
        <x:v>Not stated</x:v>
      </x:c>
      <x:c r="Q1647" s="15" t="str">
        <x:v>"Stepped rent: Year 1 £47,775 per annum (£6.88 per sq ft); Year 2 £52,500 per annum (£7.56 per sq ft); Year 3 £57,300 per annum (£8.25 per sq ft). Unit 16 provides approximately 6,944 sq ft of industrial / warehouse accommodation at Bluebridge Industrial Estate, Halstead, available separately. The property is of steel portal frame construction and benefits from dedicated office accommodation, male and female WC facilities and a forecourt providing on-site parking and loading / unloading space. Bluebridge Industrial Estate is situated off Colchester Road (A1124), with access to the A131 and onward connections to the A120 and M11. For further information and viewings, contact Petchey Holdings</x:v>
      </x:c>
      <x:c r="R1647" s="15" t="str">
        <x:v>Advertised to let Separate below-20,000 settlement; context only, not anchor-town supply. Size read from property card, excluding the search-size filter. Annual rent is 12 × Rightmove advertised monthly rent; display rounding may apply. Host BUA population not separately matched.</x:v>
      </x:c>
      <x:c r="S1647" s="15" t="str">
        <x:v>https://www.rightmove.co.uk/properties/778662759129505#/?channel=COM_LET</x:v>
      </x:c>
      <x:c r="T1647" s="15" t="str"/>
      <x:c r="U1647" s="15" t="str"/>
      <x:c r="V1647" s="15" t="str">
        <x:v>Braintree — Bluebridge Industrial Estate</x:v>
      </x:c>
      <x:c r="W1647" s="15" t="str">
        <x:v>Individual unit ≤15,000 sq ft</x:v>
      </x:c>
      <x:c r="X1647" s="13" t="n">
        <x:f>IF(N1647="Yes",L1647,0)</x:f>
        <x:v>0</x:v>
      </x:c>
      <x:c r="Y1647" s="14" t="n">
        <x:v>1</x:v>
      </x:c>
      <x:c r="Z1647" s="13" t="str">
        <x:v>Industrial / workshop / storage</x:v>
      </x:c>
    </x:row>
    <x:row r="1648" ht="153" customHeight="1">
      <x:c r="A1648" s="13" t="str">
        <x:v>SE0668</x:v>
      </x:c>
      <x:c r="B1648" s="15" t="str">
        <x:v>Braintree</x:v>
      </x:c>
      <x:c r="C1648" s="15" t="str">
        <x:v>Halstead</x:v>
      </x:c>
      <x:c r="D1648" s="14"/>
      <x:c r="E1648" s="13" t="str">
        <x:v>Context</x:v>
      </x:c>
      <x:c r="F1648" s="15" t="str">
        <x:v>Standalone / estate not named</x:v>
      </x:c>
      <x:c r="G1648" s="15" t="str">
        <x:v>Halstead Road, Colchester, Essex CO6</x:v>
      </x:c>
      <x:c r="H1648" s="13" t="str">
        <x:v>Current</x:v>
      </x:c>
      <x:c r="I1648" s="14" t="n">
        <x:v>1800</x:v>
      </x:c>
      <x:c r="J1648" s="13" t="str">
        <x:f>IF(AND(ISNUMBER(I1648),I1648&gt;0),IF(I1648&lt;=1000,"1–1,000",IF(I1648&lt;=2500,"1,001–2,500",IF(I1648&lt;=5000,"2,501–5,000",IF(I1648&lt;=10000,"5,001–10,000","10,001–15,000")))),"1,001–2,500")</x:f>
        <x:v>1,001–2,500</x:v>
      </x:c>
      <x:c r="K1648" s="16" t="n">
        <x:v>15000</x:v>
      </x:c>
      <x:c r="L1648" s="43" t="n">
        <x:f>IF(AND(ISNUMBER(I1648),I1648&gt;0,ISNUMBER(K1648),K1648&gt;0),K1648/I1648,"n.a.")</x:f>
        <x:v>8.333333333333334</x:v>
      </x:c>
      <x:c r="M1648" s="43" t="n">
        <x:v>8.33</x:v>
      </x:c>
      <x:c r="N1648" s="13" t="str">
        <x:v>No</x:v>
      </x:c>
      <x:c r="O1648" s="15" t="str">
        <x:v>Not stated</x:v>
      </x:c>
      <x:c r="P1648" s="15" t="str">
        <x:v>A 1,800 sq ft green clad steel barn to let. A wide electric roller shutter door makes loading vans and kit simple, and a steel personnel door with maglock gives you secure day to day access.</x:v>
      </x:c>
      <x:c r="Q1648" s="15" t="str">
        <x:v>- heading Features and description [level=2] - list: Unit ready for trade workshop or storage use Ample Parking Key Features  Ready for trade workshop or storage use  Ample parking  CCTV-monitored  Easy access to Junction 26 of the A12 and to Colchester and surrounding areas Located just outside Stanway with easy access to the A12, Colchester and the surrounding areas. A 1,800 sq ft green clad steel barn to let. A wide electric roller shutter door makes loading vans and kit simple, and a steel personnel door with maglock gives you secure day to day access. Inside you get a power floated concrete floor, bright ufo lighting and water within the unit, ready for trade, workshop or storag</x:v>
      </x:c>
      <x:c r="R1648" s="15" t="str">
        <x:v>Advertised to let Separate below-20,000 settlement; context only, not anchor-town supply. Annual rent is 12 × Zoopla advertised monthly rent; display rounding may apply. Host BUA population not separately matched.</x:v>
      </x:c>
      <x:c r="S1648" s="15" t="str">
        <x:v>https://www.zoopla.co.uk/to-rent/commercial/details/74469798/</x:v>
      </x:c>
      <x:c r="T1648" s="15" t="str"/>
      <x:c r="U1648" s="15" t="str"/>
      <x:c r="V1648" s="15" t="str">
        <x:v>Braintree — Standalone / estate not named</x:v>
      </x:c>
      <x:c r="W1648" s="15" t="str">
        <x:v>Individual unit ≤15,000 sq ft</x:v>
      </x:c>
      <x:c r="X1648" s="13" t="n">
        <x:f>IF(N1648="Yes",L1648,0)</x:f>
        <x:v>0</x:v>
      </x:c>
      <x:c r="Y1648" s="14" t="n">
        <x:v>1</x:v>
      </x:c>
      <x:c r="Z1648" s="13" t="str">
        <x:v>Industrial / workshop / storage</x:v>
      </x:c>
    </x:row>
    <x:row r="1649" ht="62" customHeight="1">
      <x:c r="A1649" s="13" t="str">
        <x:v>SE0669</x:v>
      </x:c>
      <x:c r="B1649" s="15" t="str">
        <x:v>Braintree</x:v>
      </x:c>
      <x:c r="C1649" s="15" t="str">
        <x:v>Halstead</x:v>
      </x:c>
      <x:c r="D1649" s="14"/>
      <x:c r="E1649" s="13" t="str">
        <x:v>Context</x:v>
      </x:c>
      <x:c r="F1649" s="15" t="str">
        <x:v>Standalone / estate not named</x:v>
      </x:c>
      <x:c r="G1649" s="15" t="str">
        <x:v>Halstead Road, Colne Engaine, Essex, CO6</x:v>
      </x:c>
      <x:c r="H1649" s="13" t="str">
        <x:v>Current</x:v>
      </x:c>
      <x:c r="I1649" s="14" t="n">
        <x:v>6500</x:v>
      </x:c>
      <x:c r="J1649" s="13" t="str">
        <x:f>IF(AND(ISNUMBER(I1649),I1649&gt;0),IF(I1649&lt;=1000,"1–1,000",IF(I1649&lt;=2500,"1,001–2,500",IF(I1649&lt;=5000,"2,501–5,000",IF(I1649&lt;=10000,"5,001–10,000","10,001–15,000")))),"5,001–10,000")</x:f>
        <x:v>5,001–10,000</x:v>
      </x:c>
      <x:c r="K1649" s="16" t="n">
        <x:v>22740</x:v>
      </x:c>
      <x:c r="L1649" s="43" t="n">
        <x:f>IF(AND(ISNUMBER(I1649),I1649&gt;0,ISNUMBER(K1649),K1649&gt;0),K1649/I1649,"n.a.")</x:f>
        <x:v>3.4984615384615383</x:v>
      </x:c>
      <x:c r="M1649" s="43"/>
      <x:c r="N1649" s="13" t="str">
        <x:v>No</x:v>
      </x:c>
      <x:c r="O1649" s="15" t="str">
        <x:v>Not stated</x:v>
      </x:c>
      <x:c r="P1649" s="15" t="str">
        <x:v>Not stated</x:v>
      </x:c>
      <x:c r="Q1649" s="15" t="str">
        <x:v>Approximately 6,500 sq. ft. of storage available in an agricultural barn on a secure site.</x:v>
      </x:c>
      <x:c r="R1649"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49" s="15" t="str">
        <x:v>https://www.rightmove.co.uk/properties/754767995903776#/?channel=COM_LET</x:v>
      </x:c>
      <x:c r="T1649" s="15" t="str"/>
      <x:c r="U1649" s="15" t="str"/>
      <x:c r="V1649" s="15" t="str">
        <x:v>Braintree — Standalone / estate not named</x:v>
      </x:c>
      <x:c r="W1649" s="15" t="str">
        <x:v>Individual unit ≤15,000 sq ft</x:v>
      </x:c>
      <x:c r="X1649" s="13" t="n">
        <x:f>IF(N1649="Yes",L1649,0)</x:f>
        <x:v>0</x:v>
      </x:c>
      <x:c r="Y1649" s="14" t="n">
        <x:v>1</x:v>
      </x:c>
      <x:c r="Z1649" s="13" t="str">
        <x:v>Industrial / workshop / storage</x:v>
      </x:c>
    </x:row>
    <x:row r="1650" ht="62" customHeight="1">
      <x:c r="A1650" s="13" t="str">
        <x:v>SE0670</x:v>
      </x:c>
      <x:c r="B1650" s="15" t="str">
        <x:v>Braintree</x:v>
      </x:c>
      <x:c r="C1650" s="15" t="str">
        <x:v>Halstead</x:v>
      </x:c>
      <x:c r="D1650" s="14"/>
      <x:c r="E1650" s="13" t="str">
        <x:v>Context</x:v>
      </x:c>
      <x:c r="F1650" s="15" t="str">
        <x:v>Standalone / estate not named</x:v>
      </x:c>
      <x:c r="G1650" s="15" t="str">
        <x:v>Storage Unit to Let Near Halstead, Essex</x:v>
      </x:c>
      <x:c r="H1650" s="13" t="str">
        <x:v>Current</x:v>
      </x:c>
      <x:c r="I1650" s="14" t="n">
        <x:v>361</x:v>
      </x:c>
      <x:c r="J1650" s="13" t="str">
        <x:f>IF(AND(ISNUMBER(I1650),I1650&gt;0),IF(I1650&lt;=1000,"1–1,000",IF(I1650&lt;=2500,"1,001–2,500",IF(I1650&lt;=5000,"2,501–5,000",IF(I1650&lt;=10000,"5,001–10,000","10,001–15,000")))),"1–1,000")</x:f>
        <x:v>1–1,000</x:v>
      </x:c>
      <x:c r="K1650" s="16" t="n">
        <x:v>5400</x:v>
      </x:c>
      <x:c r="L1650" s="43" t="n">
        <x:f>IF(AND(ISNUMBER(I1650),I1650&gt;0,ISNUMBER(K1650),K1650&gt;0),K1650/I1650,"n.a.")</x:f>
        <x:v>14.958448753462603</x:v>
      </x:c>
      <x:c r="M1650" s="43"/>
      <x:c r="N1650" s="13" t="str">
        <x:v>No</x:v>
      </x:c>
      <x:c r="O1650" s="15" t="str">
        <x:v>Not stated</x:v>
      </x:c>
      <x:c r="P1650" s="15" t="str">
        <x:v>Not stated</x:v>
      </x:c>
      <x:c r="Q1650" s="15" t="str">
        <x:v>A secure storage unit, extending to 361 sq ft, conveniently located on rural site on the outskirts of Halstead in Essex.</x:v>
      </x:c>
      <x:c r="R1650"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50" s="15" t="str">
        <x:v>https://www.rightmove.co.uk/properties/164246081#/?channel=COM_LET</x:v>
      </x:c>
      <x:c r="T1650" s="15" t="str"/>
      <x:c r="U1650" s="15" t="str"/>
      <x:c r="V1650" s="15" t="str">
        <x:v>Braintree — Standalone / estate not named</x:v>
      </x:c>
      <x:c r="W1650" s="15" t="str">
        <x:v>Individual unit ≤15,000 sq ft</x:v>
      </x:c>
      <x:c r="X1650" s="13" t="n">
        <x:f>IF(N1650="Yes",L1650,0)</x:f>
        <x:v>0</x:v>
      </x:c>
      <x:c r="Y1650" s="14" t="n">
        <x:v>1</x:v>
      </x:c>
      <x:c r="Z1650" s="13" t="str">
        <x:v>Industrial / workshop / storage</x:v>
      </x:c>
    </x:row>
    <x:row r="1651" ht="62" customHeight="1">
      <x:c r="A1651" s="13" t="str">
        <x:v>SE0671</x:v>
      </x:c>
      <x:c r="B1651" s="15" t="str">
        <x:v>Braintree</x:v>
      </x:c>
      <x:c r="C1651" s="15" t="str">
        <x:v>Halstead</x:v>
      </x:c>
      <x:c r="D1651" s="14"/>
      <x:c r="E1651" s="13" t="str">
        <x:v>Context</x:v>
      </x:c>
      <x:c r="F1651" s="15" t="str">
        <x:v>Standalone / estate not named</x:v>
      </x:c>
      <x:c r="G1651" s="15" t="str">
        <x:v>Storage Warehouse to Let near Halstead, Braintree, Essex</x:v>
      </x:c>
      <x:c r="H1651" s="13" t="str">
        <x:v>Current</x:v>
      </x:c>
      <x:c r="I1651" s="14" t="n">
        <x:v>6500</x:v>
      </x:c>
      <x:c r="J1651" s="13" t="str">
        <x:f>IF(AND(ISNUMBER(I1651),I1651&gt;0),IF(I1651&lt;=1000,"1–1,000",IF(I1651&lt;=2500,"1,001–2,500",IF(I1651&lt;=5000,"2,501–5,000",IF(I1651&lt;=10000,"5,001–10,000","10,001–15,000")))),"5,001–10,000")</x:f>
        <x:v>5,001–10,000</x:v>
      </x:c>
      <x:c r="K1651" s="16" t="n">
        <x:v>22740</x:v>
      </x:c>
      <x:c r="L1651" s="43" t="n">
        <x:f>IF(AND(ISNUMBER(I1651),I1651&gt;0,ISNUMBER(K1651),K1651&gt;0),K1651/I1651,"n.a.")</x:f>
        <x:v>3.4984615384615383</x:v>
      </x:c>
      <x:c r="M1651" s="43"/>
      <x:c r="N1651" s="13" t="str">
        <x:v>No</x:v>
      </x:c>
      <x:c r="O1651" s="15" t="str">
        <x:v>Not stated</x:v>
      </x:c>
      <x:c r="P1651" s="15" t="str">
        <x:v>Not stated</x:v>
      </x:c>
      <x:c r="Q1651" s="15" t="str">
        <x:v>6,500 sq ft storage warehouse/workshop available on a secure rural site near Halstead.</x:v>
      </x:c>
      <x:c r="R1651"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651" s="15" t="str">
        <x:v>https://www.rightmove.co.uk/properties/158566388#/?channel=COM_LET</x:v>
      </x:c>
      <x:c r="T1651" s="15" t="str"/>
      <x:c r="U1651" s="15" t="str"/>
      <x:c r="V1651" s="15" t="str">
        <x:v>Braintree — Standalone / estate not named</x:v>
      </x:c>
      <x:c r="W1651" s="15" t="str">
        <x:v>Individual unit ≤15,000 sq ft</x:v>
      </x:c>
      <x:c r="X1651" s="13" t="n">
        <x:f>IF(N1651="Yes",L1651,0)</x:f>
        <x:v>0</x:v>
      </x:c>
      <x:c r="Y1651" s="14" t="n">
        <x:v>1</x:v>
      </x:c>
      <x:c r="Z1651" s="13" t="str">
        <x:v>Industrial / workshop / storage</x:v>
      </x:c>
    </x:row>
    <x:row r="1652" ht="88" customHeight="1">
      <x:c r="A1652" s="13" t="str">
        <x:v>SE0672</x:v>
      </x:c>
      <x:c r="B1652" s="15" t="str">
        <x:v>Braintree</x:v>
      </x:c>
      <x:c r="C1652" s="15" t="str">
        <x:v>Halstead</x:v>
      </x:c>
      <x:c r="D1652" s="14"/>
      <x:c r="E1652" s="13" t="str">
        <x:v>Context</x:v>
      </x:c>
      <x:c r="F1652" s="15" t="str">
        <x:v>Standalone / estate not named</x:v>
      </x:c>
      <x:c r="G1652" s="15" t="str">
        <x:v>Unit 12 Fourth Avenue, Bluebridge Industrial Estate, Halstead, Essex</x:v>
      </x:c>
      <x:c r="H1652" s="13" t="str">
        <x:v>Current</x:v>
      </x:c>
      <x:c r="I1652" s="14" t="n">
        <x:v>1065</x:v>
      </x:c>
      <x:c r="J1652" s="13" t="str">
        <x:f>IF(AND(ISNUMBER(I1652),I1652&gt;0),IF(I1652&lt;=1000,"1–1,000",IF(I1652&lt;=2500,"1,001–2,500",IF(I1652&lt;=5000,"2,501–5,000",IF(I1652&lt;=10000,"5,001–10,000","10,001–15,000")))),"1,001–2,500")</x:f>
        <x:v>1,001–2,500</x:v>
      </x:c>
      <x:c r="K1652" s="16" t="n">
        <x:v>12504</x:v>
      </x:c>
      <x:c r="L1652" s="43" t="n">
        <x:f>IF(AND(ISNUMBER(I1652),I1652&gt;0,ISNUMBER(K1652),K1652&gt;0),K1652/I1652,"n.a.")</x:f>
        <x:v>11.740845070422536</x:v>
      </x:c>
      <x:c r="M1652" s="43" t="n">
        <x:v>11.74</x:v>
      </x:c>
      <x:c r="N1652" s="13" t="str">
        <x:v>No</x:v>
      </x:c>
      <x:c r="O1652" s="15" t="str">
        <x:v>Access is via both pedestrian and full height roller door.</x:v>
      </x:c>
      <x:c r="P1652" s="15" t="str">
        <x:v>Roller shutter door with integral pedestrian door; Access is via both pedestrian and full height roller door.</x:v>
      </x:c>
      <x:c r="Q1652" s="15" t="str">
        <x:v>A well presented modern industrial unit located quietly in a corner position of similar units. Internally, the unit offers a good mix of open work space, office and comfort facilities. Access is via both pedestrian and full height roller door. Externally, the unit provides two allocated parking spaces. Vehicle repairs are not normally allowed at this unit. Additional information</x:v>
      </x:c>
      <x:c r="R1652" s="15" t="str">
        <x:v>Advertised to let Rightmove displays a price per sq ft; may be portal calculated. Rightmove detail verified. Separate below-20,000 settlement; context only, not anchor-town supply. Annual rent is 12 × Rightmove advertised monthly rent; display rounding may apply. Host BUA population not separately matched.</x:v>
      </x:c>
      <x:c r="S1652" s="15" t="str">
        <x:v>https://www.zoopla.co.uk/to-rent/commercial/details/74619842/</x:v>
      </x:c>
      <x:c r="T1652" s="15" t="str">
        <x:v>https://www.rightmove.co.uk/properties/773981358154064#/?channel=COM_LET</x:v>
      </x:c>
      <x:c r="U1652" s="15" t="str"/>
      <x:c r="V1652" s="15" t="str">
        <x:v>Braintree — Standalone / estate not named</x:v>
      </x:c>
      <x:c r="W1652" s="15" t="str">
        <x:v>Individual unit ≤15,000 sq ft</x:v>
      </x:c>
      <x:c r="X1652" s="13" t="n">
        <x:f>IF(N1652="Yes",L1652,0)</x:f>
        <x:v>0</x:v>
      </x:c>
      <x:c r="Y1652" s="14" t="n">
        <x:v>1</x:v>
      </x:c>
      <x:c r="Z1652" s="13" t="str">
        <x:v>Industrial / workshop / storage</x:v>
      </x:c>
    </x:row>
    <x:row r="1653" ht="114" customHeight="1">
      <x:c r="A1653" s="13" t="str">
        <x:v>SE0673</x:v>
      </x:c>
      <x:c r="B1653" s="15" t="str">
        <x:v>Braintree</x:v>
      </x:c>
      <x:c r="C1653" s="15" t="str">
        <x:v>Halstead</x:v>
      </x:c>
      <x:c r="D1653" s="14"/>
      <x:c r="E1653" s="13" t="str">
        <x:v>Context</x:v>
      </x:c>
      <x:c r="F1653" s="15" t="str">
        <x:v>Standalone / estate not named</x:v>
      </x:c>
      <x:c r="G1653" s="15" t="str">
        <x:v>Unit 5, Fifth Avenue, Bluebridge Industrial Estate, Halstead, Essex</x:v>
      </x:c>
      <x:c r="H1653" s="13" t="str">
        <x:v>Current</x:v>
      </x:c>
      <x:c r="I1653" s="14" t="n">
        <x:v>5000</x:v>
      </x:c>
      <x:c r="J1653" s="13" t="str">
        <x:f>IF(AND(ISNUMBER(I1653),I1653&gt;0),IF(I1653&lt;=1000,"1–1,000",IF(I1653&lt;=2500,"1,001–2,500",IF(I1653&lt;=5000,"2,501–5,000",IF(I1653&lt;=10000,"5,001–10,000","10,001–15,000")))),"2,501–5,000")</x:f>
        <x:v>2,501–5,000</x:v>
      </x:c>
      <x:c r="K1653" s="16" t="n">
        <x:v>37500</x:v>
      </x:c>
      <x:c r="L1653" s="43" t="n">
        <x:f>IF(AND(ISNUMBER(I1653),I1653&gt;0,ISNUMBER(K1653),K1653&gt;0),K1653/I1653,"n.a.")</x:f>
        <x:v>7.5</x:v>
      </x:c>
      <x:c r="M1653" s="43" t="n">
        <x:v>7.5</x:v>
      </x:c>
      <x:c r="N1653" s="13" t="str">
        <x:v>No</x:v>
      </x:c>
      <x:c r="O1653" s="15" t="str">
        <x:v>Commercial / workshop / warehouse space 5,000 ft2 of light industrial / warehouse space, plus offices Mezzanine with forklift / pallet gate 4.5m roller door height</x:v>
      </x:c>
      <x:c r="P1653" s="15" t="str">
        <x:v>- 4.5m high roller shutters to loading area</x:v>
      </x:c>
      <x:c r="Q1653" s="15" t="str">
        <x:v>Unit 5 is situated in the Blurbridge Industrial Estate, Halstead. The unit comprises: - 3850ft2/ 360m2 main working area - 2150ft2 / 200m2 mezzanine with forklift/pallet gate and 2 x pedestrian stair access - Office to the front - 4 x WCs - 2 accessed from the offices, 2 accessed from the main working area - 4.5m high roller shutters to loading area - flexible parking for multiple vehicles 20 mintutes from A120 / A12 40 minutes from A14 Additional information</x:v>
      </x:c>
      <x:c r="R1653" s="15" t="str">
        <x:v>Advertised to let Annual rent converted from portal pcm; rounded display may differ from agent annual quote. Rightmove displays a price per sq ft; may be portal calculated. Rightmove detail verified. Separate below-20,000 settlement; context only, not anchor-town supply. Annual rent is 12 × Rightmove advertised monthly rent; display rounding may apply. Host BUA population not separately matched.</x:v>
      </x:c>
      <x:c r="S1653" s="15" t="str">
        <x:v>https://www.zoopla.co.uk/to-rent/commercial/details/72857368/</x:v>
      </x:c>
      <x:c r="T1653" s="15" t="str">
        <x:v>https://www.rightmove.co.uk/properties/756915253066289#/?channel=COM_LET</x:v>
      </x:c>
      <x:c r="U1653" s="15" t="str"/>
      <x:c r="V1653" s="15" t="str">
        <x:v>Braintree — Standalone / estate not named</x:v>
      </x:c>
      <x:c r="W1653" s="15" t="str">
        <x:v>Individual unit ≤15,000 sq ft</x:v>
      </x:c>
      <x:c r="X1653" s="13" t="n">
        <x:f>IF(N1653="Yes",L1653,0)</x:f>
        <x:v>0</x:v>
      </x:c>
      <x:c r="Y1653" s="14" t="n">
        <x:v>1</x:v>
      </x:c>
      <x:c r="Z1653" s="13" t="str">
        <x:v>Industrial / workshop / storage</x:v>
      </x:c>
    </x:row>
    <x:row r="1654" ht="153" customHeight="1">
      <x:c r="A1654" s="13" t="str">
        <x:v>SE0674</x:v>
      </x:c>
      <x:c r="B1654" s="15" t="str">
        <x:v>Braintree</x:v>
      </x:c>
      <x:c r="C1654" s="15" t="str">
        <x:v>Cressing</x:v>
      </x:c>
      <x:c r="D1654" s="14"/>
      <x:c r="E1654" s="13" t="str">
        <x:v>Nearby</x:v>
      </x:c>
      <x:c r="F1654" s="15" t="str">
        <x:v>Lanham Business Park</x:v>
      </x:c>
      <x:c r="G1654" s="15" t="str">
        <x:v>Lanham Business Park, Lanham Farm Road, Cressing, Braintree, CM77</x:v>
      </x:c>
      <x:c r="H1654" s="13" t="str">
        <x:v>Uncertain</x:v>
      </x:c>
      <x:c r="I1654" s="14" t="n">
        <x:v>1401</x:v>
      </x:c>
      <x:c r="J1654" s="13" t="str">
        <x:f>IF(AND(ISNUMBER(I1654),I1654&gt;0),IF(I1654&lt;=1000,"1–1,000",IF(I1654&lt;=2500,"1,001–2,500",IF(I1654&lt;=5000,"2,501–5,000",IF(I1654&lt;=10000,"5,001–10,000","10,001–15,000")))),"1,001–2,500")</x:f>
        <x:v>1,001–2,500</x:v>
      </x:c>
      <x:c r="K1654" s="16" t="n">
        <x:v>20712</x:v>
      </x:c>
      <x:c r="L1654" s="43" t="n">
        <x:f>IF(AND(ISNUMBER(I1654),I1654&gt;0,ISNUMBER(K1654),K1654&gt;0),K1654/I1654,"n.a.")</x:f>
        <x:v>14.78372591006424</x:v>
      </x:c>
      <x:c r="M1654" s="43"/>
      <x:c r="N1654" s="13" t="str">
        <x:v>No</x:v>
      </x:c>
      <x:c r="O1654" s="15" t="str">
        <x:v>and kitchenette facilities, an up-and-over loading door, pedestrian access and a maximum eaves height of approximately 5 metres.; Modern fully insulated industrial unit available to let, with W.C and kitchenette facilities, up and over loading door, pedestrian door, max 5 meter to eaves.</x:v>
      </x:c>
      <x:c r="P1654" s="15" t="str">
        <x:v>and kitchenette facilities, an up-and-over loading door, pedestrian access and a maximum eaves height of approximately 5 metres.; Modern fully insulated industrial unit available to let, with W.C and kitchenette facilities, up and over loading door, pedestrian door, max 5 meter to eaves.</x:v>
      </x:c>
      <x:c r="Q1654" s="15" t="str">
        <x:v>Modern, fully insulated industrial unit available to let, extending to approximately 1479.74 sq ft GIA. The unit benefits from three-phase power, W.C. and kitchenette facilities, an up-and-over loading door, pedestrian access and a maximum eaves height of approximately 5 metres. The unit benefits from eight allocated parking spaces and a dedicated loading bay. DESCRIPTION Modern fully insulated industrial unit available to let, with W.C and kitchenette facilities, up and over loading door, pedestrian door, max 5 meter to eaves. Steel frame unit extending to approximately 1479.74 sq ft GIA. Situated within a modern business park established in 2023 and providing high-quality accommodation sui</x:v>
      </x:c>
      <x:c r="R1654" s="15" t="str">
        <x:v>Advertised but conflicting floor-area/demise descriptions Annual rent converted from portal pcm; rounded display may differ from agent annual quote. Conflicting portal areas: 1401.0, 1479.0 Rightmove detail verified. Annual rent is 12 × Rightmove advertised monthly rent; display rounding may apply. Host BUA population not separately matched.</x:v>
      </x:c>
      <x:c r="S1654" s="15" t="str">
        <x:v>https://www.zoopla.co.uk/to-rent/commercial/details/74261833/</x:v>
      </x:c>
      <x:c r="T1654" s="15" t="str">
        <x:v>https://www.zoopla.co.uk/to-rent/commercial/details/66753640/</x:v>
      </x:c>
      <x:c r="U1654" s="15" t="str">
        <x:v>https://www.rightmove.co.uk/properties/92502378#/?channel=COM_LET
https://www.rightmove.co.uk/properties/93242811#/?channel=COM_LET</x:v>
      </x:c>
      <x:c r="V1654" s="15" t="str">
        <x:v>Braintree — Lanham Business Park</x:v>
      </x:c>
      <x:c r="W1654" s="15" t="str">
        <x:v>Individual unit ≤15,000 sq ft</x:v>
      </x:c>
      <x:c r="X1654" s="13" t="n">
        <x:f>IF(N1654="Yes",L1654,0)</x:f>
        <x:v>0</x:v>
      </x:c>
      <x:c r="Y1654" s="14" t="n">
        <x:v>1</x:v>
      </x:c>
      <x:c r="Z1654" s="13" t="str">
        <x:v>Industrial / workshop / storage</x:v>
      </x:c>
    </x:row>
    <x:row r="1655" ht="62" customHeight="1">
      <x:c r="A1655" s="13" t="str">
        <x:v>SE0675</x:v>
      </x:c>
      <x:c r="B1655" s="15" t="str">
        <x:v>Braintree</x:v>
      </x:c>
      <x:c r="C1655" s="15" t="str">
        <x:v>Coggeshall</x:v>
      </x:c>
      <x:c r="D1655" s="14" t="n">
        <x:v>3765</x:v>
      </x:c>
      <x:c r="E1655" s="13" t="str">
        <x:v>Nearby</x:v>
      </x:c>
      <x:c r="F1655" s="15" t="str">
        <x:v>Priors Ways Industrial Estate</x:v>
      </x:c>
      <x:c r="G1655" s="15" t="str">
        <x:v>Unit 21, Priors Ways Industrial Estate, Priors Ways Industrial Estate, Coggeshall, Colchester, Essex, CO6</x:v>
      </x:c>
      <x:c r="H1655" s="13" t="str">
        <x:v>Current</x:v>
      </x:c>
      <x:c r="I1655" s="14" t="n">
        <x:v>502</x:v>
      </x:c>
      <x:c r="J1655" s="13" t="str">
        <x:f>IF(AND(ISNUMBER(I1655),I1655&gt;0),IF(I1655&lt;=1000,"1–1,000",IF(I1655&lt;=2500,"1,001–2,500",IF(I1655&lt;=5000,"2,501–5,000",IF(I1655&lt;=10000,"5,001–10,000","10,001–15,000")))),"1–1,000")</x:f>
        <x:v>1–1,000</x:v>
      </x:c>
      <x:c r="K1655" s="16" t="n">
        <x:v>12000</x:v>
      </x:c>
      <x:c r="L1655" s="43" t="n">
        <x:f>IF(AND(ISNUMBER(I1655),I1655&gt;0,ISNUMBER(K1655),K1655&gt;0),K1655/I1655,"n.a.")</x:f>
        <x:v>23.904382470119522</x:v>
      </x:c>
      <x:c r="M1655" s="43" t="n">
        <x:v>23.9</x:v>
      </x:c>
      <x:c r="N1655" s="13" t="str">
        <x:v>Yes</x:v>
      </x:c>
      <x:c r="O1655" s="15" t="str">
        <x:v>Full height shutter door</x:v>
      </x:c>
      <x:c r="P1655" s="15" t="str">
        <x:v>Full height shutter door; The unit benefits from a shutter access door, three phase power, WC and forecourt loading/parking.</x:v>
      </x:c>
      <x:c r="Q1655" s="15" t="str">
        <x:v>Unit 21 Priors Way comprises a mid-terrace, single storey light industrial unit, arranged to provide workshop/warehouse at ground floor. The unit benefits from a shutter access door, three phase power, WC and forecourt loading/parking.</x:v>
      </x:c>
      <x:c r="R1655"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655" s="15" t="str">
        <x:v>https://www.zoopla.co.uk/to-rent/commercial/details/74548479/</x:v>
      </x:c>
      <x:c r="T1655" s="15" t="str">
        <x:v>https://www.rightmove.co.uk/properties/780885262188337#/?channel=COM_LET</x:v>
      </x:c>
      <x:c r="U1655" s="15" t="str">
        <x:v>https://property.kemsley.com/property/details/8907626/unit-21-priors-ways-industrial-estate-priors-ways-industrial-estate-coggeshall-colchester-essex-co6-industrial</x:v>
      </x:c>
      <x:c r="V1655" s="15" t="str">
        <x:v>Braintree — Priors Ways Industrial Estate</x:v>
      </x:c>
      <x:c r="W1655" s="15" t="str">
        <x:v>Individual unit ≤15,000 sq ft</x:v>
      </x:c>
      <x:c r="X1655" s="13" t="n">
        <x:f>IF(N1655="Yes",L1655,0)</x:f>
        <x:v>23.904382470119522</x:v>
      </x:c>
      <x:c r="Y1655" s="14" t="n">
        <x:v>1</x:v>
      </x:c>
      <x:c r="Z1655" s="13" t="str">
        <x:v>Industrial / workshop / storage</x:v>
      </x:c>
    </x:row>
    <x:row r="1656" ht="75" customHeight="1">
      <x:c r="A1656" s="13" t="str">
        <x:v>SE0676</x:v>
      </x:c>
      <x:c r="B1656" s="15" t="str">
        <x:v>Braintree</x:v>
      </x:c>
      <x:c r="C1656" s="15" t="str">
        <x:v>Great Notley</x:v>
      </x:c>
      <x:c r="D1656" s="14" t="n">
        <x:v>7660</x:v>
      </x:c>
      <x:c r="E1656" s="13" t="str">
        <x:v>Nearby</x:v>
      </x:c>
      <x:c r="F1656" s="15" t="str">
        <x:v>Standalone / estate not named</x:v>
      </x:c>
      <x:c r="G1656" s="15" t="str">
        <x:v>Barn 1, Great Notley</x:v>
      </x:c>
      <x:c r="H1656" s="13" t="str">
        <x:v>Current</x:v>
      </x:c>
      <x:c r="I1656" s="14" t="n">
        <x:v>4800</x:v>
      </x:c>
      <x:c r="J1656" s="13" t="str">
        <x:f>IF(AND(ISNUMBER(I1656),I1656&gt;0),IF(I1656&lt;=1000,"1–1,000",IF(I1656&lt;=2500,"1,001–2,500",IF(I1656&lt;=5000,"2,501–5,000",IF(I1656&lt;=10000,"5,001–10,000","10,001–15,000")))),"2,501–5,000")</x:f>
        <x:v>2,501–5,000</x:v>
      </x:c>
      <x:c r="K1656" s="16" t="n">
        <x:v>33600</x:v>
      </x:c>
      <x:c r="L1656" s="43" t="n">
        <x:f>IF(AND(ISNUMBER(I1656),I1656&gt;0,ISNUMBER(K1656),K1656&gt;0),K1656/I1656,"n.a.")</x:f>
        <x:v>7</x:v>
      </x:c>
      <x:c r="M1656" s="43"/>
      <x:c r="N1656" s="13" t="str">
        <x:v>Yes</x:v>
      </x:c>
      <x:c r="O1656" s="15" t="str">
        <x:v>Not stated</x:v>
      </x:c>
      <x:c r="P1656" s="15" t="str">
        <x:v>Not stated</x:v>
      </x:c>
      <x:c r="Q1656" s="15" t="str">
        <x:v>A well-located 4,800 sq ft industrial / storage unit within the established private Business PArk offering excellent access to the A131 and A120 This 4,800 sq. ft. Light Industrial/storage unit offers convenient space for various business needs. The Unit is located within easy access to ...</x:v>
      </x:c>
      <x:c r="R1656" s="15" t="str">
        <x:v>Advertised to let Annual rent converted from portal pcm; rounded display may differ from agent annual quote. Size read from property card, excluding the search-size filter. Annual rent is 12 × Rightmove advertised monthly rent; display rounding may apply.</x:v>
      </x:c>
      <x:c r="S1656" s="15" t="str">
        <x:v>https://www.rightmove.co.uk/properties/89081592#/?channel=COM_LET</x:v>
      </x:c>
      <x:c r="T1656" s="15" t="str"/>
      <x:c r="U1656" s="15" t="str"/>
      <x:c r="V1656" s="15" t="str">
        <x:v>Braintree — Standalone / estate not named</x:v>
      </x:c>
      <x:c r="W1656" s="15" t="str">
        <x:v>Individual unit ≤15,000 sq ft</x:v>
      </x:c>
      <x:c r="X1656" s="13" t="n">
        <x:f>IF(N1656="Yes",L1656,0)</x:f>
        <x:v>7</x:v>
      </x:c>
      <x:c r="Y1656" s="14" t="n">
        <x:v>1</x:v>
      </x:c>
      <x:c r="Z1656" s="13" t="str">
        <x:v>Industrial / workshop / storage</x:v>
      </x:c>
    </x:row>
    <x:row r="1657" ht="101" customHeight="1">
      <x:c r="A1657" s="13" t="str">
        <x:v>SE0677</x:v>
      </x:c>
      <x:c r="B1657" s="15" t="str">
        <x:v>Braintree</x:v>
      </x:c>
      <x:c r="C1657" s="15" t="str">
        <x:v>Great Notley</x:v>
      </x:c>
      <x:c r="D1657" s="14" t="n">
        <x:v>7660</x:v>
      </x:c>
      <x:c r="E1657" s="13" t="str">
        <x:v>Nearby</x:v>
      </x:c>
      <x:c r="F1657" s="15" t="str">
        <x:v>Standalone / estate not named</x:v>
      </x:c>
      <x:c r="G1657" s="15" t="str">
        <x:v>Barns, Great Notley</x:v>
      </x:c>
      <x:c r="H1657" s="13" t="str">
        <x:v>Current</x:v>
      </x:c>
      <x:c r="I1657" s="14" t="n">
        <x:v>9200</x:v>
      </x:c>
      <x:c r="J1657" s="13" t="str">
        <x:f>IF(AND(ISNUMBER(I1657),I1657&gt;0),IF(I1657&lt;=1000,"1–1,000",IF(I1657&lt;=2500,"1,001–2,500",IF(I1657&lt;=5000,"2,501–5,000",IF(I1657&lt;=10000,"5,001–10,000","10,001–15,000")))),"5,001–10,000")</x:f>
        <x:v>5,001–10,000</x:v>
      </x:c>
      <x:c r="K1657" s="16" t="n">
        <x:v>66396</x:v>
      </x:c>
      <x:c r="L1657" s="43" t="n">
        <x:f>IF(AND(ISNUMBER(I1657),I1657&gt;0,ISNUMBER(K1657),K1657&gt;0),K1657/I1657,"n.a.")</x:f>
        <x:v>7.216956521739131</x:v>
      </x:c>
      <x:c r="M1657" s="43"/>
      <x:c r="N1657" s="13" t="str">
        <x:v>Yes</x:v>
      </x:c>
      <x:c r="O1657" s="15" t="str">
        <x:v>Available 2026 – 9,200 sq ft (split between two adjoining buildings) A well-positioned storage/industrial unit situated within a private business park, offering flexible space across two adjoining buildings totalling approximately 9,200 sq ft. The unit benefits from good eaves h...</x:v>
      </x:c>
      <x:c r="P1657" s="15" t="str">
        <x:v>Not stated</x:v>
      </x:c>
      <x:c r="Q1657" s="15" t="str">
        <x:v>Available 2026 – 9,200 sq ft (split between two adjoining buildings) A well-positioned storage/industrial unit situated within a private business park, offering flexible space across two adjoining buildings totalling approximately 9,200 sq ft. The unit benefits from good eaves h...</x:v>
      </x:c>
      <x:c r="R1657" s="15" t="str">
        <x:v>Advertised to let Annual rent converted from portal pcm; rounded display may differ from agent annual quote. Size read from property card, excluding the search-size filter. Annual rent is 12 × Rightmove advertised monthly rent; display rounding may apply.</x:v>
      </x:c>
      <x:c r="S1657" s="15" t="str">
        <x:v>https://www.rightmove.co.uk/properties/89382444#/?channel=COM_LET</x:v>
      </x:c>
      <x:c r="T1657" s="15" t="str"/>
      <x:c r="U1657" s="15" t="str"/>
      <x:c r="V1657" s="15" t="str">
        <x:v>Braintree — Standalone / estate not named</x:v>
      </x:c>
      <x:c r="W1657" s="15" t="str">
        <x:v>Individual unit ≤15,000 sq ft</x:v>
      </x:c>
      <x:c r="X1657" s="13" t="n">
        <x:f>IF(N1657="Yes",L1657,0)</x:f>
        <x:v>7.216956521739131</x:v>
      </x:c>
      <x:c r="Y1657" s="14" t="n">
        <x:v>1</x:v>
      </x:c>
      <x:c r="Z1657" s="13" t="str">
        <x:v>Industrial / workshop / storage</x:v>
      </x:c>
    </x:row>
    <x:row r="1658" ht="62" customHeight="1">
      <x:c r="A1658" s="13" t="str">
        <x:v>SE0678</x:v>
      </x:c>
      <x:c r="B1658" s="15" t="str">
        <x:v>Braintree</x:v>
      </x:c>
      <x:c r="C1658" s="15" t="str">
        <x:v>Cressing</x:v>
      </x:c>
      <x:c r="D1658" s="14"/>
      <x:c r="E1658" s="13" t="str">
        <x:v>Nearby</x:v>
      </x:c>
      <x:c r="F1658" s="15" t="str">
        <x:v>Standalone / estate not named</x:v>
      </x:c>
      <x:c r="G1658" s="15" t="str">
        <x:v>Cressing Park Farm, Braintree</x:v>
      </x:c>
      <x:c r="H1658" s="13" t="str">
        <x:v>Uncertain</x:v>
      </x:c>
      <x:c r="I1658" s="14" t="n">
        <x:v>9600</x:v>
      </x:c>
      <x:c r="J1658" s="13" t="str">
        <x:f>IF(AND(ISNUMBER(I1658),I1658&gt;0),IF(I1658&lt;=1000,"1–1,000",IF(I1658&lt;=2500,"1,001–2,500",IF(I1658&lt;=5000,"2,501–5,000",IF(I1658&lt;=10000,"5,001–10,000","10,001–15,000")))),"5,001–10,000")</x:f>
        <x:v>5,001–10,000</x:v>
      </x:c>
      <x:c r="K1658" s="16" t="n">
        <x:v>69000</x:v>
      </x:c>
      <x:c r="L1658" s="43" t="n">
        <x:f>IF(AND(ISNUMBER(I1658),I1658&gt;0,ISNUMBER(K1658),K1658&gt;0),K1658/I1658,"n.a.")</x:f>
        <x:v>7.1875</x:v>
      </x:c>
      <x:c r="M1658" s="43"/>
      <x:c r="N1658" s="13" t="str">
        <x:v>No</x:v>
      </x:c>
      <x:c r="O1658" s="15" t="str">
        <x:v>Not stated</x:v>
      </x:c>
      <x:c r="P1658" s="15" t="str">
        <x:v>Not stated</x:v>
      </x:c>
      <x:c r="Q1658" s="15" t="str">
        <x:v>Warehouse to let in Cressing, Braintree. The unit measures 9,600 square feet and sits within a secure site with gated access and CCTV. The site is well located with great access on the A120, A12 and into the centre of Braintree.</x:v>
      </x:c>
      <x:c r="R1658" s="15" t="str">
        <x:v>Advertised but conflicting floor-area/demise descriptions Annual rent converted from portal pcm; rounded display may differ from agent annual quote. Conflicting portal areas: 4800.0, 9600.0 Size read from property card, excluding the search-size filter. Annual rent is 12 × Rightmove advertised monthly rent; display rounding may apply. Host BUA population not separately matched.</x:v>
      </x:c>
      <x:c r="S1658" s="15" t="str">
        <x:v>https://www.rightmove.co.uk/properties/91713321#/?channel=COM_LET</x:v>
      </x:c>
      <x:c r="T1658" s="15" t="str">
        <x:v>https://www.rightmove.co.uk/properties/173042855#/?channel=COM_LET</x:v>
      </x:c>
      <x:c r="U1658" s="15" t="str"/>
      <x:c r="V1658" s="15" t="str">
        <x:v>Braintree — Standalone / estate not named</x:v>
      </x:c>
      <x:c r="W1658" s="15" t="str">
        <x:v>Individual unit ≤15,000 sq ft</x:v>
      </x:c>
      <x:c r="X1658" s="13" t="n">
        <x:f>IF(N1658="Yes",L1658,0)</x:f>
        <x:v>0</x:v>
      </x:c>
      <x:c r="Y1658" s="14" t="n">
        <x:v>1</x:v>
      </x:c>
      <x:c r="Z1658" s="13" t="str">
        <x:v>Industrial / workshop / storage</x:v>
      </x:c>
    </x:row>
    <x:row r="1659" ht="153" customHeight="1">
      <x:c r="A1659" s="13" t="str">
        <x:v>SE0679</x:v>
      </x:c>
      <x:c r="B1659" s="15" t="str">
        <x:v>Braintree</x:v>
      </x:c>
      <x:c r="C1659" s="15" t="str">
        <x:v>Cressing</x:v>
      </x:c>
      <x:c r="D1659" s="14"/>
      <x:c r="E1659" s="13" t="str">
        <x:v>Nearby</x:v>
      </x:c>
      <x:c r="F1659" s="15" t="str">
        <x:v>Standalone / estate not named</x:v>
      </x:c>
      <x:c r="G1659" s="15" t="str">
        <x:v>Lanham Farm Road, Cressing, Braintree, Essex, CM77</x:v>
      </x:c>
      <x:c r="H1659" s="13" t="str">
        <x:v>Current</x:v>
      </x:c>
      <x:c r="I1659" s="14" t="n">
        <x:v>1746</x:v>
      </x:c>
      <x:c r="J1659" s="13" t="str">
        <x:f>IF(AND(ISNUMBER(I1659),I1659&gt;0),IF(I1659&lt;=1000,"1–1,000",IF(I1659&lt;=2500,"1,001–2,500",IF(I1659&lt;=5000,"2,501–5,000",IF(I1659&lt;=10000,"5,001–10,000","10,001–15,000")))),"1,001–2,500")</x:f>
        <x:v>1,001–2,500</x:v>
      </x:c>
      <x:c r="K1659" s="16" t="n">
        <x:v>24444</x:v>
      </x:c>
      <x:c r="L1659" s="43" t="n">
        <x:f>IF(AND(ISNUMBER(I1659),I1659&gt;0,ISNUMBER(K1659),K1659&gt;0),K1659/I1659,"n.a.")</x:f>
        <x:v>14</x:v>
      </x:c>
      <x:c r="M1659" s="43"/>
      <x:c r="N1659" s="13" t="str">
        <x:v>Yes</x:v>
      </x:c>
      <x:c r="O1659" s="15" t="str">
        <x:v>Not stated</x:v>
      </x:c>
      <x:c r="P1659" s="15" t="str">
        <x:v>Not stated</x:v>
      </x:c>
      <x:c r="Q1659" s="15" t="str">
        <x:v>Newly built industrial units available to let, extending to 1,746 sq ft The units are situated within a modern business park established in 2023 and provide high-quality accommodation suitable for a range of occupiers under E Class use. LOCATION Lanham Business Park is located on Lanham Farm Road in the village of Cressing which is within 3 miles of Braintree Town Centre and offers easy access to the A120 which is within 2 miles. DESCRIPTION Lanham Business Park is a new estate established in 2023 benefitting from high speed fibre broadband and security gates that is open Monday to Friday 0700 - 1900 and Saturday 0800 -1800. The buildings are converted traditional agricultural barns which no</x:v>
      </x:c>
      <x:c r="R1659" s="15" t="str">
        <x:v>Advertised to let Annual rent converted from portal pcm; rounded display may differ from agent annual quote. Rightmove detail verified. Annual rent is 12 × Rightmove advertised monthly rent; display rounding may apply. Host BUA population not separately matched.</x:v>
      </x:c>
      <x:c r="S1659" s="15" t="str">
        <x:v>https://www.zoopla.co.uk/to-rent/commercial/details/73385923/</x:v>
      </x:c>
      <x:c r="T1659" s="15" t="str">
        <x:v>https://www.rightmove.co.uk/properties/89352432#/?channel=COM_LET</x:v>
      </x:c>
      <x:c r="U1659" s="15" t="str"/>
      <x:c r="V1659" s="15" t="str">
        <x:v>Braintree — Standalone / estate not named</x:v>
      </x:c>
      <x:c r="W1659" s="15" t="str">
        <x:v>Individual unit ≤15,000 sq ft</x:v>
      </x:c>
      <x:c r="X1659" s="13" t="n">
        <x:f>IF(N1659="Yes",L1659,0)</x:f>
        <x:v>14</x:v>
      </x:c>
      <x:c r="Y1659" s="14" t="n">
        <x:v>1</x:v>
      </x:c>
      <x:c r="Z1659" s="13" t="str">
        <x:v>Industrial / workshop / storage</x:v>
      </x:c>
    </x:row>
    <x:row r="1660" ht="114" customHeight="1">
      <x:c r="A1660" s="13" t="str">
        <x:v>SE0680</x:v>
      </x:c>
      <x:c r="B1660" s="15" t="str">
        <x:v>Braintree</x:v>
      </x:c>
      <x:c r="C1660" s="15" t="str">
        <x:v>Braintree</x:v>
      </x:c>
      <x:c r="D1660" s="14" t="n">
        <x:v>43190</x:v>
      </x:c>
      <x:c r="E1660" s="13" t="str">
        <x:v>Town</x:v>
      </x:c>
      <x:c r="F1660" s="15" t="str">
        <x:v>Bradbury Park Industrial Estate</x:v>
      </x:c>
      <x:c r="G1660" s="15" t="str">
        <x:v>Unit 1A, Bradbury Park Industrial Estate, Bradbury Drive, Springwood Industrial Estate, Braintree, Essex, CM7</x:v>
      </x:c>
      <x:c r="H1660" s="13" t="str">
        <x:v>Current</x:v>
      </x:c>
      <x:c r="I1660" s="14" t="n">
        <x:v>12172</x:v>
      </x:c>
      <x:c r="J1660" s="13" t="str">
        <x:f>IF(AND(ISNUMBER(I1660),I1660&gt;0),IF(I1660&lt;=1000,"1–1,000",IF(I1660&lt;=2500,"1,001–2,500",IF(I1660&lt;=5000,"2,501–5,000",IF(I1660&lt;=10000,"5,001–10,000","10,001–15,000")))),"10,001–15,000")</x:f>
        <x:v>10,001–15,000</x:v>
      </x:c>
      <x:c r="K1660" s="16" t="n">
        <x:v>127806</x:v>
      </x:c>
      <x:c r="L1660" s="43" t="n">
        <x:f>IF(AND(ISNUMBER(I1660),I1660&gt;0,ISNUMBER(K1660),K1660&gt;0),K1660/I1660,"n.a.")</x:f>
        <x:v>10.5</x:v>
      </x:c>
      <x:c r="M1660" s="43" t="n">
        <x:v>10.5</x:v>
      </x:c>
      <x:c r="N1660" s="13" t="str">
        <x:v>Yes</x:v>
      </x:c>
      <x:c r="O1660" s="15" t="str">
        <x:v>8m clear internal height; the unit provides clear warehouse area with a clear internal height of 8 metres, 50kN/m floor loading, three phase power (65 kVA), electric shutter door, yard space/forecourt parking, 22m yard depth, 24/7 operational hours.</x:v>
      </x:c>
      <x:c r="P1660" s="15" t="str">
        <x:v>the unit provides clear warehouse area with a clear internal height of 8 metres, 50kN/m floor loading, three phase power (65 kVA), electric shutter door, yard space/forecourt parking, 22m yard depth, 24/7 operational hours.</x:v>
      </x:c>
      <x:c r="Q1660" s="15" t="str">
        <x:v>Bradbury Park Industrial Estate is a 2020 development of 11 industrial/warehouse units completed to institutional standard. Unit 1A has been finished to shell &amp; core specification, and remains unfitted. the unit provides clear warehouse area with a clear internal height of 8 metres, 50kN/m floor loading, three phase power (65 kVA), electric shutter door, yard space/forecourt parking, 22m yard depth, 24/7 operational hours. Aerial and internal images taken in 2020.</x:v>
      </x:c>
      <x:c r="R1660"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660" s="15" t="str">
        <x:v>https://www.zoopla.co.uk/to-rent/commercial/details/67129692/</x:v>
      </x:c>
      <x:c r="T1660" s="15" t="str">
        <x:v>https://www.rightmove.co.uk/properties/760716314003041#/?channel=COM_LET</x:v>
      </x:c>
      <x:c r="U1660" s="15" t="str">
        <x:v>https://property.kemsley.com/property/details/8905808/unit-1a-bradbury-park-industrial-estate-bradbury-drive-springwood-industrial-estate-braintree-essex-cm7-industrial</x:v>
      </x:c>
      <x:c r="V1660" s="15" t="str">
        <x:v>Braintree — Bradbury Park Industrial Estate</x:v>
      </x:c>
      <x:c r="W1660" s="15" t="str">
        <x:v>Individual unit ≤15,000 sq ft</x:v>
      </x:c>
      <x:c r="X1660" s="13" t="n">
        <x:f>IF(N1660="Yes",L1660,0)</x:f>
        <x:v>10.5</x:v>
      </x:c>
      <x:c r="Y1660" s="14" t="n">
        <x:v>1</x:v>
      </x:c>
      <x:c r="Z1660" s="13" t="str">
        <x:v>Industrial / workshop / storage</x:v>
      </x:c>
    </x:row>
    <x:row r="1661" ht="42" customHeight="1">
      <x:c r="A1661" s="13" t="str">
        <x:v>SE0681</x:v>
      </x:c>
      <x:c r="B1661" s="15" t="str">
        <x:v>Braintree</x:v>
      </x:c>
      <x:c r="C1661" s="15" t="str">
        <x:v>Braintree</x:v>
      </x:c>
      <x:c r="D1661" s="14" t="n">
        <x:v>43190</x:v>
      </x:c>
      <x:c r="E1661" s="13" t="str">
        <x:v>Town</x:v>
      </x:c>
      <x:c r="F1661" s="15" t="str">
        <x:v>Lakes Industrial Park</x:v>
      </x:c>
      <x:c r="G1661" s="15" t="str">
        <x:v>Unit 10 Lakes Industrial Park, Braintree</x:v>
      </x:c>
      <x:c r="H1661" s="13" t="str">
        <x:v>Current</x:v>
      </x:c>
      <x:c r="I1661" s="14" t="n">
        <x:v>3375</x:v>
      </x:c>
      <x:c r="J1661" s="13" t="str">
        <x:f>IF(AND(ISNUMBER(I1661),I1661&gt;0),IF(I1661&lt;=1000,"1–1,000",IF(I1661&lt;=2500,"1,001–2,500",IF(I1661&lt;=5000,"2,501–5,000",IF(I1661&lt;=10000,"5,001–10,000","10,001–15,000")))),"2,501–5,000")</x:f>
        <x:v>2,501–5,000</x:v>
      </x:c>
      <x:c r="K1661" s="16" t="n">
        <x:v>30372</x:v>
      </x:c>
      <x:c r="L1661" s="43" t="n">
        <x:f>IF(AND(ISNUMBER(I1661),I1661&gt;0,ISNUMBER(K1661),K1661&gt;0),K1661/I1661,"n.a.")</x:f>
        <x:v>8.99911111111111</x:v>
      </x:c>
      <x:c r="M1661" s="43"/>
      <x:c r="N1661" s="13" t="str">
        <x:v>Yes</x:v>
      </x:c>
      <x:c r="O1661" s="15" t="str">
        <x:v>Not stated</x:v>
      </x:c>
      <x:c r="P1661" s="15" t="str">
        <x:v>Not stated</x:v>
      </x:c>
      <x:c r="Q1661" s="15" t="str">
        <x:v>Self Contained Commercial Building. Suitable for Trade Counter, Industrial &amp; Warehousing. To Let - £30,375 per annum exclusive.</x:v>
      </x:c>
      <x:c r="R1661" s="15" t="str">
        <x:v>Advertised to let Size read from property card, excluding the search-size filter. Annual rent is 12 × Rightmove advertised monthly rent; display rounding may apply.</x:v>
      </x:c>
      <x:c r="S1661" s="15" t="str">
        <x:v>https://www.rightmove.co.uk/properties/93282336#/?channel=COM_LET</x:v>
      </x:c>
      <x:c r="T1661" s="15" t="str"/>
      <x:c r="U1661" s="15" t="str"/>
      <x:c r="V1661" s="15" t="str">
        <x:v>Braintree — Lakes Industrial Park</x:v>
      </x:c>
      <x:c r="W1661" s="15" t="str">
        <x:v>Individual unit ≤15,000 sq ft</x:v>
      </x:c>
      <x:c r="X1661" s="13" t="n">
        <x:f>IF(N1661="Yes",L1661,0)</x:f>
        <x:v>8.99911111111111</x:v>
      </x:c>
      <x:c r="Y1661" s="14" t="n">
        <x:v>1</x:v>
      </x:c>
      <x:c r="Z1661" s="13" t="str">
        <x:v>Industrial / workshop / storage</x:v>
      </x:c>
    </x:row>
    <x:row r="1662" ht="88" customHeight="1">
      <x:c r="A1662" s="13" t="str">
        <x:v>SE0682</x:v>
      </x:c>
      <x:c r="B1662" s="15" t="str">
        <x:v>Braintree</x:v>
      </x:c>
      <x:c r="C1662" s="15" t="str">
        <x:v>Braintree</x:v>
      </x:c>
      <x:c r="D1662" s="14" t="n">
        <x:v>43190</x:v>
      </x:c>
      <x:c r="E1662" s="13" t="str">
        <x:v>Town</x:v>
      </x:c>
      <x:c r="F1662" s="15" t="str">
        <x:v>Lynderswood Business Park</x:v>
      </x:c>
      <x:c r="G1662" s="15" t="str">
        <x:v>Lynderswood Business Park, Lynderswood Lane L, Braintree</x:v>
      </x:c>
      <x:c r="H1662" s="13" t="str">
        <x:v>Current</x:v>
      </x:c>
      <x:c r="I1662" s="14" t="n">
        <x:v>3250</x:v>
      </x:c>
      <x:c r="J1662" s="13" t="str">
        <x:f>IF(AND(ISNUMBER(I1662),I1662&gt;0),IF(I1662&lt;=1000,"1–1,000",IF(I1662&lt;=2500,"1,001–2,500",IF(I1662&lt;=5000,"2,501–5,000",IF(I1662&lt;=10000,"5,001–10,000","10,001–15,000")))),"2,501–5,000")</x:f>
        <x:v>2,501–5,000</x:v>
      </x:c>
      <x:c r="K1662" s="16" t="n">
        <x:v>35004</x:v>
      </x:c>
      <x:c r="L1662" s="43" t="n">
        <x:f>IF(AND(ISNUMBER(I1662),I1662&gt;0,ISNUMBER(K1662),K1662&gt;0),K1662/I1662,"n.a.")</x:f>
        <x:v>10.770461538461538</x:v>
      </x:c>
      <x:c r="M1662" s="43"/>
      <x:c r="N1662" s="13" t="str">
        <x:v>Yes</x:v>
      </x:c>
      <x:c r="O1662" s="15" t="str">
        <x:v>Not stated</x:v>
      </x:c>
      <x:c r="P1662" s="15" t="str">
        <x:v>Modern 3,250 sq ft warehouse/industrial unit with ample parking in a sought-after business park location close to the A120, A131 and Stansted Airport. Benefiting from double loading doors, 3-phase power, kitchen and WC facilities, the unit is ideal for storage, distribution, workshop or light ind...</x:v>
      </x:c>
      <x:c r="Q1662" s="15" t="str">
        <x:v>Modern 3,250 sq ft warehouse/industrial unit with ample parking in a sought-after business park location close to the A120, A131 and Stansted Airport. Benefiting from double loading doors, 3-phase power, kitchen and WC facilities, the unit is ideal for storage, distribution, workshop or light ind...</x:v>
      </x:c>
      <x:c r="R1662" s="15" t="str">
        <x:v>Advertised to let Annual rent converted from portal pcm; rounded display may differ from agent annual quote. Size read from property card, excluding the search-size filter. Annual rent is 12 × Rightmove advertised monthly rent; display rounding may apply.</x:v>
      </x:c>
      <x:c r="S1662" s="15" t="str">
        <x:v>https://www.rightmove.co.uk/properties/93711858#/?channel=COM_LET</x:v>
      </x:c>
      <x:c r="T1662" s="15" t="str"/>
      <x:c r="U1662" s="15" t="str"/>
      <x:c r="V1662" s="15" t="str">
        <x:v>Braintree — Lynderswood Business Park</x:v>
      </x:c>
      <x:c r="W1662" s="15" t="str">
        <x:v>Individual unit ≤15,000 sq ft</x:v>
      </x:c>
      <x:c r="X1662" s="13" t="n">
        <x:f>IF(N1662="Yes",L1662,0)</x:f>
        <x:v>10.770461538461538</x:v>
      </x:c>
      <x:c r="Y1662" s="14" t="n">
        <x:v>1</x:v>
      </x:c>
      <x:c r="Z1662" s="13" t="str">
        <x:v>Industrial / workshop / storage</x:v>
      </x:c>
    </x:row>
    <x:row r="1663" ht="153" customHeight="1">
      <x:c r="A1663" s="13" t="str">
        <x:v>SE0683</x:v>
      </x:c>
      <x:c r="B1663" s="15" t="str">
        <x:v>Braintree</x:v>
      </x:c>
      <x:c r="C1663" s="15" t="str">
        <x:v>Braintree</x:v>
      </x:c>
      <x:c r="D1663" s="14" t="n">
        <x:v>43190</x:v>
      </x:c>
      <x:c r="E1663" s="13" t="str">
        <x:v>Town</x:v>
      </x:c>
      <x:c r="F1663" s="15" t="str">
        <x:v>Springwood Industrial Estate</x:v>
      </x:c>
      <x:c r="G1663" s="15" t="str">
        <x:v>13 Finch Drive, Braintree, Essex, CM7</x:v>
      </x:c>
      <x:c r="H1663" s="13" t="str">
        <x:v>Future</x:v>
      </x:c>
      <x:c r="I1663" s="14" t="n">
        <x:v>10893</x:v>
      </x:c>
      <x:c r="J1663" s="13" t="str">
        <x:f>IF(AND(ISNUMBER(I1663),I1663&gt;0),IF(I1663&lt;=1000,"1–1,000",IF(I1663&lt;=2500,"1,001–2,500",IF(I1663&lt;=5000,"2,501–5,000",IF(I1663&lt;=10000,"5,001–10,000","10,001–15,000")))),"10,001–15,000")</x:f>
        <x:v>10,001–15,000</x:v>
      </x:c>
      <x:c r="K1663" s="16" t="n">
        <x:v>135996</x:v>
      </x:c>
      <x:c r="L1663" s="43" t="n">
        <x:f>IF(AND(ISNUMBER(I1663),I1663&gt;0,ISNUMBER(K1663),K1663&gt;0),K1663/I1663,"n.a.")</x:f>
        <x:v>12.484714954557973</x:v>
      </x:c>
      <x:c r="M1663" s="43" t="n">
        <x:v>12.49</x:v>
      </x:c>
      <x:c r="N1663" s="13" t="str">
        <x:v>No</x:v>
      </x:c>
      <x:c r="O1663" s="15" t="str">
        <x:v>The main warehouse has an eaves height of 5.3m rising to 6.8m.</x:v>
      </x:c>
      <x:c r="P1663" s="15" t="str">
        <x:v>Vehicular access to the warehouse is through a roller shutter door which measures 3.2m wide and 4.7m high.</x:v>
      </x:c>
      <x:c r="Q1663" s="15" t="str">
        <x:v>The property sits on a self-contained plot, the unit itself is constructed of steel portal frame with brick and block walls. The site allows for a small hardstand area, providing good parking provisions and good loading / unloading provisions. The unit is currently fit out with separate work areas, the unit can be fully stripped and returned to its original base build to suit an occupier's requirements. The building is accessed via a pedestrian door which leads into a small reception area. This leads through to a GF kitchen area, meeting room / office space and male and female WC's. The first floor is accessed via the staircase in the reception area which opens out onto an open plan office.</x:v>
      </x:c>
      <x:c r="R1663" s="15" t="str">
        <x:v>Future/refurbishment or tenant vacation pending Rightmove displays a price per sq ft; may be portal calculated. Rightmove detail verified. Annual rent is 12 × Rightmove advertised monthly rent; display rounding may apply.</x:v>
      </x:c>
      <x:c r="S1663" s="15" t="str">
        <x:v>https://www.zoopla.co.uk/to-rent/commercial/details/74439305/</x:v>
      </x:c>
      <x:c r="T1663" s="15" t="str">
        <x:v>https://www.zoopla.co.uk/to-rent/commercial/details/69655688/</x:v>
      </x:c>
      <x:c r="U1663" s="15" t="str">
        <x:v>https://www.rightmove.co.uk/properties/754426651052449#/?channel=COM_LET
https://www.rightmove.co.uk/properties/778521660823104#/?channel=COM_LET</x:v>
      </x:c>
      <x:c r="V1663" s="15" t="str">
        <x:v>Braintree — Springwood Industrial Estate</x:v>
      </x:c>
      <x:c r="W1663" s="15" t="str">
        <x:v>Individual unit ≤15,000 sq ft</x:v>
      </x:c>
      <x:c r="X1663" s="13" t="n">
        <x:f>IF(N1663="Yes",L1663,0)</x:f>
        <x:v>0</x:v>
      </x:c>
      <x:c r="Y1663" s="14" t="n">
        <x:v>1</x:v>
      </x:c>
      <x:c r="Z1663" s="13" t="str">
        <x:v>Industrial / workshop / storage</x:v>
      </x:c>
    </x:row>
    <x:row r="1664" ht="153" customHeight="1">
      <x:c r="A1664" s="13" t="str">
        <x:v>SE0684</x:v>
      </x:c>
      <x:c r="B1664" s="15" t="str">
        <x:v>Braintree</x:v>
      </x:c>
      <x:c r="C1664" s="15" t="str">
        <x:v>Braintree</x:v>
      </x:c>
      <x:c r="D1664" s="14" t="n">
        <x:v>43190</x:v>
      </x:c>
      <x:c r="E1664" s="13" t="str">
        <x:v>Town</x:v>
      </x:c>
      <x:c r="F1664" s="15" t="str">
        <x:v>Springwood Industrial Estate</x:v>
      </x:c>
      <x:c r="G1664" s="15" t="str">
        <x:v>Kestral Park, Finch Drive, Springwood Industrial Estate, Braintree, Essex, CM7</x:v>
      </x:c>
      <x:c r="H1664" s="13" t="str">
        <x:v>Current</x:v>
      </x:c>
      <x:c r="I1664" s="14" t="n">
        <x:v>3942</x:v>
      </x:c>
      <x:c r="J1664" s="13" t="str">
        <x:f>IF(AND(ISNUMBER(I1664),I1664&gt;0),IF(I1664&lt;=1000,"1–1,000",IF(I1664&lt;=2500,"1,001–2,500",IF(I1664&lt;=5000,"2,501–5,000",IF(I1664&lt;=10000,"5,001–10,000","10,001–15,000")))),"2,501–5,000")</x:f>
        <x:v>2,501–5,000</x:v>
      </x:c>
      <x:c r="K1664" s="16" t="n">
        <x:v>49104</x:v>
      </x:c>
      <x:c r="L1664" s="43" t="n">
        <x:f>IF(AND(ISNUMBER(I1664),I1664&gt;0,ISNUMBER(K1664),K1664&gt;0),K1664/I1664,"n.a.")</x:f>
        <x:v>12.45662100456621</x:v>
      </x:c>
      <x:c r="M1664" s="43"/>
      <x:c r="N1664" s="13" t="str">
        <x:v>Yes</x:v>
      </x:c>
      <x:c r="O1664" s="15" t="str">
        <x:v>Not stated</x:v>
      </x:c>
      <x:c r="P1664" s="15" t="str">
        <x:v>Not stated</x:v>
      </x:c>
      <x:c r="Q1664" s="15" t="str">
        <x:v>The property is available To Let by way of an assignment of the existing lease. Basic terms of the lease. Lease to be provided, interested parties should satisfy themselves on the details of the lease. DESCRIPTION The property comprises of an end of terrace industrial unit of modern construction with parking and yard to the front. Internally there are ground and first floor office space, together with warehouse/store has been converted to house a cold store, which will remain subject to agreeing terms on the equipment direct with the lease holder. LOCATION The property is located off Finch Drive on the established Springwood Industrial Estate. Its location puts it on one of Braintree’s prima</x:v>
      </x:c>
      <x:c r="R1664" s="15" t="str">
        <x:v>Advertised to let Annual rent converted from portal pcm; rounded display may differ from agent annual quote. Rightmove detail verified. Annual rent is 12 × Rightmove advertised monthly rent; display rounding may apply.</x:v>
      </x:c>
      <x:c r="S1664" s="15" t="str">
        <x:v>https://www.zoopla.co.uk/to-rent/commercial/details/74082137/</x:v>
      </x:c>
      <x:c r="T1664" s="15" t="str">
        <x:v>https://www.rightmove.co.uk/properties/92645274#/?channel=COM_LET</x:v>
      </x:c>
      <x:c r="U1664" s="15" t="str"/>
      <x:c r="V1664" s="15" t="str">
        <x:v>Braintree — Springwood Industrial Estate</x:v>
      </x:c>
      <x:c r="W1664" s="15" t="str">
        <x:v>Individual unit ≤15,000 sq ft</x:v>
      </x:c>
      <x:c r="X1664" s="13" t="n">
        <x:f>IF(N1664="Yes",L1664,0)</x:f>
        <x:v>12.45662100456621</x:v>
      </x:c>
      <x:c r="Y1664" s="14" t="n">
        <x:v>1</x:v>
      </x:c>
      <x:c r="Z1664" s="13" t="str">
        <x:v>Industrial / workshop / storage</x:v>
      </x:c>
    </x:row>
    <x:row r="1665" ht="153" customHeight="1">
      <x:c r="A1665" s="13" t="str">
        <x:v>SE0685</x:v>
      </x:c>
      <x:c r="B1665" s="15" t="str">
        <x:v>Braintree</x:v>
      </x:c>
      <x:c r="C1665" s="15" t="str">
        <x:v>Braintree</x:v>
      </x:c>
      <x:c r="D1665" s="14" t="n">
        <x:v>43190</x:v>
      </x:c>
      <x:c r="E1665" s="13" t="str">
        <x:v>Town</x:v>
      </x:c>
      <x:c r="F1665" s="15" t="str">
        <x:v>Springwood Industrial Estate</x:v>
      </x:c>
      <x:c r="G1665" s="15" t="str">
        <x:v>Unit 1, Finch Drive, Braintree, Essex, CM7 2SF</x:v>
      </x:c>
      <x:c r="H1665" s="13" t="str">
        <x:v>Current</x:v>
      </x:c>
      <x:c r="I1665" s="14" t="n">
        <x:v>2364</x:v>
      </x:c>
      <x:c r="J1665" s="13" t="str">
        <x:f>IF(AND(ISNUMBER(I1665),I1665&gt;0),IF(I1665&lt;=1000,"1–1,000",IF(I1665&lt;=2500,"1,001–2,500",IF(I1665&lt;=5000,"2,501–5,000",IF(I1665&lt;=10000,"5,001–10,000","10,001–15,000")))),"1,001–2,500")</x:f>
        <x:v>1,001–2,500</x:v>
      </x:c>
      <x:c r="K1665" s="16" t="n">
        <x:v>32004</x:v>
      </x:c>
      <x:c r="L1665" s="43" t="n">
        <x:f>IF(AND(ISNUMBER(I1665),I1665&gt;0,ISNUMBER(K1665),K1665&gt;0),K1665/I1665,"n.a.")</x:f>
        <x:v>13.538071065989847</x:v>
      </x:c>
      <x:c r="M1665" s="43" t="n">
        <x:v>13.54</x:v>
      </x:c>
      <x:c r="N1665" s="13" t="str">
        <x:v>Yes</x:v>
      </x:c>
      <x:c r="O1665" s="15" t="str">
        <x:v>Minimum eaves height of 5.1 m rising to 6.6 m; The main warehouse has an eaves height of 5.1 m rising to 6.6 m.</x:v>
      </x:c>
      <x:c r="P1665" s="15" t="str">
        <x:v>Roller shutter door (3.2 m wide x 4.7 m high); Vehicular access to the warehouse is a through a roller shutter door which measures 3.2 m wide and 4.7 m high.</x:v>
      </x:c>
      <x:c r="Q1665" s="15" t="str">
        <x:v>An end of terrace industrial unit, part of a courtyard of similar units. Unit 1 is constructed of steel portal frame with brick and block walls. There is a small ground floor office together with WC and kitchenette facilities. There are pre-installed windows at first floor level, if a tenant should wish to increase the office size. The unit also benefits from three phase power and LED lighting. The main warehouse has an eaves height of 5.1 m rising to 6.6 m. Vehicular access to the warehouse is a through a roller shutter door which measures 3.2 m wide and 4.7 m high. Pedestrian access is through the ground floor office area. Externally the site allows for a small hardstanding area, providing</x:v>
      </x:c>
      <x:c r="R1665" s="15" t="str">
        <x:v>Advertised to let Rightmove displays a price per sq ft; may be portal calculated. Rightmove detail verified. Annual rent is 12 × Rightmove advertised monthly rent; display rounding may apply.</x:v>
      </x:c>
      <x:c r="S1665" s="15" t="str">
        <x:v>https://www.zoopla.co.uk/to-rent/commercial/details/74439356/</x:v>
      </x:c>
      <x:c r="T1665" s="15" t="str">
        <x:v>https://www.zoopla.co.uk/to-rent/commercial/details/70581599/</x:v>
      </x:c>
      <x:c r="U1665" s="15" t="str">
        <x:v>https://www.rightmove.co.uk/properties/754426550247857#/?channel=COM_LET
https://www.rightmove.co.uk/properties/778521761501552#/?channel=COM_LET</x:v>
      </x:c>
      <x:c r="V1665" s="15" t="str">
        <x:v>Braintree — Springwood Industrial Estate</x:v>
      </x:c>
      <x:c r="W1665" s="15" t="str">
        <x:v>Individual unit ≤15,000 sq ft</x:v>
      </x:c>
      <x:c r="X1665" s="13" t="n">
        <x:f>IF(N1665="Yes",L1665,0)</x:f>
        <x:v>13.538071065989847</x:v>
      </x:c>
      <x:c r="Y1665" s="14" t="n">
        <x:v>1</x:v>
      </x:c>
      <x:c r="Z1665" s="13" t="str">
        <x:v>Industrial / workshop / storage</x:v>
      </x:c>
    </x:row>
    <x:row r="1666" ht="153" customHeight="1">
      <x:c r="A1666" s="13" t="str">
        <x:v>SE0686</x:v>
      </x:c>
      <x:c r="B1666" s="15" t="str">
        <x:v>Braintree</x:v>
      </x:c>
      <x:c r="C1666" s="15" t="str">
        <x:v>Braintree</x:v>
      </x:c>
      <x:c r="D1666" s="14" t="n">
        <x:v>43190</x:v>
      </x:c>
      <x:c r="E1666" s="13" t="str">
        <x:v>Town</x:v>
      </x:c>
      <x:c r="F1666" s="15" t="str">
        <x:v>Springwood Industrial Estate</x:v>
      </x:c>
      <x:c r="G1666" s="15" t="str">
        <x:v>Unit 9, Kestrel Park, Finch Drive, Springwood Industrial Estate, Braintree, CM7 2SF</x:v>
      </x:c>
      <x:c r="H1666" s="13" t="str">
        <x:v>Current</x:v>
      </x:c>
      <x:c r="I1666" s="14" t="n">
        <x:v>3861</x:v>
      </x:c>
      <x:c r="J1666" s="13" t="str">
        <x:f>IF(AND(ISNUMBER(I1666),I1666&gt;0),IF(I1666&lt;=1000,"1–1,000",IF(I1666&lt;=2500,"1,001–2,500",IF(I1666&lt;=5000,"2,501–5,000",IF(I1666&lt;=10000,"5,001–10,000","10,001–15,000")))),"2,501–5,000")</x:f>
        <x:v>2,501–5,000</x:v>
      </x:c>
      <x:c r="K1666" s="16"/>
      <x:c r="L1666" s="43" t="str">
        <x:f>IF(AND(ISNUMBER(I1666),I1666&gt;0,ISNUMBER(K1666),K1666&gt;0),K1666/I1666,"n.a.")</x:f>
        <x:v>n.a.</x:v>
      </x:c>
      <x:c r="M1666" s="43"/>
      <x:c r="N1666" s="13" t="str">
        <x:v>No</x:v>
      </x:c>
      <x:c r="O1666" s="15" t="str">
        <x:v>Full height loading doors</x:v>
      </x:c>
      <x:c r="P1666" s="15" t="str">
        <x:v>Full height loading doors; The units comprise of warehouse accommodation accessed via electric roller shutter loading doors, benefiting from ancillary offices.; - Full heigh loading doors</x:v>
      </x:c>
      <x:c r="Q1666" s="15" t="str">
        <x:v>Description Kestrel Park forms part of Springwood Industrial Estate accessed via Finch Road, comprising of terraced single storey industrial/ warehouse units of steel portal frame with brick and block walls. The site allows for a small hardstand area, providing good parking provisions and loading loading/ unloading provisions. The units comprise of warehouse accommodation accessed via electric roller shutter loading doors, benefiting from ancillary offices. Location The unit is located on Kestrel Park, just off Finch Drive within the well-established Springwood Industrial Estate. Braintree benefits from excellent road links. The A120 provides direct access to junction 8 of the M11 leading to</x:v>
      </x:c>
      <x:c r="R1666" s="15" t="str">
        <x:v>Advertised to let Rightmove detail verified.</x:v>
      </x:c>
      <x:c r="S1666" s="15" t="str">
        <x:v>https://www.zoopla.co.uk/to-rent/commercial/details/74434409/</x:v>
      </x:c>
      <x:c r="T1666" s="15" t="str">
        <x:v>https://www.rightmove.co.uk/properties/778521419585952#/?channel=COM_LET</x:v>
      </x:c>
      <x:c r="U1666" s="15" t="str"/>
      <x:c r="V1666" s="15" t="str">
        <x:v>Braintree — Springwood Industrial Estate</x:v>
      </x:c>
      <x:c r="W1666" s="15" t="str">
        <x:v>Individual unit ≤15,000 sq ft</x:v>
      </x:c>
      <x:c r="X1666" s="13" t="n">
        <x:f>IF(N1666="Yes",L1666,0)</x:f>
        <x:v>0</x:v>
      </x:c>
      <x:c r="Y1666" s="14" t="n">
        <x:v>1</x:v>
      </x:c>
      <x:c r="Z1666" s="13" t="str">
        <x:v>Industrial / workshop / storage</x:v>
      </x:c>
    </x:row>
    <x:row r="1667" ht="75" customHeight="1">
      <x:c r="A1667" s="13" t="str">
        <x:v>SE0687</x:v>
      </x:c>
      <x:c r="B1667" s="15" t="str">
        <x:v>Braintree</x:v>
      </x:c>
      <x:c r="C1667" s="15" t="str">
        <x:v>Braintree</x:v>
      </x:c>
      <x:c r="D1667" s="14" t="n">
        <x:v>43190</x:v>
      </x:c>
      <x:c r="E1667" s="13" t="str">
        <x:v>Town</x:v>
      </x:c>
      <x:c r="F1667" s="15" t="str">
        <x:v>Standalone / estate not named</x:v>
      </x:c>
      <x:c r="G1667" s="15" t="str">
        <x:v>26, Braintree</x:v>
      </x:c>
      <x:c r="H1667" s="13" t="str">
        <x:v>Current</x:v>
      </x:c>
      <x:c r="I1667" s="14" t="n">
        <x:v>4160</x:v>
      </x:c>
      <x:c r="J1667" s="13" t="str">
        <x:f>IF(AND(ISNUMBER(I1667),I1667&gt;0),IF(I1667&lt;=1000,"1–1,000",IF(I1667&lt;=2500,"1,001–2,500",IF(I1667&lt;=5000,"2,501–5,000",IF(I1667&lt;=10000,"5,001–10,000","10,001–15,000")))),"2,501–5,000")</x:f>
        <x:v>2,501–5,000</x:v>
      </x:c>
      <x:c r="K1667" s="16" t="n">
        <x:v>24996</x:v>
      </x:c>
      <x:c r="L1667" s="43" t="n">
        <x:f>IF(AND(ISNUMBER(I1667),I1667&gt;0,ISNUMBER(K1667),K1667&gt;0),K1667/I1667,"n.a.")</x:f>
        <x:v>6.008653846153846</x:v>
      </x:c>
      <x:c r="M1667" s="43"/>
      <x:c r="N1667" s="13" t="str">
        <x:v>Yes</x:v>
      </x:c>
      <x:c r="O1667" s="15" t="str">
        <x:v>Not stated</x:v>
      </x:c>
      <x:c r="P1667" s="15" t="str">
        <x:v>Not stated</x:v>
      </x:c>
      <x:c r="Q1667" s="15" t="str">
        <x:v>Light industrial unit to let on the Benfield Way Industrial Estate, Braintree. The unit measures 4,160 square feet which comprises of workshop and staff areas as well as large mezzanine floor. The site is located with great access onto the A120 and into Braintree town centre, with extended links ...</x:v>
      </x:c>
      <x:c r="R1667" s="15" t="str">
        <x:v>Advertised to let Annual rent converted from portal pcm; rounded display may differ from agent annual quote. Size read from property card, excluding the search-size filter. Annual rent is 12 × Rightmove advertised monthly rent; display rounding may apply.</x:v>
      </x:c>
      <x:c r="S1667" s="15" t="str">
        <x:v>https://www.rightmove.co.uk/properties/174137702#/?channel=COM_LET</x:v>
      </x:c>
      <x:c r="T1667" s="15" t="str"/>
      <x:c r="U1667" s="15" t="str"/>
      <x:c r="V1667" s="15" t="str">
        <x:v>Braintree — Standalone / estate not named</x:v>
      </x:c>
      <x:c r="W1667" s="15" t="str">
        <x:v>Individual unit ≤15,000 sq ft</x:v>
      </x:c>
      <x:c r="X1667" s="13" t="n">
        <x:f>IF(N1667="Yes",L1667,0)</x:f>
        <x:v>6.008653846153846</x:v>
      </x:c>
      <x:c r="Y1667" s="14" t="n">
        <x:v>1</x:v>
      </x:c>
      <x:c r="Z1667" s="13" t="str">
        <x:v>Industrial / workshop / storage</x:v>
      </x:c>
    </x:row>
    <x:row r="1668" ht="49" customHeight="1">
      <x:c r="A1668" s="13" t="str">
        <x:v>SE0688</x:v>
      </x:c>
      <x:c r="B1668" s="15" t="str">
        <x:v>Braintree</x:v>
      </x:c>
      <x:c r="C1668" s="15" t="str">
        <x:v>Braintree</x:v>
      </x:c>
      <x:c r="D1668" s="14" t="n">
        <x:v>43190</x:v>
      </x:c>
      <x:c r="E1668" s="13" t="str">
        <x:v>Town</x:v>
      </x:c>
      <x:c r="F1668" s="15" t="str">
        <x:v>Standalone / estate not named</x:v>
      </x:c>
      <x:c r="G1668" s="15" t="str">
        <x:v>500sqft Warehouse To Let in Braintree, Essex</x:v>
      </x:c>
      <x:c r="H1668" s="13" t="str">
        <x:v>Current</x:v>
      </x:c>
      <x:c r="I1668" s="14" t="n">
        <x:v>500</x:v>
      </x:c>
      <x:c r="J1668" s="13" t="str">
        <x:f>IF(AND(ISNUMBER(I1668),I1668&gt;0),IF(I1668&lt;=1000,"1–1,000",IF(I1668&lt;=2500,"1,001–2,500",IF(I1668&lt;=5000,"2,501–5,000",IF(I1668&lt;=10000,"5,001–10,000","10,001–15,000")))),"1–1,000")</x:f>
        <x:v>1–1,000</x:v>
      </x:c>
      <x:c r="K1668" s="16" t="n">
        <x:v>6000</x:v>
      </x:c>
      <x:c r="L1668" s="43" t="n">
        <x:f>IF(AND(ISNUMBER(I1668),I1668&gt;0,ISNUMBER(K1668),K1668&gt;0),K1668/I1668,"n.a.")</x:f>
        <x:v>12</x:v>
      </x:c>
      <x:c r="M1668" s="43"/>
      <x:c r="N1668" s="13" t="str">
        <x:v>Yes</x:v>
      </x:c>
      <x:c r="O1668" s="15" t="str">
        <x:v>Not stated</x:v>
      </x:c>
      <x:c r="P1668" s="15" t="str">
        <x:v>Not stated</x:v>
      </x:c>
      <x:c r="Q1668" s="15" t="str">
        <x:v>500sqft Warehouse To Let in Braintree, Essex</x:v>
      </x:c>
      <x:c r="R1668" s="15" t="str">
        <x:v>Advertised to let Annual rent converted from portal pcm; rounded display may differ from agent annual quote. Size read from property card, excluding the search-size filter. Annual rent is 12 × Rightmove advertised monthly rent; display rounding may apply.</x:v>
      </x:c>
      <x:c r="S1668" s="15" t="str">
        <x:v>https://www.rightmove.co.uk/properties/94633869#/?channel=COM_LET</x:v>
      </x:c>
      <x:c r="T1668" s="15" t="str"/>
      <x:c r="U1668" s="15" t="str"/>
      <x:c r="V1668" s="15" t="str">
        <x:v>Braintree — Standalone / estate not named</x:v>
      </x:c>
      <x:c r="W1668" s="15" t="str">
        <x:v>Individual unit ≤15,000 sq ft</x:v>
      </x:c>
      <x:c r="X1668" s="13" t="n">
        <x:f>IF(N1668="Yes",L1668,0)</x:f>
        <x:v>12</x:v>
      </x:c>
      <x:c r="Y1668" s="14" t="n">
        <x:v>1</x:v>
      </x:c>
      <x:c r="Z1668" s="13" t="str">
        <x:v>Industrial / workshop / storage</x:v>
      </x:c>
    </x:row>
    <x:row r="1669" ht="153" customHeight="1">
      <x:c r="A1669" s="13" t="str">
        <x:v>SE0689</x:v>
      </x:c>
      <x:c r="B1669" s="15" t="str">
        <x:v>Braintree</x:v>
      </x:c>
      <x:c r="C1669" s="15" t="str">
        <x:v>Braintree</x:v>
      </x:c>
      <x:c r="D1669" s="14" t="n">
        <x:v>43190</x:v>
      </x:c>
      <x:c r="E1669" s="13" t="str">
        <x:v>Town</x:v>
      </x:c>
      <x:c r="F1669" s="15" t="str">
        <x:v>Standalone / estate not named</x:v>
      </x:c>
      <x:c r="G1669" s="15" t="str">
        <x:v>Bradbury Drive, Braintree, Essex, CM7</x:v>
      </x:c>
      <x:c r="H1669" s="13" t="str">
        <x:v>Current</x:v>
      </x:c>
      <x:c r="I1669" s="14" t="n">
        <x:v>9666</x:v>
      </x:c>
      <x:c r="J1669" s="13" t="str">
        <x:f>IF(AND(ISNUMBER(I1669),I1669&gt;0),IF(I1669&lt;=1000,"1–1,000",IF(I1669&lt;=2500,"1,001–2,500",IF(I1669&lt;=5000,"2,501–5,000",IF(I1669&lt;=10000,"5,001–10,000","10,001–15,000")))),"5,001–10,000")</x:f>
        <x:v>5,001–10,000</x:v>
      </x:c>
      <x:c r="K1669" s="16"/>
      <x:c r="L1669" s="43" t="str">
        <x:f>IF(AND(ISNUMBER(I1669),I1669&gt;0,ISNUMBER(K1669),K1669&gt;0),K1669/I1669,"n.a.")</x:f>
        <x:v>n.a.</x:v>
      </x:c>
      <x:c r="M1669" s="43"/>
      <x:c r="N1669" s="13" t="str">
        <x:v>No</x:v>
      </x:c>
      <x:c r="O1669" s="15" t="str">
        <x:v>Clear internal height 8m; The unit features a clear internal height of 8m;</x:v>
      </x:c>
      <x:c r="P1669" s="15" t="str">
        <x:v>Not stated</x:v>
      </x:c>
      <x:c r="Q1669" s="15" t="str">
        <x:v>Unit 3D is an industrial/warehouse unit with office space on both ground and first floors and 24/7 operational hours. The unit features a clear internal height of 8m; three phase power (35 kVA); ground level loading and floor loading of 50 kN/m2. Externally there is yard space and forecourt parking, the yard having a depth of 15 m. There is a BREEAM rating of Excellent and an EPC rating of A-20. Situated on the well-established Springwood Industrial Estate in Braintree, Bradbury Park Industrial Estate sits within one mile of the A120, offering good access to the M11 and Stansted Airport. Braintree has good rail links to London Liverpool Street, with a journey time of approximately one hour.</x:v>
      </x:c>
      <x:c r="R1669" s="15" t="str">
        <x:v>Advertised to let Rightmove detail verified.</x:v>
      </x:c>
      <x:c r="S1669" s="15" t="str">
        <x:v>https://www.zoopla.co.uk/to-rent/commercial/details/72123688/</x:v>
      </x:c>
      <x:c r="T1669" s="15" t="str">
        <x:v>https://www.rightmove.co.uk/properties/754426640564433#/?channel=COM_LET</x:v>
      </x:c>
      <x:c r="U1669" s="15" t="str"/>
      <x:c r="V1669" s="15" t="str">
        <x:v>Braintree — Standalone / estate not named</x:v>
      </x:c>
      <x:c r="W1669" s="15" t="str">
        <x:v>Individual unit ≤15,000 sq ft</x:v>
      </x:c>
      <x:c r="X1669" s="13" t="n">
        <x:f>IF(N1669="Yes",L1669,0)</x:f>
        <x:v>0</x:v>
      </x:c>
      <x:c r="Y1669" s="14" t="n">
        <x:v>1</x:v>
      </x:c>
      <x:c r="Z1669" s="13" t="str">
        <x:v>Industrial / workshop / storage</x:v>
      </x:c>
    </x:row>
    <x:row r="1670" ht="62" customHeight="1">
      <x:c r="A1670" s="13" t="str">
        <x:v>SE0690</x:v>
      </x:c>
      <x:c r="B1670" s="15" t="str">
        <x:v>Braintree</x:v>
      </x:c>
      <x:c r="C1670" s="15" t="str">
        <x:v>Braintree</x:v>
      </x:c>
      <x:c r="D1670" s="14" t="n">
        <x:v>43190</x:v>
      </x:c>
      <x:c r="E1670" s="13" t="str">
        <x:v>Town</x:v>
      </x:c>
      <x:c r="F1670" s="15" t="str">
        <x:v>Standalone / estate not named</x:v>
      </x:c>
      <x:c r="G1670" s="15" t="str">
        <x:v>Braintree</x:v>
      </x:c>
      <x:c r="H1670" s="13" t="str">
        <x:v>Uncertain</x:v>
      </x:c>
      <x:c r="I1670" s="14" t="n">
        <x:v>5088</x:v>
      </x:c>
      <x:c r="J1670" s="13" t="str">
        <x:f>IF(AND(ISNUMBER(I1670),I1670&gt;0),IF(I1670&lt;=1000,"1–1,000",IF(I1670&lt;=2500,"1,001–2,500",IF(I1670&lt;=5000,"2,501–5,000",IF(I1670&lt;=10000,"5,001–10,000","10,001–15,000")))),"5,001–10,000")</x:f>
        <x:v>5,001–10,000</x:v>
      </x:c>
      <x:c r="K1670" s="16" t="n">
        <x:v>35400</x:v>
      </x:c>
      <x:c r="L1670" s="43" t="n">
        <x:f>IF(AND(ISNUMBER(I1670),I1670&gt;0,ISNUMBER(K1670),K1670&gt;0),K1670/I1670,"n.a.")</x:f>
        <x:v>6.9575471698113205</x:v>
      </x:c>
      <x:c r="M1670" s="43"/>
      <x:c r="N1670" s="13" t="str">
        <x:v>No</x:v>
      </x:c>
      <x:c r="O1670" s="15" t="str">
        <x:v>Not stated</x:v>
      </x:c>
      <x:c r="P1670" s="15" t="str">
        <x:v>Not stated</x:v>
      </x:c>
      <x:c r="Q1670" s="15" t="str">
        <x:v>Warehouse to let in Blake End, Braintree. The warehouse measures 5,088 square feet and sits within a rural business centre with gated access. The site is located within close proximity to the A120 and extended access onto the M11 and A12.</x:v>
      </x:c>
      <x:c r="R1670" s="15" t="str">
        <x:v>Advertised but conflicting floor-area/demise descriptions Annual rent converted from portal pcm; rounded display may differ from agent annual quote. Conflicting portal areas: 1200.0, 5088.0 Size read from property card, excluding the search-size filter. Annual rent is 12 × Rightmove advertised monthly rent; display rounding may apply.</x:v>
      </x:c>
      <x:c r="S1670" s="15" t="str">
        <x:v>https://www.rightmove.co.uk/properties/88725147#/?channel=COM_LET</x:v>
      </x:c>
      <x:c r="T1670" s="15" t="str">
        <x:v>https://www.rightmove.co.uk/properties/93703269#/?channel=COM_LET</x:v>
      </x:c>
      <x:c r="U1670" s="15" t="str"/>
      <x:c r="V1670" s="15" t="str">
        <x:v>Braintree — Standalone / estate not named</x:v>
      </x:c>
      <x:c r="W1670" s="15" t="str">
        <x:v>Individual unit ≤15,000 sq ft</x:v>
      </x:c>
      <x:c r="X1670" s="13" t="n">
        <x:f>IF(N1670="Yes",L1670,0)</x:f>
        <x:v>0</x:v>
      </x:c>
      <x:c r="Y1670" s="14" t="n">
        <x:v>1</x:v>
      </x:c>
      <x:c r="Z1670" s="13" t="str">
        <x:v>Industrial / workshop / storage</x:v>
      </x:c>
    </x:row>
    <x:row r="1671" ht="153" customHeight="1">
      <x:c r="A1671" s="13" t="str">
        <x:v>SE0691</x:v>
      </x:c>
      <x:c r="B1671" s="15" t="str">
        <x:v>Braintree</x:v>
      </x:c>
      <x:c r="C1671" s="15" t="str">
        <x:v>Braintree</x:v>
      </x:c>
      <x:c r="D1671" s="14" t="n">
        <x:v>43190</x:v>
      </x:c>
      <x:c r="E1671" s="13" t="str">
        <x:v>Town</x:v>
      </x:c>
      <x:c r="F1671" s="15" t="str">
        <x:v>Standalone / estate not named</x:v>
      </x:c>
      <x:c r="G1671" s="15" t="str">
        <x:v>Enterprise Court, Braintree, Essex, CM7</x:v>
      </x:c>
      <x:c r="H1671" s="13" t="str">
        <x:v>Current</x:v>
      </x:c>
      <x:c r="I1671" s="14" t="n">
        <x:v>1260</x:v>
      </x:c>
      <x:c r="J1671" s="13" t="str">
        <x:f>IF(AND(ISNUMBER(I1671),I1671&gt;0),IF(I1671&lt;=1000,"1–1,000",IF(I1671&lt;=2500,"1,001–2,500",IF(I1671&lt;=5000,"2,501–5,000",IF(I1671&lt;=10000,"5,001–10,000","10,001–15,000")))),"1,001–2,500")</x:f>
        <x:v>1,001–2,500</x:v>
      </x:c>
      <x:c r="K1671" s="16" t="n">
        <x:v>18000</x:v>
      </x:c>
      <x:c r="L1671" s="43" t="n">
        <x:f>IF(AND(ISNUMBER(I1671),I1671&gt;0,ISNUMBER(K1671),K1671&gt;0),K1671/I1671,"n.a.")</x:f>
        <x:v>14.285714285714286</x:v>
      </x:c>
      <x:c r="M1671" s="43"/>
      <x:c r="N1671" s="13" t="str">
        <x:v>Yes</x:v>
      </x:c>
      <x:c r="O1671" s="15" t="str">
        <x:v>Not stated</x:v>
      </x:c>
      <x:c r="P1671" s="15" t="str">
        <x:v>The main elevations are covered in profiled steel cladding and with a large electronic roller shutter loading door currnetly with glazed frontage to the inside creating a Trade Counter entrance.</x:v>
      </x:c>
      <x:c r="Q1671" s="15" t="str">
        <x:v>Warehouse or Trade Counter ON ENTERPRISE COURT 1260 SQFT OFFICE ACCOMODATION (GIA) Location Enterprise Court is located off of Lakes Road to the east of Braintree town centre. Lakes Road leads onto Millennium Way which connects the town centre to Braintree Retail Village and the A120. The A120 is less than one mile from the subject property and provides quick access to Stansted Airport and the M11 (J8). Description Unit 8 form part of a terrace of small industrial units. The building is of steel frame construction with blockwork walls and a mono pitch roof incorporating roof lights. The main elevations are covered in profiled steel cladding and with a large electronic roller shutter loading</x:v>
      </x:c>
      <x:c r="R1671" s="15" t="str">
        <x:v>Advertised to let Rightmove detail verified. Rent amount checked against a rent-labelled annual statement.</x:v>
      </x:c>
      <x:c r="S1671" s="15" t="str">
        <x:v>https://www.zoopla.co.uk/to-rent/commercial/details/72624595/</x:v>
      </x:c>
      <x:c r="T1671" s="15" t="str">
        <x:v>https://www.rightmove.co.uk/properties/173096504#/?channel=COM_LET</x:v>
      </x:c>
      <x:c r="U1671" s="15" t="str"/>
      <x:c r="V1671" s="15" t="str">
        <x:v>Braintree — Standalone / estate not named</x:v>
      </x:c>
      <x:c r="W1671" s="15" t="str">
        <x:v>Individual unit ≤15,000 sq ft</x:v>
      </x:c>
      <x:c r="X1671" s="13" t="n">
        <x:f>IF(N1671="Yes",L1671,0)</x:f>
        <x:v>14.285714285714286</x:v>
      </x:c>
      <x:c r="Y1671" s="14" t="n">
        <x:v>1</x:v>
      </x:c>
      <x:c r="Z1671" s="13" t="str">
        <x:v>Industrial / workshop / storage</x:v>
      </x:c>
    </x:row>
    <x:row r="1672" ht="62" customHeight="1">
      <x:c r="A1672" s="13" t="str">
        <x:v>SE0692</x:v>
      </x:c>
      <x:c r="B1672" s="15" t="str">
        <x:v>Braintree</x:v>
      </x:c>
      <x:c r="C1672" s="15" t="str">
        <x:v>Braintree</x:v>
      </x:c>
      <x:c r="D1672" s="14" t="n">
        <x:v>43190</x:v>
      </x:c>
      <x:c r="E1672" s="13" t="str">
        <x:v>Town</x:v>
      </x:c>
      <x:c r="F1672" s="15" t="str">
        <x:v>Standalone / estate not named</x:v>
      </x:c>
      <x:c r="G1672" s="15" t="str">
        <x:v>Lynderswood Lane, Braintree, Essex, CM77</x:v>
      </x:c>
      <x:c r="H1672" s="13" t="str">
        <x:v>Current</x:v>
      </x:c>
      <x:c r="I1672" s="14" t="n">
        <x:v>600</x:v>
      </x:c>
      <x:c r="J1672" s="13" t="str">
        <x:f>IF(AND(ISNUMBER(I1672),I1672&gt;0),IF(I1672&lt;=1000,"1–1,000",IF(I1672&lt;=2500,"1,001–2,500",IF(I1672&lt;=5000,"2,501–5,000",IF(I1672&lt;=10000,"5,001–10,000","10,001–15,000")))),"1–1,000")</x:f>
        <x:v>1–1,000</x:v>
      </x:c>
      <x:c r="K1672" s="16" t="n">
        <x:v>6756</x:v>
      </x:c>
      <x:c r="L1672" s="43" t="n">
        <x:f>IF(AND(ISNUMBER(I1672),I1672&gt;0,ISNUMBER(K1672),K1672&gt;0),K1672/I1672,"n.a.")</x:f>
        <x:v>11.26</x:v>
      </x:c>
      <x:c r="M1672" s="43"/>
      <x:c r="N1672" s="13" t="str">
        <x:v>Yes</x:v>
      </x:c>
      <x:c r="O1672" s="15" t="str">
        <x:v>Not stated</x:v>
      </x:c>
      <x:c r="P1672" s="15" t="str">
        <x:v>Not stated</x:v>
      </x:c>
      <x:c r="Q1672" s="15" t="str">
        <x:v>This property is suitable for Workshop/Storage/Light Industrial. 600 sq.ft Services installed. The Business Park provides excellent flexible accommodation set in a very presentable secure well maintained site.</x:v>
      </x:c>
      <x:c r="R1672" s="15" t="str">
        <x:v>Advertised to let Annual rent converted from portal pcm; rounded display may differ from agent annual quote. Size read from property card, excluding the search-size filter. Annual rent is 12 × Rightmove advertised monthly rent; display rounding may apply.</x:v>
      </x:c>
      <x:c r="S1672" s="15" t="str">
        <x:v>https://www.rightmove.co.uk/properties/93703236#/?channel=COM_LET</x:v>
      </x:c>
      <x:c r="T1672" s="15" t="str"/>
      <x:c r="U1672" s="15" t="str"/>
      <x:c r="V1672" s="15" t="str">
        <x:v>Braintree — Standalone / estate not named</x:v>
      </x:c>
      <x:c r="W1672" s="15" t="str">
        <x:v>Individual unit ≤15,000 sq ft</x:v>
      </x:c>
      <x:c r="X1672" s="13" t="n">
        <x:f>IF(N1672="Yes",L1672,0)</x:f>
        <x:v>11.26</x:v>
      </x:c>
      <x:c r="Y1672" s="14" t="n">
        <x:v>1</x:v>
      </x:c>
      <x:c r="Z1672" s="13" t="str">
        <x:v>Industrial / workshop / storage</x:v>
      </x:c>
    </x:row>
    <x:row r="1673" ht="49" customHeight="1">
      <x:c r="A1673" s="13" t="str">
        <x:v>SE0693</x:v>
      </x:c>
      <x:c r="B1673" s="15" t="str">
        <x:v>Braintree</x:v>
      </x:c>
      <x:c r="C1673" s="15" t="str">
        <x:v>Braintree</x:v>
      </x:c>
      <x:c r="D1673" s="14" t="n">
        <x:v>43190</x:v>
      </x:c>
      <x:c r="E1673" s="13" t="str">
        <x:v>Town</x:v>
      </x:c>
      <x:c r="F1673" s="15" t="str">
        <x:v>Standalone / estate not named</x:v>
      </x:c>
      <x:c r="G1673" s="15" t="str">
        <x:v>Warehouses / Storage units to Let at Shalford, Braintree, Essex</x:v>
      </x:c>
      <x:c r="H1673" s="13" t="str">
        <x:v>Current</x:v>
      </x:c>
      <x:c r="I1673" s="14" t="n">
        <x:v>800</x:v>
      </x:c>
      <x:c r="J1673" s="13" t="str">
        <x:f>IF(AND(ISNUMBER(I1673),I1673&gt;0),IF(I1673&lt;=1000,"1–1,000",IF(I1673&lt;=2500,"1,001–2,500",IF(I1673&lt;=5000,"2,501–5,000",IF(I1673&lt;=10000,"5,001–10,000","10,001–15,000")))),"1–1,000")</x:f>
        <x:v>1–1,000</x:v>
      </x:c>
      <x:c r="K1673" s="16" t="n">
        <x:v>6000</x:v>
      </x:c>
      <x:c r="L1673" s="43" t="n">
        <x:f>IF(AND(ISNUMBER(I1673),I1673&gt;0,ISNUMBER(K1673),K1673&gt;0),K1673/I1673,"n.a.")</x:f>
        <x:v>7.5</x:v>
      </x:c>
      <x:c r="M1673" s="43"/>
      <x:c r="N1673" s="13" t="str">
        <x:v>Yes</x:v>
      </x:c>
      <x:c r="O1673" s="15" t="str">
        <x:v>Not stated</x:v>
      </x:c>
      <x:c r="P1673" s="15" t="str">
        <x:v>Not stated</x:v>
      </x:c>
      <x:c r="Q1673" s="15" t="str">
        <x:v>800 sq ft storage units available on a secure rural site to the north of Braintree with access via the B1053. Next unit available 1st July 2025.</x:v>
      </x:c>
      <x:c r="R1673" s="15" t="str">
        <x:v>Advertised to let Annual rent converted from portal pcm; rounded display may differ from agent annual quote. Size read from property card, excluding the search-size filter. Annual rent is 12 × Rightmove advertised monthly rent; display rounding may apply.</x:v>
      </x:c>
      <x:c r="S1673" s="15" t="str">
        <x:v>https://www.rightmove.co.uk/properties/151758065#/?channel=COM_LET</x:v>
      </x:c>
      <x:c r="T1673" s="15" t="str"/>
      <x:c r="U1673" s="15" t="str"/>
      <x:c r="V1673" s="15" t="str">
        <x:v>Braintree — Standalone / estate not named</x:v>
      </x:c>
      <x:c r="W1673" s="15" t="str">
        <x:v>Individual unit ≤15,000 sq ft</x:v>
      </x:c>
      <x:c r="X1673" s="13" t="n">
        <x:f>IF(N1673="Yes",L1673,0)</x:f>
        <x:v>7.5</x:v>
      </x:c>
      <x:c r="Y1673" s="14" t="n">
        <x:v>1</x:v>
      </x:c>
      <x:c r="Z1673" s="13" t="str">
        <x:v>Industrial / workshop / storage</x:v>
      </x:c>
    </x:row>
    <x:row r="1674" ht="75" customHeight="1">
      <x:c r="A1674" s="13" t="str">
        <x:v>SE0694</x:v>
      </x:c>
      <x:c r="B1674" s="15" t="str">
        <x:v>Brentwood</x:v>
      </x:c>
      <x:c r="C1674" s="15" t="str">
        <x:v>Ongar</x:v>
      </x:c>
      <x:c r="D1674" s="14"/>
      <x:c r="E1674" s="13" t="str">
        <x:v>Nearby</x:v>
      </x:c>
      <x:c r="F1674" s="15" t="str">
        <x:v>Standalone / estate not named</x:v>
      </x:c>
      <x:c r="G1674" s="15" t="str">
        <x:v>High Street, Ongar</x:v>
      </x:c>
      <x:c r="H1674" s="13" t="str">
        <x:v>Current</x:v>
      </x:c>
      <x:c r="I1674" s="14" t="n">
        <x:v>795</x:v>
      </x:c>
      <x:c r="J1674" s="13" t="str">
        <x:f>IF(AND(ISNUMBER(I1674),I1674&gt;0),IF(I1674&lt;=1000,"1–1,000",IF(I1674&lt;=2500,"1,001–2,500",IF(I1674&lt;=5000,"2,501–5,000",IF(I1674&lt;=10000,"5,001–10,000","10,001–15,000")))),"1–1,000")</x:f>
        <x:v>1–1,000</x:v>
      </x:c>
      <x:c r="K1674" s="16" t="n">
        <x:v>18600</x:v>
      </x:c>
      <x:c r="L1674" s="43" t="n">
        <x:f>IF(AND(ISNUMBER(I1674),I1674&gt;0,ISNUMBER(K1674),K1674&gt;0),K1674/I1674,"n.a.")</x:f>
        <x:v>23.39622641509434</x:v>
      </x:c>
      <x:c r="M1674" s="43"/>
      <x:c r="N1674" s="13" t="str">
        <x:v>Yes</x:v>
      </x:c>
      <x:c r="O1674" s="15" t="str">
        <x:v>Not stated</x:v>
      </x:c>
      <x:c r="P1674" s="15" t="str">
        <x:v>Not stated</x:v>
      </x:c>
      <x:c r="Q1674" s="15" t="str">
        <x:v>"* TOWN CENTRE POSITION * TWO STOREY COMMERCIAL BUILDING * SMALL OR NEW BUSINESS WELCOME * NEWLY RENOVATED * ATTRACTIVE BUILDING * AVAILABLE TO RENT NOW * SOUGHT AFTER MARKET TOWN * Location: Ongar is an attractive and sought-after historic market town situated within Epping Forest Distr..."</x:v>
      </x:c>
      <x:c r="R1674"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674" s="15" t="str">
        <x:v>https://www.rightmove.co.uk/properties/92136777#/?channel=COM_LET</x:v>
      </x:c>
      <x:c r="T1674" s="15" t="str"/>
      <x:c r="U1674" s="15" t="str"/>
      <x:c r="V1674" s="15" t="str">
        <x:v>Brentwood — Standalone / estate not named</x:v>
      </x:c>
      <x:c r="W1674" s="15" t="str">
        <x:v>Individual unit ≤15,000 sq ft</x:v>
      </x:c>
      <x:c r="X1674" s="13" t="n">
        <x:f>IF(N1674="Yes",L1674,0)</x:f>
        <x:v>23.39622641509434</x:v>
      </x:c>
      <x:c r="Y1674" s="14" t="n">
        <x:v>1</x:v>
      </x:c>
      <x:c r="Z1674" s="13" t="str">
        <x:v>Industrial / workshop / storage</x:v>
      </x:c>
    </x:row>
    <x:row r="1675" ht="62" customHeight="1">
      <x:c r="A1675" s="13" t="str">
        <x:v>SE0695</x:v>
      </x:c>
      <x:c r="B1675" s="15" t="str">
        <x:v>Brentwood</x:v>
      </x:c>
      <x:c r="C1675" s="15" t="str">
        <x:v>Ingatestone</x:v>
      </x:c>
      <x:c r="D1675" s="14" t="n">
        <x:v>5410</x:v>
      </x:c>
      <x:c r="E1675" s="13" t="str">
        <x:v>Nearby</x:v>
      </x:c>
      <x:c r="F1675" s="15" t="str">
        <x:v>Standalone / estate not named</x:v>
      </x:c>
      <x:c r="G1675" s="15" t="str">
        <x:v>Ingatestone</x:v>
      </x:c>
      <x:c r="H1675" s="13" t="str">
        <x:v>Uncertain</x:v>
      </x:c>
      <x:c r="I1675" s="14" t="n">
        <x:v>1200</x:v>
      </x:c>
      <x:c r="J1675" s="13" t="str">
        <x:f>IF(AND(ISNUMBER(I1675),I1675&gt;0),IF(I1675&lt;=1000,"1–1,000",IF(I1675&lt;=2500,"1,001–2,500",IF(I1675&lt;=5000,"2,501–5,000",IF(I1675&lt;=10000,"5,001–10,000","10,001–15,000")))),"1,001–2,500")</x:f>
        <x:v>1,001–2,500</x:v>
      </x:c>
      <x:c r="K1675" s="16" t="n">
        <x:v>14400</x:v>
      </x:c>
      <x:c r="L1675" s="43" t="n">
        <x:f>IF(AND(ISNUMBER(I1675),I1675&gt;0,ISNUMBER(K1675),K1675&gt;0),K1675/I1675,"n.a.")</x:f>
        <x:v>12</x:v>
      </x:c>
      <x:c r="M1675" s="43"/>
      <x:c r="N1675" s="13" t="str">
        <x:v>No</x:v>
      </x:c>
      <x:c r="O1675" s="15" t="str">
        <x:v>Not stated</x:v>
      </x:c>
      <x:c r="P1675" s="15" t="str">
        <x:v>Not stated</x:v>
      </x:c>
      <x:c r="Q1675" s="15" t="str">
        <x:v>Storage to let in Blackmore, Ingatestone. The unit measures 1,300 square feet and sits within a secure site with 24 hour security and gated access. The site is well located within the A414, A12, M25 and M11.</x:v>
      </x:c>
      <x:c r="R1675" s="15" t="str">
        <x:v>Advertised but conflicting floor-area/demise descriptions Annual rent converted from portal pcm; rounded display may differ from agent annual quote. Conflicting portal areas: 160.0, 1200.0 Size read from property card, excluding the search-size filter. Annual rent is 12 × Rightmove advertised monthly rent; display rounding may apply.</x:v>
      </x:c>
      <x:c r="S1675" s="15" t="str">
        <x:v>https://www.rightmove.co.uk/properties/172808210#/?channel=COM_LET</x:v>
      </x:c>
      <x:c r="T1675" s="15" t="str">
        <x:v>https://www.rightmove.co.uk/properties/174146525#/?channel=COM_LET</x:v>
      </x:c>
      <x:c r="U1675" s="15" t="str"/>
      <x:c r="V1675" s="15" t="str">
        <x:v>Brentwood — Standalone / estate not named</x:v>
      </x:c>
      <x:c r="W1675" s="15" t="str">
        <x:v>Individual unit ≤15,000 sq ft</x:v>
      </x:c>
      <x:c r="X1675" s="13" t="n">
        <x:f>IF(N1675="Yes",L1675,0)</x:f>
        <x:v>0</x:v>
      </x:c>
      <x:c r="Y1675" s="14" t="n">
        <x:v>1</x:v>
      </x:c>
      <x:c r="Z1675" s="13" t="str">
        <x:v>Industrial / workshop / storage</x:v>
      </x:c>
    </x:row>
    <x:row r="1676" ht="62" customHeight="1">
      <x:c r="A1676" s="13" t="str">
        <x:v>SE0696</x:v>
      </x:c>
      <x:c r="B1676" s="15" t="str">
        <x:v>Brentwood</x:v>
      </x:c>
      <x:c r="C1676" s="15" t="str">
        <x:v>Ongar</x:v>
      </x:c>
      <x:c r="D1676" s="14"/>
      <x:c r="E1676" s="13" t="str">
        <x:v>Nearby</x:v>
      </x:c>
      <x:c r="F1676" s="15" t="str">
        <x:v>Standalone / estate not named</x:v>
      </x:c>
      <x:c r="G1676" s="15" t="str">
        <x:v>King Street, Ongar CM5</x:v>
      </x:c>
      <x:c r="H1676" s="13" t="str">
        <x:v>Current</x:v>
      </x:c>
      <x:c r="I1676" s="14" t="n">
        <x:v>4335</x:v>
      </x:c>
      <x:c r="J1676" s="13" t="str">
        <x:f>IF(AND(ISNUMBER(I1676),I1676&gt;0),IF(I1676&lt;=1000,"1–1,000",IF(I1676&lt;=2500,"1,001–2,500",IF(I1676&lt;=5000,"2,501–5,000",IF(I1676&lt;=10000,"5,001–10,000","10,001–15,000")))),"2,501–5,000")</x:f>
        <x:v>2,501–5,000</x:v>
      </x:c>
      <x:c r="K1676" s="16" t="n">
        <x:v>31200</x:v>
      </x:c>
      <x:c r="L1676" s="43" t="n">
        <x:f>IF(AND(ISNUMBER(I1676),I1676&gt;0,ISNUMBER(K1676),K1676&gt;0),K1676/I1676,"n.a.")</x:f>
        <x:v>7.197231833910035</x:v>
      </x:c>
      <x:c r="M1676" s="43"/>
      <x:c r="N1676" s="13" t="str">
        <x:v>Yes</x:v>
      </x:c>
      <x:c r="O1676" s="15" t="str">
        <x:v>Not stated</x:v>
      </x:c>
      <x:c r="P1676" s="15" t="str">
        <x:v>Not stated</x:v>
      </x:c>
      <x:c r="Q1676" s="15" t="str">
        <x:v>Approximately 4335.4 sq. Ft of light industrial unit with mezzanine, small office and private WC. Light industrial</x:v>
      </x:c>
      <x:c r="R1676" s="15" t="str">
        <x:v>Advertised to let Annual rent converted from portal pcm; rounded display may differ from agent annual quote. Portal result card observed; individual detail unavailable at time of reading. Annual rent is 12 × Zoopla advertised monthly rent; display rounding may apply. Host BUA population not separately matched.</x:v>
      </x:c>
      <x:c r="S1676" s="15" t="str">
        <x:v>https://www.zoopla.co.uk/to-rent/commercial/details/74297862/</x:v>
      </x:c>
      <x:c r="T1676" s="15" t="str"/>
      <x:c r="U1676" s="15" t="str"/>
      <x:c r="V1676" s="15" t="str">
        <x:v>Brentwood — Standalone / estate not named</x:v>
      </x:c>
      <x:c r="W1676" s="15" t="str">
        <x:v>Individual unit ≤15,000 sq ft</x:v>
      </x:c>
      <x:c r="X1676" s="13" t="n">
        <x:f>IF(N1676="Yes",L1676,0)</x:f>
        <x:v>7.197231833910035</x:v>
      </x:c>
      <x:c r="Y1676" s="14" t="n">
        <x:v>1</x:v>
      </x:c>
      <x:c r="Z1676" s="13" t="str">
        <x:v>Industrial / workshop / storage</x:v>
      </x:c>
    </x:row>
    <x:row r="1677" ht="62" customHeight="1">
      <x:c r="A1677" s="13" t="str">
        <x:v>SE0697</x:v>
      </x:c>
      <x:c r="B1677" s="15" t="str">
        <x:v>Brentwood</x:v>
      </x:c>
      <x:c r="C1677" s="15" t="str">
        <x:v>Ongar</x:v>
      </x:c>
      <x:c r="D1677" s="14"/>
      <x:c r="E1677" s="13" t="str">
        <x:v>Nearby</x:v>
      </x:c>
      <x:c r="F1677" s="15" t="str">
        <x:v>Standalone / estate not named</x:v>
      </x:c>
      <x:c r="G1677" s="15" t="str">
        <x:v>Ongar</x:v>
      </x:c>
      <x:c r="H1677" s="13" t="str">
        <x:v>Uncertain</x:v>
      </x:c>
      <x:c r="I1677" s="14" t="n">
        <x:v>702</x:v>
      </x:c>
      <x:c r="J1677" s="13" t="str">
        <x:f>IF(AND(ISNUMBER(I1677),I1677&gt;0),IF(I1677&lt;=1000,"1–1,000",IF(I1677&lt;=2500,"1,001–2,500",IF(I1677&lt;=5000,"2,501–5,000",IF(I1677&lt;=10000,"5,001–10,000","10,001–15,000")))),"1–1,000")</x:f>
        <x:v>1–1,000</x:v>
      </x:c>
      <x:c r="K1677" s="16" t="n">
        <x:v>6600</x:v>
      </x:c>
      <x:c r="L1677" s="43" t="n">
        <x:f>IF(AND(ISNUMBER(I1677),I1677&gt;0,ISNUMBER(K1677),K1677&gt;0),K1677/I1677,"n.a.")</x:f>
        <x:v>9.401709401709402</x:v>
      </x:c>
      <x:c r="M1677" s="43"/>
      <x:c r="N1677" s="13" t="str">
        <x:v>No</x:v>
      </x:c>
      <x:c r="O1677" s="15" t="str">
        <x:v>Not stated</x:v>
      </x:c>
      <x:c r="P1677" s="15" t="str">
        <x:v>Not stated</x:v>
      </x:c>
      <x:c r="Q1677" s="15" t="str">
        <x:v>Timber clad property of approximately 702 sq ft suitable for versatile uses. The property is located just off the A414 close to the town of Chipping Ongar.</x:v>
      </x:c>
      <x:c r="R1677" s="15" t="str">
        <x:v>Advertised but conflicting floor-area/demise descriptions Annual rent converted from portal pcm; rounded display may differ from agent annual quote. Conflicting portal areas: 160.0, 690.0, 702.0 Size read from property card, excluding the search-size filter. Annual rent is 12 × Rightmove advertised monthly rent; display rounding may apply. Host BUA population not separately matched.</x:v>
      </x:c>
      <x:c r="S1677" s="15" t="str">
        <x:v>https://www.rightmove.co.uk/properties/170963993#/?channel=COM_LET</x:v>
      </x:c>
      <x:c r="T1677" s="15" t="str">
        <x:v>https://www.rightmove.co.uk/properties/93874029#/?channel=COM_LET</x:v>
      </x:c>
      <x:c r="U1677" s="15" t="str">
        <x:v>https://www.rightmove.co.uk/properties/171024494#/?channel=COM_LET</x:v>
      </x:c>
      <x:c r="V1677" s="15" t="str">
        <x:v>Brentwood — Standalone / estate not named</x:v>
      </x:c>
      <x:c r="W1677" s="15" t="str">
        <x:v>Individual unit ≤15,000 sq ft</x:v>
      </x:c>
      <x:c r="X1677" s="13" t="n">
        <x:f>IF(N1677="Yes",L1677,0)</x:f>
        <x:v>0</x:v>
      </x:c>
      <x:c r="Y1677" s="14" t="n">
        <x:v>1</x:v>
      </x:c>
      <x:c r="Z1677" s="13" t="str">
        <x:v>Industrial / workshop / storage</x:v>
      </x:c>
    </x:row>
    <x:row r="1678" ht="153" customHeight="1">
      <x:c r="A1678" s="13" t="str">
        <x:v>SE0698</x:v>
      </x:c>
      <x:c r="B1678" s="15" t="str">
        <x:v>Brentwood</x:v>
      </x:c>
      <x:c r="C1678" s="15" t="str">
        <x:v>Ingatestone</x:v>
      </x:c>
      <x:c r="D1678" s="14" t="n">
        <x:v>5410</x:v>
      </x:c>
      <x:c r="E1678" s="13" t="str">
        <x:v>Nearby</x:v>
      </x:c>
      <x:c r="F1678" s="15" t="str">
        <x:v>Standalone / estate not named</x:v>
      </x:c>
      <x:c r="G1678" s="15" t="str">
        <x:v>Unit 1 Hands Farm, Radley Green Road, Ingatestone, Essex, CM4</x:v>
      </x:c>
      <x:c r="H1678" s="13" t="str">
        <x:v>Current</x:v>
      </x:c>
      <x:c r="I1678" s="14" t="n">
        <x:v>1663</x:v>
      </x:c>
      <x:c r="J1678" s="13" t="str">
        <x:f>IF(AND(ISNUMBER(I1678),I1678&gt;0),IF(I1678&lt;=1000,"1–1,000",IF(I1678&lt;=2500,"1,001–2,500",IF(I1678&lt;=5000,"2,501–5,000",IF(I1678&lt;=10000,"5,001–10,000","10,001–15,000")))),"1,001–2,500")</x:f>
        <x:v>1,001–2,500</x:v>
      </x:c>
      <x:c r="K1678" s="16" t="n">
        <x:v>18800</x:v>
      </x:c>
      <x:c r="L1678" s="43" t="n">
        <x:f>IF(AND(ISNUMBER(I1678),I1678&gt;0,ISNUMBER(K1678),K1678&gt;0),K1678/I1678,"n.a.")</x:f>
        <x:v>11.304870715574264</x:v>
      </x:c>
      <x:c r="M1678" s="43"/>
      <x:c r="N1678" s="13" t="str">
        <x:v>Yes</x:v>
      </x:c>
      <x:c r="O1678" s="15" t="str">
        <x:v>Not stated</x:v>
      </x:c>
      <x:c r="P1678" s="15" t="str">
        <x:v>A warehouse unit with roller shutter access door, electricity supply, WC facilities and allocated car parking.</x:v>
      </x:c>
      <x:c r="Q1678" s="15" t="str">
        <x:v>Warehouse Premises Adjacent to the A414 10 Miles to the M11 (Junction 7) 5 Miles to Chelmsford City Centre Electricity Supply WC Facilities Make an enquiry A warehouse unit with roller shutter access door, electricity supply, WC facilities and allocated car parking. Please note the unit is to be used for STORAGE PURPOSES ONLY. LOCATION The property is situated on Radley Green Road just off of the A414 which provides direct access to Chelmsford to the east and Ongar, Harlow and the M11 to the west. SERVICES We understand the property is connected to mains water, and electricity. We have not tested any of the services and all interested parties should rely upon their own enquiries with the rel</x:v>
      </x:c>
      <x:c r="R1678" s="15" t="str">
        <x:v>Advertised to let Annual rent converted from portal pcm; rounded display may differ from agent annual quote. Agent annual rent verified. Direct agent detail verified. Rent amount checked against a rent-labelled annual statement.</x:v>
      </x:c>
      <x:c r="S1678" s="15" t="str">
        <x:v>https://www.rightmove.co.uk/properties/760545616254720#/?channel=COM_LET</x:v>
      </x:c>
      <x:c r="T1678" s="15" t="str">
        <x:v>https://fennwright.co.uk/property/unit-1-hands-farm-radley-green-road-ingatestone-essex-cm4/</x:v>
      </x:c>
      <x:c r="U1678" s="15" t="str"/>
      <x:c r="V1678" s="15" t="str">
        <x:v>Brentwood — Standalone / estate not named</x:v>
      </x:c>
      <x:c r="W1678" s="15" t="str">
        <x:v>Individual unit ≤15,000 sq ft</x:v>
      </x:c>
      <x:c r="X1678" s="13" t="n">
        <x:f>IF(N1678="Yes",L1678,0)</x:f>
        <x:v>11.304870715574264</x:v>
      </x:c>
      <x:c r="Y1678" s="14" t="n">
        <x:v>1</x:v>
      </x:c>
      <x:c r="Z1678" s="13" t="str">
        <x:v>Industrial / workshop / storage</x:v>
      </x:c>
    </x:row>
    <x:row r="1679" ht="153" customHeight="1">
      <x:c r="A1679" s="13" t="str">
        <x:v>SE0699</x:v>
      </x:c>
      <x:c r="B1679" s="15" t="str">
        <x:v>Brentwood</x:v>
      </x:c>
      <x:c r="C1679" s="15" t="str">
        <x:v>Ingatestone</x:v>
      </x:c>
      <x:c r="D1679" s="14" t="n">
        <x:v>5410</x:v>
      </x:c>
      <x:c r="E1679" s="13" t="str">
        <x:v>Nearby</x:v>
      </x:c>
      <x:c r="F1679" s="15" t="str">
        <x:v>Standalone / estate not named</x:v>
      </x:c>
      <x:c r="G1679" s="15" t="str">
        <x:v>Unit 2 Hands Farm, Radley Green Road, Ingatestone, Essex, CM4</x:v>
      </x:c>
      <x:c r="H1679" s="13" t="str">
        <x:v>Current</x:v>
      </x:c>
      <x:c r="I1679" s="14" t="n">
        <x:v>1083</x:v>
      </x:c>
      <x:c r="J1679" s="13" t="str">
        <x:f>IF(AND(ISNUMBER(I1679),I1679&gt;0),IF(I1679&lt;=1000,"1–1,000",IF(I1679&lt;=2500,"1,001–2,500",IF(I1679&lt;=5000,"2,501–5,000",IF(I1679&lt;=10000,"5,001–10,000","10,001–15,000")))),"1,001–2,500")</x:f>
        <x:v>1,001–2,500</x:v>
      </x:c>
      <x:c r="K1679" s="16" t="n">
        <x:v>12500</x:v>
      </x:c>
      <x:c r="L1679" s="43" t="n">
        <x:f>IF(AND(ISNUMBER(I1679),I1679&gt;0,ISNUMBER(K1679),K1679&gt;0),K1679/I1679,"n.a.")</x:f>
        <x:v>11.54201292705448</x:v>
      </x:c>
      <x:c r="M1679" s="43"/>
      <x:c r="N1679" s="13" t="str">
        <x:v>Yes</x:v>
      </x:c>
      <x:c r="O1679" s="15" t="str">
        <x:v>Not stated</x:v>
      </x:c>
      <x:c r="P1679" s="15" t="str">
        <x:v>A warehouse unit with roller shutter access door, electricity supply, WC facilities and allocated car parking.</x:v>
      </x:c>
      <x:c r="Q1679" s="15" t="str">
        <x:v>Warehouse Premises Adjacent to the A414 10 Miles to the M11 (Junction 7) 5 Miles to Chelmsford City Centre Electricity Supply WC Facilities Make an enquiry A warehouse unit with roller shutter access door, electricity supply, WC facilities and allocated car parking. Please note the unit is to be used for STORAGE PURPOSES ONLY. LOCATION The property is situated on Radley Green Road just off of the A414 which provides direct access to Chelmsford to the east and Ongar, Harlow and the M11 to the west. SERVICES We understand the property is connected to mains water, and electricity. We have not tested any of the services and all interested parties should rely upon their own enquiries with the rel</x:v>
      </x:c>
      <x:c r="R1679" s="15" t="str">
        <x:v>Advertised to let Annual rent converted from portal pcm; rounded display may differ from agent annual quote. Agent annual rent verified. Direct agent detail verified. Rent amount checked against a rent-labelled annual statement.</x:v>
      </x:c>
      <x:c r="S1679" s="15" t="str">
        <x:v>https://www.rightmove.co.uk/properties/760545630810769#/?channel=COM_LET</x:v>
      </x:c>
      <x:c r="T1679" s="15" t="str">
        <x:v>https://fennwright.co.uk/property/unit-2-hands-farm-radley-green-road-ingatestone-essex-cm4/</x:v>
      </x:c>
      <x:c r="U1679" s="15" t="str"/>
      <x:c r="V1679" s="15" t="str">
        <x:v>Brentwood — Standalone / estate not named</x:v>
      </x:c>
      <x:c r="W1679" s="15" t="str">
        <x:v>Individual unit ≤15,000 sq ft</x:v>
      </x:c>
      <x:c r="X1679" s="13" t="n">
        <x:f>IF(N1679="Yes",L1679,0)</x:f>
        <x:v>11.54201292705448</x:v>
      </x:c>
      <x:c r="Y1679" s="14" t="n">
        <x:v>1</x:v>
      </x:c>
      <x:c r="Z1679" s="13" t="str">
        <x:v>Industrial / workshop / storage</x:v>
      </x:c>
    </x:row>
    <x:row r="1680" ht="153" customHeight="1">
      <x:c r="A1680" s="13" t="str">
        <x:v>SE0700</x:v>
      </x:c>
      <x:c r="B1680" s="15" t="str">
        <x:v>Brentwood</x:v>
      </x:c>
      <x:c r="C1680" s="15" t="str">
        <x:v>Ingatestone</x:v>
      </x:c>
      <x:c r="D1680" s="14" t="n">
        <x:v>5410</x:v>
      </x:c>
      <x:c r="E1680" s="13" t="str">
        <x:v>Nearby</x:v>
      </x:c>
      <x:c r="F1680" s="15" t="str">
        <x:v>Standalone / estate not named</x:v>
      </x:c>
      <x:c r="G1680" s="15" t="str">
        <x:v>Unit A, Ingatestone Road, Ingatestone</x:v>
      </x:c>
      <x:c r="H1680" s="13" t="str">
        <x:v>Current</x:v>
      </x:c>
      <x:c r="I1680" s="14" t="n">
        <x:v>753</x:v>
      </x:c>
      <x:c r="J1680" s="13" t="str">
        <x:f>IF(AND(ISNUMBER(I1680),I1680&gt;0),IF(I1680&lt;=1000,"1–1,000",IF(I1680&lt;=2500,"1,001–2,500",IF(I1680&lt;=5000,"2,501–5,000",IF(I1680&lt;=10000,"5,001–10,000","10,001–15,000")))),"1–1,000")</x:f>
        <x:v>1–1,000</x:v>
      </x:c>
      <x:c r="K1680" s="16" t="n">
        <x:v>9000</x:v>
      </x:c>
      <x:c r="L1680" s="43" t="n">
        <x:f>IF(AND(ISNUMBER(I1680),I1680&gt;0,ISNUMBER(K1680),K1680&gt;0),K1680/I1680,"n.a.")</x:f>
        <x:v>11.952191235059761</x:v>
      </x:c>
      <x:c r="M1680" s="43"/>
      <x:c r="N1680" s="13" t="str">
        <x:v>Yes</x:v>
      </x:c>
      <x:c r="O1680" s="15" t="str">
        <x:v>Not stated</x:v>
      </x:c>
      <x:c r="P1680" s="15" t="str">
        <x:v>Roller shutter door for vehicle access</x:v>
      </x:c>
      <x:c r="Q1680" s="15" t="str">
        <x:v>Hibbert-Foy Property are pleased to present Workshop 1, a well-maintained detached steel-framed storage unit located just off Ingatestone Road, offering convenient access to the A12 and surrounding regional routes. This versatile unit is ideal for small businesses, trades, storage or workshop use (STP), and benefits from secure surroundings and private access. Key Features Secure steel construction with insulated profile cladding Approx. (add size if known - can calculate if needed) Roller shutter door for vehicle access Separate personnel door Internal lighting and power supply Fitted workbench/storage area Solid concrete floor Private rural setting Ideal for workshop, storage, hobby or bus</x:v>
      </x:c>
      <x:c r="R1680" s="15" t="str">
        <x:v>Advertised to let Annual rent converted from portal pcm; rounded display may differ from agent annual quote. Rightmove detail verified. Annual rent is 12 × Rightmove advertised monthly rent; display rounding may apply.</x:v>
      </x:c>
      <x:c r="S1680" s="15" t="str">
        <x:v>https://www.zoopla.co.uk/to-rent/commercial/details/73245806/</x:v>
      </x:c>
      <x:c r="T1680" s="15" t="str">
        <x:v>https://www.rightmove.co.uk/properties/88744644#/?channel=COM_LET</x:v>
      </x:c>
      <x:c r="U1680" s="15" t="str"/>
      <x:c r="V1680" s="15" t="str">
        <x:v>Brentwood — Standalone / estate not named</x:v>
      </x:c>
      <x:c r="W1680" s="15" t="str">
        <x:v>Individual unit ≤15,000 sq ft</x:v>
      </x:c>
      <x:c r="X1680" s="13" t="n">
        <x:f>IF(N1680="Yes",L1680,0)</x:f>
        <x:v>11.952191235059761</x:v>
      </x:c>
      <x:c r="Y1680" s="14" t="n">
        <x:v>1</x:v>
      </x:c>
      <x:c r="Z1680" s="13" t="str">
        <x:v>Industrial / workshop / storage</x:v>
      </x:c>
    </x:row>
    <x:row r="1681" ht="42" customHeight="1">
      <x:c r="A1681" s="13" t="str">
        <x:v>SE0701</x:v>
      </x:c>
      <x:c r="B1681" s="15" t="str">
        <x:v>Brentwood</x:v>
      </x:c>
      <x:c r="C1681" s="15" t="str">
        <x:v>Brentwood</x:v>
      </x:c>
      <x:c r="D1681" s="14" t="n">
        <x:v>55340</x:v>
      </x:c>
      <x:c r="E1681" s="13" t="str">
        <x:v>Town</x:v>
      </x:c>
      <x:c r="F1681" s="15" t="str">
        <x:v>Brentwood Trade Park</x:v>
      </x:c>
      <x:c r="G1681" s="15" t="str">
        <x:v>Unit 2 Brentwood Trade Park, Tallon Road, Hutton Industrial Estate, Brentwood, CM13 1TF</x:v>
      </x:c>
      <x:c r="H1681" s="13" t="str">
        <x:v>Current</x:v>
      </x:c>
      <x:c r="I1681" s="14" t="n">
        <x:v>5057</x:v>
      </x:c>
      <x:c r="J1681" s="13" t="str">
        <x:f>IF(AND(ISNUMBER(I1681),I1681&gt;0),IF(I1681&lt;=1000,"1–1,000",IF(I1681&lt;=2500,"1,001–2,500",IF(I1681&lt;=5000,"2,501–5,000",IF(I1681&lt;=10000,"5,001–10,000","10,001–15,000")))),"5,001–10,000")</x:f>
        <x:v>5,001–10,000</x:v>
      </x:c>
      <x:c r="K1681" s="16"/>
      <x:c r="L1681" s="43" t="str">
        <x:f>IF(AND(ISNUMBER(I1681),I1681&gt;0,ISNUMBER(K1681),K1681&gt;0),K1681/I1681,"n.a.")</x:f>
        <x:v>n.a.</x:v>
      </x:c>
      <x:c r="M1681" s="43"/>
      <x:c r="N1681" s="13" t="str">
        <x:v>No</x:v>
      </x:c>
      <x:c r="O1681" s="15" t="str">
        <x:v>Not stated</x:v>
      </x:c>
      <x:c r="P1681" s="15" t="str">
        <x:v>Not stated</x:v>
      </x:c>
      <x:c r="Q1681" s="15" t="str">
        <x:v>Refurbished terraced trade counter/warehouse unit available to let immediately.</x:v>
      </x:c>
      <x:c r="R1681" s="15" t="str">
        <x:v>Advertised to let Size read from property card, excluding the search-size filter.</x:v>
      </x:c>
      <x:c r="S1681" s="15" t="str">
        <x:v>https://www.rightmove.co.uk/properties/773401346745008#/?channel=COM_LET</x:v>
      </x:c>
      <x:c r="T1681" s="15" t="str"/>
      <x:c r="U1681" s="15" t="str"/>
      <x:c r="V1681" s="15" t="str">
        <x:v>Brentwood — Brentwood Trade Park</x:v>
      </x:c>
      <x:c r="W1681" s="15" t="str">
        <x:v>Individual unit ≤15,000 sq ft</x:v>
      </x:c>
      <x:c r="X1681" s="13" t="n">
        <x:f>IF(N1681="Yes",L1681,0)</x:f>
        <x:v>0</x:v>
      </x:c>
      <x:c r="Y1681" s="14" t="n">
        <x:v>1</x:v>
      </x:c>
      <x:c r="Z1681" s="13" t="str">
        <x:v>Industrial / workshop / storage</x:v>
      </x:c>
    </x:row>
    <x:row r="1682" ht="42" customHeight="1">
      <x:c r="A1682" s="13" t="str">
        <x:v>SE0702</x:v>
      </x:c>
      <x:c r="B1682" s="15" t="str">
        <x:v>Brentwood</x:v>
      </x:c>
      <x:c r="C1682" s="15" t="str">
        <x:v>Brentwood</x:v>
      </x:c>
      <x:c r="D1682" s="14" t="n">
        <x:v>55340</x:v>
      </x:c>
      <x:c r="E1682" s="13" t="str">
        <x:v>Town</x:v>
      </x:c>
      <x:c r="F1682" s="15" t="str">
        <x:v>Brentwood Trade Park</x:v>
      </x:c>
      <x:c r="G1682" s="15" t="str">
        <x:v>Unit 4 Brentwood Trade Park, Tallon Road, Hutton Industrial Estate, Brentwood, CM13 1TF</x:v>
      </x:c>
      <x:c r="H1682" s="13" t="str">
        <x:v>Current</x:v>
      </x:c>
      <x:c r="I1682" s="14" t="n">
        <x:v>4780</x:v>
      </x:c>
      <x:c r="J1682" s="13" t="str">
        <x:f>IF(AND(ISNUMBER(I1682),I1682&gt;0),IF(I1682&lt;=1000,"1–1,000",IF(I1682&lt;=2500,"1,001–2,500",IF(I1682&lt;=5000,"2,501–5,000",IF(I1682&lt;=10000,"5,001–10,000","10,001–15,000")))),"2,501–5,000")</x:f>
        <x:v>2,501–5,000</x:v>
      </x:c>
      <x:c r="K1682" s="16"/>
      <x:c r="L1682" s="43" t="str">
        <x:f>IF(AND(ISNUMBER(I1682),I1682&gt;0,ISNUMBER(K1682),K1682&gt;0),K1682/I1682,"n.a.")</x:f>
        <x:v>n.a.</x:v>
      </x:c>
      <x:c r="M1682" s="43"/>
      <x:c r="N1682" s="13" t="str">
        <x:v>No</x:v>
      </x:c>
      <x:c r="O1682" s="15" t="str">
        <x:v>Not stated</x:v>
      </x:c>
      <x:c r="P1682" s="15" t="str">
        <x:v>Not stated</x:v>
      </x:c>
      <x:c r="Q1682" s="15" t="str">
        <x:v>Refurbished detached warehouse within popular trade estate. Available to let immediately.</x:v>
      </x:c>
      <x:c r="R1682" s="15" t="str">
        <x:v>Advertised to let Size read from property card, excluding the search-size filter.</x:v>
      </x:c>
      <x:c r="S1682" s="15" t="str">
        <x:v>https://www.rightmove.co.uk/properties/773401350997105#/?channel=COM_LET</x:v>
      </x:c>
      <x:c r="T1682" s="15" t="str"/>
      <x:c r="U1682" s="15" t="str"/>
      <x:c r="V1682" s="15" t="str">
        <x:v>Brentwood — Brentwood Trade Park</x:v>
      </x:c>
      <x:c r="W1682" s="15" t="str">
        <x:v>Individual unit ≤15,000 sq ft</x:v>
      </x:c>
      <x:c r="X1682" s="13" t="n">
        <x:f>IF(N1682="Yes",L1682,0)</x:f>
        <x:v>0</x:v>
      </x:c>
      <x:c r="Y1682" s="14" t="n">
        <x:v>1</x:v>
      </x:c>
      <x:c r="Z1682" s="13" t="str">
        <x:v>Industrial / workshop / storage</x:v>
      </x:c>
    </x:row>
    <x:row r="1683" ht="42" customHeight="1">
      <x:c r="A1683" s="13" t="str">
        <x:v>SE0703</x:v>
      </x:c>
      <x:c r="B1683" s="15" t="str">
        <x:v>Brentwood</x:v>
      </x:c>
      <x:c r="C1683" s="15" t="str">
        <x:v>Brentwood</x:v>
      </x:c>
      <x:c r="D1683" s="14" t="n">
        <x:v>55340</x:v>
      </x:c>
      <x:c r="E1683" s="13" t="str">
        <x:v>Town</x:v>
      </x:c>
      <x:c r="F1683" s="15" t="str">
        <x:v>Brentwood Trade Park</x:v>
      </x:c>
      <x:c r="G1683" s="15" t="str">
        <x:v>Unit 5 Brentwood Trade Park, Tallon Road, Hutton Industrial Estate, Brentwood, CM13 1TF</x:v>
      </x:c>
      <x:c r="H1683" s="13" t="str">
        <x:v>Current</x:v>
      </x:c>
      <x:c r="I1683" s="14" t="n">
        <x:v>5914</x:v>
      </x:c>
      <x:c r="J1683" s="13" t="str">
        <x:f>IF(AND(ISNUMBER(I1683),I1683&gt;0),IF(I1683&lt;=1000,"1–1,000",IF(I1683&lt;=2500,"1,001–2,500",IF(I1683&lt;=5000,"2,501–5,000",IF(I1683&lt;=10000,"5,001–10,000","10,001–15,000")))),"5,001–10,000")</x:f>
        <x:v>5,001–10,000</x:v>
      </x:c>
      <x:c r="K1683" s="16"/>
      <x:c r="L1683" s="43" t="str">
        <x:f>IF(AND(ISNUMBER(I1683),I1683&gt;0,ISNUMBER(K1683),K1683&gt;0),K1683/I1683,"n.a.")</x:f>
        <x:v>n.a.</x:v>
      </x:c>
      <x:c r="M1683" s="43"/>
      <x:c r="N1683" s="13" t="str">
        <x:v>No</x:v>
      </x:c>
      <x:c r="O1683" s="15" t="str">
        <x:v>Not stated</x:v>
      </x:c>
      <x:c r="P1683" s="15" t="str">
        <x:v>Not stated</x:v>
      </x:c>
      <x:c r="Q1683" s="15" t="str">
        <x:v>Refurbished detached warehouse within popular trade estate. Available to let immediately.</x:v>
      </x:c>
      <x:c r="R1683" s="15" t="str">
        <x:v>Advertised to let Size read from property card, excluding the search-size filter.</x:v>
      </x:c>
      <x:c r="S1683" s="15" t="str">
        <x:v>https://www.rightmove.co.uk/properties/773401352964624#/?channel=COM_LET</x:v>
      </x:c>
      <x:c r="T1683" s="15" t="str"/>
      <x:c r="U1683" s="15" t="str"/>
      <x:c r="V1683" s="15" t="str">
        <x:v>Brentwood — Brentwood Trade Park</x:v>
      </x:c>
      <x:c r="W1683" s="15" t="str">
        <x:v>Individual unit ≤15,000 sq ft</x:v>
      </x:c>
      <x:c r="X1683" s="13" t="n">
        <x:f>IF(N1683="Yes",L1683,0)</x:f>
        <x:v>0</x:v>
      </x:c>
      <x:c r="Y1683" s="14" t="n">
        <x:v>1</x:v>
      </x:c>
      <x:c r="Z1683" s="13" t="str">
        <x:v>Industrial / workshop / storage</x:v>
      </x:c>
    </x:row>
    <x:row r="1684" ht="127" customHeight="1">
      <x:c r="A1684" s="13" t="str">
        <x:v>SE0704</x:v>
      </x:c>
      <x:c r="B1684" s="15" t="str">
        <x:v>Brentwood</x:v>
      </x:c>
      <x:c r="C1684" s="15" t="str">
        <x:v>Brentwood</x:v>
      </x:c>
      <x:c r="D1684" s="14" t="n">
        <x:v>55340</x:v>
      </x:c>
      <x:c r="E1684" s="13" t="str">
        <x:v>Town</x:v>
      </x:c>
      <x:c r="F1684" s="15" t="str">
        <x:v>Childerditch Industrial Park</x:v>
      </x:c>
      <x:c r="G1684" s="15" t="str">
        <x:v>Unit 8A, Childerditch Industrial Park, Childerditch Hall Drive, Brentwood, Essex, CM13</x:v>
      </x:c>
      <x:c r="H1684" s="13" t="str">
        <x:v>Current</x:v>
      </x:c>
      <x:c r="I1684" s="14" t="n">
        <x:v>6885</x:v>
      </x:c>
      <x:c r="J1684" s="13" t="str">
        <x:f>IF(AND(ISNUMBER(I1684),I1684&gt;0),IF(I1684&lt;=1000,"1–1,000",IF(I1684&lt;=2500,"1,001–2,500",IF(I1684&lt;=5000,"2,501–5,000",IF(I1684&lt;=10000,"5,001–10,000","10,001–15,000")))),"5,001–10,000")</x:f>
        <x:v>5,001–10,000</x:v>
      </x:c>
      <x:c r="K1684" s="16"/>
      <x:c r="L1684" s="43" t="str">
        <x:f>IF(AND(ISNUMBER(I1684),I1684&gt;0,ISNUMBER(K1684),K1684&gt;0),K1684/I1684,"n.a.")</x:f>
        <x:v>n.a.</x:v>
      </x:c>
      <x:c r="M1684" s="43"/>
      <x:c r="N1684" s="13" t="str">
        <x:v>No</x:v>
      </x:c>
      <x:c r="O1684" s="15" t="str">
        <x:v>Eaves Height 7m Rising to 10.9m; The available accommodation comprises a semi detached warehouse arranged to provide ground floor open bay warehouse with roller shutter access and a minimum eaves height of 7.15 m rising to over 10m.</x:v>
      </x:c>
      <x:c r="P1684" s="15" t="str">
        <x:v>6m Electric Roller Shutter; The available accommodation comprises a semi detached warehouse arranged to provide ground floor open bay warehouse with roller shutter access and a minimum eaves height of 7.15 m rising to over 10m.</x:v>
      </x:c>
      <x:c r="Q1684" s="15" t="str">
        <x:v>Childerditch Industrial Park offers an established business community with a balanced mix of logistical solutions set over 32 acres. The available accommodation comprises a semi detached warehouse arranged to provide ground floor open bay warehouse with roller shutter access and a minimum eaves height of 7.15 m rising to over 10m. A further brick built office is provided along with kitchen area and male &amp; female W/C facilities. The property benefits from a gated and fenced concrete yard and three phase power supply.</x:v>
      </x:c>
      <x:c r="R1684" s="15" t="str">
        <x:v>Advertised to let Conflicting portal areas: 6865.0, 6885.0 Rightmove detail verified. Direct agent detail verified.</x:v>
      </x:c>
      <x:c r="S1684" s="15" t="str">
        <x:v>https://www.zoopla.co.uk/to-rent/commercial/details/73599114/</x:v>
      </x:c>
      <x:c r="T1684" s="15" t="str">
        <x:v>https://www.zoopla.co.uk/to-rent/commercial/details/71489920/</x:v>
      </x:c>
      <x:c r="U1684" s="15" t="str">
        <x:v>https://www.rightmove.co.uk/properties/760714030132768#/?channel=COM_LET
https://www.rightmove.co.uk/properties/760953204050705#/?channel=COM_LET
https://property.kemsley.com/property/details/8907214/unit-8a-childerditch-industrial-park-childerditch-hall-drive-brentwood-essex-cm13-industrial</x:v>
      </x:c>
      <x:c r="V1684" s="15" t="str">
        <x:v>Brentwood — Childerditch Industrial Park</x:v>
      </x:c>
      <x:c r="W1684" s="15" t="str">
        <x:v>Individual unit ≤15,000 sq ft</x:v>
      </x:c>
      <x:c r="X1684" s="13" t="n">
        <x:f>IF(N1684="Yes",L1684,0)</x:f>
        <x:v>0</x:v>
      </x:c>
      <x:c r="Y1684" s="14" t="n">
        <x:v>1</x:v>
      </x:c>
      <x:c r="Z1684" s="13" t="str">
        <x:v>Industrial / workshop / storage</x:v>
      </x:c>
    </x:row>
    <x:row r="1685" ht="127" customHeight="1">
      <x:c r="A1685" s="13" t="str">
        <x:v>SE0705</x:v>
      </x:c>
      <x:c r="B1685" s="15" t="str">
        <x:v>Brentwood</x:v>
      </x:c>
      <x:c r="C1685" s="15" t="str">
        <x:v>Brentwood</x:v>
      </x:c>
      <x:c r="D1685" s="14" t="n">
        <x:v>55340</x:v>
      </x:c>
      <x:c r="E1685" s="13" t="str">
        <x:v>Town</x:v>
      </x:c>
      <x:c r="F1685" s="15" t="str">
        <x:v>Childerditch Industrial Park</x:v>
      </x:c>
      <x:c r="G1685" s="15" t="str">
        <x:v>Unit 8b, Childerditch Industrial Park, Childerditch Hall Drive, Brentwood, Essex</x:v>
      </x:c>
      <x:c r="H1685" s="13" t="str">
        <x:v>Current</x:v>
      </x:c>
      <x:c r="I1685" s="14" t="n">
        <x:v>6967</x:v>
      </x:c>
      <x:c r="J1685" s="13" t="str">
        <x:f>IF(AND(ISNUMBER(I1685),I1685&gt;0),IF(I1685&lt;=1000,"1–1,000",IF(I1685&lt;=2500,"1,001–2,500",IF(I1685&lt;=5000,"2,501–5,000",IF(I1685&lt;=10000,"5,001–10,000","10,001–15,000")))),"5,001–10,000")</x:f>
        <x:v>5,001–10,000</x:v>
      </x:c>
      <x:c r="K1685" s="16"/>
      <x:c r="L1685" s="43" t="str">
        <x:f>IF(AND(ISNUMBER(I1685),I1685&gt;0,ISNUMBER(K1685),K1685&gt;0),K1685/I1685,"n.a.")</x:f>
        <x:v>n.a.</x:v>
      </x:c>
      <x:c r="M1685" s="43"/>
      <x:c r="N1685" s="13" t="str">
        <x:v>No</x:v>
      </x:c>
      <x:c r="O1685" s="15" t="str">
        <x:v>Clear Span Roof Height 7.15m Rising to Over 10m; The available accommodation comprises a semi detached warehouse arranged to provide ground floor open bay warehouse with roller shutter access and a minimum eaves height of 7.15m rising to over 10m.</x:v>
      </x:c>
      <x:c r="P1685" s="15" t="str">
        <x:v>6m Electric Roller Shutter; The available accommodation comprises a semi detached warehouse arranged to provide ground floor open bay warehouse with roller shutter access and a minimum eaves height of 7.15m rising to over 10m.</x:v>
      </x:c>
      <x:c r="Q1685" s="15" t="str">
        <x:v>Childerditch Industrial Park offers an established business community with a balanced mix of logistical solutions set over 32 acres. The available accommodation comprises a semi detached warehouse arranged to provide ground floor open bay warehouse with roller shutter access and a minimum eaves height of 7.15m rising to over 10m. A further brick built office is provided along with kitchen area and male &amp; female W/C facilities. The property benefits from a gated and fenced concrete yard and three phase power supply.</x:v>
      </x:c>
      <x:c r="R1685" s="15" t="str">
        <x:v>Advertised to let Rightmove detail verified. Direct agent detail verified.</x:v>
      </x:c>
      <x:c r="S1685" s="15" t="str">
        <x:v>https://www.zoopla.co.uk/to-rent/commercial/details/74532837/</x:v>
      </x:c>
      <x:c r="T1685" s="15" t="str">
        <x:v>https://www.rightmove.co.uk/properties/780343192374208#/?channel=COM_LET</x:v>
      </x:c>
      <x:c r="U1685" s="15" t="str">
        <x:v>https://property.kemsley.com/property/details/8907588/unit-8b-childerditch-industrial-park-childerditch-hall-drive-brentwood-essex-industrial</x:v>
      </x:c>
      <x:c r="V1685" s="15" t="str">
        <x:v>Brentwood — Childerditch Industrial Park</x:v>
      </x:c>
      <x:c r="W1685" s="15" t="str">
        <x:v>Individual unit ≤15,000 sq ft</x:v>
      </x:c>
      <x:c r="X1685" s="13" t="n">
        <x:f>IF(N1685="Yes",L1685,0)</x:f>
        <x:v>0</x:v>
      </x:c>
      <x:c r="Y1685" s="14" t="n">
        <x:v>1</x:v>
      </x:c>
      <x:c r="Z1685" s="13" t="str">
        <x:v>Industrial / workshop / storage</x:v>
      </x:c>
    </x:row>
    <x:row r="1686" ht="114" customHeight="1">
      <x:c r="A1686" s="13" t="str">
        <x:v>SE0706</x:v>
      </x:c>
      <x:c r="B1686" s="15" t="str">
        <x:v>Brentwood</x:v>
      </x:c>
      <x:c r="C1686" s="15" t="str">
        <x:v>Brentwood</x:v>
      </x:c>
      <x:c r="D1686" s="14" t="n">
        <x:v>55340</x:v>
      </x:c>
      <x:c r="E1686" s="13" t="str">
        <x:v>Town</x:v>
      </x:c>
      <x:c r="F1686" s="15" t="str">
        <x:v>Childerditch Industrial Park</x:v>
      </x:c>
      <x:c r="G1686" s="15" t="str">
        <x:v>Unit 9, Childerditch Industrial Park, Childerditch Hall Drive, Brentwood, Essex, CM13</x:v>
      </x:c>
      <x:c r="H1686" s="13" t="str">
        <x:v>Current</x:v>
      </x:c>
      <x:c r="I1686" s="14" t="n">
        <x:v>13039</x:v>
      </x:c>
      <x:c r="J1686" s="13" t="str">
        <x:f>IF(AND(ISNUMBER(I1686),I1686&gt;0),IF(I1686&lt;=1000,"1–1,000",IF(I1686&lt;=2500,"1,001–2,500",IF(I1686&lt;=5000,"2,501–5,000",IF(I1686&lt;=10000,"5,001–10,000","10,001–15,000")))),"10,001–15,000")</x:f>
        <x:v>10,001–15,000</x:v>
      </x:c>
      <x:c r="K1686" s="16" t="n">
        <x:v>170000</x:v>
      </x:c>
      <x:c r="L1686" s="43" t="n">
        <x:f>IF(AND(ISNUMBER(I1686),I1686&gt;0,ISNUMBER(K1686),K1686&gt;0),K1686/I1686,"n.a.")</x:f>
        <x:v>13.03780964797914</x:v>
      </x:c>
      <x:c r="M1686" s="43" t="n">
        <x:v>13.04</x:v>
      </x:c>
      <x:c r="N1686" s="13" t="str">
        <x:v>Yes</x:v>
      </x:c>
      <x:c r="O1686" s="15" t="str">
        <x:v>Eaves 4.7m Rising to 8.25m Height at Apex</x:v>
      </x:c>
      <x:c r="P1686" s="15" t="str">
        <x:v>Level Access Roller Shutter; The available accommodation comprises a detached warehouse unit with loading provided by level access roller shutter.</x:v>
      </x:c>
      <x:c r="Q1686" s="15" t="str">
        <x:v>Childerditch Industrial Park offers an established business community with a balanced mix of logistical solutions set over 32 acres. The available accommodation comprises a detached warehouse unit with loading provided by level access roller shutter. A two storey office block provides kitchen and male &amp; female W/C facilities, with first offices, plus second floor staff/storage area. Externally, a loading area is provided to the front of the unit, and parking.</x:v>
      </x:c>
      <x:c r="R1686" s="15" t="str">
        <x:v>Advertised to let Rightmove displays a price per sq ft; may be portal calculated. Rightmove detail verified. Agent annual rent verified. Direct agent detail verified. Rent amount checked against a rent-labelled annual statement.</x:v>
      </x:c>
      <x:c r="S1686" s="15" t="str">
        <x:v>https://www.zoopla.co.uk/to-rent/commercial/details/74009468/</x:v>
      </x:c>
      <x:c r="T1686" s="15" t="str">
        <x:v>https://www.zoopla.co.uk/to-rent/commercial/details/73970055/</x:v>
      </x:c>
      <x:c r="U1686" s="15" t="str">
        <x:v>https://www.rightmove.co.uk/properties/768691210483425#/?channel=COM_LET
https://www.rightmove.co.uk/properties/769630594045632#/?channel=COM_LET
https://property.kemsley.com/property/details/8907570/unit-9-childerditch-industrial-park-childerditch-hall-drive-brentwood-essex-cm13-warehouse</x:v>
      </x:c>
      <x:c r="V1686" s="15" t="str">
        <x:v>Brentwood — Childerditch Industrial Park</x:v>
      </x:c>
      <x:c r="W1686" s="15" t="str">
        <x:v>Individual unit ≤15,000 sq ft</x:v>
      </x:c>
      <x:c r="X1686" s="13" t="n">
        <x:f>IF(N1686="Yes",L1686,0)</x:f>
        <x:v>13.03780964797914</x:v>
      </x:c>
      <x:c r="Y1686" s="14" t="n">
        <x:v>1</x:v>
      </x:c>
      <x:c r="Z1686" s="13" t="str">
        <x:v>Industrial / workshop / storage</x:v>
      </x:c>
    </x:row>
    <x:row r="1687" ht="49" customHeight="1">
      <x:c r="A1687" s="13" t="str">
        <x:v>SE0707</x:v>
      </x:c>
      <x:c r="B1687" s="15" t="str">
        <x:v>Brentwood</x:v>
      </x:c>
      <x:c r="C1687" s="15" t="str">
        <x:v>Brentwood</x:v>
      </x:c>
      <x:c r="D1687" s="14" t="n">
        <x:v>55340</x:v>
      </x:c>
      <x:c r="E1687" s="13" t="str">
        <x:v>Town</x:v>
      </x:c>
      <x:c r="F1687" s="15" t="str">
        <x:v>Hutton Industrial Estate</x:v>
      </x:c>
      <x:c r="G1687" s="15" t="str">
        <x:v>Hutton Industrial Estate, Brentwood CM13</x:v>
      </x:c>
      <x:c r="H1687" s="13" t="str">
        <x:v>Current</x:v>
      </x:c>
      <x:c r="I1687" s="14" t="n">
        <x:v>10747</x:v>
      </x:c>
      <x:c r="J1687" s="13" t="str">
        <x:f>IF(AND(ISNUMBER(I1687),I1687&gt;0),IF(I1687&lt;=1000,"1–1,000",IF(I1687&lt;=2500,"1,001–2,500",IF(I1687&lt;=5000,"2,501–5,000",IF(I1687&lt;=10000,"5,001–10,000","10,001–15,000")))),"10,001–15,000")</x:f>
        <x:v>10,001–15,000</x:v>
      </x:c>
      <x:c r="K1687" s="16"/>
      <x:c r="L1687" s="43" t="str">
        <x:f>IF(AND(ISNUMBER(I1687),I1687&gt;0,ISNUMBER(K1687),K1687&gt;0),K1687/I1687,"n.a.")</x:f>
        <x:v>n.a.</x:v>
      </x:c>
      <x:c r="M1687" s="43"/>
      <x:c r="N1687" s="13" t="str">
        <x:v>No</x:v>
      </x:c>
      <x:c r="O1687" s="15" t="str">
        <x:v>Not stated</x:v>
      </x:c>
      <x:c r="P1687" s="15" t="str">
        <x:v>Not stated</x:v>
      </x:c>
      <x:c r="Q1687" s="15" t="str">
        <x:v>A property comprising two units out of a terrace of three, configures into a single unit with offices. Good access to the A12. ... Warehouse</x:v>
      </x:c>
      <x:c r="R1687" s="15" t="str">
        <x:v>Advertised to let Portal result card observed; individual detail unavailable at time of reading.</x:v>
      </x:c>
      <x:c r="S1687" s="15" t="str">
        <x:v>https://www.zoopla.co.uk/to-rent/commercial/details/73745810/</x:v>
      </x:c>
      <x:c r="T1687" s="15" t="str"/>
      <x:c r="U1687" s="15" t="str"/>
      <x:c r="V1687" s="15" t="str">
        <x:v>Brentwood — Hutton Industrial Estate</x:v>
      </x:c>
      <x:c r="W1687" s="15" t="str">
        <x:v>Individual unit ≤15,000 sq ft</x:v>
      </x:c>
      <x:c r="X1687" s="13" t="n">
        <x:f>IF(N1687="Yes",L1687,0)</x:f>
        <x:v>0</x:v>
      </x:c>
      <x:c r="Y1687" s="14" t="n">
        <x:v>1</x:v>
      </x:c>
      <x:c r="Z1687" s="13" t="str">
        <x:v>Industrial / workshop / storage</x:v>
      </x:c>
    </x:row>
    <x:row r="1688" ht="75" customHeight="1">
      <x:c r="A1688" s="13" t="str">
        <x:v>SE0708</x:v>
      </x:c>
      <x:c r="B1688" s="15" t="str">
        <x:v>Brentwood</x:v>
      </x:c>
      <x:c r="C1688" s="15" t="str">
        <x:v>Brentwood</x:v>
      </x:c>
      <x:c r="D1688" s="14" t="n">
        <x:v>55340</x:v>
      </x:c>
      <x:c r="E1688" s="13" t="str">
        <x:v>Town</x:v>
      </x:c>
      <x:c r="F1688" s="15" t="str">
        <x:v>Standalone / estate not named</x:v>
      </x:c>
      <x:c r="G1688" s="15" t="str">
        <x:v>53 Tallon Road, Hutton, Brentwood, Essex, CM13</x:v>
      </x:c>
      <x:c r="H1688" s="13" t="str">
        <x:v>Current</x:v>
      </x:c>
      <x:c r="I1688" s="14" t="n">
        <x:v>4719</x:v>
      </x:c>
      <x:c r="J1688" s="13" t="str">
        <x:f>IF(AND(ISNUMBER(I1688),I1688&gt;0),IF(I1688&lt;=1000,"1–1,000",IF(I1688&lt;=2500,"1,001–2,500",IF(I1688&lt;=5000,"2,501–5,000",IF(I1688&lt;=10000,"5,001–10,000","10,001–15,000")))),"2,501–5,000")</x:f>
        <x:v>2,501–5,000</x:v>
      </x:c>
      <x:c r="K1688" s="16" t="n">
        <x:v>63500</x:v>
      </x:c>
      <x:c r="L1688" s="43" t="n">
        <x:f>IF(AND(ISNUMBER(I1688),I1688&gt;0,ISNUMBER(K1688),K1688&gt;0),K1688/I1688,"n.a.")</x:f>
        <x:v>13.456240728968002</x:v>
      </x:c>
      <x:c r="M1688" s="43" t="n">
        <x:v>13.46</x:v>
      </x:c>
      <x:c r="N1688" s="13" t="str">
        <x:v>Yes</x:v>
      </x:c>
      <x:c r="O1688" s="15" t="str">
        <x:v>Not stated</x:v>
      </x:c>
      <x:c r="P1688" s="15" t="str">
        <x:v>53 Tallon Road benefits from shutter door access, mains services , W/Cs and a kitchenette.</x:v>
      </x:c>
      <x:c r="Q1688" s="15" t="str">
        <x:v>53 Tallon Road comprises a self-contained light industrial unit with forecourt parking/loading. The unit is arranged to provide warehouse/workshop space, office accommodation and additional mezzanine storage. 53 Tallon Road benefits from shutter door access, mains services , W/Cs and a kitchenette.</x:v>
      </x:c>
      <x:c r="R1688"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688" s="15" t="str">
        <x:v>https://www.zoopla.co.uk/to-rent/commercial/details/72444336/</x:v>
      </x:c>
      <x:c r="T1688" s="15" t="str">
        <x:v>https://www.rightmove.co.uk/properties/777037420371601#/?channel=COM_LET</x:v>
      </x:c>
      <x:c r="U1688" s="15" t="str">
        <x:v>https://property.kemsley.com/property/details/8907420/53-tallon-road-hutton-brentwood-essex-cm13-industrial</x:v>
      </x:c>
      <x:c r="V1688" s="15" t="str">
        <x:v>Brentwood — Standalone / estate not named</x:v>
      </x:c>
      <x:c r="W1688" s="15" t="str">
        <x:v>Individual unit ≤15,000 sq ft</x:v>
      </x:c>
      <x:c r="X1688" s="13" t="n">
        <x:f>IF(N1688="Yes",L1688,0)</x:f>
        <x:v>13.456240728968002</x:v>
      </x:c>
      <x:c r="Y1688" s="14" t="n">
        <x:v>1</x:v>
      </x:c>
      <x:c r="Z1688" s="13" t="str">
        <x:v>Industrial / workshop / storage</x:v>
      </x:c>
    </x:row>
    <x:row r="1689" ht="75" customHeight="1">
      <x:c r="A1689" s="13" t="str">
        <x:v>SE0709</x:v>
      </x:c>
      <x:c r="B1689" s="15" t="str">
        <x:v>Brentwood</x:v>
      </x:c>
      <x:c r="C1689" s="15" t="str">
        <x:v>Brentwood</x:v>
      </x:c>
      <x:c r="D1689" s="14" t="n">
        <x:v>55340</x:v>
      </x:c>
      <x:c r="E1689" s="13" t="str">
        <x:v>Town</x:v>
      </x:c>
      <x:c r="F1689" s="15" t="str">
        <x:v>Standalone / estate not named</x:v>
      </x:c>
      <x:c r="G1689" s="15" t="str">
        <x:v>Brentwood</x:v>
      </x:c>
      <x:c r="H1689" s="13" t="str">
        <x:v>Uncertain</x:v>
      </x:c>
      <x:c r="I1689" s="14" t="n">
        <x:v>5623</x:v>
      </x:c>
      <x:c r="J1689" s="13" t="str">
        <x:f>IF(AND(ISNUMBER(I1689),I1689&gt;0),IF(I1689&lt;=1000,"1–1,000",IF(I1689&lt;=2500,"1,001–2,500",IF(I1689&lt;=5000,"2,501–5,000",IF(I1689&lt;=10000,"5,001–10,000","10,001–15,000")))),"5,001–10,000")</x:f>
        <x:v>5,001–10,000</x:v>
      </x:c>
      <x:c r="K1689" s="16" t="n">
        <x:v>27000</x:v>
      </x:c>
      <x:c r="L1689" s="43" t="n">
        <x:f>IF(AND(ISNUMBER(I1689),I1689&gt;0,ISNUMBER(K1689),K1689&gt;0),K1689/I1689,"n.a.")</x:f>
        <x:v>4.801707273697315</x:v>
      </x:c>
      <x:c r="M1689" s="43"/>
      <x:c r="N1689" s="13" t="str">
        <x:v>No</x:v>
      </x:c>
      <x:c r="O1689" s="15" t="str">
        <x:v>Not stated</x:v>
      </x:c>
      <x:c r="P1689" s="15" t="str">
        <x:v>Not stated</x:v>
      </x:c>
      <x:c r="Q1689" s="15" t="str">
        <x:v>Workshop facility to let in Kelvedon Hatch, Brentwood. The property is situated within a rural business centre with electric gated access and CCTV. The property offers workshop, office and yard space. The site is located with great access onto the A12 and M25.</x:v>
      </x:c>
      <x:c r="R1689" s="15" t="str">
        <x:v>Advertised but conflicting floor-area/demise descriptions Annual rent converted from portal pcm; rounded display may differ from agent annual quote. Conflicting portal areas: 160.0, 5623.0 Size read from property card, excluding the search-size filter. Annual rent is 12 × Rightmove advertised monthly rent; display rounding may apply.</x:v>
      </x:c>
      <x:c r="S1689" s="15" t="str">
        <x:v>https://www.rightmove.co.uk/properties/95108022#/?channel=COM_LET</x:v>
      </x:c>
      <x:c r="T1689" s="15" t="str">
        <x:v>https://www.rightmove.co.uk/properties/124629779#/?channel=COM_LET</x:v>
      </x:c>
      <x:c r="U1689" s="15" t="str"/>
      <x:c r="V1689" s="15" t="str">
        <x:v>Brentwood — Standalone / estate not named</x:v>
      </x:c>
      <x:c r="W1689" s="15" t="str">
        <x:v>Individual unit ≤15,000 sq ft</x:v>
      </x:c>
      <x:c r="X1689" s="13" t="n">
        <x:f>IF(N1689="Yes",L1689,0)</x:f>
        <x:v>0</x:v>
      </x:c>
      <x:c r="Y1689" s="14" t="n">
        <x:v>1</x:v>
      </x:c>
      <x:c r="Z1689" s="13" t="str">
        <x:v>Industrial / workshop / storage</x:v>
      </x:c>
    </x:row>
    <x:row r="1690" ht="101" customHeight="1">
      <x:c r="A1690" s="13" t="str">
        <x:v>SE0710</x:v>
      </x:c>
      <x:c r="B1690" s="15" t="str">
        <x:v>Brentwood</x:v>
      </x:c>
      <x:c r="C1690" s="15" t="str">
        <x:v>Brentwood</x:v>
      </x:c>
      <x:c r="D1690" s="14" t="n">
        <x:v>55340</x:v>
      </x:c>
      <x:c r="E1690" s="13" t="str">
        <x:v>Town</x:v>
      </x:c>
      <x:c r="F1690" s="15" t="str">
        <x:v>Standalone / estate not named</x:v>
      </x:c>
      <x:c r="G1690" s="15" t="str">
        <x:v>Brentwood, Essex, CM14</x:v>
      </x:c>
      <x:c r="H1690" s="13" t="str">
        <x:v>Current</x:v>
      </x:c>
      <x:c r="I1690" s="14" t="n">
        <x:v>1200</x:v>
      </x:c>
      <x:c r="J1690" s="13" t="str">
        <x:f>IF(AND(ISNUMBER(I1690),I1690&gt;0),IF(I1690&lt;=1000,"1–1,000",IF(I1690&lt;=2500,"1,001–2,500",IF(I1690&lt;=5000,"2,501–5,000",IF(I1690&lt;=10000,"5,001–10,000","10,001–15,000")))),"1,001–2,500")</x:f>
        <x:v>1,001–2,500</x:v>
      </x:c>
      <x:c r="K1690" s="16" t="n">
        <x:v>25800</x:v>
      </x:c>
      <x:c r="L1690" s="43" t="n">
        <x:f>IF(AND(ISNUMBER(I1690),I1690&gt;0,ISNUMBER(K1690),K1690&gt;0),K1690/I1690,"n.a.")</x:f>
        <x:v>21.5</x:v>
      </x:c>
      <x:c r="M1690" s="43"/>
      <x:c r="N1690" s="13" t="str">
        <x:v>Yes</x:v>
      </x:c>
      <x:c r="O1690" s="15" t="str">
        <x:v>Stunning newly refurbished storage barn on a small gated site close to Brentwood. Unit has roller shutter door, screed flooring, high eave height, single phase power. Toilet block on site. Would suit online sales or quiet form of manufacturing. Access 7am to 7pm Mon to Friday, weekends negotiable.</x:v>
      </x:c>
      <x:c r="P1690" s="15" t="str">
        <x:v>Stunning newly refurbished storage barn on a small gated site close to Brentwood. Unit has roller shutter door, screed flooring, high eave height, single phase power. Toilet block on site. Would suit online sales or quiet form of manufacturing. Access 7am to 7pm Mon to Friday, weekends negotiable.</x:v>
      </x:c>
      <x:c r="Q1690" s="15" t="str">
        <x:v>Stunning newly refurbished storage barn on a small gated site close to Brentwood. Unit has roller shutter door, screed flooring, high eave height, single phase power. Toilet block on site. Would suit online sales or quiet form of manufacturing. Access 7am to 7pm Mon to Friday, weekends negotiable.</x:v>
      </x:c>
      <x:c r="R1690" s="15" t="str">
        <x:v>Advertised to let Annual rent converted from portal pcm; rounded display may differ from agent annual quote. Size read from property card, excluding the search-size filter. Annual rent is 12 × Rightmove advertised monthly rent; display rounding may apply.</x:v>
      </x:c>
      <x:c r="S1690" s="15" t="str">
        <x:v>https://www.rightmove.co.uk/properties/754787845532432#/?channel=COM_LET</x:v>
      </x:c>
      <x:c r="T1690" s="15" t="str"/>
      <x:c r="U1690" s="15" t="str"/>
      <x:c r="V1690" s="15" t="str">
        <x:v>Brentwood — Standalone / estate not named</x:v>
      </x:c>
      <x:c r="W1690" s="15" t="str">
        <x:v>Individual unit ≤15,000 sq ft</x:v>
      </x:c>
      <x:c r="X1690" s="13" t="n">
        <x:f>IF(N1690="Yes",L1690,0)</x:f>
        <x:v>21.5</x:v>
      </x:c>
      <x:c r="Y1690" s="14" t="n">
        <x:v>1</x:v>
      </x:c>
      <x:c r="Z1690" s="13" t="str">
        <x:v>Industrial / workshop / storage</x:v>
      </x:c>
    </x:row>
    <x:row r="1691" ht="88" customHeight="1">
      <x:c r="A1691" s="13" t="str">
        <x:v>SE0711</x:v>
      </x:c>
      <x:c r="B1691" s="15" t="str">
        <x:v>Brentwood</x:v>
      </x:c>
      <x:c r="C1691" s="15" t="str">
        <x:v>Brentwood</x:v>
      </x:c>
      <x:c r="D1691" s="14" t="n">
        <x:v>55340</x:v>
      </x:c>
      <x:c r="E1691" s="13" t="str">
        <x:v>Town</x:v>
      </x:c>
      <x:c r="F1691" s="15" t="str">
        <x:v>Standalone / estate not named</x:v>
      </x:c>
      <x:c r="G1691" s="15" t="str">
        <x:v>Folkes Lane, Brentwood, Essex, RM14</x:v>
      </x:c>
      <x:c r="H1691" s="13" t="str">
        <x:v>Current</x:v>
      </x:c>
      <x:c r="I1691" s="14" t="n">
        <x:v>1300</x:v>
      </x:c>
      <x:c r="J1691" s="13" t="str">
        <x:f>IF(AND(ISNUMBER(I1691),I1691&gt;0),IF(I1691&lt;=1000,"1–1,000",IF(I1691&lt;=2500,"1,001–2,500",IF(I1691&lt;=5000,"2,501–5,000",IF(I1691&lt;=10000,"5,001–10,000","10,001–15,000")))),"1,001–2,500")</x:f>
        <x:v>1,001–2,500</x:v>
      </x:c>
      <x:c r="K1691" s="16" t="n">
        <x:v>24000</x:v>
      </x:c>
      <x:c r="L1691" s="43" t="n">
        <x:f>IF(AND(ISNUMBER(I1691),I1691&gt;0,ISNUMBER(K1691),K1691&gt;0),K1691/I1691,"n.a.")</x:f>
        <x:v>18.46153846153846</x:v>
      </x:c>
      <x:c r="M1691" s="43"/>
      <x:c r="N1691" s="13" t="str">
        <x:v>Yes</x:v>
      </x:c>
      <x:c r="O1691" s="15" t="str">
        <x:v>With three phase power this industrial unit is suitable for warehouse, storage and distribution plus manufacturing. Height is approx 12ft to eaves. Established site with 24 hour access. Must be seen, contact agent to arrange a viewing.</x:v>
      </x:c>
      <x:c r="P1691" s="15" t="str">
        <x:v>Not stated</x:v>
      </x:c>
      <x:c r="Q1691" s="15" t="str">
        <x:v>With three phase power this industrial unit is suitable for warehouse, storage and distribution plus manufacturing. Height is approx 12ft to eaves. Established site with 24 hour access. Must be seen, contact agent to arrange a viewing.</x:v>
      </x:c>
      <x:c r="R1691" s="15" t="str">
        <x:v>Advertised to let Annual rent converted from portal pcm; rounded display may differ from agent annual quote. Size read from property card, excluding the search-size filter. Annual rent is 12 × Rightmove advertised monthly rent; display rounding may apply.</x:v>
      </x:c>
      <x:c r="S1691" s="15" t="str">
        <x:v>https://www.rightmove.co.uk/properties/754787839240017#/?channel=COM_LET</x:v>
      </x:c>
      <x:c r="T1691" s="15" t="str"/>
      <x:c r="U1691" s="15" t="str"/>
      <x:c r="V1691" s="15" t="str">
        <x:v>Brentwood — Standalone / estate not named</x:v>
      </x:c>
      <x:c r="W1691" s="15" t="str">
        <x:v>Individual unit ≤15,000 sq ft</x:v>
      </x:c>
      <x:c r="X1691" s="13" t="n">
        <x:f>IF(N1691="Yes",L1691,0)</x:f>
        <x:v>18.46153846153846</x:v>
      </x:c>
      <x:c r="Y1691" s="14" t="n">
        <x:v>1</x:v>
      </x:c>
      <x:c r="Z1691" s="13" t="str">
        <x:v>Industrial / workshop / storage</x:v>
      </x:c>
    </x:row>
    <x:row r="1692" ht="153" customHeight="1">
      <x:c r="A1692" s="13" t="str">
        <x:v>SE0712</x:v>
      </x:c>
      <x:c r="B1692" s="15" t="str">
        <x:v>Brentwood</x:v>
      </x:c>
      <x:c r="C1692" s="15" t="str">
        <x:v>Brentwood</x:v>
      </x:c>
      <x:c r="D1692" s="14" t="n">
        <x:v>55340</x:v>
      </x:c>
      <x:c r="E1692" s="13" t="str">
        <x:v>Town</x:v>
      </x:c>
      <x:c r="F1692" s="15" t="str">
        <x:v>Standalone / estate not named</x:v>
      </x:c>
      <x:c r="G1692" s="15" t="str">
        <x:v>Little Warley Hall Lane, Little Warley, Brentwood, Essex, CM13</x:v>
      </x:c>
      <x:c r="H1692" s="13" t="str">
        <x:v>Uncertain</x:v>
      </x:c>
      <x:c r="I1692" s="14" t="n">
        <x:v>7500</x:v>
      </x:c>
      <x:c r="J1692" s="13" t="str">
        <x:f>IF(AND(ISNUMBER(I1692),I1692&gt;0),IF(I1692&lt;=1000,"1–1,000",IF(I1692&lt;=2500,"1,001–2,500",IF(I1692&lt;=5000,"2,501–5,000",IF(I1692&lt;=10000,"5,001–10,000","10,001–15,000")))),"5,001–10,000")</x:f>
        <x:v>5,001–10,000</x:v>
      </x:c>
      <x:c r="K1692" s="16" t="n">
        <x:v>110004</x:v>
      </x:c>
      <x:c r="L1692" s="43" t="n">
        <x:f>IF(AND(ISNUMBER(I1692),I1692&gt;0,ISNUMBER(K1692),K1692&gt;0),K1692/I1692,"n.a.")</x:f>
        <x:v>14.6672</x:v>
      </x:c>
      <x:c r="M1692" s="43" t="n">
        <x:v>14.67</x:v>
      </x:c>
      <x:c r="N1692" s="13" t="str">
        <x:v>No</x:v>
      </x:c>
      <x:c r="O1692" s="15" t="str">
        <x:v>Not stated</x:v>
      </x:c>
      <x:c r="P1692" s="15" t="str">
        <x:v>Not stated</x:v>
      </x:c>
      <x:c r="Q1692" s="15" t="str">
        <x:v>Description Industrial Warehouse To Let - Little Warley Hall Lane, CM13 William Ross Property Services are pleased to offer this industrial warehouse located in the highly accessible area of Little Warley Hall Lane, CM13. The property offers 7,513 sq. ft. of internal warehouse space and an additional 8,160 sq. ft. of external yard, making it ideal for a wide range of business uses including manufacturing, storage, and distribution. Refurbishment Opportunity The unit requires refurbishment, which the landlord is prepared to carry out. Importantly, the landlord is seeking the right tenant before commencing works, allowing the incoming tenant the opportunity to influence the layout and finish t</x:v>
      </x:c>
      <x:c r="R1692" s="15" t="str">
        <x:v>Advertised but conflicting floor-area/demise descriptions Annual rent converted from portal pcm; rounded display may differ from agent annual quote. Conflicting portal areas: 1184.0, 7500.0 Rightmove displays a price per sq ft; may be portal calculated. Rightmove detail verified. Annual rent is 12 × Rightmove advertised monthly rent; display rounding may apply.</x:v>
      </x:c>
      <x:c r="S1692" s="15" t="str">
        <x:v>https://www.zoopla.co.uk/to-rent/commercial/details/73451702/</x:v>
      </x:c>
      <x:c r="T1692" s="15" t="str">
        <x:v>https://www.rightmove.co.uk/properties/760730071233825#/?channel=COM_LET</x:v>
      </x:c>
      <x:c r="U1692" s="15" t="str">
        <x:v>https://www.rightmove.co.uk/properties/89679759#/?channel=COM_LET</x:v>
      </x:c>
      <x:c r="V1692" s="15" t="str">
        <x:v>Brentwood — Standalone / estate not named</x:v>
      </x:c>
      <x:c r="W1692" s="15" t="str">
        <x:v>Individual unit ≤15,000 sq ft</x:v>
      </x:c>
      <x:c r="X1692" s="13" t="n">
        <x:f>IF(N1692="Yes",L1692,0)</x:f>
        <x:v>0</x:v>
      </x:c>
      <x:c r="Y1692" s="14" t="n">
        <x:v>1</x:v>
      </x:c>
      <x:c r="Z1692" s="13" t="str">
        <x:v>Industrial / workshop / storage</x:v>
      </x:c>
    </x:row>
    <x:row r="1693" ht="49" customHeight="1">
      <x:c r="A1693" s="13" t="str">
        <x:v>SE0713</x:v>
      </x:c>
      <x:c r="B1693" s="15" t="str">
        <x:v>Brentwood</x:v>
      </x:c>
      <x:c r="C1693" s="15" t="str">
        <x:v>Brentwood</x:v>
      </x:c>
      <x:c r="D1693" s="14" t="n">
        <x:v>55340</x:v>
      </x:c>
      <x:c r="E1693" s="13" t="str">
        <x:v>Town</x:v>
      </x:c>
      <x:c r="F1693" s="15" t="str">
        <x:v>Standalone / estate not named</x:v>
      </x:c>
      <x:c r="G1693" s="15" t="str">
        <x:v>Navestock, Brentwood</x:v>
      </x:c>
      <x:c r="H1693" s="13" t="str">
        <x:v>Current</x:v>
      </x:c>
      <x:c r="I1693" s="14" t="n">
        <x:v>3600</x:v>
      </x:c>
      <x:c r="J1693" s="13" t="str">
        <x:f>IF(AND(ISNUMBER(I1693),I1693&gt;0),IF(I1693&lt;=1000,"1–1,000",IF(I1693&lt;=2500,"1,001–2,500",IF(I1693&lt;=5000,"2,501–5,000",IF(I1693&lt;=10000,"5,001–10,000","10,001–15,000")))),"2,501–5,000")</x:f>
        <x:v>2,501–5,000</x:v>
      </x:c>
      <x:c r="K1693" s="16" t="n">
        <x:v>34200</x:v>
      </x:c>
      <x:c r="L1693" s="43" t="n">
        <x:f>IF(AND(ISNUMBER(I1693),I1693&gt;0,ISNUMBER(K1693),K1693&gt;0),K1693/I1693,"n.a.")</x:f>
        <x:v>9.5</x:v>
      </x:c>
      <x:c r="M1693" s="43"/>
      <x:c r="N1693" s="13" t="str">
        <x:v>Yes</x:v>
      </x:c>
      <x:c r="O1693" s="15" t="str">
        <x:v>Not stated</x:v>
      </x:c>
      <x:c r="P1693" s="15" t="str">
        <x:v>Not stated</x:v>
      </x:c>
      <x:c r="Q1693" s="15" t="str">
        <x:v>Warehouse/storage unit of approximately 3,600 sq ft. situated on a secure rural site in Navestock with easy access to the A12, M25 and M11.</x:v>
      </x:c>
      <x:c r="R1693" s="15" t="str">
        <x:v>Advertised to let Annual rent converted from portal pcm; rounded display may differ from agent annual quote. Size read from property card, excluding the search-size filter. Annual rent is 12 × Rightmove advertised monthly rent; display rounding may apply.</x:v>
      </x:c>
      <x:c r="S1693" s="15" t="str">
        <x:v>https://www.rightmove.co.uk/properties/163734833#/?channel=COM_LET</x:v>
      </x:c>
      <x:c r="T1693" s="15" t="str"/>
      <x:c r="U1693" s="15" t="str"/>
      <x:c r="V1693" s="15" t="str">
        <x:v>Brentwood — Standalone / estate not named</x:v>
      </x:c>
      <x:c r="W1693" s="15" t="str">
        <x:v>Individual unit ≤15,000 sq ft</x:v>
      </x:c>
      <x:c r="X1693" s="13" t="n">
        <x:f>IF(N1693="Yes",L1693,0)</x:f>
        <x:v>9.5</x:v>
      </x:c>
      <x:c r="Y1693" s="14" t="n">
        <x:v>1</x:v>
      </x:c>
      <x:c r="Z1693" s="13" t="str">
        <x:v>Industrial / workshop / storage</x:v>
      </x:c>
    </x:row>
    <x:row r="1694" ht="88" customHeight="1">
      <x:c r="A1694" s="13" t="str">
        <x:v>SE0714</x:v>
      </x:c>
      <x:c r="B1694" s="15" t="str">
        <x:v>Brentwood</x:v>
      </x:c>
      <x:c r="C1694" s="15" t="str">
        <x:v>Brentwood</x:v>
      </x:c>
      <x:c r="D1694" s="14" t="n">
        <x:v>55340</x:v>
      </x:c>
      <x:c r="E1694" s="13" t="str">
        <x:v>Town</x:v>
      </x:c>
      <x:c r="F1694" s="15" t="str">
        <x:v>Standalone / estate not named</x:v>
      </x:c>
      <x:c r="G1694" s="15" t="str">
        <x:v>Navestockside, Brentwood, Essex, CM14</x:v>
      </x:c>
      <x:c r="H1694" s="13" t="str">
        <x:v>Current</x:v>
      </x:c>
      <x:c r="I1694" s="14" t="n">
        <x:v>3600</x:v>
      </x:c>
      <x:c r="J1694" s="13" t="str">
        <x:f>IF(AND(ISNUMBER(I1694),I1694&gt;0),IF(I1694&lt;=1000,"1–1,000",IF(I1694&lt;=2500,"1,001–2,500",IF(I1694&lt;=5000,"2,501–5,000",IF(I1694&lt;=10000,"5,001–10,000","10,001–15,000")))),"2,501–5,000")</x:f>
        <x:v>2,501–5,000</x:v>
      </x:c>
      <x:c r="K1694" s="16" t="n">
        <x:v>34200</x:v>
      </x:c>
      <x:c r="L1694" s="43" t="n">
        <x:f>IF(AND(ISNUMBER(I1694),I1694&gt;0,ISNUMBER(K1694),K1694&gt;0),K1694/I1694,"n.a.")</x:f>
        <x:v>9.5</x:v>
      </x:c>
      <x:c r="M1694" s="43"/>
      <x:c r="N1694" s="13" t="str">
        <x:v>Yes</x:v>
      </x:c>
      <x:c r="O1694" s="15" t="str">
        <x:v>Situated on this busy industrial site which is gated and has CCTV. Shared toilets on site. Unit has parking for two cars outside and space to turn around lorries. With three phase power, eave height of 5m and roller shutter doors. NO PUBLIC ON SITE, NO CAR TRADERS.</x:v>
      </x:c>
      <x:c r="P1694" s="15" t="str">
        <x:v>Situated on this busy industrial site which is gated and has CCTV. Shared toilets on site. Unit has parking for two cars outside and space to turn around lorries. With three phase power, eave height of 5m and roller shutter doors. NO PUBLIC ON SITE, NO CAR TRADERS.</x:v>
      </x:c>
      <x:c r="Q1694" s="15" t="str">
        <x:v>Situated on this busy industrial site which is gated and has CCTV. Shared toilets on site. Unit has parking for two cars outside and space to turn around lorries. With three phase power, eave height of 5m and roller shutter doors. NO PUBLIC ON SITE, NO CAR TRADERS.</x:v>
      </x:c>
      <x:c r="R1694" s="15" t="str">
        <x:v>Advertised to let Annual rent converted from portal pcm; rounded display may differ from agent annual quote. Size read from property card, excluding the search-size filter. Annual rent is 12 × Rightmove advertised monthly rent; display rounding may apply.</x:v>
      </x:c>
      <x:c r="S1694" s="15" t="str">
        <x:v>https://www.rightmove.co.uk/properties/754789581870352#/?channel=COM_LET</x:v>
      </x:c>
      <x:c r="T1694" s="15" t="str"/>
      <x:c r="U1694" s="15" t="str"/>
      <x:c r="V1694" s="15" t="str">
        <x:v>Brentwood — Standalone / estate not named</x:v>
      </x:c>
      <x:c r="W1694" s="15" t="str">
        <x:v>Individual unit ≤15,000 sq ft</x:v>
      </x:c>
      <x:c r="X1694" s="13" t="n">
        <x:f>IF(N1694="Yes",L1694,0)</x:f>
        <x:v>9.5</x:v>
      </x:c>
      <x:c r="Y1694" s="14" t="n">
        <x:v>1</x:v>
      </x:c>
      <x:c r="Z1694" s="13" t="str">
        <x:v>Industrial / workshop / storage</x:v>
      </x:c>
    </x:row>
    <x:row r="1695" ht="62" customHeight="1">
      <x:c r="A1695" s="13" t="str">
        <x:v>SE0715</x:v>
      </x:c>
      <x:c r="B1695" s="15" t="str">
        <x:v>Brentwood</x:v>
      </x:c>
      <x:c r="C1695" s="15" t="str">
        <x:v>Brentwood</x:v>
      </x:c>
      <x:c r="D1695" s="14" t="n">
        <x:v>55340</x:v>
      </x:c>
      <x:c r="E1695" s="13" t="str">
        <x:v>Town</x:v>
      </x:c>
      <x:c r="F1695" s="15" t="str">
        <x:v>Standalone / estate not named</x:v>
      </x:c>
      <x:c r="G1695" s="15" t="str">
        <x:v>potato barn unit 1 , Brentwood</x:v>
      </x:c>
      <x:c r="H1695" s="13" t="str">
        <x:v>Current</x:v>
      </x:c>
      <x:c r="I1695" s="14" t="n">
        <x:v>3600</x:v>
      </x:c>
      <x:c r="J1695" s="13" t="str">
        <x:f>IF(AND(ISNUMBER(I1695),I1695&gt;0),IF(I1695&lt;=1000,"1–1,000",IF(I1695&lt;=2500,"1,001–2,500",IF(I1695&lt;=5000,"2,501–5,000",IF(I1695&lt;=10000,"5,001–10,000","10,001–15,000")))),"2,501–5,000")</x:f>
        <x:v>2,501–5,000</x:v>
      </x:c>
      <x:c r="K1695" s="16" t="n">
        <x:v>34200</x:v>
      </x:c>
      <x:c r="L1695" s="43" t="n">
        <x:f>IF(AND(ISNUMBER(I1695),I1695&gt;0,ISNUMBER(K1695),K1695&gt;0),K1695/I1695,"n.a.")</x:f>
        <x:v>9.5</x:v>
      </x:c>
      <x:c r="M1695" s="43"/>
      <x:c r="N1695" s="13" t="str">
        <x:v>Yes</x:v>
      </x:c>
      <x:c r="O1695" s="15" t="str">
        <x:v>Not stated</x:v>
      </x:c>
      <x:c r="P1695" s="15" t="str">
        <x:v>Not stated</x:v>
      </x:c>
      <x:c r="Q1695" s="15" t="str">
        <x:v>Storage unit of approximately 3,600 sq ft. The unit is situated on a secure rural site in Navestock with easy access to the A12, M25 and M11. East London (Stratford) approximately 25 minutes by road.</x:v>
      </x:c>
      <x:c r="R1695" s="15" t="str">
        <x:v>Advertised to let Annual rent converted from portal pcm; rounded display may differ from agent annual quote. Size read from property card, excluding the search-size filter. Annual rent is 12 × Rightmove advertised monthly rent; display rounding may apply.</x:v>
      </x:c>
      <x:c r="S1695" s="15" t="str">
        <x:v>https://www.rightmove.co.uk/properties/92186304#/?channel=COM_LET</x:v>
      </x:c>
      <x:c r="T1695" s="15" t="str"/>
      <x:c r="U1695" s="15" t="str"/>
      <x:c r="V1695" s="15" t="str">
        <x:v>Brentwood — Standalone / estate not named</x:v>
      </x:c>
      <x:c r="W1695" s="15" t="str">
        <x:v>Individual unit ≤15,000 sq ft</x:v>
      </x:c>
      <x:c r="X1695" s="13" t="n">
        <x:f>IF(N1695="Yes",L1695,0)</x:f>
        <x:v>9.5</x:v>
      </x:c>
      <x:c r="Y1695" s="14" t="n">
        <x:v>1</x:v>
      </x:c>
      <x:c r="Z1695" s="13" t="str">
        <x:v>Industrial / workshop / storage</x:v>
      </x:c>
    </x:row>
    <x:row r="1696" ht="101" customHeight="1">
      <x:c r="A1696" s="13" t="str">
        <x:v>SE0716</x:v>
      </x:c>
      <x:c r="B1696" s="15" t="str">
        <x:v>Brentwood</x:v>
      </x:c>
      <x:c r="C1696" s="15" t="str">
        <x:v>Brentwood</x:v>
      </x:c>
      <x:c r="D1696" s="14" t="n">
        <x:v>55340</x:v>
      </x:c>
      <x:c r="E1696" s="13" t="str">
        <x:v>Town</x:v>
      </x:c>
      <x:c r="F1696" s="15" t="str">
        <x:v>Standalone / estate not named</x:v>
      </x:c>
      <x:c r="G1696" s="15" t="str">
        <x:v>Unit 5 Chancerygate, 33 Tallon Road, Hutton, Brentwood, Essex, CM13</x:v>
      </x:c>
      <x:c r="H1696" s="13" t="str">
        <x:v>Current</x:v>
      </x:c>
      <x:c r="I1696" s="14" t="n">
        <x:v>2676</x:v>
      </x:c>
      <x:c r="J1696" s="13" t="str">
        <x:f>IF(AND(ISNUMBER(I1696),I1696&gt;0),IF(I1696&lt;=1000,"1–1,000",IF(I1696&lt;=2500,"1,001–2,500",IF(I1696&lt;=5000,"2,501–5,000",IF(I1696&lt;=10000,"5,001–10,000","10,001–15,000")))),"2,501–5,000")</x:f>
        <x:v>2,501–5,000</x:v>
      </x:c>
      <x:c r="K1696" s="16" t="n">
        <x:v>40500</x:v>
      </x:c>
      <x:c r="L1696" s="43" t="n">
        <x:f>IF(AND(ISNUMBER(I1696),I1696&gt;0,ISNUMBER(K1696),K1696&gt;0),K1696/I1696,"n.a.")</x:f>
        <x:v>15.134529147982063</x:v>
      </x:c>
      <x:c r="M1696" s="43" t="n">
        <x:v>15.13</x:v>
      </x:c>
      <x:c r="N1696" s="13" t="str">
        <x:v>Yes</x:v>
      </x:c>
      <x:c r="O1696" s="15" t="str">
        <x:v>Eaves height 6-8m; The unit has W/C's, kitchenette, 3-phase power, 6-8m eaves and full height electric shutter door.</x:v>
      </x:c>
      <x:c r="P1696" s="15" t="str">
        <x:v>The unit has W/C's, kitchenette, 3-phase power, 6-8m eaves and full height electric shutter door.</x:v>
      </x:c>
      <x:c r="Q1696" s="15" t="str">
        <x:v>Unit 5, Chancerygate Business Centre comprises a mid-terrace, single storey light industrial/warehouse/trade unit built in 2008. The property provides ground floor warehouse/workshop and first floor offices. There is forecourt parking (five spaces)/loading. The unit has W/C's, kitchenette, 3-phase power, 6-8m eaves and full height electric shutter door. Mezzanine to be removed or left insitu.</x:v>
      </x:c>
      <x:c r="R1696" s="15" t="str">
        <x:v>Advertised to let Rightmove displays a price per sq ft; may be portal calculated. Rightmove detail verified. Agent annual rent verified. Direct agent detail verified. Rent amount checked against a rent-labelled annual statement.</x:v>
      </x:c>
      <x:c r="S1696" s="15" t="str">
        <x:v>https://www.zoopla.co.uk/to-rent/commercial/details/74644361/</x:v>
      </x:c>
      <x:c r="T1696" s="15" t="str">
        <x:v>https://www.rightmove.co.uk/properties/782880595341009#/?channel=COM_LET</x:v>
      </x:c>
      <x:c r="U1696" s="15" t="str">
        <x:v>https://property.kemsley.com/property/details/8907498/unit-5-chancerygate-33-tallon-road-hutton-brentwood-essex-cm13-warehouse</x:v>
      </x:c>
      <x:c r="V1696" s="15" t="str">
        <x:v>Brentwood — Standalone / estate not named</x:v>
      </x:c>
      <x:c r="W1696" s="15" t="str">
        <x:v>Individual unit ≤15,000 sq ft</x:v>
      </x:c>
      <x:c r="X1696" s="13" t="n">
        <x:f>IF(N1696="Yes",L1696,0)</x:f>
        <x:v>15.134529147982063</x:v>
      </x:c>
      <x:c r="Y1696" s="14" t="n">
        <x:v>1</x:v>
      </x:c>
      <x:c r="Z1696" s="13" t="str">
        <x:v>Industrial / workshop / storage</x:v>
      </x:c>
    </x:row>
    <x:row r="1697" ht="231" customHeight="1">
      <x:c r="A1697" s="13" t="str">
        <x:v>SE0717</x:v>
      </x:c>
      <x:c r="B1697" s="15" t="str">
        <x:v>Canvey Island</x:v>
      </x:c>
      <x:c r="C1697" s="15" t="str">
        <x:v>Canvey Island</x:v>
      </x:c>
      <x:c r="D1697" s="14" t="n">
        <x:v>38010</x:v>
      </x:c>
      <x:c r="E1697" s="13" t="str">
        <x:v>Town</x:v>
      </x:c>
      <x:c r="F1697" s="15" t="str">
        <x:v>Amber Business Park</x:v>
      </x:c>
      <x:c r="G1697" s="15" t="str">
        <x:v>Unit 6, Amber Business Park, Kings Road, Charfleets Industrial Estate, Canvey Island, Essex SS8</x:v>
      </x:c>
      <x:c r="H1697" s="13" t="str">
        <x:v>Current</x:v>
      </x:c>
      <x:c r="I1697" s="14" t="n">
        <x:v>3145</x:v>
      </x:c>
      <x:c r="J1697" s="13" t="str">
        <x:f>IF(AND(ISNUMBER(I1697),I1697&gt;0),IF(I1697&lt;=1000,"1–1,000",IF(I1697&lt;=2500,"1,001–2,500",IF(I1697&lt;=5000,"2,501–5,000",IF(I1697&lt;=10000,"5,001–10,000","10,001–15,000")))),"2,501–5,000")</x:f>
        <x:v>2,501–5,000</x:v>
      </x:c>
      <x:c r="K1697" s="16" t="n">
        <x:v>26000</x:v>
      </x:c>
      <x:c r="L1697" s="43" t="n">
        <x:f>IF(AND(ISNUMBER(I1697),I1697&gt;0,ISNUMBER(K1697),K1697&gt;0),K1697/I1697,"n.a.")</x:f>
        <x:v>8.267090620031796</x:v>
      </x:c>
      <x:c r="M1697" s="43" t="n">
        <x:v>8.35</x:v>
      </x:c>
      <x:c r="N1697" s="13" t="str">
        <x:v>Yes</x:v>
      </x:c>
      <x:c r="O1697" s="15" t="str">
        <x:v>Located on the sought-after Charfleets Industrial Estate, Canvey Island, the property provides an eaves height of approximately 5.9m, rising to an apex of 6.7m, making it ideal for a variety of light industrial or storage uses.; The unit is equipped with an electric roller shutter door, measuring 4.7m in height and 5.3m in width, and includes a mezzanine level of approximately 807 sq.</x:v>
      </x:c>
      <x:c r="P1697" s="15" t="str">
        <x:v>Electric Roller Shutter; The unit is equipped with an electric roller shutter door, measuring 4.7m in height and 5.3m in width, and includes a mezzanine level of approximately 807 sq.</x:v>
      </x:c>
      <x:c r="Q1697" s="15" t="str">
        <x:v>A newly constructed end-of-terrace warehouse with a small yard of approximately 1,177 sq. ft., featuring gated access and a palisade fenced perimeter. Located on the sought-after Charfleets Industrial Estate, Canvey Island, the property provides an eaves height of approximately 5.9m, rising to an apex of 6.7m, making it ideal for a variety of light industrial or storage uses. The unit is equipped with an electric roller shutter door, measuring 4.7m in height and 5.3m in width, and includes a mezzanine level of approximately 807 sq. ft. Additional features include W/C facilities and a kitchenette on the ground floor.</x:v>
      </x:c>
      <x:c r="R1697" s="15" t="str">
        <x:v>Advertised to let Advertised range; no per-demise schedule verified. Rightmove detail verified. Agent annual rent verified. Direct agent detail verified. Rent amount checked against a rent-labelled annual statement. Matching-area duplicate advert merged.</x:v>
      </x:c>
      <x:c r="S1697" s="15" t="str">
        <x:v>https://www.zoopla.co.uk/to-rent/commercial/details/74589927/</x:v>
      </x:c>
      <x:c r="T1697" s="15" t="str">
        <x:v>https://www.zoopla.co.uk/to-rent/commercial/details/74400278/</x:v>
      </x:c>
      <x:c r="U1697" s="15" t="str">
        <x:v>https://www.zoopla.co.uk/to-rent/commercial/details/71489861/
https://www.zoopla.co.uk/to-rent/commercial/details/71409429/
https://www.rightmove.co.uk/properties/783748893936641#/?channel=COM_LET
https://www.rightmove.co.uk/properties/760713686189392#/?channel=COM_LET
https://www.rightmove.co.uk/properties/94767246#/?channel=COM_LET
https://property.kemsley.com/property/details/8905930/unit-6-amber-business-park-kings-road-charfleets-industrial-estate-canvey-island-essex-ss8-warehouse
https://www.rightmove.co.uk/properties/773344144668928#/?channel=COM_LET
https://ayerscruiks.search-prop.com/properties/233869-unit-6-amber-business-park-canvey-island</x:v>
      </x:c>
      <x:c r="V1697" s="15" t="str">
        <x:v>Canvey Island — Amber Business Park</x:v>
      </x:c>
      <x:c r="W1697" s="15" t="str">
        <x:v>Individual unit ≤15,000 sq ft</x:v>
      </x:c>
      <x:c r="X1697" s="13" t="n">
        <x:f>IF(N1697="Yes",L1697,0)</x:f>
        <x:v>8.267090620031796</x:v>
      </x:c>
      <x:c r="Y1697" s="14" t="n">
        <x:v>1</x:v>
      </x:c>
      <x:c r="Z1697" s="13" t="str">
        <x:v>Industrial / workshop / storage</x:v>
      </x:c>
    </x:row>
    <x:row r="1698" ht="75" customHeight="1">
      <x:c r="A1698" s="13" t="str">
        <x:v>SE0718</x:v>
      </x:c>
      <x:c r="B1698" s="15" t="str">
        <x:v>Canvey Island</x:v>
      </x:c>
      <x:c r="C1698" s="15" t="str">
        <x:v>Canvey Island</x:v>
      </x:c>
      <x:c r="D1698" s="14" t="n">
        <x:v>38010</x:v>
      </x:c>
      <x:c r="E1698" s="13" t="str">
        <x:v>Town</x:v>
      </x:c>
      <x:c r="F1698" s="15" t="str">
        <x:v>Standalone / estate not named</x:v>
      </x:c>
      <x:c r="G1698" s="15" t="str">
        <x:v>Unit 15b, Roscommon Way, Canvey Island, SS8 0EQ</x:v>
      </x:c>
      <x:c r="H1698" s="13" t="str">
        <x:v>Current</x:v>
      </x:c>
      <x:c r="I1698" s="14" t="n">
        <x:v>3336</x:v>
      </x:c>
      <x:c r="J1698" s="13" t="str">
        <x:f>IF(AND(ISNUMBER(I1698),I1698&gt;0),IF(I1698&lt;=1000,"1–1,000",IF(I1698&lt;=2500,"1,001–2,500",IF(I1698&lt;=5000,"2,501–5,000",IF(I1698&lt;=10000,"5,001–10,000","10,001–15,000")))),"2,501–5,000")</x:f>
        <x:v>2,501–5,000</x:v>
      </x:c>
      <x:c r="K1698" s="16" t="n">
        <x:v>35000</x:v>
      </x:c>
      <x:c r="L1698" s="43" t="n">
        <x:f>IF(AND(ISNUMBER(I1698),I1698&gt;0,ISNUMBER(K1698),K1698&gt;0),K1698/I1698,"n.a.")</x:f>
        <x:v>10.491606714628297</x:v>
      </x:c>
      <x:c r="M1698" s="43"/>
      <x:c r="N1698" s="13" t="str">
        <x:v>Yes</x:v>
      </x:c>
      <x:c r="O1698" s="15" t="str">
        <x:v>The maximum Eaves height is 8m.</x:v>
      </x:c>
      <x:c r="P1698" s="15" t="str">
        <x:v>The shutter door is 4.2 m x 5.0 m.</x:v>
      </x:c>
      <x:c r="Q1698" s="15" t="str">
        <x:v>This industrial unit is suitable for E, B2 or B8 uses and is of steel frame construction. It benefits from three-phase power and gas and dedicated parking and loading facilities. The shutter door is 4.2 m x 5.0 m. The maximum Eaves height is 8m.</x:v>
      </x:c>
      <x:c r="R1698" s="15" t="str">
        <x:v>Advertised to let Rightmove displays a price per sq ft; may be portal calculated. Rightmove detail verified. Agent annual rent verified. Direct agent detail verified. Rent amount checked against a rent-labelled annual statement. Rightmove embedded space row still quotes £11.99/sq ft/year and £3,333 pcm, but the current property heading, description and direct Ayers &amp; Cruiks page all show £35,000 pa for 3,336 sq ft. Numeric quoted rate cleared as stale; current calculated rate is £10.49/sq ft/year.</x:v>
      </x:c>
      <x:c r="S1698" s="15" t="str">
        <x:v>https://www.zoopla.co.uk/to-rent/commercial/details/72711307/</x:v>
      </x:c>
      <x:c r="T1698" s="15" t="str">
        <x:v>https://www.rightmove.co.uk/properties/773382247886865#/?channel=COM_LET</x:v>
      </x:c>
      <x:c r="U1698" s="15" t="str">
        <x:v>https://ayerscruiks.search-prop.com/properties/356524-unit-15b-roscommon-way-canvey-island</x:v>
      </x:c>
      <x:c r="V1698" s="15" t="str">
        <x:v>Canvey Island — Standalone / estate not named</x:v>
      </x:c>
      <x:c r="W1698" s="15" t="str">
        <x:v>Individual unit ≤15,000 sq ft</x:v>
      </x:c>
      <x:c r="X1698" s="13" t="n">
        <x:f>IF(N1698="Yes",L1698,0)</x:f>
        <x:v>10.491606714628297</x:v>
      </x:c>
      <x:c r="Y1698" s="14" t="n">
        <x:v>1</x:v>
      </x:c>
      <x:c r="Z1698" s="13" t="str">
        <x:v>Industrial / workshop / storage</x:v>
      </x:c>
    </x:row>
    <x:row r="1699" ht="114" customHeight="1">
      <x:c r="A1699" s="13" t="str">
        <x:v>SE0719</x:v>
      </x:c>
      <x:c r="B1699" s="15" t="str">
        <x:v>Canvey Island</x:v>
      </x:c>
      <x:c r="C1699" s="15" t="str">
        <x:v>Canvey Island</x:v>
      </x:c>
      <x:c r="D1699" s="14" t="n">
        <x:v>38010</x:v>
      </x:c>
      <x:c r="E1699" s="13" t="str">
        <x:v>Town</x:v>
      </x:c>
      <x:c r="F1699" s="15" t="str">
        <x:v>Standalone / estate not named</x:v>
      </x:c>
      <x:c r="G1699" s="15" t="str">
        <x:v>Unit 36, Block 6, Roscommon Way, Canvey Island, SS8 0EQ</x:v>
      </x:c>
      <x:c r="H1699" s="13" t="str">
        <x:v>Current</x:v>
      </x:c>
      <x:c r="I1699" s="14" t="n">
        <x:v>4794</x:v>
      </x:c>
      <x:c r="J1699" s="13" t="str">
        <x:f>IF(AND(ISNUMBER(I1699),I1699&gt;0),IF(I1699&lt;=1000,"1–1,000",IF(I1699&lt;=2500,"1,001–2,500",IF(I1699&lt;=5000,"2,501–5,000",IF(I1699&lt;=10000,"5,001–10,000","10,001–15,000")))),"2,501–5,000")</x:f>
        <x:v>2,501–5,000</x:v>
      </x:c>
      <x:c r="K1699" s="16" t="n">
        <x:v>50350</x:v>
      </x:c>
      <x:c r="L1699" s="43" t="n">
        <x:f>IF(AND(ISNUMBER(I1699),I1699&gt;0,ISNUMBER(K1699),K1699&gt;0),K1699/I1699,"n.a.")</x:f>
        <x:v>10.502711722987067</x:v>
      </x:c>
      <x:c r="M1699" s="43"/>
      <x:c r="N1699" s="13" t="str">
        <x:v>Yes</x:v>
      </x:c>
      <x:c r="O1699" s="15" t="str">
        <x:v>6.5m minimum Clear Span Roof Height</x:v>
      </x:c>
      <x:c r="P1699" s="15" t="str">
        <x:v>LEVEL ACCESS ROLLER SHUTTER; The unit provides open-plan warehouse space, a front-loading level-access loading door, three-phase power, gas supply, dedicated parking for nine vehicles and loading facilities, occupying a prominent corner trade counter position.</x:v>
      </x:c>
      <x:c r="Q1699" s="15" t="str">
        <x:v>The accommodation comprises a brand-new steel-framed warehouse/industrial/trade counter unit suitable for E(g), B2 or B8 uses. The unit provides open-plan warehouse space, a front-loading level-access loading door, three-phase power, gas supply, dedicated parking for nine vehicles and loading facilities, occupying a prominent corner trade counter position.</x:v>
      </x:c>
      <x:c r="R1699" s="15" t="str">
        <x:v>Advertised to let Rightmove detail verified. Agent annual rent verified. Direct agent detail verified. Agent annual rent verified. Direct agent detail verified. Rent amount checked against a rent-labelled annual statement.</x:v>
      </x:c>
      <x:c r="S1699" s="15" t="str">
        <x:v>https://www.zoopla.co.uk/to-rent/commercial/details/74526436/</x:v>
      </x:c>
      <x:c r="T1699" s="15" t="str">
        <x:v>https://www.zoopla.co.uk/to-rent/commercial/details/72598005/</x:v>
      </x:c>
      <x:c r="U1699" s="15" t="str">
        <x:v>https://www.rightmove.co.uk/properties/780291419942496#/?channel=COM_LET
https://www.rightmove.co.uk/properties/760714369759617#/?channel=COM_LET
https://property.kemsley.com/property/details/8907400/unit-36-block-6-roscommon-way-canvey-island-essex-ss8-warehouse
https://ayerscruiks.search-prop.com/properties/426641-unit-36-block-6-roscommon-way-canvey-island</x:v>
      </x:c>
      <x:c r="V1699" s="15" t="str">
        <x:v>Canvey Island — Standalone / estate not named</x:v>
      </x:c>
      <x:c r="W1699" s="15" t="str">
        <x:v>Individual unit ≤15,000 sq ft</x:v>
      </x:c>
      <x:c r="X1699" s="13" t="n">
        <x:f>IF(N1699="Yes",L1699,0)</x:f>
        <x:v>10.502711722987067</x:v>
      </x:c>
      <x:c r="Y1699" s="14" t="n">
        <x:v>1</x:v>
      </x:c>
      <x:c r="Z1699" s="13" t="str">
        <x:v>Industrial / workshop / storage</x:v>
      </x:c>
    </x:row>
    <x:row r="1700" ht="88" customHeight="1">
      <x:c r="A1700" s="13" t="str">
        <x:v>SE0720</x:v>
      </x:c>
      <x:c r="B1700" s="15" t="str">
        <x:v>Canvey Island</x:v>
      </x:c>
      <x:c r="C1700" s="15" t="str">
        <x:v>Canvey Island</x:v>
      </x:c>
      <x:c r="D1700" s="14" t="n">
        <x:v>38010</x:v>
      </x:c>
      <x:c r="E1700" s="13" t="str">
        <x:v>Town</x:v>
      </x:c>
      <x:c r="F1700" s="15" t="str">
        <x:v>Thamesview Business Park</x:v>
      </x:c>
      <x:c r="G1700" s="15" t="str">
        <x:v>Unit 24, Skylark House, Thamesview Business Park, Roscommon Way, Canvey Island, SS8 0EQ</x:v>
      </x:c>
      <x:c r="H1700" s="13" t="str">
        <x:v>Current</x:v>
      </x:c>
      <x:c r="I1700" s="14" t="n">
        <x:v>2816</x:v>
      </x:c>
      <x:c r="J1700" s="13" t="str">
        <x:f>IF(AND(ISNUMBER(I1700),I1700&gt;0),IF(I1700&lt;=1000,"1–1,000",IF(I1700&lt;=2500,"1,001–2,500",IF(I1700&lt;=5000,"2,501–5,000",IF(I1700&lt;=10000,"5,001–10,000","10,001–15,000")))),"2,501–5,000")</x:f>
        <x:v>2,501–5,000</x:v>
      </x:c>
      <x:c r="K1700" s="16" t="n">
        <x:v>26250</x:v>
      </x:c>
      <x:c r="L1700" s="43" t="n">
        <x:f>IF(AND(ISNUMBER(I1700),I1700&gt;0,ISNUMBER(K1700),K1700&gt;0),K1700/I1700,"n.a.")</x:f>
        <x:v>9.321732954545455</x:v>
      </x:c>
      <x:c r="M1700" s="43"/>
      <x:c r="N1700" s="13" t="str">
        <x:v>No</x:v>
      </x:c>
      <x:c r="O1700" s="15" t="str">
        <x:v>Not stated</x:v>
      </x:c>
      <x:c r="P1700" s="15" t="str">
        <x:v>Not stated</x:v>
      </x:c>
      <x:c r="Q1700" s="15" t="str">
        <x:v>This industrial unit is suitable for E, B2 or B8 uses and is of steel frame construction. It benefits from three phase power and gas, dedicated parking and loading facilities and occupies a prominent trade counter location.</x:v>
      </x:c>
      <x:c r="R1700" s="15" t="str">
        <x:v>Advertised to let Rightmove displays a price per sq ft; may be portal calculated. Rightmove detail verified. Agent annual rent verified. Direct agent detail verified. Rent amount checked against a rent-labelled annual statement. Stepped / incentive rent: £26,250 for year 1, then £35,000 pa, with a minimum five-year lease to obtain the discount. £12.43/sq ft/year corresponds to the later £35,000 rent, not year 1. Numeric quoted rate cleared to prevent mismatched basis; first-year annual asking retained, excluded from ordinary rent comparisons.</x:v>
      </x:c>
      <x:c r="S1700" s="15" t="str">
        <x:v>https://www.zoopla.co.uk/to-rent/commercial/details/73105598/</x:v>
      </x:c>
      <x:c r="T1700" s="15" t="str">
        <x:v>https://www.rightmove.co.uk/properties/773381461607984#/?channel=COM_LET</x:v>
      </x:c>
      <x:c r="U1700" s="15" t="str">
        <x:v>https://ayerscruiks.search-prop.com/properties/355727-unit-24-skylark-house-thamesview-business-park-roscommon-way-canvey-island</x:v>
      </x:c>
      <x:c r="V1700" s="15" t="str">
        <x:v>Canvey Island — Thamesview Business Park</x:v>
      </x:c>
      <x:c r="W1700" s="15" t="str">
        <x:v>Individual unit ≤15,000 sq ft</x:v>
      </x:c>
      <x:c r="X1700" s="13" t="n">
        <x:f>IF(N1700="Yes",L1700,0)</x:f>
        <x:v>0</x:v>
      </x:c>
      <x:c r="Y1700" s="14" t="n">
        <x:v>1</x:v>
      </x:c>
      <x:c r="Z1700" s="13" t="str">
        <x:v>Industrial / workshop / storage</x:v>
      </x:c>
    </x:row>
    <x:row r="1701" ht="153" customHeight="1">
      <x:c r="A1701" s="13" t="str">
        <x:v>SE0721</x:v>
      </x:c>
      <x:c r="B1701" s="15" t="str">
        <x:v>Canvey Island</x:v>
      </x:c>
      <x:c r="C1701" s="15" t="str">
        <x:v>Canvey Island</x:v>
      </x:c>
      <x:c r="D1701" s="14" t="n">
        <x:v>38010</x:v>
      </x:c>
      <x:c r="E1701" s="13" t="str">
        <x:v>Town</x:v>
      </x:c>
      <x:c r="F1701" s="15" t="str">
        <x:v>Thamesview Business Park</x:v>
      </x:c>
      <x:c r="G1701" s="15" t="str">
        <x:v>Walker House, Thamesview Business Park, Fenttiman Road, Canvey Island, SS8 0EQ</x:v>
      </x:c>
      <x:c r="H1701" s="13" t="str">
        <x:v>Current</x:v>
      </x:c>
      <x:c r="I1701" s="14" t="n">
        <x:v>3444</x:v>
      </x:c>
      <x:c r="J1701" s="13" t="str">
        <x:f>IF(AND(ISNUMBER(I1701),I1701&gt;0),IF(I1701&lt;=1000,"1–1,000",IF(I1701&lt;=2500,"1,001–2,500",IF(I1701&lt;=5000,"2,501–5,000",IF(I1701&lt;=10000,"5,001–10,000","10,001–15,000")))),"2,501–5,000")</x:f>
        <x:v>2,501–5,000</x:v>
      </x:c>
      <x:c r="K1701" s="16" t="n">
        <x:v>55000</x:v>
      </x:c>
      <x:c r="L1701" s="43" t="n">
        <x:f>IF(AND(ISNUMBER(I1701),I1701&gt;0,ISNUMBER(K1701),K1701&gt;0),K1701/I1701,"n.a.")</x:f>
        <x:v>15.969802555168409</x:v>
      </x:c>
      <x:c r="M1701" s="43"/>
      <x:c r="N1701" s="13" t="str">
        <x:v>No</x:v>
      </x:c>
      <x:c r="O1701" s="15" t="str">
        <x:v>The property comprises a substantial warehouse unit measuring approximately 20m deep by 16m wide, with a maximum eaves height of 9.1m, providing excellent storage, manufacturing, or distribution space.</x:v>
      </x:c>
      <x:c r="P1701" s="15" t="str">
        <x:v>The warehouse is further enhanced by three-phase power, an electric roller shutter door for efficient loading access, and glazed pedestrian entrances, providing a professional and welcoming appearance.</x:v>
      </x:c>
      <x:c r="Q1701" s="15" t="str">
        <x:v>The property comprises a substantial warehouse unit measuring approximately 20m deep by 16m wide, with a maximum eaves height of 9.1m, providing excellent storage, manufacturing, or distribution space. Prior to occupation, the unit will benefit from the installation of new WC facilities, ensuring modern amenities for incoming tenants. The warehouse is further enhanced by three-phase power, an electric roller shutter door for efficient loading access, and glazed pedestrian entrances, providing a professional and welcoming appearance. In addition, office accommodation is available within the building and can be leased alongside the warehouse space, subject to requirements. Please enquire for f</x:v>
      </x:c>
      <x:c r="R1701" s="15" t="str">
        <x:v>Advertised to let Rightmove detail verified. Agent annual rent verified. Direct agent detail verified. Rent amount checked against a rent-labelled annual statement. All-inclusive asking package; excluded from base-rent comparisons.</x:v>
      </x:c>
      <x:c r="S1701" s="15" t="str">
        <x:v>https://www.zoopla.co.uk/to-rent/commercial/details/73681098/</x:v>
      </x:c>
      <x:c r="T1701" s="15" t="str">
        <x:v>https://www.rightmove.co.uk/properties/773397322139201#/?channel=COM_LET</x:v>
      </x:c>
      <x:c r="U1701" s="15" t="str">
        <x:v>https://ayerscruiks.search-prop.com/properties/380753-walker-house-thamesview-business-park-fenttiman-road-canvey-island</x:v>
      </x:c>
      <x:c r="V1701" s="15" t="str">
        <x:v>Canvey Island — Thamesview Business Park</x:v>
      </x:c>
      <x:c r="W1701" s="15" t="str">
        <x:v>Individual unit ≤15,000 sq ft</x:v>
      </x:c>
      <x:c r="X1701" s="13" t="n">
        <x:f>IF(N1701="Yes",L1701,0)</x:f>
        <x:v>0</x:v>
      </x:c>
      <x:c r="Y1701" s="14" t="n">
        <x:v>1</x:v>
      </x:c>
      <x:c r="Z1701" s="13" t="str">
        <x:v>Industrial / workshop / storage</x:v>
      </x:c>
    </x:row>
    <x:row r="1702" ht="49" customHeight="1">
      <x:c r="A1702" s="13" t="str">
        <x:v>SE0722</x:v>
      </x:c>
      <x:c r="B1702" s="15" t="str">
        <x:v>Chafford Hundred and West Thurrock</x:v>
      </x:c>
      <x:c r="C1702" s="15" t="str">
        <x:v>Purfleet</x:v>
      </x:c>
      <x:c r="D1702" s="14"/>
      <x:c r="E1702" s="13" t="str">
        <x:v>Nearby</x:v>
      </x:c>
      <x:c r="F1702" s="15" t="str">
        <x:v>Beacon Hill Industrial Estate</x:v>
      </x:c>
      <x:c r="G1702" s="15" t="str">
        <x:v>Unit 4 Beacon Hill Industrial Estate, Botany Way, Purfleet-On-Thames,Essex, RM19 1SR</x:v>
      </x:c>
      <x:c r="H1702" s="13" t="str">
        <x:v>Current</x:v>
      </x:c>
      <x:c r="I1702" s="14" t="n">
        <x:v>2507</x:v>
      </x:c>
      <x:c r="J1702" s="13" t="str">
        <x:f>IF(AND(ISNUMBER(I1702),I1702&gt;0),IF(I1702&lt;=1000,"1–1,000",IF(I1702&lt;=2500,"1,001–2,500",IF(I1702&lt;=5000,"2,501–5,000",IF(I1702&lt;=10000,"5,001–10,000","10,001–15,000")))),"2,501–5,000")</x:f>
        <x:v>2,501–5,000</x:v>
      </x:c>
      <x:c r="K1702" s="16"/>
      <x:c r="L1702" s="43" t="str">
        <x:f>IF(AND(ISNUMBER(I1702),I1702&gt;0,ISNUMBER(K1702),K1702&gt;0),K1702/I1702,"n.a.")</x:f>
        <x:v>n.a.</x:v>
      </x:c>
      <x:c r="M1702" s="43"/>
      <x:c r="N1702" s="13" t="str">
        <x:v>No</x:v>
      </x:c>
      <x:c r="O1702" s="15" t="str">
        <x:v>Not stated</x:v>
      </x:c>
      <x:c r="P1702" s="15" t="str">
        <x:v>Not stated</x:v>
      </x:c>
      <x:c r="Q1702" s="15" t="str">
        <x:v>A mid-terrace industrial/warehouse unit, currently undergoing refurbishment, with excellent access to the A13.</x:v>
      </x:c>
      <x:c r="R1702" s="15" t="str">
        <x:v>Advertised to let Size read from property card, excluding the search-size filter. Host BUA population not separately matched.</x:v>
      </x:c>
      <x:c r="S1702" s="15" t="str">
        <x:v>https://www.rightmove.co.uk/properties/754426625904080#/?channel=COM_LET</x:v>
      </x:c>
      <x:c r="T1702" s="15" t="str"/>
      <x:c r="U1702" s="15" t="str"/>
      <x:c r="V1702" s="15" t="str">
        <x:v>Chafford Hundred and West Thurrock — Beacon Hill Industrial Estate</x:v>
      </x:c>
      <x:c r="W1702" s="15" t="str">
        <x:v>Individual unit ≤15,000 sq ft</x:v>
      </x:c>
      <x:c r="X1702" s="13" t="n">
        <x:f>IF(N1702="Yes",L1702,0)</x:f>
        <x:v>0</x:v>
      </x:c>
      <x:c r="Y1702" s="14" t="n">
        <x:v>1</x:v>
      </x:c>
      <x:c r="Z1702" s="13" t="str">
        <x:v>Industrial / workshop / storage</x:v>
      </x:c>
    </x:row>
    <x:row r="1703" ht="140" customHeight="1">
      <x:c r="A1703" s="13" t="str">
        <x:v>SE0723</x:v>
      </x:c>
      <x:c r="B1703" s="15" t="str">
        <x:v>Chafford Hundred and West Thurrock</x:v>
      </x:c>
      <x:c r="C1703" s="15" t="str">
        <x:v>Purfleet</x:v>
      </x:c>
      <x:c r="D1703" s="14"/>
      <x:c r="E1703" s="13" t="str">
        <x:v>Nearby</x:v>
      </x:c>
      <x:c r="F1703" s="15" t="str">
        <x:v>Ensign Industrial Estate</x:v>
      </x:c>
      <x:c r="G1703" s="15" t="str">
        <x:v>C Units, Ensign Industrial Estate, Botany Way, Purfleet, Essex, RM19</x:v>
      </x:c>
      <x:c r="H1703" s="13" t="str">
        <x:v>Future</x:v>
      </x:c>
      <x:c r="I1703" s="14" t="n">
        <x:v>5311</x:v>
      </x:c>
      <x:c r="J1703" s="13" t="str">
        <x:f>IF(AND(ISNUMBER(I1703),I1703&gt;0),IF(I1703&lt;=1000,"1–1,000",IF(I1703&lt;=2500,"1,001–2,500",IF(I1703&lt;=5000,"2,501–5,000",IF(I1703&lt;=10000,"5,001–10,000","10,001–15,000")))),"5,001–10,000")</x:f>
        <x:v>5,001–10,000</x:v>
      </x:c>
      <x:c r="K1703" s="16"/>
      <x:c r="L1703" s="43" t="str">
        <x:f>IF(AND(ISNUMBER(I1703),I1703&gt;0,ISNUMBER(K1703),K1703&gt;0),K1703/I1703,"n.a.")</x:f>
        <x:v>n.a.</x:v>
      </x:c>
      <x:c r="M1703" s="43"/>
      <x:c r="N1703" s="13" t="str">
        <x:v>No</x:v>
      </x:c>
      <x:c r="O1703" s="15" t="str">
        <x:v>Eaves height 6.2m rising to 7.9m</x:v>
      </x:c>
      <x:c r="P1703" s="15" t="str">
        <x:v>Each unit benefits from a single level loading door opening onto a communal loading area.</x:v>
      </x:c>
      <x:c r="Q1703" s="15" t="str">
        <x:v>The available properties are set within a single terrace of light industrial units built in the early 1990s. The units are of steel portal frame construction with part brick/ block work and part lined profile metal cladding under a single pitch roof incorporating roof lights. Each unit benefits from a single level loading door opening onto a communal loading area. Unit C4 is due to be refurbished internally and can be combined with unit C5 to provide a total area of 3,651 sq ft. Unit C11 has already been refurbished internally and is available immediately. Additional information</x:v>
      </x:c>
      <x:c r="R1703" s="15" t="str">
        <x:v>Future/refurbishment or tenant vacation pending Rightmove detail verified. Host BUA population not separately matched.</x:v>
      </x:c>
      <x:c r="S1703" s="15" t="str">
        <x:v>https://www.zoopla.co.uk/to-rent/commercial/details/66640587/</x:v>
      </x:c>
      <x:c r="T1703" s="15" t="str">
        <x:v>https://www.rightmove.co.uk/properties/760538672571809#/?channel=COM_LET</x:v>
      </x:c>
      <x:c r="U1703" s="15" t="str"/>
      <x:c r="V1703" s="15" t="str">
        <x:v>Chafford Hundred and West Thurrock — Ensign Industrial Estate</x:v>
      </x:c>
      <x:c r="W1703" s="15" t="str">
        <x:v>Individual unit ≤15,000 sq ft</x:v>
      </x:c>
      <x:c r="X1703" s="13" t="n">
        <x:f>IF(N1703="Yes",L1703,0)</x:f>
        <x:v>0</x:v>
      </x:c>
      <x:c r="Y1703" s="14" t="n">
        <x:v>1</x:v>
      </x:c>
      <x:c r="Z1703" s="13" t="str">
        <x:v>Industrial / workshop / storage</x:v>
      </x:c>
    </x:row>
    <x:row r="1704" ht="166" customHeight="1">
      <x:c r="A1704" s="13" t="str">
        <x:v>SE0724</x:v>
      </x:c>
      <x:c r="B1704" s="15" t="str">
        <x:v>Chafford Hundred and West Thurrock</x:v>
      </x:c>
      <x:c r="C1704" s="15" t="str">
        <x:v>Purfleet</x:v>
      </x:c>
      <x:c r="D1704" s="14"/>
      <x:c r="E1704" s="13" t="str">
        <x:v>Nearby</x:v>
      </x:c>
      <x:c r="F1704" s="15" t="str">
        <x:v>Standalone / estate not named</x:v>
      </x:c>
      <x:c r="G1704" s="15" t="str">
        <x:v>Botany Way, Purfleet RM19</x:v>
      </x:c>
      <x:c r="H1704" s="13" t="str">
        <x:v>Uncertain</x:v>
      </x:c>
      <x:c r="I1704" s="14" t="n">
        <x:v>1483</x:v>
      </x:c>
      <x:c r="J1704" s="13" t="str">
        <x:f>IF(AND(ISNUMBER(I1704),I1704&gt;0),IF(I1704&lt;=1000,"1–1,000",IF(I1704&lt;=2500,"1,001–2,500",IF(I1704&lt;=5000,"2,501–5,000",IF(I1704&lt;=10000,"5,001–10,000","10,001–15,000")))),"1,001–2,500")</x:f>
        <x:v>1,001–2,500</x:v>
      </x:c>
      <x:c r="K1704" s="16" t="n">
        <x:v>44004</x:v>
      </x:c>
      <x:c r="L1704" s="43" t="n">
        <x:f>IF(AND(ISNUMBER(I1704),I1704&gt;0,ISNUMBER(K1704),K1704&gt;0),K1704/I1704,"n.a.")</x:f>
        <x:v>29.67228590694538</x:v>
      </x:c>
      <x:c r="M1704" s="43"/>
      <x:c r="N1704" s="13" t="str">
        <x:v>No</x:v>
      </x:c>
      <x:c r="O1704" s="15" t="str">
        <x:v>Not stated</x:v>
      </x:c>
      <x:c r="P1704" s="15" t="str">
        <x:v>Not stated</x:v>
      </x:c>
      <x:c r="Q1704" s="15" t="str">
        <x:v>Unit C8 forms part of a modern estate built in the early 1990s. The units are of steel portal frame construction with part ... Warehouse</x:v>
      </x:c>
      <x:c r="R1704" s="15" t="str">
        <x:v>Advertised but conflicting floor-area/demise descriptions Portal result card observed; individual detail unavailable at time of reading. Conflicting portal areas: 731.0, 751.0, 1457.0, 1483.0, 2169.0, 2194.0, 2507.0, 6750.0 Annual rent is 12 × Zoopla advertised monthly rent; display rounding may apply. Host BUA population not separately matched.</x:v>
      </x:c>
      <x:c r="S1704" s="15" t="str">
        <x:v>https://www.zoopla.co.uk/to-rent/commercial/details/73176837/</x:v>
      </x:c>
      <x:c r="T1704" s="15" t="str">
        <x:v>https://www.zoopla.co.uk/to-rent/commercial/details/73176876/</x:v>
      </x:c>
      <x:c r="U1704" s="15" t="str">
        <x:v>https://www.zoopla.co.uk/to-rent/commercial/details/72342283/
https://www.zoopla.co.uk/to-rent/commercial/details/72342282/
https://www.zoopla.co.uk/to-rent/commercial/details/69241804/
https://www.zoopla.co.uk/to-rent/commercial/details/69414163/
https://www.zoopla.co.uk/to-rent/commercial/details/69241872/
https://www.zoopla.co.uk/to-rent/commercial/details/69241958/</x:v>
      </x:c>
      <x:c r="V1704" s="15" t="str">
        <x:v>Chafford Hundred and West Thurrock — Standalone / estate not named</x:v>
      </x:c>
      <x:c r="W1704" s="15" t="str">
        <x:v>Individual unit ≤15,000 sq ft</x:v>
      </x:c>
      <x:c r="X1704" s="13" t="n">
        <x:f>IF(N1704="Yes",L1704,0)</x:f>
        <x:v>0</x:v>
      </x:c>
      <x:c r="Y1704" s="14" t="n">
        <x:v>1</x:v>
      </x:c>
      <x:c r="Z1704" s="13" t="str">
        <x:v>Industrial / workshop / storage</x:v>
      </x:c>
    </x:row>
    <x:row r="1705" ht="153" customHeight="1">
      <x:c r="A1705" s="13" t="str">
        <x:v>SE0725</x:v>
      </x:c>
      <x:c r="B1705" s="15" t="str">
        <x:v>Chafford Hundred and West Thurrock</x:v>
      </x:c>
      <x:c r="C1705" s="15" t="str">
        <x:v>Purfleet</x:v>
      </x:c>
      <x:c r="D1705" s="14"/>
      <x:c r="E1705" s="13" t="str">
        <x:v>Nearby</x:v>
      </x:c>
      <x:c r="F1705" s="15" t="str">
        <x:v>Standalone / estate not named</x:v>
      </x:c>
      <x:c r="G1705" s="15" t="str">
        <x:v>Dolphin Point, 9 Dolphin Way, Purfleet-On-Thames, Essex, RM19 1NR</x:v>
      </x:c>
      <x:c r="H1705" s="13" t="str">
        <x:v>Current</x:v>
      </x:c>
      <x:c r="I1705" s="14" t="n">
        <x:v>8503</x:v>
      </x:c>
      <x:c r="J1705" s="13" t="str">
        <x:f>IF(AND(ISNUMBER(I1705),I1705&gt;0),IF(I1705&lt;=1000,"1–1,000",IF(I1705&lt;=2500,"1,001–2,500",IF(I1705&lt;=5000,"2,501–5,000",IF(I1705&lt;=10000,"5,001–10,000","10,001–15,000")))),"5,001–10,000")</x:f>
        <x:v>5,001–10,000</x:v>
      </x:c>
      <x:c r="K1705" s="16" t="n">
        <x:v>69996</x:v>
      </x:c>
      <x:c r="L1705" s="43" t="n">
        <x:f>IF(AND(ISNUMBER(I1705),I1705&gt;0,ISNUMBER(K1705),K1705&gt;0),K1705/I1705,"n.a.")</x:f>
        <x:v>8.231918146536517</x:v>
      </x:c>
      <x:c r="M1705" s="43" t="n">
        <x:v>8.23</x:v>
      </x:c>
      <x:c r="N1705" s="13" t="str">
        <x:v>Yes</x:v>
      </x:c>
      <x:c r="O1705" s="15" t="str">
        <x:v>Not stated</x:v>
      </x:c>
      <x:c r="P1705" s="15" t="str">
        <x:v>The warehouse amenities include a slide over loading door, fluorescent lighting and 3-phase power.</x:v>
      </x:c>
      <x:c r="Q1705" s="15" t="str">
        <x:v>Location The unit forms part of a modern development approx. 0.5 miles from Junction 31 of the M25, which links with Junction 30 and the A13. Lakeside Shopping Centre is approx.1.5 miles distant. Chafford Hundred Train Station is approx. 2 miles away, providing a service to London (Fenchurch Street) in approx. 33 minutes. The Property A modern mid-terraced unit, the ground floor of which provides warehouse/production space with gas centrally heated reception area, ground and first floor WCs and first floor office. In addition there is a mezzanine floor, which can stay be altered or removed. The offices feature suspended ceilings with CAT 2 lighting, double glazing, and carpeting throughout.</x:v>
      </x:c>
      <x:c r="R1705"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 Host BUA population not separately matched.</x:v>
      </x:c>
      <x:c r="S1705" s="15" t="str">
        <x:v>https://www.zoopla.co.uk/to-rent/commercial/details/72567100/</x:v>
      </x:c>
      <x:c r="T1705" s="15" t="str">
        <x:v>https://www.rightmove.co.uk/properties/759266657477680#/?channel=COM_LET</x:v>
      </x:c>
      <x:c r="U1705" s="15" t="str"/>
      <x:c r="V1705" s="15" t="str">
        <x:v>Chafford Hundred and West Thurrock — Standalone / estate not named</x:v>
      </x:c>
      <x:c r="W1705" s="15" t="str">
        <x:v>Individual unit ≤15,000 sq ft</x:v>
      </x:c>
      <x:c r="X1705" s="13" t="n">
        <x:f>IF(N1705="Yes",L1705,0)</x:f>
        <x:v>8.231918146536517</x:v>
      </x:c>
      <x:c r="Y1705" s="14" t="n">
        <x:v>1</x:v>
      </x:c>
      <x:c r="Z1705" s="13" t="str">
        <x:v>Industrial / workshop / storage</x:v>
      </x:c>
    </x:row>
    <x:row r="1706" ht="127" customHeight="1">
      <x:c r="A1706" s="13" t="str">
        <x:v>SE0726</x:v>
      </x:c>
      <x:c r="B1706" s="15" t="str">
        <x:v>Chafford Hundred and West Thurrock</x:v>
      </x:c>
      <x:c r="C1706" s="15" t="str">
        <x:v>Purfleet</x:v>
      </x:c>
      <x:c r="D1706" s="14"/>
      <x:c r="E1706" s="13" t="str">
        <x:v>Nearby</x:v>
      </x:c>
      <x:c r="F1706" s="15" t="str">
        <x:v>Standalone / estate not named</x:v>
      </x:c>
      <x:c r="G1706" s="15" t="str">
        <x:v>Purfleet Trade Parc, Botany Way, Purfleet, Essex, RM19</x:v>
      </x:c>
      <x:c r="H1706" s="13" t="str">
        <x:v>Current</x:v>
      </x:c>
      <x:c r="I1706" s="14" t="n">
        <x:v>6750</x:v>
      </x:c>
      <x:c r="J1706" s="13" t="str">
        <x:f>IF(AND(ISNUMBER(I1706),I1706&gt;0),IF(I1706&lt;=1000,"1–1,000",IF(I1706&lt;=2500,"1,001–2,500",IF(I1706&lt;=5000,"2,501–5,000",IF(I1706&lt;=10000,"5,001–10,000","10,001–15,000")))),"5,001–10,000")</x:f>
        <x:v>5,001–10,000</x:v>
      </x:c>
      <x:c r="K1706" s="16"/>
      <x:c r="L1706" s="43" t="str">
        <x:f>IF(AND(ISNUMBER(I1706),I1706&gt;0,ISNUMBER(K1706),K1706&gt;0),K1706/I1706,"n.a.")</x:f>
        <x:v>n.a.</x:v>
      </x:c>
      <x:c r="M1706" s="43"/>
      <x:c r="N1706" s="13" t="str">
        <x:v>No</x:v>
      </x:c>
      <x:c r="O1706" s="15" t="str">
        <x:v>Not stated</x:v>
      </x:c>
      <x:c r="P1706" s="15" t="str">
        <x:v>Not stated</x:v>
      </x:c>
      <x:c r="Q1706" s="15" t="str">
        <x:v>Purfleet Trade Parc is a Grade A multi-unit trade park / Industrial estate constructed in 2022. The units are constructed to the latest specification and the development provides PV panels generating renewable energy and is EV ready. Externally, the units have their own dedicated loading and parking area. Unit 1 is 3,912 sq ft (includes office space of 560 sq ft), Unit 3 comprises ground space of 4,912 sq ft and first floor space of 997 sq ft and Unit 4 comprises ground space of 5,660 sq ft and first floor space of 1,090 sq ft. Additional information</x:v>
      </x:c>
      <x:c r="R1706" s="15" t="str">
        <x:v>Advertised to let Rightmove detail verified. Host BUA population not separately matched.</x:v>
      </x:c>
      <x:c r="S1706" s="15" t="str">
        <x:v>https://www.zoopla.co.uk/to-rent/commercial/details/66640466/</x:v>
      </x:c>
      <x:c r="T1706" s="15" t="str">
        <x:v>https://www.rightmove.co.uk/properties/760549919652240#/?channel=COM_LET</x:v>
      </x:c>
      <x:c r="U1706" s="15" t="str"/>
      <x:c r="V1706" s="15" t="str">
        <x:v>Chafford Hundred and West Thurrock — Standalone / estate not named</x:v>
      </x:c>
      <x:c r="W1706" s="15" t="str">
        <x:v>Individual unit ≤15,000 sq ft</x:v>
      </x:c>
      <x:c r="X1706" s="13" t="n">
        <x:f>IF(N1706="Yes",L1706,0)</x:f>
        <x:v>0</x:v>
      </x:c>
      <x:c r="Y1706" s="14" t="n">
        <x:v>1</x:v>
      </x:c>
      <x:c r="Z1706" s="13" t="str">
        <x:v>Industrial / workshop / storage</x:v>
      </x:c>
    </x:row>
    <x:row r="1707" ht="153" customHeight="1">
      <x:c r="A1707" s="13" t="str">
        <x:v>SE0727</x:v>
      </x:c>
      <x:c r="B1707" s="15" t="str">
        <x:v>Chafford Hundred and West Thurrock</x:v>
      </x:c>
      <x:c r="C1707" s="15" t="str">
        <x:v>Purfleet</x:v>
      </x:c>
      <x:c r="D1707" s="14"/>
      <x:c r="E1707" s="13" t="str">
        <x:v>Nearby</x:v>
      </x:c>
      <x:c r="F1707" s="15" t="str">
        <x:v>Standalone / estate not named</x:v>
      </x:c>
      <x:c r="G1707" s="15" t="str">
        <x:v>Thurrock Commercial Centre, Kerry Avenue, Purfleet , South Ockendon, Essex, RM15</x:v>
      </x:c>
      <x:c r="H1707" s="13" t="str">
        <x:v>Current</x:v>
      </x:c>
      <x:c r="I1707" s="14" t="n">
        <x:v>8589</x:v>
      </x:c>
      <x:c r="J1707" s="13" t="str">
        <x:f>IF(AND(ISNUMBER(I1707),I1707&gt;0),IF(I1707&lt;=1000,"1–1,000",IF(I1707&lt;=2500,"1,001–2,500",IF(I1707&lt;=5000,"2,501–5,000",IF(I1707&lt;=10000,"5,001–10,000","10,001–15,000")))),"5,001–10,000")</x:f>
        <x:v>5,001–10,000</x:v>
      </x:c>
      <x:c r="K1707" s="16" t="n">
        <x:v>75000</x:v>
      </x:c>
      <x:c r="L1707" s="43" t="n">
        <x:f>IF(AND(ISNUMBER(I1707),I1707&gt;0,ISNUMBER(K1707),K1707&gt;0),K1707/I1707,"n.a.")</x:f>
        <x:v>8.732099196646875</x:v>
      </x:c>
      <x:c r="M1707" s="43"/>
      <x:c r="N1707" s="13" t="str">
        <x:v>Yes</x:v>
      </x:c>
      <x:c r="O1707" s="15" t="str">
        <x:v>Not stated</x:v>
      </x:c>
      <x:c r="P1707" s="15" t="str">
        <x:v>William Ross are pleased to present this part warehouse/office at Thurrock Commercial Centre which comprises of a spacious warehouse unit with office space. approximately 8500 sqft 44m x 19m Rates Included - Electric Metered Office Accommodation Within the unit, Three-Phase Power Supply The unit will benefit from a 3-phase electrical supply, providing capacity for industrial machinery. Side Shutter Door with Yard Access A side-mounted roller shut</x:v>
      </x:c>
      <x:c r="Q1707" s="15" t="str">
        <x:v>William Ross are pleased to present this part warehouse/office at Thurrock Commercial Centre which comprises of a spacious warehouse unit with office space. approximately 8500 sqft 44m x 19m Rates Included - Electric Metered Office Accommodation Within the unit, Three-Phase Power Supply The unit will benefit from a 3-phase electrical supply, providing capacity for industrial machinery. Side Shutter Door with Yard Access A side-mounted roller shutter door will provide convenient access for loading, unloading, and vehicle movements. Yard Area (Size to Be Agreed) An external yard will be demised to the tenant. The final size and configuration of the yard will be agreed during negotiations to su</x:v>
      </x:c>
      <x:c r="R1707"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707" s="15" t="str">
        <x:v>https://www.rightmove.co.uk/properties/760730505294736#/?channel=COM_LET</x:v>
      </x:c>
      <x:c r="T1707" s="15" t="str"/>
      <x:c r="U1707" s="15" t="str"/>
      <x:c r="V1707" s="15" t="str">
        <x:v>Chafford Hundred and West Thurrock — Standalone / estate not named</x:v>
      </x:c>
      <x:c r="W1707" s="15" t="str">
        <x:v>Individual unit ≤15,000 sq ft</x:v>
      </x:c>
      <x:c r="X1707" s="13" t="n">
        <x:f>IF(N1707="Yes",L1707,0)</x:f>
        <x:v>8.732099196646875</x:v>
      </x:c>
      <x:c r="Y1707" s="14" t="n">
        <x:v>1</x:v>
      </x:c>
      <x:c r="Z1707" s="13" t="str">
        <x:v>Industrial / workshop / storage</x:v>
      </x:c>
    </x:row>
    <x:row r="1708" ht="140" customHeight="1">
      <x:c r="A1708" s="13" t="str">
        <x:v>SE0728</x:v>
      </x:c>
      <x:c r="B1708" s="15" t="str">
        <x:v>Chafford Hundred and West Thurrock</x:v>
      </x:c>
      <x:c r="C1708" s="15" t="str">
        <x:v>Purfleet</x:v>
      </x:c>
      <x:c r="D1708" s="14"/>
      <x:c r="E1708" s="13" t="str">
        <x:v>Nearby</x:v>
      </x:c>
      <x:c r="F1708" s="15" t="str">
        <x:v>Standalone / estate not named</x:v>
      </x:c>
      <x:c r="G1708" s="15" t="str">
        <x:v>Unit A, 23-29 Juliette Way, Purfleet, RM15</x:v>
      </x:c>
      <x:c r="H1708" s="13" t="str">
        <x:v>Current</x:v>
      </x:c>
      <x:c r="I1708" s="14" t="n">
        <x:v>7824</x:v>
      </x:c>
      <x:c r="J1708" s="13" t="str">
        <x:f>IF(AND(ISNUMBER(I1708),I1708&gt;0),IF(I1708&lt;=1000,"1–1,000",IF(I1708&lt;=2500,"1,001–2,500",IF(I1708&lt;=5000,"2,501–5,000",IF(I1708&lt;=10000,"5,001–10,000","10,001–15,000")))),"5,001–10,000")</x:f>
        <x:v>5,001–10,000</x:v>
      </x:c>
      <x:c r="K1708" s="16" t="n">
        <x:v>95000</x:v>
      </x:c>
      <x:c r="L1708" s="43" t="n">
        <x:f>IF(AND(ISNUMBER(I1708),I1708&gt;0,ISNUMBER(K1708),K1708&gt;0),K1708/I1708,"n.a.")</x:f>
        <x:v>12.142126789366053</x:v>
      </x:c>
      <x:c r="M1708" s="43" t="n">
        <x:v>12.14</x:v>
      </x:c>
      <x:c r="N1708" s="13" t="str">
        <x:v>Yes</x:v>
      </x:c>
      <x:c r="O1708" s="15" t="str">
        <x:v>Good clear internal height; Eaves height ranges from approximately 5.91 metres to 7.79 metres.</x:v>
      </x:c>
      <x:c r="P1708" s="15" t="str">
        <x:v>Electric roller shutter loading door; Specification includes an electric roller shutter loading door, concrete floor, LED lighting, gas-fired heating and double glazed metal framed windows.</x:v>
      </x:c>
      <x:c r="Q1708" s="15" t="str">
        <x:v>The property comprises a single-storey industrial / warehouse unit with ancillary offices, WCs and kitchenette facilities to the rear, together with additional storage by way of a mezzanine. The unit is of steel portal frame construction with cavity brickwork elevations beneath a mono-pitch metal profile roof. Specification includes an electric roller shutter loading door, concrete floor, LED lighting, gas-fired heating and double glazed metal framed windows. Eaves height ranges from approximately 5.91 metres to 7.79 metres. Externally, the property benefits from forecourt parking / loading.</x:v>
      </x:c>
      <x:c r="R1708"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 Host BUA population not separately matched.</x:v>
      </x:c>
      <x:c r="S1708" s="15" t="str">
        <x:v>https://www.zoopla.co.uk/to-rent/commercial/details/72890296/</x:v>
      </x:c>
      <x:c r="T1708" s="15" t="str">
        <x:v>https://www.rightmove.co.uk/properties/760719715579744#/?channel=COM_LET</x:v>
      </x:c>
      <x:c r="U1708" s="15" t="str">
        <x:v>https://property.kemsley.com/property/details/8907459/unit-a-23-29-juliette-way-purfleet-rm15-industrial</x:v>
      </x:c>
      <x:c r="V1708" s="15" t="str">
        <x:v>Chafford Hundred and West Thurrock — Standalone / estate not named</x:v>
      </x:c>
      <x:c r="W1708" s="15" t="str">
        <x:v>Individual unit ≤15,000 sq ft</x:v>
      </x:c>
      <x:c r="X1708" s="13" t="n">
        <x:f>IF(N1708="Yes",L1708,0)</x:f>
        <x:v>12.142126789366053</x:v>
      </x:c>
      <x:c r="Y1708" s="14" t="n">
        <x:v>1</x:v>
      </x:c>
      <x:c r="Z1708" s="13" t="str">
        <x:v>Industrial / workshop / storage</x:v>
      </x:c>
    </x:row>
    <x:row r="1709" ht="101" customHeight="1">
      <x:c r="A1709" s="13" t="str">
        <x:v>SE0729</x:v>
      </x:c>
      <x:c r="B1709" s="15" t="str">
        <x:v>Chafford Hundred and West Thurrock</x:v>
      </x:c>
      <x:c r="C1709" s="15" t="str">
        <x:v>Chafford Hundred and West Thurrock</x:v>
      </x:c>
      <x:c r="D1709" s="14" t="n">
        <x:v>23585</x:v>
      </x:c>
      <x:c r="E1709" s="13" t="str">
        <x:v>Town</x:v>
      </x:c>
      <x:c r="F1709" s="15" t="str">
        <x:v>Chafford Hundred and West Thurrock Trade City</x:v>
      </x:c>
      <x:c r="G1709" s="15" t="str">
        <x:v>Unit 6 Trade City, Motherwell Way, West Thurrock, Essex, RM20</x:v>
      </x:c>
      <x:c r="H1709" s="13" t="str">
        <x:v>Current</x:v>
      </x:c>
      <x:c r="I1709" s="14" t="n">
        <x:v>8095</x:v>
      </x:c>
      <x:c r="J1709" s="13" t="str">
        <x:f>IF(AND(ISNUMBER(I1709),I1709&gt;0),IF(I1709&lt;=1000,"1–1,000",IF(I1709&lt;=2500,"1,001–2,500",IF(I1709&lt;=5000,"2,501–5,000",IF(I1709&lt;=10000,"5,001–10,000","10,001–15,000")))),"5,001–10,000")</x:f>
        <x:v>5,001–10,000</x:v>
      </x:c>
      <x:c r="K1709" s="16"/>
      <x:c r="L1709" s="43" t="str">
        <x:f>IF(AND(ISNUMBER(I1709),I1709&gt;0,ISNUMBER(K1709),K1709&gt;0),K1709/I1709,"n.a.")</x:f>
        <x:v>n.a.</x:v>
      </x:c>
      <x:c r="M1709" s="43"/>
      <x:c r="N1709" s="13" t="str">
        <x:v>No</x:v>
      </x:c>
      <x:c r="O1709" s="15" t="str">
        <x:v>Not stated</x:v>
      </x:c>
      <x:c r="P1709" s="15" t="str">
        <x:v>Not stated</x:v>
      </x:c>
      <x:c r="Q1709" s="15" t="str">
        <x:v>Trade City provides an excellent trade counter/industrial opportunity, comprising a total of 12 units each benefiting from dedicated car parking and secure yards. The units are situated on Motherwell Way, one of the main thoroughfares in the area and one that connects the retail / leisure element with the employment area. The estate is within a short distance of local amenities including Lakeside Shopping Centre and Grays Shopping Centre.</x:v>
      </x:c>
      <x:c r="R1709" s="15" t="str">
        <x:v>Advertised to let Size read from property card, excluding the search-size filter.</x:v>
      </x:c>
      <x:c r="S1709" s="15" t="str">
        <x:v>https://www.rightmove.co.uk/properties/760570406676432#/?channel=COM_LET</x:v>
      </x:c>
      <x:c r="T1709" s="15" t="str"/>
      <x:c r="U1709" s="15" t="str"/>
      <x:c r="V1709" s="15" t="str">
        <x:v>Chafford Hundred and West Thurrock — Chafford Hundred and West Thurrock Trade City</x:v>
      </x:c>
      <x:c r="W1709" s="15" t="str">
        <x:v>Individual unit ≤15,000 sq ft</x:v>
      </x:c>
      <x:c r="X1709" s="13" t="n">
        <x:f>IF(N1709="Yes",L1709,0)</x:f>
        <x:v>0</x:v>
      </x:c>
      <x:c r="Y1709" s="14" t="n">
        <x:v>1</x:v>
      </x:c>
      <x:c r="Z1709" s="13" t="str">
        <x:v>Industrial / workshop / storage</x:v>
      </x:c>
    </x:row>
    <x:row r="1710" ht="101" customHeight="1">
      <x:c r="A1710" s="13" t="str">
        <x:v>SE0730</x:v>
      </x:c>
      <x:c r="B1710" s="15" t="str">
        <x:v>Chafford Hundred and West Thurrock</x:v>
      </x:c>
      <x:c r="C1710" s="15" t="str">
        <x:v>Chafford Hundred and West Thurrock</x:v>
      </x:c>
      <x:c r="D1710" s="14" t="n">
        <x:v>23585</x:v>
      </x:c>
      <x:c r="E1710" s="13" t="str">
        <x:v>Town</x:v>
      </x:c>
      <x:c r="F1710" s="15" t="str">
        <x:v>Chafford Hundred and West Thurrock Trade City</x:v>
      </x:c>
      <x:c r="G1710" s="15" t="str">
        <x:v>Unit 8 Trade City, Motherwell Way, West Thurrock, Essex, RM20</x:v>
      </x:c>
      <x:c r="H1710" s="13" t="str">
        <x:v>Current</x:v>
      </x:c>
      <x:c r="I1710" s="14" t="n">
        <x:v>11365</x:v>
      </x:c>
      <x:c r="J1710" s="13" t="str">
        <x:f>IF(AND(ISNUMBER(I1710),I1710&gt;0),IF(I1710&lt;=1000,"1–1,000",IF(I1710&lt;=2500,"1,001–2,500",IF(I1710&lt;=5000,"2,501–5,000",IF(I1710&lt;=10000,"5,001–10,000","10,001–15,000")))),"10,001–15,000")</x:f>
        <x:v>10,001–15,000</x:v>
      </x:c>
      <x:c r="K1710" s="16"/>
      <x:c r="L1710" s="43" t="str">
        <x:f>IF(AND(ISNUMBER(I1710),I1710&gt;0,ISNUMBER(K1710),K1710&gt;0),K1710/I1710,"n.a.")</x:f>
        <x:v>n.a.</x:v>
      </x:c>
      <x:c r="M1710" s="43"/>
      <x:c r="N1710" s="13" t="str">
        <x:v>No</x:v>
      </x:c>
      <x:c r="O1710" s="15" t="str">
        <x:v>Not stated</x:v>
      </x:c>
      <x:c r="P1710" s="15" t="str">
        <x:v>Not stated</x:v>
      </x:c>
      <x:c r="Q1710" s="15" t="str">
        <x:v>Trade City provides an excellent trade counter/industrial opportunity, comprising a total of 12 units each benefiting from dedicated car parking and secure yards. The property is situated on Motherwell Way, one of the main thoroughfares in the area and one that connects the retail / leisure element with the employment area. The estate is within a short distance of local amenities including Lakeside Shopping Centre and Grays Shopping Centre.</x:v>
      </x:c>
      <x:c r="R1710" s="15" t="str">
        <x:v>Advertised to let Size read from property card, excluding the search-size filter.</x:v>
      </x:c>
      <x:c r="S1710" s="15" t="str">
        <x:v>https://www.rightmove.co.uk/properties/760570421431585#/?channel=COM_LET</x:v>
      </x:c>
      <x:c r="T1710" s="15" t="str"/>
      <x:c r="U1710" s="15" t="str"/>
      <x:c r="V1710" s="15" t="str">
        <x:v>Chafford Hundred and West Thurrock — Chafford Hundred and West Thurrock Trade City</x:v>
      </x:c>
      <x:c r="W1710" s="15" t="str">
        <x:v>Individual unit ≤15,000 sq ft</x:v>
      </x:c>
      <x:c r="X1710" s="13" t="n">
        <x:f>IF(N1710="Yes",L1710,0)</x:f>
        <x:v>0</x:v>
      </x:c>
      <x:c r="Y1710" s="14" t="n">
        <x:v>1</x:v>
      </x:c>
      <x:c r="Z1710" s="13" t="str">
        <x:v>Industrial / workshop / storage</x:v>
      </x:c>
    </x:row>
    <x:row r="1711" ht="101" customHeight="1">
      <x:c r="A1711" s="13" t="str">
        <x:v>SE0731</x:v>
      </x:c>
      <x:c r="B1711" s="15" t="str">
        <x:v>Chafford Hundred and West Thurrock</x:v>
      </x:c>
      <x:c r="C1711" s="15" t="str">
        <x:v>West Thurrock</x:v>
      </x:c>
      <x:c r="D1711" s="14"/>
      <x:c r="E1711" s="13" t="str">
        <x:v>Town</x:v>
      </x:c>
      <x:c r="F1711" s="15" t="str">
        <x:v>Queensbridge Industrial Estate</x:v>
      </x:c>
      <x:c r="G1711" s="15" t="str">
        <x:v>B3, Queensbridge Industrial Estate, London Road, West Thurrock, Essex, RM20</x:v>
      </x:c>
      <x:c r="H1711" s="13" t="str">
        <x:v>Current</x:v>
      </x:c>
      <x:c r="I1711" s="14" t="n">
        <x:v>4087</x:v>
      </x:c>
      <x:c r="J1711" s="13" t="str">
        <x:f>IF(AND(ISNUMBER(I1711),I1711&gt;0),IF(I1711&lt;=1000,"1–1,000",IF(I1711&lt;=2500,"1,001–2,500",IF(I1711&lt;=5000,"2,501–5,000",IF(I1711&lt;=10000,"5,001–10,000","10,001–15,000")))),"2,501–5,000")</x:f>
        <x:v>2,501–5,000</x:v>
      </x:c>
      <x:c r="K1711" s="16"/>
      <x:c r="L1711" s="43" t="str">
        <x:f>IF(AND(ISNUMBER(I1711),I1711&gt;0,ISNUMBER(K1711),K1711&gt;0),K1711/I1711,"n.a.")</x:f>
        <x:v>n.a.</x:v>
      </x:c>
      <x:c r="M1711" s="43"/>
      <x:c r="N1711" s="13" t="str">
        <x:v>No</x:v>
      </x:c>
      <x:c r="O1711" s="15" t="str">
        <x:v>Not stated</x:v>
      </x:c>
      <x:c r="P1711" s="15" t="str">
        <x:v>Not stated</x:v>
      </x:c>
      <x:c r="Q1711" s="15" t="str">
        <x:v>Unit B3 is a mid-terrace industrial/warehouse unit of steel portal frame construction. The unit's elevations are comprised of blockwork walls, beneath two pitched roofs, all clad externally in steel profile metal sheeting. Access to the front of the subject property is available via an electric sectional up-and-over door, with separate personnel access adjacent, with rear access provided via a single personnel door.</x:v>
      </x:c>
      <x:c r="R1711" s="15" t="str">
        <x:v>Advertised to let Size read from property card, excluding the search-size filter. Host BUA population not separately matched.</x:v>
      </x:c>
      <x:c r="S1711" s="15" t="str">
        <x:v>https://www.rightmove.co.uk/properties/760570704544912#/?channel=COM_LET</x:v>
      </x:c>
      <x:c r="T1711" s="15" t="str"/>
      <x:c r="U1711" s="15" t="str"/>
      <x:c r="V1711" s="15" t="str">
        <x:v>Chafford Hundred and West Thurrock — Queensbridge Industrial Estate</x:v>
      </x:c>
      <x:c r="W1711" s="15" t="str">
        <x:v>Individual unit ≤15,000 sq ft</x:v>
      </x:c>
      <x:c r="X1711" s="13" t="n">
        <x:f>IF(N1711="Yes",L1711,0)</x:f>
        <x:v>0</x:v>
      </x:c>
      <x:c r="Y1711" s="14" t="n">
        <x:v>1</x:v>
      </x:c>
      <x:c r="Z1711" s="13" t="str">
        <x:v>Industrial / workshop / storage</x:v>
      </x:c>
    </x:row>
    <x:row r="1712" ht="62" customHeight="1">
      <x:c r="A1712" s="13" t="str">
        <x:v>SE0732</x:v>
      </x:c>
      <x:c r="B1712" s="15" t="str">
        <x:v>Chafford Hundred and West Thurrock</x:v>
      </x:c>
      <x:c r="C1712" s="15" t="str">
        <x:v>West Thurrock</x:v>
      </x:c>
      <x:c r="D1712" s="14"/>
      <x:c r="E1712" s="13" t="str">
        <x:v>Town</x:v>
      </x:c>
      <x:c r="F1712" s="15" t="str">
        <x:v>Queensbridge Industrial Estate</x:v>
      </x:c>
      <x:c r="G1712" s="15" t="str">
        <x:v>Unit B6A, Queensbridge Industrial Park, London Road, Grays, Essex, RM20</x:v>
      </x:c>
      <x:c r="H1712" s="13" t="str">
        <x:v>Current</x:v>
      </x:c>
      <x:c r="I1712" s="14" t="n">
        <x:v>1984</x:v>
      </x:c>
      <x:c r="J1712" s="13" t="str">
        <x:f>IF(AND(ISNUMBER(I1712),I1712&gt;0),IF(I1712&lt;=1000,"1–1,000",IF(I1712&lt;=2500,"1,001–2,500",IF(I1712&lt;=5000,"2,501–5,000",IF(I1712&lt;=10000,"5,001–10,000","10,001–15,000")))),"1,001–2,500")</x:f>
        <x:v>1,001–2,500</x:v>
      </x:c>
      <x:c r="K1712" s="16"/>
      <x:c r="L1712" s="43" t="str">
        <x:f>IF(AND(ISNUMBER(I1712),I1712&gt;0,ISNUMBER(K1712),K1712&gt;0),K1712/I1712,"n.a.")</x:f>
        <x:v>n.a.</x:v>
      </x:c>
      <x:c r="M1712" s="43"/>
      <x:c r="N1712" s="13" t="str">
        <x:v>No</x:v>
      </x:c>
      <x:c r="O1712" s="15" t="str">
        <x:v>Not stated</x:v>
      </x:c>
      <x:c r="P1712" s="15" t="str">
        <x:v>The premises comprise an end-terrace industrial unit with ground floor offices and mezzanine stores above. Access is gained via a surface level access loading door.</x:v>
      </x:c>
      <x:c r="Q1712" s="15" t="str">
        <x:v>The premises comprise an end-terrace industrial unit with ground floor offices and mezzanine stores above. Access is gained via a surface level access loading door.</x:v>
      </x:c>
      <x:c r="R1712" s="15" t="str">
        <x:v>Advertised to let Size read from property card, excluding the search-size filter. Host BUA population not separately matched.</x:v>
      </x:c>
      <x:c r="S1712" s="15" t="str">
        <x:v>https://www.rightmove.co.uk/properties/778692861631168#/?channel=COM_LET</x:v>
      </x:c>
      <x:c r="T1712" s="15" t="str"/>
      <x:c r="U1712" s="15" t="str"/>
      <x:c r="V1712" s="15" t="str">
        <x:v>Chafford Hundred and West Thurrock — Queensbridge Industrial Estate</x:v>
      </x:c>
      <x:c r="W1712" s="15" t="str">
        <x:v>Individual unit ≤15,000 sq ft</x:v>
      </x:c>
      <x:c r="X1712" s="13" t="n">
        <x:f>IF(N1712="Yes",L1712,0)</x:f>
        <x:v>0</x:v>
      </x:c>
      <x:c r="Y1712" s="14" t="n">
        <x:v>1</x:v>
      </x:c>
      <x:c r="Z1712" s="13" t="str">
        <x:v>Industrial / workshop / storage</x:v>
      </x:c>
    </x:row>
    <x:row r="1713" ht="62" customHeight="1">
      <x:c r="A1713" s="13" t="str">
        <x:v>SE0733</x:v>
      </x:c>
      <x:c r="B1713" s="15" t="str">
        <x:v>Chafford Hundred and West Thurrock</x:v>
      </x:c>
      <x:c r="C1713" s="15" t="str">
        <x:v>Chafford Hundred and West Thurrock</x:v>
      </x:c>
      <x:c r="D1713" s="14" t="n">
        <x:v>23585</x:v>
      </x:c>
      <x:c r="E1713" s="13" t="str">
        <x:v>Town</x:v>
      </x:c>
      <x:c r="F1713" s="15" t="str">
        <x:v>Standalone / estate not named</x:v>
      </x:c>
      <x:c r="G1713" s="15" t="str">
        <x:v>B5, J31 Park, Motherwell Way, West Thurrock, Essex, RM20</x:v>
      </x:c>
      <x:c r="H1713" s="13" t="str">
        <x:v>Current</x:v>
      </x:c>
      <x:c r="I1713" s="14" t="n">
        <x:v>14597</x:v>
      </x:c>
      <x:c r="J1713" s="13" t="str">
        <x:f>IF(AND(ISNUMBER(I1713),I1713&gt;0),IF(I1713&lt;=1000,"1–1,000",IF(I1713&lt;=2500,"1,001–2,500",IF(I1713&lt;=5000,"2,501–5,000",IF(I1713&lt;=10000,"5,001–10,000","10,001–15,000")))),"10,001–15,000")</x:f>
        <x:v>10,001–15,000</x:v>
      </x:c>
      <x:c r="K1713" s="16"/>
      <x:c r="L1713" s="43" t="str">
        <x:f>IF(AND(ISNUMBER(I1713),I1713&gt;0,ISNUMBER(K1713),K1713&gt;0),K1713/I1713,"n.a.")</x:f>
        <x:v>n.a.</x:v>
      </x:c>
      <x:c r="M1713" s="43"/>
      <x:c r="N1713" s="13" t="str">
        <x:v>No</x:v>
      </x:c>
      <x:c r="O1713" s="15" t="str">
        <x:v>Not stated</x:v>
      </x:c>
      <x:c r="P1713" s="15" t="str">
        <x:v>Not stated</x:v>
      </x:c>
      <x:c r="Q1713" s="15" t="str">
        <x:v>The property comprises a mid terrace industrial/warehouse unit of steel portal frame construction incorporating blockwork walls with brick external elevations. Internally the premises provides warehouse accommodation with offices.</x:v>
      </x:c>
      <x:c r="R1713" s="15" t="str">
        <x:v>Advertised to let Size read from property card, excluding the search-size filter.</x:v>
      </x:c>
      <x:c r="S1713" s="15" t="str">
        <x:v>https://www.rightmove.co.uk/properties/760570134101665#/?channel=COM_LET</x:v>
      </x:c>
      <x:c r="T1713" s="15" t="str"/>
      <x:c r="U1713" s="15" t="str"/>
      <x:c r="V1713" s="15" t="str">
        <x:v>Chafford Hundred and West Thurrock — Standalone / estate not named</x:v>
      </x:c>
      <x:c r="W1713" s="15" t="str">
        <x:v>Individual unit ≤15,000 sq ft</x:v>
      </x:c>
      <x:c r="X1713" s="13" t="n">
        <x:f>IF(N1713="Yes",L1713,0)</x:f>
        <x:v>0</x:v>
      </x:c>
      <x:c r="Y1713" s="14" t="n">
        <x:v>1</x:v>
      </x:c>
      <x:c r="Z1713" s="13" t="str">
        <x:v>Industrial / workshop / storage</x:v>
      </x:c>
    </x:row>
    <x:row r="1714" ht="101" customHeight="1">
      <x:c r="A1714" s="13" t="str">
        <x:v>SE0734</x:v>
      </x:c>
      <x:c r="B1714" s="15" t="str">
        <x:v>Chafford Hundred and West Thurrock</x:v>
      </x:c>
      <x:c r="C1714" s="15" t="str">
        <x:v>Chafford Hundred and West Thurrock</x:v>
      </x:c>
      <x:c r="D1714" s="14" t="n">
        <x:v>23585</x:v>
      </x:c>
      <x:c r="E1714" s="13" t="str">
        <x:v>Town</x:v>
      </x:c>
      <x:c r="F1714" s="15" t="str">
        <x:v>Standalone / estate not named</x:v>
      </x:c>
      <x:c r="G1714" s="15" t="str">
        <x:v>D8 - D10, J31 Park, Motherwell Way, West Thurrock, Essex, RM20</x:v>
      </x:c>
      <x:c r="H1714" s="13" t="str">
        <x:v>Current</x:v>
      </x:c>
      <x:c r="I1714" s="14" t="n">
        <x:v>3587</x:v>
      </x:c>
      <x:c r="J1714" s="13" t="str">
        <x:f>IF(AND(ISNUMBER(I1714),I1714&gt;0),IF(I1714&lt;=1000,"1–1,000",IF(I1714&lt;=2500,"1,001–2,500",IF(I1714&lt;=5000,"2,501–5,000",IF(I1714&lt;=10000,"5,001–10,000","10,001–15,000")))),"2,501–5,000")</x:f>
        <x:v>2,501–5,000</x:v>
      </x:c>
      <x:c r="K1714" s="16"/>
      <x:c r="L1714" s="43" t="str">
        <x:f>IF(AND(ISNUMBER(I1714),I1714&gt;0,ISNUMBER(K1714),K1714&gt;0),K1714/I1714,"n.a.")</x:f>
        <x:v>n.a.</x:v>
      </x:c>
      <x:c r="M1714" s="43"/>
      <x:c r="N1714" s="13" t="str">
        <x:v>No</x:v>
      </x:c>
      <x:c r="O1714" s="15" t="str">
        <x:v>Not stated</x:v>
      </x:c>
      <x:c r="P1714" s="15" t="str">
        <x:v>The property comprises an end of terrace unit of steel portal frame construction, incorporating brick walls and a lined roof with roof lights. Internally the unit provides ground floor warehouse accommodation and a toilet. Stairs provide access to a first floor mezzanine and kitchenette. Unusually for a unit of this size it has 3 loading doors.</x:v>
      </x:c>
      <x:c r="Q1714" s="15" t="str">
        <x:v>The property comprises an end of terrace unit of steel portal frame construction, incorporating brick walls and a lined roof with roof lights. Internally the unit provides ground floor warehouse accommodation and a toilet. Stairs provide access to a first floor mezzanine and kitchenette. Unusually for a unit of this size it has 3 loading doors.</x:v>
      </x:c>
      <x:c r="R1714" s="15" t="str">
        <x:v>Advertised to let Size read from property card, excluding the search-size filter.</x:v>
      </x:c>
      <x:c r="S1714" s="15" t="str">
        <x:v>https://www.rightmove.co.uk/properties/760569951666881#/?channel=COM_LET</x:v>
      </x:c>
      <x:c r="T1714" s="15" t="str"/>
      <x:c r="U1714" s="15" t="str"/>
      <x:c r="V1714" s="15" t="str">
        <x:v>Chafford Hundred and West Thurrock — Standalone / estate not named</x:v>
      </x:c>
      <x:c r="W1714" s="15" t="str">
        <x:v>Individual unit ≤15,000 sq ft</x:v>
      </x:c>
      <x:c r="X1714" s="13" t="n">
        <x:f>IF(N1714="Yes",L1714,0)</x:f>
        <x:v>0</x:v>
      </x:c>
      <x:c r="Y1714" s="14" t="n">
        <x:v>1</x:v>
      </x:c>
      <x:c r="Z1714" s="13" t="str">
        <x:v>Industrial / workshop / storage</x:v>
      </x:c>
    </x:row>
    <x:row r="1715" ht="49" customHeight="1">
      <x:c r="A1715" s="13" t="str">
        <x:v>SE0735</x:v>
      </x:c>
      <x:c r="B1715" s="15" t="str">
        <x:v>Chafford Hundred and West Thurrock</x:v>
      </x:c>
      <x:c r="C1715" s="15" t="str">
        <x:v>West Thurrock</x:v>
      </x:c>
      <x:c r="D1715" s="14"/>
      <x:c r="E1715" s="13" t="str">
        <x:v>Town</x:v>
      </x:c>
      <x:c r="F1715" s="15" t="str">
        <x:v>Thurrock Trade Park</x:v>
      </x:c>
      <x:c r="G1715" s="15" t="str">
        <x:v>Unit 1 Thurrock Trade Park, Oliver Road, Grays, Essex, RM20</x:v>
      </x:c>
      <x:c r="H1715" s="13" t="str">
        <x:v>Current</x:v>
      </x:c>
      <x:c r="I1715" s="14" t="n">
        <x:v>3987</x:v>
      </x:c>
      <x:c r="J1715" s="13" t="str">
        <x:f>IF(AND(ISNUMBER(I1715),I1715&gt;0),IF(I1715&lt;=1000,"1–1,000",IF(I1715&lt;=2500,"1,001–2,500",IF(I1715&lt;=5000,"2,501–5,000",IF(I1715&lt;=10000,"5,001–10,000","10,001–15,000")))),"2,501–5,000")</x:f>
        <x:v>2,501–5,000</x:v>
      </x:c>
      <x:c r="K1715" s="16"/>
      <x:c r="L1715" s="43" t="str">
        <x:f>IF(AND(ISNUMBER(I1715),I1715&gt;0,ISNUMBER(K1715),K1715&gt;0),K1715/I1715,"n.a.")</x:f>
        <x:v>n.a.</x:v>
      </x:c>
      <x:c r="M1715" s="43"/>
      <x:c r="N1715" s="13" t="str">
        <x:v>No</x:v>
      </x:c>
      <x:c r="O1715" s="15" t="str">
        <x:v>Not stated</x:v>
      </x:c>
      <x:c r="P1715" s="15" t="str">
        <x:v>Not stated</x:v>
      </x:c>
      <x:c r="Q1715" s="15" t="str">
        <x:v>An end-terrace industrial warehouse unit of steel frame construction with profile metal clad elevations under a pitched roof incorporating translucent roof lights.</x:v>
      </x:c>
      <x:c r="R1715" s="15" t="str">
        <x:v>Advertised to let Size read from property card, excluding the search-size filter. Matching-area duplicate advert merged. Host BUA population not separately matched.</x:v>
      </x:c>
      <x:c r="S1715" s="15" t="str">
        <x:v>https://www.rightmove.co.uk/properties/754426642514881#/?channel=COM_LET</x:v>
      </x:c>
      <x:c r="T1715" s="15" t="str">
        <x:v>https://www.rightmove.co.uk/properties/760931876001089#/?channel=COM_LET</x:v>
      </x:c>
      <x:c r="U1715" s="15" t="str"/>
      <x:c r="V1715" s="15" t="str">
        <x:v>Chafford Hundred and West Thurrock — Thurrock Trade Park</x:v>
      </x:c>
      <x:c r="W1715" s="15" t="str">
        <x:v>Individual unit ≤15,000 sq ft</x:v>
      </x:c>
      <x:c r="X1715" s="13" t="n">
        <x:f>IF(N1715="Yes",L1715,0)</x:f>
        <x:v>0</x:v>
      </x:c>
      <x:c r="Y1715" s="14" t="n">
        <x:v>1</x:v>
      </x:c>
      <x:c r="Z1715" s="13" t="str">
        <x:v>Industrial / workshop / storage</x:v>
      </x:c>
    </x:row>
    <x:row r="1716" ht="49" customHeight="1">
      <x:c r="A1716" s="13" t="str">
        <x:v>SE0736</x:v>
      </x:c>
      <x:c r="B1716" s="15" t="str">
        <x:v>Chafford Hundred and West Thurrock</x:v>
      </x:c>
      <x:c r="C1716" s="15" t="str">
        <x:v>West Thurrock</x:v>
      </x:c>
      <x:c r="D1716" s="14"/>
      <x:c r="E1716" s="13" t="str">
        <x:v>Town</x:v>
      </x:c>
      <x:c r="F1716" s="15" t="str">
        <x:v>Thurrock Trade Park</x:v>
      </x:c>
      <x:c r="G1716" s="15" t="str">
        <x:v>Unit 15 Thurrock Trade Park, Oliver Road, Grays, Essex, RM20</x:v>
      </x:c>
      <x:c r="H1716" s="13" t="str">
        <x:v>Current</x:v>
      </x:c>
      <x:c r="I1716" s="14" t="n">
        <x:v>8268</x:v>
      </x:c>
      <x:c r="J1716" s="13" t="str">
        <x:f>IF(AND(ISNUMBER(I1716),I1716&gt;0),IF(I1716&lt;=1000,"1–1,000",IF(I1716&lt;=2500,"1,001–2,500",IF(I1716&lt;=5000,"2,501–5,000",IF(I1716&lt;=10000,"5,001–10,000","10,001–15,000")))),"5,001–10,000")</x:f>
        <x:v>5,001–10,000</x:v>
      </x:c>
      <x:c r="K1716" s="16"/>
      <x:c r="L1716" s="43" t="str">
        <x:f>IF(AND(ISNUMBER(I1716),I1716&gt;0,ISNUMBER(K1716),K1716&gt;0),K1716/I1716,"n.a.")</x:f>
        <x:v>n.a.</x:v>
      </x:c>
      <x:c r="M1716" s="43"/>
      <x:c r="N1716" s="13" t="str">
        <x:v>No</x:v>
      </x:c>
      <x:c r="O1716" s="15" t="str">
        <x:v>Not stated</x:v>
      </x:c>
      <x:c r="P1716" s="15" t="str">
        <x:v>Not stated</x:v>
      </x:c>
      <x:c r="Q1716" s="15" t="str">
        <x:v>An end-terrace warehouse unit of steel frame construction with profile metal clad elevations under a pitched roof incorporating translucent roof lights.</x:v>
      </x:c>
      <x:c r="R1716" s="15" t="str">
        <x:v>Advertised to let Size read from property card, excluding the search-size filter. Matching-area duplicate advert merged. Host BUA population not separately matched.</x:v>
      </x:c>
      <x:c r="S1716" s="15" t="str">
        <x:v>https://www.rightmove.co.uk/properties/754426644613568#/?channel=COM_LET</x:v>
      </x:c>
      <x:c r="T1716" s="15" t="str">
        <x:v>https://www.rightmove.co.uk/properties/760931869543664#/?channel=COM_LET</x:v>
      </x:c>
      <x:c r="U1716" s="15" t="str"/>
      <x:c r="V1716" s="15" t="str">
        <x:v>Chafford Hundred and West Thurrock — Thurrock Trade Park</x:v>
      </x:c>
      <x:c r="W1716" s="15" t="str">
        <x:v>Individual unit ≤15,000 sq ft</x:v>
      </x:c>
      <x:c r="X1716" s="13" t="n">
        <x:f>IF(N1716="Yes",L1716,0)</x:f>
        <x:v>0</x:v>
      </x:c>
      <x:c r="Y1716" s="14" t="n">
        <x:v>1</x:v>
      </x:c>
      <x:c r="Z1716" s="13" t="str">
        <x:v>Industrial / workshop / storage</x:v>
      </x:c>
    </x:row>
    <x:row r="1717" ht="75" customHeight="1">
      <x:c r="A1717" s="13" t="str">
        <x:v>SE0737</x:v>
      </x:c>
      <x:c r="B1717" s="15" t="str">
        <x:v>Chafford Hundred and West Thurrock</x:v>
      </x:c>
      <x:c r="C1717" s="15" t="str">
        <x:v>West Thurrock</x:v>
      </x:c>
      <x:c r="D1717" s="14"/>
      <x:c r="E1717" s="13" t="str">
        <x:v>Town</x:v>
      </x:c>
      <x:c r="F1717" s="15" t="str">
        <x:v>Thurrock Trade Park</x:v>
      </x:c>
      <x:c r="G1717" s="15" t="str">
        <x:v>Unit 18, Thurrock Trade Park, Oliver Road, West Thurrock, Essex, RM20 3ED</x:v>
      </x:c>
      <x:c r="H1717" s="13" t="str">
        <x:v>Current</x:v>
      </x:c>
      <x:c r="I1717" s="14" t="n">
        <x:v>2273</x:v>
      </x:c>
      <x:c r="J1717" s="13" t="str">
        <x:f>IF(AND(ISNUMBER(I1717),I1717&gt;0),IF(I1717&lt;=1000,"1–1,000",IF(I1717&lt;=2500,"1,001–2,500",IF(I1717&lt;=5000,"2,501–5,000",IF(I1717&lt;=10000,"5,001–10,000","10,001–15,000")))),"1,001–2,500")</x:f>
        <x:v>1,001–2,500</x:v>
      </x:c>
      <x:c r="K1717" s="16"/>
      <x:c r="L1717" s="43" t="str">
        <x:f>IF(AND(ISNUMBER(I1717),I1717&gt;0,ISNUMBER(K1717),K1717&gt;0),K1717/I1717,"n.a.")</x:f>
        <x:v>n.a.</x:v>
      </x:c>
      <x:c r="M1717" s="43"/>
      <x:c r="N1717" s="13" t="str">
        <x:v>No</x:v>
      </x:c>
      <x:c r="O1717" s="15" t="str">
        <x:v>Not stated</x:v>
      </x:c>
      <x:c r="P1717" s="15" t="str">
        <x:v>Not stated</x:v>
      </x:c>
      <x:c r="Q1717" s="15" t="str">
        <x:v>TO LET - A mid terrace warehouse / trade counter unit of steel portal frame construction with profile metal clad elevations under a pitched roof incorporating translucent roof lights. Internally the unit has first floor offices with suspended ceilings, carpeting, heating and lighting and allocated parking and service yard.</x:v>
      </x:c>
      <x:c r="R1717" s="15" t="str">
        <x:v>Advertised to let Size read from property card, excluding the search-size filter. Host BUA population not separately matched.</x:v>
      </x:c>
      <x:c r="S1717" s="15" t="str">
        <x:v>https://www.rightmove.co.uk/properties/760931863432561#/?channel=COM_LET</x:v>
      </x:c>
      <x:c r="T1717" s="15" t="str"/>
      <x:c r="U1717" s="15" t="str"/>
      <x:c r="V1717" s="15" t="str">
        <x:v>Chafford Hundred and West Thurrock — Thurrock Trade Park</x:v>
      </x:c>
      <x:c r="W1717" s="15" t="str">
        <x:v>Individual unit ≤15,000 sq ft</x:v>
      </x:c>
      <x:c r="X1717" s="13" t="n">
        <x:f>IF(N1717="Yes",L1717,0)</x:f>
        <x:v>0</x:v>
      </x:c>
      <x:c r="Y1717" s="14" t="n">
        <x:v>1</x:v>
      </x:c>
      <x:c r="Z1717" s="13" t="str">
        <x:v>Industrial / workshop / storage</x:v>
      </x:c>
    </x:row>
    <x:row r="1718" ht="75" customHeight="1">
      <x:c r="A1718" s="13" t="str">
        <x:v>SE0738</x:v>
      </x:c>
      <x:c r="B1718" s="15" t="str">
        <x:v>Chafford Hundred and West Thurrock</x:v>
      </x:c>
      <x:c r="C1718" s="15" t="str">
        <x:v>West Thurrock</x:v>
      </x:c>
      <x:c r="D1718" s="14"/>
      <x:c r="E1718" s="13" t="str">
        <x:v>Town</x:v>
      </x:c>
      <x:c r="F1718" s="15" t="str">
        <x:v>Thurrock Trade Park</x:v>
      </x:c>
      <x:c r="G1718" s="15" t="str">
        <x:v>Unit 19 Thurrock, Thurrock Trade Park, Oliver Road, West Thurrock, RM20 3ED</x:v>
      </x:c>
      <x:c r="H1718" s="13" t="str">
        <x:v>Current</x:v>
      </x:c>
      <x:c r="I1718" s="14" t="n">
        <x:v>2240</x:v>
      </x:c>
      <x:c r="J1718" s="13" t="str">
        <x:f>IF(AND(ISNUMBER(I1718),I1718&gt;0),IF(I1718&lt;=1000,"1–1,000",IF(I1718&lt;=2500,"1,001–2,500",IF(I1718&lt;=5000,"2,501–5,000",IF(I1718&lt;=10000,"5,001–10,000","10,001–15,000")))),"1,001–2,500")</x:f>
        <x:v>1,001–2,500</x:v>
      </x:c>
      <x:c r="K1718" s="16"/>
      <x:c r="L1718" s="43" t="str">
        <x:f>IF(AND(ISNUMBER(I1718),I1718&gt;0,ISNUMBER(K1718),K1718&gt;0),K1718/I1718,"n.a.")</x:f>
        <x:v>n.a.</x:v>
      </x:c>
      <x:c r="M1718" s="43"/>
      <x:c r="N1718" s="13" t="str">
        <x:v>No</x:v>
      </x:c>
      <x:c r="O1718" s="15" t="str">
        <x:v>Not stated</x:v>
      </x:c>
      <x:c r="P1718" s="15" t="str">
        <x:v>Not stated</x:v>
      </x:c>
      <x:c r="Q1718" s="15" t="str">
        <x:v>TO LET - A mid terrace warehouse / trade counter unit of steel portal frame construction with profile metal clad elevations under a pitched roof incorporating translucent roof lights. Internally the unit has first floor offices with suspended ceilings, carpeting, heating and lighting and allocated parking and service yard.</x:v>
      </x:c>
      <x:c r="R1718" s="15" t="str">
        <x:v>Advertised to let Size read from property card, excluding the search-size filter. Host BUA population not separately matched.</x:v>
      </x:c>
      <x:c r="S1718" s="15" t="str">
        <x:v>https://www.rightmove.co.uk/properties/760903520423681#/?channel=COM_LET</x:v>
      </x:c>
      <x:c r="T1718" s="15" t="str"/>
      <x:c r="U1718" s="15" t="str"/>
      <x:c r="V1718" s="15" t="str">
        <x:v>Chafford Hundred and West Thurrock — Thurrock Trade Park</x:v>
      </x:c>
      <x:c r="W1718" s="15" t="str">
        <x:v>Individual unit ≤15,000 sq ft</x:v>
      </x:c>
      <x:c r="X1718" s="13" t="n">
        <x:f>IF(N1718="Yes",L1718,0)</x:f>
        <x:v>0</x:v>
      </x:c>
      <x:c r="Y1718" s="14" t="n">
        <x:v>1</x:v>
      </x:c>
      <x:c r="Z1718" s="13" t="str">
        <x:v>Industrial / workshop / storage</x:v>
      </x:c>
    </x:row>
    <x:row r="1719" ht="88" customHeight="1">
      <x:c r="A1719" s="13" t="str">
        <x:v>SE0739</x:v>
      </x:c>
      <x:c r="B1719" s="15" t="str">
        <x:v>Chafford Hundred and West Thurrock</x:v>
      </x:c>
      <x:c r="C1719" s="15" t="str">
        <x:v>West Thurrock</x:v>
      </x:c>
      <x:c r="D1719" s="14"/>
      <x:c r="E1719" s="13" t="str">
        <x:v>Town</x:v>
      </x:c>
      <x:c r="F1719" s="15" t="str">
        <x:v>Thurrock Trade Park</x:v>
      </x:c>
      <x:c r="G1719" s="15" t="str">
        <x:v>Unit 2 Thurrock Trade Park, Oliver Road, West Thurrock, RM20 3ED</x:v>
      </x:c>
      <x:c r="H1719" s="13" t="str">
        <x:v>Current</x:v>
      </x:c>
      <x:c r="I1719" s="14" t="n">
        <x:v>3667</x:v>
      </x:c>
      <x:c r="J1719" s="13" t="str">
        <x:f>IF(AND(ISNUMBER(I1719),I1719&gt;0),IF(I1719&lt;=1000,"1–1,000",IF(I1719&lt;=2500,"1,001–2,500",IF(I1719&lt;=5000,"2,501–5,000",IF(I1719&lt;=10000,"5,001–10,000","10,001–15,000")))),"2,501–5,000")</x:f>
        <x:v>2,501–5,000</x:v>
      </x:c>
      <x:c r="K1719" s="16"/>
      <x:c r="L1719" s="43" t="str">
        <x:f>IF(AND(ISNUMBER(I1719),I1719&gt;0,ISNUMBER(K1719),K1719&gt;0),K1719/I1719,"n.a.")</x:f>
        <x:v>n.a.</x:v>
      </x:c>
      <x:c r="M1719" s="43"/>
      <x:c r="N1719" s="13" t="str">
        <x:v>No</x:v>
      </x:c>
      <x:c r="O1719" s="15" t="str">
        <x:v>Not stated</x:v>
      </x:c>
      <x:c r="P1719" s="15" t="str">
        <x:v>Not stated</x:v>
      </x:c>
      <x:c r="Q1719" s="15" t="str">
        <x:v>TO LET - An end of terrace warehouse / trade counter unit of steel portal frame construction with profile metal clad elevations under a pitched roof incorporating translucent roof lights. Internally the units have first floor offices with suspended ceilings, carpeting, heating and lighting and allocated parking and service yard.</x:v>
      </x:c>
      <x:c r="R1719" s="15" t="str">
        <x:v>Advertised to let Size read from property card, excluding the search-size filter. Host BUA population not separately matched.</x:v>
      </x:c>
      <x:c r="S1719" s="15" t="str">
        <x:v>https://www.rightmove.co.uk/properties/772524596592129#/?channel=COM_LET</x:v>
      </x:c>
      <x:c r="T1719" s="15" t="str"/>
      <x:c r="U1719" s="15" t="str"/>
      <x:c r="V1719" s="15" t="str">
        <x:v>Chafford Hundred and West Thurrock — Thurrock Trade Park</x:v>
      </x:c>
      <x:c r="W1719" s="15" t="str">
        <x:v>Individual unit ≤15,000 sq ft</x:v>
      </x:c>
      <x:c r="X1719" s="13" t="n">
        <x:f>IF(N1719="Yes",L1719,0)</x:f>
        <x:v>0</x:v>
      </x:c>
      <x:c r="Y1719" s="14" t="n">
        <x:v>1</x:v>
      </x:c>
      <x:c r="Z1719" s="13" t="str">
        <x:v>Industrial / workshop / storage</x:v>
      </x:c>
    </x:row>
    <x:row r="1720" ht="88" customHeight="1">
      <x:c r="A1720" s="13" t="str">
        <x:v>SE0740</x:v>
      </x:c>
      <x:c r="B1720" s="15" t="str">
        <x:v>Chafford Hundred and West Thurrock</x:v>
      </x:c>
      <x:c r="C1720" s="15" t="str">
        <x:v>West Thurrock</x:v>
      </x:c>
      <x:c r="D1720" s="14"/>
      <x:c r="E1720" s="13" t="str">
        <x:v>Town</x:v>
      </x:c>
      <x:c r="F1720" s="15" t="str">
        <x:v>Thurrock Trade Park</x:v>
      </x:c>
      <x:c r="G1720" s="15" t="str">
        <x:v>Unit 3 Thurrock Trade Park, Oliver Road, West Thurrock, RM20 3ED</x:v>
      </x:c>
      <x:c r="H1720" s="13" t="str">
        <x:v>Current</x:v>
      </x:c>
      <x:c r="I1720" s="14" t="n">
        <x:v>2904</x:v>
      </x:c>
      <x:c r="J1720" s="13" t="str">
        <x:f>IF(AND(ISNUMBER(I1720),I1720&gt;0),IF(I1720&lt;=1000,"1–1,000",IF(I1720&lt;=2500,"1,001–2,500",IF(I1720&lt;=5000,"2,501–5,000",IF(I1720&lt;=10000,"5,001–10,000","10,001–15,000")))),"2,501–5,000")</x:f>
        <x:v>2,501–5,000</x:v>
      </x:c>
      <x:c r="K1720" s="16"/>
      <x:c r="L1720" s="43" t="str">
        <x:f>IF(AND(ISNUMBER(I1720),I1720&gt;0,ISNUMBER(K1720),K1720&gt;0),K1720/I1720,"n.a.")</x:f>
        <x:v>n.a.</x:v>
      </x:c>
      <x:c r="M1720" s="43"/>
      <x:c r="N1720" s="13" t="str">
        <x:v>No</x:v>
      </x:c>
      <x:c r="O1720" s="15" t="str">
        <x:v>Not stated</x:v>
      </x:c>
      <x:c r="P1720" s="15" t="str">
        <x:v>Not stated</x:v>
      </x:c>
      <x:c r="Q1720" s="15" t="str">
        <x:v>TO LET - An end of terrace warehouse / trade counter unit of steel portal frame construction with profile metal clad elevations under a pitched roof incorporating translucent roof lights. Internally the units have first floor offices with suspended ceilings, carpeting, heating and lighting and allocated parking and service yard.</x:v>
      </x:c>
      <x:c r="R1720" s="15" t="str">
        <x:v>Advertised to let Size read from property card, excluding the search-size filter. Host BUA population not separately matched.</x:v>
      </x:c>
      <x:c r="S1720" s="15" t="str">
        <x:v>https://www.rightmove.co.uk/properties/772526398033569#/?channel=COM_LET</x:v>
      </x:c>
      <x:c r="T1720" s="15" t="str"/>
      <x:c r="U1720" s="15" t="str"/>
      <x:c r="V1720" s="15" t="str">
        <x:v>Chafford Hundred and West Thurrock — Thurrock Trade Park</x:v>
      </x:c>
      <x:c r="W1720" s="15" t="str">
        <x:v>Individual unit ≤15,000 sq ft</x:v>
      </x:c>
      <x:c r="X1720" s="13" t="n">
        <x:f>IF(N1720="Yes",L1720,0)</x:f>
        <x:v>0</x:v>
      </x:c>
      <x:c r="Y1720" s="14" t="n">
        <x:v>1</x:v>
      </x:c>
      <x:c r="Z1720" s="13" t="str">
        <x:v>Industrial / workshop / storage</x:v>
      </x:c>
    </x:row>
    <x:row r="1721" ht="88" customHeight="1">
      <x:c r="A1721" s="13" t="str">
        <x:v>SE0741</x:v>
      </x:c>
      <x:c r="B1721" s="15" t="str">
        <x:v>Chafford Hundred and West Thurrock</x:v>
      </x:c>
      <x:c r="C1721" s="15" t="str">
        <x:v>West Thurrock</x:v>
      </x:c>
      <x:c r="D1721" s="14"/>
      <x:c r="E1721" s="13" t="str">
        <x:v>Town</x:v>
      </x:c>
      <x:c r="F1721" s="15" t="str">
        <x:v>Thurrock Trade Park</x:v>
      </x:c>
      <x:c r="G1721" s="15" t="str">
        <x:v>Unit 6 Thurrock Trade Park, Oliver Road, West Thurrock, RM20 3ED</x:v>
      </x:c>
      <x:c r="H1721" s="13" t="str">
        <x:v>Current</x:v>
      </x:c>
      <x:c r="I1721" s="14" t="n">
        <x:v>2913</x:v>
      </x:c>
      <x:c r="J1721" s="13" t="str">
        <x:f>IF(AND(ISNUMBER(I1721),I1721&gt;0),IF(I1721&lt;=1000,"1–1,000",IF(I1721&lt;=2500,"1,001–2,500",IF(I1721&lt;=5000,"2,501–5,000",IF(I1721&lt;=10000,"5,001–10,000","10,001–15,000")))),"2,501–5,000")</x:f>
        <x:v>2,501–5,000</x:v>
      </x:c>
      <x:c r="K1721" s="16"/>
      <x:c r="L1721" s="43" t="str">
        <x:f>IF(AND(ISNUMBER(I1721),I1721&gt;0,ISNUMBER(K1721),K1721&gt;0),K1721/I1721,"n.a.")</x:f>
        <x:v>n.a.</x:v>
      </x:c>
      <x:c r="M1721" s="43"/>
      <x:c r="N1721" s="13" t="str">
        <x:v>No</x:v>
      </x:c>
      <x:c r="O1721" s="15" t="str">
        <x:v>Not stated</x:v>
      </x:c>
      <x:c r="P1721" s="15" t="str">
        <x:v>Not stated</x:v>
      </x:c>
      <x:c r="Q1721" s="15" t="str">
        <x:v>TO LET - An end of terrace warehouse / trade counter unit of steel portal frame construction with profile metal clad elevations under a pitched roof incorporating translucent roof lights. Internally the units have first floor offices with suspended ceilings, carpeting, heating and lighting and allocated parking and service yard.</x:v>
      </x:c>
      <x:c r="R1721" s="15" t="str">
        <x:v>Advertised to let Size read from property card, excluding the search-size filter. Host BUA population not separately matched.</x:v>
      </x:c>
      <x:c r="S1721" s="15" t="str">
        <x:v>https://www.rightmove.co.uk/properties/772529587798337#/?channel=COM_LET</x:v>
      </x:c>
      <x:c r="T1721" s="15" t="str"/>
      <x:c r="U1721" s="15" t="str"/>
      <x:c r="V1721" s="15" t="str">
        <x:v>Chafford Hundred and West Thurrock — Thurrock Trade Park</x:v>
      </x:c>
      <x:c r="W1721" s="15" t="str">
        <x:v>Individual unit ≤15,000 sq ft</x:v>
      </x:c>
      <x:c r="X1721" s="13" t="n">
        <x:f>IF(N1721="Yes",L1721,0)</x:f>
        <x:v>0</x:v>
      </x:c>
      <x:c r="Y1721" s="14" t="n">
        <x:v>1</x:v>
      </x:c>
      <x:c r="Z1721" s="13" t="str">
        <x:v>Industrial / workshop / storage</x:v>
      </x:c>
    </x:row>
    <x:row r="1722" ht="75" customHeight="1">
      <x:c r="A1722" s="13" t="str">
        <x:v>SE0742</x:v>
      </x:c>
      <x:c r="B1722" s="15" t="str">
        <x:v>Chafford Hundred and West Thurrock</x:v>
      </x:c>
      <x:c r="C1722" s="15" t="str">
        <x:v>West Thurrock</x:v>
      </x:c>
      <x:c r="D1722" s="14"/>
      <x:c r="E1722" s="13" t="str">
        <x:v>Town</x:v>
      </x:c>
      <x:c r="F1722" s="15" t="str">
        <x:v>Thurrock Trade Park</x:v>
      </x:c>
      <x:c r="G1722" s="15" t="str">
        <x:v>Unit 8, Thurrock Trade Park, Oliver Road, Grays, Essex, RM20 3AL</x:v>
      </x:c>
      <x:c r="H1722" s="13" t="str">
        <x:v>Current</x:v>
      </x:c>
      <x:c r="I1722" s="14" t="n">
        <x:v>4707</x:v>
      </x:c>
      <x:c r="J1722" s="13" t="str">
        <x:f>IF(AND(ISNUMBER(I1722),I1722&gt;0),IF(I1722&lt;=1000,"1–1,000",IF(I1722&lt;=2500,"1,001–2,500",IF(I1722&lt;=5000,"2,501–5,000",IF(I1722&lt;=10000,"5,001–10,000","10,001–15,000")))),"2,501–5,000")</x:f>
        <x:v>2,501–5,000</x:v>
      </x:c>
      <x:c r="K1722" s="16"/>
      <x:c r="L1722" s="43" t="str">
        <x:f>IF(AND(ISNUMBER(I1722),I1722&gt;0,ISNUMBER(K1722),K1722&gt;0),K1722/I1722,"n.a.")</x:f>
        <x:v>n.a.</x:v>
      </x:c>
      <x:c r="M1722" s="43"/>
      <x:c r="N1722" s="13" t="str">
        <x:v>No</x:v>
      </x:c>
      <x:c r="O1722" s="15" t="str">
        <x:v>Not stated</x:v>
      </x:c>
      <x:c r="P1722" s="15" t="str">
        <x:v>Not stated</x:v>
      </x:c>
      <x:c r="Q1722" s="15" t="str">
        <x:v>TO LET - A mid terrace warehouse / trade counter unit of steel portal frame construction with profile metal clad elevations under a pitched roof incorporating translucent roof lights. Internally the unit has first floor offices with suspended ceilings, carpeting, heating and lighting and allocated parking and service yard.</x:v>
      </x:c>
      <x:c r="R1722" s="15" t="str">
        <x:v>Advertised to let Size read from property card, excluding the search-size filter. Host BUA population not separately matched.</x:v>
      </x:c>
      <x:c r="S1722" s="15" t="str">
        <x:v>https://www.rightmove.co.uk/properties/760897421832961#/?channel=COM_LET</x:v>
      </x:c>
      <x:c r="T1722" s="15" t="str"/>
      <x:c r="U1722" s="15" t="str"/>
      <x:c r="V1722" s="15" t="str">
        <x:v>Chafford Hundred and West Thurrock — Thurrock Trade Park</x:v>
      </x:c>
      <x:c r="W1722" s="15" t="str">
        <x:v>Individual unit ≤15,000 sq ft</x:v>
      </x:c>
      <x:c r="X1722" s="13" t="n">
        <x:f>IF(N1722="Yes",L1722,0)</x:f>
        <x:v>0</x:v>
      </x:c>
      <x:c r="Y1722" s="14" t="n">
        <x:v>1</x:v>
      </x:c>
      <x:c r="Z1722" s="13" t="str">
        <x:v>Industrial / workshop / storage</x:v>
      </x:c>
    </x:row>
    <x:row r="1723" ht="101" customHeight="1">
      <x:c r="A1723" s="13" t="str">
        <x:v>SE0743</x:v>
      </x:c>
      <x:c r="B1723" s="15" t="str">
        <x:v>Chafford Hundred and West Thurrock</x:v>
      </x:c>
      <x:c r="C1723" s="15" t="str">
        <x:v>Chafford Hundred and West Thurrock</x:v>
      </x:c>
      <x:c r="D1723" s="14" t="n">
        <x:v>23585</x:v>
      </x:c>
      <x:c r="E1723" s="13" t="str">
        <x:v>Town</x:v>
      </x:c>
      <x:c r="F1723" s="15" t="str">
        <x:v>Waterglade Industrial Estate</x:v>
      </x:c>
      <x:c r="G1723" s="15" t="str">
        <x:v>Unit 3, Waterglade Industrial Park, Weston Avenue, West Thurrock, Grays, Essex, RM20 3FJ</x:v>
      </x:c>
      <x:c r="H1723" s="13" t="str">
        <x:v>Current</x:v>
      </x:c>
      <x:c r="I1723" s="14" t="n">
        <x:v>11871</x:v>
      </x:c>
      <x:c r="J1723" s="13" t="str">
        <x:f>IF(AND(ISNUMBER(I1723),I1723&gt;0),IF(I1723&lt;=1000,"1–1,000",IF(I1723&lt;=2500,"1,001–2,500",IF(I1723&lt;=5000,"2,501–5,000",IF(I1723&lt;=10000,"5,001–10,000","10,001–15,000")))),"10,001–15,000")</x:f>
        <x:v>10,001–15,000</x:v>
      </x:c>
      <x:c r="K1723" s="16"/>
      <x:c r="L1723" s="43" t="str">
        <x:f>IF(AND(ISNUMBER(I1723),I1723&gt;0,ISNUMBER(K1723),K1723&gt;0),K1723/I1723,"n.a.")</x:f>
        <x:v>n.a.</x:v>
      </x:c>
      <x:c r="M1723" s="43"/>
      <x:c r="N1723" s="13" t="str">
        <x:v>No</x:v>
      </x:c>
      <x:c r="O1723" s="15" t="str">
        <x:v>Eaves height of 7.25m</x:v>
      </x:c>
      <x:c r="P1723" s="15" t="str">
        <x:v>Not stated</x:v>
      </x:c>
      <x:c r="Q1723" s="15" t="str">
        <x:v>Unit 3 forms part of a modern five unit estate built in the early 1990s. The unit is of steel portal frame construction with part brick/block work and part lined profile metal cladding under a single pitch roof incorporating roof lights. The unit benefits from fitted office accommodation with air conditioning, LED lighting and a kitchenette in addition to open warehouse space. It has just been refurbished to include an overhaul of the roof.</x:v>
      </x:c>
      <x:c r="R1723" s="15" t="str">
        <x:v>Advertised to let Rightmove detail verified. Direct agent detail verified.</x:v>
      </x:c>
      <x:c r="S1723" s="15" t="str">
        <x:v>https://www.zoopla.co.uk/to-rent/commercial/details/73635447/</x:v>
      </x:c>
      <x:c r="T1723" s="15" t="str">
        <x:v>https://www.rightmove.co.uk/properties/760897436511328#/?channel=COM_LET</x:v>
      </x:c>
      <x:c r="U1723" s="15" t="str">
        <x:v>https://www.rightmove.co.uk/properties/761841366662736#/?channel=COM_LET
https://property.kemsley.com/property/details/8907557/unit-3-waterglade-industrial-estate-weston-avenue-west-thurrock-essex-rm20-warehouse</x:v>
      </x:c>
      <x:c r="V1723" s="15" t="str">
        <x:v>Chafford Hundred and West Thurrock — Waterglade Industrial Estate</x:v>
      </x:c>
      <x:c r="W1723" s="15" t="str">
        <x:v>Individual unit ≤15,000 sq ft</x:v>
      </x:c>
      <x:c r="X1723" s="13" t="n">
        <x:f>IF(N1723="Yes",L1723,0)</x:f>
        <x:v>0</x:v>
      </x:c>
      <x:c r="Y1723" s="14" t="n">
        <x:v>1</x:v>
      </x:c>
      <x:c r="Z1723" s="13" t="str">
        <x:v>Industrial / workshop / storage</x:v>
      </x:c>
    </x:row>
    <x:row r="1724" ht="49" customHeight="1">
      <x:c r="A1724" s="13" t="str">
        <x:v>SE0744</x:v>
      </x:c>
      <x:c r="B1724" s="15" t="str">
        <x:v>Chelmsford</x:v>
      </x:c>
      <x:c r="C1724" s="15" t="str">
        <x:v>Chelmsford</x:v>
      </x:c>
      <x:c r="D1724" s="14" t="n">
        <x:v>110625</x:v>
      </x:c>
      <x:c r="E1724" s="13" t="str">
        <x:v>Town</x:v>
      </x:c>
      <x:c r="F1724" s="15" t="str">
        <x:v>Chelmsford Trade City</x:v>
      </x:c>
      <x:c r="G1724" s="15" t="str">
        <x:v>Trade City, 25 Montrose Road, Dukes Park Industrial Estate, Chelmsford, CM2 6TE</x:v>
      </x:c>
      <x:c r="H1724" s="13" t="str">
        <x:v>Current</x:v>
      </x:c>
      <x:c r="I1724" s="14" t="n">
        <x:v>3859</x:v>
      </x:c>
      <x:c r="J1724" s="13" t="str">
        <x:f>IF(AND(ISNUMBER(I1724),I1724&gt;0),IF(I1724&lt;=1000,"1–1,000",IF(I1724&lt;=2500,"1,001–2,500",IF(I1724&lt;=5000,"2,501–5,000",IF(I1724&lt;=10000,"5,001–10,000","10,001–15,000")))),"2,501–5,000")</x:f>
        <x:v>2,501–5,000</x:v>
      </x:c>
      <x:c r="K1724" s="16" t="n">
        <x:v>63672</x:v>
      </x:c>
      <x:c r="L1724" s="43" t="n">
        <x:f>IF(AND(ISNUMBER(I1724),I1724&gt;0,ISNUMBER(K1724),K1724&gt;0),K1724/I1724,"n.a.")</x:f>
        <x:v>16.499611298263797</x:v>
      </x:c>
      <x:c r="M1724" s="43"/>
      <x:c r="N1724" s="13" t="str">
        <x:v>Yes</x:v>
      </x:c>
      <x:c r="O1724" s="15" t="str">
        <x:v>Not stated</x:v>
      </x:c>
      <x:c r="P1724" s="15" t="str">
        <x:v>Not stated</x:v>
      </x:c>
      <x:c r="Q1724" s="15" t="str">
        <x:v>To Let - Warehouse/Trade Counter Unit - 3,859 ft² - Situated within Chelmsford’s premier industrial estate, Trade City</x:v>
      </x:c>
      <x:c r="R1724" s="15" t="str">
        <x:v>Advertised to let Annual rent converted from portal pcm; rounded display may differ from agent annual quote. Size read from property card, excluding the search-size filter. Annual rent is 12 × Rightmove advertised monthly rent; display rounding may apply.</x:v>
      </x:c>
      <x:c r="S1724" s="15" t="str">
        <x:v>https://www.rightmove.co.uk/properties/754761503227984#/?channel=COM_LET</x:v>
      </x:c>
      <x:c r="T1724" s="15" t="str"/>
      <x:c r="U1724" s="15" t="str"/>
      <x:c r="V1724" s="15" t="str">
        <x:v>Chelmsford — Chelmsford Trade City</x:v>
      </x:c>
      <x:c r="W1724" s="15" t="str">
        <x:v>Individual unit ≤15,000 sq ft</x:v>
      </x:c>
      <x:c r="X1724" s="13" t="n">
        <x:f>IF(N1724="Yes",L1724,0)</x:f>
        <x:v>16.499611298263797</x:v>
      </x:c>
      <x:c r="Y1724" s="14" t="n">
        <x:v>1</x:v>
      </x:c>
      <x:c r="Z1724" s="13" t="str">
        <x:v>Industrial / workshop / storage</x:v>
      </x:c>
    </x:row>
    <x:row r="1725" ht="42" customHeight="1">
      <x:c r="A1725" s="13" t="str">
        <x:v>SE0745</x:v>
      </x:c>
      <x:c r="B1725" s="15" t="str">
        <x:v>Chelmsford</x:v>
      </x:c>
      <x:c r="C1725" s="15" t="str">
        <x:v>Chelmsford</x:v>
      </x:c>
      <x:c r="D1725" s="14" t="n">
        <x:v>110625</x:v>
      </x:c>
      <x:c r="E1725" s="13" t="str">
        <x:v>Town</x:v>
      </x:c>
      <x:c r="F1725" s="15" t="str">
        <x:v>Chelmsford Trade City</x:v>
      </x:c>
      <x:c r="G1725" s="15" t="str">
        <x:v>Unit 5, Trade City, 19 Montrose Road, Dukes Park Industrial Estate, Chelmsford, CM2 6TE</x:v>
      </x:c>
      <x:c r="H1725" s="13" t="str">
        <x:v>Current</x:v>
      </x:c>
      <x:c r="I1725" s="14" t="n">
        <x:v>4738</x:v>
      </x:c>
      <x:c r="J1725" s="13" t="str">
        <x:f>IF(AND(ISNUMBER(I1725),I1725&gt;0),IF(I1725&lt;=1000,"1–1,000",IF(I1725&lt;=2500,"1,001–2,500",IF(I1725&lt;=5000,"2,501–5,000",IF(I1725&lt;=10000,"5,001–10,000","10,001–15,000")))),"2,501–5,000")</x:f>
        <x:v>2,501–5,000</x:v>
      </x:c>
      <x:c r="K1725" s="16"/>
      <x:c r="L1725" s="43" t="str">
        <x:f>IF(AND(ISNUMBER(I1725),I1725&gt;0,ISNUMBER(K1725),K1725&gt;0),K1725/I1725,"n.a.")</x:f>
        <x:v>n.a.</x:v>
      </x:c>
      <x:c r="M1725" s="43"/>
      <x:c r="N1725" s="13" t="str">
        <x:v>No</x:v>
      </x:c>
      <x:c r="O1725" s="15" t="str">
        <x:v>Not stated</x:v>
      </x:c>
      <x:c r="P1725" s="15" t="str">
        <x:v>Not stated</x:v>
      </x:c>
      <x:c r="Q1725" s="15" t="str">
        <x:v>To Let - Warehouse/Trade Counter Unit - 4,738 sq ft situated within Chelmsford’s premier industrial warehousing estate.</x:v>
      </x:c>
      <x:c r="R1725" s="15" t="str">
        <x:v>Advertised to let Size read from property card, excluding the search-size filter.</x:v>
      </x:c>
      <x:c r="S1725" s="15" t="str">
        <x:v>https://www.rightmove.co.uk/properties/735718786247904#/?channel=COM_LET</x:v>
      </x:c>
      <x:c r="T1725" s="15" t="str">
        <x:v>https://www.rightmove.co.uk/properties/754426623787984#/?channel=COM_LET</x:v>
      </x:c>
      <x:c r="U1725" s="15" t="str"/>
      <x:c r="V1725" s="15" t="str">
        <x:v>Chelmsford — Chelmsford Trade City</x:v>
      </x:c>
      <x:c r="W1725" s="15" t="str">
        <x:v>Individual unit ≤15,000 sq ft</x:v>
      </x:c>
      <x:c r="X1725" s="13" t="n">
        <x:f>IF(N1725="Yes",L1725,0)</x:f>
        <x:v>0</x:v>
      </x:c>
      <x:c r="Y1725" s="14" t="n">
        <x:v>1</x:v>
      </x:c>
      <x:c r="Z1725" s="13" t="str">
        <x:v>Industrial / workshop / storage</x:v>
      </x:c>
    </x:row>
    <x:row r="1726" ht="114" customHeight="1">
      <x:c r="A1726" s="13" t="str">
        <x:v>SE0746</x:v>
      </x:c>
      <x:c r="B1726" s="15" t="str">
        <x:v>Chelmsford</x:v>
      </x:c>
      <x:c r="C1726" s="15" t="str">
        <x:v>Chelmsford</x:v>
      </x:c>
      <x:c r="D1726" s="14" t="n">
        <x:v>110625</x:v>
      </x:c>
      <x:c r="E1726" s="13" t="str">
        <x:v>Town</x:v>
      </x:c>
      <x:c r="F1726" s="15" t="str">
        <x:v>Dukes Park Industrial Estate</x:v>
      </x:c>
      <x:c r="G1726" s="15" t="str">
        <x:v>5 Montrose Road, Dukes Park Industrial Estate, Chelmsford, Essex</x:v>
      </x:c>
      <x:c r="H1726" s="13" t="str">
        <x:v>Future</x:v>
      </x:c>
      <x:c r="I1726" s="14" t="n">
        <x:v>3900</x:v>
      </x:c>
      <x:c r="J1726" s="13" t="str">
        <x:f>IF(AND(ISNUMBER(I1726),I1726&gt;0),IF(I1726&lt;=1000,"1–1,000",IF(I1726&lt;=2500,"1,001–2,500",IF(I1726&lt;=5000,"2,501–5,000",IF(I1726&lt;=10000,"5,001–10,000","10,001–15,000")))),"2,501–5,000")</x:f>
        <x:v>2,501–5,000</x:v>
      </x:c>
      <x:c r="K1726" s="16" t="n">
        <x:v>60000</x:v>
      </x:c>
      <x:c r="L1726" s="43" t="n">
        <x:f>IF(AND(ISNUMBER(I1726),I1726&gt;0,ISNUMBER(K1726),K1726&gt;0),K1726/I1726,"n.a.")</x:f>
        <x:v>15.384615384615385</x:v>
      </x:c>
      <x:c r="M1726" s="43" t="n">
        <x:v>15.38</x:v>
      </x:c>
      <x:c r="N1726" s="13" t="str">
        <x:v>No</x:v>
      </x:c>
      <x:c r="O1726" s="15" t="str">
        <x:v>8m max eaves height; The property is of steel portal frame construction and provides clear internal warehouse/workshop area with a max eaves height of 8m (26 ft).</x:v>
      </x:c>
      <x:c r="P1726" s="15" t="str">
        <x:v>There is a sectional shutter door to the premises and ground floor glazing to staff areas.</x:v>
      </x:c>
      <x:c r="Q1726" s="15" t="str">
        <x:v>Unit 5C comprises a single storey industrial/warehouse/trade unit which is to be refurbished. The property is of steel portal frame construction and provides clear internal warehouse/workshop area with a max eaves height of 8m (26 ft). There is a sectional shutter door to the premises and ground floor glazing to staff areas. There is a kitchen and W/C. The property has 3-phase power and all mains services. Externally there is forecourt loading and car parking.</x:v>
      </x:c>
      <x:c r="R1726" s="15" t="str">
        <x:v>Future / refurbishment or tenant vacation pending Rightmove displays a price per sq ft; may be portal calculated. Rightmove detail verified. Agent annual rent verified. Direct agent detail verified. Rent amount checked against a rent-labelled annual statement.</x:v>
      </x:c>
      <x:c r="S1726" s="15" t="str">
        <x:v>https://www.zoopla.co.uk/to-rent/commercial/details/74655262/</x:v>
      </x:c>
      <x:c r="T1726" s="15" t="str">
        <x:v>https://www.rightmove.co.uk/properties/783376855048001#/?channel=COM_LET</x:v>
      </x:c>
      <x:c r="U1726" s="15" t="str">
        <x:v>https://property.kemsley.com/property/details/8907565/5-montrose-road-dukes-park-industrial-estate-chelmsford-essex-industrial</x:v>
      </x:c>
      <x:c r="V1726" s="15" t="str">
        <x:v>Chelmsford — Dukes Park Industrial Estate</x:v>
      </x:c>
      <x:c r="W1726" s="15" t="str">
        <x:v>Individual unit ≤15,000 sq ft</x:v>
      </x:c>
      <x:c r="X1726" s="13" t="n">
        <x:f>IF(N1726="Yes",L1726,0)</x:f>
        <x:v>0</x:v>
      </x:c>
      <x:c r="Y1726" s="14" t="n">
        <x:v>1</x:v>
      </x:c>
      <x:c r="Z1726" s="13" t="str">
        <x:v>Industrial / workshop / storage</x:v>
      </x:c>
    </x:row>
    <x:row r="1727" ht="62" customHeight="1">
      <x:c r="A1727" s="13" t="str">
        <x:v>SE0747</x:v>
      </x:c>
      <x:c r="B1727" s="15" t="str">
        <x:v>Chelmsford</x:v>
      </x:c>
      <x:c r="C1727" s="15" t="str">
        <x:v>Chelmsford</x:v>
      </x:c>
      <x:c r="D1727" s="14" t="n">
        <x:v>110625</x:v>
      </x:c>
      <x:c r="E1727" s="13" t="str">
        <x:v>Town</x:v>
      </x:c>
      <x:c r="F1727" s="15" t="str">
        <x:v>Five Trees Industrial Estate</x:v>
      </x:c>
      <x:c r="G1727" s="15" t="str">
        <x:v>Unit 2 Five Trees Industrial Estate, Bakers Lane, Chelmsford, Essex, CM2 8LD</x:v>
      </x:c>
      <x:c r="H1727" s="13" t="str">
        <x:v>Current</x:v>
      </x:c>
      <x:c r="I1727" s="14" t="n">
        <x:v>2581</x:v>
      </x:c>
      <x:c r="J1727" s="13" t="str">
        <x:f>IF(AND(ISNUMBER(I1727),I1727&gt;0),IF(I1727&lt;=1000,"1–1,000",IF(I1727&lt;=2500,"1,001–2,500",IF(I1727&lt;=5000,"2,501–5,000",IF(I1727&lt;=10000,"5,001–10,000","10,001–15,000")))),"2,501–5,000")</x:f>
        <x:v>2,501–5,000</x:v>
      </x:c>
      <x:c r="K1727" s="16"/>
      <x:c r="L1727" s="43" t="str">
        <x:f>IF(AND(ISNUMBER(I1727),I1727&gt;0,ISNUMBER(K1727),K1727&gt;0),K1727/I1727,"n.a.")</x:f>
        <x:v>n.a.</x:v>
      </x:c>
      <x:c r="M1727" s="43"/>
      <x:c r="N1727" s="13" t="str">
        <x:v>No</x:v>
      </x:c>
      <x:c r="O1727" s="15" t="str">
        <x:v>Not stated</x:v>
      </x:c>
      <x:c r="P1727" s="15" t="str">
        <x:v>Not stated</x:v>
      </x:c>
      <x:c r="Q1727" s="15" t="str">
        <x:v>Unit 2 comprises an industrial/warehouse unit of steel portal frame construction with internal fitted offices, WCs and 3 phase power. The unit benefits from a yard to the front along with parking opposite.</x:v>
      </x:c>
      <x:c r="R1727" s="15" t="str">
        <x:v>Advertised to let Size read from property card, excluding the search-size filter.</x:v>
      </x:c>
      <x:c r="S1727" s="15" t="str">
        <x:v>https://www.rightmove.co.uk/properties/771229322058528#/?channel=COM_LET</x:v>
      </x:c>
      <x:c r="T1727" s="15" t="str"/>
      <x:c r="U1727" s="15" t="str"/>
      <x:c r="V1727" s="15" t="str">
        <x:v>Chelmsford — Five Trees Industrial Estate</x:v>
      </x:c>
      <x:c r="W1727" s="15" t="str">
        <x:v>Individual unit ≤15,000 sq ft</x:v>
      </x:c>
      <x:c r="X1727" s="13" t="n">
        <x:f>IF(N1727="Yes",L1727,0)</x:f>
        <x:v>0</x:v>
      </x:c>
      <x:c r="Y1727" s="14" t="n">
        <x:v>1</x:v>
      </x:c>
      <x:c r="Z1727" s="13" t="str">
        <x:v>Industrial / workshop / storage</x:v>
      </x:c>
    </x:row>
    <x:row r="1728" ht="374" customHeight="1">
      <x:c r="A1728" s="13" t="str">
        <x:v>SE0748</x:v>
      </x:c>
      <x:c r="B1728" s="15" t="str">
        <x:v>Chelmsford</x:v>
      </x:c>
      <x:c r="C1728" s="15" t="str">
        <x:v>Chelmsford</x:v>
      </x:c>
      <x:c r="D1728" s="14" t="n">
        <x:v>110625</x:v>
      </x:c>
      <x:c r="E1728" s="13" t="str">
        <x:v>Town</x:v>
      </x:c>
      <x:c r="F1728" s="15" t="str">
        <x:v>Standalone / estate not named</x:v>
      </x:c>
      <x:c r="G1728" s="15" t="str">
        <x:v>Chelmsford</x:v>
      </x:c>
      <x:c r="H1728" s="13" t="str">
        <x:v>Uncertain</x:v>
      </x:c>
      <x:c r="I1728" s="14" t="n">
        <x:v>5694</x:v>
      </x:c>
      <x:c r="J1728" s="13" t="str">
        <x:f>IF(AND(ISNUMBER(I1728),I1728&gt;0),IF(I1728&lt;=1000,"1–1,000",IF(I1728&lt;=2500,"1,001–2,500",IF(I1728&lt;=5000,"2,501–5,000",IF(I1728&lt;=10000,"5,001–10,000","10,001–15,000")))),"5,001–10,000")</x:f>
        <x:v>5,001–10,000</x:v>
      </x:c>
      <x:c r="K1728" s="16" t="n">
        <x:v>78000</x:v>
      </x:c>
      <x:c r="L1728" s="43" t="n">
        <x:f>IF(AND(ISNUMBER(I1728),I1728&gt;0,ISNUMBER(K1728),K1728&gt;0),K1728/I1728,"n.a.")</x:f>
        <x:v>13.698630136986301</x:v>
      </x:c>
      <x:c r="M1728" s="43"/>
      <x:c r="N1728" s="13" t="str">
        <x:v>No</x:v>
      </x:c>
      <x:c r="O1728" s="15" t="str">
        <x:v>Not stated</x:v>
      </x:c>
      <x:c r="P1728" s="15" t="str">
        <x:v>Not stated</x:v>
      </x:c>
      <x:c r="Q1728" s="15" t="str">
        <x:v>Modern industrial unit totalling 5,694 sq ft, comprising warehouse, yard and integrated office accommodation. Located in Chelmsford, Essex, with excellent transport links and on-site parking. Suitable for a range of business uses</x:v>
      </x:c>
      <x:c r="R1728" s="15" t="str">
        <x:v>Advertised but conflicting floor-area/demise descriptions Annual rent converted from portal pcm; rounded display may differ from agent annual quote. Conflicting portal areas: 160.0, 320.0, 732.0, 950.0, 1285.0, 1304.0, 1525.0, 3035.0, 3292.0, 3414.0, 3431.0, 4424.0, 4982.0, 5694.0 Size read from property card, excluding the search-size filter. Annual rent is 12 × Rightmove advertised monthly rent; display rounding may apply.</x:v>
      </x:c>
      <x:c r="S1728" s="15" t="str">
        <x:v>https://www.rightmove.co.uk/properties/167469872#/?channel=COM_LET</x:v>
      </x:c>
      <x:c r="T1728" s="15" t="str">
        <x:v>https://www.rightmove.co.uk/properties/94837263#/?channel=COM_LET</x:v>
      </x:c>
      <x:c r="U1728" s="15" t="str">
        <x:v>https://www.rightmove.co.uk/properties/90134799#/?channel=COM_LET
https://www.rightmove.co.uk/properties/94090299#/?channel=COM_LET
https://www.rightmove.co.uk/properties/90138054#/?channel=COM_LET
https://www.rightmove.co.uk/properties/94333773#/?channel=COM_LET
https://www.rightmove.co.uk/properties/174873221#/?channel=COM_LET
https://www.rightmove.co.uk/properties/90139881#/?channel=COM_LET
https://www.rightmove.co.uk/properties/92736450#/?channel=COM_LET
https://www.rightmove.co.uk/properties/90195843#/?channel=COM_LET
https://www.rightmove.co.uk/properties/94293729#/?channel=COM_LET
https://www.rightmove.co.uk/properties/90200202#/?channel=COM_LET
https://www.rightmove.co.uk/properties/174511487#/?channel=COM_LET
https://www.rightmove.co.uk/properties/126566096#/?channel=COM_LET
https://www.rightmove.co.uk/properties/161447981#/?channel=COM_LET
https://www.rightmove.co.uk/properties/130346654#/?channel=COM_LET</x:v>
      </x:c>
      <x:c r="V1728" s="15" t="str">
        <x:v>Chelmsford — Standalone / estate not named</x:v>
      </x:c>
      <x:c r="W1728" s="15" t="str">
        <x:v>Individual unit ≤15,000 sq ft</x:v>
      </x:c>
      <x:c r="X1728" s="13" t="n">
        <x:f>IF(N1728="Yes",L1728,0)</x:f>
        <x:v>0</x:v>
      </x:c>
      <x:c r="Y1728" s="14" t="n">
        <x:v>1</x:v>
      </x:c>
      <x:c r="Z1728" s="13" t="str">
        <x:v>Industrial / workshop / storage</x:v>
      </x:c>
    </x:row>
    <x:row r="1729" ht="153" customHeight="1">
      <x:c r="A1729" s="13" t="str">
        <x:v>SE0749</x:v>
      </x:c>
      <x:c r="B1729" s="15" t="str">
        <x:v>Chelmsford</x:v>
      </x:c>
      <x:c r="C1729" s="15" t="str">
        <x:v>Chelmsford</x:v>
      </x:c>
      <x:c r="D1729" s="14" t="n">
        <x:v>110625</x:v>
      </x:c>
      <x:c r="E1729" s="13" t="str">
        <x:v>Town</x:v>
      </x:c>
      <x:c r="F1729" s="15" t="str">
        <x:v>Standalone / estate not named</x:v>
      </x:c>
      <x:c r="G1729" s="15" t="str">
        <x:v>Montrose Road, Chelmsford</x:v>
      </x:c>
      <x:c r="H1729" s="13" t="str">
        <x:v>Uncertain</x:v>
      </x:c>
      <x:c r="I1729" s="14" t="n">
        <x:v>3859</x:v>
      </x:c>
      <x:c r="J1729" s="13" t="str">
        <x:f>IF(AND(ISNUMBER(I1729),I1729&gt;0),IF(I1729&lt;=1000,"1–1,000",IF(I1729&lt;=2500,"1,001–2,500",IF(I1729&lt;=5000,"2,501–5,000",IF(I1729&lt;=10000,"5,001–10,000","10,001–15,000")))),"2,501–5,000")</x:f>
        <x:v>2,501–5,000</x:v>
      </x:c>
      <x:c r="K1729" s="16" t="n">
        <x:v>63672</x:v>
      </x:c>
      <x:c r="L1729" s="43" t="n">
        <x:f>IF(AND(ISNUMBER(I1729),I1729&gt;0,ISNUMBER(K1729),K1729&gt;0),K1729/I1729,"n.a.")</x:f>
        <x:v>16.499611298263797</x:v>
      </x:c>
      <x:c r="M1729" s="43" t="n">
        <x:v>16.5</x:v>
      </x:c>
      <x:c r="N1729" s="13" t="str">
        <x:v>No</x:v>
      </x:c>
      <x:c r="O1729" s="15" t="str">
        <x:v>Not stated</x:v>
      </x:c>
      <x:c r="P1729" s="15" t="str">
        <x:v>The unit also benefits from an electrically operated roller shutter door and PV panels generating free electricity to the occupier thus reducing the building’s carbon footprint.</x:v>
      </x:c>
      <x:c r="Q1729" s="15" t="str">
        <x:v>The property comprises an open plan warehouse area with office accommodation on the first floor. The unit has its own parking and loading area to the front. The unit also benefits from an electrically operated roller shutter door and PV panels generating free electricity to the occupier thus reducing the building’s carbon footprint. Trade City Chelmsford is located on Montrose Road, within Dukes Park Industrial Estate which is regarded as the premier industrial/warehousing location within Chelmsford. Dukes Park Industrial Estate is excellently positioned adjacent to the A12 to the immediate south of Boreham Interchange, and approximately 2 miles to the east of Chelmsford city centre. The sch</x:v>
      </x:c>
      <x:c r="R1729" s="15" t="str">
        <x:v>Advertised but conflicting floor-area/demise descriptions Annual rent converted from portal pcm; rounded display may differ from agent annual quote. Conflicting portal areas: 3859.0, 4738.0 Rightmove displays a price per sq ft; may be portal calculated. Rightmove detail verified. Annual rent is 12 × Rightmove advertised monthly rent; display rounding may apply.</x:v>
      </x:c>
      <x:c r="S1729" s="15" t="str">
        <x:v>https://www.zoopla.co.uk/to-rent/commercial/details/73428776/</x:v>
      </x:c>
      <x:c r="T1729" s="15" t="str">
        <x:v>https://www.zoopla.co.uk/to-rent/commercial/details/72381751/</x:v>
      </x:c>
      <x:c r="U1729" s="15" t="str">
        <x:v>https://www.rightmove.co.uk/properties/757274413511217#/?channel=COM_LET</x:v>
      </x:c>
      <x:c r="V1729" s="15" t="str">
        <x:v>Chelmsford — Standalone / estate not named</x:v>
      </x:c>
      <x:c r="W1729" s="15" t="str">
        <x:v>Individual unit ≤15,000 sq ft</x:v>
      </x:c>
      <x:c r="X1729" s="13" t="n">
        <x:f>IF(N1729="Yes",L1729,0)</x:f>
        <x:v>0</x:v>
      </x:c>
      <x:c r="Y1729" s="14" t="n">
        <x:v>1</x:v>
      </x:c>
      <x:c r="Z1729" s="13" t="str">
        <x:v>Industrial / workshop / storage</x:v>
      </x:c>
    </x:row>
    <x:row r="1730" ht="49" customHeight="1">
      <x:c r="A1730" s="13" t="str">
        <x:v>SE0750</x:v>
      </x:c>
      <x:c r="B1730" s="15" t="str">
        <x:v>Chelmsford</x:v>
      </x:c>
      <x:c r="C1730" s="15" t="str">
        <x:v>Chelmsford</x:v>
      </x:c>
      <x:c r="D1730" s="14" t="n">
        <x:v>110625</x:v>
      </x:c>
      <x:c r="E1730" s="13" t="str">
        <x:v>Town</x:v>
      </x:c>
      <x:c r="F1730" s="15" t="str">
        <x:v>Standalone / estate not named</x:v>
      </x:c>
      <x:c r="G1730" s="15" t="str">
        <x:v>Oyster Place, Chelmsford CM2</x:v>
      </x:c>
      <x:c r="H1730" s="13" t="str">
        <x:v>Current</x:v>
      </x:c>
      <x:c r="I1730" s="14" t="n">
        <x:v>840</x:v>
      </x:c>
      <x:c r="J1730" s="13" t="str">
        <x:f>IF(AND(ISNUMBER(I1730),I1730&gt;0),IF(I1730&lt;=1000,"1–1,000",IF(I1730&lt;=2500,"1,001–2,500",IF(I1730&lt;=5000,"2,501–5,000",IF(I1730&lt;=10000,"5,001–10,000","10,001–15,000")))),"1–1,000")</x:f>
        <x:v>1–1,000</x:v>
      </x:c>
      <x:c r="K1730" s="16" t="n">
        <x:v>15120</x:v>
      </x:c>
      <x:c r="L1730" s="43" t="n">
        <x:f>IF(AND(ISNUMBER(I1730),I1730&gt;0,ISNUMBER(K1730),K1730&gt;0),K1730/I1730,"n.a.")</x:f>
        <x:v>18</x:v>
      </x:c>
      <x:c r="M1730" s="43"/>
      <x:c r="N1730" s="13" t="str">
        <x:v>Yes</x:v>
      </x:c>
      <x:c r="O1730" s="15" t="str">
        <x:v>Not stated</x:v>
      </x:c>
      <x:c r="P1730" s="15" t="str">
        <x:v>Not stated</x:v>
      </x:c>
      <x:c r="Q1730" s="15" t="str">
        <x:v>To let chelmsford industrial unit 840sq ft (78m) including small office No VAT applicable on Rent. Discount available for ... Light industrial</x:v>
      </x:c>
      <x:c r="R1730"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30" s="15" t="str">
        <x:v>https://www.zoopla.co.uk/to-rent/commercial/details/73233705/</x:v>
      </x:c>
      <x:c r="T1730" s="15" t="str"/>
      <x:c r="U1730" s="15" t="str"/>
      <x:c r="V1730" s="15" t="str">
        <x:v>Chelmsford — Standalone / estate not named</x:v>
      </x:c>
      <x:c r="W1730" s="15" t="str">
        <x:v>Individual unit ≤15,000 sq ft</x:v>
      </x:c>
      <x:c r="X1730" s="13" t="n">
        <x:f>IF(N1730="Yes",L1730,0)</x:f>
        <x:v>18</x:v>
      </x:c>
      <x:c r="Y1730" s="14" t="n">
        <x:v>1</x:v>
      </x:c>
      <x:c r="Z1730" s="13" t="str">
        <x:v>Industrial / workshop / storage</x:v>
      </x:c>
    </x:row>
    <x:row r="1731" ht="88" customHeight="1">
      <x:c r="A1731" s="13" t="str">
        <x:v>SE0751</x:v>
      </x:c>
      <x:c r="B1731" s="15" t="str">
        <x:v>Chelmsford</x:v>
      </x:c>
      <x:c r="C1731" s="15" t="str">
        <x:v>Chelmsford</x:v>
      </x:c>
      <x:c r="D1731" s="14" t="n">
        <x:v>110625</x:v>
      </x:c>
      <x:c r="E1731" s="13" t="str">
        <x:v>Town</x:v>
      </x:c>
      <x:c r="F1731" s="15" t="str">
        <x:v>Standalone / estate not named</x:v>
      </x:c>
      <x:c r="G1731" s="15" t="str">
        <x:v>The Boiler House, Chelmsford Office &amp; Technology Park, West Hanningfield Road, Great Baddow, Chelmsford, Essex, CM2</x:v>
      </x:c>
      <x:c r="H1731" s="13" t="str">
        <x:v>Current</x:v>
      </x:c>
      <x:c r="I1731" s="14" t="n">
        <x:v>1905</x:v>
      </x:c>
      <x:c r="J1731" s="13" t="str">
        <x:f>IF(AND(ISNUMBER(I1731),I1731&gt;0),IF(I1731&lt;=1000,"1–1,000",IF(I1731&lt;=2500,"1,001–2,500",IF(I1731&lt;=5000,"2,501–5,000",IF(I1731&lt;=10000,"5,001–10,000","10,001–15,000")))),"1,001–2,500")</x:f>
        <x:v>1,001–2,500</x:v>
      </x:c>
      <x:c r="K1731" s="16" t="n">
        <x:v>26500</x:v>
      </x:c>
      <x:c r="L1731" s="43" t="n">
        <x:f>IF(AND(ISNUMBER(I1731),I1731&gt;0,ISNUMBER(K1731),K1731&gt;0),K1731/I1731,"n.a.")</x:f>
        <x:v>13.910761154855644</x:v>
      </x:c>
      <x:c r="M1731" s="43" t="n">
        <x:v>13.91</x:v>
      </x:c>
      <x:c r="N1731" s="13" t="str">
        <x:v>Yes</x:v>
      </x:c>
      <x:c r="O1731" s="15" t="str">
        <x:v>4.34m clear internal height</x:v>
      </x:c>
      <x:c r="P1731" s="15" t="str">
        <x:v>The property benefits from twin shutter doors, two personnel access, 3-phase power, WC and kitchenette.</x:v>
      </x:c>
      <x:c r="Q1731" s="15" t="str">
        <x:v>The Boiler House comprises a self-contained industrial/warehouse unit of steel frame, arranged to provide a clear, main workshop/warehouse, with two office areas. The property benefits from twin shutter doors, two personnel access, 3-phase power, WC and kitchenette. Externally, there are allocated parking spaces. There is a further yard/parking available via separate negotiation.</x:v>
      </x:c>
      <x:c r="R1731"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731" s="15" t="str">
        <x:v>https://www.zoopla.co.uk/to-rent/commercial/details/72515967/</x:v>
      </x:c>
      <x:c r="T1731" s="15" t="str">
        <x:v>https://www.rightmove.co.uk/properties/760717175912912#/?channel=COM_LET</x:v>
      </x:c>
      <x:c r="U1731" s="15" t="str">
        <x:v>https://property.kemsley.com/property/details/8907430/the-boiler-house-chelmsford-office-and-technology-park-west-hanningfield-road-great-baddow-chelmsford-essex-cm2-warehouse</x:v>
      </x:c>
      <x:c r="V1731" s="15" t="str">
        <x:v>Chelmsford — Standalone / estate not named</x:v>
      </x:c>
      <x:c r="W1731" s="15" t="str">
        <x:v>Individual unit ≤15,000 sq ft</x:v>
      </x:c>
      <x:c r="X1731" s="13" t="n">
        <x:f>IF(N1731="Yes",L1731,0)</x:f>
        <x:v>13.910761154855644</x:v>
      </x:c>
      <x:c r="Y1731" s="14" t="n">
        <x:v>1</x:v>
      </x:c>
      <x:c r="Z1731" s="13" t="str">
        <x:v>Industrial / workshop / storage</x:v>
      </x:c>
    </x:row>
    <x:row r="1732" ht="62" customHeight="1">
      <x:c r="A1732" s="13" t="str">
        <x:v>SE0752</x:v>
      </x:c>
      <x:c r="B1732" s="15" t="str">
        <x:v>Chelmsford</x:v>
      </x:c>
      <x:c r="C1732" s="15" t="str">
        <x:v>Chelmsford</x:v>
      </x:c>
      <x:c r="D1732" s="14" t="n">
        <x:v>110625</x:v>
      </x:c>
      <x:c r="E1732" s="13" t="str">
        <x:v>Town</x:v>
      </x:c>
      <x:c r="F1732" s="15" t="str">
        <x:v>Standalone / estate not named</x:v>
      </x:c>
      <x:c r="G1732" s="15" t="str">
        <x:v>The Mayflower, Mill Rd, Chelmsford CM3</x:v>
      </x:c>
      <x:c r="H1732" s="13" t="str">
        <x:v>Current</x:v>
      </x:c>
      <x:c r="I1732" s="14" t="n">
        <x:v>635</x:v>
      </x:c>
      <x:c r="J1732" s="13" t="str">
        <x:f>IF(AND(ISNUMBER(I1732),I1732&gt;0),IF(I1732&lt;=1000,"1–1,000",IF(I1732&lt;=2500,"1,001–2,500",IF(I1732&lt;=5000,"2,501–5,000",IF(I1732&lt;=10000,"5,001–10,000","10,001–15,000")))),"1–1,000")</x:f>
        <x:v>1–1,000</x:v>
      </x:c>
      <x:c r="K1732" s="16" t="n">
        <x:v>9000</x:v>
      </x:c>
      <x:c r="L1732" s="43" t="n">
        <x:f>IF(AND(ISNUMBER(I1732),I1732&gt;0,ISNUMBER(K1732),K1732&gt;0),K1732/I1732,"n.a.")</x:f>
        <x:v>14.173228346456693</x:v>
      </x:c>
      <x:c r="M1732" s="43"/>
      <x:c r="N1732" s="13" t="str">
        <x:v>Yes</x:v>
      </x:c>
      <x:c r="O1732" s="15" t="str">
        <x:v>This end-terrace industrial unit offers 635 sq ft of accommodation, benefiting from a full-height roller shutter loading door ... Industrial</x:v>
      </x:c>
      <x:c r="P1732" s="15" t="str">
        <x:v>This end-terrace industrial unit offers 635 sq ft of accommodation, benefiting from a full-height roller shutter loading door ... Industrial</x:v>
      </x:c>
      <x:c r="Q1732" s="15" t="str">
        <x:v>This end-terrace industrial unit offers 635 sq ft of accommodation, benefiting from a full-height roller shutter loading door ... Industrial</x:v>
      </x:c>
      <x:c r="R1732"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32" s="15" t="str">
        <x:v>https://www.zoopla.co.uk/to-rent/commercial/details/74279731/</x:v>
      </x:c>
      <x:c r="T1732" s="15" t="str"/>
      <x:c r="U1732" s="15" t="str"/>
      <x:c r="V1732" s="15" t="str">
        <x:v>Chelmsford — Standalone / estate not named</x:v>
      </x:c>
      <x:c r="W1732" s="15" t="str">
        <x:v>Individual unit ≤15,000 sq ft</x:v>
      </x:c>
      <x:c r="X1732" s="13" t="n">
        <x:f>IF(N1732="Yes",L1732,0)</x:f>
        <x:v>14.173228346456693</x:v>
      </x:c>
      <x:c r="Y1732" s="14" t="n">
        <x:v>1</x:v>
      </x:c>
      <x:c r="Z1732" s="13" t="str">
        <x:v>Industrial / workshop / storage</x:v>
      </x:c>
    </x:row>
    <x:row r="1733" ht="62" customHeight="1">
      <x:c r="A1733" s="13" t="str">
        <x:v>SE0753</x:v>
      </x:c>
      <x:c r="B1733" s="15" t="str">
        <x:v>Chelmsford</x:v>
      </x:c>
      <x:c r="C1733" s="15" t="str">
        <x:v>Chelmsford</x:v>
      </x:c>
      <x:c r="D1733" s="14" t="n">
        <x:v>110625</x:v>
      </x:c>
      <x:c r="E1733" s="13" t="str">
        <x:v>Town</x:v>
      </x:c>
      <x:c r="F1733" s="15" t="str">
        <x:v>Standalone / estate not named</x:v>
      </x:c>
      <x:c r="G1733" s="15" t="str">
        <x:v>Unit 2, Five Tree Works Industrial Est, Bakers Lane, West Hanningfield, Chelmsford CM2 8LD</x:v>
      </x:c>
      <x:c r="H1733" s="13" t="str">
        <x:v>Current</x:v>
      </x:c>
      <x:c r="I1733" s="14" t="n">
        <x:v>2581</x:v>
      </x:c>
      <x:c r="J1733" s="13" t="str">
        <x:f>IF(AND(ISNUMBER(I1733),I1733&gt;0),IF(I1733&lt;=1000,"1–1,000",IF(I1733&lt;=2500,"1,001–2,500",IF(I1733&lt;=5000,"2,501–5,000",IF(I1733&lt;=10000,"5,001–10,000","10,001–15,000")))),"2,501–5,000")</x:f>
        <x:v>2,501–5,000</x:v>
      </x:c>
      <x:c r="K1733" s="16" t="n">
        <x:v>35000</x:v>
      </x:c>
      <x:c r="L1733" s="43" t="n">
        <x:f>IF(AND(ISNUMBER(I1733),I1733&gt;0,ISNUMBER(K1733),K1733&gt;0),K1733/I1733,"n.a.")</x:f>
        <x:v>13.560635412630763</x:v>
      </x:c>
      <x:c r="M1733" s="43" t="n">
        <x:v>13.56</x:v>
      </x:c>
      <x:c r="N1733" s="13" t="str">
        <x:v>Yes</x:v>
      </x:c>
      <x:c r="O1733" s="15" t="str">
        <x:v>Not stated</x:v>
      </x:c>
      <x:c r="P1733" s="15" t="str">
        <x:v>Electric shutter door</x:v>
      </x:c>
      <x:c r="Q1733" s="15" t="str">
        <x:v>Unit 2 comprises an industrial/warehouse unit of steel frame construction with internal fitted offices, W/Cs and three phase power. The unit benefits from a yard/parking area to the front along with parking opposite.</x:v>
      </x:c>
      <x:c r="R1733"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733" s="15" t="str">
        <x:v>https://www.zoopla.co.uk/to-rent/commercial/details/72934458/</x:v>
      </x:c>
      <x:c r="T1733" s="15" t="str">
        <x:v>https://www.rightmove.co.uk/properties/760717161179712#/?channel=COM_LET</x:v>
      </x:c>
      <x:c r="U1733" s="15" t="str">
        <x:v>https://property.kemsley.com/property/details/8907428/unit-2-five-tree-works-industrial-est-bakers-lane-west-hanningfield-chelmsford-cm2-8ld-industrial</x:v>
      </x:c>
      <x:c r="V1733" s="15" t="str">
        <x:v>Chelmsford — Standalone / estate not named</x:v>
      </x:c>
      <x:c r="W1733" s="15" t="str">
        <x:v>Individual unit ≤15,000 sq ft</x:v>
      </x:c>
      <x:c r="X1733" s="13" t="n">
        <x:f>IF(N1733="Yes",L1733,0)</x:f>
        <x:v>13.560635412630763</x:v>
      </x:c>
      <x:c r="Y1733" s="14" t="n">
        <x:v>1</x:v>
      </x:c>
      <x:c r="Z1733" s="13" t="str">
        <x:v>Industrial / workshop / storage</x:v>
      </x:c>
    </x:row>
    <x:row r="1734" ht="114" customHeight="1">
      <x:c r="A1734" s="13" t="str">
        <x:v>SE0754</x:v>
      </x:c>
      <x:c r="B1734" s="15" t="str">
        <x:v>Chelmsford</x:v>
      </x:c>
      <x:c r="C1734" s="15" t="str">
        <x:v>Chelmsford</x:v>
      </x:c>
      <x:c r="D1734" s="14" t="n">
        <x:v>110625</x:v>
      </x:c>
      <x:c r="E1734" s="13" t="str">
        <x:v>Town</x:v>
      </x:c>
      <x:c r="F1734" s="15" t="str">
        <x:v>Standalone / estate not named</x:v>
      </x:c>
      <x:c r="G1734" s="15" t="str">
        <x:v>Unit 4, 23 Rodney Way, Chelmsford, Essex, CM1</x:v>
      </x:c>
      <x:c r="H1734" s="13" t="str">
        <x:v>Current</x:v>
      </x:c>
      <x:c r="I1734" s="14" t="n">
        <x:v>1301</x:v>
      </x:c>
      <x:c r="J1734" s="13" t="str">
        <x:f>IF(AND(ISNUMBER(I1734),I1734&gt;0),IF(I1734&lt;=1000,"1–1,000",IF(I1734&lt;=2500,"1,001–2,500",IF(I1734&lt;=5000,"2,501–5,000",IF(I1734&lt;=10000,"5,001–10,000","10,001–15,000")))),"1,001–2,500")</x:f>
        <x:v>1,001–2,500</x:v>
      </x:c>
      <x:c r="K1734" s="16" t="n">
        <x:v>22500</x:v>
      </x:c>
      <x:c r="L1734" s="43" t="n">
        <x:f>IF(AND(ISNUMBER(I1734),I1734&gt;0,ISNUMBER(K1734),K1734&gt;0),K1734/I1734,"n.a.")</x:f>
        <x:v>17.294388931591083</x:v>
      </x:c>
      <x:c r="M1734" s="43" t="n">
        <x:v>17.29</x:v>
      </x:c>
      <x:c r="N1734" s="13" t="str">
        <x:v>Yes</x:v>
      </x:c>
      <x:c r="O1734" s="15" t="str">
        <x:v>Full height shutter door; eaves height 7.8m / 26 ft.; Unit 4 which was refurbished in September 2026 is arranged to provide clear warehouse/workshop area and is accessed via a full height electric shutter door and personnel door to the front elevation.</x:v>
      </x:c>
      <x:c r="P1734" s="15" t="str">
        <x:v>Full height shutter door; Unit 4 which was refurbished in September 2026 is arranged to provide clear warehouse/workshop area and is accessed via a full height electric shutter door and personnel door to the front elevation.</x:v>
      </x:c>
      <x:c r="Q1734" s="15" t="str">
        <x:v>Rodney Way comprises a terrace of single storey industrial/warehouse units, each of steel portal frame construction. Unit 4 which was refurbished in September 2026 is arranged to provide clear warehouse/workshop area and is accessed via a full height electric shutter door and personnel door to the front elevation. To the front of the terrace there is a concrete forecourt loading and car parking area. The property benefits from 3-phase power, LED lighting, gas supply, W/C &amp; kitchenette.</x:v>
      </x:c>
      <x:c r="R1734"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734" s="15" t="str">
        <x:v>https://www.zoopla.co.uk/to-rent/commercial/details/72199519/</x:v>
      </x:c>
      <x:c r="T1734" s="15" t="str">
        <x:v>https://www.rightmove.co.uk/properties/760717001686833#/?channel=COM_LET</x:v>
      </x:c>
      <x:c r="U1734" s="15" t="str">
        <x:v>https://property.kemsley.com/property/details/8907385/unit-4-23-rodney-way-chelmsford-essex-cm1-warehouse</x:v>
      </x:c>
      <x:c r="V1734" s="15" t="str">
        <x:v>Chelmsford — Standalone / estate not named</x:v>
      </x:c>
      <x:c r="W1734" s="15" t="str">
        <x:v>Individual unit ≤15,000 sq ft</x:v>
      </x:c>
      <x:c r="X1734" s="13" t="n">
        <x:f>IF(N1734="Yes",L1734,0)</x:f>
        <x:v>17.294388931591083</x:v>
      </x:c>
      <x:c r="Y1734" s="14" t="n">
        <x:v>1</x:v>
      </x:c>
      <x:c r="Z1734" s="13" t="str">
        <x:v>Industrial / workshop / storage</x:v>
      </x:c>
    </x:row>
    <x:row r="1735" ht="49" customHeight="1">
      <x:c r="A1735" s="13" t="str">
        <x:v>SE0755</x:v>
      </x:c>
      <x:c r="B1735" s="15" t="str">
        <x:v>Chelmsford</x:v>
      </x:c>
      <x:c r="C1735" s="15" t="str">
        <x:v>Chelmsford</x:v>
      </x:c>
      <x:c r="D1735" s="14" t="n">
        <x:v>110625</x:v>
      </x:c>
      <x:c r="E1735" s="13" t="str">
        <x:v>Town</x:v>
      </x:c>
      <x:c r="F1735" s="15" t="str">
        <x:v>Standalone / estate not named</x:v>
      </x:c>
      <x:c r="G1735" s="15" t="str">
        <x:v>Unit 5, 8 Hoffmanns Way, Chelmsford</x:v>
      </x:c>
      <x:c r="H1735" s="13" t="str">
        <x:v>Current</x:v>
      </x:c>
      <x:c r="I1735" s="14" t="n">
        <x:v>4898</x:v>
      </x:c>
      <x:c r="J1735" s="13" t="str">
        <x:f>IF(AND(ISNUMBER(I1735),I1735&gt;0),IF(I1735&lt;=1000,"1–1,000",IF(I1735&lt;=2500,"1,001–2,500",IF(I1735&lt;=5000,"2,501–5,000",IF(I1735&lt;=10000,"5,001–10,000","10,001–15,000")))),"2,501–5,000")</x:f>
        <x:v>2,501–5,000</x:v>
      </x:c>
      <x:c r="K1735" s="16" t="n">
        <x:v>45000</x:v>
      </x:c>
      <x:c r="L1735" s="43" t="n">
        <x:f>IF(AND(ISNUMBER(I1735),I1735&gt;0,ISNUMBER(K1735),K1735&gt;0),K1735/I1735,"n.a.")</x:f>
        <x:v>9.187423438138016</x:v>
      </x:c>
      <x:c r="M1735" s="43"/>
      <x:c r="N1735" s="13" t="str">
        <x:v>Yes</x:v>
      </x:c>
      <x:c r="O1735" s="15" t="str">
        <x:v>Not stated</x:v>
      </x:c>
      <x:c r="P1735" s="15" t="str">
        <x:v>Not stated</x:v>
      </x:c>
      <x:c r="Q1735" s="15" t="str">
        <x:v>Modern Trade Counter / Warehouse Unit / E-Class Unit TO LET</x:v>
      </x:c>
      <x:c r="R1735" s="15" t="str">
        <x:v>Advertised to let Annual rent converted from portal pcm; rounded display may differ from agent annual quote. Size read from property card, excluding the search-size filter. Annual rent is 12 × Rightmove advertised monthly rent; display rounding may apply.</x:v>
      </x:c>
      <x:c r="S1735" s="15" t="str">
        <x:v>https://www.rightmove.co.uk/properties/93525225#/?channel=COM_LET</x:v>
      </x:c>
      <x:c r="T1735" s="15" t="str"/>
      <x:c r="U1735" s="15" t="str"/>
      <x:c r="V1735" s="15" t="str">
        <x:v>Chelmsford — Standalone / estate not named</x:v>
      </x:c>
      <x:c r="W1735" s="15" t="str">
        <x:v>Individual unit ≤15,000 sq ft</x:v>
      </x:c>
      <x:c r="X1735" s="13" t="n">
        <x:f>IF(N1735="Yes",L1735,0)</x:f>
        <x:v>9.187423438138016</x:v>
      </x:c>
      <x:c r="Y1735" s="14" t="n">
        <x:v>1</x:v>
      </x:c>
      <x:c r="Z1735" s="13" t="str">
        <x:v>Industrial / workshop / storage</x:v>
      </x:c>
    </x:row>
    <x:row r="1736" ht="88" customHeight="1">
      <x:c r="A1736" s="13" t="str">
        <x:v>SE0756</x:v>
      </x:c>
      <x:c r="B1736" s="15" t="str">
        <x:v>Chelmsford</x:v>
      </x:c>
      <x:c r="C1736" s="15" t="str">
        <x:v>Chelmsford</x:v>
      </x:c>
      <x:c r="D1736" s="14" t="n">
        <x:v>110625</x:v>
      </x:c>
      <x:c r="E1736" s="13" t="str">
        <x:v>Town</x:v>
      </x:c>
      <x:c r="F1736" s="15" t="str">
        <x:v>Standalone / estate not named</x:v>
      </x:c>
      <x:c r="G1736" s="15" t="str">
        <x:v>Unit 8, Rawlings Farm Buildings, Rawlings Farm, Main Road, Chelmsford, CM3 8DY</x:v>
      </x:c>
      <x:c r="H1736" s="13" t="str">
        <x:v>Current</x:v>
      </x:c>
      <x:c r="I1736" s="14" t="n">
        <x:v>352</x:v>
      </x:c>
      <x:c r="J1736" s="13" t="str">
        <x:f>IF(AND(ISNUMBER(I1736),I1736&gt;0),IF(I1736&lt;=1000,"1–1,000",IF(I1736&lt;=2500,"1,001–2,500",IF(I1736&lt;=5000,"2,501–5,000",IF(I1736&lt;=10000,"5,001–10,000","10,001–15,000")))),"1–1,000")</x:f>
        <x:v>1–1,000</x:v>
      </x:c>
      <x:c r="K1736" s="16" t="n">
        <x:v>5400</x:v>
      </x:c>
      <x:c r="L1736" s="43" t="n">
        <x:f>IF(AND(ISNUMBER(I1736),I1736&gt;0,ISNUMBER(K1736),K1736&gt;0),K1736/I1736,"n.a.")</x:f>
        <x:v>15.340909090909092</x:v>
      </x:c>
      <x:c r="M1736" s="43"/>
      <x:c r="N1736" s="13" t="str">
        <x:v>Yes</x:v>
      </x:c>
      <x:c r="O1736" s="15" t="str">
        <x:v>Not stated</x:v>
      </x:c>
      <x:c r="P1736" s="15" t="str">
        <x:v>Not stated</x:v>
      </x:c>
      <x:c r="Q1736" s="15" t="str">
        <x:v>A 352 sq ft commercial unit available to let at Rawlings Farm. The property benefits from its own sub-metered electricity meter, access to communal toilet facilities, one allocated staff parking space and a shared customer parking area. Situated within a well-established business location, the unit is suitable for a variety of commercial uses, subject to any necessary consents.</x:v>
      </x:c>
      <x:c r="R1736" s="15" t="str">
        <x:v>Advertised to let Rightmove detail verified. Agent annual rent verified. Direct agent detail verified. Rent amount checked against a rent-labelled annual statement.</x:v>
      </x:c>
      <x:c r="S1736" s="15" t="str">
        <x:v>https://www.zoopla.co.uk/to-rent/commercial/details/74049795/</x:v>
      </x:c>
      <x:c r="T1736" s="15" t="str">
        <x:v>https://www.rightmove.co.uk/properties/773402196111425#/?channel=COM_LET</x:v>
      </x:c>
      <x:c r="U1736" s="15" t="str">
        <x:v>https://ayerscruiks.search-prop.com/properties/388869-unit-8-rawlings-farm-buildings-rawlings-farm-chelmsford</x:v>
      </x:c>
      <x:c r="V1736" s="15" t="str">
        <x:v>Chelmsford — Standalone / estate not named</x:v>
      </x:c>
      <x:c r="W1736" s="15" t="str">
        <x:v>Individual unit ≤15,000 sq ft</x:v>
      </x:c>
      <x:c r="X1736" s="13" t="n">
        <x:f>IF(N1736="Yes",L1736,0)</x:f>
        <x:v>15.340909090909092</x:v>
      </x:c>
      <x:c r="Y1736" s="14" t="n">
        <x:v>1</x:v>
      </x:c>
      <x:c r="Z1736" s="13" t="str">
        <x:v>Industrial / workshop / storage</x:v>
      </x:c>
    </x:row>
    <x:row r="1737" ht="75" customHeight="1">
      <x:c r="A1737" s="13" t="str">
        <x:v>SE0757</x:v>
      </x:c>
      <x:c r="B1737" s="15" t="str">
        <x:v>Chelmsford</x:v>
      </x:c>
      <x:c r="C1737" s="15" t="str">
        <x:v>Chelmsford</x:v>
      </x:c>
      <x:c r="D1737" s="14" t="n">
        <x:v>110625</x:v>
      </x:c>
      <x:c r="E1737" s="13" t="str">
        <x:v>Town</x:v>
      </x:c>
      <x:c r="F1737" s="15" t="str">
        <x:v>Standalone / estate not named</x:v>
      </x:c>
      <x:c r="G1737" s="15" t="str">
        <x:v>Unit D, Chelford Court, 37A Robjohns Road, Chelmsford, Essex, CM1</x:v>
      </x:c>
      <x:c r="H1737" s="13" t="str">
        <x:v>Current</x:v>
      </x:c>
      <x:c r="I1737" s="14" t="n">
        <x:v>2009</x:v>
      </x:c>
      <x:c r="J1737" s="13" t="str">
        <x:f>IF(AND(ISNUMBER(I1737),I1737&gt;0),IF(I1737&lt;=1000,"1–1,000",IF(I1737&lt;=2500,"1,001–2,500",IF(I1737&lt;=5000,"2,501–5,000",IF(I1737&lt;=10000,"5,001–10,000","10,001–15,000")))),"1,001–2,500")</x:f>
        <x:v>1,001–2,500</x:v>
      </x:c>
      <x:c r="K1737" s="16" t="n">
        <x:v>30000</x:v>
      </x:c>
      <x:c r="L1737" s="43" t="n">
        <x:f>IF(AND(ISNUMBER(I1737),I1737&gt;0,ISNUMBER(K1737),K1737&gt;0),K1737/I1737,"n.a.")</x:f>
        <x:v>14.932802389248382</x:v>
      </x:c>
      <x:c r="M1737" s="43" t="n">
        <x:v>14.93</x:v>
      </x:c>
      <x:c r="N1737" s="13" t="str">
        <x:v>Yes</x:v>
      </x:c>
      <x:c r="O1737" s="15" t="str">
        <x:v>Not stated</x:v>
      </x:c>
      <x:c r="P1737" s="15" t="str">
        <x:v>Shutter door access; The unit benefits from a shutter access door, personnel door, three phase power, all mains services, kitchenette, WC and six parking spaces.</x:v>
      </x:c>
      <x:c r="Q1737" s="15" t="str">
        <x:v>Unit D, Chelford Court comprises a mid-terrace, two storey light industrial/business unit, arranged to provide workshop/warehouse at ground floor with first floor office space. The unit benefits from a shutter access door, personnel door, three phase power, all mains services, kitchenette, WC and six parking spaces.</x:v>
      </x:c>
      <x:c r="R1737"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1737" s="15" t="str">
        <x:v>https://www.zoopla.co.uk/to-rent/commercial/details/74351109/</x:v>
      </x:c>
      <x:c r="T1737" s="15" t="str">
        <x:v>https://www.rightmove.co.uk/properties/777022046114992#/?channel=COM_LET</x:v>
      </x:c>
      <x:c r="U1737" s="15" t="str">
        <x:v>https://property.kemsley.com/property/details/8907624/unit-d-chelford-court-37a-robjohns-road-chelmsford-essex-cm1-industrial</x:v>
      </x:c>
      <x:c r="V1737" s="15" t="str">
        <x:v>Chelmsford — Standalone / estate not named</x:v>
      </x:c>
      <x:c r="W1737" s="15" t="str">
        <x:v>Individual unit ≤15,000 sq ft</x:v>
      </x:c>
      <x:c r="X1737" s="13" t="n">
        <x:f>IF(N1737="Yes",L1737,0)</x:f>
        <x:v>14.932802389248382</x:v>
      </x:c>
      <x:c r="Y1737" s="14" t="n">
        <x:v>1</x:v>
      </x:c>
      <x:c r="Z1737" s="13" t="str">
        <x:v>Industrial / workshop / storage</x:v>
      </x:c>
    </x:row>
    <x:row r="1738" ht="49" customHeight="1">
      <x:c r="A1738" s="13" t="str">
        <x:v>SE0758</x:v>
      </x:c>
      <x:c r="B1738" s="15" t="str">
        <x:v>Chelmsford</x:v>
      </x:c>
      <x:c r="C1738" s="15" t="str">
        <x:v>Chelmsford</x:v>
      </x:c>
      <x:c r="D1738" s="14" t="n">
        <x:v>110625</x:v>
      </x:c>
      <x:c r="E1738" s="13" t="str">
        <x:v>Town</x:v>
      </x:c>
      <x:c r="F1738" s="15" t="str">
        <x:v>Standalone / estate not named</x:v>
      </x:c>
      <x:c r="G1738" s="15" t="str">
        <x:v>Warehouse To Let Near Chelmsford, Essex</x:v>
      </x:c>
      <x:c r="H1738" s="13" t="str">
        <x:v>Current</x:v>
      </x:c>
      <x:c r="I1738" s="14" t="n">
        <x:v>900</x:v>
      </x:c>
      <x:c r="J1738" s="13" t="str">
        <x:f>IF(AND(ISNUMBER(I1738),I1738&gt;0),IF(I1738&lt;=1000,"1–1,000",IF(I1738&lt;=2500,"1,001–2,500",IF(I1738&lt;=5000,"2,501–5,000",IF(I1738&lt;=10000,"5,001–10,000","10,001–15,000")))),"1–1,000")</x:f>
        <x:v>1–1,000</x:v>
      </x:c>
      <x:c r="K1738" s="16" t="n">
        <x:v>6300</x:v>
      </x:c>
      <x:c r="L1738" s="43" t="n">
        <x:f>IF(AND(ISNUMBER(I1738),I1738&gt;0,ISNUMBER(K1738),K1738&gt;0),K1738/I1738,"n.a.")</x:f>
        <x:v>7</x:v>
      </x:c>
      <x:c r="M1738" s="43"/>
      <x:c r="N1738" s="13" t="str">
        <x:v>Yes</x:v>
      </x:c>
      <x:c r="O1738" s="15" t="str">
        <x:v>Not stated</x:v>
      </x:c>
      <x:c r="P1738" s="15" t="str">
        <x:v>Not stated</x:v>
      </x:c>
      <x:c r="Q1738" s="15" t="str">
        <x:v>900 sqft warehouse To Let Near Chelmsford, Essex</x:v>
      </x:c>
      <x:c r="R1738" s="15" t="str">
        <x:v>Advertised to let Annual rent converted from portal pcm; rounded display may differ from agent annual quote. Size read from property card, excluding the search-size filter. Annual rent is 12 × Rightmove advertised monthly rent; display rounding may apply.</x:v>
      </x:c>
      <x:c r="S1738" s="15" t="str">
        <x:v>https://www.rightmove.co.uk/properties/88446189#/?channel=COM_LET</x:v>
      </x:c>
      <x:c r="T1738" s="15" t="str"/>
      <x:c r="U1738" s="15" t="str"/>
      <x:c r="V1738" s="15" t="str">
        <x:v>Chelmsford — Standalone / estate not named</x:v>
      </x:c>
      <x:c r="W1738" s="15" t="str">
        <x:v>Individual unit ≤15,000 sq ft</x:v>
      </x:c>
      <x:c r="X1738" s="13" t="n">
        <x:f>IF(N1738="Yes",L1738,0)</x:f>
        <x:v>7</x:v>
      </x:c>
      <x:c r="Y1738" s="14" t="n">
        <x:v>1</x:v>
      </x:c>
      <x:c r="Z1738" s="13" t="str">
        <x:v>Industrial / workshop / storage</x:v>
      </x:c>
    </x:row>
    <x:row r="1739" ht="153" customHeight="1">
      <x:c r="A1739" s="13" t="str">
        <x:v>SE0759</x:v>
      </x:c>
      <x:c r="B1739" s="15" t="str">
        <x:v>Cheshunt</x:v>
      </x:c>
      <x:c r="C1739" s="15" t="str">
        <x:v>Waltham Abbey</x:v>
      </x:c>
      <x:c r="D1739" s="14" t="n">
        <x:v>18645</x:v>
      </x:c>
      <x:c r="E1739" s="13" t="str">
        <x:v>Nearby</x:v>
      </x:c>
      <x:c r="F1739" s="15" t="str">
        <x:v>Abbeymead Industrial Park</x:v>
      </x:c>
      <x:c r="G1739" s="15" t="str">
        <x:v>Unit 2 Abbeymead Industrial Park, Booker Road, Waltham Abbey EN9</x:v>
      </x:c>
      <x:c r="H1739" s="13" t="str">
        <x:v>Current</x:v>
      </x:c>
      <x:c r="I1739" s="14" t="n">
        <x:v>3832</x:v>
      </x:c>
      <x:c r="J1739" s="13" t="str">
        <x:f>IF(AND(ISNUMBER(I1739),I1739&gt;0),IF(I1739&lt;=1000,"1–1,000",IF(I1739&lt;=2500,"1,001–2,500",IF(I1739&lt;=5000,"2,501–5,000",IF(I1739&lt;=10000,"5,001–10,000","10,001–15,000")))),"2,501–5,000")</x:f>
        <x:v>2,501–5,000</x:v>
      </x:c>
      <x:c r="K1739" s="16" t="n">
        <x:v>57504</x:v>
      </x:c>
      <x:c r="L1739" s="43" t="n">
        <x:f>IF(AND(ISNUMBER(I1739),I1739&gt;0,ISNUMBER(K1739),K1739&gt;0),K1739/I1739,"n.a.")</x:f>
        <x:v>15.006263048016702</x:v>
      </x:c>
      <x:c r="M1739" s="43" t="n">
        <x:v>15.01</x:v>
      </x:c>
      <x:c r="N1739" s="13" t="str">
        <x:v>Yes</x:v>
      </x:c>
      <x:c r="O1739" s="15" t="str">
        <x:v>Not stated</x:v>
      </x:c>
      <x:c r="P1739" s="15" t="str">
        <x:v>Roller Shutter Door; Unit 2 offers 3,832 sq ft of modern light industrial space. The unit features steel portal frame construction, brick cavity walls, a steel-clad roof. It includes a roller shutter door, WC facilities, and a first-floor office.</x:v>
      </x:c>
      <x:c r="Q1739" s="15" t="str">
        <x:v>- heading Features and description [level=2] - list: Roller Shutter Door Flexible Space Premier Industrial Location 24 Hour Access Car Parking WC Facilities Estimated Rates Payable: £19485.95 Industrial unit with office space Overview Unit 2 offers 3,832 sq ft of modern light industrial space. The unit features steel portal frame construction, brick cavity walls, a steel-clad roof. It includes a roller shutter door, WC facilities, and a first-floor office. Situated within a well-connected industrial hub, the estate is just 1.9 miles from Junction 26 of the M25 and 3 miles from the A10. The estate benefits from proximity to major distribution centres and sits within the UK Innov</x:v>
      </x:c>
      <x:c r="R1739" s="15" t="str">
        <x:v>Advertised to let Annual rent is 12 × Zoopla advertised monthly rent; display rounding may apply.</x:v>
      </x:c>
      <x:c r="S1739" s="15" t="str">
        <x:v>https://www.zoopla.co.uk/to-rent/commercial/details/74628338/</x:v>
      </x:c>
      <x:c r="T1739" s="15" t="str"/>
      <x:c r="U1739" s="15" t="str"/>
      <x:c r="V1739" s="15" t="str">
        <x:v>Cheshunt — Abbeymead Industrial Park</x:v>
      </x:c>
      <x:c r="W1739" s="15" t="str">
        <x:v>Individual unit ≤15,000 sq ft</x:v>
      </x:c>
      <x:c r="X1739" s="13" t="n">
        <x:f>IF(N1739="Yes",L1739,0)</x:f>
        <x:v>15.006263048016702</x:v>
      </x:c>
      <x:c r="Y1739" s="14" t="n">
        <x:v>1</x:v>
      </x:c>
      <x:c r="Z1739" s="13" t="str">
        <x:v>Industrial / workshop / storage</x:v>
      </x:c>
    </x:row>
    <x:row r="1740" ht="153" customHeight="1">
      <x:c r="A1740" s="13" t="str">
        <x:v>SE0760</x:v>
      </x:c>
      <x:c r="B1740" s="15" t="str">
        <x:v>Cheshunt</x:v>
      </x:c>
      <x:c r="C1740" s="15" t="str">
        <x:v>Waltham Abbey</x:v>
      </x:c>
      <x:c r="D1740" s="14" t="n">
        <x:v>18645</x:v>
      </x:c>
      <x:c r="E1740" s="13" t="str">
        <x:v>Nearby</x:v>
      </x:c>
      <x:c r="F1740" s="15" t="str">
        <x:v>Abbeymead Industrial Park</x:v>
      </x:c>
      <x:c r="G1740" s="15" t="str">
        <x:v>Unit 5 Abbeymead Industrial Park, Brooker Road, Waltham Abbey, EN9 1HU</x:v>
      </x:c>
      <x:c r="H1740" s="13" t="str">
        <x:v>Current</x:v>
      </x:c>
      <x:c r="I1740" s="14" t="n">
        <x:v>4100</x:v>
      </x:c>
      <x:c r="J1740" s="13" t="str">
        <x:f>IF(AND(ISNUMBER(I1740),I1740&gt;0),IF(I1740&lt;=1000,"1–1,000",IF(I1740&lt;=2500,"1,001–2,500",IF(I1740&lt;=5000,"2,501–5,000",IF(I1740&lt;=10000,"5,001–10,000","10,001–15,000")))),"2,501–5,000")</x:f>
        <x:v>2,501–5,000</x:v>
      </x:c>
      <x:c r="K1740" s="16" t="n">
        <x:v>61500</x:v>
      </x:c>
      <x:c r="L1740" s="43" t="n">
        <x:f>IF(AND(ISNUMBER(I1740),I1740&gt;0,ISNUMBER(K1740),K1740&gt;0),K1740/I1740,"n.a.")</x:f>
        <x:v>15</x:v>
      </x:c>
      <x:c r="M1740" s="43"/>
      <x:c r="N1740" s="13" t="str">
        <x:v>Yes</x:v>
      </x:c>
      <x:c r="O1740" s="15" t="str">
        <x:v>Eaves height of 5m rising to 6m maximum; The unit comprises of a steel framed industrial/warehouse unit with a minimum eaves height of 5m.</x:v>
      </x:c>
      <x:c r="P1740" s="15" t="str">
        <x:v>Sectional up and over loading door</x:v>
      </x:c>
      <x:c r="Q1740" s="15" t="str">
        <x:v>Description The unit comprises of a steel framed industrial/warehouse unit with a minimum eaves height of 5m. There are brickwork elevations with insulated cladding to the roof and upper wall areas. There are fitted offices at the first floor with a tea point. Externally there is generous onsite parking and loading/unloading facilities. Location Abbeymead Industrial Park is located on the established industrial estate in Brooker Road, Waltham Abbey. The town centre is within easy walking distance of the property with its post office, shopping facilities and eateries. The estate is immediately adjacent to the M25 and has excellent links to the national motorway network via Junction 26 of the</x:v>
      </x:c>
      <x:c r="R1740" s="15" t="str">
        <x:v>Advertised to let Annual rent converted from portal pcm; rounded display may differ from agent annual quote. Rightmove detail verified. Annual rent is 12 × Rightmove advertised monthly rent; display rounding may apply.</x:v>
      </x:c>
      <x:c r="S1740" s="15" t="str">
        <x:v>https://www.zoopla.co.uk/to-rent/commercial/details/74293460/</x:v>
      </x:c>
      <x:c r="T1740" s="15" t="str">
        <x:v>https://www.rightmove.co.uk/properties/744649352886400#/?channel=COM_LET</x:v>
      </x:c>
      <x:c r="U1740" s="15" t="str"/>
      <x:c r="V1740" s="15" t="str">
        <x:v>Cheshunt — Abbeymead Industrial Park</x:v>
      </x:c>
      <x:c r="W1740" s="15" t="str">
        <x:v>Individual unit ≤15,000 sq ft</x:v>
      </x:c>
      <x:c r="X1740" s="13" t="n">
        <x:f>IF(N1740="Yes",L1740,0)</x:f>
        <x:v>15</x:v>
      </x:c>
      <x:c r="Y1740" s="14" t="n">
        <x:v>1</x:v>
      </x:c>
      <x:c r="Z1740" s="13" t="str">
        <x:v>Industrial / workshop / storage</x:v>
      </x:c>
    </x:row>
    <x:row r="1741" ht="153" customHeight="1">
      <x:c r="A1741" s="13" t="str">
        <x:v>SE0761</x:v>
      </x:c>
      <x:c r="B1741" s="15" t="str">
        <x:v>Cheshunt</x:v>
      </x:c>
      <x:c r="C1741" s="15" t="str">
        <x:v>Waltham Abbey</x:v>
      </x:c>
      <x:c r="D1741" s="14" t="n">
        <x:v>18645</x:v>
      </x:c>
      <x:c r="E1741" s="13" t="str">
        <x:v>Nearby</x:v>
      </x:c>
      <x:c r="F1741" s="15" t="str">
        <x:v>Abbeymead Industrial Park</x:v>
      </x:c>
      <x:c r="G1741" s="15" t="str">
        <x:v>Unit 7 Abbeymead Industrial Park, Brooker Road, Waltham Abbey, EN91HU</x:v>
      </x:c>
      <x:c r="H1741" s="13" t="str">
        <x:v>Current</x:v>
      </x:c>
      <x:c r="I1741" s="14" t="n">
        <x:v>5406</x:v>
      </x:c>
      <x:c r="J1741" s="13" t="str">
        <x:f>IF(AND(ISNUMBER(I1741),I1741&gt;0),IF(I1741&lt;=1000,"1–1,000",IF(I1741&lt;=2500,"1,001–2,500",IF(I1741&lt;=5000,"2,501–5,000",IF(I1741&lt;=10000,"5,001–10,000","10,001–15,000")))),"5,001–10,000")</x:f>
        <x:v>5,001–10,000</x:v>
      </x:c>
      <x:c r="K1741" s="16" t="n">
        <x:v>85104</x:v>
      </x:c>
      <x:c r="L1741" s="43" t="n">
        <x:f>IF(AND(ISNUMBER(I1741),I1741&gt;0,ISNUMBER(K1741),K1741&gt;0),K1741/I1741,"n.a.")</x:f>
        <x:v>15.742508324084351</x:v>
      </x:c>
      <x:c r="M1741" s="43"/>
      <x:c r="N1741" s="13" t="str">
        <x:v>Yes</x:v>
      </x:c>
      <x:c r="O1741" s="15" t="str">
        <x:v>Minimum eaves of 5.5m rising to 7m at the apex; The minimum eaves height is 5.5m, rising to 7m at the apex.</x:v>
      </x:c>
      <x:c r="P1741" s="15" t="str">
        <x:v>Loading door (Width 3m x Length 3.5m); The unit benefits from an up-and-over loading door (3m wide by 3.5m high), ground and first floor WC facilities, and a first-floor office with suspended ceiling and Cat II lighting.</x:v>
      </x:c>
      <x:c r="Q1741" s="15" t="str">
        <x:v>Description Unit 7 offers 5,406 sq ft of modern light industrial space. The unit is of steel portal frame construction with brick cavity walls, a steel-clad roof and a secure private yard. The unit benefits from an up-and-over loading door (3m wide by 3.5m high), ground and first floor WC facilities, and a first-floor office with suspended ceiling and Cat II lighting. The minimum eaves height is 5.5m, rising to 7m at the apex. Situated within a well-connected industrial hub, the estate is just 1.9 miles from Junction 26 of the M25 and 3 miles from the A10. The estate benefits from proximity to major distribution centres and sits within the UK Innovation Corridor, offering excellent access to</x:v>
      </x:c>
      <x:c r="R1741" s="15" t="str">
        <x:v>Advertised to let Annual rent converted from portal pcm; rounded display may differ from agent annual quote. Rightmove detail verified. Annual rent is 12 × Rightmove advertised monthly rent; display rounding may apply.</x:v>
      </x:c>
      <x:c r="S1741" s="15" t="str">
        <x:v>https://www.zoopla.co.uk/to-rent/commercial/details/72869914/</x:v>
      </x:c>
      <x:c r="T1741" s="15" t="str">
        <x:v>https://www.rightmove.co.uk/properties/757272064649120#/?channel=COM_LET</x:v>
      </x:c>
      <x:c r="U1741" s="15" t="str">
        <x:v>https://www.rightmove.co.uk/properties/777046440027569#/?channel=COM_LET</x:v>
      </x:c>
      <x:c r="V1741" s="15" t="str">
        <x:v>Cheshunt — Abbeymead Industrial Park</x:v>
      </x:c>
      <x:c r="W1741" s="15" t="str">
        <x:v>Individual unit ≤15,000 sq ft</x:v>
      </x:c>
      <x:c r="X1741" s="13" t="n">
        <x:f>IF(N1741="Yes",L1741,0)</x:f>
        <x:v>15.742508324084351</x:v>
      </x:c>
      <x:c r="Y1741" s="14" t="n">
        <x:v>1</x:v>
      </x:c>
      <x:c r="Z1741" s="13" t="str">
        <x:v>Industrial / workshop / storage</x:v>
      </x:c>
    </x:row>
    <x:row r="1742" ht="49" customHeight="1">
      <x:c r="A1742" s="13" t="str">
        <x:v>SE0762</x:v>
      </x:c>
      <x:c r="B1742" s="15" t="str">
        <x:v>Cheshunt</x:v>
      </x:c>
      <x:c r="C1742" s="15" t="str">
        <x:v>Waltham Cross</x:v>
      </x:c>
      <x:c r="D1742" s="14" t="n">
        <x:v>11940</x:v>
      </x:c>
      <x:c r="E1742" s="13" t="str">
        <x:v>Nearby</x:v>
      </x:c>
      <x:c r="F1742" s="15" t="str">
        <x:v>New River Trading Estate</x:v>
      </x:c>
      <x:c r="G1742" s="15" t="str">
        <x:v>12 Fairways, New River Trading Estate, Waltham Cross, Hertfordshire, EN8 Commercial Property</x:v>
      </x:c>
      <x:c r="H1742" s="13" t="str">
        <x:v>Current</x:v>
      </x:c>
      <x:c r="I1742" s="14" t="n">
        <x:v>6975</x:v>
      </x:c>
      <x:c r="J1742" s="13" t="str">
        <x:f>IF(AND(ISNUMBER(I1742),I1742&gt;0),IF(I1742&lt;=1000,"1–1,000",IF(I1742&lt;=2500,"1,001–2,500",IF(I1742&lt;=5000,"2,501–5,000",IF(I1742&lt;=10000,"5,001–10,000","10,001–15,000")))),"5,001–10,000")</x:f>
        <x:v>5,001–10,000</x:v>
      </x:c>
      <x:c r="K1742" s="16" t="n">
        <x:v>65004</x:v>
      </x:c>
      <x:c r="L1742" s="43" t="n">
        <x:f>IF(AND(ISNUMBER(I1742),I1742&gt;0,ISNUMBER(K1742),K1742&gt;0),K1742/I1742,"n.a.")</x:f>
        <x:v>9.319569892473119</x:v>
      </x:c>
      <x:c r="M1742" s="43"/>
      <x:c r="N1742" s="13" t="str">
        <x:v>Yes</x:v>
      </x:c>
      <x:c r="O1742" s="15" t="str">
        <x:v>Not stated</x:v>
      </x:c>
      <x:c r="P1742" s="15" t="str">
        <x:v>Not stated</x:v>
      </x:c>
      <x:c r="Q1742" s="15" t="str">
        <x:v>Detached Industrial Unit with warehouse space and mezzanine offices. Located on the New River Trading Estate adjacent the busy Brookfield Retail Park with direct access from the A10.</x:v>
      </x:c>
      <x:c r="R1742" s="15" t="str">
        <x:v>Advertised to let Annual rent converted from portal pcm; rounded display may differ from agent annual quote. Size read from property card, excluding the search-size filter. Annual rent is 12 × Rightmove advertised monthly rent; display rounding may apply.</x:v>
      </x:c>
      <x:c r="S1742" s="15" t="str">
        <x:v>https://www.rightmove.co.uk/properties/756215563502785#/?channel=COM_LET</x:v>
      </x:c>
      <x:c r="T1742" s="15" t="str"/>
      <x:c r="U1742" s="15" t="str"/>
      <x:c r="V1742" s="15" t="str">
        <x:v>Cheshunt — New River Trading Estate</x:v>
      </x:c>
      <x:c r="W1742" s="15" t="str">
        <x:v>Individual unit ≤15,000 sq ft</x:v>
      </x:c>
      <x:c r="X1742" s="13" t="n">
        <x:f>IF(N1742="Yes",L1742,0)</x:f>
        <x:v>9.319569892473119</x:v>
      </x:c>
      <x:c r="Y1742" s="14" t="n">
        <x:v>1</x:v>
      </x:c>
      <x:c r="Z1742" s="13" t="str">
        <x:v>Industrial / workshop / storage</x:v>
      </x:c>
    </x:row>
    <x:row r="1743" ht="75" customHeight="1">
      <x:c r="A1743" s="13" t="str">
        <x:v>SE0763</x:v>
      </x:c>
      <x:c r="B1743" s="15" t="str">
        <x:v>Cheshunt</x:v>
      </x:c>
      <x:c r="C1743" s="15" t="str">
        <x:v>Waltham Cross</x:v>
      </x:c>
      <x:c r="D1743" s="14" t="n">
        <x:v>11940</x:v>
      </x:c>
      <x:c r="E1743" s="13" t="str">
        <x:v>Nearby</x:v>
      </x:c>
      <x:c r="F1743" s="15" t="str">
        <x:v>New River Trading Estate</x:v>
      </x:c>
      <x:c r="G1743" s="15" t="str">
        <x:v>19 Fairways, New River Trading Estate, Waltham Cross, Hertfordshire, EN8 0NJ</x:v>
      </x:c>
      <x:c r="H1743" s="13" t="str">
        <x:v>Current</x:v>
      </x:c>
      <x:c r="I1743" s="14" t="n">
        <x:v>6943</x:v>
      </x:c>
      <x:c r="J1743" s="13" t="str">
        <x:f>IF(AND(ISNUMBER(I1743),I1743&gt;0),IF(I1743&lt;=1000,"1–1,000",IF(I1743&lt;=2500,"1,001–2,500",IF(I1743&lt;=5000,"2,501–5,000",IF(I1743&lt;=10000,"5,001–10,000","10,001–15,000")))),"5,001–10,000")</x:f>
        <x:v>5,001–10,000</x:v>
      </x:c>
      <x:c r="K1743" s="16" t="n">
        <x:v>93000</x:v>
      </x:c>
      <x:c r="L1743" s="43" t="n">
        <x:f>IF(AND(ISNUMBER(I1743),I1743&gt;0,ISNUMBER(K1743),K1743&gt;0),K1743/I1743,"n.a.")</x:f>
        <x:v>13.394786115512026</x:v>
      </x:c>
      <x:c r="M1743" s="43"/>
      <x:c r="N1743" s="13" t="str">
        <x:v>Yes</x:v>
      </x:c>
      <x:c r="O1743" s="15" t="str">
        <x:v>Not stated</x:v>
      </x:c>
      <x:c r="P1743" s="15" t="str">
        <x:v>Not stated</x:v>
      </x:c>
      <x:c r="Q1743" s="15" t="str">
        <x:v>The property is situated on the New River Trading Estate located in a highly prominent trading position adjacent Brookfield Retail Park and Tesco Extra. The industrial estate is due to be demolished in 2025 to facilitate the new Brookfield Riverside development meaning tenancies will be short term.</x:v>
      </x:c>
      <x:c r="R1743" s="15" t="str">
        <x:v>Advertised to let Annual rent converted from portal pcm; rounded display may differ from agent annual quote. Size read from property card, excluding the search-size filter. Annual rent is 12 × Rightmove advertised monthly rent; display rounding may apply.</x:v>
      </x:c>
      <x:c r="S1743" s="15" t="str">
        <x:v>https://www.rightmove.co.uk/properties/756215565681712#/?channel=COM_LET</x:v>
      </x:c>
      <x:c r="T1743" s="15" t="str"/>
      <x:c r="U1743" s="15" t="str"/>
      <x:c r="V1743" s="15" t="str">
        <x:v>Cheshunt — New River Trading Estate</x:v>
      </x:c>
      <x:c r="W1743" s="15" t="str">
        <x:v>Individual unit ≤15,000 sq ft</x:v>
      </x:c>
      <x:c r="X1743" s="13" t="n">
        <x:f>IF(N1743="Yes",L1743,0)</x:f>
        <x:v>13.394786115512026</x:v>
      </x:c>
      <x:c r="Y1743" s="14" t="n">
        <x:v>1</x:v>
      </x:c>
      <x:c r="Z1743" s="13" t="str">
        <x:v>Industrial / workshop / storage</x:v>
      </x:c>
    </x:row>
    <x:row r="1744" ht="153" customHeight="1">
      <x:c r="A1744" s="13" t="str">
        <x:v>SE0764</x:v>
      </x:c>
      <x:c r="B1744" s="15" t="str">
        <x:v>Cheshunt</x:v>
      </x:c>
      <x:c r="C1744" s="15" t="str">
        <x:v>Waltham Abbey</x:v>
      </x:c>
      <x:c r="D1744" s="14" t="n">
        <x:v>18645</x:v>
      </x:c>
      <x:c r="E1744" s="13" t="str">
        <x:v>Nearby</x:v>
      </x:c>
      <x:c r="F1744" s="15" t="str">
        <x:v>Orbital Business Centre</x:v>
      </x:c>
      <x:c r="G1744" s="15" t="str">
        <x:v>1-3 Orbital Business Centre, Brooker Road, Waltham Abbey, EN9 1JH</x:v>
      </x:c>
      <x:c r="H1744" s="13" t="str">
        <x:v>Current</x:v>
      </x:c>
      <x:c r="I1744" s="14" t="n">
        <x:v>7187</x:v>
      </x:c>
      <x:c r="J1744" s="13" t="str">
        <x:f>IF(AND(ISNUMBER(I1744),I1744&gt;0),IF(I1744&lt;=1000,"1–1,000",IF(I1744&lt;=2500,"1,001–2,500",IF(I1744&lt;=5000,"2,501–5,000",IF(I1744&lt;=10000,"5,001–10,000","10,001–15,000")))),"5,001–10,000")</x:f>
        <x:v>5,001–10,000</x:v>
      </x:c>
      <x:c r="K1744" s="16" t="n">
        <x:v>114996</x:v>
      </x:c>
      <x:c r="L1744" s="43" t="n">
        <x:f>IF(AND(ISNUMBER(I1744),I1744&gt;0,ISNUMBER(K1744),K1744&gt;0),K1744/I1744,"n.a.")</x:f>
        <x:v>16.00055656045638</x:v>
      </x:c>
      <x:c r="M1744" s="43"/>
      <x:c r="N1744" s="13" t="str">
        <x:v>Yes</x:v>
      </x:c>
      <x:c r="O1744" s="15" t="str">
        <x:v>Minimum eaves height of 6.9m</x:v>
      </x:c>
      <x:c r="P1744" s="15" t="str">
        <x:v>Three roller shutter loading doors; The units benefit from 3 powered loading doors and 3-phase electricity.</x:v>
      </x:c>
      <x:c r="Q1744" s="15" t="str">
        <x:v>Description The Property comprises a business unit built in 2007. Externally there are brickwork elevations with metal cladding above. The roof is covered with profile metal cladding incorporating translucent panels providing excellent natural light. The units benefit from 3 powered loading doors and 3-phase electricity. Internally, the unit incorporates first floor office space. The office space has been fitted out to a good standard providing mainly open plan accommodation and two meeting rooms. The space benefits from a comfort cooling/heating and modern kitchen/break out area. The remainder of the building is storage/production space. To the front of the units there is an enclosed gated</x:v>
      </x:c>
      <x:c r="R1744" s="15" t="str">
        <x:v>Advertised to let Annual rent converted from portal pcm; rounded display may differ from agent annual quote. Rightmove detail verified. Annual rent is 12 × Rightmove advertised monthly rent; display rounding may apply.</x:v>
      </x:c>
      <x:c r="S1744" s="15" t="str">
        <x:v>https://www.zoopla.co.uk/to-rent/commercial/details/74293512/</x:v>
      </x:c>
      <x:c r="T1744" s="15" t="str">
        <x:v>https://www.rightmove.co.uk/properties/721598651309249#/?channel=COM_LET</x:v>
      </x:c>
      <x:c r="U1744" s="15" t="str"/>
      <x:c r="V1744" s="15" t="str">
        <x:v>Cheshunt — Orbital Business Centre</x:v>
      </x:c>
      <x:c r="W1744" s="15" t="str">
        <x:v>Individual unit ≤15,000 sq ft</x:v>
      </x:c>
      <x:c r="X1744" s="13" t="n">
        <x:f>IF(N1744="Yes",L1744,0)</x:f>
        <x:v>16.00055656045638</x:v>
      </x:c>
      <x:c r="Y1744" s="14" t="n">
        <x:v>1</x:v>
      </x:c>
      <x:c r="Z1744" s="13" t="str">
        <x:v>Industrial / workshop / storage</x:v>
      </x:c>
    </x:row>
    <x:row r="1745" ht="153" customHeight="1">
      <x:c r="A1745" s="13" t="str">
        <x:v>SE0765</x:v>
      </x:c>
      <x:c r="B1745" s="15" t="str">
        <x:v>Cheshunt</x:v>
      </x:c>
      <x:c r="C1745" s="15" t="str">
        <x:v>Waltham Abbey</x:v>
      </x:c>
      <x:c r="D1745" s="14" t="n">
        <x:v>18645</x:v>
      </x:c>
      <x:c r="E1745" s="13" t="str">
        <x:v>Nearby</x:v>
      </x:c>
      <x:c r="F1745" s="15" t="str">
        <x:v>Orbital Business Centre</x:v>
      </x:c>
      <x:c r="G1745" s="15" t="str">
        <x:v>1-4 Orbital Business Centre, Brooker Road, Waltham Abbey, EN9 1JH</x:v>
      </x:c>
      <x:c r="H1745" s="13" t="str">
        <x:v>Current</x:v>
      </x:c>
      <x:c r="I1745" s="14" t="n">
        <x:v>9611</x:v>
      </x:c>
      <x:c r="J1745" s="13" t="str">
        <x:f>IF(AND(ISNUMBER(I1745),I1745&gt;0),IF(I1745&lt;=1000,"1–1,000",IF(I1745&lt;=2500,"1,001–2,500",IF(I1745&lt;=5000,"2,501–5,000",IF(I1745&lt;=10000,"5,001–10,000","10,001–15,000")))),"5,001–10,000")</x:f>
        <x:v>5,001–10,000</x:v>
      </x:c>
      <x:c r="K1745" s="16" t="n">
        <x:v>155004</x:v>
      </x:c>
      <x:c r="L1745" s="43" t="n">
        <x:f>IF(AND(ISNUMBER(I1745),I1745&gt;0,ISNUMBER(K1745),K1745&gt;0),K1745/I1745,"n.a.")</x:f>
        <x:v>16.127770263240038</x:v>
      </x:c>
      <x:c r="M1745" s="43"/>
      <x:c r="N1745" s="13" t="str">
        <x:v>Yes</x:v>
      </x:c>
      <x:c r="O1745" s="15" t="str">
        <x:v>Minimum eaves height of 6.9m</x:v>
      </x:c>
      <x:c r="P1745" s="15" t="str">
        <x:v>Four electric roller shutter loading doors; The units benefit from 4 powered loading doors and 3-phase electricity.; To the front of Units 1 and 2 there are two loading doors and an enclosed gated yard.; There is further parking and two additional loading doors outside of Units 3 and 4 which are to the rear of Units 1 and 2.</x:v>
      </x:c>
      <x:c r="Q1745" s="15" t="str">
        <x:v>Description The Property comprises an L' shaped unit built in 2007. Externally there are brickwork elevations with metal cladding above. The roof is covered with profile metal cladding incorporating translucent panels providing excellent natural light. The units benefit from 4 powered loading doors and 3-phase electricity. Internally, the unit incorporates first floor office space. The office space has been fitted out to a good standard providing mainly open plan accommodation and two meeting rooms. The space benefits from a comfort cooling/heating and modern kitchen/break out area. The remainder of the building is storage/production space. To the front of Units 1 and 2 there are two loading</x:v>
      </x:c>
      <x:c r="R1745" s="15" t="str">
        <x:v>Advertised to let Annual rent converted from portal pcm; rounded display may differ from agent annual quote. Rightmove detail verified. Annual rent is 12 × Rightmove advertised monthly rent; display rounding may apply.</x:v>
      </x:c>
      <x:c r="S1745" s="15" t="str">
        <x:v>https://www.zoopla.co.uk/to-rent/commercial/details/74293442/</x:v>
      </x:c>
      <x:c r="T1745" s="15" t="str">
        <x:v>https://www.rightmove.co.uk/properties/721598657693233#/?channel=COM_LET</x:v>
      </x:c>
      <x:c r="U1745" s="15" t="str"/>
      <x:c r="V1745" s="15" t="str">
        <x:v>Cheshunt — Orbital Business Centre</x:v>
      </x:c>
      <x:c r="W1745" s="15" t="str">
        <x:v>Individual unit ≤15,000 sq ft</x:v>
      </x:c>
      <x:c r="X1745" s="13" t="n">
        <x:f>IF(N1745="Yes",L1745,0)</x:f>
        <x:v>16.127770263240038</x:v>
      </x:c>
      <x:c r="Y1745" s="14" t="n">
        <x:v>1</x:v>
      </x:c>
      <x:c r="Z1745" s="13" t="str">
        <x:v>Industrial / workshop / storage</x:v>
      </x:c>
    </x:row>
    <x:row r="1746" ht="42" customHeight="1">
      <x:c r="A1746" s="13" t="str">
        <x:v>SE0766</x:v>
      </x:c>
      <x:c r="B1746" s="15" t="str">
        <x:v>Cheshunt</x:v>
      </x:c>
      <x:c r="C1746" s="15" t="str">
        <x:v>Waltham Abbey</x:v>
      </x:c>
      <x:c r="D1746" s="14" t="n">
        <x:v>18645</x:v>
      </x:c>
      <x:c r="E1746" s="13" t="str">
        <x:v>Nearby</x:v>
      </x:c>
      <x:c r="F1746" s="15" t="str">
        <x:v>Standalone / estate not named</x:v>
      </x:c>
      <x:c r="G1746" s="15" t="str">
        <x:v>Brooker Road, Waltham Abbey EN9</x:v>
      </x:c>
      <x:c r="H1746" s="13" t="str">
        <x:v>Current</x:v>
      </x:c>
      <x:c r="I1746" s="14" t="n">
        <x:v>7231</x:v>
      </x:c>
      <x:c r="J1746" s="13" t="str">
        <x:f>IF(AND(ISNUMBER(I1746),I1746&gt;0),IF(I1746&lt;=1000,"1–1,000",IF(I1746&lt;=2500,"1,001–2,500",IF(I1746&lt;=5000,"2,501–5,000",IF(I1746&lt;=10000,"5,001–10,000","10,001–15,000")))),"5,001–10,000")</x:f>
        <x:v>5,001–10,000</x:v>
      </x:c>
      <x:c r="K1746" s="16"/>
      <x:c r="L1746" s="43" t="str">
        <x:f>IF(AND(ISNUMBER(I1746),I1746&gt;0,ISNUMBER(K1746),K1746&gt;0),K1746/I1746,"n.a.")</x:f>
        <x:v>n.a.</x:v>
      </x:c>
      <x:c r="M1746" s="43"/>
      <x:c r="N1746" s="13" t="str">
        <x:v>No</x:v>
      </x:c>
      <x:c r="O1746" s="15" t="str">
        <x:v>Not stated</x:v>
      </x:c>
      <x:c r="P1746" s="15" t="str">
        <x:v>Not stated</x:v>
      </x:c>
      <x:c r="Q1746" s="15" t="str">
        <x:v>Modern industrial warehouse and business premises with enclosed yard Warehouse</x:v>
      </x:c>
      <x:c r="R1746" s="15" t="str">
        <x:v>Advertised to let Portal result card observed; individual detail unavailable at time of reading.</x:v>
      </x:c>
      <x:c r="S1746" s="15" t="str">
        <x:v>https://www.zoopla.co.uk/to-rent/commercial/details/70488111/</x:v>
      </x:c>
      <x:c r="T1746" s="15" t="str"/>
      <x:c r="U1746" s="15" t="str"/>
      <x:c r="V1746" s="15" t="str">
        <x:v>Cheshunt — Standalone / estate not named</x:v>
      </x:c>
      <x:c r="W1746" s="15" t="str">
        <x:v>Individual unit ≤15,000 sq ft</x:v>
      </x:c>
      <x:c r="X1746" s="13" t="n">
        <x:f>IF(N1746="Yes",L1746,0)</x:f>
        <x:v>0</x:v>
      </x:c>
      <x:c r="Y1746" s="14" t="n">
        <x:v>1</x:v>
      </x:c>
      <x:c r="Z1746" s="13" t="str">
        <x:v>Industrial / workshop / storage</x:v>
      </x:c>
    </x:row>
    <x:row r="1747" ht="140" customHeight="1">
      <x:c r="A1747" s="13" t="str">
        <x:v>SE0767</x:v>
      </x:c>
      <x:c r="B1747" s="15" t="str">
        <x:v>Cheshunt</x:v>
      </x:c>
      <x:c r="C1747" s="15" t="str">
        <x:v>Waltham Cross</x:v>
      </x:c>
      <x:c r="D1747" s="14" t="n">
        <x:v>11940</x:v>
      </x:c>
      <x:c r="E1747" s="13" t="str">
        <x:v>Nearby</x:v>
      </x:c>
      <x:c r="F1747" s="15" t="str">
        <x:v>Standalone / estate not named</x:v>
      </x:c>
      <x:c r="G1747" s="15" t="str">
        <x:v>D3 Waltham X, Station Approach, Waltham Cross, Hertfordshire, EN8 7LX</x:v>
      </x:c>
      <x:c r="H1747" s="13" t="str">
        <x:v>Current</x:v>
      </x:c>
      <x:c r="I1747" s="14" t="n">
        <x:v>8752</x:v>
      </x:c>
      <x:c r="J1747" s="13" t="str">
        <x:f>IF(AND(ISNUMBER(I1747),I1747&gt;0),IF(I1747&lt;=1000,"1–1,000",IF(I1747&lt;=2500,"1,001–2,500",IF(I1747&lt;=5000,"2,501–5,000",IF(I1747&lt;=10000,"5,001–10,000","10,001–15,000")))),"5,001–10,000")</x:f>
        <x:v>5,001–10,000</x:v>
      </x:c>
      <x:c r="K1747" s="16"/>
      <x:c r="L1747" s="43" t="str">
        <x:f>IF(AND(ISNUMBER(I1747),I1747&gt;0,ISNUMBER(K1747),K1747&gt;0),K1747/I1747,"n.a.")</x:f>
        <x:v>n.a.</x:v>
      </x:c>
      <x:c r="M1747" s="43"/>
      <x:c r="N1747" s="13" t="str">
        <x:v>No</x:v>
      </x:c>
      <x:c r="O1747" s="15" t="str">
        <x:v>Waltham X is home to six high-specification industrial / warehouse units, offering modern, flexible floor space in a prime North London location, close to the M25. Unit D3 is immediately available, offering best-in-class design that is powered by sustainable technology, tailor made to provide an efficient working environment. The building offers excellent volume, with a minimum clear height of 8m and a yard depth of over 14 metres On site car par</x:v>
      </x:c>
      <x:c r="P1747" s="15" t="str">
        <x:v>Waltham X is home to six high-specification industrial / warehouse units, offering modern, flexible floor space in a prime North London location, close to the M25. Unit D3 is immediately available, offering best-in-class design that is powered by sustainable technology, tailor made to provide an efficient working environment. The building offers excellent volume, with a minimum clear height of 8m and a yard depth of over 14 metres On site car par</x:v>
      </x:c>
      <x:c r="Q1747" s="15" t="str">
        <x:v>Waltham X is home to six high-specification industrial / warehouse units, offering modern, flexible floor space in a prime North London location, close to the M25. Unit D3 is immediately available, offering best-in-class design that is powered by sustainable technology, tailor made to provide an efficient working environment. The building offers excellent volume, with a minimum clear height of 8m and a yard depth of over 14 metres On site car parking includes an electric vehicle charging point, 8 dedicated car parking spaces and the electrically operated loading door allows for easy access and provides robust security.</x:v>
      </x:c>
      <x:c r="R1747" s="15" t="str">
        <x:v>Advertised to let Size read from property card, excluding the search-size filter.</x:v>
      </x:c>
      <x:c r="S1747" s="15" t="str">
        <x:v>https://www.rightmove.co.uk/properties/760578392686177#/?channel=COM_LET</x:v>
      </x:c>
      <x:c r="T1747" s="15" t="str">
        <x:v>https://www.rightmove.co.uk/properties/773360395486177#/?channel=COM_LET</x:v>
      </x:c>
      <x:c r="U1747" s="15" t="str"/>
      <x:c r="V1747" s="15" t="str">
        <x:v>Cheshunt — Standalone / estate not named</x:v>
      </x:c>
      <x:c r="W1747" s="15" t="str">
        <x:v>Individual unit ≤15,000 sq ft</x:v>
      </x:c>
      <x:c r="X1747" s="13" t="n">
        <x:f>IF(N1747="Yes",L1747,0)</x:f>
        <x:v>0</x:v>
      </x:c>
      <x:c r="Y1747" s="14" t="n">
        <x:v>1</x:v>
      </x:c>
      <x:c r="Z1747" s="13" t="str">
        <x:v>Industrial / workshop / storage</x:v>
      </x:c>
    </x:row>
    <x:row r="1748" ht="49" customHeight="1">
      <x:c r="A1748" s="13" t="str">
        <x:v>SE0768</x:v>
      </x:c>
      <x:c r="B1748" s="15" t="str">
        <x:v>Cheshunt</x:v>
      </x:c>
      <x:c r="C1748" s="15" t="str">
        <x:v>Waltham Abbey</x:v>
      </x:c>
      <x:c r="D1748" s="14" t="n">
        <x:v>18645</x:v>
      </x:c>
      <x:c r="E1748" s="13" t="str">
        <x:v>Nearby</x:v>
      </x:c>
      <x:c r="F1748" s="15" t="str">
        <x:v>Standalone / estate not named</x:v>
      </x:c>
      <x:c r="G1748" s="15" t="str">
        <x:v>Fleming Road, Waltham Abbey, Essex EN9</x:v>
      </x:c>
      <x:c r="H1748" s="13" t="str">
        <x:v>Current</x:v>
      </x:c>
      <x:c r="I1748" s="14" t="n">
        <x:v>4423</x:v>
      </x:c>
      <x:c r="J1748" s="13" t="str">
        <x:f>IF(AND(ISNUMBER(I1748),I1748&gt;0),IF(I1748&lt;=1000,"1–1,000",IF(I1748&lt;=2500,"1,001–2,500",IF(I1748&lt;=5000,"2,501–5,000",IF(I1748&lt;=10000,"5,001–10,000","10,001–15,000")))),"2,501–5,000")</x:f>
        <x:v>2,501–5,000</x:v>
      </x:c>
      <x:c r="K1748" s="16" t="n">
        <x:v>60000</x:v>
      </x:c>
      <x:c r="L1748" s="43" t="n">
        <x:f>IF(AND(ISNUMBER(I1748),I1748&gt;0,ISNUMBER(K1748),K1748&gt;0),K1748/I1748,"n.a.")</x:f>
        <x:v>13.565453312231517</x:v>
      </x:c>
      <x:c r="M1748" s="43"/>
      <x:c r="N1748" s="13" t="str">
        <x:v>Yes</x:v>
      </x:c>
      <x:c r="O1748" s="15" t="str">
        <x:v>Not stated</x:v>
      </x:c>
      <x:c r="P1748" s="15" t="str">
        <x:v>Not stated</x:v>
      </x:c>
      <x:c r="Q1748" s="15" t="str">
        <x:v>The property comprises a modern mid-terrace industrial/warehouse unit constructed approximately 15 years ago. The building is ... Light industrial Reduced</x:v>
      </x:c>
      <x:c r="R174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48" s="15" t="str">
        <x:v>https://www.zoopla.co.uk/to-rent/commercial/details/73081192/</x:v>
      </x:c>
      <x:c r="T1748" s="15" t="str"/>
      <x:c r="U1748" s="15" t="str"/>
      <x:c r="V1748" s="15" t="str">
        <x:v>Cheshunt — Standalone / estate not named</x:v>
      </x:c>
      <x:c r="W1748" s="15" t="str">
        <x:v>Individual unit ≤15,000 sq ft</x:v>
      </x:c>
      <x:c r="X1748" s="13" t="n">
        <x:f>IF(N1748="Yes",L1748,0)</x:f>
        <x:v>13.565453312231517</x:v>
      </x:c>
      <x:c r="Y1748" s="14" t="n">
        <x:v>1</x:v>
      </x:c>
      <x:c r="Z1748" s="13" t="str">
        <x:v>Industrial / workshop / storage</x:v>
      </x:c>
    </x:row>
    <x:row r="1749" ht="49" customHeight="1">
      <x:c r="A1749" s="13" t="str">
        <x:v>SE0769</x:v>
      </x:c>
      <x:c r="B1749" s="15" t="str">
        <x:v>Cheshunt</x:v>
      </x:c>
      <x:c r="C1749" s="15" t="str">
        <x:v>Waltham Abbey</x:v>
      </x:c>
      <x:c r="D1749" s="14" t="n">
        <x:v>18645</x:v>
      </x:c>
      <x:c r="E1749" s="13" t="str">
        <x:v>Nearby</x:v>
      </x:c>
      <x:c r="F1749" s="15" t="str">
        <x:v>Standalone / estate not named</x:v>
      </x:c>
      <x:c r="G1749" s="15" t="str">
        <x:v>Hoe Lane, Waltham Abbey EN9</x:v>
      </x:c>
      <x:c r="H1749" s="13" t="str">
        <x:v>Current</x:v>
      </x:c>
      <x:c r="I1749" s="14" t="n">
        <x:v>1500</x:v>
      </x:c>
      <x:c r="J1749" s="13" t="str">
        <x:f>IF(AND(ISNUMBER(I1749),I1749&gt;0),IF(I1749&lt;=1000,"1–1,000",IF(I1749&lt;=2500,"1,001–2,500",IF(I1749&lt;=5000,"2,501–5,000",IF(I1749&lt;=10000,"5,001–10,000","10,001–15,000")))),"1,001–2,500")</x:f>
        <x:v>1,001–2,500</x:v>
      </x:c>
      <x:c r="K1749" s="16" t="n">
        <x:v>21600</x:v>
      </x:c>
      <x:c r="L1749" s="43" t="n">
        <x:f>IF(AND(ISNUMBER(I1749),I1749&gt;0,ISNUMBER(K1749),K1749&gt;0),K1749/I1749,"n.a.")</x:f>
        <x:v>14.4</x:v>
      </x:c>
      <x:c r="M1749" s="43"/>
      <x:c r="N1749" s="13" t="str">
        <x:v>Yes</x:v>
      </x:c>
      <x:c r="O1749" s="15" t="str">
        <x:v>Not stated</x:v>
      </x:c>
      <x:c r="P1749" s="15" t="str">
        <x:v>Not stated</x:v>
      </x:c>
      <x:c r="Q1749" s="15" t="str">
        <x:v>Turnkey cold storage / warehouse unit in Nazeing, EN9. Approx. 1,500 sq ft with 60-pallet freezer capacity, 3-phase ... Warehouse</x:v>
      </x:c>
      <x:c r="R1749"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49" s="15" t="str">
        <x:v>https://www.zoopla.co.uk/to-rent/commercial/details/74422399/</x:v>
      </x:c>
      <x:c r="T1749" s="15" t="str"/>
      <x:c r="U1749" s="15" t="str"/>
      <x:c r="V1749" s="15" t="str">
        <x:v>Cheshunt — Standalone / estate not named</x:v>
      </x:c>
      <x:c r="W1749" s="15" t="str">
        <x:v>Individual unit ≤15,000 sq ft</x:v>
      </x:c>
      <x:c r="X1749" s="13" t="n">
        <x:f>IF(N1749="Yes",L1749,0)</x:f>
        <x:v>14.4</x:v>
      </x:c>
      <x:c r="Y1749" s="14" t="n">
        <x:v>1</x:v>
      </x:c>
      <x:c r="Z1749" s="13" t="str">
        <x:v>Industrial / workshop / storage</x:v>
      </x:c>
    </x:row>
    <x:row r="1750" ht="75" customHeight="1">
      <x:c r="A1750" s="13" t="str">
        <x:v>SE0770</x:v>
      </x:c>
      <x:c r="B1750" s="15" t="str">
        <x:v>Cheshunt</x:v>
      </x:c>
      <x:c r="C1750" s="15" t="str">
        <x:v>Waltham Abbey</x:v>
      </x:c>
      <x:c r="D1750" s="14" t="n">
        <x:v>18645</x:v>
      </x:c>
      <x:c r="E1750" s="13" t="str">
        <x:v>Nearby</x:v>
      </x:c>
      <x:c r="F1750" s="15" t="str">
        <x:v>Standalone / estate not named</x:v>
      </x:c>
      <x:c r="G1750" s="15" t="str">
        <x:v>Marshfield Service Station, Sewardstone Road, Waltham Abbey, Essex Commercial Property</x:v>
      </x:c>
      <x:c r="H1750" s="13" t="str">
        <x:v>Current</x:v>
      </x:c>
      <x:c r="I1750" s="14" t="n">
        <x:v>935</x:v>
      </x:c>
      <x:c r="J1750" s="13" t="str">
        <x:f>IF(AND(ISNUMBER(I1750),I1750&gt;0),IF(I1750&lt;=1000,"1–1,000",IF(I1750&lt;=2500,"1,001–2,500",IF(I1750&lt;=5000,"2,501–5,000",IF(I1750&lt;=10000,"5,001–10,000","10,001–15,000")))),"1–1,000")</x:f>
        <x:v>1–1,000</x:v>
      </x:c>
      <x:c r="K1750" s="16" t="n">
        <x:v>36000</x:v>
      </x:c>
      <x:c r="L1750" s="43" t="n">
        <x:f>IF(AND(ISNUMBER(I1750),I1750&gt;0,ISNUMBER(K1750),K1750&gt;0),K1750/I1750,"n.a.")</x:f>
        <x:v>38.50267379679144</x:v>
      </x:c>
      <x:c r="M1750" s="43"/>
      <x:c r="N1750" s="13" t="str">
        <x:v>Yes</x:v>
      </x:c>
      <x:c r="O1750" s="15" t="str">
        <x:v>Not stated</x:v>
      </x:c>
      <x:c r="P1750" s="15" t="str">
        <x:v>Car Sales Opportunity on busy Sewardstone Road (A112) with reception, office, workshops, 3-phase power, 3m shutter, yard for 15 vehicles and parking for 6 cars. New lease available. Rent £3,000 pcm inclusive of business rates, exclusive of services.</x:v>
      </x:c>
      <x:c r="Q1750" s="15" t="str">
        <x:v>Car Sales Opportunity on busy Sewardstone Road (A112) with reception, office, workshops, 3-phase power, 3m shutter, yard for 15 vehicles and parking for 6 cars. New lease available. Rent £3,000 pcm inclusive of business rates, exclusive of services.</x:v>
      </x:c>
      <x:c r="R1750" s="15" t="str">
        <x:v>Advertised to let Annual rent converted from portal pcm; rounded display may differ from agent annual quote. Size read from property card, excluding the search-size filter. Annual rent is 12 × Rightmove advertised monthly rent; display rounding may apply.</x:v>
      </x:c>
      <x:c r="S1750" s="15" t="str">
        <x:v>https://www.rightmove.co.uk/properties/742300960045584#/?channel=COM_LET</x:v>
      </x:c>
      <x:c r="T1750" s="15" t="str"/>
      <x:c r="U1750" s="15" t="str"/>
      <x:c r="V1750" s="15" t="str">
        <x:v>Cheshunt — Standalone / estate not named</x:v>
      </x:c>
      <x:c r="W1750" s="15" t="str">
        <x:v>Individual unit ≤15,000 sq ft</x:v>
      </x:c>
      <x:c r="X1750" s="13" t="n">
        <x:f>IF(N1750="Yes",L1750,0)</x:f>
        <x:v>38.50267379679144</x:v>
      </x:c>
      <x:c r="Y1750" s="14" t="n">
        <x:v>1</x:v>
      </x:c>
      <x:c r="Z1750" s="13" t="str">
        <x:v>Industrial / workshop / storage</x:v>
      </x:c>
    </x:row>
    <x:row r="1751" ht="49" customHeight="1">
      <x:c r="A1751" s="13" t="str">
        <x:v>SE0771</x:v>
      </x:c>
      <x:c r="B1751" s="15" t="str">
        <x:v>Cheshunt</x:v>
      </x:c>
      <x:c r="C1751" s="15" t="str">
        <x:v>Waltham Abbey</x:v>
      </x:c>
      <x:c r="D1751" s="14" t="n">
        <x:v>18645</x:v>
      </x:c>
      <x:c r="E1751" s="13" t="str">
        <x:v>Nearby</x:v>
      </x:c>
      <x:c r="F1751" s="15" t="str">
        <x:v>Standalone / estate not named</x:v>
      </x:c>
      <x:c r="G1751" s="15" t="str">
        <x:v>Sedge Green, Nazeing, Waltham Abbey, Essex EN9</x:v>
      </x:c>
      <x:c r="H1751" s="13" t="str">
        <x:v>Current</x:v>
      </x:c>
      <x:c r="I1751" s="14" t="n">
        <x:v>2300</x:v>
      </x:c>
      <x:c r="J1751" s="13" t="str">
        <x:f>IF(AND(ISNUMBER(I1751),I1751&gt;0),IF(I1751&lt;=1000,"1–1,000",IF(I1751&lt;=2500,"1,001–2,500",IF(I1751&lt;=5000,"2,501–5,000",IF(I1751&lt;=10000,"5,001–10,000","10,001–15,000")))),"1,001–2,500")</x:f>
        <x:v>1,001–2,500</x:v>
      </x:c>
      <x:c r="K1751" s="16" t="n">
        <x:v>27600</x:v>
      </x:c>
      <x:c r="L1751" s="43" t="n">
        <x:f>IF(AND(ISNUMBER(I1751),I1751&gt;0,ISNUMBER(K1751),K1751&gt;0),K1751/I1751,"n.a.")</x:f>
        <x:v>12</x:v>
      </x:c>
      <x:c r="M1751" s="43"/>
      <x:c r="N1751" s="13" t="str">
        <x:v>Yes</x:v>
      </x:c>
      <x:c r="O1751" s="15" t="str">
        <x:v>Not stated</x:v>
      </x:c>
      <x:c r="P1751" s="15" t="str">
        <x:v>Not stated</x:v>
      </x:c>
      <x:c r="Q1751" s="15" t="str">
        <x:v>Duncan Phillips are pleased to announce the launch of these newly built Industrial units based in the well maintained Leaside ... Light industrial</x:v>
      </x:c>
      <x:c r="R1751"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51" s="15" t="str">
        <x:v>https://www.zoopla.co.uk/to-rent/commercial/details/73218886/</x:v>
      </x:c>
      <x:c r="T1751" s="15" t="str"/>
      <x:c r="U1751" s="15" t="str"/>
      <x:c r="V1751" s="15" t="str">
        <x:v>Cheshunt — Standalone / estate not named</x:v>
      </x:c>
      <x:c r="W1751" s="15" t="str">
        <x:v>Individual unit ≤15,000 sq ft</x:v>
      </x:c>
      <x:c r="X1751" s="13" t="n">
        <x:f>IF(N1751="Yes",L1751,0)</x:f>
        <x:v>12</x:v>
      </x:c>
      <x:c r="Y1751" s="14" t="n">
        <x:v>1</x:v>
      </x:c>
      <x:c r="Z1751" s="13" t="str">
        <x:v>Industrial / workshop / storage</x:v>
      </x:c>
    </x:row>
    <x:row r="1752" ht="49" customHeight="1">
      <x:c r="A1752" s="13" t="str">
        <x:v>SE0772</x:v>
      </x:c>
      <x:c r="B1752" s="15" t="str">
        <x:v>Cheshunt</x:v>
      </x:c>
      <x:c r="C1752" s="15" t="str">
        <x:v>Waltham Cross</x:v>
      </x:c>
      <x:c r="D1752" s="14" t="n">
        <x:v>11940</x:v>
      </x:c>
      <x:c r="E1752" s="13" t="str">
        <x:v>Nearby</x:v>
      </x:c>
      <x:c r="F1752" s="15" t="str">
        <x:v>Standalone / estate not named</x:v>
      </x:c>
      <x:c r="G1752" s="15" t="str">
        <x:v>Site 1, Delamare Road, Waltham Cross, Cheshunt EN8</x:v>
      </x:c>
      <x:c r="H1752" s="13" t="str">
        <x:v>Current</x:v>
      </x:c>
      <x:c r="I1752" s="14" t="n">
        <x:v>11180</x:v>
      </x:c>
      <x:c r="J1752" s="13" t="str">
        <x:f>IF(AND(ISNUMBER(I1752),I1752&gt;0),IF(I1752&lt;=1000,"1–1,000",IF(I1752&lt;=2500,"1,001–2,500",IF(I1752&lt;=5000,"2,501–5,000",IF(I1752&lt;=10000,"5,001–10,000","10,001–15,000")))),"10,001–15,000")</x:f>
        <x:v>10,001–15,000</x:v>
      </x:c>
      <x:c r="K1752" s="16" t="n">
        <x:v>78264</x:v>
      </x:c>
      <x:c r="L1752" s="43" t="n">
        <x:f>IF(AND(ISNUMBER(I1752),I1752&gt;0,ISNUMBER(K1752),K1752&gt;0),K1752/I1752,"n.a.")</x:f>
        <x:v>7.000357781753131</x:v>
      </x:c>
      <x:c r="M1752" s="43"/>
      <x:c r="N1752" s="13" t="str">
        <x:v>Yes</x:v>
      </x:c>
      <x:c r="O1752" s="15" t="str">
        <x:v>Not stated</x:v>
      </x:c>
      <x:c r="P1752" s="15" t="str">
        <x:v>Not stated</x:v>
      </x:c>
      <x:c r="Q1752" s="15" t="str">
        <x:v>Flexible Open Storage Site in Waltham Cross Available Immediately. Final available compound. Industrial</x:v>
      </x:c>
      <x:c r="R1752"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52" s="15" t="str">
        <x:v>https://www.zoopla.co.uk/to-rent/commercial/details/70488689/</x:v>
      </x:c>
      <x:c r="T1752" s="15" t="str"/>
      <x:c r="U1752" s="15" t="str"/>
      <x:c r="V1752" s="15" t="str">
        <x:v>Cheshunt — Standalone / estate not named</x:v>
      </x:c>
      <x:c r="W1752" s="15" t="str">
        <x:v>Individual unit ≤15,000 sq ft</x:v>
      </x:c>
      <x:c r="X1752" s="13" t="n">
        <x:f>IF(N1752="Yes",L1752,0)</x:f>
        <x:v>7.000357781753131</x:v>
      </x:c>
      <x:c r="Y1752" s="14" t="n">
        <x:v>1</x:v>
      </x:c>
      <x:c r="Z1752" s="13" t="str">
        <x:v>Industrial / workshop / storage</x:v>
      </x:c>
    </x:row>
    <x:row r="1753" ht="153" customHeight="1">
      <x:c r="A1753" s="13" t="str">
        <x:v>SE0773</x:v>
      </x:c>
      <x:c r="B1753" s="15" t="str">
        <x:v>Cheshunt</x:v>
      </x:c>
      <x:c r="C1753" s="15" t="str">
        <x:v>Waltham Abbey</x:v>
      </x:c>
      <x:c r="D1753" s="14" t="n">
        <x:v>18645</x:v>
      </x:c>
      <x:c r="E1753" s="13" t="str">
        <x:v>Nearby</x:v>
      </x:c>
      <x:c r="F1753" s="15" t="str">
        <x:v>Standalone / estate not named</x:v>
      </x:c>
      <x:c r="G1753" s="15" t="str">
        <x:v>Unit 3, 7-9 Cartersfield Road, Waltham Abbey, EN9 1JD</x:v>
      </x:c>
      <x:c r="H1753" s="13" t="str">
        <x:v>Current</x:v>
      </x:c>
      <x:c r="I1753" s="14" t="n">
        <x:v>2960</x:v>
      </x:c>
      <x:c r="J1753" s="13" t="str">
        <x:f>IF(AND(ISNUMBER(I1753),I1753&gt;0),IF(I1753&lt;=1000,"1–1,000",IF(I1753&lt;=2500,"1,001–2,500",IF(I1753&lt;=5000,"2,501–5,000",IF(I1753&lt;=10000,"5,001–10,000","10,001–15,000")))),"2,501–5,000")</x:f>
        <x:v>2,501–5,000</x:v>
      </x:c>
      <x:c r="K1753" s="16" t="n">
        <x:v>48000</x:v>
      </x:c>
      <x:c r="L1753" s="43" t="n">
        <x:f>IF(AND(ISNUMBER(I1753),I1753&gt;0,ISNUMBER(K1753),K1753&gt;0),K1753/I1753,"n.a.")</x:f>
        <x:v>16.216216216216218</x:v>
      </x:c>
      <x:c r="M1753" s="43"/>
      <x:c r="N1753" s="13" t="str">
        <x:v>Yes</x:v>
      </x:c>
      <x:c r="O1753" s="15" t="str">
        <x:v>Eaves height of 6.8m rising to 7.7m; The property comprises a mid-terrace steel portal frame warehouse unit with a minimum eaves height of 6.8m.</x:v>
      </x:c>
      <x:c r="P1753" s="15" t="str">
        <x:v>Electric Roller Shutter; The warehouse benefits from a float finished concrete floor, electric roller shutter and 3-phase power.</x:v>
      </x:c>
      <x:c r="Q1753" s="15" t="str">
        <x:v>Description The property comprises a mid-terrace steel portal frame warehouse unit with a minimum eaves height of 6.8m. Externally the unit has steel profile cladding to all elevations. The roof is profile metal cladding. The warehouse benefits from a float finished concrete floor, electric roller shutter and 3-phase power. The property also incorporates a mezzanine office which benefits from a suspended ceiling and a/c. The unit has 5 allocated parking spaces. Location The unit is located on the established industrial estate in Brooker Road, Waltham Abbey. The town centre, Lidl &amp; Tesco are all within easy walking distance of the property. The estate lies immediately adjacent to the M25 and</x:v>
      </x:c>
      <x:c r="R1753" s="15" t="str">
        <x:v>Advertised to let Annual rent converted from portal pcm; rounded display may differ from agent annual quote. Rightmove detail verified. Annual rent is 12 × Rightmove advertised monthly rent; display rounding may apply.</x:v>
      </x:c>
      <x:c r="S1753" s="15" t="str">
        <x:v>https://www.zoopla.co.uk/to-rent/commercial/details/74279830/</x:v>
      </x:c>
      <x:c r="T1753" s="15" t="str">
        <x:v>https://www.rightmove.co.uk/properties/746986983252657#/?channel=COM_LET</x:v>
      </x:c>
      <x:c r="U1753" s="15" t="str"/>
      <x:c r="V1753" s="15" t="str">
        <x:v>Cheshunt — Standalone / estate not named</x:v>
      </x:c>
      <x:c r="W1753" s="15" t="str">
        <x:v>Individual unit ≤15,000 sq ft</x:v>
      </x:c>
      <x:c r="X1753" s="13" t="n">
        <x:f>IF(N1753="Yes",L1753,0)</x:f>
        <x:v>16.216216216216218</x:v>
      </x:c>
      <x:c r="Y1753" s="14" t="n">
        <x:v>1</x:v>
      </x:c>
      <x:c r="Z1753" s="13" t="str">
        <x:v>Industrial / workshop / storage</x:v>
      </x:c>
    </x:row>
    <x:row r="1754" ht="101" customHeight="1">
      <x:c r="A1754" s="13" t="str">
        <x:v>SE0774</x:v>
      </x:c>
      <x:c r="B1754" s="15" t="str">
        <x:v>Cheshunt</x:v>
      </x:c>
      <x:c r="C1754" s="15" t="str">
        <x:v>Waltham Abbey</x:v>
      </x:c>
      <x:c r="D1754" s="14" t="n">
        <x:v>18645</x:v>
      </x:c>
      <x:c r="E1754" s="13" t="str">
        <x:v>Nearby</x:v>
      </x:c>
      <x:c r="F1754" s="15" t="str">
        <x:v>Standalone / estate not named</x:v>
      </x:c>
      <x:c r="G1754" s="15" t="str">
        <x:v>Unit 5, IO Centre, Lea Road, Waltham Abbey, Hertfordshire, EN9</x:v>
      </x:c>
      <x:c r="H1754" s="13" t="str">
        <x:v>Current</x:v>
      </x:c>
      <x:c r="I1754" s="14" t="n">
        <x:v>6800</x:v>
      </x:c>
      <x:c r="J1754" s="13" t="str">
        <x:f>IF(AND(ISNUMBER(I1754),I1754&gt;0),IF(I1754&lt;=1000,"1–1,000",IF(I1754&lt;=2500,"1,001–2,500",IF(I1754&lt;=5000,"2,501–5,000",IF(I1754&lt;=10000,"5,001–10,000","10,001–15,000")))),"5,001–10,000")</x:f>
        <x:v>5,001–10,000</x:v>
      </x:c>
      <x:c r="K1754" s="16"/>
      <x:c r="L1754" s="43" t="str">
        <x:f>IF(AND(ISNUMBER(I1754),I1754&gt;0,ISNUMBER(K1754),K1754&gt;0),K1754/I1754,"n.a.")</x:f>
        <x:v>n.a.</x:v>
      </x:c>
      <x:c r="M1754" s="43"/>
      <x:c r="N1754" s="13" t="str">
        <x:v>No</x:v>
      </x:c>
      <x:c r="O1754" s="15" t="str">
        <x:v>Unit 5 comprises a modern mid terrace warehouse/logistics unit of steel portal frame construction. The reception and full height warehouse benefit from first floor office accommodation. Loading to the warehouse is provided by a full height loading doors. Outside is a generous loading apron plus demised car parking.</x:v>
      </x:c>
      <x:c r="P1754" s="15" t="str">
        <x:v>Unit 5 comprises a modern mid terrace warehouse/logistics unit of steel portal frame construction. The reception and full height warehouse benefit from first floor office accommodation. Loading to the warehouse is provided by a full height loading doors. Outside is a generous loading apron plus demised car parking.</x:v>
      </x:c>
      <x:c r="Q1754" s="15" t="str">
        <x:v>Unit 5 comprises a modern mid terrace warehouse/logistics unit of steel portal frame construction. The reception and full height warehouse benefit from first floor office accommodation. Loading to the warehouse is provided by a full height loading doors. Outside is a generous loading apron plus demised car parking.</x:v>
      </x:c>
      <x:c r="R1754" s="15" t="str">
        <x:v>Advertised to let Size read from property card, excluding the search-size filter.</x:v>
      </x:c>
      <x:c r="S1754" s="15" t="str">
        <x:v>https://www.rightmove.co.uk/properties/760578329708448#/?channel=COM_LET</x:v>
      </x:c>
      <x:c r="T1754" s="15" t="str"/>
      <x:c r="U1754" s="15" t="str"/>
      <x:c r="V1754" s="15" t="str">
        <x:v>Cheshunt — Standalone / estate not named</x:v>
      </x:c>
      <x:c r="W1754" s="15" t="str">
        <x:v>Individual unit ≤15,000 sq ft</x:v>
      </x:c>
      <x:c r="X1754" s="13" t="n">
        <x:f>IF(N1754="Yes",L1754,0)</x:f>
        <x:v>0</x:v>
      </x:c>
      <x:c r="Y1754" s="14" t="n">
        <x:v>1</x:v>
      </x:c>
      <x:c r="Z1754" s="13" t="str">
        <x:v>Industrial / workshop / storage</x:v>
      </x:c>
    </x:row>
    <x:row r="1755" ht="153" customHeight="1">
      <x:c r="A1755" s="13" t="str">
        <x:v>SE0775</x:v>
      </x:c>
      <x:c r="B1755" s="15" t="str">
        <x:v>Cheshunt</x:v>
      </x:c>
      <x:c r="C1755" s="15" t="str">
        <x:v>Waltham Cross</x:v>
      </x:c>
      <x:c r="D1755" s="14" t="n">
        <x:v>11940</x:v>
      </x:c>
      <x:c r="E1755" s="13" t="str">
        <x:v>Nearby</x:v>
      </x:c>
      <x:c r="F1755" s="15" t="str">
        <x:v>Standalone / estate not named</x:v>
      </x:c>
      <x:c r="G1755" s="15" t="str">
        <x:v>Unit A Brook Road, Waltham Cross, EN8 7LR</x:v>
      </x:c>
      <x:c r="H1755" s="13" t="str">
        <x:v>Current</x:v>
      </x:c>
      <x:c r="I1755" s="14" t="n">
        <x:v>13840</x:v>
      </x:c>
      <x:c r="J1755" s="13" t="str">
        <x:f>IF(AND(ISNUMBER(I1755),I1755&gt;0),IF(I1755&lt;=1000,"1–1,000",IF(I1755&lt;=2500,"1,001–2,500",IF(I1755&lt;=5000,"2,501–5,000",IF(I1755&lt;=10000,"5,001–10,000","10,001–15,000")))),"10,001–15,000")</x:f>
        <x:v>10,001–15,000</x:v>
      </x:c>
      <x:c r="K1755" s="16" t="n">
        <x:v>150000</x:v>
      </x:c>
      <x:c r="L1755" s="43" t="n">
        <x:f>IF(AND(ISNUMBER(I1755),I1755&gt;0,ISNUMBER(K1755),K1755&gt;0),K1755/I1755,"n.a.")</x:f>
        <x:v>10.83815028901734</x:v>
      </x:c>
      <x:c r="M1755" s="43"/>
      <x:c r="N1755" s="13" t="str">
        <x:v>Yes</x:v>
      </x:c>
      <x:c r="O1755" s="15" t="str">
        <x:v>Eaves possibly sufficient for additional mezzanine floors</x:v>
      </x:c>
      <x:c r="P1755" s="15" t="str">
        <x:v>Not stated</x:v>
      </x:c>
      <x:c r="Q1755" s="15" t="str">
        <x:v>Description A substantial concrete framed industrial building over two floors with WC's and goods lift. There is excellent natural daylight to the first floor. Location The building is situated to the southern side of Brook Road to the rear of Bristol Street Motors just off Britannia Road. There is easy access to the A10/M25 at Junction 25 or alternatively access to the M25 is available at J26 (Waltham Abbey). Waltham Cross town centre is just 500m to the west offering a full range of retail, banking and restaurant facilities. Waltham Cross main line railway station is within 5 minutes walking distance and offers a service to London Liverpool Street via Tottenham Hale with its Victoria Line</x:v>
      </x:c>
      <x:c r="R1755" s="15" t="str">
        <x:v>Advertised to let Annual rent converted from portal pcm; rounded display may differ from agent annual quote. Rightmove detail verified. Annual rent is 12 × Rightmove advertised monthly rent; display rounding may apply.</x:v>
      </x:c>
      <x:c r="S1755" s="15" t="str">
        <x:v>https://www.zoopla.co.uk/to-rent/commercial/details/74291516/</x:v>
      </x:c>
      <x:c r="T1755" s="15" t="str">
        <x:v>https://www.rightmove.co.uk/properties/721598620012545#/?channel=COM_LET</x:v>
      </x:c>
      <x:c r="U1755" s="15" t="str"/>
      <x:c r="V1755" s="15" t="str">
        <x:v>Cheshunt — Standalone / estate not named</x:v>
      </x:c>
      <x:c r="W1755" s="15" t="str">
        <x:v>Individual unit ≤15,000 sq ft</x:v>
      </x:c>
      <x:c r="X1755" s="13" t="n">
        <x:f>IF(N1755="Yes",L1755,0)</x:f>
        <x:v>10.83815028901734</x:v>
      </x:c>
      <x:c r="Y1755" s="14" t="n">
        <x:v>1</x:v>
      </x:c>
      <x:c r="Z1755" s="13" t="str">
        <x:v>Industrial / workshop / storage</x:v>
      </x:c>
    </x:row>
    <x:row r="1756" ht="42" customHeight="1">
      <x:c r="A1756" s="13" t="str">
        <x:v>SE0776</x:v>
      </x:c>
      <x:c r="B1756" s="15" t="str">
        <x:v>Cheshunt</x:v>
      </x:c>
      <x:c r="C1756" s="15" t="str">
        <x:v>Waltham Cross</x:v>
      </x:c>
      <x:c r="D1756" s="14" t="n">
        <x:v>11940</x:v>
      </x:c>
      <x:c r="E1756" s="13" t="str">
        <x:v>Nearby</x:v>
      </x:c>
      <x:c r="F1756" s="15" t="str">
        <x:v>Standalone / estate not named</x:v>
      </x:c>
      <x:c r="G1756" s="15" t="str">
        <x:v>Unit D1, Waltham X, Waltham Cross, EN8 7LX</x:v>
      </x:c>
      <x:c r="H1756" s="13" t="str">
        <x:v>Current</x:v>
      </x:c>
      <x:c r="I1756" s="14" t="n">
        <x:v>5455</x:v>
      </x:c>
      <x:c r="J1756" s="13" t="str">
        <x:f>IF(AND(ISNUMBER(I1756),I1756&gt;0),IF(I1756&lt;=1000,"1–1,000",IF(I1756&lt;=2500,"1,001–2,500",IF(I1756&lt;=5000,"2,501–5,000",IF(I1756&lt;=10000,"5,001–10,000","10,001–15,000")))),"5,001–10,000")</x:f>
        <x:v>5,001–10,000</x:v>
      </x:c>
      <x:c r="K1756" s="16"/>
      <x:c r="L1756" s="43" t="str">
        <x:f>IF(AND(ISNUMBER(I1756),I1756&gt;0,ISNUMBER(K1756),K1756&gt;0),K1756/I1756,"n.a.")</x:f>
        <x:v>n.a.</x:v>
      </x:c>
      <x:c r="M1756" s="43"/>
      <x:c r="N1756" s="13" t="str">
        <x:v>No</x:v>
      </x:c>
      <x:c r="O1756" s="15" t="str">
        <x:v>Not stated</x:v>
      </x:c>
      <x:c r="P1756" s="15" t="str">
        <x:v>Not stated</x:v>
      </x:c>
      <x:c r="Q1756" s="15" t="str">
        <x:v>High Specification Warehouse Available To Let</x:v>
      </x:c>
      <x:c r="R1756" s="15" t="str">
        <x:v>Advertised to let Size read from property card, excluding the search-size filter.</x:v>
      </x:c>
      <x:c r="S1756" s="15" t="str">
        <x:v>https://www.rightmove.co.uk/properties/773379402073376#/?channel=COM_LET</x:v>
      </x:c>
      <x:c r="T1756" s="15" t="str"/>
      <x:c r="U1756" s="15" t="str"/>
      <x:c r="V1756" s="15" t="str">
        <x:v>Cheshunt — Standalone / estate not named</x:v>
      </x:c>
      <x:c r="W1756" s="15" t="str">
        <x:v>Individual unit ≤15,000 sq ft</x:v>
      </x:c>
      <x:c r="X1756" s="13" t="n">
        <x:f>IF(N1756="Yes",L1756,0)</x:f>
        <x:v>0</x:v>
      </x:c>
      <x:c r="Y1756" s="14" t="n">
        <x:v>1</x:v>
      </x:c>
      <x:c r="Z1756" s="13" t="str">
        <x:v>Industrial / workshop / storage</x:v>
      </x:c>
    </x:row>
    <x:row r="1757" ht="88" customHeight="1">
      <x:c r="A1757" s="13" t="str">
        <x:v>SE0777</x:v>
      </x:c>
      <x:c r="B1757" s="15" t="str">
        <x:v>Cheshunt</x:v>
      </x:c>
      <x:c r="C1757" s="15" t="str">
        <x:v>Cheshunt</x:v>
      </x:c>
      <x:c r="D1757" s="14" t="n">
        <x:v>43680</x:v>
      </x:c>
      <x:c r="E1757" s="13" t="str">
        <x:v>Town</x:v>
      </x:c>
      <x:c r="F1757" s="15" t="str">
        <x:v>Standalone / estate not named</x:v>
      </x:c>
      <x:c r="G1757" s="15" t="str">
        <x:v>Park Lane Paradise, Cheshunt</x:v>
      </x:c>
      <x:c r="H1757" s="13" t="str">
        <x:v>Uncertain</x:v>
      </x:c>
      <x:c r="I1757" s="14" t="n">
        <x:v>700</x:v>
      </x:c>
      <x:c r="J1757" s="13" t="str">
        <x:f>IF(AND(ISNUMBER(I1757),I1757&gt;0),IF(I1757&lt;=1000,"1–1,000",IF(I1757&lt;=2500,"1,001–2,500",IF(I1757&lt;=5000,"2,501–5,000",IF(I1757&lt;=10000,"5,001–10,000","10,001–15,000")))),"1–1,000")</x:f>
        <x:v>1–1,000</x:v>
      </x:c>
      <x:c r="K1757" s="16" t="n">
        <x:v>8400</x:v>
      </x:c>
      <x:c r="L1757" s="43" t="n">
        <x:f>IF(AND(ISNUMBER(I1757),I1757&gt;0,ISNUMBER(K1757),K1757&gt;0),K1757/I1757,"n.a.")</x:f>
        <x:v>12</x:v>
      </x:c>
      <x:c r="M1757" s="43"/>
      <x:c r="N1757" s="13" t="str">
        <x:v>No</x:v>
      </x:c>
      <x:c r="O1757" s="15" t="str">
        <x:v>Not stated</x:v>
      </x:c>
      <x:c r="P1757" s="15" t="str">
        <x:v>Steven Oates are pleased to offer for let these newly built stoarge units located on this gated commercial development in Cheshunt. The units feature power, water, roller shutters and communal parking. Prices from £600 pcm - £1,900 pcm. Available now. For all enquiries call ...</x:v>
      </x:c>
      <x:c r="Q1757" s="15" t="str">
        <x:v>Steven Oates are delighted to offer a selection of storage units available. Located on this gated commercial development in Cheshunt. The units feature power, water, roller shutters and communal parking. Available now. For all enquiries call . NO MOTOR TRADES</x:v>
      </x:c>
      <x:c r="R1757" s="15" t="str">
        <x:v>Advertised but conflicting floor-area/demise descriptions Annual rent converted from portal pcm; rounded display may differ from agent annual quote. Conflicting portal areas: 590.0, 650.0, 700.0 Size read from property card, excluding the search-size filter. Annual rent is 12 × Rightmove advertised monthly rent; display rounding may apply.</x:v>
      </x:c>
      <x:c r="S1757" s="15" t="str">
        <x:v>https://www.rightmove.co.uk/properties/162385478#/?channel=COM_LET</x:v>
      </x:c>
      <x:c r="T1757" s="15" t="str">
        <x:v>https://www.rightmove.co.uk/properties/162385361#/?channel=COM_LET</x:v>
      </x:c>
      <x:c r="U1757" s="15" t="str">
        <x:v>https://www.rightmove.co.uk/properties/92874960#/?channel=COM_LET</x:v>
      </x:c>
      <x:c r="V1757" s="15" t="str">
        <x:v>Cheshunt — Standalone / estate not named</x:v>
      </x:c>
      <x:c r="W1757" s="15" t="str">
        <x:v>Individual unit ≤15,000 sq ft</x:v>
      </x:c>
      <x:c r="X1757" s="13" t="n">
        <x:f>IF(N1757="Yes",L1757,0)</x:f>
        <x:v>0</x:v>
      </x:c>
      <x:c r="Y1757" s="14" t="n">
        <x:v>1</x:v>
      </x:c>
      <x:c r="Z1757" s="13" t="str">
        <x:v>Industrial / workshop / storage</x:v>
      </x:c>
    </x:row>
    <x:row r="1758" ht="153" customHeight="1">
      <x:c r="A1758" s="13" t="str">
        <x:v>SE0778</x:v>
      </x:c>
      <x:c r="B1758" s="15" t="str">
        <x:v>Clacton-on-Sea</x:v>
      </x:c>
      <x:c r="C1758" s="15" t="str">
        <x:v>Clacton-on-Sea</x:v>
      </x:c>
      <x:c r="D1758" s="14" t="n">
        <x:v>53200</x:v>
      </x:c>
      <x:c r="E1758" s="13" t="str">
        <x:v>Town</x:v>
      </x:c>
      <x:c r="F1758" s="15" t="str">
        <x:v>Oakwood Business Park</x:v>
      </x:c>
      <x:c r="G1758" s="15" t="str">
        <x:v>Unit 805 Oakwood Business Park North, Fowler Road, Clacton On Sea, Essex, CO15</x:v>
      </x:c>
      <x:c r="H1758" s="13" t="str">
        <x:v>Current</x:v>
      </x:c>
      <x:c r="I1758" s="14" t="n">
        <x:v>3104</x:v>
      </x:c>
      <x:c r="J1758" s="13" t="str">
        <x:f>IF(AND(ISNUMBER(I1758),I1758&gt;0),IF(I1758&lt;=1000,"1–1,000",IF(I1758&lt;=2500,"1,001–2,500",IF(I1758&lt;=5000,"2,501–5,000",IF(I1758&lt;=10000,"5,001–10,000","10,001–15,000")))),"2,501–5,000")</x:f>
        <x:v>2,501–5,000</x:v>
      </x:c>
      <x:c r="K1758" s="16" t="n">
        <x:v>27000</x:v>
      </x:c>
      <x:c r="L1758" s="43" t="n">
        <x:f>IF(AND(ISNUMBER(I1758),I1758&gt;0,ISNUMBER(K1758),K1758&gt;0),K1758/I1758,"n.a.")</x:f>
        <x:v>8.698453608247423</x:v>
      </x:c>
      <x:c r="M1758" s="43"/>
      <x:c r="N1758" s="13" t="str">
        <x:v>Yes</x:v>
      </x:c>
      <x:c r="O1758" s="15" t="str">
        <x:v>Not stated</x:v>
      </x:c>
      <x:c r="P1758" s="15" t="str">
        <x:v>The unit benefits from all mains services, LED lighting, an intruder alarm system, electrically operated roller shutter loading door and a separate personnel entrance with an electrically operated security shutter.</x:v>
      </x:c>
      <x:c r="Q1758" s="15" t="str">
        <x:v>Detached Industrial / Trade Counter Unit Well Presented Accommodation Extensive On-Site Car Parking Established Trade, Retail And Commercial Location Forecourt &amp; Barrier-Controlled Access Reception / Office Area &amp; Kitchenette Make an enquiry A modern detached industrial/trade counter unit of steel portal frame construction under a pitched roof. The accommodation comprises predominantly open-plan warehouse space together with a reception/office area, kitchenette and accessible WC facilities. The unit benefits from all mains services, LED lighting, an intruder alarm system, electrically operated roller shutter loading door and a separate personnel entrance with an electrically operated securit</x:v>
      </x:c>
      <x:c r="R1758" s="15" t="str">
        <x:v>Advertised to let Direct agent detail verified. Rent amount checked against a rent-labelled annual statement.</x:v>
      </x:c>
      <x:c r="S1758" s="15" t="str">
        <x:v>https://fennwright.co.uk/property/unit-805-oakwood-business-park-north-fowler-road-clacton-on-sea-essex-co15/</x:v>
      </x:c>
      <x:c r="T1758" s="15" t="str"/>
      <x:c r="U1758" s="15" t="str"/>
      <x:c r="V1758" s="15" t="str">
        <x:v>Clacton-on-Sea — Oakwood Business Park</x:v>
      </x:c>
      <x:c r="W1758" s="15" t="str">
        <x:v>Individual unit ≤15,000 sq ft</x:v>
      </x:c>
      <x:c r="X1758" s="13" t="n">
        <x:f>IF(N1758="Yes",L1758,0)</x:f>
        <x:v>8.698453608247423</x:v>
      </x:c>
      <x:c r="Y1758" s="14" t="n">
        <x:v>1</x:v>
      </x:c>
      <x:c r="Z1758" s="13" t="str">
        <x:v>Industrial / workshop / storage</x:v>
      </x:c>
    </x:row>
    <x:row r="1759" ht="62" customHeight="1">
      <x:c r="A1759" s="13" t="str">
        <x:v>SE0779</x:v>
      </x:c>
      <x:c r="B1759" s="15" t="str">
        <x:v>Clacton-on-Sea</x:v>
      </x:c>
      <x:c r="C1759" s="15" t="str">
        <x:v>Clacton-on-Sea</x:v>
      </x:c>
      <x:c r="D1759" s="14" t="n">
        <x:v>53200</x:v>
      </x:c>
      <x:c r="E1759" s="13" t="str">
        <x:v>Town</x:v>
      </x:c>
      <x:c r="F1759" s="15" t="str">
        <x:v>Standalone / estate not named</x:v>
      </x:c>
      <x:c r="G1759" s="15" t="str">
        <x:v>Clacton Road, Colchester CO11</x:v>
      </x:c>
      <x:c r="H1759" s="13" t="str">
        <x:v>Uncertain</x:v>
      </x:c>
      <x:c r="I1759" s="14" t="n">
        <x:v>11123</x:v>
      </x:c>
      <x:c r="J1759" s="13" t="str">
        <x:f>IF(AND(ISNUMBER(I1759),I1759&gt;0),IF(I1759&lt;=1000,"1–1,000",IF(I1759&lt;=2500,"1,001–2,500",IF(I1759&lt;=5000,"2,501–5,000",IF(I1759&lt;=10000,"5,001–10,000","10,001–15,000")))),"10,001–15,000")</x:f>
        <x:v>10,001–15,000</x:v>
      </x:c>
      <x:c r="K1759" s="16"/>
      <x:c r="L1759" s="43" t="str">
        <x:f>IF(AND(ISNUMBER(I1759),I1759&gt;0,ISNUMBER(K1759),K1759&gt;0),K1759/I1759,"n.a.")</x:f>
        <x:v>n.a.</x:v>
      </x:c>
      <x:c r="M1759" s="43"/>
      <x:c r="N1759" s="13" t="str">
        <x:v>No</x:v>
      </x:c>
      <x:c r="O1759" s="15" t="str">
        <x:v>Not stated</x:v>
      </x:c>
      <x:c r="P1759" s="15" t="str">
        <x:v>Not stated</x:v>
      </x:c>
      <x:c r="Q1759" s="15" t="str">
        <x:v>Centurion Park, is a brand new development of 11 high quality industrial /distribution units, suitable for B1C (light ... Warehouse</x:v>
      </x:c>
      <x:c r="R1759" s="15" t="str">
        <x:v>Advertised but conflicting floor-area/demise descriptions Portal result card observed; individual detail unavailable at time of reading. Conflicting portal areas: 11123.0, 11133.0, 11182.0, 12142.0</x:v>
      </x:c>
      <x:c r="S1759" s="15" t="str">
        <x:v>https://www.zoopla.co.uk/to-rent/commercial/details/69249799/</x:v>
      </x:c>
      <x:c r="T1759" s="15" t="str">
        <x:v>https://www.zoopla.co.uk/to-rent/commercial/details/69249800/</x:v>
      </x:c>
      <x:c r="U1759" s="15" t="str">
        <x:v>https://www.zoopla.co.uk/to-rent/commercial/details/69249821/
https://www.zoopla.co.uk/to-rent/commercial/details/69249855/</x:v>
      </x:c>
      <x:c r="V1759" s="15" t="str">
        <x:v>Clacton-on-Sea — Standalone / estate not named</x:v>
      </x:c>
      <x:c r="W1759" s="15" t="str">
        <x:v>Individual unit ≤15,000 sq ft</x:v>
      </x:c>
      <x:c r="X1759" s="13" t="n">
        <x:f>IF(N1759="Yes",L1759,0)</x:f>
        <x:v>0</x:v>
      </x:c>
      <x:c r="Y1759" s="14" t="n">
        <x:v>1</x:v>
      </x:c>
      <x:c r="Z1759" s="13" t="str">
        <x:v>Industrial / workshop / storage</x:v>
      </x:c>
    </x:row>
    <x:row r="1760" ht="49" customHeight="1">
      <x:c r="A1760" s="13" t="str">
        <x:v>SE0780</x:v>
      </x:c>
      <x:c r="B1760" s="15" t="str">
        <x:v>Clacton-on-Sea</x:v>
      </x:c>
      <x:c r="C1760" s="15" t="str">
        <x:v>Clacton-on-Sea</x:v>
      </x:c>
      <x:c r="D1760" s="14" t="n">
        <x:v>53200</x:v>
      </x:c>
      <x:c r="E1760" s="13" t="str">
        <x:v>Town</x:v>
      </x:c>
      <x:c r="F1760" s="15" t="str">
        <x:v>Standalone / estate not named</x:v>
      </x:c>
      <x:c r="G1760" s="15" t="str">
        <x:v>Unit 4, Dudley Court, Jessop Close, Clacton-on-Sea, CO15</x:v>
      </x:c>
      <x:c r="H1760" s="13" t="str">
        <x:v>Current</x:v>
      </x:c>
      <x:c r="I1760" s="14" t="n">
        <x:v>513</x:v>
      </x:c>
      <x:c r="J1760" s="13" t="str">
        <x:f>IF(AND(ISNUMBER(I1760),I1760&gt;0),IF(I1760&lt;=1000,"1–1,000",IF(I1760&lt;=2500,"1,001–2,500",IF(I1760&lt;=5000,"2,501–5,000",IF(I1760&lt;=10000,"5,001–10,000","10,001–15,000")))),"1–1,000")</x:f>
        <x:v>1–1,000</x:v>
      </x:c>
      <x:c r="K1760" s="16" t="n">
        <x:v>8496</x:v>
      </x:c>
      <x:c r="L1760" s="43" t="n">
        <x:f>IF(AND(ISNUMBER(I1760),I1760&gt;0,ISNUMBER(K1760),K1760&gt;0),K1760/I1760,"n.a.")</x:f>
        <x:v>16.56140350877193</x:v>
      </x:c>
      <x:c r="M1760" s="43"/>
      <x:c r="N1760" s="13" t="str">
        <x:v>Yes</x:v>
      </x:c>
      <x:c r="O1760" s="15" t="str">
        <x:v>Not stated</x:v>
      </x:c>
      <x:c r="P1760" s="15" t="str">
        <x:v>Not stated</x:v>
      </x:c>
      <x:c r="Q1760" s="15" t="str">
        <x:v>513 SQ.FT. E CLASS UNIT - RARELY AVAILABLE</x:v>
      </x:c>
      <x:c r="R1760" s="15" t="str">
        <x:v>Advertised to let Annual rent converted from portal pcm; rounded display may differ from agent annual quote. Size read from property card, excluding the search-size filter. Annual rent is 12 × Rightmove advertised monthly rent; display rounding may apply.</x:v>
      </x:c>
      <x:c r="S1760" s="15" t="str">
        <x:v>https://www.rightmove.co.uk/properties/93963678#/?channel=COM_LET</x:v>
      </x:c>
      <x:c r="T1760" s="15" t="str"/>
      <x:c r="U1760" s="15" t="str"/>
      <x:c r="V1760" s="15" t="str">
        <x:v>Clacton-on-Sea — Standalone / estate not named</x:v>
      </x:c>
      <x:c r="W1760" s="15" t="str">
        <x:v>Individual unit ≤15,000 sq ft</x:v>
      </x:c>
      <x:c r="X1760" s="13" t="n">
        <x:f>IF(N1760="Yes",L1760,0)</x:f>
        <x:v>16.56140350877193</x:v>
      </x:c>
      <x:c r="Y1760" s="14" t="n">
        <x:v>1</x:v>
      </x:c>
      <x:c r="Z1760" s="13" t="str">
        <x:v>Industrial / workshop / storage</x:v>
      </x:c>
    </x:row>
    <x:row r="1761" ht="153" customHeight="1">
      <x:c r="A1761" s="13" t="str">
        <x:v>SE0781</x:v>
      </x:c>
      <x:c r="B1761" s="15" t="str">
        <x:v>Colchester</x:v>
      </x:c>
      <x:c r="C1761" s="15" t="str">
        <x:v>Brightlingsea</x:v>
      </x:c>
      <x:c r="D1761" s="14" t="n">
        <x:v>8680</x:v>
      </x:c>
      <x:c r="E1761" s="13" t="str">
        <x:v>Context</x:v>
      </x:c>
      <x:c r="F1761" s="15" t="str">
        <x:v>Morses Lane Industrial Estate</x:v>
      </x:c>
      <x:c r="G1761" s="15" t="str">
        <x:v>26 Morses Lane Industrial Estate, Brightlingsea, Essex, CO7</x:v>
      </x:c>
      <x:c r="H1761" s="13" t="str">
        <x:v>Current</x:v>
      </x:c>
      <x:c r="I1761" s="14" t="n">
        <x:v>2200</x:v>
      </x:c>
      <x:c r="J1761" s="13" t="str">
        <x:f>IF(AND(ISNUMBER(I1761),I1761&gt;0),IF(I1761&lt;=1000,"1–1,000",IF(I1761&lt;=2500,"1,001–2,500",IF(I1761&lt;=5000,"2,501–5,000",IF(I1761&lt;=10000,"5,001–10,000","10,001–15,000")))),"1,001–2,500")</x:f>
        <x:v>1,001–2,500</x:v>
      </x:c>
      <x:c r="K1761" s="16" t="n">
        <x:v>20000</x:v>
      </x:c>
      <x:c r="L1761" s="43" t="n">
        <x:f>IF(AND(ISNUMBER(I1761),I1761&gt;0,ISNUMBER(K1761),K1761&gt;0),K1761/I1761,"n.a.")</x:f>
        <x:v>9.090909090909092</x:v>
      </x:c>
      <x:c r="M1761" s="43"/>
      <x:c r="N1761" s="13" t="str">
        <x:v>No</x:v>
      </x:c>
      <x:c r="O1761" s="15" t="str">
        <x:v>Approx 4.4 Eaves &amp; 5.7 Apex; A full-height manual loading door (approximately 3m wide by 3.5m high) provides access to the main warehouse, which benefits from an approximate eaves height of 4.4m and an apex height of 5.7m.</x:v>
      </x:c>
      <x:c r="P1761" s="15" t="str">
        <x:v>A full-height manual loading door (approximately 3m wide by 3.5m high) provides access to the main warehouse, which benefits from an approximate eaves height of 4.4m and an apex height of 5.7m.</x:v>
      </x:c>
      <x:c r="Q1761" s="15" t="str">
        <x:v>Located On Morses Lane Industrial Estate Secure Self-Contained Yard On Site Car Parking Well Presented Throughout Approx 4.4 Eaves &amp; 5.7 Apex Kitchenette / WC Facilities Car Parking For Approx. 2 Vehicles Make an enquiry The unit comprises a steel portal frame industrial building beneath a pitched roof incorporating translucent roof lights, providing excellent levels of natural light. Access is via a personnel entrance leading to a reception office, kitchenette and WC facilities. A full-height manual loading door (approximately 3m wide by 3.5m high) provides access to the main warehouse, which benefits from an approximate eaves height of 4.4m and an apex height of 5.7m. The warehouse is fitt</x:v>
      </x:c>
      <x:c r="R1761" s="15" t="str">
        <x:v>Advertised to let Agent annual rent verified. Direct agent detail verified. Separate below-20,000 settlement; context only, not anchor-town supply. Rent amount checked against a rent-labelled annual statement.</x:v>
      </x:c>
      <x:c r="S1761" s="15" t="str">
        <x:v>https://www.rightmove.co.uk/properties/776177367654560#/?channel=COM_LET</x:v>
      </x:c>
      <x:c r="T1761" s="15" t="str">
        <x:v>https://fennwright.co.uk/property/26-morses-lane-industrial-estate-brightlingsea-essex-co7/</x:v>
      </x:c>
      <x:c r="U1761" s="15" t="str"/>
      <x:c r="V1761" s="15" t="str">
        <x:v>Colchester — Morses Lane Industrial Estate</x:v>
      </x:c>
      <x:c r="W1761" s="15" t="str">
        <x:v>Individual unit ≤15,000 sq ft</x:v>
      </x:c>
      <x:c r="X1761" s="13" t="n">
        <x:f>IF(N1761="Yes",L1761,0)</x:f>
        <x:v>0</x:v>
      </x:c>
      <x:c r="Y1761" s="14" t="n">
        <x:v>1</x:v>
      </x:c>
      <x:c r="Z1761" s="13" t="str">
        <x:v>Industrial / workshop / storage</x:v>
      </x:c>
    </x:row>
    <x:row r="1762" ht="153" customHeight="1">
      <x:c r="A1762" s="13" t="str">
        <x:v>SE0782</x:v>
      </x:c>
      <x:c r="B1762" s="15" t="str">
        <x:v>Colchester</x:v>
      </x:c>
      <x:c r="C1762" s="15" t="str">
        <x:v>Brightlingsea</x:v>
      </x:c>
      <x:c r="D1762" s="14" t="n">
        <x:v>8680</x:v>
      </x:c>
      <x:c r="E1762" s="13" t="str">
        <x:v>Context</x:v>
      </x:c>
      <x:c r="F1762" s="15" t="str">
        <x:v>Morses Lane Industrial Estate</x:v>
      </x:c>
      <x:c r="G1762" s="15" t="str">
        <x:v>3E Morses Lane Industrial Estate, Brightlingsea, Colchester, Essex, CO7</x:v>
      </x:c>
      <x:c r="H1762" s="13" t="str">
        <x:v>Current</x:v>
      </x:c>
      <x:c r="I1762" s="14" t="n">
        <x:v>1000</x:v>
      </x:c>
      <x:c r="J1762" s="13" t="str">
        <x:f>IF(AND(ISNUMBER(I1762),I1762&gt;0),IF(I1762&lt;=1000,"1–1,000",IF(I1762&lt;=2500,"1,001–2,500",IF(I1762&lt;=5000,"2,501–5,000",IF(I1762&lt;=10000,"5,001–10,000","10,001–15,000")))),"1–1,000")</x:f>
        <x:v>1–1,000</x:v>
      </x:c>
      <x:c r="K1762" s="16" t="n">
        <x:v>10500</x:v>
      </x:c>
      <x:c r="L1762" s="43" t="n">
        <x:f>IF(AND(ISNUMBER(I1762),I1762&gt;0,ISNUMBER(K1762),K1762&gt;0),K1762/I1762,"n.a.")</x:f>
        <x:v>10.5</x:v>
      </x:c>
      <x:c r="M1762" s="43"/>
      <x:c r="N1762" s="13" t="str">
        <x:v>No</x:v>
      </x:c>
      <x:c r="O1762" s="15" t="str">
        <x:v>Access to the main industrial area is via a brand new full-height manual loading door (approx.; The unit offers an eaves height of approx.; 4.6m and an apex height of approx.</x:v>
      </x:c>
      <x:c r="P1762" s="15" t="str">
        <x:v>Access to the main industrial area is via a brand new full-height manual loading door (approx.</x:v>
      </x:c>
      <x:c r="Q1762" s="15" t="str">
        <x:v>Open-Plan Warehouse First Floor Office Ground Floor WC Facilities Concrete Forecourt For Loading / Unloading &amp; Parking Established Business Location Make an enquiry The property comprises an open-plan warehouse unit of steel portal frame construction with brick and profile steel elevations, beneath a pitched and insulated roof incorporating translucent roof lights, with ground floor W/C facilities and a staircase leading to a carpeted first-floor office. Access to the main industrial area is via a brand new full-height manual loading door (approx. 3m wide x 4m high). The unit offers an eaves height of approx. 4.6m and an apex height of approx. 6.2m. Internally, the unit benefits from LED hig</x:v>
      </x:c>
      <x:c r="R1762" s="15" t="str">
        <x:v>Advertised to let Agent annual rent verified. Direct agent detail verified. Separate below-20,000 settlement; context only, not anchor-town supply. Rent amount checked against a rent-labelled annual statement.</x:v>
      </x:c>
      <x:c r="S1762" s="15" t="str">
        <x:v>https://www.rightmove.co.uk/properties/760554434835633#/?channel=COM_LET</x:v>
      </x:c>
      <x:c r="T1762" s="15" t="str">
        <x:v>https://fennwright.co.uk/property/3e-morses-lane-industrial-estate-brightlingsea-colchester-essex-co7/</x:v>
      </x:c>
      <x:c r="U1762" s="15" t="str"/>
      <x:c r="V1762" s="15" t="str">
        <x:v>Colchester — Morses Lane Industrial Estate</x:v>
      </x:c>
      <x:c r="W1762" s="15" t="str">
        <x:v>Individual unit ≤15,000 sq ft</x:v>
      </x:c>
      <x:c r="X1762" s="13" t="n">
        <x:f>IF(N1762="Yes",L1762,0)</x:f>
        <x:v>0</x:v>
      </x:c>
      <x:c r="Y1762" s="14" t="n">
        <x:v>1</x:v>
      </x:c>
      <x:c r="Z1762" s="13" t="str">
        <x:v>Industrial / workshop / storage</x:v>
      </x:c>
    </x:row>
    <x:row r="1763" ht="153" customHeight="1">
      <x:c r="A1763" s="13" t="str">
        <x:v>SE0783</x:v>
      </x:c>
      <x:c r="B1763" s="15" t="str">
        <x:v>Colchester</x:v>
      </x:c>
      <x:c r="C1763" s="15" t="str">
        <x:v>Brightlingsea</x:v>
      </x:c>
      <x:c r="D1763" s="14" t="n">
        <x:v>8680</x:v>
      </x:c>
      <x:c r="E1763" s="13" t="str">
        <x:v>Context</x:v>
      </x:c>
      <x:c r="F1763" s="15" t="str">
        <x:v>Morses Lane Industrial Estate</x:v>
      </x:c>
      <x:c r="G1763" s="15" t="str">
        <x:v>3E-3F Morses Lane Industrial Estate, Brightlingsea, Colchester, Essex, CO7</x:v>
      </x:c>
      <x:c r="H1763" s="13" t="str">
        <x:v>Current</x:v>
      </x:c>
      <x:c r="I1763" s="14" t="n">
        <x:v>2000</x:v>
      </x:c>
      <x:c r="J1763" s="13" t="str">
        <x:f>IF(AND(ISNUMBER(I1763),I1763&gt;0),IF(I1763&lt;=1000,"1–1,000",IF(I1763&lt;=2500,"1,001–2,500",IF(I1763&lt;=5000,"2,501–5,000",IF(I1763&lt;=10000,"5,001–10,000","10,001–15,000")))),"1,001–2,500")</x:f>
        <x:v>1,001–2,500</x:v>
      </x:c>
      <x:c r="K1763" s="16" t="n">
        <x:v>17500</x:v>
      </x:c>
      <x:c r="L1763" s="43" t="n">
        <x:f>IF(AND(ISNUMBER(I1763),I1763&gt;0,ISNUMBER(K1763),K1763&gt;0),K1763/I1763,"n.a.")</x:f>
        <x:v>8.75</x:v>
      </x:c>
      <x:c r="M1763" s="43"/>
      <x:c r="N1763" s="13" t="str">
        <x:v>No</x:v>
      </x:c>
      <x:c r="O1763" s="15" t="str">
        <x:v>Access to the main industrial areas is via two brand new full-height manual loading doors (approx.; The units offer an eaves height of approx.; 4.6m and an apex height of approx.</x:v>
      </x:c>
      <x:c r="P1763" s="15" t="str">
        <x:v>Access to the main industrial areas is via two brand new full-height manual loading doors (approx.</x:v>
      </x:c>
      <x:c r="Q1763" s="15" t="str">
        <x:v>Comprising Two Open-Plan Warehouse Areas First Floor Interconnected Offices Ground Floor WC Facilities Concrete Forecourt For Loading / Unloading &amp; Parking Established Business Location Make an enquiry The property comprises two warehouse units of steel portal frame construction with brick and profile steel elevations, beneath a pitched and insulated roof incorporating translucent roof lights. Each unit includes ground floor W/C facilities and a staircase leading to a first-floor office. Access to the main industrial areas is via two brand new full-height manual loading doors (approx. 3m wide x 4m high). The units offer an eaves height of approx. 4.6m and an apex height of approx. 6.2m. Inte</x:v>
      </x:c>
      <x:c r="R1763" s="15" t="str">
        <x:v>Advertised to let Agent annual rent verified. Direct agent detail verified. Separate below-20,000 settlement; context only, not anchor-town supply. Rent amount checked against a rent-labelled annual statement.</x:v>
      </x:c>
      <x:c r="S1763" s="15" t="str">
        <x:v>https://www.rightmove.co.uk/properties/767059970115472#/?channel=COM_LET</x:v>
      </x:c>
      <x:c r="T1763" s="15" t="str">
        <x:v>https://fennwright.co.uk/property/3e-3f-morses-lane-industrial-estate-brightlingsea-colchester-essex-co7/</x:v>
      </x:c>
      <x:c r="U1763" s="15" t="str"/>
      <x:c r="V1763" s="15" t="str">
        <x:v>Colchester — Morses Lane Industrial Estate</x:v>
      </x:c>
      <x:c r="W1763" s="15" t="str">
        <x:v>Individual unit ≤15,000 sq ft</x:v>
      </x:c>
      <x:c r="X1763" s="13" t="n">
        <x:f>IF(N1763="Yes",L1763,0)</x:f>
        <x:v>0</x:v>
      </x:c>
      <x:c r="Y1763" s="14" t="n">
        <x:v>1</x:v>
      </x:c>
      <x:c r="Z1763" s="13" t="str">
        <x:v>Industrial / workshop / storage</x:v>
      </x:c>
    </x:row>
    <x:row r="1764" ht="153" customHeight="1">
      <x:c r="A1764" s="13" t="str">
        <x:v>SE0784</x:v>
      </x:c>
      <x:c r="B1764" s="15" t="str">
        <x:v>Colchester</x:v>
      </x:c>
      <x:c r="C1764" s="15" t="str">
        <x:v>Brightlingsea</x:v>
      </x:c>
      <x:c r="D1764" s="14" t="n">
        <x:v>8680</x:v>
      </x:c>
      <x:c r="E1764" s="13" t="str">
        <x:v>Context</x:v>
      </x:c>
      <x:c r="F1764" s="15" t="str">
        <x:v>Morses Lane Industrial Estate</x:v>
      </x:c>
      <x:c r="G1764" s="15" t="str">
        <x:v>3F Morses Lane Industrial Estate, Brightlingsea, Colchester, Essex, CO7</x:v>
      </x:c>
      <x:c r="H1764" s="13" t="str">
        <x:v>Current</x:v>
      </x:c>
      <x:c r="I1764" s="14" t="n">
        <x:v>1000</x:v>
      </x:c>
      <x:c r="J1764" s="13" t="str">
        <x:f>IF(AND(ISNUMBER(I1764),I1764&gt;0),IF(I1764&lt;=1000,"1–1,000",IF(I1764&lt;=2500,"1,001–2,500",IF(I1764&lt;=5000,"2,501–5,000",IF(I1764&lt;=10000,"5,001–10,000","10,001–15,000")))),"1–1,000")</x:f>
        <x:v>1–1,000</x:v>
      </x:c>
      <x:c r="K1764" s="16" t="n">
        <x:v>10500</x:v>
      </x:c>
      <x:c r="L1764" s="43" t="n">
        <x:f>IF(AND(ISNUMBER(I1764),I1764&gt;0,ISNUMBER(K1764),K1764&gt;0),K1764/I1764,"n.a.")</x:f>
        <x:v>10.5</x:v>
      </x:c>
      <x:c r="M1764" s="43"/>
      <x:c r="N1764" s="13" t="str">
        <x:v>No</x:v>
      </x:c>
      <x:c r="O1764" s="15" t="str">
        <x:v>Access to the main industrial area is via a brand new full-height manual loading door (approx.; The unit offers an eaves height of approx.; 4.6m and an apex height of approx.</x:v>
      </x:c>
      <x:c r="P1764" s="15" t="str">
        <x:v>Access to the main industrial area is via a brand new full-height manual loading door (approx.</x:v>
      </x:c>
      <x:c r="Q1764" s="15" t="str">
        <x:v>Open-Plan Warehouse First Floor Office Ground Floor WC Facilities Concrete Forecourt For Loading / Unloading &amp; Parking Established Business Location Make an enquiry The property comprises an open-plan warehouse unit of steel portal frame construction with brick and profile steel elevations, beneath a pitched and insulated roof incorporating translucent roof lights, with ground floor W/C facilities and a staircase leading to a carpeted first-floor office. Access to the main industrial area is via a brand new full-height manual loading door (approx. 3m wide x 4m high). The unit offers an eaves height of approx. 4.6m and an apex height of approx. 6.2m. Internally, the unit benefits from LED hig</x:v>
      </x:c>
      <x:c r="R1764" s="15" t="str">
        <x:v>Advertised to let Agent annual rent verified. Direct agent detail verified. Separate below-20,000 settlement; context only, not anchor-town supply. Rent amount checked against a rent-labelled annual statement.</x:v>
      </x:c>
      <x:c r="S1764" s="15" t="str">
        <x:v>https://www.rightmove.co.uk/properties/760554449337601#/?channel=COM_LET</x:v>
      </x:c>
      <x:c r="T1764" s="15" t="str">
        <x:v>https://fennwright.co.uk/property/3f-morses-lane-industrial-estate-brightlingsea-colchester-essex-co7/</x:v>
      </x:c>
      <x:c r="U1764" s="15" t="str"/>
      <x:c r="V1764" s="15" t="str">
        <x:v>Colchester — Morses Lane Industrial Estate</x:v>
      </x:c>
      <x:c r="W1764" s="15" t="str">
        <x:v>Individual unit ≤15,000 sq ft</x:v>
      </x:c>
      <x:c r="X1764" s="13" t="n">
        <x:f>IF(N1764="Yes",L1764,0)</x:f>
        <x:v>0</x:v>
      </x:c>
      <x:c r="Y1764" s="14" t="n">
        <x:v>1</x:v>
      </x:c>
      <x:c r="Z1764" s="13" t="str">
        <x:v>Industrial / workshop / storage</x:v>
      </x:c>
    </x:row>
    <x:row r="1765" ht="153" customHeight="1">
      <x:c r="A1765" s="13" t="str">
        <x:v>SE0785</x:v>
      </x:c>
      <x:c r="B1765" s="15" t="str">
        <x:v>Colchester</x:v>
      </x:c>
      <x:c r="C1765" s="15" t="str">
        <x:v>Brightlingsea</x:v>
      </x:c>
      <x:c r="D1765" s="14" t="n">
        <x:v>8680</x:v>
      </x:c>
      <x:c r="E1765" s="13" t="str">
        <x:v>Context</x:v>
      </x:c>
      <x:c r="F1765" s="15" t="str">
        <x:v>Morses Lane Industrial Estate</x:v>
      </x:c>
      <x:c r="G1765" s="15" t="str">
        <x:v>5D Morses Lane Industrial Estate, Brightlingsea, Essex, CO7</x:v>
      </x:c>
      <x:c r="H1765" s="13" t="str">
        <x:v>Current</x:v>
      </x:c>
      <x:c r="I1765" s="14" t="n">
        <x:v>1000</x:v>
      </x:c>
      <x:c r="J1765" s="13" t="str">
        <x:f>IF(AND(ISNUMBER(I1765),I1765&gt;0),IF(I1765&lt;=1000,"1–1,000",IF(I1765&lt;=2500,"1,001–2,500",IF(I1765&lt;=5000,"2,501–5,000",IF(I1765&lt;=10000,"5,001–10,000","10,001–15,000")))),"1–1,000")</x:f>
        <x:v>1–1,000</x:v>
      </x:c>
      <x:c r="K1765" s="16" t="n">
        <x:v>10500</x:v>
      </x:c>
      <x:c r="L1765" s="43" t="n">
        <x:f>IF(AND(ISNUMBER(I1765),I1765&gt;0,ISNUMBER(K1765),K1765&gt;0),K1765/I1765,"n.a.")</x:f>
        <x:v>10.5</x:v>
      </x:c>
      <x:c r="M1765" s="43"/>
      <x:c r="N1765" s="13" t="str">
        <x:v>No</x:v>
      </x:c>
      <x:c r="O1765" s="15" t="str">
        <x:v>The property comprises an open-plan warehouse unit of steel portal frame construction with brick and profile steel elevations, beneath a pitched and insulated roof incorporating translucent roof lights, with ground floor W/C facilities and a staircase leading to a carpeted first-floor office. Access to the main industrial area is via a new full-height manual loading door (approx. 3m wide x 4m high). The unit offers an eaves height of approx. 4.6m</x:v>
      </x:c>
      <x:c r="P1765" s="15" t="str">
        <x:v>The property comprises an open-plan warehouse unit of steel portal frame construction with brick and profile steel elevations, beneath a pitched and insulated roof incorporating translucent roof lights, with ground floor W/C facilities and a staircase leading to a carpeted first-floor office. Access to the main industrial area is via a new full-height manual loading door (approx. 3m wide x 4m high). The unit offers an eaves height of approx. 4.6m</x:v>
      </x:c>
      <x:c r="Q1765" s="15" t="str">
        <x:v>"The property comprises an open-plan warehouse unit of steel portal frame construction with brick and profile steel elevations, beneath a pitched and insulated roof incorporating translucent roof lights, with ground floor W/C facilities and a staircase leading to a carpeted first-floor office. Access to the main industrial area is via a new full-height manual loading door (approx. 3m wide x 4m high). The unit offers an eaves height of approx. 4.6m and an apex height of approx. 6.2m. Along with LED high bay lighting and 3-phase power supply. Externally, the unit benefits from a concrete forecourt area for loading and unloading, along with on-site parking to the front. LOCATION The unit is sit</x:v>
      </x:c>
      <x:c r="R1765" s="15" t="str">
        <x:v>Advertised to let Agent annual rent verified. Separate below-20,000 settlement; context only, not anchor-town supply. Size read from property card, excluding the search-size filter. Annual rent is 12 × Rightmove advertised monthly rent; display rounding may apply.</x:v>
      </x:c>
      <x:c r="S1765" s="15" t="str">
        <x:v>https://www.rightmove.co.uk/properties/782464740688161#/?channel=COM_LET</x:v>
      </x:c>
      <x:c r="T1765" s="15" t="str">
        <x:v>https://fennwright.co.uk/property/5d-morses-lane-industrial-estate-brightlingsea-essex-co7/</x:v>
      </x:c>
      <x:c r="U1765" s="15" t="str"/>
      <x:c r="V1765" s="15" t="str">
        <x:v>Colchester — Morses Lane Industrial Estate</x:v>
      </x:c>
      <x:c r="W1765" s="15" t="str">
        <x:v>Individual unit ≤15,000 sq ft</x:v>
      </x:c>
      <x:c r="X1765" s="13" t="n">
        <x:f>IF(N1765="Yes",L1765,0)</x:f>
        <x:v>0</x:v>
      </x:c>
      <x:c r="Y1765" s="14" t="n">
        <x:v>1</x:v>
      </x:c>
      <x:c r="Z1765" s="13" t="str">
        <x:v>Industrial / workshop / storage</x:v>
      </x:c>
    </x:row>
    <x:row r="1766" ht="153" customHeight="1">
      <x:c r="A1766" s="13" t="str">
        <x:v>SE0786</x:v>
      </x:c>
      <x:c r="B1766" s="15" t="str">
        <x:v>Colchester</x:v>
      </x:c>
      <x:c r="C1766" s="15" t="str">
        <x:v>Earls Colne</x:v>
      </x:c>
      <x:c r="D1766" s="14" t="n">
        <x:v>3360</x:v>
      </x:c>
      <x:c r="E1766" s="13" t="str">
        <x:v>Nearby</x:v>
      </x:c>
      <x:c r="F1766" s="15" t="str">
        <x:v>Riverside Business Park</x:v>
      </x:c>
      <x:c r="G1766" s="15" t="str">
        <x:v>Unit 19 , Riverside Business Park, Station Road Earls Colne, Earls Colne, Colchester</x:v>
      </x:c>
      <x:c r="H1766" s="13" t="str">
        <x:v>Current</x:v>
      </x:c>
      <x:c r="I1766" s="14" t="n">
        <x:v>1798</x:v>
      </x:c>
      <x:c r="J1766" s="13" t="str">
        <x:f>IF(AND(ISNUMBER(I1766),I1766&gt;0),IF(I1766&lt;=1000,"1–1,000",IF(I1766&lt;=2500,"1,001–2,500",IF(I1766&lt;=5000,"2,501–5,000",IF(I1766&lt;=10000,"5,001–10,000","10,001–15,000")))),"1,001–2,500")</x:f>
        <x:v>1,001–2,500</x:v>
      </x:c>
      <x:c r="K1766" s="16" t="n">
        <x:v>17400</x:v>
      </x:c>
      <x:c r="L1766" s="43" t="n">
        <x:f>IF(AND(ISNUMBER(I1766),I1766&gt;0,ISNUMBER(K1766),K1766&gt;0),K1766/I1766,"n.a.")</x:f>
        <x:v>9.67741935483871</x:v>
      </x:c>
      <x:c r="M1766" s="43"/>
      <x:c r="N1766" s="13" t="str">
        <x:v>Yes</x:v>
      </x:c>
      <x:c r="O1766" s="15" t="str">
        <x:v>The unit benefits from a full-height electric roller shutter door providing excellent loading access, along with a separate pedestrian entrance leading into an office/reception area.; Internally, the warehouse offers good eaves height and is supplemented by a substantial mezzanine level, ideal for additional storage or workspace.; Full-height roller shutter door; Good internal height</x:v>
      </x:c>
      <x:c r="P1766" s="15" t="str">
        <x:v>The unit benefits from a full-height electric roller shutter door providing excellent loading access, along with a separate pedestrian entrance leading into an office/reception area.; Full-height roller shutter door</x:v>
      </x:c>
      <x:c r="Q1766" s="15" t="str">
        <x:v>A well-presented industrial / warehouse unit positioned within an established commercial estate in Earls Colne, offering a versatile space suitable for a range of business uses (STP). The unit benefits from a full-height electric roller shutter door providing excellent loading access, along with a separate pedestrian entrance leading into an office/reception area. Internally, the warehouse offers good eaves height and is supplemented by a substantial mezzanine level, ideal for additional storage or workspace. Further benefits include a WC facility, three-phase power (subject to verification), and forecourt parking/loading directly outside the unit. The property is of steel portal frame const</x:v>
      </x:c>
      <x:c r="R1766" s="15" t="str">
        <x:v>Advertised to let Annual rent converted from portal pcm; rounded display may differ from agent annual quote. Rightmove detail verified. Annual rent is 12 × Rightmove advertised monthly rent; display rounding may apply.</x:v>
      </x:c>
      <x:c r="S1766" s="15" t="str">
        <x:v>https://www.zoopla.co.uk/to-rent/commercial/details/72824709/</x:v>
      </x:c>
      <x:c r="T1766" s="15" t="str">
        <x:v>https://www.rightmove.co.uk/properties/173994590#/?channel=COM_LET</x:v>
      </x:c>
      <x:c r="U1766" s="15" t="str"/>
      <x:c r="V1766" s="15" t="str">
        <x:v>Colchester — Riverside Business Park</x:v>
      </x:c>
      <x:c r="W1766" s="15" t="str">
        <x:v>Individual unit ≤15,000 sq ft</x:v>
      </x:c>
      <x:c r="X1766" s="13" t="n">
        <x:f>IF(N1766="Yes",L1766,0)</x:f>
        <x:v>9.67741935483871</x:v>
      </x:c>
      <x:c r="Y1766" s="14" t="n">
        <x:v>1</x:v>
      </x:c>
      <x:c r="Z1766" s="13" t="str">
        <x:v>Industrial / workshop / storage</x:v>
      </x:c>
    </x:row>
    <x:row r="1767" ht="101" customHeight="1">
      <x:c r="A1767" s="13" t="str">
        <x:v>SE0787</x:v>
      </x:c>
      <x:c r="B1767" s="15" t="str">
        <x:v>Colchester</x:v>
      </x:c>
      <x:c r="C1767" s="15" t="str">
        <x:v>Great Bromley</x:v>
      </x:c>
      <x:c r="D1767" s="14"/>
      <x:c r="E1767" s="13" t="str">
        <x:v>Nearby</x:v>
      </x:c>
      <x:c r="F1767" s="15" t="str">
        <x:v>Standalone / estate not named</x:v>
      </x:c>
      <x:c r="G1767" s="15" t="str">
        <x:v>Pond Barn, Great Bromley, Essex</x:v>
      </x:c>
      <x:c r="H1767" s="13" t="str">
        <x:v>Current</x:v>
      </x:c>
      <x:c r="I1767" s="14" t="n">
        <x:v>1070</x:v>
      </x:c>
      <x:c r="J1767" s="13" t="str">
        <x:f>IF(AND(ISNUMBER(I1767),I1767&gt;0),IF(I1767&lt;=1000,"1–1,000",IF(I1767&lt;=2500,"1,001–2,500",IF(I1767&lt;=5000,"2,501–5,000",IF(I1767&lt;=10000,"5,001–10,000","10,001–15,000")))),"1,001–2,500")</x:f>
        <x:v>1,001–2,500</x:v>
      </x:c>
      <x:c r="K1767" s="16" t="n">
        <x:v>16680</x:v>
      </x:c>
      <x:c r="L1767" s="43" t="n">
        <x:f>IF(AND(ISNUMBER(I1767),I1767&gt;0,ISNUMBER(K1767),K1767&gt;0),K1767/I1767,"n.a.")</x:f>
        <x:v>15.588785046728972</x:v>
      </x:c>
      <x:c r="M1767" s="43"/>
      <x:c r="N1767" s="13" t="str">
        <x:v>Yes</x:v>
      </x:c>
      <x:c r="O1767" s="15" t="str">
        <x:v>1,070 sq ft commercial unit at Pond Farm, Essex. 6m eaves height, insulated roller door (3.5m x 4m), personnel door, power floated floor, fully insulated with wet underfloor heating throughout. Kitchenette and WC included. Additional yard space available by negotiation. £1,390 pcm + VAT.</x:v>
      </x:c>
      <x:c r="P1767" s="15" t="str">
        <x:v>1,070 sq ft commercial unit at Pond Farm, Essex. 6m eaves height, insulated roller door (3.5m x 4m), personnel door, power floated floor, fully insulated with wet underfloor heating throughout. Kitchenette and WC included. Additional yard space available by negotiation. £1,390 pcm + VAT.</x:v>
      </x:c>
      <x:c r="Q1767" s="15" t="str">
        <x:v>1,070 sq ft commercial unit at Pond Farm, Essex. 6m eaves height, insulated roller door (3.5m x 4m), personnel door, power floated floor, fully insulated with wet underfloor heating throughout. Kitchenette and WC included. Additional yard space available by negotiation. £1,390 pcm + VAT.</x:v>
      </x:c>
      <x:c r="R1767"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767" s="15" t="str">
        <x:v>https://www.rightmove.co.uk/properties/743349879995441#/?channel=COM_LET</x:v>
      </x:c>
      <x:c r="T1767" s="15" t="str"/>
      <x:c r="U1767" s="15" t="str"/>
      <x:c r="V1767" s="15" t="str">
        <x:v>Colchester — Standalone / estate not named</x:v>
      </x:c>
      <x:c r="W1767" s="15" t="str">
        <x:v>Individual unit ≤15,000 sq ft</x:v>
      </x:c>
      <x:c r="X1767" s="13" t="n">
        <x:f>IF(N1767="Yes",L1767,0)</x:f>
        <x:v>15.588785046728972</x:v>
      </x:c>
      <x:c r="Y1767" s="14" t="n">
        <x:v>1</x:v>
      </x:c>
      <x:c r="Z1767" s="13" t="str">
        <x:v>Industrial / workshop / storage</x:v>
      </x:c>
    </x:row>
    <x:row r="1768" ht="75" customHeight="1">
      <x:c r="A1768" s="13" t="str">
        <x:v>SE0788</x:v>
      </x:c>
      <x:c r="B1768" s="15" t="str">
        <x:v>Colchester</x:v>
      </x:c>
      <x:c r="C1768" s="15" t="str">
        <x:v>Great Bromley</x:v>
      </x:c>
      <x:c r="D1768" s="14"/>
      <x:c r="E1768" s="13" t="str">
        <x:v>Nearby</x:v>
      </x:c>
      <x:c r="F1768" s="15" t="str">
        <x:v>Standalone / estate not named</x:v>
      </x:c>
      <x:c r="G1768" s="15" t="str">
        <x:v>Pond Barn, Hall Road, Great Bromley, Essex</x:v>
      </x:c>
      <x:c r="H1768" s="13" t="str">
        <x:v>Current</x:v>
      </x:c>
      <x:c r="I1768" s="14" t="n">
        <x:v>1115</x:v>
      </x:c>
      <x:c r="J1768" s="13" t="str">
        <x:f>IF(AND(ISNUMBER(I1768),I1768&gt;0),IF(I1768&lt;=1000,"1–1,000",IF(I1768&lt;=2500,"1,001–2,500",IF(I1768&lt;=5000,"2,501–5,000",IF(I1768&lt;=10000,"5,001–10,000","10,001–15,000")))),"1,001–2,500")</x:f>
        <x:v>1,001–2,500</x:v>
      </x:c>
      <x:c r="K1768" s="16" t="n">
        <x:v>10080</x:v>
      </x:c>
      <x:c r="L1768" s="43" t="n">
        <x:f>IF(AND(ISNUMBER(I1768),I1768&gt;0,ISNUMBER(K1768),K1768&gt;0),K1768/I1768,"n.a.")</x:f>
        <x:v>9.040358744394618</x:v>
      </x:c>
      <x:c r="M1768" s="43"/>
      <x:c r="N1768" s="13" t="str">
        <x:v>Yes</x:v>
      </x:c>
      <x:c r="O1768" s="15" t="str">
        <x:v>Not stated</x:v>
      </x:c>
      <x:c r="P1768" s="15" t="str">
        <x:v>Not stated</x:v>
      </x:c>
      <x:c r="Q1768" s="15" t="str">
        <x:v>1,100 sq ft clear span commercial unit on a secure rural site just outside Colchester, close to the A120. It has a 4.3 m wide sliding door opening, three phase power, water, LED lighting, a ground floor office and a concrete floor, plus a large concrete loading and parking area to the front.</x:v>
      </x:c>
      <x:c r="R1768"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768" s="15" t="str">
        <x:v>https://www.rightmove.co.uk/properties/779964713019841#/?channel=COM_LET</x:v>
      </x:c>
      <x:c r="T1768" s="15" t="str"/>
      <x:c r="U1768" s="15" t="str"/>
      <x:c r="V1768" s="15" t="str">
        <x:v>Colchester — Standalone / estate not named</x:v>
      </x:c>
      <x:c r="W1768" s="15" t="str">
        <x:v>Individual unit ≤15,000 sq ft</x:v>
      </x:c>
      <x:c r="X1768" s="13" t="n">
        <x:f>IF(N1768="Yes",L1768,0)</x:f>
        <x:v>9.040358744394618</x:v>
      </x:c>
      <x:c r="Y1768" s="14" t="n">
        <x:v>1</x:v>
      </x:c>
      <x:c r="Z1768" s="13" t="str">
        <x:v>Industrial / workshop / storage</x:v>
      </x:c>
    </x:row>
    <x:row r="1769" ht="49" customHeight="1">
      <x:c r="A1769" s="13" t="str">
        <x:v>SE0789</x:v>
      </x:c>
      <x:c r="B1769" s="15" t="str">
        <x:v>Colchester</x:v>
      </x:c>
      <x:c r="C1769" s="15" t="str">
        <x:v>Earls Colne</x:v>
      </x:c>
      <x:c r="D1769" s="14" t="n">
        <x:v>3360</x:v>
      </x:c>
      <x:c r="E1769" s="13" t="str">
        <x:v>Nearby</x:v>
      </x:c>
      <x:c r="F1769" s="15" t="str">
        <x:v>Standalone / estate not named</x:v>
      </x:c>
      <x:c r="G1769" s="15" t="str">
        <x:v>within an established business courtyard on Station Road, Earls Colne. ... Warehouse Reduced</x:v>
      </x:c>
      <x:c r="H1769" s="13" t="str">
        <x:v>Current</x:v>
      </x:c>
      <x:c r="I1769" s="14" t="n">
        <x:v>1372</x:v>
      </x:c>
      <x:c r="J1769" s="13" t="str">
        <x:f>IF(AND(ISNUMBER(I1769),I1769&gt;0),IF(I1769&lt;=1000,"1–1,000",IF(I1769&lt;=2500,"1,001–2,500",IF(I1769&lt;=5000,"2,501–5,000",IF(I1769&lt;=10000,"5,001–10,000","10,001–15,000")))),"1,001–2,500")</x:f>
        <x:v>1,001–2,500</x:v>
      </x:c>
      <x:c r="K1769" s="16" t="n">
        <x:v>11100</x:v>
      </x:c>
      <x:c r="L1769" s="43" t="n">
        <x:f>IF(AND(ISNUMBER(I1769),I1769&gt;0,ISNUMBER(K1769),K1769&gt;0),K1769/I1769,"n.a.")</x:f>
        <x:v>8.090379008746355</x:v>
      </x:c>
      <x:c r="M1769" s="43"/>
      <x:c r="N1769" s="13" t="str">
        <x:v>Yes</x:v>
      </x:c>
      <x:c r="O1769" s="15" t="str">
        <x:v>Not stated</x:v>
      </x:c>
      <x:c r="P1769" s="15" t="str">
        <x:v>Not stated</x:v>
      </x:c>
      <x:c r="Q1769" s="15" t="str"/>
      <x:c r="R1769"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69" s="15" t="str">
        <x:v>https://www.zoopla.co.uk/to-rent/commercial/details/72108295/</x:v>
      </x:c>
      <x:c r="T1769" s="15" t="str"/>
      <x:c r="U1769" s="15" t="str"/>
      <x:c r="V1769" s="15" t="str">
        <x:v>Colchester — Standalone / estate not named</x:v>
      </x:c>
      <x:c r="W1769" s="15" t="str">
        <x:v>Individual unit ≤15,000 sq ft</x:v>
      </x:c>
      <x:c r="X1769" s="13" t="n">
        <x:f>IF(N1769="Yes",L1769,0)</x:f>
        <x:v>8.090379008746355</x:v>
      </x:c>
      <x:c r="Y1769" s="14" t="n">
        <x:v>1</x:v>
      </x:c>
      <x:c r="Z1769" s="13" t="str">
        <x:v>Industrial / workshop / storage</x:v>
      </x:c>
    </x:row>
    <x:row r="1770" ht="153" customHeight="1">
      <x:c r="A1770" s="13" t="str">
        <x:v>SE0790</x:v>
      </x:c>
      <x:c r="B1770" s="15" t="str">
        <x:v>Colchester</x:v>
      </x:c>
      <x:c r="C1770" s="15" t="str">
        <x:v>Colchester</x:v>
      </x:c>
      <x:c r="D1770" s="14" t="n">
        <x:v>130245</x:v>
      </x:c>
      <x:c r="E1770" s="13" t="str">
        <x:v>Town</x:v>
      </x:c>
      <x:c r="F1770" s="15" t="str">
        <x:v>Angora Business Park</x:v>
      </x:c>
      <x:c r="G1770" s="15" t="str">
        <x:v>17 Angora Business Park, Peartree Road, Colchester, Essex, CO3</x:v>
      </x:c>
      <x:c r="H1770" s="13" t="str">
        <x:v>Current</x:v>
      </x:c>
      <x:c r="I1770" s="14" t="n">
        <x:v>3154</x:v>
      </x:c>
      <x:c r="J1770" s="13" t="str">
        <x:f>IF(AND(ISNUMBER(I1770),I1770&gt;0),IF(I1770&lt;=1000,"1–1,000",IF(I1770&lt;=2500,"1,001–2,500",IF(I1770&lt;=5000,"2,501–5,000",IF(I1770&lt;=10000,"5,001–10,000","10,001–15,000")))),"2,501–5,000")</x:f>
        <x:v>2,501–5,000</x:v>
      </x:c>
      <x:c r="K1770" s="16" t="n">
        <x:v>33504</x:v>
      </x:c>
      <x:c r="L1770" s="43" t="n">
        <x:f>IF(AND(ISNUMBER(I1770),I1770&gt;0,ISNUMBER(K1770),K1770&gt;0),K1770/I1770,"n.a.")</x:f>
        <x:v>10.622701331642359</x:v>
      </x:c>
      <x:c r="M1770" s="43"/>
      <x:c r="N1770" s="13" t="str">
        <x:v>Yes</x:v>
      </x:c>
      <x:c r="O1770" s="15" t="str">
        <x:v>Busy &amp; Popular Trade Park (Screwfix, Toolstation &amp; Halfords) - Unit 17 Available TO LET. The premises are of steel portal frame construction under a pitched roof, incorporating translucent roof lights, with brick block / insulated clad elevations. The specification includes a large loading door (approx. 3.9m wide x 3.8m high), a glazed front elevation with a personnel entrance leading into an office / trade counter area, which in turn leads to an</x:v>
      </x:c>
      <x:c r="P1770" s="15" t="str">
        <x:v>Busy &amp; Popular Trade Park (Screwfix, Toolstation &amp; Halfords) - Unit 17 Available TO LET. The premises are of steel portal frame construction under a pitched roof, incorporating translucent roof lights, with brick block / insulated clad elevations. The specification includes a large loading door (approx. 3.9m wide x 3.8m high), a glazed front elevation with a personnel entrance leading into an office / trade counter area, which in turn leads to an</x:v>
      </x:c>
      <x:c r="Q1770" s="15" t="str">
        <x:v>"Busy &amp; Popular Trade Park (Screwfix, Toolstation &amp; Halfords) - Unit 17 Available TO LET. The premises are of steel portal frame construction under a pitched roof, incorporating translucent roof lights, with brick block / insulated clad elevations. The specification includes a large loading door (approx. 3.9m wide x 3.8m high), a glazed front elevation with a personnel entrance leading into an office / trade counter area, which in turn leads to another office / directors office and a large open-plan warehouse area. The Warehouse benefits from lighting, three phase power supply and a fire alarm system. Eaves height approx. 4.16m and apex height approx. 6.18m. The premises have also been fitte</x:v>
      </x:c>
      <x:c r="R1770" s="15" t="str">
        <x:v>Advertised to let Annual rent converted from portal pcm; rounded display may differ from agent annual quote. Size read from property card, excluding the search-size filter. Annual rent is 12 × Rightmove advertised monthly rent; display rounding may apply.</x:v>
      </x:c>
      <x:c r="S1770" s="15" t="str">
        <x:v>https://www.rightmove.co.uk/properties/760553837070593#/?channel=COM_LET</x:v>
      </x:c>
      <x:c r="T1770" s="15" t="str"/>
      <x:c r="U1770" s="15" t="str"/>
      <x:c r="V1770" s="15" t="str">
        <x:v>Colchester — Angora Business Park</x:v>
      </x:c>
      <x:c r="W1770" s="15" t="str">
        <x:v>Individual unit ≤15,000 sq ft</x:v>
      </x:c>
      <x:c r="X1770" s="13" t="n">
        <x:f>IF(N1770="Yes",L1770,0)</x:f>
        <x:v>10.622701331642359</x:v>
      </x:c>
      <x:c r="Y1770" s="14" t="n">
        <x:v>1</x:v>
      </x:c>
      <x:c r="Z1770" s="13" t="str">
        <x:v>Industrial / workshop / storage</x:v>
      </x:c>
    </x:row>
    <x:row r="1771" ht="49" customHeight="1">
      <x:c r="A1771" s="13" t="str">
        <x:v>SE0791</x:v>
      </x:c>
      <x:c r="B1771" s="15" t="str">
        <x:v>Colchester</x:v>
      </x:c>
      <x:c r="C1771" s="15" t="str">
        <x:v>Colchester</x:v>
      </x:c>
      <x:c r="D1771" s="14" t="n">
        <x:v>130245</x:v>
      </x:c>
      <x:c r="E1771" s="13" t="str">
        <x:v>Town</x:v>
      </x:c>
      <x:c r="F1771" s="15" t="str">
        <x:v>Davey Close Trade Park</x:v>
      </x:c>
      <x:c r="G1771" s="15" t="str">
        <x:v>Unit 11 Davey Close Trade Park, Davey Close, Colchester CO1</x:v>
      </x:c>
      <x:c r="H1771" s="13" t="str">
        <x:v>Current</x:v>
      </x:c>
      <x:c r="I1771" s="14" t="n">
        <x:v>1104</x:v>
      </x:c>
      <x:c r="J1771" s="13" t="str">
        <x:f>IF(AND(ISNUMBER(I1771),I1771&gt;0),IF(I1771&lt;=1000,"1–1,000",IF(I1771&lt;=2500,"1,001–2,500",IF(I1771&lt;=5000,"2,501–5,000",IF(I1771&lt;=10000,"5,001–10,000","10,001–15,000")))),"1,001–2,500")</x:f>
        <x:v>1,001–2,500</x:v>
      </x:c>
      <x:c r="K1771" s="16" t="n">
        <x:v>13980</x:v>
      </x:c>
      <x:c r="L1771" s="43" t="n">
        <x:f>IF(AND(ISNUMBER(I1771),I1771&gt;0,ISNUMBER(K1771),K1771&gt;0),K1771/I1771,"n.a.")</x:f>
        <x:v>12.66304347826087</x:v>
      </x:c>
      <x:c r="M1771" s="43"/>
      <x:c r="N1771" s="13" t="str">
        <x:v>Yes</x:v>
      </x:c>
      <x:c r="O1771" s="15" t="str">
        <x:v>Not stated</x:v>
      </x:c>
      <x:c r="P1771" s="15" t="str">
        <x:v>Not stated</x:v>
      </x:c>
      <x:c r="Q1771" s="15" t="str">
        <x:v>Industrial Unit Industrial Reduced</x:v>
      </x:c>
      <x:c r="R1771"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71" s="15" t="str">
        <x:v>https://www.zoopla.co.uk/to-rent/commercial/details/72360767/</x:v>
      </x:c>
      <x:c r="T1771" s="15" t="str"/>
      <x:c r="U1771" s="15" t="str"/>
      <x:c r="V1771" s="15" t="str">
        <x:v>Colchester — Davey Close Trade Park</x:v>
      </x:c>
      <x:c r="W1771" s="15" t="str">
        <x:v>Individual unit ≤15,000 sq ft</x:v>
      </x:c>
      <x:c r="X1771" s="13" t="n">
        <x:f>IF(N1771="Yes",L1771,0)</x:f>
        <x:v>12.66304347826087</x:v>
      </x:c>
      <x:c r="Y1771" s="14" t="n">
        <x:v>1</x:v>
      </x:c>
      <x:c r="Z1771" s="13" t="str">
        <x:v>Industrial / workshop / storage</x:v>
      </x:c>
    </x:row>
    <x:row r="1772" ht="49" customHeight="1">
      <x:c r="A1772" s="13" t="str">
        <x:v>SE0792</x:v>
      </x:c>
      <x:c r="B1772" s="15" t="str">
        <x:v>Colchester</x:v>
      </x:c>
      <x:c r="C1772" s="15" t="str">
        <x:v>Colchester</x:v>
      </x:c>
      <x:c r="D1772" s="14" t="n">
        <x:v>130245</x:v>
      </x:c>
      <x:c r="E1772" s="13" t="str">
        <x:v>Town</x:v>
      </x:c>
      <x:c r="F1772" s="15" t="str">
        <x:v>Davey Close Trade Park</x:v>
      </x:c>
      <x:c r="G1772" s="15" t="str">
        <x:v>Unit 17 Davey Close Trade Park, Davey Close, Colchester CO1</x:v>
      </x:c>
      <x:c r="H1772" s="13" t="str">
        <x:v>Current</x:v>
      </x:c>
      <x:c r="I1772" s="14" t="n">
        <x:v>1805</x:v>
      </x:c>
      <x:c r="J1772" s="13" t="str">
        <x:f>IF(AND(ISNUMBER(I1772),I1772&gt;0),IF(I1772&lt;=1000,"1–1,000",IF(I1772&lt;=2500,"1,001–2,500",IF(I1772&lt;=5000,"2,501–5,000",IF(I1772&lt;=10000,"5,001–10,000","10,001–15,000")))),"1,001–2,500")</x:f>
        <x:v>1,001–2,500</x:v>
      </x:c>
      <x:c r="K1772" s="16" t="n">
        <x:v>22080</x:v>
      </x:c>
      <x:c r="L1772" s="43" t="n">
        <x:f>IF(AND(ISNUMBER(I1772),I1772&gt;0,ISNUMBER(K1772),K1772&gt;0),K1772/I1772,"n.a.")</x:f>
        <x:v>12.232686980609419</x:v>
      </x:c>
      <x:c r="M1772" s="43"/>
      <x:c r="N1772" s="13" t="str">
        <x:v>Yes</x:v>
      </x:c>
      <x:c r="O1772" s="15" t="str">
        <x:v>Not stated</x:v>
      </x:c>
      <x:c r="P1772" s="15" t="str">
        <x:v>Not stated</x:v>
      </x:c>
      <x:c r="Q1772" s="15" t="str">
        <x:v>High quality industrial space Industrial Reduced</x:v>
      </x:c>
      <x:c r="R1772"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772" s="15" t="str">
        <x:v>https://www.zoopla.co.uk/to-rent/commercial/details/66375209/</x:v>
      </x:c>
      <x:c r="T1772" s="15" t="str"/>
      <x:c r="U1772" s="15" t="str"/>
      <x:c r="V1772" s="15" t="str">
        <x:v>Colchester — Davey Close Trade Park</x:v>
      </x:c>
      <x:c r="W1772" s="15" t="str">
        <x:v>Individual unit ≤15,000 sq ft</x:v>
      </x:c>
      <x:c r="X1772" s="13" t="n">
        <x:f>IF(N1772="Yes",L1772,0)</x:f>
        <x:v>12.232686980609419</x:v>
      </x:c>
      <x:c r="Y1772" s="14" t="n">
        <x:v>1</x:v>
      </x:c>
      <x:c r="Z1772" s="13" t="str">
        <x:v>Industrial / workshop / storage</x:v>
      </x:c>
    </x:row>
    <x:row r="1773" ht="153" customHeight="1">
      <x:c r="A1773" s="13" t="str">
        <x:v>SE0793</x:v>
      </x:c>
      <x:c r="B1773" s="15" t="str">
        <x:v>Colchester</x:v>
      </x:c>
      <x:c r="C1773" s="15" t="str">
        <x:v>Colchester</x:v>
      </x:c>
      <x:c r="D1773" s="14" t="n">
        <x:v>130245</x:v>
      </x:c>
      <x:c r="E1773" s="13" t="str">
        <x:v>Town</x:v>
      </x:c>
      <x:c r="F1773" s="15" t="str">
        <x:v>Grange Way Business Park</x:v>
      </x:c>
      <x:c r="G1773" s="15" t="str">
        <x:v>21 Grange Way Business Park, Grange Way, Colchester, Essex, CO2</x:v>
      </x:c>
      <x:c r="H1773" s="13" t="str">
        <x:v>Current</x:v>
      </x:c>
      <x:c r="I1773" s="14" t="n">
        <x:v>3875</x:v>
      </x:c>
      <x:c r="J1773" s="13" t="str">
        <x:f>IF(AND(ISNUMBER(I1773),I1773&gt;0),IF(I1773&lt;=1000,"1–1,000",IF(I1773&lt;=2500,"1,001–2,500",IF(I1773&lt;=5000,"2,501–5,000",IF(I1773&lt;=10000,"5,001–10,000","10,001–15,000")))),"2,501–5,000")</x:f>
        <x:v>2,501–5,000</x:v>
      </x:c>
      <x:c r="K1773" s="16" t="n">
        <x:v>40400</x:v>
      </x:c>
      <x:c r="L1773" s="43" t="n">
        <x:f>IF(AND(ISNUMBER(I1773),I1773&gt;0,ISNUMBER(K1773),K1773&gt;0),K1773/I1773,"n.a.")</x:f>
        <x:v>10.425806451612903</x:v>
      </x:c>
      <x:c r="M1773" s="43"/>
      <x:c r="N1773" s="13" t="str">
        <x:v>Yes</x:v>
      </x:c>
      <x:c r="O1773" s="15" t="str">
        <x:v>A full height up and over door (approx.; 3.4m wide x 4m high), and personnel door, on the side elevation provide access to the main industrial area, which has an eaves height of approx.; 4.8m, a central apex height of approx.</x:v>
      </x:c>
      <x:c r="P1773" s="15" t="str">
        <x:v>Warehouse Area With Large Loading Door; A full height up and over door (approx.</x:v>
      </x:c>
      <x:c r="Q1773" s="15" t="str">
        <x:v>Well Presented Throughout Warehouse Area With Large Loading Door High Quality Offices On Ground &amp; First Floors Ample On Site Car Parking &amp; Yard Area Established Business Location Make an enquiry This detached unit is of steel portal frame construction with brick/block and part steel profile clad elevations under a pitched and insulated roof incorporating translucent roof lights. A full height up and over door (approx. 3.4m wide x 4m high), and personnel door, on the side elevation provide access to the main industrial area, which has an eaves height of approx. 4.8m, a central apex height of approx. 6.2m, fluorescent lighting, three phase power and a gas warm air heater (not tested). A person</x:v>
      </x:c>
      <x:c r="R1773" s="15" t="str">
        <x:v>Advertised to let Direct agent detail verified. Rent amount checked against a rent-labelled annual statement.</x:v>
      </x:c>
      <x:c r="S1773" s="15" t="str">
        <x:v>https://fennwright.co.uk/property/21-grange-way-business-park-grange-way-colchester-essex-co2/</x:v>
      </x:c>
      <x:c r="T1773" s="15" t="str"/>
      <x:c r="U1773" s="15" t="str"/>
      <x:c r="V1773" s="15" t="str">
        <x:v>Colchester — Grange Way Business Park</x:v>
      </x:c>
      <x:c r="W1773" s="15" t="str">
        <x:v>Individual unit ≤15,000 sq ft</x:v>
      </x:c>
      <x:c r="X1773" s="13" t="n">
        <x:f>IF(N1773="Yes",L1773,0)</x:f>
        <x:v>10.425806451612903</x:v>
      </x:c>
      <x:c r="Y1773" s="14" t="n">
        <x:v>1</x:v>
      </x:c>
      <x:c r="Z1773" s="13" t="str">
        <x:v>Industrial / workshop / storage</x:v>
      </x:c>
    </x:row>
    <x:row r="1774" ht="153" customHeight="1">
      <x:c r="A1774" s="13" t="str">
        <x:v>SE0794</x:v>
      </x:c>
      <x:c r="B1774" s="15" t="str">
        <x:v>Colchester</x:v>
      </x:c>
      <x:c r="C1774" s="15" t="str">
        <x:v>Colchester</x:v>
      </x:c>
      <x:c r="D1774" s="14" t="n">
        <x:v>130245</x:v>
      </x:c>
      <x:c r="E1774" s="13" t="str">
        <x:v>Town</x:v>
      </x:c>
      <x:c r="F1774" s="15" t="str">
        <x:v>Grange Way Business Park</x:v>
      </x:c>
      <x:c r="G1774" s="15" t="str">
        <x:v>Unit 19, Grange Way Business Park, Grange Way, Colchester, Essex, CO2 8HF</x:v>
      </x:c>
      <x:c r="H1774" s="13" t="str">
        <x:v>Current</x:v>
      </x:c>
      <x:c r="I1774" s="14" t="n">
        <x:v>3017</x:v>
      </x:c>
      <x:c r="J1774" s="13" t="str">
        <x:f>IF(AND(ISNUMBER(I1774),I1774&gt;0),IF(I1774&lt;=1000,"1–1,000",IF(I1774&lt;=2500,"1,001–2,500",IF(I1774&lt;=5000,"2,501–5,000",IF(I1774&lt;=10000,"5,001–10,000","10,001–15,000")))),"2,501–5,000")</x:f>
        <x:v>2,501–5,000</x:v>
      </x:c>
      <x:c r="K1774" s="16" t="n">
        <x:v>30192</x:v>
      </x:c>
      <x:c r="L1774" s="43" t="n">
        <x:f>IF(AND(ISNUMBER(I1774),I1774&gt;0,ISNUMBER(K1774),K1774&gt;0),K1774/I1774,"n.a.")</x:f>
        <x:v>10.007292011932384</x:v>
      </x:c>
      <x:c r="M1774" s="43"/>
      <x:c r="N1774" s="13" t="str">
        <x:v>Yes</x:v>
      </x:c>
      <x:c r="O1774" s="15" t="str">
        <x:v>Stepped rent: Year 1 £30,200 per annum (£10.01 per sq ft); Year 2 £33,200 per annum (£11.00 per sq ft); Year 3 £36,200 per annum (£12.00 per sq ft). Unit 19 comprises a detached light industrial / warehouse unit extending to approximately 3,001 sq ft, with a side yard of approximately 1,375 sq ft and a forecourt suitable for parking, loading and unloading. The unit is of steel portal frame construction with brick / block and part steel profile cl</x:v>
      </x:c>
      <x:c r="P1774" s="15" t="str">
        <x:v>Stepped rent: Year 1 £30,200 per annum (£10.01 per sq ft); Year 2 £33,200 per annum (£11.00 per sq ft); Year 3 £36,200 per annum (£12.00 per sq ft). Unit 19 comprises a detached light industrial / warehouse unit extending to approximately 3,001 sq ft, with a side yard of approximately 1,375 sq ft and a forecourt suitable for parking, loading and unloading. The unit is of steel portal frame construction with brick / block and part steel profile cl</x:v>
      </x:c>
      <x:c r="Q1774" s="15" t="str">
        <x:v>"Stepped rent: Year 1 £30,200 per annum (£10.01 per sq ft); Year 2 £33,200 per annum (£11.00 per sq ft); Year 3 £36,200 per annum (£12.00 per sq ft). Unit 19 comprises a detached light industrial / warehouse unit extending to approximately 3,001 sq ft, with a side yard of approximately 1,375 sq ft and a forecourt suitable for parking, loading and unloading. The unit is of steel portal frame construction with brick / block and part steel profile clad elevations under a pitched and insulated roof incorporating translucent roof lights. The main industrial area benefits from a full-height up and over loading door measuring approximately 3.4m wide x 4m high, separate personnel access, three phase</x:v>
      </x:c>
      <x:c r="R1774" s="15" t="str">
        <x:v>Advertised to let Size read from property card, excluding the search-size filter. Annual rent is 12 × Rightmove advertised monthly rent; display rounding may apply.</x:v>
      </x:c>
      <x:c r="S1774" s="15" t="str">
        <x:v>https://www.rightmove.co.uk/properties/760756952479985#/?channel=COM_LET</x:v>
      </x:c>
      <x:c r="T1774" s="15" t="str"/>
      <x:c r="U1774" s="15" t="str"/>
      <x:c r="V1774" s="15" t="str">
        <x:v>Colchester — Grange Way Business Park</x:v>
      </x:c>
      <x:c r="W1774" s="15" t="str">
        <x:v>Individual unit ≤15,000 sq ft</x:v>
      </x:c>
      <x:c r="X1774" s="13" t="n">
        <x:f>IF(N1774="Yes",L1774,0)</x:f>
        <x:v>10.007292011932384</x:v>
      </x:c>
      <x:c r="Y1774" s="14" t="n">
        <x:v>1</x:v>
      </x:c>
      <x:c r="Z1774" s="13" t="str">
        <x:v>Industrial / workshop / storage</x:v>
      </x:c>
    </x:row>
    <x:row r="1775" ht="153" customHeight="1">
      <x:c r="A1775" s="13" t="str">
        <x:v>SE0795</x:v>
      </x:c>
      <x:c r="B1775" s="15" t="str">
        <x:v>Colchester</x:v>
      </x:c>
      <x:c r="C1775" s="15" t="str">
        <x:v>Colchester</x:v>
      </x:c>
      <x:c r="D1775" s="14" t="n">
        <x:v>130245</x:v>
      </x:c>
      <x:c r="E1775" s="13" t="str">
        <x:v>Town</x:v>
      </x:c>
      <x:c r="F1775" s="15" t="str">
        <x:v>Grange Way Business Park</x:v>
      </x:c>
      <x:c r="G1775" s="15" t="str">
        <x:v>Unit 4, Grange Way Business Park, Grange Way, Colchester, Essex, CO2</x:v>
      </x:c>
      <x:c r="H1775" s="13" t="str">
        <x:v>Current</x:v>
      </x:c>
      <x:c r="I1775" s="14" t="n">
        <x:v>5479</x:v>
      </x:c>
      <x:c r="J1775" s="13" t="str">
        <x:f>IF(AND(ISNUMBER(I1775),I1775&gt;0),IF(I1775&lt;=1000,"1–1,000",IF(I1775&lt;=2500,"1,001–2,500",IF(I1775&lt;=5000,"2,501–5,000",IF(I1775&lt;=10000,"5,001–10,000","10,001–15,000")))),"5,001–10,000")</x:f>
        <x:v>5,001–10,000</x:v>
      </x:c>
      <x:c r="K1775" s="16" t="n">
        <x:v>55000</x:v>
      </x:c>
      <x:c r="L1775" s="43" t="n">
        <x:f>IF(AND(ISNUMBER(I1775),I1775&gt;0,ISNUMBER(K1775),K1775&gt;0),K1775/I1775,"n.a.")</x:f>
        <x:v>10.038328162073372</x:v>
      </x:c>
      <x:c r="M1775" s="43"/>
      <x:c r="N1775" s="13" t="str">
        <x:v>Yes</x:v>
      </x:c>
      <x:c r="O1775" s="15" t="str">
        <x:v>4.2m Eaves Height &amp; 6.7m Apex Height; 4.2m eaves and 6.7m apex height.</x:v>
      </x:c>
      <x:c r="P1775" s="15" t="str">
        <x:v>Large Loading Door, Forecourt For Loading/Unloading; The warehouse benefits from a loading door (approx.; To the front of the premises there is a forecourt area providing circa fourteen car parking spaces and loading / unloading facilities in front of the loading door.</x:v>
      </x:c>
      <x:c r="Q1775" s="15" t="str">
        <x:v>Ground &amp; First Floor Offices Large Loading Door, Forecourt For Loading/Unloading Generous Parking, Up to c. Fourteen Car Parking Spaces Approx. 4.2m Eaves Height &amp; 6.7m Apex Height Established &amp; Busy Business Park Location Make an enquiry The premises are of steel portal frame construction with part brick, part profile steel clad elevations, with UPVC double glazed windows, under a pitched and insulated roof incorporating translucent roof lights. Approx. 4.2m eaves and 6.7m apex height. A personnel door provides access to an entrance hallway which leads to two office areas, three WC's, and a kitchenette. The warehouse benefits from a loading door (approx. 3.5m wide by 4.5m high), three phase</x:v>
      </x:c>
      <x:c r="R1775" s="15" t="str">
        <x:v>Advertised to let Annual rent converted from portal pcm; rounded display may differ from agent annual quote. Agent annual rent verified. Direct agent detail verified. Rent amount checked against a rent-labelled annual statement.</x:v>
      </x:c>
      <x:c r="S1775" s="15" t="str">
        <x:v>https://www.rightmove.co.uk/properties/760553988125985#/?channel=COM_LET</x:v>
      </x:c>
      <x:c r="T1775" s="15" t="str">
        <x:v>https://fennwright.co.uk/property/unit-4-grange-way-business-park-grange-way-colchester-essex-co2/</x:v>
      </x:c>
      <x:c r="U1775" s="15" t="str"/>
      <x:c r="V1775" s="15" t="str">
        <x:v>Colchester — Grange Way Business Park</x:v>
      </x:c>
      <x:c r="W1775" s="15" t="str">
        <x:v>Individual unit ≤15,000 sq ft</x:v>
      </x:c>
      <x:c r="X1775" s="13" t="n">
        <x:f>IF(N1775="Yes",L1775,0)</x:f>
        <x:v>10.038328162073372</x:v>
      </x:c>
      <x:c r="Y1775" s="14" t="n">
        <x:v>1</x:v>
      </x:c>
      <x:c r="Z1775" s="13" t="str">
        <x:v>Industrial / workshop / storage</x:v>
      </x:c>
    </x:row>
    <x:row r="1776" ht="153" customHeight="1">
      <x:c r="A1776" s="13" t="str">
        <x:v>SE0796</x:v>
      </x:c>
      <x:c r="B1776" s="15" t="str">
        <x:v>Colchester</x:v>
      </x:c>
      <x:c r="C1776" s="15" t="str">
        <x:v>Colchester</x:v>
      </x:c>
      <x:c r="D1776" s="14" t="n">
        <x:v>130245</x:v>
      </x:c>
      <x:c r="E1776" s="13" t="str">
        <x:v>Town</x:v>
      </x:c>
      <x:c r="F1776" s="15" t="str">
        <x:v>Grange Way Business Park</x:v>
      </x:c>
      <x:c r="G1776" s="15" t="str">
        <x:v>Unit 6, Grange Way Business Park, Grange Way, Colchester, Essex, CO2 8HF</x:v>
      </x:c>
      <x:c r="H1776" s="13" t="str">
        <x:v>Current</x:v>
      </x:c>
      <x:c r="I1776" s="14" t="n">
        <x:v>3610</x:v>
      </x:c>
      <x:c r="J1776" s="13" t="str">
        <x:f>IF(AND(ISNUMBER(I1776),I1776&gt;0),IF(I1776&lt;=1000,"1–1,000",IF(I1776&lt;=2500,"1,001–2,500",IF(I1776&lt;=5000,"2,501–5,000",IF(I1776&lt;=10000,"5,001–10,000","10,001–15,000")))),"2,501–5,000")</x:f>
        <x:v>2,501–5,000</x:v>
      </x:c>
      <x:c r="K1776" s="16" t="n">
        <x:v>36100</x:v>
      </x:c>
      <x:c r="L1776" s="43" t="n">
        <x:f>IF(AND(ISNUMBER(I1776),I1776&gt;0,ISNUMBER(K1776),K1776&gt;0),K1776/I1776,"n.a.")</x:f>
        <x:v>10</x:v>
      </x:c>
      <x:c r="M1776" s="43"/>
      <x:c r="N1776" s="13" t="str">
        <x:v>Yes</x:v>
      </x:c>
      <x:c r="O1776" s="15" t="str">
        <x:v>4.2m eaves and 6.0m apex height.</x:v>
      </x:c>
      <x:c r="P1776" s="15" t="str">
        <x:v>Large loading door; The warehouse benefits from a loading door (approx.; To the front of the premises there is a forecourt area providing six/ eight car parking spaces (if double parked) and loading / unloading facilities in front of the loading door.</x:v>
      </x:c>
      <x:c r="Q1776" s="15" t="str">
        <x:v>INCENTIVE - 6 months half rent offer* Light Industrial / Trade Counter Premises Large loading door Offices, Kitchenette &amp; WC Facilities Forecourt for loading / unloading Popular &amp; established business location Make an enquiry The premises are of steel portal frame construction with part brick, part profile steel clad elevations, with UPVC double glazed windows, under a pitched and insulated roof incorporating translucent roof lights. Approx. 4.2m eaves and 6.0m apex height. A personnel door provides access to an entrance hallway which leads to an office / trade counter area, two WC's, and a kitchenette. The warehouse benefits from a loading door (approx. 3.5m wide by 4.5m high), power supply</x:v>
      </x:c>
      <x:c r="R1776" s="15" t="str">
        <x:v>Advertised to let Agent annual rent verified. Direct agent detail verified. Rent amount checked against a rent-labelled annual statement.</x:v>
      </x:c>
      <x:c r="S1776" s="15" t="str">
        <x:v>https://www.rightmove.co.uk/properties/778333305153952#/?channel=COM_LET</x:v>
      </x:c>
      <x:c r="T1776" s="15" t="str">
        <x:v>https://www.rightmove.co.uk/properties/778308342588912#/?channel=COM_LET</x:v>
      </x:c>
      <x:c r="U1776" s="15" t="str">
        <x:v>https://fennwright.co.uk/property/6-grange-way-business-park-grange-way-colchester-essex-co2/</x:v>
      </x:c>
      <x:c r="V1776" s="15" t="str">
        <x:v>Colchester — Grange Way Business Park</x:v>
      </x:c>
      <x:c r="W1776" s="15" t="str">
        <x:v>Individual unit ≤15,000 sq ft</x:v>
      </x:c>
      <x:c r="X1776" s="13" t="n">
        <x:f>IF(N1776="Yes",L1776,0)</x:f>
        <x:v>10</x:v>
      </x:c>
      <x:c r="Y1776" s="14" t="n">
        <x:v>1</x:v>
      </x:c>
      <x:c r="Z1776" s="13" t="str">
        <x:v>Industrial / workshop / storage</x:v>
      </x:c>
    </x:row>
    <x:row r="1777" ht="153" customHeight="1">
      <x:c r="A1777" s="13" t="str">
        <x:v>SE0797</x:v>
      </x:c>
      <x:c r="B1777" s="15" t="str">
        <x:v>Colchester</x:v>
      </x:c>
      <x:c r="C1777" s="15" t="str">
        <x:v>Colchester</x:v>
      </x:c>
      <x:c r="D1777" s="14" t="n">
        <x:v>130245</x:v>
      </x:c>
      <x:c r="E1777" s="13" t="str">
        <x:v>Town</x:v>
      </x:c>
      <x:c r="F1777" s="15" t="str">
        <x:v>Moorside Business Park</x:v>
      </x:c>
      <x:c r="G1777" s="15" t="str">
        <x:v>30 Moorside Business Park, Moorside, Colchester, Essex, CO1</x:v>
      </x:c>
      <x:c r="H1777" s="13" t="str">
        <x:v>Current</x:v>
      </x:c>
      <x:c r="I1777" s="14" t="n">
        <x:v>1300</x:v>
      </x:c>
      <x:c r="J1777" s="13" t="str">
        <x:f>IF(AND(ISNUMBER(I1777),I1777&gt;0),IF(I1777&lt;=1000,"1–1,000",IF(I1777&lt;=2500,"1,001–2,500",IF(I1777&lt;=5000,"2,501–5,000",IF(I1777&lt;=10000,"5,001–10,000","10,001–15,000")))),"1,001–2,500")</x:f>
        <x:v>1,001–2,500</x:v>
      </x:c>
      <x:c r="K1777" s="16" t="n">
        <x:v>14000</x:v>
      </x:c>
      <x:c r="L1777" s="43" t="n">
        <x:f>IF(AND(ISNUMBER(I1777),I1777&gt;0,ISNUMBER(K1777),K1777&gt;0),K1777/I1777,"n.a.")</x:f>
        <x:v>10.76923076923077</x:v>
      </x:c>
      <x:c r="M1777" s="43"/>
      <x:c r="N1777" s="13" t="str">
        <x:v>Yes</x:v>
      </x:c>
      <x:c r="O1777" s="15" t="str">
        <x:v>Not stated</x:v>
      </x:c>
      <x:c r="P1777" s="15" t="str">
        <x:v>The unit benefits from a roller shutter loading door (approx.; -Roller Shutter Door (3.3 x 2.9)</x:v>
      </x:c>
      <x:c r="Q1777" s="15" t="str">
        <x:v>Carpeted Office Accommodation Mezzanine Floor Allocated On Site Parking &amp; Visitor Spaces Established Business Location Make an enquiry The premises comprise a well-presented business unit providing a combination of ground floor accommodation together with a useful mezzanine/storage area. The unit benefits from a roller shutter loading door (approx. 3.3m wide x 2.9m high), together with carpeted office accommodation, WC and kitchen facilities. The mezzanine provides additional storage or ancillary accommodation. Externally, the property benefits from two allocated on-site car parking spaces, with additional visitor parking available within the established Moorside Business Park. DESCRIPTION/</x:v>
      </x:c>
      <x:c r="R1777" s="15" t="str">
        <x:v>Advertised to let Agent annual rent verified. Direct agent detail verified. Rent amount checked against a rent-labelled annual statement.</x:v>
      </x:c>
      <x:c r="S1777" s="15" t="str">
        <x:v>https://www.rightmove.co.uk/properties/771464867887777#/?channel=COM_LET</x:v>
      </x:c>
      <x:c r="T1777" s="15" t="str">
        <x:v>https://fennwright.co.uk/property/30-moorside-business-park-moorside-colchester-essex-co1/</x:v>
      </x:c>
      <x:c r="U1777" s="15" t="str"/>
      <x:c r="V1777" s="15" t="str">
        <x:v>Colchester — Moorside Business Park</x:v>
      </x:c>
      <x:c r="W1777" s="15" t="str">
        <x:v>Individual unit ≤15,000 sq ft</x:v>
      </x:c>
      <x:c r="X1777" s="13" t="n">
        <x:f>IF(N1777="Yes",L1777,0)</x:f>
        <x:v>10.76923076923077</x:v>
      </x:c>
      <x:c r="Y1777" s="14" t="n">
        <x:v>1</x:v>
      </x:c>
      <x:c r="Z1777" s="13" t="str">
        <x:v>Industrial / workshop / storage</x:v>
      </x:c>
    </x:row>
    <x:row r="1778" ht="153" customHeight="1">
      <x:c r="A1778" s="13" t="str">
        <x:v>SE0798</x:v>
      </x:c>
      <x:c r="B1778" s="15" t="str">
        <x:v>Colchester</x:v>
      </x:c>
      <x:c r="C1778" s="15" t="str">
        <x:v>Colchester</x:v>
      </x:c>
      <x:c r="D1778" s="14" t="n">
        <x:v>130245</x:v>
      </x:c>
      <x:c r="E1778" s="13" t="str">
        <x:v>Town</x:v>
      </x:c>
      <x:c r="F1778" s="15" t="str">
        <x:v>Severalls Industrial Park</x:v>
      </x:c>
      <x:c r="G1778" s="15" t="str">
        <x:v>Graphic House, Telford Way, Severalls Industrial Park, Colchester, Essex, CO4</x:v>
      </x:c>
      <x:c r="H1778" s="13" t="str">
        <x:v>Uncertain</x:v>
      </x:c>
      <x:c r="I1778" s="14" t="n">
        <x:v>10644</x:v>
      </x:c>
      <x:c r="J1778" s="13" t="str">
        <x:f>IF(AND(ISNUMBER(I1778),I1778&gt;0),IF(I1778&lt;=1000,"1–1,000",IF(I1778&lt;=2500,"1,001–2,500",IF(I1778&lt;=5000,"2,501–5,000",IF(I1778&lt;=10000,"5,001–10,000","10,001–15,000")))),"10,001–15,000")</x:f>
        <x:v>10,001–15,000</x:v>
      </x:c>
      <x:c r="K1778" s="16" t="n">
        <x:v>99500</x:v>
      </x:c>
      <x:c r="L1778" s="43" t="n">
        <x:f>IF(AND(ISNUMBER(I1778),I1778&gt;0,ISNUMBER(K1778),K1778&gt;0),K1778/I1778,"n.a.")</x:f>
        <x:v>9.347989477639985</x:v>
      </x:c>
      <x:c r="M1778" s="43"/>
      <x:c r="N1778" s="13" t="str">
        <x:v>No</x:v>
      </x:c>
      <x:c r="O1778" s="15" t="str">
        <x:v>Not stated</x:v>
      </x:c>
      <x:c r="P1778" s="15" t="str">
        <x:v>An electrically operated loading door (3m wide x 3.5m high) on the side elevation provides access to the warehouse areas (accessed via Stephenson Road).</x:v>
      </x:c>
      <x:c r="Q1778" s="15" t="str">
        <x:v>Available Now For Swift Occupation Ground &amp; First Floor Offices Air-Conditioned Offices Excellent on site car parking Established Industrial Park Location Make an enquiry The building is of steel portal frame with brick and insulated steel-clad elevations under a pitched and insulated roof. A large reception provides access to a mix of ground floor office, workshop and warehouse space along with first floor office areas. WC and tea point facilities are also provided. An electrically operated loading door (3m wide x 3.5m high) on the side elevation provides access to the warehouse areas (accessed via Stephenson Road). The building benefits from LED lighting, three phase power, mains gas, and</x:v>
      </x:c>
      <x:c r="R1778" s="15" t="str">
        <x:v>Under offer / let agreed Direct agent detail verified. Rent amount checked against a rent-labelled annual statement.</x:v>
      </x:c>
      <x:c r="S1778" s="15" t="str">
        <x:v>https://fennwright.co.uk/property/graphic-house-telford-way-severalls-industrial-park-colchester-essex-co4/</x:v>
      </x:c>
      <x:c r="T1778" s="15" t="str"/>
      <x:c r="U1778" s="15" t="str"/>
      <x:c r="V1778" s="15" t="str">
        <x:v>Colchester — Severalls Industrial Park</x:v>
      </x:c>
      <x:c r="W1778" s="15" t="str">
        <x:v>Individual unit ≤15,000 sq ft</x:v>
      </x:c>
      <x:c r="X1778" s="13" t="n">
        <x:f>IF(N1778="Yes",L1778,0)</x:f>
        <x:v>0</x:v>
      </x:c>
      <x:c r="Y1778" s="14" t="n">
        <x:v>1</x:v>
      </x:c>
      <x:c r="Z1778" s="13" t="str">
        <x:v>Industrial / workshop / storage</x:v>
      </x:c>
    </x:row>
    <x:row r="1779" ht="153" customHeight="1">
      <x:c r="A1779" s="13" t="str">
        <x:v>SE0799</x:v>
      </x:c>
      <x:c r="B1779" s="15" t="str">
        <x:v>Colchester</x:v>
      </x:c>
      <x:c r="C1779" s="15" t="str">
        <x:v>Colchester</x:v>
      </x:c>
      <x:c r="D1779" s="14" t="n">
        <x:v>130245</x:v>
      </x:c>
      <x:c r="E1779" s="13" t="str">
        <x:v>Town</x:v>
      </x:c>
      <x:c r="F1779" s="15" t="str">
        <x:v>Standalone / estate not named</x:v>
      </x:c>
      <x:c r="G1779" s="15" t="str">
        <x:v>1 Oyster Park, Greenstead Road, Colchester, Essex, CO1</x:v>
      </x:c>
      <x:c r="H1779" s="13" t="str">
        <x:v>Current</x:v>
      </x:c>
      <x:c r="I1779" s="14" t="n">
        <x:v>1227</x:v>
      </x:c>
      <x:c r="J1779" s="13" t="str">
        <x:f>IF(AND(ISNUMBER(I1779),I1779&gt;0),IF(I1779&lt;=1000,"1–1,000",IF(I1779&lt;=2500,"1,001–2,500",IF(I1779&lt;=5000,"2,501–5,000",IF(I1779&lt;=10000,"5,001–10,000","10,001–15,000")))),"1,001–2,500")</x:f>
        <x:v>1,001–2,500</x:v>
      </x:c>
      <x:c r="K1779" s="16" t="n">
        <x:v>16500</x:v>
      </x:c>
      <x:c r="L1779" s="43" t="n">
        <x:f>IF(AND(ISNUMBER(I1779),I1779&gt;0,ISNUMBER(K1779),K1779&gt;0),K1779/I1779,"n.a.")</x:f>
        <x:v>13.447432762836186</x:v>
      </x:c>
      <x:c r="M1779" s="43"/>
      <x:c r="N1779" s="13" t="str">
        <x:v>Yes</x:v>
      </x:c>
      <x:c r="O1779" s="15" t="str">
        <x:v>The unit benefits from a pedestrian entrance, large loading door and WC facilities, with an eaves height of approximately 3.7m and an apex height of approximately 5.1m.</x:v>
      </x:c>
      <x:c r="P1779" s="15" t="str">
        <x:v>The unit benefits from a pedestrian entrance, large loading door and WC facilities, with an eaves height of approximately 3.7m and an apex height of approximately 5.1m.</x:v>
      </x:c>
      <x:c r="Q1779" s="15" t="str">
        <x:v>Light Industrial Premises To Let On A New Lease Excellent Transportation Links Close To The City Centre Allocated Car Parking Spaces Make an enquiry The Unit comprises of steel portal frame construction under a pitched roof with transparent roof lights and part brick and part clad elevations. The unit benefits from a pedestrian entrance, large loading door and WC facilities, with an eaves height of approximately 3.7m and an apex height of approximately 5.1m. Allocated on-site parking is provided within a shared parking area. LOCATION Oyster Park is a mid-1980's light industrial development located off Greenstead Road, close to Colchester City Centre. Easy access is available to the inner rin</x:v>
      </x:c>
      <x:c r="R1779" s="15" t="str">
        <x:v>Advertised to let Agent annual rent verified. Direct agent detail verified. Rent amount checked against a rent-labelled annual statement.</x:v>
      </x:c>
      <x:c r="S1779" s="15" t="str">
        <x:v>https://www.rightmove.co.uk/properties/782325938524944#/?channel=COM_LET</x:v>
      </x:c>
      <x:c r="T1779" s="15" t="str">
        <x:v>https://fennwright.co.uk/property/1-oyster-park-greenstead-road-colchester-essex-co1/</x:v>
      </x:c>
      <x:c r="U1779" s="15" t="str"/>
      <x:c r="V1779" s="15" t="str">
        <x:v>Colchester — Standalone / estate not named</x:v>
      </x:c>
      <x:c r="W1779" s="15" t="str">
        <x:v>Individual unit ≤15,000 sq ft</x:v>
      </x:c>
      <x:c r="X1779" s="13" t="n">
        <x:f>IF(N1779="Yes",L1779,0)</x:f>
        <x:v>13.447432762836186</x:v>
      </x:c>
      <x:c r="Y1779" s="14" t="n">
        <x:v>1</x:v>
      </x:c>
      <x:c r="Z1779" s="13" t="str">
        <x:v>Industrial / workshop / storage</x:v>
      </x:c>
    </x:row>
    <x:row r="1780" ht="49" customHeight="1">
      <x:c r="A1780" s="13" t="str">
        <x:v>SE0800</x:v>
      </x:c>
      <x:c r="B1780" s="15" t="str">
        <x:v>Colchester</x:v>
      </x:c>
      <x:c r="C1780" s="15" t="str">
        <x:v>Colchester</x:v>
      </x:c>
      <x:c r="D1780" s="14" t="n">
        <x:v>130245</x:v>
      </x:c>
      <x:c r="E1780" s="13" t="str">
        <x:v>Town</x:v>
      </x:c>
      <x:c r="F1780" s="15" t="str">
        <x:v>Standalone / estate not named</x:v>
      </x:c>
      <x:c r="G1780" s="15" t="str">
        <x:v>1,500sqft Warehouse To Let near Colchester</x:v>
      </x:c>
      <x:c r="H1780" s="13" t="str">
        <x:v>Current</x:v>
      </x:c>
      <x:c r="I1780" s="14" t="n">
        <x:v>1500</x:v>
      </x:c>
      <x:c r="J1780" s="13" t="str">
        <x:f>IF(AND(ISNUMBER(I1780),I1780&gt;0),IF(I1780&lt;=1000,"1–1,000",IF(I1780&lt;=2500,"1,001–2,500",IF(I1780&lt;=5000,"2,501–5,000",IF(I1780&lt;=10000,"5,001–10,000","10,001–15,000")))),"1,001–2,500")</x:f>
        <x:v>1,001–2,500</x:v>
      </x:c>
      <x:c r="K1780" s="16" t="n">
        <x:v>10800</x:v>
      </x:c>
      <x:c r="L1780" s="43" t="n">
        <x:f>IF(AND(ISNUMBER(I1780),I1780&gt;0,ISNUMBER(K1780),K1780&gt;0),K1780/I1780,"n.a.")</x:f>
        <x:v>7.2</x:v>
      </x:c>
      <x:c r="M1780" s="43"/>
      <x:c r="N1780" s="13" t="str">
        <x:v>Yes</x:v>
      </x:c>
      <x:c r="O1780" s="15" t="str">
        <x:v>Not stated</x:v>
      </x:c>
      <x:c r="P1780" s="15" t="str">
        <x:v>Not stated</x:v>
      </x:c>
      <x:c r="Q1780" s="15" t="str">
        <x:v>A 1,500sq ft warehouse available on a secure rural site at Wormingford, near Colchester.</x:v>
      </x:c>
      <x:c r="R1780" s="15" t="str">
        <x:v>Advertised to let Annual rent converted from portal pcm; rounded display may differ from agent annual quote. Size read from property card, excluding the search-size filter. Annual rent is 12 × Rightmove advertised monthly rent; display rounding may apply.</x:v>
      </x:c>
      <x:c r="S1780" s="15" t="str">
        <x:v>https://www.rightmove.co.uk/properties/93905826#/?channel=COM_LET</x:v>
      </x:c>
      <x:c r="T1780" s="15" t="str"/>
      <x:c r="U1780" s="15" t="str"/>
      <x:c r="V1780" s="15" t="str">
        <x:v>Colchester — Standalone / estate not named</x:v>
      </x:c>
      <x:c r="W1780" s="15" t="str">
        <x:v>Individual unit ≤15,000 sq ft</x:v>
      </x:c>
      <x:c r="X1780" s="13" t="n">
        <x:f>IF(N1780="Yes",L1780,0)</x:f>
        <x:v>7.2</x:v>
      </x:c>
      <x:c r="Y1780" s="14" t="n">
        <x:v>1</x:v>
      </x:c>
      <x:c r="Z1780" s="13" t="str">
        <x:v>Industrial / workshop / storage</x:v>
      </x:c>
    </x:row>
    <x:row r="1781" ht="153" customHeight="1">
      <x:c r="A1781" s="13" t="str">
        <x:v>SE0801</x:v>
      </x:c>
      <x:c r="B1781" s="15" t="str">
        <x:v>Colchester</x:v>
      </x:c>
      <x:c r="C1781" s="15" t="str">
        <x:v>Colchester</x:v>
      </x:c>
      <x:c r="D1781" s="14" t="n">
        <x:v>130245</x:v>
      </x:c>
      <x:c r="E1781" s="13" t="str">
        <x:v>Town</x:v>
      </x:c>
      <x:c r="F1781" s="15" t="str">
        <x:v>Standalone / estate not named</x:v>
      </x:c>
      <x:c r="G1781" s="15" t="str">
        <x:v>12 Edward Park, Grange Way, Colchester, Essex, CO2</x:v>
      </x:c>
      <x:c r="H1781" s="13" t="str">
        <x:v>Current</x:v>
      </x:c>
      <x:c r="I1781" s="14" t="n">
        <x:v>3641</x:v>
      </x:c>
      <x:c r="J1781" s="13" t="str">
        <x:f>IF(AND(ISNUMBER(I1781),I1781&gt;0),IF(I1781&lt;=1000,"1–1,000",IF(I1781&lt;=2500,"1,001–2,500",IF(I1781&lt;=5000,"2,501–5,000",IF(I1781&lt;=10000,"5,001–10,000","10,001–15,000")))),"2,501–5,000")</x:f>
        <x:v>2,501–5,000</x:v>
      </x:c>
      <x:c r="K1781" s="16" t="n">
        <x:v>37900</x:v>
      </x:c>
      <x:c r="L1781" s="43" t="n">
        <x:f>IF(AND(ISNUMBER(I1781),I1781&gt;0,ISNUMBER(K1781),K1781&gt;0),K1781/I1781,"n.a.")</x:f>
        <x:v>10.409228234001647</x:v>
      </x:c>
      <x:c r="M1781" s="43"/>
      <x:c r="N1781" s="13" t="str">
        <x:v>Yes</x:v>
      </x:c>
      <x:c r="O1781" s="15" t="str">
        <x:v>It offers an approximate eaves height of approx.; 4.8m and an apex height of approx.</x:v>
      </x:c>
      <x:c r="P1781" s="15" t="str">
        <x:v>An electric loading door (approx.</x:v>
      </x:c>
      <x:c r="Q1781" s="15" t="str">
        <x:v>REDUCED RENT IN YEARS 1 &amp; 2 (subject to lease terms) Self Contained Light Industrial / Business Unit Offices, Meeting Rooms &amp; Stores Fenced And Gated Yard Established Business Location Make an enquiry *REDUCED RENT IN YEARS 1 &amp; 2 (subject to lease terms)* The property is of steel portal frame construction with part brick and part profile steel clad elevations, set beneath a pitched, insulated roof incorporating translucent roof lights. It offers an approximate eaves height of approx. 4.8m and an apex height of approx. 6.3m. Access is provided via a personnel door leading into an entrance hall, which connects to office and trade counter areas, along with kitchen and WC facilities. A staircase</x:v>
      </x:c>
      <x:c r="R1781" s="15" t="str">
        <x:v>Advertised to let Annual rent converted from portal pcm; rounded display may differ from agent annual quote. Agent annual rent verified. Direct agent detail verified. Rent amount checked against a rent-labelled annual statement.</x:v>
      </x:c>
      <x:c r="S1781" s="15" t="str">
        <x:v>https://www.rightmove.co.uk/properties/764893482146833#/?channel=COM_LET</x:v>
      </x:c>
      <x:c r="T1781" s="15" t="str">
        <x:v>https://www.rightmove.co.uk/properties/760756877058993#/?channel=COM_LET</x:v>
      </x:c>
      <x:c r="U1781" s="15" t="str">
        <x:v>https://www.rightmove.co.uk/properties/778701210563985#/?channel=COM_LET
https://fennwright.co.uk/property/12-edward-park-grange-way-colchester-essex-co2-2/</x:v>
      </x:c>
      <x:c r="V1781" s="15" t="str">
        <x:v>Colchester — Standalone / estate not named</x:v>
      </x:c>
      <x:c r="W1781" s="15" t="str">
        <x:v>Individual unit ≤15,000 sq ft</x:v>
      </x:c>
      <x:c r="X1781" s="13" t="n">
        <x:f>IF(N1781="Yes",L1781,0)</x:f>
        <x:v>10.409228234001647</x:v>
      </x:c>
      <x:c r="Y1781" s="14" t="n">
        <x:v>1</x:v>
      </x:c>
      <x:c r="Z1781" s="13" t="str">
        <x:v>Industrial / workshop / storage</x:v>
      </x:c>
    </x:row>
    <x:row r="1782" ht="153" customHeight="1">
      <x:c r="A1782" s="13" t="str">
        <x:v>SE0802</x:v>
      </x:c>
      <x:c r="B1782" s="15" t="str">
        <x:v>Colchester</x:v>
      </x:c>
      <x:c r="C1782" s="15" t="str">
        <x:v>Colchester</x:v>
      </x:c>
      <x:c r="D1782" s="14" t="n">
        <x:v>130245</x:v>
      </x:c>
      <x:c r="E1782" s="13" t="str">
        <x:v>Town</x:v>
      </x:c>
      <x:c r="F1782" s="15" t="str">
        <x:v>Standalone / estate not named</x:v>
      </x:c>
      <x:c r="G1782" s="15" t="str">
        <x:v>2 Mason Road, Colchester, Essex, CO1</x:v>
      </x:c>
      <x:c r="H1782" s="13" t="str">
        <x:v>Current</x:v>
      </x:c>
      <x:c r="I1782" s="14" t="n">
        <x:v>4635</x:v>
      </x:c>
      <x:c r="J1782" s="13" t="str">
        <x:f>IF(AND(ISNUMBER(I1782),I1782&gt;0),IF(I1782&lt;=1000,"1–1,000",IF(I1782&lt;=2500,"1,001–2,500",IF(I1782&lt;=5000,"2,501–5,000",IF(I1782&lt;=10000,"5,001–10,000","10,001–15,000")))),"2,501–5,000")</x:f>
        <x:v>2,501–5,000</x:v>
      </x:c>
      <x:c r="K1782" s="16" t="n">
        <x:v>53500</x:v>
      </x:c>
      <x:c r="L1782" s="43" t="n">
        <x:f>IF(AND(ISNUMBER(I1782),I1782&gt;0,ISNUMBER(K1782),K1782&gt;0),K1782/I1782,"n.a.")</x:f>
        <x:v>11.542610571736786</x:v>
      </x:c>
      <x:c r="M1782" s="43"/>
      <x:c r="N1782" s="13" t="str">
        <x:v>Yes</x:v>
      </x:c>
      <x:c r="O1782" s="15" t="str">
        <x:v>Eaves height approx.</x:v>
      </x:c>
      <x:c r="P1782" s="15" t="str">
        <x:v>Two Large Loading Doors With Canopy; The unit comprises an L-shaped, open-plan warehouse space with two large electrically operated loading doors at the rear and a glazed personal entrance at the front.</x:v>
      </x:c>
      <x:c r="Q1782" s="15" t="str">
        <x:v>Generous Letting Incentives Available* Former Tile Showroom - Trade Counter / Warehouse / Industrial Unit The neighbouring Grahams Business Is Unaffected Two Large Loading Doors With Canopy Shared Forecourt With Car Parking Established Retail &amp; Trade Counter Location Nearby Occupiers Include; Grahams, MKM Building Supplies, Howdens, Denmans, Dulux Decorator Centre &amp; The Range Make an enquiry *NEW LETTING INCENTIVES AVAILABLE* Prominent trade counter/warehouse premises, next door to Grahams Builders Merchants and MKM. The property is built of a steel portal frame construction with brick and clad elevations beneath a pitched and insulated roof. The unit comprises an L-shaped, open-plan warehou</x:v>
      </x:c>
      <x:c r="R1782" s="15" t="str">
        <x:v>Advertised to let Annual rent converted from portal pcm; rounded display may differ from agent annual quote. Agent annual rent verified. Direct agent detail verified. Rent amount checked against a rent-labelled annual statement.</x:v>
      </x:c>
      <x:c r="S1782" s="15" t="str">
        <x:v>https://www.rightmove.co.uk/properties/760553524596352#/?channel=COM_LET</x:v>
      </x:c>
      <x:c r="T1782" s="15" t="str">
        <x:v>https://fennwright.co.uk/property/2-mason-road-colchester-essex-co1/</x:v>
      </x:c>
      <x:c r="U1782" s="15" t="str"/>
      <x:c r="V1782" s="15" t="str">
        <x:v>Colchester — Standalone / estate not named</x:v>
      </x:c>
      <x:c r="W1782" s="15" t="str">
        <x:v>Individual unit ≤15,000 sq ft</x:v>
      </x:c>
      <x:c r="X1782" s="13" t="n">
        <x:f>IF(N1782="Yes",L1782,0)</x:f>
        <x:v>11.542610571736786</x:v>
      </x:c>
      <x:c r="Y1782" s="14" t="n">
        <x:v>1</x:v>
      </x:c>
      <x:c r="Z1782" s="13" t="str">
        <x:v>Industrial / workshop / storage</x:v>
      </x:c>
    </x:row>
    <x:row r="1783" ht="153" customHeight="1">
      <x:c r="A1783" s="13" t="str">
        <x:v>SE0803</x:v>
      </x:c>
      <x:c r="B1783" s="15" t="str">
        <x:v>Colchester</x:v>
      </x:c>
      <x:c r="C1783" s="15" t="str">
        <x:v>Colchester</x:v>
      </x:c>
      <x:c r="D1783" s="14" t="n">
        <x:v>130245</x:v>
      </x:c>
      <x:c r="E1783" s="13" t="str">
        <x:v>Town</x:v>
      </x:c>
      <x:c r="F1783" s="15" t="str">
        <x:v>Standalone / estate not named</x:v>
      </x:c>
      <x:c r="G1783" s="15" t="str">
        <x:v>3 King Edward Quay, Hythe Quay, Colchester, Essex, CO2 8JB</x:v>
      </x:c>
      <x:c r="H1783" s="13" t="str">
        <x:v>Current</x:v>
      </x:c>
      <x:c r="I1783" s="14" t="n">
        <x:v>1747</x:v>
      </x:c>
      <x:c r="J1783" s="13" t="str">
        <x:f>IF(AND(ISNUMBER(I1783),I1783&gt;0),IF(I1783&lt;=1000,"1–1,000",IF(I1783&lt;=2500,"1,001–2,500",IF(I1783&lt;=5000,"2,501–5,000",IF(I1783&lt;=10000,"5,001–10,000","10,001–15,000")))),"1,001–2,500")</x:f>
        <x:v>1,001–2,500</x:v>
      </x:c>
      <x:c r="K1783" s="16" t="n">
        <x:v>21300</x:v>
      </x:c>
      <x:c r="L1783" s="43" t="n">
        <x:f>IF(AND(ISNUMBER(I1783),I1783&gt;0,ISNUMBER(K1783),K1783&gt;0),K1783/I1783,"n.a.")</x:f>
        <x:v>12.192329708070979</x:v>
      </x:c>
      <x:c r="M1783" s="43"/>
      <x:c r="N1783" s="13" t="str">
        <x:v>Yes</x:v>
      </x:c>
      <x:c r="O1783" s="15" t="str">
        <x:v>The warehouse has a minimum eaves height of approx.; 3.4m and pitch height of approx.</x:v>
      </x:c>
      <x:c r="P1783" s="15" t="str">
        <x:v>Warehouse Area With Loading Doors; Access is provided via a personnel door and a loading door measuring approx.</x:v>
      </x:c>
      <x:c r="Q1783" s="15" t="str">
        <x:v>Light Industrial / Business Unit On A Gated Site Very Well Presented Warehouse Area With Loading Doors Predominantly Open Plan Layout Office / Reception Area &amp; W/C Facilities Established Business Location Make an enquiry The premises are of steel portal frame construction with part brick, part profile steel clad elevations under a pitched roof which incorporates translucent roof lights. The warehouse has a minimum eaves height of approx. 3.4m and pitch height of approx. 5.3m. Access is provided via a personnel door and a loading door measuring approx. 3.0m wide by 3.3m high. The property comprises an open plan warehouse unit and benefits from LED lighting, three-phase power, a reception/offi</x:v>
      </x:c>
      <x:c r="R1783" s="15" t="str">
        <x:v>Advertised to let Agent annual rent verified. Direct agent detail verified. Rent amount checked against a rent-labelled annual statement.</x:v>
      </x:c>
      <x:c r="S1783" s="15" t="str">
        <x:v>https://www.rightmove.co.uk/properties/765793007089921#/?channel=COM_LET</x:v>
      </x:c>
      <x:c r="T1783" s="15" t="str">
        <x:v>https://www.rightmove.co.uk/properties/764892941057313#/?channel=COM_LET</x:v>
      </x:c>
      <x:c r="U1783" s="15" t="str">
        <x:v>https://fennwright.co.uk/property/3-king-edward-quay-colchester-essex-co2/</x:v>
      </x:c>
      <x:c r="V1783" s="15" t="str">
        <x:v>Colchester — Standalone / estate not named</x:v>
      </x:c>
      <x:c r="W1783" s="15" t="str">
        <x:v>Individual unit ≤15,000 sq ft</x:v>
      </x:c>
      <x:c r="X1783" s="13" t="n">
        <x:f>IF(N1783="Yes",L1783,0)</x:f>
        <x:v>12.192329708070979</x:v>
      </x:c>
      <x:c r="Y1783" s="14" t="n">
        <x:v>1</x:v>
      </x:c>
      <x:c r="Z1783" s="13" t="str">
        <x:v>Industrial / workshop / storage</x:v>
      </x:c>
    </x:row>
    <x:row r="1784" ht="153" customHeight="1">
      <x:c r="A1784" s="13" t="str">
        <x:v>SE0804</x:v>
      </x:c>
      <x:c r="B1784" s="15" t="str">
        <x:v>Colchester</x:v>
      </x:c>
      <x:c r="C1784" s="15" t="str">
        <x:v>Colchester</x:v>
      </x:c>
      <x:c r="D1784" s="14" t="n">
        <x:v>130245</x:v>
      </x:c>
      <x:c r="E1784" s="13" t="str">
        <x:v>Town</x:v>
      </x:c>
      <x:c r="F1784" s="15" t="str">
        <x:v>Standalone / estate not named</x:v>
      </x:c>
      <x:c r="G1784" s="15" t="str">
        <x:v>4 King Edward Quay, Colchester, Essex, CO2</x:v>
      </x:c>
      <x:c r="H1784" s="13" t="str">
        <x:v>Current</x:v>
      </x:c>
      <x:c r="I1784" s="14" t="n">
        <x:v>2234</x:v>
      </x:c>
      <x:c r="J1784" s="13" t="str">
        <x:f>IF(AND(ISNUMBER(I1784),I1784&gt;0),IF(I1784&lt;=1000,"1–1,000",IF(I1784&lt;=2500,"1,001–2,500",IF(I1784&lt;=5000,"2,501–5,000",IF(I1784&lt;=10000,"5,001–10,000","10,001–15,000")))),"1,001–2,500")</x:f>
        <x:v>1,001–2,500</x:v>
      </x:c>
      <x:c r="K1784" s="16" t="n">
        <x:v>22800</x:v>
      </x:c>
      <x:c r="L1784" s="43" t="n">
        <x:f>IF(AND(ISNUMBER(I1784),I1784&gt;0,ISNUMBER(K1784),K1784&gt;0),K1784/I1784,"n.a.")</x:f>
        <x:v>10.205908683974933</x:v>
      </x:c>
      <x:c r="M1784" s="43"/>
      <x:c r="N1784" s="13" t="str">
        <x:v>Yes</x:v>
      </x:c>
      <x:c r="O1784" s="15" t="str">
        <x:v>The warehouse has a minimum eaves height of approx.; 4.65m and pitch height of approx.</x:v>
      </x:c>
      <x:c r="P1784" s="15" t="str">
        <x:v>Access is available via a manual roller shutter door (approx.</x:v>
      </x:c>
      <x:c r="Q1784" s="15" t="str">
        <x:v>Large Warehouse Area With Ground &amp; First Floor Offices Kitchen and WC Facilities Shared Yard For Loading / Unloading On Site Car Parking Spaces Established Business Location Make an enquiry The premises are of steel portal frame construction with part brick, part profile steel clad elevations under a pitched roof which incorporates translucent roof lights. The warehouse has a minimum eaves height of approx. 4.65m and pitch height of approx. 6.15m. Access is available via a manual roller shutter door (approx. 4m high x 3m wide) located in the shared yard area, alongside a separate personnel door for convenient entry and exit. Large glazed doors on the front elevation, protected by steel secur</x:v>
      </x:c>
      <x:c r="R1784" s="15" t="str">
        <x:v>Advertised to let Direct agent detail verified. Rent amount checked against a rent-labelled annual statement.</x:v>
      </x:c>
      <x:c r="S1784" s="15" t="str">
        <x:v>https://fennwright.co.uk/property/4-king-edward-quay-colchester-essex-co2/</x:v>
      </x:c>
      <x:c r="T1784" s="15" t="str"/>
      <x:c r="U1784" s="15" t="str"/>
      <x:c r="V1784" s="15" t="str">
        <x:v>Colchester — Standalone / estate not named</x:v>
      </x:c>
      <x:c r="W1784" s="15" t="str">
        <x:v>Individual unit ≤15,000 sq ft</x:v>
      </x:c>
      <x:c r="X1784" s="13" t="n">
        <x:f>IF(N1784="Yes",L1784,0)</x:f>
        <x:v>10.205908683974933</x:v>
      </x:c>
      <x:c r="Y1784" s="14" t="n">
        <x:v>1</x:v>
      </x:c>
      <x:c r="Z1784" s="13" t="str">
        <x:v>Industrial / workshop / storage</x:v>
      </x:c>
    </x:row>
    <x:row r="1785" ht="153" customHeight="1">
      <x:c r="A1785" s="13" t="str">
        <x:v>SE0805</x:v>
      </x:c>
      <x:c r="B1785" s="15" t="str">
        <x:v>Colchester</x:v>
      </x:c>
      <x:c r="C1785" s="15" t="str">
        <x:v>Colchester</x:v>
      </x:c>
      <x:c r="D1785" s="14" t="n">
        <x:v>130245</x:v>
      </x:c>
      <x:c r="E1785" s="13" t="str">
        <x:v>Town</x:v>
      </x:c>
      <x:c r="F1785" s="15" t="str">
        <x:v>Standalone / estate not named</x:v>
      </x:c>
      <x:c r="G1785" s="15" t="str">
        <x:v>4A Edward Park, Grange Way, Colchester, Essex, CO2 8FZ</x:v>
      </x:c>
      <x:c r="H1785" s="13" t="str">
        <x:v>Current</x:v>
      </x:c>
      <x:c r="I1785" s="14" t="n">
        <x:v>1491</x:v>
      </x:c>
      <x:c r="J1785" s="13" t="str">
        <x:f>IF(AND(ISNUMBER(I1785),I1785&gt;0),IF(I1785&lt;=1000,"1–1,000",IF(I1785&lt;=2500,"1,001–2,500",IF(I1785&lt;=5000,"2,501–5,000",IF(I1785&lt;=10000,"5,001–10,000","10,001–15,000")))),"1,001–2,500")</x:f>
        <x:v>1,001–2,500</x:v>
      </x:c>
      <x:c r="K1785" s="16" t="n">
        <x:v>19200</x:v>
      </x:c>
      <x:c r="L1785" s="43" t="n">
        <x:f>IF(AND(ISNUMBER(I1785),I1785&gt;0,ISNUMBER(K1785),K1785&gt;0),K1785/I1785,"n.a.")</x:f>
        <x:v>12.877263581488934</x:v>
      </x:c>
      <x:c r="M1785" s="43"/>
      <x:c r="N1785" s="13" t="str">
        <x:v>Yes</x:v>
      </x:c>
      <x:c r="O1785" s="15" t="str">
        <x:v>4.8m eaves and 6.2m pitch height.</x:v>
      </x:c>
      <x:c r="P1785" s="15" t="str">
        <x:v>The warehouse benefits from a loading door, three phase power, fire alarm and emergency lighting, and high bay lighting.; The loading door is approx.</x:v>
      </x:c>
      <x:c r="Q1785" s="15" t="str">
        <x:v>Self Contained Light Industrial / Business Unit Kitchen &amp; WC Facilities Offices, Meeting Rooms &amp; Stores Fenced &amp; Gated Yard Established Business Location Make an enquiry The premises are of steel portal frame construction with part brick, part profile clad elevations, with UPVC double glazed windows, under a pitched and insulated roof incorporating translucent roof lights. Approx. 4.8m eaves and 6.2m pitch height. A personnel door provides access to an entrance hall which leads to an office area with storage cupboard and kitchenette facility. Access from the hall is provided to the warehouse and to the open plan first floor office. The offices are carpeted with fluorescent lighting, gas cent</x:v>
      </x:c>
      <x:c r="R1785" s="15" t="str">
        <x:v>Advertised to let Agent annual rent verified. Direct agent detail verified. Rent amount checked against a rent-labelled annual statement.</x:v>
      </x:c>
      <x:c r="S1785" s="15" t="str">
        <x:v>https://www.rightmove.co.uk/properties/760894945039393#/?channel=COM_LET</x:v>
      </x:c>
      <x:c r="T1785" s="15" t="str">
        <x:v>https://www.rightmove.co.uk/properties/764943601957792#/?channel=COM_LET</x:v>
      </x:c>
      <x:c r="U1785" s="15" t="str">
        <x:v>https://fennwright.co.uk/property/4a-edward-park-grange-way-colchester-essex-co2/</x:v>
      </x:c>
      <x:c r="V1785" s="15" t="str">
        <x:v>Colchester — Standalone / estate not named</x:v>
      </x:c>
      <x:c r="W1785" s="15" t="str">
        <x:v>Individual unit ≤15,000 sq ft</x:v>
      </x:c>
      <x:c r="X1785" s="13" t="n">
        <x:f>IF(N1785="Yes",L1785,0)</x:f>
        <x:v>12.877263581488934</x:v>
      </x:c>
      <x:c r="Y1785" s="14" t="n">
        <x:v>1</x:v>
      </x:c>
      <x:c r="Z1785" s="13" t="str">
        <x:v>Industrial / workshop / storage</x:v>
      </x:c>
    </x:row>
    <x:row r="1786" ht="153" customHeight="1">
      <x:c r="A1786" s="13" t="str">
        <x:v>SE0806</x:v>
      </x:c>
      <x:c r="B1786" s="15" t="str">
        <x:v>Colchester</x:v>
      </x:c>
      <x:c r="C1786" s="15" t="str">
        <x:v>Colchester</x:v>
      </x:c>
      <x:c r="D1786" s="14" t="n">
        <x:v>130245</x:v>
      </x:c>
      <x:c r="E1786" s="13" t="str">
        <x:v>Town</x:v>
      </x:c>
      <x:c r="F1786" s="15" t="str">
        <x:v>Standalone / estate not named</x:v>
      </x:c>
      <x:c r="G1786" s="15" t="str">
        <x:v>5 Fieldgate Quay, Haven Road, Colchester, Essex, CO2</x:v>
      </x:c>
      <x:c r="H1786" s="13" t="str">
        <x:v>Current</x:v>
      </x:c>
      <x:c r="I1786" s="14" t="n">
        <x:v>13382</x:v>
      </x:c>
      <x:c r="J1786" s="13" t="str">
        <x:f>IF(AND(ISNUMBER(I1786),I1786&gt;0),IF(I1786&lt;=1000,"1–1,000",IF(I1786&lt;=2500,"1,001–2,500",IF(I1786&lt;=5000,"2,501–5,000",IF(I1786&lt;=10000,"5,001–10,000","10,001–15,000")))),"10,001–15,000")</x:f>
        <x:v>10,001–15,000</x:v>
      </x:c>
      <x:c r="K1786" s="16" t="n">
        <x:v>110000</x:v>
      </x:c>
      <x:c r="L1786" s="43" t="n">
        <x:f>IF(AND(ISNUMBER(I1786),I1786&gt;0,ISNUMBER(K1786),K1786&gt;0),K1786/I1786,"n.a.")</x:f>
        <x:v>8.219997010910177</x:v>
      </x:c>
      <x:c r="M1786" s="43"/>
      <x:c r="N1786" s="13" t="str">
        <x:v>Yes</x:v>
      </x:c>
      <x:c r="O1786" s="15" t="str">
        <x:v>Eaves height approx.; 4.7m and apex height approx.</x:v>
      </x:c>
      <x:c r="P1786" s="15" t="str">
        <x:v>A large electrically operated loading door (approx.</x:v>
      </x:c>
      <x:c r="Q1786" s="15" t="str">
        <x:v>Ready For Occupation For Sale Freehold or New Lease Available Large Surfaced, Fenced &amp; Gated Yard Area Suitable For Various Uses, Subject To Planning Established Industrial / Commercial Location Make an enquiry The unit is of steel portal frame construction with brick elevations with a pitched roof incorporating translucent roof lights. Eaves height approx. 4.7m and apex height approx. 7.2m. A large electrically operated loading door (approx. 4.4m wide by 5m high) provides access from the front yard along with a personnel door to the side. The unit benefits from three phase power, lighting, a mezzanine with open storage, WC's, tea point, and office / meeting space. Externally there is a larg</x:v>
      </x:c>
      <x:c r="R1786" s="15" t="str">
        <x:v>Advertised to let Agent annual rent verified. Direct agent detail verified. Rent amount checked against a rent-labelled annual statement.</x:v>
      </x:c>
      <x:c r="S1786" s="15" t="str">
        <x:v>https://www.rightmove.co.uk/properties/783734104864193#/?channel=COM_LET</x:v>
      </x:c>
      <x:c r="T1786" s="15" t="str">
        <x:v>https://fennwright.co.uk/property/5-fieldgate-quay-haven-road-colchester-essex-co2-2/</x:v>
      </x:c>
      <x:c r="U1786" s="15" t="str"/>
      <x:c r="V1786" s="15" t="str">
        <x:v>Colchester — Standalone / estate not named</x:v>
      </x:c>
      <x:c r="W1786" s="15" t="str">
        <x:v>Individual unit ≤15,000 sq ft</x:v>
      </x:c>
      <x:c r="X1786" s="13" t="n">
        <x:f>IF(N1786="Yes",L1786,0)</x:f>
        <x:v>8.219997010910177</x:v>
      </x:c>
      <x:c r="Y1786" s="14" t="n">
        <x:v>1</x:v>
      </x:c>
      <x:c r="Z1786" s="13" t="str">
        <x:v>Industrial / workshop / storage</x:v>
      </x:c>
    </x:row>
    <x:row r="1787" ht="153" customHeight="1">
      <x:c r="A1787" s="13" t="str">
        <x:v>SE0807</x:v>
      </x:c>
      <x:c r="B1787" s="15" t="str">
        <x:v>Colchester</x:v>
      </x:c>
      <x:c r="C1787" s="15" t="str">
        <x:v>Colchester</x:v>
      </x:c>
      <x:c r="D1787" s="14" t="n">
        <x:v>130245</x:v>
      </x:c>
      <x:c r="E1787" s="13" t="str">
        <x:v>Town</x:v>
      </x:c>
      <x:c r="F1787" s="15" t="str">
        <x:v>Standalone / estate not named</x:v>
      </x:c>
      <x:c r="G1787" s="15" t="str">
        <x:v>5 King Edward Quay, Colchester, Essex, CO2</x:v>
      </x:c>
      <x:c r="H1787" s="13" t="str">
        <x:v>Current</x:v>
      </x:c>
      <x:c r="I1787" s="14" t="n">
        <x:v>2520</x:v>
      </x:c>
      <x:c r="J1787" s="13" t="str">
        <x:f>IF(AND(ISNUMBER(I1787),I1787&gt;0),IF(I1787&lt;=1000,"1–1,000",IF(I1787&lt;=2500,"1,001–2,500",IF(I1787&lt;=5000,"2,501–5,000",IF(I1787&lt;=10000,"5,001–10,000","10,001–15,000")))),"2,501–5,000")</x:f>
        <x:v>2,501–5,000</x:v>
      </x:c>
      <x:c r="K1787" s="16" t="n">
        <x:v>25700</x:v>
      </x:c>
      <x:c r="L1787" s="43" t="n">
        <x:f>IF(AND(ISNUMBER(I1787),I1787&gt;0,ISNUMBER(K1787),K1787&gt;0),K1787/I1787,"n.a.")</x:f>
        <x:v>10.198412698412698</x:v>
      </x:c>
      <x:c r="M1787" s="43"/>
      <x:c r="N1787" s="13" t="str">
        <x:v>Yes</x:v>
      </x:c>
      <x:c r="O1787" s="15" t="str">
        <x:v>The warehouse has a minimum eaves height of approx.; 4m height x 2.9m width) which provides access to the warehouse, with internal doors leading to an office / reception area, tea point and WC facilities.</x:v>
      </x:c>
      <x:c r="P1787" s="15" t="str">
        <x:v>Accessed via the shared yard area is a manual roller shutter door (approx.; There are two additional entrances on the front elevation (double fully glazed personnel doors , and single personnel door), plus an additional personnel door next to the shutter for access / exit.</x:v>
      </x:c>
      <x:c r="Q1787" s="15" t="str">
        <x:v>REDUCED RENT IN YEARS 1 &amp; 2 (subject to lease terms) Large Warehouse Area With Ground &amp; First Floor Offices Loading / Unloading Space Ground Floor Tea Point &amp; WC Facilities On Site Car Parking Spaces Make an enquiry *reduced rents subject to lease terms and tenant covenant The unit is of steel portal frame construction, with part brick and part profile steel cladding under a pitched roof incorporating translucent roof lights. The warehouse has a minimum eaves height of approx. 4.7m (apex of approx. 5.8m). Accessed via the shared yard area is a manual roller shutter door (approx. 4m height x 2.9m width) which provides access to the warehouse, with internal doors leading to an office / recepti</x:v>
      </x:c>
      <x:c r="R1787" s="15" t="str">
        <x:v>Advertised to let Direct agent detail verified. Rent amount checked against a rent-labelled annual statement.</x:v>
      </x:c>
      <x:c r="S1787" s="15" t="str">
        <x:v>https://fennwright.co.uk/property/5-king-edward-quay-colchester-essex-co2/</x:v>
      </x:c>
      <x:c r="T1787" s="15" t="str"/>
      <x:c r="U1787" s="15" t="str"/>
      <x:c r="V1787" s="15" t="str">
        <x:v>Colchester — Standalone / estate not named</x:v>
      </x:c>
      <x:c r="W1787" s="15" t="str">
        <x:v>Individual unit ≤15,000 sq ft</x:v>
      </x:c>
      <x:c r="X1787" s="13" t="n">
        <x:f>IF(N1787="Yes",L1787,0)</x:f>
        <x:v>10.198412698412698</x:v>
      </x:c>
      <x:c r="Y1787" s="14" t="n">
        <x:v>1</x:v>
      </x:c>
      <x:c r="Z1787" s="13" t="str">
        <x:v>Industrial / workshop / storage</x:v>
      </x:c>
    </x:row>
    <x:row r="1788" ht="49" customHeight="1">
      <x:c r="A1788" s="13" t="str">
        <x:v>SE0808</x:v>
      </x:c>
      <x:c r="B1788" s="15" t="str">
        <x:v>Colchester</x:v>
      </x:c>
      <x:c r="C1788" s="15" t="str">
        <x:v>Colchester</x:v>
      </x:c>
      <x:c r="D1788" s="14" t="n">
        <x:v>130245</x:v>
      </x:c>
      <x:c r="E1788" s="13" t="str">
        <x:v>Town</x:v>
      </x:c>
      <x:c r="F1788" s="15" t="str">
        <x:v>Standalone / estate not named</x:v>
      </x:c>
      <x:c r="G1788" s="15" t="str">
        <x:v>5,500sqft Warehouse To Let near Colchester</x:v>
      </x:c>
      <x:c r="H1788" s="13" t="str">
        <x:v>Current</x:v>
      </x:c>
      <x:c r="I1788" s="14" t="n">
        <x:v>5500</x:v>
      </x:c>
      <x:c r="J1788" s="13" t="str">
        <x:f>IF(AND(ISNUMBER(I1788),I1788&gt;0),IF(I1788&lt;=1000,"1–1,000",IF(I1788&lt;=2500,"1,001–2,500",IF(I1788&lt;=5000,"2,501–5,000",IF(I1788&lt;=10000,"5,001–10,000","10,001–15,000")))),"5,001–10,000")</x:f>
        <x:v>5,001–10,000</x:v>
      </x:c>
      <x:c r="K1788" s="16" t="n">
        <x:v>33000</x:v>
      </x:c>
      <x:c r="L1788" s="43" t="n">
        <x:f>IF(AND(ISNUMBER(I1788),I1788&gt;0,ISNUMBER(K1788),K1788&gt;0),K1788/I1788,"n.a.")</x:f>
        <x:v>6</x:v>
      </x:c>
      <x:c r="M1788" s="43"/>
      <x:c r="N1788" s="13" t="str">
        <x:v>Yes</x:v>
      </x:c>
      <x:c r="O1788" s="15" t="str">
        <x:v>Not stated</x:v>
      </x:c>
      <x:c r="P1788" s="15" t="str">
        <x:v>Not stated</x:v>
      </x:c>
      <x:c r="Q1788" s="15" t="str">
        <x:v>A 5,500sq ft warehouse available on a secure rural site at Wormingford, near Colchester.</x:v>
      </x:c>
      <x:c r="R1788" s="15" t="str">
        <x:v>Advertised to let Annual rent converted from portal pcm; rounded display may differ from agent annual quote. Size read from property card, excluding the search-size filter. Annual rent is 12 × Rightmove advertised monthly rent; display rounding may apply.</x:v>
      </x:c>
      <x:c r="S1788" s="15" t="str">
        <x:v>https://www.rightmove.co.uk/properties/93738756#/?channel=COM_LET</x:v>
      </x:c>
      <x:c r="T1788" s="15" t="str"/>
      <x:c r="U1788" s="15" t="str"/>
      <x:c r="V1788" s="15" t="str">
        <x:v>Colchester — Standalone / estate not named</x:v>
      </x:c>
      <x:c r="W1788" s="15" t="str">
        <x:v>Individual unit ≤15,000 sq ft</x:v>
      </x:c>
      <x:c r="X1788" s="13" t="n">
        <x:f>IF(N1788="Yes",L1788,0)</x:f>
        <x:v>6</x:v>
      </x:c>
      <x:c r="Y1788" s="14" t="n">
        <x:v>1</x:v>
      </x:c>
      <x:c r="Z1788" s="13" t="str">
        <x:v>Industrial / workshop / storage</x:v>
      </x:c>
    </x:row>
    <x:row r="1789" ht="153" customHeight="1">
      <x:c r="A1789" s="13" t="str">
        <x:v>SE0809</x:v>
      </x:c>
      <x:c r="B1789" s="15" t="str">
        <x:v>Colchester</x:v>
      </x:c>
      <x:c r="C1789" s="15" t="str">
        <x:v>Colchester</x:v>
      </x:c>
      <x:c r="D1789" s="14" t="n">
        <x:v>130245</x:v>
      </x:c>
      <x:c r="E1789" s="13" t="str">
        <x:v>Town</x:v>
      </x:c>
      <x:c r="F1789" s="15" t="str">
        <x:v>Standalone / estate not named</x:v>
      </x:c>
      <x:c r="G1789" s="15" t="str">
        <x:v>9 Commerce Park, Commerce Way, Colchester, Essex, CO2</x:v>
      </x:c>
      <x:c r="H1789" s="13" t="str">
        <x:v>Current</x:v>
      </x:c>
      <x:c r="I1789" s="14" t="n">
        <x:v>1770</x:v>
      </x:c>
      <x:c r="J1789" s="13" t="str">
        <x:f>IF(AND(ISNUMBER(I1789),I1789&gt;0),IF(I1789&lt;=1000,"1–1,000",IF(I1789&lt;=2500,"1,001–2,500",IF(I1789&lt;=5000,"2,501–5,000",IF(I1789&lt;=10000,"5,001–10,000","10,001–15,000")))),"1,001–2,500")</x:f>
        <x:v>1,001–2,500</x:v>
      </x:c>
      <x:c r="K1789" s="16" t="n">
        <x:v>15400</x:v>
      </x:c>
      <x:c r="L1789" s="43" t="n">
        <x:f>IF(AND(ISNUMBER(I1789),I1789&gt;0,ISNUMBER(K1789),K1789&gt;0),K1789/I1789,"n.a.")</x:f>
        <x:v>8.700564971751412</x:v>
      </x:c>
      <x:c r="M1789" s="43"/>
      <x:c r="N1789" s="13" t="str">
        <x:v>Yes</x:v>
      </x:c>
      <x:c r="O1789" s="15" t="str">
        <x:v>A full height rolling shutter door (approx.; 3.6m eaves and 4.3m pitch height.</x:v>
      </x:c>
      <x:c r="P1789" s="15" t="str">
        <x:v>Warehouse With Large Loading Door; A full height rolling shutter door (approx.</x:v>
      </x:c>
      <x:c r="Q1789" s="15" t="str">
        <x:v>Detached Business Unit With Side Yard Area Warehouse With Large Loading Door Offices, WC and Kitchen Facilities Gated Concrete Yard Area For Loading/Unloading 4 Allocated Parking Spaces Established &amp; Popular Industrial Estate Location Make an enquiry The unit is of steel portal frame construction with brick and part steel profile clad elevations under a pitched roof incorporating translucent roof lights. A full height rolling shutter door (approx. 2.8m wide x 3.0m high) provides access to the main industrial area, which has fluorescent lighting, three phase power and approx. 3.6m eaves and 4.3m pitch height. There is also a large mezzanine area for storage. A personnel door on the front elev</x:v>
      </x:c>
      <x:c r="R1789" s="15" t="str">
        <x:v>Advertised to let Agent annual rent verified. Direct agent detail verified. Rent amount checked against a rent-labelled annual statement.</x:v>
      </x:c>
      <x:c r="S1789" s="15" t="str">
        <x:v>https://www.rightmove.co.uk/properties/773223860456112#/?channel=COM_LET</x:v>
      </x:c>
      <x:c r="T1789" s="15" t="str">
        <x:v>https://fennwright.co.uk/property/9-commerce-park-commerce-park-commerce-way-colchester-essex-co2/</x:v>
      </x:c>
      <x:c r="U1789" s="15" t="str"/>
      <x:c r="V1789" s="15" t="str">
        <x:v>Colchester — Standalone / estate not named</x:v>
      </x:c>
      <x:c r="W1789" s="15" t="str">
        <x:v>Individual unit ≤15,000 sq ft</x:v>
      </x:c>
      <x:c r="X1789" s="13" t="n">
        <x:f>IF(N1789="Yes",L1789,0)</x:f>
        <x:v>8.700564971751412</x:v>
      </x:c>
      <x:c r="Y1789" s="14" t="n">
        <x:v>1</x:v>
      </x:c>
      <x:c r="Z1789" s="13" t="str">
        <x:v>Industrial / workshop / storage</x:v>
      </x:c>
    </x:row>
    <x:row r="1790" ht="49" customHeight="1">
      <x:c r="A1790" s="13" t="str">
        <x:v>SE0810</x:v>
      </x:c>
      <x:c r="B1790" s="15" t="str">
        <x:v>Colchester</x:v>
      </x:c>
      <x:c r="C1790" s="15" t="str">
        <x:v>Colchester</x:v>
      </x:c>
      <x:c r="D1790" s="14" t="n">
        <x:v>130245</x:v>
      </x:c>
      <x:c r="E1790" s="13" t="str">
        <x:v>Town</x:v>
      </x:c>
      <x:c r="F1790" s="15" t="str">
        <x:v>Standalone / estate not named</x:v>
      </x:c>
      <x:c r="G1790" s="15" t="str">
        <x:v>A 5,865sqft storage/warehouse to let on a very secure site in Great Tey, Colchester</x:v>
      </x:c>
      <x:c r="H1790" s="13" t="str">
        <x:v>Current</x:v>
      </x:c>
      <x:c r="I1790" s="14" t="n">
        <x:v>5865</x:v>
      </x:c>
      <x:c r="J1790" s="13" t="str">
        <x:f>IF(AND(ISNUMBER(I1790),I1790&gt;0),IF(I1790&lt;=1000,"1–1,000",IF(I1790&lt;=2500,"1,001–2,500",IF(I1790&lt;=5000,"2,501–5,000",IF(I1790&lt;=10000,"5,001–10,000","10,001–15,000")))),"5,001–10,000")</x:f>
        <x:v>5,001–10,000</x:v>
      </x:c>
      <x:c r="K1790" s="16" t="n">
        <x:v>34800</x:v>
      </x:c>
      <x:c r="L1790" s="43" t="n">
        <x:f>IF(AND(ISNUMBER(I1790),I1790&gt;0,ISNUMBER(K1790),K1790&gt;0),K1790/I1790,"n.a.")</x:f>
        <x:v>5.9335038363171355</x:v>
      </x:c>
      <x:c r="M1790" s="43"/>
      <x:c r="N1790" s="13" t="str">
        <x:v>Yes</x:v>
      </x:c>
      <x:c r="O1790" s="15" t="str">
        <x:v>Not stated</x:v>
      </x:c>
      <x:c r="P1790" s="15" t="str">
        <x:v>Not stated</x:v>
      </x:c>
      <x:c r="Q1790" s="15" t="str">
        <x:v>A 5,865sqft storage/warehouse to let on a very secure site in Great Tey, Colchester.</x:v>
      </x:c>
      <x:c r="R1790" s="15" t="str">
        <x:v>Advertised to let Annual rent converted from portal pcm; rounded display may differ from agent annual quote. Size read from property card, excluding the search-size filter. Annual rent is 12 × Rightmove advertised monthly rent; display rounding may apply.</x:v>
      </x:c>
      <x:c r="S1790" s="15" t="str">
        <x:v>https://www.rightmove.co.uk/properties/174865625#/?channel=COM_LET</x:v>
      </x:c>
      <x:c r="T1790" s="15" t="str"/>
      <x:c r="U1790" s="15" t="str"/>
      <x:c r="V1790" s="15" t="str">
        <x:v>Colchester — Standalone / estate not named</x:v>
      </x:c>
      <x:c r="W1790" s="15" t="str">
        <x:v>Individual unit ≤15,000 sq ft</x:v>
      </x:c>
      <x:c r="X1790" s="13" t="n">
        <x:f>IF(N1790="Yes",L1790,0)</x:f>
        <x:v>5.9335038363171355</x:v>
      </x:c>
      <x:c r="Y1790" s="14" t="n">
        <x:v>1</x:v>
      </x:c>
      <x:c r="Z1790" s="13" t="str">
        <x:v>Industrial / workshop / storage</x:v>
      </x:c>
    </x:row>
    <x:row r="1791" ht="244" customHeight="1">
      <x:c r="A1791" s="13" t="str">
        <x:v>SE0811</x:v>
      </x:c>
      <x:c r="B1791" s="15" t="str">
        <x:v>Colchester</x:v>
      </x:c>
      <x:c r="C1791" s="15" t="str">
        <x:v>Colchester</x:v>
      </x:c>
      <x:c r="D1791" s="14" t="n">
        <x:v>130245</x:v>
      </x:c>
      <x:c r="E1791" s="13" t="str">
        <x:v>Town</x:v>
      </x:c>
      <x:c r="F1791" s="15" t="str">
        <x:v>Standalone / estate not named</x:v>
      </x:c>
      <x:c r="G1791" s="15" t="str">
        <x:v>Colchester</x:v>
      </x:c>
      <x:c r="H1791" s="13" t="str">
        <x:v>Uncertain</x:v>
      </x:c>
      <x:c r="I1791" s="14" t="n">
        <x:v>1000</x:v>
      </x:c>
      <x:c r="J1791" s="13" t="str">
        <x:f>IF(AND(ISNUMBER(I1791),I1791&gt;0),IF(I1791&lt;=1000,"1–1,000",IF(I1791&lt;=2500,"1,001–2,500",IF(I1791&lt;=5000,"2,501–5,000",IF(I1791&lt;=10000,"5,001–10,000","10,001–15,000")))),"1–1,000")</x:f>
        <x:v>1–1,000</x:v>
      </x:c>
      <x:c r="K1791" s="16" t="n">
        <x:v>16680</x:v>
      </x:c>
      <x:c r="L1791" s="43" t="n">
        <x:f>IF(AND(ISNUMBER(I1791),I1791&gt;0,ISNUMBER(K1791),K1791&gt;0),K1791/I1791,"n.a.")</x:f>
        <x:v>16.68</x:v>
      </x:c>
      <x:c r="M1791" s="43"/>
      <x:c r="N1791" s="13" t="str">
        <x:v>No</x:v>
      </x:c>
      <x:c r="O1791" s="15" t="str">
        <x:v>Not stated</x:v>
      </x:c>
      <x:c r="P1791" s="15" t="str">
        <x:v>Not stated</x:v>
      </x:c>
      <x:c r="Q1791" s="15" t="str">
        <x:v>New build high quality industrial units 1000 sq ft</x:v>
      </x:c>
      <x:c r="R1791" s="15" t="str">
        <x:v>Advertised but conflicting floor-area/demise descriptions Annual rent converted from portal pcm; rounded display may differ from agent annual quote. Conflicting portal areas: 160.0, 791.0, 1000.0, 1843.0, 2180.0, 3316.0, 4553.0, 8400.0, 10991.0 Size read from property card, excluding the search-size filter. Annual rent is 12 × Rightmove advertised monthly rent; display rounding may apply.</x:v>
      </x:c>
      <x:c r="S1791" s="15" t="str">
        <x:v>https://www.rightmove.co.uk/properties/88750005#/?channel=COM_LET</x:v>
      </x:c>
      <x:c r="T1791" s="15" t="str">
        <x:v>https://www.rightmove.co.uk/properties/140408804#/?channel=COM_LET</x:v>
      </x:c>
      <x:c r="U1791" s="15" t="str">
        <x:v>https://www.rightmove.co.uk/properties/88959900#/?channel=COM_LET
https://www.rightmove.co.uk/properties/90592026#/?channel=COM_LET
https://www.rightmove.co.uk/properties/92207904#/?channel=COM_LET
https://www.rightmove.co.uk/properties/93288975#/?channel=COM_LET
https://www.rightmove.co.uk/properties/88959912#/?channel=COM_LET
https://www.rightmove.co.uk/properties/86175843#/?channel=COM_LET
https://www.rightmove.co.uk/properties/174735605#/?channel=COM_LET
https://www.rightmove.co.uk/properties/88930674#/?channel=COM_LET
https://www.rightmove.co.uk/properties/48352257#/?channel=COM_LET</x:v>
      </x:c>
      <x:c r="V1791" s="15" t="str">
        <x:v>Colchester — Standalone / estate not named</x:v>
      </x:c>
      <x:c r="W1791" s="15" t="str">
        <x:v>Individual unit ≤15,000 sq ft</x:v>
      </x:c>
      <x:c r="X1791" s="13" t="n">
        <x:f>IF(N1791="Yes",L1791,0)</x:f>
        <x:v>0</x:v>
      </x:c>
      <x:c r="Y1791" s="14" t="n">
        <x:v>1</x:v>
      </x:c>
      <x:c r="Z1791" s="13" t="str">
        <x:v>Industrial / workshop / storage</x:v>
      </x:c>
    </x:row>
    <x:row r="1792" ht="75" customHeight="1">
      <x:c r="A1792" s="13" t="str">
        <x:v>SE0812</x:v>
      </x:c>
      <x:c r="B1792" s="15" t="str">
        <x:v>Colchester</x:v>
      </x:c>
      <x:c r="C1792" s="15" t="str">
        <x:v>Colchester</x:v>
      </x:c>
      <x:c r="D1792" s="14" t="n">
        <x:v>130245</x:v>
      </x:c>
      <x:c r="E1792" s="13" t="str">
        <x:v>Town</x:v>
      </x:c>
      <x:c r="F1792" s="15" t="str">
        <x:v>Standalone / estate not named</x:v>
      </x:c>
      <x:c r="G1792" s="15" t="str">
        <x:v>Davey Close, Colchester, Essex, CO1</x:v>
      </x:c>
      <x:c r="H1792" s="13" t="str">
        <x:v>Current</x:v>
      </x:c>
      <x:c r="I1792" s="14" t="n">
        <x:v>2400</x:v>
      </x:c>
      <x:c r="J1792" s="13" t="str">
        <x:f>IF(AND(ISNUMBER(I1792),I1792&gt;0),IF(I1792&lt;=1000,"1–1,000",IF(I1792&lt;=2500,"1,001–2,500",IF(I1792&lt;=5000,"2,501–5,000",IF(I1792&lt;=10000,"5,001–10,000","10,001–15,000")))),"1,001–2,500")</x:f>
        <x:v>1,001–2,500</x:v>
      </x:c>
      <x:c r="K1792" s="16" t="n">
        <x:v>33000</x:v>
      </x:c>
      <x:c r="L1792" s="43" t="n">
        <x:f>IF(AND(ISNUMBER(I1792),I1792&gt;0,ISNUMBER(K1792),K1792&gt;0),K1792/I1792,"n.a.")</x:f>
        <x:v>13.75</x:v>
      </x:c>
      <x:c r="M1792" s="43" t="n">
        <x:v>13.75</x:v>
      </x:c>
      <x:c r="N1792" s="13" t="str">
        <x:v>Yes</x:v>
      </x:c>
      <x:c r="O1792" s="15" t="str">
        <x:v>Not stated</x:v>
      </x:c>
      <x:c r="P1792" s="15" t="str">
        <x:v>Not stated</x:v>
      </x:c>
      <x:c r="Q1792" s="15" t="str">
        <x:v>High quality space that is ready to let. The unit is suited to a wide range of uses to include light industrial, manufacturing and retail warehousing. The unit benefits from dedicated parking, good quality office space and is an ideal location in close proximity to Colchester Town Centre. Additional information</x:v>
      </x:c>
      <x:c r="R1792" s="15" t="str">
        <x:v>Advertised to let Advertised range; no per-demise schedule verified. Rightmove displays a price per sq ft; may be portal calculated. Rightmove detail verified. Annual rent is 12 × Rightmove advertised monthly rent; display rounding may apply.</x:v>
      </x:c>
      <x:c r="S1792" s="15" t="str">
        <x:v>https://www.zoopla.co.uk/to-rent/commercial/details/70303647/</x:v>
      </x:c>
      <x:c r="T1792" s="15" t="str">
        <x:v>https://www.rightmove.co.uk/properties/755867910293472#/?channel=COM_LET</x:v>
      </x:c>
      <x:c r="U1792" s="15" t="str"/>
      <x:c r="V1792" s="15" t="str">
        <x:v>Colchester — Standalone / estate not named</x:v>
      </x:c>
      <x:c r="W1792" s="15" t="str">
        <x:v>Individual unit ≤15,000 sq ft</x:v>
      </x:c>
      <x:c r="X1792" s="13" t="n">
        <x:f>IF(N1792="Yes",L1792,0)</x:f>
        <x:v>13.75</x:v>
      </x:c>
      <x:c r="Y1792" s="14" t="n">
        <x:v>1</x:v>
      </x:c>
      <x:c r="Z1792" s="13" t="str">
        <x:v>Industrial / workshop / storage</x:v>
      </x:c>
    </x:row>
    <x:row r="1793" ht="153" customHeight="1">
      <x:c r="A1793" s="13" t="str">
        <x:v>SE0813</x:v>
      </x:c>
      <x:c r="B1793" s="15" t="str">
        <x:v>Colchester</x:v>
      </x:c>
      <x:c r="C1793" s="15" t="str">
        <x:v>Colchester</x:v>
      </x:c>
      <x:c r="D1793" s="14" t="n">
        <x:v>130245</x:v>
      </x:c>
      <x:c r="E1793" s="13" t="str">
        <x:v>Town</x:v>
      </x:c>
      <x:c r="F1793" s="15" t="str">
        <x:v>Standalone / estate not named</x:v>
      </x:c>
      <x:c r="G1793" s="15" t="str">
        <x:v>Global Park, Colchester, CO1 2TJ</x:v>
      </x:c>
      <x:c r="H1793" s="13" t="str">
        <x:v>Current</x:v>
      </x:c>
      <x:c r="I1793" s="14" t="n">
        <x:v>2336</x:v>
      </x:c>
      <x:c r="J1793" s="13" t="str">
        <x:f>IF(AND(ISNUMBER(I1793),I1793&gt;0),IF(I1793&lt;=1000,"1–1,000",IF(I1793&lt;=2500,"1,001–2,500",IF(I1793&lt;=5000,"2,501–5,000",IF(I1793&lt;=10000,"5,001–10,000","10,001–15,000")))),"1,001–2,500")</x:f>
        <x:v>1,001–2,500</x:v>
      </x:c>
      <x:c r="K1793" s="16" t="n">
        <x:v>17496</x:v>
      </x:c>
      <x:c r="L1793" s="43" t="n">
        <x:f>IF(AND(ISNUMBER(I1793),I1793&gt;0,ISNUMBER(K1793),K1793&gt;0),K1793/I1793,"n.a.")</x:f>
        <x:v>7.489726027397261</x:v>
      </x:c>
      <x:c r="M1793" s="43"/>
      <x:c r="N1793" s="13" t="str">
        <x:v>Yes</x:v>
      </x:c>
      <x:c r="O1793" s="15" t="str">
        <x:v>The unit benefits from a new over-roof, painted floors and roller shutter access, with an approximate floor-to-eaves height of 3.38m.</x:v>
      </x:c>
      <x:c r="P1793" s="15" t="str">
        <x:v>The unit benefits from a new over-roof, painted floors and roller shutter access, with an approximate floor-to-eaves height of 3.38m.</x:v>
      </x:c>
      <x:c r="Q1793" s="15" t="str">
        <x:v>We use cookies to personalise content and ads, to provide social media features and to analyse our traffic. We also share information about your use of our site with our social media, advertising and analytics partners who may combine it with other information that you’ve provided to them or that they’ve collected from your use of their services. Privacy Policy (Opens in a new window) Necessary cookies help make a website usable by enabling basic functions like page navigation and access to secure areas of the website. The website cannot function properly without these cookies. Analytics cookies help website owners to understand how visitors interact with websites by collecting and reporting</x:v>
      </x:c>
      <x:c r="R1793" s="15" t="str">
        <x:v>Advertised to let Annual rent converted from portal pcm; rounded display may differ from agent annual quote. Agent annual rent verified. Direct agent detail verified. Annual rent is 12 × Rightmove advertised monthly rent; display rounding may apply.</x:v>
      </x:c>
      <x:c r="S1793" s="15" t="str">
        <x:v>https://www.rightmove.co.uk/properties/773399719375649#/?channel=COM_LET</x:v>
      </x:c>
      <x:c r="T1793" s="15" t="str">
        <x:v>https://www.whybrow.net/property/global-park-colchester/</x:v>
      </x:c>
      <x:c r="U1793" s="15" t="str"/>
      <x:c r="V1793" s="15" t="str">
        <x:v>Colchester — Standalone / estate not named</x:v>
      </x:c>
      <x:c r="W1793" s="15" t="str">
        <x:v>Individual unit ≤15,000 sq ft</x:v>
      </x:c>
      <x:c r="X1793" s="13" t="n">
        <x:f>IF(N1793="Yes",L1793,0)</x:f>
        <x:v>7.489726027397261</x:v>
      </x:c>
      <x:c r="Y1793" s="14" t="n">
        <x:v>1</x:v>
      </x:c>
      <x:c r="Z1793" s="13" t="str">
        <x:v>Industrial / workshop / storage</x:v>
      </x:c>
    </x:row>
    <x:row r="1794" ht="49" customHeight="1">
      <x:c r="A1794" s="13" t="str">
        <x:v>SE0814</x:v>
      </x:c>
      <x:c r="B1794" s="15" t="str">
        <x:v>Colchester</x:v>
      </x:c>
      <x:c r="C1794" s="15" t="str">
        <x:v>Colchester</x:v>
      </x:c>
      <x:c r="D1794" s="14" t="n">
        <x:v>130245</x:v>
      </x:c>
      <x:c r="E1794" s="13" t="str">
        <x:v>Town</x:v>
      </x:c>
      <x:c r="F1794" s="15" t="str">
        <x:v>Standalone / estate not named</x:v>
      </x:c>
      <x:c r="G1794" s="15" t="str">
        <x:v>Haven Road, Colchester, Essex</x:v>
      </x:c>
      <x:c r="H1794" s="13" t="str">
        <x:v>Current</x:v>
      </x:c>
      <x:c r="I1794" s="14" t="n">
        <x:v>12600</x:v>
      </x:c>
      <x:c r="J1794" s="13" t="str">
        <x:f>IF(AND(ISNUMBER(I1794),I1794&gt;0),IF(I1794&lt;=1000,"1–1,000",IF(I1794&lt;=2500,"1,001–2,500",IF(I1794&lt;=5000,"2,501–5,000",IF(I1794&lt;=10000,"5,001–10,000","10,001–15,000")))),"10,001–15,000")</x:f>
        <x:v>10,001–15,000</x:v>
      </x:c>
      <x:c r="K1794" s="16" t="n">
        <x:v>120000</x:v>
      </x:c>
      <x:c r="L1794" s="43" t="n">
        <x:f>IF(AND(ISNUMBER(I1794),I1794&gt;0,ISNUMBER(K1794),K1794&gt;0),K1794/I1794,"n.a.")</x:f>
        <x:v>9.523809523809524</x:v>
      </x:c>
      <x:c r="M1794" s="43"/>
      <x:c r="N1794" s="13" t="str">
        <x:v>Yes</x:v>
      </x:c>
      <x:c r="O1794" s="15" t="str">
        <x:v>Not stated</x:v>
      </x:c>
      <x:c r="P1794" s="15" t="str">
        <x:v>Not stated</x:v>
      </x:c>
      <x:c r="Q1794" s="15" t="str">
        <x:v>"**INDUSTRIAL LOCATION** Detached 12,600 sq ft Warehouse/Trade Counter with Large Secure Yard"</x:v>
      </x:c>
      <x:c r="R1794" s="15" t="str">
        <x:v>Advertised to let Annual rent converted from portal pcm; rounded display may differ from agent annual quote. Size read from property card, excluding the search-size filter. Annual rent is 12 × Rightmove advertised monthly rent; display rounding may apply.</x:v>
      </x:c>
      <x:c r="S1794" s="15" t="str">
        <x:v>https://www.rightmove.co.uk/properties/773762019151569#/?channel=COM_LET</x:v>
      </x:c>
      <x:c r="T1794" s="15" t="str"/>
      <x:c r="U1794" s="15" t="str"/>
      <x:c r="V1794" s="15" t="str">
        <x:v>Colchester — Standalone / estate not named</x:v>
      </x:c>
      <x:c r="W1794" s="15" t="str">
        <x:v>Individual unit ≤15,000 sq ft</x:v>
      </x:c>
      <x:c r="X1794" s="13" t="n">
        <x:f>IF(N1794="Yes",L1794,0)</x:f>
        <x:v>9.523809523809524</x:v>
      </x:c>
      <x:c r="Y1794" s="14" t="n">
        <x:v>1</x:v>
      </x:c>
      <x:c r="Z1794" s="13" t="str">
        <x:v>Industrial / workshop / storage</x:v>
      </x:c>
    </x:row>
    <x:row r="1795" ht="49" customHeight="1">
      <x:c r="A1795" s="13" t="str">
        <x:v>SE0815</x:v>
      </x:c>
      <x:c r="B1795" s="15" t="str">
        <x:v>Colchester</x:v>
      </x:c>
      <x:c r="C1795" s="15" t="str">
        <x:v>Colchester</x:v>
      </x:c>
      <x:c r="D1795" s="14" t="n">
        <x:v>130245</x:v>
      </x:c>
      <x:c r="E1795" s="13" t="str">
        <x:v>Town</x:v>
      </x:c>
      <x:c r="F1795" s="15" t="str">
        <x:v>Standalone / estate not named</x:v>
      </x:c>
      <x:c r="G1795" s="15" t="str">
        <x:v>Storage Unit To Let In Peldon, Near Colchester</x:v>
      </x:c>
      <x:c r="H1795" s="13" t="str">
        <x:v>Current</x:v>
      </x:c>
      <x:c r="I1795" s="14" t="n">
        <x:v>360</x:v>
      </x:c>
      <x:c r="J1795" s="13" t="str">
        <x:f>IF(AND(ISNUMBER(I1795),I1795&gt;0),IF(I1795&lt;=1000,"1–1,000",IF(I1795&lt;=2500,"1,001–2,500",IF(I1795&lt;=5000,"2,501–5,000",IF(I1795&lt;=10000,"5,001–10,000","10,001–15,000")))),"1–1,000")</x:f>
        <x:v>1–1,000</x:v>
      </x:c>
      <x:c r="K1795" s="16" t="n">
        <x:v>3000</x:v>
      </x:c>
      <x:c r="L1795" s="43" t="n">
        <x:f>IF(AND(ISNUMBER(I1795),I1795&gt;0,ISNUMBER(K1795),K1795&gt;0),K1795/I1795,"n.a.")</x:f>
        <x:v>8.333333333333334</x:v>
      </x:c>
      <x:c r="M1795" s="43"/>
      <x:c r="N1795" s="13" t="str">
        <x:v>Yes</x:v>
      </x:c>
      <x:c r="O1795" s="15" t="str">
        <x:v>Not stated</x:v>
      </x:c>
      <x:c r="P1795" s="15" t="str">
        <x:v>Not stated</x:v>
      </x:c>
      <x:c r="Q1795" s="15" t="str">
        <x:v>360 sq ft storage unit to let on a quiet, secure site south of Colchester.</x:v>
      </x:c>
      <x:c r="R1795" s="15" t="str">
        <x:v>Advertised to let Annual rent converted from portal pcm; rounded display may differ from agent annual quote. Size read from property card, excluding the search-size filter. Annual rent is 12 × Rightmove advertised monthly rent; display rounding may apply.</x:v>
      </x:c>
      <x:c r="S1795" s="15" t="str">
        <x:v>https://www.rightmove.co.uk/properties/155183525#/?channel=COM_LET</x:v>
      </x:c>
      <x:c r="T1795" s="15" t="str"/>
      <x:c r="U1795" s="15" t="str"/>
      <x:c r="V1795" s="15" t="str">
        <x:v>Colchester — Standalone / estate not named</x:v>
      </x:c>
      <x:c r="W1795" s="15" t="str">
        <x:v>Individual unit ≤15,000 sq ft</x:v>
      </x:c>
      <x:c r="X1795" s="13" t="n">
        <x:f>IF(N1795="Yes",L1795,0)</x:f>
        <x:v>8.333333333333334</x:v>
      </x:c>
      <x:c r="Y1795" s="14" t="n">
        <x:v>1</x:v>
      </x:c>
      <x:c r="Z1795" s="13" t="str">
        <x:v>Industrial / workshop / storage</x:v>
      </x:c>
    </x:row>
    <x:row r="1796" ht="42" customHeight="1">
      <x:c r="A1796" s="13" t="str">
        <x:v>SE0816</x:v>
      </x:c>
      <x:c r="B1796" s="15" t="str">
        <x:v>Colchester</x:v>
      </x:c>
      <x:c r="C1796" s="15" t="str">
        <x:v>Colchester</x:v>
      </x:c>
      <x:c r="D1796" s="14" t="n">
        <x:v>130245</x:v>
      </x:c>
      <x:c r="E1796" s="13" t="str">
        <x:v>Town</x:v>
      </x:c>
      <x:c r="F1796" s="15" t="str">
        <x:v>Standalone / estate not named</x:v>
      </x:c>
      <x:c r="G1796" s="15" t="str">
        <x:v>Unit 2, 70 Barrack Street, Colchester, CO1 2LT</x:v>
      </x:c>
      <x:c r="H1796" s="13" t="str">
        <x:v>Current</x:v>
      </x:c>
      <x:c r="I1796" s="14" t="n">
        <x:v>5198</x:v>
      </x:c>
      <x:c r="J1796" s="13" t="str">
        <x:f>IF(AND(ISNUMBER(I1796),I1796&gt;0),IF(I1796&lt;=1000,"1–1,000",IF(I1796&lt;=2500,"1,001–2,500",IF(I1796&lt;=5000,"2,501–5,000",IF(I1796&lt;=10000,"5,001–10,000","10,001–15,000")))),"5,001–10,000")</x:f>
        <x:v>5,001–10,000</x:v>
      </x:c>
      <x:c r="K1796" s="16"/>
      <x:c r="L1796" s="43" t="str">
        <x:f>IF(AND(ISNUMBER(I1796),I1796&gt;0,ISNUMBER(K1796),K1796&gt;0),K1796/I1796,"n.a.")</x:f>
        <x:v>n.a.</x:v>
      </x:c>
      <x:c r="M1796" s="43"/>
      <x:c r="N1796" s="13" t="str">
        <x:v>No</x:v>
      </x:c>
      <x:c r="O1796" s="15" t="str">
        <x:v>Not stated</x:v>
      </x:c>
      <x:c r="P1796" s="15" t="str">
        <x:v>Not stated</x:v>
      </x:c>
      <x:c r="Q1796" s="15" t="str">
        <x:v>Warehouse premise with office space available located on A134 Barrack Street.</x:v>
      </x:c>
      <x:c r="R1796" s="15" t="str">
        <x:v>Advertised to let Size read from property card, excluding the search-size filter.</x:v>
      </x:c>
      <x:c r="S1796" s="15" t="str">
        <x:v>https://www.rightmove.co.uk/properties/752206842761121#/?channel=COM_LET</x:v>
      </x:c>
      <x:c r="T1796" s="15" t="str"/>
      <x:c r="U1796" s="15" t="str"/>
      <x:c r="V1796" s="15" t="str">
        <x:v>Colchester — Standalone / estate not named</x:v>
      </x:c>
      <x:c r="W1796" s="15" t="str">
        <x:v>Individual unit ≤15,000 sq ft</x:v>
      </x:c>
      <x:c r="X1796" s="13" t="n">
        <x:f>IF(N1796="Yes",L1796,0)</x:f>
        <x:v>0</x:v>
      </x:c>
      <x:c r="Y1796" s="14" t="n">
        <x:v>1</x:v>
      </x:c>
      <x:c r="Z1796" s="13" t="str">
        <x:v>Industrial / workshop / storage</x:v>
      </x:c>
    </x:row>
    <x:row r="1797" ht="153" customHeight="1">
      <x:c r="A1797" s="13" t="str">
        <x:v>SE0817</x:v>
      </x:c>
      <x:c r="B1797" s="15" t="str">
        <x:v>Colchester</x:v>
      </x:c>
      <x:c r="C1797" s="15" t="str">
        <x:v>Colchester</x:v>
      </x:c>
      <x:c r="D1797" s="14" t="n">
        <x:v>130245</x:v>
      </x:c>
      <x:c r="E1797" s="13" t="str">
        <x:v>Town</x:v>
      </x:c>
      <x:c r="F1797" s="15" t="str">
        <x:v>Standalone / estate not named</x:v>
      </x:c>
      <x:c r="G1797" s="15" t="str">
        <x:v>Unit 2, Hythe Quay, Colchester, Essex, CO2</x:v>
      </x:c>
      <x:c r="H1797" s="13" t="str">
        <x:v>Current</x:v>
      </x:c>
      <x:c r="I1797" s="14" t="n">
        <x:v>13406</x:v>
      </x:c>
      <x:c r="J1797" s="13" t="str">
        <x:f>IF(AND(ISNUMBER(I1797),I1797&gt;0),IF(I1797&lt;=1000,"1–1,000",IF(I1797&lt;=2500,"1,001–2,500",IF(I1797&lt;=5000,"2,501–5,000",IF(I1797&lt;=10000,"5,001–10,000","10,001–15,000")))),"10,001–15,000")</x:f>
        <x:v>10,001–15,000</x:v>
      </x:c>
      <x:c r="K1797" s="16" t="n">
        <x:v>75000</x:v>
      </x:c>
      <x:c r="L1797" s="43" t="n">
        <x:f>IF(AND(ISNUMBER(I1797),I1797&gt;0,ISNUMBER(K1797),K1797&gt;0),K1797/I1797,"n.a.")</x:f>
        <x:v>5.594509920930927</x:v>
      </x:c>
      <x:c r="M1797" s="43"/>
      <x:c r="N1797" s="13" t="str">
        <x:v>Yes</x:v>
      </x:c>
      <x:c r="O1797" s="15" t="str">
        <x:v>The unit is comprised of a three terraced ground floor warehouse / workshop areas (minimum eaves heights ranging from approx.; 2.9m to 3.3m, with apex heights ranging from 4.5m to 4.8m).</x:v>
      </x:c>
      <x:c r="P1797" s="15" t="str">
        <x:v>Each unit benefits from a roller shutter door with integrated personnel door.</x:v>
      </x:c>
      <x:c r="Q1797" s="15" t="str">
        <x:v>Available Now Three Separate Ground Floor Warehouse Areas Ground Floor Offices, Reception &amp; W/C Facilities Full First Floor Office / Storage Areas Make an enquiry The unit is comprised of a three terraced ground floor warehouse / workshop areas (minimum eaves heights ranging from approx. 2.9m to 3.3m, with apex heights ranging from 4.5m to 4.8m). Each unit benefits from a roller shutter door with integrated personnel door. The warehouse / workshop areas benefit from LED strip lighting and 3-phase power supply. For the end-terraced unit, an interconnecting door leads into a ground floor / reception area (accessed externally via separate personnel door), and benefits from office / meeting room</x:v>
      </x:c>
      <x:c r="R1797" s="15" t="str">
        <x:v>Advertised to let Annual rent converted from portal pcm; rounded display may differ from agent annual quote. Agent annual rent verified. Direct agent detail verified. Rent amount checked against a rent-labelled annual statement.</x:v>
      </x:c>
      <x:c r="S1797" s="15" t="str">
        <x:v>https://www.rightmove.co.uk/properties/760554392714449#/?channel=COM_LET</x:v>
      </x:c>
      <x:c r="T1797" s="15" t="str">
        <x:v>https://fennwright.co.uk/property/unit-2-hythe-quay-colchester-essex-co2/</x:v>
      </x:c>
      <x:c r="U1797" s="15" t="str"/>
      <x:c r="V1797" s="15" t="str">
        <x:v>Colchester — Standalone / estate not named</x:v>
      </x:c>
      <x:c r="W1797" s="15" t="str">
        <x:v>Individual unit ≤15,000 sq ft</x:v>
      </x:c>
      <x:c r="X1797" s="13" t="n">
        <x:f>IF(N1797="Yes",L1797,0)</x:f>
        <x:v>5.594509920930927</x:v>
      </x:c>
      <x:c r="Y1797" s="14" t="n">
        <x:v>1</x:v>
      </x:c>
      <x:c r="Z1797" s="13" t="str">
        <x:v>Industrial / workshop / storage</x:v>
      </x:c>
    </x:row>
    <x:row r="1798" ht="42" customHeight="1">
      <x:c r="A1798" s="13" t="str">
        <x:v>SE0818</x:v>
      </x:c>
      <x:c r="B1798" s="15" t="str">
        <x:v>Colchester</x:v>
      </x:c>
      <x:c r="C1798" s="15" t="str">
        <x:v>Colchester</x:v>
      </x:c>
      <x:c r="D1798" s="14" t="n">
        <x:v>130245</x:v>
      </x:c>
      <x:c r="E1798" s="13" t="str">
        <x:v>Town</x:v>
      </x:c>
      <x:c r="F1798" s="15" t="str">
        <x:v>Standalone / estate not named</x:v>
      </x:c>
      <x:c r="G1798" s="15" t="str">
        <x:v>Unit 3, 70 Barrack Street, Colchester, CO1 2LT</x:v>
      </x:c>
      <x:c r="H1798" s="13" t="str">
        <x:v>Current</x:v>
      </x:c>
      <x:c r="I1798" s="14" t="n">
        <x:v>3912</x:v>
      </x:c>
      <x:c r="J1798" s="13" t="str">
        <x:f>IF(AND(ISNUMBER(I1798),I1798&gt;0),IF(I1798&lt;=1000,"1–1,000",IF(I1798&lt;=2500,"1,001–2,500",IF(I1798&lt;=5000,"2,501–5,000",IF(I1798&lt;=10000,"5,001–10,000","10,001–15,000")))),"2,501–5,000")</x:f>
        <x:v>2,501–5,000</x:v>
      </x:c>
      <x:c r="K1798" s="16"/>
      <x:c r="L1798" s="43" t="str">
        <x:f>IF(AND(ISNUMBER(I1798),I1798&gt;0,ISNUMBER(K1798),K1798&gt;0),K1798/I1798,"n.a.")</x:f>
        <x:v>n.a.</x:v>
      </x:c>
      <x:c r="M1798" s="43"/>
      <x:c r="N1798" s="13" t="str">
        <x:v>No</x:v>
      </x:c>
      <x:c r="O1798" s="15" t="str">
        <x:v>Not stated</x:v>
      </x:c>
      <x:c r="P1798" s="15" t="str">
        <x:v>Not stated</x:v>
      </x:c>
      <x:c r="Q1798" s="15" t="str">
        <x:v>Warehouse premise with office space located near A134 Barrack Street.</x:v>
      </x:c>
      <x:c r="R1798" s="15" t="str">
        <x:v>Advertised to let Size read from property card, excluding the search-size filter.</x:v>
      </x:c>
      <x:c r="S1798" s="15" t="str">
        <x:v>https://www.rightmove.co.uk/properties/752207524351824#/?channel=COM_LET</x:v>
      </x:c>
      <x:c r="T1798" s="15" t="str"/>
      <x:c r="U1798" s="15" t="str"/>
      <x:c r="V1798" s="15" t="str">
        <x:v>Colchester — Standalone / estate not named</x:v>
      </x:c>
      <x:c r="W1798" s="15" t="str">
        <x:v>Individual unit ≤15,000 sq ft</x:v>
      </x:c>
      <x:c r="X1798" s="13" t="n">
        <x:f>IF(N1798="Yes",L1798,0)</x:f>
        <x:v>0</x:v>
      </x:c>
      <x:c r="Y1798" s="14" t="n">
        <x:v>1</x:v>
      </x:c>
      <x:c r="Z1798" s="13" t="str">
        <x:v>Industrial / workshop / storage</x:v>
      </x:c>
    </x:row>
    <x:row r="1799" ht="153" customHeight="1">
      <x:c r="A1799" s="13" t="str">
        <x:v>SE0819</x:v>
      </x:c>
      <x:c r="B1799" s="15" t="str">
        <x:v>Colchester</x:v>
      </x:c>
      <x:c r="C1799" s="15" t="str">
        <x:v>Colchester</x:v>
      </x:c>
      <x:c r="D1799" s="14" t="n">
        <x:v>130245</x:v>
      </x:c>
      <x:c r="E1799" s="13" t="str">
        <x:v>Town</x:v>
      </x:c>
      <x:c r="F1799" s="15" t="str">
        <x:v>Standalone / estate not named</x:v>
      </x:c>
      <x:c r="G1799" s="15" t="str">
        <x:v>Unit 6 Easter Park, Axial Way, Colchester, Essex, CO4</x:v>
      </x:c>
      <x:c r="H1799" s="13" t="str">
        <x:v>Current</x:v>
      </x:c>
      <x:c r="I1799" s="14" t="n">
        <x:v>5900</x:v>
      </x:c>
      <x:c r="J1799" s="13" t="str">
        <x:f>IF(AND(ISNUMBER(I1799),I1799&gt;0),IF(I1799&lt;=1000,"1–1,000",IF(I1799&lt;=2500,"1,001–2,500",IF(I1799&lt;=5000,"2,501–5,000",IF(I1799&lt;=10000,"5,001–10,000","10,001–15,000")))),"5,001–10,000")</x:f>
        <x:v>5,001–10,000</x:v>
      </x:c>
      <x:c r="K1799" s="16" t="n">
        <x:v>76700</x:v>
      </x:c>
      <x:c r="L1799" s="43" t="n">
        <x:f>IF(AND(ISNUMBER(I1799),I1799&gt;0,ISNUMBER(K1799),K1799&gt;0),K1799/I1799,"n.a.")</x:f>
        <x:v>13</x:v>
      </x:c>
      <x:c r="M1799" s="43" t="n">
        <x:v>13</x:v>
      </x:c>
      <x:c r="N1799" s="13" t="str">
        <x:v>Yes</x:v>
      </x:c>
      <x:c r="O1799" s="15" t="str">
        <x:v>6.8m eaves &amp; 7.7m apex; The unit benefits from an electrically operated full height loading door (approx.; 6.8m eaves height and 7.7m apex height, WC facilities and an accessible WC with a shower.</x:v>
      </x:c>
      <x:c r="P1799" s="15" t="str">
        <x:v>The unit benefits from an electrically operated full height loading door (approx.</x:v>
      </x:c>
      <x:c r="Q1799" s="15" t="str">
        <x:v>Prominent &amp; popular location Available on a new lease Large forecourt &amp; parking 6.8m eaves &amp; 7.7m apex Next to: Land Rover, Toyota &amp; VW Make an enquiry *Ready To Move In* A modern trade counter / industrial / warehouse unit constructed to a high standard with a steel portal frame under a pitched and insulated roof which incorporates translucent roof lights. The unit benefits from an electrically operated full height loading door (approx. 4.5m wide by 5.4m high), aluminium double glazed windows, three phase power, mains gas supply, approx. 6.8m eaves height and 7.7m apex height, WC facilities and an accessible WC with a shower. To the front of the unit is a large concrete forecourt for loadin</x:v>
      </x:c>
      <x:c r="R1799" s="15" t="str">
        <x:v>Advertised to let Rightmove displays a price per sq ft; may be portal calculated. Rightmove detail verified. Agent annual rent verified. Direct agent detail verified. Rent amount checked against a rent-labelled annual statement.</x:v>
      </x:c>
      <x:c r="S1799" s="15" t="str">
        <x:v>https://www.zoopla.co.uk/to-rent/commercial/details/69336159/</x:v>
      </x:c>
      <x:c r="T1799" s="15" t="str">
        <x:v>https://www.rightmove.co.uk/properties/760553140825169#/?channel=COM_LET</x:v>
      </x:c>
      <x:c r="U1799" s="15" t="str">
        <x:v>https://fennwright.co.uk/property/unit-6-easter-park-axial-way-colchester-essex-co4/</x:v>
      </x:c>
      <x:c r="V1799" s="15" t="str">
        <x:v>Colchester — Standalone / estate not named</x:v>
      </x:c>
      <x:c r="W1799" s="15" t="str">
        <x:v>Individual unit ≤15,000 sq ft</x:v>
      </x:c>
      <x:c r="X1799" s="13" t="n">
        <x:f>IF(N1799="Yes",L1799,0)</x:f>
        <x:v>13</x:v>
      </x:c>
      <x:c r="Y1799" s="14" t="n">
        <x:v>1</x:v>
      </x:c>
      <x:c r="Z1799" s="13" t="str">
        <x:v>Industrial / workshop / storage</x:v>
      </x:c>
    </x:row>
    <x:row r="1800" ht="153" customHeight="1">
      <x:c r="A1800" s="13" t="str">
        <x:v>SE0820</x:v>
      </x:c>
      <x:c r="B1800" s="15" t="str">
        <x:v>Colchester</x:v>
      </x:c>
      <x:c r="C1800" s="15" t="str">
        <x:v>Colchester</x:v>
      </x:c>
      <x:c r="D1800" s="14" t="n">
        <x:v>130245</x:v>
      </x:c>
      <x:c r="E1800" s="13" t="str">
        <x:v>Town</x:v>
      </x:c>
      <x:c r="F1800" s="15" t="str">
        <x:v>Standalone / estate not named</x:v>
      </x:c>
      <x:c r="G1800" s="15" t="str">
        <x:v>Unit A2, Commerce Way, Colchester, Essex, CO2</x:v>
      </x:c>
      <x:c r="H1800" s="13" t="str">
        <x:v>Current</x:v>
      </x:c>
      <x:c r="I1800" s="14" t="n">
        <x:v>5377</x:v>
      </x:c>
      <x:c r="J1800" s="13" t="str">
        <x:f>IF(AND(ISNUMBER(I1800),I1800&gt;0),IF(I1800&lt;=1000,"1–1,000",IF(I1800&lt;=2500,"1,001–2,500",IF(I1800&lt;=5000,"2,501–5,000",IF(I1800&lt;=10000,"5,001–10,000","10,001–15,000")))),"5,001–10,000")</x:f>
        <x:v>5,001–10,000</x:v>
      </x:c>
      <x:c r="K1800" s="16" t="n">
        <x:v>49000</x:v>
      </x:c>
      <x:c r="L1800" s="43" t="n">
        <x:f>IF(AND(ISNUMBER(I1800),I1800&gt;0,ISNUMBER(K1800),K1800&gt;0),K1800/I1800,"n.a.")</x:f>
        <x:v>9.112888227636228</x:v>
      </x:c>
      <x:c r="M1800" s="43"/>
      <x:c r="N1800" s="13" t="str">
        <x:v>Yes</x:v>
      </x:c>
      <x:c r="O1800" s="15" t="str">
        <x:v>7.9m Apex Height; The warehouse offers an eaves height of approx.; 4.1m (underside of the frame), rising to 6.0m (underside of the roof), with an apex height of approx.</x:v>
      </x:c>
      <x:c r="P1800" s="15" t="str">
        <x:v>Two Large Loading Doors (4m wide x 4.9m high); The warehouse is accessed via two large roller shutter loading doors (approx.</x:v>
      </x:c>
      <x:c r="Q1800" s="15" t="str">
        <x:v>Ready For Immediate Occupation Large Warehouse Area - Approx. 7.9m Apex Height Two Large Loading Doors (4m wide x 4.9m high) Mezzanine Floor and WC facilities Established Business Location Make an enquiry The premises comprise a semi detached unit of concrete portal frame construction with part brick and block elevations beneath a pitched roof incorporating translucent roof lights. The warehouse offers an eaves height of approx. 4.1m (underside of the frame), rising to 6.0m (underside of the roof), with an apex height of approx. 7.9m. The warehouse is accessed via two large roller shutter loading doors (approx. 4.0m wide by 4.9m high) and benefits from a mezzanine floor, high bay lighting, t</x:v>
      </x:c>
      <x:c r="R1800" s="15" t="str">
        <x:v>Advertised to let Annual rent converted from portal pcm; rounded display may differ from agent annual quote. Agent annual rent verified. Direct agent detail verified. Rent amount checked against a rent-labelled annual statement.</x:v>
      </x:c>
      <x:c r="S1800" s="15" t="str">
        <x:v>https://www.rightmove.co.uk/properties/760553648409041#/?channel=COM_LET</x:v>
      </x:c>
      <x:c r="T1800" s="15" t="str">
        <x:v>https://fennwright.co.uk/property/unit-a2-commerce-way-colchester-essex-co2/</x:v>
      </x:c>
      <x:c r="U1800" s="15" t="str"/>
      <x:c r="V1800" s="15" t="str">
        <x:v>Colchester — Standalone / estate not named</x:v>
      </x:c>
      <x:c r="W1800" s="15" t="str">
        <x:v>Individual unit ≤15,000 sq ft</x:v>
      </x:c>
      <x:c r="X1800" s="13" t="n">
        <x:f>IF(N1800="Yes",L1800,0)</x:f>
        <x:v>9.112888227636228</x:v>
      </x:c>
      <x:c r="Y1800" s="14" t="n">
        <x:v>1</x:v>
      </x:c>
      <x:c r="Z1800" s="13" t="str">
        <x:v>Industrial / workshop / storage</x:v>
      </x:c>
    </x:row>
    <x:row r="1801" ht="153" customHeight="1">
      <x:c r="A1801" s="13" t="str">
        <x:v>SE0821</x:v>
      </x:c>
      <x:c r="B1801" s="15" t="str">
        <x:v>Colchester</x:v>
      </x:c>
      <x:c r="C1801" s="15" t="str">
        <x:v>Colchester</x:v>
      </x:c>
      <x:c r="D1801" s="14" t="n">
        <x:v>130245</x:v>
      </x:c>
      <x:c r="E1801" s="13" t="str">
        <x:v>Town</x:v>
      </x:c>
      <x:c r="F1801" s="15" t="str">
        <x:v>Standalone / estate not named</x:v>
      </x:c>
      <x:c r="G1801" s="15" t="str">
        <x:v>Unit G Global Park, Eastgates, Moorside, Colchester, Essex, CO1</x:v>
      </x:c>
      <x:c r="H1801" s="13" t="str">
        <x:v>Current</x:v>
      </x:c>
      <x:c r="I1801" s="14" t="n">
        <x:v>2530</x:v>
      </x:c>
      <x:c r="J1801" s="13" t="str">
        <x:f>IF(AND(ISNUMBER(I1801),I1801&gt;0),IF(I1801&lt;=1000,"1–1,000",IF(I1801&lt;=2500,"1,001–2,500",IF(I1801&lt;=5000,"2,501–5,000",IF(I1801&lt;=10000,"5,001–10,000","10,001–15,000")))),"2,501–5,000")</x:f>
        <x:v>2,501–5,000</x:v>
      </x:c>
      <x:c r="K1801" s="16" t="n">
        <x:v>17500</x:v>
      </x:c>
      <x:c r="L1801" s="43" t="n">
        <x:f>IF(AND(ISNUMBER(I1801),I1801&gt;0,ISNUMBER(K1801),K1801&gt;0),K1801/I1801,"n.a.")</x:f>
        <x:v>6.91699604743083</x:v>
      </x:c>
      <x:c r="M1801" s="43"/>
      <x:c r="N1801" s="13" t="str">
        <x:v>Yes</x:v>
      </x:c>
      <x:c r="O1801" s="15" t="str">
        <x:v>2.75m Wide x 3m Height); 2.75m wide x 3.0m high) leading into the main warehouse, which provides an eaves height of approx.</x:v>
      </x:c>
      <x:c r="P1801" s="15" t="str">
        <x:v>Loading Door (Approx.; The unit is accessed via a personnel entrance together with a large loading door (approx.</x:v>
      </x:c>
      <x:c r="Q1801" s="15" t="str">
        <x:v>Well Presented Industrial Unit On A Gated Site A Busy Mixed Commercial Estate On Site Car Parking Spaces Mezzanine Floor Loading Door (Approx. 2.75m Wide x 3m Height) Easy A12 / A120 Access Via Ipswich Road Make an enquiry The unit is accessed via a personnel entrance together with a large loading door (approx. 2.75m wide x 3.0m high) leading into the main warehouse, which provides an eaves height of approx. 3.2m, rising to an apex of 4.75m. A mezzanine floor provides additional storage accommodation and incorporates a separate store to the rear, offering flexible space for a variety of business uses. The unit also benefits from three-phase electricity and WC facilities. Externally, the prop</x:v>
      </x:c>
      <x:c r="R1801" s="15" t="str">
        <x:v>Advertised to let Annual rent converted from portal pcm; rounded display may differ from agent annual quote. Agent annual rent verified. Direct agent detail verified. Rent amount checked against a rent-labelled annual statement.</x:v>
      </x:c>
      <x:c r="S1801" s="15" t="str">
        <x:v>https://www.rightmove.co.uk/properties/770887482147265#/?channel=COM_LET</x:v>
      </x:c>
      <x:c r="T1801" s="15" t="str">
        <x:v>https://fennwright.co.uk/property/unit-g-global-park-eastgates-moorside-colchester-essex-co1/</x:v>
      </x:c>
      <x:c r="U1801" s="15" t="str"/>
      <x:c r="V1801" s="15" t="str">
        <x:v>Colchester — Standalone / estate not named</x:v>
      </x:c>
      <x:c r="W1801" s="15" t="str">
        <x:v>Individual unit ≤15,000 sq ft</x:v>
      </x:c>
      <x:c r="X1801" s="13" t="n">
        <x:f>IF(N1801="Yes",L1801,0)</x:f>
        <x:v>6.91699604743083</x:v>
      </x:c>
      <x:c r="Y1801" s="14" t="n">
        <x:v>1</x:v>
      </x:c>
      <x:c r="Z1801" s="13" t="str">
        <x:v>Industrial / workshop / storage</x:v>
      </x:c>
    </x:row>
    <x:row r="1802" ht="153" customHeight="1">
      <x:c r="A1802" s="13" t="str">
        <x:v>SE0822</x:v>
      </x:c>
      <x:c r="B1802" s="15" t="str">
        <x:v>Colchester</x:v>
      </x:c>
      <x:c r="C1802" s="15" t="str">
        <x:v>Colchester</x:v>
      </x:c>
      <x:c r="D1802" s="14" t="n">
        <x:v>130245</x:v>
      </x:c>
      <x:c r="E1802" s="13" t="str">
        <x:v>Town</x:v>
      </x:c>
      <x:c r="F1802" s="15" t="str">
        <x:v>Standalone / estate not named</x:v>
      </x:c>
      <x:c r="G1802" s="15" t="str">
        <x:v>Unit G, Global Park, 12 Moorside, Colchester, Essex, CO1 2TJ</x:v>
      </x:c>
      <x:c r="H1802" s="13" t="str">
        <x:v>Current</x:v>
      </x:c>
      <x:c r="I1802" s="14" t="n">
        <x:v>1619</x:v>
      </x:c>
      <x:c r="J1802" s="13" t="str">
        <x:f>IF(AND(ISNUMBER(I1802),I1802&gt;0),IF(I1802&lt;=1000,"1–1,000",IF(I1802&lt;=2500,"1,001–2,500",IF(I1802&lt;=5000,"2,501–5,000",IF(I1802&lt;=10000,"5,001–10,000","10,001–15,000")))),"1,001–2,500")</x:f>
        <x:v>1,001–2,500</x:v>
      </x:c>
      <x:c r="K1802" s="16" t="n">
        <x:v>17496</x:v>
      </x:c>
      <x:c r="L1802" s="43" t="n">
        <x:f>IF(AND(ISNUMBER(I1802),I1802&gt;0,ISNUMBER(K1802),K1802&gt;0),K1802/I1802,"n.a.")</x:f>
        <x:v>10.806670784434836</x:v>
      </x:c>
      <x:c r="M1802" s="43"/>
      <x:c r="N1802" s="13" t="str">
        <x:v>Yes</x:v>
      </x:c>
      <x:c r="O1802" s="15" t="str">
        <x:v>Stepped rent: Year 1 £17,500 per annum; Year 2 £19,300 per annum; Year 3 £21,000 per annum. Unit G provides industrial / warehouse accommodation at Global Park, 12 Moorside, Colchester, Essex, CO1 2TJ. The unit benefits from a new over-roof, painted floors and roller shutter access, with an approximate floor-to-eaves height of 3.38m. The existing mezzanine could be removed to provide a more open layout, subject to terms and covenant strength. It</x:v>
      </x:c>
      <x:c r="P1802" s="15" t="str">
        <x:v>Stepped rent: Year 1 £17,500 per annum; Year 2 £19,300 per annum; Year 3 £21,000 per annum. Unit G provides industrial / warehouse accommodation at Global Park, 12 Moorside, Colchester, Essex, CO1 2TJ. The unit benefits from a new over-roof, painted floors and roller shutter access, with an approximate floor-to-eaves height of 3.38m. The existing mezzanine could be removed to provide a more open layout, subject to terms and covenant strength. It</x:v>
      </x:c>
      <x:c r="Q1802" s="15" t="str">
        <x:v>"Stepped rent: Year 1 £17,500 per annum; Year 2 £19,300 per annum; Year 3 £21,000 per annum. Unit G provides industrial / warehouse accommodation at Global Park, 12 Moorside, Colchester, Essex, CO1 2TJ. The unit benefits from a new over-roof, painted floors and roller shutter access, with an approximate floor-to-eaves height of 3.38m. The existing mezzanine could be removed to provide a more open layout, subject to terms and covenant strength. It is currently in place. Internal photographs show Unit N at the same estate and are representative examples only; they do not depict Unit G or guarantee its layout or specification following mezzanine removal. For further information and viewings, co</x:v>
      </x:c>
      <x:c r="R1802" s="15" t="str">
        <x:v>Advertised to let Size read from property card, excluding the search-size filter. Annual rent is 12 × Rightmove advertised monthly rent; display rounding may apply.</x:v>
      </x:c>
      <x:c r="S1802" s="15" t="str">
        <x:v>https://www.rightmove.co.uk/properties/778696609240960#/?channel=COM_LET</x:v>
      </x:c>
      <x:c r="T1802" s="15" t="str">
        <x:v>https://www.rightmove.co.uk/properties/770876377861920#/?channel=COM_LET</x:v>
      </x:c>
      <x:c r="U1802" s="15" t="str"/>
      <x:c r="V1802" s="15" t="str">
        <x:v>Colchester — Standalone / estate not named</x:v>
      </x:c>
      <x:c r="W1802" s="15" t="str">
        <x:v>Individual unit ≤15,000 sq ft</x:v>
      </x:c>
      <x:c r="X1802" s="13" t="n">
        <x:f>IF(N1802="Yes",L1802,0)</x:f>
        <x:v>10.806670784434836</x:v>
      </x:c>
      <x:c r="Y1802" s="14" t="n">
        <x:v>1</x:v>
      </x:c>
      <x:c r="Z1802" s="13" t="str">
        <x:v>Industrial / workshop / storage</x:v>
      </x:c>
    </x:row>
    <x:row r="1803" ht="62" customHeight="1">
      <x:c r="A1803" s="13" t="str">
        <x:v>SE0823</x:v>
      </x:c>
      <x:c r="B1803" s="15" t="str">
        <x:v>Colchester</x:v>
      </x:c>
      <x:c r="C1803" s="15" t="str">
        <x:v>Colchester</x:v>
      </x:c>
      <x:c r="D1803" s="14" t="n">
        <x:v>130245</x:v>
      </x:c>
      <x:c r="E1803" s="13" t="str">
        <x:v>Town</x:v>
      </x:c>
      <x:c r="F1803" s="15" t="str">
        <x:v>Standalone / estate not named</x:v>
      </x:c>
      <x:c r="G1803" s="15" t="str">
        <x:v>WAREHOUSE TO LET near COLCHESTER, ESSEX</x:v>
      </x:c>
      <x:c r="H1803" s="13" t="str">
        <x:v>Uncertain</x:v>
      </x:c>
      <x:c r="I1803" s="14" t="n">
        <x:v>7840</x:v>
      </x:c>
      <x:c r="J1803" s="13" t="str">
        <x:f>IF(AND(ISNUMBER(I1803),I1803&gt;0),IF(I1803&lt;=1000,"1–1,000",IF(I1803&lt;=2500,"1,001–2,500",IF(I1803&lt;=5000,"2,501–5,000",IF(I1803&lt;=10000,"5,001–10,000","10,001–15,000")))),"5,001–10,000")</x:f>
        <x:v>5,001–10,000</x:v>
      </x:c>
      <x:c r="K1803" s="16" t="n">
        <x:v>39120</x:v>
      </x:c>
      <x:c r="L1803" s="43" t="n">
        <x:f>IF(AND(ISNUMBER(I1803),I1803&gt;0,ISNUMBER(K1803),K1803&gt;0),K1803/I1803,"n.a.")</x:f>
        <x:v>4.989795918367347</x:v>
      </x:c>
      <x:c r="M1803" s="43"/>
      <x:c r="N1803" s="13" t="str">
        <x:v>No</x:v>
      </x:c>
      <x:c r="O1803" s="15" t="str">
        <x:v>Not stated</x:v>
      </x:c>
      <x:c r="P1803" s="15" t="str">
        <x:v>Not stated</x:v>
      </x:c>
      <x:c r="Q1803" s="15" t="str">
        <x:v>A 7,840sq ft warehouse available on a secure rural site near Layer Marney.</x:v>
      </x:c>
      <x:c r="R1803" s="15" t="str">
        <x:v>Advertised but conflicting floor-area/demise descriptions Annual rent converted from portal pcm; rounded display may differ from agent annual quote. Conflicting portal areas: 4000.0, 5000.0, 7840.0 Size read from property card, excluding the search-size filter. Annual rent is 12 × Rightmove advertised monthly rent; display rounding may apply.</x:v>
      </x:c>
      <x:c r="S1803" s="15" t="str">
        <x:v>https://www.rightmove.co.uk/properties/91130532#/?channel=COM_LET</x:v>
      </x:c>
      <x:c r="T1803" s="15" t="str">
        <x:v>https://www.rightmove.co.uk/properties/173868305#/?channel=COM_LET</x:v>
      </x:c>
      <x:c r="U1803" s="15" t="str">
        <x:v>https://www.rightmove.co.uk/properties/166620080#/?channel=COM_LET</x:v>
      </x:c>
      <x:c r="V1803" s="15" t="str">
        <x:v>Colchester — Standalone / estate not named</x:v>
      </x:c>
      <x:c r="W1803" s="15" t="str">
        <x:v>Individual unit ≤15,000 sq ft</x:v>
      </x:c>
      <x:c r="X1803" s="13" t="n">
        <x:f>IF(N1803="Yes",L1803,0)</x:f>
        <x:v>0</x:v>
      </x:c>
      <x:c r="Y1803" s="14" t="n">
        <x:v>1</x:v>
      </x:c>
      <x:c r="Z1803" s="13" t="str">
        <x:v>Industrial / workshop / storage</x:v>
      </x:c>
    </x:row>
    <x:row r="1804" ht="153" customHeight="1">
      <x:c r="A1804" s="13" t="str">
        <x:v>SE0824</x:v>
      </x:c>
      <x:c r="B1804" s="15" t="str">
        <x:v>Colchester</x:v>
      </x:c>
      <x:c r="C1804" s="15" t="str">
        <x:v>Colchester</x:v>
      </x:c>
      <x:c r="D1804" s="14" t="n">
        <x:v>130245</x:v>
      </x:c>
      <x:c r="E1804" s="13" t="str">
        <x:v>Town</x:v>
      </x:c>
      <x:c r="F1804" s="15" t="str">
        <x:v>Whitehall Industrial Estate</x:v>
      </x:c>
      <x:c r="G1804" s="15" t="str">
        <x:v>7 Conder Way, Whitehall Industrial Estate, Colchester, Essex, CO2</x:v>
      </x:c>
      <x:c r="H1804" s="13" t="str">
        <x:v>Current</x:v>
      </x:c>
      <x:c r="I1804" s="14" t="n">
        <x:v>1260</x:v>
      </x:c>
      <x:c r="J1804" s="13" t="str">
        <x:f>IF(AND(ISNUMBER(I1804),I1804&gt;0),IF(I1804&lt;=1000,"1–1,000",IF(I1804&lt;=2500,"1,001–2,500",IF(I1804&lt;=5000,"2,501–5,000",IF(I1804&lt;=10000,"5,001–10,000","10,001–15,000")))),"1,001–2,500")</x:f>
        <x:v>1,001–2,500</x:v>
      </x:c>
      <x:c r="K1804" s="16" t="n">
        <x:v>19000</x:v>
      </x:c>
      <x:c r="L1804" s="43" t="n">
        <x:f>IF(AND(ISNUMBER(I1804),I1804&gt;0,ISNUMBER(K1804),K1804&gt;0),K1804/I1804,"n.a.")</x:f>
        <x:v>15.079365079365079</x:v>
      </x:c>
      <x:c r="M1804" s="43"/>
      <x:c r="N1804" s="13" t="str">
        <x:v>Yes</x:v>
      </x:c>
      <x:c r="O1804" s="15" t="str">
        <x:v>A glazed personnel door also provides access to the unit, with the specification featuring LED lighting, a three-phase power supply, an eaves height of approx.</x:v>
      </x:c>
      <x:c r="P1804" s="15" t="str">
        <x:v>Electric Loading Door; There is a large electrically operated loading door (approx.</x:v>
      </x:c>
      <x:c r="Q1804" s="15" t="str">
        <x:v>A Detached Business Unit A Generous Gated Forecourt / Yard Area Extensively Refurbished In 2022 Electric Loading Door Kitchenette Area &amp; W/C Facilities Popular Business / Trade Location Make an enquiry The unit is detached and of steel portal frame construction with part brick and part profile steel clad elevations under a pitched insulated roof incorporating translucent roof lights. There is a large electrically operated loading door (approx. 3.1m wide and 3.2m high) providing access to the main industrial area. A glazed personnel door also provides access to the unit, with the specification featuring LED lighting, a three-phase power supply, an eaves height of approx. 3.6m and a pitch of 4</x:v>
      </x:c>
      <x:c r="R1804" s="15" t="str">
        <x:v>Advertised to let Agent annual rent verified. Direct agent detail verified. Rent amount checked against a rent-labelled annual statement.</x:v>
      </x:c>
      <x:c r="S1804" s="15" t="str">
        <x:v>https://www.rightmove.co.uk/properties/777569815990561#/?channel=COM_LET</x:v>
      </x:c>
      <x:c r="T1804" s="15" t="str">
        <x:v>https://fennwright.co.uk/property/7-conder-way-whitehall-industrial-estate-colchester-essex-co2/</x:v>
      </x:c>
      <x:c r="U1804" s="15" t="str"/>
      <x:c r="V1804" s="15" t="str">
        <x:v>Colchester — Whitehall Industrial Estate</x:v>
      </x:c>
      <x:c r="W1804" s="15" t="str">
        <x:v>Individual unit ≤15,000 sq ft</x:v>
      </x:c>
      <x:c r="X1804" s="13" t="n">
        <x:f>IF(N1804="Yes",L1804,0)</x:f>
        <x:v>15.079365079365079</x:v>
      </x:c>
      <x:c r="Y1804" s="14" t="n">
        <x:v>1</x:v>
      </x:c>
      <x:c r="Z1804" s="13" t="str">
        <x:v>Industrial / workshop / storage</x:v>
      </x:c>
    </x:row>
    <x:row r="1805" ht="49" customHeight="1">
      <x:c r="A1805" s="13" t="str">
        <x:v>SE0825</x:v>
      </x:c>
      <x:c r="B1805" s="15" t="str">
        <x:v>Grays</x:v>
      </x:c>
      <x:c r="C1805" s="15" t="str">
        <x:v>Tilbury</x:v>
      </x:c>
      <x:c r="D1805" s="14" t="n">
        <x:v>14185</x:v>
      </x:c>
      <x:c r="E1805" s="13" t="str">
        <x:v>Nearby</x:v>
      </x:c>
      <x:c r="F1805" s="15" t="str">
        <x:v>Standalone / estate not named</x:v>
      </x:c>
      <x:c r="G1805" s="15" t="str">
        <x:v>650sqft workshop/warehouse To Let in Tilbury, Essex</x:v>
      </x:c>
      <x:c r="H1805" s="13" t="str">
        <x:v>Current</x:v>
      </x:c>
      <x:c r="I1805" s="14" t="n">
        <x:v>650</x:v>
      </x:c>
      <x:c r="J1805" s="13" t="str">
        <x:f>IF(AND(ISNUMBER(I1805),I1805&gt;0),IF(I1805&lt;=1000,"1–1,000",IF(I1805&lt;=2500,"1,001–2,500",IF(I1805&lt;=5000,"2,501–5,000",IF(I1805&lt;=10000,"5,001–10,000","10,001–15,000")))),"1–1,000")</x:f>
        <x:v>1–1,000</x:v>
      </x:c>
      <x:c r="K1805" s="16" t="n">
        <x:v>7800</x:v>
      </x:c>
      <x:c r="L1805" s="43" t="n">
        <x:f>IF(AND(ISNUMBER(I1805),I1805&gt;0,ISNUMBER(K1805),K1805&gt;0),K1805/I1805,"n.a.")</x:f>
        <x:v>12</x:v>
      </x:c>
      <x:c r="M1805" s="43"/>
      <x:c r="N1805" s="13" t="str">
        <x:v>Yes</x:v>
      </x:c>
      <x:c r="O1805" s="15" t="str">
        <x:v>Not stated</x:v>
      </x:c>
      <x:c r="P1805" s="15" t="str">
        <x:v>Not stated</x:v>
      </x:c>
      <x:c r="Q1805" s="15" t="str">
        <x:v>Warehouse To Let in Tilbury, Essex</x:v>
      </x:c>
      <x:c r="R1805" s="15" t="str">
        <x:v>Advertised to let Annual rent converted from portal pcm; rounded display may differ from agent annual quote. Size read from property card, excluding the search-size filter. Annual rent is 12 × Rightmove advertised monthly rent; display rounding may apply.</x:v>
      </x:c>
      <x:c r="S1805" s="15" t="str">
        <x:v>https://www.rightmove.co.uk/properties/90087552#/?channel=COM_LET</x:v>
      </x:c>
      <x:c r="T1805" s="15" t="str"/>
      <x:c r="U1805" s="15" t="str"/>
      <x:c r="V1805" s="15" t="str">
        <x:v>Grays — Standalone / estate not named</x:v>
      </x:c>
      <x:c r="W1805" s="15" t="str">
        <x:v>Individual unit ≤15,000 sq ft</x:v>
      </x:c>
      <x:c r="X1805" s="13" t="n">
        <x:f>IF(N1805="Yes",L1805,0)</x:f>
        <x:v>12</x:v>
      </x:c>
      <x:c r="Y1805" s="14" t="n">
        <x:v>1</x:v>
      </x:c>
      <x:c r="Z1805" s="13" t="str">
        <x:v>Industrial / workshop / storage</x:v>
      </x:c>
    </x:row>
    <x:row r="1806" ht="62" customHeight="1">
      <x:c r="A1806" s="13" t="str">
        <x:v>SE0826</x:v>
      </x:c>
      <x:c r="B1806" s="15" t="str">
        <x:v>Grays</x:v>
      </x:c>
      <x:c r="C1806" s="15" t="str">
        <x:v>Tilbury</x:v>
      </x:c>
      <x:c r="D1806" s="14" t="n">
        <x:v>14185</x:v>
      </x:c>
      <x:c r="E1806" s="13" t="str">
        <x:v>Nearby</x:v>
      </x:c>
      <x:c r="F1806" s="15" t="str">
        <x:v>Standalone / estate not named</x:v>
      </x:c>
      <x:c r="G1806" s="15" t="str">
        <x:v>East Tilbury RM18</x:v>
      </x:c>
      <x:c r="H1806" s="13" t="str">
        <x:v>Current</x:v>
      </x:c>
      <x:c r="I1806" s="14" t="n">
        <x:v>8531</x:v>
      </x:c>
      <x:c r="J1806" s="13" t="str">
        <x:f>IF(AND(ISNUMBER(I1806),I1806&gt;0),IF(I1806&lt;=1000,"1–1,000",IF(I1806&lt;=2500,"1,001–2,500",IF(I1806&lt;=5000,"2,501–5,000",IF(I1806&lt;=10000,"5,001–10,000","10,001–15,000")))),"5,001–10,000")</x:f>
        <x:v>5,001–10,000</x:v>
      </x:c>
      <x:c r="K1806" s="16"/>
      <x:c r="L1806" s="43" t="str">
        <x:f>IF(AND(ISNUMBER(I1806),I1806&gt;0,ISNUMBER(K1806),K1806&gt;0),K1806/I1806,"n.a.")</x:f>
        <x:v>n.a.</x:v>
      </x:c>
      <x:c r="M1806" s="43"/>
      <x:c r="N1806" s="13" t="str">
        <x:v>No</x:v>
      </x:c>
      <x:c r="O1806" s="15" t="str">
        <x:v>Not stated</x:v>
      </x:c>
      <x:c r="P1806" s="15" t="str">
        <x:v>Refurbished Warehouse / Industrial Unit – 8,531 SqFt with Roller Shutter Access – East Tilbury Warehouse</x:v>
      </x:c>
      <x:c r="Q1806" s="15" t="str">
        <x:v>Refurbished Warehouse / Industrial Unit – 8,531 SqFt with Roller Shutter Access – East Tilbury Warehouse</x:v>
      </x:c>
      <x:c r="R1806" s="15" t="str">
        <x:v>Advertised to let Annual rent converted from portal pcm; rounded display may differ from agent annual quote. Portal result card observed; individual detail unavailable at time of reading. Annual rent is 12 × Zoopla advertised monthly rent; display rounding may apply. Zoopla £51,186 pcm is anomalous (£72/sq ft/year); annual basis uncorroborated, excluded from rent comparison.</x:v>
      </x:c>
      <x:c r="S1806" s="15" t="str">
        <x:v>https://www.zoopla.co.uk/to-rent/commercial/details/72973139/</x:v>
      </x:c>
      <x:c r="T1806" s="15" t="str"/>
      <x:c r="U1806" s="15" t="str"/>
      <x:c r="V1806" s="15" t="str">
        <x:v>Grays — Standalone / estate not named</x:v>
      </x:c>
      <x:c r="W1806" s="15" t="str">
        <x:v>Individual unit ≤15,000 sq ft</x:v>
      </x:c>
      <x:c r="X1806" s="13" t="n">
        <x:f>IF(N1806="Yes",L1806,0)</x:f>
        <x:v>0</x:v>
      </x:c>
      <x:c r="Y1806" s="14" t="n">
        <x:v>1</x:v>
      </x:c>
      <x:c r="Z1806" s="13" t="str">
        <x:v>Industrial / workshop / storage</x:v>
      </x:c>
    </x:row>
    <x:row r="1807" ht="62" customHeight="1">
      <x:c r="A1807" s="13" t="str">
        <x:v>SE0827</x:v>
      </x:c>
      <x:c r="B1807" s="15" t="str">
        <x:v>Grays</x:v>
      </x:c>
      <x:c r="C1807" s="15" t="str">
        <x:v>Tilbury</x:v>
      </x:c>
      <x:c r="D1807" s="14" t="n">
        <x:v>14185</x:v>
      </x:c>
      <x:c r="E1807" s="13" t="str">
        <x:v>Nearby</x:v>
      </x:c>
      <x:c r="F1807" s="15" t="str">
        <x:v>Standalone / estate not named</x:v>
      </x:c>
      <x:c r="G1807" s="15" t="str">
        <x:v>Princess Margaret Road, East Tilbury</x:v>
      </x:c>
      <x:c r="H1807" s="13" t="str">
        <x:v>Current</x:v>
      </x:c>
      <x:c r="I1807" s="14" t="n">
        <x:v>8531</x:v>
      </x:c>
      <x:c r="J1807" s="13" t="str">
        <x:f>IF(AND(ISNUMBER(I1807),I1807&gt;0),IF(I1807&lt;=1000,"1–1,000",IF(I1807&lt;=2500,"1,001–2,500",IF(I1807&lt;=5000,"2,501–5,000",IF(I1807&lt;=10000,"5,001–10,000","10,001–15,000")))),"5,001–10,000")</x:f>
        <x:v>5,001–10,000</x:v>
      </x:c>
      <x:c r="K1807" s="16" t="n">
        <x:v>51192</x:v>
      </x:c>
      <x:c r="L1807" s="43" t="n">
        <x:f>IF(AND(ISNUMBER(I1807),I1807&gt;0,ISNUMBER(K1807),K1807&gt;0),K1807/I1807,"n.a.")</x:f>
        <x:v>6.000703317313328</x:v>
      </x:c>
      <x:c r="M1807" s="43"/>
      <x:c r="N1807" s="13" t="str">
        <x:v>Yes</x:v>
      </x:c>
      <x:c r="O1807" s="15" t="str">
        <x:v>Not stated</x:v>
      </x:c>
      <x:c r="P1807" s="15" t="str">
        <x:v>8,531 SqFt Warehouse available in East Tilbury, Essex with three-phase electricity supply and a roller shutter loading door with parking and loading area to the front.</x:v>
      </x:c>
      <x:c r="Q1807" s="15" t="str">
        <x:v>8,531 SqFt Warehouse available in East Tilbury, Essex with three-phase electricity supply and a roller shutter loading door with parking and loading area to the front.</x:v>
      </x:c>
      <x:c r="R1807" s="15" t="str">
        <x:v>Advertised to let Annual rent converted from portal pcm; rounded display may differ from agent annual quote. Size read from property card, excluding the search-size filter. Annual rent is 12 × Rightmove advertised monthly rent; display rounding may apply.</x:v>
      </x:c>
      <x:c r="S1807" s="15" t="str">
        <x:v>https://www.rightmove.co.uk/properties/747855877489953#/?channel=COM_LET</x:v>
      </x:c>
      <x:c r="T1807" s="15" t="str"/>
      <x:c r="U1807" s="15" t="str"/>
      <x:c r="V1807" s="15" t="str">
        <x:v>Grays — Standalone / estate not named</x:v>
      </x:c>
      <x:c r="W1807" s="15" t="str">
        <x:v>Individual unit ≤15,000 sq ft</x:v>
      </x:c>
      <x:c r="X1807" s="13" t="n">
        <x:f>IF(N1807="Yes",L1807,0)</x:f>
        <x:v>6.000703317313328</x:v>
      </x:c>
      <x:c r="Y1807" s="14" t="n">
        <x:v>1</x:v>
      </x:c>
      <x:c r="Z1807" s="13" t="str">
        <x:v>Industrial / workshop / storage</x:v>
      </x:c>
    </x:row>
    <x:row r="1808" ht="49" customHeight="1">
      <x:c r="A1808" s="13" t="str">
        <x:v>SE0828</x:v>
      </x:c>
      <x:c r="B1808" s="15" t="str">
        <x:v>Grays</x:v>
      </x:c>
      <x:c r="C1808" s="15" t="str">
        <x:v>Tilbury</x:v>
      </x:c>
      <x:c r="D1808" s="14" t="n">
        <x:v>14185</x:v>
      </x:c>
      <x:c r="E1808" s="13" t="str">
        <x:v>Nearby</x:v>
      </x:c>
      <x:c r="F1808" s="15" t="str">
        <x:v>Standalone / estate not named</x:v>
      </x:c>
      <x:c r="G1808" s="15" t="str">
        <x:v>Princess Margaret Road, Tilbury RM18</x:v>
      </x:c>
      <x:c r="H1808" s="13" t="str">
        <x:v>Current</x:v>
      </x:c>
      <x:c r="I1808" s="14" t="n">
        <x:v>1221</x:v>
      </x:c>
      <x:c r="J1808" s="13" t="str">
        <x:f>IF(AND(ISNUMBER(I1808),I1808&gt;0),IF(I1808&lt;=1000,"1–1,000",IF(I1808&lt;=2500,"1,001–2,500",IF(I1808&lt;=5000,"2,501–5,000",IF(I1808&lt;=10000,"5,001–10,000","10,001–15,000")))),"1,001–2,500")</x:f>
        <x:v>1,001–2,500</x:v>
      </x:c>
      <x:c r="K1808" s="16" t="n">
        <x:v>14652</x:v>
      </x:c>
      <x:c r="L1808" s="43" t="n">
        <x:f>IF(AND(ISNUMBER(I1808),I1808&gt;0,ISNUMBER(K1808),K1808&gt;0),K1808/I1808,"n.a.")</x:f>
        <x:v>12</x:v>
      </x:c>
      <x:c r="M1808" s="43"/>
      <x:c r="N1808" s="13" t="str">
        <x:v>Yes</x:v>
      </x:c>
      <x:c r="O1808" s="15" t="str">
        <x:v>Not stated</x:v>
      </x:c>
      <x:c r="P1808" s="15" t="str">
        <x:v>Not stated</x:v>
      </x:c>
      <x:c r="Q1808" s="15" t="str">
        <x:v>Refurbished 1,221 SqFt Warehouse with Office unit with 3-phase power &amp; climate control available in East Tilbury. The estate ... Warehouse Reduced</x:v>
      </x:c>
      <x:c r="R180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08" s="15" t="str">
        <x:v>https://www.zoopla.co.uk/to-rent/commercial/details/65860454/</x:v>
      </x:c>
      <x:c r="T1808" s="15" t="str"/>
      <x:c r="U1808" s="15" t="str"/>
      <x:c r="V1808" s="15" t="str">
        <x:v>Grays — Standalone / estate not named</x:v>
      </x:c>
      <x:c r="W1808" s="15" t="str">
        <x:v>Individual unit ≤15,000 sq ft</x:v>
      </x:c>
      <x:c r="X1808" s="13" t="n">
        <x:f>IF(N1808="Yes",L1808,0)</x:f>
        <x:v>12</x:v>
      </x:c>
      <x:c r="Y1808" s="14" t="n">
        <x:v>1</x:v>
      </x:c>
      <x:c r="Z1808" s="13" t="str">
        <x:v>Industrial / workshop / storage</x:v>
      </x:c>
    </x:row>
    <x:row r="1809" ht="153" customHeight="1">
      <x:c r="A1809" s="13" t="str">
        <x:v>SE0829</x:v>
      </x:c>
      <x:c r="B1809" s="15" t="str">
        <x:v>Grays</x:v>
      </x:c>
      <x:c r="C1809" s="15" t="str">
        <x:v>Tilbury</x:v>
      </x:c>
      <x:c r="D1809" s="14" t="n">
        <x:v>14185</x:v>
      </x:c>
      <x:c r="E1809" s="13" t="str">
        <x:v>Nearby</x:v>
      </x:c>
      <x:c r="F1809" s="15" t="str">
        <x:v>Standalone / estate not named</x:v>
      </x:c>
      <x:c r="G1809" s="15" t="str">
        <x:v>Unit 18, Capstan Centre, Thurrock Park Way, Tilbury, Essex, RM18 7HH</x:v>
      </x:c>
      <x:c r="H1809" s="13" t="str">
        <x:v>Current</x:v>
      </x:c>
      <x:c r="I1809" s="14" t="n">
        <x:v>1403</x:v>
      </x:c>
      <x:c r="J1809" s="13" t="str">
        <x:f>IF(AND(ISNUMBER(I1809),I1809&gt;0),IF(I1809&lt;=1000,"1–1,000",IF(I1809&lt;=2500,"1,001–2,500",IF(I1809&lt;=5000,"2,501–5,000",IF(I1809&lt;=10000,"5,001–10,000","10,001–15,000")))),"1,001–2,500")</x:f>
        <x:v>1,001–2,500</x:v>
      </x:c>
      <x:c r="K1809" s="16" t="n">
        <x:v>20496</x:v>
      </x:c>
      <x:c r="L1809" s="43" t="n">
        <x:f>IF(AND(ISNUMBER(I1809),I1809&gt;0,ISNUMBER(K1809),K1809&gt;0),K1809/I1809,"n.a.")</x:f>
        <x:v>14.608695652173912</x:v>
      </x:c>
      <x:c r="M1809" s="43" t="n">
        <x:v>14.61</x:v>
      </x:c>
      <x:c r="N1809" s="13" t="str">
        <x:v>Yes</x:v>
      </x:c>
      <x:c r="O1809" s="15" t="str">
        <x:v>Clear span height; The main unit offers full height space with an eaves height of approx.</x:v>
      </x:c>
      <x:c r="P1809" s="15" t="str">
        <x:v>Electric roller shutter loading door; Access is via a pedestrian door and electric roller shutter loading door to the front.</x:v>
      </x:c>
      <x:c r="Q1809" s="15" t="str">
        <x:v>Location The unit forms part of the Capstan Centre Industrial Estate, located directly off Thurrock Park Way. the main route of access is Dock Road (A1089) which provides a direct link to the A13 and thereafter to the M25 at Junction 30 and 31. The estate lies adjacent Tilbury Docks. Nearby occupiers include Asda supermarket, McDonalds, Amazon and CEVA logistics. Tilbury Town Train Station is approximately 1 mile distant, providing a c2c link to London (Fenchurch Street) in approx. 40 minutes. The Property A mid-terrace unit of portal frame construction with blockwork internal elevations. Access is via a pedestrian door and electric roller shutter loading door to the front. Internally, there</x:v>
      </x:c>
      <x:c r="R1809" s="15" t="str">
        <x:v>Advertised to let Rightmove displays a price per sq ft; may be portal calculated. Rightmove detail verified. Annual rent is 12 × Rightmove advertised monthly rent; display rounding may apply.</x:v>
      </x:c>
      <x:c r="S1809" s="15" t="str">
        <x:v>https://www.zoopla.co.uk/to-rent/commercial/details/74465465/</x:v>
      </x:c>
      <x:c r="T1809" s="15" t="str">
        <x:v>https://www.rightmove.co.uk/properties/779033764334464#/?channel=COM_LET</x:v>
      </x:c>
      <x:c r="U1809" s="15" t="str"/>
      <x:c r="V1809" s="15" t="str">
        <x:v>Grays — Standalone / estate not named</x:v>
      </x:c>
      <x:c r="W1809" s="15" t="str">
        <x:v>Individual unit ≤15,000 sq ft</x:v>
      </x:c>
      <x:c r="X1809" s="13" t="n">
        <x:f>IF(N1809="Yes",L1809,0)</x:f>
        <x:v>14.608695652173912</x:v>
      </x:c>
      <x:c r="Y1809" s="14" t="n">
        <x:v>1</x:v>
      </x:c>
      <x:c r="Z1809" s="13" t="str">
        <x:v>Industrial / workshop / storage</x:v>
      </x:c>
    </x:row>
    <x:row r="1810" ht="153" customHeight="1">
      <x:c r="A1810" s="13" t="str">
        <x:v>SE0830</x:v>
      </x:c>
      <x:c r="B1810" s="15" t="str">
        <x:v>Grays</x:v>
      </x:c>
      <x:c r="C1810" s="15" t="str">
        <x:v>Tilbury</x:v>
      </x:c>
      <x:c r="D1810" s="14" t="n">
        <x:v>14185</x:v>
      </x:c>
      <x:c r="E1810" s="13" t="str">
        <x:v>Nearby</x:v>
      </x:c>
      <x:c r="F1810" s="15" t="str">
        <x:v>Standalone / estate not named</x:v>
      </x:c>
      <x:c r="G1810" s="15" t="str">
        <x:v>Unit 24, Capstan Centre, Thurrock Park Way, Tilbury, Essex, RM18 7HH</x:v>
      </x:c>
      <x:c r="H1810" s="13" t="str">
        <x:v>Current</x:v>
      </x:c>
      <x:c r="I1810" s="14" t="n">
        <x:v>1151</x:v>
      </x:c>
      <x:c r="J1810" s="13" t="str">
        <x:f>IF(AND(ISNUMBER(I1810),I1810&gt;0),IF(I1810&lt;=1000,"1–1,000",IF(I1810&lt;=2500,"1,001–2,500",IF(I1810&lt;=5000,"2,501–5,000",IF(I1810&lt;=10000,"5,001–10,000","10,001–15,000")))),"1,001–2,500")</x:f>
        <x:v>1,001–2,500</x:v>
      </x:c>
      <x:c r="K1810" s="16" t="n">
        <x:v>13500</x:v>
      </x:c>
      <x:c r="L1810" s="43" t="n">
        <x:f>IF(AND(ISNUMBER(I1810),I1810&gt;0,ISNUMBER(K1810),K1810&gt;0),K1810/I1810,"n.a.")</x:f>
        <x:v>11.728931364031277</x:v>
      </x:c>
      <x:c r="M1810" s="43" t="n">
        <x:v>11.73</x:v>
      </x:c>
      <x:c r="N1810" s="13" t="str">
        <x:v>Yes</x:v>
      </x:c>
      <x:c r="O1810" s="15" t="str">
        <x:v>Not stated</x:v>
      </x:c>
      <x:c r="P1810" s="15" t="str">
        <x:v>Slide over loading door; Access is via a manual slide-over loading door and a pedestrian door.</x:v>
      </x:c>
      <x:c r="Q1810" s="15" t="str">
        <x:v>Location The unit forms part of the Capstan Centre Industrial Estate, located directly off Thurrock Park Way. the main route of access is Dock Road (A1089) which provides a direct link to the A13 and thereafter to the M25 at Junction 30 and 31. The estate lies adjacent Tilbury Docks. Nearby occupiers include Asda supermarket, McDonalds, Amazon and CEVA logistics. Tilbury Town Train Station is approximately 1 mile distant, providing a c2c link to London (Fenchurch Street) in approx. 40 minutes. The Property A mid-terrace unit comprising ground floor stores with small mezzanine. Access is via a manual slide-over loading door and a pedestrian door. Internally, there is a ground floor toilet. At</x:v>
      </x:c>
      <x:c r="R1810" s="15" t="str">
        <x:v>Advertised to let Rightmove displays a price per sq ft; may be portal calculated. Rightmove detail verified. Annual rent is 12 × Rightmove advertised monthly rent; display rounding may apply.</x:v>
      </x:c>
      <x:c r="S1810" s="15" t="str">
        <x:v>https://www.zoopla.co.uk/to-rent/commercial/details/74465464/</x:v>
      </x:c>
      <x:c r="T1810" s="15" t="str">
        <x:v>https://www.rightmove.co.uk/properties/779033795655217#/?channel=COM_LET</x:v>
      </x:c>
      <x:c r="U1810" s="15" t="str"/>
      <x:c r="V1810" s="15" t="str">
        <x:v>Grays — Standalone / estate not named</x:v>
      </x:c>
      <x:c r="W1810" s="15" t="str">
        <x:v>Individual unit ≤15,000 sq ft</x:v>
      </x:c>
      <x:c r="X1810" s="13" t="n">
        <x:f>IF(N1810="Yes",L1810,0)</x:f>
        <x:v>11.728931364031277</x:v>
      </x:c>
      <x:c r="Y1810" s="14" t="n">
        <x:v>1</x:v>
      </x:c>
      <x:c r="Z1810" s="13" t="str">
        <x:v>Industrial / workshop / storage</x:v>
      </x:c>
    </x:row>
    <x:row r="1811" ht="62" customHeight="1">
      <x:c r="A1811" s="13" t="str">
        <x:v>SE0831</x:v>
      </x:c>
      <x:c r="B1811" s="15" t="str">
        <x:v>Grays</x:v>
      </x:c>
      <x:c r="C1811" s="15" t="str">
        <x:v>Tilbury</x:v>
      </x:c>
      <x:c r="D1811" s="14" t="n">
        <x:v>14185</x:v>
      </x:c>
      <x:c r="E1811" s="13" t="str">
        <x:v>Nearby</x:v>
      </x:c>
      <x:c r="F1811" s="15" t="str">
        <x:v>Thames Industrial Park</x:v>
      </x:c>
      <x:c r="G1811" s="15" t="str">
        <x:v>Unit 54b, Thames Industrial Park, Princess Margaret Road, East Tilbury, Thurrock</x:v>
      </x:c>
      <x:c r="H1811" s="13" t="str">
        <x:v>Current</x:v>
      </x:c>
      <x:c r="I1811" s="14" t="n">
        <x:v>1221</x:v>
      </x:c>
      <x:c r="J1811" s="13" t="str">
        <x:f>IF(AND(ISNUMBER(I1811),I1811&gt;0),IF(I1811&lt;=1000,"1–1,000",IF(I1811&lt;=2500,"1,001–2,500",IF(I1811&lt;=5000,"2,501–5,000",IF(I1811&lt;=10000,"5,001–10,000","10,001–15,000")))),"1,001–2,500")</x:f>
        <x:v>1,001–2,500</x:v>
      </x:c>
      <x:c r="K1811" s="16" t="n">
        <x:v>14652</x:v>
      </x:c>
      <x:c r="L1811" s="43" t="n">
        <x:f>IF(AND(ISNUMBER(I1811),I1811&gt;0,ISNUMBER(K1811),K1811&gt;0),K1811/I1811,"n.a.")</x:f>
        <x:v>12</x:v>
      </x:c>
      <x:c r="M1811" s="43"/>
      <x:c r="N1811" s="13" t="str">
        <x:v>Yes</x:v>
      </x:c>
      <x:c r="O1811" s="15" t="str">
        <x:v>Not stated</x:v>
      </x:c>
      <x:c r="P1811" s="15" t="str">
        <x:v>Not stated</x:v>
      </x:c>
      <x:c r="Q1811" s="15" t="str">
        <x:v>Refurbished 1,221 SqFt Warehouse with Office unit with 3-phase power &amp; climate control available in East Tilbury. The estate benefits from convenient access to the A13, providing good road links to the wider Essex and London area.</x:v>
      </x:c>
      <x:c r="R1811" s="15" t="str">
        <x:v>Advertised to let Annual rent converted from portal pcm; rounded display may differ from agent annual quote. Size read from property card, excluding the search-size filter. Annual rent is 12 × Rightmove advertised monthly rent; display rounding may apply.</x:v>
      </x:c>
      <x:c r="S1811" s="15" t="str">
        <x:v>https://www.rightmove.co.uk/properties/739360580848401#/?channel=COM_LET</x:v>
      </x:c>
      <x:c r="T1811" s="15" t="str"/>
      <x:c r="U1811" s="15" t="str"/>
      <x:c r="V1811" s="15" t="str">
        <x:v>Grays — Thames Industrial Park</x:v>
      </x:c>
      <x:c r="W1811" s="15" t="str">
        <x:v>Individual unit ≤15,000 sq ft</x:v>
      </x:c>
      <x:c r="X1811" s="13" t="n">
        <x:f>IF(N1811="Yes",L1811,0)</x:f>
        <x:v>12</x:v>
      </x:c>
      <x:c r="Y1811" s="14" t="n">
        <x:v>1</x:v>
      </x:c>
      <x:c r="Z1811" s="13" t="str">
        <x:v>Industrial / workshop / storage</x:v>
      </x:c>
    </x:row>
    <x:row r="1812" ht="153" customHeight="1">
      <x:c r="A1812" s="13" t="str">
        <x:v>SE0832</x:v>
      </x:c>
      <x:c r="B1812" s="15" t="str">
        <x:v>Grays</x:v>
      </x:c>
      <x:c r="C1812" s="15" t="str">
        <x:v>Tilbury</x:v>
      </x:c>
      <x:c r="D1812" s="14" t="n">
        <x:v>14185</x:v>
      </x:c>
      <x:c r="E1812" s="13" t="str">
        <x:v>Nearby</x:v>
      </x:c>
      <x:c r="F1812" s="15" t="str">
        <x:v>Thames Industrial Park</x:v>
      </x:c>
      <x:c r="G1812" s="15" t="str">
        <x:v>Unit 62A, Thames Industrial Park, Princess Margaret Road, East Tilbury, Tilbury, Essex, RM18 8RH</x:v>
      </x:c>
      <x:c r="H1812" s="13" t="str">
        <x:v>Uncertain</x:v>
      </x:c>
      <x:c r="I1812" s="14" t="n">
        <x:v>1656</x:v>
      </x:c>
      <x:c r="J1812" s="13" t="str">
        <x:f>IF(AND(ISNUMBER(I1812),I1812&gt;0),IF(I1812&lt;=1000,"1–1,000",IF(I1812&lt;=2500,"1,001–2,500",IF(I1812&lt;=5000,"2,501–5,000",IF(I1812&lt;=10000,"5,001–10,000","10,001–15,000")))),"1,001–2,500")</x:f>
        <x:v>1,001–2,500</x:v>
      </x:c>
      <x:c r="K1812" s="16" t="n">
        <x:v>20400</x:v>
      </x:c>
      <x:c r="L1812" s="43" t="n">
        <x:f>IF(AND(ISNUMBER(I1812),I1812&gt;0,ISNUMBER(K1812),K1812&gt;0),K1812/I1812,"n.a.")</x:f>
        <x:v>12.318840579710145</x:v>
      </x:c>
      <x:c r="M1812" s="43" t="n">
        <x:v>13.53</x:v>
      </x:c>
      <x:c r="N1812" s="13" t="str">
        <x:v>No</x:v>
      </x:c>
      <x:c r="O1812" s="15" t="str">
        <x:v>A mid--terrace industrial/warehouse unit of brickwork and blockwork rendered elevations providing a maximum height of approximately 3.5m. There are windows to the front and rear. A hinged metal loading door provides loading access. In addition to the open plan industrial/storage space, the unit provides a unisex toilet, kitchen and two offices. The unit is provided with 3-phase power and low energy lighting. There is parking immediately to the fr</x:v>
      </x:c>
      <x:c r="P1812" s="15" t="str">
        <x:v>A mid--terrace industrial/warehouse unit of brickwork and blockwork rendered elevations providing a maximum height of approximately 3.5m. There are windows to the front and rear. A hinged metal loading door provides loading access. In addition to the open plan industrial/storage space, the unit provides a unisex toilet, kitchen and two offices. The unit is provided with 3-phase power and low energy lighting. There is parking immediately to the fr</x:v>
      </x:c>
      <x:c r="Q1812" s="15" t="str">
        <x:v>William Ross Property Services is proud to offer this warehouse unit located at Thames Industrial Park. there are multiply options for use, the size of the unit is 1656 sqft which is currently being used as a gymnasium with its own kitchenet and private parking. Unit 62A 1656 SQFT - Which includes, Own Kitchen Amenities, Broadband, Utilities, Car Parking, 24/7 Access, Security and Building Maintenance - £2000 PCM plus VAT With accessible roads and public transport links, the A13 &amp; M25 are only a short drive away with lakeside shopping centre only being a 15 minute drive, whilst the town is also serviced by C2C rail providing direct connections to the city of London and Southend on Sea. **Lim</x:v>
      </x:c>
      <x:c r="R1812" s="15" t="str">
        <x:v>Advertised but conflicting floor-area/demise descriptions Conflicting portal areas: 1656.0, 1700.0, 3430.0 Rightmove displays a price per sq ft; may be portal calculated. Rightmove detail verified. Rent amount checked against a rent-labelled annual statement.</x:v>
      </x:c>
      <x:c r="S1812" s="15" t="str">
        <x:v>https://www.zoopla.co.uk/to-rent/commercial/details/72567065/</x:v>
      </x:c>
      <x:c r="T1812" s="15" t="str">
        <x:v>https://www.zoopla.co.uk/to-rent/commercial/details/72567116/</x:v>
      </x:c>
      <x:c r="U1812" s="15" t="str">
        <x:v>https://www.rightmove.co.uk/properties/760729263893313#/?channel=COM_LET
https://www.rightmove.co.uk/properties/765645854296240#/?channel=COM_LET
https://www.rightmove.co.uk/properties/759267013967281#/?channel=COM_LET</x:v>
      </x:c>
      <x:c r="V1812" s="15" t="str">
        <x:v>Grays — Thames Industrial Park</x:v>
      </x:c>
      <x:c r="W1812" s="15" t="str">
        <x:v>Individual unit ≤15,000 sq ft</x:v>
      </x:c>
      <x:c r="X1812" s="13" t="n">
        <x:f>IF(N1812="Yes",L1812,0)</x:f>
        <x:v>0</x:v>
      </x:c>
      <x:c r="Y1812" s="14" t="n">
        <x:v>1</x:v>
      </x:c>
      <x:c r="Z1812" s="13" t="str">
        <x:v>Industrial / workshop / storage</x:v>
      </x:c>
    </x:row>
    <x:row r="1813" ht="140" customHeight="1">
      <x:c r="A1813" s="13" t="str">
        <x:v>SE0833</x:v>
      </x:c>
      <x:c r="B1813" s="15" t="str">
        <x:v>Grays</x:v>
      </x:c>
      <x:c r="C1813" s="15" t="str">
        <x:v>Tilbury</x:v>
      </x:c>
      <x:c r="D1813" s="14" t="n">
        <x:v>14185</x:v>
      </x:c>
      <x:c r="E1813" s="13" t="str">
        <x:v>Nearby</x:v>
      </x:c>
      <x:c r="F1813" s="15" t="str">
        <x:v>Thames Industrial Park</x:v>
      </x:c>
      <x:c r="G1813" s="15" t="str">
        <x:v>Unit 62B, Thames Industrial Park, Princess Margaret Road, East Tilbury, RM18 8RH</x:v>
      </x:c>
      <x:c r="H1813" s="13" t="str">
        <x:v>Current</x:v>
      </x:c>
      <x:c r="I1813" s="14" t="n">
        <x:v>1700</x:v>
      </x:c>
      <x:c r="J1813" s="13" t="str">
        <x:f>IF(AND(ISNUMBER(I1813),I1813&gt;0),IF(I1813&lt;=1000,"1–1,000",IF(I1813&lt;=2500,"1,001–2,500",IF(I1813&lt;=5000,"2,501–5,000",IF(I1813&lt;=10000,"5,001–10,000","10,001–15,000")))),"1,001–2,500")</x:f>
        <x:v>1,001–2,500</x:v>
      </x:c>
      <x:c r="K1813" s="16" t="n">
        <x:v>20950</x:v>
      </x:c>
      <x:c r="L1813" s="43" t="n">
        <x:f>IF(AND(ISNUMBER(I1813),I1813&gt;0,ISNUMBER(K1813),K1813&gt;0),K1813/I1813,"n.a.")</x:f>
        <x:v>12.323529411764707</x:v>
      </x:c>
      <x:c r="M1813" s="43"/>
      <x:c r="N1813" s="13" t="str">
        <x:v>No</x:v>
      </x:c>
      <x:c r="O1813" s="15" t="str">
        <x:v>A mid--terrace industrial/warehouse unit of brickwork and blockwork rendered elevations providing a maximum height of approximately 3.5m. There are windows to the front and rear. A hinged metal loading door to the rear provides loading access. In addition to the open plan industrial/storage space, the unit has an internal office and toilet. There is 3-phase power and low energy lighting. There is parking immediately to the front and a loading are</x:v>
      </x:c>
      <x:c r="P1813" s="15" t="str">
        <x:v>A mid--terrace industrial/warehouse unit of brickwork and blockwork rendered elevations providing a maximum height of approximately 3.5m. There are windows to the front and rear. A hinged metal loading door to the rear provides loading access. In addition to the open plan industrial/storage space, the unit has an internal office and toilet. There is 3-phase power and low energy lighting. There is parking immediately to the front and a loading are</x:v>
      </x:c>
      <x:c r="Q1813" s="15" t="str">
        <x:v>Description Situated on an established industrial estate being within walking distance of East Tilbury Railway Station. Comprising 1,700 sq.ft. of Industrial space with WC &amp; kitchenette. Insurance - £895.00 per annum Estate service fees - £695.00 per annum Broadband, Tenant to arrange</x:v>
      </x:c>
      <x:c r="R1813" s="15" t="str">
        <x:v>Advertised to let Rightmove detail verified. Rent amount checked against a rent-labelled annual statement. Stepped rent: year 1 £17,272 pa; years 2–3 £20,950 pa. Headline uses later rent; excluded from ordinary rate comparison.</x:v>
      </x:c>
      <x:c r="S1813" s="15" t="str">
        <x:v>https://www.zoopla.co.uk/to-rent/commercial/details/74417196/</x:v>
      </x:c>
      <x:c r="T1813" s="15" t="str">
        <x:v>https://www.zoopla.co.uk/to-rent/commercial/details/72567137/</x:v>
      </x:c>
      <x:c r="U1813" s="15" t="str">
        <x:v>https://www.rightmove.co.uk/properties/94182366#/?channel=COM_LET
https://www.rightmove.co.uk/properties/759267083322897#/?channel=COM_LET</x:v>
      </x:c>
      <x:c r="V1813" s="15" t="str">
        <x:v>Grays — Thames Industrial Park</x:v>
      </x:c>
      <x:c r="W1813" s="15" t="str">
        <x:v>Individual unit ≤15,000 sq ft</x:v>
      </x:c>
      <x:c r="X1813" s="13" t="n">
        <x:f>IF(N1813="Yes",L1813,0)</x:f>
        <x:v>0</x:v>
      </x:c>
      <x:c r="Y1813" s="14" t="n">
        <x:v>1</x:v>
      </x:c>
      <x:c r="Z1813" s="13" t="str">
        <x:v>Industrial / workshop / storage</x:v>
      </x:c>
    </x:row>
    <x:row r="1814" ht="88" customHeight="1">
      <x:c r="A1814" s="13" t="str">
        <x:v>SE0834</x:v>
      </x:c>
      <x:c r="B1814" s="15" t="str">
        <x:v>Grays</x:v>
      </x:c>
      <x:c r="C1814" s="15" t="str">
        <x:v>Tilbury</x:v>
      </x:c>
      <x:c r="D1814" s="14" t="n">
        <x:v>14185</x:v>
      </x:c>
      <x:c r="E1814" s="13" t="str">
        <x:v>Nearby</x:v>
      </x:c>
      <x:c r="F1814" s="15" t="str">
        <x:v>Thames Industrial Park</x:v>
      </x:c>
      <x:c r="G1814" s="15" t="str">
        <x:v>Unit 62C, Thames Industrial Park, Princess Margaret Road, East Tilbury, RM18 8RH</x:v>
      </x:c>
      <x:c r="H1814" s="13" t="str">
        <x:v>Current</x:v>
      </x:c>
      <x:c r="I1814" s="14" t="n">
        <x:v>1500</x:v>
      </x:c>
      <x:c r="J1814" s="13" t="str">
        <x:f>IF(AND(ISNUMBER(I1814),I1814&gt;0),IF(I1814&lt;=1000,"1–1,000",IF(I1814&lt;=2500,"1,001–2,500",IF(I1814&lt;=5000,"2,501–5,000",IF(I1814&lt;=10000,"5,001–10,000","10,001–15,000")))),"1,001–2,500")</x:f>
        <x:v>1,001–2,500</x:v>
      </x:c>
      <x:c r="K1814" s="16" t="n">
        <x:v>15240</x:v>
      </x:c>
      <x:c r="L1814" s="43" t="n">
        <x:f>IF(AND(ISNUMBER(I1814),I1814&gt;0,ISNUMBER(K1814),K1814&gt;0),K1814/I1814,"n.a.")</x:f>
        <x:v>10.16</x:v>
      </x:c>
      <x:c r="M1814" s="43" t="n">
        <x:v>10.16</x:v>
      </x:c>
      <x:c r="N1814" s="13" t="str">
        <x:v>Yes</x:v>
      </x:c>
      <x:c r="O1814" s="15" t="str">
        <x:v>An industrial/warehouse unit of brickwork and blockwork rendered elevations providing a maximum height of approximately 3.5m. In addition to the open plan industrial/storage space, the unit has an internal office and toilet. There is 3-phase power.</x:v>
      </x:c>
      <x:c r="P1814" s="15" t="str">
        <x:v>Not stated</x:v>
      </x:c>
      <x:c r="Q1814" s="15" t="str"/>
      <x:c r="R1814" s="15" t="str">
        <x:v>Advertised to let Rightmove detail verified. Rent amount checked against a rent-labelled annual statement.</x:v>
      </x:c>
      <x:c r="S1814" s="15" t="str">
        <x:v>https://www.zoopla.co.uk/to-rent/commercial/details/74586766/</x:v>
      </x:c>
      <x:c r="T1814" s="15" t="str">
        <x:v>https://www.zoopla.co.uk/to-rent/commercial/details/74417237/</x:v>
      </x:c>
      <x:c r="U1814" s="15" t="str">
        <x:v>https://www.rightmove.co.uk/properties/94182309#/?channel=COM_LET
https://www.rightmove.co.uk/properties/781578113049873#/?channel=COM_LET</x:v>
      </x:c>
      <x:c r="V1814" s="15" t="str">
        <x:v>Grays — Thames Industrial Park</x:v>
      </x:c>
      <x:c r="W1814" s="15" t="str">
        <x:v>Individual unit ≤15,000 sq ft</x:v>
      </x:c>
      <x:c r="X1814" s="13" t="n">
        <x:f>IF(N1814="Yes",L1814,0)</x:f>
        <x:v>10.16</x:v>
      </x:c>
      <x:c r="Y1814" s="14" t="n">
        <x:v>1</x:v>
      </x:c>
      <x:c r="Z1814" s="13" t="str">
        <x:v>Industrial / workshop / storage</x:v>
      </x:c>
    </x:row>
    <x:row r="1815" ht="114" customHeight="1">
      <x:c r="A1815" s="13" t="str">
        <x:v>SE0835</x:v>
      </x:c>
      <x:c r="B1815" s="15" t="str">
        <x:v>Grays</x:v>
      </x:c>
      <x:c r="C1815" s="15" t="str">
        <x:v>Grays</x:v>
      </x:c>
      <x:c r="D1815" s="14" t="n">
        <x:v>44345</x:v>
      </x:c>
      <x:c r="E1815" s="13" t="str">
        <x:v>Town</x:v>
      </x:c>
      <x:c r="F1815" s="15" t="str">
        <x:v>Coward Industrial Estate</x:v>
      </x:c>
      <x:c r="G1815" s="15" t="str">
        <x:v>Unit 3 Coward Industrial Estate, St Johns Road, Chadwell St Mary, Grays, RM16 4BF</x:v>
      </x:c>
      <x:c r="H1815" s="13" t="str">
        <x:v>Current</x:v>
      </x:c>
      <x:c r="I1815" s="14" t="n">
        <x:v>3509</x:v>
      </x:c>
      <x:c r="J1815" s="13" t="str">
        <x:f>IF(AND(ISNUMBER(I1815),I1815&gt;0),IF(I1815&lt;=1000,"1–1,000",IF(I1815&lt;=2500,"1,001–2,500",IF(I1815&lt;=5000,"2,501–5,000",IF(I1815&lt;=10000,"5,001–10,000","10,001–15,000")))),"2,501–5,000")</x:f>
        <x:v>2,501–5,000</x:v>
      </x:c>
      <x:c r="K1815" s="16"/>
      <x:c r="L1815" s="43" t="str">
        <x:f>IF(AND(ISNUMBER(I1815),I1815&gt;0,ISNUMBER(K1815),K1815&gt;0),K1815/I1815,"n.a.")</x:f>
        <x:v>n.a.</x:v>
      </x:c>
      <x:c r="M1815" s="43"/>
      <x:c r="N1815" s="13" t="str">
        <x:v>No</x:v>
      </x:c>
      <x:c r="O1815" s="15" t="str">
        <x:v>Not stated</x:v>
      </x:c>
      <x:c r="P1815" s="15" t="str">
        <x:v>Not stated</x:v>
      </x:c>
      <x:c r="Q1815" s="15" t="str">
        <x:v>TO LET - Coward Industrial Estate comprises 3 terraces of industrial /warehouse, divided into 14 buildings on a near rectangular shaped site with a central spine road and further access road at the rear of the terrace numbered 9-14, leading to Star Industrial Estate. The subject properties are terraced units in two blocks and feature steel portal frame with external elevations of insulated profile metal cladding. The landlord is undertaking a refurbishment to provide new WCs, ground floor office and LED lighting.</x:v>
      </x:c>
      <x:c r="R1815" s="15" t="str">
        <x:v>Advertised to let Size read from property card, excluding the search-size filter.</x:v>
      </x:c>
      <x:c r="S1815" s="15" t="str">
        <x:v>https://www.rightmove.co.uk/properties/760931662029377#/?channel=COM_LET</x:v>
      </x:c>
      <x:c r="T1815" s="15" t="str"/>
      <x:c r="U1815" s="15" t="str"/>
      <x:c r="V1815" s="15" t="str">
        <x:v>Grays — Coward Industrial Estate</x:v>
      </x:c>
      <x:c r="W1815" s="15" t="str">
        <x:v>Individual unit ≤15,000 sq ft</x:v>
      </x:c>
      <x:c r="X1815" s="13" t="n">
        <x:f>IF(N1815="Yes",L1815,0)</x:f>
        <x:v>0</x:v>
      </x:c>
      <x:c r="Y1815" s="14" t="n">
        <x:v>1</x:v>
      </x:c>
      <x:c r="Z1815" s="13" t="str">
        <x:v>Industrial / workshop / storage</x:v>
      </x:c>
    </x:row>
    <x:row r="1816" ht="140" customHeight="1">
      <x:c r="A1816" s="13" t="str">
        <x:v>SE0836</x:v>
      </x:c>
      <x:c r="B1816" s="15" t="str">
        <x:v>Grays</x:v>
      </x:c>
      <x:c r="C1816" s="15" t="str">
        <x:v>Grays</x:v>
      </x:c>
      <x:c r="D1816" s="14" t="n">
        <x:v>44345</x:v>
      </x:c>
      <x:c r="E1816" s="13" t="str">
        <x:v>Town</x:v>
      </x:c>
      <x:c r="F1816" s="15" t="str">
        <x:v>Coward Industrial Estate</x:v>
      </x:c>
      <x:c r="G1816" s="15" t="str">
        <x:v>Unit 6 Coward Industrial Estate, St Johns Road, Chadwell St Mary, Grays, RM16 4BF</x:v>
      </x:c>
      <x:c r="H1816" s="13" t="str">
        <x:v>Current</x:v>
      </x:c>
      <x:c r="I1816" s="14" t="n">
        <x:v>6101</x:v>
      </x:c>
      <x:c r="J1816" s="13" t="str">
        <x:f>IF(AND(ISNUMBER(I1816),I1816&gt;0),IF(I1816&lt;=1000,"1–1,000",IF(I1816&lt;=2500,"1,001–2,500",IF(I1816&lt;=5000,"2,501–5,000",IF(I1816&lt;=10000,"5,001–10,000","10,001–15,000")))),"5,001–10,000")</x:f>
        <x:v>5,001–10,000</x:v>
      </x:c>
      <x:c r="K1816" s="16"/>
      <x:c r="L1816" s="43" t="str">
        <x:f>IF(AND(ISNUMBER(I1816),I1816&gt;0,ISNUMBER(K1816),K1816&gt;0),K1816/I1816,"n.a.")</x:f>
        <x:v>n.a.</x:v>
      </x:c>
      <x:c r="M1816" s="43"/>
      <x:c r="N1816" s="13" t="str">
        <x:v>No</x:v>
      </x:c>
      <x:c r="O1816" s="15" t="str">
        <x:v>This mid-terrace industrial unit has a convenient location close to the Port of Tilbury. The unit has a generous 7.7m eaves height, roof lights and surface level doors. They are currently undergoing refurbishment which will add new WC facilities, ground floor offices and LED lighting. Outside there is a yard area. The building is in a block of four and is of steel portal frame construction with external elevations of insulated profile metal cladd</x:v>
      </x:c>
      <x:c r="P1816" s="15" t="str">
        <x:v>Not stated</x:v>
      </x:c>
      <x:c r="Q1816" s="15" t="str">
        <x:v>This mid-terrace industrial unit has a convenient location close to the Port of Tilbury. The unit has a generous 7.7m eaves height, roof lights and surface level doors. They are currently undergoing refurbishment which will add new WC facilities, ground floor offices and LED lighting. Outside there is a yard area. The building is in a block of four and is of steel portal frame construction with external elevations of insulated profile metal cladding.</x:v>
      </x:c>
      <x:c r="R1816" s="15" t="str">
        <x:v>Advertised to let Size read from property card, excluding the search-size filter.</x:v>
      </x:c>
      <x:c r="S1816" s="15" t="str">
        <x:v>https://www.rightmove.co.uk/properties/760931643048529#/?channel=COM_LET</x:v>
      </x:c>
      <x:c r="T1816" s="15" t="str"/>
      <x:c r="U1816" s="15" t="str"/>
      <x:c r="V1816" s="15" t="str">
        <x:v>Grays — Coward Industrial Estate</x:v>
      </x:c>
      <x:c r="W1816" s="15" t="str">
        <x:v>Individual unit ≤15,000 sq ft</x:v>
      </x:c>
      <x:c r="X1816" s="13" t="n">
        <x:f>IF(N1816="Yes",L1816,0)</x:f>
        <x:v>0</x:v>
      </x:c>
      <x:c r="Y1816" s="14" t="n">
        <x:v>1</x:v>
      </x:c>
      <x:c r="Z1816" s="13" t="str">
        <x:v>Industrial / workshop / storage</x:v>
      </x:c>
    </x:row>
    <x:row r="1817" ht="140" customHeight="1">
      <x:c r="A1817" s="13" t="str">
        <x:v>SE0837</x:v>
      </x:c>
      <x:c r="B1817" s="15" t="str">
        <x:v>Grays</x:v>
      </x:c>
      <x:c r="C1817" s="15" t="str">
        <x:v>Grays</x:v>
      </x:c>
      <x:c r="D1817" s="14" t="n">
        <x:v>44345</x:v>
      </x:c>
      <x:c r="E1817" s="13" t="str">
        <x:v>Town</x:v>
      </x:c>
      <x:c r="F1817" s="15" t="str">
        <x:v>Coward Industrial Estate</x:v>
      </x:c>
      <x:c r="G1817" s="15" t="str">
        <x:v>Unit 9 Coward Industrial Estate, St Johns Road, Chadwell St Mary, Grays, RM16 4BF</x:v>
      </x:c>
      <x:c r="H1817" s="13" t="str">
        <x:v>Current</x:v>
      </x:c>
      <x:c r="I1817" s="14" t="n">
        <x:v>10526</x:v>
      </x:c>
      <x:c r="J1817" s="13" t="str">
        <x:f>IF(AND(ISNUMBER(I1817),I1817&gt;0),IF(I1817&lt;=1000,"1–1,000",IF(I1817&lt;=2500,"1,001–2,500",IF(I1817&lt;=5000,"2,501–5,000",IF(I1817&lt;=10000,"5,001–10,000","10,001–15,000")))),"10,001–15,000")</x:f>
        <x:v>10,001–15,000</x:v>
      </x:c>
      <x:c r="K1817" s="16"/>
      <x:c r="L1817" s="43" t="str">
        <x:f>IF(AND(ISNUMBER(I1817),I1817&gt;0,ISNUMBER(K1817),K1817&gt;0),K1817/I1817,"n.a.")</x:f>
        <x:v>n.a.</x:v>
      </x:c>
      <x:c r="M1817" s="43"/>
      <x:c r="N1817" s="13" t="str">
        <x:v>No</x:v>
      </x:c>
      <x:c r="O1817" s="15" t="str">
        <x:v>This end-terrace industrial unit has a convenient location close to the Port of Tilbury. The unit has a generous 7.7m eaves height, roof lights and surface level doors. They are currently undergoing refurbishment which will add new WC facilities, ground floor offices and LED lighting. Outside there is a yard area. The building is in a block of six and is of steel portal frame construction with external elevations of insulated profile metal claddi</x:v>
      </x:c>
      <x:c r="P1817" s="15" t="str">
        <x:v>Not stated</x:v>
      </x:c>
      <x:c r="Q1817" s="15" t="str">
        <x:v>This end-terrace industrial unit has a convenient location close to the Port of Tilbury. The unit has a generous 7.7m eaves height, roof lights and surface level doors. They are currently undergoing refurbishment which will add new WC facilities, ground floor offices and LED lighting. Outside there is a yard area. The building is in a block of six and is of steel portal frame construction with external elevations of insulated profile metal cladding.</x:v>
      </x:c>
      <x:c r="R1817" s="15" t="str">
        <x:v>Advertised to let Size read from property card, excluding the search-size filter.</x:v>
      </x:c>
      <x:c r="S1817" s="15" t="str">
        <x:v>https://www.rightmove.co.uk/properties/760931649519776#/?channel=COM_LET</x:v>
      </x:c>
      <x:c r="T1817" s="15" t="str"/>
      <x:c r="U1817" s="15" t="str"/>
      <x:c r="V1817" s="15" t="str">
        <x:v>Grays — Coward Industrial Estate</x:v>
      </x:c>
      <x:c r="W1817" s="15" t="str">
        <x:v>Individual unit ≤15,000 sq ft</x:v>
      </x:c>
      <x:c r="X1817" s="13" t="n">
        <x:f>IF(N1817="Yes",L1817,0)</x:f>
        <x:v>0</x:v>
      </x:c>
      <x:c r="Y1817" s="14" t="n">
        <x:v>1</x:v>
      </x:c>
      <x:c r="Z1817" s="13" t="str">
        <x:v>Industrial / workshop / storage</x:v>
      </x:c>
    </x:row>
    <x:row r="1818" ht="153" customHeight="1">
      <x:c r="A1818" s="13" t="str">
        <x:v>SE0838</x:v>
      </x:c>
      <x:c r="B1818" s="15" t="str">
        <x:v>Grays</x:v>
      </x:c>
      <x:c r="C1818" s="15" t="str">
        <x:v>Grays</x:v>
      </x:c>
      <x:c r="D1818" s="14" t="n">
        <x:v>44345</x:v>
      </x:c>
      <x:c r="E1818" s="13" t="str">
        <x:v>Town</x:v>
      </x:c>
      <x:c r="F1818" s="15" t="str">
        <x:v>Globe Industrial Estate</x:v>
      </x:c>
      <x:c r="G1818" s="15" t="str">
        <x:v>9 , Globe Industrial Estate, Towers Road, Grays, Essex, RM17</x:v>
      </x:c>
      <x:c r="H1818" s="13" t="str">
        <x:v>Current</x:v>
      </x:c>
      <x:c r="I1818" s="14" t="n">
        <x:v>5453</x:v>
      </x:c>
      <x:c r="J1818" s="13" t="str">
        <x:f>IF(AND(ISNUMBER(I1818),I1818&gt;0),IF(I1818&lt;=1000,"1–1,000",IF(I1818&lt;=2500,"1,001–2,500",IF(I1818&lt;=5000,"2,501–5,000",IF(I1818&lt;=10000,"5,001–10,000","10,001–15,000")))),"5,001–10,000")</x:f>
        <x:v>5,001–10,000</x:v>
      </x:c>
      <x:c r="K1818" s="16" t="n">
        <x:v>42000</x:v>
      </x:c>
      <x:c r="L1818" s="43" t="n">
        <x:f>IF(AND(ISNUMBER(I1818),I1818&gt;0,ISNUMBER(K1818),K1818&gt;0),K1818/I1818,"n.a.")</x:f>
        <x:v>7.702182284980744</x:v>
      </x:c>
      <x:c r="M1818" s="43"/>
      <x:c r="N1818" s="13" t="str">
        <x:v>Yes</x:v>
      </x:c>
      <x:c r="O1818" s="15" t="str">
        <x:v>Not stated</x:v>
      </x:c>
      <x:c r="P1818" s="15" t="str">
        <x:v>Not stated</x:v>
      </x:c>
      <x:c r="Q1818" s="15" t="str">
        <x:v>William Ross Property Services is proud to market this warehouse/office space at Globe industrial estate which compromises of a spacious warehouse unit with separate offices. Access is via a ramp to the first floor spacious warehouse, with 2 separate toilets and washing area. The office is located at the rear of the warehouse on the upper level. The office is currently unfurnished although furnishings can be provided. Situated within a secure, gated premises, the property is surrounded by a vibrant industrial community with access roads to the A13 for an easier commute to London and Southend. Warehouse - approx. 4944 sqft Office - approx. 509 sqft Property Disclaimer These particulars do not</x:v>
      </x:c>
      <x:c r="R1818" s="15" t="str">
        <x:v>Advertised to let Annual rent converted from portal pcm; rounded display may differ from agent annual quote. Size read from property card, excluding the search-size filter. Annual rent is 12 × Rightmove advertised monthly rent; display rounding may apply.</x:v>
      </x:c>
      <x:c r="S1818" s="15" t="str">
        <x:v>https://www.rightmove.co.uk/properties/760730025047712#/?channel=COM_LET</x:v>
      </x:c>
      <x:c r="T1818" s="15" t="str"/>
      <x:c r="U1818" s="15" t="str"/>
      <x:c r="V1818" s="15" t="str">
        <x:v>Grays — Globe Industrial Estate</x:v>
      </x:c>
      <x:c r="W1818" s="15" t="str">
        <x:v>Individual unit ≤15,000 sq ft</x:v>
      </x:c>
      <x:c r="X1818" s="13" t="n">
        <x:f>IF(N1818="Yes",L1818,0)</x:f>
        <x:v>7.702182284980744</x:v>
      </x:c>
      <x:c r="Y1818" s="14" t="n">
        <x:v>1</x:v>
      </x:c>
      <x:c r="Z1818" s="13" t="str">
        <x:v>Industrial / workshop / storage</x:v>
      </x:c>
    </x:row>
    <x:row r="1819" ht="153" customHeight="1">
      <x:c r="A1819" s="13" t="str">
        <x:v>SE0839</x:v>
      </x:c>
      <x:c r="B1819" s="15" t="str">
        <x:v>Grays</x:v>
      </x:c>
      <x:c r="C1819" s="15" t="str">
        <x:v>Grays</x:v>
      </x:c>
      <x:c r="D1819" s="14" t="n">
        <x:v>44345</x:v>
      </x:c>
      <x:c r="E1819" s="13" t="str">
        <x:v>Town</x:v>
      </x:c>
      <x:c r="F1819" s="15" t="str">
        <x:v>Globe Industrial Estate</x:v>
      </x:c>
      <x:c r="G1819" s="15" t="str">
        <x:v>Unit 24a, Globe Industrial Estate, Rectory Road, Grays, Essex, RM17</x:v>
      </x:c>
      <x:c r="H1819" s="13" t="str">
        <x:v>Current</x:v>
      </x:c>
      <x:c r="I1819" s="14" t="n">
        <x:v>1398</x:v>
      </x:c>
      <x:c r="J1819" s="13" t="str">
        <x:f>IF(AND(ISNUMBER(I1819),I1819&gt;0),IF(I1819&lt;=1000,"1–1,000",IF(I1819&lt;=2500,"1,001–2,500",IF(I1819&lt;=5000,"2,501–5,000",IF(I1819&lt;=10000,"5,001–10,000","10,001–15,000")))),"1,001–2,500")</x:f>
        <x:v>1,001–2,500</x:v>
      </x:c>
      <x:c r="K1819" s="16" t="n">
        <x:v>30000</x:v>
      </x:c>
      <x:c r="L1819" s="43" t="n">
        <x:f>IF(AND(ISNUMBER(I1819),I1819&gt;0,ISNUMBER(K1819),K1819&gt;0),K1819/I1819,"n.a.")</x:f>
        <x:v>21.459227467811157</x:v>
      </x:c>
      <x:c r="M1819" s="43"/>
      <x:c r="N1819" s="13" t="str">
        <x:v>Yes</x:v>
      </x:c>
      <x:c r="O1819" s="15" t="str">
        <x:v>William Ross Property Services is proud to market this warehouse/office space built in 2017 at Globe Industrial Estate which compromises of a modern spacious warehouse unit with separate offices. The office space is located in the mezzanine level at the rear of the warehouse and is accessed via a staircase leading to the upper level. Externally, the unit benefits from a full double height shutter with a yard that provides ample parking and loadin</x:v>
      </x:c>
      <x:c r="P1819" s="15" t="str">
        <x:v>William Ross Property Services is proud to market this warehouse/office space built in 2017 at Globe Industrial Estate which compromises of a modern spacious warehouse unit with separate offices. The office space is located in the mezzanine level at the rear of the warehouse and is accessed via a staircase leading to the upper level. Externally, the unit benefits from a full double height shutter with a yard that provides ample parking and loadin</x:v>
      </x:c>
      <x:c r="Q1819" s="15" t="str">
        <x:v>"William Ross Property Services is proud to market this warehouse/office space built in 2017 at Globe Industrial Estate which compromises of a modern spacious warehouse unit with separate offices. The office space is located in the mezzanine level at the rear of the warehouse and is accessed via a staircase leading to the upper level. Externally, the unit benefits from a full double height shutter with a yard that provides ample parking and loading space. Separate Male/Female Toilets 3.4 x 3.7 Meters Roller Shutter 6.4 Meters Ridge Height Total Floor Area 1398 sqft Situated within a secure, gated premises, the property is surrounded by a vibrant industrial community with access roads to the</x:v>
      </x:c>
      <x:c r="R1819" s="15" t="str">
        <x:v>Advertised to let Annual rent converted from portal pcm; rounded display may differ from agent annual quote. Size read from property card, excluding the search-size filter. Annual rent is 12 × Rightmove advertised monthly rent; display rounding may apply.</x:v>
      </x:c>
      <x:c r="S1819" s="15" t="str">
        <x:v>https://www.rightmove.co.uk/properties/766928759565136#/?channel=COM_LET</x:v>
      </x:c>
      <x:c r="T1819" s="15" t="str"/>
      <x:c r="U1819" s="15" t="str"/>
      <x:c r="V1819" s="15" t="str">
        <x:v>Grays — Globe Industrial Estate</x:v>
      </x:c>
      <x:c r="W1819" s="15" t="str">
        <x:v>Individual unit ≤15,000 sq ft</x:v>
      </x:c>
      <x:c r="X1819" s="13" t="n">
        <x:f>IF(N1819="Yes",L1819,0)</x:f>
        <x:v>21.459227467811157</x:v>
      </x:c>
      <x:c r="Y1819" s="14" t="n">
        <x:v>1</x:v>
      </x:c>
      <x:c r="Z1819" s="13" t="str">
        <x:v>Industrial / workshop / storage</x:v>
      </x:c>
    </x:row>
    <x:row r="1820" ht="153" customHeight="1">
      <x:c r="A1820" s="13" t="str">
        <x:v>SE0840</x:v>
      </x:c>
      <x:c r="B1820" s="15" t="str">
        <x:v>Grays</x:v>
      </x:c>
      <x:c r="C1820" s="15" t="str">
        <x:v>Grays</x:v>
      </x:c>
      <x:c r="D1820" s="14" t="n">
        <x:v>44345</x:v>
      </x:c>
      <x:c r="E1820" s="13" t="str">
        <x:v>Town</x:v>
      </x:c>
      <x:c r="F1820" s="15" t="str">
        <x:v>Globe Industrial Estate</x:v>
      </x:c>
      <x:c r="G1820" s="15" t="str">
        <x:v>Unit 29, Globe Industrial Estate, Rectory Road, Grays, Essex, RM17</x:v>
      </x:c>
      <x:c r="H1820" s="13" t="str">
        <x:v>Current</x:v>
      </x:c>
      <x:c r="I1820" s="14" t="n">
        <x:v>5659</x:v>
      </x:c>
      <x:c r="J1820" s="13" t="str">
        <x:f>IF(AND(ISNUMBER(I1820),I1820&gt;0),IF(I1820&lt;=1000,"1–1,000",IF(I1820&lt;=2500,"1,001–2,500",IF(I1820&lt;=5000,"2,501–5,000",IF(I1820&lt;=10000,"5,001–10,000","10,001–15,000")))),"5,001–10,000")</x:f>
        <x:v>5,001–10,000</x:v>
      </x:c>
      <x:c r="K1820" s="16" t="n">
        <x:v>79992</x:v>
      </x:c>
      <x:c r="L1820" s="43" t="n">
        <x:f>IF(AND(ISNUMBER(I1820),I1820&gt;0,ISNUMBER(K1820),K1820&gt;0),K1820/I1820,"n.a.")</x:f>
        <x:v>14.135359604170349</x:v>
      </x:c>
      <x:c r="M1820" s="43"/>
      <x:c r="N1820" s="13" t="str">
        <x:v>Yes</x:v>
      </x:c>
      <x:c r="O1820" s="15" t="str">
        <x:v>Not stated</x:v>
      </x:c>
      <x:c r="P1820" s="15" t="str">
        <x:v>Not stated</x:v>
      </x:c>
      <x:c r="Q1820" s="15" t="str">
        <x:v>William Ross Property Services is proud to market this warehouse/office space at Globe industrial estate which compromises of a spacious warehouse unit with separate offices approx. 5659 sqft, within a secure gated premises, surrounded by a vibrant industrial community with access roads to the A13 for an easier commute to London and Southend. Warehouse - approx. 4973 sqft Office - approx. 686 sqft Available from Jan 2026 Utilities - Gas/Electric/Main Sewage Property Disclaimer These particulars do not form part of an offer or contract. All measurements provided are for guidance purposes only and should not be relied upon as accurate. Prospective buyers and tenants are advised to verify the m</x:v>
      </x:c>
      <x:c r="R1820" s="15" t="str">
        <x:v>Advertised to let Annual rent converted from portal pcm; rounded display may differ from agent annual quote. Size read from property card, excluding the search-size filter. Annual rent is 12 × Rightmove advertised monthly rent; display rounding may apply.</x:v>
      </x:c>
      <x:c r="S1820" s="15" t="str">
        <x:v>https://www.rightmove.co.uk/properties/760730215968497#/?channel=COM_LET</x:v>
      </x:c>
      <x:c r="T1820" s="15" t="str"/>
      <x:c r="U1820" s="15" t="str"/>
      <x:c r="V1820" s="15" t="str">
        <x:v>Grays — Globe Industrial Estate</x:v>
      </x:c>
      <x:c r="W1820" s="15" t="str">
        <x:v>Individual unit ≤15,000 sq ft</x:v>
      </x:c>
      <x:c r="X1820" s="13" t="n">
        <x:f>IF(N1820="Yes",L1820,0)</x:f>
        <x:v>14.135359604170349</x:v>
      </x:c>
      <x:c r="Y1820" s="14" t="n">
        <x:v>1</x:v>
      </x:c>
      <x:c r="Z1820" s="13" t="str">
        <x:v>Industrial / workshop / storage</x:v>
      </x:c>
    </x:row>
    <x:row r="1821" ht="153" customHeight="1">
      <x:c r="A1821" s="13" t="str">
        <x:v>SE0841</x:v>
      </x:c>
      <x:c r="B1821" s="15" t="str">
        <x:v>Grays</x:v>
      </x:c>
      <x:c r="C1821" s="15" t="str">
        <x:v>Grays</x:v>
      </x:c>
      <x:c r="D1821" s="14" t="n">
        <x:v>44345</x:v>
      </x:c>
      <x:c r="E1821" s="13" t="str">
        <x:v>Town</x:v>
      </x:c>
      <x:c r="F1821" s="15" t="str">
        <x:v>Standalone / estate not named</x:v>
      </x:c>
      <x:c r="G1821" s="15" t="str">
        <x:v>9 Watson Close, Grays, Essex, RM20 3EF</x:v>
      </x:c>
      <x:c r="H1821" s="13" t="str">
        <x:v>Current</x:v>
      </x:c>
      <x:c r="I1821" s="14" t="n">
        <x:v>6475</x:v>
      </x:c>
      <x:c r="J1821" s="13" t="str">
        <x:f>IF(AND(ISNUMBER(I1821),I1821&gt;0),IF(I1821&lt;=1000,"1–1,000",IF(I1821&lt;=2500,"1,001–2,500",IF(I1821&lt;=5000,"2,501–5,000",IF(I1821&lt;=10000,"5,001–10,000","10,001–15,000")))),"5,001–10,000")</x:f>
        <x:v>5,001–10,000</x:v>
      </x:c>
      <x:c r="K1821" s="16" t="n">
        <x:v>230000</x:v>
      </x:c>
      <x:c r="L1821" s="43" t="n">
        <x:f>IF(AND(ISNUMBER(I1821),I1821&gt;0,ISNUMBER(K1821),K1821&gt;0),K1821/I1821,"n.a.")</x:f>
        <x:v>35.52123552123552</x:v>
      </x:c>
      <x:c r="M1821" s="43"/>
      <x:c r="N1821" s="13" t="str">
        <x:v>Yes</x:v>
      </x:c>
      <x:c r="O1821" s="15" t="str">
        <x:v>Not stated</x:v>
      </x:c>
      <x:c r="P1821" s="15" t="str">
        <x:v>Not stated</x:v>
      </x:c>
      <x:c r="Q1821" s="15" t="str">
        <x:v>Description Depot facility comprising two detached industrial/workshop buildings, one of which is arranged to provide office, amenity and storage areas. Externally there is a large concreted yard which is secured by steel palisade fencing and gates. Location The site is located on Watson Close, just off Oliver Road in West Thurrock and is situated within the Thames Gateway, approx. 25 miles east of London and close to the A13, the M25 and the QE2 Bridge. Mainline train services are available at Grays Station (C2C – London Fenchurch Street line). Viewings Strictly via the Joint Letting Agents. For more details or to arrange a viewing please contact: Roy Horton DD: E: Terms Available by way of</x:v>
      </x:c>
      <x:c r="R1821" s="15" t="str">
        <x:v>Advertised to let Rightmove detail verified. Rent amount checked against a rent-labelled annual statement.</x:v>
      </x:c>
      <x:c r="S1821" s="15" t="str">
        <x:v>https://www.zoopla.co.uk/to-rent/commercial/details/74421058/</x:v>
      </x:c>
      <x:c r="T1821" s="15" t="str">
        <x:v>https://www.rightmove.co.uk/properties/94774149#/?channel=COM_LET</x:v>
      </x:c>
      <x:c r="U1821" s="15" t="str"/>
      <x:c r="V1821" s="15" t="str">
        <x:v>Grays — Standalone / estate not named</x:v>
      </x:c>
      <x:c r="W1821" s="15" t="str">
        <x:v>Individual unit ≤15,000 sq ft</x:v>
      </x:c>
      <x:c r="X1821" s="13" t="n">
        <x:f>IF(N1821="Yes",L1821,0)</x:f>
        <x:v>35.52123552123552</x:v>
      </x:c>
      <x:c r="Y1821" s="14" t="n">
        <x:v>1</x:v>
      </x:c>
      <x:c r="Z1821" s="13" t="str">
        <x:v>Industrial / workshop / storage</x:v>
      </x:c>
    </x:row>
    <x:row r="1822" ht="49" customHeight="1">
      <x:c r="A1822" s="13" t="str">
        <x:v>SE0842</x:v>
      </x:c>
      <x:c r="B1822" s="15" t="str">
        <x:v>Grays</x:v>
      </x:c>
      <x:c r="C1822" s="15" t="str">
        <x:v>Grays</x:v>
      </x:c>
      <x:c r="D1822" s="14" t="n">
        <x:v>44345</x:v>
      </x:c>
      <x:c r="E1822" s="13" t="str">
        <x:v>Town</x:v>
      </x:c>
      <x:c r="F1822" s="15" t="str">
        <x:v>Standalone / estate not named</x:v>
      </x:c>
      <x:c r="G1822" s="15" t="str">
        <x:v>Askew Farm Lane, Grays, Essex, RM17</x:v>
      </x:c>
      <x:c r="H1822" s="13" t="str">
        <x:v>Current</x:v>
      </x:c>
      <x:c r="I1822" s="14" t="n">
        <x:v>3150</x:v>
      </x:c>
      <x:c r="J1822" s="13" t="str">
        <x:f>IF(AND(ISNUMBER(I1822),I1822&gt;0),IF(I1822&lt;=1000,"1–1,000",IF(I1822&lt;=2500,"1,001–2,500",IF(I1822&lt;=5000,"2,501–5,000",IF(I1822&lt;=10000,"5,001–10,000","10,001–15,000")))),"2,501–5,000")</x:f>
        <x:v>2,501–5,000</x:v>
      </x:c>
      <x:c r="K1822" s="16" t="n">
        <x:v>84996</x:v>
      </x:c>
      <x:c r="L1822" s="43" t="n">
        <x:f>IF(AND(ISNUMBER(I1822),I1822&gt;0,ISNUMBER(K1822),K1822&gt;0),K1822/I1822,"n.a.")</x:f>
        <x:v>26.982857142857142</x:v>
      </x:c>
      <x:c r="M1822" s="43"/>
      <x:c r="N1822" s="13" t="str">
        <x:v>Yes</x:v>
      </x:c>
      <x:c r="O1822" s="15" t="str">
        <x:v>Not stated</x:v>
      </x:c>
      <x:c r="P1822" s="15" t="str">
        <x:v>Not stated</x:v>
      </x:c>
      <x:c r="Q1822" s="15" t="str">
        <x:v>Detached Unit, recently refurbished with new LED Lighting and distribution board, 3,150 sq ft over warehouse space. 2 Modular offices &amp; over 5000 sq ft over yard space.</x:v>
      </x:c>
      <x:c r="R1822" s="15" t="str">
        <x:v>Advertised to let Annual rent converted from portal pcm; rounded display may differ from agent annual quote. Size read from property card, excluding the search-size filter. Annual rent is 12 × Rightmove advertised monthly rent; display rounding may apply.</x:v>
      </x:c>
      <x:c r="S1822" s="15" t="str">
        <x:v>https://www.rightmove.co.uk/properties/752420439949488#/?channel=COM_LET</x:v>
      </x:c>
      <x:c r="T1822" s="15" t="str"/>
      <x:c r="U1822" s="15" t="str"/>
      <x:c r="V1822" s="15" t="str">
        <x:v>Grays — Standalone / estate not named</x:v>
      </x:c>
      <x:c r="W1822" s="15" t="str">
        <x:v>Individual unit ≤15,000 sq ft</x:v>
      </x:c>
      <x:c r="X1822" s="13" t="n">
        <x:f>IF(N1822="Yes",L1822,0)</x:f>
        <x:v>26.982857142857142</x:v>
      </x:c>
      <x:c r="Y1822" s="14" t="n">
        <x:v>1</x:v>
      </x:c>
      <x:c r="Z1822" s="13" t="str">
        <x:v>Industrial / workshop / storage</x:v>
      </x:c>
    </x:row>
    <x:row r="1823" ht="49" customHeight="1">
      <x:c r="A1823" s="13" t="str">
        <x:v>SE0843</x:v>
      </x:c>
      <x:c r="B1823" s="15" t="str">
        <x:v>Grays</x:v>
      </x:c>
      <x:c r="C1823" s="15" t="str">
        <x:v>Grays</x:v>
      </x:c>
      <x:c r="D1823" s="14" t="n">
        <x:v>44345</x:v>
      </x:c>
      <x:c r="E1823" s="13" t="str">
        <x:v>Town</x:v>
      </x:c>
      <x:c r="F1823" s="15" t="str">
        <x:v>Standalone / estate not named</x:v>
      </x:c>
      <x:c r="G1823" s="15" t="str">
        <x:v>Office Fiddlers Reach, Wouldham Road, Grays RM20</x:v>
      </x:c>
      <x:c r="H1823" s="13" t="str">
        <x:v>Current</x:v>
      </x:c>
      <x:c r="I1823" s="14" t="n">
        <x:v>9374</x:v>
      </x:c>
      <x:c r="J1823" s="13" t="str">
        <x:f>IF(AND(ISNUMBER(I1823),I1823&gt;0),IF(I1823&lt;=1000,"1–1,000",IF(I1823&lt;=2500,"1,001–2,500",IF(I1823&lt;=5000,"2,501–5,000",IF(I1823&lt;=10000,"5,001–10,000","10,001–15,000")))),"5,001–10,000")</x:f>
        <x:v>5,001–10,000</x:v>
      </x:c>
      <x:c r="K1823" s="16" t="n">
        <x:v>75000</x:v>
      </x:c>
      <x:c r="L1823" s="43" t="n">
        <x:f>IF(AND(ISNUMBER(I1823),I1823&gt;0,ISNUMBER(K1823),K1823&gt;0),K1823/I1823,"n.a.")</x:f>
        <x:v>8.000853424365266</x:v>
      </x:c>
      <x:c r="M1823" s="43"/>
      <x:c r="N1823" s="13" t="str">
        <x:v>Yes</x:v>
      </x:c>
      <x:c r="O1823" s="15" t="str">
        <x:v>Not stated</x:v>
      </x:c>
      <x:c r="P1823" s="15" t="str">
        <x:v>Not stated</x:v>
      </x:c>
      <x:c r="Q1823" s="15" t="str">
        <x:v>Two-storey offices with 7,970 sq ft yard, EV charging and sea views. Excellent A13/M25 access, near London Gateway and rail links. Industrial</x:v>
      </x:c>
      <x:c r="R1823"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23" s="15" t="str">
        <x:v>https://www.zoopla.co.uk/to-rent/commercial/details/74166758/</x:v>
      </x:c>
      <x:c r="T1823" s="15" t="str"/>
      <x:c r="U1823" s="15" t="str"/>
      <x:c r="V1823" s="15" t="str">
        <x:v>Grays — Standalone / estate not named</x:v>
      </x:c>
      <x:c r="W1823" s="15" t="str">
        <x:v>Individual unit ≤15,000 sq ft</x:v>
      </x:c>
      <x:c r="X1823" s="13" t="n">
        <x:f>IF(N1823="Yes",L1823,0)</x:f>
        <x:v>8.000853424365266</x:v>
      </x:c>
      <x:c r="Y1823" s="14" t="n">
        <x:v>1</x:v>
      </x:c>
      <x:c r="Z1823" s="13" t="str">
        <x:v>Industrial / workshop / storage</x:v>
      </x:c>
    </x:row>
    <x:row r="1824" ht="270" customHeight="1">
      <x:c r="A1824" s="13" t="str">
        <x:v>SE0844</x:v>
      </x:c>
      <x:c r="B1824" s="15" t="str">
        <x:v>Grays</x:v>
      </x:c>
      <x:c r="C1824" s="15" t="str">
        <x:v>Grays</x:v>
      </x:c>
      <x:c r="D1824" s="14" t="n">
        <x:v>44345</x:v>
      </x:c>
      <x:c r="E1824" s="13" t="str">
        <x:v>Town</x:v>
      </x:c>
      <x:c r="F1824" s="15" t="str">
        <x:v>Standalone / estate not named</x:v>
      </x:c>
      <x:c r="G1824" s="15" t="str">
        <x:v>Oliver Road, Grays RM20</x:v>
      </x:c>
      <x:c r="H1824" s="13" t="str">
        <x:v>Uncertain</x:v>
      </x:c>
      <x:c r="I1824" s="14" t="n">
        <x:v>2240</x:v>
      </x:c>
      <x:c r="J1824" s="13" t="str">
        <x:f>IF(AND(ISNUMBER(I1824),I1824&gt;0),IF(I1824&lt;=1000,"1–1,000",IF(I1824&lt;=2500,"1,001–2,500",IF(I1824&lt;=5000,"2,501–5,000",IF(I1824&lt;=10000,"5,001–10,000","10,001–15,000")))),"1,001–2,500")</x:f>
        <x:v>1,001–2,500</x:v>
      </x:c>
      <x:c r="K1824" s="16"/>
      <x:c r="L1824" s="43" t="str">
        <x:f>IF(AND(ISNUMBER(I1824),I1824&gt;0,ISNUMBER(K1824),K1824&gt;0),K1824/I1824,"n.a.")</x:f>
        <x:v>n.a.</x:v>
      </x:c>
      <x:c r="M1824" s="43"/>
      <x:c r="N1824" s="13" t="str">
        <x:v>No</x:v>
      </x:c>
      <x:c r="O1824" s="15" t="str">
        <x:v>Not stated</x:v>
      </x:c>
      <x:c r="P1824" s="15" t="str">
        <x:v>Not stated</x:v>
      </x:c>
      <x:c r="Q1824" s="15" t="str">
        <x:v>An mid-terrace industrial warehouse unit of steel frame construction with profile metal clad elevations under a pitched roof ... Warehouse</x:v>
      </x:c>
      <x:c r="R1824" s="15" t="str">
        <x:v>Advertised but conflicting floor-area/demise descriptions Portal result card observed; individual detail unavailable at time of reading. Conflicting portal areas: 2240.0, 2273.0, 2904.0, 2913.0, 3649.0, 3667.0, 3987.0, 4707.0, 8268.0</x:v>
      </x:c>
      <x:c r="S1824" s="15" t="str">
        <x:v>https://www.zoopla.co.uk/to-rent/commercial/details/72622288/</x:v>
      </x:c>
      <x:c r="T1824" s="15" t="str">
        <x:v>https://www.zoopla.co.uk/to-rent/commercial/details/72622276/</x:v>
      </x:c>
      <x:c r="U1824" s="15" t="str">
        <x:v>https://www.zoopla.co.uk/to-rent/commercial/details/72410389/
https://www.zoopla.co.uk/to-rent/commercial/details/72410380/
https://www.zoopla.co.uk/to-rent/commercial/details/72410381/
https://www.zoopla.co.uk/to-rent/commercial/details/69242011/
https://www.zoopla.co.uk/to-rent/commercial/details/69242007/
https://www.zoopla.co.uk/to-rent/commercial/details/69242067/
https://www.zoopla.co.uk/to-rent/commercial/details/69242038/
https://www.zoopla.co.uk/to-rent/commercial/details/69242041/
https://www.zoopla.co.uk/to-rent/commercial/details/69242068/
https://www.zoopla.co.uk/to-rent/commercial/details/69242074/</x:v>
      </x:c>
      <x:c r="V1824" s="15" t="str">
        <x:v>Grays — Standalone / estate not named</x:v>
      </x:c>
      <x:c r="W1824" s="15" t="str">
        <x:v>Individual unit ≤15,000 sq ft</x:v>
      </x:c>
      <x:c r="X1824" s="13" t="n">
        <x:f>IF(N1824="Yes",L1824,0)</x:f>
        <x:v>0</x:v>
      </x:c>
      <x:c r="Y1824" s="14" t="n">
        <x:v>1</x:v>
      </x:c>
      <x:c r="Z1824" s="13" t="str">
        <x:v>Industrial / workshop / storage</x:v>
      </x:c>
    </x:row>
    <x:row r="1825" ht="101" customHeight="1">
      <x:c r="A1825" s="13" t="str">
        <x:v>SE0845</x:v>
      </x:c>
      <x:c r="B1825" s="15" t="str">
        <x:v>Grays</x:v>
      </x:c>
      <x:c r="C1825" s="15" t="str">
        <x:v>Grays</x:v>
      </x:c>
      <x:c r="D1825" s="14" t="n">
        <x:v>44345</x:v>
      </x:c>
      <x:c r="E1825" s="13" t="str">
        <x:v>Town</x:v>
      </x:c>
      <x:c r="F1825" s="15" t="str">
        <x:v>Standalone / estate not named</x:v>
      </x:c>
      <x:c r="G1825" s="15" t="str">
        <x:v>Unit 10, Castle Park, 730 London Road, Grays, Essex, RM20 3NL</x:v>
      </x:c>
      <x:c r="H1825" s="13" t="str">
        <x:v>Current</x:v>
      </x:c>
      <x:c r="I1825" s="14" t="n">
        <x:v>9272</x:v>
      </x:c>
      <x:c r="J1825" s="13" t="str">
        <x:f>IF(AND(ISNUMBER(I1825),I1825&gt;0),IF(I1825&lt;=1000,"1–1,000",IF(I1825&lt;=2500,"1,001–2,500",IF(I1825&lt;=5000,"2,501–5,000",IF(I1825&lt;=10000,"5,001–10,000","10,001–15,000")))),"5,001–10,000")</x:f>
        <x:v>5,001–10,000</x:v>
      </x:c>
      <x:c r="K1825" s="16"/>
      <x:c r="L1825" s="43" t="str">
        <x:f>IF(AND(ISNUMBER(I1825),I1825&gt;0,ISNUMBER(K1825),K1825&gt;0),K1825/I1825,"n.a.")</x:f>
        <x:v>n.a.</x:v>
      </x:c>
      <x:c r="M1825" s="43"/>
      <x:c r="N1825" s="13" t="str">
        <x:v>No</x:v>
      </x:c>
      <x:c r="O1825" s="15" t="str">
        <x:v>Not stated</x:v>
      </x:c>
      <x:c r="P1825" s="15" t="str">
        <x:v>Not stated</x:v>
      </x:c>
      <x:c r="Q1825" s="15" t="str">
        <x:v>To Let - A level linear part concrete surfaced yard enclosed by cliff faces and steel fencing with a gated entrance. At the entrance of the site is a detached and refurbished industrial warehouse of steel portal frame construction with external elevations of brickwork and profile metal sheeting. Access is via a single level access door and two storey internal offices are provided. Total site area 2.25 acres.</x:v>
      </x:c>
      <x:c r="R1825" s="15" t="str">
        <x:v>Advertised to let Size read from property card, excluding the search-size filter.</x:v>
      </x:c>
      <x:c r="S1825" s="15" t="str">
        <x:v>https://www.rightmove.co.uk/properties/760931091665489#/?channel=COM_LET</x:v>
      </x:c>
      <x:c r="T1825" s="15" t="str"/>
      <x:c r="U1825" s="15" t="str"/>
      <x:c r="V1825" s="15" t="str">
        <x:v>Grays — Standalone / estate not named</x:v>
      </x:c>
      <x:c r="W1825" s="15" t="str">
        <x:v>Individual unit ≤15,000 sq ft</x:v>
      </x:c>
      <x:c r="X1825" s="13" t="n">
        <x:f>IF(N1825="Yes",L1825,0)</x:f>
        <x:v>0</x:v>
      </x:c>
      <x:c r="Y1825" s="14" t="n">
        <x:v>1</x:v>
      </x:c>
      <x:c r="Z1825" s="13" t="str">
        <x:v>Industrial / workshop / storage</x:v>
      </x:c>
    </x:row>
    <x:row r="1826" ht="75" customHeight="1">
      <x:c r="A1826" s="13" t="str">
        <x:v>SE0846</x:v>
      </x:c>
      <x:c r="B1826" s="15" t="str">
        <x:v>Grays</x:v>
      </x:c>
      <x:c r="C1826" s="15" t="str">
        <x:v>Grays</x:v>
      </x:c>
      <x:c r="D1826" s="14" t="n">
        <x:v>44345</x:v>
      </x:c>
      <x:c r="E1826" s="13" t="str">
        <x:v>Town</x:v>
      </x:c>
      <x:c r="F1826" s="15" t="str">
        <x:v>Standalone / estate not named</x:v>
      </x:c>
      <x:c r="G1826" s="15" t="str">
        <x:v>Unit B5, J31 Park, Motherwell Way, Grays, Essex, RM20 3XD</x:v>
      </x:c>
      <x:c r="H1826" s="13" t="str">
        <x:v>Current</x:v>
      </x:c>
      <x:c r="I1826" s="14" t="n">
        <x:v>14597</x:v>
      </x:c>
      <x:c r="J1826" s="13" t="str">
        <x:f>IF(AND(ISNUMBER(I1826),I1826&gt;0),IF(I1826&lt;=1000,"1–1,000",IF(I1826&lt;=2500,"1,001–2,500",IF(I1826&lt;=5000,"2,501–5,000",IF(I1826&lt;=10000,"5,001–10,000","10,001–15,000")))),"10,001–15,000")</x:f>
        <x:v>10,001–15,000</x:v>
      </x:c>
      <x:c r="K1826" s="16"/>
      <x:c r="L1826" s="43" t="str">
        <x:f>IF(AND(ISNUMBER(I1826),I1826&gt;0,ISNUMBER(K1826),K1826&gt;0),K1826/I1826,"n.a.")</x:f>
        <x:v>n.a.</x:v>
      </x:c>
      <x:c r="M1826" s="43"/>
      <x:c r="N1826" s="13" t="str">
        <x:v>No</x:v>
      </x:c>
      <x:c r="O1826" s="15" t="str">
        <x:v>Not stated</x:v>
      </x:c>
      <x:c r="P1826" s="15" t="str">
        <x:v>Not stated</x:v>
      </x:c>
      <x:c r="Q1826" s="15" t="str">
        <x:v>To Let - The property comprises a mid terrace industrial / warehouse unit of steel portal frame construction incorporating blockwork walls with brick external elevations. Internally the premises provides warehouse accommodation with ground and first floor office space.</x:v>
      </x:c>
      <x:c r="R1826" s="15" t="str">
        <x:v>Advertised to let Size read from property card, excluding the search-size filter.</x:v>
      </x:c>
      <x:c r="S1826" s="15" t="str">
        <x:v>https://www.rightmove.co.uk/properties/760897484745520#/?channel=COM_LET</x:v>
      </x:c>
      <x:c r="T1826" s="15" t="str"/>
      <x:c r="U1826" s="15" t="str"/>
      <x:c r="V1826" s="15" t="str">
        <x:v>Grays — Standalone / estate not named</x:v>
      </x:c>
      <x:c r="W1826" s="15" t="str">
        <x:v>Individual unit ≤15,000 sq ft</x:v>
      </x:c>
      <x:c r="X1826" s="13" t="n">
        <x:f>IF(N1826="Yes",L1826,0)</x:f>
        <x:v>0</x:v>
      </x:c>
      <x:c r="Y1826" s="14" t="n">
        <x:v>1</x:v>
      </x:c>
      <x:c r="Z1826" s="13" t="str">
        <x:v>Industrial / workshop / storage</x:v>
      </x:c>
    </x:row>
    <x:row r="1827" ht="101" customHeight="1">
      <x:c r="A1827" s="13" t="str">
        <x:v>SE0847</x:v>
      </x:c>
      <x:c r="B1827" s="15" t="str">
        <x:v>Grays</x:v>
      </x:c>
      <x:c r="C1827" s="15" t="str">
        <x:v>Grays</x:v>
      </x:c>
      <x:c r="D1827" s="14" t="n">
        <x:v>44345</x:v>
      </x:c>
      <x:c r="E1827" s="13" t="str">
        <x:v>Town</x:v>
      </x:c>
      <x:c r="F1827" s="15" t="str">
        <x:v>Standalone / estate not named</x:v>
      </x:c>
      <x:c r="G1827" s="15" t="str">
        <x:v>Unit D8-10, J31 Park, Motherwell Way, Grays, Essex, RM20 3XD</x:v>
      </x:c>
      <x:c r="H1827" s="13" t="str">
        <x:v>Current</x:v>
      </x:c>
      <x:c r="I1827" s="14" t="n">
        <x:v>3028</x:v>
      </x:c>
      <x:c r="J1827" s="13" t="str">
        <x:f>IF(AND(ISNUMBER(I1827),I1827&gt;0),IF(I1827&lt;=1000,"1–1,000",IF(I1827&lt;=2500,"1,001–2,500",IF(I1827&lt;=5000,"2,501–5,000",IF(I1827&lt;=10000,"5,001–10,000","10,001–15,000")))),"2,501–5,000")</x:f>
        <x:v>2,501–5,000</x:v>
      </x:c>
      <x:c r="K1827" s="16"/>
      <x:c r="L1827" s="43" t="str">
        <x:f>IF(AND(ISNUMBER(I1827),I1827&gt;0,ISNUMBER(K1827),K1827&gt;0),K1827/I1827,"n.a.")</x:f>
        <x:v>n.a.</x:v>
      </x:c>
      <x:c r="M1827" s="43"/>
      <x:c r="N1827" s="13" t="str">
        <x:v>No</x:v>
      </x:c>
      <x:c r="O1827" s="15" t="str">
        <x:v>Not stated</x:v>
      </x:c>
      <x:c r="P1827" s="15" t="str">
        <x:v>The property comprises an end of terrace unit of steel portal frame construction, incorporating brick walls and a lined roof with roof lights. Internally the unit provides ground floor warehouse accommodation and a toilet. Stairs provide access to a first floor mezzanine and kitchenette. Unusually for a unit of this size it has 3 loading doors.</x:v>
      </x:c>
      <x:c r="Q1827" s="15" t="str">
        <x:v>The property comprises an end of terrace unit of steel portal frame construction, incorporating brick walls and a lined roof with roof lights. Internally the unit provides ground floor warehouse accommodation and a toilet. Stairs provide access to a first floor mezzanine and kitchenette. Unusually for a unit of this size it has 3 loading doors.</x:v>
      </x:c>
      <x:c r="R1827" s="15" t="str">
        <x:v>Advertised to let Size read from property card, excluding the search-size filter.</x:v>
      </x:c>
      <x:c r="S1827" s="15" t="str">
        <x:v>https://www.rightmove.co.uk/properties/760897451097121#/?channel=COM_LET</x:v>
      </x:c>
      <x:c r="T1827" s="15" t="str"/>
      <x:c r="U1827" s="15" t="str"/>
      <x:c r="V1827" s="15" t="str">
        <x:v>Grays — Standalone / estate not named</x:v>
      </x:c>
      <x:c r="W1827" s="15" t="str">
        <x:v>Individual unit ≤15,000 sq ft</x:v>
      </x:c>
      <x:c r="X1827" s="13" t="n">
        <x:f>IF(N1827="Yes",L1827,0)</x:f>
        <x:v>0</x:v>
      </x:c>
      <x:c r="Y1827" s="14" t="n">
        <x:v>1</x:v>
      </x:c>
      <x:c r="Z1827" s="13" t="str">
        <x:v>Industrial / workshop / storage</x:v>
      </x:c>
    </x:row>
    <x:row r="1828" ht="153" customHeight="1">
      <x:c r="A1828" s="13" t="str">
        <x:v>SE0848</x:v>
      </x:c>
      <x:c r="B1828" s="15" t="str">
        <x:v>Grays</x:v>
      </x:c>
      <x:c r="C1828" s="15" t="str">
        <x:v>Grays</x:v>
      </x:c>
      <x:c r="D1828" s="14" t="n">
        <x:v>44345</x:v>
      </x:c>
      <x:c r="E1828" s="13" t="str">
        <x:v>Town</x:v>
      </x:c>
      <x:c r="F1828" s="15" t="str">
        <x:v>Star Industrial Estate</x:v>
      </x:c>
      <x:c r="G1828" s="15" t="str">
        <x:v>Unit 8, Star Industrial Estate, St. Johns Road, Chadwell St. Mary, Grays, Essex, RM16 4AT</x:v>
      </x:c>
      <x:c r="H1828" s="13" t="str">
        <x:v>Current</x:v>
      </x:c>
      <x:c r="I1828" s="14" t="n">
        <x:v>1673</x:v>
      </x:c>
      <x:c r="J1828" s="13" t="str">
        <x:f>IF(AND(ISNUMBER(I1828),I1828&gt;0),IF(I1828&lt;=1000,"1–1,000",IF(I1828&lt;=2500,"1,001–2,500",IF(I1828&lt;=5000,"2,501–5,000",IF(I1828&lt;=10000,"5,001–10,000","10,001–15,000")))),"1,001–2,500")</x:f>
        <x:v>1,001–2,500</x:v>
      </x:c>
      <x:c r="K1828" s="16" t="n">
        <x:v>21996</x:v>
      </x:c>
      <x:c r="L1828" s="43" t="n">
        <x:f>IF(AND(ISNUMBER(I1828),I1828&gt;0,ISNUMBER(K1828),K1828&gt;0),K1828/I1828,"n.a.")</x:f>
        <x:v>13.147638971906755</x:v>
      </x:c>
      <x:c r="M1828" s="43" t="n">
        <x:v>13.15</x:v>
      </x:c>
      <x:c r="N1828" s="13" t="str">
        <x:v>Yes</x:v>
      </x:c>
      <x:c r="O1828" s="15" t="str">
        <x:v>Eaves height approx.; A mid-terrace unit with loading door to the front being of steel frame construction to an eaves height of approximately 5m.</x:v>
      </x:c>
      <x:c r="P1828" s="15" t="str">
        <x:v>Roller shutter loading door; A mid-terrace unit with loading door to the front being of steel frame construction to an eaves height of approximately 5m.</x:v>
      </x:c>
      <x:c r="Q1828" s="15" t="str">
        <x:v>Location Forming part of an established industrial estate lying approx 1.1 miles to the East of the A1089 and only 2.3 miles from the A13. Grays Train Station is approx 3.4 miles away providing a regular service to London (Fenchurch Street) in approx 38 minutes. The Property A mid-terrace unit with loading door to the front being of steel frame construction to an eaves height of approximately 5m. The elevations and roof are metal clad. Parking is available directly in front of the unit NOTE - the modular cabin in the photograph is NOT included and does not form part of these particulars. Figures £22,000 per annum exclusive + VAT. All other outgoings are payable in addition. Tenure Comments T</x:v>
      </x:c>
      <x:c r="R1828" s="15" t="str">
        <x:v>Advertised to let Rightmove displays a price per sq ft; may be portal calculated. Rightmove detail verified. Annual rent is 12 × Rightmove advertised monthly rent; display rounding may apply.</x:v>
      </x:c>
      <x:c r="S1828" s="15" t="str">
        <x:v>https://www.zoopla.co.uk/to-rent/commercial/details/73924683/</x:v>
      </x:c>
      <x:c r="T1828" s="15" t="str">
        <x:v>https://www.rightmove.co.uk/properties/767649829743857#/?channel=COM_LET</x:v>
      </x:c>
      <x:c r="U1828" s="15" t="str"/>
      <x:c r="V1828" s="15" t="str">
        <x:v>Grays — Star Industrial Estate</x:v>
      </x:c>
      <x:c r="W1828" s="15" t="str">
        <x:v>Individual unit ≤15,000 sq ft</x:v>
      </x:c>
      <x:c r="X1828" s="13" t="n">
        <x:f>IF(N1828="Yes",L1828,0)</x:f>
        <x:v>13.147638971906755</x:v>
      </x:c>
      <x:c r="Y1828" s="14" t="n">
        <x:v>1</x:v>
      </x:c>
      <x:c r="Z1828" s="13" t="str">
        <x:v>Industrial / workshop / storage</x:v>
      </x:c>
    </x:row>
    <x:row r="1829" ht="49" customHeight="1">
      <x:c r="A1829" s="13" t="str">
        <x:v>SE0849</x:v>
      </x:c>
      <x:c r="B1829" s="15" t="str">
        <x:v>Harlow</x:v>
      </x:c>
      <x:c r="C1829" s="15" t="str">
        <x:v>Sawbridgeworth</x:v>
      </x:c>
      <x:c r="D1829" s="14" t="n">
        <x:v>10475</x:v>
      </x:c>
      <x:c r="E1829" s="13" t="str">
        <x:v>Nearby</x:v>
      </x:c>
      <x:c r="F1829" s="15" t="str">
        <x:v>Standalone / estate not named</x:v>
      </x:c>
      <x:c r="G1829" s="15" t="str">
        <x:v>storage unit on a secure gated site near Sawbridgeworth, with CCTV and anpr. Includes LED lighting, power, ... Warehouse</x:v>
      </x:c>
      <x:c r="H1829" s="13" t="str">
        <x:v>Current</x:v>
      </x:c>
      <x:c r="I1829" s="14" t="n">
        <x:v>466</x:v>
      </x:c>
      <x:c r="J1829" s="13" t="str">
        <x:f>IF(AND(ISNUMBER(I1829),I1829&gt;0),IF(I1829&lt;=1000,"1–1,000",IF(I1829&lt;=2500,"1,001–2,500",IF(I1829&lt;=5000,"2,501–5,000",IF(I1829&lt;=10000,"5,001–10,000","10,001–15,000")))),"1–1,000")</x:f>
        <x:v>1–1,000</x:v>
      </x:c>
      <x:c r="K1829" s="16" t="n">
        <x:v>10080</x:v>
      </x:c>
      <x:c r="L1829" s="43" t="n">
        <x:f>IF(AND(ISNUMBER(I1829),I1829&gt;0,ISNUMBER(K1829),K1829&gt;0),K1829/I1829,"n.a.")</x:f>
        <x:v>21.630901287553648</x:v>
      </x:c>
      <x:c r="M1829" s="43"/>
      <x:c r="N1829" s="13" t="str">
        <x:v>Yes</x:v>
      </x:c>
      <x:c r="O1829" s="15" t="str">
        <x:v>Not stated</x:v>
      </x:c>
      <x:c r="P1829" s="15" t="str">
        <x:v>Not stated</x:v>
      </x:c>
      <x:c r="Q1829" s="15" t="str"/>
      <x:c r="R1829"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29" s="15" t="str">
        <x:v>https://www.zoopla.co.uk/to-rent/commercial/details/73837453/</x:v>
      </x:c>
      <x:c r="T1829" s="15" t="str"/>
      <x:c r="U1829" s="15" t="str"/>
      <x:c r="V1829" s="15" t="str">
        <x:v>Harlow — Standalone / estate not named</x:v>
      </x:c>
      <x:c r="W1829" s="15" t="str">
        <x:v>Individual unit ≤15,000 sq ft</x:v>
      </x:c>
      <x:c r="X1829" s="13" t="n">
        <x:f>IF(N1829="Yes",L1829,0)</x:f>
        <x:v>21.630901287553648</x:v>
      </x:c>
      <x:c r="Y1829" s="14" t="n">
        <x:v>1</x:v>
      </x:c>
      <x:c r="Z1829" s="13" t="str">
        <x:v>Industrial / workshop / storage</x:v>
      </x:c>
    </x:row>
    <x:row r="1830" ht="49" customHeight="1">
      <x:c r="A1830" s="13" t="str">
        <x:v>SE0850</x:v>
      </x:c>
      <x:c r="B1830" s="15" t="str">
        <x:v>Harlow</x:v>
      </x:c>
      <x:c r="C1830" s="15" t="str">
        <x:v>Epping</x:v>
      </x:c>
      <x:c r="D1830" s="14" t="n">
        <x:v>10695</x:v>
      </x:c>
      <x:c r="E1830" s="13" t="str">
        <x:v>Nearby</x:v>
      </x:c>
      <x:c r="F1830" s="15" t="str">
        <x:v>Standalone / estate not named</x:v>
      </x:c>
      <x:c r="G1830" s="15" t="str">
        <x:v>Thornwood, Epping CM16</x:v>
      </x:c>
      <x:c r="H1830" s="13" t="str">
        <x:v>Current</x:v>
      </x:c>
      <x:c r="I1830" s="14" t="n">
        <x:v>2348</x:v>
      </x:c>
      <x:c r="J1830" s="13" t="str">
        <x:f>IF(AND(ISNUMBER(I1830),I1830&gt;0),IF(I1830&lt;=1000,"1–1,000",IF(I1830&lt;=2500,"1,001–2,500",IF(I1830&lt;=5000,"2,501–5,000",IF(I1830&lt;=10000,"5,001–10,000","10,001–15,000")))),"1,001–2,500")</x:f>
        <x:v>1,001–2,500</x:v>
      </x:c>
      <x:c r="K1830" s="16" t="n">
        <x:v>28164</x:v>
      </x:c>
      <x:c r="L1830" s="43" t="n">
        <x:f>IF(AND(ISNUMBER(I1830),I1830&gt;0,ISNUMBER(K1830),K1830&gt;0),K1830/I1830,"n.a.")</x:f>
        <x:v>11.99488926746167</x:v>
      </x:c>
      <x:c r="M1830" s="43"/>
      <x:c r="N1830" s="13" t="str">
        <x:v>Yes</x:v>
      </x:c>
      <x:c r="O1830" s="15" t="str">
        <x:v>Not stated</x:v>
      </x:c>
      <x:c r="P1830" s="15" t="str">
        <x:v>Not stated</x:v>
      </x:c>
      <x:c r="Q1830" s="15" t="str">
        <x:v>A modern workshop/warehouse/trade counter/showroom, studio &amp; office workspace Industrial</x:v>
      </x:c>
      <x:c r="R1830"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30" s="15" t="str">
        <x:v>https://www.zoopla.co.uk/to-rent/commercial/details/74254797/</x:v>
      </x:c>
      <x:c r="T1830" s="15" t="str"/>
      <x:c r="U1830" s="15" t="str"/>
      <x:c r="V1830" s="15" t="str">
        <x:v>Harlow — Standalone / estate not named</x:v>
      </x:c>
      <x:c r="W1830" s="15" t="str">
        <x:v>Individual unit ≤15,000 sq ft</x:v>
      </x:c>
      <x:c r="X1830" s="13" t="n">
        <x:f>IF(N1830="Yes",L1830,0)</x:f>
        <x:v>11.99488926746167</x:v>
      </x:c>
      <x:c r="Y1830" s="14" t="n">
        <x:v>1</x:v>
      </x:c>
      <x:c r="Z1830" s="13" t="str">
        <x:v>Industrial / workshop / storage</x:v>
      </x:c>
    </x:row>
    <x:row r="1831" ht="153" customHeight="1">
      <x:c r="A1831" s="13" t="str">
        <x:v>SE0851</x:v>
      </x:c>
      <x:c r="B1831" s="15" t="str">
        <x:v>Harlow</x:v>
      </x:c>
      <x:c r="C1831" s="15" t="str">
        <x:v>Sawbridgeworth</x:v>
      </x:c>
      <x:c r="D1831" s="14" t="n">
        <x:v>10475</x:v>
      </x:c>
      <x:c r="E1831" s="13" t="str">
        <x:v>Nearby</x:v>
      </x:c>
      <x:c r="F1831" s="15" t="str">
        <x:v>Standalone / estate not named</x:v>
      </x:c>
      <x:c r="G1831" s="15" t="str">
        <x:v>Unit 10, Crumps Farm, West Road, Sawbridgeworth, CM21 0LJ</x:v>
      </x:c>
      <x:c r="H1831" s="13" t="str">
        <x:v>Current</x:v>
      </x:c>
      <x:c r="I1831" s="14" t="n">
        <x:v>764</x:v>
      </x:c>
      <x:c r="J1831" s="13" t="str">
        <x:f>IF(AND(ISNUMBER(I1831),I1831&gt;0),IF(I1831&lt;=1000,"1–1,000",IF(I1831&lt;=2500,"1,001–2,500",IF(I1831&lt;=5000,"2,501–5,000",IF(I1831&lt;=10000,"5,001–10,000","10,001–15,000")))),"1–1,000")</x:f>
        <x:v>1–1,000</x:v>
      </x:c>
      <x:c r="K1831" s="16" t="n">
        <x:v>11400</x:v>
      </x:c>
      <x:c r="L1831" s="43" t="n">
        <x:f>IF(AND(ISNUMBER(I1831),I1831&gt;0,ISNUMBER(K1831),K1831&gt;0),K1831/I1831,"n.a.")</x:f>
        <x:v>14.921465968586388</x:v>
      </x:c>
      <x:c r="M1831" s="43"/>
      <x:c r="N1831" s="13" t="str">
        <x:v>Yes</x:v>
      </x:c>
      <x:c r="O1831" s="15" t="str">
        <x:v>Not stated</x:v>
      </x:c>
      <x:c r="P1831" s="15" t="str">
        <x:v>Not stated</x:v>
      </x:c>
      <x:c r="Q1831" s="15" t="str">
        <x:v>Description Unit 10 forms part of Crumps Farm which is a well-managed Estate made up of former agricultural buildings which were extensively refurbished to provide business space. The unit provides clear span storage production space, a concrete floor and barn style doors. Location Crumps Farm is located in a semi-rural, but nonetheless, accessible location on the edge of Sawbridgeworth just off of West Road. Sawbridgeworth is situated approximately equidistant between Harlow and Bishops Stortford, within East Herts. The town benefits from a mainline station serving London Liverpool Street and numerous bus routes serving outlining districts. Road links are good with Junction 7 of the M11 bei</x:v>
      </x:c>
      <x:c r="R1831" s="15" t="str">
        <x:v>Advertised to let Annual rent converted from portal pcm; rounded display may differ from agent annual quote. Rightmove detail verified. Annual rent is 12 × Rightmove advertised monthly rent; display rounding may apply.</x:v>
      </x:c>
      <x:c r="S1831" s="15" t="str">
        <x:v>https://www.zoopla.co.uk/to-rent/commercial/details/74293511/</x:v>
      </x:c>
      <x:c r="T1831" s="15" t="str">
        <x:v>https://www.rightmove.co.uk/properties/735578038185217#/?channel=COM_LET</x:v>
      </x:c>
      <x:c r="U1831" s="15" t="str"/>
      <x:c r="V1831" s="15" t="str">
        <x:v>Harlow — Standalone / estate not named</x:v>
      </x:c>
      <x:c r="W1831" s="15" t="str">
        <x:v>Individual unit ≤15,000 sq ft</x:v>
      </x:c>
      <x:c r="X1831" s="13" t="n">
        <x:f>IF(N1831="Yes",L1831,0)</x:f>
        <x:v>14.921465968586388</x:v>
      </x:c>
      <x:c r="Y1831" s="14" t="n">
        <x:v>1</x:v>
      </x:c>
      <x:c r="Z1831" s="13" t="str">
        <x:v>Industrial / workshop / storage</x:v>
      </x:c>
    </x:row>
    <x:row r="1832" ht="62" customHeight="1">
      <x:c r="A1832" s="13" t="str">
        <x:v>SE0852</x:v>
      </x:c>
      <x:c r="B1832" s="15" t="str">
        <x:v>Harlow</x:v>
      </x:c>
      <x:c r="C1832" s="15" t="str">
        <x:v>Epping</x:v>
      </x:c>
      <x:c r="D1832" s="14" t="n">
        <x:v>10695</x:v>
      </x:c>
      <x:c r="E1832" s="13" t="str">
        <x:v>Nearby</x:v>
      </x:c>
      <x:c r="F1832" s="15" t="str">
        <x:v>Woodside Industrial Estate</x:v>
      </x:c>
      <x:c r="G1832" s="15" t="str">
        <x:v>Unit 11, Woodside Industrial Estate, Woodside, Thornwood, Epping, CM16 6LJ</x:v>
      </x:c>
      <x:c r="H1832" s="13" t="str">
        <x:v>Current</x:v>
      </x:c>
      <x:c r="I1832" s="14" t="n">
        <x:v>538</x:v>
      </x:c>
      <x:c r="J1832" s="13" t="str">
        <x:f>IF(AND(ISNUMBER(I1832),I1832&gt;0),IF(I1832&lt;=1000,"1–1,000",IF(I1832&lt;=2500,"1,001–2,500",IF(I1832&lt;=5000,"2,501–5,000",IF(I1832&lt;=10000,"5,001–10,000","10,001–15,000")))),"1–1,000")</x:f>
        <x:v>1–1,000</x:v>
      </x:c>
      <x:c r="K1832" s="16" t="n">
        <x:v>11400</x:v>
      </x:c>
      <x:c r="L1832" s="43" t="n">
        <x:f>IF(AND(ISNUMBER(I1832),I1832&gt;0,ISNUMBER(K1832),K1832&gt;0),K1832/I1832,"n.a.")</x:f>
        <x:v>21.189591078066915</x:v>
      </x:c>
      <x:c r="M1832" s="43"/>
      <x:c r="N1832" s="13" t="str">
        <x:v>Yes</x:v>
      </x:c>
      <x:c r="O1832" s="15" t="str">
        <x:v>Not stated</x:v>
      </x:c>
      <x:c r="P1832" s="15" t="str">
        <x:v>Not stated</x:v>
      </x:c>
      <x:c r="Q1832" s="15" t="str">
        <x:v>Property number 54070. 538 Sq ft new build industrial / office / workshop unit on the ever popular Woodside Ind Est nr Epping located just 3 minutes from M11 J7 &amp; 8 minutes from M11/M25 interchange, 2 parking spaces. NO BUSINESS RATES</x:v>
      </x:c>
      <x:c r="R1832" s="15" t="str">
        <x:v>Advertised to let Annual rent converted from portal pcm; rounded display may differ from agent annual quote. Size read from property card, excluding the search-size filter. Annual rent is 12 × Rightmove advertised monthly rent; display rounding may apply.</x:v>
      </x:c>
      <x:c r="S1832" s="15" t="str">
        <x:v>https://www.rightmove.co.uk/properties/93281451#/?channel=COM_LET</x:v>
      </x:c>
      <x:c r="T1832" s="15" t="str"/>
      <x:c r="U1832" s="15" t="str"/>
      <x:c r="V1832" s="15" t="str">
        <x:v>Harlow — Woodside Industrial Estate</x:v>
      </x:c>
      <x:c r="W1832" s="15" t="str">
        <x:v>Individual unit ≤15,000 sq ft</x:v>
      </x:c>
      <x:c r="X1832" s="13" t="n">
        <x:f>IF(N1832="Yes",L1832,0)</x:f>
        <x:v>21.189591078066915</x:v>
      </x:c>
      <x:c r="Y1832" s="14" t="n">
        <x:v>1</x:v>
      </x:c>
      <x:c r="Z1832" s="13" t="str">
        <x:v>Industrial / workshop / storage</x:v>
      </x:c>
    </x:row>
    <x:row r="1833" ht="62" customHeight="1">
      <x:c r="A1833" s="13" t="str">
        <x:v>SE0853</x:v>
      </x:c>
      <x:c r="B1833" s="15" t="str">
        <x:v>Harlow</x:v>
      </x:c>
      <x:c r="C1833" s="15" t="str">
        <x:v>Epping</x:v>
      </x:c>
      <x:c r="D1833" s="14" t="n">
        <x:v>10695</x:v>
      </x:c>
      <x:c r="E1833" s="13" t="str">
        <x:v>Nearby</x:v>
      </x:c>
      <x:c r="F1833" s="15" t="str">
        <x:v>Woodside Industrial Estate</x:v>
      </x:c>
      <x:c r="G1833" s="15" t="str">
        <x:v>Unit 14J, Woodside Industrial Estate, Woodside, Thornwood, Epping, CM16 6LJ Commercial Property</x:v>
      </x:c>
      <x:c r="H1833" s="13" t="str">
        <x:v>Current</x:v>
      </x:c>
      <x:c r="I1833" s="14" t="n">
        <x:v>1380</x:v>
      </x:c>
      <x:c r="J1833" s="13" t="str">
        <x:f>IF(AND(ISNUMBER(I1833),I1833&gt;0),IF(I1833&lt;=1000,"1–1,000",IF(I1833&lt;=2500,"1,001–2,500",IF(I1833&lt;=5000,"2,501–5,000",IF(I1833&lt;=10000,"5,001–10,000","10,001–15,000")))),"1,001–2,500")</x:f>
        <x:v>1,001–2,500</x:v>
      </x:c>
      <x:c r="K1833" s="16" t="n">
        <x:v>20700</x:v>
      </x:c>
      <x:c r="L1833" s="43" t="n">
        <x:f>IF(AND(ISNUMBER(I1833),I1833&gt;0,ISNUMBER(K1833),K1833&gt;0),K1833/I1833,"n.a.")</x:f>
        <x:v>15</x:v>
      </x:c>
      <x:c r="M1833" s="43"/>
      <x:c r="N1833" s="13" t="str">
        <x:v>Yes</x:v>
      </x:c>
      <x:c r="O1833" s="15" t="str">
        <x:v>Not stated</x:v>
      </x:c>
      <x:c r="P1833" s="15" t="str">
        <x:v>Not stated</x:v>
      </x:c>
      <x:c r="Q1833" s="15" t="str">
        <x:v>Property number 54270. 1380 Sq ft mixed use warehouse / studio / retail unit on the ever popular Woodside Ind Est nr Epping located just 3 minutes from M11 J7 &amp; 8 minutes from M11/M25 interchange.</x:v>
      </x:c>
      <x:c r="R1833" s="15" t="str">
        <x:v>Advertised to let Annual rent converted from portal pcm; rounded display may differ from agent annual quote. Size read from property card, excluding the search-size filter. Annual rent is 12 × Rightmove advertised monthly rent; display rounding may apply.</x:v>
      </x:c>
      <x:c r="S1833" s="15" t="str">
        <x:v>https://www.rightmove.co.uk/properties/95089455#/?channel=COM_LET</x:v>
      </x:c>
      <x:c r="T1833" s="15" t="str"/>
      <x:c r="U1833" s="15" t="str"/>
      <x:c r="V1833" s="15" t="str">
        <x:v>Harlow — Woodside Industrial Estate</x:v>
      </x:c>
      <x:c r="W1833" s="15" t="str">
        <x:v>Individual unit ≤15,000 sq ft</x:v>
      </x:c>
      <x:c r="X1833" s="13" t="n">
        <x:f>IF(N1833="Yes",L1833,0)</x:f>
        <x:v>15</x:v>
      </x:c>
      <x:c r="Y1833" s="14" t="n">
        <x:v>1</x:v>
      </x:c>
      <x:c r="Z1833" s="13" t="str">
        <x:v>Industrial / workshop / storage</x:v>
      </x:c>
    </x:row>
    <x:row r="1834" ht="62" customHeight="1">
      <x:c r="A1834" s="13" t="str">
        <x:v>SE0854</x:v>
      </x:c>
      <x:c r="B1834" s="15" t="str">
        <x:v>Harlow</x:v>
      </x:c>
      <x:c r="C1834" s="15" t="str">
        <x:v>Epping</x:v>
      </x:c>
      <x:c r="D1834" s="14" t="n">
        <x:v>10695</x:v>
      </x:c>
      <x:c r="E1834" s="13" t="str">
        <x:v>Nearby</x:v>
      </x:c>
      <x:c r="F1834" s="15" t="str">
        <x:v>Woodside Industrial Estate</x:v>
      </x:c>
      <x:c r="G1834" s="15" t="str">
        <x:v>Unit 37, Woodside Industrial Estate, Woodside, Thornwood, Epping, CM16 Commercial Property</x:v>
      </x:c>
      <x:c r="H1834" s="13" t="str">
        <x:v>Current</x:v>
      </x:c>
      <x:c r="I1834" s="14" t="n">
        <x:v>2260</x:v>
      </x:c>
      <x:c r="J1834" s="13" t="str">
        <x:f>IF(AND(ISNUMBER(I1834),I1834&gt;0),IF(I1834&lt;=1000,"1–1,000",IF(I1834&lt;=2500,"1,001–2,500",IF(I1834&lt;=5000,"2,501–5,000",IF(I1834&lt;=10000,"5,001–10,000","10,001–15,000")))),"1,001–2,500")</x:f>
        <x:v>1,001–2,500</x:v>
      </x:c>
      <x:c r="K1834" s="16" t="n">
        <x:v>27120</x:v>
      </x:c>
      <x:c r="L1834" s="43" t="n">
        <x:f>IF(AND(ISNUMBER(I1834),I1834&gt;0,ISNUMBER(K1834),K1834&gt;0),K1834/I1834,"n.a.")</x:f>
        <x:v>12</x:v>
      </x:c>
      <x:c r="M1834" s="43"/>
      <x:c r="N1834" s="13" t="str">
        <x:v>Yes</x:v>
      </x:c>
      <x:c r="O1834" s="15" t="str">
        <x:v>Not stated</x:v>
      </x:c>
      <x:c r="P1834" s="15" t="str">
        <x:v>Not stated</x:v>
      </x:c>
      <x:c r="Q1834" s="15" t="str">
        <x:v>Property number 53725. 2260 Sq ft two storey new build industrial / office / workshop unit on the ever popular Woodside Ind Est nr Epping located just 3 minutes from M11 J7 &amp; 8 minutes from M11/M25 interchange</x:v>
      </x:c>
      <x:c r="R1834" s="15" t="str">
        <x:v>Advertised to let Annual rent converted from portal pcm; rounded display may differ from agent annual quote. Size read from property card, excluding the search-size filter. Annual rent is 12 × Rightmove advertised monthly rent; display rounding may apply.</x:v>
      </x:c>
      <x:c r="S1834" s="15" t="str">
        <x:v>https://www.rightmove.co.uk/properties/94134279#/?channel=COM_LET</x:v>
      </x:c>
      <x:c r="T1834" s="15" t="str"/>
      <x:c r="U1834" s="15" t="str"/>
      <x:c r="V1834" s="15" t="str">
        <x:v>Harlow — Woodside Industrial Estate</x:v>
      </x:c>
      <x:c r="W1834" s="15" t="str">
        <x:v>Individual unit ≤15,000 sq ft</x:v>
      </x:c>
      <x:c r="X1834" s="13" t="n">
        <x:f>IF(N1834="Yes",L1834,0)</x:f>
        <x:v>12</x:v>
      </x:c>
      <x:c r="Y1834" s="14" t="n">
        <x:v>1</x:v>
      </x:c>
      <x:c r="Z1834" s="13" t="str">
        <x:v>Industrial / workshop / storage</x:v>
      </x:c>
    </x:row>
    <x:row r="1835" ht="153" customHeight="1">
      <x:c r="A1835" s="13" t="str">
        <x:v>SE0855</x:v>
      </x:c>
      <x:c r="B1835" s="15" t="str">
        <x:v>Harlow</x:v>
      </x:c>
      <x:c r="C1835" s="15" t="str">
        <x:v>Harlow</x:v>
      </x:c>
      <x:c r="D1835" s="14" t="n">
        <x:v>93580</x:v>
      </x:c>
      <x:c r="E1835" s="13" t="str">
        <x:v>Town</x:v>
      </x:c>
      <x:c r="F1835" s="15" t="str">
        <x:v>Burnt Mill Industrial Estate</x:v>
      </x:c>
      <x:c r="G1835" s="15" t="str">
        <x:v>Unit 44-45 Burnt Mill Industrial Estate, Elizabeth Way, Harlow, CM20 2HU</x:v>
      </x:c>
      <x:c r="H1835" s="13" t="str">
        <x:v>Current</x:v>
      </x:c>
      <x:c r="I1835" s="14" t="n">
        <x:v>3251</x:v>
      </x:c>
      <x:c r="J1835" s="13" t="str">
        <x:f>IF(AND(ISNUMBER(I1835),I1835&gt;0),IF(I1835&lt;=1000,"1–1,000",IF(I1835&lt;=2500,"1,001–2,500",IF(I1835&lt;=5000,"2,501–5,000",IF(I1835&lt;=10000,"5,001–10,000","10,001–15,000")))),"2,501–5,000")</x:f>
        <x:v>2,501–5,000</x:v>
      </x:c>
      <x:c r="K1835" s="16" t="n">
        <x:v>48900</x:v>
      </x:c>
      <x:c r="L1835" s="43" t="n">
        <x:f>IF(AND(ISNUMBER(I1835),I1835&gt;0,ISNUMBER(K1835),K1835&gt;0),K1835/I1835,"n.a.")</x:f>
        <x:v>15.041525684404798</x:v>
      </x:c>
      <x:c r="M1835" s="43"/>
      <x:c r="N1835" s="13" t="str">
        <x:v>Yes</x:v>
      </x:c>
      <x:c r="O1835" s="15" t="str">
        <x:v>Eaves Height – 4.4m rising to 6m.; The units benefit from good eaves height, painted concrete floors, profile clad elevations and roller shutter doors.</x:v>
      </x:c>
      <x:c r="P1835" s="15" t="str">
        <x:v>Loading Doors; Roller shutter doors; The units benefit from good eaves height, painted concrete floors, profile clad elevations and roller shutter doors.</x:v>
      </x:c>
      <x:c r="Q1835" s="15" t="str">
        <x:v>Description Situated on an established trade counter estate, the property comprises 2 adjoining and interconnected concrete portal framed mid-terrace warehouse units. The units benefit from good eaves height, painted concrete floors, profile clad elevations and roller shutter doors. They also benefit from good natural light and loading / parking provision. Occupiers on the estate include: Wolseley, Rexel, Pirtek, CEF, Howdens Joinery and ATS Euromaster. Location Burnt Mill Industrial Estate is located at the eastern end of Elizabeth Way, close to the town centre of Harlow. Harlow benefits from good road connections including the A414 and M11, providing access to Stansted Airport approx. 8 mi</x:v>
      </x:c>
      <x:c r="R1835" s="15" t="str">
        <x:v>Advertised to let Annual rent converted from portal pcm; rounded display may differ from agent annual quote. Rightmove detail verified. Annual rent is 12 × Rightmove advertised monthly rent; display rounding may apply.</x:v>
      </x:c>
      <x:c r="S1835" s="15" t="str">
        <x:v>https://www.zoopla.co.uk/to-rent/commercial/details/65068725/</x:v>
      </x:c>
      <x:c r="T1835" s="15" t="str">
        <x:v>https://www.rightmove.co.uk/properties/774601311803376#/?channel=COM_LET</x:v>
      </x:c>
      <x:c r="U1835" s="15" t="str"/>
      <x:c r="V1835" s="15" t="str">
        <x:v>Harlow — Burnt Mill Industrial Estate</x:v>
      </x:c>
      <x:c r="W1835" s="15" t="str">
        <x:v>Individual unit ≤15,000 sq ft</x:v>
      </x:c>
      <x:c r="X1835" s="13" t="n">
        <x:f>IF(N1835="Yes",L1835,0)</x:f>
        <x:v>15.041525684404798</x:v>
      </x:c>
      <x:c r="Y1835" s="14" t="n">
        <x:v>1</x:v>
      </x:c>
      <x:c r="Z1835" s="13" t="str">
        <x:v>Industrial / workshop / storage</x:v>
      </x:c>
    </x:row>
    <x:row r="1836" ht="153" customHeight="1">
      <x:c r="A1836" s="13" t="str">
        <x:v>SE0856</x:v>
      </x:c>
      <x:c r="B1836" s="15" t="str">
        <x:v>Harlow</x:v>
      </x:c>
      <x:c r="C1836" s="15" t="str">
        <x:v>Harlow</x:v>
      </x:c>
      <x:c r="D1836" s="14" t="n">
        <x:v>93580</x:v>
      </x:c>
      <x:c r="E1836" s="13" t="str">
        <x:v>Town</x:v>
      </x:c>
      <x:c r="F1836" s="15" t="str">
        <x:v>Harlow Business Park</x:v>
      </x:c>
      <x:c r="G1836" s="15" t="str">
        <x:v>Greenway, Harlow Business Park, Harlow CM19</x:v>
      </x:c>
      <x:c r="H1836" s="13" t="str">
        <x:v>Current</x:v>
      </x:c>
      <x:c r="I1836" s="14" t="n">
        <x:v>8773</x:v>
      </x:c>
      <x:c r="J1836" s="13" t="str">
        <x:f>IF(AND(ISNUMBER(I1836),I1836&gt;0),IF(I1836&lt;=1000,"1–1,000",IF(I1836&lt;=2500,"1,001–2,500",IF(I1836&lt;=5000,"2,501–5,000",IF(I1836&lt;=10000,"5,001–10,000","10,001–15,000")))),"5,001–10,000")</x:f>
        <x:v>5,001–10,000</x:v>
      </x:c>
      <x:c r="K1836" s="16"/>
      <x:c r="L1836" s="43" t="str">
        <x:f>IF(AND(ISNUMBER(I1836),I1836&gt;0,ISNUMBER(K1836),K1836&gt;0),K1836/I1836,"n.a.")</x:f>
        <x:v>n.a.</x:v>
      </x:c>
      <x:c r="M1836" s="43"/>
      <x:c r="N1836" s="13" t="str">
        <x:v>No</x:v>
      </x:c>
      <x:c r="O1836" s="15" t="str">
        <x:v>Clear height of c.6.5m to the underside of the haunch; Manual sectional up-and-over loading door (4m width by 4m height)</x:v>
      </x:c>
      <x:c r="P1836" s="15" t="str">
        <x:v>Manual sectional up-and-over loading door (4m width by 4m height)</x:v>
      </x:c>
      <x:c r="Q1836" s="15" t="str">
        <x:v>- heading Features and description [level=2] - list: Clear height of c.6.5m to the underside of the haunch Manual sectional up-and-over loading door (4m width by 4m height) Offices with air conditioning (heat and cool) Gas-gired space heating to warehouse Approximately 16 car parking spaces Further on street parking Description The Property comprises an end-of-terrace industrial/warehouse building constructed as part of a 14-unit scheme in approximately 2006. The Property is finished to a high standard to include fully air-conditioned offices at both ground and first floor level. There is a staff restroom/kitchen together with WC facilities on the ground floor. Within the factory</x:v>
      </x:c>
      <x:c r="R1836" s="15" t="str">
        <x:v>Advertised to let</x:v>
      </x:c>
      <x:c r="S1836" s="15" t="str">
        <x:v>https://www.zoopla.co.uk/to-rent/commercial/details/74605890/</x:v>
      </x:c>
      <x:c r="T1836" s="15" t="str"/>
      <x:c r="U1836" s="15" t="str"/>
      <x:c r="V1836" s="15" t="str">
        <x:v>Harlow — Harlow Business Park</x:v>
      </x:c>
      <x:c r="W1836" s="15" t="str">
        <x:v>Individual unit ≤15,000 sq ft</x:v>
      </x:c>
      <x:c r="X1836" s="13" t="n">
        <x:f>IF(N1836="Yes",L1836,0)</x:f>
        <x:v>0</x:v>
      </x:c>
      <x:c r="Y1836" s="14" t="n">
        <x:v>1</x:v>
      </x:c>
      <x:c r="Z1836" s="13" t="str">
        <x:v>Industrial / workshop / storage</x:v>
      </x:c>
    </x:row>
    <x:row r="1837" ht="153" customHeight="1">
      <x:c r="A1837" s="13" t="str">
        <x:v>SE0857</x:v>
      </x:c>
      <x:c r="B1837" s="15" t="str">
        <x:v>Harlow</x:v>
      </x:c>
      <x:c r="C1837" s="15" t="str">
        <x:v>Harlow</x:v>
      </x:c>
      <x:c r="D1837" s="14" t="n">
        <x:v>93580</x:v>
      </x:c>
      <x:c r="E1837" s="13" t="str">
        <x:v>Town</x:v>
      </x:c>
      <x:c r="F1837" s="15" t="str">
        <x:v>Harlow Business Park</x:v>
      </x:c>
      <x:c r="G1837" s="15" t="str">
        <x:v>Unit 3 Parkend, Harlow Business Park, Harlow, CM19 5QF</x:v>
      </x:c>
      <x:c r="H1837" s="13" t="str">
        <x:v>Current</x:v>
      </x:c>
      <x:c r="I1837" s="14" t="n">
        <x:v>1640</x:v>
      </x:c>
      <x:c r="J1837" s="13" t="str">
        <x:f>IF(AND(ISNUMBER(I1837),I1837&gt;0),IF(I1837&lt;=1000,"1–1,000",IF(I1837&lt;=2500,"1,001–2,500",IF(I1837&lt;=5000,"2,501–5,000",IF(I1837&lt;=10000,"5,001–10,000","10,001–15,000")))),"1,001–2,500")</x:f>
        <x:v>1,001–2,500</x:v>
      </x:c>
      <x:c r="K1837" s="16" t="n">
        <x:v>21996</x:v>
      </x:c>
      <x:c r="L1837" s="43" t="n">
        <x:f>IF(AND(ISNUMBER(I1837),I1837&gt;0,ISNUMBER(K1837),K1837&gt;0),K1837/I1837,"n.a.")</x:f>
        <x:v>13.41219512195122</x:v>
      </x:c>
      <x:c r="M1837" s="43"/>
      <x:c r="N1837" s="13" t="str">
        <x:v>Yes</x:v>
      </x:c>
      <x:c r="O1837" s="15" t="str">
        <x:v>Eaves height of c.7.3m rising to 7.6m at the ridge</x:v>
      </x:c>
      <x:c r="P1837" s="15" t="str">
        <x:v>Sectional loading door (width 3m by 3.6m high)</x:v>
      </x:c>
      <x:c r="Q1837" s="15" t="str">
        <x:v>Description The property comprises a modern mid-terrace unit of steel frame construction with part brick infill and profile sheet cladding to the elevations, under an insulated pitched roof with translucent roof lights. The accommodation is all ground floor with reception, WC and office located to the left hand side. The rest of the space is clear span storage/production space. Externally there is a brick paved forecourt for loading and unloading, and car parking. Location Harlow is a significant commercial centre in West Essex, enjoying good road links via J7 of the M11 to J27 of the M25 London orbital motorway some 6 miles South, and to Stansted approximately 13 miles to the North. The tow</x:v>
      </x:c>
      <x:c r="R1837" s="15" t="str">
        <x:v>Advertised to let Annual rent converted from portal pcm; rounded display may differ from agent annual quote. Rightmove detail verified. Annual rent is 12 × Rightmove advertised monthly rent; display rounding may apply.</x:v>
      </x:c>
      <x:c r="S1837" s="15" t="str">
        <x:v>https://www.zoopla.co.uk/to-rent/commercial/details/74293437/</x:v>
      </x:c>
      <x:c r="T1837" s="15" t="str">
        <x:v>https://www.rightmove.co.uk/properties/721598756260432#/?channel=COM_LET</x:v>
      </x:c>
      <x:c r="U1837" s="15" t="str"/>
      <x:c r="V1837" s="15" t="str">
        <x:v>Harlow — Harlow Business Park</x:v>
      </x:c>
      <x:c r="W1837" s="15" t="str">
        <x:v>Individual unit ≤15,000 sq ft</x:v>
      </x:c>
      <x:c r="X1837" s="13" t="n">
        <x:f>IF(N1837="Yes",L1837,0)</x:f>
        <x:v>13.41219512195122</x:v>
      </x:c>
      <x:c r="Y1837" s="14" t="n">
        <x:v>1</x:v>
      </x:c>
      <x:c r="Z1837" s="13" t="str">
        <x:v>Industrial / workshop / storage</x:v>
      </x:c>
    </x:row>
    <x:row r="1838" ht="153" customHeight="1">
      <x:c r="A1838" s="13" t="str">
        <x:v>SE0858</x:v>
      </x:c>
      <x:c r="B1838" s="15" t="str">
        <x:v>Harlow</x:v>
      </x:c>
      <x:c r="C1838" s="15" t="str">
        <x:v>Harlow</x:v>
      </x:c>
      <x:c r="D1838" s="14" t="n">
        <x:v>93580</x:v>
      </x:c>
      <x:c r="E1838" s="13" t="str">
        <x:v>Town</x:v>
      </x:c>
      <x:c r="F1838" s="15" t="str">
        <x:v>Harlow Mill Business Centre</x:v>
      </x:c>
      <x:c r="G1838" s="15" t="str">
        <x:v>15 16 Harlow Mill Business Centre, Harlow, CM20 2FD</x:v>
      </x:c>
      <x:c r="H1838" s="13" t="str">
        <x:v>Uncertain</x:v>
      </x:c>
      <x:c r="I1838" s="14" t="n">
        <x:v>12274</x:v>
      </x:c>
      <x:c r="J1838" s="13" t="str">
        <x:f>IF(AND(ISNUMBER(I1838),I1838&gt;0),IF(I1838&lt;=1000,"1–1,000",IF(I1838&lt;=2500,"1,001–2,500",IF(I1838&lt;=5000,"2,501–5,000",IF(I1838&lt;=10000,"5,001–10,000","10,001–15,000")))),"10,001–15,000")</x:f>
        <x:v>10,001–15,000</x:v>
      </x:c>
      <x:c r="K1838" s="16"/>
      <x:c r="L1838" s="43" t="str">
        <x:f>IF(AND(ISNUMBER(I1838),I1838&gt;0,ISNUMBER(K1838),K1838&gt;0),K1838/I1838,"n.a.")</x:f>
        <x:v>n.a.</x:v>
      </x:c>
      <x:c r="M1838" s="43"/>
      <x:c r="N1838" s="13" t="str">
        <x:v>No</x:v>
      </x:c>
      <x:c r="O1838" s="15" t="str">
        <x:v>Eaves 8.3m rising to 10m; 2 Electric Roller Shutters (Height 4.5m x Width 4.1m); The buildings benefit from excellent eaves height with a spacious open plan office element to the first floor.</x:v>
      </x:c>
      <x:c r="P1838" s="15" t="str">
        <x:v>2 Electric Roller Shutters (Height 4.5m x Width 4.1m)</x:v>
      </x:c>
      <x:c r="Q1838" s="15" t="str">
        <x:v>Description Harlow Mill Business Centre comprises 16 modern steel framed industrial units formed in three terraces, with profile metal cladding to the external walls under a steel clad roof with translucent roof lights. The buildings benefit from excellent eaves height with a spacious open plan office element to the first floor. Location Harlow Mill Business Centre is located on River Way within the established Templefields industrial area of Harlow. Junction 7 of the M11 is c.4 miles away. Cambridge is c.35 miles to the North, with central London some 25 miles to the South. Stansted International Airport is located just off Junction 8 of the M11, which is c.10 miles north of Junction 7. Har</x:v>
      </x:c>
      <x:c r="R1838" s="15" t="str">
        <x:v>Advertised but conflicting floor-area/demise descriptions Conflicting portal areas: 5078.0, 12274.0 Rightmove detail verified.</x:v>
      </x:c>
      <x:c r="S1838" s="15" t="str">
        <x:v>https://www.zoopla.co.uk/to-rent/commercial/details/74279878/</x:v>
      </x:c>
      <x:c r="T1838" s="15" t="str">
        <x:v>https://www.rightmove.co.uk/properties/739547487497233#/?channel=COM_LET</x:v>
      </x:c>
      <x:c r="U1838" s="15" t="str">
        <x:v>https://www.rightmove.co.uk/properties/739547812700993#/?channel=COM_LET</x:v>
      </x:c>
      <x:c r="V1838" s="15" t="str">
        <x:v>Harlow — Harlow Mill Business Centre</x:v>
      </x:c>
      <x:c r="W1838" s="15" t="str">
        <x:v>Individual unit ≤15,000 sq ft</x:v>
      </x:c>
      <x:c r="X1838" s="13" t="n">
        <x:f>IF(N1838="Yes",L1838,0)</x:f>
        <x:v>0</x:v>
      </x:c>
      <x:c r="Y1838" s="14" t="n">
        <x:v>1</x:v>
      </x:c>
      <x:c r="Z1838" s="13" t="str">
        <x:v>Industrial / workshop / storage</x:v>
      </x:c>
    </x:row>
    <x:row r="1839" ht="153" customHeight="1">
      <x:c r="A1839" s="13" t="str">
        <x:v>SE0859</x:v>
      </x:c>
      <x:c r="B1839" s="15" t="str">
        <x:v>Harlow</x:v>
      </x:c>
      <x:c r="C1839" s="15" t="str">
        <x:v>Harlow</x:v>
      </x:c>
      <x:c r="D1839" s="14" t="n">
        <x:v>93580</x:v>
      </x:c>
      <x:c r="E1839" s="13" t="str">
        <x:v>Town</x:v>
      </x:c>
      <x:c r="F1839" s="15" t="str">
        <x:v>Harlow Mill Business Centre</x:v>
      </x:c>
      <x:c r="G1839" s="15" t="str">
        <x:v>7 Harlow Mill Business Centre, River Way, Harlow, CM20 2FD</x:v>
      </x:c>
      <x:c r="H1839" s="13" t="str">
        <x:v>Current</x:v>
      </x:c>
      <x:c r="I1839" s="14" t="n">
        <x:v>2392</x:v>
      </x:c>
      <x:c r="J1839" s="13" t="str">
        <x:f>IF(AND(ISNUMBER(I1839),I1839&gt;0),IF(I1839&lt;=1000,"1–1,000",IF(I1839&lt;=2500,"1,001–2,500",IF(I1839&lt;=5000,"2,501–5,000",IF(I1839&lt;=10000,"5,001–10,000","10,001–15,000")))),"1,001–2,500")</x:f>
        <x:v>1,001–2,500</x:v>
      </x:c>
      <x:c r="K1839" s="16"/>
      <x:c r="L1839" s="43" t="str">
        <x:f>IF(AND(ISNUMBER(I1839),I1839&gt;0,ISNUMBER(K1839),K1839&gt;0),K1839/I1839,"n.a.")</x:f>
        <x:v>n.a.</x:v>
      </x:c>
      <x:c r="M1839" s="43"/>
      <x:c r="N1839" s="13" t="str">
        <x:v>No</x:v>
      </x:c>
      <x:c r="O1839" s="15" t="str">
        <x:v>Minimum eaves height of approximately 6.16m at the underside of the haunch rising to a maximum of 7.60m; The buildings benefit from excellent eaves height with a spacious open plan office element to the first floor.</x:v>
      </x:c>
      <x:c r="P1839" s="15" t="str">
        <x:v>Electric sectional up-and-over loading door (c.3.5m wide by 4m high)</x:v>
      </x:c>
      <x:c r="Q1839" s="15" t="str">
        <x:v>Description Harlow Mill Business Centre comprises 16 modern steel framed industrial units formed in three terraces, with profile metal cladding to the external walls under a steel clad roof with translucent roof lights. The buildings benefit from excellent eaves height with a spacious open plan office element to the first floor. Unit is fully racked but this can be removed if required. Location Harlow Mill Business Centre is located on River Way within the established Templefields industrial area of Harlow. Junction 7 of the M11 is c.4 miles away. Cambridge is c.35 miles to the North, with central London some 25 miles to the South. Stansted International Airport is located just off Junction</x:v>
      </x:c>
      <x:c r="R1839" s="15" t="str">
        <x:v>Advertised to let Rightmove detail verified.</x:v>
      </x:c>
      <x:c r="S1839" s="15" t="str">
        <x:v>https://www.zoopla.co.uk/to-rent/commercial/details/74279889/</x:v>
      </x:c>
      <x:c r="T1839" s="15" t="str">
        <x:v>https://www.rightmove.co.uk/properties/732875710825665#/?channel=COM_LET</x:v>
      </x:c>
      <x:c r="U1839" s="15" t="str"/>
      <x:c r="V1839" s="15" t="str">
        <x:v>Harlow — Harlow Mill Business Centre</x:v>
      </x:c>
      <x:c r="W1839" s="15" t="str">
        <x:v>Individual unit ≤15,000 sq ft</x:v>
      </x:c>
      <x:c r="X1839" s="13" t="n">
        <x:f>IF(N1839="Yes",L1839,0)</x:f>
        <x:v>0</x:v>
      </x:c>
      <x:c r="Y1839" s="14" t="n">
        <x:v>1</x:v>
      </x:c>
      <x:c r="Z1839" s="13" t="str">
        <x:v>Industrial / workshop / storage</x:v>
      </x:c>
    </x:row>
    <x:row r="1840" ht="49" customHeight="1">
      <x:c r="A1840" s="13" t="str">
        <x:v>SE0860</x:v>
      </x:c>
      <x:c r="B1840" s="15" t="str">
        <x:v>Harlow</x:v>
      </x:c>
      <x:c r="C1840" s="15" t="str">
        <x:v>Harlow</x:v>
      </x:c>
      <x:c r="D1840" s="14" t="n">
        <x:v>93580</x:v>
      </x:c>
      <x:c r="E1840" s="13" t="str">
        <x:v>Town</x:v>
      </x:c>
      <x:c r="F1840" s="15" t="str">
        <x:v>Harlow Mill Business Centre</x:v>
      </x:c>
      <x:c r="G1840" s="15" t="str">
        <x:v>Unit 3, Harlow Mill Business Centre, River Way, Harlow, Essex, CM20 2FD</x:v>
      </x:c>
      <x:c r="H1840" s="13" t="str">
        <x:v>Current</x:v>
      </x:c>
      <x:c r="I1840" s="14" t="n">
        <x:v>3507</x:v>
      </x:c>
      <x:c r="J1840" s="13" t="str">
        <x:f>IF(AND(ISNUMBER(I1840),I1840&gt;0),IF(I1840&lt;=1000,"1–1,000",IF(I1840&lt;=2500,"1,001–2,500",IF(I1840&lt;=5000,"2,501–5,000",IF(I1840&lt;=10000,"5,001–10,000","10,001–15,000")))),"2,501–5,000")</x:f>
        <x:v>2,501–5,000</x:v>
      </x:c>
      <x:c r="K1840" s="16" t="n">
        <x:v>52272</x:v>
      </x:c>
      <x:c r="L1840" s="43" t="n">
        <x:f>IF(AND(ISNUMBER(I1840),I1840&gt;0,ISNUMBER(K1840),K1840&gt;0),K1840/I1840,"n.a.")</x:f>
        <x:v>14.905047048759624</x:v>
      </x:c>
      <x:c r="M1840" s="43"/>
      <x:c r="N1840" s="13" t="str">
        <x:v>Yes</x:v>
      </x:c>
      <x:c r="O1840" s="15" t="str">
        <x:v>Not stated</x:v>
      </x:c>
      <x:c r="P1840" s="15" t="str">
        <x:v>Not stated</x:v>
      </x:c>
      <x:c r="Q1840" s="15" t="str">
        <x:v>A warehouse/industrial unit on a popular and well-established estate with fast access to the M11.</x:v>
      </x:c>
      <x:c r="R1840" s="15" t="str">
        <x:v>Advertised to let Annual rent converted from portal pcm; rounded display may differ from agent annual quote. Size read from property card, excluding the search-size filter. Annual rent is 12 × Rightmove advertised monthly rent; display rounding may apply.</x:v>
      </x:c>
      <x:c r="S1840" s="15" t="str">
        <x:v>https://www.rightmove.co.uk/properties/754426630098017#/?channel=COM_LET</x:v>
      </x:c>
      <x:c r="T1840" s="15" t="str"/>
      <x:c r="U1840" s="15" t="str"/>
      <x:c r="V1840" s="15" t="str">
        <x:v>Harlow — Harlow Mill Business Centre</x:v>
      </x:c>
      <x:c r="W1840" s="15" t="str">
        <x:v>Individual unit ≤15,000 sq ft</x:v>
      </x:c>
      <x:c r="X1840" s="13" t="n">
        <x:f>IF(N1840="Yes",L1840,0)</x:f>
        <x:v>14.905047048759624</x:v>
      </x:c>
      <x:c r="Y1840" s="14" t="n">
        <x:v>1</x:v>
      </x:c>
      <x:c r="Z1840" s="13" t="str">
        <x:v>Industrial / workshop / storage</x:v>
      </x:c>
    </x:row>
    <x:row r="1841" ht="153" customHeight="1">
      <x:c r="A1841" s="13" t="str">
        <x:v>SE0861</x:v>
      </x:c>
      <x:c r="B1841" s="15" t="str">
        <x:v>Harlow</x:v>
      </x:c>
      <x:c r="C1841" s="15" t="str">
        <x:v>Harlow</x:v>
      </x:c>
      <x:c r="D1841" s="14" t="n">
        <x:v>93580</x:v>
      </x:c>
      <x:c r="E1841" s="13" t="str">
        <x:v>Town</x:v>
      </x:c>
      <x:c r="F1841" s="15" t="str">
        <x:v>Kenrich Business Park</x:v>
      </x:c>
      <x:c r="G1841" s="15" t="str">
        <x:v>Unit 1 Kenrich Business Park, Elizabeth Way, Harlow, CM19 5TL</x:v>
      </x:c>
      <x:c r="H1841" s="13" t="str">
        <x:v>Current</x:v>
      </x:c>
      <x:c r="I1841" s="14" t="n">
        <x:v>2800</x:v>
      </x:c>
      <x:c r="J1841" s="13" t="str">
        <x:f>IF(AND(ISNUMBER(I1841),I1841&gt;0),IF(I1841&lt;=1000,"1–1,000",IF(I1841&lt;=2500,"1,001–2,500",IF(I1841&lt;=5000,"2,501–5,000",IF(I1841&lt;=10000,"5,001–10,000","10,001–15,000")))),"2,501–5,000")</x:f>
        <x:v>2,501–5,000</x:v>
      </x:c>
      <x:c r="K1841" s="16" t="n">
        <x:v>33600</x:v>
      </x:c>
      <x:c r="L1841" s="43" t="n">
        <x:f>IF(AND(ISNUMBER(I1841),I1841&gt;0,ISNUMBER(K1841),K1841&gt;0),K1841/I1841,"n.a.")</x:f>
        <x:v>12</x:v>
      </x:c>
      <x:c r="M1841" s="43"/>
      <x:c r="N1841" s="13" t="str">
        <x:v>Yes</x:v>
      </x:c>
      <x:c r="O1841" s="15" t="str">
        <x:v>Not stated</x:v>
      </x:c>
      <x:c r="P1841" s="15" t="str">
        <x:v>Sectional shutter loading door</x:v>
      </x:c>
      <x:c r="Q1841" s="15" t="str">
        <x:v>Description Kenrich Business Park comprises 15 refurbished units of varying sizes on a secure gated site. Unit 1 is an end-terraced unit of steel frame construction with steel clad elevations under a ‘North Light’ roof. Internally the unit principally comprises clear span industrial/warehouse floor space with an accessible W.C and Tea-point. The unit is lit via LED warehouse lighting. Location The Property is located prominently on Elizabeth Way (A1169) within the Pinnacles industrial/commercial area of Harlow. The area is a short distance from the A414 which connects with the A10 to the West and the M11 to the East at Junction 7. The M11 thereafter links with the M25 approximately 5.5 miles</x:v>
      </x:c>
      <x:c r="R1841" s="15" t="str">
        <x:v>Advertised to let Annual rent converted from portal pcm; rounded display may differ from agent annual quote. Rightmove detail verified. Annual rent is 12 × Rightmove advertised monthly rent; display rounding may apply.</x:v>
      </x:c>
      <x:c r="S1841" s="15" t="str">
        <x:v>https://www.zoopla.co.uk/to-rent/commercial/details/74279802/</x:v>
      </x:c>
      <x:c r="T1841" s="15" t="str">
        <x:v>https://www.rightmove.co.uk/properties/749530522480033#/?channel=COM_LET</x:v>
      </x:c>
      <x:c r="U1841" s="15" t="str"/>
      <x:c r="V1841" s="15" t="str">
        <x:v>Harlow — Kenrich Business Park</x:v>
      </x:c>
      <x:c r="W1841" s="15" t="str">
        <x:v>Individual unit ≤15,000 sq ft</x:v>
      </x:c>
      <x:c r="X1841" s="13" t="n">
        <x:f>IF(N1841="Yes",L1841,0)</x:f>
        <x:v>12</x:v>
      </x:c>
      <x:c r="Y1841" s="14" t="n">
        <x:v>1</x:v>
      </x:c>
      <x:c r="Z1841" s="13" t="str">
        <x:v>Industrial / workshop / storage</x:v>
      </x:c>
    </x:row>
    <x:row r="1842" ht="153" customHeight="1">
      <x:c r="A1842" s="13" t="str">
        <x:v>SE0862</x:v>
      </x:c>
      <x:c r="B1842" s="15" t="str">
        <x:v>Harlow</x:v>
      </x:c>
      <x:c r="C1842" s="15" t="str">
        <x:v>Harlow</x:v>
      </x:c>
      <x:c r="D1842" s="14" t="n">
        <x:v>93580</x:v>
      </x:c>
      <x:c r="E1842" s="13" t="str">
        <x:v>Town</x:v>
      </x:c>
      <x:c r="F1842" s="15" t="str">
        <x:v>Kenrich Business Park</x:v>
      </x:c>
      <x:c r="G1842" s="15" t="str">
        <x:v>Unit 5 Kenrich Business Park, Elizabeth Way, Harlow, CM19 5TL</x:v>
      </x:c>
      <x:c r="H1842" s="13" t="str">
        <x:v>Current</x:v>
      </x:c>
      <x:c r="I1842" s="14" t="n">
        <x:v>1700</x:v>
      </x:c>
      <x:c r="J1842" s="13" t="str">
        <x:f>IF(AND(ISNUMBER(I1842),I1842&gt;0),IF(I1842&lt;=1000,"1–1,000",IF(I1842&lt;=2500,"1,001–2,500",IF(I1842&lt;=5000,"2,501–5,000",IF(I1842&lt;=10000,"5,001–10,000","10,001–15,000")))),"1,001–2,500")</x:f>
        <x:v>1,001–2,500</x:v>
      </x:c>
      <x:c r="K1842" s="16" t="n">
        <x:v>24000</x:v>
      </x:c>
      <x:c r="L1842" s="43" t="n">
        <x:f>IF(AND(ISNUMBER(I1842),I1842&gt;0,ISNUMBER(K1842),K1842&gt;0),K1842/I1842,"n.a.")</x:f>
        <x:v>14.117647058823529</x:v>
      </x:c>
      <x:c r="M1842" s="43"/>
      <x:c r="N1842" s="13" t="str">
        <x:v>Yes</x:v>
      </x:c>
      <x:c r="O1842" s="15" t="str">
        <x:v>Average eaves height of 4.8m</x:v>
      </x:c>
      <x:c r="P1842" s="15" t="str">
        <x:v>Sectional shutter loading door</x:v>
      </x:c>
      <x:c r="Q1842" s="15" t="str">
        <x:v>Description Kenrich Business Park comprises 15 refurbished units of varying sizes on a secure gated site. Unit 5 is a mid-terraced unit of steel frame construction with steel clad elevations under a ‘North Light’ roof. Internally the unit principally comprises clear span industrial/warehouse floor space with an accessible W.C and Tea-point. The unit is lit via LED warehouse lighting. Location The Property is located prominently on Elizabeth Way (A1169) within the Pinnacles industrial/commercial area of Harlow. The area is a short distance from the A414 which connects with the A10 to the West and the M11 to the East at Junction 7. The M11 thereafter links with the M25 approximately 5.5 miles</x:v>
      </x:c>
      <x:c r="R1842" s="15" t="str">
        <x:v>Advertised to let Annual rent converted from portal pcm; rounded display may differ from agent annual quote. Rightmove detail verified. Annual rent is 12 × Rightmove advertised monthly rent; display rounding may apply.</x:v>
      </x:c>
      <x:c r="S1842" s="15" t="str">
        <x:v>https://www.zoopla.co.uk/to-rent/commercial/details/74279806/</x:v>
      </x:c>
      <x:c r="T1842" s="15" t="str">
        <x:v>https://www.rightmove.co.uk/properties/749530574981185#/?channel=COM_LET</x:v>
      </x:c>
      <x:c r="U1842" s="15" t="str"/>
      <x:c r="V1842" s="15" t="str">
        <x:v>Harlow — Kenrich Business Park</x:v>
      </x:c>
      <x:c r="W1842" s="15" t="str">
        <x:v>Individual unit ≤15,000 sq ft</x:v>
      </x:c>
      <x:c r="X1842" s="13" t="n">
        <x:f>IF(N1842="Yes",L1842,0)</x:f>
        <x:v>14.117647058823529</x:v>
      </x:c>
      <x:c r="Y1842" s="14" t="n">
        <x:v>1</x:v>
      </x:c>
      <x:c r="Z1842" s="13" t="str">
        <x:v>Industrial / workshop / storage</x:v>
      </x:c>
    </x:row>
    <x:row r="1843" ht="42" customHeight="1">
      <x:c r="A1843" s="13" t="str">
        <x:v>SE0863</x:v>
      </x:c>
      <x:c r="B1843" s="15" t="str">
        <x:v>Harlow</x:v>
      </x:c>
      <x:c r="C1843" s="15" t="str">
        <x:v>Harlow</x:v>
      </x:c>
      <x:c r="D1843" s="14" t="n">
        <x:v>93580</x:v>
      </x:c>
      <x:c r="E1843" s="13" t="str">
        <x:v>Town</x:v>
      </x:c>
      <x:c r="F1843" s="15" t="str">
        <x:v>Marshgate Business Centre</x:v>
      </x:c>
      <x:c r="G1843" s="15" t="str">
        <x:v>Unit 5 and 6 Marshgate Business Centre, Marshgate Centre, Harlow, CM19 5QP</x:v>
      </x:c>
      <x:c r="H1843" s="13" t="str">
        <x:v>Current</x:v>
      </x:c>
      <x:c r="I1843" s="14" t="n">
        <x:v>8773</x:v>
      </x:c>
      <x:c r="J1843" s="13" t="str">
        <x:f>IF(AND(ISNUMBER(I1843),I1843&gt;0),IF(I1843&lt;=1000,"1–1,000",IF(I1843&lt;=2500,"1,001–2,500",IF(I1843&lt;=5000,"2,501–5,000",IF(I1843&lt;=10000,"5,001–10,000","10,001–15,000")))),"5,001–10,000")</x:f>
        <x:v>5,001–10,000</x:v>
      </x:c>
      <x:c r="K1843" s="16"/>
      <x:c r="L1843" s="43" t="str">
        <x:f>IF(AND(ISNUMBER(I1843),I1843&gt;0,ISNUMBER(K1843),K1843&gt;0),K1843/I1843,"n.a.")</x:f>
        <x:v>n.a.</x:v>
      </x:c>
      <x:c r="M1843" s="43"/>
      <x:c r="N1843" s="13" t="str">
        <x:v>No</x:v>
      </x:c>
      <x:c r="O1843" s="15" t="str">
        <x:v>Not stated</x:v>
      </x:c>
      <x:c r="P1843" s="15" t="str">
        <x:v>Not stated</x:v>
      </x:c>
      <x:c r="Q1843" s="15" t="str">
        <x:v>Industrial/warehouse unit plus mezzanine floors</x:v>
      </x:c>
      <x:c r="R1843" s="15" t="str">
        <x:v>Advertised to let Size read from property card, excluding the search-size filter.</x:v>
      </x:c>
      <x:c r="S1843" s="15" t="str">
        <x:v>https://www.rightmove.co.uk/properties/782156880843681#/?channel=COM_LET</x:v>
      </x:c>
      <x:c r="T1843" s="15" t="str"/>
      <x:c r="U1843" s="15" t="str"/>
      <x:c r="V1843" s="15" t="str">
        <x:v>Harlow — Marshgate Business Centre</x:v>
      </x:c>
      <x:c r="W1843" s="15" t="str">
        <x:v>Individual unit ≤15,000 sq ft</x:v>
      </x:c>
      <x:c r="X1843" s="13" t="n">
        <x:f>IF(N1843="Yes",L1843,0)</x:f>
        <x:v>0</x:v>
      </x:c>
      <x:c r="Y1843" s="14" t="n">
        <x:v>1</x:v>
      </x:c>
      <x:c r="Z1843" s="13" t="str">
        <x:v>Industrial / workshop / storage</x:v>
      </x:c>
    </x:row>
    <x:row r="1844" ht="42" customHeight="1">
      <x:c r="A1844" s="13" t="str">
        <x:v>SE0864</x:v>
      </x:c>
      <x:c r="B1844" s="15" t="str">
        <x:v>Harlow</x:v>
      </x:c>
      <x:c r="C1844" s="15" t="str">
        <x:v>Harlow</x:v>
      </x:c>
      <x:c r="D1844" s="14" t="n">
        <x:v>93580</x:v>
      </x:c>
      <x:c r="E1844" s="13" t="str">
        <x:v>Town</x:v>
      </x:c>
      <x:c r="F1844" s="15" t="str">
        <x:v>Mead Park Industrial Estate</x:v>
      </x:c>
      <x:c r="G1844" s="15" t="str">
        <x:v>Unit 15 16 Mead Park Industrial Estate, Harlow, CM20 2SE</x:v>
      </x:c>
      <x:c r="H1844" s="13" t="str">
        <x:v>Current</x:v>
      </x:c>
      <x:c r="I1844" s="14" t="n">
        <x:v>13156</x:v>
      </x:c>
      <x:c r="J1844" s="13" t="str">
        <x:f>IF(AND(ISNUMBER(I1844),I1844&gt;0),IF(I1844&lt;=1000,"1–1,000",IF(I1844&lt;=2500,"1,001–2,500",IF(I1844&lt;=5000,"2,501–5,000",IF(I1844&lt;=10000,"5,001–10,000","10,001–15,000")))),"10,001–15,000")</x:f>
        <x:v>10,001–15,000</x:v>
      </x:c>
      <x:c r="K1844" s="16"/>
      <x:c r="L1844" s="43" t="str">
        <x:f>IF(AND(ISNUMBER(I1844),I1844&gt;0,ISNUMBER(K1844),K1844&gt;0),K1844/I1844,"n.a.")</x:f>
        <x:v>n.a.</x:v>
      </x:c>
      <x:c r="M1844" s="43"/>
      <x:c r="N1844" s="13" t="str">
        <x:v>No</x:v>
      </x:c>
      <x:c r="O1844" s="15" t="str">
        <x:v>Not stated</x:v>
      </x:c>
      <x:c r="P1844" s="15" t="str">
        <x:v>Not stated</x:v>
      </x:c>
      <x:c r="Q1844" s="15" t="str">
        <x:v>Industrial/Warehouse Unit</x:v>
      </x:c>
      <x:c r="R1844" s="15" t="str">
        <x:v>Advertised to let Size read from property card, excluding the search-size filter.</x:v>
      </x:c>
      <x:c r="S1844" s="15" t="str">
        <x:v>https://www.rightmove.co.uk/properties/721598947099328#/?channel=COM_LET</x:v>
      </x:c>
      <x:c r="T1844" s="15" t="str"/>
      <x:c r="U1844" s="15" t="str"/>
      <x:c r="V1844" s="15" t="str">
        <x:v>Harlow — Mead Park Industrial Estate</x:v>
      </x:c>
      <x:c r="W1844" s="15" t="str">
        <x:v>Individual unit ≤15,000 sq ft</x:v>
      </x:c>
      <x:c r="X1844" s="13" t="n">
        <x:f>IF(N1844="Yes",L1844,0)</x:f>
        <x:v>0</x:v>
      </x:c>
      <x:c r="Y1844" s="14" t="n">
        <x:v>1</x:v>
      </x:c>
      <x:c r="Z1844" s="13" t="str">
        <x:v>Industrial / workshop / storage</x:v>
      </x:c>
    </x:row>
    <x:row r="1845" ht="153" customHeight="1">
      <x:c r="A1845" s="13" t="str">
        <x:v>SE0865</x:v>
      </x:c>
      <x:c r="B1845" s="15" t="str">
        <x:v>Harlow</x:v>
      </x:c>
      <x:c r="C1845" s="15" t="str">
        <x:v>Harlow</x:v>
      </x:c>
      <x:c r="D1845" s="14" t="n">
        <x:v>93580</x:v>
      </x:c>
      <x:c r="E1845" s="13" t="str">
        <x:v>Town</x:v>
      </x:c>
      <x:c r="F1845" s="15" t="str">
        <x:v>New Horizon Business Centre</x:v>
      </x:c>
      <x:c r="G1845" s="15" t="str">
        <x:v>Unit 6 New Horizon Business Centre, Harlow, CM19 5FN</x:v>
      </x:c>
      <x:c r="H1845" s="13" t="str">
        <x:v>Current</x:v>
      </x:c>
      <x:c r="I1845" s="14" t="n">
        <x:v>3424</x:v>
      </x:c>
      <x:c r="J1845" s="13" t="str">
        <x:f>IF(AND(ISNUMBER(I1845),I1845&gt;0),IF(I1845&lt;=1000,"1–1,000",IF(I1845&lt;=2500,"1,001–2,500",IF(I1845&lt;=5000,"2,501–5,000",IF(I1845&lt;=10000,"5,001–10,000","10,001–15,000")))),"2,501–5,000")</x:f>
        <x:v>2,501–5,000</x:v>
      </x:c>
      <x:c r="K1845" s="16" t="n">
        <x:v>45000</x:v>
      </x:c>
      <x:c r="L1845" s="43" t="n">
        <x:f>IF(AND(ISNUMBER(I1845),I1845&gt;0,ISNUMBER(K1845),K1845&gt;0),K1845/I1845,"n.a.")</x:f>
        <x:v>13.142523364485982</x:v>
      </x:c>
      <x:c r="M1845" s="43"/>
      <x:c r="N1845" s="13" t="str">
        <x:v>Yes</x:v>
      </x:c>
      <x:c r="O1845" s="15" t="str">
        <x:v>Roller shutter loading door (width c.3.4m by height c.4.0 m); Eaves height 4.95 m</x:v>
      </x:c>
      <x:c r="P1845" s="15" t="str">
        <x:v>Roller shutter loading door (width c.3.4m by height c.4.0 m); 5 car parking spaces + ablity to park in front of the roller shutter; The property comprises a mid-terraced industrial/warehouse unit of steel frame construction served by a roller shutter loading door.</x:v>
      </x:c>
      <x:c r="Q1845" s="15" t="str">
        <x:v>Description The property comprises a mid-terraced industrial/warehouse unit of steel frame construction served by a roller shutter loading door. Externally there is a forecourt providing generous loading provisions and 5 car parking spaces. Internally the space is clear span providing storage/production space. To the front of the property is a small office and at the rear there are 2 W.C’s and kitchenette. Location The Property is located off Harolds Road which in turn is situated off of Elizabeth Way (A1169) within the Pinnacles industrial/commercial area of Harlow. The area is a short distance from the A414 which connects to the West with the A10, and East to the M11 at Junction 7. The M11</x:v>
      </x:c>
      <x:c r="R1845" s="15" t="str">
        <x:v>Advertised to let Annual rent converted from portal pcm; rounded display may differ from agent annual quote. Rightmove detail verified. Annual rent is 12 × Rightmove advertised monthly rent; display rounding may apply.</x:v>
      </x:c>
      <x:c r="S1845" s="15" t="str">
        <x:v>https://www.zoopla.co.uk/to-rent/commercial/details/74279911/</x:v>
      </x:c>
      <x:c r="T1845" s="15" t="str">
        <x:v>https://www.rightmove.co.uk/properties/755870953218561#/?channel=COM_LET</x:v>
      </x:c>
      <x:c r="U1845" s="15" t="str"/>
      <x:c r="V1845" s="15" t="str">
        <x:v>Harlow — New Horizon Business Centre</x:v>
      </x:c>
      <x:c r="W1845" s="15" t="str">
        <x:v>Individual unit ≤15,000 sq ft</x:v>
      </x:c>
      <x:c r="X1845" s="13" t="n">
        <x:f>IF(N1845="Yes",L1845,0)</x:f>
        <x:v>13.142523364485982</x:v>
      </x:c>
      <x:c r="Y1845" s="14" t="n">
        <x:v>1</x:v>
      </x:c>
      <x:c r="Z1845" s="13" t="str">
        <x:v>Industrial / workshop / storage</x:v>
      </x:c>
    </x:row>
    <x:row r="1846" ht="153" customHeight="1">
      <x:c r="A1846" s="13" t="str">
        <x:v>SE0866</x:v>
      </x:c>
      <x:c r="B1846" s="15" t="str">
        <x:v>Harlow</x:v>
      </x:c>
      <x:c r="C1846" s="15" t="str">
        <x:v>Harlow</x:v>
      </x:c>
      <x:c r="D1846" s="14" t="n">
        <x:v>93580</x:v>
      </x:c>
      <x:c r="E1846" s="13" t="str">
        <x:v>Town</x:v>
      </x:c>
      <x:c r="F1846" s="15" t="str">
        <x:v>Oakwood Industrial Estate</x:v>
      </x:c>
      <x:c r="G1846" s="15" t="str">
        <x:v>3 Oakwood Industrial Estate, Harlow, CM20 2BZ</x:v>
      </x:c>
      <x:c r="H1846" s="13" t="str">
        <x:v>Current</x:v>
      </x:c>
      <x:c r="I1846" s="14" t="n">
        <x:v>2156</x:v>
      </x:c>
      <x:c r="J1846" s="13" t="str">
        <x:f>IF(AND(ISNUMBER(I1846),I1846&gt;0),IF(I1846&lt;=1000,"1–1,000",IF(I1846&lt;=2500,"1,001–2,500",IF(I1846&lt;=5000,"2,501–5,000",IF(I1846&lt;=10000,"5,001–10,000","10,001–15,000")))),"1,001–2,500")</x:f>
        <x:v>1,001–2,500</x:v>
      </x:c>
      <x:c r="K1846" s="16" t="n">
        <x:v>23748</x:v>
      </x:c>
      <x:c r="L1846" s="43" t="n">
        <x:f>IF(AND(ISNUMBER(I1846),I1846&gt;0,ISNUMBER(K1846),K1846&gt;0),K1846/I1846,"n.a.")</x:f>
        <x:v>11.014842300556586</x:v>
      </x:c>
      <x:c r="M1846" s="43"/>
      <x:c r="N1846" s="13" t="str">
        <x:v>Yes</x:v>
      </x:c>
      <x:c r="O1846" s="15" t="str">
        <x:v>Eaves height of 5.1m rising to 6.5m at the ridge</x:v>
      </x:c>
      <x:c r="P1846" s="15" t="str">
        <x:v>Roller shutter loading door (4.3m high x 3.6m wide); The unit benefits from having a roller shutter loading door and internally, the warehouse is mainly clear span storage space with a small office area at the front of the unit.</x:v>
      </x:c>
      <x:c r="Q1846" s="15" t="str">
        <x:v>Description The property consists of a ground floor mid-terraced unit of frame construction, with steel clad elevations under a monitor lit roof. The unit benefits from having a roller shutter loading door and internally, the warehouse is mainly clear span storage space with a small office area at the front of the unit. Location Oakwood Industrial Estate is located on South Road which is just off Edinburgh Way. The Estate is located in the Templefields industrial area which is situated to the North-East of Harlow town centre. Tesco supermarket is nearby, with other amenities located along Edinburgh Way. The town benefits from two railways stations; with Harlow Mill Station being within easy</x:v>
      </x:c>
      <x:c r="R1846" s="15" t="str">
        <x:v>Advertised to let Annual rent converted from portal pcm; rounded display may differ from agent annual quote. Rightmove detail verified. Annual rent is 12 × Rightmove advertised monthly rent; display rounding may apply.</x:v>
      </x:c>
      <x:c r="S1846" s="15" t="str">
        <x:v>https://www.zoopla.co.uk/to-rent/commercial/details/74575070/</x:v>
      </x:c>
      <x:c r="T1846" s="15" t="str">
        <x:v>https://www.rightmove.co.uk/properties/781389138596032#/?channel=COM_LET</x:v>
      </x:c>
      <x:c r="U1846" s="15" t="str"/>
      <x:c r="V1846" s="15" t="str">
        <x:v>Harlow — Oakwood Industrial Estate</x:v>
      </x:c>
      <x:c r="W1846" s="15" t="str">
        <x:v>Individual unit ≤15,000 sq ft</x:v>
      </x:c>
      <x:c r="X1846" s="13" t="n">
        <x:f>IF(N1846="Yes",L1846,0)</x:f>
        <x:v>11.014842300556586</x:v>
      </x:c>
      <x:c r="Y1846" s="14" t="n">
        <x:v>1</x:v>
      </x:c>
      <x:c r="Z1846" s="13" t="str">
        <x:v>Industrial / workshop / storage</x:v>
      </x:c>
    </x:row>
    <x:row r="1847" ht="153" customHeight="1">
      <x:c r="A1847" s="13" t="str">
        <x:v>SE0867</x:v>
      </x:c>
      <x:c r="B1847" s="15" t="str">
        <x:v>Harlow</x:v>
      </x:c>
      <x:c r="C1847" s="15" t="str">
        <x:v>Harlow</x:v>
      </x:c>
      <x:c r="D1847" s="14" t="n">
        <x:v>93580</x:v>
      </x:c>
      <x:c r="E1847" s="13" t="str">
        <x:v>Town</x:v>
      </x:c>
      <x:c r="F1847" s="15" t="str">
        <x:v>Peartree Business Centre</x:v>
      </x:c>
      <x:c r="G1847" s="15" t="str">
        <x:v>7 Peartree Business Centre, Harlow, CM20 2BD</x:v>
      </x:c>
      <x:c r="H1847" s="13" t="str">
        <x:v>Current</x:v>
      </x:c>
      <x:c r="I1847" s="14" t="n">
        <x:v>3682</x:v>
      </x:c>
      <x:c r="J1847" s="13" t="str">
        <x:f>IF(AND(ISNUMBER(I1847),I1847&gt;0),IF(I1847&lt;=1000,"1–1,000",IF(I1847&lt;=2500,"1,001–2,500",IF(I1847&lt;=5000,"2,501–5,000",IF(I1847&lt;=10000,"5,001–10,000","10,001–15,000")))),"2,501–5,000")</x:f>
        <x:v>2,501–5,000</x:v>
      </x:c>
      <x:c r="K1847" s="16" t="n">
        <x:v>55248</x:v>
      </x:c>
      <x:c r="L1847" s="43" t="n">
        <x:f>IF(AND(ISNUMBER(I1847),I1847&gt;0,ISNUMBER(K1847),K1847&gt;0),K1847/I1847,"n.a.")</x:f>
        <x:v>15.004888647474198</x:v>
      </x:c>
      <x:c r="M1847" s="43"/>
      <x:c r="N1847" s="13" t="str">
        <x:v>Yes</x:v>
      </x:c>
      <x:c r="O1847" s="15" t="str">
        <x:v>Not stated</x:v>
      </x:c>
      <x:c r="P1847" s="15" t="str">
        <x:v>Not stated</x:v>
      </x:c>
      <x:c r="Q1847" s="15" t="str">
        <x:v>Description The Property comprises a modern industrial/warehouse unit on an Estate featuring 11 other units. Internally the unit provides mainly clear span warehouse space. There is a kitchen, W/C and small office. Externally, the Property benefits from a forecourt providing loading provisions and generous parking provisions. Location Peartree Business Centre is at the heart of the Templefields industrial area. It is conveniently located close to the retail parks on Edinburgh Way where occupiers include Tesco, Subway and Costa Coffee. Harlow Mill station is within easy walking distance and offers a regular service to London Liverpool Street via Tottenham Hale (Victoria Line) to the south, an</x:v>
      </x:c>
      <x:c r="R1847" s="15" t="str">
        <x:v>Advertised to let Annual rent converted from portal pcm; rounded display may differ from agent annual quote. Rightmove detail verified. Annual rent is 12 × Rightmove advertised monthly rent; display rounding may apply.</x:v>
      </x:c>
      <x:c r="S1847" s="15" t="str">
        <x:v>https://www.zoopla.co.uk/to-rent/commercial/details/74279788/</x:v>
      </x:c>
      <x:c r="T1847" s="15" t="str">
        <x:v>https://www.rightmove.co.uk/properties/770723531001584#/?channel=COM_LET</x:v>
      </x:c>
      <x:c r="U1847" s="15" t="str"/>
      <x:c r="V1847" s="15" t="str">
        <x:v>Harlow — Peartree Business Centre</x:v>
      </x:c>
      <x:c r="W1847" s="15" t="str">
        <x:v>Individual unit ≤15,000 sq ft</x:v>
      </x:c>
      <x:c r="X1847" s="13" t="n">
        <x:f>IF(N1847="Yes",L1847,0)</x:f>
        <x:v>15.004888647474198</x:v>
      </x:c>
      <x:c r="Y1847" s="14" t="n">
        <x:v>1</x:v>
      </x:c>
      <x:c r="Z1847" s="13" t="str">
        <x:v>Industrial / workshop / storage</x:v>
      </x:c>
    </x:row>
    <x:row r="1848" ht="153" customHeight="1">
      <x:c r="A1848" s="13" t="str">
        <x:v>SE0868</x:v>
      </x:c>
      <x:c r="B1848" s="15" t="str">
        <x:v>Harlow</x:v>
      </x:c>
      <x:c r="C1848" s="15" t="str">
        <x:v>Harlow</x:v>
      </x:c>
      <x:c r="D1848" s="14" t="n">
        <x:v>93580</x:v>
      </x:c>
      <x:c r="E1848" s="13" t="str">
        <x:v>Town</x:v>
      </x:c>
      <x:c r="F1848" s="15" t="str">
        <x:v>Peartree Business Centre</x:v>
      </x:c>
      <x:c r="G1848" s="15" t="str">
        <x:v>Unit 2, Peartree Business Centre, Harlow, CM20 2BD</x:v>
      </x:c>
      <x:c r="H1848" s="13" t="str">
        <x:v>Current</x:v>
      </x:c>
      <x:c r="I1848" s="14" t="n">
        <x:v>1866</x:v>
      </x:c>
      <x:c r="J1848" s="13" t="str">
        <x:f>IF(AND(ISNUMBER(I1848),I1848&gt;0),IF(I1848&lt;=1000,"1–1,000",IF(I1848&lt;=2500,"1,001–2,500",IF(I1848&lt;=5000,"2,501–5,000",IF(I1848&lt;=10000,"5,001–10,000","10,001–15,000")))),"1,001–2,500")</x:f>
        <x:v>1,001–2,500</x:v>
      </x:c>
      <x:c r="K1848" s="16" t="n">
        <x:v>27000</x:v>
      </x:c>
      <x:c r="L1848" s="43" t="n">
        <x:f>IF(AND(ISNUMBER(I1848),I1848&gt;0,ISNUMBER(K1848),K1848&gt;0),K1848/I1848,"n.a.")</x:f>
        <x:v>14.469453376205788</x:v>
      </x:c>
      <x:c r="M1848" s="43"/>
      <x:c r="N1848" s="13" t="str">
        <x:v>Yes</x:v>
      </x:c>
      <x:c r="O1848" s="15" t="str">
        <x:v>Eaves height of 5.3m rising to 7.2m at the ridge; Internally the unit provides mainly clear span warehouse space with an eaves height of 5.3m.</x:v>
      </x:c>
      <x:c r="P1848" s="15" t="str">
        <x:v>Sectional Electric Loading Door</x:v>
      </x:c>
      <x:c r="Q1848" s="15" t="str">
        <x:v>Description The Property comprises a modern industrial/warehouse unit on an Estate featuring 11 other units. Internally the unit provides mainly clear span warehouse space with an eaves height of 5.3m. There is a kitchen, W/C and small office. Externally, the Property benefits from a forecourt providing loading provisions and generous parking provisions. Location Peartree Business Centre is at the heart of the Templefields industrial area. It is conveniently located close to the retail parks on Edinburgh Way where occupiers include Tesco, Subway and Costa Coffee. Harlow Mill station is within easy walking distance and offers a regular service to London Liverpool Street via Tottenham Hale (Vi</x:v>
      </x:c>
      <x:c r="R1848" s="15" t="str">
        <x:v>Advertised to let Annual rent converted from portal pcm; rounded display may differ from agent annual quote. Rightmove detail verified. Annual rent is 12 × Rightmove advertised monthly rent; display rounding may apply.</x:v>
      </x:c>
      <x:c r="S1848" s="15" t="str">
        <x:v>https://www.zoopla.co.uk/to-rent/commercial/details/74279839/</x:v>
      </x:c>
      <x:c r="T1848" s="15" t="str">
        <x:v>https://www.rightmove.co.uk/properties/721598911355617#/?channel=COM_LET</x:v>
      </x:c>
      <x:c r="U1848" s="15" t="str"/>
      <x:c r="V1848" s="15" t="str">
        <x:v>Harlow — Peartree Business Centre</x:v>
      </x:c>
      <x:c r="W1848" s="15" t="str">
        <x:v>Individual unit ≤15,000 sq ft</x:v>
      </x:c>
      <x:c r="X1848" s="13" t="n">
        <x:f>IF(N1848="Yes",L1848,0)</x:f>
        <x:v>14.469453376205788</x:v>
      </x:c>
      <x:c r="Y1848" s="14" t="n">
        <x:v>1</x:v>
      </x:c>
      <x:c r="Z1848" s="13" t="str">
        <x:v>Industrial / workshop / storage</x:v>
      </x:c>
    </x:row>
    <x:row r="1849" ht="153" customHeight="1">
      <x:c r="A1849" s="13" t="str">
        <x:v>SE0869</x:v>
      </x:c>
      <x:c r="B1849" s="15" t="str">
        <x:v>Harlow</x:v>
      </x:c>
      <x:c r="C1849" s="15" t="str">
        <x:v>Harlow</x:v>
      </x:c>
      <x:c r="D1849" s="14" t="n">
        <x:v>93580</x:v>
      </x:c>
      <x:c r="E1849" s="13" t="str">
        <x:v>Town</x:v>
      </x:c>
      <x:c r="F1849" s="15" t="str">
        <x:v>Standalone / estate not named</x:v>
      </x:c>
      <x:c r="G1849" s="15" t="str">
        <x:v>11 Oakwood Estate, South Road, Harlow, CM20 2BZ</x:v>
      </x:c>
      <x:c r="H1849" s="13" t="str">
        <x:v>Current</x:v>
      </x:c>
      <x:c r="I1849" s="14" t="n">
        <x:v>1672</x:v>
      </x:c>
      <x:c r="J1849" s="13" t="str">
        <x:f>IF(AND(ISNUMBER(I1849),I1849&gt;0),IF(I1849&lt;=1000,"1–1,000",IF(I1849&lt;=2500,"1,001–2,500",IF(I1849&lt;=5000,"2,501–5,000",IF(I1849&lt;=10000,"5,001–10,000","10,001–15,000")))),"1,001–2,500")</x:f>
        <x:v>1,001–2,500</x:v>
      </x:c>
      <x:c r="K1849" s="16" t="n">
        <x:v>20004</x:v>
      </x:c>
      <x:c r="L1849" s="43" t="n">
        <x:f>IF(AND(ISNUMBER(I1849),I1849&gt;0,ISNUMBER(K1849),K1849&gt;0),K1849/I1849,"n.a.")</x:f>
        <x:v>11.964114832535886</x:v>
      </x:c>
      <x:c r="M1849" s="43"/>
      <x:c r="N1849" s="13" t="str">
        <x:v>Yes</x:v>
      </x:c>
      <x:c r="O1849" s="15" t="str">
        <x:v>Clear height of c.5m and 7m at the highest point</x:v>
      </x:c>
      <x:c r="P1849" s="15" t="str">
        <x:v>2 roller shutter loading doors; The unit benefits from having 2 roller shutter loading doors and provides mainly clear span warehouse space with an ancillary office and WC.</x:v>
      </x:c>
      <x:c r="Q1849" s="15" t="str">
        <x:v>Description An end-of-terrace unit of steel frame construction with steel clad elevations under a monitor-lit roof. The unit benefits from having 2 roller shutter loading doors and provides mainly clear span warehouse space with an ancillary office and WC. Location Oakwood Industrial Estate is located on South Road which is just off Edinburgh Way. The Estate is located in the Templefields industrial area situated to the North-East of Harlow town centre. J7 of the M11 is c.2.5 miles distant. The M11 connects with J27 of the M25 c.5.5 miles to the South and also provides a direct route to Stansted Airport, c.15 miles to the North. Tesco supermarket is nearby, with retailers and food outlets be</x:v>
      </x:c>
      <x:c r="R1849" s="15" t="str">
        <x:v>Advertised to let Annual rent converted from portal pcm; rounded display may differ from agent annual quote. Rightmove detail verified. Annual rent is 12 × Rightmove advertised monthly rent; display rounding may apply.</x:v>
      </x:c>
      <x:c r="S1849" s="15" t="str">
        <x:v>https://www.zoopla.co.uk/to-rent/commercial/details/74293410/</x:v>
      </x:c>
      <x:c r="T1849" s="15" t="str">
        <x:v>https://www.rightmove.co.uk/properties/721598942905537#/?channel=COM_LET</x:v>
      </x:c>
      <x:c r="U1849" s="15" t="str"/>
      <x:c r="V1849" s="15" t="str">
        <x:v>Harlow — Standalone / estate not named</x:v>
      </x:c>
      <x:c r="W1849" s="15" t="str">
        <x:v>Individual unit ≤15,000 sq ft</x:v>
      </x:c>
      <x:c r="X1849" s="13" t="n">
        <x:f>IF(N1849="Yes",L1849,0)</x:f>
        <x:v>11.964114832535886</x:v>
      </x:c>
      <x:c r="Y1849" s="14" t="n">
        <x:v>1</x:v>
      </x:c>
      <x:c r="Z1849" s="13" t="str">
        <x:v>Industrial / workshop / storage</x:v>
      </x:c>
    </x:row>
    <x:row r="1850" ht="153" customHeight="1">
      <x:c r="A1850" s="13" t="str">
        <x:v>SE0870</x:v>
      </x:c>
      <x:c r="B1850" s="15" t="str">
        <x:v>Harlow</x:v>
      </x:c>
      <x:c r="C1850" s="15" t="str">
        <x:v>Harlow</x:v>
      </x:c>
      <x:c r="D1850" s="14" t="n">
        <x:v>93580</x:v>
      </x:c>
      <x:c r="E1850" s="13" t="str">
        <x:v>Town</x:v>
      </x:c>
      <x:c r="F1850" s="15" t="str">
        <x:v>Standalone / estate not named</x:v>
      </x:c>
      <x:c r="G1850" s="15" t="str">
        <x:v>16 Harlow Mill, Harlow, CM20 2FD</x:v>
      </x:c>
      <x:c r="H1850" s="13" t="str">
        <x:v>Current</x:v>
      </x:c>
      <x:c r="I1850" s="14" t="n">
        <x:v>7196</x:v>
      </x:c>
      <x:c r="J1850" s="13" t="str">
        <x:f>IF(AND(ISNUMBER(I1850),I1850&gt;0),IF(I1850&lt;=1000,"1–1,000",IF(I1850&lt;=2500,"1,001–2,500",IF(I1850&lt;=5000,"2,501–5,000",IF(I1850&lt;=10000,"5,001–10,000","10,001–15,000")))),"5,001–10,000")</x:f>
        <x:v>5,001–10,000</x:v>
      </x:c>
      <x:c r="K1850" s="16"/>
      <x:c r="L1850" s="43" t="str">
        <x:f>IF(AND(ISNUMBER(I1850),I1850&gt;0,ISNUMBER(K1850),K1850&gt;0),K1850/I1850,"n.a.")</x:f>
        <x:v>n.a.</x:v>
      </x:c>
      <x:c r="M1850" s="43"/>
      <x:c r="N1850" s="13" t="str">
        <x:v>No</x:v>
      </x:c>
      <x:c r="O1850" s="15" t="str">
        <x:v>Eaves 8.3m rising to 10m; Electric Roller Shutter (height 4.5m x Width 4.1m); The building benefit's from excellent eaves height with a spacious open plan office element to the first floor.</x:v>
      </x:c>
      <x:c r="P1850" s="15" t="str">
        <x:v>Electric Roller Shutter (height 4.5m x Width 4.1m)</x:v>
      </x:c>
      <x:c r="Q1850" s="15" t="str">
        <x:v>Description Harlow Mill Business Centre comprises 16 modern steel framed industrial units formed in three terraces, with profile metal cladding to the external walls under a steel clad roof with translucent roof lights. The building benefit's from excellent eaves height with a spacious open plan office element to the first floor. Location Harlow Mill Business Centre is located on River Way within the established Templefields industrial area of Harlow. Junction 7 of the M11 is c.4 miles away. Cambridge is c.35 miles to the North, with central London some 25 miles to the South. Stansted International Airport is located just off Junction 8 of the M11, which is c.10 miles north of Junction 7. Ha</x:v>
      </x:c>
      <x:c r="R1850" s="15" t="str">
        <x:v>Advertised to let Rightmove detail verified.</x:v>
      </x:c>
      <x:c r="S1850" s="15" t="str">
        <x:v>https://www.zoopla.co.uk/to-rent/commercial/details/74279881/</x:v>
      </x:c>
      <x:c r="T1850" s="15" t="str">
        <x:v>https://www.rightmove.co.uk/properties/739547686872289#/?channel=COM_LET</x:v>
      </x:c>
      <x:c r="U1850" s="15" t="str"/>
      <x:c r="V1850" s="15" t="str">
        <x:v>Harlow — Standalone / estate not named</x:v>
      </x:c>
      <x:c r="W1850" s="15" t="str">
        <x:v>Individual unit ≤15,000 sq ft</x:v>
      </x:c>
      <x:c r="X1850" s="13" t="n">
        <x:f>IF(N1850="Yes",L1850,0)</x:f>
        <x:v>0</x:v>
      </x:c>
      <x:c r="Y1850" s="14" t="n">
        <x:v>1</x:v>
      </x:c>
      <x:c r="Z1850" s="13" t="str">
        <x:v>Industrial / workshop / storage</x:v>
      </x:c>
    </x:row>
    <x:row r="1851" ht="153" customHeight="1">
      <x:c r="A1851" s="13" t="str">
        <x:v>SE0871</x:v>
      </x:c>
      <x:c r="B1851" s="15" t="str">
        <x:v>Harlow</x:v>
      </x:c>
      <x:c r="C1851" s="15" t="str">
        <x:v>Harlow</x:v>
      </x:c>
      <x:c r="D1851" s="14" t="n">
        <x:v>93580</x:v>
      </x:c>
      <x:c r="E1851" s="13" t="str">
        <x:v>Town</x:v>
      </x:c>
      <x:c r="F1851" s="15" t="str">
        <x:v>Standalone / estate not named</x:v>
      </x:c>
      <x:c r="G1851" s="15" t="str">
        <x:v>4 Coldharbour Pinnacles Estate, Coldharbour Road, Harlow, CM19 5JH</x:v>
      </x:c>
      <x:c r="H1851" s="13" t="str">
        <x:v>Current</x:v>
      </x:c>
      <x:c r="I1851" s="14" t="n">
        <x:v>3509</x:v>
      </x:c>
      <x:c r="J1851" s="13" t="str">
        <x:f>IF(AND(ISNUMBER(I1851),I1851&gt;0),IF(I1851&lt;=1000,"1–1,000",IF(I1851&lt;=2500,"1,001–2,500",IF(I1851&lt;=5000,"2,501–5,000",IF(I1851&lt;=10000,"5,001–10,000","10,001–15,000")))),"2,501–5,000")</x:f>
        <x:v>2,501–5,000</x:v>
      </x:c>
      <x:c r="K1851" s="16" t="n">
        <x:v>48996</x:v>
      </x:c>
      <x:c r="L1851" s="43" t="n">
        <x:f>IF(AND(ISNUMBER(I1851),I1851&gt;0,ISNUMBER(K1851),K1851&gt;0),K1851/I1851,"n.a.")</x:f>
        <x:v>13.962952408093473</x:v>
      </x:c>
      <x:c r="M1851" s="43"/>
      <x:c r="N1851" s="13" t="str">
        <x:v>Yes</x:v>
      </x:c>
      <x:c r="O1851" s="15" t="str">
        <x:v>5.6 M Eaves; The unit has a minimum eaves height of c.5.6 metres.</x:v>
      </x:c>
      <x:c r="P1851" s="15" t="str">
        <x:v>Roller Shutter Door; Access to the warehouse is via one roller shutter door from a communal rear service yard.</x:v>
      </x:c>
      <x:c r="Q1851" s="15" t="str">
        <x:v>Description Unit 4 Coldharbour Pinnacles Estate comprises a modern mid-terrace industrial/warehouse unit of steel portal frame construction with profile metal cladding beneath pitched roofs and translucent roof panels. The unit provides open plan warehouse accommodation, ancillary office spaces and WC facilities. There is ample parking to the front and further employee parking to the rear. Internally the unit benefits from concrete flooring and gas fired central heating within the offices. The unit has a minimum eaves height of c.5.6 metres. Access to the warehouse is via one roller shutter door from a communal rear service yard. Additional information</x:v>
      </x:c>
      <x:c r="R1851" s="15" t="str">
        <x:v>Advertised to let Annual rent converted from portal pcm; rounded display may differ from agent annual quote. Rightmove detail verified. Annual rent is 12 × Rightmove advertised monthly rent; display rounding may apply.</x:v>
      </x:c>
      <x:c r="S1851" s="15" t="str">
        <x:v>https://www.zoopla.co.uk/to-rent/commercial/details/74279819/</x:v>
      </x:c>
      <x:c r="T1851" s="15" t="str">
        <x:v>https://www.rightmove.co.uk/properties/773378487697233#/?channel=COM_LET</x:v>
      </x:c>
      <x:c r="U1851" s="15" t="str">
        <x:v>https://www.rightmove.co.uk/properties/740289891940145#/?channel=COM_LET</x:v>
      </x:c>
      <x:c r="V1851" s="15" t="str">
        <x:v>Harlow — Standalone / estate not named</x:v>
      </x:c>
      <x:c r="W1851" s="15" t="str">
        <x:v>Individual unit ≤15,000 sq ft</x:v>
      </x:c>
      <x:c r="X1851" s="13" t="n">
        <x:f>IF(N1851="Yes",L1851,0)</x:f>
        <x:v>13.962952408093473</x:v>
      </x:c>
      <x:c r="Y1851" s="14" t="n">
        <x:v>1</x:v>
      </x:c>
      <x:c r="Z1851" s="13" t="str">
        <x:v>Industrial / workshop / storage</x:v>
      </x:c>
    </x:row>
    <x:row r="1852" ht="49" customHeight="1">
      <x:c r="A1852" s="13" t="str">
        <x:v>SE0872</x:v>
      </x:c>
      <x:c r="B1852" s="15" t="str">
        <x:v>Harlow</x:v>
      </x:c>
      <x:c r="C1852" s="15" t="str">
        <x:v>Harlow</x:v>
      </x:c>
      <x:c r="D1852" s="14" t="n">
        <x:v>93580</x:v>
      </x:c>
      <x:c r="E1852" s="13" t="str">
        <x:v>Town</x:v>
      </x:c>
      <x:c r="F1852" s="15" t="str">
        <x:v>Standalone / estate not named</x:v>
      </x:c>
      <x:c r="G1852" s="15" t="str">
        <x:v>4,000 sqft warehouse To Let near Harlow, Essex.</x:v>
      </x:c>
      <x:c r="H1852" s="13" t="str">
        <x:v>Current</x:v>
      </x:c>
      <x:c r="I1852" s="14" t="n">
        <x:v>4000</x:v>
      </x:c>
      <x:c r="J1852" s="13" t="str">
        <x:f>IF(AND(ISNUMBER(I1852),I1852&gt;0),IF(I1852&lt;=1000,"1–1,000",IF(I1852&lt;=2500,"1,001–2,500",IF(I1852&lt;=5000,"2,501–5,000",IF(I1852&lt;=10000,"5,001–10,000","10,001–15,000")))),"2,501–5,000")</x:f>
        <x:v>2,501–5,000</x:v>
      </x:c>
      <x:c r="K1852" s="16" t="n">
        <x:v>27600</x:v>
      </x:c>
      <x:c r="L1852" s="43" t="n">
        <x:f>IF(AND(ISNUMBER(I1852),I1852&gt;0,ISNUMBER(K1852),K1852&gt;0),K1852/I1852,"n.a.")</x:f>
        <x:v>6.9</x:v>
      </x:c>
      <x:c r="M1852" s="43"/>
      <x:c r="N1852" s="13" t="str">
        <x:v>Yes</x:v>
      </x:c>
      <x:c r="O1852" s="15" t="str">
        <x:v>Not stated</x:v>
      </x:c>
      <x:c r="P1852" s="15" t="str">
        <x:v>Not stated</x:v>
      </x:c>
      <x:c r="Q1852" s="15" t="str">
        <x:v>A 4,000 sqft warehouse available immediately to let on a very secure rural site near Harlow, Essex.</x:v>
      </x:c>
      <x:c r="R1852" s="15" t="str">
        <x:v>Advertised to let Annual rent converted from portal pcm; rounded display may differ from agent annual quote. Size read from property card, excluding the search-size filter. Annual rent is 12 × Rightmove advertised monthly rent; display rounding may apply.</x:v>
      </x:c>
      <x:c r="S1852" s="15" t="str">
        <x:v>https://www.rightmove.co.uk/properties/91558278#/?channel=COM_LET</x:v>
      </x:c>
      <x:c r="T1852" s="15" t="str"/>
      <x:c r="U1852" s="15" t="str"/>
      <x:c r="V1852" s="15" t="str">
        <x:v>Harlow — Standalone / estate not named</x:v>
      </x:c>
      <x:c r="W1852" s="15" t="str">
        <x:v>Individual unit ≤15,000 sq ft</x:v>
      </x:c>
      <x:c r="X1852" s="13" t="n">
        <x:f>IF(N1852="Yes",L1852,0)</x:f>
        <x:v>6.9</x:v>
      </x:c>
      <x:c r="Y1852" s="14" t="n">
        <x:v>1</x:v>
      </x:c>
      <x:c r="Z1852" s="13" t="str">
        <x:v>Industrial / workshop / storage</x:v>
      </x:c>
    </x:row>
    <x:row r="1853" ht="153" customHeight="1">
      <x:c r="A1853" s="13" t="str">
        <x:v>SE0873</x:v>
      </x:c>
      <x:c r="B1853" s="15" t="str">
        <x:v>Harlow</x:v>
      </x:c>
      <x:c r="C1853" s="15" t="str">
        <x:v>Harlow</x:v>
      </x:c>
      <x:c r="D1853" s="14" t="n">
        <x:v>93580</x:v>
      </x:c>
      <x:c r="E1853" s="13" t="str">
        <x:v>Town</x:v>
      </x:c>
      <x:c r="F1853" s="15" t="str">
        <x:v>Standalone / estate not named</x:v>
      </x:c>
      <x:c r="G1853" s="15" t="str">
        <x:v>7, Harold Close, Harlow, Essex CM19 5TH</x:v>
      </x:c>
      <x:c r="H1853" s="13" t="str">
        <x:v>Future</x:v>
      </x:c>
      <x:c r="I1853" s="14" t="n">
        <x:v>2752</x:v>
      </x:c>
      <x:c r="J1853" s="13" t="str">
        <x:f>IF(AND(ISNUMBER(I1853),I1853&gt;0),IF(I1853&lt;=1000,"1–1,000",IF(I1853&lt;=2500,"1,001–2,500",IF(I1853&lt;=5000,"2,501–5,000",IF(I1853&lt;=10000,"5,001–10,000","10,001–15,000")))),"2,501–5,000")</x:f>
        <x:v>2,501–5,000</x:v>
      </x:c>
      <x:c r="K1853" s="16"/>
      <x:c r="L1853" s="43" t="str">
        <x:f>IF(AND(ISNUMBER(I1853),I1853&gt;0,ISNUMBER(K1853),K1853&gt;0),K1853/I1853,"n.a.")</x:f>
        <x:v>n.a.</x:v>
      </x:c>
      <x:c r="M1853" s="43"/>
      <x:c r="N1853" s="13" t="str">
        <x:v>No</x:v>
      </x:c>
      <x:c r="O1853" s="15" t="str">
        <x:v>Eaves height of 5.5 m; The property, which is to be refurbished, comprises an industrial/warehouse space with an eaves height of approximately 5.5 m and benefits from three phase electricity.</x:v>
      </x:c>
      <x:c r="P1853" s="15" t="str">
        <x:v>Not stated</x:v>
      </x:c>
      <x:c r="Q1853" s="15" t="str">
        <x:v>An end of terrace 1980s-built industrial unit with the benefit of a deep forecourt offering good loading/unloading facilities for articulated vehicles. The property, which is to be refurbished, comprises an industrial/warehouse space with an eaves height of approximately 5.5 m and benefits from three phase electricity. There are offices to both ground and first floors. Externally the property has six designated car parking spaces. Harold Close is situated in the Pinnacles area of Harlow, close to the junction of Harolds Road along Elizabeth Way. The property is accessed from M11 Junction 7 via the A414 (Edinburgh Way) and A1169 (Elizabeth Way), the prime distribution route for Harlow. The A4</x:v>
      </x:c>
      <x:c r="R1853" s="15" t="str">
        <x:v>Future/refurbishment or tenant vacation pending Rightmove detail verified.</x:v>
      </x:c>
      <x:c r="S1853" s="15" t="str">
        <x:v>https://www.zoopla.co.uk/to-rent/commercial/details/74293459/</x:v>
      </x:c>
      <x:c r="T1853" s="15" t="str">
        <x:v>https://www.zoopla.co.uk/to-rent/commercial/details/72887611/</x:v>
      </x:c>
      <x:c r="U1853" s="15" t="str">
        <x:v>https://www.rightmove.co.uk/properties/745903969824240#/?channel=COM_LET
https://www.rightmove.co.uk/properties/745538585276081#/?channel=COM_LET</x:v>
      </x:c>
      <x:c r="V1853" s="15" t="str">
        <x:v>Harlow — Standalone / estate not named</x:v>
      </x:c>
      <x:c r="W1853" s="15" t="str">
        <x:v>Individual unit ≤15,000 sq ft</x:v>
      </x:c>
      <x:c r="X1853" s="13" t="n">
        <x:f>IF(N1853="Yes",L1853,0)</x:f>
        <x:v>0</x:v>
      </x:c>
      <x:c r="Y1853" s="14" t="n">
        <x:v>1</x:v>
      </x:c>
      <x:c r="Z1853" s="13" t="str">
        <x:v>Industrial / workshop / storage</x:v>
      </x:c>
    </x:row>
    <x:row r="1854" ht="62" customHeight="1">
      <x:c r="A1854" s="13" t="str">
        <x:v>SE0874</x:v>
      </x:c>
      <x:c r="B1854" s="15" t="str">
        <x:v>Harlow</x:v>
      </x:c>
      <x:c r="C1854" s="15" t="str">
        <x:v>Harlow</x:v>
      </x:c>
      <x:c r="D1854" s="14" t="n">
        <x:v>93580</x:v>
      </x:c>
      <x:c r="E1854" s="13" t="str">
        <x:v>Town</x:v>
      </x:c>
      <x:c r="F1854" s="15" t="str">
        <x:v>Standalone / estate not named</x:v>
      </x:c>
      <x:c r="G1854" s="15" t="str">
        <x:v>Harlow</x:v>
      </x:c>
      <x:c r="H1854" s="13" t="str">
        <x:v>Uncertain</x:v>
      </x:c>
      <x:c r="I1854" s="14" t="n">
        <x:v>900</x:v>
      </x:c>
      <x:c r="J1854" s="13" t="str">
        <x:f>IF(AND(ISNUMBER(I1854),I1854&gt;0),IF(I1854&lt;=1000,"1–1,000",IF(I1854&lt;=2500,"1,001–2,500",IF(I1854&lt;=5000,"2,501–5,000",IF(I1854&lt;=10000,"5,001–10,000","10,001–15,000")))),"1–1,000")</x:f>
        <x:v>1–1,000</x:v>
      </x:c>
      <x:c r="K1854" s="16" t="n">
        <x:v>9000</x:v>
      </x:c>
      <x:c r="L1854" s="43" t="n">
        <x:f>IF(AND(ISNUMBER(I1854),I1854&gt;0,ISNUMBER(K1854),K1854&gt;0),K1854/I1854,"n.a.")</x:f>
        <x:v>10</x:v>
      </x:c>
      <x:c r="M1854" s="43"/>
      <x:c r="N1854" s="13" t="str">
        <x:v>No</x:v>
      </x:c>
      <x:c r="O1854" s="15" t="str">
        <x:v>Not stated</x:v>
      </x:c>
      <x:c r="P1854" s="15" t="str">
        <x:v>Not stated</x:v>
      </x:c>
      <x:c r="Q1854" s="15" t="str">
        <x:v>Open storage to let on an established business centre in Harlow. The unit measures 900 square feet. The units sits on a secure site with links to major transport routes.</x:v>
      </x:c>
      <x:c r="R1854" s="15" t="str">
        <x:v>Advertised but conflicting floor-area/demise descriptions Annual rent converted from portal pcm; rounded display may differ from agent annual quote. Conflicting portal areas: 600.0, 700.0, 900.0 Size read from property card, excluding the search-size filter. Annual rent is 12 × Rightmove advertised monthly rent; display rounding may apply.</x:v>
      </x:c>
      <x:c r="S1854" s="15" t="str">
        <x:v>https://www.rightmove.co.uk/properties/92094426#/?channel=COM_LET</x:v>
      </x:c>
      <x:c r="T1854" s="15" t="str">
        <x:v>https://www.rightmove.co.uk/properties/89188017#/?channel=COM_LET</x:v>
      </x:c>
      <x:c r="U1854" s="15" t="str">
        <x:v>https://www.rightmove.co.uk/properties/92093640#/?channel=COM_LET</x:v>
      </x:c>
      <x:c r="V1854" s="15" t="str">
        <x:v>Harlow — Standalone / estate not named</x:v>
      </x:c>
      <x:c r="W1854" s="15" t="str">
        <x:v>Individual unit ≤15,000 sq ft</x:v>
      </x:c>
      <x:c r="X1854" s="13" t="n">
        <x:f>IF(N1854="Yes",L1854,0)</x:f>
        <x:v>0</x:v>
      </x:c>
      <x:c r="Y1854" s="14" t="n">
        <x:v>1</x:v>
      </x:c>
      <x:c r="Z1854" s="13" t="str">
        <x:v>Industrial / workshop / storage</x:v>
      </x:c>
    </x:row>
    <x:row r="1855" ht="88" customHeight="1">
      <x:c r="A1855" s="13" t="str">
        <x:v>SE0875</x:v>
      </x:c>
      <x:c r="B1855" s="15" t="str">
        <x:v>Harlow</x:v>
      </x:c>
      <x:c r="C1855" s="15" t="str">
        <x:v>Harlow</x:v>
      </x:c>
      <x:c r="D1855" s="14" t="n">
        <x:v>93580</x:v>
      </x:c>
      <x:c r="E1855" s="13" t="str">
        <x:v>Town</x:v>
      </x:c>
      <x:c r="F1855" s="15" t="str">
        <x:v>Standalone / estate not named</x:v>
      </x:c>
      <x:c r="G1855" s="15" t="str">
        <x:v>Harlow, Essex, CM19</x:v>
      </x:c>
      <x:c r="H1855" s="13" t="str">
        <x:v>Uncertain</x:v>
      </x:c>
      <x:c r="I1855" s="14" t="n">
        <x:v>796</x:v>
      </x:c>
      <x:c r="J1855" s="13" t="str">
        <x:f>IF(AND(ISNUMBER(I1855),I1855&gt;0),IF(I1855&lt;=1000,"1–1,000",IF(I1855&lt;=2500,"1,001–2,500",IF(I1855&lt;=5000,"2,501–5,000",IF(I1855&lt;=10000,"5,001–10,000","10,001–15,000")))),"1–1,000")</x:f>
        <x:v>1–1,000</x:v>
      </x:c>
      <x:c r="K1855" s="16" t="n">
        <x:v>31260</x:v>
      </x:c>
      <x:c r="L1855" s="43" t="n">
        <x:f>IF(AND(ISNUMBER(I1855),I1855&gt;0,ISNUMBER(K1855),K1855&gt;0),K1855/I1855,"n.a.")</x:f>
        <x:v>39.2713567839196</x:v>
      </x:c>
      <x:c r="M1855" s="43"/>
      <x:c r="N1855" s="13" t="str">
        <x:v>No</x:v>
      </x:c>
      <x:c r="O1855" s="15" t="str">
        <x:v>Not stated</x:v>
      </x:c>
      <x:c r="P1855" s="15" t="str">
        <x:v>UNIT 48. We are pleased to offer this STUNNING WORKSHOP for let. Situated in a POPULAR LOCATION Five minutes drive from junction 7 on the M11. Within the block are toilets and kitchenette shared by the tenants. Access is 24/7, ample free parking, roller shutter door. Appointment with agent only.</x:v>
      </x:c>
      <x:c r="Q1855" s="15" t="str">
        <x:v>UNIT 35. We are pleased to offer this STUNNING WORKSHOP for let. Situated in a POPULAR LOCATION Five minutes drive from junction 7 on the M11. Harlow town centre is a short drive away. BENEFITING FROM ROLLER SHUTTER and personnel door. AMPLE PARKING ONSITE and ONSITE CAFE.</x:v>
      </x:c>
      <x:c r="R1855" s="15" t="str">
        <x:v>Advertised but conflicting floor-area/demise descriptions Annual rent converted from portal pcm; rounded display may differ from agent annual quote. Conflicting portal areas: 578.0, 796.0 Size read from property card, excluding the search-size filter. Annual rent is 12 × Rightmove advertised monthly rent; display rounding may apply.</x:v>
      </x:c>
      <x:c r="S1855" s="15" t="str">
        <x:v>https://www.rightmove.co.uk/properties/754789456196289#/?channel=COM_LET</x:v>
      </x:c>
      <x:c r="T1855" s="15" t="str">
        <x:v>https://www.rightmove.co.uk/properties/754789554691761#/?channel=COM_LET</x:v>
      </x:c>
      <x:c r="U1855" s="15" t="str"/>
      <x:c r="V1855" s="15" t="str">
        <x:v>Harlow — Standalone / estate not named</x:v>
      </x:c>
      <x:c r="W1855" s="15" t="str">
        <x:v>Individual unit ≤15,000 sq ft</x:v>
      </x:c>
      <x:c r="X1855" s="13" t="n">
        <x:f>IF(N1855="Yes",L1855,0)</x:f>
        <x:v>0</x:v>
      </x:c>
      <x:c r="Y1855" s="14" t="n">
        <x:v>1</x:v>
      </x:c>
      <x:c r="Z1855" s="13" t="str">
        <x:v>Industrial / workshop / storage</x:v>
      </x:c>
    </x:row>
    <x:row r="1856" ht="75" customHeight="1">
      <x:c r="A1856" s="13" t="str">
        <x:v>SE0876</x:v>
      </x:c>
      <x:c r="B1856" s="15" t="str">
        <x:v>Harlow</x:v>
      </x:c>
      <x:c r="C1856" s="15" t="str">
        <x:v>Harlow</x:v>
      </x:c>
      <x:c r="D1856" s="14" t="n">
        <x:v>93580</x:v>
      </x:c>
      <x:c r="E1856" s="13" t="str">
        <x:v>Town</x:v>
      </x:c>
      <x:c r="F1856" s="15" t="str">
        <x:v>Standalone / estate not named</x:v>
      </x:c>
      <x:c r="G1856" s="15" t="str">
        <x:v>Horsecroft Place, Harlow,</x:v>
      </x:c>
      <x:c r="H1856" s="13" t="str">
        <x:v>Current</x:v>
      </x:c>
      <x:c r="I1856" s="14" t="n">
        <x:v>416</x:v>
      </x:c>
      <x:c r="J1856" s="13" t="str">
        <x:f>IF(AND(ISNUMBER(I1856),I1856&gt;0),IF(I1856&lt;=1000,"1–1,000",IF(I1856&lt;=2500,"1,001–2,500",IF(I1856&lt;=5000,"2,501–5,000",IF(I1856&lt;=10000,"5,001–10,000","10,001–15,000")))),"1–1,000")</x:f>
        <x:v>1–1,000</x:v>
      </x:c>
      <x:c r="K1856" s="16" t="n">
        <x:v>9600</x:v>
      </x:c>
      <x:c r="L1856" s="43" t="n">
        <x:f>IF(AND(ISNUMBER(I1856),I1856&gt;0,ISNUMBER(K1856),K1856&gt;0),K1856/I1856,"n.a.")</x:f>
        <x:v>23.076923076923077</x:v>
      </x:c>
      <x:c r="M1856" s="43"/>
      <x:c r="N1856" s="13" t="str">
        <x:v>Yes</x:v>
      </x:c>
      <x:c r="O1856" s="15" t="str">
        <x:v>Not stated</x:v>
      </x:c>
      <x:c r="P1856" s="15" t="str">
        <x:v>Not stated</x:v>
      </x:c>
      <x:c r="Q1856" s="15" t="str">
        <x:v>Abode are delighted to offer to the market this self-contained light-industrial unit, extending to approximately 416 sq ft. The property provides flexible accommodation suitable for a range of workshop, storage or light-industrial uses, subject to any necessary consents. It benefits from a priva...</x:v>
      </x:c>
      <x:c r="R1856" s="15" t="str">
        <x:v>Advertised to let Annual rent converted from portal pcm; rounded display may differ from agent annual quote. Size read from property card, excluding the search-size filter. Annual rent is 12 × Rightmove advertised monthly rent; display rounding may apply.</x:v>
      </x:c>
      <x:c r="S1856" s="15" t="str">
        <x:v>https://www.rightmove.co.uk/properties/92973816#/?channel=COM_LET</x:v>
      </x:c>
      <x:c r="T1856" s="15" t="str"/>
      <x:c r="U1856" s="15" t="str"/>
      <x:c r="V1856" s="15" t="str">
        <x:v>Harlow — Standalone / estate not named</x:v>
      </x:c>
      <x:c r="W1856" s="15" t="str">
        <x:v>Individual unit ≤15,000 sq ft</x:v>
      </x:c>
      <x:c r="X1856" s="13" t="n">
        <x:f>IF(N1856="Yes",L1856,0)</x:f>
        <x:v>23.076923076923077</x:v>
      </x:c>
      <x:c r="Y1856" s="14" t="n">
        <x:v>1</x:v>
      </x:c>
      <x:c r="Z1856" s="13" t="str">
        <x:v>Industrial / workshop / storage</x:v>
      </x:c>
    </x:row>
    <x:row r="1857" ht="42" customHeight="1">
      <x:c r="A1857" s="13" t="str">
        <x:v>SE0877</x:v>
      </x:c>
      <x:c r="B1857" s="15" t="str">
        <x:v>Harlow</x:v>
      </x:c>
      <x:c r="C1857" s="15" t="str">
        <x:v>Harlow</x:v>
      </x:c>
      <x:c r="D1857" s="14" t="n">
        <x:v>93580</x:v>
      </x:c>
      <x:c r="E1857" s="13" t="str">
        <x:v>Town</x:v>
      </x:c>
      <x:c r="F1857" s="15" t="str">
        <x:v>Standalone / estate not named</x:v>
      </x:c>
      <x:c r="G1857" s="15" t="str">
        <x:v>Id3, Identity Harlow, Harlow Innovation Park, Harlow, CM17 9LX</x:v>
      </x:c>
      <x:c r="H1857" s="13" t="str">
        <x:v>Current</x:v>
      </x:c>
      <x:c r="I1857" s="14" t="n">
        <x:v>12422</x:v>
      </x:c>
      <x:c r="J1857" s="13" t="str">
        <x:f>IF(AND(ISNUMBER(I1857),I1857&gt;0),IF(I1857&lt;=1000,"1–1,000",IF(I1857&lt;=2500,"1,001–2,500",IF(I1857&lt;=5000,"2,501–5,000",IF(I1857&lt;=10000,"5,001–10,000","10,001–15,000")))),"10,001–15,000")</x:f>
        <x:v>10,001–15,000</x:v>
      </x:c>
      <x:c r="K1857" s="16"/>
      <x:c r="L1857" s="43" t="str">
        <x:f>IF(AND(ISNUMBER(I1857),I1857&gt;0,ISNUMBER(K1857),K1857&gt;0),K1857/I1857,"n.a.")</x:f>
        <x:v>n.a.</x:v>
      </x:c>
      <x:c r="M1857" s="43"/>
      <x:c r="N1857" s="13" t="str">
        <x:v>No</x:v>
      </x:c>
      <x:c r="O1857" s="15" t="str">
        <x:v>Not stated</x:v>
      </x:c>
      <x:c r="P1857" s="15" t="str">
        <x:v>Not stated</x:v>
      </x:c>
      <x:c r="Q1857" s="15" t="str">
        <x:v>Mid-tech Industrial Unit</x:v>
      </x:c>
      <x:c r="R1857" s="15" t="str">
        <x:v>Advertised to let Size read from property card, excluding the search-size filter.</x:v>
      </x:c>
      <x:c r="S1857" s="15" t="str">
        <x:v>https://www.rightmove.co.uk/properties/721598817150784#/?channel=COM_LET</x:v>
      </x:c>
      <x:c r="T1857" s="15" t="str"/>
      <x:c r="U1857" s="15" t="str"/>
      <x:c r="V1857" s="15" t="str">
        <x:v>Harlow — Standalone / estate not named</x:v>
      </x:c>
      <x:c r="W1857" s="15" t="str">
        <x:v>Individual unit ≤15,000 sq ft</x:v>
      </x:c>
      <x:c r="X1857" s="13" t="n">
        <x:f>IF(N1857="Yes",L1857,0)</x:f>
        <x:v>0</x:v>
      </x:c>
      <x:c r="Y1857" s="14" t="n">
        <x:v>1</x:v>
      </x:c>
      <x:c r="Z1857" s="13" t="str">
        <x:v>Industrial / workshop / storage</x:v>
      </x:c>
    </x:row>
    <x:row r="1858" ht="49" customHeight="1">
      <x:c r="A1858" s="13" t="str">
        <x:v>SE0878</x:v>
      </x:c>
      <x:c r="B1858" s="15" t="str">
        <x:v>Harlow</x:v>
      </x:c>
      <x:c r="C1858" s="15" t="str">
        <x:v>Harlow</x:v>
      </x:c>
      <x:c r="D1858" s="14" t="n">
        <x:v>93580</x:v>
      </x:c>
      <x:c r="E1858" s="13" t="str">
        <x:v>Town</x:v>
      </x:c>
      <x:c r="F1858" s="15" t="str">
        <x:v>Standalone / estate not named</x:v>
      </x:c>
      <x:c r="G1858" s="15" t="str">
        <x:v>Matching, Harlow CM17</x:v>
      </x:c>
      <x:c r="H1858" s="13" t="str">
        <x:v>Current</x:v>
      </x:c>
      <x:c r="I1858" s="14" t="n">
        <x:v>11440</x:v>
      </x:c>
      <x:c r="J1858" s="13" t="str">
        <x:f>IF(AND(ISNUMBER(I1858),I1858&gt;0),IF(I1858&lt;=1000,"1–1,000",IF(I1858&lt;=2500,"1,001–2,500",IF(I1858&lt;=5000,"2,501–5,000",IF(I1858&lt;=10000,"5,001–10,000","10,001–15,000")))),"10,001–15,000")</x:f>
        <x:v>10,001–15,000</x:v>
      </x:c>
      <x:c r="K1858" s="16" t="n">
        <x:v>60000</x:v>
      </x:c>
      <x:c r="L1858" s="43" t="n">
        <x:f>IF(AND(ISNUMBER(I1858),I1858&gt;0,ISNUMBER(K1858),K1858&gt;0),K1858/I1858,"n.a.")</x:f>
        <x:v>5.244755244755245</x:v>
      </x:c>
      <x:c r="M1858" s="43"/>
      <x:c r="N1858" s="13" t="str">
        <x:v>Yes</x:v>
      </x:c>
      <x:c r="O1858" s="15" t="str">
        <x:v>Not stated</x:v>
      </x:c>
      <x:c r="P1858" s="15" t="str">
        <x:v>Not stated</x:v>
      </x:c>
      <x:c r="Q1858" s="15" t="str">
        <x:v>A self-contained, secure storage/light commercial unit in an attractive rural location. Industrial</x:v>
      </x:c>
      <x:c r="R185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58" s="15" t="str">
        <x:v>https://www.zoopla.co.uk/to-rent/commercial/details/73905485/</x:v>
      </x:c>
      <x:c r="T1858" s="15" t="str"/>
      <x:c r="U1858" s="15" t="str"/>
      <x:c r="V1858" s="15" t="str">
        <x:v>Harlow — Standalone / estate not named</x:v>
      </x:c>
      <x:c r="W1858" s="15" t="str">
        <x:v>Individual unit ≤15,000 sq ft</x:v>
      </x:c>
      <x:c r="X1858" s="13" t="n">
        <x:f>IF(N1858="Yes",L1858,0)</x:f>
        <x:v>5.244755244755245</x:v>
      </x:c>
      <x:c r="Y1858" s="14" t="n">
        <x:v>1</x:v>
      </x:c>
      <x:c r="Z1858" s="13" t="str">
        <x:v>Industrial / workshop / storage</x:v>
      </x:c>
    </x:row>
    <x:row r="1859" ht="49" customHeight="1">
      <x:c r="A1859" s="13" t="str">
        <x:v>SE0879</x:v>
      </x:c>
      <x:c r="B1859" s="15" t="str">
        <x:v>Harlow</x:v>
      </x:c>
      <x:c r="C1859" s="15" t="str">
        <x:v>Harlow</x:v>
      </x:c>
      <x:c r="D1859" s="14" t="n">
        <x:v>93580</x:v>
      </x:c>
      <x:c r="E1859" s="13" t="str">
        <x:v>Town</x:v>
      </x:c>
      <x:c r="F1859" s="15" t="str">
        <x:v>Standalone / estate not named</x:v>
      </x:c>
      <x:c r="G1859" s="15" t="str">
        <x:v>River Way, Harlow CM20</x:v>
      </x:c>
      <x:c r="H1859" s="13" t="str">
        <x:v>Uncertain</x:v>
      </x:c>
      <x:c r="I1859" s="14" t="n">
        <x:v>12274</x:v>
      </x:c>
      <x:c r="J1859" s="13" t="str">
        <x:f>IF(AND(ISNUMBER(I1859),I1859&gt;0),IF(I1859&lt;=1000,"1–1,000",IF(I1859&lt;=2500,"1,001–2,500",IF(I1859&lt;=5000,"2,501–5,000",IF(I1859&lt;=10000,"5,001–10,000","10,001–15,000")))),"10,001–15,000")</x:f>
        <x:v>10,001–15,000</x:v>
      </x:c>
      <x:c r="K1859" s="16" t="n">
        <x:v>52272</x:v>
      </x:c>
      <x:c r="L1859" s="43" t="n">
        <x:f>IF(AND(ISNUMBER(I1859),I1859&gt;0,ISNUMBER(K1859),K1859&gt;0),K1859/I1859,"n.a.")</x:f>
        <x:v>4.258758350985824</x:v>
      </x:c>
      <x:c r="M1859" s="43"/>
      <x:c r="N1859" s="13" t="str">
        <x:v>No</x:v>
      </x:c>
      <x:c r="O1859" s="15" t="str">
        <x:v>Not stated</x:v>
      </x:c>
      <x:c r="P1859" s="15" t="str">
        <x:v>Not stated</x:v>
      </x:c>
      <x:c r="Q1859" s="15" t="str">
        <x:v>Description Harlow Mill Business Centre comprises 16 modern steel framed industrial units formed in three terraces, with ... Industrial</x:v>
      </x:c>
      <x:c r="R1859" s="15" t="str">
        <x:v>Advertised but conflicting floor-area/demise descriptions Portal result card observed; individual detail unavailable at time of reading. Conflicting portal areas: 3507.0, 12274.0 Annual rent is 12 × Zoopla advertised monthly rent; display rounding may apply.</x:v>
      </x:c>
      <x:c r="S1859" s="15" t="str">
        <x:v>https://www.zoopla.co.uk/to-rent/commercial/details/74279882/</x:v>
      </x:c>
      <x:c r="T1859" s="15" t="str">
        <x:v>https://www.zoopla.co.uk/to-rent/commercial/details/66005811/</x:v>
      </x:c>
      <x:c r="U1859" s="15" t="str"/>
      <x:c r="V1859" s="15" t="str">
        <x:v>Harlow — Standalone / estate not named</x:v>
      </x:c>
      <x:c r="W1859" s="15" t="str">
        <x:v>Individual unit ≤15,000 sq ft</x:v>
      </x:c>
      <x:c r="X1859" s="13" t="n">
        <x:f>IF(N1859="Yes",L1859,0)</x:f>
        <x:v>0</x:v>
      </x:c>
      <x:c r="Y1859" s="14" t="n">
        <x:v>1</x:v>
      </x:c>
      <x:c r="Z1859" s="13" t="str">
        <x:v>Industrial / workshop / storage</x:v>
      </x:c>
    </x:row>
    <x:row r="1860" ht="75" customHeight="1">
      <x:c r="A1860" s="13" t="str">
        <x:v>SE0880</x:v>
      </x:c>
      <x:c r="B1860" s="15" t="str">
        <x:v>Harlow</x:v>
      </x:c>
      <x:c r="C1860" s="15" t="str">
        <x:v>Harlow</x:v>
      </x:c>
      <x:c r="D1860" s="14" t="n">
        <x:v>93580</x:v>
      </x:c>
      <x:c r="E1860" s="13" t="str">
        <x:v>Town</x:v>
      </x:c>
      <x:c r="F1860" s="15" t="str">
        <x:v>Standalone / estate not named</x:v>
      </x:c>
      <x:c r="G1860" s="15" t="str">
        <x:v>Stadium Way, Harlow, Essex, CM19</x:v>
      </x:c>
      <x:c r="H1860" s="13" t="str">
        <x:v>Current</x:v>
      </x:c>
      <x:c r="I1860" s="14" t="n">
        <x:v>4628</x:v>
      </x:c>
      <x:c r="J1860" s="13" t="str">
        <x:f>IF(AND(ISNUMBER(I1860),I1860&gt;0),IF(I1860&lt;=1000,"1–1,000",IF(I1860&lt;=2500,"1,001–2,500",IF(I1860&lt;=5000,"2,501–5,000",IF(I1860&lt;=10000,"5,001–10,000","10,001–15,000")))),"2,501–5,000")</x:f>
        <x:v>2,501–5,000</x:v>
      </x:c>
      <x:c r="K1860" s="16" t="n">
        <x:v>41652</x:v>
      </x:c>
      <x:c r="L1860" s="43" t="n">
        <x:f>IF(AND(ISNUMBER(I1860),I1860&gt;0,ISNUMBER(K1860),K1860&gt;0),K1860/I1860,"n.a.")</x:f>
        <x:v>9</x:v>
      </x:c>
      <x:c r="M1860" s="43"/>
      <x:c r="N1860" s="13" t="str">
        <x:v>Yes</x:v>
      </x:c>
      <x:c r="O1860" s="15" t="str">
        <x:v>Not stated</x:v>
      </x:c>
      <x:c r="P1860" s="15" t="str">
        <x:v>Not stated</x:v>
      </x:c>
      <x:c r="Q1860" s="15" t="str">
        <x:v>Situated in the busy Pinnacles Industrial Estate these fully serviced high grade offices which have been completely refurbished throughout. We have a range of office sizes which can be let individually or as a set as the offices are all within the same corridor. Bills included, allocated parking</x:v>
      </x:c>
      <x:c r="R1860" s="15" t="str">
        <x:v>Advertised to let Annual rent converted from portal pcm; rounded display may differ from agent annual quote. Size read from property card, excluding the search-size filter. Annual rent is 12 × Rightmove advertised monthly rent; display rounding may apply.</x:v>
      </x:c>
      <x:c r="S1860" s="15" t="str">
        <x:v>https://www.rightmove.co.uk/properties/754789420473953#/?channel=COM_LET</x:v>
      </x:c>
      <x:c r="T1860" s="15" t="str"/>
      <x:c r="U1860" s="15" t="str"/>
      <x:c r="V1860" s="15" t="str">
        <x:v>Harlow — Standalone / estate not named</x:v>
      </x:c>
      <x:c r="W1860" s="15" t="str">
        <x:v>Individual unit ≤15,000 sq ft</x:v>
      </x:c>
      <x:c r="X1860" s="13" t="n">
        <x:f>IF(N1860="Yes",L1860,0)</x:f>
        <x:v>9</x:v>
      </x:c>
      <x:c r="Y1860" s="14" t="n">
        <x:v>1</x:v>
      </x:c>
      <x:c r="Z1860" s="13" t="str">
        <x:v>Industrial / workshop / storage</x:v>
      </x:c>
    </x:row>
    <x:row r="1861" ht="49" customHeight="1">
      <x:c r="A1861" s="13" t="str">
        <x:v>SE0881</x:v>
      </x:c>
      <x:c r="B1861" s="15" t="str">
        <x:v>Harlow</x:v>
      </x:c>
      <x:c r="C1861" s="15" t="str">
        <x:v>Harlow</x:v>
      </x:c>
      <x:c r="D1861" s="14" t="n">
        <x:v>93580</x:v>
      </x:c>
      <x:c r="E1861" s="13" t="str">
        <x:v>Town</x:v>
      </x:c>
      <x:c r="F1861" s="15" t="str">
        <x:v>Standalone / estate not named</x:v>
      </x:c>
      <x:c r="G1861" s="15" t="str">
        <x:v>Suite 1 Ground Floor G.3, Nexus, Harlow Innovation Park, Harlow, London Road, Essex, CM17 9LS</x:v>
      </x:c>
      <x:c r="H1861" s="13" t="str">
        <x:v>Current</x:v>
      </x:c>
      <x:c r="I1861" s="14" t="n">
        <x:v>3844</x:v>
      </x:c>
      <x:c r="J1861" s="13" t="str">
        <x:f>IF(AND(ISNUMBER(I1861),I1861&gt;0),IF(I1861&lt;=1000,"1–1,000",IF(I1861&lt;=2500,"1,001–2,500",IF(I1861&lt;=5000,"2,501–5,000",IF(I1861&lt;=10000,"5,001–10,000","10,001–15,000")))),"2,501–5,000")</x:f>
        <x:v>2,501–5,000</x:v>
      </x:c>
      <x:c r="K1861" s="16"/>
      <x:c r="L1861" s="43" t="str">
        <x:f>IF(AND(ISNUMBER(I1861),I1861&gt;0,ISNUMBER(K1861),K1861&gt;0),K1861/I1861,"n.a.")</x:f>
        <x:v>n.a.</x:v>
      </x:c>
      <x:c r="M1861" s="43"/>
      <x:c r="N1861" s="13" t="str">
        <x:v>No</x:v>
      </x:c>
      <x:c r="O1861" s="15" t="str">
        <x:v>Not stated</x:v>
      </x:c>
      <x:c r="P1861" s="15" t="str">
        <x:v>Not stated</x:v>
      </x:c>
      <x:c r="Q1861" s="15" t="str">
        <x:v>Established location with local occupiers that include Public Health England, Pearson, Teva Pharmaceutical Industries, Arrow Electronics</x:v>
      </x:c>
      <x:c r="R1861" s="15" t="str">
        <x:v>Advertised to let Size read from property card, excluding the search-size filter.</x:v>
      </x:c>
      <x:c r="S1861" s="15" t="str">
        <x:v>https://www.rightmove.co.uk/properties/774595395804464#/?channel=COM_LET</x:v>
      </x:c>
      <x:c r="T1861" s="15" t="str"/>
      <x:c r="U1861" s="15" t="str"/>
      <x:c r="V1861" s="15" t="str">
        <x:v>Harlow — Standalone / estate not named</x:v>
      </x:c>
      <x:c r="W1861" s="15" t="str">
        <x:v>Individual unit ≤15,000 sq ft</x:v>
      </x:c>
      <x:c r="X1861" s="13" t="n">
        <x:f>IF(N1861="Yes",L1861,0)</x:f>
        <x:v>0</x:v>
      </x:c>
      <x:c r="Y1861" s="14" t="n">
        <x:v>1</x:v>
      </x:c>
      <x:c r="Z1861" s="13" t="str">
        <x:v>Industrial / workshop / storage</x:v>
      </x:c>
    </x:row>
    <x:row r="1862" ht="49" customHeight="1">
      <x:c r="A1862" s="13" t="str">
        <x:v>SE0882</x:v>
      </x:c>
      <x:c r="B1862" s="15" t="str">
        <x:v>Harlow</x:v>
      </x:c>
      <x:c r="C1862" s="15" t="str">
        <x:v>Harlow</x:v>
      </x:c>
      <x:c r="D1862" s="14" t="n">
        <x:v>93580</x:v>
      </x:c>
      <x:c r="E1862" s="13" t="str">
        <x:v>Town</x:v>
      </x:c>
      <x:c r="F1862" s="15" t="str">
        <x:v>Standalone / estate not named</x:v>
      </x:c>
      <x:c r="G1862" s="15" t="str">
        <x:v>The Grain Store, Matching Hall Farm, Matching Hall, Church Road, Matching, Harlow, Essex</x:v>
      </x:c>
      <x:c r="H1862" s="13" t="str">
        <x:v>Current</x:v>
      </x:c>
      <x:c r="I1862" s="14" t="n">
        <x:v>11440</x:v>
      </x:c>
      <x:c r="J1862" s="13" t="str">
        <x:f>IF(AND(ISNUMBER(I1862),I1862&gt;0),IF(I1862&lt;=1000,"1–1,000",IF(I1862&lt;=2500,"1,001–2,500",IF(I1862&lt;=5000,"2,501–5,000",IF(I1862&lt;=10000,"5,001–10,000","10,001–15,000")))),"10,001–15,000")</x:f>
        <x:v>10,001–15,000</x:v>
      </x:c>
      <x:c r="K1862" s="16" t="n">
        <x:v>60000</x:v>
      </x:c>
      <x:c r="L1862" s="43" t="n">
        <x:f>IF(AND(ISNUMBER(I1862),I1862&gt;0,ISNUMBER(K1862),K1862&gt;0),K1862/I1862,"n.a.")</x:f>
        <x:v>5.244755244755245</x:v>
      </x:c>
      <x:c r="M1862" s="43"/>
      <x:c r="N1862" s="13" t="str">
        <x:v>Yes</x:v>
      </x:c>
      <x:c r="O1862" s="15" t="str">
        <x:v>Not stated</x:v>
      </x:c>
      <x:c r="P1862" s="15" t="str">
        <x:v>Not stated</x:v>
      </x:c>
      <x:c r="Q1862" s="15" t="str">
        <x:v>A self-contained, secure storage unit in an attractive rural location.</x:v>
      </x:c>
      <x:c r="R1862" s="15" t="str">
        <x:v>Advertised to let Annual rent converted from portal pcm; rounded display may differ from agent annual quote. Size read from property card, excluding the search-size filter. Annual rent is 12 × Rightmove advertised monthly rent; display rounding may apply.</x:v>
      </x:c>
      <x:c r="S1862" s="15" t="str">
        <x:v>https://www.rightmove.co.uk/properties/767436962637729#/?channel=COM_LET</x:v>
      </x:c>
      <x:c r="T1862" s="15" t="str"/>
      <x:c r="U1862" s="15" t="str"/>
      <x:c r="V1862" s="15" t="str">
        <x:v>Harlow — Standalone / estate not named</x:v>
      </x:c>
      <x:c r="W1862" s="15" t="str">
        <x:v>Individual unit ≤15,000 sq ft</x:v>
      </x:c>
      <x:c r="X1862" s="13" t="n">
        <x:f>IF(N1862="Yes",L1862,0)</x:f>
        <x:v>5.244755244755245</x:v>
      </x:c>
      <x:c r="Y1862" s="14" t="n">
        <x:v>1</x:v>
      </x:c>
      <x:c r="Z1862" s="13" t="str">
        <x:v>Industrial / workshop / storage</x:v>
      </x:c>
    </x:row>
    <x:row r="1863" ht="153" customHeight="1">
      <x:c r="A1863" s="13" t="str">
        <x:v>SE0883</x:v>
      </x:c>
      <x:c r="B1863" s="15" t="str">
        <x:v>Harlow</x:v>
      </x:c>
      <x:c r="C1863" s="15" t="str">
        <x:v>Harlow</x:v>
      </x:c>
      <x:c r="D1863" s="14" t="n">
        <x:v>93580</x:v>
      </x:c>
      <x:c r="E1863" s="13" t="str">
        <x:v>Town</x:v>
      </x:c>
      <x:c r="F1863" s="15" t="str">
        <x:v>Standalone / estate not named</x:v>
      </x:c>
      <x:c r="G1863" s="15" t="str">
        <x:v>Unit 1 Ascent Park, Edinburgh Way, Harlow, CM20 2HW</x:v>
      </x:c>
      <x:c r="H1863" s="13" t="str">
        <x:v>Current</x:v>
      </x:c>
      <x:c r="I1863" s="14" t="n">
        <x:v>9197</x:v>
      </x:c>
      <x:c r="J1863" s="13" t="str">
        <x:f>IF(AND(ISNUMBER(I1863),I1863&gt;0),IF(I1863&lt;=1000,"1–1,000",IF(I1863&lt;=2500,"1,001–2,500",IF(I1863&lt;=5000,"2,501–5,000",IF(I1863&lt;=10000,"5,001–10,000","10,001–15,000")))),"5,001–10,000")</x:f>
        <x:v>5,001–10,000</x:v>
      </x:c>
      <x:c r="K1863" s="16" t="n">
        <x:v>142548</x:v>
      </x:c>
      <x:c r="L1863" s="43" t="n">
        <x:f>IF(AND(ISNUMBER(I1863),I1863&gt;0,ISNUMBER(K1863),K1863&gt;0),K1863/I1863,"n.a.")</x:f>
        <x:v>15.499401978906166</x:v>
      </x:c>
      <x:c r="M1863" s="43"/>
      <x:c r="N1863" s="13" t="str">
        <x:v>Yes</x:v>
      </x:c>
      <x:c r="O1863" s="15" t="str">
        <x:v>The unit has an eaves height of approximately 7.7m and incorporates office/staff welfare accommodation over the ground and first floors.</x:v>
      </x:c>
      <x:c r="P1863" s="15" t="str">
        <x:v>There is a glazed entrance lobby providing pedestrian access and a sectional loading door.</x:v>
      </x:c>
      <x:c r="Q1863" s="15" t="str">
        <x:v>Description The property comprises an end of terrace industrial/warehouse unit forming part of a 9 unit scheme exclusively let to national trade counter operators. The property is of steel portal frame construction with profile metal clad elevations under a pitched metal clad roof incorporating roof lights. The unit has an eaves height of approximately 7.7m and incorporates office/staff welfare accommodation over the ground and first floors. There is a glazed entrance lobby providing pedestrian access and a sectional loading door. Location The property is situated on Ascent Park which is prominently located on Edinburgh Way. Edinburgh Way is the main out of town retail/trade counter/motor tr</x:v>
      </x:c>
      <x:c r="R1863" s="15" t="str">
        <x:v>Advertised to let Annual rent converted from portal pcm; rounded display may differ from agent annual quote. Rightmove detail verified. Annual rent is 12 × Rightmove advertised monthly rent; display rounding may apply.</x:v>
      </x:c>
      <x:c r="S1863" s="15" t="str">
        <x:v>https://www.zoopla.co.uk/to-rent/commercial/details/74276430/</x:v>
      </x:c>
      <x:c r="T1863" s="15" t="str">
        <x:v>https://www.rightmove.co.uk/properties/721598747775489#/?channel=COM_LET</x:v>
      </x:c>
      <x:c r="U1863" s="15" t="str"/>
      <x:c r="V1863" s="15" t="str">
        <x:v>Harlow — Standalone / estate not named</x:v>
      </x:c>
      <x:c r="W1863" s="15" t="str">
        <x:v>Individual unit ≤15,000 sq ft</x:v>
      </x:c>
      <x:c r="X1863" s="13" t="n">
        <x:f>IF(N1863="Yes",L1863,0)</x:f>
        <x:v>15.499401978906166</x:v>
      </x:c>
      <x:c r="Y1863" s="14" t="n">
        <x:v>1</x:v>
      </x:c>
      <x:c r="Z1863" s="13" t="str">
        <x:v>Industrial / workshop / storage</x:v>
      </x:c>
    </x:row>
    <x:row r="1864" ht="153" customHeight="1">
      <x:c r="A1864" s="13" t="str">
        <x:v>SE0884</x:v>
      </x:c>
      <x:c r="B1864" s="15" t="str">
        <x:v>Harlow</x:v>
      </x:c>
      <x:c r="C1864" s="15" t="str">
        <x:v>Harlow</x:v>
      </x:c>
      <x:c r="D1864" s="14" t="n">
        <x:v>93580</x:v>
      </x:c>
      <x:c r="E1864" s="13" t="str">
        <x:v>Town</x:v>
      </x:c>
      <x:c r="F1864" s="15" t="str">
        <x:v>Standalone / estate not named</x:v>
      </x:c>
      <x:c r="G1864" s="15" t="str">
        <x:v>Unit 1 Coldharbour Pinnacles Estate, Lovet Road, Harlow, CM19 5JH</x:v>
      </x:c>
      <x:c r="H1864" s="13" t="str">
        <x:v>Current</x:v>
      </x:c>
      <x:c r="I1864" s="14" t="n">
        <x:v>5709</x:v>
      </x:c>
      <x:c r="J1864" s="13" t="str">
        <x:f>IF(AND(ISNUMBER(I1864),I1864&gt;0),IF(I1864&lt;=1000,"1–1,000",IF(I1864&lt;=2500,"1,001–2,500",IF(I1864&lt;=5000,"2,501–5,000",IF(I1864&lt;=10000,"5,001–10,000","10,001–15,000")))),"5,001–10,000")</x:f>
        <x:v>5,001–10,000</x:v>
      </x:c>
      <x:c r="K1864" s="16" t="n">
        <x:v>78504</x:v>
      </x:c>
      <x:c r="L1864" s="43" t="n">
        <x:f>IF(AND(ISNUMBER(I1864),I1864&gt;0,ISNUMBER(K1864),K1864&gt;0),K1864/I1864,"n.a.")</x:f>
        <x:v>13.750919600630583</x:v>
      </x:c>
      <x:c r="M1864" s="43"/>
      <x:c r="N1864" s="13" t="str">
        <x:v>Yes</x:v>
      </x:c>
      <x:c r="O1864" s="15" t="str">
        <x:v>Minimum eaves height of approximately 5.6m rising to 6.4m at the ridge; Internally there is full height warehouse/industrial space, ground floor staff facilities and an open plan first floor office.</x:v>
      </x:c>
      <x:c r="P1864" s="15" t="str">
        <x:v>2 electric loading doors; The property comprises an industrial/warehouse unit of steel portal frame construction with access via two loading doors to the rear elevation and separate office access to the front elevation via a pedestrian door.</x:v>
      </x:c>
      <x:c r="Q1864" s="15" t="str">
        <x:v>Description The property comprises an industrial/warehouse unit of steel portal frame construction with access via two loading doors to the rear elevation and separate office access to the front elevation via a pedestrian door. There is car parking at both front and rear. Internally there is full height warehouse/industrial space, ground floor staff facilities and an open plan first floor office. Location The unit is located in the Pinnacles Industrial area close to other major occupiers such as Poundland, GlaxoSmithKline and Brake Bros. J7 of the M11 is approximately 4 miles away. Cambridge is approximately 40 miles to the north. Stansted international airport is located just off J8 of the</x:v>
      </x:c>
      <x:c r="R1864" s="15" t="str">
        <x:v>Advertised to let Annual rent converted from portal pcm; rounded display may differ from agent annual quote. Rightmove detail verified. Annual rent is 12 × Rightmove advertised monthly rent; display rounding may apply.</x:v>
      </x:c>
      <x:c r="S1864" s="15" t="str">
        <x:v>https://www.zoopla.co.uk/to-rent/commercial/details/74276352/</x:v>
      </x:c>
      <x:c r="T1864" s="15" t="str">
        <x:v>https://www.rightmove.co.uk/properties/773641271268336#/?channel=COM_LET</x:v>
      </x:c>
      <x:c r="U1864" s="15" t="str"/>
      <x:c r="V1864" s="15" t="str">
        <x:v>Harlow — Standalone / estate not named</x:v>
      </x:c>
      <x:c r="W1864" s="15" t="str">
        <x:v>Individual unit ≤15,000 sq ft</x:v>
      </x:c>
      <x:c r="X1864" s="13" t="n">
        <x:f>IF(N1864="Yes",L1864,0)</x:f>
        <x:v>13.750919600630583</x:v>
      </x:c>
      <x:c r="Y1864" s="14" t="n">
        <x:v>1</x:v>
      </x:c>
      <x:c r="Z1864" s="13" t="str">
        <x:v>Industrial / workshop / storage</x:v>
      </x:c>
    </x:row>
    <x:row r="1865" ht="153" customHeight="1">
      <x:c r="A1865" s="13" t="str">
        <x:v>SE0885</x:v>
      </x:c>
      <x:c r="B1865" s="15" t="str">
        <x:v>Harlow</x:v>
      </x:c>
      <x:c r="C1865" s="15" t="str">
        <x:v>Harlow</x:v>
      </x:c>
      <x:c r="D1865" s="14" t="n">
        <x:v>93580</x:v>
      </x:c>
      <x:c r="E1865" s="13" t="str">
        <x:v>Town</x:v>
      </x:c>
      <x:c r="F1865" s="15" t="str">
        <x:v>Standalone / estate not named</x:v>
      </x:c>
      <x:c r="G1865" s="15" t="str">
        <x:v>Unit 10 Coldharbour Pinnacles Estate, Lovet Road, Harlow, CM19 5JH</x:v>
      </x:c>
      <x:c r="H1865" s="13" t="str">
        <x:v>Future</x:v>
      </x:c>
      <x:c r="I1865" s="14" t="n">
        <x:v>7619</x:v>
      </x:c>
      <x:c r="J1865" s="13" t="str">
        <x:f>IF(AND(ISNUMBER(I1865),I1865&gt;0),IF(I1865&lt;=1000,"1–1,000",IF(I1865&lt;=2500,"1,001–2,500",IF(I1865&lt;=5000,"2,501–5,000",IF(I1865&lt;=10000,"5,001–10,000","10,001–15,000")))),"5,001–10,000")</x:f>
        <x:v>5,001–10,000</x:v>
      </x:c>
      <x:c r="K1865" s="16" t="n">
        <x:v>105000</x:v>
      </x:c>
      <x:c r="L1865" s="43" t="n">
        <x:f>IF(AND(ISNUMBER(I1865),I1865&gt;0,ISNUMBER(K1865),K1865&gt;0),K1865/I1865,"n.a.")</x:f>
        <x:v>13.781336133350834</x:v>
      </x:c>
      <x:c r="M1865" s="43"/>
      <x:c r="N1865" s="13" t="str">
        <x:v>No</x:v>
      </x:c>
      <x:c r="O1865" s="15" t="str">
        <x:v>Minimum eaves height of approximately 6.1m rising to 6.9m at the ridge; Internally there is full height warehouse/industrial space, ground floor staff facilities and first floor office space.</x:v>
      </x:c>
      <x:c r="P1865" s="15" t="str">
        <x:v>2 electric loading doors (4m wide x 5m high); The property comprises an industrial/warehouse unit of steel portal frame construction with access via two loading doors to the rear elevation and separate office access to the front elevation via a pedestrian door.</x:v>
      </x:c>
      <x:c r="Q1865" s="15" t="str">
        <x:v>Description The property comprises an industrial/warehouse unit of steel portal frame construction with access via two loading doors to the rear elevation and separate office access to the front elevation via a pedestrian door. There is car parking at both front and rear. Internally there is full height warehouse/industrial space, ground floor staff facilities and first floor office space. Location The unit is located in the Pinnacles Industrial area close to other major occupiers such as Poundland, GlaxoSmithKline and Brake Bros. J7 of the M11 is approximately 4 miles away. Cambridge is approximately 40 miles to the north. Stansted international airport is located just off J8 of the M11, wh</x:v>
      </x:c>
      <x:c r="R1865" s="15" t="str">
        <x:v>Future/refurbishment or tenant vacation pending Annual rent converted from portal pcm; rounded display may differ from agent annual quote. Rightmove detail verified. Annual rent is 12 × Rightmove advertised monthly rent; display rounding may apply.</x:v>
      </x:c>
      <x:c r="S1865" s="15" t="str">
        <x:v>https://www.zoopla.co.uk/to-rent/commercial/details/74274989/</x:v>
      </x:c>
      <x:c r="T1865" s="15" t="str">
        <x:v>https://www.rightmove.co.uk/properties/750979528569120#/?channel=COM_LET</x:v>
      </x:c>
      <x:c r="U1865" s="15" t="str"/>
      <x:c r="V1865" s="15" t="str">
        <x:v>Harlow — Standalone / estate not named</x:v>
      </x:c>
      <x:c r="W1865" s="15" t="str">
        <x:v>Individual unit ≤15,000 sq ft</x:v>
      </x:c>
      <x:c r="X1865" s="13" t="n">
        <x:f>IF(N1865="Yes",L1865,0)</x:f>
        <x:v>0</x:v>
      </x:c>
      <x:c r="Y1865" s="14" t="n">
        <x:v>1</x:v>
      </x:c>
      <x:c r="Z1865" s="13" t="str">
        <x:v>Industrial / workshop / storage</x:v>
      </x:c>
    </x:row>
    <x:row r="1866" ht="153" customHeight="1">
      <x:c r="A1866" s="13" t="str">
        <x:v>SE0886</x:v>
      </x:c>
      <x:c r="B1866" s="15" t="str">
        <x:v>Harlow</x:v>
      </x:c>
      <x:c r="C1866" s="15" t="str">
        <x:v>Harlow</x:v>
      </x:c>
      <x:c r="D1866" s="14" t="n">
        <x:v>93580</x:v>
      </x:c>
      <x:c r="E1866" s="13" t="str">
        <x:v>Town</x:v>
      </x:c>
      <x:c r="F1866" s="15" t="str">
        <x:v>Standalone / estate not named</x:v>
      </x:c>
      <x:c r="G1866" s="15" t="str">
        <x:v>Unit 13 Mead Park, River Way, Harlow, CM20 2SE</x:v>
      </x:c>
      <x:c r="H1866" s="13" t="str">
        <x:v>Current</x:v>
      </x:c>
      <x:c r="I1866" s="14" t="n">
        <x:v>4750</x:v>
      </x:c>
      <x:c r="J1866" s="13" t="str">
        <x:f>IF(AND(ISNUMBER(I1866),I1866&gt;0),IF(I1866&lt;=1000,"1–1,000",IF(I1866&lt;=2500,"1,001–2,500",IF(I1866&lt;=5000,"2,501–5,000",IF(I1866&lt;=10000,"5,001–10,000","10,001–15,000")))),"2,501–5,000")</x:f>
        <x:v>2,501–5,000</x:v>
      </x:c>
      <x:c r="K1866" s="16"/>
      <x:c r="L1866" s="43" t="str">
        <x:f>IF(AND(ISNUMBER(I1866),I1866&gt;0,ISNUMBER(K1866),K1866&gt;0),K1866/I1866,"n.a.")</x:f>
        <x:v>n.a.</x:v>
      </x:c>
      <x:c r="M1866" s="43"/>
      <x:c r="N1866" s="13" t="str">
        <x:v>No</x:v>
      </x:c>
      <x:c r="O1866" s="15" t="str">
        <x:v>Not stated</x:v>
      </x:c>
      <x:c r="P1866" s="15" t="str">
        <x:v>The unit is served by a roller shutter which leads out on to a concrete yard loading / parking area.</x:v>
      </x:c>
      <x:c r="Q1866" s="15" t="str">
        <x:v>Description The premises comprise a modern end terrace warehouse of steel portal frame construction with block infill and brick/steel clad exterior. The unit is presently arranged to provide mainly clear warehouse space with fitted kitchen and roughly 20% office content. The unit is served by a roller shutter which leads out on to a concrete yard loading / parking area. The property benefits from a ground floor office and has staff welfare facilities. Location Mead Park is situated just north of Edinburgh Way (A414) in the Templefields area of Harlow within a short distance of a variety of retail parks and trade counter operators. The A414 provides prompt access to the M11 (J7) to the East a</x:v>
      </x:c>
      <x:c r="R1866" s="15" t="str">
        <x:v>Advertised to let Rightmove detail verified.</x:v>
      </x:c>
      <x:c r="S1866" s="15" t="str">
        <x:v>https://www.zoopla.co.uk/to-rent/commercial/details/74294066/</x:v>
      </x:c>
      <x:c r="T1866" s="15" t="str">
        <x:v>https://www.rightmove.co.uk/properties/775780295010496#/?channel=COM_LET</x:v>
      </x:c>
      <x:c r="U1866" s="15" t="str">
        <x:v>https://www.rightmove.co.uk/properties/94768917#/?channel=COM_LET</x:v>
      </x:c>
      <x:c r="V1866" s="15" t="str">
        <x:v>Harlow — Standalone / estate not named</x:v>
      </x:c>
      <x:c r="W1866" s="15" t="str">
        <x:v>Individual unit ≤15,000 sq ft</x:v>
      </x:c>
      <x:c r="X1866" s="13" t="n">
        <x:f>IF(N1866="Yes",L1866,0)</x:f>
        <x:v>0</x:v>
      </x:c>
      <x:c r="Y1866" s="14" t="n">
        <x:v>1</x:v>
      </x:c>
      <x:c r="Z1866" s="13" t="str">
        <x:v>Industrial / workshop / storage</x:v>
      </x:c>
    </x:row>
    <x:row r="1867" ht="153" customHeight="1">
      <x:c r="A1867" s="13" t="str">
        <x:v>SE0887</x:v>
      </x:c>
      <x:c r="B1867" s="15" t="str">
        <x:v>Harlow</x:v>
      </x:c>
      <x:c r="C1867" s="15" t="str">
        <x:v>Harlow</x:v>
      </x:c>
      <x:c r="D1867" s="14" t="n">
        <x:v>93580</x:v>
      </x:c>
      <x:c r="E1867" s="13" t="str">
        <x:v>Town</x:v>
      </x:c>
      <x:c r="F1867" s="15" t="str">
        <x:v>Standalone / estate not named</x:v>
      </x:c>
      <x:c r="G1867" s="15" t="str">
        <x:v>Unit 1A, Modus, Harlow Innovation Park, Maypole Boulevard, Harlow, CM17 9LX</x:v>
      </x:c>
      <x:c r="H1867" s="13" t="str">
        <x:v>Current</x:v>
      </x:c>
      <x:c r="I1867" s="14" t="n">
        <x:v>8937</x:v>
      </x:c>
      <x:c r="J1867" s="13" t="str">
        <x:f>IF(AND(ISNUMBER(I1867),I1867&gt;0),IF(I1867&lt;=1000,"1–1,000",IF(I1867&lt;=2500,"1,001–2,500",IF(I1867&lt;=5000,"2,501–5,000",IF(I1867&lt;=10000,"5,001–10,000","10,001–15,000")))),"5,001–10,000")</x:f>
        <x:v>5,001–10,000</x:v>
      </x:c>
      <x:c r="K1867" s="16" t="n">
        <x:v>147504</x:v>
      </x:c>
      <x:c r="L1867" s="43" t="n">
        <x:f>IF(AND(ISNUMBER(I1867),I1867&gt;0,ISNUMBER(K1867),K1867&gt;0),K1867/I1867,"n.a.")</x:f>
        <x:v>16.50486740516952</x:v>
      </x:c>
      <x:c r="M1867" s="43"/>
      <x:c r="N1867" s="13" t="str">
        <x:v>Yes</x:v>
      </x:c>
      <x:c r="O1867" s="15" t="str">
        <x:v>10m eaves height; At ground floor level there is a reception area and wc/shower room, the remainder of the space being clear span with excellent eaves height.</x:v>
      </x:c>
      <x:c r="P1867" s="15" t="str">
        <x:v>Not stated</x:v>
      </x:c>
      <x:c r="Q1867" s="15" t="str">
        <x:v>Description The property comprises a high quality industrial unit within the development of 6 similar units built in 2020 and form part of Harlow Innovation Park. The property is of steel framed construction under a pitched steel clad roof incorporating translucent roof lights. At ground floor level there is a reception area and wc/shower room, the remainder of the space being clear span with excellent eaves height. At first floor level there is a fully fitted open plan office with kitchen/wc facilities. Location Set in 27 acres of landscaped grounds, the Park features ultrafast broadband, cutting-edge biophilic building design, located off London Road and sits in the heart of Harlow Enterpr</x:v>
      </x:c>
      <x:c r="R1867" s="15" t="str">
        <x:v>Advertised to let Annual rent converted from portal pcm; rounded display may differ from agent annual quote. Rightmove detail verified. Annual rent is 12 × Rightmove advertised monthly rent; display rounding may apply.</x:v>
      </x:c>
      <x:c r="S1867" s="15" t="str">
        <x:v>https://www.zoopla.co.uk/to-rent/commercial/details/74328806/</x:v>
      </x:c>
      <x:c r="T1867" s="15" t="str">
        <x:v>https://www.rightmove.co.uk/properties/776334608144480#/?channel=COM_LET</x:v>
      </x:c>
      <x:c r="U1867" s="15" t="str"/>
      <x:c r="V1867" s="15" t="str">
        <x:v>Harlow — Standalone / estate not named</x:v>
      </x:c>
      <x:c r="W1867" s="15" t="str">
        <x:v>Individual unit ≤15,000 sq ft</x:v>
      </x:c>
      <x:c r="X1867" s="13" t="n">
        <x:f>IF(N1867="Yes",L1867,0)</x:f>
        <x:v>16.50486740516952</x:v>
      </x:c>
      <x:c r="Y1867" s="14" t="n">
        <x:v>1</x:v>
      </x:c>
      <x:c r="Z1867" s="13" t="str">
        <x:v>Industrial / workshop / storage</x:v>
      </x:c>
    </x:row>
    <x:row r="1868" ht="153" customHeight="1">
      <x:c r="A1868" s="13" t="str">
        <x:v>SE0888</x:v>
      </x:c>
      <x:c r="B1868" s="15" t="str">
        <x:v>Harlow</x:v>
      </x:c>
      <x:c r="C1868" s="15" t="str">
        <x:v>Harlow</x:v>
      </x:c>
      <x:c r="D1868" s="14" t="n">
        <x:v>93580</x:v>
      </x:c>
      <x:c r="E1868" s="13" t="str">
        <x:v>Town</x:v>
      </x:c>
      <x:c r="F1868" s="15" t="str">
        <x:v>Standalone / estate not named</x:v>
      </x:c>
      <x:c r="G1868" s="15" t="str">
        <x:v>Unit 1B Modus, Harlow Innovation Park, Maypole Boulevard, Harlow, CM17 9LX</x:v>
      </x:c>
      <x:c r="H1868" s="13" t="str">
        <x:v>Current</x:v>
      </x:c>
      <x:c r="I1868" s="14" t="n">
        <x:v>5374</x:v>
      </x:c>
      <x:c r="J1868" s="13" t="str">
        <x:f>IF(AND(ISNUMBER(I1868),I1868&gt;0),IF(I1868&lt;=1000,"1–1,000",IF(I1868&lt;=2500,"1,001–2,500",IF(I1868&lt;=5000,"2,501–5,000",IF(I1868&lt;=10000,"5,001–10,000","10,001–15,000")))),"5,001–10,000")</x:f>
        <x:v>5,001–10,000</x:v>
      </x:c>
      <x:c r="K1868" s="16" t="n">
        <x:v>90000</x:v>
      </x:c>
      <x:c r="L1868" s="43" t="n">
        <x:f>IF(AND(ISNUMBER(I1868),I1868&gt;0,ISNUMBER(K1868),K1868&gt;0),K1868/I1868,"n.a.")</x:f>
        <x:v>16.747301823595087</x:v>
      </x:c>
      <x:c r="M1868" s="43"/>
      <x:c r="N1868" s="13" t="str">
        <x:v>Yes</x:v>
      </x:c>
      <x:c r="O1868" s="15" t="str">
        <x:v>10m eaves height; At ground floor level there is a reception area and wc/shower room, the remainder of the space being clear span with excellent eaves height.</x:v>
      </x:c>
      <x:c r="P1868" s="15" t="str">
        <x:v>Not stated</x:v>
      </x:c>
      <x:c r="Q1868" s="15" t="str">
        <x:v>Description The property comprises a high quality industrial unit within the development of 6 similar units built in 2020 and form part of Harlow Innovation Park. The property is of steel framed construction under a pitched steel clad roof incorporating translucent roof lights. At ground floor level there is a reception area and wc/shower room, the remainder of the space being clear span with excellent eaves height. At first floor level there is a fully fitted open plan office with kitchen/wc facilities. Location Set in 27 acres of landscaped grounds, the Park features ultrafast broadband, cutting-edge biophilic building design, located off London Road and sits in the heart of Harlow Enterpr</x:v>
      </x:c>
      <x:c r="R1868" s="15" t="str">
        <x:v>Advertised to let Annual rent converted from portal pcm; rounded display may differ from agent annual quote. Rightmove detail verified. Annual rent is 12 × Rightmove advertised monthly rent; display rounding may apply.</x:v>
      </x:c>
      <x:c r="S1868" s="15" t="str">
        <x:v>https://www.zoopla.co.uk/to-rent/commercial/details/74328816/</x:v>
      </x:c>
      <x:c r="T1868" s="15" t="str">
        <x:v>https://www.rightmove.co.uk/properties/776334677125008#/?channel=COM_LET</x:v>
      </x:c>
      <x:c r="U1868" s="15" t="str"/>
      <x:c r="V1868" s="15" t="str">
        <x:v>Harlow — Standalone / estate not named</x:v>
      </x:c>
      <x:c r="W1868" s="15" t="str">
        <x:v>Individual unit ≤15,000 sq ft</x:v>
      </x:c>
      <x:c r="X1868" s="13" t="n">
        <x:f>IF(N1868="Yes",L1868,0)</x:f>
        <x:v>16.747301823595087</x:v>
      </x:c>
      <x:c r="Y1868" s="14" t="n">
        <x:v>1</x:v>
      </x:c>
      <x:c r="Z1868" s="13" t="str">
        <x:v>Industrial / workshop / storage</x:v>
      </x:c>
    </x:row>
    <x:row r="1869" ht="153" customHeight="1">
      <x:c r="A1869" s="13" t="str">
        <x:v>SE0889</x:v>
      </x:c>
      <x:c r="B1869" s="15" t="str">
        <x:v>Harlow</x:v>
      </x:c>
      <x:c r="C1869" s="15" t="str">
        <x:v>Harlow</x:v>
      </x:c>
      <x:c r="D1869" s="14" t="n">
        <x:v>93580</x:v>
      </x:c>
      <x:c r="E1869" s="13" t="str">
        <x:v>Town</x:v>
      </x:c>
      <x:c r="F1869" s="15" t="str">
        <x:v>Standalone / estate not named</x:v>
      </x:c>
      <x:c r="G1869" s="15" t="str">
        <x:v>Unit 1C Modus, Harlow Innovation Park, Maypole Boulevard, Harlow, CM17 9LX</x:v>
      </x:c>
      <x:c r="H1869" s="13" t="str">
        <x:v>Current</x:v>
      </x:c>
      <x:c r="I1869" s="14" t="n">
        <x:v>12395</x:v>
      </x:c>
      <x:c r="J1869" s="13" t="str">
        <x:f>IF(AND(ISNUMBER(I1869),I1869&gt;0),IF(I1869&lt;=1000,"1–1,000",IF(I1869&lt;=2500,"1,001–2,500",IF(I1869&lt;=5000,"2,501–5,000",IF(I1869&lt;=10000,"5,001–10,000","10,001–15,000")))),"10,001–15,000")</x:f>
        <x:v>10,001–15,000</x:v>
      </x:c>
      <x:c r="K1869" s="16" t="n">
        <x:v>201504</x:v>
      </x:c>
      <x:c r="L1869" s="43" t="n">
        <x:f>IF(AND(ISNUMBER(I1869),I1869&gt;0,ISNUMBER(K1869),K1869&gt;0),K1869/I1869,"n.a.")</x:f>
        <x:v>16.256877773295685</x:v>
      </x:c>
      <x:c r="M1869" s="43"/>
      <x:c r="N1869" s="13" t="str">
        <x:v>Yes</x:v>
      </x:c>
      <x:c r="O1869" s="15" t="str">
        <x:v>10m eaves height; At ground floor level there is a reception area and wc/shower room, the remainder of the space being clear span with excellent eaves height.</x:v>
      </x:c>
      <x:c r="P1869" s="15" t="str">
        <x:v>Not stated</x:v>
      </x:c>
      <x:c r="Q1869" s="15" t="str">
        <x:v>Description The property comprises a high quality industrial unit within the development of 6 similar units built in 2020 and form part of Harlow Innovation Park. The property is of steel framed construction under a pitched steel clad roof incorporating translucent roof lights. At ground floor level there is a reception area and wc/shower room, the remainder of the space being clear span with excellent eaves height. At first floor level there is a fully fitted open plan office with kitchen/wc facilities. Location Set in 27 acres of landscaped grounds, the Park features ultrafast broadband, cutting-edge biophilic building design, located off London Road and sits in the heart of Harlow Enterpr</x:v>
      </x:c>
      <x:c r="R1869" s="15" t="str">
        <x:v>Advertised to let Annual rent converted from portal pcm; rounded display may differ from agent annual quote. Rightmove detail verified. Annual rent is 12 × Rightmove advertised monthly rent; display rounding may apply.</x:v>
      </x:c>
      <x:c r="S1869" s="15" t="str">
        <x:v>https://www.zoopla.co.uk/to-rent/commercial/details/74328841/</x:v>
      </x:c>
      <x:c r="T1869" s="15" t="str">
        <x:v>https://www.rightmove.co.uk/properties/776334962497520#/?channel=COM_LET</x:v>
      </x:c>
      <x:c r="U1869" s="15" t="str"/>
      <x:c r="V1869" s="15" t="str">
        <x:v>Harlow — Standalone / estate not named</x:v>
      </x:c>
      <x:c r="W1869" s="15" t="str">
        <x:v>Individual unit ≤15,000 sq ft</x:v>
      </x:c>
      <x:c r="X1869" s="13" t="n">
        <x:f>IF(N1869="Yes",L1869,0)</x:f>
        <x:v>16.256877773295685</x:v>
      </x:c>
      <x:c r="Y1869" s="14" t="n">
        <x:v>1</x:v>
      </x:c>
      <x:c r="Z1869" s="13" t="str">
        <x:v>Industrial / workshop / storage</x:v>
      </x:c>
    </x:row>
    <x:row r="1870" ht="153" customHeight="1">
      <x:c r="A1870" s="13" t="str">
        <x:v>SE0890</x:v>
      </x:c>
      <x:c r="B1870" s="15" t="str">
        <x:v>Harlow</x:v>
      </x:c>
      <x:c r="C1870" s="15" t="str">
        <x:v>Harlow</x:v>
      </x:c>
      <x:c r="D1870" s="14" t="n">
        <x:v>93580</x:v>
      </x:c>
      <x:c r="E1870" s="13" t="str">
        <x:v>Town</x:v>
      </x:c>
      <x:c r="F1870" s="15" t="str">
        <x:v>Standalone / estate not named</x:v>
      </x:c>
      <x:c r="G1870" s="15" t="str">
        <x:v>Unit 2, Ozdil House, River Way, Harlow, Essex, CM20 2DR</x:v>
      </x:c>
      <x:c r="H1870" s="13" t="str">
        <x:v>Current</x:v>
      </x:c>
      <x:c r="I1870" s="14" t="n">
        <x:v>3437</x:v>
      </x:c>
      <x:c r="J1870" s="13" t="str">
        <x:f>IF(AND(ISNUMBER(I1870),I1870&gt;0),IF(I1870&lt;=1000,"1–1,000",IF(I1870&lt;=2500,"1,001–2,500",IF(I1870&lt;=5000,"2,501–5,000",IF(I1870&lt;=10000,"5,001–10,000","10,001–15,000")))),"2,501–5,000")</x:f>
        <x:v>2,501–5,000</x:v>
      </x:c>
      <x:c r="K1870" s="16" t="n">
        <x:v>36000</x:v>
      </x:c>
      <x:c r="L1870" s="43" t="n">
        <x:f>IF(AND(ISNUMBER(I1870),I1870&gt;0,ISNUMBER(K1870),K1870&gt;0),K1870/I1870,"n.a.")</x:f>
        <x:v>10.47425080011638</x:v>
      </x:c>
      <x:c r="M1870" s="43" t="n">
        <x:v>10.47</x:v>
      </x:c>
      <x:c r="N1870" s="13" t="str">
        <x:v>Yes</x:v>
      </x:c>
      <x:c r="O1870" s="15" t="str">
        <x:v>Not stated</x:v>
      </x:c>
      <x:c r="P1870" s="15" t="str">
        <x:v>Electric loading door; There are individual loading doors and separate services.</x:v>
      </x:c>
      <x:c r="Q1870" s="15" t="str">
        <x:v>Location Forming part of the established and popular Riverway situated close to junction 7 of the M11 approx 8 miles North of the M25. This location bene??ts from ease of access to the A414, M11 and A10. Harlow has a Mainline Train Station providing a regular service to London (Liverpool Street) in approx. 39 mins. The Property Forming part of a larger building, the premises have been subdivided to form smaller units each with office and welfare facilities. There are individual loading doors and separate services. Externally, on-site parking is allocated. Figures £36,000 per annum exclusive + VAT. All other outgoings payable in addition. Tenure Comments To be let on a new full repairing and</x:v>
      </x:c>
      <x:c r="R1870" s="15" t="str">
        <x:v>Advertised to let Rightmove displays a price per sq ft; may be portal calculated. Rightmove detail verified. Annual rent is 12 × Rightmove advertised monthly rent; display rounding may apply.</x:v>
      </x:c>
      <x:c r="S1870" s="15" t="str">
        <x:v>https://www.zoopla.co.uk/to-rent/commercial/details/73169668/</x:v>
      </x:c>
      <x:c r="T1870" s="15" t="str">
        <x:v>https://www.rightmove.co.uk/properties/759268152749424#/?channel=COM_LET</x:v>
      </x:c>
      <x:c r="U1870" s="15" t="str"/>
      <x:c r="V1870" s="15" t="str">
        <x:v>Harlow — Standalone / estate not named</x:v>
      </x:c>
      <x:c r="W1870" s="15" t="str">
        <x:v>Individual unit ≤15,000 sq ft</x:v>
      </x:c>
      <x:c r="X1870" s="13" t="n">
        <x:f>IF(N1870="Yes",L1870,0)</x:f>
        <x:v>10.47425080011638</x:v>
      </x:c>
      <x:c r="Y1870" s="14" t="n">
        <x:v>1</x:v>
      </x:c>
      <x:c r="Z1870" s="13" t="str">
        <x:v>Industrial / workshop / storage</x:v>
      </x:c>
    </x:row>
    <x:row r="1871" ht="153" customHeight="1">
      <x:c r="A1871" s="13" t="str">
        <x:v>SE0891</x:v>
      </x:c>
      <x:c r="B1871" s="15" t="str">
        <x:v>Harlow</x:v>
      </x:c>
      <x:c r="C1871" s="15" t="str">
        <x:v>Harlow</x:v>
      </x:c>
      <x:c r="D1871" s="14" t="n">
        <x:v>93580</x:v>
      </x:c>
      <x:c r="E1871" s="13" t="str">
        <x:v>Town</x:v>
      </x:c>
      <x:c r="F1871" s="15" t="str">
        <x:v>Standalone / estate not named</x:v>
      </x:c>
      <x:c r="G1871" s="15" t="str">
        <x:v>Unit 4, Harolds Road, The Pinnacles, Harlow, CM19 5BJ</x:v>
      </x:c>
      <x:c r="H1871" s="13" t="str">
        <x:v>Current</x:v>
      </x:c>
      <x:c r="I1871" s="14" t="n">
        <x:v>2783</x:v>
      </x:c>
      <x:c r="J1871" s="13" t="str">
        <x:f>IF(AND(ISNUMBER(I1871),I1871&gt;0),IF(I1871&lt;=1000,"1–1,000",IF(I1871&lt;=2500,"1,001–2,500",IF(I1871&lt;=5000,"2,501–5,000",IF(I1871&lt;=10000,"5,001–10,000","10,001–15,000")))),"2,501–5,000")</x:f>
        <x:v>2,501–5,000</x:v>
      </x:c>
      <x:c r="K1871" s="16" t="n">
        <x:v>30000</x:v>
      </x:c>
      <x:c r="L1871" s="43" t="n">
        <x:f>IF(AND(ISNUMBER(I1871),I1871&gt;0,ISNUMBER(K1871),K1871&gt;0),K1871/I1871,"n.a.")</x:f>
        <x:v>10.779734099892202</x:v>
      </x:c>
      <x:c r="M1871" s="43"/>
      <x:c r="N1871" s="13" t="str">
        <x:v>Yes</x:v>
      </x:c>
      <x:c r="O1871" s="15" t="str">
        <x:v>Not stated</x:v>
      </x:c>
      <x:c r="P1871" s="15" t="str">
        <x:v>Roller shutter door; The Property was previously a joinery workshop with loading door.</x:v>
      </x:c>
      <x:c r="Q1871" s="15" t="str">
        <x:v>Description The property comprises a light industrial unit, of concrete frame construction under a pitched sheet roof. The building has been extended to the front with the addition of a steel-framed structure with steel clad elevations. The Property was previously a joinery workshop with loading door. There are toilets, staff facilities and further storage space provided by a concrete first floor. Location The Property is situated at the end of Harolds Road which is situated in The Pinnacles area of Harlow. The Pinnacles has attracted a number of major occupiers including Poundland, GlaxoSmithKline and Brake Brothers. Harlow is a significant commercial centre in West Essex, enjoying good roa</x:v>
      </x:c>
      <x:c r="R1871" s="15" t="str">
        <x:v>Advertised to let Annual rent converted from portal pcm; rounded display may differ from agent annual quote. Rightmove detail verified. Annual rent is 12 × Rightmove advertised monthly rent; display rounding may apply.</x:v>
      </x:c>
      <x:c r="S1871" s="15" t="str">
        <x:v>https://www.zoopla.co.uk/to-rent/commercial/details/74279870/</x:v>
      </x:c>
      <x:c r="T1871" s="15" t="str">
        <x:v>https://www.rightmove.co.uk/properties/760746013707568#/?channel=COM_LET</x:v>
      </x:c>
      <x:c r="U1871" s="15" t="str"/>
      <x:c r="V1871" s="15" t="str">
        <x:v>Harlow — Standalone / estate not named</x:v>
      </x:c>
      <x:c r="W1871" s="15" t="str">
        <x:v>Individual unit ≤15,000 sq ft</x:v>
      </x:c>
      <x:c r="X1871" s="13" t="n">
        <x:f>IF(N1871="Yes",L1871,0)</x:f>
        <x:v>10.779734099892202</x:v>
      </x:c>
      <x:c r="Y1871" s="14" t="n">
        <x:v>1</x:v>
      </x:c>
      <x:c r="Z1871" s="13" t="str">
        <x:v>Industrial / workshop / storage</x:v>
      </x:c>
    </x:row>
    <x:row r="1872" ht="153" customHeight="1">
      <x:c r="A1872" s="13" t="str">
        <x:v>SE0892</x:v>
      </x:c>
      <x:c r="B1872" s="15" t="str">
        <x:v>Harlow</x:v>
      </x:c>
      <x:c r="C1872" s="15" t="str">
        <x:v>Harlow</x:v>
      </x:c>
      <x:c r="D1872" s="14" t="n">
        <x:v>93580</x:v>
      </x:c>
      <x:c r="E1872" s="13" t="str">
        <x:v>Town</x:v>
      </x:c>
      <x:c r="F1872" s="15" t="str">
        <x:v>Standalone / estate not named</x:v>
      </x:c>
      <x:c r="G1872" s="15" t="str">
        <x:v>Unit 6 Ascent Park, Edinburgh Way, Harlow, CM20 2HW</x:v>
      </x:c>
      <x:c r="H1872" s="13" t="str">
        <x:v>Current</x:v>
      </x:c>
      <x:c r="I1872" s="14" t="n">
        <x:v>6692</x:v>
      </x:c>
      <x:c r="J1872" s="13" t="str">
        <x:f>IF(AND(ISNUMBER(I1872),I1872&gt;0),IF(I1872&lt;=1000,"1–1,000",IF(I1872&lt;=2500,"1,001–2,500",IF(I1872&lt;=5000,"2,501–5,000",IF(I1872&lt;=10000,"5,001–10,000","10,001–15,000")))),"5,001–10,000")</x:f>
        <x:v>5,001–10,000</x:v>
      </x:c>
      <x:c r="K1872" s="16" t="n">
        <x:v>105996</x:v>
      </x:c>
      <x:c r="L1872" s="43" t="n">
        <x:f>IF(AND(ISNUMBER(I1872),I1872&gt;0,ISNUMBER(K1872),K1872&gt;0),K1872/I1872,"n.a.")</x:f>
        <x:v>15.839210998206815</x:v>
      </x:c>
      <x:c r="M1872" s="43"/>
      <x:c r="N1872" s="13" t="str">
        <x:v>Yes</x:v>
      </x:c>
      <x:c r="O1872" s="15" t="str">
        <x:v>The unit has an eaves height of approximately 7.7m and incorporates office/staff welfare accommodation over the ground and first floors.</x:v>
      </x:c>
      <x:c r="P1872" s="15" t="str">
        <x:v>There is a glazed entrance lobby providing pedestrian access and a sectional loading door.</x:v>
      </x:c>
      <x:c r="Q1872" s="15" t="str">
        <x:v>Description The property comprises a modern mid-terrace industrial/warehouse unit forming part of a 9 unit scheme exclusively let to national trade counter operators. The property is of steel portal frame construction with profile metal clad elevations under a pitched metal clad roof incorporating roof lights. The unit has an eaves height of approximately 7.7m and incorporates office/staff welfare accommodation over the ground and first floors. There is a glazed entrance lobby providing pedestrian access and a sectional loading door. Location The property is situated on Ascent Park which is prominently located on Edinburgh Way. Edinburgh Way is the main out of town retail/trade counter/motor</x:v>
      </x:c>
      <x:c r="R1872" s="15" t="str">
        <x:v>Advertised to let Annual rent converted from portal pcm; rounded display may differ from agent annual quote. Rightmove detail verified. Annual rent is 12 × Rightmove advertised monthly rent; display rounding may apply.</x:v>
      </x:c>
      <x:c r="S1872" s="15" t="str">
        <x:v>https://www.zoopla.co.uk/to-rent/commercial/details/74463368/</x:v>
      </x:c>
      <x:c r="T1872" s="15" t="str">
        <x:v>https://www.rightmove.co.uk/properties/779014369786401#/?channel=COM_LET</x:v>
      </x:c>
      <x:c r="U1872" s="15" t="str"/>
      <x:c r="V1872" s="15" t="str">
        <x:v>Harlow — Standalone / estate not named</x:v>
      </x:c>
      <x:c r="W1872" s="15" t="str">
        <x:v>Individual unit ≤15,000 sq ft</x:v>
      </x:c>
      <x:c r="X1872" s="13" t="n">
        <x:f>IF(N1872="Yes",L1872,0)</x:f>
        <x:v>15.839210998206815</x:v>
      </x:c>
      <x:c r="Y1872" s="14" t="n">
        <x:v>1</x:v>
      </x:c>
      <x:c r="Z1872" s="13" t="str">
        <x:v>Industrial / workshop / storage</x:v>
      </x:c>
    </x:row>
    <x:row r="1873" ht="153" customHeight="1">
      <x:c r="A1873" s="13" t="str">
        <x:v>SE0893</x:v>
      </x:c>
      <x:c r="B1873" s="15" t="str">
        <x:v>Harlow</x:v>
      </x:c>
      <x:c r="C1873" s="15" t="str">
        <x:v>Harlow</x:v>
      </x:c>
      <x:c r="D1873" s="14" t="n">
        <x:v>93580</x:v>
      </x:c>
      <x:c r="E1873" s="13" t="str">
        <x:v>Town</x:v>
      </x:c>
      <x:c r="F1873" s="15" t="str">
        <x:v>Standalone / estate not named</x:v>
      </x:c>
      <x:c r="G1873" s="15" t="str">
        <x:v>Unit 6 Coldharbour Pinnacles Estate, Lovet Road, Harlow, CM19 5JH</x:v>
      </x:c>
      <x:c r="H1873" s="13" t="str">
        <x:v>Uncertain</x:v>
      </x:c>
      <x:c r="I1873" s="14" t="n">
        <x:v>4791</x:v>
      </x:c>
      <x:c r="J1873" s="13" t="str">
        <x:f>IF(AND(ISNUMBER(I1873),I1873&gt;0),IF(I1873&lt;=1000,"1–1,000",IF(I1873&lt;=2500,"1,001–2,500",IF(I1873&lt;=5000,"2,501–5,000",IF(I1873&lt;=10000,"5,001–10,000","10,001–15,000")))),"2,501–5,000")</x:f>
        <x:v>2,501–5,000</x:v>
      </x:c>
      <x:c r="K1873" s="16" t="n">
        <x:v>66996</x:v>
      </x:c>
      <x:c r="L1873" s="43" t="n">
        <x:f>IF(AND(ISNUMBER(I1873),I1873&gt;0,ISNUMBER(K1873),K1873&gt;0),K1873/I1873,"n.a.")</x:f>
        <x:v>13.983719474013776</x:v>
      </x:c>
      <x:c r="M1873" s="43"/>
      <x:c r="N1873" s="13" t="str">
        <x:v>No</x:v>
      </x:c>
      <x:c r="O1873" s="15" t="str">
        <x:v>Minimum eaves height of approximately 5.6m rising to 6.4m at the ridge; Internally there is full height warehouse/industrial space, ground floor staff facilities and an open plan first floor office.</x:v>
      </x:c>
      <x:c r="P1873" s="15" t="str">
        <x:v>Electric loading door; The property comprises an industrial/warehouse unit of steel portal frame construction with access via electric loading door to the rear elevation and separate office access to the front elevation via a pedestrian door.</x:v>
      </x:c>
      <x:c r="Q1873" s="15" t="str">
        <x:v>Description The property comprises an industrial/warehouse unit of steel portal frame construction with access via electric loading door to the rear elevation and separate office access to the front elevation via a pedestrian door. There is car parking at both front and rear. Internally there is full height warehouse/industrial space, ground floor staff facilities and an open plan first floor office. Location The unit is located in the Pinnacles Industrial area close to other major occupiers such as Poundland, GlaxoSmithKline and Brake Bros. J7 of the M11 is approximately 4 miles away. Cambridge is approximately 40 miles to the north. Stansted international airport is located just off J8 of</x:v>
      </x:c>
      <x:c r="R1873" s="15" t="str">
        <x:v>Advertised but conflicting floor-area/demise descriptions Annual rent converted from portal pcm; rounded display may differ from agent annual quote. Conflicting portal areas: 4781.0, 4791.0 Rightmove detail verified. Annual rent is 12 × Rightmove advertised monthly rent; display rounding may apply.</x:v>
      </x:c>
      <x:c r="S1873" s="15" t="str">
        <x:v>https://www.zoopla.co.uk/to-rent/commercial/details/74279818/</x:v>
      </x:c>
      <x:c r="T1873" s="15" t="str">
        <x:v>https://www.rightmove.co.uk/properties/740289547891152#/?channel=COM_LET</x:v>
      </x:c>
      <x:c r="U1873" s="15" t="str">
        <x:v>https://www.rightmove.co.uk/properties/773378544335504#/?channel=COM_LET</x:v>
      </x:c>
      <x:c r="V1873" s="15" t="str">
        <x:v>Harlow — Standalone / estate not named</x:v>
      </x:c>
      <x:c r="W1873" s="15" t="str">
        <x:v>Individual unit ≤15,000 sq ft</x:v>
      </x:c>
      <x:c r="X1873" s="13" t="n">
        <x:f>IF(N1873="Yes",L1873,0)</x:f>
        <x:v>0</x:v>
      </x:c>
      <x:c r="Y1873" s="14" t="n">
        <x:v>1</x:v>
      </x:c>
      <x:c r="Z1873" s="13" t="str">
        <x:v>Industrial / workshop / storage</x:v>
      </x:c>
    </x:row>
    <x:row r="1874" ht="153" customHeight="1">
      <x:c r="A1874" s="13" t="str">
        <x:v>SE0894</x:v>
      </x:c>
      <x:c r="B1874" s="15" t="str">
        <x:v>Harlow</x:v>
      </x:c>
      <x:c r="C1874" s="15" t="str">
        <x:v>Harlow</x:v>
      </x:c>
      <x:c r="D1874" s="14" t="n">
        <x:v>93580</x:v>
      </x:c>
      <x:c r="E1874" s="13" t="str">
        <x:v>Town</x:v>
      </x:c>
      <x:c r="F1874" s="15" t="str">
        <x:v>Standalone / estate not named</x:v>
      </x:c>
      <x:c r="G1874" s="15" t="str">
        <x:v>Unit 7 East Place, East Road, Harlow, CM20 2TG</x:v>
      </x:c>
      <x:c r="H1874" s="13" t="str">
        <x:v>Current</x:v>
      </x:c>
      <x:c r="I1874" s="14" t="n">
        <x:v>5005</x:v>
      </x:c>
      <x:c r="J1874" s="13" t="str">
        <x:f>IF(AND(ISNUMBER(I1874),I1874&gt;0),IF(I1874&lt;=1000,"1–1,000",IF(I1874&lt;=2500,"1,001–2,500",IF(I1874&lt;=5000,"2,501–5,000",IF(I1874&lt;=10000,"5,001–10,000","10,001–15,000")))),"5,001–10,000")</x:f>
        <x:v>5,001–10,000</x:v>
      </x:c>
      <x:c r="K1874" s="16"/>
      <x:c r="L1874" s="43" t="str">
        <x:f>IF(AND(ISNUMBER(I1874),I1874&gt;0,ISNUMBER(K1874),K1874&gt;0),K1874/I1874,"n.a.")</x:f>
        <x:v>n.a.</x:v>
      </x:c>
      <x:c r="M1874" s="43"/>
      <x:c r="N1874" s="13" t="str">
        <x:v>No</x:v>
      </x:c>
      <x:c r="O1874" s="15" t="str">
        <x:v>Eaves height of c.9.4m rising to c.10.0m at the ridge; Full height sectional electric loading door</x:v>
      </x:c>
      <x:c r="P1874" s="15" t="str">
        <x:v>Full height sectional electric loading door</x:v>
      </x:c>
      <x:c r="Q1874" s="15" t="str">
        <x:v>Description East Place is a modern development of 9 units set within Harlow's main industrial, out of town retail and trade area. The subject property comprises mid-terrace unit of steel portal frame construction with steel clad elevations under a pitched steel clad roof incorporating translucent roof lights. Internally the unit provides clear span warehouse/production space. There is a single WC at ground floor level and a first floor open plan office with further staff facilities. Externally there is a deep forecourt for loading and generous car parking provisions. Location East Place is located on East Road, directly off Edinburgh Way within Harlow's main out of town retail, trade counter</x:v>
      </x:c>
      <x:c r="R1874" s="15" t="str">
        <x:v>Advertised to let Rightmove detail verified.</x:v>
      </x:c>
      <x:c r="S1874" s="15" t="str">
        <x:v>https://www.zoopla.co.uk/to-rent/commercial/details/74279795/</x:v>
      </x:c>
      <x:c r="T1874" s="15" t="str">
        <x:v>https://www.rightmove.co.uk/properties/725029833321552#/?channel=COM_LET</x:v>
      </x:c>
      <x:c r="U1874" s="15" t="str"/>
      <x:c r="V1874" s="15" t="str">
        <x:v>Harlow — Standalone / estate not named</x:v>
      </x:c>
      <x:c r="W1874" s="15" t="str">
        <x:v>Individual unit ≤15,000 sq ft</x:v>
      </x:c>
      <x:c r="X1874" s="13" t="n">
        <x:f>IF(N1874="Yes",L1874,0)</x:f>
        <x:v>0</x:v>
      </x:c>
      <x:c r="Y1874" s="14" t="n">
        <x:v>1</x:v>
      </x:c>
      <x:c r="Z1874" s="13" t="str">
        <x:v>Industrial / workshop / storage</x:v>
      </x:c>
    </x:row>
    <x:row r="1875" ht="153" customHeight="1">
      <x:c r="A1875" s="13" t="str">
        <x:v>SE0895</x:v>
      </x:c>
      <x:c r="B1875" s="15" t="str">
        <x:v>Harlow</x:v>
      </x:c>
      <x:c r="C1875" s="15" t="str">
        <x:v>Harlow</x:v>
      </x:c>
      <x:c r="D1875" s="14" t="n">
        <x:v>93580</x:v>
      </x:c>
      <x:c r="E1875" s="13" t="str">
        <x:v>Town</x:v>
      </x:c>
      <x:c r="F1875" s="15" t="str">
        <x:v>Standalone / estate not named</x:v>
      </x:c>
      <x:c r="G1875" s="15" t="str">
        <x:v>Unit 7 Oakwood Estate, Harlow, CM20 2BZ</x:v>
      </x:c>
      <x:c r="H1875" s="13" t="str">
        <x:v>Current</x:v>
      </x:c>
      <x:c r="I1875" s="14" t="n">
        <x:v>2142</x:v>
      </x:c>
      <x:c r="J1875" s="13" t="str">
        <x:f>IF(AND(ISNUMBER(I1875),I1875&gt;0),IF(I1875&lt;=1000,"1–1,000",IF(I1875&lt;=2500,"1,001–2,500",IF(I1875&lt;=5000,"2,501–5,000",IF(I1875&lt;=10000,"5,001–10,000","10,001–15,000")))),"1,001–2,500")</x:f>
        <x:v>1,001–2,500</x:v>
      </x:c>
      <x:c r="K1875" s="16" t="n">
        <x:v>23604</x:v>
      </x:c>
      <x:c r="L1875" s="43" t="n">
        <x:f>IF(AND(ISNUMBER(I1875),I1875&gt;0,ISNUMBER(K1875),K1875&gt;0),K1875/I1875,"n.a.")</x:f>
        <x:v>11.019607843137255</x:v>
      </x:c>
      <x:c r="M1875" s="43"/>
      <x:c r="N1875" s="13" t="str">
        <x:v>Yes</x:v>
      </x:c>
      <x:c r="O1875" s="15" t="str">
        <x:v>Not stated</x:v>
      </x:c>
      <x:c r="P1875" s="15" t="str">
        <x:v>Roller shutter loading door; The unit benefits from having a roller shutter loading door and a large mezzanine for additional storage space.</x:v>
      </x:c>
      <x:c r="Q1875" s="15" t="str">
        <x:v>Description The property consists of a ground floor mid-terraced unit of frame construction, with steel clad elevations under a monitor lit roof. The unit benefits from having a roller shutter loading door and a large mezzanine for additional storage space. Internally, the warehouse is mainly clear span, with two WC 's and the existing racking can remain or be removed. Location Oakwood Industrial Estate is located on South Road which is just off Edinburgh Way. The Estate is located in the Templefields industrial area which is situated to the North-East of Harlow town centre. Tesco supermarket is nearby, with other amenities located along Edinburgh Way. The town benefits from two railways sta</x:v>
      </x:c>
      <x:c r="R1875" s="15" t="str">
        <x:v>Advertised to let Annual rent converted from portal pcm; rounded display may differ from agent annual quote. Rightmove detail verified. Annual rent is 12 × Rightmove advertised monthly rent; display rounding may apply.</x:v>
      </x:c>
      <x:c r="S1875" s="15" t="str">
        <x:v>https://www.zoopla.co.uk/to-rent/commercial/details/74279902/</x:v>
      </x:c>
      <x:c r="T1875" s="15" t="str">
        <x:v>https://www.rightmove.co.uk/properties/759681887388608#/?channel=COM_LET</x:v>
      </x:c>
      <x:c r="U1875" s="15" t="str"/>
      <x:c r="V1875" s="15" t="str">
        <x:v>Harlow — Standalone / estate not named</x:v>
      </x:c>
      <x:c r="W1875" s="15" t="str">
        <x:v>Individual unit ≤15,000 sq ft</x:v>
      </x:c>
      <x:c r="X1875" s="13" t="n">
        <x:f>IF(N1875="Yes",L1875,0)</x:f>
        <x:v>11.019607843137255</x:v>
      </x:c>
      <x:c r="Y1875" s="14" t="n">
        <x:v>1</x:v>
      </x:c>
      <x:c r="Z1875" s="13" t="str">
        <x:v>Industrial / workshop / storage</x:v>
      </x:c>
    </x:row>
    <x:row r="1876" ht="153" customHeight="1">
      <x:c r="A1876" s="13" t="str">
        <x:v>SE0896</x:v>
      </x:c>
      <x:c r="B1876" s="15" t="str">
        <x:v>Harlow</x:v>
      </x:c>
      <x:c r="C1876" s="15" t="str">
        <x:v>Harlow</x:v>
      </x:c>
      <x:c r="D1876" s="14" t="n">
        <x:v>93580</x:v>
      </x:c>
      <x:c r="E1876" s="13" t="str">
        <x:v>Town</x:v>
      </x:c>
      <x:c r="F1876" s="15" t="str">
        <x:v>Standalone / estate not named</x:v>
      </x:c>
      <x:c r="G1876" s="15" t="str">
        <x:v>Unit 7/8, Ozdil House, River Way, Harlow, Essex, CM20 2DR</x:v>
      </x:c>
      <x:c r="H1876" s="13" t="str">
        <x:v>Current</x:v>
      </x:c>
      <x:c r="I1876" s="14" t="n">
        <x:v>2896</x:v>
      </x:c>
      <x:c r="J1876" s="13" t="str">
        <x:f>IF(AND(ISNUMBER(I1876),I1876&gt;0),IF(I1876&lt;=1000,"1–1,000",IF(I1876&lt;=2500,"1,001–2,500",IF(I1876&lt;=5000,"2,501–5,000",IF(I1876&lt;=10000,"5,001–10,000","10,001–15,000")))),"2,501–5,000")</x:f>
        <x:v>2,501–5,000</x:v>
      </x:c>
      <x:c r="K1876" s="16" t="n">
        <x:v>42000</x:v>
      </x:c>
      <x:c r="L1876" s="43" t="n">
        <x:f>IF(AND(ISNUMBER(I1876),I1876&gt;0,ISNUMBER(K1876),K1876&gt;0),K1876/I1876,"n.a.")</x:f>
        <x:v>14.502762430939226</x:v>
      </x:c>
      <x:c r="M1876" s="43" t="n">
        <x:v>14.5</x:v>
      </x:c>
      <x:c r="N1876" s="13" t="str">
        <x:v>Yes</x:v>
      </x:c>
      <x:c r="O1876" s="15" t="str">
        <x:v>Not stated</x:v>
      </x:c>
      <x:c r="P1876" s="15" t="str">
        <x:v>Electric loading door; There are individual loading doors and separate services.</x:v>
      </x:c>
      <x:c r="Q1876" s="15" t="str">
        <x:v>Location Forming part of the established and popular Riverway situated close to junction 7 of the M11 approx 8 miles North of the M25. This location bene??ts from ease of access to the A414, M11 and A10. Harlow has a Mainline Train Station providing a regular service to London (Liverpool Street) in approx. 39 mins. The Property Forming part of a larger building, the premises have been subdivided to form smaller units each with office and welfare facilities. There are individual loading doors and separate services. Externally, on-site parking is allocated. Figures £42,000 per annum exclusive + VAT. All other outgoings payable in addition. Tenure Comments To be let on a new full repairing and</x:v>
      </x:c>
      <x:c r="R1876" s="15" t="str">
        <x:v>Advertised to let Rightmove displays a price per sq ft; may be portal calculated. Rightmove detail verified. Annual rent is 12 × Rightmove advertised monthly rent; display rounding may apply.</x:v>
      </x:c>
      <x:c r="S1876" s="15" t="str">
        <x:v>https://www.zoopla.co.uk/to-rent/commercial/details/73169675/</x:v>
      </x:c>
      <x:c r="T1876" s="15" t="str">
        <x:v>https://www.rightmove.co.uk/properties/759268213538241#/?channel=COM_LET</x:v>
      </x:c>
      <x:c r="U1876" s="15" t="str"/>
      <x:c r="V1876" s="15" t="str">
        <x:v>Harlow — Standalone / estate not named</x:v>
      </x:c>
      <x:c r="W1876" s="15" t="str">
        <x:v>Individual unit ≤15,000 sq ft</x:v>
      </x:c>
      <x:c r="X1876" s="13" t="n">
        <x:f>IF(N1876="Yes",L1876,0)</x:f>
        <x:v>14.502762430939226</x:v>
      </x:c>
      <x:c r="Y1876" s="14" t="n">
        <x:v>1</x:v>
      </x:c>
      <x:c r="Z1876" s="13" t="str">
        <x:v>Industrial / workshop / storage</x:v>
      </x:c>
    </x:row>
    <x:row r="1877" ht="153" customHeight="1">
      <x:c r="A1877" s="13" t="str">
        <x:v>SE0897</x:v>
      </x:c>
      <x:c r="B1877" s="15" t="str">
        <x:v>Harlow</x:v>
      </x:c>
      <x:c r="C1877" s="15" t="str">
        <x:v>Harlow</x:v>
      </x:c>
      <x:c r="D1877" s="14" t="n">
        <x:v>93580</x:v>
      </x:c>
      <x:c r="E1877" s="13" t="str">
        <x:v>Town</x:v>
      </x:c>
      <x:c r="F1877" s="15" t="str">
        <x:v>Standalone / estate not named</x:v>
      </x:c>
      <x:c r="G1877" s="15" t="str">
        <x:v>Unit D Roman House, Temple Bank, Harlow, CM20 2DY</x:v>
      </x:c>
      <x:c r="H1877" s="13" t="str">
        <x:v>Future</x:v>
      </x:c>
      <x:c r="I1877" s="14" t="n">
        <x:v>4562</x:v>
      </x:c>
      <x:c r="J1877" s="13" t="str">
        <x:f>IF(AND(ISNUMBER(I1877),I1877&gt;0),IF(I1877&lt;=1000,"1–1,000",IF(I1877&lt;=2500,"1,001–2,500",IF(I1877&lt;=5000,"2,501–5,000",IF(I1877&lt;=10000,"5,001–10,000","10,001–15,000")))),"2,501–5,000")</x:f>
        <x:v>2,501–5,000</x:v>
      </x:c>
      <x:c r="K1877" s="16" t="n">
        <x:v>45996</x:v>
      </x:c>
      <x:c r="L1877" s="43" t="n">
        <x:f>IF(AND(ISNUMBER(I1877),I1877&gt;0,ISNUMBER(K1877),K1877&gt;0),K1877/I1877,"n.a.")</x:f>
        <x:v>10.082419991231916</x:v>
      </x:c>
      <x:c r="M1877" s="43"/>
      <x:c r="N1877" s="13" t="str">
        <x:v>No</x:v>
      </x:c>
      <x:c r="O1877" s="15" t="str">
        <x:v>Average eaves height of c.6m</x:v>
      </x:c>
      <x:c r="P1877" s="15" t="str">
        <x:v>Electric roller shutter loading door; The unit benefits from a large electric roller shutter, a new WC, tea-point and its own 3-phase power supply.</x:v>
      </x:c>
      <x:c r="Q1877" s="15" t="str">
        <x:v>Description Roman House comprises a terrace of 4 recently refurbished industrial warehouse units on a self-contained site in an established business location. The property is of truss-frame construction under a pitched sheet roof with the elevations having recently been over-clad with profile steel sheets. The unit provides clear span storage/production space The unit benefits from a large electric roller shutter, a new WC, tea-point and its own 3-phase power supply. Location The Property is situated towards the end of Temple Bank. Temple Bank is just off Riverway within the heart of the Templefields industrial area, and therefore enjoys good road access to the M11 via the A414. The M11 inte</x:v>
      </x:c>
      <x:c r="R1877" s="15" t="str">
        <x:v>Future/refurbishment or tenant vacation pending Annual rent converted from portal pcm; rounded display may differ from agent annual quote. Rightmove detail verified. Annual rent is 12 × Rightmove advertised monthly rent; display rounding may apply.</x:v>
      </x:c>
      <x:c r="S1877" s="15" t="str">
        <x:v>https://www.zoopla.co.uk/to-rent/commercial/details/74274998/</x:v>
      </x:c>
      <x:c r="T1877" s="15" t="str">
        <x:v>https://www.rightmove.co.uk/properties/775212237368912#/?channel=COM_LET</x:v>
      </x:c>
      <x:c r="U1877" s="15" t="str"/>
      <x:c r="V1877" s="15" t="str">
        <x:v>Harlow — Standalone / estate not named</x:v>
      </x:c>
      <x:c r="W1877" s="15" t="str">
        <x:v>Individual unit ≤15,000 sq ft</x:v>
      </x:c>
      <x:c r="X1877" s="13" t="n">
        <x:f>IF(N1877="Yes",L1877,0)</x:f>
        <x:v>0</x:v>
      </x:c>
      <x:c r="Y1877" s="14" t="n">
        <x:v>1</x:v>
      </x:c>
      <x:c r="Z1877" s="13" t="str">
        <x:v>Industrial / workshop / storage</x:v>
      </x:c>
    </x:row>
    <x:row r="1878" ht="153" customHeight="1">
      <x:c r="A1878" s="13" t="str">
        <x:v>SE0898</x:v>
      </x:c>
      <x:c r="B1878" s="15" t="str">
        <x:v>Harlow</x:v>
      </x:c>
      <x:c r="C1878" s="15" t="str">
        <x:v>Harlow</x:v>
      </x:c>
      <x:c r="D1878" s="14" t="n">
        <x:v>93580</x:v>
      </x:c>
      <x:c r="E1878" s="13" t="str">
        <x:v>Town</x:v>
      </x:c>
      <x:c r="F1878" s="15" t="str">
        <x:v>Standalone / estate not named</x:v>
      </x:c>
      <x:c r="G1878" s="15" t="str">
        <x:v>Units 1A-1B Modus, Harlow, Maypole Boulevard, Harlow, CM17 9LX</x:v>
      </x:c>
      <x:c r="H1878" s="13" t="str">
        <x:v>Current</x:v>
      </x:c>
      <x:c r="I1878" s="14" t="n">
        <x:v>14311</x:v>
      </x:c>
      <x:c r="J1878" s="13" t="str">
        <x:f>IF(AND(ISNUMBER(I1878),I1878&gt;0),IF(I1878&lt;=1000,"1–1,000",IF(I1878&lt;=2500,"1,001–2,500",IF(I1878&lt;=5000,"2,501–5,000",IF(I1878&lt;=10000,"5,001–10,000","10,001–15,000")))),"10,001–15,000")</x:f>
        <x:v>10,001–15,000</x:v>
      </x:c>
      <x:c r="K1878" s="16"/>
      <x:c r="L1878" s="43" t="str">
        <x:f>IF(AND(ISNUMBER(I1878),I1878&gt;0,ISNUMBER(K1878),K1878&gt;0),K1878/I1878,"n.a.")</x:f>
        <x:v>n.a.</x:v>
      </x:c>
      <x:c r="M1878" s="43"/>
      <x:c r="N1878" s="13" t="str">
        <x:v>No</x:v>
      </x:c>
      <x:c r="O1878" s="15" t="str">
        <x:v>10m eaves height</x:v>
      </x:c>
      <x:c r="P1878" s="15" t="str">
        <x:v>Not stated</x:v>
      </x:c>
      <x:c r="Q1878" s="15" t="str">
        <x:v>Description The property comprises 2 intercommunicating industrial units built in 2020 and form part of Harlow Innovation Park. The property is of steel framed construction under a pitched steel clad roof incorporating translucent roof lights. Each unit has its own pedestrian entrance from which there is a reception area and wc/shower room facilities. Each unit also benefits from first floor offices which currently intercommunicate between 1A &amp; 1B. Location Set in 27 acres of landscaped grounds, the Park features ultrafast broadband, cutting-edge biophilic building design, located off London Road and sits in the heart of Harlow Enterprise Zone. Harlow is a significant commercial centre in We</x:v>
      </x:c>
      <x:c r="R1878" s="15" t="str">
        <x:v>Advertised to let Rightmove detail verified.</x:v>
      </x:c>
      <x:c r="S1878" s="15" t="str">
        <x:v>https://www.zoopla.co.uk/to-rent/commercial/details/74328821/</x:v>
      </x:c>
      <x:c r="T1878" s="15" t="str">
        <x:v>https://www.rightmove.co.uk/properties/776334733974032#/?channel=COM_LET</x:v>
      </x:c>
      <x:c r="U1878" s="15" t="str"/>
      <x:c r="V1878" s="15" t="str">
        <x:v>Harlow — Standalone / estate not named</x:v>
      </x:c>
      <x:c r="W1878" s="15" t="str">
        <x:v>Individual unit ≤15,000 sq ft</x:v>
      </x:c>
      <x:c r="X1878" s="13" t="n">
        <x:f>IF(N1878="Yes",L1878,0)</x:f>
        <x:v>0</x:v>
      </x:c>
      <x:c r="Y1878" s="14" t="n">
        <x:v>1</x:v>
      </x:c>
      <x:c r="Z1878" s="13" t="str">
        <x:v>Industrial / workshop / storage</x:v>
      </x:c>
    </x:row>
    <x:row r="1879" ht="153" customHeight="1">
      <x:c r="A1879" s="13" t="str">
        <x:v>SE0899</x:v>
      </x:c>
      <x:c r="B1879" s="15" t="str">
        <x:v>Harlow</x:v>
      </x:c>
      <x:c r="C1879" s="15" t="str">
        <x:v>Harlow</x:v>
      </x:c>
      <x:c r="D1879" s="14" t="n">
        <x:v>93580</x:v>
      </x:c>
      <x:c r="E1879" s="13" t="str">
        <x:v>Town</x:v>
      </x:c>
      <x:c r="F1879" s="15" t="str">
        <x:v>Stort Mill Industrial Estate</x:v>
      </x:c>
      <x:c r="G1879" s="15" t="str">
        <x:v>1 Stort Mill Industrial Estate, River Way, Harlow, CM20 2SN</x:v>
      </x:c>
      <x:c r="H1879" s="13" t="str">
        <x:v>Current</x:v>
      </x:c>
      <x:c r="I1879" s="14" t="n">
        <x:v>1228</x:v>
      </x:c>
      <x:c r="J1879" s="13" t="str">
        <x:f>IF(AND(ISNUMBER(I1879),I1879&gt;0),IF(I1879&lt;=1000,"1–1,000",IF(I1879&lt;=2500,"1,001–2,500",IF(I1879&lt;=5000,"2,501–5,000",IF(I1879&lt;=10000,"5,001–10,000","10,001–15,000")))),"1,001–2,500")</x:f>
        <x:v>1,001–2,500</x:v>
      </x:c>
      <x:c r="K1879" s="16" t="n">
        <x:v>17076</x:v>
      </x:c>
      <x:c r="L1879" s="43" t="n">
        <x:f>IF(AND(ISNUMBER(I1879),I1879&gt;0,ISNUMBER(K1879),K1879&gt;0),K1879/I1879,"n.a.")</x:f>
        <x:v>13.905537459283387</x:v>
      </x:c>
      <x:c r="M1879" s="43"/>
      <x:c r="N1879" s="13" t="str">
        <x:v>Yes</x:v>
      </x:c>
      <x:c r="O1879" s="15" t="str">
        <x:v>Eaves height 6m</x:v>
      </x:c>
      <x:c r="P1879" s="15" t="str">
        <x:v>Electric Roller Shutter (4m H x 3.5m W); The unit has a pitched steel portal framed roof with corrugated roof sheets, translucent roof lights and benefits from one electric roller shutter door.</x:v>
      </x:c>
      <x:c r="Q1879" s="15" t="str">
        <x:v>Description The property is a concrete-framed end-of-terrace unit with brick and profile metal cladding to the external walls. The unit has a pitched steel portal framed roof with corrugated roof sheets, translucent roof lights and benefits from one electric roller shutter door. Internally, the unit provides clear span storage/production space. There is a ground floor office, kitchen and WC. Externally there is a deep forecourt providing excellent loading provisions and 4 car parking spaces. Location Stort Mill Industrial Estate is superbly located to serve London and the South East. It is located on Riverway in the Templefields area of Harlow. The M11 is approximately 4.5 miles to the north</x:v>
      </x:c>
      <x:c r="R1879" s="15" t="str">
        <x:v>Advertised to let Annual rent converted from portal pcm; rounded display may differ from agent annual quote. Rightmove detail verified. Annual rent is 12 × Rightmove advertised monthly rent; display rounding may apply.</x:v>
      </x:c>
      <x:c r="S1879" s="15" t="str">
        <x:v>https://www.zoopla.co.uk/to-rent/commercial/details/74276357/</x:v>
      </x:c>
      <x:c r="T1879" s="15" t="str">
        <x:v>https://www.rightmove.co.uk/properties/773626513670993#/?channel=COM_LET</x:v>
      </x:c>
      <x:c r="U1879" s="15" t="str"/>
      <x:c r="V1879" s="15" t="str">
        <x:v>Harlow — Stort Mill Industrial Estate</x:v>
      </x:c>
      <x:c r="W1879" s="15" t="str">
        <x:v>Individual unit ≤15,000 sq ft</x:v>
      </x:c>
      <x:c r="X1879" s="13" t="n">
        <x:f>IF(N1879="Yes",L1879,0)</x:f>
        <x:v>13.905537459283387</x:v>
      </x:c>
      <x:c r="Y1879" s="14" t="n">
        <x:v>1</x:v>
      </x:c>
      <x:c r="Z1879" s="13" t="str">
        <x:v>Industrial / workshop / storage</x:v>
      </x:c>
    </x:row>
    <x:row r="1880" ht="62" customHeight="1">
      <x:c r="A1880" s="13" t="str">
        <x:v>SE0900</x:v>
      </x:c>
      <x:c r="B1880" s="15" t="str">
        <x:v>Harpenden</x:v>
      </x:c>
      <x:c r="C1880" s="15" t="str">
        <x:v>Wheathampstead</x:v>
      </x:c>
      <x:c r="D1880" s="14" t="n">
        <x:v>4525</x:v>
      </x:c>
      <x:c r="E1880" s="13" t="str">
        <x:v>Nearby</x:v>
      </x:c>
      <x:c r="F1880" s="15" t="str">
        <x:v>Standalone / estate not named</x:v>
      </x:c>
      <x:c r="G1880" s="15" t="str">
        <x:v>Coleman Green Lane, Wheathampstead, St. Albans, Hertfordshire</x:v>
      </x:c>
      <x:c r="H1880" s="13" t="str">
        <x:v>Uncertain</x:v>
      </x:c>
      <x:c r="I1880" s="14" t="n">
        <x:v>3276</x:v>
      </x:c>
      <x:c r="J1880" s="13" t="str">
        <x:f>IF(AND(ISNUMBER(I1880),I1880&gt;0),IF(I1880&lt;=1000,"1–1,000",IF(I1880&lt;=2500,"1,001–2,500",IF(I1880&lt;=5000,"2,501–5,000",IF(I1880&lt;=10000,"5,001–10,000","10,001–15,000")))),"2,501–5,000")</x:f>
        <x:v>2,501–5,000</x:v>
      </x:c>
      <x:c r="K1880" s="16" t="n">
        <x:v>32760</x:v>
      </x:c>
      <x:c r="L1880" s="43" t="n">
        <x:f>IF(AND(ISNUMBER(I1880),I1880&gt;0,ISNUMBER(K1880),K1880&gt;0),K1880/I1880,"n.a.")</x:f>
        <x:v>10</x:v>
      </x:c>
      <x:c r="M1880" s="43"/>
      <x:c r="N1880" s="13" t="str">
        <x:v>No</x:v>
      </x:c>
      <x:c r="O1880" s="15" t="str">
        <x:v>Not stated</x:v>
      </x:c>
      <x:c r="P1880" s="15" t="str">
        <x:v>Not stated</x:v>
      </x:c>
      <x:c r="Q1880" s="15" t="str">
        <x:v>Samuels Farm Buildings have recently been redeveloped into several storage units of varying sizes. Unit 13 measures 3276sqft and would be suitable for storage.</x:v>
      </x:c>
      <x:c r="R1880" s="15" t="str">
        <x:v>Advertised but conflicting floor-area/demise descriptions Annual rent converted from portal pcm; rounded display may differ from agent annual quote. Conflicting portal areas: 1313.0, 1944.0, 3276.0 Size read from property card, excluding the search-size filter. Annual rent is 12 × Rightmove advertised monthly rent; display rounding may apply.</x:v>
      </x:c>
      <x:c r="S1880" s="15" t="str">
        <x:v>https://www.rightmove.co.uk/properties/87949077#/?channel=COM_LET</x:v>
      </x:c>
      <x:c r="T1880" s="15" t="str">
        <x:v>https://www.rightmove.co.uk/properties/87948861#/?channel=COM_LET</x:v>
      </x:c>
      <x:c r="U1880" s="15" t="str">
        <x:v>https://www.rightmove.co.uk/properties/92955531#/?channel=COM_LET</x:v>
      </x:c>
      <x:c r="V1880" s="15" t="str">
        <x:v>Harpenden — Standalone / estate not named</x:v>
      </x:c>
      <x:c r="W1880" s="15" t="str">
        <x:v>Individual unit ≤15,000 sq ft</x:v>
      </x:c>
      <x:c r="X1880" s="13" t="n">
        <x:f>IF(N1880="Yes",L1880,0)</x:f>
        <x:v>0</x:v>
      </x:c>
      <x:c r="Y1880" s="14" t="n">
        <x:v>1</x:v>
      </x:c>
      <x:c r="Z1880" s="13" t="str">
        <x:v>Industrial / workshop / storage</x:v>
      </x:c>
    </x:row>
    <x:row r="1881" ht="62" customHeight="1">
      <x:c r="A1881" s="13" t="str">
        <x:v>SE0901</x:v>
      </x:c>
      <x:c r="B1881" s="15" t="str">
        <x:v>Harpenden</x:v>
      </x:c>
      <x:c r="C1881" s="15" t="str">
        <x:v>Harpenden</x:v>
      </x:c>
      <x:c r="D1881" s="14" t="n">
        <x:v>30965</x:v>
      </x:c>
      <x:c r="E1881" s="13" t="str">
        <x:v>Town</x:v>
      </x:c>
      <x:c r="F1881" s="15" t="str">
        <x:v>Standalone / estate not named</x:v>
      </x:c>
      <x:c r="G1881" s="15" t="str">
        <x:v>Southdown Road, Harpenden AL5</x:v>
      </x:c>
      <x:c r="H1881" s="13" t="str">
        <x:v>Uncertain</x:v>
      </x:c>
      <x:c r="I1881" s="14" t="n">
        <x:v>850</x:v>
      </x:c>
      <x:c r="J1881" s="13" t="str">
        <x:f>IF(AND(ISNUMBER(I1881),I1881&gt;0),IF(I1881&lt;=1000,"1–1,000",IF(I1881&lt;=2500,"1,001–2,500",IF(I1881&lt;=5000,"2,501–5,000",IF(I1881&lt;=10000,"5,001–10,000","10,001–15,000")))),"1–1,000")</x:f>
        <x:v>1–1,000</x:v>
      </x:c>
      <x:c r="K1881" s="16" t="n">
        <x:v>15600</x:v>
      </x:c>
      <x:c r="L1881" s="43" t="n">
        <x:f>IF(AND(ISNUMBER(I1881),I1881&gt;0,ISNUMBER(K1881),K1881&gt;0),K1881/I1881,"n.a.")</x:f>
        <x:v>18.352941176470587</x:v>
      </x:c>
      <x:c r="M1881" s="43"/>
      <x:c r="N1881" s="13" t="str">
        <x:v>No</x:v>
      </x:c>
      <x:c r="O1881" s="15" t="str">
        <x:v>Not stated</x:v>
      </x:c>
      <x:c r="P1881" s="15" t="str">
        <x:v>Not stated</x:v>
      </x:c>
      <x:c r="Q1881" s="15" t="str">
        <x:v>Modern warehouse/office unit available, offering 850 sq ft of versatile space. Warehouse</x:v>
      </x:c>
      <x:c r="R1881" s="15" t="str">
        <x:v>Advertised but conflicting floor-area/demise descriptions Annual rent converted from portal pcm; rounded display may differ from agent annual quote. Portal result card observed; individual detail unavailable at time of reading. Conflicting portal areas: 850.0, 1288.0 Annual rent is 12 × Zoopla advertised monthly rent; display rounding may apply.</x:v>
      </x:c>
      <x:c r="S1881" s="15" t="str">
        <x:v>https://www.zoopla.co.uk/to-rent/commercial/details/72338111/</x:v>
      </x:c>
      <x:c r="T1881" s="15" t="str">
        <x:v>https://www.zoopla.co.uk/to-rent/commercial/details/71061649/</x:v>
      </x:c>
      <x:c r="U1881" s="15" t="str"/>
      <x:c r="V1881" s="15" t="str">
        <x:v>Harpenden — Standalone / estate not named</x:v>
      </x:c>
      <x:c r="W1881" s="15" t="str">
        <x:v>Individual unit ≤15,000 sq ft</x:v>
      </x:c>
      <x:c r="X1881" s="13" t="n">
        <x:f>IF(N1881="Yes",L1881,0)</x:f>
        <x:v>0</x:v>
      </x:c>
      <x:c r="Y1881" s="14" t="n">
        <x:v>1</x:v>
      </x:c>
      <x:c r="Z1881" s="13" t="str">
        <x:v>Industrial / workshop / storage</x:v>
      </x:c>
    </x:row>
    <x:row r="1882" ht="62" customHeight="1">
      <x:c r="A1882" s="13" t="str">
        <x:v>SE0902</x:v>
      </x:c>
      <x:c r="B1882" s="15" t="str">
        <x:v>Harwich</x:v>
      </x:c>
      <x:c r="C1882" s="15" t="str">
        <x:v>Manningtree</x:v>
      </x:c>
      <x:c r="D1882" s="14" t="n">
        <x:v>1675</x:v>
      </x:c>
      <x:c r="E1882" s="13" t="str">
        <x:v>Context</x:v>
      </x:c>
      <x:c r="F1882" s="15" t="str">
        <x:v>Standalone / estate not named</x:v>
      </x:c>
      <x:c r="G1882" s="15" t="str">
        <x:v>Manningtree</x:v>
      </x:c>
      <x:c r="H1882" s="13" t="str">
        <x:v>Current</x:v>
      </x:c>
      <x:c r="I1882" s="14" t="n">
        <x:v>2400</x:v>
      </x:c>
      <x:c r="J1882" s="13" t="str">
        <x:f>IF(AND(ISNUMBER(I1882),I1882&gt;0),IF(I1882&lt;=1000,"1–1,000",IF(I1882&lt;=2500,"1,001–2,500",IF(I1882&lt;=5000,"2,501–5,000",IF(I1882&lt;=10000,"5,001–10,000","10,001–15,000")))),"1,001–2,500")</x:f>
        <x:v>1,001–2,500</x:v>
      </x:c>
      <x:c r="K1882" s="16" t="n">
        <x:v>13200</x:v>
      </x:c>
      <x:c r="L1882" s="43" t="n">
        <x:f>IF(AND(ISNUMBER(I1882),I1882&gt;0,ISNUMBER(K1882),K1882&gt;0),K1882/I1882,"n.a.")</x:f>
        <x:v>5.5</x:v>
      </x:c>
      <x:c r="M1882" s="43"/>
      <x:c r="N1882" s="13" t="str">
        <x:v>No</x:v>
      </x:c>
      <x:c r="O1882" s="15" t="str">
        <x:v>Not stated</x:v>
      </x:c>
      <x:c r="P1882" s="15" t="str">
        <x:v>Not stated</x:v>
      </x:c>
      <x:c r="Q1882" s="15" t="str">
        <x:v>Storage unit measuring approximately 2,400 sq.ft located within close proximity of the town of Manningtree.</x:v>
      </x:c>
      <x:c r="R1882"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882" s="15" t="str">
        <x:v>https://www.rightmove.co.uk/properties/92209269#/?channel=COM_LET</x:v>
      </x:c>
      <x:c r="T1882" s="15" t="str"/>
      <x:c r="U1882" s="15" t="str"/>
      <x:c r="V1882" s="15" t="str">
        <x:v>Harwich — Standalone / estate not named</x:v>
      </x:c>
      <x:c r="W1882" s="15" t="str">
        <x:v>Individual unit ≤15,000 sq ft</x:v>
      </x:c>
      <x:c r="X1882" s="13" t="n">
        <x:f>IF(N1882="Yes",L1882,0)</x:f>
        <x:v>0</x:v>
      </x:c>
      <x:c r="Y1882" s="14" t="n">
        <x:v>1</x:v>
      </x:c>
      <x:c r="Z1882" s="13" t="str">
        <x:v>Industrial / workshop / storage</x:v>
      </x:c>
    </x:row>
    <x:row r="1883" ht="62" customHeight="1">
      <x:c r="A1883" s="13" t="str">
        <x:v>SE0903</x:v>
      </x:c>
      <x:c r="B1883" s="15" t="str">
        <x:v>Harwich</x:v>
      </x:c>
      <x:c r="C1883" s="15" t="str">
        <x:v>Manningtree</x:v>
      </x:c>
      <x:c r="D1883" s="14" t="n">
        <x:v>1675</x:v>
      </x:c>
      <x:c r="E1883" s="13" t="str">
        <x:v>Context</x:v>
      </x:c>
      <x:c r="F1883" s="15" t="str">
        <x:v>Standalone / estate not named</x:v>
      </x:c>
      <x:c r="G1883" s="15" t="str">
        <x:v>Unit 2 Riverside Avenue West, Lawford, Manningtree</x:v>
      </x:c>
      <x:c r="H1883" s="13" t="str">
        <x:v>Current</x:v>
      </x:c>
      <x:c r="I1883" s="14" t="n">
        <x:v>1918</x:v>
      </x:c>
      <x:c r="J1883" s="13" t="str">
        <x:f>IF(AND(ISNUMBER(I1883),I1883&gt;0),IF(I1883&lt;=1000,"1–1,000",IF(I1883&lt;=2500,"1,001–2,500",IF(I1883&lt;=5000,"2,501–5,000",IF(I1883&lt;=10000,"5,001–10,000","10,001–15,000")))),"1,001–2,500")</x:f>
        <x:v>1,001–2,500</x:v>
      </x:c>
      <x:c r="K1883" s="16" t="n">
        <x:v>14496</x:v>
      </x:c>
      <x:c r="L1883" s="43" t="n">
        <x:f>IF(AND(ISNUMBER(I1883),I1883&gt;0,ISNUMBER(K1883),K1883&gt;0),K1883/I1883,"n.a.")</x:f>
        <x:v>7.557872784150156</x:v>
      </x:c>
      <x:c r="M1883" s="43"/>
      <x:c r="N1883" s="13" t="str">
        <x:v>No</x:v>
      </x:c>
      <x:c r="O1883" s="15" t="str">
        <x:v>Not stated</x:v>
      </x:c>
      <x:c r="P1883" s="15" t="str">
        <x:v>Not stated</x:v>
      </x:c>
      <x:c r="Q1883" s="15" t="str">
        <x:v>Mid-terrace industrial unit extending to approximately 1,621 sqft. Within the established Riverside Industrial Estate.</x:v>
      </x:c>
      <x:c r="R1883"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883" s="15" t="str">
        <x:v>https://www.rightmove.co.uk/properties/95077776#/?channel=COM_LET</x:v>
      </x:c>
      <x:c r="T1883" s="15" t="str"/>
      <x:c r="U1883" s="15" t="str"/>
      <x:c r="V1883" s="15" t="str">
        <x:v>Harwich — Standalone / estate not named</x:v>
      </x:c>
      <x:c r="W1883" s="15" t="str">
        <x:v>Individual unit ≤15,000 sq ft</x:v>
      </x:c>
      <x:c r="X1883" s="13" t="n">
        <x:f>IF(N1883="Yes",L1883,0)</x:f>
        <x:v>0</x:v>
      </x:c>
      <x:c r="Y1883" s="14" t="n">
        <x:v>1</x:v>
      </x:c>
      <x:c r="Z1883" s="13" t="str">
        <x:v>Industrial / workshop / storage</x:v>
      </x:c>
    </x:row>
    <x:row r="1884" ht="49" customHeight="1">
      <x:c r="A1884" s="13" t="str">
        <x:v>SE0904</x:v>
      </x:c>
      <x:c r="B1884" s="15" t="str">
        <x:v>Harwich</x:v>
      </x:c>
      <x:c r="C1884" s="15" t="str">
        <x:v>Horsley Cross</x:v>
      </x:c>
      <x:c r="D1884" s="14"/>
      <x:c r="E1884" s="13" t="str">
        <x:v>Nearby</x:v>
      </x:c>
      <x:c r="F1884" s="15" t="str">
        <x:v>Centurion Business Park</x:v>
      </x:c>
      <x:c r="G1884" s="15" t="str">
        <x:v>Unit 2 Centurion Business Park, Horsley Cross, CO11</x:v>
      </x:c>
      <x:c r="H1884" s="13" t="str">
        <x:v>Current</x:v>
      </x:c>
      <x:c r="I1884" s="14" t="n">
        <x:v>11123</x:v>
      </x:c>
      <x:c r="J1884" s="13" t="str">
        <x:f>IF(AND(ISNUMBER(I1884),I1884&gt;0),IF(I1884&lt;=1000,"1–1,000",IF(I1884&lt;=2500,"1,001–2,500",IF(I1884&lt;=5000,"2,501–5,000",IF(I1884&lt;=10000,"5,001–10,000","10,001–15,000")))),"10,001–15,000")</x:f>
        <x:v>10,001–15,000</x:v>
      </x:c>
      <x:c r="K1884" s="16"/>
      <x:c r="L1884" s="43" t="str">
        <x:f>IF(AND(ISNUMBER(I1884),I1884&gt;0,ISNUMBER(K1884),K1884&gt;0),K1884/I1884,"n.a.")</x:f>
        <x:v>n.a.</x:v>
      </x:c>
      <x:c r="M1884" s="43"/>
      <x:c r="N1884" s="13" t="str">
        <x:v>No</x:v>
      </x:c>
      <x:c r="O1884" s="15" t="str">
        <x:v>Not stated</x:v>
      </x:c>
      <x:c r="P1884" s="15" t="str">
        <x:v>Not stated</x:v>
      </x:c>
      <x:c r="Q1884" s="15" t="str">
        <x:v>Centurion Park, is a brand new development of 11 high quality industrial /distribution units, suitable for B1C (light industrial), B2 (general industrial) and B8 (storage and distribution) uses.</x:v>
      </x:c>
      <x:c r="R1884" s="15" t="str">
        <x:v>Advertised to let Size read from property card, excluding the search-size filter. Host BUA population not separately matched.</x:v>
      </x:c>
      <x:c r="S1884" s="15" t="str">
        <x:v>https://www.rightmove.co.uk/properties/754426690749200#/?channel=COM_LET</x:v>
      </x:c>
      <x:c r="T1884" s="15" t="str"/>
      <x:c r="U1884" s="15" t="str"/>
      <x:c r="V1884" s="15" t="str">
        <x:v>Harwich — Centurion Business Park</x:v>
      </x:c>
      <x:c r="W1884" s="15" t="str">
        <x:v>Individual unit ≤15,000 sq ft</x:v>
      </x:c>
      <x:c r="X1884" s="13" t="n">
        <x:f>IF(N1884="Yes",L1884,0)</x:f>
        <x:v>0</x:v>
      </x:c>
      <x:c r="Y1884" s="14" t="n">
        <x:v>1</x:v>
      </x:c>
      <x:c r="Z1884" s="13" t="str">
        <x:v>Industrial / workshop / storage</x:v>
      </x:c>
    </x:row>
    <x:row r="1885" ht="49" customHeight="1">
      <x:c r="A1885" s="13" t="str">
        <x:v>SE0905</x:v>
      </x:c>
      <x:c r="B1885" s="15" t="str">
        <x:v>Harwich</x:v>
      </x:c>
      <x:c r="C1885" s="15" t="str">
        <x:v>Horsley Cross</x:v>
      </x:c>
      <x:c r="D1885" s="14"/>
      <x:c r="E1885" s="13" t="str">
        <x:v>Nearby</x:v>
      </x:c>
      <x:c r="F1885" s="15" t="str">
        <x:v>Centurion Business Park</x:v>
      </x:c>
      <x:c r="G1885" s="15" t="str">
        <x:v>Unit 3 Centurion Business Park, Horsley Cross, CO11</x:v>
      </x:c>
      <x:c r="H1885" s="13" t="str">
        <x:v>Current</x:v>
      </x:c>
      <x:c r="I1885" s="14" t="n">
        <x:v>12142</x:v>
      </x:c>
      <x:c r="J1885" s="13" t="str">
        <x:f>IF(AND(ISNUMBER(I1885),I1885&gt;0),IF(I1885&lt;=1000,"1–1,000",IF(I1885&lt;=2500,"1,001–2,500",IF(I1885&lt;=5000,"2,501–5,000",IF(I1885&lt;=10000,"5,001–10,000","10,001–15,000")))),"10,001–15,000")</x:f>
        <x:v>10,001–15,000</x:v>
      </x:c>
      <x:c r="K1885" s="16"/>
      <x:c r="L1885" s="43" t="str">
        <x:f>IF(AND(ISNUMBER(I1885),I1885&gt;0,ISNUMBER(K1885),K1885&gt;0),K1885/I1885,"n.a.")</x:f>
        <x:v>n.a.</x:v>
      </x:c>
      <x:c r="M1885" s="43"/>
      <x:c r="N1885" s="13" t="str">
        <x:v>No</x:v>
      </x:c>
      <x:c r="O1885" s="15" t="str">
        <x:v>Not stated</x:v>
      </x:c>
      <x:c r="P1885" s="15" t="str">
        <x:v>Not stated</x:v>
      </x:c>
      <x:c r="Q1885" s="15" t="str">
        <x:v>Centurion Park, is a brand new development of 11 high quality industrial /distribution units, suitable for B1C (light industrial), B2 (general industrial) and B8 (storage and distribution) uses.</x:v>
      </x:c>
      <x:c r="R1885" s="15" t="str">
        <x:v>Advertised to let Size read from property card, excluding the search-size filter. Host BUA population not separately matched.</x:v>
      </x:c>
      <x:c r="S1885" s="15" t="str">
        <x:v>https://www.rightmove.co.uk/properties/754426613261568#/?channel=COM_LET</x:v>
      </x:c>
      <x:c r="T1885" s="15" t="str"/>
      <x:c r="U1885" s="15" t="str"/>
      <x:c r="V1885" s="15" t="str">
        <x:v>Harwich — Centurion Business Park</x:v>
      </x:c>
      <x:c r="W1885" s="15" t="str">
        <x:v>Individual unit ≤15,000 sq ft</x:v>
      </x:c>
      <x:c r="X1885" s="13" t="n">
        <x:f>IF(N1885="Yes",L1885,0)</x:f>
        <x:v>0</x:v>
      </x:c>
      <x:c r="Y1885" s="14" t="n">
        <x:v>1</x:v>
      </x:c>
      <x:c r="Z1885" s="13" t="str">
        <x:v>Industrial / workshop / storage</x:v>
      </x:c>
    </x:row>
    <x:row r="1886" ht="49" customHeight="1">
      <x:c r="A1886" s="13" t="str">
        <x:v>SE0906</x:v>
      </x:c>
      <x:c r="B1886" s="15" t="str">
        <x:v>Harwich</x:v>
      </x:c>
      <x:c r="C1886" s="15" t="str">
        <x:v>Horsley Cross</x:v>
      </x:c>
      <x:c r="D1886" s="14"/>
      <x:c r="E1886" s="13" t="str">
        <x:v>Nearby</x:v>
      </x:c>
      <x:c r="F1886" s="15" t="str">
        <x:v>Centurion Business Park</x:v>
      </x:c>
      <x:c r="G1886" s="15" t="str">
        <x:v>Unit 4 Centurion Business Park, Horsley Cross, CO11</x:v>
      </x:c>
      <x:c r="H1886" s="13" t="str">
        <x:v>Current</x:v>
      </x:c>
      <x:c r="I1886" s="14" t="n">
        <x:v>11182</x:v>
      </x:c>
      <x:c r="J1886" s="13" t="str">
        <x:f>IF(AND(ISNUMBER(I1886),I1886&gt;0),IF(I1886&lt;=1000,"1–1,000",IF(I1886&lt;=2500,"1,001–2,500",IF(I1886&lt;=5000,"2,501–5,000",IF(I1886&lt;=10000,"5,001–10,000","10,001–15,000")))),"10,001–15,000")</x:f>
        <x:v>10,001–15,000</x:v>
      </x:c>
      <x:c r="K1886" s="16"/>
      <x:c r="L1886" s="43" t="str">
        <x:f>IF(AND(ISNUMBER(I1886),I1886&gt;0,ISNUMBER(K1886),K1886&gt;0),K1886/I1886,"n.a.")</x:f>
        <x:v>n.a.</x:v>
      </x:c>
      <x:c r="M1886" s="43"/>
      <x:c r="N1886" s="13" t="str">
        <x:v>No</x:v>
      </x:c>
      <x:c r="O1886" s="15" t="str">
        <x:v>Not stated</x:v>
      </x:c>
      <x:c r="P1886" s="15" t="str">
        <x:v>Not stated</x:v>
      </x:c>
      <x:c r="Q1886" s="15" t="str">
        <x:v>Centurion Park, is a brand new development of 11 high quality industrial /distribution units, suitable for B1C (light industrial), B2 (general industrial) and B8 (storage and distribution) uses.</x:v>
      </x:c>
      <x:c r="R1886" s="15" t="str">
        <x:v>Advertised to let Size read from property card, excluding the search-size filter. Host BUA population not separately matched.</x:v>
      </x:c>
      <x:c r="S1886" s="15" t="str">
        <x:v>https://www.rightmove.co.uk/properties/754426630039473#/?channel=COM_LET</x:v>
      </x:c>
      <x:c r="T1886" s="15" t="str"/>
      <x:c r="U1886" s="15" t="str"/>
      <x:c r="V1886" s="15" t="str">
        <x:v>Harwich — Centurion Business Park</x:v>
      </x:c>
      <x:c r="W1886" s="15" t="str">
        <x:v>Individual unit ≤15,000 sq ft</x:v>
      </x:c>
      <x:c r="X1886" s="13" t="n">
        <x:f>IF(N1886="Yes",L1886,0)</x:f>
        <x:v>0</x:v>
      </x:c>
      <x:c r="Y1886" s="14" t="n">
        <x:v>1</x:v>
      </x:c>
      <x:c r="Z1886" s="13" t="str">
        <x:v>Industrial / workshop / storage</x:v>
      </x:c>
    </x:row>
    <x:row r="1887" ht="62" customHeight="1">
      <x:c r="A1887" s="13" t="str">
        <x:v>SE0907</x:v>
      </x:c>
      <x:c r="B1887" s="15" t="str">
        <x:v>Harwich</x:v>
      </x:c>
      <x:c r="C1887" s="15" t="str">
        <x:v>Harwich</x:v>
      </x:c>
      <x:c r="D1887" s="14" t="n">
        <x:v>20215</x:v>
      </x:c>
      <x:c r="E1887" s="13" t="str">
        <x:v>Town</x:v>
      </x:c>
      <x:c r="F1887" s="15" t="str">
        <x:v>Harwich Industrial Estate</x:v>
      </x:c>
      <x:c r="G1887" s="15" t="str">
        <x:v>Unit 10, Harwich Industrial Estate, Europa Way CO12 4PT</x:v>
      </x:c>
      <x:c r="H1887" s="13" t="str">
        <x:v>Current</x:v>
      </x:c>
      <x:c r="I1887" s="14" t="n">
        <x:v>2814</x:v>
      </x:c>
      <x:c r="J1887" s="13" t="str">
        <x:f>IF(AND(ISNUMBER(I1887),I1887&gt;0),IF(I1887&lt;=1000,"1–1,000",IF(I1887&lt;=2500,"1,001–2,500",IF(I1887&lt;=5000,"2,501–5,000",IF(I1887&lt;=10000,"5,001–10,000","10,001–15,000")))),"2,501–5,000")</x:f>
        <x:v>2,501–5,000</x:v>
      </x:c>
      <x:c r="K1887" s="16" t="n">
        <x:v>45000</x:v>
      </x:c>
      <x:c r="L1887" s="43" t="n">
        <x:f>IF(AND(ISNUMBER(I1887),I1887&gt;0,ISNUMBER(K1887),K1887&gt;0),K1887/I1887,"n.a.")</x:f>
        <x:v>15.991471215351812</x:v>
      </x:c>
      <x:c r="M1887" s="43"/>
      <x:c r="N1887" s="13" t="str">
        <x:v>Yes</x:v>
      </x:c>
      <x:c r="O1887" s="15" t="str">
        <x:v>Substantial secure yard extending to approximately 0.7 acres. 8ft high perimeter security fencing. Warehouse of 2,814 sq ft with 3.5m eaves height. Available from 1st September.</x:v>
      </x:c>
      <x:c r="P1887" s="15" t="str">
        <x:v>Not stated</x:v>
      </x:c>
      <x:c r="Q1887" s="15" t="str">
        <x:v>Substantial secure yard extending to approximately 0.7 acres. 8ft high perimeter security fencing. Warehouse of 2,814 sq ft with 3.5m eaves height. Available from 1st September.</x:v>
      </x:c>
      <x:c r="R1887" s="15" t="str">
        <x:v>Advertised to let Annual rent converted from portal pcm; rounded display may differ from agent annual quote. Size read from property card, excluding the search-size filter. Annual rent is 12 × Rightmove advertised monthly rent; display rounding may apply.</x:v>
      </x:c>
      <x:c r="S1887" s="15" t="str">
        <x:v>https://www.rightmove.co.uk/properties/175040387#/?channel=COM_LET</x:v>
      </x:c>
      <x:c r="T1887" s="15" t="str"/>
      <x:c r="U1887" s="15" t="str"/>
      <x:c r="V1887" s="15" t="str">
        <x:v>Harwich — Harwich Industrial Estate</x:v>
      </x:c>
      <x:c r="W1887" s="15" t="str">
        <x:v>Individual unit ≤15,000 sq ft</x:v>
      </x:c>
      <x:c r="X1887" s="13" t="n">
        <x:f>IF(N1887="Yes",L1887,0)</x:f>
        <x:v>15.991471215351812</x:v>
      </x:c>
      <x:c r="Y1887" s="14" t="n">
        <x:v>1</x:v>
      </x:c>
      <x:c r="Z1887" s="13" t="str">
        <x:v>Industrial / workshop / storage</x:v>
      </x:c>
    </x:row>
    <x:row r="1888" ht="153" customHeight="1">
      <x:c r="A1888" s="13" t="str">
        <x:v>SE0908</x:v>
      </x:c>
      <x:c r="B1888" s="15" t="str">
        <x:v>Harwich</x:v>
      </x:c>
      <x:c r="C1888" s="15" t="str">
        <x:v>Harwich</x:v>
      </x:c>
      <x:c r="D1888" s="14" t="n">
        <x:v>20215</x:v>
      </x:c>
      <x:c r="E1888" s="13" t="str">
        <x:v>Town</x:v>
      </x:c>
      <x:c r="F1888" s="15" t="str">
        <x:v>Standalone / estate not named</x:v>
      </x:c>
      <x:c r="G1888" s="15" t="str">
        <x:v>Former Bus Depot, Station Approach, Harwich, CO12 3NA</x:v>
      </x:c>
      <x:c r="H1888" s="13" t="str">
        <x:v>Uncertain</x:v>
      </x:c>
      <x:c r="I1888" s="14" t="n">
        <x:v>4842</x:v>
      </x:c>
      <x:c r="J1888" s="13" t="str">
        <x:f>IF(AND(ISNUMBER(I1888),I1888&gt;0),IF(I1888&lt;=1000,"1–1,000",IF(I1888&lt;=2500,"1,001–2,500",IF(I1888&lt;=5000,"2,501–5,000",IF(I1888&lt;=10000,"5,001–10,000","10,001–15,000")))),"2,501–5,000")</x:f>
        <x:v>2,501–5,000</x:v>
      </x:c>
      <x:c r="K1888" s="16" t="n">
        <x:v>27504</x:v>
      </x:c>
      <x:c r="L1888" s="43" t="n">
        <x:f>IF(AND(ISNUMBER(I1888),I1888&gt;0,ISNUMBER(K1888),K1888&gt;0),K1888/I1888,"n.a.")</x:f>
        <x:v>5.680297397769516</x:v>
      </x:c>
      <x:c r="M1888" s="43"/>
      <x:c r="N1888" s="13" t="str">
        <x:v>No</x:v>
      </x:c>
      <x:c r="O1888" s="15" t="str">
        <x:v>A detached workshop of brick construction with brick/corrugated cladding beneath a corrugated metal roof with high bay glazing along the side elevation benefitting from an eaves height of 6m, concertina loading doors (17m width) and single storey office, kitchen, store and wc’s to the side.</x:v>
      </x:c>
      <x:c r="P1888" s="15" t="str">
        <x:v>A detached workshop of brick construction with brick/corrugated cladding beneath a corrugated metal roof with high bay glazing along the side elevation benefitting from an eaves height of 6m, concertina loading doors (17m width) and single storey office, kitchen, store and wc’s to the side.</x:v>
      </x:c>
      <x:c r="Q1888" s="15" t="str">
        <x:v>/ / Former Bus Depot, Station Approach A detached workshop of brick construction with brick/corrugated cladding beneath a corrugated metal roof with high bay glazing along the side elevation benefitting from an eaves height of 6m, concertina loading doors (17m width) and single storey office, kitchen, store and wc’s to the side. To the front and side of the buildings is a large open concreted yard extending to 0.13 acres (0.05 hectares). Harwich with a resident population of circa 12,000 people is situated approximately 15 miles to the east of Colchester via the A120 trunk road. The subject property is situated off the town's High Street and close to the mainline rail station which provides</x:v>
      </x:c>
      <x:c r="R1888" s="15" t="str">
        <x:v>Under offer / let agreed Annual rent converted from portal pcm; rounded display may differ from agent annual quote. Agent annual rent verified. Direct agent detail verified. Annual rent is 12 × Rightmove advertised monthly rent; display rounding may apply.</x:v>
      </x:c>
      <x:c r="S1888" s="15" t="str">
        <x:v>https://www.rightmove.co.uk/properties/782329784776993#/?channel=COM_LET</x:v>
      </x:c>
      <x:c r="T1888" s="15" t="str">
        <x:v>https://www.whybrow.net/property/station-approach-harwich/</x:v>
      </x:c>
      <x:c r="U1888" s="15" t="str"/>
      <x:c r="V1888" s="15" t="str">
        <x:v>Harwich — Standalone / estate not named</x:v>
      </x:c>
      <x:c r="W1888" s="15" t="str">
        <x:v>Individual unit ≤15,000 sq ft</x:v>
      </x:c>
      <x:c r="X1888" s="13" t="n">
        <x:f>IF(N1888="Yes",L1888,0)</x:f>
        <x:v>0</x:v>
      </x:c>
      <x:c r="Y1888" s="14" t="n">
        <x:v>1</x:v>
      </x:c>
      <x:c r="Z1888" s="13" t="str">
        <x:v>Industrial / workshop / storage</x:v>
      </x:c>
    </x:row>
    <x:row r="1889" ht="101" customHeight="1">
      <x:c r="A1889" s="13" t="str">
        <x:v>SE0909</x:v>
      </x:c>
      <x:c r="B1889" s="15" t="str">
        <x:v>Hatfield</x:v>
      </x:c>
      <x:c r="C1889" s="15" t="str">
        <x:v>North Mymms</x:v>
      </x:c>
      <x:c r="D1889" s="14" t="n">
        <x:v>355</x:v>
      </x:c>
      <x:c r="E1889" s="13" t="str">
        <x:v>Nearby</x:v>
      </x:c>
      <x:c r="F1889" s="15" t="str">
        <x:v>Standalone / estate not named</x:v>
      </x:c>
      <x:c r="G1889" s="15" t="str">
        <x:v>Unit 1A Travellers Close, Travellers Lane, North Mymms, Welham Green, Hertfordshire, AL9 7JL</x:v>
      </x:c>
      <x:c r="H1889" s="13" t="str">
        <x:v>Current</x:v>
      </x:c>
      <x:c r="I1889" s="14" t="n">
        <x:v>1608</x:v>
      </x:c>
      <x:c r="J1889" s="13" t="str">
        <x:f>IF(AND(ISNUMBER(I1889),I1889&gt;0),IF(I1889&lt;=1000,"1–1,000",IF(I1889&lt;=2500,"1,001–2,500",IF(I1889&lt;=5000,"2,501–5,000",IF(I1889&lt;=10000,"5,001–10,000","10,001–15,000")))),"1,001–2,500")</x:f>
        <x:v>1,001–2,500</x:v>
      </x:c>
      <x:c r="K1889" s="16" t="n">
        <x:v>26496</x:v>
      </x:c>
      <x:c r="L1889" s="43" t="n">
        <x:f>IF(AND(ISNUMBER(I1889),I1889&gt;0,ISNUMBER(K1889),K1889&gt;0),K1889/I1889,"n.a.")</x:f>
        <x:v>16.47761194029851</x:v>
      </x:c>
      <x:c r="M1889" s="43" t="n">
        <x:v>16.48</x:v>
      </x:c>
      <x:c r="N1889" s="13" t="str">
        <x:v>Yes</x:v>
      </x:c>
      <x:c r="O1889" s="15" t="str">
        <x:v>Not stated</x:v>
      </x:c>
      <x:c r="P1889" s="15" t="str">
        <x:v>Two glazed loading doors</x:v>
      </x:c>
      <x:c r="Q1889" s="15" t="str">
        <x:v>Location The Welham Green commercial area is located between Hatfield and Potters Bar and has excellent access to the A1M (Junction 2) and the M25 at Junction 23 (South Mimms). Welham Green station is close to the property and provides a fast electrified service to London Kings Cross. Description Ground Floor Business Space Viewing For further information please contact Davies &amp; Co on Daniel Hiller d. Clay Davies c. Additional information</x:v>
      </x:c>
      <x:c r="R1889"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889" s="15" t="str">
        <x:v>https://www.zoopla.co.uk/to-rent/commercial/details/73731509/</x:v>
      </x:c>
      <x:c r="T1889" s="15" t="str">
        <x:v>https://www.rightmove.co.uk/properties/763633183972273#/?channel=COM_LET</x:v>
      </x:c>
      <x:c r="U1889" s="15" t="str"/>
      <x:c r="V1889" s="15" t="str">
        <x:v>Hatfield — Standalone / estate not named</x:v>
      </x:c>
      <x:c r="W1889" s="15" t="str">
        <x:v>Individual unit ≤15,000 sq ft</x:v>
      </x:c>
      <x:c r="X1889" s="13" t="n">
        <x:f>IF(N1889="Yes",L1889,0)</x:f>
        <x:v>16.47761194029851</x:v>
      </x:c>
      <x:c r="Y1889" s="14" t="n">
        <x:v>1</x:v>
      </x:c>
      <x:c r="Z1889" s="13" t="str">
        <x:v>Industrial / workshop / storage</x:v>
      </x:c>
    </x:row>
    <x:row r="1890" ht="114" customHeight="1">
      <x:c r="A1890" s="13" t="str">
        <x:v>SE0910</x:v>
      </x:c>
      <x:c r="B1890" s="15" t="str">
        <x:v>Hatfield</x:v>
      </x:c>
      <x:c r="C1890" s="15" t="str">
        <x:v>North Mymms</x:v>
      </x:c>
      <x:c r="D1890" s="14" t="n">
        <x:v>355</x:v>
      </x:c>
      <x:c r="E1890" s="13" t="str">
        <x:v>Nearby</x:v>
      </x:c>
      <x:c r="F1890" s="15" t="str">
        <x:v>Standalone / estate not named</x:v>
      </x:c>
      <x:c r="G1890" s="15" t="str">
        <x:v>Unit 4, Apex Point, Travellers Lane, North Mymms, Hatfield, Hertfordshire</x:v>
      </x:c>
      <x:c r="H1890" s="13" t="str">
        <x:v>Current</x:v>
      </x:c>
      <x:c r="I1890" s="14" t="n">
        <x:v>8982</x:v>
      </x:c>
      <x:c r="J1890" s="13" t="str">
        <x:f>IF(AND(ISNUMBER(I1890),I1890&gt;0),IF(I1890&lt;=1000,"1–1,000",IF(I1890&lt;=2500,"1,001–2,500",IF(I1890&lt;=5000,"2,501–5,000",IF(I1890&lt;=10000,"5,001–10,000","10,001–15,000")))),"5,001–10,000")</x:f>
        <x:v>5,001–10,000</x:v>
      </x:c>
      <x:c r="K1890" s="16" t="n">
        <x:v>147756</x:v>
      </x:c>
      <x:c r="L1890" s="43" t="n">
        <x:f>IF(AND(ISNUMBER(I1890),I1890&gt;0,ISNUMBER(K1890),K1890&gt;0),K1890/I1890,"n.a.")</x:f>
        <x:v>16.450233800935205</x:v>
      </x:c>
      <x:c r="M1890" s="43" t="n">
        <x:v>16.45</x:v>
      </x:c>
      <x:c r="N1890" s="13" t="str">
        <x:v>Yes</x:v>
      </x:c>
      <x:c r="O1890" s="15" t="str">
        <x:v>7.2m clear eaves rising to 9.2m; The premises comprise a modern single storey production/warehouse unit of steel portal frame construction with elevations comprising a mix of facing brickwork, feature glazing and cladding details to the eaves.; The warehouse element offers efficient, lofty, column free space with access via a single electric, full height loading door.</x:v>
      </x:c>
      <x:c r="P1890" s="15" t="str">
        <x:v>The warehouse element offers efficient, lofty, column free space with access via a single electric, full height loading door.</x:v>
      </x:c>
      <x:c r="Q1890" s="15" t="str">
        <x:v>The premises comprise a modern single storey production/warehouse unit of steel portal frame construction with elevations comprising a mix of facing brickwork, feature glazing and cladding details to the eaves. The warehouse element offers efficient, lofty, column free space with access via a single electric, full height loading door. Offices are provided at first floor level, with ladies and gents WCs at ground floor. Externally there is parking for 24 cars. Additional information</x:v>
      </x:c>
      <x:c r="R1890"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890" s="15" t="str">
        <x:v>https://www.zoopla.co.uk/to-rent/commercial/details/73206735/</x:v>
      </x:c>
      <x:c r="T1890" s="15" t="str">
        <x:v>https://www.rightmove.co.uk/properties/760724685619840#/?channel=COM_LET</x:v>
      </x:c>
      <x:c r="U1890" s="15" t="str"/>
      <x:c r="V1890" s="15" t="str">
        <x:v>Hatfield — Standalone / estate not named</x:v>
      </x:c>
      <x:c r="W1890" s="15" t="str">
        <x:v>Individual unit ≤15,000 sq ft</x:v>
      </x:c>
      <x:c r="X1890" s="13" t="n">
        <x:f>IF(N1890="Yes",L1890,0)</x:f>
        <x:v>16.450233800935205</x:v>
      </x:c>
      <x:c r="Y1890" s="14" t="n">
        <x:v>1</x:v>
      </x:c>
      <x:c r="Z1890" s="13" t="str">
        <x:v>Industrial / workshop / storage</x:v>
      </x:c>
    </x:row>
    <x:row r="1891" ht="49" customHeight="1">
      <x:c r="A1891" s="13" t="str">
        <x:v>SE0911</x:v>
      </x:c>
      <x:c r="B1891" s="15" t="str">
        <x:v>Hatfield</x:v>
      </x:c>
      <x:c r="C1891" s="15" t="str">
        <x:v>Hatfield</x:v>
      </x:c>
      <x:c r="D1891" s="14" t="n">
        <x:v>41560</x:v>
      </x:c>
      <x:c r="E1891" s="13" t="str">
        <x:v>Town</x:v>
      </x:c>
      <x:c r="F1891" s="15" t="str">
        <x:v>Fiddlebridge Industrial Centre</x:v>
      </x:c>
      <x:c r="G1891" s="15" t="str">
        <x:v>11 Fiddlebridge Industrial Centre, Lemsford Road, Hatfield, AL10 0DE</x:v>
      </x:c>
      <x:c r="H1891" s="13" t="str">
        <x:v>Current</x:v>
      </x:c>
      <x:c r="I1891" s="14" t="n">
        <x:v>497</x:v>
      </x:c>
      <x:c r="J1891" s="13" t="str">
        <x:f>IF(AND(ISNUMBER(I1891),I1891&gt;0),IF(I1891&lt;=1000,"1–1,000",IF(I1891&lt;=2500,"1,001–2,500",IF(I1891&lt;=5000,"2,501–5,000",IF(I1891&lt;=10000,"5,001–10,000","10,001–15,000")))),"1–1,000")</x:f>
        <x:v>1–1,000</x:v>
      </x:c>
      <x:c r="K1891" s="16" t="n">
        <x:v>9996</x:v>
      </x:c>
      <x:c r="L1891" s="43" t="n">
        <x:f>IF(AND(ISNUMBER(I1891),I1891&gt;0,ISNUMBER(K1891),K1891&gt;0),K1891/I1891,"n.a.")</x:f>
        <x:v>20.112676056338028</x:v>
      </x:c>
      <x:c r="M1891" s="43"/>
      <x:c r="N1891" s="13" t="str">
        <x:v>Yes</x:v>
      </x:c>
      <x:c r="O1891" s="15" t="str">
        <x:v>Not stated</x:v>
      </x:c>
      <x:c r="P1891" s="15" t="str">
        <x:v>Not stated</x:v>
      </x:c>
      <x:c r="Q1891" s="15" t="str">
        <x:v>Single-storey workshop available within Fiddlebridge Industrial Centre in Hatfield. The unit benefits from a 3-phase power supply and a WC.</x:v>
      </x:c>
      <x:c r="R1891" s="15" t="str">
        <x:v>Advertised to let Annual rent converted from portal pcm; rounded display may differ from agent annual quote. Size read from property card, excluding the search-size filter. Annual rent is 12 × Rightmove advertised monthly rent; display rounding may apply.</x:v>
      </x:c>
      <x:c r="S1891" s="15" t="str">
        <x:v>https://www.rightmove.co.uk/properties/769462261807776#/?channel=COM_LET</x:v>
      </x:c>
      <x:c r="T1891" s="15" t="str"/>
      <x:c r="U1891" s="15" t="str"/>
      <x:c r="V1891" s="15" t="str">
        <x:v>Hatfield — Fiddlebridge Industrial Centre</x:v>
      </x:c>
      <x:c r="W1891" s="15" t="str">
        <x:v>Individual unit ≤15,000 sq ft</x:v>
      </x:c>
      <x:c r="X1891" s="13" t="n">
        <x:f>IF(N1891="Yes",L1891,0)</x:f>
        <x:v>20.112676056338028</x:v>
      </x:c>
      <x:c r="Y1891" s="14" t="n">
        <x:v>1</x:v>
      </x:c>
      <x:c r="Z1891" s="13" t="str">
        <x:v>Industrial / workshop / storage</x:v>
      </x:c>
    </x:row>
    <x:row r="1892" ht="49" customHeight="1">
      <x:c r="A1892" s="13" t="str">
        <x:v>SE0912</x:v>
      </x:c>
      <x:c r="B1892" s="15" t="str">
        <x:v>Hatfield</x:v>
      </x:c>
      <x:c r="C1892" s="15" t="str">
        <x:v>Hatfield</x:v>
      </x:c>
      <x:c r="D1892" s="14" t="n">
        <x:v>41560</x:v>
      </x:c>
      <x:c r="E1892" s="13" t="str">
        <x:v>Town</x:v>
      </x:c>
      <x:c r="F1892" s="15" t="str">
        <x:v>Fiddlebridge Industrial Centre</x:v>
      </x:c>
      <x:c r="G1892" s="15" t="str">
        <x:v>14 Fiddlebridge Industrial Centre, Lemsford Road, Hatfield, AL10 0DE</x:v>
      </x:c>
      <x:c r="H1892" s="13" t="str">
        <x:v>Current</x:v>
      </x:c>
      <x:c r="I1892" s="14" t="n">
        <x:v>412</x:v>
      </x:c>
      <x:c r="J1892" s="13" t="str">
        <x:f>IF(AND(ISNUMBER(I1892),I1892&gt;0),IF(I1892&lt;=1000,"1–1,000",IF(I1892&lt;=2500,"1,001–2,500",IF(I1892&lt;=5000,"2,501–5,000",IF(I1892&lt;=10000,"5,001–10,000","10,001–15,000")))),"1–1,000")</x:f>
        <x:v>1–1,000</x:v>
      </x:c>
      <x:c r="K1892" s="16" t="n">
        <x:v>9900</x:v>
      </x:c>
      <x:c r="L1892" s="43" t="n">
        <x:f>IF(AND(ISNUMBER(I1892),I1892&gt;0,ISNUMBER(K1892),K1892&gt;0),K1892/I1892,"n.a.")</x:f>
        <x:v>24.02912621359223</x:v>
      </x:c>
      <x:c r="M1892" s="43"/>
      <x:c r="N1892" s="13" t="str">
        <x:v>Yes</x:v>
      </x:c>
      <x:c r="O1892" s="15" t="str">
        <x:v>Not stated</x:v>
      </x:c>
      <x:c r="P1892" s="15" t="str">
        <x:v>Not stated</x:v>
      </x:c>
      <x:c r="Q1892" s="15" t="str">
        <x:v>Rare small starter unit located in Fiddlebridge Industrial Estate Hatfield with 3 phase power supply and good transport links.</x:v>
      </x:c>
      <x:c r="R1892" s="15" t="str">
        <x:v>Advertised to let Annual rent converted from portal pcm; rounded display may differ from agent annual quote. Size read from property card, excluding the search-size filter. Annual rent is 12 × Rightmove advertised monthly rent; display rounding may apply.</x:v>
      </x:c>
      <x:c r="S1892" s="15" t="str">
        <x:v>https://www.rightmove.co.uk/properties/760571899859665#/?channel=COM_LET</x:v>
      </x:c>
      <x:c r="T1892" s="15" t="str"/>
      <x:c r="U1892" s="15" t="str"/>
      <x:c r="V1892" s="15" t="str">
        <x:v>Hatfield — Fiddlebridge Industrial Centre</x:v>
      </x:c>
      <x:c r="W1892" s="15" t="str">
        <x:v>Individual unit ≤15,000 sq ft</x:v>
      </x:c>
      <x:c r="X1892" s="13" t="n">
        <x:f>IF(N1892="Yes",L1892,0)</x:f>
        <x:v>24.02912621359223</x:v>
      </x:c>
      <x:c r="Y1892" s="14" t="n">
        <x:v>1</x:v>
      </x:c>
      <x:c r="Z1892" s="13" t="str">
        <x:v>Industrial / workshop / storage</x:v>
      </x:c>
    </x:row>
    <x:row r="1893" ht="49" customHeight="1">
      <x:c r="A1893" s="13" t="str">
        <x:v>SE0913</x:v>
      </x:c>
      <x:c r="B1893" s="15" t="str">
        <x:v>Hatfield</x:v>
      </x:c>
      <x:c r="C1893" s="15" t="str">
        <x:v>Hatfield</x:v>
      </x:c>
      <x:c r="D1893" s="14" t="n">
        <x:v>41560</x:v>
      </x:c>
      <x:c r="E1893" s="13" t="str">
        <x:v>Town</x:v>
      </x:c>
      <x:c r="F1893" s="15" t="str">
        <x:v>Fiddlebridge Industrial Centre</x:v>
      </x:c>
      <x:c r="G1893" s="15" t="str">
        <x:v>18 19 Fiddlebridge Industrial Centre, Hatfield, AL10 0DE</x:v>
      </x:c>
      <x:c r="H1893" s="13" t="str">
        <x:v>Current</x:v>
      </x:c>
      <x:c r="I1893" s="14" t="n">
        <x:v>824</x:v>
      </x:c>
      <x:c r="J1893" s="13" t="str">
        <x:f>IF(AND(ISNUMBER(I1893),I1893&gt;0),IF(I1893&lt;=1000,"1–1,000",IF(I1893&lt;=2500,"1,001–2,500",IF(I1893&lt;=5000,"2,501–5,000",IF(I1893&lt;=10000,"5,001–10,000","10,001–15,000")))),"1–1,000")</x:f>
        <x:v>1–1,000</x:v>
      </x:c>
      <x:c r="K1893" s="16" t="n">
        <x:v>18000</x:v>
      </x:c>
      <x:c r="L1893" s="43" t="n">
        <x:f>IF(AND(ISNUMBER(I1893),I1893&gt;0,ISNUMBER(K1893),K1893&gt;0),K1893/I1893,"n.a.")</x:f>
        <x:v>21.844660194174757</x:v>
      </x:c>
      <x:c r="M1893" s="43"/>
      <x:c r="N1893" s="13" t="str">
        <x:v>Yes</x:v>
      </x:c>
      <x:c r="O1893" s="15" t="str">
        <x:v>Not stated</x:v>
      </x:c>
      <x:c r="P1893" s="15" t="str">
        <x:v>Not stated</x:v>
      </x:c>
      <x:c r="Q1893" s="15" t="str">
        <x:v>Industrial Workshop with office content to let on Fiddlebridge Industrial Centre, Hatfield</x:v>
      </x:c>
      <x:c r="R1893" s="15" t="str">
        <x:v>Advertised to let Annual rent converted from portal pcm; rounded display may differ from agent annual quote. Size read from property card, excluding the search-size filter. Annual rent is 12 × Rightmove advertised monthly rent; display rounding may apply.</x:v>
      </x:c>
      <x:c r="S1893" s="15" t="str">
        <x:v>https://www.rightmove.co.uk/properties/778518171199728#/?channel=COM_LET</x:v>
      </x:c>
      <x:c r="T1893" s="15" t="str"/>
      <x:c r="U1893" s="15" t="str"/>
      <x:c r="V1893" s="15" t="str">
        <x:v>Hatfield — Fiddlebridge Industrial Centre</x:v>
      </x:c>
      <x:c r="W1893" s="15" t="str">
        <x:v>Individual unit ≤15,000 sq ft</x:v>
      </x:c>
      <x:c r="X1893" s="13" t="n">
        <x:f>IF(N1893="Yes",L1893,0)</x:f>
        <x:v>21.844660194174757</x:v>
      </x:c>
      <x:c r="Y1893" s="14" t="n">
        <x:v>1</x:v>
      </x:c>
      <x:c r="Z1893" s="13" t="str">
        <x:v>Industrial / workshop / storage</x:v>
      </x:c>
    </x:row>
    <x:row r="1894" ht="153" customHeight="1">
      <x:c r="A1894" s="13" t="str">
        <x:v>SE0914</x:v>
      </x:c>
      <x:c r="B1894" s="15" t="str">
        <x:v>Hatfield</x:v>
      </x:c>
      <x:c r="C1894" s="15" t="str">
        <x:v>Hatfield</x:v>
      </x:c>
      <x:c r="D1894" s="14" t="n">
        <x:v>41560</x:v>
      </x:c>
      <x:c r="E1894" s="13" t="str">
        <x:v>Town</x:v>
      </x:c>
      <x:c r="F1894" s="15" t="str">
        <x:v>Standalone / estate not named</x:v>
      </x:c>
      <x:c r="G1894" s="15" t="str">
        <x:v>13 Wellfield Road (Right Side), Wellfield Road, Hatfield, Hertfordshire, AL10 0BY</x:v>
      </x:c>
      <x:c r="H1894" s="13" t="str">
        <x:v>Current</x:v>
      </x:c>
      <x:c r="I1894" s="14" t="n">
        <x:v>12300</x:v>
      </x:c>
      <x:c r="J1894" s="13" t="str">
        <x:f>IF(AND(ISNUMBER(I1894),I1894&gt;0),IF(I1894&lt;=1000,"1–1,000",IF(I1894&lt;=2500,"1,001–2,500",IF(I1894&lt;=5000,"2,501–5,000",IF(I1894&lt;=10000,"5,001–10,000","10,001–15,000")))),"10,001–15,000")</x:f>
        <x:v>10,001–15,000</x:v>
      </x:c>
      <x:c r="K1894" s="16" t="n">
        <x:v>155004</x:v>
      </x:c>
      <x:c r="L1894" s="43" t="n">
        <x:f>IF(AND(ISNUMBER(I1894),I1894&gt;0,ISNUMBER(K1894),K1894&gt;0),K1894/I1894,"n.a.")</x:f>
        <x:v>12.601951219512195</x:v>
      </x:c>
      <x:c r="M1894" s="43" t="n">
        <x:v>12.6</x:v>
      </x:c>
      <x:c r="N1894" s="13" t="str">
        <x:v>Yes</x:v>
      </x:c>
      <x:c r="O1894" s="15" t="str">
        <x:v>Not stated</x:v>
      </x:c>
      <x:c r="P1894" s="15" t="str">
        <x:v>Not stated</x:v>
      </x:c>
      <x:c r="Q1894" s="15" t="str">
        <x:v>Location It is located in a prominent position in a non-industrial estate location very conveniently for access to the town centre, business park, station and major trunk road connections. This is connected to Comet Way, the principal dual carriageway route linking junction 10 of the A1(M), immediately north and south of the town. The major and impressive Hatfield Business Park is a short distance away. The town centre is also close by. Hatfield station is a 12-minute walk providing fast train services per hour to London Kings Cross / St Pancras and Moorgate with fast Victoria and Piccadilly line underground connections at Finsbury Park. HATFIELD Hatfield is an impressive commercial centre l</x:v>
      </x:c>
      <x:c r="R1894"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894" s="15" t="str">
        <x:v>https://www.zoopla.co.uk/to-rent/commercial/details/68829905/</x:v>
      </x:c>
      <x:c r="T1894" s="15" t="str">
        <x:v>https://www.rightmove.co.uk/properties/759308640396705#/?channel=COM_LET</x:v>
      </x:c>
      <x:c r="U1894" s="15" t="str"/>
      <x:c r="V1894" s="15" t="str">
        <x:v>Hatfield — Standalone / estate not named</x:v>
      </x:c>
      <x:c r="W1894" s="15" t="str">
        <x:v>Individual unit ≤15,000 sq ft</x:v>
      </x:c>
      <x:c r="X1894" s="13" t="n">
        <x:f>IF(N1894="Yes",L1894,0)</x:f>
        <x:v>12.601951219512195</x:v>
      </x:c>
      <x:c r="Y1894" s="14" t="n">
        <x:v>1</x:v>
      </x:c>
      <x:c r="Z1894" s="13" t="str">
        <x:v>Industrial / workshop / storage</x:v>
      </x:c>
    </x:row>
    <x:row r="1895" ht="62" customHeight="1">
      <x:c r="A1895" s="13" t="str">
        <x:v>SE0915</x:v>
      </x:c>
      <x:c r="B1895" s="15" t="str">
        <x:v>Hatfield</x:v>
      </x:c>
      <x:c r="C1895" s="15" t="str">
        <x:v>Hatfield</x:v>
      </x:c>
      <x:c r="D1895" s="14" t="n">
        <x:v>41560</x:v>
      </x:c>
      <x:c r="E1895" s="13" t="str">
        <x:v>Town</x:v>
      </x:c>
      <x:c r="F1895" s="15" t="str">
        <x:v>Standalone / estate not named</x:v>
      </x:c>
      <x:c r="G1895" s="15" t="str">
        <x:v>Pegasus 1, 162 Great North Road, Hatfield, Hertfordshire AL9</x:v>
      </x:c>
      <x:c r="H1895" s="13" t="str">
        <x:v>Current</x:v>
      </x:c>
      <x:c r="I1895" s="14" t="n">
        <x:v>11900</x:v>
      </x:c>
      <x:c r="J1895" s="13" t="str">
        <x:f>IF(AND(ISNUMBER(I1895),I1895&gt;0),IF(I1895&lt;=1000,"1–1,000",IF(I1895&lt;=2500,"1,001–2,500",IF(I1895&lt;=5000,"2,501–5,000",IF(I1895&lt;=10000,"5,001–10,000","10,001–15,000")))),"10,001–15,000")</x:f>
        <x:v>10,001–15,000</x:v>
      </x:c>
      <x:c r="K1895" s="16" t="n">
        <x:v>189996</x:v>
      </x:c>
      <x:c r="L1895" s="43" t="n">
        <x:f>IF(AND(ISNUMBER(I1895),I1895&gt;0,ISNUMBER(K1895),K1895&gt;0),K1895/I1895,"n.a.")</x:f>
        <x:v>15.966050420168067</x:v>
      </x:c>
      <x:c r="M1895" s="43"/>
      <x:c r="N1895" s="13" t="str">
        <x:v>Yes</x:v>
      </x:c>
      <x:c r="O1895" s="15" t="str">
        <x:v>Not stated</x:v>
      </x:c>
      <x:c r="P1895" s="15" t="str">
        <x:v>Not stated</x:v>
      </x:c>
      <x:c r="Q1895" s="15" t="str">
        <x:v>Superbly Refurbished Detached Industrial / Warehouse Unit Industrial Leasehold Reduced</x:v>
      </x:c>
      <x:c r="R1895"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895" s="15" t="str">
        <x:v>https://www.zoopla.co.uk/to-rent/commercial/details/71784242/</x:v>
      </x:c>
      <x:c r="T1895" s="15" t="str">
        <x:v>https://www.rightmove.co.uk/properties/759309642969760#/?channel=COM_LET</x:v>
      </x:c>
      <x:c r="U1895" s="15" t="str"/>
      <x:c r="V1895" s="15" t="str">
        <x:v>Hatfield — Standalone / estate not named</x:v>
      </x:c>
      <x:c r="W1895" s="15" t="str">
        <x:v>Individual unit ≤15,000 sq ft</x:v>
      </x:c>
      <x:c r="X1895" s="13" t="n">
        <x:f>IF(N1895="Yes",L1895,0)</x:f>
        <x:v>15.966050420168067</x:v>
      </x:c>
      <x:c r="Y1895" s="14" t="n">
        <x:v>1</x:v>
      </x:c>
      <x:c r="Z1895" s="13" t="str">
        <x:v>Industrial / workshop / storage</x:v>
      </x:c>
    </x:row>
    <x:row r="1896" ht="62" customHeight="1">
      <x:c r="A1896" s="13" t="str">
        <x:v>SE0916</x:v>
      </x:c>
      <x:c r="B1896" s="15" t="str">
        <x:v>Hatfield</x:v>
      </x:c>
      <x:c r="C1896" s="15" t="str">
        <x:v>Hatfield</x:v>
      </x:c>
      <x:c r="D1896" s="14" t="n">
        <x:v>41560</x:v>
      </x:c>
      <x:c r="E1896" s="13" t="str">
        <x:v>Town</x:v>
      </x:c>
      <x:c r="F1896" s="15" t="str">
        <x:v>Standalone / estate not named</x:v>
      </x:c>
      <x:c r="G1896" s="15" t="str">
        <x:v>Pegasus 2, 162 Great North Road, Hatfield, Hertfordshire AL9</x:v>
      </x:c>
      <x:c r="H1896" s="13" t="str">
        <x:v>Current</x:v>
      </x:c>
      <x:c r="I1896" s="14" t="n">
        <x:v>7054</x:v>
      </x:c>
      <x:c r="J1896" s="13" t="str">
        <x:f>IF(AND(ISNUMBER(I1896),I1896&gt;0),IF(I1896&lt;=1000,"1–1,000",IF(I1896&lt;=2500,"1,001–2,500",IF(I1896&lt;=5000,"2,501–5,000",IF(I1896&lt;=10000,"5,001–10,000","10,001–15,000")))),"5,001–10,000")</x:f>
        <x:v>5,001–10,000</x:v>
      </x:c>
      <x:c r="K1896" s="16" t="n">
        <x:v>110004</x:v>
      </x:c>
      <x:c r="L1896" s="43" t="n">
        <x:f>IF(AND(ISNUMBER(I1896),I1896&gt;0,ISNUMBER(K1896),K1896&gt;0),K1896/I1896,"n.a.")</x:f>
        <x:v>15.594556280124753</x:v>
      </x:c>
      <x:c r="M1896" s="43"/>
      <x:c r="N1896" s="13" t="str">
        <x:v>Yes</x:v>
      </x:c>
      <x:c r="O1896" s="15" t="str">
        <x:v>Not stated</x:v>
      </x:c>
      <x:c r="P1896" s="15" t="str">
        <x:v>Not stated</x:v>
      </x:c>
      <x:c r="Q1896" s="15" t="str">
        <x:v>Superbly Refurbished Industrial / Warehouse Unit with Secure Gate Yard Area Industrial Leasehold</x:v>
      </x:c>
      <x:c r="R1896"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896" s="15" t="str">
        <x:v>https://www.zoopla.co.uk/to-rent/commercial/details/71893112/</x:v>
      </x:c>
      <x:c r="T1896" s="15" t="str">
        <x:v>https://www.rightmove.co.uk/properties/759309657656785#/?channel=COM_LET</x:v>
      </x:c>
      <x:c r="U1896" s="15" t="str"/>
      <x:c r="V1896" s="15" t="str">
        <x:v>Hatfield — Standalone / estate not named</x:v>
      </x:c>
      <x:c r="W1896" s="15" t="str">
        <x:v>Individual unit ≤15,000 sq ft</x:v>
      </x:c>
      <x:c r="X1896" s="13" t="n">
        <x:f>IF(N1896="Yes",L1896,0)</x:f>
        <x:v>15.594556280124753</x:v>
      </x:c>
      <x:c r="Y1896" s="14" t="n">
        <x:v>1</x:v>
      </x:c>
      <x:c r="Z1896" s="13" t="str">
        <x:v>Industrial / workshop / storage</x:v>
      </x:c>
    </x:row>
    <x:row r="1897" ht="49" customHeight="1">
      <x:c r="A1897" s="13" t="str">
        <x:v>SE0917</x:v>
      </x:c>
      <x:c r="B1897" s="15" t="str">
        <x:v>Hatfield</x:v>
      </x:c>
      <x:c r="C1897" s="15" t="str">
        <x:v>Hatfield</x:v>
      </x:c>
      <x:c r="D1897" s="14" t="n">
        <x:v>41560</x:v>
      </x:c>
      <x:c r="E1897" s="13" t="str">
        <x:v>Town</x:v>
      </x:c>
      <x:c r="F1897" s="15" t="str">
        <x:v>Standalone / estate not named</x:v>
      </x:c>
      <x:c r="G1897" s="15" t="str">
        <x:v>Sparrows Lane, Hatfield Heath CM22</x:v>
      </x:c>
      <x:c r="H1897" s="13" t="str">
        <x:v>Current</x:v>
      </x:c>
      <x:c r="I1897" s="14" t="n">
        <x:v>1800</x:v>
      </x:c>
      <x:c r="J1897" s="13" t="str">
        <x:f>IF(AND(ISNUMBER(I1897),I1897&gt;0),IF(I1897&lt;=1000,"1–1,000",IF(I1897&lt;=2500,"1,001–2,500",IF(I1897&lt;=5000,"2,501–5,000",IF(I1897&lt;=10000,"5,001–10,000","10,001–15,000")))),"1,001–2,500")</x:f>
        <x:v>1,001–2,500</x:v>
      </x:c>
      <x:c r="K1897" s="16" t="n">
        <x:v>17496</x:v>
      </x:c>
      <x:c r="L1897" s="43" t="n">
        <x:f>IF(AND(ISNUMBER(I1897),I1897&gt;0,ISNUMBER(K1897),K1897&gt;0),K1897/I1897,"n.a.")</x:f>
        <x:v>9.72</x:v>
      </x:c>
      <x:c r="M1897" s="43"/>
      <x:c r="N1897" s="13" t="str">
        <x:v>Yes</x:v>
      </x:c>
      <x:c r="O1897" s="15" t="str">
        <x:v>Not stated</x:v>
      </x:c>
      <x:c r="P1897" s="15" t="str">
        <x:v>Not stated</x:v>
      </x:c>
      <x:c r="Q1897" s="15" t="str">
        <x:v>A detached, single-bay industrial unit of steel portal frame construction, with a distinctive barrel-vaulted roof and ... Industrial</x:v>
      </x:c>
      <x:c r="R1897"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897" s="15" t="str">
        <x:v>https://www.zoopla.co.uk/to-rent/commercial/details/74575555/</x:v>
      </x:c>
      <x:c r="T1897" s="15" t="str"/>
      <x:c r="U1897" s="15" t="str"/>
      <x:c r="V1897" s="15" t="str">
        <x:v>Hatfield — Standalone / estate not named</x:v>
      </x:c>
      <x:c r="W1897" s="15" t="str">
        <x:v>Individual unit ≤15,000 sq ft</x:v>
      </x:c>
      <x:c r="X1897" s="13" t="n">
        <x:f>IF(N1897="Yes",L1897,0)</x:f>
        <x:v>9.72</x:v>
      </x:c>
      <x:c r="Y1897" s="14" t="n">
        <x:v>1</x:v>
      </x:c>
      <x:c r="Z1897" s="13" t="str">
        <x:v>Industrial / workshop / storage</x:v>
      </x:c>
    </x:row>
    <x:row r="1898" ht="49" customHeight="1">
      <x:c r="A1898" s="13" t="str">
        <x:v>SE0918</x:v>
      </x:c>
      <x:c r="B1898" s="15" t="str">
        <x:v>Hatfield</x:v>
      </x:c>
      <x:c r="C1898" s="15" t="str">
        <x:v>Hatfield</x:v>
      </x:c>
      <x:c r="D1898" s="14" t="n">
        <x:v>41560</x:v>
      </x:c>
      <x:c r="E1898" s="13" t="str">
        <x:v>Town</x:v>
      </x:c>
      <x:c r="F1898" s="15" t="str">
        <x:v>Standalone / estate not named</x:v>
      </x:c>
      <x:c r="G1898" s="15" t="str">
        <x:v>The Pump House, Parvilles Farm, Sparrows Lane, Hatfield Heath, Essex</x:v>
      </x:c>
      <x:c r="H1898" s="13" t="str">
        <x:v>Current</x:v>
      </x:c>
      <x:c r="I1898" s="14" t="n">
        <x:v>1800</x:v>
      </x:c>
      <x:c r="J1898" s="13" t="str">
        <x:f>IF(AND(ISNUMBER(I1898),I1898&gt;0),IF(I1898&lt;=1000,"1–1,000",IF(I1898&lt;=2500,"1,001–2,500",IF(I1898&lt;=5000,"2,501–5,000",IF(I1898&lt;=10000,"5,001–10,000","10,001–15,000")))),"1,001–2,500")</x:f>
        <x:v>1,001–2,500</x:v>
      </x:c>
      <x:c r="K1898" s="16" t="n">
        <x:v>17496</x:v>
      </x:c>
      <x:c r="L1898" s="43" t="n">
        <x:f>IF(AND(ISNUMBER(I1898),I1898&gt;0,ISNUMBER(K1898),K1898&gt;0),K1898/I1898,"n.a.")</x:f>
        <x:v>9.72</x:v>
      </x:c>
      <x:c r="M1898" s="43"/>
      <x:c r="N1898" s="13" t="str">
        <x:v>Yes</x:v>
      </x:c>
      <x:c r="O1898" s="15" t="str">
        <x:v>Not stated</x:v>
      </x:c>
      <x:c r="P1898" s="15" t="str">
        <x:v>Not stated</x:v>
      </x:c>
      <x:c r="Q1898" s="15" t="str">
        <x:v>A 1,800 sq. ft. detached, single-bay industrial unit of steel portal frame construction, with a distinctive barrel-vaulted roof and profile-clad elevations.</x:v>
      </x:c>
      <x:c r="R1898" s="15" t="str">
        <x:v>Advertised to let Annual rent converted from portal pcm; rounded display may differ from agent annual quote. Size read from property card, excluding the search-size filter. Annual rent is 12 × Rightmove advertised monthly rent; display rounding may apply.</x:v>
      </x:c>
      <x:c r="S1898" s="15" t="str">
        <x:v>https://www.rightmove.co.uk/properties/781392529768593#/?channel=COM_LET</x:v>
      </x:c>
      <x:c r="T1898" s="15" t="str"/>
      <x:c r="U1898" s="15" t="str"/>
      <x:c r="V1898" s="15" t="str">
        <x:v>Hatfield — Standalone / estate not named</x:v>
      </x:c>
      <x:c r="W1898" s="15" t="str">
        <x:v>Individual unit ≤15,000 sq ft</x:v>
      </x:c>
      <x:c r="X1898" s="13" t="n">
        <x:f>IF(N1898="Yes",L1898,0)</x:f>
        <x:v>9.72</x:v>
      </x:c>
      <x:c r="Y1898" s="14" t="n">
        <x:v>1</x:v>
      </x:c>
      <x:c r="Z1898" s="13" t="str">
        <x:v>Industrial / workshop / storage</x:v>
      </x:c>
    </x:row>
    <x:row r="1899" ht="49" customHeight="1">
      <x:c r="A1899" s="13" t="str">
        <x:v>SE0919</x:v>
      </x:c>
      <x:c r="B1899" s="15" t="str">
        <x:v>Hemel Hempstead</x:v>
      </x:c>
      <x:c r="C1899" s="15" t="str">
        <x:v>Kings Langley</x:v>
      </x:c>
      <x:c r="D1899" s="14"/>
      <x:c r="E1899" s="13" t="str">
        <x:v>Nearby</x:v>
      </x:c>
      <x:c r="F1899" s="15" t="str">
        <x:v>Standalone / estate not named</x:v>
      </x:c>
      <x:c r="G1899" s="15" t="str">
        <x:v>Unit 4-5, Monaco Works, Station Road, Kings Langley, Hertfordshire WD4</x:v>
      </x:c>
      <x:c r="H1899" s="13" t="str">
        <x:v>Current</x:v>
      </x:c>
      <x:c r="I1899" s="14" t="n">
        <x:v>6154</x:v>
      </x:c>
      <x:c r="J1899" s="13" t="str">
        <x:f>IF(AND(ISNUMBER(I1899),I1899&gt;0),IF(I1899&lt;=1000,"1–1,000",IF(I1899&lt;=2500,"1,001–2,500",IF(I1899&lt;=5000,"2,501–5,000",IF(I1899&lt;=10000,"5,001–10,000","10,001–15,000")))),"5,001–10,000")</x:f>
        <x:v>5,001–10,000</x:v>
      </x:c>
      <x:c r="K1899" s="16"/>
      <x:c r="L1899" s="43" t="str">
        <x:f>IF(AND(ISNUMBER(I1899),I1899&gt;0,ISNUMBER(K1899),K1899&gt;0),K1899/I1899,"n.a.")</x:f>
        <x:v>n.a.</x:v>
      </x:c>
      <x:c r="M1899" s="43"/>
      <x:c r="N1899" s="13" t="str">
        <x:v>No</x:v>
      </x:c>
      <x:c r="O1899" s="15" t="str">
        <x:v>Not stated</x:v>
      </x:c>
      <x:c r="P1899" s="15" t="str">
        <x:v>Not stated</x:v>
      </x:c>
      <x:c r="Q1899" s="15" t="str">
        <x:v>The property comprises a mid-terraced mixed-use building which is part of an industrial/ business estate to the east of ... Industrial Freehold</x:v>
      </x:c>
      <x:c r="R1899" s="15" t="str">
        <x:v>Advertised to let Portal result card observed; individual detail unavailable at time of reading. Host BUA population not separately matched.</x:v>
      </x:c>
      <x:c r="S1899" s="15" t="str">
        <x:v>https://www.zoopla.co.uk/to-rent/commercial/details/72717639/</x:v>
      </x:c>
      <x:c r="T1899" s="15" t="str">
        <x:v>https://jaggardmacland.co.uk/properties/unit-4-5-monaco-works-station-road-kings-langley-hertfordshire-wd4-8lq</x:v>
      </x:c>
      <x:c r="U1899" s="15" t="str"/>
      <x:c r="V1899" s="15" t="str">
        <x:v>Hemel Hempstead — Standalone / estate not named</x:v>
      </x:c>
      <x:c r="W1899" s="15" t="str">
        <x:v>Individual unit ≤15,000 sq ft</x:v>
      </x:c>
      <x:c r="X1899" s="13" t="n">
        <x:f>IF(N1899="Yes",L1899,0)</x:f>
        <x:v>0</x:v>
      </x:c>
      <x:c r="Y1899" s="14" t="n">
        <x:v>1</x:v>
      </x:c>
      <x:c r="Z1899" s="13" t="str">
        <x:v>Industrial / workshop / storage</x:v>
      </x:c>
    </x:row>
    <x:row r="1900" ht="88" customHeight="1">
      <x:c r="A1900" s="13" t="str">
        <x:v>SE0920</x:v>
      </x:c>
      <x:c r="B1900" s="15" t="str">
        <x:v>Hemel Hempstead</x:v>
      </x:c>
      <x:c r="C1900" s="15" t="str">
        <x:v>Hemel Hempstead</x:v>
      </x:c>
      <x:c r="D1900" s="14" t="n">
        <x:v>95985</x:v>
      </x:c>
      <x:c r="E1900" s="13" t="str">
        <x:v>Town</x:v>
      </x:c>
      <x:c r="F1900" s="15" t="str">
        <x:v>Chancerygate Business Centre</x:v>
      </x:c>
      <x:c r="G1900" s="15" t="str">
        <x:v>7 Chancerygate Business Centre, Whiteleaf Road, Hemel Hempstead, Hertfordshire HP3</x:v>
      </x:c>
      <x:c r="H1900" s="13" t="str">
        <x:v>Current</x:v>
      </x:c>
      <x:c r="I1900" s="14" t="n">
        <x:v>3019</x:v>
      </x:c>
      <x:c r="J1900" s="13" t="str">
        <x:f>IF(AND(ISNUMBER(I1900),I1900&gt;0),IF(I1900&lt;=1000,"1–1,000",IF(I1900&lt;=2500,"1,001–2,500",IF(I1900&lt;=5000,"2,501–5,000",IF(I1900&lt;=10000,"5,001–10,000","10,001–15,000")))),"2,501–5,000")</x:f>
        <x:v>2,501–5,000</x:v>
      </x:c>
      <x:c r="K1900" s="16" t="n">
        <x:v>48000</x:v>
      </x:c>
      <x:c r="L1900" s="43" t="n">
        <x:f>IF(AND(ISNUMBER(I1900),I1900&gt;0,ISNUMBER(K1900),K1900&gt;0),K1900/I1900,"n.a.")</x:f>
        <x:v>15.899304405432263</x:v>
      </x:c>
      <x:c r="M1900" s="43"/>
      <x:c r="N1900" s="13" t="str">
        <x:v>Yes</x:v>
      </x:c>
      <x:c r="O1900" s="15" t="str">
        <x:v>The space comprises a mid-terraced warehouse with first floor offices available to let on a new lease. The unit has recently had mezzanine floors removed to allow for a full height open plan unit that would suit a number of occupiers.</x:v>
      </x:c>
      <x:c r="P1900" s="15" t="str">
        <x:v>Not stated</x:v>
      </x:c>
      <x:c r="Q1900" s="15" t="str">
        <x:v>The space comprises a mid-terraced warehouse with first floor offices available to let on a new lease. The unit has recently ... Industrial Leasehold Reduced</x:v>
      </x:c>
      <x:c r="R1900"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00" s="15" t="str">
        <x:v>https://www.zoopla.co.uk/to-rent/commercial/details/73071302/</x:v>
      </x:c>
      <x:c r="T1900" s="15" t="str">
        <x:v>https://www.rightmove.co.uk/properties/760724322813025#/?channel=COM_LET</x:v>
      </x:c>
      <x:c r="U1900" s="15" t="str"/>
      <x:c r="V1900" s="15" t="str">
        <x:v>Hemel Hempstead — Chancerygate Business Centre</x:v>
      </x:c>
      <x:c r="W1900" s="15" t="str">
        <x:v>Individual unit ≤15,000 sq ft</x:v>
      </x:c>
      <x:c r="X1900" s="13" t="n">
        <x:f>IF(N1900="Yes",L1900,0)</x:f>
        <x:v>15.899304405432263</x:v>
      </x:c>
      <x:c r="Y1900" s="14" t="n">
        <x:v>1</x:v>
      </x:c>
      <x:c r="Z1900" s="13" t="str">
        <x:v>Industrial / workshop / storage</x:v>
      </x:c>
    </x:row>
    <x:row r="1901" ht="42" customHeight="1">
      <x:c r="A1901" s="13" t="str">
        <x:v>SE0921</x:v>
      </x:c>
      <x:c r="B1901" s="15" t="str">
        <x:v>Hemel Hempstead</x:v>
      </x:c>
      <x:c r="C1901" s="15" t="str">
        <x:v>Hemel Hempstead</x:v>
      </x:c>
      <x:c r="D1901" s="14" t="n">
        <x:v>95985</x:v>
      </x:c>
      <x:c r="E1901" s="13" t="str">
        <x:v>Town</x:v>
      </x:c>
      <x:c r="F1901" s="15" t="str">
        <x:v>Chevron Industrial Estate</x:v>
      </x:c>
      <x:c r="G1901" s="15" t="str">
        <x:v>Unit 5, Chevron Industrial Estate, Hemel Hempstead HP2</x:v>
      </x:c>
      <x:c r="H1901" s="13" t="str">
        <x:v>Current</x:v>
      </x:c>
      <x:c r="I1901" s="14" t="n">
        <x:v>10612</x:v>
      </x:c>
      <x:c r="J1901" s="13" t="str">
        <x:f>IF(AND(ISNUMBER(I1901),I1901&gt;0),IF(I1901&lt;=1000,"1–1,000",IF(I1901&lt;=2500,"1,001–2,500",IF(I1901&lt;=5000,"2,501–5,000",IF(I1901&lt;=10000,"5,001–10,000","10,001–15,000")))),"10,001–15,000")</x:f>
        <x:v>10,001–15,000</x:v>
      </x:c>
      <x:c r="K1901" s="16"/>
      <x:c r="L1901" s="43" t="str">
        <x:f>IF(AND(ISNUMBER(I1901),I1901&gt;0,ISNUMBER(K1901),K1901&gt;0),K1901/I1901,"n.a.")</x:f>
        <x:v>n.a.</x:v>
      </x:c>
      <x:c r="M1901" s="43"/>
      <x:c r="N1901" s="13" t="str">
        <x:v>No</x:v>
      </x:c>
      <x:c r="O1901" s="15" t="str">
        <x:v>Not stated</x:v>
      </x:c>
      <x:c r="P1901" s="15" t="str">
        <x:v>Not stated</x:v>
      </x:c>
      <x:c r="Q1901" s="15" t="str">
        <x:v>Modern Industrial Warehouse Unit Fully Refurbished Industrial</x:v>
      </x:c>
      <x:c r="R1901" s="15" t="str">
        <x:v>Advertised to let Portal result card observed; individual detail unavailable at time of reading. Size read from property card, excluding the search-size filter.</x:v>
      </x:c>
      <x:c r="S1901" s="15" t="str">
        <x:v>https://www.zoopla.co.uk/to-rent/commercial/details/71343638/</x:v>
      </x:c>
      <x:c r="T1901" s="15" t="str">
        <x:v>https://www.rightmove.co.uk/properties/742835362714689#/?channel=COM_LET</x:v>
      </x:c>
      <x:c r="U1901" s="15" t="str">
        <x:v>https://www.rightmove.co.uk/properties/773350237052960#/?channel=COM_LET</x:v>
      </x:c>
      <x:c r="V1901" s="15" t="str">
        <x:v>Hemel Hempstead — Chevron Industrial Estate</x:v>
      </x:c>
      <x:c r="W1901" s="15" t="str">
        <x:v>Individual unit ≤15,000 sq ft</x:v>
      </x:c>
      <x:c r="X1901" s="13" t="n">
        <x:f>IF(N1901="Yes",L1901,0)</x:f>
        <x:v>0</x:v>
      </x:c>
      <x:c r="Y1901" s="14" t="n">
        <x:v>1</x:v>
      </x:c>
      <x:c r="Z1901" s="13" t="str">
        <x:v>Industrial / workshop / storage</x:v>
      </x:c>
    </x:row>
    <x:row r="1902" ht="62" customHeight="1">
      <x:c r="A1902" s="13" t="str">
        <x:v>SE0922</x:v>
      </x:c>
      <x:c r="B1902" s="15" t="str">
        <x:v>Hemel Hempstead</x:v>
      </x:c>
      <x:c r="C1902" s="15" t="str">
        <x:v>Hemel Hempstead</x:v>
      </x:c>
      <x:c r="D1902" s="14" t="n">
        <x:v>95985</x:v>
      </x:c>
      <x:c r="E1902" s="13" t="str">
        <x:v>Town</x:v>
      </x:c>
      <x:c r="F1902" s="15" t="str">
        <x:v>Hemel Business Park</x:v>
      </x:c>
      <x:c r="G1902" s="15" t="str">
        <x:v>Hemel Business Park, Appspond Lane, Hemel Hempstead AL2</x:v>
      </x:c>
      <x:c r="H1902" s="13" t="str">
        <x:v>Current</x:v>
      </x:c>
      <x:c r="I1902" s="14" t="n">
        <x:v>15000</x:v>
      </x:c>
      <x:c r="J1902" s="13" t="str">
        <x:f>IF(AND(ISNUMBER(I1902),I1902&gt;0),IF(I1902&lt;=1000,"1–1,000",IF(I1902&lt;=2500,"1,001–2,500",IF(I1902&lt;=5000,"2,501–5,000",IF(I1902&lt;=10000,"5,001–10,000","10,001–15,000")))),"10,001–15,000")</x:f>
        <x:v>10,001–15,000</x:v>
      </x:c>
      <x:c r="K1902" s="16" t="n">
        <x:v>90000</x:v>
      </x:c>
      <x:c r="L1902" s="43" t="n">
        <x:f>IF(AND(ISNUMBER(I1902),I1902&gt;0,ISNUMBER(K1902),K1902&gt;0),K1902/I1902,"n.a.")</x:f>
        <x:v>6</x:v>
      </x:c>
      <x:c r="M1902" s="43"/>
      <x:c r="N1902" s="13" t="str">
        <x:v>Yes</x:v>
      </x:c>
      <x:c r="O1902" s="15" t="str">
        <x:v>Not stated</x:v>
      </x:c>
      <x:c r="P1902" s="15" t="str">
        <x:v>Not stated</x:v>
      </x:c>
      <x:c r="Q1902" s="15" t="str">
        <x:v>Fully Secured Self-Contained Storage Site Available Immediately Industrial</x:v>
      </x:c>
      <x:c r="R1902"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02" s="15" t="str">
        <x:v>https://www.zoopla.co.uk/to-rent/commercial/details/73125196/</x:v>
      </x:c>
      <x:c r="T1902" s="15" t="str">
        <x:v>https://www.rightmove.co.uk/properties/750931388498049#/?channel=COM_LET</x:v>
      </x:c>
      <x:c r="U1902" s="15" t="str"/>
      <x:c r="V1902" s="15" t="str">
        <x:v>Hemel Hempstead — Hemel Business Park</x:v>
      </x:c>
      <x:c r="W1902" s="15" t="str">
        <x:v>Individual unit ≤15,000 sq ft</x:v>
      </x:c>
      <x:c r="X1902" s="13" t="n">
        <x:f>IF(N1902="Yes",L1902,0)</x:f>
        <x:v>6</x:v>
      </x:c>
      <x:c r="Y1902" s="14" t="n">
        <x:v>1</x:v>
      </x:c>
      <x:c r="Z1902" s="13" t="str">
        <x:v>Industrial / workshop / storage</x:v>
      </x:c>
    </x:row>
    <x:row r="1903" ht="75" customHeight="1">
      <x:c r="A1903" s="13" t="str">
        <x:v>SE0923</x:v>
      </x:c>
      <x:c r="B1903" s="15" t="str">
        <x:v>Hemel Hempstead</x:v>
      </x:c>
      <x:c r="C1903" s="15" t="str">
        <x:v>Hemel Hempstead</x:v>
      </x:c>
      <x:c r="D1903" s="14" t="n">
        <x:v>95985</x:v>
      </x:c>
      <x:c r="E1903" s="13" t="str">
        <x:v>Town</x:v>
      </x:c>
      <x:c r="F1903" s="15" t="str">
        <x:v>Hemel Business Park</x:v>
      </x:c>
      <x:c r="G1903" s="15" t="str">
        <x:v>Hemel Business Park, Appspond Lane, St Albans</x:v>
      </x:c>
      <x:c r="H1903" s="13" t="str">
        <x:v>Current</x:v>
      </x:c>
      <x:c r="I1903" s="14" t="n">
        <x:v>6000</x:v>
      </x:c>
      <x:c r="J1903" s="13" t="str">
        <x:f>IF(AND(ISNUMBER(I1903),I1903&gt;0),IF(I1903&lt;=1000,"1–1,000",IF(I1903&lt;=2500,"1,001–2,500",IF(I1903&lt;=5000,"2,501–5,000",IF(I1903&lt;=10000,"5,001–10,000","10,001–15,000")))),"5,001–10,000")</x:f>
        <x:v>5,001–10,000</x:v>
      </x:c>
      <x:c r="K1903" s="16"/>
      <x:c r="L1903" s="43" t="str">
        <x:f>IF(AND(ISNUMBER(I1903),I1903&gt;0,ISNUMBER(K1903),K1903&gt;0),K1903/I1903,"n.a.")</x:f>
        <x:v>n.a.</x:v>
      </x:c>
      <x:c r="M1903" s="43"/>
      <x:c r="N1903" s="13" t="str">
        <x:v>No</x:v>
      </x:c>
      <x:c r="O1903" s="15" t="str">
        <x:v>Not stated</x:v>
      </x:c>
      <x:c r="P1903" s="15" t="str">
        <x:v>Not stated</x:v>
      </x:c>
      <x:c r="Q1903" s="15" t="str">
        <x:v>6,000 sqft available immediately within thriving Hemel Business Park, located on Appspond Lane in St Albans, this impressive commercial property offers versatile open storage space, available for immediate occupation. The property boasts a secure, gated entrance, ensuring peace of mind for your b...</x:v>
      </x:c>
      <x:c r="R1903" s="15" t="str">
        <x:v>Advertised to let Size read from property card, excluding the search-size filter.</x:v>
      </x:c>
      <x:c r="S1903" s="15" t="str">
        <x:v>https://www.rightmove.co.uk/properties/95091633#/?channel=COM_LET</x:v>
      </x:c>
      <x:c r="T1903" s="15" t="str"/>
      <x:c r="U1903" s="15" t="str"/>
      <x:c r="V1903" s="15" t="str">
        <x:v>Hemel Hempstead — Hemel Business Park</x:v>
      </x:c>
      <x:c r="W1903" s="15" t="str">
        <x:v>Individual unit ≤15,000 sq ft</x:v>
      </x:c>
      <x:c r="X1903" s="13" t="n">
        <x:f>IF(N1903="Yes",L1903,0)</x:f>
        <x:v>0</x:v>
      </x:c>
      <x:c r="Y1903" s="14" t="n">
        <x:v>1</x:v>
      </x:c>
      <x:c r="Z1903" s="13" t="str">
        <x:v>Industrial / workshop / storage</x:v>
      </x:c>
    </x:row>
    <x:row r="1904" ht="140" customHeight="1">
      <x:c r="A1904" s="13" t="str">
        <x:v>SE0924</x:v>
      </x:c>
      <x:c r="B1904" s="15" t="str">
        <x:v>Hemel Hempstead</x:v>
      </x:c>
      <x:c r="C1904" s="15" t="str">
        <x:v>Hemel Hempstead</x:v>
      </x:c>
      <x:c r="D1904" s="14" t="n">
        <x:v>95985</x:v>
      </x:c>
      <x:c r="E1904" s="13" t="str">
        <x:v>Town</x:v>
      </x:c>
      <x:c r="F1904" s="15" t="str">
        <x:v>Heron Business Park</x:v>
      </x:c>
      <x:c r="G1904" s="15" t="str">
        <x:v>12 Heron Business Park, Eastman Way, Hemel Hempstead Industrial Estate, Hemel Hempstead, Hertfordshire HP2</x:v>
      </x:c>
      <x:c r="H1904" s="13" t="str">
        <x:v>Current</x:v>
      </x:c>
      <x:c r="I1904" s="14" t="n">
        <x:v>6991</x:v>
      </x:c>
      <x:c r="J1904" s="13" t="str">
        <x:f>IF(AND(ISNUMBER(I1904),I1904&gt;0),IF(I1904&lt;=1000,"1–1,000",IF(I1904&lt;=2500,"1,001–2,500",IF(I1904&lt;=5000,"2,501–5,000",IF(I1904&lt;=10000,"5,001–10,000","10,001–15,000")))),"5,001–10,000")</x:f>
        <x:v>5,001–10,000</x:v>
      </x:c>
      <x:c r="K1904" s="16" t="n">
        <x:v>99996</x:v>
      </x:c>
      <x:c r="L1904" s="43" t="n">
        <x:f>IF(AND(ISNUMBER(I1904),I1904&gt;0,ISNUMBER(K1904),K1904&gt;0),K1904/I1904,"n.a.")</x:f>
        <x:v>14.303533114003718</x:v>
      </x:c>
      <x:c r="M1904" s="43"/>
      <x:c r="N1904" s="13" t="str">
        <x:v>Yes</x:v>
      </x:c>
      <x:c r="O1904" s="15" t="str">
        <x:v>The property comprises an end of terrace warehouse unit of steel portal frame construction and profile metal cladding. The building has ground, first and second floor ancillary space, comprising of office space along with kitchen and toilet facilities. The unit has a minimum eaves height of approximately 7.27M up to a maximum of eaves height of 9.14M. Includes 10 parking spaces. The building further benefits from a full height roller shutter door</x:v>
      </x:c>
      <x:c r="P1904" s="15" t="str">
        <x:v>The property comprises an end of terrace warehouse unit of steel portal frame construction and profile metal cladding. The building has ground, first and second floor ancillary space, comprising of office space along with kitchen and toilet facilities. The unit has a minimum eaves height of approximately 7.27M up to a maximum of eaves height of 9.14M. Includes 10 parking spaces. The building further benefits from a full height roller shutter door</x:v>
      </x:c>
      <x:c r="Q1904" s="15" t="str">
        <x:v>The property comprises an end of terrace warehouse unit of steel portal frame construction and profile metal cladding. The ... Light industrial Leasehold Reduced</x:v>
      </x:c>
      <x:c r="R190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04" s="15" t="str">
        <x:v>https://www.zoopla.co.uk/to-rent/commercial/details/72730969/</x:v>
      </x:c>
      <x:c r="T1904" s="15" t="str">
        <x:v>https://www.rightmove.co.uk/properties/760724526364369#/?channel=COM_LET</x:v>
      </x:c>
      <x:c r="U1904" s="15" t="str"/>
      <x:c r="V1904" s="15" t="str">
        <x:v>Hemel Hempstead — Heron Business Park</x:v>
      </x:c>
      <x:c r="W1904" s="15" t="str">
        <x:v>Individual unit ≤15,000 sq ft</x:v>
      </x:c>
      <x:c r="X1904" s="13" t="n">
        <x:f>IF(N1904="Yes",L1904,0)</x:f>
        <x:v>14.303533114003718</x:v>
      </x:c>
      <x:c r="Y1904" s="14" t="n">
        <x:v>1</x:v>
      </x:c>
      <x:c r="Z1904" s="13" t="str">
        <x:v>Industrial / workshop / storage</x:v>
      </x:c>
    </x:row>
    <x:row r="1905" ht="49" customHeight="1">
      <x:c r="A1905" s="13" t="str">
        <x:v>SE0925</x:v>
      </x:c>
      <x:c r="B1905" s="15" t="str">
        <x:v>Hemel Hempstead</x:v>
      </x:c>
      <x:c r="C1905" s="15" t="str">
        <x:v>Hemel Hempstead</x:v>
      </x:c>
      <x:c r="D1905" s="14" t="n">
        <x:v>95985</x:v>
      </x:c>
      <x:c r="E1905" s="13" t="str">
        <x:v>Town</x:v>
      </x:c>
      <x:c r="F1905" s="15" t="str">
        <x:v>McDonald Business Park</x:v>
      </x:c>
      <x:c r="G1905" s="15" t="str">
        <x:v>4 McDonald Business Park, McDonald Way, Hemel Hempstead, HP2 7EB</x:v>
      </x:c>
      <x:c r="H1905" s="13" t="str">
        <x:v>Current</x:v>
      </x:c>
      <x:c r="I1905" s="14" t="n">
        <x:v>4955</x:v>
      </x:c>
      <x:c r="J1905" s="13" t="str">
        <x:f>IF(AND(ISNUMBER(I1905),I1905&gt;0),IF(I1905&lt;=1000,"1–1,000",IF(I1905&lt;=2500,"1,001–2,500",IF(I1905&lt;=5000,"2,501–5,000",IF(I1905&lt;=10000,"5,001–10,000","10,001–15,000")))),"2,501–5,000")</x:f>
        <x:v>2,501–5,000</x:v>
      </x:c>
      <x:c r="K1905" s="16"/>
      <x:c r="L1905" s="43" t="str">
        <x:f>IF(AND(ISNUMBER(I1905),I1905&gt;0,ISNUMBER(K1905),K1905&gt;0),K1905/I1905,"n.a.")</x:f>
        <x:v>n.a.</x:v>
      </x:c>
      <x:c r="M1905" s="43"/>
      <x:c r="N1905" s="13" t="str">
        <x:v>No</x:v>
      </x:c>
      <x:c r="O1905" s="15" t="str">
        <x:v>Not stated</x:v>
      </x:c>
      <x:c r="P1905" s="15" t="str">
        <x:v>Not stated</x:v>
      </x:c>
      <x:c r="Q1905" s="15" t="str">
        <x:v>To let, refurbished prime trade counter/industrial unit at McDonald Business Park, Hemel Hempstead. Unit can be combined with Units 6 &amp; 8.</x:v>
      </x:c>
      <x:c r="R1905" s="15" t="str">
        <x:v>Advertised to let Size read from property card, excluding the search-size filter.</x:v>
      </x:c>
      <x:c r="S1905" s="15" t="str">
        <x:v>https://www.rightmove.co.uk/properties/719246829597232#/?channel=COM_LET</x:v>
      </x:c>
      <x:c r="T1905" s="15" t="str"/>
      <x:c r="U1905" s="15" t="str"/>
      <x:c r="V1905" s="15" t="str">
        <x:v>Hemel Hempstead — McDonald Business Park</x:v>
      </x:c>
      <x:c r="W1905" s="15" t="str">
        <x:v>Individual unit ≤15,000 sq ft</x:v>
      </x:c>
      <x:c r="X1905" s="13" t="n">
        <x:f>IF(N1905="Yes",L1905,0)</x:f>
        <x:v>0</x:v>
      </x:c>
      <x:c r="Y1905" s="14" t="n">
        <x:v>1</x:v>
      </x:c>
      <x:c r="Z1905" s="13" t="str">
        <x:v>Industrial / workshop / storage</x:v>
      </x:c>
    </x:row>
    <x:row r="1906" ht="42" customHeight="1">
      <x:c r="A1906" s="13" t="str">
        <x:v>SE0926</x:v>
      </x:c>
      <x:c r="B1906" s="15" t="str">
        <x:v>Hemel Hempstead</x:v>
      </x:c>
      <x:c r="C1906" s="15" t="str">
        <x:v>Hemel Hempstead</x:v>
      </x:c>
      <x:c r="D1906" s="14" t="n">
        <x:v>95985</x:v>
      </x:c>
      <x:c r="E1906" s="13" t="str">
        <x:v>Town</x:v>
      </x:c>
      <x:c r="F1906" s="15" t="str">
        <x:v>McDonald Business Park</x:v>
      </x:c>
      <x:c r="G1906" s="15" t="str">
        <x:v>6 McDonald Business Park, McDonald Way, Hemel Hempstead, HP2 7EB</x:v>
      </x:c>
      <x:c r="H1906" s="13" t="str">
        <x:v>Current</x:v>
      </x:c>
      <x:c r="I1906" s="14" t="n">
        <x:v>4951</x:v>
      </x:c>
      <x:c r="J1906" s="13" t="str">
        <x:f>IF(AND(ISNUMBER(I1906),I1906&gt;0),IF(I1906&lt;=1000,"1–1,000",IF(I1906&lt;=2500,"1,001–2,500",IF(I1906&lt;=5000,"2,501–5,000",IF(I1906&lt;=10000,"5,001–10,000","10,001–15,000")))),"2,501–5,000")</x:f>
        <x:v>2,501–5,000</x:v>
      </x:c>
      <x:c r="K1906" s="16"/>
      <x:c r="L1906" s="43" t="str">
        <x:f>IF(AND(ISNUMBER(I1906),I1906&gt;0,ISNUMBER(K1906),K1906&gt;0),K1906/I1906,"n.a.")</x:f>
        <x:v>n.a.</x:v>
      </x:c>
      <x:c r="M1906" s="43"/>
      <x:c r="N1906" s="13" t="str">
        <x:v>No</x:v>
      </x:c>
      <x:c r="O1906" s="15" t="str">
        <x:v>Not stated</x:v>
      </x:c>
      <x:c r="P1906" s="15" t="str">
        <x:v>Not stated</x:v>
      </x:c>
      <x:c r="Q1906" s="15" t="str">
        <x:v>To let, refurbished prime trade counter/industrial unit at McDonald Business Park, Hemel Hempstead.</x:v>
      </x:c>
      <x:c r="R1906" s="15" t="str">
        <x:v>Advertised to let Size read from property card, excluding the search-size filter.</x:v>
      </x:c>
      <x:c r="S1906" s="15" t="str">
        <x:v>https://www.rightmove.co.uk/properties/719246833791041#/?channel=COM_LET</x:v>
      </x:c>
      <x:c r="T1906" s="15" t="str"/>
      <x:c r="U1906" s="15" t="str"/>
      <x:c r="V1906" s="15" t="str">
        <x:v>Hemel Hempstead — McDonald Business Park</x:v>
      </x:c>
      <x:c r="W1906" s="15" t="str">
        <x:v>Individual unit ≤15,000 sq ft</x:v>
      </x:c>
      <x:c r="X1906" s="13" t="n">
        <x:f>IF(N1906="Yes",L1906,0)</x:f>
        <x:v>0</x:v>
      </x:c>
      <x:c r="Y1906" s="14" t="n">
        <x:v>1</x:v>
      </x:c>
      <x:c r="Z1906" s="13" t="str">
        <x:v>Industrial / workshop / storage</x:v>
      </x:c>
    </x:row>
    <x:row r="1907" ht="49" customHeight="1">
      <x:c r="A1907" s="13" t="str">
        <x:v>SE0927</x:v>
      </x:c>
      <x:c r="B1907" s="15" t="str">
        <x:v>Hemel Hempstead</x:v>
      </x:c>
      <x:c r="C1907" s="15" t="str">
        <x:v>Hemel Hempstead</x:v>
      </x:c>
      <x:c r="D1907" s="14" t="n">
        <x:v>95985</x:v>
      </x:c>
      <x:c r="E1907" s="13" t="str">
        <x:v>Town</x:v>
      </x:c>
      <x:c r="F1907" s="15" t="str">
        <x:v>McDonald Business Park</x:v>
      </x:c>
      <x:c r="G1907" s="15" t="str">
        <x:v>8 McDonald Business Park, McDonald Way, Hemel Hempstead, HP2 7EB</x:v>
      </x:c>
      <x:c r="H1907" s="13" t="str">
        <x:v>Current</x:v>
      </x:c>
      <x:c r="I1907" s="14" t="n">
        <x:v>4951</x:v>
      </x:c>
      <x:c r="J1907" s="13" t="str">
        <x:f>IF(AND(ISNUMBER(I1907),I1907&gt;0),IF(I1907&lt;=1000,"1–1,000",IF(I1907&lt;=2500,"1,001–2,500",IF(I1907&lt;=5000,"2,501–5,000",IF(I1907&lt;=10000,"5,001–10,000","10,001–15,000")))),"2,501–5,000")</x:f>
        <x:v>2,501–5,000</x:v>
      </x:c>
      <x:c r="K1907" s="16"/>
      <x:c r="L1907" s="43" t="str">
        <x:f>IF(AND(ISNUMBER(I1907),I1907&gt;0,ISNUMBER(K1907),K1907&gt;0),K1907/I1907,"n.a.")</x:f>
        <x:v>n.a.</x:v>
      </x:c>
      <x:c r="M1907" s="43"/>
      <x:c r="N1907" s="13" t="str">
        <x:v>No</x:v>
      </x:c>
      <x:c r="O1907" s="15" t="str">
        <x:v>Not stated</x:v>
      </x:c>
      <x:c r="P1907" s="15" t="str">
        <x:v>Not stated</x:v>
      </x:c>
      <x:c r="Q1907" s="15" t="str">
        <x:v>Refurbished prime trade counter/industrial unit at McDonald Business Park, Hemel Hempstead to let and situated in a prime location.</x:v>
      </x:c>
      <x:c r="R1907" s="15" t="str">
        <x:v>Advertised to let Size read from property card, excluding the search-size filter.</x:v>
      </x:c>
      <x:c r="S1907" s="15" t="str">
        <x:v>https://www.rightmove.co.uk/properties/719246838129761#/?channel=COM_LET</x:v>
      </x:c>
      <x:c r="T1907" s="15" t="str"/>
      <x:c r="U1907" s="15" t="str"/>
      <x:c r="V1907" s="15" t="str">
        <x:v>Hemel Hempstead — McDonald Business Park</x:v>
      </x:c>
      <x:c r="W1907" s="15" t="str">
        <x:v>Individual unit ≤15,000 sq ft</x:v>
      </x:c>
      <x:c r="X1907" s="13" t="n">
        <x:f>IF(N1907="Yes",L1907,0)</x:f>
        <x:v>0</x:v>
      </x:c>
      <x:c r="Y1907" s="14" t="n">
        <x:v>1</x:v>
      </x:c>
      <x:c r="Z1907" s="13" t="str">
        <x:v>Industrial / workshop / storage</x:v>
      </x:c>
    </x:row>
    <x:row r="1908" ht="153" customHeight="1">
      <x:c r="A1908" s="13" t="str">
        <x:v>SE0928</x:v>
      </x:c>
      <x:c r="B1908" s="15" t="str">
        <x:v>Hemel Hempstead</x:v>
      </x:c>
      <x:c r="C1908" s="15" t="str">
        <x:v>Hemel Hempstead</x:v>
      </x:c>
      <x:c r="D1908" s="14" t="n">
        <x:v>95985</x:v>
      </x:c>
      <x:c r="E1908" s="13" t="str">
        <x:v>Town</x:v>
      </x:c>
      <x:c r="F1908" s="15" t="str">
        <x:v>Standalone / estate not named</x:v>
      </x:c>
      <x:c r="G1908" s="15" t="str">
        <x:v>1 Paradise, Hemel Hempstead, HP2 4TF</x:v>
      </x:c>
      <x:c r="H1908" s="13" t="str">
        <x:v>Current</x:v>
      </x:c>
      <x:c r="I1908" s="14" t="n">
        <x:v>7390</x:v>
      </x:c>
      <x:c r="J1908" s="13" t="str">
        <x:f>IF(AND(ISNUMBER(I1908),I1908&gt;0),IF(I1908&lt;=1000,"1–1,000",IF(I1908&lt;=2500,"1,001–2,500",IF(I1908&lt;=5000,"2,501–5,000",IF(I1908&lt;=10000,"5,001–10,000","10,001–15,000")))),"5,001–10,000")</x:f>
        <x:v>5,001–10,000</x:v>
      </x:c>
      <x:c r="K1908" s="16" t="n">
        <x:v>78000</x:v>
      </x:c>
      <x:c r="L1908" s="43" t="n">
        <x:f>IF(AND(ISNUMBER(I1908),I1908&gt;0,ISNUMBER(K1908),K1908&gt;0),K1908/I1908,"n.a.")</x:f>
        <x:v>10.554803788903925</x:v>
      </x:c>
      <x:c r="M1908" s="43" t="n">
        <x:v>10.55</x:v>
      </x:c>
      <x:c r="N1908" s="13" t="str">
        <x:v>Yes</x:v>
      </x:c>
      <x:c r="O1908" s="15" t="str">
        <x:v>The warehouse benefits from a minimum eaves height of approximately 16ft and is easily accessed via a level roller shutter loading door.</x:v>
      </x:c>
      <x:c r="P1908" s="15" t="str">
        <x:v>The warehouse benefits from a minimum eaves height of approximately 16ft and is easily accessed via a level roller shutter loading door.</x:v>
      </x:c>
      <x:c r="Q1908" s="15" t="str">
        <x:v>This fully refurbished detached unit comprises a warehouse, office accommodation and a mezzanine storage deck. The warehouse and offices extend to approximately 5,890 sq ft with the mezzanine providing an additional circa 1,500 sq ft of storage space above the offices. The warehouse benefits from a minimum eaves height of approximately 16ft and is easily accessed via a level roller shutter loading door. The property also features excellent natural light, air conditioning and WC facilities. A standout feature of the property is its enclosed, secure yard which provides excellent security as well as secure parking and external loading space. The property is prominently situated on Paradise Indu</x:v>
      </x:c>
      <x:c r="R1908"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08" s="15" t="str">
        <x:v>https://www.zoopla.co.uk/to-rent/commercial/details/73667734/</x:v>
      </x:c>
      <x:c r="T1908" s="15" t="str">
        <x:v>https://www.rightmove.co.uk/properties/772194385517696#/?channel=COM_LET</x:v>
      </x:c>
      <x:c r="U1908" s="15" t="str"/>
      <x:c r="V1908" s="15" t="str">
        <x:v>Hemel Hempstead — Standalone / estate not named</x:v>
      </x:c>
      <x:c r="W1908" s="15" t="str">
        <x:v>Individual unit ≤15,000 sq ft</x:v>
      </x:c>
      <x:c r="X1908" s="13" t="n">
        <x:f>IF(N1908="Yes",L1908,0)</x:f>
        <x:v>10.554803788903925</x:v>
      </x:c>
      <x:c r="Y1908" s="14" t="n">
        <x:v>1</x:v>
      </x:c>
      <x:c r="Z1908" s="13" t="str">
        <x:v>Industrial / workshop / storage</x:v>
      </x:c>
    </x:row>
    <x:row r="1909" ht="49" customHeight="1">
      <x:c r="A1909" s="13" t="str">
        <x:v>SE0929</x:v>
      </x:c>
      <x:c r="B1909" s="15" t="str">
        <x:v>Hemel Hempstead</x:v>
      </x:c>
      <x:c r="C1909" s="15" t="str">
        <x:v>Hemel Hempstead</x:v>
      </x:c>
      <x:c r="D1909" s="14" t="n">
        <x:v>95985</x:v>
      </x:c>
      <x:c r="E1909" s="13" t="str">
        <x:v>Town</x:v>
      </x:c>
      <x:c r="F1909" s="15" t="str">
        <x:v>Standalone / estate not named</x:v>
      </x:c>
      <x:c r="G1909" s="15" t="str">
        <x:v>3 Hall Road, Maylands Wood Estate, Hemel Hempstead, HP2 7BH</x:v>
      </x:c>
      <x:c r="H1909" s="13" t="str">
        <x:v>Future</x:v>
      </x:c>
      <x:c r="I1909" s="14" t="n">
        <x:v>6761</x:v>
      </x:c>
      <x:c r="J1909" s="13" t="str">
        <x:f>IF(AND(ISNUMBER(I1909),I1909&gt;0),IF(I1909&lt;=1000,"1–1,000",IF(I1909&lt;=2500,"1,001–2,500",IF(I1909&lt;=5000,"2,501–5,000",IF(I1909&lt;=10000,"5,001–10,000","10,001–15,000")))),"5,001–10,000")</x:f>
        <x:v>5,001–10,000</x:v>
      </x:c>
      <x:c r="K1909" s="16"/>
      <x:c r="L1909" s="43" t="str">
        <x:f>IF(AND(ISNUMBER(I1909),I1909&gt;0,ISNUMBER(K1909),K1909&gt;0),K1909/I1909,"n.a.")</x:f>
        <x:v>n.a.</x:v>
      </x:c>
      <x:c r="M1909" s="43"/>
      <x:c r="N1909" s="13" t="str">
        <x:v>No</x:v>
      </x:c>
      <x:c r="O1909" s="15" t="str">
        <x:v>Not stated</x:v>
      </x:c>
      <x:c r="P1909" s="15" t="str">
        <x:v>Industrial/warehouse unit to let in Hemel Hempstead (under refurbishment) comprising warehouse, loading doors and two storey offices.</x:v>
      </x:c>
      <x:c r="Q1909" s="15" t="str">
        <x:v>Industrial/warehouse unit to let in Hemel Hempstead (under refurbishment) comprising warehouse, loading doors and two storey offices.</x:v>
      </x:c>
      <x:c r="R1909" s="15" t="str">
        <x:v>Future/refurbishment pending Size read from property card, excluding the search-size filter.</x:v>
      </x:c>
      <x:c r="S1909" s="15" t="str">
        <x:v>https://www.rightmove.co.uk/properties/738999663317376#/?channel=COM_LET</x:v>
      </x:c>
      <x:c r="T1909" s="15" t="str"/>
      <x:c r="U1909" s="15" t="str"/>
      <x:c r="V1909" s="15" t="str">
        <x:v>Hemel Hempstead — Standalone / estate not named</x:v>
      </x:c>
      <x:c r="W1909" s="15" t="str">
        <x:v>Individual unit ≤15,000 sq ft</x:v>
      </x:c>
      <x:c r="X1909" s="13" t="n">
        <x:f>IF(N1909="Yes",L1909,0)</x:f>
        <x:v>0</x:v>
      </x:c>
      <x:c r="Y1909" s="14" t="n">
        <x:v>1</x:v>
      </x:c>
      <x:c r="Z1909" s="13" t="str">
        <x:v>Industrial / workshop / storage</x:v>
      </x:c>
    </x:row>
    <x:row r="1910" ht="49" customHeight="1">
      <x:c r="A1910" s="13" t="str">
        <x:v>SE0930</x:v>
      </x:c>
      <x:c r="B1910" s="15" t="str">
        <x:v>Hemel Hempstead</x:v>
      </x:c>
      <x:c r="C1910" s="15" t="str">
        <x:v>Hemel Hempstead</x:v>
      </x:c>
      <x:c r="D1910" s="14" t="n">
        <x:v>95985</x:v>
      </x:c>
      <x:c r="E1910" s="13" t="str">
        <x:v>Town</x:v>
      </x:c>
      <x:c r="F1910" s="15" t="str">
        <x:v>Standalone / estate not named</x:v>
      </x:c>
      <x:c r="G1910" s="15" t="str">
        <x:v>4 Hall Road, Maylands Wood Estate, Hemel Hempstead, HP2 7BH</x:v>
      </x:c>
      <x:c r="H1910" s="13" t="str">
        <x:v>Current</x:v>
      </x:c>
      <x:c r="I1910" s="14" t="n">
        <x:v>2266</x:v>
      </x:c>
      <x:c r="J1910" s="13" t="str">
        <x:f>IF(AND(ISNUMBER(I1910),I1910&gt;0),IF(I1910&lt;=1000,"1–1,000",IF(I1910&lt;=2500,"1,001–2,500",IF(I1910&lt;=5000,"2,501–5,000",IF(I1910&lt;=10000,"5,001–10,000","10,001–15,000")))),"1,001–2,500")</x:f>
        <x:v>1,001–2,500</x:v>
      </x:c>
      <x:c r="K1910" s="16" t="n">
        <x:v>48720</x:v>
      </x:c>
      <x:c r="L1910" s="43" t="n">
        <x:f>IF(AND(ISNUMBER(I1910),I1910&gt;0,ISNUMBER(K1910),K1910&gt;0),K1910/I1910,"n.a.")</x:f>
        <x:v>21.50044130626655</x:v>
      </x:c>
      <x:c r="M1910" s="43"/>
      <x:c r="N1910" s="13" t="str">
        <x:v>Yes</x:v>
      </x:c>
      <x:c r="O1910" s="15" t="str">
        <x:v>Not stated</x:v>
      </x:c>
      <x:c r="P1910" s="15" t="str">
        <x:v>Not stated</x:v>
      </x:c>
      <x:c r="Q1910" s="15" t="str">
        <x:v>4 Hall Road, Hemel Hempstead, available to let. 2,266 Sq.ft warehouse/industrial unit comprising a single-storey warehouse.</x:v>
      </x:c>
      <x:c r="R1910" s="15" t="str">
        <x:v>Advertised to let Annual rent converted from portal pcm; rounded display may differ from agent annual quote. Size read from property card, excluding the search-size filter. Annual rent is 12 × Rightmove advertised monthly rent; display rounding may apply.</x:v>
      </x:c>
      <x:c r="S1910" s="15" t="str">
        <x:v>https://www.rightmove.co.uk/properties/769645267865040#/?channel=COM_LET</x:v>
      </x:c>
      <x:c r="T1910" s="15" t="str"/>
      <x:c r="U1910" s="15" t="str"/>
      <x:c r="V1910" s="15" t="str">
        <x:v>Hemel Hempstead — Standalone / estate not named</x:v>
      </x:c>
      <x:c r="W1910" s="15" t="str">
        <x:v>Individual unit ≤15,000 sq ft</x:v>
      </x:c>
      <x:c r="X1910" s="13" t="n">
        <x:f>IF(N1910="Yes",L1910,0)</x:f>
        <x:v>21.50044130626655</x:v>
      </x:c>
      <x:c r="Y1910" s="14" t="n">
        <x:v>1</x:v>
      </x:c>
      <x:c r="Z1910" s="13" t="str">
        <x:v>Industrial / workshop / storage</x:v>
      </x:c>
    </x:row>
    <x:row r="1911" ht="49" customHeight="1">
      <x:c r="A1911" s="13" t="str">
        <x:v>SE0931</x:v>
      </x:c>
      <x:c r="B1911" s="15" t="str">
        <x:v>Hemel Hempstead</x:v>
      </x:c>
      <x:c r="C1911" s="15" t="str">
        <x:v>Hemel Hempstead</x:v>
      </x:c>
      <x:c r="D1911" s="14" t="n">
        <x:v>95985</x:v>
      </x:c>
      <x:c r="E1911" s="13" t="str">
        <x:v>Town</x:v>
      </x:c>
      <x:c r="F1911" s="15" t="str">
        <x:v>Standalone / estate not named</x:v>
      </x:c>
      <x:c r="G1911" s="15" t="str">
        <x:v>9 Bourne End Mills, Upper Bourne End Lane, Hemel Hempstead, HP1 2UJ</x:v>
      </x:c>
      <x:c r="H1911" s="13" t="str">
        <x:v>Current</x:v>
      </x:c>
      <x:c r="I1911" s="14" t="n">
        <x:v>1474</x:v>
      </x:c>
      <x:c r="J1911" s="13" t="str">
        <x:f>IF(AND(ISNUMBER(I1911),I1911&gt;0),IF(I1911&lt;=1000,"1–1,000",IF(I1911&lt;=2500,"1,001–2,500",IF(I1911&lt;=5000,"2,501–5,000",IF(I1911&lt;=10000,"5,001–10,000","10,001–15,000")))),"1,001–2,500")</x:f>
        <x:v>1,001–2,500</x:v>
      </x:c>
      <x:c r="K1911" s="16" t="n">
        <x:v>22200</x:v>
      </x:c>
      <x:c r="L1911" s="43" t="n">
        <x:f>IF(AND(ISNUMBER(I1911),I1911&gt;0,ISNUMBER(K1911),K1911&gt;0),K1911/I1911,"n.a.")</x:f>
        <x:v>15.061058344640434</x:v>
      </x:c>
      <x:c r="M1911" s="43"/>
      <x:c r="N1911" s="13" t="str">
        <x:v>Yes</x:v>
      </x:c>
      <x:c r="O1911" s="15" t="str">
        <x:v>Not stated</x:v>
      </x:c>
      <x:c r="P1911" s="15" t="str">
        <x:v>Not stated</x:v>
      </x:c>
      <x:c r="Q1911" s="15" t="str">
        <x:v>Modern light industrial space available to let in Hemel Hempstead. Located on the first-floor mezzanine with an open-plan storage area.</x:v>
      </x:c>
      <x:c r="R1911" s="15" t="str">
        <x:v>Advertised to let Annual rent converted from portal pcm; rounded display may differ from agent annual quote. Size read from property card, excluding the search-size filter. Annual rent is 12 × Rightmove advertised monthly rent; display rounding may apply.</x:v>
      </x:c>
      <x:c r="S1911" s="15" t="str">
        <x:v>https://www.rightmove.co.uk/properties/781394440275569#/?channel=COM_LET</x:v>
      </x:c>
      <x:c r="T1911" s="15" t="str"/>
      <x:c r="U1911" s="15" t="str"/>
      <x:c r="V1911" s="15" t="str">
        <x:v>Hemel Hempstead — Standalone / estate not named</x:v>
      </x:c>
      <x:c r="W1911" s="15" t="str">
        <x:v>Individual unit ≤15,000 sq ft</x:v>
      </x:c>
      <x:c r="X1911" s="13" t="n">
        <x:f>IF(N1911="Yes",L1911,0)</x:f>
        <x:v>15.061058344640434</x:v>
      </x:c>
      <x:c r="Y1911" s="14" t="n">
        <x:v>1</x:v>
      </x:c>
      <x:c r="Z1911" s="13" t="str">
        <x:v>Industrial / workshop / storage</x:v>
      </x:c>
    </x:row>
    <x:row r="1912" ht="153" customHeight="1">
      <x:c r="A1912" s="13" t="str">
        <x:v>SE0932</x:v>
      </x:c>
      <x:c r="B1912" s="15" t="str">
        <x:v>Hemel Hempstead</x:v>
      </x:c>
      <x:c r="C1912" s="15" t="str">
        <x:v>Hemel Hempstead</x:v>
      </x:c>
      <x:c r="D1912" s="14" t="n">
        <x:v>95985</x:v>
      </x:c>
      <x:c r="E1912" s="13" t="str">
        <x:v>Town</x:v>
      </x:c>
      <x:c r="F1912" s="15" t="str">
        <x:v>Standalone / estate not named</x:v>
      </x:c>
      <x:c r="G1912" s="15" t="str">
        <x:v>DC4B Prologis Park, Blossom Way, Hemel Hempstead, HP2 4ZB</x:v>
      </x:c>
      <x:c r="H1912" s="13" t="str">
        <x:v>Current</x:v>
      </x:c>
      <x:c r="I1912" s="14" t="n">
        <x:v>9138</x:v>
      </x:c>
      <x:c r="J1912" s="13" t="str">
        <x:f>IF(AND(ISNUMBER(I1912),I1912&gt;0),IF(I1912&lt;=1000,"1–1,000",IF(I1912&lt;=2500,"1,001–2,500",IF(I1912&lt;=5000,"2,501–5,000",IF(I1912&lt;=10000,"5,001–10,000","10,001–15,000")))),"5,001–10,000")</x:f>
        <x:v>5,001–10,000</x:v>
      </x:c>
      <x:c r="K1912" s="16"/>
      <x:c r="L1912" s="43" t="str">
        <x:f>IF(AND(ISNUMBER(I1912),I1912&gt;0,ISNUMBER(K1912),K1912&gt;0),K1912/I1912,"n.a.")</x:f>
        <x:v>n.a.</x:v>
      </x:c>
      <x:c r="M1912" s="43"/>
      <x:c r="N1912" s="13" t="str">
        <x:v>No</x:v>
      </x:c>
      <x:c r="O1912" s="15" t="str">
        <x:v>8m clear internal height</x:v>
      </x:c>
      <x:c r="P1912" s="15" t="str">
        <x:v>Not stated</x:v>
      </x:c>
      <x:c r="Q1912" s="15" t="str">
        <x:v>DC4B is a high quality mid-terrace logistics unit which benefits from high ESG credentials. The unit has:- 8m clear internal height 1 x level access door 2 electric car chargers 20m yard BREEAM Very Good EPC A 10 car spaces Planet Mark Certification First floor office Prologis Park, Hemel Hempstead is a prominent and well-established industrial logistics park, located 27 miles north west of central London. Its strategic location grants very good accessibility to junction 8 of the M1, with the M25 being only 4 miles away. Prologis Park offers a peaceful enclave environment away from the hustle and bustle associated with other estates and benefits from a landscaped 'pocket' park, so staff can</x:v>
      </x:c>
      <x:c r="R1912" s="15" t="str">
        <x:v>Advertised to let Rightmove detail verified.</x:v>
      </x:c>
      <x:c r="S1912" s="15" t="str">
        <x:v>https://www.zoopla.co.uk/to-rent/commercial/details/74612622/</x:v>
      </x:c>
      <x:c r="T1912" s="15" t="str">
        <x:v>https://www.rightmove.co.uk/properties/763817299236273#/?channel=COM_LET</x:v>
      </x:c>
      <x:c r="U1912" s="15" t="str">
        <x:v>https://www.rightmove.co.uk/properties/782311445170288#/?channel=COM_LET</x:v>
      </x:c>
      <x:c r="V1912" s="15" t="str">
        <x:v>Hemel Hempstead — Standalone / estate not named</x:v>
      </x:c>
      <x:c r="W1912" s="15" t="str">
        <x:v>Individual unit ≤15,000 sq ft</x:v>
      </x:c>
      <x:c r="X1912" s="13" t="n">
        <x:f>IF(N1912="Yes",L1912,0)</x:f>
        <x:v>0</x:v>
      </x:c>
      <x:c r="Y1912" s="14" t="n">
        <x:v>1</x:v>
      </x:c>
      <x:c r="Z1912" s="13" t="str">
        <x:v>Industrial / workshop / storage</x:v>
      </x:c>
    </x:row>
    <x:row r="1913" ht="153" customHeight="1">
      <x:c r="A1913" s="13" t="str">
        <x:v>SE0933</x:v>
      </x:c>
      <x:c r="B1913" s="15" t="str">
        <x:v>Hemel Hempstead</x:v>
      </x:c>
      <x:c r="C1913" s="15" t="str">
        <x:v>Hemel Hempstead</x:v>
      </x:c>
      <x:c r="D1913" s="14" t="n">
        <x:v>95985</x:v>
      </x:c>
      <x:c r="E1913" s="13" t="str">
        <x:v>Town</x:v>
      </x:c>
      <x:c r="F1913" s="15" t="str">
        <x:v>Standalone / estate not named</x:v>
      </x:c>
      <x:c r="G1913" s="15" t="str">
        <x:v>DC4C Prologis Park, Blossom Way, Hemel Hempstead, HP2 4ZB</x:v>
      </x:c>
      <x:c r="H1913" s="13" t="str">
        <x:v>Current</x:v>
      </x:c>
      <x:c r="I1913" s="14" t="n">
        <x:v>14380</x:v>
      </x:c>
      <x:c r="J1913" s="13" t="str">
        <x:f>IF(AND(ISNUMBER(I1913),I1913&gt;0),IF(I1913&lt;=1000,"1–1,000",IF(I1913&lt;=2500,"1,001–2,500",IF(I1913&lt;=5000,"2,501–5,000",IF(I1913&lt;=10000,"5,001–10,000","10,001–15,000")))),"10,001–15,000")</x:f>
        <x:v>10,001–15,000</x:v>
      </x:c>
      <x:c r="K1913" s="16"/>
      <x:c r="L1913" s="43" t="str">
        <x:f>IF(AND(ISNUMBER(I1913),I1913&gt;0,ISNUMBER(K1913),K1913&gt;0),K1913/I1913,"n.a.")</x:f>
        <x:v>n.a.</x:v>
      </x:c>
      <x:c r="M1913" s="43"/>
      <x:c r="N1913" s="13" t="str">
        <x:v>No</x:v>
      </x:c>
      <x:c r="O1913" s="15" t="str">
        <x:v>8m clear internal height</x:v>
      </x:c>
      <x:c r="P1913" s="15" t="str">
        <x:v>Not stated</x:v>
      </x:c>
      <x:c r="Q1913" s="15" t="str">
        <x:v>DC4C is a high quality mid-terrace logistics unit which benefits from high ESG credentials. The unit has:- 8m clear internal height 2 x level access door 2 electric car chargers 40m yard BREEAM Very Good EPC A 12 car spaces Planet Mark Certification First floor office There is opportunity to combine with DC4b for up to 23,518 Sq.ft of space. Prologis Park, Hemel Hempstead is a prominent and well-established industrial logistics park, located 27 miles north west of central London. Its strategic location grants very good accessibility to junction 8 of the M1, with the M25 being only 4 miles away. Prologis Park offers a peaceful enclave environment away from the hustle and bustle associated wit</x:v>
      </x:c>
      <x:c r="R1913" s="15" t="str">
        <x:v>Advertised to let Rightmove detail verified.</x:v>
      </x:c>
      <x:c r="S1913" s="15" t="str">
        <x:v>https://www.zoopla.co.uk/to-rent/commercial/details/74612828/</x:v>
      </x:c>
      <x:c r="T1913" s="15" t="str">
        <x:v>https://www.rightmove.co.uk/properties/773222266574288#/?channel=COM_LET</x:v>
      </x:c>
      <x:c r="U1913" s="15" t="str">
        <x:v>https://www.rightmove.co.uk/properties/782313749939905#/?channel=COM_LET</x:v>
      </x:c>
      <x:c r="V1913" s="15" t="str">
        <x:v>Hemel Hempstead — Standalone / estate not named</x:v>
      </x:c>
      <x:c r="W1913" s="15" t="str">
        <x:v>Individual unit ≤15,000 sq ft</x:v>
      </x:c>
      <x:c r="X1913" s="13" t="n">
        <x:f>IF(N1913="Yes",L1913,0)</x:f>
        <x:v>0</x:v>
      </x:c>
      <x:c r="Y1913" s="14" t="n">
        <x:v>1</x:v>
      </x:c>
      <x:c r="Z1913" s="13" t="str">
        <x:v>Industrial / workshop / storage</x:v>
      </x:c>
    </x:row>
    <x:row r="1914" ht="49" customHeight="1">
      <x:c r="A1914" s="13" t="str">
        <x:v>SE0934</x:v>
      </x:c>
      <x:c r="B1914" s="15" t="str">
        <x:v>Hemel Hempstead</x:v>
      </x:c>
      <x:c r="C1914" s="15" t="str">
        <x:v>Hemel Hempstead</x:v>
      </x:c>
      <x:c r="D1914" s="14" t="n">
        <x:v>95985</x:v>
      </x:c>
      <x:c r="E1914" s="13" t="str">
        <x:v>Town</x:v>
      </x:c>
      <x:c r="F1914" s="15" t="str">
        <x:v>Standalone / estate not named</x:v>
      </x:c>
      <x:c r="G1914" s="15" t="str">
        <x:v>Maple House, Wood Lane, Hemel Hempstead, HP2 4TL</x:v>
      </x:c>
      <x:c r="H1914" s="13" t="str">
        <x:v>Current</x:v>
      </x:c>
      <x:c r="I1914" s="14" t="n">
        <x:v>6373</x:v>
      </x:c>
      <x:c r="J1914" s="13" t="str">
        <x:f>IF(AND(ISNUMBER(I1914),I1914&gt;0),IF(I1914&lt;=1000,"1–1,000",IF(I1914&lt;=2500,"1,001–2,500",IF(I1914&lt;=5000,"2,501–5,000",IF(I1914&lt;=10000,"5,001–10,000","10,001–15,000")))),"5,001–10,000")</x:f>
        <x:v>5,001–10,000</x:v>
      </x:c>
      <x:c r="K1914" s="16" t="n">
        <x:v>75000</x:v>
      </x:c>
      <x:c r="L1914" s="43" t="n">
        <x:f>IF(AND(ISNUMBER(I1914),I1914&gt;0,ISNUMBER(K1914),K1914&gt;0),K1914/I1914,"n.a.")</x:f>
        <x:v>11.768397928761965</x:v>
      </x:c>
      <x:c r="M1914" s="43"/>
      <x:c r="N1914" s="13" t="str">
        <x:v>Yes</x:v>
      </x:c>
      <x:c r="O1914" s="15" t="str">
        <x:v>6,737 Sq. ft. detached industrial unit to let on Wood Lane, Hemel Hempstead. Comprising a full-height warehouse and first-floor offices</x:v>
      </x:c>
      <x:c r="P1914" s="15" t="str">
        <x:v>Not stated</x:v>
      </x:c>
      <x:c r="Q1914" s="15" t="str">
        <x:v>6,737 Sq. ft. detached industrial unit to let on Wood Lane, Hemel Hempstead. Comprising a full-height warehouse and first-floor offices</x:v>
      </x:c>
      <x:c r="R1914" s="15" t="str">
        <x:v>Advertised to let Annual rent converted from portal pcm; rounded display may differ from agent annual quote. Size read from property card, excluding the search-size filter. Annual rent is 12 × Rightmove advertised monthly rent; display rounding may apply.</x:v>
      </x:c>
      <x:c r="S1914" s="15" t="str">
        <x:v>https://www.rightmove.co.uk/properties/779945041774865#/?channel=COM_LET</x:v>
      </x:c>
      <x:c r="T1914" s="15" t="str"/>
      <x:c r="U1914" s="15" t="str"/>
      <x:c r="V1914" s="15" t="str">
        <x:v>Hemel Hempstead — Standalone / estate not named</x:v>
      </x:c>
      <x:c r="W1914" s="15" t="str">
        <x:v>Individual unit ≤15,000 sq ft</x:v>
      </x:c>
      <x:c r="X1914" s="13" t="n">
        <x:f>IF(N1914="Yes",L1914,0)</x:f>
        <x:v>11.768397928761965</x:v>
      </x:c>
      <x:c r="Y1914" s="14" t="n">
        <x:v>1</x:v>
      </x:c>
      <x:c r="Z1914" s="13" t="str">
        <x:v>Industrial / workshop / storage</x:v>
      </x:c>
    </x:row>
    <x:row r="1915" ht="101" customHeight="1">
      <x:c r="A1915" s="13" t="str">
        <x:v>SE0935</x:v>
      </x:c>
      <x:c r="B1915" s="15" t="str">
        <x:v>Hemel Hempstead</x:v>
      </x:c>
      <x:c r="C1915" s="15" t="str">
        <x:v>Hemel Hempstead</x:v>
      </x:c>
      <x:c r="D1915" s="14" t="n">
        <x:v>95985</x:v>
      </x:c>
      <x:c r="E1915" s="13" t="str">
        <x:v>Town</x:v>
      </x:c>
      <x:c r="F1915" s="15" t="str">
        <x:v>Standalone / estate not named</x:v>
      </x:c>
      <x:c r="G1915" s="15" t="str">
        <x:v>Rear of 112 Piccotts End, Hemel Hempstead</x:v>
      </x:c>
      <x:c r="H1915" s="13" t="str">
        <x:v>Uncertain</x:v>
      </x:c>
      <x:c r="I1915" s="14" t="n">
        <x:v>4041</x:v>
      </x:c>
      <x:c r="J1915" s="13" t="str">
        <x:f>IF(AND(ISNUMBER(I1915),I1915&gt;0),IF(I1915&lt;=1000,"1–1,000",IF(I1915&lt;=2500,"1,001–2,500",IF(I1915&lt;=5000,"2,501–5,000",IF(I1915&lt;=10000,"5,001–10,000","10,001–15,000")))),"2,501–5,000")</x:f>
        <x:v>2,501–5,000</x:v>
      </x:c>
      <x:c r="K1915" s="16"/>
      <x:c r="L1915" s="43" t="str">
        <x:f>IF(AND(ISNUMBER(I1915),I1915&gt;0,ISNUMBER(K1915),K1915&gt;0),K1915/I1915,"n.a.")</x:f>
        <x:v>n.a.</x:v>
      </x:c>
      <x:c r="M1915" s="43"/>
      <x:c r="N1915" s="13" t="str">
        <x:v>No</x:v>
      </x:c>
      <x:c r="O1915" s="15" t="str">
        <x:v>Not stated</x:v>
      </x:c>
      <x:c r="P1915" s="15" t="str">
        <x:v>Not stated</x:v>
      </x:c>
      <x:c r="Q1915" s="15" t="str">
        <x:v>The property comprises a workshop building together with a secure yard suitable for vehicle parking, storage, plant and machinery, contractor operations, or a variety of industrial and commercial uses. The workshop provides flexible accommodation that can be adapted to suit occupier requirements, while the yard offers valuable external operational space rarely available within the local market.</x:v>
      </x:c>
      <x:c r="R1915" s="15" t="str">
        <x:v>Under offer / let agreed Direct agent detail verified.</x:v>
      </x:c>
      <x:c r="S1915" s="15" t="str">
        <x:v>https://stimpsons.co.uk/property/383988/</x:v>
      </x:c>
      <x:c r="T1915" s="15" t="str"/>
      <x:c r="U1915" s="15" t="str"/>
      <x:c r="V1915" s="15" t="str">
        <x:v>Hemel Hempstead — Standalone / estate not named</x:v>
      </x:c>
      <x:c r="W1915" s="15" t="str">
        <x:v>Individual unit ≤15,000 sq ft</x:v>
      </x:c>
      <x:c r="X1915" s="13" t="n">
        <x:f>IF(N1915="Yes",L1915,0)</x:f>
        <x:v>0</x:v>
      </x:c>
      <x:c r="Y1915" s="14" t="n">
        <x:v>1</x:v>
      </x:c>
      <x:c r="Z1915" s="13" t="str">
        <x:v>Industrial / workshop / storage</x:v>
      </x:c>
    </x:row>
    <x:row r="1916" ht="42" customHeight="1">
      <x:c r="A1916" s="13" t="str">
        <x:v>SE0936</x:v>
      </x:c>
      <x:c r="B1916" s="15" t="str">
        <x:v>Hemel Hempstead</x:v>
      </x:c>
      <x:c r="C1916" s="15" t="str">
        <x:v>Hemel Hempstead</x:v>
      </x:c>
      <x:c r="D1916" s="14" t="n">
        <x:v>95985</x:v>
      </x:c>
      <x:c r="E1916" s="13" t="str">
        <x:v>Town</x:v>
      </x:c>
      <x:c r="F1916" s="15" t="str">
        <x:v>Standalone / estate not named</x:v>
      </x:c>
      <x:c r="G1916" s="15" t="str">
        <x:v>Unit 1 Spring Park, Spring Way, Hemel Hempstead, HP2 7ER</x:v>
      </x:c>
      <x:c r="H1916" s="13" t="str">
        <x:v>Current</x:v>
      </x:c>
      <x:c r="I1916" s="14" t="n">
        <x:v>7100</x:v>
      </x:c>
      <x:c r="J1916" s="13" t="str">
        <x:f>IF(AND(ISNUMBER(I1916),I1916&gt;0),IF(I1916&lt;=1000,"1–1,000",IF(I1916&lt;=2500,"1,001–2,500",IF(I1916&lt;=5000,"2,501–5,000",IF(I1916&lt;=10000,"5,001–10,000","10,001–15,000")))),"5,001–10,000")</x:f>
        <x:v>5,001–10,000</x:v>
      </x:c>
      <x:c r="K1916" s="16"/>
      <x:c r="L1916" s="43" t="str">
        <x:f>IF(AND(ISNUMBER(I1916),I1916&gt;0,ISNUMBER(K1916),K1916&gt;0),K1916/I1916,"n.a.")</x:f>
        <x:v>n.a.</x:v>
      </x:c>
      <x:c r="M1916" s="43"/>
      <x:c r="N1916" s="13" t="str">
        <x:v>No</x:v>
      </x:c>
      <x:c r="O1916" s="15" t="str">
        <x:v>Not stated</x:v>
      </x:c>
      <x:c r="P1916" s="15" t="str">
        <x:v>Not stated</x:v>
      </x:c>
      <x:c r="Q1916" s="15" t="str">
        <x:v>7,100 Sq.ft Industrial/Warehouse unit with ancillary trade counter available to let in Spring Park, Hemel Hempstead.</x:v>
      </x:c>
      <x:c r="R1916" s="15" t="str">
        <x:v>Advertised to let Size read from property card, excluding the search-size filter.</x:v>
      </x:c>
      <x:c r="S1916" s="15" t="str">
        <x:v>https://www.rightmove.co.uk/properties/776310608195025#/?channel=COM_LET</x:v>
      </x:c>
      <x:c r="T1916" s="15" t="str"/>
      <x:c r="U1916" s="15" t="str"/>
      <x:c r="V1916" s="15" t="str">
        <x:v>Hemel Hempstead — Standalone / estate not named</x:v>
      </x:c>
      <x:c r="W1916" s="15" t="str">
        <x:v>Individual unit ≤15,000 sq ft</x:v>
      </x:c>
      <x:c r="X1916" s="13" t="n">
        <x:f>IF(N1916="Yes",L1916,0)</x:f>
        <x:v>0</x:v>
      </x:c>
      <x:c r="Y1916" s="14" t="n">
        <x:v>1</x:v>
      </x:c>
      <x:c r="Z1916" s="13" t="str">
        <x:v>Industrial / workshop / storage</x:v>
      </x:c>
    </x:row>
    <x:row r="1917" ht="49" customHeight="1">
      <x:c r="A1917" s="13" t="str">
        <x:v>SE0937</x:v>
      </x:c>
      <x:c r="B1917" s="15" t="str">
        <x:v>Hemel Hempstead</x:v>
      </x:c>
      <x:c r="C1917" s="15" t="str">
        <x:v>Hemel Hempstead</x:v>
      </x:c>
      <x:c r="D1917" s="14" t="n">
        <x:v>95985</x:v>
      </x:c>
      <x:c r="E1917" s="13" t="str">
        <x:v>Town</x:v>
      </x:c>
      <x:c r="F1917" s="15" t="str">
        <x:v>Standalone / estate not named</x:v>
      </x:c>
      <x:c r="G1917" s="15" t="str">
        <x:v>Unit 11, Bourne End Mills, Hemel Hempstead, HP1 2UJ</x:v>
      </x:c>
      <x:c r="H1917" s="13" t="str">
        <x:v>Current</x:v>
      </x:c>
      <x:c r="I1917" s="14" t="n">
        <x:v>5471</x:v>
      </x:c>
      <x:c r="J1917" s="13" t="str">
        <x:f>IF(AND(ISNUMBER(I1917),I1917&gt;0),IF(I1917&lt;=1000,"1–1,000",IF(I1917&lt;=2500,"1,001–2,500",IF(I1917&lt;=5000,"2,501–5,000",IF(I1917&lt;=10000,"5,001–10,000","10,001–15,000")))),"5,001–10,000")</x:f>
        <x:v>5,001–10,000</x:v>
      </x:c>
      <x:c r="K1917" s="16" t="n">
        <x:v>95748</x:v>
      </x:c>
      <x:c r="L1917" s="43" t="n">
        <x:f>IF(AND(ISNUMBER(I1917),I1917&gt;0,ISNUMBER(K1917),K1917&gt;0),K1917/I1917,"n.a.")</x:f>
        <x:v>17.501005300676294</x:v>
      </x:c>
      <x:c r="M1917" s="43"/>
      <x:c r="N1917" s="13" t="str">
        <x:v>Yes</x:v>
      </x:c>
      <x:c r="O1917" s="15" t="str">
        <x:v>To let, high quality modern industrial unit with 8m eaves , 12 allocated car parking spaces and just off the A41 Bourne End junction.</x:v>
      </x:c>
      <x:c r="P1917" s="15" t="str">
        <x:v>Not stated</x:v>
      </x:c>
      <x:c r="Q1917" s="15" t="str">
        <x:v>To let, high quality modern industrial unit with 8m eaves , 12 allocated car parking spaces and just off the A41 Bourne End junction.</x:v>
      </x:c>
      <x:c r="R1917" s="15" t="str">
        <x:v>Advertised to let Annual rent converted from portal pcm; rounded display may differ from agent annual quote. Size read from property card, excluding the search-size filter. Annual rent is 12 × Rightmove advertised monthly rent; display rounding may apply.</x:v>
      </x:c>
      <x:c r="S1917" s="15" t="str">
        <x:v>https://www.rightmove.co.uk/properties/739216019994561#/?channel=COM_LET</x:v>
      </x:c>
      <x:c r="T1917" s="15" t="str"/>
      <x:c r="U1917" s="15" t="str"/>
      <x:c r="V1917" s="15" t="str">
        <x:v>Hemel Hempstead — Standalone / estate not named</x:v>
      </x:c>
      <x:c r="W1917" s="15" t="str">
        <x:v>Individual unit ≤15,000 sq ft</x:v>
      </x:c>
      <x:c r="X1917" s="13" t="n">
        <x:f>IF(N1917="Yes",L1917,0)</x:f>
        <x:v>17.501005300676294</x:v>
      </x:c>
      <x:c r="Y1917" s="14" t="n">
        <x:v>1</x:v>
      </x:c>
      <x:c r="Z1917" s="13" t="str">
        <x:v>Industrial / workshop / storage</x:v>
      </x:c>
    </x:row>
    <x:row r="1918" ht="153" customHeight="1">
      <x:c r="A1918" s="13" t="str">
        <x:v>SE0938</x:v>
      </x:c>
      <x:c r="B1918" s="15" t="str">
        <x:v>Hemel Hempstead</x:v>
      </x:c>
      <x:c r="C1918" s="15" t="str">
        <x:v>Hemel Hempstead</x:v>
      </x:c>
      <x:c r="D1918" s="14" t="n">
        <x:v>95985</x:v>
      </x:c>
      <x:c r="E1918" s="13" t="str">
        <x:v>Town</x:v>
      </x:c>
      <x:c r="F1918" s="15" t="str">
        <x:v>Standalone / estate not named</x:v>
      </x:c>
      <x:c r="G1918" s="15" t="str">
        <x:v>Unit 2 Cubic Estate, 2 The Cubic Estate, Eastman Way, Hemel Hempstead, HP2 7DU</x:v>
      </x:c>
      <x:c r="H1918" s="13" t="str">
        <x:v>Current</x:v>
      </x:c>
      <x:c r="I1918" s="14" t="n">
        <x:v>11639</x:v>
      </x:c>
      <x:c r="J1918" s="13" t="str">
        <x:f>IF(AND(ISNUMBER(I1918),I1918&gt;0),IF(I1918&lt;=1000,"1–1,000",IF(I1918&lt;=2500,"1,001–2,500",IF(I1918&lt;=5000,"2,501–5,000",IF(I1918&lt;=10000,"5,001–10,000","10,001–15,000")))),"10,001–15,000")</x:f>
        <x:v>10,001–15,000</x:v>
      </x:c>
      <x:c r="K1918" s="16" t="n">
        <x:v>171996</x:v>
      </x:c>
      <x:c r="L1918" s="43" t="n">
        <x:f>IF(AND(ISNUMBER(I1918),I1918&gt;0,ISNUMBER(K1918),K1918&gt;0),K1918/I1918,"n.a.")</x:f>
        <x:v>14.777558209468168</x:v>
      </x:c>
      <x:c r="M1918" s="43" t="n">
        <x:v>14.78</x:v>
      </x:c>
      <x:c r="N1918" s="13" t="str">
        <x:v>Yes</x:v>
      </x:c>
      <x:c r="O1918" s="15" t="str">
        <x:v>7m Clear internal eaves height; Eaves height of 7.4m rising to 9.3m at the front of the unit.</x:v>
      </x:c>
      <x:c r="P1918" s="15" t="str">
        <x:v>Not stated</x:v>
      </x:c>
      <x:c r="Q1918" s="15" t="str">
        <x:v>Description Unit 2 Cubic Estate is a modern, semi-detached steel portal frame unit. Eaves height of 7.4m rising to 9.3m at the front of the unit. It includes ground floor and first floor office space, kitchen facilities, WCs and showers . The unit has 24 car parking spaces, separate to the yard area The property is available to sublease on flexible terms including for 12 month terms. Location Strategically located within the established Maylands Business Area in Hemel Hempstead, this unit offers excellent connectivity for logistics and distribution across the South East. Positioned approximately 1.5 miles from Junction 8 of the M1 and around 6 miles from the M25 (Junction 20), the site benef</x:v>
      </x:c>
      <x:c r="R1918"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18" s="15" t="str">
        <x:v>https://www.zoopla.co.uk/to-rent/commercial/details/73413451/</x:v>
      </x:c>
      <x:c r="T1918" s="15" t="str">
        <x:v>https://www.rightmove.co.uk/properties/756958091587889#/?channel=COM_LET</x:v>
      </x:c>
      <x:c r="U1918" s="15" t="str"/>
      <x:c r="V1918" s="15" t="str">
        <x:v>Hemel Hempstead — Standalone / estate not named</x:v>
      </x:c>
      <x:c r="W1918" s="15" t="str">
        <x:v>Individual unit ≤15,000 sq ft</x:v>
      </x:c>
      <x:c r="X1918" s="13" t="n">
        <x:f>IF(N1918="Yes",L1918,0)</x:f>
        <x:v>14.777558209468168</x:v>
      </x:c>
      <x:c r="Y1918" s="14" t="n">
        <x:v>1</x:v>
      </x:c>
      <x:c r="Z1918" s="13" t="str">
        <x:v>Industrial / workshop / storage</x:v>
      </x:c>
    </x:row>
    <x:row r="1919" ht="62" customHeight="1">
      <x:c r="A1919" s="13" t="str">
        <x:v>SE0939</x:v>
      </x:c>
      <x:c r="B1919" s="15" t="str">
        <x:v>Hemel Hempstead</x:v>
      </x:c>
      <x:c r="C1919" s="15" t="str">
        <x:v>Hemel Hempstead</x:v>
      </x:c>
      <x:c r="D1919" s="14" t="n">
        <x:v>95985</x:v>
      </x:c>
      <x:c r="E1919" s="13" t="str">
        <x:v>Town</x:v>
      </x:c>
      <x:c r="F1919" s="15" t="str">
        <x:v>Standalone / estate not named</x:v>
      </x:c>
      <x:c r="G1919" s="15" t="str">
        <x:v>Unit 2, Kenwood Farm, Hemel Hempstead HP3</x:v>
      </x:c>
      <x:c r="H1919" s="13" t="str">
        <x:v>Current</x:v>
      </x:c>
      <x:c r="I1919" s="14" t="n">
        <x:v>1612</x:v>
      </x:c>
      <x:c r="J1919" s="13" t="str">
        <x:f>IF(AND(ISNUMBER(I1919),I1919&gt;0),IF(I1919&lt;=1000,"1–1,000",IF(I1919&lt;=2500,"1,001–2,500",IF(I1919&lt;=5000,"2,501–5,000",IF(I1919&lt;=10000,"5,001–10,000","10,001–15,000")))),"1,001–2,500")</x:f>
        <x:v>1,001–2,500</x:v>
      </x:c>
      <x:c r="K1919" s="16" t="n">
        <x:v>48000</x:v>
      </x:c>
      <x:c r="L1919" s="43" t="n">
        <x:f>IF(AND(ISNUMBER(I1919),I1919&gt;0,ISNUMBER(K1919),K1919&gt;0),K1919/I1919,"n.a.")</x:f>
        <x:v>29.77667493796526</x:v>
      </x:c>
      <x:c r="M1919" s="43"/>
      <x:c r="N1919" s="13" t="str">
        <x:v>Yes</x:v>
      </x:c>
      <x:c r="O1919" s="15" t="str">
        <x:v>Not stated</x:v>
      </x:c>
      <x:c r="P1919" s="15" t="str">
        <x:v>Not stated</x:v>
      </x:c>
      <x:c r="Q1919" s="15" t="str">
        <x:v>Turnkey spray painting unit with high top capability..... Industrial Reduced</x:v>
      </x:c>
      <x:c r="R1919"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19" s="15" t="str">
        <x:v>https://www.zoopla.co.uk/to-rent/commercial/details/73407571/</x:v>
      </x:c>
      <x:c r="T1919" s="15" t="str">
        <x:v>https://www.rightmove.co.uk/properties/756911442659504#/?channel=COM_LET</x:v>
      </x:c>
      <x:c r="U1919" s="15" t="str"/>
      <x:c r="V1919" s="15" t="str">
        <x:v>Hemel Hempstead — Standalone / estate not named</x:v>
      </x:c>
      <x:c r="W1919" s="15" t="str">
        <x:v>Individual unit ≤15,000 sq ft</x:v>
      </x:c>
      <x:c r="X1919" s="13" t="n">
        <x:f>IF(N1919="Yes",L1919,0)</x:f>
        <x:v>29.77667493796526</x:v>
      </x:c>
      <x:c r="Y1919" s="14" t="n">
        <x:v>1</x:v>
      </x:c>
      <x:c r="Z1919" s="13" t="str">
        <x:v>Industrial / workshop / storage</x:v>
      </x:c>
    </x:row>
    <x:row r="1920" ht="49" customHeight="1">
      <x:c r="A1920" s="13" t="str">
        <x:v>SE0940</x:v>
      </x:c>
      <x:c r="B1920" s="15" t="str">
        <x:v>Hemel Hempstead</x:v>
      </x:c>
      <x:c r="C1920" s="15" t="str">
        <x:v>Hemel Hempstead</x:v>
      </x:c>
      <x:c r="D1920" s="14" t="n">
        <x:v>95985</x:v>
      </x:c>
      <x:c r="E1920" s="13" t="str">
        <x:v>Town</x:v>
      </x:c>
      <x:c r="F1920" s="15" t="str">
        <x:v>Standalone / estate not named</x:v>
      </x:c>
      <x:c r="G1920" s="15" t="str">
        <x:v>Unit 3 Enterprise Way, Maxted Close, Hemel Hempstead, HP2 7YJ</x:v>
      </x:c>
      <x:c r="H1920" s="13" t="str">
        <x:v>Future</x:v>
      </x:c>
      <x:c r="I1920" s="14" t="n">
        <x:v>3059</x:v>
      </x:c>
      <x:c r="J1920" s="13" t="str">
        <x:f>IF(AND(ISNUMBER(I1920),I1920&gt;0),IF(I1920&lt;=1000,"1–1,000",IF(I1920&lt;=2500,"1,001–2,500",IF(I1920&lt;=5000,"2,501–5,000",IF(I1920&lt;=10000,"5,001–10,000","10,001–15,000")))),"2,501–5,000")</x:f>
        <x:v>2,501–5,000</x:v>
      </x:c>
      <x:c r="K1920" s="16" t="n">
        <x:v>63504</x:v>
      </x:c>
      <x:c r="L1920" s="43" t="n">
        <x:f>IF(AND(ISNUMBER(I1920),I1920&gt;0,ISNUMBER(K1920),K1920&gt;0),K1920/I1920,"n.a.")</x:f>
        <x:v>20.759725400457665</x:v>
      </x:c>
      <x:c r="M1920" s="43"/>
      <x:c r="N1920" s="13" t="str">
        <x:v>No</x:v>
      </x:c>
      <x:c r="O1920" s="15" t="str">
        <x:v>Not stated</x:v>
      </x:c>
      <x:c r="P1920" s="15" t="str">
        <x:v>Not stated</x:v>
      </x:c>
      <x:c r="Q1920" s="15" t="str">
        <x:v>3,059 Sq.ft industrial unit, due to be refurbished, available to let in the popular Maylands Industrial Estate, Hemel Hempstead.</x:v>
      </x:c>
      <x:c r="R1920" s="15" t="str">
        <x:v>Future/refurbishment pending Annual rent converted from portal pcm; rounded display may differ from agent annual quote. Size read from property card, excluding the search-size filter. Annual rent is 12 × Rightmove advertised monthly rent; display rounding may apply.</x:v>
      </x:c>
      <x:c r="S1920" s="15" t="str">
        <x:v>https://www.rightmove.co.uk/properties/774534785948641#/?channel=COM_LET</x:v>
      </x:c>
      <x:c r="T1920" s="15" t="str"/>
      <x:c r="U1920" s="15" t="str"/>
      <x:c r="V1920" s="15" t="str">
        <x:v>Hemel Hempstead — Standalone / estate not named</x:v>
      </x:c>
      <x:c r="W1920" s="15" t="str">
        <x:v>Individual unit ≤15,000 sq ft</x:v>
      </x:c>
      <x:c r="X1920" s="13" t="n">
        <x:f>IF(N1920="Yes",L1920,0)</x:f>
        <x:v>0</x:v>
      </x:c>
      <x:c r="Y1920" s="14" t="n">
        <x:v>1</x:v>
      </x:c>
      <x:c r="Z1920" s="13" t="str">
        <x:v>Industrial / workshop / storage</x:v>
      </x:c>
    </x:row>
    <x:row r="1921" ht="62" customHeight="1">
      <x:c r="A1921" s="13" t="str">
        <x:v>SE0941</x:v>
      </x:c>
      <x:c r="B1921" s="15" t="str">
        <x:v>Hemel Hempstead</x:v>
      </x:c>
      <x:c r="C1921" s="15" t="str">
        <x:v>Hemel Hempstead</x:v>
      </x:c>
      <x:c r="D1921" s="14" t="n">
        <x:v>95985</x:v>
      </x:c>
      <x:c r="E1921" s="13" t="str">
        <x:v>Town</x:v>
      </x:c>
      <x:c r="F1921" s="15" t="str">
        <x:v>Standalone / estate not named</x:v>
      </x:c>
      <x:c r="G1921" s="15" t="str">
        <x:v>Unit 3, Maxted Corner, Hemel Hempstead, HP2 7RA</x:v>
      </x:c>
      <x:c r="H1921" s="13" t="str">
        <x:v>Current</x:v>
      </x:c>
      <x:c r="I1921" s="14" t="n">
        <x:v>5800</x:v>
      </x:c>
      <x:c r="J1921" s="13" t="str">
        <x:f>IF(AND(ISNUMBER(I1921),I1921&gt;0),IF(I1921&lt;=1000,"1–1,000",IF(I1921&lt;=2500,"1,001–2,500",IF(I1921&lt;=5000,"2,501–5,000",IF(I1921&lt;=10000,"5,001–10,000","10,001–15,000")))),"5,001–10,000")</x:f>
        <x:v>5,001–10,000</x:v>
      </x:c>
      <x:c r="K1921" s="16" t="n">
        <x:v>111000</x:v>
      </x:c>
      <x:c r="L1921" s="43" t="n">
        <x:f>IF(AND(ISNUMBER(I1921),I1921&gt;0,ISNUMBER(K1921),K1921&gt;0),K1921/I1921,"n.a.")</x:f>
        <x:v>19.137931034482758</x:v>
      </x:c>
      <x:c r="M1921" s="43"/>
      <x:c r="N1921" s="13" t="str">
        <x:v>No</x:v>
      </x:c>
      <x:c r="O1921" s="15" t="str">
        <x:v>Clear internal height 6.1m; Unit 3 comprises a modern single storey warehouse of steel portal frame construction with minimum 6.1m clear internal eaves.</x:v>
      </x:c>
      <x:c r="P1921" s="15" t="str">
        <x:v>Level access loading door</x:v>
      </x:c>
      <x:c r="Q1921" s="15" t="str">
        <x:v>Unit 3 comprises a modern single storey warehouse of steel portal frame construction with minimum 6.1m clear internal eaves. Office accommodation is provided at 1st floor level and there are 21 car parking spaces available for use with the property.</x:v>
      </x:c>
      <x:c r="R1921" s="15" t="str">
        <x:v>Advertised to let Annual rent converted from portal pcm; rounded display may differ from agent annual quote. Conflicting portal areas: 5800.0, 15000.0 Rightmove detail verified. Agent annual rent verified. Direct agent detail verified. Annual rent is 12 × Rightmove advertised monthly rent; display rounding may apply.</x:v>
      </x:c>
      <x:c r="S1921" s="15" t="str">
        <x:v>https://www.zoopla.co.uk/to-rent/commercial/details/74124304/</x:v>
      </x:c>
      <x:c r="T1921" s="15" t="str">
        <x:v>https://www.rightmove.co.uk/properties/773393331359153#/?channel=COM_LET</x:v>
      </x:c>
      <x:c r="U1921" s="15" t="str">
        <x:v>https://stimpsons.co.uk/property/377018/</x:v>
      </x:c>
      <x:c r="V1921" s="15" t="str">
        <x:v>Hemel Hempstead — Standalone / estate not named</x:v>
      </x:c>
      <x:c r="W1921" s="15" t="str">
        <x:v>Individual unit ≤15,000 sq ft</x:v>
      </x:c>
      <x:c r="X1921" s="13" t="n">
        <x:f>IF(N1921="Yes",L1921,0)</x:f>
        <x:v>0</x:v>
      </x:c>
      <x:c r="Y1921" s="14" t="n">
        <x:v>1</x:v>
      </x:c>
      <x:c r="Z1921" s="13" t="str">
        <x:v>Industrial / workshop / storage</x:v>
      </x:c>
    </x:row>
    <x:row r="1922" ht="62" customHeight="1">
      <x:c r="A1922" s="13" t="str">
        <x:v>SE0942</x:v>
      </x:c>
      <x:c r="B1922" s="15" t="str">
        <x:v>Hertford</x:v>
      </x:c>
      <x:c r="C1922" s="15" t="str">
        <x:v>Buntingford</x:v>
      </x:c>
      <x:c r="D1922" s="14" t="n">
        <x:v>7875</x:v>
      </x:c>
      <x:c r="E1922" s="13" t="str">
        <x:v>Context</x:v>
      </x:c>
      <x:c r="F1922" s="15" t="str">
        <x:v>Standalone / estate not named</x:v>
      </x:c>
      <x:c r="G1922" s="15" t="str">
        <x:v>Buntingford SG9</x:v>
      </x:c>
      <x:c r="H1922" s="13" t="str">
        <x:v>Current</x:v>
      </x:c>
      <x:c r="I1922" s="14" t="n">
        <x:v>1500</x:v>
      </x:c>
      <x:c r="J1922" s="13" t="str">
        <x:f>IF(AND(ISNUMBER(I1922),I1922&gt;0),IF(I1922&lt;=1000,"1–1,000",IF(I1922&lt;=2500,"1,001–2,500",IF(I1922&lt;=5000,"2,501–5,000",IF(I1922&lt;=10000,"5,001–10,000","10,001–15,000")))),"1,001–2,500")</x:f>
        <x:v>1,001–2,500</x:v>
      </x:c>
      <x:c r="K1922" s="16" t="n">
        <x:v>21000</x:v>
      </x:c>
      <x:c r="L1922" s="43" t="n">
        <x:f>IF(AND(ISNUMBER(I1922),I1922&gt;0,ISNUMBER(K1922),K1922&gt;0),K1922/I1922,"n.a.")</x:f>
        <x:v>14</x:v>
      </x:c>
      <x:c r="M1922" s="43"/>
      <x:c r="N1922" s="13" t="str">
        <x:v>No</x:v>
      </x:c>
      <x:c r="O1922" s="15" t="str">
        <x:v>Not stated</x:v>
      </x:c>
      <x:c r="P1922" s="15" t="str">
        <x:v>Not stated</x:v>
      </x:c>
      <x:c r="Q1922" s="15" t="str">
        <x:v>Deal Direct with the Landlord - No Estate agents - Internet, wifi and cctv included - site wide automatic number plate ... Light industrial</x:v>
      </x:c>
      <x:c r="R1922" s="15" t="str">
        <x:v>Advertised to let Annual rent converted from portal pcm; rounded display may differ from agent annual quote. Portal result card observed; individual detail unavailable at time of reading. Separate below-20,000 settlement; context only, not anchor-town supply. Annual rent is 12 × Zoopla advertised monthly rent; display rounding may apply.</x:v>
      </x:c>
      <x:c r="S1922" s="15" t="str">
        <x:v>https://www.zoopla.co.uk/to-rent/commercial/details/73580817/</x:v>
      </x:c>
      <x:c r="T1922" s="15" t="str"/>
      <x:c r="U1922" s="15" t="str"/>
      <x:c r="V1922" s="15" t="str">
        <x:v>Hertford — Standalone / estate not named</x:v>
      </x:c>
      <x:c r="W1922" s="15" t="str">
        <x:v>Individual unit ≤15,000 sq ft</x:v>
      </x:c>
      <x:c r="X1922" s="13" t="n">
        <x:f>IF(N1922="Yes",L1922,0)</x:f>
        <x:v>0</x:v>
      </x:c>
      <x:c r="Y1922" s="14" t="n">
        <x:v>1</x:v>
      </x:c>
      <x:c r="Z1922" s="13" t="str">
        <x:v>Industrial / workshop / storage</x:v>
      </x:c>
    </x:row>
    <x:row r="1923" ht="62" customHeight="1">
      <x:c r="A1923" s="13" t="str">
        <x:v>SE0943</x:v>
      </x:c>
      <x:c r="B1923" s="15" t="str">
        <x:v>Hertford</x:v>
      </x:c>
      <x:c r="C1923" s="15" t="str">
        <x:v>Buntingford</x:v>
      </x:c>
      <x:c r="D1923" s="14" t="n">
        <x:v>7875</x:v>
      </x:c>
      <x:c r="E1923" s="13" t="str">
        <x:v>Context</x:v>
      </x:c>
      <x:c r="F1923" s="15" t="str">
        <x:v>Standalone / estate not named</x:v>
      </x:c>
      <x:c r="G1923" s="15" t="str">
        <x:v>Little Hormead, Buntingford</x:v>
      </x:c>
      <x:c r="H1923" s="13" t="str">
        <x:v>Current</x:v>
      </x:c>
      <x:c r="I1923" s="14" t="n">
        <x:v>550</x:v>
      </x:c>
      <x:c r="J1923" s="13" t="str">
        <x:f>IF(AND(ISNUMBER(I1923),I1923&gt;0),IF(I1923&lt;=1000,"1–1,000",IF(I1923&lt;=2500,"1,001–2,500",IF(I1923&lt;=5000,"2,501–5,000",IF(I1923&lt;=10000,"5,001–10,000","10,001–15,000")))),"1–1,000")</x:f>
        <x:v>1–1,000</x:v>
      </x:c>
      <x:c r="K1923" s="16" t="n">
        <x:v>7800</x:v>
      </x:c>
      <x:c r="L1923" s="43" t="n">
        <x:f>IF(AND(ISNUMBER(I1923),I1923&gt;0,ISNUMBER(K1923),K1923&gt;0),K1923/I1923,"n.a.")</x:f>
        <x:v>14.181818181818182</x:v>
      </x:c>
      <x:c r="M1923" s="43"/>
      <x:c r="N1923" s="13" t="str">
        <x:v>No</x:v>
      </x:c>
      <x:c r="O1923" s="15" t="str">
        <x:v>Not stated</x:v>
      </x:c>
      <x:c r="P1923" s="15" t="str">
        <x:v>Not stated</x:v>
      </x:c>
      <x:c r="Q1923" s="15" t="str">
        <x:v>Steven Oates are pleased to offer for let this secure storage unit located on a private farm in Buntingford. For all enquiries, please contact our team on</x:v>
      </x:c>
      <x:c r="R1923"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923" s="15" t="str">
        <x:v>https://www.rightmove.co.uk/properties/91296873#/?channel=COM_LET</x:v>
      </x:c>
      <x:c r="T1923" s="15" t="str"/>
      <x:c r="U1923" s="15" t="str"/>
      <x:c r="V1923" s="15" t="str">
        <x:v>Hertford — Standalone / estate not named</x:v>
      </x:c>
      <x:c r="W1923" s="15" t="str">
        <x:v>Individual unit ≤15,000 sq ft</x:v>
      </x:c>
      <x:c r="X1923" s="13" t="n">
        <x:f>IF(N1923="Yes",L1923,0)</x:f>
        <x:v>0</x:v>
      </x:c>
      <x:c r="Y1923" s="14" t="n">
        <x:v>1</x:v>
      </x:c>
      <x:c r="Z1923" s="13" t="str">
        <x:v>Industrial / workshop / storage</x:v>
      </x:c>
    </x:row>
    <x:row r="1924" ht="62" customHeight="1">
      <x:c r="A1924" s="13" t="str">
        <x:v>SE0944</x:v>
      </x:c>
      <x:c r="B1924" s="15" t="str">
        <x:v>Hertford</x:v>
      </x:c>
      <x:c r="C1924" s="15" t="str">
        <x:v>Buntingford</x:v>
      </x:c>
      <x:c r="D1924" s="14" t="n">
        <x:v>7875</x:v>
      </x:c>
      <x:c r="E1924" s="13" t="str">
        <x:v>Context</x:v>
      </x:c>
      <x:c r="F1924" s="15" t="str">
        <x:v>Standalone / estate not named</x:v>
      </x:c>
      <x:c r="G1924" s="15" t="str">
        <x:v>Near Buntingford, Hertfordshire</x:v>
      </x:c>
      <x:c r="H1924" s="13" t="str">
        <x:v>Current</x:v>
      </x:c>
      <x:c r="I1924" s="14" t="n">
        <x:v>2735</x:v>
      </x:c>
      <x:c r="J1924" s="13" t="str">
        <x:f>IF(AND(ISNUMBER(I1924),I1924&gt;0),IF(I1924&lt;=1000,"1–1,000",IF(I1924&lt;=2500,"1,001–2,500",IF(I1924&lt;=5000,"2,501–5,000",IF(I1924&lt;=10000,"5,001–10,000","10,001–15,000")))),"2,501–5,000")</x:f>
        <x:v>2,501–5,000</x:v>
      </x:c>
      <x:c r="K1924" s="16" t="n">
        <x:v>17760</x:v>
      </x:c>
      <x:c r="L1924" s="43" t="n">
        <x:f>IF(AND(ISNUMBER(I1924),I1924&gt;0,ISNUMBER(K1924),K1924&gt;0),K1924/I1924,"n.a.")</x:f>
        <x:v>6.493601462522852</x:v>
      </x:c>
      <x:c r="M1924" s="43"/>
      <x:c r="N1924" s="13" t="str">
        <x:v>No</x:v>
      </x:c>
      <x:c r="O1924" s="15" t="str">
        <x:v>Not stated</x:v>
      </x:c>
      <x:c r="P1924" s="15" t="str">
        <x:v>Not stated</x:v>
      </x:c>
      <x:c r="Q1924" s="15" t="str">
        <x:v>A fantastic opportunity to let a versatile commercial unit in the SG9 area.</x:v>
      </x:c>
      <x:c r="R1924"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924" s="15" t="str">
        <x:v>https://www.rightmove.co.uk/properties/767109865562641#/?channel=COM_LET</x:v>
      </x:c>
      <x:c r="T1924" s="15" t="str"/>
      <x:c r="U1924" s="15" t="str"/>
      <x:c r="V1924" s="15" t="str">
        <x:v>Hertford — Standalone / estate not named</x:v>
      </x:c>
      <x:c r="W1924" s="15" t="str">
        <x:v>Individual unit ≤15,000 sq ft</x:v>
      </x:c>
      <x:c r="X1924" s="13" t="n">
        <x:f>IF(N1924="Yes",L1924,0)</x:f>
        <x:v>0</x:v>
      </x:c>
      <x:c r="Y1924" s="14" t="n">
        <x:v>1</x:v>
      </x:c>
      <x:c r="Z1924" s="13" t="str">
        <x:v>Industrial / workshop / storage</x:v>
      </x:c>
    </x:row>
    <x:row r="1925" ht="75" customHeight="1">
      <x:c r="A1925" s="13" t="str">
        <x:v>SE0945</x:v>
      </x:c>
      <x:c r="B1925" s="15" t="str">
        <x:v>Hertford</x:v>
      </x:c>
      <x:c r="C1925" s="15" t="str">
        <x:v>Buntingford</x:v>
      </x:c>
      <x:c r="D1925" s="14" t="n">
        <x:v>7875</x:v>
      </x:c>
      <x:c r="E1925" s="13" t="str">
        <x:v>Context</x:v>
      </x:c>
      <x:c r="F1925" s="15" t="str">
        <x:v>Standalone / estate not named</x:v>
      </x:c>
      <x:c r="G1925" s="15" t="str">
        <x:v>Oakes Park, Ginns Road,, Buntingford Commercial Property</x:v>
      </x:c>
      <x:c r="H1925" s="13" t="str">
        <x:v>Current</x:v>
      </x:c>
      <x:c r="I1925" s="14" t="n">
        <x:v>1778</x:v>
      </x:c>
      <x:c r="J1925" s="13" t="str">
        <x:f>IF(AND(ISNUMBER(I1925),I1925&gt;0),IF(I1925&lt;=1000,"1–1,000",IF(I1925&lt;=2500,"1,001–2,500",IF(I1925&lt;=5000,"2,501–5,000",IF(I1925&lt;=10000,"5,001–10,000","10,001–15,000")))),"1,001–2,500")</x:f>
        <x:v>1,001–2,500</x:v>
      </x:c>
      <x:c r="K1925" s="16" t="n">
        <x:v>18000</x:v>
      </x:c>
      <x:c r="L1925" s="43" t="n">
        <x:f>IF(AND(ISNUMBER(I1925),I1925&gt;0,ISNUMBER(K1925),K1925&gt;0),K1925/I1925,"n.a.")</x:f>
        <x:v>10.123734533183352</x:v>
      </x:c>
      <x:c r="M1925" s="43"/>
      <x:c r="N1925" s="13" t="str">
        <x:v>No</x:v>
      </x:c>
      <x:c r="O1925" s="15" t="str">
        <x:v>Not stated</x:v>
      </x:c>
      <x:c r="P1925" s="15" t="str">
        <x:v>Not stated</x:v>
      </x:c>
      <x:c r="Q1925" s="15" t="str">
        <x:v>Abode are happy to offer to market this large barn at Oaks Industrial Park, suitable for a variety of light industrial use cases near in North Hertfordshire. Located on The Oakes Industrial Park at Stocking Pelham these units benefits from on site security, being approximately 5 miles from both t...</x:v>
      </x:c>
      <x:c r="R1925"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925" s="15" t="str">
        <x:v>https://www.rightmove.co.uk/properties/154077086#/?channel=COM_LET</x:v>
      </x:c>
      <x:c r="T1925" s="15" t="str"/>
      <x:c r="U1925" s="15" t="str"/>
      <x:c r="V1925" s="15" t="str">
        <x:v>Hertford — Standalone / estate not named</x:v>
      </x:c>
      <x:c r="W1925" s="15" t="str">
        <x:v>Individual unit ≤15,000 sq ft</x:v>
      </x:c>
      <x:c r="X1925" s="13" t="n">
        <x:f>IF(N1925="Yes",L1925,0)</x:f>
        <x:v>0</x:v>
      </x:c>
      <x:c r="Y1925" s="14" t="n">
        <x:v>1</x:v>
      </x:c>
      <x:c r="Z1925" s="13" t="str">
        <x:v>Industrial / workshop / storage</x:v>
      </x:c>
    </x:row>
    <x:row r="1926" ht="62" customHeight="1">
      <x:c r="A1926" s="13" t="str">
        <x:v>SE0946</x:v>
      </x:c>
      <x:c r="B1926" s="15" t="str">
        <x:v>Hertford</x:v>
      </x:c>
      <x:c r="C1926" s="15" t="str">
        <x:v>Buntingford</x:v>
      </x:c>
      <x:c r="D1926" s="14" t="n">
        <x:v>7875</x:v>
      </x:c>
      <x:c r="E1926" s="13" t="str">
        <x:v>Context</x:v>
      </x:c>
      <x:c r="F1926" s="15" t="str">
        <x:v>Watermill Industrial Estate</x:v>
      </x:c>
      <x:c r="G1926" s="15" t="str">
        <x:v>Watermill Industrial Estate, Aspenden Road, Buntingford, Hertfordshire</x:v>
      </x:c>
      <x:c r="H1926" s="13" t="str">
        <x:v>Current</x:v>
      </x:c>
      <x:c r="I1926" s="14" t="n">
        <x:v>2000</x:v>
      </x:c>
      <x:c r="J1926" s="13" t="str">
        <x:f>IF(AND(ISNUMBER(I1926),I1926&gt;0),IF(I1926&lt;=1000,"1–1,000",IF(I1926&lt;=2500,"1,001–2,500",IF(I1926&lt;=5000,"2,501–5,000",IF(I1926&lt;=10000,"5,001–10,000","10,001–15,000")))),"1,001–2,500")</x:f>
        <x:v>1,001–2,500</x:v>
      </x:c>
      <x:c r="K1926" s="16" t="n">
        <x:v>11880</x:v>
      </x:c>
      <x:c r="L1926" s="43" t="n">
        <x:f>IF(AND(ISNUMBER(I1926),I1926&gt;0,ISNUMBER(K1926),K1926&gt;0),K1926/I1926,"n.a.")</x:f>
        <x:v>5.94</x:v>
      </x:c>
      <x:c r="M1926" s="43"/>
      <x:c r="N1926" s="13" t="str">
        <x:v>No</x:v>
      </x:c>
      <x:c r="O1926" s="15" t="str">
        <x:v>Not stated</x:v>
      </x:c>
      <x:c r="P1926" s="15" t="str">
        <x:v>Not stated</x:v>
      </x:c>
      <x:c r="Q1926" s="15" t="str">
        <x:v>Yard on Watermill Industrial Estate 2,000 sqft / 185.81 sqm CCTV 24/7 access Flexible contract Budget friendly Beside footpath that takes you into Buntingford Neighboring yards are vehicle recovery and food vendor No services</x:v>
      </x:c>
      <x:c r="R1926"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x:v>
      </x:c>
      <x:c r="S1926" s="15" t="str">
        <x:v>https://www.rightmove.co.uk/properties/760571432174304#/?channel=COM_LET</x:v>
      </x:c>
      <x:c r="T1926" s="15" t="str"/>
      <x:c r="U1926" s="15" t="str"/>
      <x:c r="V1926" s="15" t="str">
        <x:v>Hertford — Watermill Industrial Estate</x:v>
      </x:c>
      <x:c r="W1926" s="15" t="str">
        <x:v>Individual unit ≤15,000 sq ft</x:v>
      </x:c>
      <x:c r="X1926" s="13" t="n">
        <x:f>IF(N1926="Yes",L1926,0)</x:f>
        <x:v>0</x:v>
      </x:c>
      <x:c r="Y1926" s="14" t="n">
        <x:v>1</x:v>
      </x:c>
      <x:c r="Z1926" s="13" t="str">
        <x:v>Industrial / workshop / storage</x:v>
      </x:c>
    </x:row>
    <x:row r="1927" ht="153" customHeight="1">
      <x:c r="A1927" s="13" t="str">
        <x:v>SE0947</x:v>
      </x:c>
      <x:c r="B1927" s="15" t="str">
        <x:v>Hertford</x:v>
      </x:c>
      <x:c r="C1927" s="15" t="str">
        <x:v>Ware</x:v>
      </x:c>
      <x:c r="D1927" s="14" t="n">
        <x:v>19625</x:v>
      </x:c>
      <x:c r="E1927" s="13" t="str">
        <x:v>Nearby</x:v>
      </x:c>
      <x:c r="F1927" s="15" t="str">
        <x:v>Peerglow Business Centre</x:v>
      </x:c>
      <x:c r="G1927" s="15" t="str">
        <x:v>Unit 8 Peerglow Business Centre, Marsh Lane Ware, Ware, SG12 9QL</x:v>
      </x:c>
      <x:c r="H1927" s="13" t="str">
        <x:v>Current</x:v>
      </x:c>
      <x:c r="I1927" s="14" t="n">
        <x:v>3172</x:v>
      </x:c>
      <x:c r="J1927" s="13" t="str">
        <x:f>IF(AND(ISNUMBER(I1927),I1927&gt;0),IF(I1927&lt;=1000,"1–1,000",IF(I1927&lt;=2500,"1,001–2,500",IF(I1927&lt;=5000,"2,501–5,000",IF(I1927&lt;=10000,"5,001–10,000","10,001–15,000")))),"2,501–5,000")</x:f>
        <x:v>2,501–5,000</x:v>
      </x:c>
      <x:c r="K1927" s="16" t="n">
        <x:v>26196</x:v>
      </x:c>
      <x:c r="L1927" s="43" t="n">
        <x:f>IF(AND(ISNUMBER(I1927),I1927&gt;0,ISNUMBER(K1927),K1927&gt;0),K1927/I1927,"n.a.")</x:f>
        <x:v>8.258511979823455</x:v>
      </x:c>
      <x:c r="M1927" s="43"/>
      <x:c r="N1927" s="13" t="str">
        <x:v>Yes</x:v>
      </x:c>
      <x:c r="O1927" s="15" t="str">
        <x:v>Not stated</x:v>
      </x:c>
      <x:c r="P1927" s="15" t="str">
        <x:v>Not stated</x:v>
      </x:c>
      <x:c r="Q1927" s="15" t="str">
        <x:v>Description The property comprises of a modern 2 storey terraced business unit with pitched roof and single personnel door. The property was previously used as offices but would also be suitable for light storage uses. The ground floor consists of multiple office rooms, kitchen and 2 w/c's while the first floor is made up of predominantly open plan office space with W/C. Location Peerglow Business Centre is located on Marsh Lane which is an established commercial area south of Ware town centre. It is conveniently located for access to the A10 via the A1170 to the A414, the latter also providing good East/West links via Harlow and Hertford. Ware Railway Station, which serves London Liverpool</x:v>
      </x:c>
      <x:c r="R1927" s="15" t="str">
        <x:v>Advertised to let Annual rent converted from portal pcm; rounded display may differ from agent annual quote. Rightmove detail verified. Annual rent is 12 × Rightmove advertised monthly rent; display rounding may apply.</x:v>
      </x:c>
      <x:c r="S1927" s="15" t="str">
        <x:v>https://www.zoopla.co.uk/to-rent/commercial/details/74293506/</x:v>
      </x:c>
      <x:c r="T1927" s="15" t="str">
        <x:v>https://www.rightmove.co.uk/properties/759852996115073#/?channel=COM_LET</x:v>
      </x:c>
      <x:c r="U1927" s="15" t="str"/>
      <x:c r="V1927" s="15" t="str">
        <x:v>Hertford — Peerglow Business Centre</x:v>
      </x:c>
      <x:c r="W1927" s="15" t="str">
        <x:v>Individual unit ≤15,000 sq ft</x:v>
      </x:c>
      <x:c r="X1927" s="13" t="n">
        <x:f>IF(N1927="Yes",L1927,0)</x:f>
        <x:v>8.258511979823455</x:v>
      </x:c>
      <x:c r="Y1927" s="14" t="n">
        <x:v>1</x:v>
      </x:c>
      <x:c r="Z1927" s="13" t="str">
        <x:v>Industrial / workshop / storage</x:v>
      </x:c>
    </x:row>
    <x:row r="1928" ht="49" customHeight="1">
      <x:c r="A1928" s="13" t="str">
        <x:v>SE0948</x:v>
      </x:c>
      <x:c r="B1928" s="15" t="str">
        <x:v>Hertford</x:v>
      </x:c>
      <x:c r="C1928" s="15" t="str">
        <x:v>Ware</x:v>
      </x:c>
      <x:c r="D1928" s="14" t="n">
        <x:v>19625</x:v>
      </x:c>
      <x:c r="E1928" s="13" t="str">
        <x:v>Nearby</x:v>
      </x:c>
      <x:c r="F1928" s="15" t="str">
        <x:v>Standalone / estate not named</x:v>
      </x:c>
      <x:c r="G1928" s="15" t="str">
        <x:v>Bardolphs Farm, Ware Road, Watton At Stone, Hertfordshire</x:v>
      </x:c>
      <x:c r="H1928" s="13" t="str">
        <x:v>Current</x:v>
      </x:c>
      <x:c r="I1928" s="14" t="n">
        <x:v>2929</x:v>
      </x:c>
      <x:c r="J1928" s="13" t="str">
        <x:f>IF(AND(ISNUMBER(I1928),I1928&gt;0),IF(I1928&lt;=1000,"1–1,000",IF(I1928&lt;=2500,"1,001–2,500",IF(I1928&lt;=5000,"2,501–5,000",IF(I1928&lt;=10000,"5,001–10,000","10,001–15,000")))),"2,501–5,000")</x:f>
        <x:v>2,501–5,000</x:v>
      </x:c>
      <x:c r="K1928" s="16" t="n">
        <x:v>13800</x:v>
      </x:c>
      <x:c r="L1928" s="43" t="n">
        <x:f>IF(AND(ISNUMBER(I1928),I1928&gt;0,ISNUMBER(K1928),K1928&gt;0),K1928/I1928,"n.a.")</x:f>
        <x:v>4.711505633321953</x:v>
      </x:c>
      <x:c r="M1928" s="43"/>
      <x:c r="N1928" s="13" t="str">
        <x:v>Yes</x:v>
      </x:c>
      <x:c r="O1928" s="15" t="str">
        <x:v>Not stated</x:v>
      </x:c>
      <x:c r="P1928" s="15" t="str">
        <x:v>Not stated</x:v>
      </x:c>
      <x:c r="Q1928" s="15" t="str">
        <x:v>2,929 sqft storage unit located in an attractive rural setting near the village of Watton-at-Stone, Ware and very close to the A602.</x:v>
      </x:c>
      <x:c r="R1928" s="15" t="str">
        <x:v>Advertised to let Annual rent converted from portal pcm; rounded display may differ from agent annual quote. Size read from property card, excluding the search-size filter. Annual rent is 12 × Rightmove advertised monthly rent; display rounding may apply.</x:v>
      </x:c>
      <x:c r="S1928" s="15" t="str">
        <x:v>https://www.rightmove.co.uk/properties/769965026726000#/?channel=COM_LET</x:v>
      </x:c>
      <x:c r="T1928" s="15" t="str"/>
      <x:c r="U1928" s="15" t="str"/>
      <x:c r="V1928" s="15" t="str">
        <x:v>Hertford — Standalone / estate not named</x:v>
      </x:c>
      <x:c r="W1928" s="15" t="str">
        <x:v>Individual unit ≤15,000 sq ft</x:v>
      </x:c>
      <x:c r="X1928" s="13" t="n">
        <x:f>IF(N1928="Yes",L1928,0)</x:f>
        <x:v>4.711505633321953</x:v>
      </x:c>
      <x:c r="Y1928" s="14" t="n">
        <x:v>1</x:v>
      </x:c>
      <x:c r="Z1928" s="13" t="str">
        <x:v>Industrial / workshop / storage</x:v>
      </x:c>
    </x:row>
    <x:row r="1929" ht="153" customHeight="1">
      <x:c r="A1929" s="13" t="str">
        <x:v>SE0949</x:v>
      </x:c>
      <x:c r="B1929" s="15" t="str">
        <x:v>Hertford</x:v>
      </x:c>
      <x:c r="C1929" s="15" t="str">
        <x:v>Hertford</x:v>
      </x:c>
      <x:c r="D1929" s="14" t="n">
        <x:v>28800</x:v>
      </x:c>
      <x:c r="E1929" s="13" t="str">
        <x:v>Town</x:v>
      </x:c>
      <x:c r="F1929" s="15" t="str">
        <x:v>Mimram Road Industrial Estate</x:v>
      </x:c>
      <x:c r="G1929" s="15" t="str">
        <x:v>10C Mimram Road Industrial Estate, Hertford, SG14 1NN</x:v>
      </x:c>
      <x:c r="H1929" s="13" t="str">
        <x:v>Current</x:v>
      </x:c>
      <x:c r="I1929" s="14" t="n">
        <x:v>1189</x:v>
      </x:c>
      <x:c r="J1929" s="13" t="str">
        <x:f>IF(AND(ISNUMBER(I1929),I1929&gt;0),IF(I1929&lt;=1000,"1–1,000",IF(I1929&lt;=2500,"1,001–2,500",IF(I1929&lt;=5000,"2,501–5,000",IF(I1929&lt;=10000,"5,001–10,000","10,001–15,000")))),"1,001–2,500")</x:f>
        <x:v>1,001–2,500</x:v>
      </x:c>
      <x:c r="K1929" s="16" t="n">
        <x:v>19020</x:v>
      </x:c>
      <x:c r="L1929" s="43" t="n">
        <x:f>IF(AND(ISNUMBER(I1929),I1929&gt;0,ISNUMBER(K1929),K1929&gt;0),K1929/I1929,"n.a.")</x:f>
        <x:v>15.99663582842725</x:v>
      </x:c>
      <x:c r="M1929" s="43"/>
      <x:c r="N1929" s="13" t="str">
        <x:v>Yes</x:v>
      </x:c>
      <x:c r="O1929" s="15" t="str">
        <x:v>Not stated</x:v>
      </x:c>
      <x:c r="P1929" s="15" t="str">
        <x:v>Electric roller shutter loading door; Access to the Property is provided by way of an electric roller shutter</x:v>
      </x:c>
      <x:c r="Q1929" s="15" t="str">
        <x:v>Description The property comprises of a single storey mid-terrace industrial unit of concrete frame construction, providing clear span storage and production space. Access to the Property is provided by way of an electric roller shutter Location The estate is situated on Mimram Road which is located off Hertingfordbury Road which in-turn merges with the A414. Mimram Road is located to the south west of Hertford Town Centre, lying within walking distance of the town centre and Hertford North Train Station. Hertford is located at the intersection of the A414 and the A10 dual carriageways. The M25 is approximately 8 miles to the south at J25 (Waltham Cross) and the A414 provides fast east / wes</x:v>
      </x:c>
      <x:c r="R1929" s="15" t="str">
        <x:v>Advertised to let Annual rent converted from portal pcm; rounded display may differ from agent annual quote. Rightmove detail verified. Annual rent is 12 × Rightmove advertised monthly rent; display rounding may apply.</x:v>
      </x:c>
      <x:c r="S1929" s="15" t="str">
        <x:v>https://www.zoopla.co.uk/to-rent/commercial/details/74502824/</x:v>
      </x:c>
      <x:c r="T1929" s="15" t="str">
        <x:v>https://www.zoopla.co.uk/to-rent/commercial/details/72633843/</x:v>
      </x:c>
      <x:c r="U1929" s="15" t="str">
        <x:v>https://www.rightmove.co.uk/properties/779920408584353#/?channel=COM_LET
https://www.rightmove.co.uk/properties/759310026745745#/?channel=COM_LET</x:v>
      </x:c>
      <x:c r="V1929" s="15" t="str">
        <x:v>Hertford — Mimram Road Industrial Estate</x:v>
      </x:c>
      <x:c r="W1929" s="15" t="str">
        <x:v>Individual unit ≤15,000 sq ft</x:v>
      </x:c>
      <x:c r="X1929" s="13" t="n">
        <x:f>IF(N1929="Yes",L1929,0)</x:f>
        <x:v>15.99663582842725</x:v>
      </x:c>
      <x:c r="Y1929" s="14" t="n">
        <x:v>1</x:v>
      </x:c>
      <x:c r="Z1929" s="13" t="str">
        <x:v>Industrial / workshop / storage</x:v>
      </x:c>
    </x:row>
    <x:row r="1930" ht="153" customHeight="1">
      <x:c r="A1930" s="13" t="str">
        <x:v>SE0950</x:v>
      </x:c>
      <x:c r="B1930" s="15" t="str">
        <x:v>Hertford</x:v>
      </x:c>
      <x:c r="C1930" s="15" t="str">
        <x:v>Hertford</x:v>
      </x:c>
      <x:c r="D1930" s="14" t="n">
        <x:v>28800</x:v>
      </x:c>
      <x:c r="E1930" s="13" t="str">
        <x:v>Town</x:v>
      </x:c>
      <x:c r="F1930" s="15" t="str">
        <x:v>Standalone / estate not named</x:v>
      </x:c>
      <x:c r="G1930" s="15" t="str">
        <x:v>10B Mimram Road, Hertford, Hertfordshire, SG14 1NN</x:v>
      </x:c>
      <x:c r="H1930" s="13" t="str">
        <x:v>Future</x:v>
      </x:c>
      <x:c r="I1930" s="14" t="n">
        <x:v>1182</x:v>
      </x:c>
      <x:c r="J1930" s="13" t="str">
        <x:f>IF(AND(ISNUMBER(I1930),I1930&gt;0),IF(I1930&lt;=1000,"1–1,000",IF(I1930&lt;=2500,"1,001–2,500",IF(I1930&lt;=5000,"2,501–5,000",IF(I1930&lt;=10000,"5,001–10,000","10,001–15,000")))),"1,001–2,500")</x:f>
        <x:v>1,001–2,500</x:v>
      </x:c>
      <x:c r="K1930" s="16" t="n">
        <x:v>14784</x:v>
      </x:c>
      <x:c r="L1930" s="43" t="n">
        <x:f>IF(AND(ISNUMBER(I1930),I1930&gt;0,ISNUMBER(K1930),K1930&gt;0),K1930/I1930,"n.a.")</x:f>
        <x:v>12.50761421319797</x:v>
      </x:c>
      <x:c r="M1930" s="43"/>
      <x:c r="N1930" s="13" t="str">
        <x:v>No</x:v>
      </x:c>
      <x:c r="O1930" s="15" t="str">
        <x:v>Not stated</x:v>
      </x:c>
      <x:c r="P1930" s="15" t="str">
        <x:v>COMING SOON - STEPPED RENT INCENTIVES YEAR 1: £1,231.25 PCM (£12.50 PSF) YEAR 2: £1,329.75 PCM (£13.50 PSF) YEAR 3: £1,428.25 PCM (£14.50 PSF) Mimram Road Industrial Estate comprises 36 units ranging in size from approximately 740 to 6,000 sq ft. Unit 10B provides approximately 1,182 sq ft of single-storey industrial accommodation and benefits from an electric loading door, a single WC, LED lighting and high-quality office space with attractive i</x:v>
      </x:c>
      <x:c r="Q1930" s="15" t="str">
        <x:v>"COMING SOON - STEPPED RENT INCENTIVES YEAR 1: £1,231.25 PCM (£12.50 PSF) YEAR 2: £1,329.75 PCM (£13.50 PSF) YEAR 3: £1,428.25 PCM (£14.50 PSF) Mimram Road Industrial Estate comprises 36 units ranging in size from approximately 740 to 6,000 sq ft. Unit 10B provides approximately 1,182 sq ft of single-storey industrial accommodation and benefits from an electric loading door, a single WC, LED lighting and high-quality office space with attractive internal glazing. The county town of Hertford is strategically located approximately 20 miles north of Central London. The nearby A10 connects with the M25 at Junction 25, approximately eight miles to the south at Waltham Cross, while the A414 provid</x:v>
      </x:c>
      <x:c r="R1930" s="15" t="str">
        <x:v>Future/refurbishment pending Annual rent converted from portal pcm; rounded display may differ from agent annual quote. Size read from property card, excluding the search-size filter. Annual rent is 12 × Rightmove advertised monthly rent; display rounding may apply.</x:v>
      </x:c>
      <x:c r="S1930" s="15" t="str">
        <x:v>https://www.rightmove.co.uk/properties/777077350111152#/?channel=COM_LET</x:v>
      </x:c>
      <x:c r="T1930" s="15" t="str"/>
      <x:c r="U1930" s="15" t="str"/>
      <x:c r="V1930" s="15" t="str">
        <x:v>Hertford — Standalone / estate not named</x:v>
      </x:c>
      <x:c r="W1930" s="15" t="str">
        <x:v>Individual unit ≤15,000 sq ft</x:v>
      </x:c>
      <x:c r="X1930" s="13" t="n">
        <x:f>IF(N1930="Yes",L1930,0)</x:f>
        <x:v>0</x:v>
      </x:c>
      <x:c r="Y1930" s="14" t="n">
        <x:v>1</x:v>
      </x:c>
      <x:c r="Z1930" s="13" t="str">
        <x:v>Industrial / workshop / storage</x:v>
      </x:c>
    </x:row>
    <x:row r="1931" ht="153" customHeight="1">
      <x:c r="A1931" s="13" t="str">
        <x:v>SE0951</x:v>
      </x:c>
      <x:c r="B1931" s="15" t="str">
        <x:v>Hertford</x:v>
      </x:c>
      <x:c r="C1931" s="15" t="str">
        <x:v>Hertford</x:v>
      </x:c>
      <x:c r="D1931" s="14" t="n">
        <x:v>28800</x:v>
      </x:c>
      <x:c r="E1931" s="13" t="str">
        <x:v>Town</x:v>
      </x:c>
      <x:c r="F1931" s="15" t="str">
        <x:v>Standalone / estate not named</x:v>
      </x:c>
      <x:c r="G1931" s="15" t="str">
        <x:v>12 Warehams Lane, Gascoigne Way, Hertford, Hertfordshire, SG14 1LA</x:v>
      </x:c>
      <x:c r="H1931" s="13" t="str">
        <x:v>Current</x:v>
      </x:c>
      <x:c r="I1931" s="14" t="n">
        <x:v>1509</x:v>
      </x:c>
      <x:c r="J1931" s="13" t="str">
        <x:f>IF(AND(ISNUMBER(I1931),I1931&gt;0),IF(I1931&lt;=1000,"1–1,000",IF(I1931&lt;=2500,"1,001–2,500",IF(I1931&lt;=5000,"2,501–5,000",IF(I1931&lt;=10000,"5,001–10,000","10,001–15,000")))),"1,001–2,500")</x:f>
        <x:v>1,001–2,500</x:v>
      </x:c>
      <x:c r="K1931" s="16" t="n">
        <x:v>19950</x:v>
      </x:c>
      <x:c r="L1931" s="43" t="n">
        <x:f>IF(AND(ISNUMBER(I1931),I1931&gt;0,ISNUMBER(K1931),K1931&gt;0),K1931/I1931,"n.a.")</x:f>
        <x:v>13.220675944333996</x:v>
      </x:c>
      <x:c r="M1931" s="43" t="n">
        <x:v>13.22</x:v>
      </x:c>
      <x:c r="N1931" s="13" t="str">
        <x:v>Yes</x:v>
      </x:c>
      <x:c r="O1931" s="15" t="str">
        <x:v>Not stated</x:v>
      </x:c>
      <x:c r="P1931" s="15" t="str">
        <x:v>Not stated</x:v>
      </x:c>
      <x:c r="Q1931" s="15" t="str">
        <x:v>Location The county town of Hertford is strategically located at the intersection of the A10 and A414 dual carriageways which provide the fast east west links between the M1 at Hemel Hempstead and the M11 at Harlow. The M25 is approximately 8 miles to the south at Waltham Cross (junction 25). The town has two railway stations with services to London Kings Cross and Liverpool Street. Hertford provides a very attractive historic and town centre setting. Wareham's Lane is a highly accessible location just off the Gascoyne Way dual carriageway next to the town centre. The estate consists of a small collection of similar commercial buildings. Description Two storey self-contained business unit Se</x:v>
      </x:c>
      <x:c r="R1931" s="15" t="str">
        <x:v>Advertised to let Rightmove displays a price per sq ft; may be portal calculated. Rightmove detail verified. Rent amount checked against a rent-labelled annual statement.</x:v>
      </x:c>
      <x:c r="S1931" s="15" t="str">
        <x:v>https://www.zoopla.co.uk/to-rent/commercial/details/74605771/</x:v>
      </x:c>
      <x:c r="T1931" s="15" t="str">
        <x:v>https://www.rightmove.co.uk/properties/782155878434816#/?channel=COM_LET</x:v>
      </x:c>
      <x:c r="U1931" s="15" t="str"/>
      <x:c r="V1931" s="15" t="str">
        <x:v>Hertford — Standalone / estate not named</x:v>
      </x:c>
      <x:c r="W1931" s="15" t="str">
        <x:v>Individual unit ≤15,000 sq ft</x:v>
      </x:c>
      <x:c r="X1931" s="13" t="n">
        <x:f>IF(N1931="Yes",L1931,0)</x:f>
        <x:v>13.220675944333996</x:v>
      </x:c>
      <x:c r="Y1931" s="14" t="n">
        <x:v>1</x:v>
      </x:c>
      <x:c r="Z1931" s="13" t="str">
        <x:v>Industrial / workshop / storage</x:v>
      </x:c>
    </x:row>
    <x:row r="1932" ht="153" customHeight="1">
      <x:c r="A1932" s="13" t="str">
        <x:v>SE0952</x:v>
      </x:c>
      <x:c r="B1932" s="15" t="str">
        <x:v>Hertford</x:v>
      </x:c>
      <x:c r="C1932" s="15" t="str">
        <x:v>Hertford</x:v>
      </x:c>
      <x:c r="D1932" s="14" t="n">
        <x:v>28800</x:v>
      </x:c>
      <x:c r="E1932" s="13" t="str">
        <x:v>Town</x:v>
      </x:c>
      <x:c r="F1932" s="15" t="str">
        <x:v>Standalone / estate not named</x:v>
      </x:c>
      <x:c r="G1932" s="15" t="str">
        <x:v>16E Mimram Road, Hertford, Hertfordshire, SG14 1NN</x:v>
      </x:c>
      <x:c r="H1932" s="13" t="str">
        <x:v>Current</x:v>
      </x:c>
      <x:c r="I1932" s="14" t="n">
        <x:v>891</x:v>
      </x:c>
      <x:c r="J1932" s="13" t="str">
        <x:f>IF(AND(ISNUMBER(I1932),I1932&gt;0),IF(I1932&lt;=1000,"1–1,000",IF(I1932&lt;=2500,"1,001–2,500",IF(I1932&lt;=5000,"2,501–5,000",IF(I1932&lt;=10000,"5,001–10,000","10,001–15,000")))),"1–1,000")</x:f>
        <x:v>1–1,000</x:v>
      </x:c>
      <x:c r="K1932" s="16" t="n">
        <x:v>16140</x:v>
      </x:c>
      <x:c r="L1932" s="43" t="n">
        <x:f>IF(AND(ISNUMBER(I1932),I1932&gt;0,ISNUMBER(K1932),K1932&gt;0),K1932/I1932,"n.a.")</x:f>
        <x:v>18.114478114478114</x:v>
      </x:c>
      <x:c r="M1932" s="43" t="n">
        <x:v>18.11</x:v>
      </x:c>
      <x:c r="N1932" s="13" t="str">
        <x:v>Yes</x:v>
      </x:c>
      <x:c r="O1932" s="15" t="str">
        <x:v>Not stated</x:v>
      </x:c>
      <x:c r="P1932" s="15" t="str">
        <x:v>Not stated</x:v>
      </x:c>
      <x:c r="Q1932" s="15" t="str">
        <x:v>Mimram Road Industrial Estate comprises terraced industrial units, first floor office space and trade counter units. The units have steel trussed roofs covered with corrugated roof sheets. The Estate has CCTV and is well-kept on a private cul-de-sac, with access gates that are locked out-of-hours (tenants hold keys). The estate is situated on Mimram Road, just off the A414. Mimram Road lies to the south west of Hertford town centre and is within walking distance of the Hertford North Station. The M25 is approximately 8 miles to the south at J25 (Waltham Cross) and the A414 provides fast east / west links to the A1M at Hatfield, and the M11 at Harlow. Please note, the information, photos and</x:v>
      </x:c>
      <x:c r="R1932"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32" s="15" t="str">
        <x:v>https://www.zoopla.co.uk/to-rent/commercial/details/70701656/</x:v>
      </x:c>
      <x:c r="T1932" s="15" t="str">
        <x:v>https://www.rightmove.co.uk/properties/760757078230784#/?channel=COM_LET</x:v>
      </x:c>
      <x:c r="U1932" s="15" t="str"/>
      <x:c r="V1932" s="15" t="str">
        <x:v>Hertford — Standalone / estate not named</x:v>
      </x:c>
      <x:c r="W1932" s="15" t="str">
        <x:v>Individual unit ≤15,000 sq ft</x:v>
      </x:c>
      <x:c r="X1932" s="13" t="n">
        <x:f>IF(N1932="Yes",L1932,0)</x:f>
        <x:v>18.114478114478114</x:v>
      </x:c>
      <x:c r="Y1932" s="14" t="n">
        <x:v>1</x:v>
      </x:c>
      <x:c r="Z1932" s="13" t="str">
        <x:v>Industrial / workshop / storage</x:v>
      </x:c>
    </x:row>
    <x:row r="1933" ht="153" customHeight="1">
      <x:c r="A1933" s="13" t="str">
        <x:v>SE0953</x:v>
      </x:c>
      <x:c r="B1933" s="15" t="str">
        <x:v>Hertford</x:v>
      </x:c>
      <x:c r="C1933" s="15" t="str">
        <x:v>Hertford</x:v>
      </x:c>
      <x:c r="D1933" s="14" t="n">
        <x:v>28800</x:v>
      </x:c>
      <x:c r="E1933" s="13" t="str">
        <x:v>Town</x:v>
      </x:c>
      <x:c r="F1933" s="15" t="str">
        <x:v>Standalone / estate not named</x:v>
      </x:c>
      <x:c r="G1933" s="15" t="str">
        <x:v>18B, 18B Mimram Road, Hertford, Hertfordshire, SG14 1NN</x:v>
      </x:c>
      <x:c r="H1933" s="13" t="str">
        <x:v>Current</x:v>
      </x:c>
      <x:c r="I1933" s="14" t="n">
        <x:v>1719</x:v>
      </x:c>
      <x:c r="J1933" s="13" t="str">
        <x:f>IF(AND(ISNUMBER(I1933),I1933&gt;0),IF(I1933&lt;=1000,"1–1,000",IF(I1933&lt;=2500,"1,001–2,500",IF(I1933&lt;=5000,"2,501–5,000",IF(I1933&lt;=10000,"5,001–10,000","10,001–15,000")))),"1,001–2,500")</x:f>
        <x:v>1,001–2,500</x:v>
      </x:c>
      <x:c r="K1933" s="16" t="n">
        <x:v>23640</x:v>
      </x:c>
      <x:c r="L1933" s="43" t="n">
        <x:f>IF(AND(ISNUMBER(I1933),I1933&gt;0,ISNUMBER(K1933),K1933&gt;0),K1933/I1933,"n.a.")</x:f>
        <x:v>13.7521815008726</x:v>
      </x:c>
      <x:c r="M1933" s="43" t="n">
        <x:v>13.75</x:v>
      </x:c>
      <x:c r="N1933" s="13" t="str">
        <x:v>Yes</x:v>
      </x:c>
      <x:c r="O1933" s="15" t="str">
        <x:v>Not stated</x:v>
      </x:c>
      <x:c r="P1933" s="15" t="str">
        <x:v>The unit benefits from a large loading door providing practical loading access, together with good internal clearance and excellent natural light from the roof panels.</x:v>
      </x:c>
      <x:c r="Q1933" s="15" t="str">
        <x:v>STEPPED RENT INCENTIVES AVAILABLE Unit 18B comprises a well-presented industrial / warehouse unit extending to approximately 1,719 sq ft. The property offers clear open-plan accommodation and would suit a range of light industrial, storage, workshop and trade occupiers. The unit benefits from a large loading door providing practical loading access, together with good internal clearance and excellent natural light from the roof panels. The space has been freshly presented and offers straightforward, functional accommodation ready for occupation. Mimram Road Industrial Estate is a well-established commercial location just off the A414, to the south west of Hertford town centre. Hertford North</x:v>
      </x:c>
      <x:c r="R193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33" s="15" t="str">
        <x:v>https://www.zoopla.co.uk/to-rent/commercial/details/73361507/</x:v>
      </x:c>
      <x:c r="T1933" s="15" t="str">
        <x:v>https://www.zoopla.co.uk/to-rent/commercial/details/73340862/</x:v>
      </x:c>
      <x:c r="U1933" s="15" t="str">
        <x:v>https://www.rightmove.co.uk/properties/781567515997360#/?channel=COM_LET
https://www.rightmove.co.uk/properties/759310527973409#/?channel=COM_LET</x:v>
      </x:c>
      <x:c r="V1933" s="15" t="str">
        <x:v>Hertford — Standalone / estate not named</x:v>
      </x:c>
      <x:c r="W1933" s="15" t="str">
        <x:v>Individual unit ≤15,000 sq ft</x:v>
      </x:c>
      <x:c r="X1933" s="13" t="n">
        <x:f>IF(N1933="Yes",L1933,0)</x:f>
        <x:v>13.7521815008726</x:v>
      </x:c>
      <x:c r="Y1933" s="14" t="n">
        <x:v>1</x:v>
      </x:c>
      <x:c r="Z1933" s="13" t="str">
        <x:v>Industrial / workshop / storage</x:v>
      </x:c>
    </x:row>
    <x:row r="1934" ht="62" customHeight="1">
      <x:c r="A1934" s="13" t="str">
        <x:v>SE0954</x:v>
      </x:c>
      <x:c r="B1934" s="15" t="str">
        <x:v>Hertford</x:v>
      </x:c>
      <x:c r="C1934" s="15" t="str">
        <x:v>Hertford</x:v>
      </x:c>
      <x:c r="D1934" s="14" t="n">
        <x:v>28800</x:v>
      </x:c>
      <x:c r="E1934" s="13" t="str">
        <x:v>Town</x:v>
      </x:c>
      <x:c r="F1934" s="15" t="str">
        <x:v>Standalone / estate not named</x:v>
      </x:c>
      <x:c r="G1934" s="15" t="str">
        <x:v>Caxton Hill, Hertford SG13</x:v>
      </x:c>
      <x:c r="H1934" s="13" t="str">
        <x:v>Uncertain</x:v>
      </x:c>
      <x:c r="I1934" s="14" t="n">
        <x:v>9020</x:v>
      </x:c>
      <x:c r="J1934" s="13" t="str">
        <x:f>IF(AND(ISNUMBER(I1934),I1934&gt;0),IF(I1934&lt;=1000,"1–1,000",IF(I1934&lt;=2500,"1,001–2,500",IF(I1934&lt;=5000,"2,501–5,000",IF(I1934&lt;=10000,"5,001–10,000","10,001–15,000")))),"5,001–10,000")</x:f>
        <x:v>5,001–10,000</x:v>
      </x:c>
      <x:c r="K1934" s="16"/>
      <x:c r="L1934" s="43" t="str">
        <x:f>IF(AND(ISNUMBER(I1934),I1934&gt;0,ISNUMBER(K1934),K1934&gt;0),K1934/I1934,"n.a.")</x:f>
        <x:v>n.a.</x:v>
      </x:c>
      <x:c r="M1934" s="43"/>
      <x:c r="N1934" s="13" t="str">
        <x:v>No</x:v>
      </x:c>
      <x:c r="O1934" s="15" t="str">
        <x:v>Not stated</x:v>
      </x:c>
      <x:c r="P1934" s="15" t="str">
        <x:v>Not stated</x:v>
      </x:c>
      <x:c r="Q1934" s="15" t="str">
        <x:v>A brand new build industrial warehousing &amp; HQ office building Warehouse</x:v>
      </x:c>
      <x:c r="R1934" s="15" t="str">
        <x:v>Advertised but conflicting floor-area/demise descriptions Portal result card observed; individual detail unavailable at time of reading. Conflicting portal areas: 6695.0, 7599.0, 9020.0</x:v>
      </x:c>
      <x:c r="S1934" s="15" t="str">
        <x:v>https://www.zoopla.co.uk/to-rent/commercial/details/72997652/</x:v>
      </x:c>
      <x:c r="T1934" s="15" t="str">
        <x:v>https://www.zoopla.co.uk/to-rent/commercial/details/72997597/</x:v>
      </x:c>
      <x:c r="U1934" s="15" t="str">
        <x:v>https://www.zoopla.co.uk/to-rent/commercial/details/71090502/
https://www.zoopla.co.uk/to-rent/commercial/details/71089342/</x:v>
      </x:c>
      <x:c r="V1934" s="15" t="str">
        <x:v>Hertford — Standalone / estate not named</x:v>
      </x:c>
      <x:c r="W1934" s="15" t="str">
        <x:v>Individual unit ≤15,000 sq ft</x:v>
      </x:c>
      <x:c r="X1934" s="13" t="n">
        <x:f>IF(N1934="Yes",L1934,0)</x:f>
        <x:v>0</x:v>
      </x:c>
      <x:c r="Y1934" s="14" t="n">
        <x:v>1</x:v>
      </x:c>
      <x:c r="Z1934" s="13" t="str">
        <x:v>Industrial / workshop / storage</x:v>
      </x:c>
    </x:row>
    <x:row r="1935" ht="153" customHeight="1">
      <x:c r="A1935" s="13" t="str">
        <x:v>SE0955</x:v>
      </x:c>
      <x:c r="B1935" s="15" t="str">
        <x:v>Hertford</x:v>
      </x:c>
      <x:c r="C1935" s="15" t="str">
        <x:v>Hertford</x:v>
      </x:c>
      <x:c r="D1935" s="14" t="n">
        <x:v>28800</x:v>
      </x:c>
      <x:c r="E1935" s="13" t="str">
        <x:v>Town</x:v>
      </x:c>
      <x:c r="F1935" s="15" t="str">
        <x:v>The Mead Business Centre</x:v>
      </x:c>
      <x:c r="G1935" s="15" t="str">
        <x:v>Unit 19, The Mead Business Centre, Mead Lane, Hertford, Hertfordshire, SG13 7BJ</x:v>
      </x:c>
      <x:c r="H1935" s="13" t="str">
        <x:v>Current</x:v>
      </x:c>
      <x:c r="I1935" s="14" t="n">
        <x:v>2490</x:v>
      </x:c>
      <x:c r="J1935" s="13" t="str">
        <x:f>IF(AND(ISNUMBER(I1935),I1935&gt;0),IF(I1935&lt;=1000,"1–1,000",IF(I1935&lt;=2500,"1,001–2,500",IF(I1935&lt;=5000,"2,501–5,000",IF(I1935&lt;=10000,"5,001–10,000","10,001–15,000")))),"1,001–2,500")</x:f>
        <x:v>1,001–2,500</x:v>
      </x:c>
      <x:c r="K1935" s="16" t="n">
        <x:v>39996</x:v>
      </x:c>
      <x:c r="L1935" s="43" t="n">
        <x:f>IF(AND(ISNUMBER(I1935),I1935&gt;0,ISNUMBER(K1935),K1935&gt;0),K1935/I1935,"n.a.")</x:f>
        <x:v>16.06265060240964</x:v>
      </x:c>
      <x:c r="M1935" s="43" t="n">
        <x:v>16.06</x:v>
      </x:c>
      <x:c r="N1935" s="13" t="str">
        <x:v>Yes</x:v>
      </x:c>
      <x:c r="O1935" s="15" t="str">
        <x:v>7m eaves height; It benefits from a clear internal height of approx.; 7m and is served by a full-height front loading door.; The clear height to the underside of the mezzanine is approx.</x:v>
      </x:c>
      <x:c r="P1935" s="15" t="str">
        <x:v>Full size loading door; 7m and is served by a full-height front loading door.</x:v>
      </x:c>
      <x:c r="Q1935" s="15" t="str">
        <x:v>Location The county town of Hertford is located approximately 25 miles north of Central London at the intersection of the A10 and A414 dual carriageway. The M25 is approximately 8 miles to the south at Waltham Cross (Junction 25) and the A414 provides a fast east west route between the M11 at Harlow and the M1 at Hemel Hempstead. There are two separate railway lines to London Liverpool Street and Kings Cross / St Pancras. The property is located on the principal Mead Lane Industrial area accessed from the Ware Road adjoining Tesco and Hertford East station and conveniently close to the town centre. Description Modern Warehouse / Production Unit Accommodation Text An end-of-terrace warehouse/</x:v>
      </x:c>
      <x:c r="R1935"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35" s="15" t="str">
        <x:v>https://www.zoopla.co.uk/to-rent/commercial/details/73581372/</x:v>
      </x:c>
      <x:c r="T1935" s="15" t="str">
        <x:v>https://www.rightmove.co.uk/properties/760715353445969#/?channel=COM_LET</x:v>
      </x:c>
      <x:c r="U1935" s="15" t="str"/>
      <x:c r="V1935" s="15" t="str">
        <x:v>Hertford — The Mead Business Centre</x:v>
      </x:c>
      <x:c r="W1935" s="15" t="str">
        <x:v>Individual unit ≤15,000 sq ft</x:v>
      </x:c>
      <x:c r="X1935" s="13" t="n">
        <x:f>IF(N1935="Yes",L1935,0)</x:f>
        <x:v>16.06265060240964</x:v>
      </x:c>
      <x:c r="Y1935" s="14" t="n">
        <x:v>1</x:v>
      </x:c>
      <x:c r="Z1935" s="13" t="str">
        <x:v>Industrial / workshop / storage</x:v>
      </x:c>
    </x:row>
    <x:row r="1936" ht="75" customHeight="1">
      <x:c r="A1936" s="13" t="str">
        <x:v>SE0956</x:v>
      </x:c>
      <x:c r="B1936" s="15" t="str">
        <x:v>Hitchin</x:v>
      </x:c>
      <x:c r="C1936" s="15" t="str">
        <x:v>Hitchin</x:v>
      </x:c>
      <x:c r="D1936" s="14" t="n">
        <x:v>35220</x:v>
      </x:c>
      <x:c r="E1936" s="13" t="str">
        <x:v>Town</x:v>
      </x:c>
      <x:c r="F1936" s="15" t="str">
        <x:v>Standalone / estate not named</x:v>
      </x:c>
      <x:c r="G1936" s="15" t="str">
        <x:v>18 Cam Centre, Wilbury Way, Hitchin, Hertfordshire, SG4 0TW</x:v>
      </x:c>
      <x:c r="H1936" s="13" t="str">
        <x:v>Current</x:v>
      </x:c>
      <x:c r="I1936" s="14" t="n">
        <x:v>3796</x:v>
      </x:c>
      <x:c r="J1936" s="13" t="str">
        <x:f>IF(AND(ISNUMBER(I1936),I1936&gt;0),IF(I1936&lt;=1000,"1–1,000",IF(I1936&lt;=2500,"1,001–2,500",IF(I1936&lt;=5000,"2,501–5,000",IF(I1936&lt;=10000,"5,001–10,000","10,001–15,000")))),"2,501–5,000")</x:f>
        <x:v>2,501–5,000</x:v>
      </x:c>
      <x:c r="K1936" s="16" t="n">
        <x:v>39996</x:v>
      </x:c>
      <x:c r="L1936" s="43" t="n">
        <x:f>IF(AND(ISNUMBER(I1936),I1936&gt;0,ISNUMBER(K1936),K1936&gt;0),K1936/I1936,"n.a.")</x:f>
        <x:v>10.536354056902002</x:v>
      </x:c>
      <x:c r="M1936" s="43"/>
      <x:c r="N1936" s="13" t="str">
        <x:v>Yes</x:v>
      </x:c>
      <x:c r="O1936" s="15" t="str">
        <x:v>Not stated</x:v>
      </x:c>
      <x:c r="P1936" s="15" t="str">
        <x:v>Not stated</x:v>
      </x:c>
      <x:c r="Q1936" s="15" t="str">
        <x:v>Originally part of a division and refurbishment scheme undertaken in the mid-1980s. Unit 18 is a mid-terrace unit. The property comprises of industrial/warehouse unit and WC facilities at ground floor with mezzanine providing four individual offices at first floor level.</x:v>
      </x:c>
      <x:c r="R1936" s="15" t="str">
        <x:v>Advertised to let Annual rent converted from portal pcm; rounded display may differ from agent annual quote. Size read from property card, excluding the search-size filter. Annual rent is 12 × Rightmove advertised monthly rent; display rounding may apply.</x:v>
      </x:c>
      <x:c r="S1936" s="15" t="str">
        <x:v>https://www.rightmove.co.uk/properties/781577708291073#/?channel=COM_LET</x:v>
      </x:c>
      <x:c r="T1936" s="15" t="str"/>
      <x:c r="U1936" s="15" t="str"/>
      <x:c r="V1936" s="15" t="str">
        <x:v>Hitchin — Standalone / estate not named</x:v>
      </x:c>
      <x:c r="W1936" s="15" t="str">
        <x:v>Individual unit ≤15,000 sq ft</x:v>
      </x:c>
      <x:c r="X1936" s="13" t="n">
        <x:f>IF(N1936="Yes",L1936,0)</x:f>
        <x:v>10.536354056902002</x:v>
      </x:c>
      <x:c r="Y1936" s="14" t="n">
        <x:v>1</x:v>
      </x:c>
      <x:c r="Z1936" s="13" t="str">
        <x:v>Industrial / workshop / storage</x:v>
      </x:c>
    </x:row>
    <x:row r="1937" ht="140" customHeight="1">
      <x:c r="A1937" s="13" t="str">
        <x:v>SE0957</x:v>
      </x:c>
      <x:c r="B1937" s="15" t="str">
        <x:v>Hitchin</x:v>
      </x:c>
      <x:c r="C1937" s="15" t="str">
        <x:v>Hitchin</x:v>
      </x:c>
      <x:c r="D1937" s="14" t="n">
        <x:v>35220</x:v>
      </x:c>
      <x:c r="E1937" s="13" t="str">
        <x:v>Town</x:v>
      </x:c>
      <x:c r="F1937" s="15" t="str">
        <x:v>Standalone / estate not named</x:v>
      </x:c>
      <x:c r="G1937" s="15" t="str">
        <x:v>34-36 Knowl Piece, Wilbury Way, Hitchin, Hertfordshire SG4</x:v>
      </x:c>
      <x:c r="H1937" s="13" t="str">
        <x:v>Uncertain</x:v>
      </x:c>
      <x:c r="I1937" s="14" t="n">
        <x:v>4476</x:v>
      </x:c>
      <x:c r="J1937" s="13" t="str">
        <x:f>IF(AND(ISNUMBER(I1937),I1937&gt;0),IF(I1937&lt;=1000,"1–1,000",IF(I1937&lt;=2500,"1,001–2,500",IF(I1937&lt;=5000,"2,501–5,000",IF(I1937&lt;=10000,"5,001–10,000","10,001–15,000")))),"2,501–5,000")</x:f>
        <x:v>2,501–5,000</x:v>
      </x:c>
      <x:c r="K1937" s="16" t="n">
        <x:v>42504</x:v>
      </x:c>
      <x:c r="L1937" s="43" t="n">
        <x:f>IF(AND(ISNUMBER(I1937),I1937&gt;0,ISNUMBER(K1937),K1937&gt;0),K1937/I1937,"n.a.")</x:f>
        <x:v>9.495978552278821</x:v>
      </x:c>
      <x:c r="M1937" s="43"/>
      <x:c r="N1937" s="13" t="str">
        <x:v>No</x:v>
      </x:c>
      <x:c r="O1937" s="15" t="str">
        <x:v>The property comprises a pair of end and mid terraced light industrial units. The ground floor benefits from three WC's, an open plan warehouse and two manually operated steel roller shutter loading doors with a height of 4.84m. The first floor has been fitted out as offices, with a kitchen break out area for staff. The offices have a suspended ceiling, LED lighting and separate meeting rooms. The warehouse has a painted concrete floor with a hei</x:v>
      </x:c>
      <x:c r="P1937" s="15" t="str">
        <x:v>The property comprises a pair of end and mid terraced light industrial units. The ground floor benefits from three WC's, an open plan warehouse and two manually operated steel roller shutter loading doors with a height of 4.84m. The first floor has been fitted out as offices, with a kitchen break out area for staff. The offices have a suspended ceiling, LED lighting and separate meeting rooms. The warehouse has a painted concrete floor with a hei</x:v>
      </x:c>
      <x:c r="Q1937" s="15" t="str">
        <x:v>The property comprises a pair of end and mid terraced light industrial units. The ground floor benefits from three WC's, an ... Industrial</x:v>
      </x:c>
      <x:c r="R1937" s="15" t="str">
        <x:v>Advertised but conflicting floor-area/demise descriptions Annual rent converted from portal pcm; rounded display may differ from agent annual quote. Portal result card observed; individual detail unavailable at time of reading. Conflicting portal areas: 4295.0, 4476.0 Size read from property card, excluding the search-size filter. Annual rent is 12 × Rightmove advertised monthly rent; display rounding may apply.</x:v>
      </x:c>
      <x:c r="S1937" s="15" t="str">
        <x:v>https://www.zoopla.co.uk/to-rent/commercial/details/72924077/</x:v>
      </x:c>
      <x:c r="T1937" s="15" t="str">
        <x:v>https://www.rightmove.co.uk/properties/760570433950224#/?channel=COM_LET</x:v>
      </x:c>
      <x:c r="U1937" s="15" t="str">
        <x:v>https://www.rightmove.co.uk/properties/760724394165505#/?channel=COM_LET</x:v>
      </x:c>
      <x:c r="V1937" s="15" t="str">
        <x:v>Hitchin — Standalone / estate not named</x:v>
      </x:c>
      <x:c r="W1937" s="15" t="str">
        <x:v>Individual unit ≤15,000 sq ft</x:v>
      </x:c>
      <x:c r="X1937" s="13" t="n">
        <x:f>IF(N1937="Yes",L1937,0)</x:f>
        <x:v>0</x:v>
      </x:c>
      <x:c r="Y1937" s="14" t="n">
        <x:v>1</x:v>
      </x:c>
      <x:c r="Z1937" s="13" t="str">
        <x:v>Industrial / workshop / storage</x:v>
      </x:c>
    </x:row>
    <x:row r="1938" ht="62" customHeight="1">
      <x:c r="A1938" s="13" t="str">
        <x:v>SE0958</x:v>
      </x:c>
      <x:c r="B1938" s="15" t="str">
        <x:v>Hitchin</x:v>
      </x:c>
      <x:c r="C1938" s="15" t="str">
        <x:v>Hitchin</x:v>
      </x:c>
      <x:c r="D1938" s="14" t="n">
        <x:v>35220</x:v>
      </x:c>
      <x:c r="E1938" s="13" t="str">
        <x:v>Town</x:v>
      </x:c>
      <x:c r="F1938" s="15" t="str">
        <x:v>Standalone / estate not named</x:v>
      </x:c>
      <x:c r="G1938" s="15" t="str">
        <x:v>56A Wilbury Way, Hitchin SG4</x:v>
      </x:c>
      <x:c r="H1938" s="13" t="str">
        <x:v>Current</x:v>
      </x:c>
      <x:c r="I1938" s="14" t="n">
        <x:v>6014</x:v>
      </x:c>
      <x:c r="J1938" s="13" t="str">
        <x:f>IF(AND(ISNUMBER(I1938),I1938&gt;0),IF(I1938&lt;=1000,"1–1,000",IF(I1938&lt;=2500,"1,001–2,500",IF(I1938&lt;=5000,"2,501–5,000",IF(I1938&lt;=10000,"5,001–10,000","10,001–15,000")))),"5,001–10,000")</x:f>
        <x:v>5,001–10,000</x:v>
      </x:c>
      <x:c r="K1938" s="16" t="n">
        <x:v>60000</x:v>
      </x:c>
      <x:c r="L1938" s="43" t="n">
        <x:f>IF(AND(ISNUMBER(I1938),I1938&gt;0,ISNUMBER(K1938),K1938&gt;0),K1938/I1938,"n.a.")</x:f>
        <x:v>9.976720984369804</x:v>
      </x:c>
      <x:c r="M1938" s="43"/>
      <x:c r="N1938" s="13" t="str">
        <x:v>Yes</x:v>
      </x:c>
      <x:c r="O1938" s="15" t="str">
        <x:v>Not stated</x:v>
      </x:c>
      <x:c r="P1938" s="15" t="str">
        <x:v>Not stated</x:v>
      </x:c>
      <x:c r="Q1938" s="15" t="str">
        <x:v>Refurbished Industrial/Logistics Unit Warehouse</x:v>
      </x:c>
      <x:c r="R1938"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38" s="15" t="str">
        <x:v>https://www.zoopla.co.uk/to-rent/commercial/details/71060605/</x:v>
      </x:c>
      <x:c r="T1938" s="15" t="str">
        <x:v>https://www.rightmove.co.uk/properties/760570075340513#/?channel=COM_LET</x:v>
      </x:c>
      <x:c r="U1938" s="15" t="str"/>
      <x:c r="V1938" s="15" t="str">
        <x:v>Hitchin — Standalone / estate not named</x:v>
      </x:c>
      <x:c r="W1938" s="15" t="str">
        <x:v>Individual unit ≤15,000 sq ft</x:v>
      </x:c>
      <x:c r="X1938" s="13" t="n">
        <x:f>IF(N1938="Yes",L1938,0)</x:f>
        <x:v>9.976720984369804</x:v>
      </x:c>
      <x:c r="Y1938" s="14" t="n">
        <x:v>1</x:v>
      </x:c>
      <x:c r="Z1938" s="13" t="str">
        <x:v>Industrial / workshop / storage</x:v>
      </x:c>
    </x:row>
    <x:row r="1939" ht="75" customHeight="1">
      <x:c r="A1939" s="13" t="str">
        <x:v>SE0959</x:v>
      </x:c>
      <x:c r="B1939" s="15" t="str">
        <x:v>Hitchin</x:v>
      </x:c>
      <x:c r="C1939" s="15" t="str">
        <x:v>Hitchin</x:v>
      </x:c>
      <x:c r="D1939" s="14" t="n">
        <x:v>35220</x:v>
      </x:c>
      <x:c r="E1939" s="13" t="str">
        <x:v>Town</x:v>
      </x:c>
      <x:c r="F1939" s="15" t="str">
        <x:v>Standalone / estate not named</x:v>
      </x:c>
      <x:c r="G1939" s="15" t="str">
        <x:v>72 Wilbury Way, Hitchin SG4</x:v>
      </x:c>
      <x:c r="H1939" s="13" t="str">
        <x:v>Current</x:v>
      </x:c>
      <x:c r="I1939" s="14" t="n">
        <x:v>4317</x:v>
      </x:c>
      <x:c r="J1939" s="13" t="str">
        <x:f>IF(AND(ISNUMBER(I1939),I1939&gt;0),IF(I1939&lt;=1000,"1–1,000",IF(I1939&lt;=2500,"1,001–2,500",IF(I1939&lt;=5000,"2,501–5,000",IF(I1939&lt;=10000,"5,001–10,000","10,001–15,000")))),"2,501–5,000")</x:f>
        <x:v>2,501–5,000</x:v>
      </x:c>
      <x:c r="K1939" s="16" t="n">
        <x:v>42948</x:v>
      </x:c>
      <x:c r="L1939" s="43" t="n">
        <x:f>IF(AND(ISNUMBER(I1939),I1939&gt;0,ISNUMBER(K1939),K1939&gt;0),K1939/I1939,"n.a.")</x:f>
        <x:v>9.948575399583044</x:v>
      </x:c>
      <x:c r="M1939" s="43"/>
      <x:c r="N1939" s="13" t="str">
        <x:v>Yes</x:v>
      </x:c>
      <x:c r="O1939" s="15" t="str">
        <x:v>Not stated</x:v>
      </x:c>
      <x:c r="P1939" s="15" t="str">
        <x:v>The subject unit comprises a ground floor warehouse/storage/ light manufacturing area and is accessed through the archway, as shown in the photograph, and comes with parking to the side of the property. There is a loading door to the side elevation.</x:v>
      </x:c>
      <x:c r="Q1939" s="15" t="str">
        <x:v>Industrial/Logistics Unit Warehouse</x:v>
      </x:c>
      <x:c r="R1939"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39" s="15" t="str">
        <x:v>https://www.zoopla.co.uk/to-rent/commercial/details/71060564/</x:v>
      </x:c>
      <x:c r="T1939" s="15" t="str">
        <x:v>https://www.rightmove.co.uk/properties/760570045964369#/?channel=COM_LET</x:v>
      </x:c>
      <x:c r="U1939" s="15" t="str"/>
      <x:c r="V1939" s="15" t="str">
        <x:v>Hitchin — Standalone / estate not named</x:v>
      </x:c>
      <x:c r="W1939" s="15" t="str">
        <x:v>Individual unit ≤15,000 sq ft</x:v>
      </x:c>
      <x:c r="X1939" s="13" t="n">
        <x:f>IF(N1939="Yes",L1939,0)</x:f>
        <x:v>9.948575399583044</x:v>
      </x:c>
      <x:c r="Y1939" s="14" t="n">
        <x:v>1</x:v>
      </x:c>
      <x:c r="Z1939" s="13" t="str">
        <x:v>Industrial / workshop / storage</x:v>
      </x:c>
    </x:row>
    <x:row r="1940" ht="75" customHeight="1">
      <x:c r="A1940" s="13" t="str">
        <x:v>SE0960</x:v>
      </x:c>
      <x:c r="B1940" s="15" t="str">
        <x:v>Hitchin</x:v>
      </x:c>
      <x:c r="C1940" s="15" t="str">
        <x:v>Hitchin</x:v>
      </x:c>
      <x:c r="D1940" s="14" t="n">
        <x:v>35220</x:v>
      </x:c>
      <x:c r="E1940" s="13" t="str">
        <x:v>Town</x:v>
      </x:c>
      <x:c r="F1940" s="15" t="str">
        <x:v>Standalone / estate not named</x:v>
      </x:c>
      <x:c r="G1940" s="15" t="str">
        <x:v>Unit 2 Knowl Piece, Wilbury Way, Hitchin, Hertfordshire , SG4 0TY</x:v>
      </x:c>
      <x:c r="H1940" s="13" t="str">
        <x:v>Current</x:v>
      </x:c>
      <x:c r="I1940" s="14" t="n">
        <x:v>8072</x:v>
      </x:c>
      <x:c r="J1940" s="13" t="str">
        <x:f>IF(AND(ISNUMBER(I1940),I1940&gt;0),IF(I1940&lt;=1000,"1–1,000",IF(I1940&lt;=2500,"1,001–2,500",IF(I1940&lt;=5000,"2,501–5,000",IF(I1940&lt;=10000,"5,001–10,000","10,001–15,000")))),"5,001–10,000")</x:f>
        <x:v>5,001–10,000</x:v>
      </x:c>
      <x:c r="K1940" s="16" t="n">
        <x:v>75000</x:v>
      </x:c>
      <x:c r="L1940" s="43" t="n">
        <x:f>IF(AND(ISNUMBER(I1940),I1940&gt;0,ISNUMBER(K1940),K1940&gt;0),K1940/I1940,"n.a.")</x:f>
        <x:v>9.291377601585728</x:v>
      </x:c>
      <x:c r="M1940" s="43"/>
      <x:c r="N1940" s="13" t="str">
        <x:v>Yes</x:v>
      </x:c>
      <x:c r="O1940" s="15" t="str">
        <x:v>Not stated</x:v>
      </x:c>
      <x:c r="P1940" s="15" t="str">
        <x:v>The property is of steel frame construction, clad externally with profile metal sheets and brickwork to the ground floor. The property benefits from two loading doors and secure yard. Internally the property has a kitchenette facility, WC and offices.</x:v>
      </x:c>
      <x:c r="Q1940" s="15" t="str">
        <x:v>The property is of steel frame construction, clad externally with profile metal sheets and brickwork to the ground floor. The property benefits from two loading doors and secure yard. Internally the property has a kitchenette facility, WC and offices.</x:v>
      </x:c>
      <x:c r="R1940" s="15" t="str">
        <x:v>Advertised to let Annual rent converted from portal pcm; rounded display may differ from agent annual quote. Size read from property card, excluding the search-size filter. Annual rent is 12 × Rightmove advertised monthly rent; display rounding may apply.</x:v>
      </x:c>
      <x:c r="S1940" s="15" t="str">
        <x:v>https://www.rightmove.co.uk/properties/760571455265329#/?channel=COM_LET</x:v>
      </x:c>
      <x:c r="T1940" s="15" t="str"/>
      <x:c r="U1940" s="15" t="str"/>
      <x:c r="V1940" s="15" t="str">
        <x:v>Hitchin — Standalone / estate not named</x:v>
      </x:c>
      <x:c r="W1940" s="15" t="str">
        <x:v>Individual unit ≤15,000 sq ft</x:v>
      </x:c>
      <x:c r="X1940" s="13" t="n">
        <x:f>IF(N1940="Yes",L1940,0)</x:f>
        <x:v>9.291377601585728</x:v>
      </x:c>
      <x:c r="Y1940" s="14" t="n">
        <x:v>1</x:v>
      </x:c>
      <x:c r="Z1940" s="13" t="str">
        <x:v>Industrial / workshop / storage</x:v>
      </x:c>
    </x:row>
    <x:row r="1941" ht="49" customHeight="1">
      <x:c r="A1941" s="13" t="str">
        <x:v>SE0961</x:v>
      </x:c>
      <x:c r="B1941" s="15" t="str">
        <x:v>Hitchin</x:v>
      </x:c>
      <x:c r="C1941" s="15" t="str">
        <x:v>Hitchin</x:v>
      </x:c>
      <x:c r="D1941" s="14" t="n">
        <x:v>35220</x:v>
      </x:c>
      <x:c r="E1941" s="13" t="str">
        <x:v>Town</x:v>
      </x:c>
      <x:c r="F1941" s="15" t="str">
        <x:v>Standalone / estate not named</x:v>
      </x:c>
      <x:c r="G1941" s="15" t="str">
        <x:v>Unit 2 Rear Of Manley Bungalow, Pirton Road, Hitchin, Hertfordshire, SG5 2ES</x:v>
      </x:c>
      <x:c r="H1941" s="13" t="str">
        <x:v>Current</x:v>
      </x:c>
      <x:c r="I1941" s="14" t="n">
        <x:v>1826</x:v>
      </x:c>
      <x:c r="J1941" s="13" t="str">
        <x:f>IF(AND(ISNUMBER(I1941),I1941&gt;0),IF(I1941&lt;=1000,"1–1,000",IF(I1941&lt;=2500,"1,001–2,500",IF(I1941&lt;=5000,"2,501–5,000",IF(I1941&lt;=10000,"5,001–10,000","10,001–15,000")))),"1,001–2,500")</x:f>
        <x:v>1,001–2,500</x:v>
      </x:c>
      <x:c r="K1941" s="16" t="n">
        <x:v>26004</x:v>
      </x:c>
      <x:c r="L1941" s="43" t="n">
        <x:f>IF(AND(ISNUMBER(I1941),I1941&gt;0,ISNUMBER(K1941),K1941&gt;0),K1941/I1941,"n.a.")</x:f>
        <x:v>14.240963855421686</x:v>
      </x:c>
      <x:c r="M1941" s="43"/>
      <x:c r="N1941" s="13" t="str">
        <x:v>Yes</x:v>
      </x:c>
      <x:c r="O1941" s="15" t="str">
        <x:v>Not stated</x:v>
      </x:c>
      <x:c r="P1941" s="15" t="str">
        <x:v>Not stated</x:v>
      </x:c>
      <x:c r="Q1941" s="15" t="str">
        <x:v>The brick built unit is a semi-detached property providing clear storage/office accommodation with forecourt parking and loading facilities.</x:v>
      </x:c>
      <x:c r="R1941" s="15" t="str">
        <x:v>Advertised to let Annual rent converted from portal pcm; rounded display may differ from agent annual quote. Size read from property card, excluding the search-size filter. Annual rent is 12 × Rightmove advertised monthly rent; display rounding may apply.</x:v>
      </x:c>
      <x:c r="S1941" s="15" t="str">
        <x:v>https://www.rightmove.co.uk/properties/760570228491025#/?channel=COM_LET</x:v>
      </x:c>
      <x:c r="T1941" s="15" t="str"/>
      <x:c r="U1941" s="15" t="str"/>
      <x:c r="V1941" s="15" t="str">
        <x:v>Hitchin — Standalone / estate not named</x:v>
      </x:c>
      <x:c r="W1941" s="15" t="str">
        <x:v>Individual unit ≤15,000 sq ft</x:v>
      </x:c>
      <x:c r="X1941" s="13" t="n">
        <x:f>IF(N1941="Yes",L1941,0)</x:f>
        <x:v>14.240963855421686</x:v>
      </x:c>
      <x:c r="Y1941" s="14" t="n">
        <x:v>1</x:v>
      </x:c>
      <x:c r="Z1941" s="13" t="str">
        <x:v>Industrial / workshop / storage</x:v>
      </x:c>
    </x:row>
    <x:row r="1942" ht="62" customHeight="1">
      <x:c r="A1942" s="13" t="str">
        <x:v>SE0962</x:v>
      </x:c>
      <x:c r="B1942" s="15" t="str">
        <x:v>Hitchin</x:v>
      </x:c>
      <x:c r="C1942" s="15" t="str">
        <x:v>Hitchin</x:v>
      </x:c>
      <x:c r="D1942" s="14" t="n">
        <x:v>35220</x:v>
      </x:c>
      <x:c r="E1942" s="13" t="str">
        <x:v>Town</x:v>
      </x:c>
      <x:c r="F1942" s="15" t="str">
        <x:v>Standalone / estate not named</x:v>
      </x:c>
      <x:c r="G1942" s="15" t="str">
        <x:v>Unit 25B, Knowl Piece, Hitchin, Hertfordshire SG4</x:v>
      </x:c>
      <x:c r="H1942" s="13" t="str">
        <x:v>Current</x:v>
      </x:c>
      <x:c r="I1942" s="14" t="n">
        <x:v>3488</x:v>
      </x:c>
      <x:c r="J1942" s="13" t="str">
        <x:f>IF(AND(ISNUMBER(I1942),I1942&gt;0),IF(I1942&lt;=1000,"1–1,000",IF(I1942&lt;=2500,"1,001–2,500",IF(I1942&lt;=5000,"2,501–5,000",IF(I1942&lt;=10000,"5,001–10,000","10,001–15,000")))),"2,501–5,000")</x:f>
        <x:v>2,501–5,000</x:v>
      </x:c>
      <x:c r="K1942" s="16" t="n">
        <x:v>39996</x:v>
      </x:c>
      <x:c r="L1942" s="43" t="n">
        <x:f>IF(AND(ISNUMBER(I1942),I1942&gt;0,ISNUMBER(K1942),K1942&gt;0),K1942/I1942,"n.a.")</x:f>
        <x:v>11.466743119266056</x:v>
      </x:c>
      <x:c r="M1942" s="43"/>
      <x:c r="N1942" s="13" t="str">
        <x:v>Yes</x:v>
      </x:c>
      <x:c r="O1942" s="15" t="str">
        <x:v>Not stated</x:v>
      </x:c>
      <x:c r="P1942" s="15" t="str">
        <x:v>Not stated</x:v>
      </x:c>
      <x:c r="Q1942" s="15" t="str">
        <x:v>The property forms part of a detached property set within a secure courtyard offering industrial/warehouse accommodation with ... Light industrial</x:v>
      </x:c>
      <x:c r="R1942"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42" s="15" t="str">
        <x:v>https://www.zoopla.co.uk/to-rent/commercial/details/72950985/</x:v>
      </x:c>
      <x:c r="T1942" s="15" t="str">
        <x:v>https://www.zoopla.co.uk/to-rent/commercial/details/68831329/</x:v>
      </x:c>
      <x:c r="U1942" s="15" t="str">
        <x:v>https://www.rightmove.co.uk/properties/760720187439249#/?channel=COM_LET
https://www.rightmove.co.uk/properties/759308464246592#/?channel=COM_LET</x:v>
      </x:c>
      <x:c r="V1942" s="15" t="str">
        <x:v>Hitchin — Standalone / estate not named</x:v>
      </x:c>
      <x:c r="W1942" s="15" t="str">
        <x:v>Individual unit ≤15,000 sq ft</x:v>
      </x:c>
      <x:c r="X1942" s="13" t="n">
        <x:f>IF(N1942="Yes",L1942,0)</x:f>
        <x:v>11.466743119266056</x:v>
      </x:c>
      <x:c r="Y1942" s="14" t="n">
        <x:v>1</x:v>
      </x:c>
      <x:c r="Z1942" s="13" t="str">
        <x:v>Industrial / workshop / storage</x:v>
      </x:c>
    </x:row>
    <x:row r="1943" ht="101" customHeight="1">
      <x:c r="A1943" s="13" t="str">
        <x:v>SE0963</x:v>
      </x:c>
      <x:c r="B1943" s="15" t="str">
        <x:v>Hitchin</x:v>
      </x:c>
      <x:c r="C1943" s="15" t="str">
        <x:v>Hitchin</x:v>
      </x:c>
      <x:c r="D1943" s="14" t="n">
        <x:v>35220</x:v>
      </x:c>
      <x:c r="E1943" s="13" t="str">
        <x:v>Town</x:v>
      </x:c>
      <x:c r="F1943" s="15" t="str">
        <x:v>Standalone / estate not named</x:v>
      </x:c>
      <x:c r="G1943" s="15" t="str">
        <x:v>Unit 4 Bury Mead Road, Hitchin, Hertfordshire, SG5 1RT</x:v>
      </x:c>
      <x:c r="H1943" s="13" t="str">
        <x:v>Current</x:v>
      </x:c>
      <x:c r="I1943" s="14" t="n">
        <x:v>1835</x:v>
      </x:c>
      <x:c r="J1943" s="13" t="str">
        <x:f>IF(AND(ISNUMBER(I1943),I1943&gt;0),IF(I1943&lt;=1000,"1–1,000",IF(I1943&lt;=2500,"1,001–2,500",IF(I1943&lt;=5000,"2,501–5,000",IF(I1943&lt;=10000,"5,001–10,000","10,001–15,000")))),"1,001–2,500")</x:f>
        <x:v>1,001–2,500</x:v>
      </x:c>
      <x:c r="K1943" s="16" t="n">
        <x:v>24504</x:v>
      </x:c>
      <x:c r="L1943" s="43" t="n">
        <x:f>IF(AND(ISNUMBER(I1943),I1943&gt;0,ISNUMBER(K1943),K1943&gt;0),K1943/I1943,"n.a.")</x:f>
        <x:v>13.35367847411444</x:v>
      </x:c>
      <x:c r="M1943" s="43"/>
      <x:c r="N1943" s="13" t="str">
        <x:v>Yes</x:v>
      </x:c>
      <x:c r="O1943" s="15" t="str">
        <x:v>Not stated</x:v>
      </x:c>
      <x:c r="P1943" s="15" t="str">
        <x:v>The new development is made up of 4 new industrial units of various sizes. The last remaining unit is built to a good, basic specification with roller shutter door to the front and allocated parking. Internally, the unit has a WC facility at ground floor and an open plan office to the first floor with a kitchen area. Layout plans can be provided on request.</x:v>
      </x:c>
      <x:c r="Q1943" s="15" t="str">
        <x:v>The new development is made up of 4 new industrial units of various sizes. The last remaining unit is built to a good, basic specification with roller shutter door to the front and allocated parking. Internally, the unit has a WC facility at ground floor and an open plan office to the first floor with a kitchen area. Layout plans can be provided on request.</x:v>
      </x:c>
      <x:c r="R1943" s="15" t="str">
        <x:v>Advertised to let Annual rent converted from portal pcm; rounded display may differ from agent annual quote. Size read from property card, excluding the search-size filter. Annual rent is 12 × Rightmove advertised monthly rent; display rounding may apply.</x:v>
      </x:c>
      <x:c r="S1943" s="15" t="str">
        <x:v>https://www.rightmove.co.uk/properties/760569756631744#/?channel=COM_LET</x:v>
      </x:c>
      <x:c r="T1943" s="15" t="str"/>
      <x:c r="U1943" s="15" t="str"/>
      <x:c r="V1943" s="15" t="str">
        <x:v>Hitchin — Standalone / estate not named</x:v>
      </x:c>
      <x:c r="W1943" s="15" t="str">
        <x:v>Individual unit ≤15,000 sq ft</x:v>
      </x:c>
      <x:c r="X1943" s="13" t="n">
        <x:f>IF(N1943="Yes",L1943,0)</x:f>
        <x:v>13.35367847411444</x:v>
      </x:c>
      <x:c r="Y1943" s="14" t="n">
        <x:v>1</x:v>
      </x:c>
      <x:c r="Z1943" s="13" t="str">
        <x:v>Industrial / workshop / storage</x:v>
      </x:c>
    </x:row>
    <x:row r="1944" ht="62" customHeight="1">
      <x:c r="A1944" s="13" t="str">
        <x:v>SE0964</x:v>
      </x:c>
      <x:c r="B1944" s="15" t="str">
        <x:v>Hitchin</x:v>
      </x:c>
      <x:c r="C1944" s="15" t="str">
        <x:v>Hitchin</x:v>
      </x:c>
      <x:c r="D1944" s="14" t="n">
        <x:v>35220</x:v>
      </x:c>
      <x:c r="E1944" s="13" t="str">
        <x:v>Town</x:v>
      </x:c>
      <x:c r="F1944" s="15" t="str">
        <x:v>Standalone / estate not named</x:v>
      </x:c>
      <x:c r="G1944" s="15" t="str">
        <x:v>Unit 6 Cam Centre, Wilbury Way, Hitchin, Hertfordshire SG4</x:v>
      </x:c>
      <x:c r="H1944" s="13" t="str">
        <x:v>Current</x:v>
      </x:c>
      <x:c r="I1944" s="14" t="n">
        <x:v>5276</x:v>
      </x:c>
      <x:c r="J1944" s="13" t="str">
        <x:f>IF(AND(ISNUMBER(I1944),I1944&gt;0),IF(I1944&lt;=1000,"1–1,000",IF(I1944&lt;=2500,"1,001–2,500",IF(I1944&lt;=5000,"2,501–5,000",IF(I1944&lt;=10000,"5,001–10,000","10,001–15,000")))),"5,001–10,000")</x:f>
        <x:v>5,001–10,000</x:v>
      </x:c>
      <x:c r="K1944" s="16" t="n">
        <x:v>49956</x:v>
      </x:c>
      <x:c r="L1944" s="43" t="n">
        <x:f>IF(AND(ISNUMBER(I1944),I1944&gt;0,ISNUMBER(K1944),K1944&gt;0),K1944/I1944,"n.a.")</x:f>
        <x:v>9.468536770280515</x:v>
      </x:c>
      <x:c r="M1944" s="43"/>
      <x:c r="N1944" s="13" t="str">
        <x:v>Yes</x:v>
      </x:c>
      <x:c r="O1944" s="15" t="str">
        <x:v>Not stated</x:v>
      </x:c>
      <x:c r="P1944" s="15" t="str">
        <x:v>Not stated</x:v>
      </x:c>
      <x:c r="Q1944" s="15" t="str">
        <x:v>Workshop / Warehouse Unit with First Floor Offices Industrial Leasehold</x:v>
      </x:c>
      <x:c r="R194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44" s="15" t="str">
        <x:v>https://www.zoopla.co.uk/to-rent/commercial/details/70203524/</x:v>
      </x:c>
      <x:c r="T1944" s="15" t="str">
        <x:v>https://www.rightmove.co.uk/properties/759309244511424#/?channel=COM_LET</x:v>
      </x:c>
      <x:c r="U1944" s="15" t="str"/>
      <x:c r="V1944" s="15" t="str">
        <x:v>Hitchin — Standalone / estate not named</x:v>
      </x:c>
      <x:c r="W1944" s="15" t="str">
        <x:v>Individual unit ≤15,000 sq ft</x:v>
      </x:c>
      <x:c r="X1944" s="13" t="n">
        <x:f>IF(N1944="Yes",L1944,0)</x:f>
        <x:v>9.468536770280515</x:v>
      </x:c>
      <x:c r="Y1944" s="14" t="n">
        <x:v>1</x:v>
      </x:c>
      <x:c r="Z1944" s="13" t="str">
        <x:v>Industrial / workshop / storage</x:v>
      </x:c>
    </x:row>
    <x:row r="1945" ht="153" customHeight="1">
      <x:c r="A1945" s="13" t="str">
        <x:v>SE0965</x:v>
      </x:c>
      <x:c r="B1945" s="15" t="str">
        <x:v>Hitchin</x:v>
      </x:c>
      <x:c r="C1945" s="15" t="str">
        <x:v>Hitchin</x:v>
      </x:c>
      <x:c r="D1945" s="14" t="n">
        <x:v>35220</x:v>
      </x:c>
      <x:c r="E1945" s="13" t="str">
        <x:v>Town</x:v>
      </x:c>
      <x:c r="F1945" s="15" t="str">
        <x:v>Standalone / estate not named</x:v>
      </x:c>
      <x:c r="G1945" s="15" t="str">
        <x:v>Unit 7 Cam Centre, Wilbury Way, Hitchin, Hertfordshire, SG4 0TW</x:v>
      </x:c>
      <x:c r="H1945" s="13" t="str">
        <x:v>Current</x:v>
      </x:c>
      <x:c r="I1945" s="14" t="n">
        <x:v>4236</x:v>
      </x:c>
      <x:c r="J1945" s="13" t="str">
        <x:f>IF(AND(ISNUMBER(I1945),I1945&gt;0),IF(I1945&lt;=1000,"1–1,000",IF(I1945&lt;=2500,"1,001–2,500",IF(I1945&lt;=5000,"2,501–5,000",IF(I1945&lt;=10000,"5,001–10,000","10,001–15,000")))),"2,501–5,000")</x:f>
        <x:v>2,501–5,000</x:v>
      </x:c>
      <x:c r="K1945" s="16" t="n">
        <x:v>36000</x:v>
      </x:c>
      <x:c r="L1945" s="43" t="n">
        <x:f>IF(AND(ISNUMBER(I1945),I1945&gt;0,ISNUMBER(K1945),K1945&gt;0),K1945/I1945,"n.a.")</x:f>
        <x:v>8.498583569405099</x:v>
      </x:c>
      <x:c r="M1945" s="43"/>
      <x:c r="N1945" s="13" t="str">
        <x:v>Yes</x:v>
      </x:c>
      <x:c r="O1945" s="15" t="str">
        <x:v>Not stated</x:v>
      </x:c>
      <x:c r="P1945" s="15" t="str">
        <x:v>Full-size loading door (3.3m wide x 4m high).</x:v>
      </x:c>
      <x:c r="Q1945" s="15" t="str">
        <x:v>Location Hitchin is an attractive Hertfordshire market town on the fast A505 dual carriageway approximately 5 miles west of Stevenage (Junction 8) and 10 miles east of Luton (Junction 10/11). It has an individual character with an attractive town centre. London Luton Airport is particularly convenient and this is a fast-electrified service to London Kings Cross (approx. 35 mins). The property is located on the main commercial area located to the north west of the town and forms part of an area of high-quality modern development. Description Workshop / Warehouse Unit with First Floor Offices Viewing For further information / viewing please contact Davies Hiller on Daniel Hiller Clay Davies Ad</x:v>
      </x:c>
      <x:c r="R1945" s="15" t="str">
        <x:v>Advertised to let Annual rent converted from portal pcm; rounded display may differ from agent annual quote. Rightmove detail verified. Annual rent is 12 × Rightmove advertised monthly rent; display rounding may apply.</x:v>
      </x:c>
      <x:c r="S1945" s="15" t="str">
        <x:v>https://www.zoopla.co.uk/to-rent/commercial/details/68831320/</x:v>
      </x:c>
      <x:c r="T1945" s="15" t="str">
        <x:v>https://www.rightmove.co.uk/properties/759308344839824#/?channel=COM_LET</x:v>
      </x:c>
      <x:c r="U1945" s="15" t="str"/>
      <x:c r="V1945" s="15" t="str">
        <x:v>Hitchin — Standalone / estate not named</x:v>
      </x:c>
      <x:c r="W1945" s="15" t="str">
        <x:v>Individual unit ≤15,000 sq ft</x:v>
      </x:c>
      <x:c r="X1945" s="13" t="n">
        <x:f>IF(N1945="Yes",L1945,0)</x:f>
        <x:v>8.498583569405099</x:v>
      </x:c>
      <x:c r="Y1945" s="14" t="n">
        <x:v>1</x:v>
      </x:c>
      <x:c r="Z1945" s="13" t="str">
        <x:v>Industrial / workshop / storage</x:v>
      </x:c>
    </x:row>
    <x:row r="1946" ht="62" customHeight="1">
      <x:c r="A1946" s="13" t="str">
        <x:v>SE0966</x:v>
      </x:c>
      <x:c r="B1946" s="15" t="str">
        <x:v>Hoddesdon</x:v>
      </x:c>
      <x:c r="C1946" s="15" t="str">
        <x:v>Nazeing</x:v>
      </x:c>
      <x:c r="D1946" s="14"/>
      <x:c r="E1946" s="13" t="str">
        <x:v>Nearby</x:v>
      </x:c>
      <x:c r="F1946" s="15" t="str">
        <x:v>Standalone / estate not named</x:v>
      </x:c>
      <x:c r="G1946" s="15" t="str">
        <x:v>Hoe Lane, Nazeing EN9</x:v>
      </x:c>
      <x:c r="H1946" s="13" t="str">
        <x:v>Current</x:v>
      </x:c>
      <x:c r="I1946" s="14" t="n">
        <x:v>3442</x:v>
      </x:c>
      <x:c r="J1946" s="13" t="str">
        <x:f>IF(AND(ISNUMBER(I1946),I1946&gt;0),IF(I1946&lt;=1000,"1–1,000",IF(I1946&lt;=2500,"1,001–2,500",IF(I1946&lt;=5000,"2,501–5,000",IF(I1946&lt;=10000,"5,001–10,000","10,001–15,000")))),"2,501–5,000")</x:f>
        <x:v>2,501–5,000</x:v>
      </x:c>
      <x:c r="K1946" s="16" t="n">
        <x:v>45996</x:v>
      </x:c>
      <x:c r="L1946" s="43" t="n">
        <x:f>IF(AND(ISNUMBER(I1946),I1946&gt;0,ISNUMBER(K1946),K1946&gt;0),K1946/I1946,"n.a.")</x:f>
        <x:v>13.36316095293434</x:v>
      </x:c>
      <x:c r="M1946" s="43"/>
      <x:c r="N1946" s="13" t="str">
        <x:v>Yes</x:v>
      </x:c>
      <x:c r="O1946" s="15" t="str">
        <x:v>Not stated</x:v>
      </x:c>
      <x:c r="P1946" s="15" t="str">
        <x:v>Not stated</x:v>
      </x:c>
      <x:c r="Q1946" s="15" t="str">
        <x:v>A B2 industrial building to include yardage Warehouse</x:v>
      </x:c>
      <x:c r="R1946" s="15" t="str">
        <x:v>Advertised to let Annual rent converted from portal pcm; rounded display may differ from agent annual quote. Portal result card observed; individual detail unavailable at time of reading. Annual rent is 12 × Zoopla advertised monthly rent; display rounding may apply. Host BUA population not separately matched.</x:v>
      </x:c>
      <x:c r="S1946" s="15" t="str">
        <x:v>https://www.zoopla.co.uk/to-rent/commercial/details/73876236/</x:v>
      </x:c>
      <x:c r="T1946" s="15" t="str">
        <x:v>https://www.zoopla.co.uk/to-rent/commercial/details/73646052/</x:v>
      </x:c>
      <x:c r="U1946" s="15" t="str"/>
      <x:c r="V1946" s="15" t="str">
        <x:v>Hoddesdon — Standalone / estate not named</x:v>
      </x:c>
      <x:c r="W1946" s="15" t="str">
        <x:v>Individual unit ≤15,000 sq ft</x:v>
      </x:c>
      <x:c r="X1946" s="13" t="n">
        <x:f>IF(N1946="Yes",L1946,0)</x:f>
        <x:v>13.36316095293434</x:v>
      </x:c>
      <x:c r="Y1946" s="14" t="n">
        <x:v>1</x:v>
      </x:c>
      <x:c r="Z1946" s="13" t="str">
        <x:v>Industrial / workshop / storage</x:v>
      </x:c>
    </x:row>
    <x:row r="1947" ht="62" customHeight="1">
      <x:c r="A1947" s="13" t="str">
        <x:v>SE0967</x:v>
      </x:c>
      <x:c r="B1947" s="15" t="str">
        <x:v>Hoddesdon</x:v>
      </x:c>
      <x:c r="C1947" s="15" t="str">
        <x:v>Nazeing</x:v>
      </x:c>
      <x:c r="D1947" s="14"/>
      <x:c r="E1947" s="13" t="str">
        <x:v>Nearby</x:v>
      </x:c>
      <x:c r="F1947" s="15" t="str">
        <x:v>Standalone / estate not named</x:v>
      </x:c>
      <x:c r="G1947" s="15" t="str">
        <x:v>Nazeing Road, Nazeing EN9</x:v>
      </x:c>
      <x:c r="H1947" s="13" t="str">
        <x:v>Current</x:v>
      </x:c>
      <x:c r="I1947" s="14" t="n">
        <x:v>5111</x:v>
      </x:c>
      <x:c r="J1947" s="13" t="str">
        <x:f>IF(AND(ISNUMBER(I1947),I1947&gt;0),IF(I1947&lt;=1000,"1–1,000",IF(I1947&lt;=2500,"1,001–2,500",IF(I1947&lt;=5000,"2,501–5,000",IF(I1947&lt;=10000,"5,001–10,000","10,001–15,000")))),"5,001–10,000")</x:f>
        <x:v>5,001–10,000</x:v>
      </x:c>
      <x:c r="K1947" s="16" t="n">
        <x:v>45000</x:v>
      </x:c>
      <x:c r="L1947" s="43" t="n">
        <x:f>IF(AND(ISNUMBER(I1947),I1947&gt;0,ISNUMBER(K1947),K1947&gt;0),K1947/I1947,"n.a.")</x:f>
        <x:v>8.804539229113676</x:v>
      </x:c>
      <x:c r="M1947" s="43"/>
      <x:c r="N1947" s="13" t="str">
        <x:v>Yes</x:v>
      </x:c>
      <x:c r="O1947" s="15" t="str">
        <x:v>Not stated</x:v>
      </x:c>
      <x:c r="P1947" s="15" t="str">
        <x:v>Not stated</x:v>
      </x:c>
      <x:c r="Q1947" s="15" t="str">
        <x:v>Industrial warehouse building with mezzanine Warehouse</x:v>
      </x:c>
      <x:c r="R1947" s="15" t="str">
        <x:v>Advertised to let Annual rent converted from portal pcm; rounded display may differ from agent annual quote. Portal result card observed; individual detail unavailable at time of reading. Annual rent is 12 × Zoopla advertised monthly rent; display rounding may apply. Host BUA population not separately matched.</x:v>
      </x:c>
      <x:c r="S1947" s="15" t="str">
        <x:v>https://www.zoopla.co.uk/to-rent/commercial/details/73853983/</x:v>
      </x:c>
      <x:c r="T1947" s="15" t="str"/>
      <x:c r="U1947" s="15" t="str"/>
      <x:c r="V1947" s="15" t="str">
        <x:v>Hoddesdon — Standalone / estate not named</x:v>
      </x:c>
      <x:c r="W1947" s="15" t="str">
        <x:v>Individual unit ≤15,000 sq ft</x:v>
      </x:c>
      <x:c r="X1947" s="13" t="n">
        <x:f>IF(N1947="Yes",L1947,0)</x:f>
        <x:v>8.804539229113676</x:v>
      </x:c>
      <x:c r="Y1947" s="14" t="n">
        <x:v>1</x:v>
      </x:c>
      <x:c r="Z1947" s="13" t="str">
        <x:v>Industrial / workshop / storage</x:v>
      </x:c>
    </x:row>
    <x:row r="1948" ht="101" customHeight="1">
      <x:c r="A1948" s="13" t="str">
        <x:v>SE0968</x:v>
      </x:c>
      <x:c r="B1948" s="15" t="str">
        <x:v>Hoddesdon</x:v>
      </x:c>
      <x:c r="C1948" s="15" t="str">
        <x:v>Nazeing</x:v>
      </x:c>
      <x:c r="D1948" s="14"/>
      <x:c r="E1948" s="13" t="str">
        <x:v>Nearby</x:v>
      </x:c>
      <x:c r="F1948" s="15" t="str">
        <x:v>Standalone / estate not named</x:v>
      </x:c>
      <x:c r="G1948" s="15" t="str">
        <x:v>Nazeing, EN9</x:v>
      </x:c>
      <x:c r="H1948" s="13" t="str">
        <x:v>Current</x:v>
      </x:c>
      <x:c r="I1948" s="14" t="n">
        <x:v>2300</x:v>
      </x:c>
      <x:c r="J1948" s="13" t="str">
        <x:f>IF(AND(ISNUMBER(I1948),I1948&gt;0),IF(I1948&lt;=1000,"1–1,000",IF(I1948&lt;=2500,"1,001–2,500",IF(I1948&lt;=5000,"2,501–5,000",IF(I1948&lt;=10000,"5,001–10,000","10,001–15,000")))),"1,001–2,500")</x:f>
        <x:v>1,001–2,500</x:v>
      </x:c>
      <x:c r="K1948" s="16" t="n">
        <x:v>26340</x:v>
      </x:c>
      <x:c r="L1948" s="43" t="n">
        <x:f>IF(AND(ISNUMBER(I1948),I1948&gt;0,ISNUMBER(K1948),K1948&gt;0),K1948/I1948,"n.a.")</x:f>
        <x:v>11.452173913043477</x:v>
      </x:c>
      <x:c r="M1948" s="43"/>
      <x:c r="N1948" s="13" t="str">
        <x:v>Yes</x:v>
      </x:c>
      <x:c r="O1948" s="15" t="str">
        <x:v>Situated within 2 miles of Broxbourne station this unit with roller shutter doors, three phase power, toilet, led lighting and parking for 3 cars. Broadband on site of 20mb tenant can install a mezzanine office at their own expense. CCTV on site. Racking installed, 6m to eaves. 7.5 ton lorry access</x:v>
      </x:c>
      <x:c r="P1948" s="15" t="str">
        <x:v>Situated within 2 miles of Broxbourne station this unit with roller shutter doors, three phase power, toilet, led lighting and parking for 3 cars. Broadband on site of 20mb tenant can install a mezzanine office at their own expense. CCTV on site. Racking installed, 6m to eaves. 7.5 ton lorry access</x:v>
      </x:c>
      <x:c r="Q1948" s="15" t="str">
        <x:v>Situated within 2 miles of Broxbourne station this unit with roller shutter doors, three phase power, toilet, led lighting and parking for 3 cars. Broadband on site of 20mb tenant can install a mezzanine office at their own expense. CCTV on site. Racking installed, 6m to eaves. 7.5 ton lorry access</x:v>
      </x:c>
      <x:c r="R1948"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48" s="15" t="str">
        <x:v>https://www.rightmove.co.uk/properties/754789508576640#/?channel=COM_LET</x:v>
      </x:c>
      <x:c r="T1948" s="15" t="str"/>
      <x:c r="U1948" s="15" t="str"/>
      <x:c r="V1948" s="15" t="str">
        <x:v>Hoddesdon — Standalone / estate not named</x:v>
      </x:c>
      <x:c r="W1948" s="15" t="str">
        <x:v>Individual unit ≤15,000 sq ft</x:v>
      </x:c>
      <x:c r="X1948" s="13" t="n">
        <x:f>IF(N1948="Yes",L1948,0)</x:f>
        <x:v>11.452173913043477</x:v>
      </x:c>
      <x:c r="Y1948" s="14" t="n">
        <x:v>1</x:v>
      </x:c>
      <x:c r="Z1948" s="13" t="str">
        <x:v>Industrial / workshop / storage</x:v>
      </x:c>
    </x:row>
    <x:row r="1949" ht="49" customHeight="1">
      <x:c r="A1949" s="13" t="str">
        <x:v>SE0969</x:v>
      </x:c>
      <x:c r="B1949" s="15" t="str">
        <x:v>Hoddesdon</x:v>
      </x:c>
      <x:c r="C1949" s="15" t="str">
        <x:v>Nazeing</x:v>
      </x:c>
      <x:c r="D1949" s="14"/>
      <x:c r="E1949" s="13" t="str">
        <x:v>Nearby</x:v>
      </x:c>
      <x:c r="F1949" s="15" t="str">
        <x:v>Standalone / estate not named</x:v>
      </x:c>
      <x:c r="G1949" s="15" t="str">
        <x:v>Sedge Green, Nazeing, EN9</x:v>
      </x:c>
      <x:c r="H1949" s="13" t="str">
        <x:v>Current</x:v>
      </x:c>
      <x:c r="I1949" s="14" t="n">
        <x:v>1300</x:v>
      </x:c>
      <x:c r="J1949" s="13" t="str">
        <x:f>IF(AND(ISNUMBER(I1949),I1949&gt;0),IF(I1949&lt;=1000,"1–1,000",IF(I1949&lt;=2500,"1,001–2,500",IF(I1949&lt;=5000,"2,501–5,000",IF(I1949&lt;=10000,"5,001–10,000","10,001–15,000")))),"1,001–2,500")</x:f>
        <x:v>1,001–2,500</x:v>
      </x:c>
      <x:c r="K1949" s="16" t="n">
        <x:v>18000</x:v>
      </x:c>
      <x:c r="L1949" s="43" t="n">
        <x:f>IF(AND(ISNUMBER(I1949),I1949&gt;0,ISNUMBER(K1949),K1949&gt;0),K1949/I1949,"n.a.")</x:f>
        <x:v>13.846153846153847</x:v>
      </x:c>
      <x:c r="M1949" s="43"/>
      <x:c r="N1949" s="13" t="str">
        <x:v>Yes</x:v>
      </x:c>
      <x:c r="O1949" s="15" t="str">
        <x:v>Not stated</x:v>
      </x:c>
      <x:c r="P1949" s="15" t="str">
        <x:v>Not stated</x:v>
      </x:c>
      <x:c r="Q1949" s="15" t="str">
        <x:v>VIA Properties are delighted to offer a new light industrial unit located in a popular area - get in contact now to book your viewing</x:v>
      </x:c>
      <x:c r="R1949"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49" s="15" t="str">
        <x:v>https://www.rightmove.co.uk/properties/173468327#/?channel=COM_LET</x:v>
      </x:c>
      <x:c r="T1949" s="15" t="str">
        <x:v>https://www.rightmove.co.uk/properties/94244946#/?channel=COM_LET</x:v>
      </x:c>
      <x:c r="U1949" s="15" t="str"/>
      <x:c r="V1949" s="15" t="str">
        <x:v>Hoddesdon — Standalone / estate not named</x:v>
      </x:c>
      <x:c r="W1949" s="15" t="str">
        <x:v>Individual unit ≤15,000 sq ft</x:v>
      </x:c>
      <x:c r="X1949" s="13" t="n">
        <x:f>IF(N1949="Yes",L1949,0)</x:f>
        <x:v>13.846153846153847</x:v>
      </x:c>
      <x:c r="Y1949" s="14" t="n">
        <x:v>1</x:v>
      </x:c>
      <x:c r="Z1949" s="13" t="str">
        <x:v>Industrial / workshop / storage</x:v>
      </x:c>
    </x:row>
    <x:row r="1950" ht="49" customHeight="1">
      <x:c r="A1950" s="13" t="str">
        <x:v>SE0970</x:v>
      </x:c>
      <x:c r="B1950" s="15" t="str">
        <x:v>Hoddesdon</x:v>
      </x:c>
      <x:c r="C1950" s="15" t="str">
        <x:v>Nazeing</x:v>
      </x:c>
      <x:c r="D1950" s="14"/>
      <x:c r="E1950" s="13" t="str">
        <x:v>Nearby</x:v>
      </x:c>
      <x:c r="F1950" s="15" t="str">
        <x:v>Standalone / estate not named</x:v>
      </x:c>
      <x:c r="G1950" s="15" t="str">
        <x:v>Warehouse To Let In Nazeing, Essex</x:v>
      </x:c>
      <x:c r="H1950" s="13" t="str">
        <x:v>Current</x:v>
      </x:c>
      <x:c r="I1950" s="14" t="n">
        <x:v>1600</x:v>
      </x:c>
      <x:c r="J1950" s="13" t="str">
        <x:f>IF(AND(ISNUMBER(I1950),I1950&gt;0),IF(I1950&lt;=1000,"1–1,000",IF(I1950&lt;=2500,"1,001–2,500",IF(I1950&lt;=5000,"2,501–5,000",IF(I1950&lt;=10000,"5,001–10,000","10,001–15,000")))),"1,001–2,500")</x:f>
        <x:v>1,001–2,500</x:v>
      </x:c>
      <x:c r="K1950" s="16" t="n">
        <x:v>33600</x:v>
      </x:c>
      <x:c r="L1950" s="43" t="n">
        <x:f>IF(AND(ISNUMBER(I1950),I1950&gt;0,ISNUMBER(K1950),K1950&gt;0),K1950/I1950,"n.a.")</x:f>
        <x:v>21</x:v>
      </x:c>
      <x:c r="M1950" s="43"/>
      <x:c r="N1950" s="13" t="str">
        <x:v>Yes</x:v>
      </x:c>
      <x:c r="O1950" s="15" t="str">
        <x:v>Not stated</x:v>
      </x:c>
      <x:c r="P1950" s="15" t="str">
        <x:v>Not stated</x:v>
      </x:c>
      <x:c r="Q1950" s="15" t="str">
        <x:v>1,600 sqft Warehouse To Let In Nazeing, Essex</x:v>
      </x:c>
      <x:c r="R1950"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50" s="15" t="str">
        <x:v>https://www.rightmove.co.uk/properties/169654289#/?channel=COM_LET</x:v>
      </x:c>
      <x:c r="T1950" s="15" t="str"/>
      <x:c r="U1950" s="15" t="str"/>
      <x:c r="V1950" s="15" t="str">
        <x:v>Hoddesdon — Standalone / estate not named</x:v>
      </x:c>
      <x:c r="W1950" s="15" t="str">
        <x:v>Individual unit ≤15,000 sq ft</x:v>
      </x:c>
      <x:c r="X1950" s="13" t="n">
        <x:f>IF(N1950="Yes",L1950,0)</x:f>
        <x:v>21</x:v>
      </x:c>
      <x:c r="Y1950" s="14" t="n">
        <x:v>1</x:v>
      </x:c>
      <x:c r="Z1950" s="13" t="str">
        <x:v>Industrial / workshop / storage</x:v>
      </x:c>
    </x:row>
    <x:row r="1951" ht="49" customHeight="1">
      <x:c r="A1951" s="13" t="str">
        <x:v>SE0971</x:v>
      </x:c>
      <x:c r="B1951" s="15" t="str">
        <x:v>Hoddesdon</x:v>
      </x:c>
      <x:c r="C1951" s="15" t="str">
        <x:v>Broxbourne</x:v>
      </x:c>
      <x:c r="D1951" s="14"/>
      <x:c r="E1951" s="13" t="str">
        <x:v>Nearby</x:v>
      </x:c>
      <x:c r="F1951" s="15" t="str">
        <x:v>Standalone / estate not named</x:v>
      </x:c>
      <x:c r="G1951" s="15" t="str">
        <x:v>White Stubbs Lane, Broxbourne, EN10 7</x:v>
      </x:c>
      <x:c r="H1951" s="13" t="str">
        <x:v>Current</x:v>
      </x:c>
      <x:c r="I1951" s="14" t="n">
        <x:v>850</x:v>
      </x:c>
      <x:c r="J1951" s="13" t="str">
        <x:f>IF(AND(ISNUMBER(I1951),I1951&gt;0),IF(I1951&lt;=1000,"1–1,000",IF(I1951&lt;=2500,"1,001–2,500",IF(I1951&lt;=5000,"2,501–5,000",IF(I1951&lt;=10000,"5,001–10,000","10,001–15,000")))),"1–1,000")</x:f>
        <x:v>1–1,000</x:v>
      </x:c>
      <x:c r="K1951" s="16" t="n">
        <x:v>13800</x:v>
      </x:c>
      <x:c r="L1951" s="43" t="n">
        <x:f>IF(AND(ISNUMBER(I1951),I1951&gt;0,ISNUMBER(K1951),K1951&gt;0),K1951/I1951,"n.a.")</x:f>
        <x:v>16.235294117647058</x:v>
      </x:c>
      <x:c r="M1951" s="43"/>
      <x:c r="N1951" s="13" t="str">
        <x:v>Yes</x:v>
      </x:c>
      <x:c r="O1951" s="15" t="str">
        <x:v>Not stated</x:v>
      </x:c>
      <x:c r="P1951" s="15" t="str">
        <x:v>Not stated</x:v>
      </x:c>
      <x:c r="Q1951" s="15" t="str">
        <x:v>850 sq ft Building with a Further 1,300 sq ft of Outside Storage £1,150 PCM + VAT</x:v>
      </x:c>
      <x:c r="R1951"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51" s="15" t="str">
        <x:v>https://www.rightmove.co.uk/properties/93569505#/?channel=COM_LET</x:v>
      </x:c>
      <x:c r="T1951" s="15" t="str"/>
      <x:c r="U1951" s="15" t="str"/>
      <x:c r="V1951" s="15" t="str">
        <x:v>Hoddesdon — Standalone / estate not named</x:v>
      </x:c>
      <x:c r="W1951" s="15" t="str">
        <x:v>Individual unit ≤15,000 sq ft</x:v>
      </x:c>
      <x:c r="X1951" s="13" t="n">
        <x:f>IF(N1951="Yes",L1951,0)</x:f>
        <x:v>16.235294117647058</x:v>
      </x:c>
      <x:c r="Y1951" s="14" t="n">
        <x:v>1</x:v>
      </x:c>
      <x:c r="Z1951" s="13" t="str">
        <x:v>Industrial / workshop / storage</x:v>
      </x:c>
    </x:row>
    <x:row r="1952" ht="62" customHeight="1">
      <x:c r="A1952" s="13" t="str">
        <x:v>SE0972</x:v>
      </x:c>
      <x:c r="B1952" s="15" t="str">
        <x:v>Hoddesdon</x:v>
      </x:c>
      <x:c r="C1952" s="15" t="str">
        <x:v>Hoddesdon</x:v>
      </x:c>
      <x:c r="D1952" s="14" t="n">
        <x:v>40615</x:v>
      </x:c>
      <x:c r="E1952" s="13" t="str">
        <x:v>Town</x:v>
      </x:c>
      <x:c r="F1952" s="15" t="str">
        <x:v>Hoddesdon Industrial Centre</x:v>
      </x:c>
      <x:c r="G1952" s="15" t="str">
        <x:v>Hoddesdon Industrial Centre, Pindar Road, Hoddesdon, Hertfordshire</x:v>
      </x:c>
      <x:c r="H1952" s="13" t="str">
        <x:v>Current</x:v>
      </x:c>
      <x:c r="I1952" s="14" t="n">
        <x:v>1270</x:v>
      </x:c>
      <x:c r="J1952" s="13" t="str">
        <x:f>IF(AND(ISNUMBER(I1952),I1952&gt;0),IF(I1952&lt;=1000,"1–1,000",IF(I1952&lt;=2500,"1,001–2,500",IF(I1952&lt;=5000,"2,501–5,000",IF(I1952&lt;=10000,"5,001–10,000","10,001–15,000")))),"1,001–2,500")</x:f>
        <x:v>1,001–2,500</x:v>
      </x:c>
      <x:c r="K1952" s="16" t="n">
        <x:v>17004</x:v>
      </x:c>
      <x:c r="L1952" s="43" t="n">
        <x:f>IF(AND(ISNUMBER(I1952),I1952&gt;0,ISNUMBER(K1952),K1952&gt;0),K1952/I1952,"n.a.")</x:f>
        <x:v>13.388976377952757</x:v>
      </x:c>
      <x:c r="M1952" s="43"/>
      <x:c r="N1952" s="13" t="str">
        <x:v>Yes</x:v>
      </x:c>
      <x:c r="O1952" s="15" t="str">
        <x:v>Light industrial unit to let immediately located on an established industrial estate. Allocated parking available. 1.8 miles from A10. Full height loading door Upstairs office space</x:v>
      </x:c>
      <x:c r="P1952" s="15" t="str">
        <x:v>Light industrial unit to let immediately located on an established industrial estate. Allocated parking available. 1.8 miles from A10. Full height loading door Upstairs office space</x:v>
      </x:c>
      <x:c r="Q1952" s="15" t="str">
        <x:v>Light industrial unit to let immediately located on an established industrial estate. Allocated parking available. 1.8 miles from A10. Full height loading door Upstairs office space</x:v>
      </x:c>
      <x:c r="R1952" s="15" t="str">
        <x:v>Advertised to let Annual rent converted from portal pcm; rounded display may differ from agent annual quote. Size read from property card, excluding the search-size filter. Annual rent is 12 × Rightmove advertised monthly rent; display rounding may apply.</x:v>
      </x:c>
      <x:c r="S1952" s="15" t="str">
        <x:v>https://www.rightmove.co.uk/properties/751114518103969#/?channel=COM_LET</x:v>
      </x:c>
      <x:c r="T1952" s="15" t="str"/>
      <x:c r="U1952" s="15" t="str"/>
      <x:c r="V1952" s="15" t="str">
        <x:v>Hoddesdon — Hoddesdon Industrial Centre</x:v>
      </x:c>
      <x:c r="W1952" s="15" t="str">
        <x:v>Individual unit ≤15,000 sq ft</x:v>
      </x:c>
      <x:c r="X1952" s="13" t="n">
        <x:f>IF(N1952="Yes",L1952,0)</x:f>
        <x:v>13.388976377952757</x:v>
      </x:c>
      <x:c r="Y1952" s="14" t="n">
        <x:v>1</x:v>
      </x:c>
      <x:c r="Z1952" s="13" t="str">
        <x:v>Industrial / workshop / storage</x:v>
      </x:c>
    </x:row>
    <x:row r="1953" ht="49" customHeight="1">
      <x:c r="A1953" s="13" t="str">
        <x:v>SE0973</x:v>
      </x:c>
      <x:c r="B1953" s="15" t="str">
        <x:v>Hoddesdon</x:v>
      </x:c>
      <x:c r="C1953" s="15" t="str">
        <x:v>Hoddesdon</x:v>
      </x:c>
      <x:c r="D1953" s="14" t="n">
        <x:v>40615</x:v>
      </x:c>
      <x:c r="E1953" s="13" t="str">
        <x:v>Town</x:v>
      </x:c>
      <x:c r="F1953" s="15" t="str">
        <x:v>Hoddesdon Industrial Centre</x:v>
      </x:c>
      <x:c r="G1953" s="15" t="str">
        <x:v>Max Metal Works, Hoddesdon Industrial Centre, Pindar Road, Hoddesdon, Hertfordshire</x:v>
      </x:c>
      <x:c r="H1953" s="13" t="str">
        <x:v>Current</x:v>
      </x:c>
      <x:c r="I1953" s="14" t="n">
        <x:v>3321</x:v>
      </x:c>
      <x:c r="J1953" s="13" t="str">
        <x:f>IF(AND(ISNUMBER(I1953),I1953&gt;0),IF(I1953&lt;=1000,"1–1,000",IF(I1953&lt;=2500,"1,001–2,500",IF(I1953&lt;=5000,"2,501–5,000",IF(I1953&lt;=10000,"5,001–10,000","10,001–15,000")))),"2,501–5,000")</x:f>
        <x:v>2,501–5,000</x:v>
      </x:c>
      <x:c r="K1953" s="16" t="n">
        <x:v>38004</x:v>
      </x:c>
      <x:c r="L1953" s="43" t="n">
        <x:f>IF(AND(ISNUMBER(I1953),I1953&gt;0,ISNUMBER(K1953),K1953&gt;0),K1953/I1953,"n.a.")</x:f>
        <x:v>11.443541102077688</x:v>
      </x:c>
      <x:c r="M1953" s="43"/>
      <x:c r="N1953" s="13" t="str">
        <x:v>Yes</x:v>
      </x:c>
      <x:c r="O1953" s="15" t="str">
        <x:v>Not stated</x:v>
      </x:c>
      <x:c r="P1953" s="15" t="str">
        <x:v>Not stated</x:v>
      </x:c>
      <x:c r="Q1953" s="15" t="str">
        <x:v>An excellent opportunity to rent a well-located industrial/warehouse unit at Hoddesdon Industrial Centre, suitable for a range of commercial, storage, and light industrial uses</x:v>
      </x:c>
      <x:c r="R1953" s="15" t="str">
        <x:v>Advertised to let Annual rent converted from portal pcm; rounded display may differ from agent annual quote. Size read from property card, excluding the search-size filter. Annual rent is 12 × Rightmove advertised monthly rent; display rounding may apply.</x:v>
      </x:c>
      <x:c r="S1953" s="15" t="str">
        <x:v>https://www.rightmove.co.uk/properties/769971280418705#/?channel=COM_LET</x:v>
      </x:c>
      <x:c r="T1953" s="15" t="str"/>
      <x:c r="U1953" s="15" t="str"/>
      <x:c r="V1953" s="15" t="str">
        <x:v>Hoddesdon — Hoddesdon Industrial Centre</x:v>
      </x:c>
      <x:c r="W1953" s="15" t="str">
        <x:v>Individual unit ≤15,000 sq ft</x:v>
      </x:c>
      <x:c r="X1953" s="13" t="n">
        <x:f>IF(N1953="Yes",L1953,0)</x:f>
        <x:v>11.443541102077688</x:v>
      </x:c>
      <x:c r="Y1953" s="14" t="n">
        <x:v>1</x:v>
      </x:c>
      <x:c r="Z1953" s="13" t="str">
        <x:v>Industrial / workshop / storage</x:v>
      </x:c>
    </x:row>
    <x:row r="1954" ht="62" customHeight="1">
      <x:c r="A1954" s="13" t="str">
        <x:v>SE0974</x:v>
      </x:c>
      <x:c r="B1954" s="15" t="str">
        <x:v>Hoddesdon</x:v>
      </x:c>
      <x:c r="C1954" s="15" t="str">
        <x:v>Hoddesdon</x:v>
      </x:c>
      <x:c r="D1954" s="14" t="n">
        <x:v>40615</x:v>
      </x:c>
      <x:c r="E1954" s="13" t="str">
        <x:v>Town</x:v>
      </x:c>
      <x:c r="F1954" s="15" t="str">
        <x:v>Standalone / estate not named</x:v>
      </x:c>
      <x:c r="G1954" s="15" t="str">
        <x:v>Charlton Mead Lane, Hoddesdon, EN11</x:v>
      </x:c>
      <x:c r="H1954" s="13" t="str">
        <x:v>Uncertain</x:v>
      </x:c>
      <x:c r="I1954" s="14" t="n">
        <x:v>3300</x:v>
      </x:c>
      <x:c r="J1954" s="13" t="str">
        <x:f>IF(AND(ISNUMBER(I1954),I1954&gt;0),IF(I1954&lt;=1000,"1–1,000",IF(I1954&lt;=2500,"1,001–2,500",IF(I1954&lt;=5000,"2,501–5,000",IF(I1954&lt;=10000,"5,001–10,000","10,001–15,000")))),"2,501–5,000")</x:f>
        <x:v>2,501–5,000</x:v>
      </x:c>
      <x:c r="K1954" s="16" t="n">
        <x:v>49992</x:v>
      </x:c>
      <x:c r="L1954" s="43" t="n">
        <x:f>IF(AND(ISNUMBER(I1954),I1954&gt;0,ISNUMBER(K1954),K1954&gt;0),K1954/I1954,"n.a.")</x:f>
        <x:v>15.149090909090908</x:v>
      </x:c>
      <x:c r="M1954" s="43"/>
      <x:c r="N1954" s="13" t="str">
        <x:v>No</x:v>
      </x:c>
      <x:c r="O1954" s="15" t="str">
        <x:v>Presented by VIA Properties Commercial - Unit 8 Haslemere Estate - Industrial/Warehouse Unit with Excellent Eaves Height, Three-Phase Power and Parking</x:v>
      </x:c>
      <x:c r="P1954" s="15" t="str">
        <x:v>Not stated</x:v>
      </x:c>
      <x:c r="Q1954" s="15" t="str">
        <x:v>Presented by VIA Properties Commercial - Unit 8 Haslemere Estate - Industrial/Warehouse Unit with Excellent Eaves Height, Three-Phase Power and Parking</x:v>
      </x:c>
      <x:c r="R1954" s="15" t="str">
        <x:v>Advertised but conflicting floor-area/demise descriptions Annual rent converted from portal pcm; rounded display may differ from agent annual quote. Conflicting portal areas: 3300.0, 4500.0 Size read from property card, excluding the search-size filter. Annual rent is 12 × Rightmove advertised monthly rent; display rounding may apply.</x:v>
      </x:c>
      <x:c r="S1954" s="15" t="str">
        <x:v>https://www.rightmove.co.uk/properties/91535742#/?channel=COM_LET</x:v>
      </x:c>
      <x:c r="T1954" s="15" t="str">
        <x:v>https://www.rightmove.co.uk/properties/91536015#/?channel=COM_LET</x:v>
      </x:c>
      <x:c r="U1954" s="15" t="str"/>
      <x:c r="V1954" s="15" t="str">
        <x:v>Hoddesdon — Standalone / estate not named</x:v>
      </x:c>
      <x:c r="W1954" s="15" t="str">
        <x:v>Individual unit ≤15,000 sq ft</x:v>
      </x:c>
      <x:c r="X1954" s="13" t="n">
        <x:f>IF(N1954="Yes",L1954,0)</x:f>
        <x:v>0</x:v>
      </x:c>
      <x:c r="Y1954" s="14" t="n">
        <x:v>1</x:v>
      </x:c>
      <x:c r="Z1954" s="13" t="str">
        <x:v>Industrial / workshop / storage</x:v>
      </x:c>
    </x:row>
    <x:row r="1955" ht="49" customHeight="1">
      <x:c r="A1955" s="13" t="str">
        <x:v>SE0975</x:v>
      </x:c>
      <x:c r="B1955" s="15" t="str">
        <x:v>Hoddesdon</x:v>
      </x:c>
      <x:c r="C1955" s="15" t="str">
        <x:v>Hoddesdon</x:v>
      </x:c>
      <x:c r="D1955" s="14" t="n">
        <x:v>40615</x:v>
      </x:c>
      <x:c r="E1955" s="13" t="str">
        <x:v>Town</x:v>
      </x:c>
      <x:c r="F1955" s="15" t="str">
        <x:v>Standalone / estate not named</x:v>
      </x:c>
      <x:c r="G1955" s="15" t="str">
        <x:v>Essex Road, Hoddesdon EN11</x:v>
      </x:c>
      <x:c r="H1955" s="13" t="str">
        <x:v>Current</x:v>
      </x:c>
      <x:c r="I1955" s="14" t="n">
        <x:v>3258</x:v>
      </x:c>
      <x:c r="J1955" s="13" t="str">
        <x:f>IF(AND(ISNUMBER(I1955),I1955&gt;0),IF(I1955&lt;=1000,"1–1,000",IF(I1955&lt;=2500,"1,001–2,500",IF(I1955&lt;=5000,"2,501–5,000",IF(I1955&lt;=10000,"5,001–10,000","10,001–15,000")))),"2,501–5,000")</x:f>
        <x:v>2,501–5,000</x:v>
      </x:c>
      <x:c r="K1955" s="16" t="n">
        <x:v>48876</x:v>
      </x:c>
      <x:c r="L1955" s="43" t="n">
        <x:f>IF(AND(ISNUMBER(I1955),I1955&gt;0,ISNUMBER(K1955),K1955&gt;0),K1955/I1955,"n.a.")</x:f>
        <x:v>15.00184162062615</x:v>
      </x:c>
      <x:c r="M1955" s="43"/>
      <x:c r="N1955" s="13" t="str">
        <x:v>Yes</x:v>
      </x:c>
      <x:c r="O1955" s="15" t="str">
        <x:v>Not stated</x:v>
      </x:c>
      <x:c r="P1955" s="15" t="str">
        <x:v>Not stated</x:v>
      </x:c>
      <x:c r="Q1955" s="15" t="str">
        <x:v>Modern industrial warehouse building to let Warehouse</x:v>
      </x:c>
      <x:c r="R1955"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955" s="15" t="str">
        <x:v>https://www.zoopla.co.uk/to-rent/commercial/details/73314940/</x:v>
      </x:c>
      <x:c r="T1955" s="15" t="str"/>
      <x:c r="U1955" s="15" t="str"/>
      <x:c r="V1955" s="15" t="str">
        <x:v>Hoddesdon — Standalone / estate not named</x:v>
      </x:c>
      <x:c r="W1955" s="15" t="str">
        <x:v>Individual unit ≤15,000 sq ft</x:v>
      </x:c>
      <x:c r="X1955" s="13" t="n">
        <x:f>IF(N1955="Yes",L1955,0)</x:f>
        <x:v>15.00184162062615</x:v>
      </x:c>
      <x:c r="Y1955" s="14" t="n">
        <x:v>1</x:v>
      </x:c>
      <x:c r="Z1955" s="13" t="str">
        <x:v>Industrial / workshop / storage</x:v>
      </x:c>
    </x:row>
    <x:row r="1956" ht="42" customHeight="1">
      <x:c r="A1956" s="13" t="str">
        <x:v>SE0976</x:v>
      </x:c>
      <x:c r="B1956" s="15" t="str">
        <x:v>Hoddesdon</x:v>
      </x:c>
      <x:c r="C1956" s="15" t="str">
        <x:v>Hoddesdon</x:v>
      </x:c>
      <x:c r="D1956" s="14" t="n">
        <x:v>40615</x:v>
      </x:c>
      <x:c r="E1956" s="13" t="str">
        <x:v>Town</x:v>
      </x:c>
      <x:c r="F1956" s="15" t="str">
        <x:v>Standalone / estate not named</x:v>
      </x:c>
      <x:c r="G1956" s="15" t="str">
        <x:v>Pindar Road, Hoddesdon EN11</x:v>
      </x:c>
      <x:c r="H1956" s="13" t="str">
        <x:v>Uncertain</x:v>
      </x:c>
      <x:c r="I1956" s="14" t="n">
        <x:v>10000</x:v>
      </x:c>
      <x:c r="J1956" s="13" t="str">
        <x:f>IF(AND(ISNUMBER(I1956),I1956&gt;0),IF(I1956&lt;=1000,"1–1,000",IF(I1956&lt;=2500,"1,001–2,500",IF(I1956&lt;=5000,"2,501–5,000",IF(I1956&lt;=10000,"5,001–10,000","10,001–15,000")))),"5,001–10,000")</x:f>
        <x:v>5,001–10,000</x:v>
      </x:c>
      <x:c r="K1956" s="16"/>
      <x:c r="L1956" s="43" t="str">
        <x:f>IF(AND(ISNUMBER(I1956),I1956&gt;0,ISNUMBER(K1956),K1956&gt;0),K1956/I1956,"n.a.")</x:f>
        <x:v>n.a.</x:v>
      </x:c>
      <x:c r="M1956" s="43"/>
      <x:c r="N1956" s="13" t="str">
        <x:v>No</x:v>
      </x:c>
      <x:c r="O1956" s="15" t="str">
        <x:v>Not stated</x:v>
      </x:c>
      <x:c r="P1956" s="15" t="str">
        <x:v>Not stated</x:v>
      </x:c>
      <x:c r="Q1956" s="15" t="str">
        <x:v>Modern industrial warehouse building to let Warehouse</x:v>
      </x:c>
      <x:c r="R1956" s="15" t="str">
        <x:v>Advertised but conflicting floor-area/demise descriptions Portal result card observed; individual detail unavailable at time of reading. Conflicting portal areas: 10000.0, 10486.0</x:v>
      </x:c>
      <x:c r="S1956" s="15" t="str">
        <x:v>https://www.zoopla.co.uk/to-rent/commercial/details/73745383/</x:v>
      </x:c>
      <x:c r="T1956" s="15" t="str">
        <x:v>https://www.zoopla.co.uk/to-rent/commercial/details/72975829/</x:v>
      </x:c>
      <x:c r="U1956" s="15" t="str"/>
      <x:c r="V1956" s="15" t="str">
        <x:v>Hoddesdon — Standalone / estate not named</x:v>
      </x:c>
      <x:c r="W1956" s="15" t="str">
        <x:v>Individual unit ≤15,000 sq ft</x:v>
      </x:c>
      <x:c r="X1956" s="13" t="n">
        <x:f>IF(N1956="Yes",L1956,0)</x:f>
        <x:v>0</x:v>
      </x:c>
      <x:c r="Y1956" s="14" t="n">
        <x:v>1</x:v>
      </x:c>
      <x:c r="Z1956" s="13" t="str">
        <x:v>Industrial / workshop / storage</x:v>
      </x:c>
    </x:row>
    <x:row r="1957" ht="75" customHeight="1">
      <x:c r="A1957" s="13" t="str">
        <x:v>SE0977</x:v>
      </x:c>
      <x:c r="B1957" s="15" t="str">
        <x:v>Letchworth</x:v>
      </x:c>
      <x:c r="C1957" s="15" t="str">
        <x:v>Royston</x:v>
      </x:c>
      <x:c r="D1957" s="14"/>
      <x:c r="E1957" s="13" t="str">
        <x:v>Context</x:v>
      </x:c>
      <x:c r="F1957" s="15" t="str">
        <x:v>Royston Trading Estate</x:v>
      </x:c>
      <x:c r="G1957" s="15" t="str">
        <x:v>Unit 2, Royston Trading Estate</x:v>
      </x:c>
      <x:c r="H1957" s="13" t="str">
        <x:v>Current</x:v>
      </x:c>
      <x:c r="I1957" s="14" t="n">
        <x:v>8293</x:v>
      </x:c>
      <x:c r="J1957" s="13" t="str">
        <x:f>IF(AND(ISNUMBER(I1957),I1957&gt;0),IF(I1957&lt;=1000,"1–1,000",IF(I1957&lt;=2500,"1,001–2,500",IF(I1957&lt;=5000,"2,501–5,000",IF(I1957&lt;=10000,"5,001–10,000","10,001–15,000")))),"5,001–10,000")</x:f>
        <x:v>5,001–10,000</x:v>
      </x:c>
      <x:c r="K1957" s="16" t="n">
        <x:v>99516</x:v>
      </x:c>
      <x:c r="L1957" s="43" t="n">
        <x:f>IF(AND(ISNUMBER(I1957),I1957&gt;0,ISNUMBER(K1957),K1957&gt;0),K1957/I1957,"n.a.")</x:f>
        <x:v>12</x:v>
      </x:c>
      <x:c r="M1957" s="43"/>
      <x:c r="N1957" s="13" t="str">
        <x:v>No</x:v>
      </x:c>
      <x:c r="O1957" s="15" t="str">
        <x:v>Not stated</x:v>
      </x:c>
      <x:c r="P1957" s="15" t="str">
        <x:v>Not stated</x:v>
      </x:c>
      <x:c r="Q1957" s="15" t="str">
        <x:v>Unit 2 is a recently refurbished portal-framed warehouse of blockwork and clad construction, finished to a high standard throughout. The property benefits from high-bay LED lighting and includes a substantial 4,400 sq ft secure yard, enclosed by palisade fencing with double access gates.</x:v>
      </x:c>
      <x:c r="R1957"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957" s="15" t="str">
        <x:v>https://www.rightmove.co.uk/properties/755877930491888#/?channel=COM_LET</x:v>
      </x:c>
      <x:c r="T1957" s="15" t="str"/>
      <x:c r="U1957" s="15" t="str"/>
      <x:c r="V1957" s="15" t="str">
        <x:v>Letchworth — Royston Trading Estate</x:v>
      </x:c>
      <x:c r="W1957" s="15" t="str">
        <x:v>Individual unit ≤15,000 sq ft</x:v>
      </x:c>
      <x:c r="X1957" s="13" t="n">
        <x:f>IF(N1957="Yes",L1957,0)</x:f>
        <x:v>0</x:v>
      </x:c>
      <x:c r="Y1957" s="14" t="n">
        <x:v>1</x:v>
      </x:c>
      <x:c r="Z1957" s="13" t="str">
        <x:v>Industrial / workshop / storage</x:v>
      </x:c>
    </x:row>
    <x:row r="1958" ht="114" customHeight="1">
      <x:c r="A1958" s="13" t="str">
        <x:v>SE0978</x:v>
      </x:c>
      <x:c r="B1958" s="15" t="str">
        <x:v>Letchworth</x:v>
      </x:c>
      <x:c r="C1958" s="15" t="str">
        <x:v>Royston</x:v>
      </x:c>
      <x:c r="D1958" s="14"/>
      <x:c r="E1958" s="13" t="str">
        <x:v>Context</x:v>
      </x:c>
      <x:c r="F1958" s="15" t="str">
        <x:v>Standalone / estate not named</x:v>
      </x:c>
      <x:c r="G1958" s="15" t="str">
        <x:v>7 The Quadrant, Newark Close, Royston, Hertfordshire</x:v>
      </x:c>
      <x:c r="H1958" s="13" t="str">
        <x:v>Current</x:v>
      </x:c>
      <x:c r="I1958" s="14" t="n">
        <x:v>1750</x:v>
      </x:c>
      <x:c r="J1958" s="13" t="str">
        <x:f>IF(AND(ISNUMBER(I1958),I1958&gt;0),IF(I1958&lt;=1000,"1–1,000",IF(I1958&lt;=2500,"1,001–2,500",IF(I1958&lt;=5000,"2,501–5,000",IF(I1958&lt;=10000,"5,001–10,000","10,001–15,000")))),"1,001–2,500")</x:f>
        <x:v>1,001–2,500</x:v>
      </x:c>
      <x:c r="K1958" s="16" t="n">
        <x:v>18756</x:v>
      </x:c>
      <x:c r="L1958" s="43" t="n">
        <x:f>IF(AND(ISNUMBER(I1958),I1958&gt;0,ISNUMBER(K1958),K1958&gt;0),K1958/I1958,"n.a.")</x:f>
        <x:v>10.717714285714285</x:v>
      </x:c>
      <x:c r="M1958" s="43" t="n">
        <x:v>10.71</x:v>
      </x:c>
      <x:c r="N1958" s="13" t="str">
        <x:v>No</x:v>
      </x:c>
      <x:c r="O1958" s="15" t="str">
        <x:v>Not stated</x:v>
      </x:c>
      <x:c r="P1958" s="15" t="str">
        <x:v>Manual loading door and three phase power; It features a front-loading manual roller shutter, ground-floor workshop space, and first-floor offices.</x:v>
      </x:c>
      <x:c r="Q1958" s="15" t="str">
        <x:v>Units 7 is a modern, two-story terraced industrial unit of steel-frame and brick/block construction. It features a front-loading manual roller shutter, ground-floor workshop space, and first-floor offices. The unit is well-equipped with a kitchenette and WC facilities on both floors. The property both has gas-fired central heating , a three-phase power supply, and parking for up to five cars. Permitted use within class E(g)(i),(ii) and (iii). Additional information</x:v>
      </x:c>
      <x:c r="R1958" s="15" t="str">
        <x:v>Advertised to let Annual rent converted from portal pcm; rounded display may differ from agent annual quote. Rightmove displays a price per sq ft; may be portal calculated. Rightmove detail verified. Separate below-20,000 settlement; context only, not anchor-town supply. Annual rent is 12 × Rightmove advertised monthly rent; display rounding may apply. Host BUA population not separately matched.</x:v>
      </x:c>
      <x:c r="S1958" s="15" t="str">
        <x:v>https://www.zoopla.co.uk/to-rent/commercial/details/72851488/</x:v>
      </x:c>
      <x:c r="T1958" s="15" t="str">
        <x:v>https://www.rightmove.co.uk/properties/777036738806464#/?channel=COM_LET</x:v>
      </x:c>
      <x:c r="U1958" s="15" t="str"/>
      <x:c r="V1958" s="15" t="str">
        <x:v>Letchworth — Standalone / estate not named</x:v>
      </x:c>
      <x:c r="W1958" s="15" t="str">
        <x:v>Individual unit ≤15,000 sq ft</x:v>
      </x:c>
      <x:c r="X1958" s="13" t="n">
        <x:f>IF(N1958="Yes",L1958,0)</x:f>
        <x:v>0</x:v>
      </x:c>
      <x:c r="Y1958" s="14" t="n">
        <x:v>1</x:v>
      </x:c>
      <x:c r="Z1958" s="13" t="str">
        <x:v>Industrial / workshop / storage</x:v>
      </x:c>
    </x:row>
    <x:row r="1959" ht="75" customHeight="1">
      <x:c r="A1959" s="13" t="str">
        <x:v>SE0979</x:v>
      </x:c>
      <x:c r="B1959" s="15" t="str">
        <x:v>Letchworth</x:v>
      </x:c>
      <x:c r="C1959" s="15" t="str">
        <x:v>Royston</x:v>
      </x:c>
      <x:c r="D1959" s="14"/>
      <x:c r="E1959" s="13" t="str">
        <x:v>Context</x:v>
      </x:c>
      <x:c r="F1959" s="15" t="str">
        <x:v>Standalone / estate not named</x:v>
      </x:c>
      <x:c r="G1959" s="15" t="str">
        <x:v>Lower Gower Road, Royston, Hertfordshire</x:v>
      </x:c>
      <x:c r="H1959" s="13" t="str">
        <x:v>Current</x:v>
      </x:c>
      <x:c r="I1959" s="14" t="n">
        <x:v>1698</x:v>
      </x:c>
      <x:c r="J1959" s="13" t="str">
        <x:f>IF(AND(ISNUMBER(I1959),I1959&gt;0),IF(I1959&lt;=1000,"1–1,000",IF(I1959&lt;=2500,"1,001–2,500",IF(I1959&lt;=5000,"2,501–5,000",IF(I1959&lt;=10000,"5,001–10,000","10,001–15,000")))),"1,001–2,500")</x:f>
        <x:v>1,001–2,500</x:v>
      </x:c>
      <x:c r="K1959" s="16" t="n">
        <x:v>18000</x:v>
      </x:c>
      <x:c r="L1959" s="43" t="n">
        <x:f>IF(AND(ISNUMBER(I1959),I1959&gt;0,ISNUMBER(K1959),K1959&gt;0),K1959/I1959,"n.a.")</x:f>
        <x:v>10.60070671378092</x:v>
      </x:c>
      <x:c r="M1959" s="43"/>
      <x:c r="N1959" s="13" t="str">
        <x:v>No</x:v>
      </x:c>
      <x:c r="O1959" s="15" t="str">
        <x:v>Not stated</x:v>
      </x:c>
      <x:c r="P1959" s="15" t="str">
        <x:v>Not stated</x:v>
      </x:c>
      <x:c r="Q1959" s="15" t="str">
        <x:v>Abode are delighted to offer to market this centrally located light industrial unit in Royston, North Hertfordshire. Located on the lower gower road industrial park, unit 9 is well positioned a short walk from the mainline train station and with easy access to the A505, A10 and connecting motorw...</x:v>
      </x:c>
      <x:c r="R1959" s="15" t="str">
        <x:v>Advertised to let Annual rent converted from portal pcm; rounded display may differ from agent annual quote. Separate below-20,000 settlement; context only, not anchor-town supply. Size read from property card, excluding the search-size filter. Annual rent is 12 × Rightmove advertised monthly rent; display rounding may apply. Host BUA population not separately matched.</x:v>
      </x:c>
      <x:c r="S1959" s="15" t="str">
        <x:v>https://www.rightmove.co.uk/properties/89222289#/?channel=COM_LET</x:v>
      </x:c>
      <x:c r="T1959" s="15" t="str"/>
      <x:c r="U1959" s="15" t="str"/>
      <x:c r="V1959" s="15" t="str">
        <x:v>Letchworth — Standalone / estate not named</x:v>
      </x:c>
      <x:c r="W1959" s="15" t="str">
        <x:v>Individual unit ≤15,000 sq ft</x:v>
      </x:c>
      <x:c r="X1959" s="13" t="n">
        <x:f>IF(N1959="Yes",L1959,0)</x:f>
        <x:v>0</x:v>
      </x:c>
      <x:c r="Y1959" s="14" t="n">
        <x:v>1</x:v>
      </x:c>
      <x:c r="Z1959" s="13" t="str">
        <x:v>Industrial / workshop / storage</x:v>
      </x:c>
    </x:row>
    <x:row r="1960" ht="62" customHeight="1">
      <x:c r="A1960" s="13" t="str">
        <x:v>SE0980</x:v>
      </x:c>
      <x:c r="B1960" s="15" t="str">
        <x:v>Letchworth</x:v>
      </x:c>
      <x:c r="C1960" s="15" t="str">
        <x:v>Royston</x:v>
      </x:c>
      <x:c r="D1960" s="14"/>
      <x:c r="E1960" s="13" t="str">
        <x:v>Context</x:v>
      </x:c>
      <x:c r="F1960" s="15" t="str">
        <x:v>Standalone / estate not named</x:v>
      </x:c>
      <x:c r="G1960" s="15" t="str">
        <x:v>Royston SG8</x:v>
      </x:c>
      <x:c r="H1960" s="13" t="str">
        <x:v>Current</x:v>
      </x:c>
      <x:c r="I1960" s="14" t="n">
        <x:v>8293</x:v>
      </x:c>
      <x:c r="J1960" s="13" t="str">
        <x:f>IF(AND(ISNUMBER(I1960),I1960&gt;0),IF(I1960&lt;=1000,"1–1,000",IF(I1960&lt;=2500,"1,001–2,500",IF(I1960&lt;=5000,"2,501–5,000",IF(I1960&lt;=10000,"5,001–10,000","10,001–15,000")))),"5,001–10,000")</x:f>
        <x:v>5,001–10,000</x:v>
      </x:c>
      <x:c r="K1960" s="16" t="n">
        <x:v>99516</x:v>
      </x:c>
      <x:c r="L1960" s="43" t="n">
        <x:f>IF(AND(ISNUMBER(I1960),I1960&gt;0,ISNUMBER(K1960),K1960&gt;0),K1960/I1960,"n.a.")</x:f>
        <x:v>12</x:v>
      </x:c>
      <x:c r="M1960" s="43"/>
      <x:c r="N1960" s="13" t="str">
        <x:v>No</x:v>
      </x:c>
      <x:c r="O1960" s="15" t="str">
        <x:v>Not stated</x:v>
      </x:c>
      <x:c r="P1960" s="15" t="str">
        <x:v>Not stated</x:v>
      </x:c>
      <x:c r="Q1960" s="15" t="str">
        <x:v>Unit 2 is a recently refurbished portal-framed warehouse of blockwork and clad construction, finished to a high standard ... Warehouse</x:v>
      </x:c>
      <x:c r="R1960" s="15" t="str">
        <x:v>Advertised to let Annual rent converted from portal pcm; rounded display may differ from agent annual quote. Portal result card observed; individual detail unavailable at time of reading. Separate below-20,000 settlement; context only, not anchor-town supply. Annual rent is 12 × Zoopla advertised monthly rent; display rounding may apply. Host BUA population not separately matched.</x:v>
      </x:c>
      <x:c r="S1960" s="15" t="str">
        <x:v>https://www.zoopla.co.uk/to-rent/commercial/details/72426756/</x:v>
      </x:c>
      <x:c r="T1960" s="15" t="str"/>
      <x:c r="U1960" s="15" t="str"/>
      <x:c r="V1960" s="15" t="str">
        <x:v>Letchworth — Standalone / estate not named</x:v>
      </x:c>
      <x:c r="W1960" s="15" t="str">
        <x:v>Individual unit ≤15,000 sq ft</x:v>
      </x:c>
      <x:c r="X1960" s="13" t="n">
        <x:f>IF(N1960="Yes",L1960,0)</x:f>
        <x:v>0</x:v>
      </x:c>
      <x:c r="Y1960" s="14" t="n">
        <x:v>1</x:v>
      </x:c>
      <x:c r="Z1960" s="13" t="str">
        <x:v>Industrial / workshop / storage</x:v>
      </x:c>
    </x:row>
    <x:row r="1961" ht="153" customHeight="1">
      <x:c r="A1961" s="13" t="str">
        <x:v>SE0981</x:v>
      </x:c>
      <x:c r="B1961" s="15" t="str">
        <x:v>Letchworth</x:v>
      </x:c>
      <x:c r="C1961" s="15" t="str">
        <x:v>Baldock</x:v>
      </x:c>
      <x:c r="D1961" s="14" t="n">
        <x:v>10615</x:v>
      </x:c>
      <x:c r="E1961" s="13" t="str">
        <x:v>Nearby</x:v>
      </x:c>
      <x:c r="F1961" s="15" t="str">
        <x:v>Standalone / estate not named</x:v>
      </x:c>
      <x:c r="G1961" s="15" t="str">
        <x:v>Unit 2, Royston Road, Baldock, Hertfordshire, SG7 6PA</x:v>
      </x:c>
      <x:c r="H1961" s="13" t="str">
        <x:v>Current</x:v>
      </x:c>
      <x:c r="I1961" s="14" t="n">
        <x:v>2510.85</x:v>
      </x:c>
      <x:c r="J1961" s="13" t="str">
        <x:f>IF(AND(ISNUMBER(I1961),I1961&gt;0),IF(I1961&lt;=1000,"1–1,000",IF(I1961&lt;=2500,"1,001–2,500",IF(I1961&lt;=5000,"2,501–5,000",IF(I1961&lt;=10000,"5,001–10,000","10,001–15,000")))),"2,501–5,000")</x:f>
        <x:v>2,501–5,000</x:v>
      </x:c>
      <x:c r="K1961" s="16" t="n">
        <x:v>26496</x:v>
      </x:c>
      <x:c r="L1961" s="43" t="n">
        <x:f>IF(AND(ISNUMBER(I1961),I1961&gt;0,ISNUMBER(K1961),K1961&gt;0),K1961/I1961,"n.a.")</x:f>
        <x:v>10.552601708584742</x:v>
      </x:c>
      <x:c r="M1961" s="43" t="n">
        <x:v>10.55</x:v>
      </x:c>
      <x:c r="N1961" s="13" t="str">
        <x:v>Yes</x:v>
      </x:c>
      <x:c r="O1961" s="15" t="str">
        <x:v>The accommodation provides a clear-span warehouse area with good eaves height, benefiting from loading access via a roller shutter door and ancillary office accommodation to both ground and first floor level.</x:v>
      </x:c>
      <x:c r="P1961" s="15" t="str">
        <x:v>Electric loading door; The accommodation provides a clear-span warehouse area with good eaves height, benefiting from loading access via a roller shutter door and ancillary office accommodation to both ground and first floor level.</x:v>
      </x:c>
      <x:c r="Q1961" s="15" t="str">
        <x:v>Unit 2 comprises a modern industrial/warehouse unit of steel portal frame construction with profile metal-clad elevations beneath a pitched roof. The accommodation provides a clear-span warehouse area with good eaves height, benefiting from loading access via a roller shutter door and ancillary office accommodation to both ground and first floor level. The unit is finished to a good standard throughout and benefits from allocated parking and loading facilities. There are five spaces externally to the front of the unit and two additional spaces opposite. The property would be suitable for a range of industrial, storage, distribution and trade counter uses. Additional information</x:v>
      </x:c>
      <x:c r="R1961"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61" s="15" t="str">
        <x:v>https://www.zoopla.co.uk/to-rent/commercial/details/73908173/</x:v>
      </x:c>
      <x:c r="T1961" s="15" t="str">
        <x:v>https://www.rightmove.co.uk/properties/767461694298640#/?channel=COM_LET</x:v>
      </x:c>
      <x:c r="U1961" s="15" t="str"/>
      <x:c r="V1961" s="15" t="str">
        <x:v>Letchworth — Standalone / estate not named</x:v>
      </x:c>
      <x:c r="W1961" s="15" t="str">
        <x:v>Individual unit ≤15,000 sq ft</x:v>
      </x:c>
      <x:c r="X1961" s="13" t="n">
        <x:f>IF(N1961="Yes",L1961,0)</x:f>
        <x:v>10.552601708584742</x:v>
      </x:c>
      <x:c r="Y1961" s="14" t="n">
        <x:v>1</x:v>
      </x:c>
      <x:c r="Z1961" s="13" t="str">
        <x:v>Industrial / workshop / storage</x:v>
      </x:c>
    </x:row>
    <x:row r="1962" ht="62" customHeight="1">
      <x:c r="A1962" s="13" t="str">
        <x:v>SE0982</x:v>
      </x:c>
      <x:c r="B1962" s="15" t="str">
        <x:v>Letchworth</x:v>
      </x:c>
      <x:c r="C1962" s="15" t="str">
        <x:v>Letchworth</x:v>
      </x:c>
      <x:c r="D1962" s="14" t="n">
        <x:v>33990</x:v>
      </x:c>
      <x:c r="E1962" s="13" t="str">
        <x:v>Town</x:v>
      </x:c>
      <x:c r="F1962" s="15" t="str">
        <x:v>Ascot Industrial Estate</x:v>
      </x:c>
      <x:c r="G1962" s="15" t="str">
        <x:v>Unit 7 Ascot Industrial Estate, Icknield Way, Letchworth Garden City, Hertfordshire, SG6 1TD</x:v>
      </x:c>
      <x:c r="H1962" s="13" t="str">
        <x:v>Current</x:v>
      </x:c>
      <x:c r="I1962" s="14" t="n">
        <x:v>2055</x:v>
      </x:c>
      <x:c r="J1962" s="13" t="str">
        <x:f>IF(AND(ISNUMBER(I1962),I1962&gt;0),IF(I1962&lt;=1000,"1–1,000",IF(I1962&lt;=2500,"1,001–2,500",IF(I1962&lt;=5000,"2,501–5,000",IF(I1962&lt;=10000,"5,001–10,000","10,001–15,000")))),"1,001–2,500")</x:f>
        <x:v>1,001–2,500</x:v>
      </x:c>
      <x:c r="K1962" s="16" t="n">
        <x:v>28752</x:v>
      </x:c>
      <x:c r="L1962" s="43" t="n">
        <x:f>IF(AND(ISNUMBER(I1962),I1962&gt;0,ISNUMBER(K1962),K1962&gt;0),K1962/I1962,"n.a.")</x:f>
        <x:v>13.991240875912409</x:v>
      </x:c>
      <x:c r="M1962" s="43"/>
      <x:c r="N1962" s="13" t="str">
        <x:v>Yes</x:v>
      </x:c>
      <x:c r="O1962" s="15" t="str">
        <x:v>Not stated</x:v>
      </x:c>
      <x:c r="P1962" s="15" t="str">
        <x:v>Not stated</x:v>
      </x:c>
      <x:c r="Q1962" s="15" t="str">
        <x:v>The property is located in the middle of a terrace on a small estate of 12 units. The unit offers clear production/storage space with loading and parking facilities. The property will be available from June 2026.</x:v>
      </x:c>
      <x:c r="R1962" s="15" t="str">
        <x:v>Advertised to let Annual rent converted from portal pcm; rounded display may differ from agent annual quote. Size read from property card, excluding the search-size filter. Annual rent is 12 × Rightmove advertised monthly rent; display rounding may apply.</x:v>
      </x:c>
      <x:c r="S1962" s="15" t="str">
        <x:v>https://www.rightmove.co.uk/properties/760571040068960#/?channel=COM_LET</x:v>
      </x:c>
      <x:c r="T1962" s="15" t="str"/>
      <x:c r="U1962" s="15" t="str"/>
      <x:c r="V1962" s="15" t="str">
        <x:v>Letchworth — Ascot Industrial Estate</x:v>
      </x:c>
      <x:c r="W1962" s="15" t="str">
        <x:v>Individual unit ≤15,000 sq ft</x:v>
      </x:c>
      <x:c r="X1962" s="13" t="n">
        <x:f>IF(N1962="Yes",L1962,0)</x:f>
        <x:v>13.991240875912409</x:v>
      </x:c>
      <x:c r="Y1962" s="14" t="n">
        <x:v>1</x:v>
      </x:c>
      <x:c r="Z1962" s="13" t="str">
        <x:v>Industrial / workshop / storage</x:v>
      </x:c>
    </x:row>
    <x:row r="1963" ht="49" customHeight="1">
      <x:c r="A1963" s="13" t="str">
        <x:v>SE0983</x:v>
      </x:c>
      <x:c r="B1963" s="15" t="str">
        <x:v>Letchworth</x:v>
      </x:c>
      <x:c r="C1963" s="15" t="str">
        <x:v>Letchworth</x:v>
      </x:c>
      <x:c r="D1963" s="14" t="n">
        <x:v>33990</x:v>
      </x:c>
      <x:c r="E1963" s="13" t="str">
        <x:v>Town</x:v>
      </x:c>
      <x:c r="F1963" s="15" t="str">
        <x:v>Letchworth Business Centre</x:v>
      </x:c>
      <x:c r="G1963" s="15" t="str">
        <x:v>6 Business Centre West, Avenue One, Letchworth Garden City, Hertfordshire, SG6 2HB</x:v>
      </x:c>
      <x:c r="H1963" s="13" t="str">
        <x:v>Current</x:v>
      </x:c>
      <x:c r="I1963" s="14" t="n">
        <x:v>1228</x:v>
      </x:c>
      <x:c r="J1963" s="13" t="str">
        <x:f>IF(AND(ISNUMBER(I1963),I1963&gt;0),IF(I1963&lt;=1000,"1–1,000",IF(I1963&lt;=2500,"1,001–2,500",IF(I1963&lt;=5000,"2,501–5,000",IF(I1963&lt;=10000,"5,001–10,000","10,001–15,000")))),"1,001–2,500")</x:f>
        <x:v>1,001–2,500</x:v>
      </x:c>
      <x:c r="K1963" s="16" t="n">
        <x:v>13500</x:v>
      </x:c>
      <x:c r="L1963" s="43" t="n">
        <x:f>IF(AND(ISNUMBER(I1963),I1963&gt;0,ISNUMBER(K1963),K1963&gt;0),K1963/I1963,"n.a.")</x:f>
        <x:v>10.993485342019545</x:v>
      </x:c>
      <x:c r="M1963" s="43"/>
      <x:c r="N1963" s="13" t="str">
        <x:v>Yes</x:v>
      </x:c>
      <x:c r="O1963" s="15" t="str">
        <x:v>Not stated</x:v>
      </x:c>
      <x:c r="P1963" s="15" t="str">
        <x:v>Not stated</x:v>
      </x:c>
      <x:c r="Q1963" s="15" t="str">
        <x:v>Newly refurbished Industrial/Warehouse Unit To Let.</x:v>
      </x:c>
      <x:c r="R1963" s="15" t="str">
        <x:v>Advertised to let Annual rent converted from portal pcm; rounded display may differ from agent annual quote. Size read from property card, excluding the search-size filter. Annual rent is 12 × Rightmove advertised monthly rent; display rounding may apply.</x:v>
      </x:c>
      <x:c r="S1963" s="15" t="str">
        <x:v>https://www.rightmove.co.uk/properties/760570689863088#/?channel=COM_LET</x:v>
      </x:c>
      <x:c r="T1963" s="15" t="str"/>
      <x:c r="U1963" s="15" t="str"/>
      <x:c r="V1963" s="15" t="str">
        <x:v>Letchworth — Letchworth Business Centre</x:v>
      </x:c>
      <x:c r="W1963" s="15" t="str">
        <x:v>Individual unit ≤15,000 sq ft</x:v>
      </x:c>
      <x:c r="X1963" s="13" t="n">
        <x:f>IF(N1963="Yes",L1963,0)</x:f>
        <x:v>10.993485342019545</x:v>
      </x:c>
      <x:c r="Y1963" s="14" t="n">
        <x:v>1</x:v>
      </x:c>
      <x:c r="Z1963" s="13" t="str">
        <x:v>Industrial / workshop / storage</x:v>
      </x:c>
    </x:row>
    <x:row r="1964" ht="153" customHeight="1">
      <x:c r="A1964" s="13" t="str">
        <x:v>SE0984</x:v>
      </x:c>
      <x:c r="B1964" s="15" t="str">
        <x:v>Letchworth</x:v>
      </x:c>
      <x:c r="C1964" s="15" t="str">
        <x:v>Letchworth</x:v>
      </x:c>
      <x:c r="D1964" s="14" t="n">
        <x:v>33990</x:v>
      </x:c>
      <x:c r="E1964" s="13" t="str">
        <x:v>Town</x:v>
      </x:c>
      <x:c r="F1964" s="15" t="str">
        <x:v>Standalone / estate not named</x:v>
      </x:c>
      <x:c r="G1964" s="15" t="str">
        <x:v>18 Amor Way, Dunhams Lane, Letchworth, Hertfordshire, SG6 1ZA</x:v>
      </x:c>
      <x:c r="H1964" s="13" t="str">
        <x:v>Current</x:v>
      </x:c>
      <x:c r="I1964" s="14" t="n">
        <x:v>11905</x:v>
      </x:c>
      <x:c r="J1964" s="13" t="str">
        <x:f>IF(AND(ISNUMBER(I1964),I1964&gt;0),IF(I1964&lt;=1000,"1–1,000",IF(I1964&lt;=2500,"1,001–2,500",IF(I1964&lt;=5000,"2,501–5,000",IF(I1964&lt;=10000,"5,001–10,000","10,001–15,000")))),"10,001–15,000")</x:f>
        <x:v>10,001–15,000</x:v>
      </x:c>
      <x:c r="K1964" s="16" t="n">
        <x:v>159996</x:v>
      </x:c>
      <x:c r="L1964" s="43" t="n">
        <x:f>IF(AND(ISNUMBER(I1964),I1964&gt;0,ISNUMBER(K1964),K1964&gt;0),K1964/I1964,"n.a.")</x:f>
        <x:v>13.439395212095759</x:v>
      </x:c>
      <x:c r="M1964" s="43" t="n">
        <x:v>13.44</x:v>
      </x:c>
      <x:c r="N1964" s="13" t="str">
        <x:v>Yes</x:v>
      </x:c>
      <x:c r="O1964" s="15" t="str">
        <x:v>The front elevation incorporates full height glazed curtain walling and brickwork and there is a rear self-contained yard area with access via two separate full sized loading doors.; Office accommodation is provided along the front elevation at ground and first floor level which upstairs has been recently refitted including feature full height glazed partitions, LED lighting and air conditioning.</x:v>
      </x:c>
      <x:c r="P1964" s="15" t="str">
        <x:v>The front elevation incorporates full height glazed curtain walling and brickwork and there is a rear self-contained yard area with access via two separate full sized loading doors.</x:v>
      </x:c>
      <x:c r="Q1964" s="15" t="str">
        <x:v>Location Letchworth Garden City has a strong established commercial base reflecting the combination of its attractive environment and convenient transport links. It is located adjoining junction 9 of the A1(M) approximately 35 miles north of central London. The A405 provides a fast convenient access to Cambridge and East Anglia and to Luton and the M1. Letchworth station provides a fast electrified service to London Kings Cross and northwards to Cambridge or to Peterborough and the north. In addition to the attractive town centre Letchworth Business Park provides an out of town retail centre including Sainsbury's and the North Herts Leisure Centre which is close by. Description Detached Ware</x:v>
      </x:c>
      <x:c r="R1964"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64" s="15" t="str">
        <x:v>https://www.zoopla.co.uk/to-rent/commercial/details/74159537/</x:v>
      </x:c>
      <x:c r="T1964" s="15" t="str">
        <x:v>https://www.rightmove.co.uk/properties/773224558973473#/?channel=COM_LET</x:v>
      </x:c>
      <x:c r="U1964" s="15" t="str"/>
      <x:c r="V1964" s="15" t="str">
        <x:v>Letchworth — Standalone / estate not named</x:v>
      </x:c>
      <x:c r="W1964" s="15" t="str">
        <x:v>Individual unit ≤15,000 sq ft</x:v>
      </x:c>
      <x:c r="X1964" s="13" t="n">
        <x:f>IF(N1964="Yes",L1964,0)</x:f>
        <x:v>13.439395212095759</x:v>
      </x:c>
      <x:c r="Y1964" s="14" t="n">
        <x:v>1</x:v>
      </x:c>
      <x:c r="Z1964" s="13" t="str">
        <x:v>Industrial / workshop / storage</x:v>
      </x:c>
    </x:row>
    <x:row r="1965" ht="62" customHeight="1">
      <x:c r="A1965" s="13" t="str">
        <x:v>SE0985</x:v>
      </x:c>
      <x:c r="B1965" s="15" t="str">
        <x:v>Letchworth</x:v>
      </x:c>
      <x:c r="C1965" s="15" t="str">
        <x:v>Letchworth</x:v>
      </x:c>
      <x:c r="D1965" s="14" t="n">
        <x:v>33990</x:v>
      </x:c>
      <x:c r="E1965" s="13" t="str">
        <x:v>Town</x:v>
      </x:c>
      <x:c r="F1965" s="15" t="str">
        <x:v>Standalone / estate not named</x:v>
      </x:c>
      <x:c r="G1965" s="15" t="str">
        <x:v>2 Focal Point, Focal Point, Lacerta Court, Letchworth Garden City, Hertfordshire, SG6 1FJ</x:v>
      </x:c>
      <x:c r="H1965" s="13" t="str">
        <x:v>Current</x:v>
      </x:c>
      <x:c r="I1965" s="14" t="n">
        <x:v>4405</x:v>
      </x:c>
      <x:c r="J1965" s="13" t="str">
        <x:f>IF(AND(ISNUMBER(I1965),I1965&gt;0),IF(I1965&lt;=1000,"1–1,000",IF(I1965&lt;=2500,"1,001–2,500",IF(I1965&lt;=5000,"2,501–5,000",IF(I1965&lt;=10000,"5,001–10,000","10,001–15,000")))),"2,501–5,000")</x:f>
        <x:v>2,501–5,000</x:v>
      </x:c>
      <x:c r="K1965" s="16" t="n">
        <x:v>45000</x:v>
      </x:c>
      <x:c r="L1965" s="43" t="n">
        <x:f>IF(AND(ISNUMBER(I1965),I1965&gt;0,ISNUMBER(K1965),K1965&gt;0),K1965/I1965,"n.a.")</x:f>
        <x:v>10.215664018161181</x:v>
      </x:c>
      <x:c r="M1965" s="43"/>
      <x:c r="N1965" s="13" t="str">
        <x:v>Yes</x:v>
      </x:c>
      <x:c r="O1965" s="15" t="str">
        <x:v>Not stated</x:v>
      </x:c>
      <x:c r="P1965" s="15" t="str">
        <x:v>Not stated</x:v>
      </x:c>
      <x:c r="Q1965" s="15" t="str">
        <x:v>The property is constructed of a steel portal frame with profiled steel cladding to front and rear elevations, under a profiled steel roof. Internally, it comprises principally of production/storage accommodation at ground floor and offices at first floor.</x:v>
      </x:c>
      <x:c r="R1965" s="15" t="str">
        <x:v>Advertised to let Annual rent converted from portal pcm; rounded display may differ from agent annual quote. Size read from property card, excluding the search-size filter. Annual rent is 12 × Rightmove advertised monthly rent; display rounding may apply.</x:v>
      </x:c>
      <x:c r="S1965" s="15" t="str">
        <x:v>https://www.rightmove.co.uk/properties/760570647923105#/?channel=COM_LET</x:v>
      </x:c>
      <x:c r="T1965" s="15" t="str"/>
      <x:c r="U1965" s="15" t="str"/>
      <x:c r="V1965" s="15" t="str">
        <x:v>Letchworth — Standalone / estate not named</x:v>
      </x:c>
      <x:c r="W1965" s="15" t="str">
        <x:v>Individual unit ≤15,000 sq ft</x:v>
      </x:c>
      <x:c r="X1965" s="13" t="n">
        <x:f>IF(N1965="Yes",L1965,0)</x:f>
        <x:v>10.215664018161181</x:v>
      </x:c>
      <x:c r="Y1965" s="14" t="n">
        <x:v>1</x:v>
      </x:c>
      <x:c r="Z1965" s="13" t="str">
        <x:v>Industrial / workshop / storage</x:v>
      </x:c>
    </x:row>
    <x:row r="1966" ht="62" customHeight="1">
      <x:c r="A1966" s="13" t="str">
        <x:v>SE0986</x:v>
      </x:c>
      <x:c r="B1966" s="15" t="str">
        <x:v>Letchworth</x:v>
      </x:c>
      <x:c r="C1966" s="15" t="str">
        <x:v>Letchworth</x:v>
      </x:c>
      <x:c r="D1966" s="14" t="n">
        <x:v>33990</x:v>
      </x:c>
      <x:c r="E1966" s="13" t="str">
        <x:v>Town</x:v>
      </x:c>
      <x:c r="F1966" s="15" t="str">
        <x:v>Standalone / estate not named</x:v>
      </x:c>
      <x:c r="G1966" s="15" t="str">
        <x:v>8 Lacre Way, Letchworth Garden City, Hertfordshire, SG6 1NR</x:v>
      </x:c>
      <x:c r="H1966" s="13" t="str">
        <x:v>Current</x:v>
      </x:c>
      <x:c r="I1966" s="14" t="n">
        <x:v>1967</x:v>
      </x:c>
      <x:c r="J1966" s="13" t="str">
        <x:f>IF(AND(ISNUMBER(I1966),I1966&gt;0),IF(I1966&lt;=1000,"1–1,000",IF(I1966&lt;=2500,"1,001–2,500",IF(I1966&lt;=5000,"2,501–5,000",IF(I1966&lt;=10000,"5,001–10,000","10,001–15,000")))),"1,001–2,500")</x:f>
        <x:v>1,001–2,500</x:v>
      </x:c>
      <x:c r="K1966" s="16" t="n">
        <x:v>22500</x:v>
      </x:c>
      <x:c r="L1966" s="43" t="n">
        <x:f>IF(AND(ISNUMBER(I1966),I1966&gt;0,ISNUMBER(K1966),K1966&gt;0),K1966/I1966,"n.a.")</x:f>
        <x:v>11.438739196746313</x:v>
      </x:c>
      <x:c r="M1966" s="43"/>
      <x:c r="N1966" s="13" t="str">
        <x:v>Yes</x:v>
      </x:c>
      <x:c r="O1966" s="15" t="str">
        <x:v>Not stated</x:v>
      </x:c>
      <x:c r="P1966" s="15" t="str">
        <x:v>Not stated</x:v>
      </x:c>
      <x:c r="Q1966" s="15" t="str">
        <x:v>The property is located in the middle of a terrace on a small estate of 12 units. The unit offers clear production/storage space with loading and parking facilities. The property will be available from June 2026.</x:v>
      </x:c>
      <x:c r="R1966" s="15" t="str">
        <x:v>Advertised to let Annual rent converted from portal pcm; rounded display may differ from agent annual quote. Size read from property card, excluding the search-size filter. Annual rent is 12 × Rightmove advertised monthly rent; display rounding may apply.</x:v>
      </x:c>
      <x:c r="S1966" s="15" t="str">
        <x:v>https://www.rightmove.co.uk/properties/760569534313649#/?channel=COM_LET</x:v>
      </x:c>
      <x:c r="T1966" s="15" t="str"/>
      <x:c r="U1966" s="15" t="str"/>
      <x:c r="V1966" s="15" t="str">
        <x:v>Letchworth — Standalone / estate not named</x:v>
      </x:c>
      <x:c r="W1966" s="15" t="str">
        <x:v>Individual unit ≤15,000 sq ft</x:v>
      </x:c>
      <x:c r="X1966" s="13" t="n">
        <x:f>IF(N1966="Yes",L1966,0)</x:f>
        <x:v>11.438739196746313</x:v>
      </x:c>
      <x:c r="Y1966" s="14" t="n">
        <x:v>1</x:v>
      </x:c>
      <x:c r="Z1966" s="13" t="str">
        <x:v>Industrial / workshop / storage</x:v>
      </x:c>
    </x:row>
    <x:row r="1967" ht="49" customHeight="1">
      <x:c r="A1967" s="13" t="str">
        <x:v>SE0987</x:v>
      </x:c>
      <x:c r="B1967" s="15" t="str">
        <x:v>Letchworth</x:v>
      </x:c>
      <x:c r="C1967" s="15" t="str">
        <x:v>Letchworth</x:v>
      </x:c>
      <x:c r="D1967" s="14" t="n">
        <x:v>33990</x:v>
      </x:c>
      <x:c r="E1967" s="13" t="str">
        <x:v>Town</x:v>
      </x:c>
      <x:c r="F1967" s="15" t="str">
        <x:v>Standalone / estate not named</x:v>
      </x:c>
      <x:c r="G1967" s="15" t="str">
        <x:v>Nortonbury, Letchworth Garden City SG6</x:v>
      </x:c>
      <x:c r="H1967" s="13" t="str">
        <x:v>Current</x:v>
      </x:c>
      <x:c r="I1967" s="14" t="n">
        <x:v>8853</x:v>
      </x:c>
      <x:c r="J1967" s="13" t="str">
        <x:f>IF(AND(ISNUMBER(I1967),I1967&gt;0),IF(I1967&lt;=1000,"1–1,000",IF(I1967&lt;=2500,"1,001–2,500",IF(I1967&lt;=5000,"2,501–5,000",IF(I1967&lt;=10000,"5,001–10,000","10,001–15,000")))),"5,001–10,000")</x:f>
        <x:v>5,001–10,000</x:v>
      </x:c>
      <x:c r="K1967" s="16" t="n">
        <x:v>39000</x:v>
      </x:c>
      <x:c r="L1967" s="43" t="n">
        <x:f>IF(AND(ISNUMBER(I1967),I1967&gt;0,ISNUMBER(K1967),K1967&gt;0),K1967/I1967,"n.a.")</x:f>
        <x:v>4.405286343612334</x:v>
      </x:c>
      <x:c r="M1967" s="43"/>
      <x:c r="N1967" s="13" t="str">
        <x:v>Yes</x:v>
      </x:c>
      <x:c r="O1967" s="15" t="str">
        <x:v>Not stated</x:v>
      </x:c>
      <x:c r="P1967" s="15" t="str">
        <x:v>Not stated</x:v>
      </x:c>
      <x:c r="Q1967" s="15" t="str">
        <x:v>A steel frame unit just to the north of Letchworth Garden City that could be used for Business Purposes (subject to any ... Warehouse</x:v>
      </x:c>
      <x:c r="R1967"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1967" s="15" t="str">
        <x:v>https://www.zoopla.co.uk/to-rent/commercial/details/74675961/</x:v>
      </x:c>
      <x:c r="T1967" s="15" t="str"/>
      <x:c r="U1967" s="15" t="str"/>
      <x:c r="V1967" s="15" t="str">
        <x:v>Letchworth — Standalone / estate not named</x:v>
      </x:c>
      <x:c r="W1967" s="15" t="str">
        <x:v>Individual unit ≤15,000 sq ft</x:v>
      </x:c>
      <x:c r="X1967" s="13" t="n">
        <x:f>IF(N1967="Yes",L1967,0)</x:f>
        <x:v>4.405286343612334</x:v>
      </x:c>
      <x:c r="Y1967" s="14" t="n">
        <x:v>1</x:v>
      </x:c>
      <x:c r="Z1967" s="13" t="str">
        <x:v>Industrial / workshop / storage</x:v>
      </x:c>
    </x:row>
    <x:row r="1968" ht="62" customHeight="1">
      <x:c r="A1968" s="13" t="str">
        <x:v>SE0988</x:v>
      </x:c>
      <x:c r="B1968" s="15" t="str">
        <x:v>Letchworth</x:v>
      </x:c>
      <x:c r="C1968" s="15" t="str">
        <x:v>Letchworth</x:v>
      </x:c>
      <x:c r="D1968" s="14" t="n">
        <x:v>33990</x:v>
      </x:c>
      <x:c r="E1968" s="13" t="str">
        <x:v>Town</x:v>
      </x:c>
      <x:c r="F1968" s="15" t="str">
        <x:v>Standalone / estate not named</x:v>
      </x:c>
      <x:c r="G1968" s="15" t="str">
        <x:v>Unit 1 Amor Way, Dunhams Lane, Letchworth, Hertfordshire SG6</x:v>
      </x:c>
      <x:c r="H1968" s="13" t="str">
        <x:v>Current</x:v>
      </x:c>
      <x:c r="I1968" s="14" t="n">
        <x:v>4516</x:v>
      </x:c>
      <x:c r="J1968" s="13" t="str">
        <x:f>IF(AND(ISNUMBER(I1968),I1968&gt;0),IF(I1968&lt;=1000,"1–1,000",IF(I1968&lt;=2500,"1,001–2,500",IF(I1968&lt;=5000,"2,501–5,000",IF(I1968&lt;=10000,"5,001–10,000","10,001–15,000")))),"2,501–5,000")</x:f>
        <x:v>2,501–5,000</x:v>
      </x:c>
      <x:c r="K1968" s="16" t="n">
        <x:v>60996</x:v>
      </x:c>
      <x:c r="L1968" s="43" t="n">
        <x:f>IF(AND(ISNUMBER(I1968),I1968&gt;0,ISNUMBER(K1968),K1968&gt;0),K1968/I1968,"n.a.")</x:f>
        <x:v>13.506643046944198</x:v>
      </x:c>
      <x:c r="M1968" s="43"/>
      <x:c r="N1968" s="13" t="str">
        <x:v>Yes</x:v>
      </x:c>
      <x:c r="O1968" s="15" t="str">
        <x:v>Not stated</x:v>
      </x:c>
      <x:c r="P1968" s="15" t="str">
        <x:v>Not stated</x:v>
      </x:c>
      <x:c r="Q1968" s="15" t="str">
        <x:v>Attractive modern warehouse / production unit Industrial Leasehold</x:v>
      </x:c>
      <x:c r="R1968"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1968" s="15" t="str">
        <x:v>https://www.zoopla.co.uk/to-rent/commercial/details/72213014/</x:v>
      </x:c>
      <x:c r="T1968" s="15" t="str">
        <x:v>https://www.rightmove.co.uk/properties/759309848495248#/?channel=COM_LET</x:v>
      </x:c>
      <x:c r="U1968" s="15" t="str"/>
      <x:c r="V1968" s="15" t="str">
        <x:v>Letchworth — Standalone / estate not named</x:v>
      </x:c>
      <x:c r="W1968" s="15" t="str">
        <x:v>Individual unit ≤15,000 sq ft</x:v>
      </x:c>
      <x:c r="X1968" s="13" t="n">
        <x:f>IF(N1968="Yes",L1968,0)</x:f>
        <x:v>13.506643046944198</x:v>
      </x:c>
      <x:c r="Y1968" s="14" t="n">
        <x:v>1</x:v>
      </x:c>
      <x:c r="Z1968" s="13" t="str">
        <x:v>Industrial / workshop / storage</x:v>
      </x:c>
    </x:row>
    <x:row r="1969" ht="75" customHeight="1">
      <x:c r="A1969" s="13" t="str">
        <x:v>SE0989</x:v>
      </x:c>
      <x:c r="B1969" s="15" t="str">
        <x:v>Letchworth</x:v>
      </x:c>
      <x:c r="C1969" s="15" t="str">
        <x:v>Letchworth</x:v>
      </x:c>
      <x:c r="D1969" s="14" t="n">
        <x:v>33990</x:v>
      </x:c>
      <x:c r="E1969" s="13" t="str">
        <x:v>Town</x:v>
      </x:c>
      <x:c r="F1969" s="15" t="str">
        <x:v>Standalone / estate not named</x:v>
      </x:c>
      <x:c r="G1969" s="15" t="str">
        <x:v>Unit 15 Such Close, Works Road, Letchworth Garden City, Hertfordshire, SG6 1JF</x:v>
      </x:c>
      <x:c r="H1969" s="13" t="str">
        <x:v>Current</x:v>
      </x:c>
      <x:c r="I1969" s="14" t="n">
        <x:v>1286</x:v>
      </x:c>
      <x:c r="J1969" s="13" t="str">
        <x:f>IF(AND(ISNUMBER(I1969),I1969&gt;0),IF(I1969&lt;=1000,"1–1,000",IF(I1969&lt;=2500,"1,001–2,500",IF(I1969&lt;=5000,"2,501–5,000",IF(I1969&lt;=10000,"5,001–10,000","10,001–15,000")))),"1,001–2,500")</x:f>
        <x:v>1,001–2,500</x:v>
      </x:c>
      <x:c r="K1969" s="16" t="n">
        <x:v>15756</x:v>
      </x:c>
      <x:c r="L1969" s="43" t="n">
        <x:f>IF(AND(ISNUMBER(I1969),I1969&gt;0,ISNUMBER(K1969),K1969&gt;0),K1969/I1969,"n.a.")</x:f>
        <x:v>12.25194401244168</x:v>
      </x:c>
      <x:c r="M1969" s="43"/>
      <x:c r="N1969" s="13" t="str">
        <x:v>Yes</x:v>
      </x:c>
      <x:c r="O1969" s="15" t="str">
        <x:v>Not stated</x:v>
      </x:c>
      <x:c r="P1969" s="15" t="str">
        <x:v>The development comprises of terraced industrial units located on an established industrial estate. The subject property is an end terrace unit providing principally clear accommodation with loading door and forecourt parking.</x:v>
      </x:c>
      <x:c r="Q1969" s="15" t="str">
        <x:v>The development comprises of terraced industrial units located on an established industrial estate. The subject property is an end terrace unit providing principally clear accommodation with loading door and forecourt parking.</x:v>
      </x:c>
      <x:c r="R1969" s="15" t="str">
        <x:v>Advertised to let Annual rent converted from portal pcm; rounded display may differ from agent annual quote. Size read from property card, excluding the search-size filter. Annual rent is 12 × Rightmove advertised monthly rent; display rounding may apply.</x:v>
      </x:c>
      <x:c r="S1969" s="15" t="str">
        <x:v>https://www.rightmove.co.uk/properties/760571371357808#/?channel=COM_LET</x:v>
      </x:c>
      <x:c r="T1969" s="15" t="str"/>
      <x:c r="U1969" s="15" t="str"/>
      <x:c r="V1969" s="15" t="str">
        <x:v>Letchworth — Standalone / estate not named</x:v>
      </x:c>
      <x:c r="W1969" s="15" t="str">
        <x:v>Individual unit ≤15,000 sq ft</x:v>
      </x:c>
      <x:c r="X1969" s="13" t="n">
        <x:f>IF(N1969="Yes",L1969,0)</x:f>
        <x:v>12.25194401244168</x:v>
      </x:c>
      <x:c r="Y1969" s="14" t="n">
        <x:v>1</x:v>
      </x:c>
      <x:c r="Z1969" s="13" t="str">
        <x:v>Industrial / workshop / storage</x:v>
      </x:c>
    </x:row>
    <x:row r="1970" ht="75" customHeight="1">
      <x:c r="A1970" s="13" t="str">
        <x:v>SE0990</x:v>
      </x:c>
      <x:c r="B1970" s="15" t="str">
        <x:v>Letchworth</x:v>
      </x:c>
      <x:c r="C1970" s="15" t="str">
        <x:v>Letchworth</x:v>
      </x:c>
      <x:c r="D1970" s="14" t="n">
        <x:v>33990</x:v>
      </x:c>
      <x:c r="E1970" s="13" t="str">
        <x:v>Town</x:v>
      </x:c>
      <x:c r="F1970" s="15" t="str">
        <x:v>Standalone / estate not named</x:v>
      </x:c>
      <x:c r="G1970" s="15" t="str">
        <x:v>Unit 19 Such Close, Letchworth Garden City, Hertfordshire, SG6 1JF</x:v>
      </x:c>
      <x:c r="H1970" s="13" t="str">
        <x:v>Current</x:v>
      </x:c>
      <x:c r="I1970" s="14" t="n">
        <x:v>578</x:v>
      </x:c>
      <x:c r="J1970" s="13" t="str">
        <x:f>IF(AND(ISNUMBER(I1970),I1970&gt;0),IF(I1970&lt;=1000,"1–1,000",IF(I1970&lt;=2500,"1,001–2,500",IF(I1970&lt;=5000,"2,501–5,000",IF(I1970&lt;=10000,"5,001–10,000","10,001–15,000")))),"1–1,000")</x:f>
        <x:v>1–1,000</x:v>
      </x:c>
      <x:c r="K1970" s="16" t="n">
        <x:v>11496</x:v>
      </x:c>
      <x:c r="L1970" s="43" t="n">
        <x:f>IF(AND(ISNUMBER(I1970),I1970&gt;0,ISNUMBER(K1970),K1970&gt;0),K1970/I1970,"n.a.")</x:f>
        <x:v>19.889273356401382</x:v>
      </x:c>
      <x:c r="M1970" s="43"/>
      <x:c r="N1970" s="13" t="str">
        <x:v>Yes</x:v>
      </x:c>
      <x:c r="O1970" s="15" t="str">
        <x:v>Not stated</x:v>
      </x:c>
      <x:c r="P1970" s="15" t="str">
        <x:v>The development comprises of terraced industrial units located on an established industrial estate. Each providing principally clear accommodation with loading doors and forecourt parking. This unit is mid terrace.</x:v>
      </x:c>
      <x:c r="Q1970" s="15" t="str">
        <x:v>The development comprises of terraced industrial units located on an established industrial estate. Each providing principally clear accommodation with loading doors and forecourt parking. This unit is mid terrace.</x:v>
      </x:c>
      <x:c r="R1970" s="15" t="str">
        <x:v>Advertised to let Annual rent converted from portal pcm; rounded display may differ from agent annual quote. Size read from property card, excluding the search-size filter. Annual rent is 12 × Rightmove advertised monthly rent; display rounding may apply.</x:v>
      </x:c>
      <x:c r="S1970" s="15" t="str">
        <x:v>https://www.rightmove.co.uk/properties/778855464375360#/?channel=COM_LET</x:v>
      </x:c>
      <x:c r="T1970" s="15" t="str"/>
      <x:c r="U1970" s="15" t="str"/>
      <x:c r="V1970" s="15" t="str">
        <x:v>Letchworth — Standalone / estate not named</x:v>
      </x:c>
      <x:c r="W1970" s="15" t="str">
        <x:v>Individual unit ≤15,000 sq ft</x:v>
      </x:c>
      <x:c r="X1970" s="13" t="n">
        <x:f>IF(N1970="Yes",L1970,0)</x:f>
        <x:v>19.889273356401382</x:v>
      </x:c>
      <x:c r="Y1970" s="14" t="n">
        <x:v>1</x:v>
      </x:c>
      <x:c r="Z1970" s="13" t="str">
        <x:v>Industrial / workshop / storage</x:v>
      </x:c>
    </x:row>
    <x:row r="1971" ht="75" customHeight="1">
      <x:c r="A1971" s="13" t="str">
        <x:v>SE0991</x:v>
      </x:c>
      <x:c r="B1971" s="15" t="str">
        <x:v>Letchworth</x:v>
      </x:c>
      <x:c r="C1971" s="15" t="str">
        <x:v>Letchworth</x:v>
      </x:c>
      <x:c r="D1971" s="14" t="n">
        <x:v>33990</x:v>
      </x:c>
      <x:c r="E1971" s="13" t="str">
        <x:v>Town</x:v>
      </x:c>
      <x:c r="F1971" s="15" t="str">
        <x:v>Standalone / estate not named</x:v>
      </x:c>
      <x:c r="G1971" s="15" t="str">
        <x:v>Unit 2 Such Close, Letchworth Garden City, Hertfordshire, SG6 1JF</x:v>
      </x:c>
      <x:c r="H1971" s="13" t="str">
        <x:v>Current</x:v>
      </x:c>
      <x:c r="I1971" s="14" t="n">
        <x:v>2050</x:v>
      </x:c>
      <x:c r="J1971" s="13" t="str">
        <x:f>IF(AND(ISNUMBER(I1971),I1971&gt;0),IF(I1971&lt;=1000,"1–1,000",IF(I1971&lt;=2500,"1,001–2,500",IF(I1971&lt;=5000,"2,501–5,000",IF(I1971&lt;=10000,"5,001–10,000","10,001–15,000")))),"1,001–2,500")</x:f>
        <x:v>1,001–2,500</x:v>
      </x:c>
      <x:c r="K1971" s="16" t="n">
        <x:v>25824</x:v>
      </x:c>
      <x:c r="L1971" s="43" t="n">
        <x:f>IF(AND(ISNUMBER(I1971),I1971&gt;0,ISNUMBER(K1971),K1971&gt;0),K1971/I1971,"n.a.")</x:f>
        <x:v>12.597073170731708</x:v>
      </x:c>
      <x:c r="M1971" s="43"/>
      <x:c r="N1971" s="13" t="str">
        <x:v>Yes</x:v>
      </x:c>
      <x:c r="O1971" s="15" t="str">
        <x:v>Not stated</x:v>
      </x:c>
      <x:c r="P1971" s="15" t="str">
        <x:v>The development comprises of terraced industrial units located on an established industrial estate. The subject property is located in the middle of a terrace providing principally clear accommodation with loading door and forecourt parking.</x:v>
      </x:c>
      <x:c r="Q1971" s="15" t="str">
        <x:v>The development comprises of terraced industrial units located on an established industrial estate. The subject property is located in the middle of a terrace providing principally clear accommodation with loading door and forecourt parking.</x:v>
      </x:c>
      <x:c r="R1971" s="15" t="str">
        <x:v>Advertised to let Annual rent converted from portal pcm; rounded display may differ from agent annual quote. Size read from property card, excluding the search-size filter. Annual rent is 12 × Rightmove advertised monthly rent; display rounding may apply.</x:v>
      </x:c>
      <x:c r="S1971" s="15" t="str">
        <x:v>https://www.rightmove.co.uk/properties/760570773677729#/?channel=COM_LET</x:v>
      </x:c>
      <x:c r="T1971" s="15" t="str"/>
      <x:c r="U1971" s="15" t="str"/>
      <x:c r="V1971" s="15" t="str">
        <x:v>Letchworth — Standalone / estate not named</x:v>
      </x:c>
      <x:c r="W1971" s="15" t="str">
        <x:v>Individual unit ≤15,000 sq ft</x:v>
      </x:c>
      <x:c r="X1971" s="13" t="n">
        <x:f>IF(N1971="Yes",L1971,0)</x:f>
        <x:v>12.597073170731708</x:v>
      </x:c>
      <x:c r="Y1971" s="14" t="n">
        <x:v>1</x:v>
      </x:c>
      <x:c r="Z1971" s="13" t="str">
        <x:v>Industrial / workshop / storage</x:v>
      </x:c>
    </x:row>
    <x:row r="1972" ht="62" customHeight="1">
      <x:c r="A1972" s="13" t="str">
        <x:v>SE0992</x:v>
      </x:c>
      <x:c r="B1972" s="15" t="str">
        <x:v>Letchworth</x:v>
      </x:c>
      <x:c r="C1972" s="15" t="str">
        <x:v>Letchworth</x:v>
      </x:c>
      <x:c r="D1972" s="14" t="n">
        <x:v>33990</x:v>
      </x:c>
      <x:c r="E1972" s="13" t="str">
        <x:v>Town</x:v>
      </x:c>
      <x:c r="F1972" s="15" t="str">
        <x:v>Standalone / estate not named</x:v>
      </x:c>
      <x:c r="G1972" s="15" t="str">
        <x:v>Unit 23 Such Close, Letchworth Garden City, Hertfordshire, SG6 1JF</x:v>
      </x:c>
      <x:c r="H1972" s="13" t="str">
        <x:v>Current</x:v>
      </x:c>
      <x:c r="I1972" s="14" t="n">
        <x:v>818</x:v>
      </x:c>
      <x:c r="J1972" s="13" t="str">
        <x:f>IF(AND(ISNUMBER(I1972),I1972&gt;0),IF(I1972&lt;=1000,"1–1,000",IF(I1972&lt;=2500,"1,001–2,500",IF(I1972&lt;=5000,"2,501–5,000",IF(I1972&lt;=10000,"5,001–10,000","10,001–15,000")))),"1–1,000")</x:f>
        <x:v>1–1,000</x:v>
      </x:c>
      <x:c r="K1972" s="16" t="n">
        <x:v>15000</x:v>
      </x:c>
      <x:c r="L1972" s="43" t="n">
        <x:f>IF(AND(ISNUMBER(I1972),I1972&gt;0,ISNUMBER(K1972),K1972&gt;0),K1972/I1972,"n.a.")</x:f>
        <x:v>18.337408312958434</x:v>
      </x:c>
      <x:c r="M1972" s="43"/>
      <x:c r="N1972" s="13" t="str">
        <x:v>Yes</x:v>
      </x:c>
      <x:c r="O1972" s="15" t="str">
        <x:v>Not stated</x:v>
      </x:c>
      <x:c r="P1972" s="15" t="str">
        <x:v>The development comprises of terraced industrial units located on an established industrial estate. Each providing principally clear accommodation with loading doors and forecourt parking</x:v>
      </x:c>
      <x:c r="Q1972" s="15" t="str">
        <x:v>The development comprises of terraced industrial units located on an established industrial estate. Each providing principally clear accommodation with loading doors and forecourt parking</x:v>
      </x:c>
      <x:c r="R1972" s="15" t="str">
        <x:v>Advertised to let Annual rent converted from portal pcm; rounded display may differ from agent annual quote. Size read from property card, excluding the search-size filter. Annual rent is 12 × Rightmove advertised monthly rent; display rounding may apply.</x:v>
      </x:c>
      <x:c r="S1972" s="15" t="str">
        <x:v>https://www.rightmove.co.uk/properties/760571109233488#/?channel=COM_LET</x:v>
      </x:c>
      <x:c r="T1972" s="15" t="str"/>
      <x:c r="U1972" s="15" t="str"/>
      <x:c r="V1972" s="15" t="str">
        <x:v>Letchworth — Standalone / estate not named</x:v>
      </x:c>
      <x:c r="W1972" s="15" t="str">
        <x:v>Individual unit ≤15,000 sq ft</x:v>
      </x:c>
      <x:c r="X1972" s="13" t="n">
        <x:f>IF(N1972="Yes",L1972,0)</x:f>
        <x:v>18.337408312958434</x:v>
      </x:c>
      <x:c r="Y1972" s="14" t="n">
        <x:v>1</x:v>
      </x:c>
      <x:c r="Z1972" s="13" t="str">
        <x:v>Industrial / workshop / storage</x:v>
      </x:c>
    </x:row>
    <x:row r="1973" ht="153" customHeight="1">
      <x:c r="A1973" s="13" t="str">
        <x:v>SE0993</x:v>
      </x:c>
      <x:c r="B1973" s="15" t="str">
        <x:v>Letchworth</x:v>
      </x:c>
      <x:c r="C1973" s="15" t="str">
        <x:v>Letchworth</x:v>
      </x:c>
      <x:c r="D1973" s="14" t="n">
        <x:v>33990</x:v>
      </x:c>
      <x:c r="E1973" s="13" t="str">
        <x:v>Town</x:v>
      </x:c>
      <x:c r="F1973" s="15" t="str">
        <x:v>Standalone / estate not named</x:v>
      </x:c>
      <x:c r="G1973" s="15" t="str">
        <x:v>Unit 30/31 Hub Space, Works Road, Letchworth, Hertfordshire, SG6 1GJ</x:v>
      </x:c>
      <x:c r="H1973" s="13" t="str">
        <x:v>Current</x:v>
      </x:c>
      <x:c r="I1973" s="14" t="n">
        <x:v>1920</x:v>
      </x:c>
      <x:c r="J1973" s="13" t="str">
        <x:f>IF(AND(ISNUMBER(I1973),I1973&gt;0),IF(I1973&lt;=1000,"1–1,000",IF(I1973&lt;=2500,"1,001–2,500",IF(I1973&lt;=5000,"2,501–5,000",IF(I1973&lt;=10000,"5,001–10,000","10,001–15,000")))),"1,001–2,500")</x:f>
        <x:v>1,001–2,500</x:v>
      </x:c>
      <x:c r="K1973" s="16" t="n">
        <x:v>36000</x:v>
      </x:c>
      <x:c r="L1973" s="43" t="n">
        <x:f>IF(AND(ISNUMBER(I1973),I1973&gt;0,ISNUMBER(K1973),K1973&gt;0),K1973/I1973,"n.a.")</x:f>
        <x:v>18.75</x:v>
      </x:c>
      <x:c r="M1973" s="43" t="n">
        <x:v>18.75</x:v>
      </x:c>
      <x:c r="N1973" s="13" t="str">
        <x:v>Yes</x:v>
      </x:c>
      <x:c r="O1973" s="15" t="str">
        <x:v>Not stated</x:v>
      </x:c>
      <x:c r="P1973" s="15" t="str">
        <x:v>Two roller shutters; Two full size loading doors</x:v>
      </x:c>
      <x:c r="Q1973" s="15" t="str">
        <x:v>Location Letchworth is a major established commercial centre adjoining junction 9 of the A1(M) in north Hertfordshire approximately 32 miles north of London. In addition to the A1(M) the A505 provides a trunk road connection between the M1 at Luton and M11 at Cambridge. Letchworth station provides a fast-electrified service to London Kings Cross. The property is located in the main Business Park area within walking distance of the Town Centre. Description Modern Warehouse / Light Industrial Premises A modern, single storey, open plan light industrial unit offering very flexible space within a wider serviced office development. The accommodation offers the following features: Two 3 phase elec</x:v>
      </x:c>
      <x:c r="R197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73" s="15" t="str">
        <x:v>https://www.zoopla.co.uk/to-rent/commercial/details/73532627/</x:v>
      </x:c>
      <x:c r="T1973" s="15" t="str">
        <x:v>https://www.rightmove.co.uk/properties/759848178844400#/?channel=COM_LET</x:v>
      </x:c>
      <x:c r="U1973" s="15" t="str"/>
      <x:c r="V1973" s="15" t="str">
        <x:v>Letchworth — Standalone / estate not named</x:v>
      </x:c>
      <x:c r="W1973" s="15" t="str">
        <x:v>Individual unit ≤15,000 sq ft</x:v>
      </x:c>
      <x:c r="X1973" s="13" t="n">
        <x:f>IF(N1973="Yes",L1973,0)</x:f>
        <x:v>18.75</x:v>
      </x:c>
      <x:c r="Y1973" s="14" t="n">
        <x:v>1</x:v>
      </x:c>
      <x:c r="Z1973" s="13" t="str">
        <x:v>Industrial / workshop / storage</x:v>
      </x:c>
    </x:row>
    <x:row r="1974" ht="62" customHeight="1">
      <x:c r="A1974" s="13" t="str">
        <x:v>SE0994</x:v>
      </x:c>
      <x:c r="B1974" s="15" t="str">
        <x:v>Letchworth</x:v>
      </x:c>
      <x:c r="C1974" s="15" t="str">
        <x:v>Letchworth</x:v>
      </x:c>
      <x:c r="D1974" s="14" t="n">
        <x:v>33990</x:v>
      </x:c>
      <x:c r="E1974" s="13" t="str">
        <x:v>Town</x:v>
      </x:c>
      <x:c r="F1974" s="15" t="str">
        <x:v>Standalone / estate not named</x:v>
      </x:c>
      <x:c r="G1974" s="15" t="str">
        <x:v>Unit 4 Protea Way, Protea Way, Pixmore Avenue, Letchworth Garden City, Hertfordshire, SG6 1JT</x:v>
      </x:c>
      <x:c r="H1974" s="13" t="str">
        <x:v>Current</x:v>
      </x:c>
      <x:c r="I1974" s="14" t="n">
        <x:v>8324</x:v>
      </x:c>
      <x:c r="J1974" s="13" t="str">
        <x:f>IF(AND(ISNUMBER(I1974),I1974&gt;0),IF(I1974&lt;=1000,"1–1,000",IF(I1974&lt;=2500,"1,001–2,500",IF(I1974&lt;=5000,"2,501–5,000",IF(I1974&lt;=10000,"5,001–10,000","10,001–15,000")))),"5,001–10,000")</x:f>
        <x:v>5,001–10,000</x:v>
      </x:c>
      <x:c r="K1974" s="16" t="n">
        <x:v>105504</x:v>
      </x:c>
      <x:c r="L1974" s="43" t="n">
        <x:f>IF(AND(ISNUMBER(I1974),I1974&gt;0,ISNUMBER(K1974),K1974&gt;0),K1974/I1974,"n.a.")</x:f>
        <x:v>12.674675636713118</x:v>
      </x:c>
      <x:c r="M1974" s="43"/>
      <x:c r="N1974" s="13" t="str">
        <x:v>Yes</x:v>
      </x:c>
      <x:c r="O1974" s="15" t="str">
        <x:v>Not stated</x:v>
      </x:c>
      <x:c r="P1974" s="15" t="str">
        <x:v>Not stated</x:v>
      </x:c>
      <x:c r="Q1974" s="15" t="str">
        <x:v>RENT FREE FOR THE REST OF 2026 Built in the mid-80s the property forms part of a small terrace of industrial/warehouse units offering principally clear production/warehouse space. A self-contained forecourt provides good loading and parking facilities.</x:v>
      </x:c>
      <x:c r="R1974" s="15" t="str">
        <x:v>Advertised to let Annual rent converted from portal pcm; rounded display may differ from agent annual quote. Size read from property card, excluding the search-size filter. Annual rent is 12 × Rightmove advertised monthly rent; display rounding may apply.</x:v>
      </x:c>
      <x:c r="S1974" s="15" t="str">
        <x:v>https://www.rightmove.co.uk/properties/760570572405409#/?channel=COM_LET</x:v>
      </x:c>
      <x:c r="T1974" s="15" t="str"/>
      <x:c r="U1974" s="15" t="str"/>
      <x:c r="V1974" s="15" t="str">
        <x:v>Letchworth — Standalone / estate not named</x:v>
      </x:c>
      <x:c r="W1974" s="15" t="str">
        <x:v>Individual unit ≤15,000 sq ft</x:v>
      </x:c>
      <x:c r="X1974" s="13" t="n">
        <x:f>IF(N1974="Yes",L1974,0)</x:f>
        <x:v>12.674675636713118</x:v>
      </x:c>
      <x:c r="Y1974" s="14" t="n">
        <x:v>1</x:v>
      </x:c>
      <x:c r="Z1974" s="13" t="str">
        <x:v>Industrial / workshop / storage</x:v>
      </x:c>
    </x:row>
    <x:row r="1975" ht="140" customHeight="1">
      <x:c r="A1975" s="13" t="str">
        <x:v>SE0995</x:v>
      </x:c>
      <x:c r="B1975" s="15" t="str">
        <x:v>Letchworth</x:v>
      </x:c>
      <x:c r="C1975" s="15" t="str">
        <x:v>Letchworth</x:v>
      </x:c>
      <x:c r="D1975" s="14" t="n">
        <x:v>33990</x:v>
      </x:c>
      <x:c r="E1975" s="13" t="str">
        <x:v>Town</x:v>
      </x:c>
      <x:c r="F1975" s="15" t="str">
        <x:v>Standalone / estate not named</x:v>
      </x:c>
      <x:c r="G1975" s="15" t="str">
        <x:v>Unit 7 Arden Press Way, Pixmore Avenue, Letchworth Garden City, Hertfordshire, SG6 1LH</x:v>
      </x:c>
      <x:c r="H1975" s="13" t="str">
        <x:v>Current</x:v>
      </x:c>
      <x:c r="I1975" s="14" t="n">
        <x:v>1866</x:v>
      </x:c>
      <x:c r="J1975" s="13" t="str">
        <x:f>IF(AND(ISNUMBER(I1975),I1975&gt;0),IF(I1975&lt;=1000,"1–1,000",IF(I1975&lt;=2500,"1,001–2,500",IF(I1975&lt;=5000,"2,501–5,000",IF(I1975&lt;=10000,"5,001–10,000","10,001–15,000")))),"1,001–2,500")</x:f>
        <x:v>1,001–2,500</x:v>
      </x:c>
      <x:c r="K1975" s="16" t="n">
        <x:v>24996</x:v>
      </x:c>
      <x:c r="L1975" s="43" t="n">
        <x:f>IF(AND(ISNUMBER(I1975),I1975&gt;0,ISNUMBER(K1975),K1975&gt;0),K1975/I1975,"n.a.")</x:f>
        <x:v>13.395498392282958</x:v>
      </x:c>
      <x:c r="M1975" s="43" t="n">
        <x:v>13.4</x:v>
      </x:c>
      <x:c r="N1975" s="13" t="str">
        <x:v>Yes</x:v>
      </x:c>
      <x:c r="O1975" s="15" t="str">
        <x:v>Not stated</x:v>
      </x:c>
      <x:c r="P1975" s="15" t="str">
        <x:v>Not stated</x:v>
      </x:c>
      <x:c r="Q1975" s="15" t="str">
        <x:v>Location Letchworth is a major established commercial centre adjoining junction 9 of the A1(M) in north Hertfordshire approximately 32 miles north of London. In addition to the A1(M) the A505 provides a trunk road connection between the M1 at Luton and M11 at Cambridge. Letchworth station provides a fast-electrified service to London Kings Cross. The property is located in the main Business Park area within walking distance of the Town Centre. Description Modern Warehouse / Light Industrial Premises Viewing For further information please contact Davies &amp; Co on Daniel Hiller d. Clay Davies c. Additional information</x:v>
      </x:c>
      <x:c r="R1975"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75" s="15" t="str">
        <x:v>https://www.zoopla.co.uk/to-rent/commercial/details/73757718/</x:v>
      </x:c>
      <x:c r="T1975" s="15" t="str">
        <x:v>https://www.rightmove.co.uk/properties/764377219759793#/?channel=COM_LET</x:v>
      </x:c>
      <x:c r="U1975" s="15" t="str"/>
      <x:c r="V1975" s="15" t="str">
        <x:v>Letchworth — Standalone / estate not named</x:v>
      </x:c>
      <x:c r="W1975" s="15" t="str">
        <x:v>Individual unit ≤15,000 sq ft</x:v>
      </x:c>
      <x:c r="X1975" s="13" t="n">
        <x:f>IF(N1975="Yes",L1975,0)</x:f>
        <x:v>13.395498392282958</x:v>
      </x:c>
      <x:c r="Y1975" s="14" t="n">
        <x:v>1</x:v>
      </x:c>
      <x:c r="Z1975" s="13" t="str">
        <x:v>Industrial / workshop / storage</x:v>
      </x:c>
    </x:row>
    <x:row r="1976" ht="75" customHeight="1">
      <x:c r="A1976" s="13" t="str">
        <x:v>SE0996</x:v>
      </x:c>
      <x:c r="B1976" s="15" t="str">
        <x:v>Letchworth</x:v>
      </x:c>
      <x:c r="C1976" s="15" t="str">
        <x:v>Letchworth</x:v>
      </x:c>
      <x:c r="D1976" s="14" t="n">
        <x:v>33990</x:v>
      </x:c>
      <x:c r="E1976" s="13" t="str">
        <x:v>Town</x:v>
      </x:c>
      <x:c r="F1976" s="15" t="str">
        <x:v>Standalone / estate not named</x:v>
      </x:c>
      <x:c r="G1976" s="15" t="str">
        <x:v>Unit 7 Such Close, Letchworth Garden City, Hertfordshire, SG6 1JF</x:v>
      </x:c>
      <x:c r="H1976" s="13" t="str">
        <x:v>Current</x:v>
      </x:c>
      <x:c r="I1976" s="14" t="n">
        <x:v>1541</x:v>
      </x:c>
      <x:c r="J1976" s="13" t="str">
        <x:f>IF(AND(ISNUMBER(I1976),I1976&gt;0),IF(I1976&lt;=1000,"1–1,000",IF(I1976&lt;=2500,"1,001–2,500",IF(I1976&lt;=5000,"2,501–5,000",IF(I1976&lt;=10000,"5,001–10,000","10,001–15,000")))),"1,001–2,500")</x:f>
        <x:v>1,001–2,500</x:v>
      </x:c>
      <x:c r="K1976" s="16" t="n">
        <x:v>18756</x:v>
      </x:c>
      <x:c r="L1976" s="43" t="n">
        <x:f>IF(AND(ISNUMBER(I1976),I1976&gt;0,ISNUMBER(K1976),K1976&gt;0),K1976/I1976,"n.a.")</x:f>
        <x:v>12.17131732641142</x:v>
      </x:c>
      <x:c r="M1976" s="43"/>
      <x:c r="N1976" s="13" t="str">
        <x:v>Yes</x:v>
      </x:c>
      <x:c r="O1976" s="15" t="str">
        <x:v>Not stated</x:v>
      </x:c>
      <x:c r="P1976" s="15" t="str">
        <x:v>The development comprises of terraced industrial units located on an established industrial estate. The subject property is an end of terrace unit providing principally clear accommodation with loading door and forecourt parking.</x:v>
      </x:c>
      <x:c r="Q1976" s="15" t="str">
        <x:v>The development comprises of terraced industrial units located on an established industrial estate. The subject property is an end of terrace unit providing principally clear accommodation with loading door and forecourt parking.</x:v>
      </x:c>
      <x:c r="R1976" s="15" t="str">
        <x:v>Advertised to let Annual rent converted from portal pcm; rounded display may differ from agent annual quote. Size read from property card, excluding the search-size filter. Annual rent is 12 × Rightmove advertised monthly rent; display rounding may apply.</x:v>
      </x:c>
      <x:c r="S1976" s="15" t="str">
        <x:v>https://www.rightmove.co.uk/properties/760569913920945#/?channel=COM_LET</x:v>
      </x:c>
      <x:c r="T1976" s="15" t="str"/>
      <x:c r="U1976" s="15" t="str"/>
      <x:c r="V1976" s="15" t="str">
        <x:v>Letchworth — Standalone / estate not named</x:v>
      </x:c>
      <x:c r="W1976" s="15" t="str">
        <x:v>Individual unit ≤15,000 sq ft</x:v>
      </x:c>
      <x:c r="X1976" s="13" t="n">
        <x:f>IF(N1976="Yes",L1976,0)</x:f>
        <x:v>12.17131732641142</x:v>
      </x:c>
      <x:c r="Y1976" s="14" t="n">
        <x:v>1</x:v>
      </x:c>
      <x:c r="Z1976" s="13" t="str">
        <x:v>Industrial / workshop / storage</x:v>
      </x:c>
    </x:row>
    <x:row r="1977" ht="75" customHeight="1">
      <x:c r="A1977" s="13" t="str">
        <x:v>SE0997</x:v>
      </x:c>
      <x:c r="B1977" s="15" t="str">
        <x:v>Letchworth</x:v>
      </x:c>
      <x:c r="C1977" s="15" t="str">
        <x:v>Letchworth</x:v>
      </x:c>
      <x:c r="D1977" s="14" t="n">
        <x:v>33990</x:v>
      </x:c>
      <x:c r="E1977" s="13" t="str">
        <x:v>Town</x:v>
      </x:c>
      <x:c r="F1977" s="15" t="str">
        <x:v>Woodside Industrial Estate</x:v>
      </x:c>
      <x:c r="G1977" s="15" t="str">
        <x:v>17 Woodside Industrial Park, Works Road, Letchworth Garden City, Hertfordshire, SG6 1LA</x:v>
      </x:c>
      <x:c r="H1977" s="13" t="str">
        <x:v>Current</x:v>
      </x:c>
      <x:c r="I1977" s="14" t="n">
        <x:v>2172</x:v>
      </x:c>
      <x:c r="J1977" s="13" t="str">
        <x:f>IF(AND(ISNUMBER(I1977),I1977&gt;0),IF(I1977&lt;=1000,"1–1,000",IF(I1977&lt;=2500,"1,001–2,500",IF(I1977&lt;=5000,"2,501–5,000",IF(I1977&lt;=10000,"5,001–10,000","10,001–15,000")))),"1,001–2,500")</x:f>
        <x:v>1,001–2,500</x:v>
      </x:c>
      <x:c r="K1977" s="16" t="n">
        <x:v>21504</x:v>
      </x:c>
      <x:c r="L1977" s="43" t="n">
        <x:f>IF(AND(ISNUMBER(I1977),I1977&gt;0,ISNUMBER(K1977),K1977&gt;0),K1977/I1977,"n.a.")</x:f>
        <x:v>9.900552486187845</x:v>
      </x:c>
      <x:c r="M1977" s="43"/>
      <x:c r="N1977" s="13" t="str">
        <x:v>Yes</x:v>
      </x:c>
      <x:c r="O1977" s="15" t="str">
        <x:v>Not stated</x:v>
      </x:c>
      <x:c r="P1977" s="15" t="str">
        <x:v>Not stated</x:v>
      </x:c>
      <x:c r="Q1977" s="15" t="str">
        <x:v>The Woodside Industrial Park is situated approximately ½ a mile from the town centre and comprises of a modern development of 26 units within the town's principal commercial and industrial area and is located mid-terrace. The unit provides warehouse/production space with offices at first floor.</x:v>
      </x:c>
      <x:c r="R1977" s="15" t="str">
        <x:v>Advertised to let Annual rent converted from portal pcm; rounded display may differ from agent annual quote. Size read from property card, excluding the search-size filter. Annual rent is 12 × Rightmove advertised monthly rent; display rounding may apply.</x:v>
      </x:c>
      <x:c r="S1977" s="15" t="str">
        <x:v>https://www.rightmove.co.uk/properties/760571356740208#/?channel=COM_LET</x:v>
      </x:c>
      <x:c r="T1977" s="15" t="str"/>
      <x:c r="U1977" s="15" t="str"/>
      <x:c r="V1977" s="15" t="str">
        <x:v>Letchworth — Woodside Industrial Estate</x:v>
      </x:c>
      <x:c r="W1977" s="15" t="str">
        <x:v>Individual unit ≤15,000 sq ft</x:v>
      </x:c>
      <x:c r="X1977" s="13" t="n">
        <x:f>IF(N1977="Yes",L1977,0)</x:f>
        <x:v>9.900552486187845</x:v>
      </x:c>
      <x:c r="Y1977" s="14" t="n">
        <x:v>1</x:v>
      </x:c>
      <x:c r="Z1977" s="13" t="str">
        <x:v>Industrial / workshop / storage</x:v>
      </x:c>
    </x:row>
    <x:row r="1978" ht="153" customHeight="1">
      <x:c r="A1978" s="13" t="str">
        <x:v>SE0998</x:v>
      </x:c>
      <x:c r="B1978" s="15" t="str">
        <x:v>Letchworth</x:v>
      </x:c>
      <x:c r="C1978" s="15" t="str">
        <x:v>Letchworth</x:v>
      </x:c>
      <x:c r="D1978" s="14" t="n">
        <x:v>33990</x:v>
      </x:c>
      <x:c r="E1978" s="13" t="str">
        <x:v>Town</x:v>
      </x:c>
      <x:c r="F1978" s="15" t="str">
        <x:v>Woodside Industrial Estate</x:v>
      </x:c>
      <x:c r="G1978" s="15" t="str">
        <x:v>Unit 3 Woodside Industrial Estate, Works Road, Letchworth Garden City, Hertfordshire, SG6 1LA</x:v>
      </x:c>
      <x:c r="H1978" s="13" t="str">
        <x:v>Current</x:v>
      </x:c>
      <x:c r="I1978" s="14" t="n">
        <x:v>2935</x:v>
      </x:c>
      <x:c r="J1978" s="13" t="str">
        <x:f>IF(AND(ISNUMBER(I1978),I1978&gt;0),IF(I1978&lt;=1000,"1–1,000",IF(I1978&lt;=2500,"1,001–2,500",IF(I1978&lt;=5000,"2,501–5,000",IF(I1978&lt;=10000,"5,001–10,000","10,001–15,000")))),"2,501–5,000")</x:f>
        <x:v>2,501–5,000</x:v>
      </x:c>
      <x:c r="K1978" s="16" t="n">
        <x:v>29952</x:v>
      </x:c>
      <x:c r="L1978" s="43" t="n">
        <x:f>IF(AND(ISNUMBER(I1978),I1978&gt;0,ISNUMBER(K1978),K1978&gt;0),K1978/I1978,"n.a.")</x:f>
        <x:v>10.20511073253833</x:v>
      </x:c>
      <x:c r="M1978" s="43" t="n">
        <x:v>10.2</x:v>
      </x:c>
      <x:c r="N1978" s="13" t="str">
        <x:v>Yes</x:v>
      </x:c>
      <x:c r="O1978" s="15" t="str">
        <x:v>eaves height; Full-height ground floor warehouse/production area; Unit 3 is an end-of-terrace unit situated at the head of the estate, providing a full-height warehouse/production area with an eaves height of approximately 6m.</x:v>
      </x:c>
      <x:c r="P1978" s="15" t="str">
        <x:v>Full-size manual loading door; The warehouse is accessed via a full-size manual loading door and benefits from windows to both the front and side elevations, providing good natural light.</x:v>
      </x:c>
      <x:c r="Q1978" s="15" t="str">
        <x:v>Location Letchworth is a popular location for warehouse and production occupiers in north Hertfordshire, adjoining Junction 9 of the A1(M). The A505 trunk road provides an important east-west link between the M1 at Luton, Cambridge and East Anglia. Letchworth railway station offers a fast service to London King's Cross, making the area highly accessible for commuters and business travel. Stevenage, Hitchin and Baldock are all located nearby, further enhancing the local labour and amenities. Description Warehouse / Production Unit with First Floor Offices Accommodation Text Woodside Industrial Estate is a modern development of 26 industrial/warehouse units fronting Works Road, located in the</x:v>
      </x:c>
      <x:c r="R1978"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1978" s="15" t="str">
        <x:v>https://www.zoopla.co.uk/to-rent/commercial/details/74178552/</x:v>
      </x:c>
      <x:c r="T1978" s="15" t="str">
        <x:v>https://www.rightmove.co.uk/properties/773438323785776#/?channel=COM_LET</x:v>
      </x:c>
      <x:c r="U1978" s="15" t="str"/>
      <x:c r="V1978" s="15" t="str">
        <x:v>Letchworth — Woodside Industrial Estate</x:v>
      </x:c>
      <x:c r="W1978" s="15" t="str">
        <x:v>Individual unit ≤15,000 sq ft</x:v>
      </x:c>
      <x:c r="X1978" s="13" t="n">
        <x:f>IF(N1978="Yes",L1978,0)</x:f>
        <x:v>10.20511073253833</x:v>
      </x:c>
      <x:c r="Y1978" s="14" t="n">
        <x:v>1</x:v>
      </x:c>
      <x:c r="Z1978" s="13" t="str">
        <x:v>Industrial / workshop / storage</x:v>
      </x:c>
    </x:row>
    <x:row r="1979" ht="49" customHeight="1">
      <x:c r="A1979" s="13" t="str">
        <x:v>SE0999</x:v>
      </x:c>
      <x:c r="B1979" s="15" t="str">
        <x:v>Loughton</x:v>
      </x:c>
      <x:c r="C1979" s="15" t="str">
        <x:v>Chigwell</x:v>
      </x:c>
      <x:c r="D1979" s="14" t="n">
        <x:v>12250</x:v>
      </x:c>
      <x:c r="E1979" s="13" t="str">
        <x:v>Nearby</x:v>
      </x:c>
      <x:c r="F1979" s="15" t="str">
        <x:v>Standalone / estate not named</x:v>
      </x:c>
      <x:c r="G1979" s="15" t="str">
        <x:v>40-42 Chigwell Lane, Loughton, Essex</x:v>
      </x:c>
      <x:c r="H1979" s="13" t="str">
        <x:v>Current</x:v>
      </x:c>
      <x:c r="I1979" s="14" t="n">
        <x:v>9496</x:v>
      </x:c>
      <x:c r="J1979" s="13" t="str">
        <x:f>IF(AND(ISNUMBER(I1979),I1979&gt;0),IF(I1979&lt;=1000,"1–1,000",IF(I1979&lt;=2500,"1,001–2,500",IF(I1979&lt;=5000,"2,501–5,000",IF(I1979&lt;=10000,"5,001–10,000","10,001–15,000")))),"5,001–10,000")</x:f>
        <x:v>5,001–10,000</x:v>
      </x:c>
      <x:c r="K1979" s="16" t="n">
        <x:v>155604</x:v>
      </x:c>
      <x:c r="L1979" s="43" t="n">
        <x:f>IF(AND(ISNUMBER(I1979),I1979&gt;0,ISNUMBER(K1979),K1979&gt;0),K1979/I1979,"n.a.")</x:f>
        <x:v>16.386267902274643</x:v>
      </x:c>
      <x:c r="M1979" s="43"/>
      <x:c r="N1979" s="13" t="str">
        <x:v>Yes</x:v>
      </x:c>
      <x:c r="O1979" s="15" t="str">
        <x:v>Not stated</x:v>
      </x:c>
      <x:c r="P1979" s="15" t="str">
        <x:v>Not stated</x:v>
      </x:c>
      <x:c r="Q1979" s="15" t="str">
        <x:v>NDUSTRIAL/WAREHOUSE UNIT WITH ADJOINING 3 STOREY OFFICE BUILDING &amp; YARD 9496 SQFT (882.20 M2) PLUS MEZZANINE LEASE TO ASSIGN (POSSIBLE NEW LEASE AVAILABLE) 40 - 42 CHIGWELL LANE</x:v>
      </x:c>
      <x:c r="R1979" s="15" t="str">
        <x:v>Advertised to let Annual rent converted from portal pcm; rounded display may differ from agent annual quote. Size read from property card, excluding the search-size filter. Annual rent is 12 × Rightmove advertised monthly rent; display rounding may apply.</x:v>
      </x:c>
      <x:c r="S1979" s="15" t="str">
        <x:v>https://www.rightmove.co.uk/properties/767468570900928#/?channel=COM_LET</x:v>
      </x:c>
      <x:c r="T1979" s="15" t="str"/>
      <x:c r="U1979" s="15" t="str"/>
      <x:c r="V1979" s="15" t="str">
        <x:v>Loughton — Standalone / estate not named</x:v>
      </x:c>
      <x:c r="W1979" s="15" t="str">
        <x:v>Individual unit ≤15,000 sq ft</x:v>
      </x:c>
      <x:c r="X1979" s="13" t="n">
        <x:f>IF(N1979="Yes",L1979,0)</x:f>
        <x:v>16.386267902274643</x:v>
      </x:c>
      <x:c r="Y1979" s="14" t="n">
        <x:v>1</x:v>
      </x:c>
      <x:c r="Z1979" s="13" t="str">
        <x:v>Industrial / workshop / storage</x:v>
      </x:c>
    </x:row>
    <x:row r="1980" ht="49" customHeight="1">
      <x:c r="A1980" s="13" t="str">
        <x:v>SE1000</x:v>
      </x:c>
      <x:c r="B1980" s="15" t="str">
        <x:v>Loughton</x:v>
      </x:c>
      <x:c r="C1980" s="15" t="str">
        <x:v>Chigwell</x:v>
      </x:c>
      <x:c r="D1980" s="14" t="n">
        <x:v>12250</x:v>
      </x:c>
      <x:c r="E1980" s="13" t="str">
        <x:v>Nearby</x:v>
      </x:c>
      <x:c r="F1980" s="15" t="str">
        <x:v>Standalone / estate not named</x:v>
      </x:c>
      <x:c r="G1980" s="15" t="str">
        <x:v>42 Chigwell Lane, Loughton, Essex</x:v>
      </x:c>
      <x:c r="H1980" s="13" t="str">
        <x:v>Current</x:v>
      </x:c>
      <x:c r="I1980" s="14" t="n">
        <x:v>6045</x:v>
      </x:c>
      <x:c r="J1980" s="13" t="str">
        <x:f>IF(AND(ISNUMBER(I1980),I1980&gt;0),IF(I1980&lt;=1000,"1–1,000",IF(I1980&lt;=2500,"1,001–2,500",IF(I1980&lt;=5000,"2,501–5,000",IF(I1980&lt;=10000,"5,001–10,000","10,001–15,000")))),"5,001–10,000")</x:f>
        <x:v>5,001–10,000</x:v>
      </x:c>
      <x:c r="K1980" s="16"/>
      <x:c r="L1980" s="43" t="str">
        <x:f>IF(AND(ISNUMBER(I1980),I1980&gt;0,ISNUMBER(K1980),K1980&gt;0),K1980/I1980,"n.a.")</x:f>
        <x:v>n.a.</x:v>
      </x:c>
      <x:c r="M1980" s="43"/>
      <x:c r="N1980" s="13" t="str">
        <x:v>No</x:v>
      </x:c>
      <x:c r="O1980" s="15" t="str">
        <x:v>Not stated</x:v>
      </x:c>
      <x:c r="P1980" s="15" t="str">
        <x:v>Not stated</x:v>
      </x:c>
      <x:c r="Q1980" s="15" t="str">
        <x:v>INDUSTRIAL/WAREHOUSE UNIT WITH ADJOINING 3 STOREY OFFICE BUILDING &amp; YARD 6,045 SQ FT (561.58 M2) PLUS MEZZANINE LEASEHOLD 42 CHIGWELL LANE LOUGHTON IG10 3NY</x:v>
      </x:c>
      <x:c r="R1980" s="15" t="str">
        <x:v>Advertised to let Size read from property card, excluding the search-size filter.</x:v>
      </x:c>
      <x:c r="S1980" s="15" t="str">
        <x:v>https://www.rightmove.co.uk/properties/777244983946529#/?channel=COM_LET</x:v>
      </x:c>
      <x:c r="T1980" s="15" t="str"/>
      <x:c r="U1980" s="15" t="str"/>
      <x:c r="V1980" s="15" t="str">
        <x:v>Loughton — Standalone / estate not named</x:v>
      </x:c>
      <x:c r="W1980" s="15" t="str">
        <x:v>Individual unit ≤15,000 sq ft</x:v>
      </x:c>
      <x:c r="X1980" s="13" t="n">
        <x:f>IF(N1980="Yes",L1980,0)</x:f>
        <x:v>0</x:v>
      </x:c>
      <x:c r="Y1980" s="14" t="n">
        <x:v>1</x:v>
      </x:c>
      <x:c r="Z1980" s="13" t="str">
        <x:v>Industrial / workshop / storage</x:v>
      </x:c>
    </x:row>
    <x:row r="1981" ht="62" customHeight="1">
      <x:c r="A1981" s="13" t="str">
        <x:v>SE1001</x:v>
      </x:c>
      <x:c r="B1981" s="15" t="str">
        <x:v>Loughton</x:v>
      </x:c>
      <x:c r="C1981" s="15" t="str">
        <x:v>Chigwell</x:v>
      </x:c>
      <x:c r="D1981" s="14" t="n">
        <x:v>12250</x:v>
      </x:c>
      <x:c r="E1981" s="13" t="str">
        <x:v>Nearby</x:v>
      </x:c>
      <x:c r="F1981" s="15" t="str">
        <x:v>Standalone / estate not named</x:v>
      </x:c>
      <x:c r="G1981" s="15" t="str">
        <x:v>Chigwell</x:v>
      </x:c>
      <x:c r="H1981" s="13" t="str">
        <x:v>Current</x:v>
      </x:c>
      <x:c r="I1981" s="14" t="n">
        <x:v>3199</x:v>
      </x:c>
      <x:c r="J1981" s="13" t="str">
        <x:f>IF(AND(ISNUMBER(I1981),I1981&gt;0),IF(I1981&lt;=1000,"1–1,000",IF(I1981&lt;=2500,"1,001–2,500",IF(I1981&lt;=5000,"2,501–5,000",IF(I1981&lt;=10000,"5,001–10,000","10,001–15,000")))),"2,501–5,000")</x:f>
        <x:v>2,501–5,000</x:v>
      </x:c>
      <x:c r="K1981" s="16" t="n">
        <x:v>24000</x:v>
      </x:c>
      <x:c r="L1981" s="43" t="n">
        <x:f>IF(AND(ISNUMBER(I1981),I1981&gt;0,ISNUMBER(K1981),K1981&gt;0),K1981/I1981,"n.a.")</x:f>
        <x:v>7.5023444826508285</x:v>
      </x:c>
      <x:c r="M1981" s="43"/>
      <x:c r="N1981" s="13" t="str">
        <x:v>Yes</x:v>
      </x:c>
      <x:c r="O1981" s="15" t="str">
        <x:v>Not stated</x:v>
      </x:c>
      <x:c r="P1981" s="15" t="str">
        <x:v>Not stated</x:v>
      </x:c>
      <x:c r="Q1981" s="15" t="str">
        <x:v>Secure storage facility to let in Chigwell. The property measures 3,199 square feet and is position within a secure site with great access onto the M11 via junction 5. There are extended links onto the M25 and A12.</x:v>
      </x:c>
      <x:c r="R1981" s="15" t="str">
        <x:v>Advertised to let Annual rent converted from portal pcm; rounded display may differ from agent annual quote. Size read from property card, excluding the search-size filter. Annual rent is 12 × Rightmove advertised monthly rent; display rounding may apply.</x:v>
      </x:c>
      <x:c r="S1981" s="15" t="str">
        <x:v>https://www.rightmove.co.uk/properties/95108010#/?channel=COM_LET</x:v>
      </x:c>
      <x:c r="T1981" s="15" t="str"/>
      <x:c r="U1981" s="15" t="str"/>
      <x:c r="V1981" s="15" t="str">
        <x:v>Loughton — Standalone / estate not named</x:v>
      </x:c>
      <x:c r="W1981" s="15" t="str">
        <x:v>Individual unit ≤15,000 sq ft</x:v>
      </x:c>
      <x:c r="X1981" s="13" t="n">
        <x:f>IF(N1981="Yes",L1981,0)</x:f>
        <x:v>7.5023444826508285</x:v>
      </x:c>
      <x:c r="Y1981" s="14" t="n">
        <x:v>1</x:v>
      </x:c>
      <x:c r="Z1981" s="13" t="str">
        <x:v>Industrial / workshop / storage</x:v>
      </x:c>
    </x:row>
    <x:row r="1982" ht="42" customHeight="1">
      <x:c r="A1982" s="13" t="str">
        <x:v>SE1002</x:v>
      </x:c>
      <x:c r="B1982" s="15" t="str">
        <x:v>Loughton</x:v>
      </x:c>
      <x:c r="C1982" s="15" t="str">
        <x:v>Chigwell</x:v>
      </x:c>
      <x:c r="D1982" s="14" t="n">
        <x:v>12250</x:v>
      </x:c>
      <x:c r="E1982" s="13" t="str">
        <x:v>Nearby</x:v>
      </x:c>
      <x:c r="F1982" s="15" t="str">
        <x:v>Standalone / estate not named</x:v>
      </x:c>
      <x:c r="G1982" s="15" t="str">
        <x:v>Rear of 40 Chigwell Lane, Loughton, Essex</x:v>
      </x:c>
      <x:c r="H1982" s="13" t="str">
        <x:v>Current</x:v>
      </x:c>
      <x:c r="I1982" s="14" t="n">
        <x:v>3451</x:v>
      </x:c>
      <x:c r="J1982" s="13" t="str">
        <x:f>IF(AND(ISNUMBER(I1982),I1982&gt;0),IF(I1982&lt;=1000,"1–1,000",IF(I1982&lt;=2500,"1,001–2,500",IF(I1982&lt;=5000,"2,501–5,000",IF(I1982&lt;=10000,"5,001–10,000","10,001–15,000")))),"2,501–5,000")</x:f>
        <x:v>2,501–5,000</x:v>
      </x:c>
      <x:c r="K1982" s="16"/>
      <x:c r="L1982" s="43" t="str">
        <x:f>IF(AND(ISNUMBER(I1982),I1982&gt;0,ISNUMBER(K1982),K1982&gt;0),K1982/I1982,"n.a.")</x:f>
        <x:v>n.a.</x:v>
      </x:c>
      <x:c r="M1982" s="43"/>
      <x:c r="N1982" s="13" t="str">
        <x:v>No</x:v>
      </x:c>
      <x:c r="O1982" s="15" t="str">
        <x:v>Not stated</x:v>
      </x:c>
      <x:c r="P1982" s="15" t="str">
        <x:v>Not stated</x:v>
      </x:c>
      <x:c r="Q1982" s="15" t="str">
        <x:v>INDUSTRIAL/WAREHOUSE UNIT 3,451 SQ FT (320.61 M2) PLUS MEZZANINE LEASEHOLD REAR OF 40 CHIGWELL LANE LOUGHTON IG10 3NY</x:v>
      </x:c>
      <x:c r="R1982" s="15" t="str">
        <x:v>Advertised to let Size read from property card, excluding the search-size filter.</x:v>
      </x:c>
      <x:c r="S1982" s="15" t="str">
        <x:v>https://www.rightmove.co.uk/properties/777249989605072#/?channel=COM_LET</x:v>
      </x:c>
      <x:c r="T1982" s="15" t="str"/>
      <x:c r="U1982" s="15" t="str"/>
      <x:c r="V1982" s="15" t="str">
        <x:v>Loughton — Standalone / estate not named</x:v>
      </x:c>
      <x:c r="W1982" s="15" t="str">
        <x:v>Individual unit ≤15,000 sq ft</x:v>
      </x:c>
      <x:c r="X1982" s="13" t="n">
        <x:f>IF(N1982="Yes",L1982,0)</x:f>
        <x:v>0</x:v>
      </x:c>
      <x:c r="Y1982" s="14" t="n">
        <x:v>1</x:v>
      </x:c>
      <x:c r="Z1982" s="13" t="str">
        <x:v>Industrial / workshop / storage</x:v>
      </x:c>
    </x:row>
    <x:row r="1983" ht="153" customHeight="1">
      <x:c r="A1983" s="13" t="str">
        <x:v>SE1003</x:v>
      </x:c>
      <x:c r="B1983" s="15" t="str">
        <x:v>Loughton</x:v>
      </x:c>
      <x:c r="C1983" s="15" t="str">
        <x:v>Loughton</x:v>
      </x:c>
      <x:c r="D1983" s="14" t="n">
        <x:v>33345</x:v>
      </x:c>
      <x:c r="E1983" s="13" t="str">
        <x:v>Town</x:v>
      </x:c>
      <x:c r="F1983" s="15" t="str">
        <x:v>Oakwood Hill Industrial Estate</x:v>
      </x:c>
      <x:c r="G1983" s="15" t="str">
        <x:v>38 Oakwood Hill Industrial Estate, 38 Oakwood Hill, Loughton, IG10 3TZ</x:v>
      </x:c>
      <x:c r="H1983" s="13" t="str">
        <x:v>Current</x:v>
      </x:c>
      <x:c r="I1983" s="14" t="n">
        <x:v>1207</x:v>
      </x:c>
      <x:c r="J1983" s="13" t="str">
        <x:f>IF(AND(ISNUMBER(I1983),I1983&gt;0),IF(I1983&lt;=1000,"1–1,000",IF(I1983&lt;=2500,"1,001–2,500",IF(I1983&lt;=5000,"2,501–5,000",IF(I1983&lt;=10000,"5,001–10,000","10,001–15,000")))),"1,001–2,500")</x:f>
        <x:v>1,001–2,500</x:v>
      </x:c>
      <x:c r="K1983" s="16" t="n">
        <x:v>15000</x:v>
      </x:c>
      <x:c r="L1983" s="43" t="n">
        <x:f>IF(AND(ISNUMBER(I1983),I1983&gt;0,ISNUMBER(K1983),K1983&gt;0),K1983/I1983,"n.a.")</x:f>
        <x:v>12.427506213753107</x:v>
      </x:c>
      <x:c r="M1983" s="43"/>
      <x:c r="N1983" s="13" t="str">
        <x:v>Yes</x:v>
      </x:c>
      <x:c r="O1983" s="15" t="str">
        <x:v>Not stated</x:v>
      </x:c>
      <x:c r="P1983" s="15" t="str">
        <x:v>Not stated</x:v>
      </x:c>
      <x:c r="Q1983" s="15" t="str">
        <x:v>Description The property comprises a first-floor unit suitable for a variety of uses. Access to the property is by a set of double leaf doors. The property benefits from a shared goods lift. Internally there is a small office to the front with the rest of the remaining space being open plan. There is a kitchenette and staff welfare facilities. Location The property is situated on the established Oakwood Hill Industrial Estate, being positioned just off Chigwell Lane (A1168) and in close proximity to major local employers such as Brown’s Engineering and Neopost. The regional headquarters of Kier (London) and the Higgins Group are close by as are BMW, Mercedes and Volkswagen dealerships. Oakwo</x:v>
      </x:c>
      <x:c r="R1983" s="15" t="str">
        <x:v>Advertised to let Annual rent converted from portal pcm; rounded display may differ from agent annual quote. Rightmove detail verified. Annual rent is 12 × Rightmove advertised monthly rent; display rounding may apply.</x:v>
      </x:c>
      <x:c r="S1983" s="15" t="str">
        <x:v>https://www.zoopla.co.uk/to-rent/commercial/details/74293443/</x:v>
      </x:c>
      <x:c r="T1983" s="15" t="str">
        <x:v>https://www.zoopla.co.uk/to-rent/commercial/details/74293446/</x:v>
      </x:c>
      <x:c r="U1983" s="15" t="str">
        <x:v>https://www.rightmove.co.uk/properties/721598592753424#/?channel=COM_LET
https://www.rightmove.co.uk/properties/724155341849776#/?channel=COM_LET</x:v>
      </x:c>
      <x:c r="V1983" s="15" t="str">
        <x:v>Loughton — Oakwood Hill Industrial Estate</x:v>
      </x:c>
      <x:c r="W1983" s="15" t="str">
        <x:v>Individual unit ≤15,000 sq ft</x:v>
      </x:c>
      <x:c r="X1983" s="13" t="n">
        <x:f>IF(N1983="Yes",L1983,0)</x:f>
        <x:v>12.427506213753107</x:v>
      </x:c>
      <x:c r="Y1983" s="14" t="n">
        <x:v>1</x:v>
      </x:c>
      <x:c r="Z1983" s="13" t="str">
        <x:v>Industrial / workshop / storage</x:v>
      </x:c>
    </x:row>
    <x:row r="1984" ht="49" customHeight="1">
      <x:c r="A1984" s="13" t="str">
        <x:v>SE1004</x:v>
      </x:c>
      <x:c r="B1984" s="15" t="str">
        <x:v>Loughton</x:v>
      </x:c>
      <x:c r="C1984" s="15" t="str">
        <x:v>Loughton</x:v>
      </x:c>
      <x:c r="D1984" s="14" t="n">
        <x:v>33345</x:v>
      </x:c>
      <x:c r="E1984" s="13" t="str">
        <x:v>Town</x:v>
      </x:c>
      <x:c r="F1984" s="15" t="str">
        <x:v>Oakwood Hill Industrial Estate</x:v>
      </x:c>
      <x:c r="G1984" s="15" t="str">
        <x:v>Oakwood Hill Industrial Estate, Loughton, Essex</x:v>
      </x:c>
      <x:c r="H1984" s="13" t="str">
        <x:v>Current</x:v>
      </x:c>
      <x:c r="I1984" s="14" t="n">
        <x:v>1830</x:v>
      </x:c>
      <x:c r="J1984" s="13" t="str">
        <x:f>IF(AND(ISNUMBER(I1984),I1984&gt;0),IF(I1984&lt;=1000,"1–1,000",IF(I1984&lt;=2500,"1,001–2,500",IF(I1984&lt;=5000,"2,501–5,000",IF(I1984&lt;=10000,"5,001–10,000","10,001–15,000")))),"1,001–2,500")</x:f>
        <x:v>1,001–2,500</x:v>
      </x:c>
      <x:c r="K1984" s="16" t="n">
        <x:v>24996</x:v>
      </x:c>
      <x:c r="L1984" s="43" t="n">
        <x:f>IF(AND(ISNUMBER(I1984),I1984&gt;0,ISNUMBER(K1984),K1984&gt;0),K1984/I1984,"n.a.")</x:f>
        <x:v>13.659016393442624</x:v>
      </x:c>
      <x:c r="M1984" s="43"/>
      <x:c r="N1984" s="13" t="str">
        <x:v>Yes</x:v>
      </x:c>
      <x:c r="O1984" s="15" t="str">
        <x:v>Not stated</x:v>
      </x:c>
      <x:c r="P1984" s="15" t="str">
        <x:v>Not stated</x:v>
      </x:c>
      <x:c r="Q1984" s="15" t="str">
        <x:v>INDUSTRIAL/BUSINESS UNIT 1830 SQ FT (170 M2) TO LET 23 OAKWOOD HILL INDUSTRIAL ESTATE OAKWOOD HILL LOUGHTON IG10 3TZ</x:v>
      </x:c>
      <x:c r="R1984" s="15" t="str">
        <x:v>Advertised to let Annual rent converted from portal pcm; rounded display may differ from agent annual quote. Size read from property card, excluding the search-size filter. Annual rent is 12 × Rightmove advertised monthly rent; display rounding may apply.</x:v>
      </x:c>
      <x:c r="S1984" s="15" t="str">
        <x:v>https://www.rightmove.co.uk/properties/753525196554576#/?channel=COM_LET</x:v>
      </x:c>
      <x:c r="T1984" s="15" t="str"/>
      <x:c r="U1984" s="15" t="str"/>
      <x:c r="V1984" s="15" t="str">
        <x:v>Loughton — Oakwood Hill Industrial Estate</x:v>
      </x:c>
      <x:c r="W1984" s="15" t="str">
        <x:v>Individual unit ≤15,000 sq ft</x:v>
      </x:c>
      <x:c r="X1984" s="13" t="n">
        <x:f>IF(N1984="Yes",L1984,0)</x:f>
        <x:v>13.659016393442624</x:v>
      </x:c>
      <x:c r="Y1984" s="14" t="n">
        <x:v>1</x:v>
      </x:c>
      <x:c r="Z1984" s="13" t="str">
        <x:v>Industrial / workshop / storage</x:v>
      </x:c>
    </x:row>
    <x:row r="1985" ht="49" customHeight="1">
      <x:c r="A1985" s="13" t="str">
        <x:v>SE1005</x:v>
      </x:c>
      <x:c r="B1985" s="15" t="str">
        <x:v>Loughton</x:v>
      </x:c>
      <x:c r="C1985" s="15" t="str">
        <x:v>Loughton</x:v>
      </x:c>
      <x:c r="D1985" s="14" t="n">
        <x:v>33345</x:v>
      </x:c>
      <x:c r="E1985" s="13" t="str">
        <x:v>Town</x:v>
      </x:c>
      <x:c r="F1985" s="15" t="str">
        <x:v>Prospect Business Park</x:v>
      </x:c>
      <x:c r="G1985" s="15" t="str">
        <x:v>6 Prospect Business Park, Langston Road, Loughton, Essex</x:v>
      </x:c>
      <x:c r="H1985" s="13" t="str">
        <x:v>Current</x:v>
      </x:c>
      <x:c r="I1985" s="14" t="n">
        <x:v>3886</x:v>
      </x:c>
      <x:c r="J1985" s="13" t="str">
        <x:f>IF(AND(ISNUMBER(I1985),I1985&gt;0),IF(I1985&lt;=1000,"1–1,000",IF(I1985&lt;=2500,"1,001–2,500",IF(I1985&lt;=5000,"2,501–5,000",IF(I1985&lt;=10000,"5,001–10,000","10,001–15,000")))),"2,501–5,000")</x:f>
        <x:v>2,501–5,000</x:v>
      </x:c>
      <x:c r="K1985" s="16" t="n">
        <x:v>62004</x:v>
      </x:c>
      <x:c r="L1985" s="43" t="n">
        <x:f>IF(AND(ISNUMBER(I1985),I1985&gt;0,ISNUMBER(K1985),K1985&gt;0),K1985/I1985,"n.a.")</x:f>
        <x:v>15.95573854863613</x:v>
      </x:c>
      <x:c r="M1985" s="43"/>
      <x:c r="N1985" s="13" t="str">
        <x:v>Yes</x:v>
      </x:c>
      <x:c r="O1985" s="15" t="str">
        <x:v>Not stated</x:v>
      </x:c>
      <x:c r="P1985" s="15" t="str">
        <x:v>Not stated</x:v>
      </x:c>
      <x:c r="Q1985" s="15" t="str">
        <x:v>TO LET/FOR SALE MODERN 2 STOREY MID TERRACE WAREHOUSE/OFFICE UNIT UNIT 6 PROSPECT BUSINESS PARK LANGSTON ROAD LOUGHTON IG10 3TR</x:v>
      </x:c>
      <x:c r="R1985" s="15" t="str">
        <x:v>Advertised to let Annual rent converted from portal pcm; rounded display may differ from agent annual quote. Size read from property card, excluding the search-size filter. Annual rent is 12 × Rightmove advertised monthly rent; display rounding may apply.</x:v>
      </x:c>
      <x:c r="S1985" s="15" t="str">
        <x:v>https://www.rightmove.co.uk/properties/763283854858240#/?channel=COM_LET</x:v>
      </x:c>
      <x:c r="T1985" s="15" t="str"/>
      <x:c r="U1985" s="15" t="str"/>
      <x:c r="V1985" s="15" t="str">
        <x:v>Loughton — Prospect Business Park</x:v>
      </x:c>
      <x:c r="W1985" s="15" t="str">
        <x:v>Individual unit ≤15,000 sq ft</x:v>
      </x:c>
      <x:c r="X1985" s="13" t="n">
        <x:f>IF(N1985="Yes",L1985,0)</x:f>
        <x:v>15.95573854863613</x:v>
      </x:c>
      <x:c r="Y1985" s="14" t="n">
        <x:v>1</x:v>
      </x:c>
      <x:c r="Z1985" s="13" t="str">
        <x:v>Industrial / workshop / storage</x:v>
      </x:c>
    </x:row>
    <x:row r="1986" ht="49" customHeight="1">
      <x:c r="A1986" s="13" t="str">
        <x:v>SE1006</x:v>
      </x:c>
      <x:c r="B1986" s="15" t="str">
        <x:v>Loughton</x:v>
      </x:c>
      <x:c r="C1986" s="15" t="str">
        <x:v>Loughton</x:v>
      </x:c>
      <x:c r="D1986" s="14" t="n">
        <x:v>33345</x:v>
      </x:c>
      <x:c r="E1986" s="13" t="str">
        <x:v>Town</x:v>
      </x:c>
      <x:c r="F1986" s="15" t="str">
        <x:v>Prospect Business Park</x:v>
      </x:c>
      <x:c r="G1986" s="15" t="str">
        <x:v>UNIT 3 , PROSPECT BUSINESS PARK , LANGSTON ROAD , LOUGHTON IG10 3TR</x:v>
      </x:c>
      <x:c r="H1986" s="13" t="str">
        <x:v>Current</x:v>
      </x:c>
      <x:c r="I1986" s="14" t="n">
        <x:v>11931</x:v>
      </x:c>
      <x:c r="J1986" s="13" t="str">
        <x:f>IF(AND(ISNUMBER(I1986),I1986&gt;0),IF(I1986&lt;=1000,"1–1,000",IF(I1986&lt;=2500,"1,001–2,500",IF(I1986&lt;=5000,"2,501–5,000",IF(I1986&lt;=10000,"5,001–10,000","10,001–15,000")))),"10,001–15,000")</x:f>
        <x:v>10,001–15,000</x:v>
      </x:c>
      <x:c r="K1986" s="16" t="n">
        <x:v>159996</x:v>
      </x:c>
      <x:c r="L1986" s="43" t="n">
        <x:f>IF(AND(ISNUMBER(I1986),I1986&gt;0,ISNUMBER(K1986),K1986&gt;0),K1986/I1986,"n.a.")</x:f>
        <x:v>13.410108121699773</x:v>
      </x:c>
      <x:c r="M1986" s="43"/>
      <x:c r="N1986" s="13" t="str">
        <x:v>Yes</x:v>
      </x:c>
      <x:c r="O1986" s="15" t="str">
        <x:v>Not stated</x:v>
      </x:c>
      <x:c r="P1986" s="15" t="str">
        <x:v>Not stated</x:v>
      </x:c>
      <x:c r="Q1986" s="15" t="str">
        <x:v>TO LET MODERN DETACHED INDUSTRIAL/WAREHOUSE UNIT 5,998 SQ FT (557.21M2) - 11,931 SQ FT (1,108.47M2)</x:v>
      </x:c>
      <x:c r="R1986" s="15" t="str">
        <x:v>Advertised to let Annual rent converted from portal pcm; rounded display may differ from agent annual quote. Size read from property card, excluding the search-size filter. Annual rent is 12 × Rightmove advertised monthly rent; display rounding may apply.</x:v>
      </x:c>
      <x:c r="S1986" s="15" t="str">
        <x:v>https://www.rightmove.co.uk/properties/783428360956128#/?channel=COM_LET</x:v>
      </x:c>
      <x:c r="T1986" s="15" t="str"/>
      <x:c r="U1986" s="15" t="str"/>
      <x:c r="V1986" s="15" t="str">
        <x:v>Loughton — Prospect Business Park</x:v>
      </x:c>
      <x:c r="W1986" s="15" t="str">
        <x:v>Individual unit ≤15,000 sq ft</x:v>
      </x:c>
      <x:c r="X1986" s="13" t="n">
        <x:f>IF(N1986="Yes",L1986,0)</x:f>
        <x:v>13.410108121699773</x:v>
      </x:c>
      <x:c r="Y1986" s="14" t="n">
        <x:v>1</x:v>
      </x:c>
      <x:c r="Z1986" s="13" t="str">
        <x:v>Industrial / workshop / storage</x:v>
      </x:c>
    </x:row>
    <x:row r="1987" ht="42" customHeight="1">
      <x:c r="A1987" s="13" t="str">
        <x:v>SE1007</x:v>
      </x:c>
      <x:c r="B1987" s="15" t="str">
        <x:v>Loughton</x:v>
      </x:c>
      <x:c r="C1987" s="15" t="str">
        <x:v>Loughton</x:v>
      </x:c>
      <x:c r="D1987" s="14" t="n">
        <x:v>33345</x:v>
      </x:c>
      <x:c r="E1987" s="13" t="str">
        <x:v>Town</x:v>
      </x:c>
      <x:c r="F1987" s="15" t="str">
        <x:v>Standalone / estate not named</x:v>
      </x:c>
      <x:c r="G1987" s="15" t="str">
        <x:v>6a Centric Parade, High Road, Loughton, Essex</x:v>
      </x:c>
      <x:c r="H1987" s="13" t="str">
        <x:v>Current</x:v>
      </x:c>
      <x:c r="I1987" s="14" t="n">
        <x:v>3090</x:v>
      </x:c>
      <x:c r="J1987" s="13" t="str">
        <x:f>IF(AND(ISNUMBER(I1987),I1987&gt;0),IF(I1987&lt;=1000,"1–1,000",IF(I1987&lt;=2500,"1,001–2,500",IF(I1987&lt;=5000,"2,501–5,000",IF(I1987&lt;=10000,"5,001–10,000","10,001–15,000")))),"2,501–5,000")</x:f>
        <x:v>2,501–5,000</x:v>
      </x:c>
      <x:c r="K1987" s="16"/>
      <x:c r="L1987" s="43" t="str">
        <x:f>IF(AND(ISNUMBER(I1987),I1987&gt;0,ISNUMBER(K1987),K1987&gt;0),K1987/I1987,"n.a.")</x:f>
        <x:v>n.a.</x:v>
      </x:c>
      <x:c r="M1987" s="43"/>
      <x:c r="N1987" s="13" t="str">
        <x:v>No</x:v>
      </x:c>
      <x:c r="O1987" s="15" t="str">
        <x:v>Not stated</x:v>
      </x:c>
      <x:c r="P1987" s="15" t="str">
        <x:v>Not stated</x:v>
      </x:c>
      <x:c r="Q1987" s="15" t="str">
        <x:v>1ST FLOOR COMMERCIAL PREMISES TO LET 3,090 sq ft (287.04 m2) 6A CENTRIC PARADE 200 HIGH ROAD LOUGHTON IG10 1DN</x:v>
      </x:c>
      <x:c r="R1987" s="15" t="str">
        <x:v>Advertised to let</x:v>
      </x:c>
      <x:c r="S1987" s="15" t="str">
        <x:v>https://www.rightmove.co.uk/properties/778500615939984#/?channel=COM_LET</x:v>
      </x:c>
      <x:c r="T1987" s="15" t="str"/>
      <x:c r="U1987" s="15" t="str"/>
      <x:c r="V1987" s="15" t="str">
        <x:v>Loughton — Standalone / estate not named</x:v>
      </x:c>
      <x:c r="W1987" s="15" t="str">
        <x:v>Individual unit ≤15,000 sq ft</x:v>
      </x:c>
      <x:c r="X1987" s="13" t="n">
        <x:f>IF(N1987="Yes",L1987,0)</x:f>
        <x:v>0</x:v>
      </x:c>
      <x:c r="Y1987" s="14" t="n">
        <x:v>1</x:v>
      </x:c>
      <x:c r="Z1987" s="13" t="str">
        <x:v>Industrial / workshop / storage</x:v>
      </x:c>
    </x:row>
    <x:row r="1988" ht="153" customHeight="1">
      <x:c r="A1988" s="13" t="str">
        <x:v>SE1008</x:v>
      </x:c>
      <x:c r="B1988" s="15" t="str">
        <x:v>Loughton</x:v>
      </x:c>
      <x:c r="C1988" s="15" t="str">
        <x:v>Loughton</x:v>
      </x:c>
      <x:c r="D1988" s="14" t="n">
        <x:v>33345</x:v>
      </x:c>
      <x:c r="E1988" s="13" t="str">
        <x:v>Town</x:v>
      </x:c>
      <x:c r="F1988" s="15" t="str">
        <x:v>Standalone / estate not named</x:v>
      </x:c>
      <x:c r="G1988" s="15" t="str">
        <x:v>Langston Road, Loughton, Essex, IG10</x:v>
      </x:c>
      <x:c r="H1988" s="13" t="str">
        <x:v>Uncertain</x:v>
      </x:c>
      <x:c r="I1988" s="14" t="n">
        <x:v>11889</x:v>
      </x:c>
      <x:c r="J1988" s="13" t="str">
        <x:f>IF(AND(ISNUMBER(I1988),I1988&gt;0),IF(I1988&lt;=1000,"1–1,000",IF(I1988&lt;=2500,"1,001–2,500",IF(I1988&lt;=5000,"2,501–5,000",IF(I1988&lt;=10000,"5,001–10,000","10,001–15,000")))),"10,001–15,000")</x:f>
        <x:v>10,001–15,000</x:v>
      </x:c>
      <x:c r="K1988" s="16" t="n">
        <x:v>13860</x:v>
      </x:c>
      <x:c r="L1988" s="43" t="n">
        <x:f>IF(AND(ISNUMBER(I1988),I1988&gt;0,ISNUMBER(K1988),K1988&gt;0),K1988/I1988,"n.a.")</x:f>
        <x:v>1.1657834973504921</x:v>
      </x:c>
      <x:c r="M1988" s="43"/>
      <x:c r="N1988" s="13" t="str">
        <x:v>No</x:v>
      </x:c>
      <x:c r="O1988" s="15" t="str">
        <x:v>Not stated</x:v>
      </x:c>
      <x:c r="P1988" s="15" t="str">
        <x:v>Not stated</x:v>
      </x:c>
      <x:c r="Q1988" s="15" t="str">
        <x:v>Step into STOREX Fab Labs on Langston Road, the kind of workspace that doesn't just feel like a shed, but more like your creative HQ. Opposite Epping Forest Shopping Park (so tea-runs won't ruin your momentum), these bright, industrial-chic labs offer a rare blend of privacy and shared brilliance. With individual access, you're calling the shots, come and go as you please, with digital keyless entry (no lost keys or awkward handovers). Need a brewed escape? Communal kitchen, toilets and even a shower are here to rescue you when ideas stretch into odd hours. Think polished concrete floors, lofty industrial ceilings, and light so good you'll forget indoor lighting existed, but can still enjoy</x:v>
      </x:c>
      <x:c r="R1988" s="15" t="str">
        <x:v>Exact demise / storage-building type requires confirmation Annual rent converted from portal pcm; rounded display may differ from agent annual quote. Rightmove detail verified. Annual rent is 12 × Rightmove advertised monthly rent; display rounding may apply. Rent/area anomaly: not a reliable comparable. Shared workspace, combined unit identity or possible container format not sufficiently resolved.</x:v>
      </x:c>
      <x:c r="S1988" s="15" t="str">
        <x:v>https://www.zoopla.co.uk/to-rent/commercial/details/73285684/</x:v>
      </x:c>
      <x:c r="T1988" s="15" t="str">
        <x:v>https://www.rightmove.co.uk/properties/166747064#/?channel=COM_LET</x:v>
      </x:c>
      <x:c r="U1988" s="15" t="str">
        <x:v>https://www.rightmove.co.uk/properties/166747127#/?channel=COM_LET</x:v>
      </x:c>
      <x:c r="V1988" s="15" t="str">
        <x:v>Loughton — Standalone / estate not named</x:v>
      </x:c>
      <x:c r="W1988" s="15" t="str">
        <x:v>Individual unit ≤15,000 sq ft</x:v>
      </x:c>
      <x:c r="X1988" s="13" t="n">
        <x:f>IF(N1988="Yes",L1988,0)</x:f>
        <x:v>0</x:v>
      </x:c>
      <x:c r="Y1988" s="14" t="n">
        <x:v>1</x:v>
      </x:c>
      <x:c r="Z1988" s="13" t="str">
        <x:v>Industrial / workshop / storage</x:v>
      </x:c>
    </x:row>
    <x:row r="1989" ht="88" customHeight="1">
      <x:c r="A1989" s="13" t="str">
        <x:v>SE1009</x:v>
      </x:c>
      <x:c r="B1989" s="15" t="str">
        <x:v>Loughton</x:v>
      </x:c>
      <x:c r="C1989" s="15" t="str">
        <x:v>Loughton</x:v>
      </x:c>
      <x:c r="D1989" s="14" t="n">
        <x:v>33345</x:v>
      </x:c>
      <x:c r="E1989" s="13" t="str">
        <x:v>Town</x:v>
      </x:c>
      <x:c r="F1989" s="15" t="str">
        <x:v>Standalone / estate not named</x:v>
      </x:c>
      <x:c r="G1989" s="15" t="str">
        <x:v>Loughton, Essex, IG10</x:v>
      </x:c>
      <x:c r="H1989" s="13" t="str">
        <x:v>Current</x:v>
      </x:c>
      <x:c r="I1989" s="14" t="n">
        <x:v>1480</x:v>
      </x:c>
      <x:c r="J1989" s="13" t="str">
        <x:f>IF(AND(ISNUMBER(I1989),I1989&gt;0),IF(I1989&lt;=1000,"1–1,000",IF(I1989&lt;=2500,"1,001–2,500",IF(I1989&lt;=5000,"2,501–5,000",IF(I1989&lt;=10000,"5,001–10,000","10,001–15,000")))),"1,001–2,500")</x:f>
        <x:v>1,001–2,500</x:v>
      </x:c>
      <x:c r="K1989" s="16" t="n">
        <x:v>32400</x:v>
      </x:c>
      <x:c r="L1989" s="43" t="n">
        <x:f>IF(AND(ISNUMBER(I1989),I1989&gt;0,ISNUMBER(K1989),K1989&gt;0),K1989/I1989,"n.a.")</x:f>
        <x:v>21.89189189189189</x:v>
      </x:c>
      <x:c r="M1989" s="43"/>
      <x:c r="N1989" s="13" t="str">
        <x:v>Yes</x:v>
      </x:c>
      <x:c r="O1989" s="15" t="str">
        <x:v>Not stated</x:v>
      </x:c>
      <x:c r="P1989" s="15" t="str">
        <x:v>This popular site is ideal for commuters. The unit benefits from having newly installed security pedestrian door and roller shutter, toilet and allocated parking. Monthly fees include high-speed fibre internet and parking; electricity is £25 + VAT standing charge plus £0.36 per unit. VIEWING BY APPOINTMENT ONLY</x:v>
      </x:c>
      <x:c r="Q1989" s="15" t="str">
        <x:v>This popular site is ideal for commuters. The unit benefits from having newly installed security pedestrian door and roller shutter, toilet and allocated parking. Monthly fees include high-speed fibre internet and parking; electricity is £25 + VAT standing charge plus £0.36 per unit. VIEWING BY APPOINTMENT ONLY</x:v>
      </x:c>
      <x:c r="R1989" s="15" t="str">
        <x:v>Advertised to let Annual rent converted from portal pcm; rounded display may differ from agent annual quote. Size read from property card, excluding the search-size filter. Annual rent is 12 × Rightmove advertised monthly rent; display rounding may apply.</x:v>
      </x:c>
      <x:c r="S1989" s="15" t="str">
        <x:v>https://www.rightmove.co.uk/properties/754789477118241#/?channel=COM_LET</x:v>
      </x:c>
      <x:c r="T1989" s="15" t="str"/>
      <x:c r="U1989" s="15" t="str"/>
      <x:c r="V1989" s="15" t="str">
        <x:v>Loughton — Standalone / estate not named</x:v>
      </x:c>
      <x:c r="W1989" s="15" t="str">
        <x:v>Individual unit ≤15,000 sq ft</x:v>
      </x:c>
      <x:c r="X1989" s="13" t="n">
        <x:f>IF(N1989="Yes",L1989,0)</x:f>
        <x:v>21.89189189189189</x:v>
      </x:c>
      <x:c r="Y1989" s="14" t="n">
        <x:v>1</x:v>
      </x:c>
      <x:c r="Z1989" s="13" t="str">
        <x:v>Industrial / workshop / storage</x:v>
      </x:c>
    </x:row>
    <x:row r="1990" ht="153" customHeight="1">
      <x:c r="A1990" s="13" t="str">
        <x:v>SE1010</x:v>
      </x:c>
      <x:c r="B1990" s="15" t="str">
        <x:v>Loughton</x:v>
      </x:c>
      <x:c r="C1990" s="15" t="str">
        <x:v>Loughton</x:v>
      </x:c>
      <x:c r="D1990" s="14" t="n">
        <x:v>33345</x:v>
      </x:c>
      <x:c r="E1990" s="13" t="str">
        <x:v>Town</x:v>
      </x:c>
      <x:c r="F1990" s="15" t="str">
        <x:v>Standalone / estate not named</x:v>
      </x:c>
      <x:c r="G1990" s="15" t="str">
        <x:v>Rectory Lane, Loughton</x:v>
      </x:c>
      <x:c r="H1990" s="13" t="str">
        <x:v>Current</x:v>
      </x:c>
      <x:c r="I1990" s="14" t="n">
        <x:v>3123</x:v>
      </x:c>
      <x:c r="J1990" s="13" t="str">
        <x:f>IF(AND(ISNUMBER(I1990),I1990&gt;0),IF(I1990&lt;=1000,"1–1,000",IF(I1990&lt;=2500,"1,001–2,500",IF(I1990&lt;=5000,"2,501–5,000",IF(I1990&lt;=10000,"5,001–10,000","10,001–15,000")))),"2,501–5,000")</x:f>
        <x:v>2,501–5,000</x:v>
      </x:c>
      <x:c r="K1990" s="16" t="n">
        <x:v>55000</x:v>
      </x:c>
      <x:c r="L1990" s="43" t="n">
        <x:f>IF(AND(ISNUMBER(I1990),I1990&gt;0,ISNUMBER(K1990),K1990&gt;0),K1990/I1990,"n.a.")</x:f>
        <x:v>17.61127121357669</x:v>
      </x:c>
      <x:c r="M1990" s="43"/>
      <x:c r="N1990" s="13" t="str">
        <x:v>Yes</x:v>
      </x:c>
      <x:c r="O1990" s="15" t="str">
        <x:v>Good eaves height</x:v>
      </x:c>
      <x:c r="P1990" s="15" t="str">
        <x:v>Not stated</x:v>
      </x:c>
      <x:c r="Q1990" s="15" t="str">
        <x:v>** OFFICE/WAREHOUSE PREMISES WITH PARKING TO LET ** - The property is located off Rectory Lane, to the north of Loughton Town Centre. Access to the motorway network is via Junction 5 of the M11 (southbound) at Debden or Junction 26 of the M25 at Waltham Abbey. Comprising an office/warehouse building which would be suitable for a variety of uses. The property benefits from forecourt parking. The accommodation comprises a warehouse, offices, showroom, w/c &amp; kitchenette, totalling approximately 3,123 sq ft (290.1 sq m). Please call CLARKE HILLYER on for more information. Location - The property is located off Rectory Lane, to the north of Loughton Town Centre. Access to the motorway network is</x:v>
      </x:c>
      <x:c r="R1990" s="15" t="str">
        <x:v>Advertised to let Rightmove detail verified. Rent amount checked against a rent-labelled annual statement.</x:v>
      </x:c>
      <x:c r="S1990" s="15" t="str">
        <x:v>https://www.zoopla.co.uk/to-rent/commercial/details/74556936/</x:v>
      </x:c>
      <x:c r="T1990" s="15" t="str">
        <x:v>https://www.rightmove.co.uk/properties/94518954#/?channel=COM_LET</x:v>
      </x:c>
      <x:c r="U1990" s="15" t="str"/>
      <x:c r="V1990" s="15" t="str">
        <x:v>Loughton — Standalone / estate not named</x:v>
      </x:c>
      <x:c r="W1990" s="15" t="str">
        <x:v>Individual unit ≤15,000 sq ft</x:v>
      </x:c>
      <x:c r="X1990" s="13" t="n">
        <x:f>IF(N1990="Yes",L1990,0)</x:f>
        <x:v>17.61127121357669</x:v>
      </x:c>
      <x:c r="Y1990" s="14" t="n">
        <x:v>1</x:v>
      </x:c>
      <x:c r="Z1990" s="13" t="str">
        <x:v>Industrial / workshop / storage</x:v>
      </x:c>
    </x:row>
    <x:row r="1991" ht="75" customHeight="1">
      <x:c r="A1991" s="13" t="str">
        <x:v>SE1011</x:v>
      </x:c>
      <x:c r="B1991" s="15" t="str">
        <x:v>Maldon</x:v>
      </x:c>
      <x:c r="C1991" s="15" t="str">
        <x:v>Burnham</x:v>
      </x:c>
      <x:c r="D1991" s="14"/>
      <x:c r="E1991" s="13" t="str">
        <x:v>Context</x:v>
      </x:c>
      <x:c r="F1991" s="15" t="str">
        <x:v>Burnham Business Park</x:v>
      </x:c>
      <x:c r="G1991" s="15" t="str">
        <x:v>Burnham Business Park, Springfield Road, Burnham On Crouch, Essex, CM0 8TE</x:v>
      </x:c>
      <x:c r="H1991" s="13" t="str">
        <x:v>Current</x:v>
      </x:c>
      <x:c r="I1991" s="14" t="n">
        <x:v>5455</x:v>
      </x:c>
      <x:c r="J1991" s="13" t="str">
        <x:f>IF(AND(ISNUMBER(I1991),I1991&gt;0),IF(I1991&lt;=1000,"1–1,000",IF(I1991&lt;=2500,"1,001–2,500",IF(I1991&lt;=5000,"2,501–5,000",IF(I1991&lt;=10000,"5,001–10,000","10,001–15,000")))),"5,001–10,000")</x:f>
        <x:v>5,001–10,000</x:v>
      </x:c>
      <x:c r="K1991" s="16" t="n">
        <x:v>32500</x:v>
      </x:c>
      <x:c r="L1991" s="43" t="n">
        <x:f>IF(AND(ISNUMBER(I1991),I1991&gt;0,ISNUMBER(K1991),K1991&gt;0),K1991/I1991,"n.a.")</x:f>
        <x:v>5.957836846929423</x:v>
      </x:c>
      <x:c r="M1991" s="43" t="n">
        <x:v>5.96</x:v>
      </x:c>
      <x:c r="N1991" s="13" t="str">
        <x:v>No</x:v>
      </x:c>
      <x:c r="O1991" s="15" t="str">
        <x:v>Full height shutter door</x:v>
      </x:c>
      <x:c r="P1991" s="15" t="str">
        <x:v>Full height shutter door</x:v>
      </x:c>
      <x:c r="Q1991" s="15" t="str">
        <x:v>The property comprises a self contained single storey unit, arranged to provide ground floor clean lab/production space with first floor offices and stores on mezzanine floor. Externally there is secure car parking.</x:v>
      </x:c>
      <x:c r="R1991" s="15" t="str">
        <x:v>Advertised to let Annual rent converted from portal pcm; rounded display may differ from agent annual quote. Rightmove displays a price per sq ft; may be portal calculated. Rightmove detail verified. Agent annual rent verified. Direct agent detail verified. Separate below-20,000 settlement; context only, not anchor-town supply. Rent amount checked against a rent-labelled annual statement. Host BUA population not separately matched.</x:v>
      </x:c>
      <x:c r="S1991" s="15" t="str">
        <x:v>https://www.zoopla.co.uk/to-rent/commercial/details/71490038/</x:v>
      </x:c>
      <x:c r="T1991" s="15" t="str">
        <x:v>https://www.rightmove.co.uk/properties/760716735510753#/?channel=COM_LET</x:v>
      </x:c>
      <x:c r="U1991" s="15" t="str">
        <x:v>https://property.kemsley.com/property/details/8907248/burnham-business-park-springfield-road-burnham-on-crouch-essex-cm0-8te-industrial</x:v>
      </x:c>
      <x:c r="V1991" s="15" t="str">
        <x:v>Maldon — Burnham Business Park</x:v>
      </x:c>
      <x:c r="W1991" s="15" t="str">
        <x:v>Individual unit ≤15,000 sq ft</x:v>
      </x:c>
      <x:c r="X1991" s="13" t="n">
        <x:f>IF(N1991="Yes",L1991,0)</x:f>
        <x:v>0</x:v>
      </x:c>
      <x:c r="Y1991" s="14" t="n">
        <x:v>1</x:v>
      </x:c>
      <x:c r="Z1991" s="13" t="str">
        <x:v>Industrial / workshop / storage</x:v>
      </x:c>
    </x:row>
    <x:row r="1992" ht="153" customHeight="1">
      <x:c r="A1992" s="13" t="str">
        <x:v>SE1012</x:v>
      </x:c>
      <x:c r="B1992" s="15" t="str">
        <x:v>Maldon</x:v>
      </x:c>
      <x:c r="C1992" s="15" t="str">
        <x:v>Burnham</x:v>
      </x:c>
      <x:c r="D1992" s="14"/>
      <x:c r="E1992" s="13" t="str">
        <x:v>Context</x:v>
      </x:c>
      <x:c r="F1992" s="15" t="str">
        <x:v>Red Lyons Business Park</x:v>
      </x:c>
      <x:c r="G1992" s="15" t="str">
        <x:v>Red Lyons Business Park, Burnham Road, Latchingdon, CM3 6JH</x:v>
      </x:c>
      <x:c r="H1992" s="13" t="str">
        <x:v>Current</x:v>
      </x:c>
      <x:c r="I1992" s="14" t="n">
        <x:v>1173</x:v>
      </x:c>
      <x:c r="J1992" s="13" t="str">
        <x:f>IF(AND(ISNUMBER(I1992),I1992&gt;0),IF(I1992&lt;=1000,"1–1,000",IF(I1992&lt;=2500,"1,001–2,500",IF(I1992&lt;=5000,"2,501–5,000",IF(I1992&lt;=10000,"5,001–10,000","10,001–15,000")))),"1,001–2,500")</x:f>
        <x:v>1,001–2,500</x:v>
      </x:c>
      <x:c r="K1992" s="16" t="n">
        <x:v>12000</x:v>
      </x:c>
      <x:c r="L1992" s="43" t="n">
        <x:f>IF(AND(ISNUMBER(I1992),I1992&gt;0,ISNUMBER(K1992),K1992&gt;0),K1992/I1992,"n.a.")</x:f>
        <x:v>10.230179028132993</x:v>
      </x:c>
      <x:c r="M1992" s="43"/>
      <x:c r="N1992" s="13" t="str">
        <x:v>No</x:v>
      </x:c>
      <x:c r="O1992" s="15" t="str">
        <x:v>Unit 14A comprises of a well presented light industrial unit benefitting from three-phase power, an eaves height of approximately 2.9m and on-site CCTV security system.</x:v>
      </x:c>
      <x:c r="P1992" s="15" t="str">
        <x:v>Not stated</x:v>
      </x:c>
      <x:c r="Q1992" s="15" t="str">
        <x:v>Unit 14A comprises of a well presented light industrial unit benefitting from three-phase power, an eaves height of approximately 2.9m and on-site CCTV security system. The property also benefits from a parking area and is suitable for a range of industrial, storage or workshop uses. This unit is situated within Red Lyons Business Park, a well established commercial estate on Burnham Road. The location offers a semi-rural business setting with convenient access to the B1010, providing links to Maldon, Chelmsford and the wider Essex road network. Burnham-On-Crouch town centre and train station are nearby , with rail services connecting to London Liverpool Street.</x:v>
      </x:c>
      <x:c r="R1992" s="15" t="str">
        <x:v>Advertised to let Rightmove detail verified. Separate below-20,000 settlement; context only, not anchor-town supply. Annual rent is 12 × Rightmove advertised monthly rent; display rounding may apply. Host BUA population not separately matched.</x:v>
      </x:c>
      <x:c r="S1992" s="15" t="str">
        <x:v>https://www.zoopla.co.uk/to-rent/commercial/details/73409934/</x:v>
      </x:c>
      <x:c r="T1992" s="15" t="str">
        <x:v>https://www.rightmove.co.uk/properties/773390527446384#/?channel=COM_LET</x:v>
      </x:c>
      <x:c r="U1992" s="15" t="str"/>
      <x:c r="V1992" s="15" t="str">
        <x:v>Maldon — Red Lyons Business Park</x:v>
      </x:c>
      <x:c r="W1992" s="15" t="str">
        <x:v>Individual unit ≤15,000 sq ft</x:v>
      </x:c>
      <x:c r="X1992" s="13" t="n">
        <x:f>IF(N1992="Yes",L1992,0)</x:f>
        <x:v>0</x:v>
      </x:c>
      <x:c r="Y1992" s="14" t="n">
        <x:v>1</x:v>
      </x:c>
      <x:c r="Z1992" s="13" t="str">
        <x:v>Industrial / workshop / storage</x:v>
      </x:c>
    </x:row>
    <x:row r="1993" ht="49" customHeight="1">
      <x:c r="A1993" s="13" t="str">
        <x:v>SE1013</x:v>
      </x:c>
      <x:c r="B1993" s="15" t="str">
        <x:v>Maldon</x:v>
      </x:c>
      <x:c r="C1993" s="15" t="str">
        <x:v>Tolleshunt</x:v>
      </x:c>
      <x:c r="D1993" s="14"/>
      <x:c r="E1993" s="13" t="str">
        <x:v>Nearby</x:v>
      </x:c>
      <x:c r="F1993" s="15" t="str">
        <x:v>Standalone / estate not named</x:v>
      </x:c>
      <x:c r="G1993" s="15" t="str">
        <x:v>1,500sqft warehouse To Let in Tolleshunt Major, Maldon, Essex</x:v>
      </x:c>
      <x:c r="H1993" s="13" t="str">
        <x:v>Current</x:v>
      </x:c>
      <x:c r="I1993" s="14" t="n">
        <x:v>1000</x:v>
      </x:c>
      <x:c r="J1993" s="13" t="str">
        <x:f>IF(AND(ISNUMBER(I1993),I1993&gt;0),IF(I1993&lt;=1000,"1–1,000",IF(I1993&lt;=2500,"1,001–2,500",IF(I1993&lt;=5000,"2,501–5,000",IF(I1993&lt;=10000,"5,001–10,000","10,001–15,000")))),"1–1,000")</x:f>
        <x:v>1–1,000</x:v>
      </x:c>
      <x:c r="K1993" s="16" t="n">
        <x:v>18000</x:v>
      </x:c>
      <x:c r="L1993" s="43" t="n">
        <x:f>IF(AND(ISNUMBER(I1993),I1993&gt;0,ISNUMBER(K1993),K1993&gt;0),K1993/I1993,"n.a.")</x:f>
        <x:v>18</x:v>
      </x:c>
      <x:c r="M1993" s="43"/>
      <x:c r="N1993" s="13" t="str">
        <x:v>Yes</x:v>
      </x:c>
      <x:c r="O1993" s="15" t="str">
        <x:v>Not stated</x:v>
      </x:c>
      <x:c r="P1993" s="15" t="str">
        <x:v>Not stated</x:v>
      </x:c>
      <x:c r="Q1993" s="15" t="str">
        <x:v>A 1,500 sq ft warehouse available to let on a secure, rural site at near Maldon.</x:v>
      </x:c>
      <x:c r="R1993"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93" s="15" t="str">
        <x:v>https://www.rightmove.co.uk/properties/93443022#/?channel=COM_LET</x:v>
      </x:c>
      <x:c r="T1993" s="15" t="str"/>
      <x:c r="U1993" s="15" t="str"/>
      <x:c r="V1993" s="15" t="str">
        <x:v>Maldon — Standalone / estate not named</x:v>
      </x:c>
      <x:c r="W1993" s="15" t="str">
        <x:v>Individual unit ≤15,000 sq ft</x:v>
      </x:c>
      <x:c r="X1993" s="13" t="n">
        <x:f>IF(N1993="Yes",L1993,0)</x:f>
        <x:v>18</x:v>
      </x:c>
      <x:c r="Y1993" s="14" t="n">
        <x:v>1</x:v>
      </x:c>
      <x:c r="Z1993" s="13" t="str">
        <x:v>Industrial / workshop / storage</x:v>
      </x:c>
    </x:row>
    <x:row r="1994" ht="49" customHeight="1">
      <x:c r="A1994" s="13" t="str">
        <x:v>SE1014</x:v>
      </x:c>
      <x:c r="B1994" s="15" t="str">
        <x:v>Maldon</x:v>
      </x:c>
      <x:c r="C1994" s="15" t="str">
        <x:v>Tolleshunt</x:v>
      </x:c>
      <x:c r="D1994" s="14"/>
      <x:c r="E1994" s="13" t="str">
        <x:v>Nearby</x:v>
      </x:c>
      <x:c r="F1994" s="15" t="str">
        <x:v>Standalone / estate not named</x:v>
      </x:c>
      <x:c r="G1994" s="15" t="str">
        <x:v>1890sqft Warehouse to Let in Tolleshunt Knights, near Tiptree, Essex</x:v>
      </x:c>
      <x:c r="H1994" s="13" t="str">
        <x:v>Current</x:v>
      </x:c>
      <x:c r="I1994" s="14" t="n">
        <x:v>1890</x:v>
      </x:c>
      <x:c r="J1994" s="13" t="str">
        <x:f>IF(AND(ISNUMBER(I1994),I1994&gt;0),IF(I1994&lt;=1000,"1–1,000",IF(I1994&lt;=2500,"1,001–2,500",IF(I1994&lt;=5000,"2,501–5,000",IF(I1994&lt;=10000,"5,001–10,000","10,001–15,000")))),"1,001–2,500")</x:f>
        <x:v>1,001–2,500</x:v>
      </x:c>
      <x:c r="K1994" s="16" t="n">
        <x:v>13200</x:v>
      </x:c>
      <x:c r="L1994" s="43" t="n">
        <x:f>IF(AND(ISNUMBER(I1994),I1994&gt;0,ISNUMBER(K1994),K1994&gt;0),K1994/I1994,"n.a.")</x:f>
        <x:v>6.984126984126984</x:v>
      </x:c>
      <x:c r="M1994" s="43"/>
      <x:c r="N1994" s="13" t="str">
        <x:v>Yes</x:v>
      </x:c>
      <x:c r="O1994" s="15" t="str">
        <x:v>Not stated</x:v>
      </x:c>
      <x:c r="P1994" s="15" t="str">
        <x:v>Not stated</x:v>
      </x:c>
      <x:c r="Q1994" s="15" t="str">
        <x:v>1,890 sq ft storage warehouse available on a secure rural site north of Maldon.</x:v>
      </x:c>
      <x:c r="R1994" s="15" t="str">
        <x:v>Advertised to let Annual rent converted from portal pcm; rounded display may differ from agent annual quote. Size read from property card, excluding the search-size filter. Annual rent is 12 × Rightmove advertised monthly rent; display rounding may apply. Host BUA population not separately matched.</x:v>
      </x:c>
      <x:c r="S1994" s="15" t="str">
        <x:v>https://www.rightmove.co.uk/properties/95101296#/?channel=COM_LET</x:v>
      </x:c>
      <x:c r="T1994" s="15" t="str"/>
      <x:c r="U1994" s="15" t="str"/>
      <x:c r="V1994" s="15" t="str">
        <x:v>Maldon — Standalone / estate not named</x:v>
      </x:c>
      <x:c r="W1994" s="15" t="str">
        <x:v>Individual unit ≤15,000 sq ft</x:v>
      </x:c>
      <x:c r="X1994" s="13" t="n">
        <x:f>IF(N1994="Yes",L1994,0)</x:f>
        <x:v>6.984126984126984</x:v>
      </x:c>
      <x:c r="Y1994" s="14" t="n">
        <x:v>1</x:v>
      </x:c>
      <x:c r="Z1994" s="13" t="str">
        <x:v>Industrial / workshop / storage</x:v>
      </x:c>
    </x:row>
    <x:row r="1995" ht="62" customHeight="1">
      <x:c r="A1995" s="13" t="str">
        <x:v>SE1015</x:v>
      </x:c>
      <x:c r="B1995" s="15" t="str">
        <x:v>Maldon</x:v>
      </x:c>
      <x:c r="C1995" s="15" t="str">
        <x:v>Tolleshunt</x:v>
      </x:c>
      <x:c r="D1995" s="14"/>
      <x:c r="E1995" s="13" t="str">
        <x:v>Nearby</x:v>
      </x:c>
      <x:c r="F1995" s="15" t="str">
        <x:v>Standalone / estate not named</x:v>
      </x:c>
      <x:c r="G1995" s="15" t="str">
        <x:v>Warehouse To Let in Tolleshunt Major, Essex</x:v>
      </x:c>
      <x:c r="H1995" s="13" t="str">
        <x:v>Uncertain</x:v>
      </x:c>
      <x:c r="I1995" s="14" t="n">
        <x:v>5880</x:v>
      </x:c>
      <x:c r="J1995" s="13" t="str">
        <x:f>IF(AND(ISNUMBER(I1995),I1995&gt;0),IF(I1995&lt;=1000,"1–1,000",IF(I1995&lt;=2500,"1,001–2,500",IF(I1995&lt;=5000,"2,501–5,000",IF(I1995&lt;=10000,"5,001–10,000","10,001–15,000")))),"5,001–10,000")</x:f>
        <x:v>5,001–10,000</x:v>
      </x:c>
      <x:c r="K1995" s="16" t="n">
        <x:v>41160</x:v>
      </x:c>
      <x:c r="L1995" s="43" t="n">
        <x:f>IF(AND(ISNUMBER(I1995),I1995&gt;0,ISNUMBER(K1995),K1995&gt;0),K1995/I1995,"n.a.")</x:f>
        <x:v>7</x:v>
      </x:c>
      <x:c r="M1995" s="43"/>
      <x:c r="N1995" s="13" t="str">
        <x:v>No</x:v>
      </x:c>
      <x:c r="O1995" s="15" t="str">
        <x:v>Not stated</x:v>
      </x:c>
      <x:c r="P1995" s="15" t="str">
        <x:v>Not stated</x:v>
      </x:c>
      <x:c r="Q1995" s="15" t="str">
        <x:v>Warehouse To Let in Tolleshunt Major, Essex</x:v>
      </x:c>
      <x:c r="R1995" s="15" t="str">
        <x:v>Advertised but conflicting floor-area/demise descriptions Annual rent converted from portal pcm; rounded display may differ from agent annual quote. Conflicting portal areas: 3580.0, 4760.0, 5880.0 Size read from property card, excluding the search-size filter. Annual rent is 12 × Rightmove advertised monthly rent; display rounding may apply. Host BUA population not separately matched.</x:v>
      </x:c>
      <x:c r="S1995" s="15" t="str">
        <x:v>https://www.rightmove.co.uk/properties/174017210#/?channel=COM_LET</x:v>
      </x:c>
      <x:c r="T1995" s="15" t="str">
        <x:v>https://www.rightmove.co.uk/properties/174134633#/?channel=COM_LET</x:v>
      </x:c>
      <x:c r="U1995" s="15" t="str">
        <x:v>https://www.rightmove.co.uk/properties/174134678#/?channel=COM_LET</x:v>
      </x:c>
      <x:c r="V1995" s="15" t="str">
        <x:v>Maldon — Standalone / estate not named</x:v>
      </x:c>
      <x:c r="W1995" s="15" t="str">
        <x:v>Individual unit ≤15,000 sq ft</x:v>
      </x:c>
      <x:c r="X1995" s="13" t="n">
        <x:f>IF(N1995="Yes",L1995,0)</x:f>
        <x:v>0</x:v>
      </x:c>
      <x:c r="Y1995" s="14" t="n">
        <x:v>1</x:v>
      </x:c>
      <x:c r="Z1995" s="13" t="str">
        <x:v>Industrial / workshop / storage</x:v>
      </x:c>
    </x:row>
    <x:row r="1996" ht="42" customHeight="1">
      <x:c r="A1996" s="13" t="str">
        <x:v>SE1016</x:v>
      </x:c>
      <x:c r="B1996" s="15" t="str">
        <x:v>Maldon</x:v>
      </x:c>
      <x:c r="C1996" s="15" t="str">
        <x:v>Maldon</x:v>
      </x:c>
      <x:c r="D1996" s="14" t="n">
        <x:v>23380</x:v>
      </x:c>
      <x:c r="E1996" s="13" t="str">
        <x:v>Town</x:v>
      </x:c>
      <x:c r="F1996" s="15" t="str">
        <x:v>Blackwater Trading Estate</x:v>
      </x:c>
      <x:c r="G1996" s="15" t="str">
        <x:v>Unit 12, Blackwater Trading Estate, The Causeway, Maldon, CM9 4GG</x:v>
      </x:c>
      <x:c r="H1996" s="13" t="str">
        <x:v>Current</x:v>
      </x:c>
      <x:c r="I1996" s="14" t="n">
        <x:v>6870</x:v>
      </x:c>
      <x:c r="J1996" s="13" t="str">
        <x:f>IF(AND(ISNUMBER(I1996),I1996&gt;0),IF(I1996&lt;=1000,"1–1,000",IF(I1996&lt;=2500,"1,001–2,500",IF(I1996&lt;=5000,"2,501–5,000",IF(I1996&lt;=10000,"5,001–10,000","10,001–15,000")))),"5,001–10,000")</x:f>
        <x:v>5,001–10,000</x:v>
      </x:c>
      <x:c r="K1996" s="16"/>
      <x:c r="L1996" s="43" t="str">
        <x:f>IF(AND(ISNUMBER(I1996),I1996&gt;0,ISNUMBER(K1996),K1996&gt;0),K1996/I1996,"n.a.")</x:f>
        <x:v>n.a.</x:v>
      </x:c>
      <x:c r="M1996" s="43"/>
      <x:c r="N1996" s="13" t="str">
        <x:v>No</x:v>
      </x:c>
      <x:c r="O1996" s="15" t="str">
        <x:v>Not stated</x:v>
      </x:c>
      <x:c r="P1996" s="15" t="str">
        <x:v>Not stated</x:v>
      </x:c>
      <x:c r="Q1996" s="15" t="str">
        <x:v>"To Let: Warehouse/Office 6,870 ft² + 10,568 ft² Yard with access to the A414 (5 miles to A12), Maldon, Essex"</x:v>
      </x:c>
      <x:c r="R1996" s="15" t="str">
        <x:v>Advertised to let Size read from property card, excluding the search-size filter.</x:v>
      </x:c>
      <x:c r="S1996" s="15" t="str">
        <x:v>https://www.rightmove.co.uk/properties/723056451116768#/?channel=COM_LET</x:v>
      </x:c>
      <x:c r="T1996" s="15" t="str"/>
      <x:c r="U1996" s="15" t="str"/>
      <x:c r="V1996" s="15" t="str">
        <x:v>Maldon — Blackwater Trading Estate</x:v>
      </x:c>
      <x:c r="W1996" s="15" t="str">
        <x:v>Individual unit ≤15,000 sq ft</x:v>
      </x:c>
      <x:c r="X1996" s="13" t="n">
        <x:f>IF(N1996="Yes",L1996,0)</x:f>
        <x:v>0</x:v>
      </x:c>
      <x:c r="Y1996" s="14" t="n">
        <x:v>1</x:v>
      </x:c>
      <x:c r="Z1996" s="13" t="str">
        <x:v>Industrial / workshop / storage</x:v>
      </x:c>
    </x:row>
    <x:row r="1997" ht="49" customHeight="1">
      <x:c r="A1997" s="13" t="str">
        <x:v>SE1017</x:v>
      </x:c>
      <x:c r="B1997" s="15" t="str">
        <x:v>Maldon</x:v>
      </x:c>
      <x:c r="C1997" s="15" t="str">
        <x:v>Maldon</x:v>
      </x:c>
      <x:c r="D1997" s="14" t="n">
        <x:v>23380</x:v>
      </x:c>
      <x:c r="E1997" s="13" t="str">
        <x:v>Town</x:v>
      </x:c>
      <x:c r="F1997" s="15" t="str">
        <x:v>Monometer Business Park</x:v>
      </x:c>
      <x:c r="G1997" s="15" t="str">
        <x:v>Unit 5 Woodrolfe Road, Monometer Business Park, Maldon, CM9 8SE</x:v>
      </x:c>
      <x:c r="H1997" s="13" t="str">
        <x:v>Current</x:v>
      </x:c>
      <x:c r="I1997" s="14" t="n">
        <x:v>1970</x:v>
      </x:c>
      <x:c r="J1997" s="13" t="str">
        <x:f>IF(AND(ISNUMBER(I1997),I1997&gt;0),IF(I1997&lt;=1000,"1–1,000",IF(I1997&lt;=2500,"1,001–2,500",IF(I1997&lt;=5000,"2,501–5,000",IF(I1997&lt;=10000,"5,001–10,000","10,001–15,000")))),"1,001–2,500")</x:f>
        <x:v>1,001–2,500</x:v>
      </x:c>
      <x:c r="K1997" s="16" t="n">
        <x:v>12000</x:v>
      </x:c>
      <x:c r="L1997" s="43" t="n">
        <x:f>IF(AND(ISNUMBER(I1997),I1997&gt;0,ISNUMBER(K1997),K1997&gt;0),K1997/I1997,"n.a.")</x:f>
        <x:v>6.091370558375634</x:v>
      </x:c>
      <x:c r="M1997" s="43"/>
      <x:c r="N1997" s="13" t="str">
        <x:v>Yes</x:v>
      </x:c>
      <x:c r="O1997" s="15" t="str">
        <x:v>Not stated</x:v>
      </x:c>
      <x:c r="P1997" s="15" t="str">
        <x:v>The property comprises a spacious warehouse with 3-phase electricity, accessed via double loading doors to the front.</x:v>
      </x:c>
      <x:c r="Q1997" s="15" t="str">
        <x:v>The property comprises a spacious warehouse with 3-phase electricity, accessed via double loading doors to the front.</x:v>
      </x:c>
      <x:c r="R1997" s="15" t="str">
        <x:v>Advertised to let Rightmove detail verified. Agent annual rent verified. Direct agent detail verified. Rent amount checked against a rent-labelled annual statement.</x:v>
      </x:c>
      <x:c r="S1997" s="15" t="str">
        <x:v>https://www.zoopla.co.uk/to-rent/commercial/details/73759009/</x:v>
      </x:c>
      <x:c r="T1997" s="15" t="str">
        <x:v>https://www.rightmove.co.uk/properties/773398381215201#/?channel=COM_LET</x:v>
      </x:c>
      <x:c r="U1997" s="15" t="str">
        <x:v>https://ayerscruiks.search-prop.com/properties/382699-unit-5-woodrolfe-road-maldon</x:v>
      </x:c>
      <x:c r="V1997" s="15" t="str">
        <x:v>Maldon — Monometer Business Park</x:v>
      </x:c>
      <x:c r="W1997" s="15" t="str">
        <x:v>Individual unit ≤15,000 sq ft</x:v>
      </x:c>
      <x:c r="X1997" s="13" t="n">
        <x:f>IF(N1997="Yes",L1997,0)</x:f>
        <x:v>6.091370558375634</x:v>
      </x:c>
      <x:c r="Y1997" s="14" t="n">
        <x:v>1</x:v>
      </x:c>
      <x:c r="Z1997" s="13" t="str">
        <x:v>Industrial / workshop / storage</x:v>
      </x:c>
    </x:row>
    <x:row r="1998" ht="49" customHeight="1">
      <x:c r="A1998" s="13" t="str">
        <x:v>SE1018</x:v>
      </x:c>
      <x:c r="B1998" s="15" t="str">
        <x:v>Maldon</x:v>
      </x:c>
      <x:c r="C1998" s="15" t="str">
        <x:v>Maldon</x:v>
      </x:c>
      <x:c r="D1998" s="14" t="n">
        <x:v>23380</x:v>
      </x:c>
      <x:c r="E1998" s="13" t="str">
        <x:v>Town</x:v>
      </x:c>
      <x:c r="F1998" s="15" t="str">
        <x:v>Standalone / estate not named</x:v>
      </x:c>
      <x:c r="G1998" s="15" t="str">
        <x:v>2,400sqft Warehouse To Let near Maldon, Essex</x:v>
      </x:c>
      <x:c r="H1998" s="13" t="str">
        <x:v>Current</x:v>
      </x:c>
      <x:c r="I1998" s="14" t="n">
        <x:v>2400</x:v>
      </x:c>
      <x:c r="J1998" s="13" t="str">
        <x:f>IF(AND(ISNUMBER(I1998),I1998&gt;0),IF(I1998&lt;=1000,"1–1,000",IF(I1998&lt;=2500,"1,001–2,500",IF(I1998&lt;=5000,"2,501–5,000",IF(I1998&lt;=10000,"5,001–10,000","10,001–15,000")))),"1,001–2,500")</x:f>
        <x:v>1,001–2,500</x:v>
      </x:c>
      <x:c r="K1998" s="16" t="n">
        <x:v>21600</x:v>
      </x:c>
      <x:c r="L1998" s="43" t="n">
        <x:f>IF(AND(ISNUMBER(I1998),I1998&gt;0,ISNUMBER(K1998),K1998&gt;0),K1998/I1998,"n.a.")</x:f>
        <x:v>9</x:v>
      </x:c>
      <x:c r="M1998" s="43"/>
      <x:c r="N1998" s="13" t="str">
        <x:v>Yes</x:v>
      </x:c>
      <x:c r="O1998" s="15" t="str">
        <x:v>Not stated</x:v>
      </x:c>
      <x:c r="P1998" s="15" t="str">
        <x:v>Not stated</x:v>
      </x:c>
      <x:c r="Q1998" s="15" t="str">
        <x:v>2,400 sqft warehouse to let on a secure rural site.</x:v>
      </x:c>
      <x:c r="R1998" s="15" t="str">
        <x:v>Advertised to let Annual rent converted from portal pcm; rounded display may differ from agent annual quote. Size read from property card, excluding the search-size filter. Annual rent is 12 × Rightmove advertised monthly rent; display rounding may apply.</x:v>
      </x:c>
      <x:c r="S1998" s="15" t="str">
        <x:v>https://www.rightmove.co.uk/properties/94633956#/?channel=COM_LET</x:v>
      </x:c>
      <x:c r="T1998" s="15" t="str"/>
      <x:c r="U1998" s="15" t="str"/>
      <x:c r="V1998" s="15" t="str">
        <x:v>Maldon — Standalone / estate not named</x:v>
      </x:c>
      <x:c r="W1998" s="15" t="str">
        <x:v>Individual unit ≤15,000 sq ft</x:v>
      </x:c>
      <x:c r="X1998" s="13" t="n">
        <x:f>IF(N1998="Yes",L1998,0)</x:f>
        <x:v>9</x:v>
      </x:c>
      <x:c r="Y1998" s="14" t="n">
        <x:v>1</x:v>
      </x:c>
      <x:c r="Z1998" s="13" t="str">
        <x:v>Industrial / workshop / storage</x:v>
      </x:c>
    </x:row>
    <x:row r="1999" ht="75" customHeight="1">
      <x:c r="A1999" s="13" t="str">
        <x:v>SE1019</x:v>
      </x:c>
      <x:c r="B1999" s="15" t="str">
        <x:v>Maldon</x:v>
      </x:c>
      <x:c r="C1999" s="15" t="str">
        <x:v>Maldon</x:v>
      </x:c>
      <x:c r="D1999" s="14" t="n">
        <x:v>23380</x:v>
      </x:c>
      <x:c r="E1999" s="13" t="str">
        <x:v>Town</x:v>
      </x:c>
      <x:c r="F1999" s="15" t="str">
        <x:v>Standalone / estate not named</x:v>
      </x:c>
      <x:c r="G1999" s="15" t="str">
        <x:v>77/83 Maldon Road, Witham Commercial Property</x:v>
      </x:c>
      <x:c r="H1999" s="13" t="str">
        <x:v>Current</x:v>
      </x:c>
      <x:c r="I1999" s="14" t="n">
        <x:v>2719</x:v>
      </x:c>
      <x:c r="J1999" s="13" t="str">
        <x:f>IF(AND(ISNUMBER(I1999),I1999&gt;0),IF(I1999&lt;=1000,"1–1,000",IF(I1999&lt;=2500,"1,001–2,500",IF(I1999&lt;=5000,"2,501–5,000",IF(I1999&lt;=10000,"5,001–10,000","10,001–15,000")))),"2,501–5,000")</x:f>
        <x:v>2,501–5,000</x:v>
      </x:c>
      <x:c r="K1999" s="16" t="n">
        <x:v>27504</x:v>
      </x:c>
      <x:c r="L1999" s="43" t="n">
        <x:f>IF(AND(ISNUMBER(I1999),I1999&gt;0,ISNUMBER(K1999),K1999&gt;0),K1999/I1999,"n.a.")</x:f>
        <x:v>10.115483633688855</x:v>
      </x:c>
      <x:c r="M1999" s="43"/>
      <x:c r="N1999" s="13" t="str">
        <x:v>Yes</x:v>
      </x:c>
      <x:c r="O1999" s="15" t="str">
        <x:v>Not stated</x:v>
      </x:c>
      <x:c r="P1999" s="15" t="str">
        <x:v>Not stated</x:v>
      </x:c>
      <x:c r="Q1999" s="15" t="str">
        <x:v>Located to the rear of 77/83 Maldon Road in Witham, this impressive commercial property offers 2,719 square feet of versatile storage and office space. Situated at the rear of the renowned Damans Bathroom Showroom, this location provides excellent accessibility for your business needs. T...</x:v>
      </x:c>
      <x:c r="R1999" s="15" t="str">
        <x:v>Advertised to let Annual rent converted from portal pcm; rounded display may differ from agent annual quote. Size read from property card, excluding the search-size filter. Annual rent is 12 × Rightmove advertised monthly rent; display rounding may apply.</x:v>
      </x:c>
      <x:c r="S1999" s="15" t="str">
        <x:v>https://www.rightmove.co.uk/properties/89014140#/?channel=COM_LET</x:v>
      </x:c>
      <x:c r="T1999" s="15" t="str"/>
      <x:c r="U1999" s="15" t="str"/>
      <x:c r="V1999" s="15" t="str">
        <x:v>Maldon — Standalone / estate not named</x:v>
      </x:c>
      <x:c r="W1999" s="15" t="str">
        <x:v>Individual unit ≤15,000 sq ft</x:v>
      </x:c>
      <x:c r="X1999" s="13" t="n">
        <x:f>IF(N1999="Yes",L1999,0)</x:f>
        <x:v>10.115483633688855</x:v>
      </x:c>
      <x:c r="Y1999" s="14" t="n">
        <x:v>1</x:v>
      </x:c>
      <x:c r="Z1999" s="13" t="str">
        <x:v>Industrial / workshop / storage</x:v>
      </x:c>
    </x:row>
    <x:row r="2000" ht="62" customHeight="1">
      <x:c r="A2000" s="13" t="str">
        <x:v>SE1020</x:v>
      </x:c>
      <x:c r="B2000" s="15" t="str">
        <x:v>Maldon</x:v>
      </x:c>
      <x:c r="C2000" s="15" t="str">
        <x:v>Maldon</x:v>
      </x:c>
      <x:c r="D2000" s="14" t="n">
        <x:v>23380</x:v>
      </x:c>
      <x:c r="E2000" s="13" t="str">
        <x:v>Town</x:v>
      </x:c>
      <x:c r="F2000" s="15" t="str">
        <x:v>Standalone / estate not named</x:v>
      </x:c>
      <x:c r="G2000" s="15" t="str">
        <x:v>Maldon</x:v>
      </x:c>
      <x:c r="H2000" s="13" t="str">
        <x:v>Uncertain</x:v>
      </x:c>
      <x:c r="I2000" s="14" t="n">
        <x:v>8932</x:v>
      </x:c>
      <x:c r="J2000" s="13" t="str">
        <x:f>IF(AND(ISNUMBER(I2000),I2000&gt;0),IF(I2000&lt;=1000,"1–1,000",IF(I2000&lt;=2500,"1,001–2,500",IF(I2000&lt;=5000,"2,501–5,000",IF(I2000&lt;=10000,"5,001–10,000","10,001–15,000")))),"5,001–10,000")</x:f>
        <x:v>5,001–10,000</x:v>
      </x:c>
      <x:c r="K2000" s="16" t="n">
        <x:v>48000</x:v>
      </x:c>
      <x:c r="L2000" s="43" t="n">
        <x:f>IF(AND(ISNUMBER(I2000),I2000&gt;0,ISNUMBER(K2000),K2000&gt;0),K2000/I2000,"n.a.")</x:f>
        <x:v>5.373936408419167</x:v>
      </x:c>
      <x:c r="M2000" s="43"/>
      <x:c r="N2000" s="13" t="str">
        <x:v>No</x:v>
      </x:c>
      <x:c r="O2000" s="15" t="str">
        <x:v>Not stated</x:v>
      </x:c>
      <x:c r="P2000" s="15" t="str">
        <x:v>Not stated</x:v>
      </x:c>
      <x:c r="Q2000" s="15" t="str">
        <x:v>Warehouse to let in Latchingdon, Maldon. The warehouse measures 8,932 square feet and sits within a secure site.</x:v>
      </x:c>
      <x:c r="R2000" s="15" t="str">
        <x:v>Advertised but conflicting floor-area/demise descriptions Annual rent converted from portal pcm; rounded display may differ from agent annual quote. Conflicting portal areas: 163.0, 3583.0, 4699.0, 8932.0 Size read from property card, excluding the search-size filter. Annual rent is 12 × Rightmove advertised monthly rent; display rounding may apply.</x:v>
      </x:c>
      <x:c r="S2000" s="15" t="str">
        <x:v>https://www.rightmove.co.uk/properties/172598081#/?channel=COM_LET</x:v>
      </x:c>
      <x:c r="T2000" s="15" t="str">
        <x:v>https://www.rightmove.co.uk/properties/155785190#/?channel=COM_LET</x:v>
      </x:c>
      <x:c r="U2000" s="15" t="str">
        <x:v>https://www.rightmove.co.uk/properties/90352986#/?channel=COM_LET
https://www.rightmove.co.uk/properties/89038248#/?channel=COM_LET</x:v>
      </x:c>
      <x:c r="V2000" s="15" t="str">
        <x:v>Maldon — Standalone / estate not named</x:v>
      </x:c>
      <x:c r="W2000" s="15" t="str">
        <x:v>Individual unit ≤15,000 sq ft</x:v>
      </x:c>
      <x:c r="X2000" s="13" t="n">
        <x:f>IF(N2000="Yes",L2000,0)</x:f>
        <x:v>0</x:v>
      </x:c>
      <x:c r="Y2000" s="14" t="n">
        <x:v>1</x:v>
      </x:c>
      <x:c r="Z2000" s="13" t="str">
        <x:v>Industrial / workshop / storage</x:v>
      </x:c>
    </x:row>
    <x:row r="2001" ht="49" customHeight="1">
      <x:c r="A2001" s="13" t="str">
        <x:v>SE1021</x:v>
      </x:c>
      <x:c r="B2001" s="15" t="str">
        <x:v>Maldon</x:v>
      </x:c>
      <x:c r="C2001" s="15" t="str">
        <x:v>Maldon</x:v>
      </x:c>
      <x:c r="D2001" s="14" t="n">
        <x:v>23380</x:v>
      </x:c>
      <x:c r="E2001" s="13" t="str">
        <x:v>Town</x:v>
      </x:c>
      <x:c r="F2001" s="15" t="str">
        <x:v>Standalone / estate not named</x:v>
      </x:c>
      <x:c r="G2001" s="15" t="str">
        <x:v>Mountains Road, Great Totham Maldon CM9</x:v>
      </x:c>
      <x:c r="H2001" s="13" t="str">
        <x:v>Current</x:v>
      </x:c>
      <x:c r="I2001" s="14" t="n">
        <x:v>1548</x:v>
      </x:c>
      <x:c r="J2001" s="13" t="str">
        <x:f>IF(AND(ISNUMBER(I2001),I2001&gt;0),IF(I2001&lt;=1000,"1–1,000",IF(I2001&lt;=2500,"1,001–2,500",IF(I2001&lt;=5000,"2,501–5,000",IF(I2001&lt;=10000,"5,001–10,000","10,001–15,000")))),"1,001–2,500")</x:f>
        <x:v>1,001–2,500</x:v>
      </x:c>
      <x:c r="K2001" s="16" t="n">
        <x:v>10200</x:v>
      </x:c>
      <x:c r="L2001" s="43" t="n">
        <x:f>IF(AND(ISNUMBER(I2001),I2001&gt;0,ISNUMBER(K2001),K2001&gt;0),K2001/I2001,"n.a.")</x:f>
        <x:v>6.589147286821706</x:v>
      </x:c>
      <x:c r="M2001" s="43"/>
      <x:c r="N2001" s="13" t="str">
        <x:v>Yes</x:v>
      </x:c>
      <x:c r="O2001" s="15" t="str">
        <x:v>Not stated</x:v>
      </x:c>
      <x:c r="P2001" s="15" t="str">
        <x:v>Not stated</x:v>
      </x:c>
      <x:c r="Q2001" s="15" t="str">
        <x:v>To let great totham near witham and maldon Craft Workshop Unit -233ft2 (21.6m2) approx Available now - Ideal for small or new ... Industrial</x:v>
      </x:c>
      <x:c r="R2001"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01" s="15" t="str">
        <x:v>https://www.zoopla.co.uk/to-rent/commercial/details/73447816/</x:v>
      </x:c>
      <x:c r="T2001" s="15" t="str"/>
      <x:c r="U2001" s="15" t="str"/>
      <x:c r="V2001" s="15" t="str">
        <x:v>Maldon — Standalone / estate not named</x:v>
      </x:c>
      <x:c r="W2001" s="15" t="str">
        <x:v>Individual unit ≤15,000 sq ft</x:v>
      </x:c>
      <x:c r="X2001" s="13" t="n">
        <x:f>IF(N2001="Yes",L2001,0)</x:f>
        <x:v>6.589147286821706</x:v>
      </x:c>
      <x:c r="Y2001" s="14" t="n">
        <x:v>1</x:v>
      </x:c>
      <x:c r="Z2001" s="13" t="str">
        <x:v>Industrial / workshop / storage</x:v>
      </x:c>
    </x:row>
    <x:row r="2002" ht="62" customHeight="1">
      <x:c r="A2002" s="13" t="str">
        <x:v>SE1022</x:v>
      </x:c>
      <x:c r="B2002" s="15" t="str">
        <x:v>Maldon</x:v>
      </x:c>
      <x:c r="C2002" s="15" t="str">
        <x:v>Maldon</x:v>
      </x:c>
      <x:c r="D2002" s="14" t="n">
        <x:v>23380</x:v>
      </x:c>
      <x:c r="E2002" s="13" t="str">
        <x:v>Town</x:v>
      </x:c>
      <x:c r="F2002" s="15" t="str">
        <x:v>Standalone / estate not named</x:v>
      </x:c>
      <x:c r="G2002" s="15" t="str">
        <x:v>Warehouse To Let near Maldon, Essex</x:v>
      </x:c>
      <x:c r="H2002" s="13" t="str">
        <x:v>Uncertain</x:v>
      </x:c>
      <x:c r="I2002" s="14" t="n">
        <x:v>4900</x:v>
      </x:c>
      <x:c r="J2002" s="13" t="str">
        <x:f>IF(AND(ISNUMBER(I2002),I2002&gt;0),IF(I2002&lt;=1000,"1–1,000",IF(I2002&lt;=2500,"1,001–2,500",IF(I2002&lt;=5000,"2,501–5,000",IF(I2002&lt;=10000,"5,001–10,000","10,001–15,000")))),"2,501–5,000")</x:f>
        <x:v>2,501–5,000</x:v>
      </x:c>
      <x:c r="K2002" s="16" t="n">
        <x:v>33600</x:v>
      </x:c>
      <x:c r="L2002" s="43" t="n">
        <x:f>IF(AND(ISNUMBER(I2002),I2002&gt;0,ISNUMBER(K2002),K2002&gt;0),K2002/I2002,"n.a.")</x:f>
        <x:v>6.857142857142857</x:v>
      </x:c>
      <x:c r="M2002" s="43"/>
      <x:c r="N2002" s="13" t="str">
        <x:v>No</x:v>
      </x:c>
      <x:c r="O2002" s="15" t="str">
        <x:v>Not stated</x:v>
      </x:c>
      <x:c r="P2002" s="15" t="str">
        <x:v>Not stated</x:v>
      </x:c>
      <x:c r="Q2002" s="15" t="str">
        <x:v>A 4,900 sq ft warehouse available to let on a secure site</x:v>
      </x:c>
      <x:c r="R2002" s="15" t="str">
        <x:v>Advertised but conflicting floor-area/demise descriptions Annual rent converted from portal pcm; rounded display may differ from agent annual quote. Conflicting portal areas: 1600.0, 5000.0, 15000.0 Size read from property card, excluding the search-size filter. Annual rent is 12 × Rightmove advertised monthly rent; display rounding may apply.</x:v>
      </x:c>
      <x:c r="S2002" s="15" t="str">
        <x:v>https://www.rightmove.co.uk/properties/94285617#/?channel=COM_LET</x:v>
      </x:c>
      <x:c r="T2002" s="15" t="str">
        <x:v>https://www.rightmove.co.uk/properties/91200153#/?channel=COM_LET</x:v>
      </x:c>
      <x:c r="U2002" s="15" t="str">
        <x:v>https://www.rightmove.co.uk/properties/95009646#/?channel=COM_LET</x:v>
      </x:c>
      <x:c r="V2002" s="15" t="str">
        <x:v>Maldon — Standalone / estate not named</x:v>
      </x:c>
      <x:c r="W2002" s="15" t="str">
        <x:v>Individual unit ≤15,000 sq ft</x:v>
      </x:c>
      <x:c r="X2002" s="13" t="n">
        <x:f>IF(N2002="Yes",L2002,0)</x:f>
        <x:v>0</x:v>
      </x:c>
      <x:c r="Y2002" s="14" t="n">
        <x:v>1</x:v>
      </x:c>
      <x:c r="Z2002" s="13" t="str">
        <x:v>Industrial / workshop / storage</x:v>
      </x:c>
    </x:row>
    <x:row r="2003" ht="75" customHeight="1">
      <x:c r="A2003" s="13" t="str">
        <x:v>SE1023</x:v>
      </x:c>
      <x:c r="B2003" s="15" t="str">
        <x:v>Potters Bar</x:v>
      </x:c>
      <x:c r="C2003" s="15" t="str">
        <x:v>Potters Bar</x:v>
      </x:c>
      <x:c r="D2003" s="14" t="n">
        <x:v>23400</x:v>
      </x:c>
      <x:c r="E2003" s="13" t="str">
        <x:v>Town</x:v>
      </x:c>
      <x:c r="F2003" s="15" t="str">
        <x:v>Cranborne Industrial Estate</x:v>
      </x:c>
      <x:c r="G2003" s="15" t="str">
        <x:v>Cranborne Industrial Estate, Potters Bar, Herts</x:v>
      </x:c>
      <x:c r="H2003" s="13" t="str">
        <x:v>Current</x:v>
      </x:c>
      <x:c r="I2003" s="14" t="n">
        <x:v>1620</x:v>
      </x:c>
      <x:c r="J2003" s="13" t="str">
        <x:f>IF(AND(ISNUMBER(I2003),I2003&gt;0),IF(I2003&lt;=1000,"1–1,000",IF(I2003&lt;=2500,"1,001–2,500",IF(I2003&lt;=5000,"2,501–5,000",IF(I2003&lt;=10000,"5,001–10,000","10,001–15,000")))),"1,001–2,500")</x:f>
        <x:v>1,001–2,500</x:v>
      </x:c>
      <x:c r="K2003" s="16" t="n">
        <x:v>13200</x:v>
      </x:c>
      <x:c r="L2003" s="43" t="n">
        <x:f>IF(AND(ISNUMBER(I2003),I2003&gt;0,ISNUMBER(K2003),K2003&gt;0),K2003/I2003,"n.a.")</x:f>
        <x:v>8.148148148148149</x:v>
      </x:c>
      <x:c r="M2003" s="43"/>
      <x:c r="N2003" s="13" t="str">
        <x:v>Yes</x:v>
      </x:c>
      <x:c r="O2003" s="15" t="str">
        <x:v>Not stated</x:v>
      </x:c>
      <x:c r="P2003" s="15" t="str">
        <x:v>Not stated</x:v>
      </x:c>
      <x:c r="Q2003" s="15" t="str">
        <x:v>Situated in Potters Bar's principal commercial industrial estate, this First Floor Commercial Unit which is ideal for storage or office space. The space measures 1,620 SQ FT or 150 SQ M . AVAILABLE NOW. VIEWINGS STRICTLY BY APPOINTMENT via the Landlord's agent (Duncan Perry).</x:v>
      </x:c>
      <x:c r="R2003" s="15" t="str">
        <x:v>Advertised to let Annual rent converted from portal pcm; rounded display may differ from agent annual quote. Size read from property card, excluding the search-size filter. Annual rent is 12 × Rightmove advertised monthly rent; display rounding may apply.</x:v>
      </x:c>
      <x:c r="S2003" s="15" t="str">
        <x:v>https://www.rightmove.co.uk/properties/88007193#/?channel=COM_LET</x:v>
      </x:c>
      <x:c r="T2003" s="15" t="str"/>
      <x:c r="U2003" s="15" t="str"/>
      <x:c r="V2003" s="15" t="str">
        <x:v>Potters Bar — Cranborne Industrial Estate</x:v>
      </x:c>
      <x:c r="W2003" s="15" t="str">
        <x:v>Individual unit ≤15,000 sq ft</x:v>
      </x:c>
      <x:c r="X2003" s="13" t="n">
        <x:f>IF(N2003="Yes",L2003,0)</x:f>
        <x:v>8.148148148148149</x:v>
      </x:c>
      <x:c r="Y2003" s="14" t="n">
        <x:v>1</x:v>
      </x:c>
      <x:c r="Z2003" s="13" t="str">
        <x:v>Industrial / workshop / storage</x:v>
      </x:c>
    </x:row>
    <x:row r="2004" ht="62" customHeight="1">
      <x:c r="A2004" s="13" t="str">
        <x:v>SE1024</x:v>
      </x:c>
      <x:c r="B2004" s="15" t="str">
        <x:v>Potters Bar</x:v>
      </x:c>
      <x:c r="C2004" s="15" t="str">
        <x:v>Potters Bar</x:v>
      </x:c>
      <x:c r="D2004" s="14" t="n">
        <x:v>23400</x:v>
      </x:c>
      <x:c r="E2004" s="13" t="str">
        <x:v>Town</x:v>
      </x:c>
      <x:c r="F2004" s="15" t="str">
        <x:v>Standalone / estate not named</x:v>
      </x:c>
      <x:c r="G2004" s="15" t="str">
        <x:v>10-11 Station Close, Potters Bar, Hertfordshire EN6</x:v>
      </x:c>
      <x:c r="H2004" s="13" t="str">
        <x:v>Current</x:v>
      </x:c>
      <x:c r="I2004" s="14" t="n">
        <x:v>4921</x:v>
      </x:c>
      <x:c r="J2004" s="13" t="str">
        <x:f>IF(AND(ISNUMBER(I2004),I2004&gt;0),IF(I2004&lt;=1000,"1–1,000",IF(I2004&lt;=2500,"1,001–2,500",IF(I2004&lt;=5000,"2,501–5,000",IF(I2004&lt;=10000,"5,001–10,000","10,001–15,000")))),"2,501–5,000")</x:f>
        <x:v>2,501–5,000</x:v>
      </x:c>
      <x:c r="K2004" s="16" t="n">
        <x:v>65004</x:v>
      </x:c>
      <x:c r="L2004" s="43" t="n">
        <x:f>IF(AND(ISNUMBER(I2004),I2004&gt;0,ISNUMBER(K2004),K2004&gt;0),K2004/I2004,"n.a.")</x:f>
        <x:v>13.20951026214184</x:v>
      </x:c>
      <x:c r="M2004" s="43"/>
      <x:c r="N2004" s="13" t="str">
        <x:v>Yes</x:v>
      </x:c>
      <x:c r="O2004" s="15" t="str">
        <x:v>Not stated</x:v>
      </x:c>
      <x:c r="P2004" s="15" t="str">
        <x:v>Not stated</x:v>
      </x:c>
      <x:c r="Q2004" s="15" t="str">
        <x:v>Well Presented Light Industrial / Storage Unit Industrial Leasehold Reduced</x:v>
      </x:c>
      <x:c r="R200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04" s="15" t="str">
        <x:v>https://www.zoopla.co.uk/to-rent/commercial/details/71932051/</x:v>
      </x:c>
      <x:c r="T2004" s="15" t="str">
        <x:v>https://www.rightmove.co.uk/properties/759309714276128#/?channel=COM_LET</x:v>
      </x:c>
      <x:c r="U2004" s="15" t="str"/>
      <x:c r="V2004" s="15" t="str">
        <x:v>Potters Bar — Standalone / estate not named</x:v>
      </x:c>
      <x:c r="W2004" s="15" t="str">
        <x:v>Individual unit ≤15,000 sq ft</x:v>
      </x:c>
      <x:c r="X2004" s="13" t="n">
        <x:f>IF(N2004="Yes",L2004,0)</x:f>
        <x:v>13.20951026214184</x:v>
      </x:c>
      <x:c r="Y2004" s="14" t="n">
        <x:v>1</x:v>
      </x:c>
      <x:c r="Z2004" s="13" t="str">
        <x:v>Industrial / workshop / storage</x:v>
      </x:c>
    </x:row>
    <x:row r="2005" ht="88" customHeight="1">
      <x:c r="A2005" s="13" t="str">
        <x:v>SE1025</x:v>
      </x:c>
      <x:c r="B2005" s="15" t="str">
        <x:v>Potters Bar</x:v>
      </x:c>
      <x:c r="C2005" s="15" t="str">
        <x:v>Potters Bar</x:v>
      </x:c>
      <x:c r="D2005" s="14" t="n">
        <x:v>23400</x:v>
      </x:c>
      <x:c r="E2005" s="13" t="str">
        <x:v>Town</x:v>
      </x:c>
      <x:c r="F2005" s="15" t="str">
        <x:v>Standalone / estate not named</x:v>
      </x:c>
      <x:c r="G2005" s="15" t="str">
        <x:v>Cranborne Road, Potters Bar</x:v>
      </x:c>
      <x:c r="H2005" s="13" t="str">
        <x:v>Uncertain</x:v>
      </x:c>
      <x:c r="I2005" s="14" t="n">
        <x:v>1327</x:v>
      </x:c>
      <x:c r="J2005" s="13" t="str">
        <x:f>IF(AND(ISNUMBER(I2005),I2005&gt;0),IF(I2005&lt;=1000,"1–1,000",IF(I2005&lt;=2500,"1,001–2,500",IF(I2005&lt;=5000,"2,501–5,000",IF(I2005&lt;=10000,"5,001–10,000","10,001–15,000")))),"1,001–2,500")</x:f>
        <x:v>1,001–2,500</x:v>
      </x:c>
      <x:c r="K2005" s="16" t="n">
        <x:v>33996</x:v>
      </x:c>
      <x:c r="L2005" s="43" t="n">
        <x:f>IF(AND(ISNUMBER(I2005),I2005&gt;0,ISNUMBER(K2005),K2005&gt;0),K2005/I2005,"n.a.")</x:f>
        <x:v>25.61868877166541</x:v>
      </x:c>
      <x:c r="M2005" s="43"/>
      <x:c r="N2005" s="13" t="str">
        <x:v>No</x:v>
      </x:c>
      <x:c r="O2005" s="15" t="str">
        <x:v>Not stated</x:v>
      </x:c>
      <x:c r="P2005" s="15" t="str">
        <x:v>A newly refurbished and beautifully presented two storey light industrial unit situated in Potters Bar's principal commercial industrial estate. This unit comprises of a ground floor workshop area with a roller shutter car or delivery access. There is first floor office space and the unit benefit...</x:v>
      </x:c>
      <x:c r="Q2005" s="15" t="str">
        <x:v>A newly refurbished and beautifully presented two storey light industrial unit situated in Potters Bar's principal commercial industrial estate. This unit comprises of a ground floor workshop area with a roller shutter car or delivery access. There is first floor office space and the unit benefit...</x:v>
      </x:c>
      <x:c r="R2005" s="15" t="str">
        <x:v>Advertised but conflicting floor-area/demise descriptions Annual rent converted from portal pcm; rounded display may differ from agent annual quote. Conflicting portal areas: 1000.0, 1327.0 Size read from property card, excluding the search-size filter. Annual rent is 12 × Rightmove advertised monthly rent; display rounding may apply.</x:v>
      </x:c>
      <x:c r="S2005" s="15" t="str">
        <x:v>https://www.rightmove.co.uk/properties/93711354#/?channel=COM_LET</x:v>
      </x:c>
      <x:c r="T2005" s="15" t="str">
        <x:v>https://www.rightmove.co.uk/properties/91508733#/?channel=COM_LET</x:v>
      </x:c>
      <x:c r="U2005" s="15" t="str"/>
      <x:c r="V2005" s="15" t="str">
        <x:v>Potters Bar — Standalone / estate not named</x:v>
      </x:c>
      <x:c r="W2005" s="15" t="str">
        <x:v>Individual unit ≤15,000 sq ft</x:v>
      </x:c>
      <x:c r="X2005" s="13" t="n">
        <x:f>IF(N2005="Yes",L2005,0)</x:f>
        <x:v>0</x:v>
      </x:c>
      <x:c r="Y2005" s="14" t="n">
        <x:v>1</x:v>
      </x:c>
      <x:c r="Z2005" s="13" t="str">
        <x:v>Industrial / workshop / storage</x:v>
      </x:c>
    </x:row>
    <x:row r="2006" ht="88" customHeight="1">
      <x:c r="A2006" s="13" t="str">
        <x:v>SE1026</x:v>
      </x:c>
      <x:c r="B2006" s="15" t="str">
        <x:v>Potters Bar</x:v>
      </x:c>
      <x:c r="C2006" s="15" t="str">
        <x:v>Potters Bar</x:v>
      </x:c>
      <x:c r="D2006" s="14" t="n">
        <x:v>23400</x:v>
      </x:c>
      <x:c r="E2006" s="13" t="str">
        <x:v>Town</x:v>
      </x:c>
      <x:c r="F2006" s="15" t="str">
        <x:v>Standalone / estate not named</x:v>
      </x:c>
      <x:c r="G2006" s="15" t="str">
        <x:v>Station Close, Potters Bar</x:v>
      </x:c>
      <x:c r="H2006" s="13" t="str">
        <x:v>Current</x:v>
      </x:c>
      <x:c r="I2006" s="14" t="n">
        <x:v>5834</x:v>
      </x:c>
      <x:c r="J2006" s="13" t="str">
        <x:f>IF(AND(ISNUMBER(I2006),I2006&gt;0),IF(I2006&lt;=1000,"1–1,000",IF(I2006&lt;=2500,"1,001–2,500",IF(I2006&lt;=5000,"2,501–5,000",IF(I2006&lt;=10000,"5,001–10,000","10,001–15,000")))),"5,001–10,000")</x:f>
        <x:v>5,001–10,000</x:v>
      </x:c>
      <x:c r="K2006" s="16" t="n">
        <x:v>65004</x:v>
      </x:c>
      <x:c r="L2006" s="43" t="n">
        <x:f>IF(AND(ISNUMBER(I2006),I2006&gt;0,ISNUMBER(K2006),K2006&gt;0),K2006/I2006,"n.a.")</x:f>
        <x:v>11.142269454919438</x:v>
      </x:c>
      <x:c r="M2006" s="43"/>
      <x:c r="N2006" s="13" t="str">
        <x:v>Yes</x:v>
      </x:c>
      <x:c r="O2006" s="15" t="str">
        <x:v>Not stated</x:v>
      </x:c>
      <x:c r="P2006" s="15" t="str">
        <x:v>Situated on an industrial cul-de-sac within walking distance of Potters Bar Town Centre and within close proximity to local amenities together with mainline railway services. This spacious building is offered with several rooms/offices along with a front roller door for loading/unloadin...</x:v>
      </x:c>
      <x:c r="Q2006" s="15" t="str">
        <x:v>Situated on an industrial cul-de-sac within walking distance of Potters Bar Town Centre and within close proximity to local amenities together with mainline railway services. This spacious building is offered with several rooms/offices along with a front roller door for loading/unloadin...</x:v>
      </x:c>
      <x:c r="R2006" s="15" t="str">
        <x:v>Advertised to let Annual rent converted from portal pcm; rounded display may differ from agent annual quote. Size read from property card, excluding the search-size filter. Annual rent is 12 × Rightmove advertised monthly rent; display rounding may apply.</x:v>
      </x:c>
      <x:c r="S2006" s="15" t="str">
        <x:v>https://www.rightmove.co.uk/properties/174769616#/?channel=COM_LET</x:v>
      </x:c>
      <x:c r="T2006" s="15" t="str"/>
      <x:c r="U2006" s="15" t="str"/>
      <x:c r="V2006" s="15" t="str">
        <x:v>Potters Bar — Standalone / estate not named</x:v>
      </x:c>
      <x:c r="W2006" s="15" t="str">
        <x:v>Individual unit ≤15,000 sq ft</x:v>
      </x:c>
      <x:c r="X2006" s="13" t="n">
        <x:f>IF(N2006="Yes",L2006,0)</x:f>
        <x:v>11.142269454919438</x:v>
      </x:c>
      <x:c r="Y2006" s="14" t="n">
        <x:v>1</x:v>
      </x:c>
      <x:c r="Z2006" s="13" t="str">
        <x:v>Industrial / workshop / storage</x:v>
      </x:c>
    </x:row>
    <x:row r="2007" ht="62" customHeight="1">
      <x:c r="A2007" s="13" t="str">
        <x:v>SE1027</x:v>
      </x:c>
      <x:c r="B2007" s="15" t="str">
        <x:v>Rayleigh</x:v>
      </x:c>
      <x:c r="C2007" s="15" t="str">
        <x:v>Rayleigh</x:v>
      </x:c>
      <x:c r="D2007" s="14" t="n">
        <x:v>32380</x:v>
      </x:c>
      <x:c r="E2007" s="13" t="str">
        <x:v>Town</x:v>
      </x:c>
      <x:c r="F2007" s="15" t="str">
        <x:v>Co-ordinated Industrial Estate</x:v>
      </x:c>
      <x:c r="G2007" s="15" t="str">
        <x:v>C &amp; 12, Co Ordinated Industrial Estate Claydons Lane, Rayleigh, Essex, SS6</x:v>
      </x:c>
      <x:c r="H2007" s="13" t="str">
        <x:v>Current</x:v>
      </x:c>
      <x:c r="I2007" s="14" t="n">
        <x:v>8247</x:v>
      </x:c>
      <x:c r="J2007" s="13" t="str">
        <x:f>IF(AND(ISNUMBER(I2007),I2007&gt;0),IF(I2007&lt;=1000,"1–1,000",IF(I2007&lt;=2500,"1,001–2,500",IF(I2007&lt;=5000,"2,501–5,000",IF(I2007&lt;=10000,"5,001–10,000","10,001–15,000")))),"5,001–10,000")</x:f>
        <x:v>5,001–10,000</x:v>
      </x:c>
      <x:c r="K2007" s="16" t="n">
        <x:v>60000</x:v>
      </x:c>
      <x:c r="L2007" s="43" t="n">
        <x:f>IF(AND(ISNUMBER(I2007),I2007&gt;0,ISNUMBER(K2007),K2007&gt;0),K2007/I2007,"n.a.")</x:f>
        <x:v>7.275372862859221</x:v>
      </x:c>
      <x:c r="M2007" s="43"/>
      <x:c r="N2007" s="13" t="str">
        <x:v>Yes</x:v>
      </x:c>
      <x:c r="O2007" s="15" t="str">
        <x:v>Not stated</x:v>
      </x:c>
      <x:c r="P2007" s="15" t="str">
        <x:v>Ground floor and first floor industrial unit with shutter and pedestrian access, toilets and allocated on site parking. Suitable for use as workshop, warehouse, trader counter or storage</x:v>
      </x:c>
      <x:c r="Q2007" s="15" t="str">
        <x:v>Ground floor and first floor industrial unit with shutter and pedestrian access, toilets and allocated on site parking. Suitable for use as workshop, warehouse, trader counter or storage</x:v>
      </x:c>
      <x:c r="R2007" s="15" t="str">
        <x:v>Advertised to let Annual rent converted from portal pcm; rounded display may differ from agent annual quote. Size read from property card, excluding the search-size filter. Annual rent is 12 × Rightmove advertised monthly rent; display rounding may apply.</x:v>
      </x:c>
      <x:c r="S2007" s="15" t="str">
        <x:v>https://www.rightmove.co.uk/properties/760905978269985#/?channel=COM_LET</x:v>
      </x:c>
      <x:c r="T2007" s="15" t="str"/>
      <x:c r="U2007" s="15" t="str"/>
      <x:c r="V2007" s="15" t="str">
        <x:v>Rayleigh — Co-ordinated Industrial Estate</x:v>
      </x:c>
      <x:c r="W2007" s="15" t="str">
        <x:v>Individual unit ≤15,000 sq ft</x:v>
      </x:c>
      <x:c r="X2007" s="13" t="n">
        <x:f>IF(N2007="Yes",L2007,0)</x:f>
        <x:v>7.275372862859221</x:v>
      </x:c>
      <x:c r="Y2007" s="14" t="n">
        <x:v>1</x:v>
      </x:c>
      <x:c r="Z2007" s="13" t="str">
        <x:v>Industrial / workshop / storage</x:v>
      </x:c>
    </x:row>
    <x:row r="2008" ht="62" customHeight="1">
      <x:c r="A2008" s="13" t="str">
        <x:v>SE1028</x:v>
      </x:c>
      <x:c r="B2008" s="15" t="str">
        <x:v>Rayleigh</x:v>
      </x:c>
      <x:c r="C2008" s="15" t="str">
        <x:v>Rayleigh</x:v>
      </x:c>
      <x:c r="D2008" s="14" t="n">
        <x:v>32380</x:v>
      </x:c>
      <x:c r="E2008" s="13" t="str">
        <x:v>Town</x:v>
      </x:c>
      <x:c r="F2008" s="15" t="str">
        <x:v>Co-ordinated Industrial Estate</x:v>
      </x:c>
      <x:c r="G2008" s="15" t="str">
        <x:v>Co Ordinated Industrial Estate Claydons Lane, Rayleigh, Essex, SS6</x:v>
      </x:c>
      <x:c r="H2008" s="13" t="str">
        <x:v>Current</x:v>
      </x:c>
      <x:c r="I2008" s="14" t="n">
        <x:v>1200</x:v>
      </x:c>
      <x:c r="J2008" s="13" t="str">
        <x:f>IF(AND(ISNUMBER(I2008),I2008&gt;0),IF(I2008&lt;=1000,"1–1,000",IF(I2008&lt;=2500,"1,001–2,500",IF(I2008&lt;=5000,"2,501–5,000",IF(I2008&lt;=10000,"5,001–10,000","10,001–15,000")))),"1,001–2,500")</x:f>
        <x:v>1,001–2,500</x:v>
      </x:c>
      <x:c r="K2008" s="16" t="n">
        <x:v>15000</x:v>
      </x:c>
      <x:c r="L2008" s="43" t="n">
        <x:f>IF(AND(ISNUMBER(I2008),I2008&gt;0,ISNUMBER(K2008),K2008&gt;0),K2008/I2008,"n.a.")</x:f>
        <x:v>12.5</x:v>
      </x:c>
      <x:c r="M2008" s="43"/>
      <x:c r="N2008" s="13" t="str">
        <x:v>Yes</x:v>
      </x:c>
      <x:c r="O2008" s="15" t="str">
        <x:v>Not stated</x:v>
      </x:c>
      <x:c r="P2008" s="15" t="str">
        <x:v>Ground Floor industrial unit with shutter and pedestrian access, toilets and allocated on site parking. Suitable for use as workshop, warehouse, trader counter or storage</x:v>
      </x:c>
      <x:c r="Q2008" s="15" t="str">
        <x:v>Ground Floor industrial unit with shutter and pedestrian access, toilets and allocated on site parking. Suitable for use as workshop, warehouse, trader counter or storage</x:v>
      </x:c>
      <x:c r="R2008" s="15" t="str">
        <x:v>Advertised to let Annual rent converted from portal pcm; rounded display may differ from agent annual quote. Size read from property card, excluding the search-size filter. Annual rent is 12 × Rightmove advertised monthly rent; display rounding may apply.</x:v>
      </x:c>
      <x:c r="S2008" s="15" t="str">
        <x:v>https://www.rightmove.co.uk/properties/760905953045968#/?channel=COM_LET</x:v>
      </x:c>
      <x:c r="T2008" s="15" t="str">
        <x:v>https://www.rightmove.co.uk/properties/760905963531216#/?channel=COM_LET</x:v>
      </x:c>
      <x:c r="U2008" s="15" t="str">
        <x:v>https://www.rightmove.co.uk/properties/760905969896176#/?channel=COM_LET
https://www.rightmove.co.uk/properties/760905957240368#/?channel=COM_LET</x:v>
      </x:c>
      <x:c r="V2008" s="15" t="str">
        <x:v>Rayleigh — Co-ordinated Industrial Estate</x:v>
      </x:c>
      <x:c r="W2008" s="15" t="str">
        <x:v>Individual unit ≤15,000 sq ft</x:v>
      </x:c>
      <x:c r="X2008" s="13" t="n">
        <x:f>IF(N2008="Yes",L2008,0)</x:f>
        <x:v>12.5</x:v>
      </x:c>
      <x:c r="Y2008" s="14" t="n">
        <x:v>1</x:v>
      </x:c>
      <x:c r="Z2008" s="13" t="str">
        <x:v>Industrial / workshop / storage</x:v>
      </x:c>
    </x:row>
    <x:row r="2009" ht="140" customHeight="1">
      <x:c r="A2009" s="13" t="str">
        <x:v>SE1029</x:v>
      </x:c>
      <x:c r="B2009" s="15" t="str">
        <x:v>Rayleigh</x:v>
      </x:c>
      <x:c r="C2009" s="15" t="str">
        <x:v>Rayleigh</x:v>
      </x:c>
      <x:c r="D2009" s="14" t="n">
        <x:v>32380</x:v>
      </x:c>
      <x:c r="E2009" s="13" t="str">
        <x:v>Town</x:v>
      </x:c>
      <x:c r="F2009" s="15" t="str">
        <x:v>Standalone / estate not named</x:v>
      </x:c>
      <x:c r="G2009" s="15" t="str">
        <x:v>11 Totman Crescent, Rayleigh, SS6 7UY</x:v>
      </x:c>
      <x:c r="H2009" s="13" t="str">
        <x:v>Current</x:v>
      </x:c>
      <x:c r="I2009" s="14" t="n">
        <x:v>6321</x:v>
      </x:c>
      <x:c r="J2009" s="13" t="str">
        <x:f>IF(AND(ISNUMBER(I2009),I2009&gt;0),IF(I2009&lt;=1000,"1–1,000",IF(I2009&lt;=2500,"1,001–2,500",IF(I2009&lt;=5000,"2,501–5,000",IF(I2009&lt;=10000,"5,001–10,000","10,001–15,000")))),"5,001–10,000")</x:f>
        <x:v>5,001–10,000</x:v>
      </x:c>
      <x:c r="K2009" s="16" t="n">
        <x:v>55000</x:v>
      </x:c>
      <x:c r="L2009" s="43" t="n">
        <x:f>IF(AND(ISNUMBER(I2009),I2009&gt;0,ISNUMBER(K2009),K2009&gt;0),K2009/I2009,"n.a.")</x:f>
        <x:v>8.701154880556874</x:v>
      </x:c>
      <x:c r="M2009" s="43"/>
      <x:c r="N2009" s="13" t="str">
        <x:v>Yes</x:v>
      </x:c>
      <x:c r="O2009" s="15" t="str">
        <x:v>Not stated</x:v>
      </x:c>
      <x:c r="P2009" s="15" t="str">
        <x:v>Electric roller shutter (3.3m x 3.7m); The property has been fully refurbished throughout, including new electric security shutter, upgraded entrance doors, and a refurbished foyer.; The factory area benefits from a new gas heater, motorised shutter door, LED high-bay lighting, and upgraded utilities.</x:v>
      </x:c>
      <x:c r="Q2009" s="15" t="str">
        <x:v>The property has been fully refurbished throughout, including new electric security shutter, upgraded entrance doors, and a refurbished foyer. All areas have been replastered, redecorated, and fitted with modern LED lighting. Toilets and kitchen facilities have been upgraded, with new heating systems, meters, and energy-efficient installations throughout. The factory area benefits from a new gas heater, motorised shutter door, LED high-bay lighting, and upgraded utilities. All offices and ancillary areas have new locks, sockets, and improved heating controls. Internal alterations may be considered subject to landlord approval.</x:v>
      </x:c>
      <x:c r="R2009" s="15" t="str">
        <x:v>Advertised to let Rightmove detail verified. Agent annual rent verified. Direct agent detail verified. Rent amount checked against a rent-labelled annual statement.</x:v>
      </x:c>
      <x:c r="S2009" s="15" t="str">
        <x:v>https://www.zoopla.co.uk/to-rent/commercial/details/71766963/</x:v>
      </x:c>
      <x:c r="T2009" s="15" t="str">
        <x:v>https://www.rightmove.co.uk/properties/779942468527713#/?channel=COM_LET</x:v>
      </x:c>
      <x:c r="U2009" s="15" t="str">
        <x:v>https://ayerscruiks.search-prop.com/properties/336162-11-totman-crescent-rayleigh</x:v>
      </x:c>
      <x:c r="V2009" s="15" t="str">
        <x:v>Rayleigh — Standalone / estate not named</x:v>
      </x:c>
      <x:c r="W2009" s="15" t="str">
        <x:v>Individual unit ≤15,000 sq ft</x:v>
      </x:c>
      <x:c r="X2009" s="13" t="n">
        <x:f>IF(N2009="Yes",L2009,0)</x:f>
        <x:v>8.701154880556874</x:v>
      </x:c>
      <x:c r="Y2009" s="14" t="n">
        <x:v>1</x:v>
      </x:c>
      <x:c r="Z2009" s="13" t="str">
        <x:v>Industrial / workshop / storage</x:v>
      </x:c>
    </x:row>
    <x:row r="2010" ht="88" customHeight="1">
      <x:c r="A2010" s="13" t="str">
        <x:v>SE1030</x:v>
      </x:c>
      <x:c r="B2010" s="15" t="str">
        <x:v>Rayleigh</x:v>
      </x:c>
      <x:c r="C2010" s="15" t="str">
        <x:v>Rayleigh</x:v>
      </x:c>
      <x:c r="D2010" s="14" t="n">
        <x:v>32380</x:v>
      </x:c>
      <x:c r="E2010" s="13" t="str">
        <x:v>Town</x:v>
      </x:c>
      <x:c r="F2010" s="15" t="str">
        <x:v>Standalone / estate not named</x:v>
      </x:c>
      <x:c r="G2010" s="15" t="str">
        <x:v>Basement, 63-67 High Street, Rayleigh, SS6 7SE</x:v>
      </x:c>
      <x:c r="H2010" s="13" t="str">
        <x:v>Current</x:v>
      </x:c>
      <x:c r="I2010" s="14" t="n">
        <x:v>1700</x:v>
      </x:c>
      <x:c r="J2010" s="13" t="str">
        <x:f>IF(AND(ISNUMBER(I2010),I2010&gt;0),IF(I2010&lt;=1000,"1–1,000",IF(I2010&lt;=2500,"1,001–2,500",IF(I2010&lt;=5000,"2,501–5,000",IF(I2010&lt;=10000,"5,001–10,000","10,001–15,000")))),"1,001–2,500")</x:f>
        <x:v>1,001–2,500</x:v>
      </x:c>
      <x:c r="K2010" s="16" t="n">
        <x:v>8500</x:v>
      </x:c>
      <x:c r="L2010" s="43" t="n">
        <x:f>IF(AND(ISNUMBER(I2010),I2010&gt;0,ISNUMBER(K2010),K2010&gt;0),K2010/I2010,"n.a.")</x:f>
        <x:v>5</x:v>
      </x:c>
      <x:c r="M2010" s="43"/>
      <x:c r="N2010" s="13" t="str">
        <x:v>Yes</x:v>
      </x:c>
      <x:c r="O2010" s="15" t="str">
        <x:v>Not stated</x:v>
      </x:c>
      <x:c r="P2010" s="15" t="str">
        <x:v>Not stated</x:v>
      </x:c>
      <x:c r="Q2010" s="15" t="str">
        <x:v>A good quality storage basement that is easily accessed from the office located in the ground floor entrance lobby. The basement offers ample space and provides a convenient and secure solution for all storage needs. Located in the heart of Rayleigh High Street, Rayleigh Train Station is conveniently situated less than a mile away.</x:v>
      </x:c>
      <x:c r="R2010" s="15" t="str">
        <x:v>Advertised to let Rightmove detail verified. Rent amount checked against a rent-labelled annual statement.</x:v>
      </x:c>
      <x:c r="S2010" s="15" t="str">
        <x:v>https://www.zoopla.co.uk/to-rent/commercial/details/71415892/</x:v>
      </x:c>
      <x:c r="T2010" s="15" t="str">
        <x:v>https://www.rightmove.co.uk/properties/773344650149233#/?channel=COM_LET</x:v>
      </x:c>
      <x:c r="U2010" s="15" t="str"/>
      <x:c r="V2010" s="15" t="str">
        <x:v>Rayleigh — Standalone / estate not named</x:v>
      </x:c>
      <x:c r="W2010" s="15" t="str">
        <x:v>Individual unit ≤15,000 sq ft</x:v>
      </x:c>
      <x:c r="X2010" s="13" t="n">
        <x:f>IF(N2010="Yes",L2010,0)</x:f>
        <x:v>5</x:v>
      </x:c>
      <x:c r="Y2010" s="14" t="n">
        <x:v>1</x:v>
      </x:c>
      <x:c r="Z2010" s="13" t="str">
        <x:v>Industrial / workshop / storage</x:v>
      </x:c>
    </x:row>
    <x:row r="2011" ht="62" customHeight="1">
      <x:c r="A2011" s="13" t="str">
        <x:v>SE1031</x:v>
      </x:c>
      <x:c r="B2011" s="15" t="str">
        <x:v>Rayleigh</x:v>
      </x:c>
      <x:c r="C2011" s="15" t="str">
        <x:v>Rayleigh</x:v>
      </x:c>
      <x:c r="D2011" s="14" t="n">
        <x:v>32380</x:v>
      </x:c>
      <x:c r="E2011" s="13" t="str">
        <x:v>Town</x:v>
      </x:c>
      <x:c r="F2011" s="15" t="str">
        <x:v>Standalone / estate not named</x:v>
      </x:c>
      <x:c r="G2011" s="15" t="str">
        <x:v>First Floor, Imperial Park, Rayleigh , Essex, SS6 9RS</x:v>
      </x:c>
      <x:c r="H2011" s="13" t="str">
        <x:v>Current</x:v>
      </x:c>
      <x:c r="I2011" s="14" t="n">
        <x:v>551</x:v>
      </x:c>
      <x:c r="J2011" s="13" t="str">
        <x:f>IF(AND(ISNUMBER(I2011),I2011&gt;0),IF(I2011&lt;=1000,"1–1,000",IF(I2011&lt;=2500,"1,001–2,500",IF(I2011&lt;=5000,"2,501–5,000",IF(I2011&lt;=10000,"5,001–10,000","10,001–15,000")))),"1–1,000")</x:f>
        <x:v>1–1,000</x:v>
      </x:c>
      <x:c r="K2011" s="16" t="n">
        <x:v>6000</x:v>
      </x:c>
      <x:c r="L2011" s="43" t="n">
        <x:f>IF(AND(ISNUMBER(I2011),I2011&gt;0,ISNUMBER(K2011),K2011&gt;0),K2011/I2011,"n.a.")</x:f>
        <x:v>10.88929219600726</x:v>
      </x:c>
      <x:c r="M2011" s="43"/>
      <x:c r="N2011" s="13" t="str">
        <x:v>Yes</x:v>
      </x:c>
      <x:c r="O2011" s="15" t="str">
        <x:v>Not stated</x:v>
      </x:c>
      <x:c r="P2011" s="15" t="str">
        <x:v>Not stated</x:v>
      </x:c>
      <x:c r="Q2011" s="15" t="str">
        <x:v>First Floor Storage area consisting of two rooms, the main rear room has perimeter cable trunking with double electrical points, with spots to ceiling. There is onsite parking on the estate. There is VAT to pay on rent.</x:v>
      </x:c>
      <x:c r="R2011" s="15" t="str">
        <x:v>Advertised to let Annual rent converted from portal pcm; rounded display may differ from agent annual quote. Size read from property card, excluding the search-size filter. Annual rent is 12 × Rightmove advertised monthly rent; display rounding may apply.</x:v>
      </x:c>
      <x:c r="S2011" s="15" t="str">
        <x:v>https://www.rightmove.co.uk/properties/760905701447568#/?channel=COM_LET</x:v>
      </x:c>
      <x:c r="T2011" s="15" t="str"/>
      <x:c r="U2011" s="15" t="str"/>
      <x:c r="V2011" s="15" t="str">
        <x:v>Rayleigh — Standalone / estate not named</x:v>
      </x:c>
      <x:c r="W2011" s="15" t="str">
        <x:v>Individual unit ≤15,000 sq ft</x:v>
      </x:c>
      <x:c r="X2011" s="13" t="n">
        <x:f>IF(N2011="Yes",L2011,0)</x:f>
        <x:v>10.88929219600726</x:v>
      </x:c>
      <x:c r="Y2011" s="14" t="n">
        <x:v>1</x:v>
      </x:c>
      <x:c r="Z2011" s="13" t="str">
        <x:v>Industrial / workshop / storage</x:v>
      </x:c>
    </x:row>
    <x:row r="2012" ht="49" customHeight="1">
      <x:c r="A2012" s="13" t="str">
        <x:v>SE1032</x:v>
      </x:c>
      <x:c r="B2012" s="15" t="str">
        <x:v>Rayleigh</x:v>
      </x:c>
      <x:c r="C2012" s="15" t="str">
        <x:v>Rayleigh</x:v>
      </x:c>
      <x:c r="D2012" s="14" t="n">
        <x:v>32380</x:v>
      </x:c>
      <x:c r="E2012" s="13" t="str">
        <x:v>Town</x:v>
      </x:c>
      <x:c r="F2012" s="15" t="str">
        <x:v>Standalone / estate not named</x:v>
      </x:c>
      <x:c r="G2012" s="15" t="str">
        <x:v>The Drive, Rayleigh SS6</x:v>
      </x:c>
      <x:c r="H2012" s="13" t="str">
        <x:v>Current</x:v>
      </x:c>
      <x:c r="I2012" s="14" t="n">
        <x:v>970</x:v>
      </x:c>
      <x:c r="J2012" s="13" t="str">
        <x:f>IF(AND(ISNUMBER(I2012),I2012&gt;0),IF(I2012&lt;=1000,"1–1,000",IF(I2012&lt;=2500,"1,001–2,500",IF(I2012&lt;=5000,"2,501–5,000",IF(I2012&lt;=10000,"5,001–10,000","10,001–15,000")))),"1–1,000")</x:f>
        <x:v>1–1,000</x:v>
      </x:c>
      <x:c r="K2012" s="16" t="n">
        <x:v>12000</x:v>
      </x:c>
      <x:c r="L2012" s="43" t="n">
        <x:f>IF(AND(ISNUMBER(I2012),I2012&gt;0,ISNUMBER(K2012),K2012&gt;0),K2012/I2012,"n.a.")</x:f>
        <x:v>12.371134020618557</x:v>
      </x:c>
      <x:c r="M2012" s="43"/>
      <x:c r="N2012" s="13" t="str">
        <x:v>Yes</x:v>
      </x:c>
      <x:c r="O2012" s="15" t="str">
        <x:v>Not stated</x:v>
      </x:c>
      <x:c r="P2012" s="15" t="str">
        <x:v>Not stated</x:v>
      </x:c>
      <x:c r="Q2012" s="15" t="str">
        <x:v>Light industrial unit with yard &amp; parking price £12,000 per annum leasehold location rayleigh, essex ref V0144E light ... Light industrial</x:v>
      </x:c>
      <x:c r="R2012" s="15" t="str">
        <x:v>Advertised to let Portal result card observed; individual detail unavailable at time of reading. Annual rent is 12 × Zoopla advertised monthly rent; display rounding may apply.</x:v>
      </x:c>
      <x:c r="S2012" s="15" t="str">
        <x:v>https://www.zoopla.co.uk/to-rent/commercial/details/73469360/</x:v>
      </x:c>
      <x:c r="T2012" s="15" t="str"/>
      <x:c r="U2012" s="15" t="str"/>
      <x:c r="V2012" s="15" t="str">
        <x:v>Rayleigh — Standalone / estate not named</x:v>
      </x:c>
      <x:c r="W2012" s="15" t="str">
        <x:v>Individual unit ≤15,000 sq ft</x:v>
      </x:c>
      <x:c r="X2012" s="13" t="n">
        <x:f>IF(N2012="Yes",L2012,0)</x:f>
        <x:v>12.371134020618557</x:v>
      </x:c>
      <x:c r="Y2012" s="14" t="n">
        <x:v>1</x:v>
      </x:c>
      <x:c r="Z2012" s="13" t="str">
        <x:v>Industrial / workshop / storage</x:v>
      </x:c>
    </x:row>
    <x:row r="2013" ht="62" customHeight="1">
      <x:c r="A2013" s="13" t="str">
        <x:v>SE1033</x:v>
      </x:c>
      <x:c r="B2013" s="15" t="str">
        <x:v>Rayleigh</x:v>
      </x:c>
      <x:c r="C2013" s="15" t="str">
        <x:v>Rayleigh</x:v>
      </x:c>
      <x:c r="D2013" s="14" t="n">
        <x:v>32380</x:v>
      </x:c>
      <x:c r="E2013" s="13" t="str">
        <x:v>Town</x:v>
      </x:c>
      <x:c r="F2013" s="15" t="str">
        <x:v>Standalone / estate not named</x:v>
      </x:c>
      <x:c r="G2013" s="15" t="str">
        <x:v>Unit 2 Arterial Park, Arterial Road, Rayleigh, Essex, SS6</x:v>
      </x:c>
      <x:c r="H2013" s="13" t="str">
        <x:v>Current</x:v>
      </x:c>
      <x:c r="I2013" s="14" t="n">
        <x:v>10140</x:v>
      </x:c>
      <x:c r="J2013" s="13" t="str">
        <x:f>IF(AND(ISNUMBER(I2013),I2013&gt;0),IF(I2013&lt;=1000,"1–1,000",IF(I2013&lt;=2500,"1,001–2,500",IF(I2013&lt;=5000,"2,501–5,000",IF(I2013&lt;=10000,"5,001–10,000","10,001–15,000")))),"10,001–15,000")</x:f>
        <x:v>10,001–15,000</x:v>
      </x:c>
      <x:c r="K2013" s="16"/>
      <x:c r="L2013" s="43" t="str">
        <x:f>IF(AND(ISNUMBER(I2013),I2013&gt;0,ISNUMBER(K2013),K2013&gt;0),K2013/I2013,"n.a.")</x:f>
        <x:v>n.a.</x:v>
      </x:c>
      <x:c r="M2013" s="43"/>
      <x:c r="N2013" s="13" t="str">
        <x:v>No</x:v>
      </x:c>
      <x:c r="O2013" s="15" t="str">
        <x:v>Not stated</x:v>
      </x:c>
      <x:c r="P2013" s="15" t="str">
        <x:v>Not stated</x:v>
      </x:c>
      <x:c r="Q2013" s="15" t="str">
        <x:v>Arterial Park comprises 9 new industrial/distribution units with fully fitted first floor offices in Rayleigh Essex, built to the highest specification. UNIT 1 LET UNIT 2 - 10,140 SQ FT AVAILABLE</x:v>
      </x:c>
      <x:c r="R2013" s="15" t="str">
        <x:v>Advertised to let Size read from property card, excluding the search-size filter.</x:v>
      </x:c>
      <x:c r="S2013" s="15" t="str">
        <x:v>https://www.rightmove.co.uk/properties/760570222117457#/?channel=COM_LET</x:v>
      </x:c>
      <x:c r="T2013" s="15" t="str"/>
      <x:c r="U2013" s="15" t="str"/>
      <x:c r="V2013" s="15" t="str">
        <x:v>Rayleigh — Standalone / estate not named</x:v>
      </x:c>
      <x:c r="W2013" s="15" t="str">
        <x:v>Individual unit ≤15,000 sq ft</x:v>
      </x:c>
      <x:c r="X2013" s="13" t="n">
        <x:f>IF(N2013="Yes",L2013,0)</x:f>
        <x:v>0</x:v>
      </x:c>
      <x:c r="Y2013" s="14" t="n">
        <x:v>1</x:v>
      </x:c>
      <x:c r="Z2013" s="13" t="str">
        <x:v>Industrial / workshop / storage</x:v>
      </x:c>
    </x:row>
    <x:row r="2014" ht="49" customHeight="1">
      <x:c r="A2014" s="13" t="str">
        <x:v>SE1034</x:v>
      </x:c>
      <x:c r="B2014" s="15" t="str">
        <x:v>Rayleigh</x:v>
      </x:c>
      <x:c r="C2014" s="15" t="str">
        <x:v>Rayleigh</x:v>
      </x:c>
      <x:c r="D2014" s="14" t="n">
        <x:v>32380</x:v>
      </x:c>
      <x:c r="E2014" s="13" t="str">
        <x:v>Town</x:v>
      </x:c>
      <x:c r="F2014" s="15" t="str">
        <x:v>Standalone / estate not named</x:v>
      </x:c>
      <x:c r="G2014" s="15" t="str">
        <x:v>Unit 2, 45 Brook Road, Rayleigh SS6</x:v>
      </x:c>
      <x:c r="H2014" s="13" t="str">
        <x:v>Current</x:v>
      </x:c>
      <x:c r="I2014" s="14" t="n">
        <x:v>1760</x:v>
      </x:c>
      <x:c r="J2014" s="13" t="str">
        <x:f>IF(AND(ISNUMBER(I2014),I2014&gt;0),IF(I2014&lt;=1000,"1–1,000",IF(I2014&lt;=2500,"1,001–2,500",IF(I2014&lt;=5000,"2,501–5,000",IF(I2014&lt;=10000,"5,001–10,000","10,001–15,000")))),"1,001–2,500")</x:f>
        <x:v>1,001–2,500</x:v>
      </x:c>
      <x:c r="K2014" s="16" t="n">
        <x:v>21996</x:v>
      </x:c>
      <x:c r="L2014" s="43" t="n">
        <x:f>IF(AND(ISNUMBER(I2014),I2014&gt;0,ISNUMBER(K2014),K2014&gt;0),K2014/I2014,"n.a.")</x:f>
        <x:v>12.497727272727273</x:v>
      </x:c>
      <x:c r="M2014" s="43"/>
      <x:c r="N2014" s="13" t="str">
        <x:v>Yes</x:v>
      </x:c>
      <x:c r="O2014" s="15" t="str">
        <x:v>Not stated</x:v>
      </x:c>
      <x:c r="P2014" s="15" t="str">
        <x:v>Not stated</x:v>
      </x:c>
      <x:c r="Q2014" s="15" t="str">
        <x:v>To let - rayleigh, essex - warehouse/storage facility - approx 1,760 sq ft plus mezzanine Industrial Reduced</x:v>
      </x:c>
      <x:c r="R2014"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14" s="15" t="str">
        <x:v>https://www.zoopla.co.uk/to-rent/commercial/details/74424589/</x:v>
      </x:c>
      <x:c r="T2014" s="15" t="str"/>
      <x:c r="U2014" s="15" t="str"/>
      <x:c r="V2014" s="15" t="str">
        <x:v>Rayleigh — Standalone / estate not named</x:v>
      </x:c>
      <x:c r="W2014" s="15" t="str">
        <x:v>Individual unit ≤15,000 sq ft</x:v>
      </x:c>
      <x:c r="X2014" s="13" t="n">
        <x:f>IF(N2014="Yes",L2014,0)</x:f>
        <x:v>12.497727272727273</x:v>
      </x:c>
      <x:c r="Y2014" s="14" t="n">
        <x:v>1</x:v>
      </x:c>
      <x:c r="Z2014" s="13" t="str">
        <x:v>Industrial / workshop / storage</x:v>
      </x:c>
    </x:row>
    <x:row r="2015" ht="75" customHeight="1">
      <x:c r="A2015" s="13" t="str">
        <x:v>SE1035</x:v>
      </x:c>
      <x:c r="B2015" s="15" t="str">
        <x:v>Rayleigh</x:v>
      </x:c>
      <x:c r="C2015" s="15" t="str">
        <x:v>Rayleigh</x:v>
      </x:c>
      <x:c r="D2015" s="14" t="n">
        <x:v>32380</x:v>
      </x:c>
      <x:c r="E2015" s="13" t="str">
        <x:v>Town</x:v>
      </x:c>
      <x:c r="F2015" s="15" t="str">
        <x:v>Totman Close Brook Road Industrial Estate</x:v>
      </x:c>
      <x:c r="G2015" s="15" t="str">
        <x:v>Totman House, Totman Close Brook Road Industrial Estate, Rayleigh</x:v>
      </x:c>
      <x:c r="H2015" s="13" t="str">
        <x:v>Uncertain</x:v>
      </x:c>
      <x:c r="I2015" s="14" t="n">
        <x:v>3050</x:v>
      </x:c>
      <x:c r="J2015" s="13" t="str">
        <x:f>IF(AND(ISNUMBER(I2015),I2015&gt;0),IF(I2015&lt;=1000,"1–1,000",IF(I2015&lt;=2500,"1,001–2,500",IF(I2015&lt;=5000,"2,501–5,000",IF(I2015&lt;=10000,"5,001–10,000","10,001–15,000")))),"2,501–5,000")</x:f>
        <x:v>2,501–5,000</x:v>
      </x:c>
      <x:c r="K2015" s="16" t="n">
        <x:v>27500</x:v>
      </x:c>
      <x:c r="L2015" s="43" t="n">
        <x:f>IF(AND(ISNUMBER(I2015),I2015&gt;0,ISNUMBER(K2015),K2015&gt;0),K2015/I2015,"n.a.")</x:f>
        <x:v>9.01639344262295</x:v>
      </x:c>
      <x:c r="M2015" s="43"/>
      <x:c r="N2015" s="13" t="str">
        <x:v>No</x:v>
      </x:c>
      <x:c r="O2015" s="15" t="str">
        <x:v>Not stated</x:v>
      </x:c>
      <x:c r="P2015" s="15" t="str">
        <x:v>Loading access is provided via a front roller shutter, and the property also features an on-site car park.</x:v>
      </x:c>
      <x:c r="Q2015" s="15" t="str">
        <x:v>The property consists of a ground-floor light industrial unit with first floor office space. It includes a large, secure yard to the side, ideal for storage and/or parking. Loading access is provided via a front roller shutter, and the property also features an on-site car park.</x:v>
      </x:c>
      <x:c r="R2015" s="15" t="str">
        <x:v>Under offer / let agreed Direct agent detail verified. Rent amount checked against a rent-labelled annual statement.</x:v>
      </x:c>
      <x:c r="S2015" s="15" t="str">
        <x:v>https://ayerscruiks.search-prop.com/properties/332196-totman-house-totman-close-brook-road-industrial-estate-rayleigh</x:v>
      </x:c>
      <x:c r="T2015" s="15" t="str"/>
      <x:c r="U2015" s="15" t="str"/>
      <x:c r="V2015" s="15" t="str">
        <x:v>Rayleigh — Totman Close Brook Road Industrial Estate</x:v>
      </x:c>
      <x:c r="W2015" s="15" t="str">
        <x:v>Individual unit ≤15,000 sq ft</x:v>
      </x:c>
      <x:c r="X2015" s="13" t="n">
        <x:f>IF(N2015="Yes",L2015,0)</x:f>
        <x:v>0</x:v>
      </x:c>
      <x:c r="Y2015" s="14" t="n">
        <x:v>1</x:v>
      </x:c>
      <x:c r="Z2015" s="13" t="str">
        <x:v>Industrial / workshop / storage</x:v>
      </x:c>
    </x:row>
    <x:row r="2016" ht="42" customHeight="1">
      <x:c r="A2016" s="13" t="str">
        <x:v>SE1036</x:v>
      </x:c>
      <x:c r="B2016" s="15" t="str">
        <x:v>Rickmansworth</x:v>
      </x:c>
      <x:c r="C2016" s="15" t="str">
        <x:v>Maple Cross</x:v>
      </x:c>
      <x:c r="D2016" s="14" t="n">
        <x:v>2580</x:v>
      </x:c>
      <x:c r="E2016" s="13" t="str">
        <x:v>Nearby</x:v>
      </x:c>
      <x:c r="F2016" s="15" t="str">
        <x:v>Maple Cross Trade City</x:v>
      </x:c>
      <x:c r="G2016" s="15" t="str">
        <x:v>Unit 2, Trade City Maple Cross, Denham Way, Maple Cross, Rickmansworth, WD3 9AR</x:v>
      </x:c>
      <x:c r="H2016" s="13" t="str">
        <x:v>Future</x:v>
      </x:c>
      <x:c r="I2016" s="14" t="n">
        <x:v>13165</x:v>
      </x:c>
      <x:c r="J2016" s="13" t="str">
        <x:f>IF(AND(ISNUMBER(I2016),I2016&gt;0),IF(I2016&lt;=1000,"1–1,000",IF(I2016&lt;=2500,"1,001–2,500",IF(I2016&lt;=5000,"2,501–5,000",IF(I2016&lt;=10000,"5,001–10,000","10,001–15,000")))),"10,001–15,000")</x:f>
        <x:v>10,001–15,000</x:v>
      </x:c>
      <x:c r="K2016" s="16"/>
      <x:c r="L2016" s="43" t="str">
        <x:f>IF(AND(ISNUMBER(I2016),I2016&gt;0,ISNUMBER(K2016),K2016&gt;0),K2016/I2016,"n.a.")</x:f>
        <x:v>n.a.</x:v>
      </x:c>
      <x:c r="M2016" s="43"/>
      <x:c r="N2016" s="13" t="str">
        <x:v>No</x:v>
      </x:c>
      <x:c r="O2016" s="15" t="str">
        <x:v>Not stated</x:v>
      </x:c>
      <x:c r="P2016" s="15" t="str">
        <x:v>Not stated</x:v>
      </x:c>
      <x:c r="Q2016" s="15" t="str">
        <x:v>Brand new, high quality trade/ industrial unit with quick access to J17 M25. Now under construction, available from October 2026.</x:v>
      </x:c>
      <x:c r="R2016" s="15" t="str">
        <x:v>Future/refurbishment pending Size read from property card, excluding the search-size filter.</x:v>
      </x:c>
      <x:c r="S2016" s="15" t="str">
        <x:v>https://www.rightmove.co.uk/properties/773376904344593#/?channel=COM_LET</x:v>
      </x:c>
      <x:c r="T2016" s="15" t="str">
        <x:v>https://www.rightmove.co.uk/properties/773401327710288#/?channel=COM_LET</x:v>
      </x:c>
      <x:c r="U2016" s="15" t="str"/>
      <x:c r="V2016" s="15" t="str">
        <x:v>Rickmansworth — Maple Cross Trade City</x:v>
      </x:c>
      <x:c r="W2016" s="15" t="str">
        <x:v>Individual unit ≤15,000 sq ft</x:v>
      </x:c>
      <x:c r="X2016" s="13" t="n">
        <x:f>IF(N2016="Yes",L2016,0)</x:f>
        <x:v>0</x:v>
      </x:c>
      <x:c r="Y2016" s="14" t="n">
        <x:v>1</x:v>
      </x:c>
      <x:c r="Z2016" s="13" t="str">
        <x:v>Industrial / workshop / storage</x:v>
      </x:c>
    </x:row>
    <x:row r="2017" ht="42" customHeight="1">
      <x:c r="A2017" s="13" t="str">
        <x:v>SE1037</x:v>
      </x:c>
      <x:c r="B2017" s="15" t="str">
        <x:v>Rickmansworth</x:v>
      </x:c>
      <x:c r="C2017" s="15" t="str">
        <x:v>Maple Cross</x:v>
      </x:c>
      <x:c r="D2017" s="14" t="n">
        <x:v>2580</x:v>
      </x:c>
      <x:c r="E2017" s="13" t="str">
        <x:v>Nearby</x:v>
      </x:c>
      <x:c r="F2017" s="15" t="str">
        <x:v>Maple Cross Trade City</x:v>
      </x:c>
      <x:c r="G2017" s="15" t="str">
        <x:v>Unit 3, Trade City Maple Cross, Denham Way, Maple Cross, Rickmansworth, WD3 9AR</x:v>
      </x:c>
      <x:c r="H2017" s="13" t="str">
        <x:v>Future</x:v>
      </x:c>
      <x:c r="I2017" s="14" t="n">
        <x:v>12109</x:v>
      </x:c>
      <x:c r="J2017" s="13" t="str">
        <x:f>IF(AND(ISNUMBER(I2017),I2017&gt;0),IF(I2017&lt;=1000,"1–1,000",IF(I2017&lt;=2500,"1,001–2,500",IF(I2017&lt;=5000,"2,501–5,000",IF(I2017&lt;=10000,"5,001–10,000","10,001–15,000")))),"10,001–15,000")</x:f>
        <x:v>10,001–15,000</x:v>
      </x:c>
      <x:c r="K2017" s="16"/>
      <x:c r="L2017" s="43" t="str">
        <x:f>IF(AND(ISNUMBER(I2017),I2017&gt;0,ISNUMBER(K2017),K2017&gt;0),K2017/I2017,"n.a.")</x:f>
        <x:v>n.a.</x:v>
      </x:c>
      <x:c r="M2017" s="43"/>
      <x:c r="N2017" s="13" t="str">
        <x:v>No</x:v>
      </x:c>
      <x:c r="O2017" s="15" t="str">
        <x:v>Not stated</x:v>
      </x:c>
      <x:c r="P2017" s="15" t="str">
        <x:v>Not stated</x:v>
      </x:c>
      <x:c r="Q2017" s="15" t="str">
        <x:v>Brand new, high quality trade/ industrial unit with quick access to J17 M25. Now under construction, available from October 2026.</x:v>
      </x:c>
      <x:c r="R2017" s="15" t="str">
        <x:v>Future/refurbishment pending Size read from property card, excluding the search-size filter.</x:v>
      </x:c>
      <x:c r="S2017" s="15" t="str">
        <x:v>https://www.rightmove.co.uk/properties/773376908634944#/?channel=COM_LET</x:v>
      </x:c>
      <x:c r="T2017" s="15" t="str">
        <x:v>https://www.rightmove.co.uk/properties/773401332065505#/?channel=COM_LET</x:v>
      </x:c>
      <x:c r="U2017" s="15" t="str"/>
      <x:c r="V2017" s="15" t="str">
        <x:v>Rickmansworth — Maple Cross Trade City</x:v>
      </x:c>
      <x:c r="W2017" s="15" t="str">
        <x:v>Individual unit ≤15,000 sq ft</x:v>
      </x:c>
      <x:c r="X2017" s="13" t="n">
        <x:f>IF(N2017="Yes",L2017,0)</x:f>
        <x:v>0</x:v>
      </x:c>
      <x:c r="Y2017" s="14" t="n">
        <x:v>1</x:v>
      </x:c>
      <x:c r="Z2017" s="13" t="str">
        <x:v>Industrial / workshop / storage</x:v>
      </x:c>
    </x:row>
    <x:row r="2018" ht="42" customHeight="1">
      <x:c r="A2018" s="13" t="str">
        <x:v>SE1038</x:v>
      </x:c>
      <x:c r="B2018" s="15" t="str">
        <x:v>Rickmansworth</x:v>
      </x:c>
      <x:c r="C2018" s="15" t="str">
        <x:v>Maple Cross</x:v>
      </x:c>
      <x:c r="D2018" s="14" t="n">
        <x:v>2580</x:v>
      </x:c>
      <x:c r="E2018" s="13" t="str">
        <x:v>Nearby</x:v>
      </x:c>
      <x:c r="F2018" s="15" t="str">
        <x:v>Maple Cross Trade City</x:v>
      </x:c>
      <x:c r="G2018" s="15" t="str">
        <x:v>Unit 5, Trade City Maple Cross, Denham Way, Maple Cross, Rickmansworth, WD3 9AR</x:v>
      </x:c>
      <x:c r="H2018" s="13" t="str">
        <x:v>Future</x:v>
      </x:c>
      <x:c r="I2018" s="14" t="n">
        <x:v>11216</x:v>
      </x:c>
      <x:c r="J2018" s="13" t="str">
        <x:f>IF(AND(ISNUMBER(I2018),I2018&gt;0),IF(I2018&lt;=1000,"1–1,000",IF(I2018&lt;=2500,"1,001–2,500",IF(I2018&lt;=5000,"2,501–5,000",IF(I2018&lt;=10000,"5,001–10,000","10,001–15,000")))),"10,001–15,000")</x:f>
        <x:v>10,001–15,000</x:v>
      </x:c>
      <x:c r="K2018" s="16" t="n">
        <x:v>280404</x:v>
      </x:c>
      <x:c r="L2018" s="43" t="n">
        <x:f>IF(AND(ISNUMBER(I2018),I2018&gt;0,ISNUMBER(K2018),K2018&gt;0),K2018/I2018,"n.a.")</x:f>
        <x:v>25.000356633380886</x:v>
      </x:c>
      <x:c r="M2018" s="43"/>
      <x:c r="N2018" s="13" t="str">
        <x:v>No</x:v>
      </x:c>
      <x:c r="O2018" s="15" t="str">
        <x:v>Not stated</x:v>
      </x:c>
      <x:c r="P2018" s="15" t="str">
        <x:v>Not stated</x:v>
      </x:c>
      <x:c r="Q2018" s="15" t="str">
        <x:v>Brand new, high quality trade/ industrial unit with quick access to J17 M25. Now under construction, available from October 2026.</x:v>
      </x:c>
      <x:c r="R2018" s="15" t="str">
        <x:v>Future/refurbishment pending Size read from property card, excluding the search-size filter. Annual rent is 12 × Rightmove advertised monthly rent; display rounding may apply.</x:v>
      </x:c>
      <x:c r="S2018" s="15" t="str">
        <x:v>https://www.rightmove.co.uk/properties/773376921276144#/?channel=COM_LET</x:v>
      </x:c>
      <x:c r="T2018" s="15" t="str">
        <x:v>https://www.rightmove.co.uk/properties/773401338377921#/?channel=COM_LET</x:v>
      </x:c>
      <x:c r="U2018" s="15" t="str"/>
      <x:c r="V2018" s="15" t="str">
        <x:v>Rickmansworth — Maple Cross Trade City</x:v>
      </x:c>
      <x:c r="W2018" s="15" t="str">
        <x:v>Individual unit ≤15,000 sq ft</x:v>
      </x:c>
      <x:c r="X2018" s="13" t="n">
        <x:f>IF(N2018="Yes",L2018,0)</x:f>
        <x:v>0</x:v>
      </x:c>
      <x:c r="Y2018" s="14" t="n">
        <x:v>1</x:v>
      </x:c>
      <x:c r="Z2018" s="13" t="str">
        <x:v>Industrial / workshop / storage</x:v>
      </x:c>
    </x:row>
    <x:row r="2019" ht="153" customHeight="1">
      <x:c r="A2019" s="13" t="str">
        <x:v>SE1039</x:v>
      </x:c>
      <x:c r="B2019" s="15" t="str">
        <x:v>Rickmansworth</x:v>
      </x:c>
      <x:c r="C2019" s="15" t="str">
        <x:v>Maple Cross</x:v>
      </x:c>
      <x:c r="D2019" s="14" t="n">
        <x:v>2580</x:v>
      </x:c>
      <x:c r="E2019" s="13" t="str">
        <x:v>Nearby</x:v>
      </x:c>
      <x:c r="F2019" s="15" t="str">
        <x:v>Standalone / estate not named</x:v>
      </x:c>
      <x:c r="G2019" s="15" t="str">
        <x:v>Unit 1, Bassett Park, Denham Way, Maple Cross, Rickmansworth, WD3 9XD</x:v>
      </x:c>
      <x:c r="H2019" s="13" t="str">
        <x:v>Current</x:v>
      </x:c>
      <x:c r="I2019" s="14" t="n">
        <x:v>8299</x:v>
      </x:c>
      <x:c r="J2019" s="13" t="str">
        <x:f>IF(AND(ISNUMBER(I2019),I2019&gt;0),IF(I2019&lt;=1000,"1–1,000",IF(I2019&lt;=2500,"1,001–2,500",IF(I2019&lt;=5000,"2,501–5,000",IF(I2019&lt;=10000,"5,001–10,000","10,001–15,000")))),"5,001–10,000")</x:f>
        <x:v>5,001–10,000</x:v>
      </x:c>
      <x:c r="K2019" s="16"/>
      <x:c r="L2019" s="43" t="str">
        <x:f>IF(AND(ISNUMBER(I2019),I2019&gt;0,ISNUMBER(K2019),K2019&gt;0),K2019/I2019,"n.a.")</x:f>
        <x:v>n.a.</x:v>
      </x:c>
      <x:c r="M2019" s="43"/>
      <x:c r="N2019" s="13" t="str">
        <x:v>No</x:v>
      </x:c>
      <x:c r="O2019" s="15" t="str">
        <x:v>7.0m clear height to haunch; 7.0 m clear height to haunch</x:v>
      </x:c>
      <x:c r="P2019" s="15" t="str">
        <x:v>Insulated level loading doors; Insulated level loading doors</x:v>
      </x:c>
      <x:c r="Q2019" s="15" t="str">
        <x:v>Description Bassett Park, located on Denham Way, Rickmansworth, comprises of a brand new high specification development of 6 industrial/warehouse units ranging in size from 5,253 ft2 to 38,761 ft2. BREEAM ‘Excellent’, an EPC A rating and Carbon Net Zero in operation (Target), Bassett Park has sustainability built in, not added on. Location The site is located in a strategic location in Maple Cross off Denham Way which is circa 1.5 miles to the South West of Rickmansworth Town Centre and 5 miles west of Watford, providing strong road connections offering easy access to Junction 17 of the M25 motorway being 0.7 miles away. This in turn provides access to the M40 at Junction 16 providing a dire</x:v>
      </x:c>
      <x:c r="R2019" s="15" t="str">
        <x:v>Advertised to let Rightmove detail verified.</x:v>
      </x:c>
      <x:c r="S2019" s="15" t="str">
        <x:v>https://www.zoopla.co.uk/to-rent/commercial/details/74026149/</x:v>
      </x:c>
      <x:c r="T2019" s="15" t="str">
        <x:v>https://www.rightmove.co.uk/properties/773403477511584#/?channel=COM_LET</x:v>
      </x:c>
      <x:c r="U2019" s="15" t="str"/>
      <x:c r="V2019" s="15" t="str">
        <x:v>Rickmansworth — Standalone / estate not named</x:v>
      </x:c>
      <x:c r="W2019" s="15" t="str">
        <x:v>Individual unit ≤15,000 sq ft</x:v>
      </x:c>
      <x:c r="X2019" s="13" t="n">
        <x:f>IF(N2019="Yes",L2019,0)</x:f>
        <x:v>0</x:v>
      </x:c>
      <x:c r="Y2019" s="14" t="n">
        <x:v>1</x:v>
      </x:c>
      <x:c r="Z2019" s="13" t="str">
        <x:v>Industrial / workshop / storage</x:v>
      </x:c>
    </x:row>
    <x:row r="2020" ht="153" customHeight="1">
      <x:c r="A2020" s="13" t="str">
        <x:v>SE1040</x:v>
      </x:c>
      <x:c r="B2020" s="15" t="str">
        <x:v>Rickmansworth</x:v>
      </x:c>
      <x:c r="C2020" s="15" t="str">
        <x:v>Maple Cross</x:v>
      </x:c>
      <x:c r="D2020" s="14" t="n">
        <x:v>2580</x:v>
      </x:c>
      <x:c r="E2020" s="13" t="str">
        <x:v>Nearby</x:v>
      </x:c>
      <x:c r="F2020" s="15" t="str">
        <x:v>Standalone / estate not named</x:v>
      </x:c>
      <x:c r="G2020" s="15" t="str">
        <x:v>Unit 2, Bassett Park, Denham Way, Maple Cross, Rickmansworth, WD3 9XD</x:v>
      </x:c>
      <x:c r="H2020" s="13" t="str">
        <x:v>Current</x:v>
      </x:c>
      <x:c r="I2020" s="14" t="n">
        <x:v>6340</x:v>
      </x:c>
      <x:c r="J2020" s="13" t="str">
        <x:f>IF(AND(ISNUMBER(I2020),I2020&gt;0),IF(I2020&lt;=1000,"1–1,000",IF(I2020&lt;=2500,"1,001–2,500",IF(I2020&lt;=5000,"2,501–5,000",IF(I2020&lt;=10000,"5,001–10,000","10,001–15,000")))),"5,001–10,000")</x:f>
        <x:v>5,001–10,000</x:v>
      </x:c>
      <x:c r="K2020" s="16"/>
      <x:c r="L2020" s="43" t="str">
        <x:f>IF(AND(ISNUMBER(I2020),I2020&gt;0,ISNUMBER(K2020),K2020&gt;0),K2020/I2020,"n.a.")</x:f>
        <x:v>n.a.</x:v>
      </x:c>
      <x:c r="M2020" s="43"/>
      <x:c r="N2020" s="13" t="str">
        <x:v>No</x:v>
      </x:c>
      <x:c r="O2020" s="15" t="str">
        <x:v>7.0m clear height to haunch; 7.0 m clear height to haunch</x:v>
      </x:c>
      <x:c r="P2020" s="15" t="str">
        <x:v>Insulated level loading doors; Insulated level loading doors</x:v>
      </x:c>
      <x:c r="Q2020" s="15" t="str">
        <x:v>Description Bassett Park, located on Denham Way, Rickmansworth, comprises of a brand new high specification development of 6 industrial/warehouse units ranging in size from 5,253 ft2 to 38,761 ft2. BREEAM ‘Excellent’, an EPC A rating and Carbon Net Zero in operation (Target), Bassett Park has sustainability built in, not added on. Location Situated in Maple Cross off Denham Way, the site is strategically positioned around 1.5 miles southwest of Rickmansworth Town Centre and 5 miles west of Watford. Strong road links define the location, with the M25 motorway's Junction 17 located just 0.7 miles away, providing seamless connectivity to the M40 at Junction 16. This enables direct routes east i</x:v>
      </x:c>
      <x:c r="R2020" s="15" t="str">
        <x:v>Advertised to let Rightmove detail verified.</x:v>
      </x:c>
      <x:c r="S2020" s="15" t="str">
        <x:v>https://www.zoopla.co.uk/to-rent/commercial/details/74026353/</x:v>
      </x:c>
      <x:c r="T2020" s="15" t="str">
        <x:v>https://www.rightmove.co.uk/properties/773403481573489#/?channel=COM_LET</x:v>
      </x:c>
      <x:c r="U2020" s="15" t="str"/>
      <x:c r="V2020" s="15" t="str">
        <x:v>Rickmansworth — Standalone / estate not named</x:v>
      </x:c>
      <x:c r="W2020" s="15" t="str">
        <x:v>Individual unit ≤15,000 sq ft</x:v>
      </x:c>
      <x:c r="X2020" s="13" t="n">
        <x:f>IF(N2020="Yes",L2020,0)</x:f>
        <x:v>0</x:v>
      </x:c>
      <x:c r="Y2020" s="14" t="n">
        <x:v>1</x:v>
      </x:c>
      <x:c r="Z2020" s="13" t="str">
        <x:v>Industrial / workshop / storage</x:v>
      </x:c>
    </x:row>
    <x:row r="2021" ht="153" customHeight="1">
      <x:c r="A2021" s="13" t="str">
        <x:v>SE1041</x:v>
      </x:c>
      <x:c r="B2021" s="15" t="str">
        <x:v>Rickmansworth</x:v>
      </x:c>
      <x:c r="C2021" s="15" t="str">
        <x:v>Maple Cross</x:v>
      </x:c>
      <x:c r="D2021" s="14" t="n">
        <x:v>2580</x:v>
      </x:c>
      <x:c r="E2021" s="13" t="str">
        <x:v>Nearby</x:v>
      </x:c>
      <x:c r="F2021" s="15" t="str">
        <x:v>Standalone / estate not named</x:v>
      </x:c>
      <x:c r="G2021" s="15" t="str">
        <x:v>Unit 3, Bassett Park, Denham Way, Maple Cross, Rickmansworth, WD3 9XD</x:v>
      </x:c>
      <x:c r="H2021" s="13" t="str">
        <x:v>Current</x:v>
      </x:c>
      <x:c r="I2021" s="14" t="n">
        <x:v>6415</x:v>
      </x:c>
      <x:c r="J2021" s="13" t="str">
        <x:f>IF(AND(ISNUMBER(I2021),I2021&gt;0),IF(I2021&lt;=1000,"1–1,000",IF(I2021&lt;=2500,"1,001–2,500",IF(I2021&lt;=5000,"2,501–5,000",IF(I2021&lt;=10000,"5,001–10,000","10,001–15,000")))),"5,001–10,000")</x:f>
        <x:v>5,001–10,000</x:v>
      </x:c>
      <x:c r="K2021" s="16"/>
      <x:c r="L2021" s="43" t="str">
        <x:f>IF(AND(ISNUMBER(I2021),I2021&gt;0,ISNUMBER(K2021),K2021&gt;0),K2021/I2021,"n.a.")</x:f>
        <x:v>n.a.</x:v>
      </x:c>
      <x:c r="M2021" s="43"/>
      <x:c r="N2021" s="13" t="str">
        <x:v>No</x:v>
      </x:c>
      <x:c r="O2021" s="15" t="str">
        <x:v>7.0m clear height to haunch; 7.0 m clear height to haunch</x:v>
      </x:c>
      <x:c r="P2021" s="15" t="str">
        <x:v>Insulated level loading doors; Insulated level loading doors</x:v>
      </x:c>
      <x:c r="Q2021" s="15" t="str">
        <x:v>Description Bassett Park, located on Denham Way, Rickmansworth, comprises of a brand new high specification development of 6 industrial/warehouse units ranging in size from 5,253 ft2 to 38,761 ft2. BREEAM ‘Excellent’, an EPC A rating and Carbon Net Zero in operation (Target), Bassett Park has sustainability built in, not added on. Location The site occupies a strategic position in Maple Cross off Denham Way, approximately 1.5 miles southwest of Rickmansworth Town Centre and 5 miles west of Watford. The location benefits from excellent road connectivity, with Junction 17 of the M25 motorway just 0.7 miles away. This provides direct access to the M40 at Junction 16, connecting eastward into Ce</x:v>
      </x:c>
      <x:c r="R2021" s="15" t="str">
        <x:v>Advertised to let Rightmove detail verified.</x:v>
      </x:c>
      <x:c r="S2021" s="15" t="str">
        <x:v>https://www.zoopla.co.uk/to-rent/commercial/details/74026506/</x:v>
      </x:c>
      <x:c r="T2021" s="15" t="str">
        <x:v>https://www.rightmove.co.uk/properties/773403487862480#/?channel=COM_LET</x:v>
      </x:c>
      <x:c r="U2021" s="15" t="str"/>
      <x:c r="V2021" s="15" t="str">
        <x:v>Rickmansworth — Standalone / estate not named</x:v>
      </x:c>
      <x:c r="W2021" s="15" t="str">
        <x:v>Individual unit ≤15,000 sq ft</x:v>
      </x:c>
      <x:c r="X2021" s="13" t="n">
        <x:f>IF(N2021="Yes",L2021,0)</x:f>
        <x:v>0</x:v>
      </x:c>
      <x:c r="Y2021" s="14" t="n">
        <x:v>1</x:v>
      </x:c>
      <x:c r="Z2021" s="13" t="str">
        <x:v>Industrial / workshop / storage</x:v>
      </x:c>
    </x:row>
    <x:row r="2022" ht="153" customHeight="1">
      <x:c r="A2022" s="13" t="str">
        <x:v>SE1042</x:v>
      </x:c>
      <x:c r="B2022" s="15" t="str">
        <x:v>Rickmansworth</x:v>
      </x:c>
      <x:c r="C2022" s="15" t="str">
        <x:v>Maple Cross</x:v>
      </x:c>
      <x:c r="D2022" s="14" t="n">
        <x:v>2580</x:v>
      </x:c>
      <x:c r="E2022" s="13" t="str">
        <x:v>Nearby</x:v>
      </x:c>
      <x:c r="F2022" s="15" t="str">
        <x:v>Standalone / estate not named</x:v>
      </x:c>
      <x:c r="G2022" s="15" t="str">
        <x:v>Unit 4, Bassett Park, Denham Way, Maple Cross, Rickmansworth, WD3 9XD</x:v>
      </x:c>
      <x:c r="H2022" s="13" t="str">
        <x:v>Current</x:v>
      </x:c>
      <x:c r="I2022" s="14" t="n">
        <x:v>6986</x:v>
      </x:c>
      <x:c r="J2022" s="13" t="str">
        <x:f>IF(AND(ISNUMBER(I2022),I2022&gt;0),IF(I2022&lt;=1000,"1–1,000",IF(I2022&lt;=2500,"1,001–2,500",IF(I2022&lt;=5000,"2,501–5,000",IF(I2022&lt;=10000,"5,001–10,000","10,001–15,000")))),"5,001–10,000")</x:f>
        <x:v>5,001–10,000</x:v>
      </x:c>
      <x:c r="K2022" s="16"/>
      <x:c r="L2022" s="43" t="str">
        <x:f>IF(AND(ISNUMBER(I2022),I2022&gt;0,ISNUMBER(K2022),K2022&gt;0),K2022/I2022,"n.a.")</x:f>
        <x:v>n.a.</x:v>
      </x:c>
      <x:c r="M2022" s="43"/>
      <x:c r="N2022" s="13" t="str">
        <x:v>No</x:v>
      </x:c>
      <x:c r="O2022" s="15" t="str">
        <x:v>7.0m clear height to haunch; 7.0 m clear height to haunch</x:v>
      </x:c>
      <x:c r="P2022" s="15" t="str">
        <x:v>Insulated level loading doors; Insulated level loading doors</x:v>
      </x:c>
      <x:c r="Q2022" s="15" t="str">
        <x:v>Description Bassett Park, located on Denham Way, Rickmansworth, comprises of a brand new high specification development of 6 industrial/warehouse units ranging in size from 5,253 ft2 to 38,761 ft2. BREEAM ‘Excellent’, an EPC A rating and Carbon Net Zero in operation (Target), Bassett Park has sustainability built in, not added on. Location The site occupies a strategic position in Maple Cross off Denham Way, approximately 1.5 miles southwest of Rickmansworth Town Centre and 5 miles west of Watford. The location benefits from excellent road connectivity, with Junction 17 of the M25 motorway just 0.7 miles away. This provides direct access to the M40 at Junction 16, connecting eastward into Ce</x:v>
      </x:c>
      <x:c r="R2022" s="15" t="str">
        <x:v>Advertised to let Rightmove detail verified.</x:v>
      </x:c>
      <x:c r="S2022" s="15" t="str">
        <x:v>https://www.zoopla.co.uk/to-rent/commercial/details/74027084/</x:v>
      </x:c>
      <x:c r="T2022" s="15" t="str">
        <x:v>https://www.rightmove.co.uk/properties/773403498328448#/?channel=COM_LET</x:v>
      </x:c>
      <x:c r="U2022" s="15" t="str"/>
      <x:c r="V2022" s="15" t="str">
        <x:v>Rickmansworth — Standalone / estate not named</x:v>
      </x:c>
      <x:c r="W2022" s="15" t="str">
        <x:v>Individual unit ≤15,000 sq ft</x:v>
      </x:c>
      <x:c r="X2022" s="13" t="n">
        <x:f>IF(N2022="Yes",L2022,0)</x:f>
        <x:v>0</x:v>
      </x:c>
      <x:c r="Y2022" s="14" t="n">
        <x:v>1</x:v>
      </x:c>
      <x:c r="Z2022" s="13" t="str">
        <x:v>Industrial / workshop / storage</x:v>
      </x:c>
    </x:row>
    <x:row r="2023" ht="42" customHeight="1">
      <x:c r="A2023" s="13" t="str">
        <x:v>SE1043</x:v>
      </x:c>
      <x:c r="B2023" s="15" t="str">
        <x:v>Rickmansworth</x:v>
      </x:c>
      <x:c r="C2023" s="15" t="str">
        <x:v>Maple Cross</x:v>
      </x:c>
      <x:c r="D2023" s="14" t="n">
        <x:v>2580</x:v>
      </x:c>
      <x:c r="E2023" s="13" t="str">
        <x:v>Nearby</x:v>
      </x:c>
      <x:c r="F2023" s="15" t="str">
        <x:v>Standalone / estate not named</x:v>
      </x:c>
      <x:c r="G2023" s="15" t="str">
        <x:v>Unit 5, Bassett Park, Denham Way, Maple Cross, Rickmansworth WD3</x:v>
      </x:c>
      <x:c r="H2023" s="13" t="str">
        <x:v>Current</x:v>
      </x:c>
      <x:c r="I2023" s="14" t="n">
        <x:v>5253</x:v>
      </x:c>
      <x:c r="J2023" s="13" t="str">
        <x:f>IF(AND(ISNUMBER(I2023),I2023&gt;0),IF(I2023&lt;=1000,"1–1,000",IF(I2023&lt;=2500,"1,001–2,500",IF(I2023&lt;=5000,"2,501–5,000",IF(I2023&lt;=10000,"5,001–10,000","10,001–15,000")))),"5,001–10,000")</x:f>
        <x:v>5,001–10,000</x:v>
      </x:c>
      <x:c r="K2023" s="16"/>
      <x:c r="L2023" s="43" t="str">
        <x:f>IF(AND(ISNUMBER(I2023),I2023&gt;0,ISNUMBER(K2023),K2023&gt;0),K2023/I2023,"n.a.")</x:f>
        <x:v>n.a.</x:v>
      </x:c>
      <x:c r="M2023" s="43"/>
      <x:c r="N2023" s="13" t="str">
        <x:v>No</x:v>
      </x:c>
      <x:c r="O2023" s="15" t="str">
        <x:v>Not stated</x:v>
      </x:c>
      <x:c r="P2023" s="15" t="str">
        <x:v>Not stated</x:v>
      </x:c>
      <x:c r="Q2023" s="15" t="str">
        <x:v>New Industrial / Warehouse Unit Now Available Industrial</x:v>
      </x:c>
      <x:c r="R2023" s="15" t="str">
        <x:v>Advertised to let Portal result card observed; individual detail unavailable at time of reading. Size read from property card, excluding the search-size filter.</x:v>
      </x:c>
      <x:c r="S2023" s="15" t="str">
        <x:v>https://www.zoopla.co.uk/to-rent/commercial/details/74027302/</x:v>
      </x:c>
      <x:c r="T2023" s="15" t="str">
        <x:v>https://www.rightmove.co.uk/properties/773403523518048#/?channel=COM_LET</x:v>
      </x:c>
      <x:c r="U2023" s="15" t="str"/>
      <x:c r="V2023" s="15" t="str">
        <x:v>Rickmansworth — Standalone / estate not named</x:v>
      </x:c>
      <x:c r="W2023" s="15" t="str">
        <x:v>Individual unit ≤15,000 sq ft</x:v>
      </x:c>
      <x:c r="X2023" s="13" t="n">
        <x:f>IF(N2023="Yes",L2023,0)</x:f>
        <x:v>0</x:v>
      </x:c>
      <x:c r="Y2023" s="14" t="n">
        <x:v>1</x:v>
      </x:c>
      <x:c r="Z2023" s="13" t="str">
        <x:v>Industrial / workshop / storage</x:v>
      </x:c>
    </x:row>
    <x:row r="2024" ht="153" customHeight="1">
      <x:c r="A2024" s="13" t="str">
        <x:v>SE1044</x:v>
      </x:c>
      <x:c r="B2024" s="15" t="str">
        <x:v>Rickmansworth</x:v>
      </x:c>
      <x:c r="C2024" s="15" t="str">
        <x:v>Maple Cross</x:v>
      </x:c>
      <x:c r="D2024" s="14" t="n">
        <x:v>2580</x:v>
      </x:c>
      <x:c r="E2024" s="13" t="str">
        <x:v>Nearby</x:v>
      </x:c>
      <x:c r="F2024" s="15" t="str">
        <x:v>Standalone / estate not named</x:v>
      </x:c>
      <x:c r="G2024" s="15" t="str">
        <x:v>Unit 6, Bassett Park, Denham Way, Maple Cross, Rickmansworth, WD3 9XD</x:v>
      </x:c>
      <x:c r="H2024" s="13" t="str">
        <x:v>Current</x:v>
      </x:c>
      <x:c r="I2024" s="14" t="n">
        <x:v>5468</x:v>
      </x:c>
      <x:c r="J2024" s="13" t="str">
        <x:f>IF(AND(ISNUMBER(I2024),I2024&gt;0),IF(I2024&lt;=1000,"1–1,000",IF(I2024&lt;=2500,"1,001–2,500",IF(I2024&lt;=5000,"2,501–5,000",IF(I2024&lt;=10000,"5,001–10,000","10,001–15,000")))),"5,001–10,000")</x:f>
        <x:v>5,001–10,000</x:v>
      </x:c>
      <x:c r="K2024" s="16"/>
      <x:c r="L2024" s="43" t="str">
        <x:f>IF(AND(ISNUMBER(I2024),I2024&gt;0,ISNUMBER(K2024),K2024&gt;0),K2024/I2024,"n.a.")</x:f>
        <x:v>n.a.</x:v>
      </x:c>
      <x:c r="M2024" s="43"/>
      <x:c r="N2024" s="13" t="str">
        <x:v>No</x:v>
      </x:c>
      <x:c r="O2024" s="15" t="str">
        <x:v>7.0m clear height to haunch; 7.0 m clear height to haunch</x:v>
      </x:c>
      <x:c r="P2024" s="15" t="str">
        <x:v>Insulated level loading doors; Insulated level loading doors</x:v>
      </x:c>
      <x:c r="Q2024" s="15" t="str">
        <x:v>Description Bassett Park, located on Denham Way, Rickmansworth, comprises of a brand new high specification development of 6 industrial/warehouse units ranging in size from 5,253 ft2 to 38,761 ft2. BREEAM ‘Excellent’, an EPC A rating and Carbon Net Zero in operation (Target), Bassett Park has sustainability built in, not added on. Location The site occupies a strategic position in Maple Cross off Denham Way, approximately 1.5 miles southwest of Rickmansworth Town Centre and 5 miles west of Watford. The location benefits from excellent road connectivity, with Junction 17 of the M25 motorway just 0.7 miles away. This provides direct access to the M40 at Junction 16, connecting eastward into Ce</x:v>
      </x:c>
      <x:c r="R2024" s="15" t="str">
        <x:v>Advertised to let Rightmove detail verified.</x:v>
      </x:c>
      <x:c r="S2024" s="15" t="str">
        <x:v>https://www.zoopla.co.uk/to-rent/commercial/details/74027509/</x:v>
      </x:c>
      <x:c r="T2024" s="15" t="str">
        <x:v>https://www.rightmove.co.uk/properties/773403527623168#/?channel=COM_LET</x:v>
      </x:c>
      <x:c r="U2024" s="15" t="str"/>
      <x:c r="V2024" s="15" t="str">
        <x:v>Rickmansworth — Standalone / estate not named</x:v>
      </x:c>
      <x:c r="W2024" s="15" t="str">
        <x:v>Individual unit ≤15,000 sq ft</x:v>
      </x:c>
      <x:c r="X2024" s="13" t="n">
        <x:f>IF(N2024="Yes",L2024,0)</x:f>
        <x:v>0</x:v>
      </x:c>
      <x:c r="Y2024" s="14" t="n">
        <x:v>1</x:v>
      </x:c>
      <x:c r="Z2024" s="13" t="str">
        <x:v>Industrial / workshop / storage</x:v>
      </x:c>
    </x:row>
    <x:row r="2025" ht="62" customHeight="1">
      <x:c r="A2025" s="13" t="str">
        <x:v>SE1045</x:v>
      </x:c>
      <x:c r="B2025" s="15" t="str">
        <x:v>Rickmansworth</x:v>
      </x:c>
      <x:c r="C2025" s="15" t="str">
        <x:v>Rickmansworth</x:v>
      </x:c>
      <x:c r="D2025" s="14" t="n">
        <x:v>26290</x:v>
      </x:c>
      <x:c r="E2025" s="13" t="str">
        <x:v>Town</x:v>
      </x:c>
      <x:c r="F2025" s="15" t="str">
        <x:v>Standalone / estate not named</x:v>
      </x:c>
      <x:c r="G2025" s="15" t="str">
        <x:v>Unit B2, Church Wharf, Rickmansworth WD3</x:v>
      </x:c>
      <x:c r="H2025" s="13" t="str">
        <x:v>Current</x:v>
      </x:c>
      <x:c r="I2025" s="14" t="n">
        <x:v>6734</x:v>
      </x:c>
      <x:c r="J2025" s="13" t="str">
        <x:f>IF(AND(ISNUMBER(I2025),I2025&gt;0),IF(I2025&lt;=1000,"1–1,000",IF(I2025&lt;=2500,"1,001–2,500",IF(I2025&lt;=5000,"2,501–5,000",IF(I2025&lt;=10000,"5,001–10,000","10,001–15,000")))),"5,001–10,000")</x:f>
        <x:v>5,001–10,000</x:v>
      </x:c>
      <x:c r="K2025" s="16" t="n">
        <x:v>99996</x:v>
      </x:c>
      <x:c r="L2025" s="43" t="n">
        <x:f>IF(AND(ISNUMBER(I2025),I2025&gt;0,ISNUMBER(K2025),K2025&gt;0),K2025/I2025,"n.a.")</x:f>
        <x:v>14.849420849420849</x:v>
      </x:c>
      <x:c r="M2025" s="43"/>
      <x:c r="N2025" s="13" t="str">
        <x:v>Yes</x:v>
      </x:c>
      <x:c r="O2025" s="15" t="str">
        <x:v>7.0m Eaves Height; 3 Full Height Loading Doors; Internally there is a trade showroom, full height warehouse and additional mezzanine storage (above showroom).</x:v>
      </x:c>
      <x:c r="P2025" s="15" t="str">
        <x:v>3 Full Height Loading Doors</x:v>
      </x:c>
      <x:c r="Q2025" s="15" t="str">
        <x:v>Built in 2020 fronting the A404 adjoining Toolstation and Majestic Wine, a mid-terrace prominent trade counter unit with loading to the front. Internally there is a trade showroom, full height warehouse and additional mezzanine storage (above showroom).</x:v>
      </x:c>
      <x:c r="R2025" s="15" t="str">
        <x:v>Advertised to let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x:v>
      </x:c>
      <x:c r="S2025" s="15" t="str">
        <x:v>https://www.zoopla.co.uk/to-rent/commercial/details/69541913/</x:v>
      </x:c>
      <x:c r="T2025" s="15" t="str">
        <x:v>https://www.rightmove.co.uk/properties/773350884997953#/?channel=COM_LET</x:v>
      </x:c>
      <x:c r="U2025" s="15" t="str">
        <x:v>https://stimpsons.co.uk/property/287325/</x:v>
      </x:c>
      <x:c r="V2025" s="15" t="str">
        <x:v>Rickmansworth — Standalone / estate not named</x:v>
      </x:c>
      <x:c r="W2025" s="15" t="str">
        <x:v>Individual unit ≤15,000 sq ft</x:v>
      </x:c>
      <x:c r="X2025" s="13" t="n">
        <x:f>IF(N2025="Yes",L2025,0)</x:f>
        <x:v>14.849420849420849</x:v>
      </x:c>
      <x:c r="Y2025" s="14" t="n">
        <x:v>1</x:v>
      </x:c>
      <x:c r="Z2025" s="13" t="str">
        <x:v>Industrial / workshop / storage</x:v>
      </x:c>
    </x:row>
    <x:row r="2026" ht="153" customHeight="1">
      <x:c r="A2026" s="13" t="str">
        <x:v>SE1046</x:v>
      </x:c>
      <x:c r="B2026" s="15" t="str">
        <x:v>South Ockendon</x:v>
      </x:c>
      <x:c r="C2026" s="15" t="str">
        <x:v>Aveley</x:v>
      </x:c>
      <x:c r="D2026" s="14" t="n">
        <x:v>9360</x:v>
      </x:c>
      <x:c r="E2026" s="13" t="str">
        <x:v>Nearby</x:v>
      </x:c>
      <x:c r="F2026" s="15" t="str">
        <x:v>Standalone / estate not named</x:v>
      </x:c>
      <x:c r="G2026" s="15" t="str">
        <x:v>Unit 1, Aveley House, Arcany Road, South Ockendon, Essex, RM15 5SX</x:v>
      </x:c>
      <x:c r="H2026" s="13" t="str">
        <x:v>Future</x:v>
      </x:c>
      <x:c r="I2026" s="14" t="n">
        <x:v>1205</x:v>
      </x:c>
      <x:c r="J2026" s="13" t="str">
        <x:f>IF(AND(ISNUMBER(I2026),I2026&gt;0),IF(I2026&lt;=1000,"1–1,000",IF(I2026&lt;=2500,"1,001–2,500",IF(I2026&lt;=5000,"2,501–5,000",IF(I2026&lt;=10000,"5,001–10,000","10,001–15,000")))),"1,001–2,500")</x:f>
        <x:v>1,001–2,500</x:v>
      </x:c>
      <x:c r="K2026" s="16" t="n">
        <x:v>18000</x:v>
      </x:c>
      <x:c r="L2026" s="43" t="n">
        <x:f>IF(AND(ISNUMBER(I2026),I2026&gt;0,ISNUMBER(K2026),K2026&gt;0),K2026/I2026,"n.a.")</x:f>
        <x:v>14.937759336099585</x:v>
      </x:c>
      <x:c r="M2026" s="43" t="n">
        <x:v>14.94</x:v>
      </x:c>
      <x:c r="N2026" s="13" t="str">
        <x:v>No</x:v>
      </x:c>
      <x:c r="O2026" s="15" t="str">
        <x:v>4m eaves; Forming part of a terrace of four recently refurbished ground floor units an eaves height of approx.</x:v>
      </x:c>
      <x:c r="P2026" s="15" t="str">
        <x:v>Not stated</x:v>
      </x:c>
      <x:c r="Q2026" s="15" t="str">
        <x:v>Location The property fronts Arcany Road, off Arisdale Avenue, a mixed use industrial and residential area less than a mile to the South of the Town Centre. Nearby occupiers include Next Distribution, Belmont Laundry and Store to Door Group. The A13 and M25 are approx. 2.7 and 5.4 miles away respectively. Ockendon Train Station provides a service to London (Fenchurch Street) in approx. 29 minutes. The Property Forming part of a terrace of four recently refurbished ground floor units an eaves height of approx. 4m. There is loading and parking to the front, together with offices and toilet facilities. Tenure Comments To be let on a new 3-year full repairing and insuring lease. Available Decemb</x:v>
      </x:c>
      <x:c r="R2026" s="15" t="str">
        <x:v>Future dated availability / completion Rightmove displays a price per sq ft; may be portal calculated. Rightmove detail verified. Annual rent is 12 × Rightmove advertised monthly rent; display rounding may apply.</x:v>
      </x:c>
      <x:c r="S2026" s="15" t="str">
        <x:v>https://www.zoopla.co.uk/to-rent/commercial/details/74279807/</x:v>
      </x:c>
      <x:c r="T2026" s="15" t="str">
        <x:v>https://www.rightmove.co.uk/properties/775267927222657#/?channel=COM_LET</x:v>
      </x:c>
      <x:c r="U2026" s="15" t="str"/>
      <x:c r="V2026" s="15" t="str">
        <x:v>South Ockendon — Standalone / estate not named</x:v>
      </x:c>
      <x:c r="W2026" s="15" t="str">
        <x:v>Individual unit ≤15,000 sq ft</x:v>
      </x:c>
      <x:c r="X2026" s="13" t="n">
        <x:f>IF(N2026="Yes",L2026,0)</x:f>
        <x:v>0</x:v>
      </x:c>
      <x:c r="Y2026" s="14" t="n">
        <x:v>1</x:v>
      </x:c>
      <x:c r="Z2026" s="13" t="str">
        <x:v>Industrial / workshop / storage</x:v>
      </x:c>
    </x:row>
    <x:row r="2027" ht="62" customHeight="1">
      <x:c r="A2027" s="13" t="str">
        <x:v>SE1047</x:v>
      </x:c>
      <x:c r="B2027" s="15" t="str">
        <x:v>Southend-on-Sea</x:v>
      </x:c>
      <x:c r="C2027" s="15" t="str">
        <x:v>Rochford</x:v>
      </x:c>
      <x:c r="D2027" s="14" t="n">
        <x:v>12615</x:v>
      </x:c>
      <x:c r="E2027" s="13" t="str">
        <x:v>Nearby</x:v>
      </x:c>
      <x:c r="F2027" s="15" t="str">
        <x:v>Standalone / estate not named</x:v>
      </x:c>
      <x:c r="G2027" s="15" t="str">
        <x:v>43 Purdeys Way, Rochford</x:v>
      </x:c>
      <x:c r="H2027" s="13" t="str">
        <x:v>Uncertain</x:v>
      </x:c>
      <x:c r="I2027" s="14" t="n">
        <x:v>2968</x:v>
      </x:c>
      <x:c r="J2027" s="13" t="str">
        <x:f>IF(AND(ISNUMBER(I2027),I2027&gt;0),IF(I2027&lt;=1000,"1–1,000",IF(I2027&lt;=2500,"1,001–2,500",IF(I2027&lt;=5000,"2,501–5,000",IF(I2027&lt;=10000,"5,001–10,000","10,001–15,000")))),"2,501–5,000")</x:f>
        <x:v>2,501–5,000</x:v>
      </x:c>
      <x:c r="K2027" s="16" t="n">
        <x:v>25800</x:v>
      </x:c>
      <x:c r="L2027" s="43" t="n">
        <x:f>IF(AND(ISNUMBER(I2027),I2027&gt;0,ISNUMBER(K2027),K2027&gt;0),K2027/I2027,"n.a.")</x:f>
        <x:v>8.692722371967655</x:v>
      </x:c>
      <x:c r="M2027" s="43"/>
      <x:c r="N2027" s="13" t="str">
        <x:v>No</x:v>
      </x:c>
      <x:c r="O2027" s="15" t="str">
        <x:v>It benefits from a maximum eaves height of 5.16m, ample forecourt parking, kitchen and WC facilities.</x:v>
      </x:c>
      <x:c r="P2027" s="15" t="str">
        <x:v>Roller shutter loading access; The premises comprises of open plan industrial space accessed via the roller shutter loading door and separate pedestrian entrance.</x:v>
      </x:c>
      <x:c r="Q2027" s="15" t="str">
        <x:v>The premises comprises of open plan industrial space accessed via the roller shutter loading door and separate pedestrian entrance. It benefits from a maximum eaves height of 5.16m, ample forecourt parking, kitchen and WC facilities.</x:v>
      </x:c>
      <x:c r="R2027" s="15" t="str">
        <x:v>Under offer / let agreed Direct agent detail verified. Rent amount checked against a rent-labelled annual statement.</x:v>
      </x:c>
      <x:c r="S2027" s="15" t="str">
        <x:v>https://ayerscruiks.search-prop.com/properties/378755-43-purdeys-way-rochford</x:v>
      </x:c>
      <x:c r="T2027" s="15" t="str"/>
      <x:c r="U2027" s="15" t="str"/>
      <x:c r="V2027" s="15" t="str">
        <x:v>Southend-on-Sea — Standalone / estate not named</x:v>
      </x:c>
      <x:c r="W2027" s="15" t="str">
        <x:v>Individual unit ≤15,000 sq ft</x:v>
      </x:c>
      <x:c r="X2027" s="13" t="n">
        <x:f>IF(N2027="Yes",L2027,0)</x:f>
        <x:v>0</x:v>
      </x:c>
      <x:c r="Y2027" s="14" t="n">
        <x:v>1</x:v>
      </x:c>
      <x:c r="Z2027" s="13" t="str">
        <x:v>Industrial / workshop / storage</x:v>
      </x:c>
    </x:row>
    <x:row r="2028" ht="62" customHeight="1">
      <x:c r="A2028" s="13" t="str">
        <x:v>SE1048</x:v>
      </x:c>
      <x:c r="B2028" s="15" t="str">
        <x:v>Southend-on-Sea</x:v>
      </x:c>
      <x:c r="C2028" s="15" t="str">
        <x:v>Rochford</x:v>
      </x:c>
      <x:c r="D2028" s="14" t="n">
        <x:v>12615</x:v>
      </x:c>
      <x:c r="E2028" s="13" t="str">
        <x:v>Nearby</x:v>
      </x:c>
      <x:c r="F2028" s="15" t="str">
        <x:v>Standalone / estate not named</x:v>
      </x:c>
      <x:c r="G2028" s="15" t="str">
        <x:v>Rochford</x:v>
      </x:c>
      <x:c r="H2028" s="13" t="str">
        <x:v>Uncertain</x:v>
      </x:c>
      <x:c r="I2028" s="14" t="n">
        <x:v>7120</x:v>
      </x:c>
      <x:c r="J2028" s="13" t="str">
        <x:f>IF(AND(ISNUMBER(I2028),I2028&gt;0),IF(I2028&lt;=1000,"1–1,000",IF(I2028&lt;=2500,"1,001–2,500",IF(I2028&lt;=5000,"2,501–5,000",IF(I2028&lt;=10000,"5,001–10,000","10,001–15,000")))),"5,001–10,000")</x:f>
        <x:v>5,001–10,000</x:v>
      </x:c>
      <x:c r="K2028" s="16" t="n">
        <x:v>25440</x:v>
      </x:c>
      <x:c r="L2028" s="43" t="n">
        <x:f>IF(AND(ISNUMBER(I2028),I2028&gt;0,ISNUMBER(K2028),K2028&gt;0),K2028/I2028,"n.a.")</x:f>
        <x:v>3.5730337078651684</x:v>
      </x:c>
      <x:c r="M2028" s="43"/>
      <x:c r="N2028" s="13" t="str">
        <x:v>No</x:v>
      </x:c>
      <x:c r="O2028" s="15" t="str">
        <x:v>Not stated</x:v>
      </x:c>
      <x:c r="P2028" s="15" t="str">
        <x:v>Not stated</x:v>
      </x:c>
      <x:c r="Q2028" s="15" t="str">
        <x:v>To let we have this storage unit measuring 7,120 square feet. The unit is located on a secure site in Rochford, Essex with access to the A127 and Southend airport.</x:v>
      </x:c>
      <x:c r="R2028" s="15" t="str">
        <x:v>Advertised but conflicting floor-area/demise descriptions Annual rent converted from portal pcm; rounded display may differ from agent annual quote. Conflicting portal areas: 1620.0, 7120.0 Size read from property card, excluding the search-size filter. Annual rent is 12 × Rightmove advertised monthly rent; display rounding may apply.</x:v>
      </x:c>
      <x:c r="S2028" s="15" t="str">
        <x:v>https://www.rightmove.co.uk/properties/94019820#/?channel=COM_LET</x:v>
      </x:c>
      <x:c r="T2028" s="15" t="str">
        <x:v>https://www.rightmove.co.uk/properties/94593372#/?channel=COM_LET</x:v>
      </x:c>
      <x:c r="U2028" s="15" t="str"/>
      <x:c r="V2028" s="15" t="str">
        <x:v>Southend-on-Sea — Standalone / estate not named</x:v>
      </x:c>
      <x:c r="W2028" s="15" t="str">
        <x:v>Individual unit ≤15,000 sq ft</x:v>
      </x:c>
      <x:c r="X2028" s="13" t="n">
        <x:f>IF(N2028="Yes",L2028,0)</x:f>
        <x:v>0</x:v>
      </x:c>
      <x:c r="Y2028" s="14" t="n">
        <x:v>1</x:v>
      </x:c>
      <x:c r="Z2028" s="13" t="str">
        <x:v>Industrial / workshop / storage</x:v>
      </x:c>
    </x:row>
    <x:row r="2029" ht="101" customHeight="1">
      <x:c r="A2029" s="13" t="str">
        <x:v>SE1049</x:v>
      </x:c>
      <x:c r="B2029" s="15" t="str">
        <x:v>Southend-on-Sea</x:v>
      </x:c>
      <x:c r="C2029" s="15" t="str">
        <x:v>Rochford</x:v>
      </x:c>
      <x:c r="D2029" s="14" t="n">
        <x:v>12615</x:v>
      </x:c>
      <x:c r="E2029" s="13" t="str">
        <x:v>Nearby</x:v>
      </x:c>
      <x:c r="F2029" s="15" t="str">
        <x:v>Standalone / estate not named</x:v>
      </x:c>
      <x:c r="G2029" s="15" t="str">
        <x:v>Unit 4, 8 Purdeys Way, Rochford, SS4 1NE</x:v>
      </x:c>
      <x:c r="H2029" s="13" t="str">
        <x:v>Current</x:v>
      </x:c>
      <x:c r="I2029" s="14" t="n">
        <x:v>5700</x:v>
      </x:c>
      <x:c r="J2029" s="13" t="str">
        <x:f>IF(AND(ISNUMBER(I2029),I2029&gt;0),IF(I2029&lt;=1000,"1–1,000",IF(I2029&lt;=2500,"1,001–2,500",IF(I2029&lt;=5000,"2,501–5,000",IF(I2029&lt;=10000,"5,001–10,000","10,001–15,000")))),"5,001–10,000")</x:f>
        <x:v>5,001–10,000</x:v>
      </x:c>
      <x:c r="K2029" s="16" t="n">
        <x:v>39500</x:v>
      </x:c>
      <x:c r="L2029" s="43" t="n">
        <x:f>IF(AND(ISNUMBER(I2029),I2029&gt;0,ISNUMBER(K2029),K2029&gt;0),K2029/I2029,"n.a.")</x:f>
        <x:v>6.9298245614035086</x:v>
      </x:c>
      <x:c r="M2029" s="43"/>
      <x:c r="N2029" s="13" t="str">
        <x:v>No</x:v>
      </x:c>
      <x:c r="O2029" s="15" t="str">
        <x:v>Max Eves Height 7m; The warehouse offers an eaves height ranging from approximately 5.5m to 7m, providing generous clearance for a variety of industrial and storage uses.</x:v>
      </x:c>
      <x:c r="P2029" s="15" t="str">
        <x:v>The unit benefits from a large roller shutter door, providing convenient access for loading and unloading, together with ample on-site parking.</x:v>
      </x:c>
      <x:c r="Q2029" s="15" t="str">
        <x:v>The property comprises a spacious open-plan warehouse with first-floor offices, W/C facilities and a kitchenette. The unit benefits from a large roller shutter door, providing convenient access for loading and unloading, together with ample on-site parking. The warehouse offers an eaves height ranging from approximately 5.5m to 7m, providing generous clearance for a variety of industrial and storage uses.</x:v>
      </x:c>
      <x:c r="R2029" s="15" t="str">
        <x:v>Advertised to let Rightmove displays a price per sq ft; may be portal calculated. Rightmove detail verified. Agent annual rent verified. Direct agent detail verified. Rent amount checked against a rent-labelled annual statement. Stepped / incentive rent: £39,500 for year 1, then £45,000 pa, subject to a five-year lease. £7.89/sq ft/year corresponds to the later £45,000 rent, not year 1. Numeric quoted rate cleared to prevent mismatched basis; first-year annual asking retained, excluded from ordinary rent comparisons.</x:v>
      </x:c>
      <x:c r="S2029" s="15" t="str">
        <x:v>https://www.zoopla.co.uk/to-rent/commercial/details/71973896/</x:v>
      </x:c>
      <x:c r="T2029" s="15" t="str">
        <x:v>https://www.rightmove.co.uk/properties/773371506392128#/?channel=COM_LET</x:v>
      </x:c>
      <x:c r="U2029" s="15" t="str">
        <x:v>https://ayerscruiks.search-prop.com/properties/346179-unit-4-8-purdeys-way-rochford</x:v>
      </x:c>
      <x:c r="V2029" s="15" t="str">
        <x:v>Southend-on-Sea — Standalone / estate not named</x:v>
      </x:c>
      <x:c r="W2029" s="15" t="str">
        <x:v>Individual unit ≤15,000 sq ft</x:v>
      </x:c>
      <x:c r="X2029" s="13" t="n">
        <x:f>IF(N2029="Yes",L2029,0)</x:f>
        <x:v>0</x:v>
      </x:c>
      <x:c r="Y2029" s="14" t="n">
        <x:v>1</x:v>
      </x:c>
      <x:c r="Z2029" s="13" t="str">
        <x:v>Industrial / workshop / storage</x:v>
      </x:c>
    </x:row>
    <x:row r="2030" ht="75" customHeight="1">
      <x:c r="A2030" s="13" t="str">
        <x:v>SE1050</x:v>
      </x:c>
      <x:c r="B2030" s="15" t="str">
        <x:v>Southend-on-Sea</x:v>
      </x:c>
      <x:c r="C2030" s="15" t="str">
        <x:v>Southend-on-Sea</x:v>
      </x:c>
      <x:c r="D2030" s="14" t="n">
        <x:v>182305</x:v>
      </x:c>
      <x:c r="E2030" s="13" t="str">
        <x:v>Town</x:v>
      </x:c>
      <x:c r="F2030" s="15" t="str">
        <x:v>Priory Industrial Estate</x:v>
      </x:c>
      <x:c r="G2030" s="15" t="str">
        <x:v>Unit 15 Priory industrial Estate, Stock Road, Southend-on-Sea, SS2 5QL</x:v>
      </x:c>
      <x:c r="H2030" s="13" t="str">
        <x:v>Current</x:v>
      </x:c>
      <x:c r="I2030" s="14" t="n">
        <x:v>1007</x:v>
      </x:c>
      <x:c r="J2030" s="13" t="str">
        <x:f>IF(AND(ISNUMBER(I2030),I2030&gt;0),IF(I2030&lt;=1000,"1–1,000",IF(I2030&lt;=2500,"1,001–2,500",IF(I2030&lt;=5000,"2,501–5,000",IF(I2030&lt;=10000,"5,001–10,000","10,001–15,000")))),"1,001–2,500")</x:f>
        <x:v>1,001–2,500</x:v>
      </x:c>
      <x:c r="K2030" s="16" t="n">
        <x:v>10070</x:v>
      </x:c>
      <x:c r="L2030" s="43" t="n">
        <x:f>IF(AND(ISNUMBER(I2030),I2030&gt;0,ISNUMBER(K2030),K2030&gt;0),K2030/I2030,"n.a.")</x:f>
        <x:v>10</x:v>
      </x:c>
      <x:c r="M2030" s="43" t="n">
        <x:v>10</x:v>
      </x:c>
      <x:c r="N2030" s="13" t="str">
        <x:v>Yes</x:v>
      </x:c>
      <x:c r="O2030" s="15" t="str">
        <x:v>Min Eaves 2.9m to Max Eaves 4.2m</x:v>
      </x:c>
      <x:c r="P2030" s="15" t="str">
        <x:v>Roller shutter; A secure industrial unit equipped with roller shutter access, electricity and water supply, and includes two allocated parking spaces.</x:v>
      </x:c>
      <x:c r="Q2030" s="15" t="str">
        <x:v>A secure industrial unit equipped with roller shutter access, electricity and water supply, and includes two allocated parking spaces. Flexible lease terms are available from 12 months, with longer options if required. The units are ideal for small businesses in need of operational space or secure storage solutions.</x:v>
      </x:c>
      <x:c r="R2030" s="15" t="str">
        <x:v>Advertised to let Rightmove displays a price per sq ft; may be portal calculated. Rightmove detail verified. Agent annual rent verified. Direct agent detail verified. Rent amount checked against a rent-labelled annual statement.</x:v>
      </x:c>
      <x:c r="S2030" s="15" t="str">
        <x:v>https://www.zoopla.co.uk/to-rent/commercial/details/73844195/</x:v>
      </x:c>
      <x:c r="T2030" s="15" t="str">
        <x:v>https://www.rightmove.co.uk/properties/773400153306096#/?channel=COM_LET</x:v>
      </x:c>
      <x:c r="U2030" s="15" t="str">
        <x:v>https://ayerscruiks.search-prop.com/properties/384693-unit-15-priory-industrial-estate-southend-on-sea</x:v>
      </x:c>
      <x:c r="V2030" s="15" t="str">
        <x:v>Southend-on-Sea — Priory Industrial Estate</x:v>
      </x:c>
      <x:c r="W2030" s="15" t="str">
        <x:v>Individual unit ≤15,000 sq ft</x:v>
      </x:c>
      <x:c r="X2030" s="13" t="n">
        <x:f>IF(N2030="Yes",L2030,0)</x:f>
        <x:v>10</x:v>
      </x:c>
      <x:c r="Y2030" s="14" t="n">
        <x:v>1</x:v>
      </x:c>
      <x:c r="Z2030" s="13" t="str">
        <x:v>Industrial / workshop / storage</x:v>
      </x:c>
    </x:row>
    <x:row r="2031" ht="75" customHeight="1">
      <x:c r="A2031" s="13" t="str">
        <x:v>SE1051</x:v>
      </x:c>
      <x:c r="B2031" s="15" t="str">
        <x:v>Southend-on-Sea</x:v>
      </x:c>
      <x:c r="C2031" s="15" t="str">
        <x:v>Southend-on-Sea</x:v>
      </x:c>
      <x:c r="D2031" s="14" t="n">
        <x:v>182305</x:v>
      </x:c>
      <x:c r="E2031" s="13" t="str">
        <x:v>Town</x:v>
      </x:c>
      <x:c r="F2031" s="15" t="str">
        <x:v>Priory Industrial Estate</x:v>
      </x:c>
      <x:c r="G2031" s="15" t="str">
        <x:v>Unit 5 Priory Industrial Estate, Stock Road, Southend-on-Sea, SS2 5QL</x:v>
      </x:c>
      <x:c r="H2031" s="13" t="str">
        <x:v>Current</x:v>
      </x:c>
      <x:c r="I2031" s="14" t="n">
        <x:v>661</x:v>
      </x:c>
      <x:c r="J2031" s="13" t="str">
        <x:f>IF(AND(ISNUMBER(I2031),I2031&gt;0),IF(I2031&lt;=1000,"1–1,000",IF(I2031&lt;=2500,"1,001–2,500",IF(I2031&lt;=5000,"2,501–5,000",IF(I2031&lt;=10000,"5,001–10,000","10,001–15,000")))),"1–1,000")</x:f>
        <x:v>1–1,000</x:v>
      </x:c>
      <x:c r="K2031" s="16" t="n">
        <x:v>7920</x:v>
      </x:c>
      <x:c r="L2031" s="43" t="n">
        <x:f>IF(AND(ISNUMBER(I2031),I2031&gt;0,ISNUMBER(K2031),K2031&gt;0),K2031/I2031,"n.a.")</x:f>
        <x:v>11.981845688350983</x:v>
      </x:c>
      <x:c r="M2031" s="43" t="n">
        <x:v>11.98</x:v>
      </x:c>
      <x:c r="N2031" s="13" t="str">
        <x:v>Yes</x:v>
      </x:c>
      <x:c r="O2031" s="15" t="str">
        <x:v>Min Eaves 2.9m to Max Eaves 4.2m</x:v>
      </x:c>
      <x:c r="P2031" s="15" t="str">
        <x:v>Roller shutters; Secure industrial unit equipped with roller shutter access, electricity and water supply, and includes two allocated parking spaces.</x:v>
      </x:c>
      <x:c r="Q2031" s="15" t="str">
        <x:v>Secure industrial unit equipped with roller shutter access, electricity and water supply, and includes two allocated parking spaces. Flexible lease terms are available from 12 months, with longer options if required. The units are ideal for small businesses in need of operational space or secure storage solutions.</x:v>
      </x:c>
      <x:c r="R2031" s="15" t="str">
        <x:v>Advertised to let Rightmove displays a price per sq ft; may be portal calculated. Rightmove detail verified. Agent annual rent verified. Direct agent detail verified. Rent amount checked against a rent-labelled annual statement.</x:v>
      </x:c>
      <x:c r="S2031" s="15" t="str">
        <x:v>https://www.zoopla.co.uk/to-rent/commercial/details/71406544/</x:v>
      </x:c>
      <x:c r="T2031" s="15" t="str">
        <x:v>https://www.rightmove.co.uk/properties/773336821477601#/?channel=COM_LET</x:v>
      </x:c>
      <x:c r="U2031" s="15" t="str">
        <x:v>https://ayerscruiks.search-prop.com/properties/192496-unit-5-priory-industrial-estate-stock-road-southend-on-sea</x:v>
      </x:c>
      <x:c r="V2031" s="15" t="str">
        <x:v>Southend-on-Sea — Priory Industrial Estate</x:v>
      </x:c>
      <x:c r="W2031" s="15" t="str">
        <x:v>Individual unit ≤15,000 sq ft</x:v>
      </x:c>
      <x:c r="X2031" s="13" t="n">
        <x:f>IF(N2031="Yes",L2031,0)</x:f>
        <x:v>11.981845688350983</x:v>
      </x:c>
      <x:c r="Y2031" s="14" t="n">
        <x:v>1</x:v>
      </x:c>
      <x:c r="Z2031" s="13" t="str">
        <x:v>Industrial / workshop / storage</x:v>
      </x:c>
    </x:row>
    <x:row r="2032" ht="101" customHeight="1">
      <x:c r="A2032" s="13" t="str">
        <x:v>SE1052</x:v>
      </x:c>
      <x:c r="B2032" s="15" t="str">
        <x:v>Southend-on-Sea</x:v>
      </x:c>
      <x:c r="C2032" s="15" t="str">
        <x:v>Southend-on-Sea</x:v>
      </x:c>
      <x:c r="D2032" s="14" t="n">
        <x:v>182305</x:v>
      </x:c>
      <x:c r="E2032" s="13" t="str">
        <x:v>Town</x:v>
      </x:c>
      <x:c r="F2032" s="15" t="str">
        <x:v>Priory Industrial Estate</x:v>
      </x:c>
      <x:c r="G2032" s="15" t="str">
        <x:v>Unit 8 Priory Industrial Estate, Southend-on-Sea</x:v>
      </x:c>
      <x:c r="H2032" s="13" t="str">
        <x:v>Uncertain</x:v>
      </x:c>
      <x:c r="I2032" s="14" t="n">
        <x:v>660</x:v>
      </x:c>
      <x:c r="J2032" s="13" t="str">
        <x:f>IF(AND(ISNUMBER(I2032),I2032&gt;0),IF(I2032&lt;=1000,"1–1,000",IF(I2032&lt;=2500,"1,001–2,500",IF(I2032&lt;=5000,"2,501–5,000",IF(I2032&lt;=10000,"5,001–10,000","10,001–15,000")))),"1–1,000")</x:f>
        <x:v>1–1,000</x:v>
      </x:c>
      <x:c r="K2032" s="16" t="n">
        <x:v>7920</x:v>
      </x:c>
      <x:c r="L2032" s="43" t="n">
        <x:f>IF(AND(ISNUMBER(I2032),I2032&gt;0,ISNUMBER(K2032),K2032&gt;0),K2032/I2032,"n.a.")</x:f>
        <x:v>12</x:v>
      </x:c>
      <x:c r="M2032" s="43"/>
      <x:c r="N2032" s="13" t="str">
        <x:v>No</x:v>
      </x:c>
      <x:c r="O2032" s="15" t="str">
        <x:v>Min Eaves 2.9m to Max Eaves 4.2m</x:v>
      </x:c>
      <x:c r="P2032" s="15" t="str">
        <x:v>Roller shutters; Each unit is equipped with roller shutter access, electricity and water supply, and includes two allocated parking spaces.</x:v>
      </x:c>
      <x:c r="Q2032" s="15" t="str">
        <x:v>Priory Industrial Estate offers a range of secure industrial units in various sizes to suit different business needs. Each unit is equipped with roller shutter access, electricity and water supply, and includes two allocated parking spaces. Flexible lease terms are available from 12 months, with longer options if required. The units are ideal for small businesses in need of operational space or secure storage solutions.</x:v>
      </x:c>
      <x:c r="R2032" s="15" t="str">
        <x:v>Under offer / let agreed Direct agent detail verified. Rent amount checked against a rent-labelled annual statement.</x:v>
      </x:c>
      <x:c r="S2032" s="15" t="str">
        <x:v>https://ayerscruiks.search-prop.com/properties/384690-unit-8-priory-industrial-estate-southend-on-sea</x:v>
      </x:c>
      <x:c r="T2032" s="15" t="str"/>
      <x:c r="U2032" s="15" t="str"/>
      <x:c r="V2032" s="15" t="str">
        <x:v>Southend-on-Sea — Priory Industrial Estate</x:v>
      </x:c>
      <x:c r="W2032" s="15" t="str">
        <x:v>Individual unit ≤15,000 sq ft</x:v>
      </x:c>
      <x:c r="X2032" s="13" t="n">
        <x:f>IF(N2032="Yes",L2032,0)</x:f>
        <x:v>0</x:v>
      </x:c>
      <x:c r="Y2032" s="14" t="n">
        <x:v>1</x:v>
      </x:c>
      <x:c r="Z2032" s="13" t="str">
        <x:v>Industrial / workshop / storage</x:v>
      </x:c>
    </x:row>
    <x:row r="2033" ht="62" customHeight="1">
      <x:c r="A2033" s="13" t="str">
        <x:v>SE1053</x:v>
      </x:c>
      <x:c r="B2033" s="15" t="str">
        <x:v>Southend-on-Sea</x:v>
      </x:c>
      <x:c r="C2033" s="15" t="str">
        <x:v>Southend-on-Sea</x:v>
      </x:c>
      <x:c r="D2033" s="14" t="n">
        <x:v>182305</x:v>
      </x:c>
      <x:c r="E2033" s="13" t="str">
        <x:v>Town</x:v>
      </x:c>
      <x:c r="F2033" s="15" t="str">
        <x:v>Standalone / estate not named</x:v>
      </x:c>
      <x:c r="G2033" s="15" t="str">
        <x:v>12 Faraday Road, Leigh-on-Sea</x:v>
      </x:c>
      <x:c r="H2033" s="13" t="str">
        <x:v>Uncertain</x:v>
      </x:c>
      <x:c r="I2033" s="14" t="n">
        <x:v>13175</x:v>
      </x:c>
      <x:c r="J2033" s="13" t="str">
        <x:f>IF(AND(ISNUMBER(I2033),I2033&gt;0),IF(I2033&lt;=1000,"1–1,000",IF(I2033&lt;=2500,"1,001–2,500",IF(I2033&lt;=5000,"2,501–5,000",IF(I2033&lt;=10000,"5,001–10,000","10,001–15,000")))),"10,001–15,000")</x:f>
        <x:v>10,001–15,000</x:v>
      </x:c>
      <x:c r="K2033" s="16" t="n">
        <x:v>55000</x:v>
      </x:c>
      <x:c r="L2033" s="43" t="n">
        <x:f>IF(AND(ISNUMBER(I2033),I2033&gt;0,ISNUMBER(K2033),K2033&gt;0),K2033/I2033,"n.a.")</x:f>
        <x:v>4.174573055028463</x:v>
      </x:c>
      <x:c r="M2033" s="43"/>
      <x:c r="N2033" s="13" t="str">
        <x:v>No</x:v>
      </x:c>
      <x:c r="O2033" s="15" t="str">
        <x:v>Not stated</x:v>
      </x:c>
      <x:c r="P2033" s="15" t="str">
        <x:v>Not stated</x:v>
      </x:c>
      <x:c r="Q2033" s="15" t="str">
        <x:v>The property comprises of a single storey office, a main industrial unit, stores and staffroom. It further benefits from a loading bay to the front and side of the property as well as parking to the front</x:v>
      </x:c>
      <x:c r="R2033" s="15" t="str">
        <x:v>Under offer / let agreed Direct agent detail verified. Rent amount checked against a rent-labelled annual statement.</x:v>
      </x:c>
      <x:c r="S2033" s="15" t="str">
        <x:v>https://ayerscruiks.search-prop.com/properties/136658-12-faraday-road-leigh-on-sea</x:v>
      </x:c>
      <x:c r="T2033" s="15" t="str"/>
      <x:c r="U2033" s="15" t="str"/>
      <x:c r="V2033" s="15" t="str">
        <x:v>Southend-on-Sea — Standalone / estate not named</x:v>
      </x:c>
      <x:c r="W2033" s="15" t="str">
        <x:v>Individual unit ≤15,000 sq ft</x:v>
      </x:c>
      <x:c r="X2033" s="13" t="n">
        <x:f>IF(N2033="Yes",L2033,0)</x:f>
        <x:v>0</x:v>
      </x:c>
      <x:c r="Y2033" s="14" t="n">
        <x:v>1</x:v>
      </x:c>
      <x:c r="Z2033" s="13" t="str">
        <x:v>Industrial / workshop / storage</x:v>
      </x:c>
    </x:row>
    <x:row r="2034" ht="62" customHeight="1">
      <x:c r="A2034" s="13" t="str">
        <x:v>SE1054</x:v>
      </x:c>
      <x:c r="B2034" s="15" t="str">
        <x:v>Southend-on-Sea</x:v>
      </x:c>
      <x:c r="C2034" s="15" t="str">
        <x:v>Southend-on-Sea</x:v>
      </x:c>
      <x:c r="D2034" s="14" t="n">
        <x:v>182305</x:v>
      </x:c>
      <x:c r="E2034" s="13" t="str">
        <x:v>Town</x:v>
      </x:c>
      <x:c r="F2034" s="15" t="str">
        <x:v>Standalone / estate not named</x:v>
      </x:c>
      <x:c r="G2034" s="15" t="str">
        <x:v>15 Imperial Park, Towerfield Road, Southend-on-Sea, SS3 9QT</x:v>
      </x:c>
      <x:c r="H2034" s="13" t="str">
        <x:v>Current</x:v>
      </x:c>
      <x:c r="I2034" s="14" t="n">
        <x:v>2132</x:v>
      </x:c>
      <x:c r="J2034" s="13" t="str">
        <x:f>IF(AND(ISNUMBER(I2034),I2034&gt;0),IF(I2034&lt;=1000,"1–1,000",IF(I2034&lt;=2500,"1,001–2,500",IF(I2034&lt;=5000,"2,501–5,000",IF(I2034&lt;=10000,"5,001–10,000","10,001–15,000")))),"1,001–2,500")</x:f>
        <x:v>1,001–2,500</x:v>
      </x:c>
      <x:c r="K2034" s="16" t="n">
        <x:v>13500</x:v>
      </x:c>
      <x:c r="L2034" s="43" t="n">
        <x:f>IF(AND(ISNUMBER(I2034),I2034&gt;0,ISNUMBER(K2034),K2034&gt;0),K2034/I2034,"n.a.")</x:f>
        <x:v>6.3320825515947465</x:v>
      </x:c>
      <x:c r="M2034" s="43"/>
      <x:c r="N2034" s="13" t="str">
        <x:v>Yes</x:v>
      </x:c>
      <x:c r="O2034" s="15" t="str">
        <x:v>Not stated</x:v>
      </x:c>
      <x:c r="P2034" s="15" t="str">
        <x:v>Roller shutter access; Industrial unit with ground-floor space and mezzanine, benefitting from front parking and roller shutter access.</x:v>
      </x:c>
      <x:c r="Q2034" s="15" t="str">
        <x:v>Industrial unit with ground-floor space and mezzanine, benefitting from front parking and roller shutter access. Ideal for warehousing, manufacturing or distribution. The property is available from November 2026.</x:v>
      </x:c>
      <x:c r="R2034" s="15" t="str">
        <x:v>Advertised to let Rightmove detail verified. Agent annual rent verified. Direct agent detail verified. Rent amount checked against a rent-labelled annual statement.</x:v>
      </x:c>
      <x:c r="S2034" s="15" t="str">
        <x:v>https://www.zoopla.co.uk/to-rent/commercial/details/74174345/</x:v>
      </x:c>
      <x:c r="T2034" s="15" t="str">
        <x:v>https://www.rightmove.co.uk/properties/773406293853296#/?channel=COM_LET</x:v>
      </x:c>
      <x:c r="U2034" s="15" t="str">
        <x:v>https://ayerscruiks.search-prop.com/properties/398957-15-imperial-park-southend-on-sea</x:v>
      </x:c>
      <x:c r="V2034" s="15" t="str">
        <x:v>Southend-on-Sea — Standalone / estate not named</x:v>
      </x:c>
      <x:c r="W2034" s="15" t="str">
        <x:v>Individual unit ≤15,000 sq ft</x:v>
      </x:c>
      <x:c r="X2034" s="13" t="n">
        <x:f>IF(N2034="Yes",L2034,0)</x:f>
        <x:v>6.3320825515947465</x:v>
      </x:c>
      <x:c r="Y2034" s="14" t="n">
        <x:v>1</x:v>
      </x:c>
      <x:c r="Z2034" s="13" t="str">
        <x:v>Industrial / workshop / storage</x:v>
      </x:c>
    </x:row>
    <x:row r="2035" ht="75" customHeight="1">
      <x:c r="A2035" s="13" t="str">
        <x:v>SE1055</x:v>
      </x:c>
      <x:c r="B2035" s="15" t="str">
        <x:v>Southend-on-Sea</x:v>
      </x:c>
      <x:c r="C2035" s="15" t="str">
        <x:v>Southend-on-Sea</x:v>
      </x:c>
      <x:c r="D2035" s="14" t="n">
        <x:v>182305</x:v>
      </x:c>
      <x:c r="E2035" s="13" t="str">
        <x:v>Town</x:v>
      </x:c>
      <x:c r="F2035" s="15" t="str">
        <x:v>Standalone / estate not named</x:v>
      </x:c>
      <x:c r="G2035" s="15" t="str">
        <x:v>16 Robert Leonard Industrial Site, Southend-on-Sea</x:v>
      </x:c>
      <x:c r="H2035" s="13" t="str">
        <x:v>Uncertain</x:v>
      </x:c>
      <x:c r="I2035" s="14" t="n">
        <x:v>1871</x:v>
      </x:c>
      <x:c r="J2035" s="13" t="str">
        <x:f>IF(AND(ISNUMBER(I2035),I2035&gt;0),IF(I2035&lt;=1000,"1–1,000",IF(I2035&lt;=2500,"1,001–2,500",IF(I2035&lt;=5000,"2,501–5,000",IF(I2035&lt;=10000,"5,001–10,000","10,001–15,000")))),"1,001–2,500")</x:f>
        <x:v>1,001–2,500</x:v>
      </x:c>
      <x:c r="K2035" s="16" t="n">
        <x:v>17000</x:v>
      </x:c>
      <x:c r="L2035" s="43" t="n">
        <x:f>IF(AND(ISNUMBER(I2035),I2035&gt;0,ISNUMBER(K2035),K2035&gt;0),K2035/I2035,"n.a.")</x:f>
        <x:v>9.086050240513094</x:v>
      </x:c>
      <x:c r="M2035" s="43"/>
      <x:c r="N2035" s="13" t="str">
        <x:v>No</x:v>
      </x:c>
      <x:c r="O2035" s="15" t="str">
        <x:v>Mid terraced industrial premises comprising of open plan industrial space offering a maximum eaves height of 5.3m, roller shutter loading door, allocated parking, 3 phase power and male &amp; female WC facilities.</x:v>
      </x:c>
      <x:c r="P2035" s="15" t="str">
        <x:v>Mid terraced industrial premises comprising of open plan industrial space offering a maximum eaves height of 5.3m, roller shutter loading door, allocated parking, 3 phase power and male &amp; female WC facilities.</x:v>
      </x:c>
      <x:c r="Q2035" s="15" t="str">
        <x:v>Mid terraced industrial premises comprising of open plan industrial space offering a maximum eaves height of 5.3m, roller shutter loading door, allocated parking, 3 phase power and male &amp; female WC facilities.</x:v>
      </x:c>
      <x:c r="R2035" s="15" t="str">
        <x:v>Under offer / let agreed Direct agent detail verified. Rent amount checked against a rent-labelled annual statement.</x:v>
      </x:c>
      <x:c r="S2035" s="15" t="str">
        <x:v>https://ayerscruiks.search-prop.com/properties/356337-16-robert-leonard-industrial-site-southend-on-sea</x:v>
      </x:c>
      <x:c r="T2035" s="15" t="str"/>
      <x:c r="U2035" s="15" t="str"/>
      <x:c r="V2035" s="15" t="str">
        <x:v>Southend-on-Sea — Standalone / estate not named</x:v>
      </x:c>
      <x:c r="W2035" s="15" t="str">
        <x:v>Individual unit ≤15,000 sq ft</x:v>
      </x:c>
      <x:c r="X2035" s="13" t="n">
        <x:f>IF(N2035="Yes",L2035,0)</x:f>
        <x:v>0</x:v>
      </x:c>
      <x:c r="Y2035" s="14" t="n">
        <x:v>1</x:v>
      </x:c>
      <x:c r="Z2035" s="13" t="str">
        <x:v>Industrial / workshop / storage</x:v>
      </x:c>
    </x:row>
    <x:row r="2036" ht="114" customHeight="1">
      <x:c r="A2036" s="13" t="str">
        <x:v>SE1056</x:v>
      </x:c>
      <x:c r="B2036" s="15" t="str">
        <x:v>Southend-on-Sea</x:v>
      </x:c>
      <x:c r="C2036" s="15" t="str">
        <x:v>Southend-on-Sea</x:v>
      </x:c>
      <x:c r="D2036" s="14" t="n">
        <x:v>182305</x:v>
      </x:c>
      <x:c r="E2036" s="13" t="str">
        <x:v>Town</x:v>
      </x:c>
      <x:c r="F2036" s="15" t="str">
        <x:v>Standalone / estate not named</x:v>
      </x:c>
      <x:c r="G2036" s="15" t="str">
        <x:v>17 The Vanguards, Vanguard Way, Southend-on-Sea, SS3 9QJ</x:v>
      </x:c>
      <x:c r="H2036" s="13" t="str">
        <x:v>Current</x:v>
      </x:c>
      <x:c r="I2036" s="14" t="n">
        <x:v>1148</x:v>
      </x:c>
      <x:c r="J2036" s="13" t="str">
        <x:f>IF(AND(ISNUMBER(I2036),I2036&gt;0),IF(I2036&lt;=1000,"1–1,000",IF(I2036&lt;=2500,"1,001–2,500",IF(I2036&lt;=5000,"2,501–5,000",IF(I2036&lt;=10000,"5,001–10,000","10,001–15,000")))),"1,001–2,500")</x:f>
        <x:v>1,001–2,500</x:v>
      </x:c>
      <x:c r="K2036" s="16" t="n">
        <x:v>12000</x:v>
      </x:c>
      <x:c r="L2036" s="43" t="n">
        <x:f>IF(AND(ISNUMBER(I2036),I2036&gt;0,ISNUMBER(K2036),K2036&gt;0),K2036/I2036,"n.a.")</x:f>
        <x:v>10.452961672473867</x:v>
      </x:c>
      <x:c r="M2036" s="43"/>
      <x:c r="N2036" s="13" t="str">
        <x:v>Yes</x:v>
      </x:c>
      <x:c r="O2036" s="15" t="str">
        <x:v>Generous eaves height up to 5.39m; The property benefits from excellent loading access via a 3.5m x 3.5m roller shutter door, generous eaves heights of up to 5.39m, and a three-phase electricity supply.</x:v>
      </x:c>
      <x:c r="P2036" s="15" t="str">
        <x:v>3.5m x 3.5m roller shutter door; The property benefits from excellent loading access via a 3.5m x 3.5m roller shutter door, generous eaves heights of up to 5.39m, and a three-phase electricity supply.</x:v>
      </x:c>
      <x:c r="Q2036" s="15" t="str">
        <x:v>A versatile 1,148 sq ft industrial unit located on a well-established estate, offering predominantly open warehouse accommodation alongside a small kitchenette and two W.C.s. The property benefits from excellent loading access via a 3.5m x 3.5m roller shutter door, generous eaves heights of up to 5.39m, and a three-phase electricity supply. The unit would suit a variety of industrial, storage and workshop occupiers, subject to the necessary consents.</x:v>
      </x:c>
      <x:c r="R2036" s="15" t="str">
        <x:v>Advertised to let Rightmove detail verified. Agent annual rent verified. Direct agent detail verified. Rent amount checked against a rent-labelled annual statement.</x:v>
      </x:c>
      <x:c r="S2036" s="15" t="str">
        <x:v>https://www.zoopla.co.uk/to-rent/commercial/details/74364294/</x:v>
      </x:c>
      <x:c r="T2036" s="15" t="str">
        <x:v>https://www.rightmove.co.uk/properties/777233541881985#/?channel=COM_LET</x:v>
      </x:c>
      <x:c r="U2036" s="15" t="str">
        <x:v>https://ayerscruiks.search-prop.com/properties/406223-17-the-vanguards-southend-on-sea</x:v>
      </x:c>
      <x:c r="V2036" s="15" t="str">
        <x:v>Southend-on-Sea — Standalone / estate not named</x:v>
      </x:c>
      <x:c r="W2036" s="15" t="str">
        <x:v>Individual unit ≤15,000 sq ft</x:v>
      </x:c>
      <x:c r="X2036" s="13" t="n">
        <x:f>IF(N2036="Yes",L2036,0)</x:f>
        <x:v>10.452961672473867</x:v>
      </x:c>
      <x:c r="Y2036" s="14" t="n">
        <x:v>1</x:v>
      </x:c>
      <x:c r="Z2036" s="13" t="str">
        <x:v>Industrial / workshop / storage</x:v>
      </x:c>
    </x:row>
    <x:row r="2037" ht="101" customHeight="1">
      <x:c r="A2037" s="13" t="str">
        <x:v>SE1057</x:v>
      </x:c>
      <x:c r="B2037" s="15" t="str">
        <x:v>Southend-on-Sea</x:v>
      </x:c>
      <x:c r="C2037" s="15" t="str">
        <x:v>Southend-on-Sea</x:v>
      </x:c>
      <x:c r="D2037" s="14" t="n">
        <x:v>182305</x:v>
      </x:c>
      <x:c r="E2037" s="13" t="str">
        <x:v>Town</x:v>
      </x:c>
      <x:c r="F2037" s="15" t="str">
        <x:v>Standalone / estate not named</x:v>
      </x:c>
      <x:c r="G2037" s="15" t="str">
        <x:v>18 Towerfield Road, Shoeburyness, Southend-on-Sea, SS3 9QE</x:v>
      </x:c>
      <x:c r="H2037" s="13" t="str">
        <x:v>Current</x:v>
      </x:c>
      <x:c r="I2037" s="14" t="n">
        <x:v>6276</x:v>
      </x:c>
      <x:c r="J2037" s="13" t="str">
        <x:f>IF(AND(ISNUMBER(I2037),I2037&gt;0),IF(I2037&lt;=1000,"1–1,000",IF(I2037&lt;=2500,"1,001–2,500",IF(I2037&lt;=5000,"2,501–5,000",IF(I2037&lt;=10000,"5,001–10,000","10,001–15,000")))),"5,001–10,000")</x:f>
        <x:v>5,001–10,000</x:v>
      </x:c>
      <x:c r="K2037" s="16" t="n">
        <x:v>31000</x:v>
      </x:c>
      <x:c r="L2037" s="43" t="n">
        <x:f>IF(AND(ISNUMBER(I2037),I2037&gt;0,ISNUMBER(K2037),K2037&gt;0),K2037/I2037,"n.a.")</x:f>
        <x:v>4.939451880178457</x:v>
      </x:c>
      <x:c r="M2037" s="43"/>
      <x:c r="N2037" s="13" t="str">
        <x:v>Yes</x:v>
      </x:c>
      <x:c r="O2037" s="15" t="str">
        <x:v>Not stated</x:v>
      </x:c>
      <x:c r="P2037" s="15" t="str">
        <x:v>Ground floor warehouse / factory divided into four separate spaces each with a roller shutter door, plus first floor office space with a gross internal area of 6400 sq ft.</x:v>
      </x:c>
      <x:c r="Q2037" s="15" t="str">
        <x:v>Ground floor warehouse / factory divided into four separate spaces each with a roller shutter door, plus first floor office space with a gross internal area of 6400 sq ft. Externally, it benefits from forecourt parking and an additional 1,172 sq ft of yard space. There is three phase power and gas supply and a brand new alarm system through the whole factory with new fencing being erected at boundary of premises and security cameras being fitted.</x:v>
      </x:c>
      <x:c r="R2037" s="15" t="str">
        <x:v>Advertised to let Rightmove detail verified. Agent annual rent verified. Direct agent detail verified. Rent amount checked against a rent-labelled annual statement.</x:v>
      </x:c>
      <x:c r="S2037" s="15" t="str">
        <x:v>https://www.zoopla.co.uk/to-rent/commercial/details/72721734/</x:v>
      </x:c>
      <x:c r="T2037" s="15" t="str">
        <x:v>https://www.rightmove.co.uk/properties/773380796752784#/?channel=COM_LET</x:v>
      </x:c>
      <x:c r="U2037" s="15" t="str">
        <x:v>https://ayerscruiks.search-prop.com/properties/355140-18-towerfield-road-southend-on-sea</x:v>
      </x:c>
      <x:c r="V2037" s="15" t="str">
        <x:v>Southend-on-Sea — Standalone / estate not named</x:v>
      </x:c>
      <x:c r="W2037" s="15" t="str">
        <x:v>Individual unit ≤15,000 sq ft</x:v>
      </x:c>
      <x:c r="X2037" s="13" t="n">
        <x:f>IF(N2037="Yes",L2037,0)</x:f>
        <x:v>4.939451880178457</x:v>
      </x:c>
      <x:c r="Y2037" s="14" t="n">
        <x:v>1</x:v>
      </x:c>
      <x:c r="Z2037" s="13" t="str">
        <x:v>Industrial / workshop / storage</x:v>
      </x:c>
    </x:row>
    <x:row r="2038" ht="153" customHeight="1">
      <x:c r="A2038" s="13" t="str">
        <x:v>SE1058</x:v>
      </x:c>
      <x:c r="B2038" s="15" t="str">
        <x:v>Southend-on-Sea</x:v>
      </x:c>
      <x:c r="C2038" s="15" t="str">
        <x:v>Southend-on-Sea</x:v>
      </x:c>
      <x:c r="D2038" s="14" t="n">
        <x:v>182305</x:v>
      </x:c>
      <x:c r="E2038" s="13" t="str">
        <x:v>Town</x:v>
      </x:c>
      <x:c r="F2038" s="15" t="str">
        <x:v>Standalone / estate not named</x:v>
      </x:c>
      <x:c r="G2038" s="15" t="str">
        <x:v>1A, Prittlewell Street, Southend-on-Sea, SS2 5AL</x:v>
      </x:c>
      <x:c r="H2038" s="13" t="str">
        <x:v>Current</x:v>
      </x:c>
      <x:c r="I2038" s="14" t="n">
        <x:v>614</x:v>
      </x:c>
      <x:c r="J2038" s="13" t="str">
        <x:f>IF(AND(ISNUMBER(I2038),I2038&gt;0),IF(I2038&lt;=1000,"1–1,000",IF(I2038&lt;=2500,"1,001–2,500",IF(I2038&lt;=5000,"2,501–5,000",IF(I2038&lt;=10000,"5,001–10,000","10,001–15,000")))),"1–1,000")</x:f>
        <x:v>1–1,000</x:v>
      </x:c>
      <x:c r="K2038" s="16" t="n">
        <x:v>9600</x:v>
      </x:c>
      <x:c r="L2038" s="43" t="n">
        <x:f>IF(AND(ISNUMBER(I2038),I2038&gt;0,ISNUMBER(K2038),K2038&gt;0),K2038/I2038,"n.a.")</x:f>
        <x:v>15.635179153094462</x:v>
      </x:c>
      <x:c r="M2038" s="43"/>
      <x:c r="N2038" s="13" t="str">
        <x:v>Yes</x:v>
      </x:c>
      <x:c r="O2038" s="15" t="str">
        <x:v>Full Height 3.85m.</x:v>
      </x:c>
      <x:c r="P2038" s="15" t="str">
        <x:v>An industrial unit with a roller shutter, power, situated within close proximity to Southend City Centre and Southend Victoria Railway Station.</x:v>
      </x:c>
      <x:c r="Q2038" s="15" t="str">
        <x:v>Description An industrial unit with a roller shutter, power, situated within close proximity to Southend City Centre and Southend Victoria Railway Station. The property until recently was being utilised as a vehicle servicing garage. Viewings Please contact Matt Parsons on . Terms The property is available for rental by way of a new lease, subject to an asking rent of ¬£9,600. p.a. (plus VAT if applicable). Services Although we are advised that the unit benefits from electric, we would recommend that all interested parties check the relevant statutory authorities as to their existence. Planning Interested parties are recommended to contact the local planning authority to ensure that any prop</x:v>
      </x:c>
      <x:c r="R2038" s="15" t="str">
        <x:v>Advertised to let Rightmove detail verified. Rent amount checked against a rent-labelled annual statement.</x:v>
      </x:c>
      <x:c r="S2038" s="15" t="str">
        <x:v>https://www.zoopla.co.uk/to-rent/commercial/details/74480835/</x:v>
      </x:c>
      <x:c r="T2038" s="15" t="str">
        <x:v>https://www.rightmove.co.uk/properties/94188066#/?channel=COM_LET</x:v>
      </x:c>
      <x:c r="U2038" s="15" t="str"/>
      <x:c r="V2038" s="15" t="str">
        <x:v>Southend-on-Sea — Standalone / estate not named</x:v>
      </x:c>
      <x:c r="W2038" s="15" t="str">
        <x:v>Individual unit ≤15,000 sq ft</x:v>
      </x:c>
      <x:c r="X2038" s="13" t="n">
        <x:f>IF(N2038="Yes",L2038,0)</x:f>
        <x:v>15.635179153094462</x:v>
      </x:c>
      <x:c r="Y2038" s="14" t="n">
        <x:v>1</x:v>
      </x:c>
      <x:c r="Z2038" s="13" t="str">
        <x:v>Industrial / workshop / storage</x:v>
      </x:c>
    </x:row>
    <x:row r="2039" ht="49" customHeight="1">
      <x:c r="A2039" s="13" t="str">
        <x:v>SE1059</x:v>
      </x:c>
      <x:c r="B2039" s="15" t="str">
        <x:v>Southend-on-Sea</x:v>
      </x:c>
      <x:c r="C2039" s="15" t="str">
        <x:v>Southend-on-Sea</x:v>
      </x:c>
      <x:c r="D2039" s="14" t="n">
        <x:v>182305</x:v>
      </x:c>
      <x:c r="E2039" s="13" t="str">
        <x:v>Town</x:v>
      </x:c>
      <x:c r="F2039" s="15" t="str">
        <x:v>Standalone / estate not named</x:v>
      </x:c>
      <x:c r="G2039" s="15" t="str">
        <x:v>22 Belle Vue Place, Southend-On-Sea, Essex SS1</x:v>
      </x:c>
      <x:c r="H2039" s="13" t="str">
        <x:v>Current</x:v>
      </x:c>
      <x:c r="I2039" s="14" t="n">
        <x:v>6248</x:v>
      </x:c>
      <x:c r="J2039" s="13" t="str">
        <x:f>IF(AND(ISNUMBER(I2039),I2039&gt;0),IF(I2039&lt;=1000,"1–1,000",IF(I2039&lt;=2500,"1,001–2,500",IF(I2039&lt;=5000,"2,501–5,000",IF(I2039&lt;=10000,"5,001–10,000","10,001–15,000")))),"5,001–10,000")</x:f>
        <x:v>5,001–10,000</x:v>
      </x:c>
      <x:c r="K2039" s="16" t="n">
        <x:v>38700</x:v>
      </x:c>
      <x:c r="L2039" s="43" t="n">
        <x:f>IF(AND(ISNUMBER(I2039),I2039&gt;0,ISNUMBER(K2039),K2039&gt;0),K2039/I2039,"n.a.")</x:f>
        <x:v>6.193982074263764</x:v>
      </x:c>
      <x:c r="M2039" s="43"/>
      <x:c r="N2039" s="13" t="str">
        <x:v>Yes</x:v>
      </x:c>
      <x:c r="O2039" s="15" t="str">
        <x:v>Not stated</x:v>
      </x:c>
      <x:c r="P2039" s="15" t="str">
        <x:v>Not stated</x:v>
      </x:c>
      <x:c r="Q2039" s="15" t="str">
        <x:v>For sale/to let, southend essex, fully equipped vehicle service/mot station in approx. 6,250 sq.ft. Plus mezzanine storage Industrial</x:v>
      </x:c>
      <x:c r="R2039"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39" s="15" t="str">
        <x:v>https://www.zoopla.co.uk/to-rent/commercial/details/74414157/</x:v>
      </x:c>
      <x:c r="T2039" s="15" t="str"/>
      <x:c r="U2039" s="15" t="str"/>
      <x:c r="V2039" s="15" t="str">
        <x:v>Southend-on-Sea — Standalone / estate not named</x:v>
      </x:c>
      <x:c r="W2039" s="15" t="str">
        <x:v>Individual unit ≤15,000 sq ft</x:v>
      </x:c>
      <x:c r="X2039" s="13" t="n">
        <x:f>IF(N2039="Yes",L2039,0)</x:f>
        <x:v>6.193982074263764</x:v>
      </x:c>
      <x:c r="Y2039" s="14" t="n">
        <x:v>1</x:v>
      </x:c>
      <x:c r="Z2039" s="13" t="str">
        <x:v>Industrial / workshop / storage</x:v>
      </x:c>
    </x:row>
    <x:row r="2040" ht="62" customHeight="1">
      <x:c r="A2040" s="13" t="str">
        <x:v>SE1060</x:v>
      </x:c>
      <x:c r="B2040" s="15" t="str">
        <x:v>Southend-on-Sea</x:v>
      </x:c>
      <x:c r="C2040" s="15" t="str">
        <x:v>Southend-on-Sea</x:v>
      </x:c>
      <x:c r="D2040" s="14" t="n">
        <x:v>182305</x:v>
      </x:c>
      <x:c r="E2040" s="13" t="str">
        <x:v>Town</x:v>
      </x:c>
      <x:c r="F2040" s="15" t="str">
        <x:v>Standalone / estate not named</x:v>
      </x:c>
      <x:c r="G2040" s="15" t="str">
        <x:v>23 Parkside Centre, Potters Way, Southend-on-Sea, SS2 5SJ</x:v>
      </x:c>
      <x:c r="H2040" s="13" t="str">
        <x:v>Current</x:v>
      </x:c>
      <x:c r="I2040" s="14" t="n">
        <x:v>4666</x:v>
      </x:c>
      <x:c r="J2040" s="13" t="str">
        <x:f>IF(AND(ISNUMBER(I2040),I2040&gt;0),IF(I2040&lt;=1000,"1–1,000",IF(I2040&lt;=2500,"1,001–2,500",IF(I2040&lt;=5000,"2,501–5,000",IF(I2040&lt;=10000,"5,001–10,000","10,001–15,000")))),"2,501–5,000")</x:f>
        <x:v>2,501–5,000</x:v>
      </x:c>
      <x:c r="K2040" s="16" t="n">
        <x:v>30000</x:v>
      </x:c>
      <x:c r="L2040" s="43" t="n">
        <x:f>IF(AND(ISNUMBER(I2040),I2040&gt;0,ISNUMBER(K2040),K2040&gt;0),K2040/I2040,"n.a.")</x:f>
        <x:v>6.4294899271324475</x:v>
      </x:c>
      <x:c r="M2040" s="43"/>
      <x:c r="N2040" s="13" t="str">
        <x:v>Yes</x:v>
      </x:c>
      <x:c r="O2040" s="15" t="str">
        <x:v>Not stated</x:v>
      </x:c>
      <x:c r="P2040" s="15" t="str">
        <x:v>Roller Shutter Access; It benefits from roller shutter loading access, separate pedestrian access and allocated parking to the front.</x:v>
      </x:c>
      <x:c r="Q2040" s="15" t="str">
        <x:v>This unit comprises of ground floor industrial space and a mezzanine, which could be used for storage/ office space. It benefits from roller shutter loading access, separate pedestrian access and allocated parking to the front.</x:v>
      </x:c>
      <x:c r="R2040" s="15" t="str">
        <x:v>Advertised to let Rightmove detail verified. Agent annual rent verified. Direct agent detail verified. Rent amount checked against a rent-labelled annual statement.</x:v>
      </x:c>
      <x:c r="S2040" s="15" t="str">
        <x:v>https://www.zoopla.co.uk/to-rent/commercial/details/73420671/</x:v>
      </x:c>
      <x:c r="T2040" s="15" t="str">
        <x:v>https://www.rightmove.co.uk/properties/773392423193249#/?channel=COM_LET</x:v>
      </x:c>
      <x:c r="U2040" s="15" t="str">
        <x:v>https://ayerscruiks.search-prop.com/properties/376355-23-parkside-centre-southend-on-sea</x:v>
      </x:c>
      <x:c r="V2040" s="15" t="str">
        <x:v>Southend-on-Sea — Standalone / estate not named</x:v>
      </x:c>
      <x:c r="W2040" s="15" t="str">
        <x:v>Individual unit ≤15,000 sq ft</x:v>
      </x:c>
      <x:c r="X2040" s="13" t="n">
        <x:f>IF(N2040="Yes",L2040,0)</x:f>
        <x:v>6.4294899271324475</x:v>
      </x:c>
      <x:c r="Y2040" s="14" t="n">
        <x:v>1</x:v>
      </x:c>
      <x:c r="Z2040" s="13" t="str">
        <x:v>Industrial / workshop / storage</x:v>
      </x:c>
    </x:row>
    <x:row r="2041" ht="88" customHeight="1">
      <x:c r="A2041" s="13" t="str">
        <x:v>SE1061</x:v>
      </x:c>
      <x:c r="B2041" s="15" t="str">
        <x:v>Southend-on-Sea</x:v>
      </x:c>
      <x:c r="C2041" s="15" t="str">
        <x:v>Southend-on-Sea</x:v>
      </x:c>
      <x:c r="D2041" s="14" t="n">
        <x:v>182305</x:v>
      </x:c>
      <x:c r="E2041" s="13" t="str">
        <x:v>Town</x:v>
      </x:c>
      <x:c r="F2041" s="15" t="str">
        <x:v>Standalone / estate not named</x:v>
      </x:c>
      <x:c r="G2041" s="15" t="str">
        <x:v>4B 1st Floor, Company House, Stock Road, Southend-on-Sea, SS2 5QF</x:v>
      </x:c>
      <x:c r="H2041" s="13" t="str">
        <x:v>Current</x:v>
      </x:c>
      <x:c r="I2041" s="14" t="n">
        <x:v>1289</x:v>
      </x:c>
      <x:c r="J2041" s="13" t="str">
        <x:f>IF(AND(ISNUMBER(I2041),I2041&gt;0),IF(I2041&lt;=1000,"1–1,000",IF(I2041&lt;=2500,"1,001–2,500",IF(I2041&lt;=5000,"2,501–5,000",IF(I2041&lt;=10000,"5,001–10,000","10,001–15,000")))),"1,001–2,500")</x:f>
        <x:v>1,001–2,500</x:v>
      </x:c>
      <x:c r="K2041" s="16" t="n">
        <x:v>8400</x:v>
      </x:c>
      <x:c r="L2041" s="43" t="n">
        <x:f>IF(AND(ISNUMBER(I2041),I2041&gt;0,ISNUMBER(K2041),K2041&gt;0),K2041/I2041,"n.a.")</x:f>
        <x:v>6.516679596586501</x:v>
      </x:c>
      <x:c r="M2041" s="43"/>
      <x:c r="N2041" s="13" t="str">
        <x:v>Yes</x:v>
      </x:c>
      <x:c r="O2041" s="15" t="str">
        <x:v>Not stated</x:v>
      </x:c>
      <x:c r="P2041" s="15" t="str">
        <x:v>Not stated</x:v>
      </x:c>
      <x:c r="Q2041" s="15" t="str">
        <x:v>Description A first floor commerical space to let that was formerly trading as a salon but would suit office use. The unit benefits from 5 parking spaces, double glazing, 3 phase power and kitchen and WC facilities. Location This unit is located on the established Stock Road Industrial Estate, offering good transport links to the A127 &amp; M25.</x:v>
      </x:c>
      <x:c r="R2041" s="15" t="str">
        <x:v>Advertised to let Rightmove detail verified. Rent amount checked against a rent-labelled annual statement.</x:v>
      </x:c>
      <x:c r="S2041" s="15" t="str">
        <x:v>https://www.zoopla.co.uk/to-rent/commercial/details/74615313/</x:v>
      </x:c>
      <x:c r="T2041" s="15" t="str">
        <x:v>https://www.rightmove.co.uk/properties/94848630#/?channel=COM_LET</x:v>
      </x:c>
      <x:c r="U2041" s="15" t="str"/>
      <x:c r="V2041" s="15" t="str">
        <x:v>Southend-on-Sea — Standalone / estate not named</x:v>
      </x:c>
      <x:c r="W2041" s="15" t="str">
        <x:v>Individual unit ≤15,000 sq ft</x:v>
      </x:c>
      <x:c r="X2041" s="13" t="n">
        <x:f>IF(N2041="Yes",L2041,0)</x:f>
        <x:v>6.516679596586501</x:v>
      </x:c>
      <x:c r="Y2041" s="14" t="n">
        <x:v>1</x:v>
      </x:c>
      <x:c r="Z2041" s="13" t="str">
        <x:v>Industrial / workshop / storage</x:v>
      </x:c>
    </x:row>
    <x:row r="2042" ht="88" customHeight="1">
      <x:c r="A2042" s="13" t="str">
        <x:v>SE1062</x:v>
      </x:c>
      <x:c r="B2042" s="15" t="str">
        <x:v>Southend-on-Sea</x:v>
      </x:c>
      <x:c r="C2042" s="15" t="str">
        <x:v>Southend-on-Sea</x:v>
      </x:c>
      <x:c r="D2042" s="14" t="n">
        <x:v>182305</x:v>
      </x:c>
      <x:c r="E2042" s="13" t="str">
        <x:v>Town</x:v>
      </x:c>
      <x:c r="F2042" s="15" t="str">
        <x:v>Standalone / estate not named</x:v>
      </x:c>
      <x:c r="G2042" s="15" t="str">
        <x:v>83 Brunswick Road, Southend-On-Sea SS1</x:v>
      </x:c>
      <x:c r="H2042" s="13" t="str">
        <x:v>Current</x:v>
      </x:c>
      <x:c r="I2042" s="14" t="n">
        <x:v>4614</x:v>
      </x:c>
      <x:c r="J2042" s="13" t="str">
        <x:f>IF(AND(ISNUMBER(I2042),I2042&gt;0),IF(I2042&lt;=1000,"1–1,000",IF(I2042&lt;=2500,"1,001–2,500",IF(I2042&lt;=5000,"2,501–5,000",IF(I2042&lt;=10000,"5,001–10,000","10,001–15,000")))),"2,501–5,000")</x:f>
        <x:v>2,501–5,000</x:v>
      </x:c>
      <x:c r="K2042" s="16" t="n">
        <x:v>28000</x:v>
      </x:c>
      <x:c r="L2042" s="43" t="n">
        <x:f>IF(AND(ISNUMBER(I2042),I2042&gt;0,ISNUMBER(K2042),K2042&gt;0),K2042/I2042,"n.a.")</x:f>
        <x:v>6.068487212830516</x:v>
      </x:c>
      <x:c r="M2042" s="43" t="n">
        <x:v>6.07</x:v>
      </x:c>
      <x:c r="N2042" s="13" t="str">
        <x:v>Yes</x:v>
      </x:c>
      <x:c r="O2042" s="15" t="str">
        <x:v>Not stated</x:v>
      </x:c>
      <x:c r="P2042" s="15" t="str">
        <x:v>Not stated</x:v>
      </x:c>
      <x:c r="Q2042" s="15" t="str">
        <x:v>The premises comprise a spacious open-plan industrial area, with direct access to first-floor office accommodation, together with a kitchenette and WC facilities. Externally, the property benefits from forecourt parking and a secure rear yard, accessed via Kensington Road, providing convenient loading facilities and additional parking.</x:v>
      </x:c>
      <x:c r="R2042" s="15" t="str">
        <x:v>Advertised to let Agent annual rent verified. Direct agent detail verified. Rent amount checked against a rent-labelled annual statement.</x:v>
      </x:c>
      <x:c r="S2042" s="15" t="str">
        <x:v>https://www.zoopla.co.uk/to-rent/commercial/details/74621045/</x:v>
      </x:c>
      <x:c r="T2042" s="15" t="str">
        <x:v>https://ayerscruiks.search-prop.com/properties/388802-83-brunswick-road-southend-on-sea</x:v>
      </x:c>
      <x:c r="U2042" s="15" t="str"/>
      <x:c r="V2042" s="15" t="str">
        <x:v>Southend-on-Sea — Standalone / estate not named</x:v>
      </x:c>
      <x:c r="W2042" s="15" t="str">
        <x:v>Individual unit ≤15,000 sq ft</x:v>
      </x:c>
      <x:c r="X2042" s="13" t="n">
        <x:f>IF(N2042="Yes",L2042,0)</x:f>
        <x:v>6.068487212830516</x:v>
      </x:c>
      <x:c r="Y2042" s="14" t="n">
        <x:v>1</x:v>
      </x:c>
      <x:c r="Z2042" s="13" t="str">
        <x:v>Industrial / workshop / storage</x:v>
      </x:c>
    </x:row>
    <x:row r="2043" ht="49" customHeight="1">
      <x:c r="A2043" s="13" t="str">
        <x:v>SE1063</x:v>
      </x:c>
      <x:c r="B2043" s="15" t="str">
        <x:v>Southend-on-Sea</x:v>
      </x:c>
      <x:c r="C2043" s="15" t="str">
        <x:v>Southend-on-Sea</x:v>
      </x:c>
      <x:c r="D2043" s="14" t="n">
        <x:v>182305</x:v>
      </x:c>
      <x:c r="E2043" s="13" t="str">
        <x:v>Town</x:v>
      </x:c>
      <x:c r="F2043" s="15" t="str">
        <x:v>Standalone / estate not named</x:v>
      </x:c>
      <x:c r="G2043" s="15" t="str">
        <x:v>843 London Road, Westcliff-On-Sea SS0</x:v>
      </x:c>
      <x:c r="H2043" s="13" t="str">
        <x:v>Current</x:v>
      </x:c>
      <x:c r="I2043" s="14" t="n">
        <x:v>1560</x:v>
      </x:c>
      <x:c r="J2043" s="13" t="str">
        <x:f>IF(AND(ISNUMBER(I2043),I2043&gt;0),IF(I2043&lt;=1000,"1–1,000",IF(I2043&lt;=2500,"1,001–2,500",IF(I2043&lt;=5000,"2,501–5,000",IF(I2043&lt;=10000,"5,001–10,000","10,001–15,000")))),"1,001–2,500")</x:f>
        <x:v>1,001–2,500</x:v>
      </x:c>
      <x:c r="K2043" s="16" t="n">
        <x:v>27300</x:v>
      </x:c>
      <x:c r="L2043" s="43" t="n">
        <x:f>IF(AND(ISNUMBER(I2043),I2043&gt;0,ISNUMBER(K2043),K2043&gt;0),K2043/I2043,"n.a.")</x:f>
        <x:v>17.5</x:v>
      </x:c>
      <x:c r="M2043" s="43"/>
      <x:c r="N2043" s="13" t="str">
        <x:v>Yes</x:v>
      </x:c>
      <x:c r="O2043" s="15" t="str">
        <x:v>Not stated</x:v>
      </x:c>
      <x:c r="P2043" s="15" t="str">
        <x:v>Not stated</x:v>
      </x:c>
      <x:c r="Q2043" s="15" t="str">
        <x:v>A prominent new-build ground floor commercial unit situated within a mixed-use development on the busy London Road. Industrial</x:v>
      </x:c>
      <x:c r="R2043"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43" s="15" t="str">
        <x:v>https://www.zoopla.co.uk/to-rent/commercial/details/74392833/</x:v>
      </x:c>
      <x:c r="T2043" s="15" t="str"/>
      <x:c r="U2043" s="15" t="str"/>
      <x:c r="V2043" s="15" t="str">
        <x:v>Southend-on-Sea — Standalone / estate not named</x:v>
      </x:c>
      <x:c r="W2043" s="15" t="str">
        <x:v>Individual unit ≤15,000 sq ft</x:v>
      </x:c>
      <x:c r="X2043" s="13" t="n">
        <x:f>IF(N2043="Yes",L2043,0)</x:f>
        <x:v>17.5</x:v>
      </x:c>
      <x:c r="Y2043" s="14" t="n">
        <x:v>1</x:v>
      </x:c>
      <x:c r="Z2043" s="13" t="str">
        <x:v>Industrial / workshop / storage</x:v>
      </x:c>
    </x:row>
    <x:row r="2044" ht="49" customHeight="1">
      <x:c r="A2044" s="13" t="str">
        <x:v>SE1064</x:v>
      </x:c>
      <x:c r="B2044" s="15" t="str">
        <x:v>Southend-on-Sea</x:v>
      </x:c>
      <x:c r="C2044" s="15" t="str">
        <x:v>Southend-on-Sea</x:v>
      </x:c>
      <x:c r="D2044" s="14" t="n">
        <x:v>182305</x:v>
      </x:c>
      <x:c r="E2044" s="13" t="str">
        <x:v>Town</x:v>
      </x:c>
      <x:c r="F2044" s="15" t="str">
        <x:v>Standalone / estate not named</x:v>
      </x:c>
      <x:c r="G2044" s="15" t="str">
        <x:v>Comet way, Southend-On-Sea, SS2 6TR</x:v>
      </x:c>
      <x:c r="H2044" s="13" t="str">
        <x:v>Current</x:v>
      </x:c>
      <x:c r="I2044" s="14" t="n">
        <x:v>1460</x:v>
      </x:c>
      <x:c r="J2044" s="13" t="str">
        <x:f>IF(AND(ISNUMBER(I2044),I2044&gt;0),IF(I2044&lt;=1000,"1–1,000",IF(I2044&lt;=2500,"1,001–2,500",IF(I2044&lt;=5000,"2,501–5,000",IF(I2044&lt;=10000,"5,001–10,000","10,001–15,000")))),"1,001–2,500")</x:f>
        <x:v>1,001–2,500</x:v>
      </x:c>
      <x:c r="K2044" s="16" t="n">
        <x:v>15000</x:v>
      </x:c>
      <x:c r="L2044" s="43" t="n">
        <x:f>IF(AND(ISNUMBER(I2044),I2044&gt;0,ISNUMBER(K2044),K2044&gt;0),K2044/I2044,"n.a.")</x:f>
        <x:v>10.273972602739725</x:v>
      </x:c>
      <x:c r="M2044" s="43"/>
      <x:c r="N2044" s="13" t="str">
        <x:v>Yes</x:v>
      </x:c>
      <x:c r="O2044" s="15" t="str">
        <x:v>Not stated</x:v>
      </x:c>
      <x:c r="P2044" s="15" t="str">
        <x:v>It benefits from an electric roller shutter door and a ground-floor WC.</x:v>
      </x:c>
      <x:c r="Q2044" s="15" t="str">
        <x:v>The premises comprises an industrial space on the ground floor. It benefits from an electric roller shutter door and a ground-floor WC. Available from the 8th December</x:v>
      </x:c>
      <x:c r="R2044" s="15" t="str">
        <x:v>Advertised to let Rightmove detail verified. Agent annual rent verified. Direct agent detail verified. Rent amount checked against a rent-labelled annual statement.</x:v>
      </x:c>
      <x:c r="S2044" s="15" t="str">
        <x:v>https://www.zoopla.co.uk/to-rent/commercial/details/74420955/</x:v>
      </x:c>
      <x:c r="T2044" s="15" t="str">
        <x:v>https://www.rightmove.co.uk/properties/778322563496497#/?channel=COM_LET</x:v>
      </x:c>
      <x:c r="U2044" s="15" t="str">
        <x:v>https://ayerscruiks.search-prop.com/properties/352366-comet-way-southend-on-sea</x:v>
      </x:c>
      <x:c r="V2044" s="15" t="str">
        <x:v>Southend-on-Sea — Standalone / estate not named</x:v>
      </x:c>
      <x:c r="W2044" s="15" t="str">
        <x:v>Individual unit ≤15,000 sq ft</x:v>
      </x:c>
      <x:c r="X2044" s="13" t="n">
        <x:f>IF(N2044="Yes",L2044,0)</x:f>
        <x:v>10.273972602739725</x:v>
      </x:c>
      <x:c r="Y2044" s="14" t="n">
        <x:v>1</x:v>
      </x:c>
      <x:c r="Z2044" s="13" t="str">
        <x:v>Industrial / workshop / storage</x:v>
      </x:c>
    </x:row>
    <x:row r="2045" ht="101" customHeight="1">
      <x:c r="A2045" s="13" t="str">
        <x:v>SE1065</x:v>
      </x:c>
      <x:c r="B2045" s="15" t="str">
        <x:v>Southend-on-Sea</x:v>
      </x:c>
      <x:c r="C2045" s="15" t="str">
        <x:v>Southend-on-Sea</x:v>
      </x:c>
      <x:c r="D2045" s="14" t="n">
        <x:v>182305</x:v>
      </x:c>
      <x:c r="E2045" s="13" t="str">
        <x:v>Town</x:v>
      </x:c>
      <x:c r="F2045" s="15" t="str">
        <x:v>Standalone / estate not named</x:v>
      </x:c>
      <x:c r="G2045" s="15" t="str">
        <x:v>Craftsmans Square, Southend-On-Sea</x:v>
      </x:c>
      <x:c r="H2045" s="13" t="str">
        <x:v>Current</x:v>
      </x:c>
      <x:c r="I2045" s="14" t="n">
        <x:v>1847</x:v>
      </x:c>
      <x:c r="J2045" s="13" t="str">
        <x:f>IF(AND(ISNUMBER(I2045),I2045&gt;0),IF(I2045&lt;=1000,"1–1,000",IF(I2045&lt;=2500,"1,001–2,500",IF(I2045&lt;=5000,"2,501–5,000",IF(I2045&lt;=10000,"5,001–10,000","10,001–15,000")))),"1,001–2,500")</x:f>
        <x:v>1,001–2,500</x:v>
      </x:c>
      <x:c r="K2045" s="16" t="n">
        <x:v>19500</x:v>
      </x:c>
      <x:c r="L2045" s="43" t="n">
        <x:f>IF(AND(ISNUMBER(I2045),I2045&gt;0,ISNUMBER(K2045),K2045&gt;0),K2045/I2045,"n.a.")</x:f>
        <x:v>10.557661072008663</x:v>
      </x:c>
      <x:c r="M2045" s="43"/>
      <x:c r="N2045" s="13" t="str">
        <x:v>Yes</x:v>
      </x:c>
      <x:c r="O2045" s="15" t="str">
        <x:v>905 results Located in the heart of Temple Farm Industrial Estate, Southend-On-Sea, this end of terraced industrial unit presents an excellent opportunity for businesses seeking a versatile space. Spanning a generous 1,847 SQ.FT (171.6 SQ.M), the property boasts a minimum eaves height of 20 feet. The unit f...</x:v>
      </x:c>
      <x:c r="P2045" s="15" t="str">
        <x:v>Not stated</x:v>
      </x:c>
      <x:c r="Q2045" s="15" t="str">
        <x:v>Located in the heart of Temple Farm Industrial Estate, Southend-On-Sea, this end of terraced industrial unit presents an excellent opportunity for businesses seeking a versatile space. Spanning a generous 1,847 SQ.FT (171.6 SQ.M), the property boasts a minimum eaves height of 20 feet. The unit f...</x:v>
      </x:c>
      <x:c r="R2045" s="15" t="str">
        <x:v>Advertised to let Annual rent converted from portal pcm; rounded display may differ from agent annual quote. Size read from property card, excluding the search-size filter. Annual rent is 12 × Rightmove advertised monthly rent; display rounding may apply.</x:v>
      </x:c>
      <x:c r="S2045" s="15" t="str">
        <x:v>https://www.rightmove.co.uk/properties/93973014#/?channel=COM_LET</x:v>
      </x:c>
      <x:c r="T2045" s="15" t="str"/>
      <x:c r="U2045" s="15" t="str"/>
      <x:c r="V2045" s="15" t="str">
        <x:v>Southend-on-Sea — Standalone / estate not named</x:v>
      </x:c>
      <x:c r="W2045" s="15" t="str">
        <x:v>Individual unit ≤15,000 sq ft</x:v>
      </x:c>
      <x:c r="X2045" s="13" t="n">
        <x:f>IF(N2045="Yes",L2045,0)</x:f>
        <x:v>10.557661072008663</x:v>
      </x:c>
      <x:c r="Y2045" s="14" t="n">
        <x:v>1</x:v>
      </x:c>
      <x:c r="Z2045" s="13" t="str">
        <x:v>Industrial / workshop / storage</x:v>
      </x:c>
    </x:row>
    <x:row r="2046" ht="153" customHeight="1">
      <x:c r="A2046" s="13" t="str">
        <x:v>SE1066</x:v>
      </x:c>
      <x:c r="B2046" s="15" t="str">
        <x:v>Southend-on-Sea</x:v>
      </x:c>
      <x:c r="C2046" s="15" t="str">
        <x:v>Southend-on-Sea</x:v>
      </x:c>
      <x:c r="D2046" s="14" t="n">
        <x:v>182305</x:v>
      </x:c>
      <x:c r="E2046" s="13" t="str">
        <x:v>Town</x:v>
      </x:c>
      <x:c r="F2046" s="15" t="str">
        <x:v>Standalone / estate not named</x:v>
      </x:c>
      <x:c r="G2046" s="15" t="str">
        <x:v>Light Industrial / Workshop, Farriers Way, Southend</x:v>
      </x:c>
      <x:c r="H2046" s="13" t="str">
        <x:v>Current</x:v>
      </x:c>
      <x:c r="I2046" s="14" t="n">
        <x:v>758</x:v>
      </x:c>
      <x:c r="J2046" s="13" t="str">
        <x:f>IF(AND(ISNUMBER(I2046),I2046&gt;0),IF(I2046&lt;=1000,"1–1,000",IF(I2046&lt;=2500,"1,001–2,500",IF(I2046&lt;=5000,"2,501–5,000",IF(I2046&lt;=10000,"5,001–10,000","10,001–15,000")))),"1–1,000")</x:f>
        <x:v>1–1,000</x:v>
      </x:c>
      <x:c r="K2046" s="16" t="n">
        <x:v>10600</x:v>
      </x:c>
      <x:c r="L2046" s="43" t="n">
        <x:f>IF(AND(ISNUMBER(I2046),I2046&gt;0,ISNUMBER(K2046),K2046&gt;0),K2046/I2046,"n.a.")</x:f>
        <x:v>13.984168865435356</x:v>
      </x:c>
      <x:c r="M2046" s="43"/>
      <x:c r="N2046" s="13" t="str">
        <x:v>Yes</x:v>
      </x:c>
      <x:c r="O2046" s="15" t="str">
        <x:v>Full-height roller shutter door; Generous clear-working height on ground floor</x:v>
      </x:c>
      <x:c r="P2046" s="15" t="str">
        <x:v>Full-height roller shutter door</x:v>
      </x:c>
      <x:c r="Q2046" s="15" t="str">
        <x:v>Key Details Total Floor Area: 758 sq ft (70.4 sq m) Ground Floor: 583 sq ft — open-plan production/storage space Mezzanine: 294 sq ft — ideal for office, secondary storage, or light assembly Location: Farriers Way, established industrial zone in Southend-on-Sea Property Features Full-height roller shutter door Generous clear-working height on ground floor Integrated mezzanine level offering clear operational separation WC facilities Location &amp; Transport Links Situated in a well-regarded commercial hub just off Temple Farm Industrial Estate, Farriers Way provides fast access across South Essex: Direct links to the A127 (Southend Arterial Road) and A13 Southend Airport &amp; Retail Park: ~5 minute</x:v>
      </x:c>
      <x:c r="R2046" s="15" t="str">
        <x:v>Advertised to let Rightmove detail verified. Rent amount checked against a rent-labelled annual statement.</x:v>
      </x:c>
      <x:c r="S2046" s="15" t="str">
        <x:v>https://www.zoopla.co.uk/to-rent/commercial/details/73997512/</x:v>
      </x:c>
      <x:c r="T2046" s="15" t="str">
        <x:v>https://www.rightmove.co.uk/properties/92077278#/?channel=COM_LET</x:v>
      </x:c>
      <x:c r="U2046" s="15" t="str"/>
      <x:c r="V2046" s="15" t="str">
        <x:v>Southend-on-Sea — Standalone / estate not named</x:v>
      </x:c>
      <x:c r="W2046" s="15" t="str">
        <x:v>Individual unit ≤15,000 sq ft</x:v>
      </x:c>
      <x:c r="X2046" s="13" t="n">
        <x:f>IF(N2046="Yes",L2046,0)</x:f>
        <x:v>13.984168865435356</x:v>
      </x:c>
      <x:c r="Y2046" s="14" t="n">
        <x:v>1</x:v>
      </x:c>
      <x:c r="Z2046" s="13" t="str">
        <x:v>Industrial / workshop / storage</x:v>
      </x:c>
    </x:row>
    <x:row r="2047" ht="62" customHeight="1">
      <x:c r="A2047" s="13" t="str">
        <x:v>SE1067</x:v>
      </x:c>
      <x:c r="B2047" s="15" t="str">
        <x:v>Southend-on-Sea</x:v>
      </x:c>
      <x:c r="C2047" s="15" t="str">
        <x:v>Southend-on-Sea</x:v>
      </x:c>
      <x:c r="D2047" s="14" t="n">
        <x:v>182305</x:v>
      </x:c>
      <x:c r="E2047" s="13" t="str">
        <x:v>Town</x:v>
      </x:c>
      <x:c r="F2047" s="15" t="str">
        <x:v>Standalone / estate not named</x:v>
      </x:c>
      <x:c r="G2047" s="15" t="str">
        <x:v>Southend</x:v>
      </x:c>
      <x:c r="H2047" s="13" t="str">
        <x:v>Uncertain</x:v>
      </x:c>
      <x:c r="I2047" s="14" t="n">
        <x:v>320</x:v>
      </x:c>
      <x:c r="J2047" s="13" t="str">
        <x:f>IF(AND(ISNUMBER(I2047),I2047&gt;0),IF(I2047&lt;=1000,"1–1,000",IF(I2047&lt;=2500,"1,001–2,500",IF(I2047&lt;=5000,"2,501–5,000",IF(I2047&lt;=10000,"5,001–10,000","10,001–15,000")))),"1–1,000")</x:f>
        <x:v>1–1,000</x:v>
      </x:c>
      <x:c r="K2047" s="16" t="n">
        <x:v>1044</x:v>
      </x:c>
      <x:c r="L2047" s="43" t="n">
        <x:f>IF(AND(ISNUMBER(I2047),I2047&gt;0,ISNUMBER(K2047),K2047&gt;0),K2047/I2047,"n.a.")</x:f>
        <x:v>3.2625</x:v>
      </x:c>
      <x:c r="M2047" s="43"/>
      <x:c r="N2047" s="13" t="str">
        <x:v>No</x:v>
      </x:c>
      <x:c r="O2047" s="15" t="str">
        <x:v>Not stated</x:v>
      </x:c>
      <x:c r="P2047" s="15" t="str">
        <x:v>Not stated</x:v>
      </x:c>
      <x:c r="Q2047" s="15" t="str">
        <x:v>Secure storage unit to let in Southend. The unit measures 320 square feet and sits within a secure site with electric gated access and CCTV.</x:v>
      </x:c>
      <x:c r="R2047" s="15" t="str">
        <x:v>Exact demise / storage-building type requires confirmation Annual rent converted from portal pcm; rounded display may differ from agent annual quote. Size read from property card, excluding the search-size filter. Annual rent is 12 × Rightmove advertised monthly rent; display rounding may apply. Shared workspace, combined unit identity or possible container format not sufficiently resolved.</x:v>
      </x:c>
      <x:c r="S2047" s="15" t="str">
        <x:v>https://www.rightmove.co.uk/properties/94595007#/?channel=COM_LET</x:v>
      </x:c>
      <x:c r="T2047" s="15" t="str">
        <x:v>https://www.rightmove.co.uk/properties/140770046#/?channel=COM_LET</x:v>
      </x:c>
      <x:c r="U2047" s="15" t="str"/>
      <x:c r="V2047" s="15" t="str">
        <x:v>Southend-on-Sea — Standalone / estate not named</x:v>
      </x:c>
      <x:c r="W2047" s="15" t="str">
        <x:v>Individual unit ≤15,000 sq ft</x:v>
      </x:c>
      <x:c r="X2047" s="13" t="n">
        <x:f>IF(N2047="Yes",L2047,0)</x:f>
        <x:v>0</x:v>
      </x:c>
      <x:c r="Y2047" s="14" t="n">
        <x:v>1</x:v>
      </x:c>
      <x:c r="Z2047" s="13" t="str">
        <x:v>Industrial / workshop / storage</x:v>
      </x:c>
    </x:row>
    <x:row r="2048" ht="114" customHeight="1">
      <x:c r="A2048" s="13" t="str">
        <x:v>SE1068</x:v>
      </x:c>
      <x:c r="B2048" s="15" t="str">
        <x:v>Southend-on-Sea</x:v>
      </x:c>
      <x:c r="C2048" s="15" t="str">
        <x:v>Southend-on-Sea</x:v>
      </x:c>
      <x:c r="D2048" s="14" t="n">
        <x:v>182305</x:v>
      </x:c>
      <x:c r="E2048" s="13" t="str">
        <x:v>Town</x:v>
      </x:c>
      <x:c r="F2048" s="15" t="str">
        <x:v>Standalone / estate not named</x:v>
      </x:c>
      <x:c r="G2048" s="15" t="str">
        <x:v>The Shorehouse, Ness Road, Shoeburyness, Southend-On-Sea, Essex, SS3 9HQ Commercial Property</x:v>
      </x:c>
      <x:c r="H2048" s="13" t="str">
        <x:v>Current</x:v>
      </x:c>
      <x:c r="I2048" s="14" t="n">
        <x:v>1621</x:v>
      </x:c>
      <x:c r="J2048" s="13" t="str">
        <x:f>IF(AND(ISNUMBER(I2048),I2048&gt;0),IF(I2048&lt;=1000,"1–1,000",IF(I2048&lt;=2500,"1,001–2,500",IF(I2048&lt;=5000,"2,501–5,000",IF(I2048&lt;=10000,"5,001–10,000","10,001–15,000")))),"1,001–2,500")</x:f>
        <x:v>1,001–2,500</x:v>
      </x:c>
      <x:c r="K2048" s="16" t="n">
        <x:v>32496</x:v>
      </x:c>
      <x:c r="L2048" s="43" t="n">
        <x:f>IF(AND(ISNUMBER(I2048),I2048&gt;0,ISNUMBER(K2048),K2048&gt;0),K2048/I2048,"n.a.")</x:f>
        <x:v>20.04688463911166</x:v>
      </x:c>
      <x:c r="M2048" s="43"/>
      <x:c r="N2048" s="13" t="str">
        <x:v>Yes</x:v>
      </x:c>
      <x:c r="O2048" s="15" t="str">
        <x:v>Not stated</x:v>
      </x:c>
      <x:c r="P2048" s="15" t="str">
        <x:v>Not stated</x:v>
      </x:c>
      <x:c r="Q2048" s="15" t="str">
        <x:v>A unique opportunity of acquiring commercial space forming part of a landmark Harvester PH (The Shorehouse). Formerly a playbarn, the area is vacant providing open plan space accessed via the PH or possibly independently. Subject to use and footfall, the PH toilets can be shared or alternative arrangements considered. There is air-conditioning and fluorescent lighting. Exterior signage is subject to the usual consents. Externally is a large car park, shared with the PH.</x:v>
      </x:c>
      <x:c r="R2048" s="15" t="str">
        <x:v>Advertised to let Annual rent converted from portal pcm; rounded display may differ from agent annual quote. Size read from property card, excluding the search-size filter. Annual rent is 12 × Rightmove advertised monthly rent; display rounding may apply.</x:v>
      </x:c>
      <x:c r="S2048" s="15" t="str">
        <x:v>https://www.rightmove.co.uk/properties/774537344534977#/?channel=COM_LET</x:v>
      </x:c>
      <x:c r="T2048" s="15" t="str"/>
      <x:c r="U2048" s="15" t="str"/>
      <x:c r="V2048" s="15" t="str">
        <x:v>Southend-on-Sea — Standalone / estate not named</x:v>
      </x:c>
      <x:c r="W2048" s="15" t="str">
        <x:v>Individual unit ≤15,000 sq ft</x:v>
      </x:c>
      <x:c r="X2048" s="13" t="n">
        <x:f>IF(N2048="Yes",L2048,0)</x:f>
        <x:v>20.04688463911166</x:v>
      </x:c>
      <x:c r="Y2048" s="14" t="n">
        <x:v>1</x:v>
      </x:c>
      <x:c r="Z2048" s="13" t="str">
        <x:v>Industrial / workshop / storage</x:v>
      </x:c>
    </x:row>
    <x:row r="2049" ht="127" customHeight="1">
      <x:c r="A2049" s="13" t="str">
        <x:v>SE1069</x:v>
      </x:c>
      <x:c r="B2049" s="15" t="str">
        <x:v>Southend-on-Sea</x:v>
      </x:c>
      <x:c r="C2049" s="15" t="str">
        <x:v>Southend-on-Sea</x:v>
      </x:c>
      <x:c r="D2049" s="14" t="n">
        <x:v>182305</x:v>
      </x:c>
      <x:c r="E2049" s="13" t="str">
        <x:v>Town</x:v>
      </x:c>
      <x:c r="F2049" s="15" t="str">
        <x:v>Standalone / estate not named</x:v>
      </x:c>
      <x:c r="G2049" s="15" t="str">
        <x:v>Towerfield Roads, Shoeburyness, Essex, SS3 9QE</x:v>
      </x:c>
      <x:c r="H2049" s="13" t="str">
        <x:v>Current</x:v>
      </x:c>
      <x:c r="I2049" s="14" t="n">
        <x:v>6273</x:v>
      </x:c>
      <x:c r="J2049" s="13" t="str">
        <x:f>IF(AND(ISNUMBER(I2049),I2049&gt;0),IF(I2049&lt;=1000,"1–1,000",IF(I2049&lt;=2500,"1,001–2,500",IF(I2049&lt;=5000,"2,501–5,000",IF(I2049&lt;=10000,"5,001–10,000","10,001–15,000")))),"5,001–10,000")</x:f>
        <x:v>5,001–10,000</x:v>
      </x:c>
      <x:c r="K2049" s="16" t="n">
        <x:v>30996</x:v>
      </x:c>
      <x:c r="L2049" s="43" t="n">
        <x:f>IF(AND(ISNUMBER(I2049),I2049&gt;0,ISNUMBER(K2049),K2049&gt;0),K2049/I2049,"n.a.")</x:f>
        <x:v>4.9411764705882355</x:v>
      </x:c>
      <x:c r="M2049" s="43"/>
      <x:c r="N2049" s="13" t="str">
        <x:v>Yes</x:v>
      </x:c>
      <x:c r="O2049" s="15" t="str">
        <x:v>Not stated</x:v>
      </x:c>
      <x:c r="P2049" s="15" t="str">
        <x:v>This semi detached industrial unit consists of offices, kitchen and toilets to the first floor. On the ground floor the building is separated into four sections with roller shutters via concrete side access road. The property benefits from Three phase electric, Gas boiler, Sprinkler water system and alarm. There is parking to the front and rear of the property. The landlord intends to install metal palisade fencing to the side and to the front of</x:v>
      </x:c>
      <x:c r="Q2049" s="15" t="str">
        <x:v>This semi detached industrial unit consists of offices, kitchen and toilets to the first floor. On the ground floor the building is separated into four sections with roller shutters via concrete side access road. The property benefits from Three phase electric, Gas boiler, Sprinkler water system and alarm. There is parking to the front and rear of the property. The landlord intends to install metal palisade fencing to the side and to the front of the property.</x:v>
      </x:c>
      <x:c r="R2049" s="15" t="str">
        <x:v>Advertised to let Annual rent converted from portal pcm; rounded display may differ from agent annual quote. Size read from property card, excluding the search-size filter. Annual rent is 12 × Rightmove advertised monthly rent; display rounding may apply.</x:v>
      </x:c>
      <x:c r="S2049" s="15" t="str">
        <x:v>https://www.rightmove.co.uk/properties/760904673786960#/?channel=COM_LET</x:v>
      </x:c>
      <x:c r="T2049" s="15" t="str"/>
      <x:c r="U2049" s="15" t="str"/>
      <x:c r="V2049" s="15" t="str">
        <x:v>Southend-on-Sea — Standalone / estate not named</x:v>
      </x:c>
      <x:c r="W2049" s="15" t="str">
        <x:v>Individual unit ≤15,000 sq ft</x:v>
      </x:c>
      <x:c r="X2049" s="13" t="n">
        <x:f>IF(N2049="Yes",L2049,0)</x:f>
        <x:v>4.9411764705882355</x:v>
      </x:c>
      <x:c r="Y2049" s="14" t="n">
        <x:v>1</x:v>
      </x:c>
      <x:c r="Z2049" s="13" t="str">
        <x:v>Industrial / workshop / storage</x:v>
      </x:c>
    </x:row>
    <x:row r="2050" ht="153" customHeight="1">
      <x:c r="A2050" s="13" t="str">
        <x:v>SE1070</x:v>
      </x:c>
      <x:c r="B2050" s="15" t="str">
        <x:v>Southend-on-Sea</x:v>
      </x:c>
      <x:c r="C2050" s="15" t="str">
        <x:v>Southend-on-Sea</x:v>
      </x:c>
      <x:c r="D2050" s="14" t="n">
        <x:v>182305</x:v>
      </x:c>
      <x:c r="E2050" s="13" t="str">
        <x:v>Town</x:v>
      </x:c>
      <x:c r="F2050" s="15" t="str">
        <x:v>Standalone / estate not named</x:v>
      </x:c>
      <x:c r="G2050" s="15" t="str">
        <x:v>Unit 1, 54 Vanguard Way, Shoeburyness, Southend-on-Sea, SS3 9QY</x:v>
      </x:c>
      <x:c r="H2050" s="13" t="str">
        <x:v>Future</x:v>
      </x:c>
      <x:c r="I2050" s="14" t="n">
        <x:v>3337</x:v>
      </x:c>
      <x:c r="J2050" s="13" t="str">
        <x:f>IF(AND(ISNUMBER(I2050),I2050&gt;0),IF(I2050&lt;=1000,"1–1,000",IF(I2050&lt;=2500,"1,001–2,500",IF(I2050&lt;=5000,"2,501–5,000",IF(I2050&lt;=10000,"5,001–10,000","10,001–15,000")))),"2,501–5,000")</x:f>
        <x:v>2,501–5,000</x:v>
      </x:c>
      <x:c r="K2050" s="16" t="n">
        <x:v>35376</x:v>
      </x:c>
      <x:c r="L2050" s="43" t="n">
        <x:f>IF(AND(ISNUMBER(I2050),I2050&gt;0,ISNUMBER(K2050),K2050&gt;0),K2050/I2050,"n.a.")</x:f>
        <x:v>10.601138747377885</x:v>
      </x:c>
      <x:c r="M2050" s="43"/>
      <x:c r="N2050" s="13" t="str">
        <x:v>No</x:v>
      </x:c>
      <x:c r="O2050" s="15" t="str">
        <x:v>Not stated</x:v>
      </x:c>
      <x:c r="P2050" s="15" t="str">
        <x:v>The property benefits from 3 phase power, kitchenette &amp; WC facilities, newly installed electric shutters and a large hard standing yard space.</x:v>
      </x:c>
      <x:c r="Q2050" s="15" t="str">
        <x:v>Description A substantial, concrete, portal framed detached secure unit currently undergoing extensive refurbishment programme, comprising of an office and reception area to the front, ground floor workshop and mezzanine level. The property benefits from 3 phase power, kitchenette &amp; WC facilities, newly installed electric shutters and a large hard standing yard space. Any tenant at this early stage will be able to put forward any requirements they may need for the building. Location The unit is situated on the popular Vanguard Industrial Estate situated within close proximity to the A127 &amp; A13. Terms The premises is available by way of a new FRI lease subject to a commencing rent of £35,380.</x:v>
      </x:c>
      <x:c r="R2050" s="15" t="str">
        <x:v>Future/refurbishment or tenant vacation pending Annual rent converted from portal pcm; rounded display may differ from agent annual quote. Rightmove detail verified. Annual rent is 12 × Rightmove advertised monthly rent; display rounding may apply.</x:v>
      </x:c>
      <x:c r="S2050" s="15" t="str">
        <x:v>https://www.zoopla.co.uk/to-rent/commercial/details/74544149/</x:v>
      </x:c>
      <x:c r="T2050" s="15" t="str">
        <x:v>https://www.rightmove.co.uk/properties/94719048#/?channel=COM_LET</x:v>
      </x:c>
      <x:c r="U2050" s="15" t="str"/>
      <x:c r="V2050" s="15" t="str">
        <x:v>Southend-on-Sea — Standalone / estate not named</x:v>
      </x:c>
      <x:c r="W2050" s="15" t="str">
        <x:v>Individual unit ≤15,000 sq ft</x:v>
      </x:c>
      <x:c r="X2050" s="13" t="n">
        <x:f>IF(N2050="Yes",L2050,0)</x:f>
        <x:v>0</x:v>
      </x:c>
      <x:c r="Y2050" s="14" t="n">
        <x:v>1</x:v>
      </x:c>
      <x:c r="Z2050" s="13" t="str">
        <x:v>Industrial / workshop / storage</x:v>
      </x:c>
    </x:row>
    <x:row r="2051" ht="75" customHeight="1">
      <x:c r="A2051" s="13" t="str">
        <x:v>SE1071</x:v>
      </x:c>
      <x:c r="B2051" s="15" t="str">
        <x:v>Southend-on-Sea</x:v>
      </x:c>
      <x:c r="C2051" s="15" t="str">
        <x:v>Southend-on-Sea</x:v>
      </x:c>
      <x:c r="D2051" s="14" t="n">
        <x:v>182305</x:v>
      </x:c>
      <x:c r="E2051" s="13" t="str">
        <x:v>Town</x:v>
      </x:c>
      <x:c r="F2051" s="15" t="str">
        <x:v>Standalone / estate not named</x:v>
      </x:c>
      <x:c r="G2051" s="15" t="str">
        <x:v>Unit 16, Brookside, Southend-on-Sea</x:v>
      </x:c>
      <x:c r="H2051" s="13" t="str">
        <x:v>Uncertain</x:v>
      </x:c>
      <x:c r="I2051" s="14" t="n">
        <x:v>2052</x:v>
      </x:c>
      <x:c r="J2051" s="13" t="str">
        <x:f>IF(AND(ISNUMBER(I2051),I2051&gt;0),IF(I2051&lt;=1000,"1–1,000",IF(I2051&lt;=2500,"1,001–2,500",IF(I2051&lt;=5000,"2,501–5,000",IF(I2051&lt;=10000,"5,001–10,000","10,001–15,000")))),"1,001–2,500")</x:f>
        <x:v>1,001–2,500</x:v>
      </x:c>
      <x:c r="K2051" s="16" t="n">
        <x:v>20000</x:v>
      </x:c>
      <x:c r="L2051" s="43" t="n">
        <x:f>IF(AND(ISNUMBER(I2051),I2051&gt;0,ISNUMBER(K2051),K2051&gt;0),K2051/I2051,"n.a.")</x:f>
        <x:v>9.746588693957115</x:v>
      </x:c>
      <x:c r="M2051" s="43"/>
      <x:c r="N2051" s="13" t="str">
        <x:v>No</x:v>
      </x:c>
      <x:c r="O2051" s="15" t="str">
        <x:v>Not stated</x:v>
      </x:c>
      <x:c r="P2051" s="15" t="str">
        <x:v>Roller shutter door; Industrial unit arranged over two floors benefitting from a roller shutter door ( 3.2m x 2.7m) and separate pedestrian access, WC and kitchenette facilities, office/ storage space and a forecourt area for parking.</x:v>
      </x:c>
      <x:c r="Q2051" s="15" t="str">
        <x:v>Industrial unit arranged over two floors benefitting from a roller shutter door ( 3.2m x 2.7m) and separate pedestrian access, WC and kitchenette facilities, office/ storage space and a forecourt area for parking.</x:v>
      </x:c>
      <x:c r="R2051" s="15" t="str">
        <x:v>Under offer / let agreed Direct agent detail verified. Rent amount checked against a rent-labelled annual statement.</x:v>
      </x:c>
      <x:c r="S2051" s="15" t="str">
        <x:v>https://ayerscruiks.search-prop.com/properties/390398-unit-16-brookside-southend-on-sea</x:v>
      </x:c>
      <x:c r="T2051" s="15" t="str"/>
      <x:c r="U2051" s="15" t="str"/>
      <x:c r="V2051" s="15" t="str">
        <x:v>Southend-on-Sea — Standalone / estate not named</x:v>
      </x:c>
      <x:c r="W2051" s="15" t="str">
        <x:v>Individual unit ≤15,000 sq ft</x:v>
      </x:c>
      <x:c r="X2051" s="13" t="n">
        <x:f>IF(N2051="Yes",L2051,0)</x:f>
        <x:v>0</x:v>
      </x:c>
      <x:c r="Y2051" s="14" t="n">
        <x:v>1</x:v>
      </x:c>
      <x:c r="Z2051" s="13" t="str">
        <x:v>Industrial / workshop / storage</x:v>
      </x:c>
    </x:row>
    <x:row r="2052" ht="101" customHeight="1">
      <x:c r="A2052" s="13" t="str">
        <x:v>SE1072</x:v>
      </x:c>
      <x:c r="B2052" s="15" t="str">
        <x:v>Southend-on-Sea</x:v>
      </x:c>
      <x:c r="C2052" s="15" t="str">
        <x:v>Southend-on-Sea</x:v>
      </x:c>
      <x:c r="D2052" s="14" t="n">
        <x:v>182305</x:v>
      </x:c>
      <x:c r="E2052" s="13" t="str">
        <x:v>Town</x:v>
      </x:c>
      <x:c r="F2052" s="15" t="str">
        <x:v>Standalone / estate not named</x:v>
      </x:c>
      <x:c r="G2052" s="15" t="str">
        <x:v>Unit 2 Cedar Park, Southend-on-Sea, SS2 5FZ</x:v>
      </x:c>
      <x:c r="H2052" s="13" t="str">
        <x:v>Future</x:v>
      </x:c>
      <x:c r="I2052" s="14" t="n">
        <x:v>1159</x:v>
      </x:c>
      <x:c r="J2052" s="13" t="str">
        <x:f>IF(AND(ISNUMBER(I2052),I2052&gt;0),IF(I2052&lt;=1000,"1–1,000",IF(I2052&lt;=2500,"1,001–2,500",IF(I2052&lt;=5000,"2,501–5,000",IF(I2052&lt;=10000,"5,001–10,000","10,001–15,000")))),"1,001–2,500")</x:f>
        <x:v>1,001–2,500</x:v>
      </x:c>
      <x:c r="K2052" s="16" t="n">
        <x:v>15000</x:v>
      </x:c>
      <x:c r="L2052" s="43" t="n">
        <x:f>IF(AND(ISNUMBER(I2052),I2052&gt;0,ISNUMBER(K2052),K2052&gt;0),K2052/I2052,"n.a.")</x:f>
        <x:v>12.942191544434857</x:v>
      </x:c>
      <x:c r="M2052" s="43" t="n">
        <x:v>12.94</x:v>
      </x:c>
      <x:c r="N2052" s="13" t="str">
        <x:v>No</x:v>
      </x:c>
      <x:c r="O2052" s="15" t="str">
        <x:v>Not stated</x:v>
      </x:c>
      <x:c r="P2052" s="15" t="str">
        <x:v>Not stated</x:v>
      </x:c>
      <x:c r="Q2052" s="15" t="str">
        <x:v>A ground floor industrial unit benefiting from WC and shower facilities, three phase power and 3 allocated parking spaces. The current tenant is due to vacate in August, with a new roof scheduled for installation in September ready for move in October. The existing office accommodation will be removed, providing the unit in shell condition. A new EPC will be commissioned once the new roof has been fitted.</x:v>
      </x:c>
      <x:c r="R2052" s="15" t="str">
        <x:v>Future / refurbishment or tenant vacation pending Rightmove displays a price per sq ft; may be portal calculated. Rightmove detail verified. Agent annual rent verified. Direct agent detail verified. Rent amount checked against a rent-labelled annual statement.</x:v>
      </x:c>
      <x:c r="S2052" s="15" t="str">
        <x:v>https://www.zoopla.co.uk/to-rent/commercial/details/73633884/</x:v>
      </x:c>
      <x:c r="T2052" s="15" t="str">
        <x:v>https://www.rightmove.co.uk/properties/773394650446480#/?channel=COM_LET</x:v>
      </x:c>
      <x:c r="U2052" s="15" t="str">
        <x:v>https://ayerscruiks.search-prop.com/properties/378306-unit-2-cedar-park-southend-on-sea</x:v>
      </x:c>
      <x:c r="V2052" s="15" t="str">
        <x:v>Southend-on-Sea — Standalone / estate not named</x:v>
      </x:c>
      <x:c r="W2052" s="15" t="str">
        <x:v>Individual unit ≤15,000 sq ft</x:v>
      </x:c>
      <x:c r="X2052" s="13" t="n">
        <x:f>IF(N2052="Yes",L2052,0)</x:f>
        <x:v>0</x:v>
      </x:c>
      <x:c r="Y2052" s="14" t="n">
        <x:v>1</x:v>
      </x:c>
      <x:c r="Z2052" s="13" t="str">
        <x:v>Industrial / workshop / storage</x:v>
      </x:c>
    </x:row>
    <x:row r="2053" ht="153" customHeight="1">
      <x:c r="A2053" s="13" t="str">
        <x:v>SE1073</x:v>
      </x:c>
      <x:c r="B2053" s="15" t="str">
        <x:v>Southend-on-Sea</x:v>
      </x:c>
      <x:c r="C2053" s="15" t="str">
        <x:v>Southend-on-Sea</x:v>
      </x:c>
      <x:c r="D2053" s="14" t="n">
        <x:v>182305</x:v>
      </x:c>
      <x:c r="E2053" s="13" t="str">
        <x:v>Town</x:v>
      </x:c>
      <x:c r="F2053" s="15" t="str">
        <x:v>Standalone / estate not named</x:v>
      </x:c>
      <x:c r="G2053" s="15" t="str">
        <x:v>Unit 2, 54 Vanguard Way, Shoeburyness, Southend-on-Sea, SS3 9QY</x:v>
      </x:c>
      <x:c r="H2053" s="13" t="str">
        <x:v>Future</x:v>
      </x:c>
      <x:c r="I2053" s="14" t="n">
        <x:v>2133</x:v>
      </x:c>
      <x:c r="J2053" s="13" t="str">
        <x:f>IF(AND(ISNUMBER(I2053),I2053&gt;0),IF(I2053&lt;=1000,"1–1,000",IF(I2053&lt;=2500,"1,001–2,500",IF(I2053&lt;=5000,"2,501–5,000",IF(I2053&lt;=10000,"5,001–10,000","10,001–15,000")))),"1,001–2,500")</x:f>
        <x:v>1,001–2,500</x:v>
      </x:c>
      <x:c r="K2053" s="16" t="n">
        <x:v>22620</x:v>
      </x:c>
      <x:c r="L2053" s="43" t="n">
        <x:f>IF(AND(ISNUMBER(I2053),I2053&gt;0,ISNUMBER(K2053),K2053&gt;0),K2053/I2053,"n.a.")</x:f>
        <x:v>10.604781997187061</x:v>
      </x:c>
      <x:c r="M2053" s="43"/>
      <x:c r="N2053" s="13" t="str">
        <x:v>No</x:v>
      </x:c>
      <x:c r="O2053" s="15" t="str">
        <x:v>Not stated</x:v>
      </x:c>
      <x:c r="P2053" s="15" t="str">
        <x:v>The property benefits from 3 phase power, kitchenette &amp; WC facilities, newly installed electric shutters and a large hard standing yard space.</x:v>
      </x:c>
      <x:c r="Q2053" s="15" t="str">
        <x:v>Description A substantial, concrete, portal framed detached secure unit currently undergoing extensive refurbishment programme, comprising of an office and reception area to the front, ground floor workshop and mezzanine level. The property benefits from 3 phase power, kitchenette &amp; WC facilities, newly installed electric shutters and a large hard standing yard space. Any tenant at this early stage will be able to put forward any requirements they may need for the building. Location The unit is situated on the popular Vanguard Industrial Estate situated within close proximity to the A127 &amp; A13. Terms The premises is available by way of a new FRI lease subject to a commencing rent of £22,620.</x:v>
      </x:c>
      <x:c r="R2053" s="15" t="str">
        <x:v>Future/refurbishment or tenant vacation pending Annual rent converted from portal pcm; rounded display may differ from agent annual quote. Rightmove detail verified. Annual rent is 12 × Rightmove advertised monthly rent; display rounding may apply.</x:v>
      </x:c>
      <x:c r="S2053" s="15" t="str">
        <x:v>https://www.zoopla.co.uk/to-rent/commercial/details/74543874/</x:v>
      </x:c>
      <x:c r="T2053" s="15" t="str">
        <x:v>https://www.rightmove.co.uk/properties/94701642#/?channel=COM_LET</x:v>
      </x:c>
      <x:c r="U2053" s="15" t="str"/>
      <x:c r="V2053" s="15" t="str">
        <x:v>Southend-on-Sea — Standalone / estate not named</x:v>
      </x:c>
      <x:c r="W2053" s="15" t="str">
        <x:v>Individual unit ≤15,000 sq ft</x:v>
      </x:c>
      <x:c r="X2053" s="13" t="n">
        <x:f>IF(N2053="Yes",L2053,0)</x:f>
        <x:v>0</x:v>
      </x:c>
      <x:c r="Y2053" s="14" t="n">
        <x:v>1</x:v>
      </x:c>
      <x:c r="Z2053" s="13" t="str">
        <x:v>Industrial / workshop / storage</x:v>
      </x:c>
    </x:row>
    <x:row r="2054" ht="114" customHeight="1">
      <x:c r="A2054" s="13" t="str">
        <x:v>SE1074</x:v>
      </x:c>
      <x:c r="B2054" s="15" t="str">
        <x:v>Southend-on-Sea</x:v>
      </x:c>
      <x:c r="C2054" s="15" t="str">
        <x:v>Southend-on-Sea</x:v>
      </x:c>
      <x:c r="D2054" s="14" t="n">
        <x:v>182305</x:v>
      </x:c>
      <x:c r="E2054" s="13" t="str">
        <x:v>Town</x:v>
      </x:c>
      <x:c r="F2054" s="15" t="str">
        <x:v>Standalone / estate not named</x:v>
      </x:c>
      <x:c r="G2054" s="15" t="str">
        <x:v>Unit 2, 55 Progress Road, Leigh-on-Sea, SS9 5PR</x:v>
      </x:c>
      <x:c r="H2054" s="13" t="str">
        <x:v>Current</x:v>
      </x:c>
      <x:c r="I2054" s="14" t="n">
        <x:v>5201</x:v>
      </x:c>
      <x:c r="J2054" s="13" t="str">
        <x:f>IF(AND(ISNUMBER(I2054),I2054&gt;0),IF(I2054&lt;=1000,"1–1,000",IF(I2054&lt;=2500,"1,001–2,500",IF(I2054&lt;=5000,"2,501–5,000",IF(I2054&lt;=10000,"5,001–10,000","10,001–15,000")))),"5,001–10,000")</x:f>
        <x:v>5,001–10,000</x:v>
      </x:c>
      <x:c r="K2054" s="16" t="n">
        <x:v>36000</x:v>
      </x:c>
      <x:c r="L2054" s="43" t="n">
        <x:f>IF(AND(ISNUMBER(I2054),I2054&gt;0,ISNUMBER(K2054),K2054&gt;0),K2054/I2054,"n.a.")</x:f>
        <x:v>6.921745818111901</x:v>
      </x:c>
      <x:c r="M2054" s="43"/>
      <x:c r="N2054" s="13" t="str">
        <x:v>Yes</x:v>
      </x:c>
      <x:c r="O2054" s="15" t="str">
        <x:v>Not stated</x:v>
      </x:c>
      <x:c r="P2054" s="15" t="str">
        <x:v>Roller shutter access to the rear; This industrial unit comprises a trade counter and separate office with kitchen area, WCs and roller shutter access to the rear.</x:v>
      </x:c>
      <x:c r="Q2054" s="15" t="str">
        <x:v>This industrial unit comprises a trade counter and separate office with kitchen area, WCs and roller shutter access to the rear. It also benefits from a mezzanine level, providing additional space. Situated close to the junction of Progress Road and Rayleigh Road, the property is located approximately 4 miles from Southend and 10 miles from Basildon. Progress Road runs from Rayleigh Road to the A127 Arterial road therefore providing great road connections to the A13, A130, A12 and in turn the M25.</x:v>
      </x:c>
      <x:c r="R2054" s="15" t="str">
        <x:v>Advertised to let Rightmove detail verified. Annual rent is 12 × Rightmove advertised monthly rent; display rounding may apply.</x:v>
      </x:c>
      <x:c r="S2054" s="15" t="str">
        <x:v>https://www.zoopla.co.uk/to-rent/commercial/details/72356624/</x:v>
      </x:c>
      <x:c r="T2054" s="15" t="str">
        <x:v>https://www.rightmove.co.uk/properties/773376608666769#/?channel=COM_LET</x:v>
      </x:c>
      <x:c r="U2054" s="15" t="str"/>
      <x:c r="V2054" s="15" t="str">
        <x:v>Southend-on-Sea — Standalone / estate not named</x:v>
      </x:c>
      <x:c r="W2054" s="15" t="str">
        <x:v>Individual unit ≤15,000 sq ft</x:v>
      </x:c>
      <x:c r="X2054" s="13" t="n">
        <x:f>IF(N2054="Yes",L2054,0)</x:f>
        <x:v>6.921745818111901</x:v>
      </x:c>
      <x:c r="Y2054" s="14" t="n">
        <x:v>1</x:v>
      </x:c>
      <x:c r="Z2054" s="13" t="str">
        <x:v>Industrial / workshop / storage</x:v>
      </x:c>
    </x:row>
    <x:row r="2055" ht="62" customHeight="1">
      <x:c r="A2055" s="13" t="str">
        <x:v>SE1075</x:v>
      </x:c>
      <x:c r="B2055" s="15" t="str">
        <x:v>Southend-on-Sea</x:v>
      </x:c>
      <x:c r="C2055" s="15" t="str">
        <x:v>Southend-on-Sea</x:v>
      </x:c>
      <x:c r="D2055" s="14" t="n">
        <x:v>182305</x:v>
      </x:c>
      <x:c r="E2055" s="13" t="str">
        <x:v>Town</x:v>
      </x:c>
      <x:c r="F2055" s="15" t="str">
        <x:v>Standalone / estate not named</x:v>
      </x:c>
      <x:c r="G2055" s="15" t="str">
        <x:v>Unit 21, Leighcliff Buidling, Maple Avenue, Leigh on Sea, SS9 1PR</x:v>
      </x:c>
      <x:c r="H2055" s="13" t="str">
        <x:v>Current</x:v>
      </x:c>
      <x:c r="I2055" s="14" t="n">
        <x:v>110</x:v>
      </x:c>
      <x:c r="J2055" s="13" t="str">
        <x:f>IF(AND(ISNUMBER(I2055),I2055&gt;0),IF(I2055&lt;=1000,"1–1,000",IF(I2055&lt;=2500,"1,001–2,500",IF(I2055&lt;=5000,"2,501–5,000",IF(I2055&lt;=10000,"5,001–10,000","10,001–15,000")))),"1–1,000")</x:f>
        <x:v>1–1,000</x:v>
      </x:c>
      <x:c r="K2055" s="16" t="n">
        <x:v>3000</x:v>
      </x:c>
      <x:c r="L2055" s="43" t="n">
        <x:f>IF(AND(ISNUMBER(I2055),I2055&gt;0,ISNUMBER(K2055),K2055&gt;0),K2055/I2055,"n.a.")</x:f>
        <x:v>27.272727272727273</x:v>
      </x:c>
      <x:c r="M2055" s="43" t="n">
        <x:v>27.27</x:v>
      </x:c>
      <x:c r="N2055" s="13" t="str">
        <x:v>No</x:v>
      </x:c>
      <x:c r="O2055" s="15" t="str">
        <x:v>Not stated</x:v>
      </x:c>
      <x:c r="P2055" s="15" t="str">
        <x:v>Not stated</x:v>
      </x:c>
      <x:c r="Q2055" s="15" t="str">
        <x:v>This unit is within a multi use premises and provides an ideal secure storage facility. It benefits from fluorescent lighting and communal WC's.</x:v>
      </x:c>
      <x:c r="R2055" s="15" t="str">
        <x:v>Advertised to let Annual rent converted from portal pcm; rounded display may differ from agent annual quote. Rightmove displays a price per sq ft; may be portal calculated. Rightmove detail verified. Direct agent detail verified. Annual rent is 12 × Rightmove advertised monthly rent; display rounding may apply. All-inclusive asking package; excluded from base-rent comparisons.</x:v>
      </x:c>
      <x:c r="S2055" s="15" t="str">
        <x:v>https://www.zoopla.co.uk/to-rent/commercial/details/73654000/</x:v>
      </x:c>
      <x:c r="T2055" s="15" t="str">
        <x:v>https://www.rightmove.co.uk/properties/773391322188304#/?channel=COM_LET</x:v>
      </x:c>
      <x:c r="U2055" s="15" t="str">
        <x:v>https://ayerscruiks.search-prop.com/properties/375547-unit-21-leighcliff-buidling-leigh-on-sea</x:v>
      </x:c>
      <x:c r="V2055" s="15" t="str">
        <x:v>Southend-on-Sea — Standalone / estate not named</x:v>
      </x:c>
      <x:c r="W2055" s="15" t="str">
        <x:v>Individual unit ≤15,000 sq ft</x:v>
      </x:c>
      <x:c r="X2055" s="13" t="n">
        <x:f>IF(N2055="Yes",L2055,0)</x:f>
        <x:v>0</x:v>
      </x:c>
      <x:c r="Y2055" s="14" t="n">
        <x:v>1</x:v>
      </x:c>
      <x:c r="Z2055" s="13" t="str">
        <x:v>Industrial / workshop / storage</x:v>
      </x:c>
    </x:row>
    <x:row r="2056" ht="153" customHeight="1">
      <x:c r="A2056" s="13" t="str">
        <x:v>SE1076</x:v>
      </x:c>
      <x:c r="B2056" s="15" t="str">
        <x:v>Southend-on-Sea</x:v>
      </x:c>
      <x:c r="C2056" s="15" t="str">
        <x:v>Southend-on-Sea</x:v>
      </x:c>
      <x:c r="D2056" s="14" t="n">
        <x:v>182305</x:v>
      </x:c>
      <x:c r="E2056" s="13" t="str">
        <x:v>Town</x:v>
      </x:c>
      <x:c r="F2056" s="15" t="str">
        <x:v>Standalone / estate not named</x:v>
      </x:c>
      <x:c r="G2056" s="15" t="str">
        <x:v>Unit 8, Brookside, Southend-on-Sea, SS2 5RR</x:v>
      </x:c>
      <x:c r="H2056" s="13" t="str">
        <x:v>Current</x:v>
      </x:c>
      <x:c r="I2056" s="14" t="n">
        <x:v>4244</x:v>
      </x:c>
      <x:c r="J2056" s="13" t="str">
        <x:f>IF(AND(ISNUMBER(I2056),I2056&gt;0),IF(I2056&lt;=1000,"1–1,000",IF(I2056&lt;=2500,"1,001–2,500",IF(I2056&lt;=5000,"2,501–5,000",IF(I2056&lt;=10000,"5,001–10,000","10,001–15,000")))),"2,501–5,000")</x:f>
        <x:v>2,501–5,000</x:v>
      </x:c>
      <x:c r="K2056" s="16" t="n">
        <x:v>35000</x:v>
      </x:c>
      <x:c r="L2056" s="43" t="n">
        <x:f>IF(AND(ISNUMBER(I2056),I2056&gt;0,ISNUMBER(K2056),K2056&gt;0),K2056/I2056,"n.a.")</x:f>
        <x:v>8.24693685202639</x:v>
      </x:c>
      <x:c r="M2056" s="43"/>
      <x:c r="N2056" s="13" t="str">
        <x:v>Yes</x:v>
      </x:c>
      <x:c r="O2056" s="15" t="str">
        <x:v>Not stated</x:v>
      </x:c>
      <x:c r="P2056" s="15" t="str">
        <x:v>Large roller shutter loading door plus separate pedestrian entrance; The warehouse extends to approximately 2,491 sq.ft and benefits from a large roller shutter loading door, together with a separate pedestrian entrance.</x:v>
      </x:c>
      <x:c r="Q2056" s="15" t="str">
        <x:v>A well-presented industrial unit comprising a ground floor warehouse with high-quality first floor office accommodation. The warehouse extends to approximately 2,491 sq.ft and benefits from a large roller shutter loading door, together with a separate pedestrian entrance. The first floor mezzanine provides extensive office accommodation, including a meeting room, staff break area and W/C facilities. The offices have been finished to a high standard throughout and benefit from air conditioning, providing a comfortable and professional working environment. The property is suitable for a variety of industrial, warehouse, storage, trade counter and business uses, subject to any necessary consent</x:v>
      </x:c>
      <x:c r="R2056" s="15" t="str">
        <x:v>Advertised to let Rightmove detail verified. Agent annual rent verified. Direct agent detail verified. Rent amount checked against a rent-labelled annual statement.</x:v>
      </x:c>
      <x:c r="S2056" s="15" t="str">
        <x:v>https://www.zoopla.co.uk/to-rent/commercial/details/74215451/</x:v>
      </x:c>
      <x:c r="T2056" s="15" t="str">
        <x:v>https://www.rightmove.co.uk/properties/773958006293488#/?channel=COM_LET</x:v>
      </x:c>
      <x:c r="U2056" s="15" t="str">
        <x:v>https://ayerscruiks.search-prop.com/properties/399683-unit-8-brookside-southend-on-sea</x:v>
      </x:c>
      <x:c r="V2056" s="15" t="str">
        <x:v>Southend-on-Sea — Standalone / estate not named</x:v>
      </x:c>
      <x:c r="W2056" s="15" t="str">
        <x:v>Individual unit ≤15,000 sq ft</x:v>
      </x:c>
      <x:c r="X2056" s="13" t="n">
        <x:f>IF(N2056="Yes",L2056,0)</x:f>
        <x:v>8.24693685202639</x:v>
      </x:c>
      <x:c r="Y2056" s="14" t="n">
        <x:v>1</x:v>
      </x:c>
      <x:c r="Z2056" s="13" t="str">
        <x:v>Industrial / workshop / storage</x:v>
      </x:c>
    </x:row>
    <x:row r="2057" ht="88" customHeight="1">
      <x:c r="A2057" s="13" t="str">
        <x:v>SE1077</x:v>
      </x:c>
      <x:c r="B2057" s="15" t="str">
        <x:v>Southend-on-Sea</x:v>
      </x:c>
      <x:c r="C2057" s="15" t="str">
        <x:v>Southend-on-Sea</x:v>
      </x:c>
      <x:c r="D2057" s="14" t="n">
        <x:v>182305</x:v>
      </x:c>
      <x:c r="E2057" s="13" t="str">
        <x:v>Town</x:v>
      </x:c>
      <x:c r="F2057" s="15" t="str">
        <x:v>Temple Farm Industrial Estate</x:v>
      </x:c>
      <x:c r="G2057" s="15" t="str">
        <x:v>28 Farriers Way, Temple Farm Industrial Estate, Southend-on-Sea, SS2 5RY</x:v>
      </x:c>
      <x:c r="H2057" s="13" t="str">
        <x:v>Current</x:v>
      </x:c>
      <x:c r="I2057" s="14" t="n">
        <x:v>1379</x:v>
      </x:c>
      <x:c r="J2057" s="13" t="str">
        <x:f>IF(AND(ISNUMBER(I2057),I2057&gt;0),IF(I2057&lt;=1000,"1–1,000",IF(I2057&lt;=2500,"1,001–2,500",IF(I2057&lt;=5000,"2,501–5,000",IF(I2057&lt;=10000,"5,001–10,000","10,001–15,000")))),"1,001–2,500")</x:f>
        <x:v>1,001–2,500</x:v>
      </x:c>
      <x:c r="K2057" s="16" t="n">
        <x:v>16000</x:v>
      </x:c>
      <x:c r="L2057" s="43" t="n">
        <x:f>IF(AND(ISNUMBER(I2057),I2057&gt;0,ISNUMBER(K2057),K2057&gt;0),K2057/I2057,"n.a.")</x:f>
        <x:v>11.602610587382161</x:v>
      </x:c>
      <x:c r="M2057" s="43"/>
      <x:c r="N2057" s="13" t="str">
        <x:v>Yes</x:v>
      </x:c>
      <x:c r="O2057" s="15" t="str">
        <x:v>Not stated</x:v>
      </x:c>
      <x:c r="P2057" s="15" t="str">
        <x:v>Forecourt parking and roller shutter; The unit benefits from a roller shutter loading door and parking to the front.</x:v>
      </x:c>
      <x:c r="Q2057" s="15" t="str">
        <x:v>An industrial unit providing approximately 806 sq ft of ground-floor accommodation, together with a 573 sq ft mezzanine, giving a total area of approximately 1,379 sq ft. The property has accommodated a range of businesses over the years, most recently being occupied as a bathroom showroom. The unit benefits from a roller shutter loading door and parking to the front.</x:v>
      </x:c>
      <x:c r="R2057" s="15" t="str">
        <x:v>Advertised to let Rightmove detail verified. Agent annual rent verified. Direct agent detail verified. Rent amount checked against a rent-labelled annual statement.</x:v>
      </x:c>
      <x:c r="S2057" s="15" t="str">
        <x:v>https://www.zoopla.co.uk/to-rent/commercial/details/74370451/</x:v>
      </x:c>
      <x:c r="T2057" s="15" t="str">
        <x:v>https://www.rightmove.co.uk/properties/777382494169648#/?channel=COM_LET</x:v>
      </x:c>
      <x:c r="U2057" s="15" t="str">
        <x:v>https://ayerscruiks.search-prop.com/properties/406328-28-farriers-way-southend-on-sea</x:v>
      </x:c>
      <x:c r="V2057" s="15" t="str">
        <x:v>Southend-on-Sea — Temple Farm Industrial Estate</x:v>
      </x:c>
      <x:c r="W2057" s="15" t="str">
        <x:v>Individual unit ≤15,000 sq ft</x:v>
      </x:c>
      <x:c r="X2057" s="13" t="n">
        <x:f>IF(N2057="Yes",L2057,0)</x:f>
        <x:v>11.602610587382161</x:v>
      </x:c>
      <x:c r="Y2057" s="14" t="n">
        <x:v>1</x:v>
      </x:c>
      <x:c r="Z2057" s="13" t="str">
        <x:v>Industrial / workshop / storage</x:v>
      </x:c>
    </x:row>
    <x:row r="2058" ht="88" customHeight="1">
      <x:c r="A2058" s="13" t="str">
        <x:v>SE1078</x:v>
      </x:c>
      <x:c r="B2058" s="15" t="str">
        <x:v>Southend-on-Sea</x:v>
      </x:c>
      <x:c r="C2058" s="15" t="str">
        <x:v>Southend-on-Sea</x:v>
      </x:c>
      <x:c r="D2058" s="14" t="n">
        <x:v>182305</x:v>
      </x:c>
      <x:c r="E2058" s="13" t="str">
        <x:v>Town</x:v>
      </x:c>
      <x:c r="F2058" s="15" t="str">
        <x:v>Temple Farm Industrial Estate</x:v>
      </x:c>
      <x:c r="G2058" s="15" t="str">
        <x:v>38 The Vintners, Temple Farm Industrial Estate, Southend-on-Sea, SS2 5RZ</x:v>
      </x:c>
      <x:c r="H2058" s="13" t="str">
        <x:v>Current</x:v>
      </x:c>
      <x:c r="I2058" s="14" t="n">
        <x:v>1639</x:v>
      </x:c>
      <x:c r="J2058" s="13" t="str">
        <x:f>IF(AND(ISNUMBER(I2058),I2058&gt;0),IF(I2058&lt;=1000,"1–1,000",IF(I2058&lt;=2500,"1,001–2,500",IF(I2058&lt;=5000,"2,501–5,000",IF(I2058&lt;=10000,"5,001–10,000","10,001–15,000")))),"1,001–2,500")</x:f>
        <x:v>1,001–2,500</x:v>
      </x:c>
      <x:c r="K2058" s="16" t="n">
        <x:v>16000</x:v>
      </x:c>
      <x:c r="L2058" s="43" t="n">
        <x:f>IF(AND(ISNUMBER(I2058),I2058&gt;0,ISNUMBER(K2058),K2058&gt;0),K2058/I2058,"n.a.")</x:f>
        <x:v>9.762050030506407</x:v>
      </x:c>
      <x:c r="M2058" s="43"/>
      <x:c r="N2058" s="13" t="str">
        <x:v>Yes</x:v>
      </x:c>
      <x:c r="O2058" s="15" t="str">
        <x:v>Not stated</x:v>
      </x:c>
      <x:c r="P2058" s="15" t="str">
        <x:v>Front parking, electric roller shutter and alarm system.; The property also benefits from front parking, an electric roller shutter door, and an alarm system.</x:v>
      </x:c>
      <x:c r="Q2058" s="15" t="str">
        <x:v>Ground floor commercial unit with a concrete floor and carpeted front reception area. The ground floor also includes a WC and kitchenette. The mezzanine comprises a large office and separate storage room and W.C. &amp; kitchenette. The property also benefits from front parking, an electric roller shutter door, and an alarm system.</x:v>
      </x:c>
      <x:c r="R2058" s="15" t="str">
        <x:v>Advertised to let Rightmove detail verified. Agent annual rent verified. Direct agent detail verified. Rent amount checked against a rent-labelled annual statement.</x:v>
      </x:c>
      <x:c r="S2058" s="15" t="str">
        <x:v>https://www.zoopla.co.uk/to-rent/commercial/details/73721790/</x:v>
      </x:c>
      <x:c r="T2058" s="15" t="str">
        <x:v>https://www.rightmove.co.uk/properties/773397538318257#/?channel=COM_LET</x:v>
      </x:c>
      <x:c r="U2058" s="15" t="str">
        <x:v>https://ayerscruiks.search-prop.com/properties/382261-38-the-vintners-southend-on-sea</x:v>
      </x:c>
      <x:c r="V2058" s="15" t="str">
        <x:v>Southend-on-Sea — Temple Farm Industrial Estate</x:v>
      </x:c>
      <x:c r="W2058" s="15" t="str">
        <x:v>Individual unit ≤15,000 sq ft</x:v>
      </x:c>
      <x:c r="X2058" s="13" t="n">
        <x:f>IF(N2058="Yes",L2058,0)</x:f>
        <x:v>9.762050030506407</x:v>
      </x:c>
      <x:c r="Y2058" s="14" t="n">
        <x:v>1</x:v>
      </x:c>
      <x:c r="Z2058" s="13" t="str">
        <x:v>Industrial / workshop / storage</x:v>
      </x:c>
    </x:row>
    <x:row r="2059" ht="62" customHeight="1">
      <x:c r="A2059" s="13" t="str">
        <x:v>SE1079</x:v>
      </x:c>
      <x:c r="B2059" s="15" t="str">
        <x:v>Southend-on-Sea</x:v>
      </x:c>
      <x:c r="C2059" s="15" t="str">
        <x:v>Southend-on-Sea</x:v>
      </x:c>
      <x:c r="D2059" s="14" t="n">
        <x:v>182305</x:v>
      </x:c>
      <x:c r="E2059" s="13" t="str">
        <x:v>Town</x:v>
      </x:c>
      <x:c r="F2059" s="15" t="str">
        <x:v>Temple Farm Industrial Estate</x:v>
      </x:c>
      <x:c r="G2059" s="15" t="str">
        <x:v>Unit 3 Parkside Centre, Temple Farm Industrial Estate, Southend-On-Sea, SS2 5SJ</x:v>
      </x:c>
      <x:c r="H2059" s="13" t="str">
        <x:v>Current</x:v>
      </x:c>
      <x:c r="I2059" s="14" t="n">
        <x:v>1782</x:v>
      </x:c>
      <x:c r="J2059" s="13" t="str">
        <x:f>IF(AND(ISNUMBER(I2059),I2059&gt;0),IF(I2059&lt;=1000,"1–1,000",IF(I2059&lt;=2500,"1,001–2,500",IF(I2059&lt;=5000,"2,501–5,000",IF(I2059&lt;=10000,"5,001–10,000","10,001–15,000")))),"1,001–2,500")</x:f>
        <x:v>1,001–2,500</x:v>
      </x:c>
      <x:c r="K2059" s="16" t="n">
        <x:v>17500</x:v>
      </x:c>
      <x:c r="L2059" s="43" t="n">
        <x:f>IF(AND(ISNUMBER(I2059),I2059&gt;0,ISNUMBER(K2059),K2059&gt;0),K2059/I2059,"n.a.")</x:f>
        <x:v>9.820426487093155</x:v>
      </x:c>
      <x:c r="M2059" s="43"/>
      <x:c r="N2059" s="13" t="str">
        <x:v>Yes</x:v>
      </x:c>
      <x:c r="O2059" s="15" t="str">
        <x:v>Minimum eaves height of 5.2m; This light industrial unit benefits from a roller shutter door and has a minimum eaves height of 5.2m, rising to 6.2m.</x:v>
      </x:c>
      <x:c r="P2059" s="15" t="str">
        <x:v>Roller shutter door; This light industrial unit benefits from a roller shutter door and has a minimum eaves height of 5.2m, rising to 6.2m.</x:v>
      </x:c>
      <x:c r="Q2059" s="15" t="str">
        <x:v>This light industrial unit benefits from a roller shutter door and has a minimum eaves height of 5.2m, rising to 6.2m. There is parking to the front of the property and a mezzanine level, ideal for office use or storage.</x:v>
      </x:c>
      <x:c r="R2059" s="15" t="str">
        <x:v>Advertised to let Rightmove detail verified. Agent annual rent verified. Direct agent detail verified. Rent amount checked against a rent-labelled annual statement.</x:v>
      </x:c>
      <x:c r="S2059" s="15" t="str">
        <x:v>https://www.zoopla.co.uk/to-rent/commercial/details/72327527/</x:v>
      </x:c>
      <x:c r="T2059" s="15" t="str">
        <x:v>https://www.rightmove.co.uk/properties/773376396755185#/?channel=COM_LET</x:v>
      </x:c>
      <x:c r="U2059" s="15" t="str">
        <x:v>https://ayerscruiks.search-prop.com/properties/350840-unit-3-parkside-centre-southend-on-sea</x:v>
      </x:c>
      <x:c r="V2059" s="15" t="str">
        <x:v>Southend-on-Sea — Temple Farm Industrial Estate</x:v>
      </x:c>
      <x:c r="W2059" s="15" t="str">
        <x:v>Individual unit ≤15,000 sq ft</x:v>
      </x:c>
      <x:c r="X2059" s="13" t="n">
        <x:f>IF(N2059="Yes",L2059,0)</x:f>
        <x:v>9.820426487093155</x:v>
      </x:c>
      <x:c r="Y2059" s="14" t="n">
        <x:v>1</x:v>
      </x:c>
      <x:c r="Z2059" s="13" t="str">
        <x:v>Industrial / workshop / storage</x:v>
      </x:c>
    </x:row>
    <x:row r="2060" ht="114" customHeight="1">
      <x:c r="A2060" s="13" t="str">
        <x:v>SE1080</x:v>
      </x:c>
      <x:c r="B2060" s="15" t="str">
        <x:v>St Albans</x:v>
      </x:c>
      <x:c r="C2060" s="15" t="str">
        <x:v>Redbourn</x:v>
      </x:c>
      <x:c r="D2060" s="14" t="n">
        <x:v>5185</x:v>
      </x:c>
      <x:c r="E2060" s="13" t="str">
        <x:v>Nearby</x:v>
      </x:c>
      <x:c r="F2060" s="15" t="str">
        <x:v>Redbourn Industrial Centre</x:v>
      </x:c>
      <x:c r="G2060" s="15" t="str">
        <x:v>Unit 7, Redbourn Industrial Centre, High Street, St Albans, Redbourn, Herts AL3</x:v>
      </x:c>
      <x:c r="H2060" s="13" t="str">
        <x:v>Current</x:v>
      </x:c>
      <x:c r="I2060" s="14" t="n">
        <x:v>2550</x:v>
      </x:c>
      <x:c r="J2060" s="13" t="str">
        <x:f>IF(AND(ISNUMBER(I2060),I2060&gt;0),IF(I2060&lt;=1000,"1–1,000",IF(I2060&lt;=2500,"1,001–2,500",IF(I2060&lt;=5000,"2,501–5,000",IF(I2060&lt;=10000,"5,001–10,000","10,001–15,000")))),"2,501–5,000")</x:f>
        <x:v>2,501–5,000</x:v>
      </x:c>
      <x:c r="K2060" s="16" t="n">
        <x:v>50004</x:v>
      </x:c>
      <x:c r="L2060" s="43" t="n">
        <x:f>IF(AND(ISNUMBER(I2060),I2060&gt;0,ISNUMBER(K2060),K2060&gt;0),K2060/I2060,"n.a.")</x:f>
        <x:v>19.609411764705882</x:v>
      </x:c>
      <x:c r="M2060" s="43"/>
      <x:c r="N2060" s="13" t="str">
        <x:v>Yes</x:v>
      </x:c>
      <x:c r="O2060" s="15" t="str">
        <x:v>The subject property comprises a recently refurbished end of terrace industrial / warehousing unit with adjacent fenced and gated yard. The property has a full height loading door, office areas, single phase power and eaves height of 5.05 meters. Male and female WCs are included. Allocated parking exists to the front of the unit.</x:v>
      </x:c>
      <x:c r="P2060" s="15" t="str">
        <x:v>The subject property comprises a recently refurbished end of terrace industrial / warehousing unit with adjacent fenced and gated yard. The property has a full height loading door, office areas, single phase power and eaves height of 5.05 meters. Male and female WCs are included. Allocated parking exists to the front of the unit.</x:v>
      </x:c>
      <x:c r="Q2060" s="15" t="str">
        <x:v>The subject property comprises a recently refurbished end of terrace industrial / warehousing unit with adjacent fenced and ... Industrial</x:v>
      </x:c>
      <x:c r="R2060"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60" s="15" t="str">
        <x:v>https://www.zoopla.co.uk/to-rent/commercial/details/74396234/</x:v>
      </x:c>
      <x:c r="T2060" s="15" t="str">
        <x:v>https://www.rightmove.co.uk/properties/777736279468097#/?channel=COM_LET</x:v>
      </x:c>
      <x:c r="U2060" s="15" t="str">
        <x:v>https://www.rightmove.co.uk/properties/760723970627232#/?channel=COM_LET</x:v>
      </x:c>
      <x:c r="V2060" s="15" t="str">
        <x:v>St Albans — Redbourn Industrial Centre</x:v>
      </x:c>
      <x:c r="W2060" s="15" t="str">
        <x:v>Individual unit ≤15,000 sq ft</x:v>
      </x:c>
      <x:c r="X2060" s="13" t="n">
        <x:f>IF(N2060="Yes",L2060,0)</x:f>
        <x:v>19.609411764705882</x:v>
      </x:c>
      <x:c r="Y2060" s="14" t="n">
        <x:v>1</x:v>
      </x:c>
      <x:c r="Z2060" s="13" t="str">
        <x:v>Industrial / workshop / storage</x:v>
      </x:c>
    </x:row>
    <x:row r="2061" ht="153" customHeight="1">
      <x:c r="A2061" s="13" t="str">
        <x:v>SE1081</x:v>
      </x:c>
      <x:c r="B2061" s="15" t="str">
        <x:v>St Albans</x:v>
      </x:c>
      <x:c r="C2061" s="15" t="str">
        <x:v>London Colney</x:v>
      </x:c>
      <x:c r="D2061" s="14" t="n">
        <x:v>7930</x:v>
      </x:c>
      <x:c r="E2061" s="13" t="str">
        <x:v>Nearby</x:v>
      </x:c>
      <x:c r="F2061" s="15" t="str">
        <x:v>Standalone / estate not named</x:v>
      </x:c>
      <x:c r="G2061" s="15" t="str">
        <x:v>279 High Street, London Colney, Hertfordshire, AL2 1EU</x:v>
      </x:c>
      <x:c r="H2061" s="13" t="str">
        <x:v>Uncertain</x:v>
      </x:c>
      <x:c r="I2061" s="14" t="n">
        <x:v>2018</x:v>
      </x:c>
      <x:c r="J2061" s="13" t="str">
        <x:f>IF(AND(ISNUMBER(I2061),I2061&gt;0),IF(I2061&lt;=1000,"1–1,000",IF(I2061&lt;=2500,"1,001–2,500",IF(I2061&lt;=5000,"2,501–5,000",IF(I2061&lt;=10000,"5,001–10,000","10,001–15,000")))),"1,001–2,500")</x:f>
        <x:v>1,001–2,500</x:v>
      </x:c>
      <x:c r="K2061" s="16" t="n">
        <x:v>72000</x:v>
      </x:c>
      <x:c r="L2061" s="43" t="n">
        <x:f>IF(AND(ISNUMBER(I2061),I2061&gt;0,ISNUMBER(K2061),K2061&gt;0),K2061/I2061,"n.a.")</x:f>
        <x:v>35.678889990089196</x:v>
      </x:c>
      <x:c r="M2061" s="43" t="n">
        <x:v>35.68</x:v>
      </x:c>
      <x:c r="N2061" s="13" t="str">
        <x:v>No</x:v>
      </x:c>
      <x:c r="O2061" s="15" t="str">
        <x:v>The ceiling heights are 3.2m at the lowest point raising to 6.0m.</x:v>
      </x:c>
      <x:c r="P2061" s="15" t="str">
        <x:v>There are toilets located in the main building to left behind the shutter.</x:v>
      </x:c>
      <x:c r="Q2061" s="15" t="str">
        <x:v>Location Located next to the small estate at the centre of the High Street it is accessed at its south end from J22 of the M25, and at the north end by the St Albans exit from the A414 dual carriageway. The location offers a high level of facilities in the town centre and is a short distance from the Sainsburys Saver Centre. In a pivotal location London Colney is at the northern point of the M25 between Junctions 21 and 22 directly and linked via the A414 dual carriageway to the M1 (J6&amp;7) and A1(M) (J3). The location could hardly be more accessible to the national motorway network. St Albans (3 miles) Hemel Hempstead (8 miles) Watford (9 miles) Borehamwood (8 miles) Hatfield (5 miles ) Descr</x:v>
      </x:c>
      <x:c r="R2061" s="15" t="str">
        <x:v>Dated availability/completion target; unverified Rightmove displays a price per sq ft; may be portal calculated. Rightmove detail verified. Rent amount checked against a rent-labelled annual statement.</x:v>
      </x:c>
      <x:c r="S2061" s="15" t="str">
        <x:v>https://www.zoopla.co.uk/to-rent/commercial/details/74252145/</x:v>
      </x:c>
      <x:c r="T2061" s="15" t="str">
        <x:v>https://www.rightmove.co.uk/properties/774853047853312#/?channel=COM_LET</x:v>
      </x:c>
      <x:c r="U2061" s="15" t="str"/>
      <x:c r="V2061" s="15" t="str">
        <x:v>St Albans — Standalone / estate not named</x:v>
      </x:c>
      <x:c r="W2061" s="15" t="str">
        <x:v>Individual unit ≤15,000 sq ft</x:v>
      </x:c>
      <x:c r="X2061" s="13" t="n">
        <x:f>IF(N2061="Yes",L2061,0)</x:f>
        <x:v>0</x:v>
      </x:c>
      <x:c r="Y2061" s="14" t="n">
        <x:v>1</x:v>
      </x:c>
      <x:c r="Z2061" s="13" t="str">
        <x:v>Industrial / workshop / storage</x:v>
      </x:c>
    </x:row>
    <x:row r="2062" ht="62" customHeight="1">
      <x:c r="A2062" s="13" t="str">
        <x:v>SE1082</x:v>
      </x:c>
      <x:c r="B2062" s="15" t="str">
        <x:v>St Albans</x:v>
      </x:c>
      <x:c r="C2062" s="15" t="str">
        <x:v>St Albans</x:v>
      </x:c>
      <x:c r="D2062" s="14" t="n">
        <x:v>75540</x:v>
      </x:c>
      <x:c r="E2062" s="13" t="str">
        <x:v>Town</x:v>
      </x:c>
      <x:c r="F2062" s="15" t="str">
        <x:v>Sphere Industrial Estate</x:v>
      </x:c>
      <x:c r="G2062" s="15" t="str">
        <x:v>Unit 2, Sphere Industrial Estate, Campfield Road, St. Albans, Hertfordshire AL1</x:v>
      </x:c>
      <x:c r="H2062" s="13" t="str">
        <x:v>Current</x:v>
      </x:c>
      <x:c r="I2062" s="14" t="n">
        <x:v>6695</x:v>
      </x:c>
      <x:c r="J2062" s="13" t="str">
        <x:f>IF(AND(ISNUMBER(I2062),I2062&gt;0),IF(I2062&lt;=1000,"1–1,000",IF(I2062&lt;=2500,"1,001–2,500",IF(I2062&lt;=5000,"2,501–5,000",IF(I2062&lt;=10000,"5,001–10,000","10,001–15,000")))),"5,001–10,000")</x:f>
        <x:v>5,001–10,000</x:v>
      </x:c>
      <x:c r="K2062" s="16" t="n">
        <x:v>117168</x:v>
      </x:c>
      <x:c r="L2062" s="43" t="n">
        <x:f>IF(AND(ISNUMBER(I2062),I2062&gt;0,ISNUMBER(K2062),K2062&gt;0),K2062/I2062,"n.a.")</x:f>
        <x:v>17.500821508588498</x:v>
      </x:c>
      <x:c r="M2062" s="43"/>
      <x:c r="N2062" s="13" t="str">
        <x:v>Yes</x:v>
      </x:c>
      <x:c r="O2062" s="15" t="str">
        <x:v>Not stated</x:v>
      </x:c>
      <x:c r="P2062" s="15" t="str">
        <x:v>Not stated</x:v>
      </x:c>
      <x:c r="Q2062" s="15" t="str">
        <x:v>The premises comprise of mid terraced light industrial warehouse / trade counter units, which benefit from both allocated and ... Industrial</x:v>
      </x:c>
      <x:c r="R2062"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62" s="15" t="str">
        <x:v>https://www.zoopla.co.uk/to-rent/commercial/details/73397230/</x:v>
      </x:c>
      <x:c r="T2062" s="15" t="str">
        <x:v>https://www.zoopla.co.uk/to-rent/commercial/details/69595305/</x:v>
      </x:c>
      <x:c r="U2062" s="15" t="str">
        <x:v>https://www.rightmove.co.uk/properties/760724000039280#/?channel=COM_LET</x:v>
      </x:c>
      <x:c r="V2062" s="15" t="str">
        <x:v>St Albans — Sphere Industrial Estate</x:v>
      </x:c>
      <x:c r="W2062" s="15" t="str">
        <x:v>Individual unit ≤15,000 sq ft</x:v>
      </x:c>
      <x:c r="X2062" s="13" t="n">
        <x:f>IF(N2062="Yes",L2062,0)</x:f>
        <x:v>17.500821508588498</x:v>
      </x:c>
      <x:c r="Y2062" s="14" t="n">
        <x:v>1</x:v>
      </x:c>
      <x:c r="Z2062" s="13" t="str">
        <x:v>Industrial / workshop / storage</x:v>
      </x:c>
    </x:row>
    <x:row r="2063" ht="140" customHeight="1">
      <x:c r="A2063" s="13" t="str">
        <x:v>SE1083</x:v>
      </x:c>
      <x:c r="B2063" s="15" t="str">
        <x:v>St Albans</x:v>
      </x:c>
      <x:c r="C2063" s="15" t="str">
        <x:v>St Albans</x:v>
      </x:c>
      <x:c r="D2063" s="14" t="n">
        <x:v>75540</x:v>
      </x:c>
      <x:c r="E2063" s="13" t="str">
        <x:v>Town</x:v>
      </x:c>
      <x:c r="F2063" s="15" t="str">
        <x:v>Standalone / estate not named</x:v>
      </x:c>
      <x:c r="G2063" s="15" t="str">
        <x:v>3 The Caxton Centre, Porters Wood, St Albans AL3</x:v>
      </x:c>
      <x:c r="H2063" s="13" t="str">
        <x:v>Current</x:v>
      </x:c>
      <x:c r="I2063" s="14" t="n">
        <x:v>3027</x:v>
      </x:c>
      <x:c r="J2063" s="13" t="str">
        <x:f>IF(AND(ISNUMBER(I2063),I2063&gt;0),IF(I2063&lt;=1000,"1–1,000",IF(I2063&lt;=2500,"1,001–2,500",IF(I2063&lt;=5000,"2,501–5,000",IF(I2063&lt;=10000,"5,001–10,000","10,001–15,000")))),"2,501–5,000")</x:f>
        <x:v>2,501–5,000</x:v>
      </x:c>
      <x:c r="K2063" s="16" t="n">
        <x:v>42948</x:v>
      </x:c>
      <x:c r="L2063" s="43" t="n">
        <x:f>IF(AND(ISNUMBER(I2063),I2063&gt;0,ISNUMBER(K2063),K2063&gt;0),K2063/I2063,"n.a.")</x:f>
        <x:v>14.18830525272547</x:v>
      </x:c>
      <x:c r="M2063" s="43"/>
      <x:c r="N2063" s="13" t="str">
        <x:v>Yes</x:v>
      </x:c>
      <x:c r="O2063" s="15" t="str">
        <x:v>A modern light industrial/high-tech unit arranged over ground and first floors. At ground floor level, double doors open into a racked packing/warehouse area with height of 2.4m. The ground floor also includes two WCs (one incorporating a shower), a kitchenette, and a rear office/storage room. The first floor offices have an open-plan workspace, three meeting rooms, and perimeter trunking with inset Cat V data cabling. The office areas benefit fr</x:v>
      </x:c>
      <x:c r="P2063" s="15" t="str">
        <x:v>Not stated</x:v>
      </x:c>
      <x:c r="Q2063" s="15" t="str">
        <x:v>A modern light industrial/high-tech unit arranged over ground and first floors. At ground floor level, double doors open into ... Industrial</x:v>
      </x:c>
      <x:c r="R2063"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63" s="15" t="str">
        <x:v>https://www.zoopla.co.uk/to-rent/commercial/details/73019918/</x:v>
      </x:c>
      <x:c r="T2063" s="15" t="str">
        <x:v>https://www.rightmove.co.uk/properties/760723400224049#/?channel=COM_LET</x:v>
      </x:c>
      <x:c r="U2063" s="15" t="str"/>
      <x:c r="V2063" s="15" t="str">
        <x:v>St Albans — Standalone / estate not named</x:v>
      </x:c>
      <x:c r="W2063" s="15" t="str">
        <x:v>Individual unit ≤15,000 sq ft</x:v>
      </x:c>
      <x:c r="X2063" s="13" t="n">
        <x:f>IF(N2063="Yes",L2063,0)</x:f>
        <x:v>14.18830525272547</x:v>
      </x:c>
      <x:c r="Y2063" s="14" t="n">
        <x:v>1</x:v>
      </x:c>
      <x:c r="Z2063" s="13" t="str">
        <x:v>Industrial / workshop / storage</x:v>
      </x:c>
    </x:row>
    <x:row r="2064" ht="42" customHeight="1">
      <x:c r="A2064" s="13" t="str">
        <x:v>SE1084</x:v>
      </x:c>
      <x:c r="B2064" s="15" t="str">
        <x:v>St Albans</x:v>
      </x:c>
      <x:c r="C2064" s="15" t="str">
        <x:v>St Albans</x:v>
      </x:c>
      <x:c r="D2064" s="14" t="n">
        <x:v>75540</x:v>
      </x:c>
      <x:c r="E2064" s="13" t="str">
        <x:v>Town</x:v>
      </x:c>
      <x:c r="F2064" s="15" t="str">
        <x:v>Standalone / estate not named</x:v>
      </x:c>
      <x:c r="G2064" s="15" t="str">
        <x:v>Acrewood Park, Unit 4, Acrewood Park, St. Albans, AL4 0FT</x:v>
      </x:c>
      <x:c r="H2064" s="13" t="str">
        <x:v>Current</x:v>
      </x:c>
      <x:c r="I2064" s="14" t="n">
        <x:v>7054</x:v>
      </x:c>
      <x:c r="J2064" s="13" t="str">
        <x:f>IF(AND(ISNUMBER(I2064),I2064&gt;0),IF(I2064&lt;=1000,"1–1,000",IF(I2064&lt;=2500,"1,001–2,500",IF(I2064&lt;=5000,"2,501–5,000",IF(I2064&lt;=10000,"5,001–10,000","10,001–15,000")))),"5,001–10,000")</x:f>
        <x:v>5,001–10,000</x:v>
      </x:c>
      <x:c r="K2064" s="16"/>
      <x:c r="L2064" s="43" t="str">
        <x:f>IF(AND(ISNUMBER(I2064),I2064&gt;0,ISNUMBER(K2064),K2064&gt;0),K2064/I2064,"n.a.")</x:f>
        <x:v>n.a.</x:v>
      </x:c>
      <x:c r="M2064" s="43"/>
      <x:c r="N2064" s="13" t="str">
        <x:v>No</x:v>
      </x:c>
      <x:c r="O2064" s="15" t="str">
        <x:v>Not stated</x:v>
      </x:c>
      <x:c r="P2064" s="15" t="str">
        <x:v>Not stated</x:v>
      </x:c>
      <x:c r="Q2064" s="15" t="str">
        <x:v>Prominent Trade Counter Unit Available to Let in St Albans City.</x:v>
      </x:c>
      <x:c r="R2064" s="15" t="str">
        <x:v>Advertised to let Size read from property card, excluding the search-size filter.</x:v>
      </x:c>
      <x:c r="S2064" s="15" t="str">
        <x:v>https://www.rightmove.co.uk/properties/773350102837777#/?channel=COM_LET</x:v>
      </x:c>
      <x:c r="T2064" s="15" t="str"/>
      <x:c r="U2064" s="15" t="str"/>
      <x:c r="V2064" s="15" t="str">
        <x:v>St Albans — Standalone / estate not named</x:v>
      </x:c>
      <x:c r="W2064" s="15" t="str">
        <x:v>Individual unit ≤15,000 sq ft</x:v>
      </x:c>
      <x:c r="X2064" s="13" t="n">
        <x:f>IF(N2064="Yes",L2064,0)</x:f>
        <x:v>0</x:v>
      </x:c>
      <x:c r="Y2064" s="14" t="n">
        <x:v>1</x:v>
      </x:c>
      <x:c r="Z2064" s="13" t="str">
        <x:v>Industrial / workshop / storage</x:v>
      </x:c>
    </x:row>
    <x:row r="2065" ht="62" customHeight="1">
      <x:c r="A2065" s="13" t="str">
        <x:v>SE1085</x:v>
      </x:c>
      <x:c r="B2065" s="15" t="str">
        <x:v>St Albans</x:v>
      </x:c>
      <x:c r="C2065" s="15" t="str">
        <x:v>St Albans</x:v>
      </x:c>
      <x:c r="D2065" s="14" t="n">
        <x:v>75540</x:v>
      </x:c>
      <x:c r="E2065" s="13" t="str">
        <x:v>Town</x:v>
      </x:c>
      <x:c r="F2065" s="15" t="str">
        <x:v>Standalone / estate not named</x:v>
      </x:c>
      <x:c r="G2065" s="15" t="str">
        <x:v>Unit 11 North Orbital Commercial Park, St. Albans AL1</x:v>
      </x:c>
      <x:c r="H2065" s="13" t="str">
        <x:v>Current</x:v>
      </x:c>
      <x:c r="I2065" s="14" t="n">
        <x:v>6740</x:v>
      </x:c>
      <x:c r="J2065" s="13" t="str">
        <x:f>IF(AND(ISNUMBER(I2065),I2065&gt;0),IF(I2065&lt;=1000,"1–1,000",IF(I2065&lt;=2500,"1,001–2,500",IF(I2065&lt;=5000,"2,501–5,000",IF(I2065&lt;=10000,"5,001–10,000","10,001–15,000")))),"5,001–10,000")</x:f>
        <x:v>5,001–10,000</x:v>
      </x:c>
      <x:c r="K2065" s="16" t="n">
        <x:v>121320</x:v>
      </x:c>
      <x:c r="L2065" s="43" t="n">
        <x:f>IF(AND(ISNUMBER(I2065),I2065&gt;0,ISNUMBER(K2065),K2065&gt;0),K2065/I2065,"n.a.")</x:f>
        <x:v>18</x:v>
      </x:c>
      <x:c r="M2065" s="43"/>
      <x:c r="N2065" s="13" t="str">
        <x:v>Yes</x:v>
      </x:c>
      <x:c r="O2065" s="15" t="str">
        <x:v>Not stated</x:v>
      </x:c>
      <x:c r="P2065" s="15" t="str">
        <x:v>Not stated</x:v>
      </x:c>
      <x:c r="Q2065" s="15" t="str">
        <x:v>Refurbished unit (inc new roof) available on North Orbital Commercial Park Industrial</x:v>
      </x:c>
      <x:c r="R2065" s="15" t="str">
        <x:v>Advertised to let Annual rent converted from portal pcm; rounded display may differ from agent annual quote. Portal result card observed; individual detail unavailable at time of reading. Size read from property card, excluding the search-size filter. Annual rent is 12 × Zoopla advertised monthly rent; display rounding may apply.</x:v>
      </x:c>
      <x:c r="S2065" s="15" t="str">
        <x:v>https://www.zoopla.co.uk/to-rent/commercial/details/70577497/</x:v>
      </x:c>
      <x:c r="T2065" s="15" t="str">
        <x:v>https://www.rightmove.co.uk/properties/93131895#/?channel=COM_LET</x:v>
      </x:c>
      <x:c r="U2065" s="15" t="str"/>
      <x:c r="V2065" s="15" t="str">
        <x:v>St Albans — Standalone / estate not named</x:v>
      </x:c>
      <x:c r="W2065" s="15" t="str">
        <x:v>Individual unit ≤15,000 sq ft</x:v>
      </x:c>
      <x:c r="X2065" s="13" t="n">
        <x:f>IF(N2065="Yes",L2065,0)</x:f>
        <x:v>18</x:v>
      </x:c>
      <x:c r="Y2065" s="14" t="n">
        <x:v>1</x:v>
      </x:c>
      <x:c r="Z2065" s="13" t="str">
        <x:v>Industrial / workshop / storage</x:v>
      </x:c>
    </x:row>
    <x:row r="2066" ht="62" customHeight="1">
      <x:c r="A2066" s="13" t="str">
        <x:v>SE1086</x:v>
      </x:c>
      <x:c r="B2066" s="15" t="str">
        <x:v>St Albans</x:v>
      </x:c>
      <x:c r="C2066" s="15" t="str">
        <x:v>St Albans</x:v>
      </x:c>
      <x:c r="D2066" s="14" t="n">
        <x:v>75540</x:v>
      </x:c>
      <x:c r="E2066" s="13" t="str">
        <x:v>Town</x:v>
      </x:c>
      <x:c r="F2066" s="15" t="str">
        <x:v>Standalone / estate not named</x:v>
      </x:c>
      <x:c r="G2066" s="15" t="str">
        <x:v>Unit 11, The Caxton Centre, Porters Wood, St. Albans, Hertfordshire AL3</x:v>
      </x:c>
      <x:c r="H2066" s="13" t="str">
        <x:v>Current</x:v>
      </x:c>
      <x:c r="I2066" s="14" t="n">
        <x:v>3556</x:v>
      </x:c>
      <x:c r="J2066" s="13" t="str">
        <x:f>IF(AND(ISNUMBER(I2066),I2066&gt;0),IF(I2066&lt;=1000,"1–1,000",IF(I2066&lt;=2500,"1,001–2,500",IF(I2066&lt;=5000,"2,501–5,000",IF(I2066&lt;=10000,"5,001–10,000","10,001–15,000")))),"2,501–5,000")</x:f>
        <x:v>2,501–5,000</x:v>
      </x:c>
      <x:c r="K2066" s="16" t="n">
        <x:v>45000</x:v>
      </x:c>
      <x:c r="L2066" s="43" t="n">
        <x:f>IF(AND(ISNUMBER(I2066),I2066&gt;0,ISNUMBER(K2066),K2066&gt;0),K2066/I2066,"n.a.")</x:f>
        <x:v>12.65466816647919</x:v>
      </x:c>
      <x:c r="M2066" s="43"/>
      <x:c r="N2066" s="13" t="str">
        <x:v>Yes</x:v>
      </x:c>
      <x:c r="O2066" s="15" t="str">
        <x:v>Not stated</x:v>
      </x:c>
      <x:c r="P2066" s="15" t="str">
        <x:v>Not stated</x:v>
      </x:c>
      <x:c r="Q2066" s="15" t="str">
        <x:v>A modern end-of-terrace high-tech unit, recently refurbished to a good standard, offering a mix of office and storage ... Industrial Reduced</x:v>
      </x:c>
      <x:c r="R2066"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66" s="15" t="str">
        <x:v>https://www.zoopla.co.uk/to-rent/commercial/details/73083078/</x:v>
      </x:c>
      <x:c r="T2066" s="15" t="str">
        <x:v>https://www.rightmove.co.uk/properties/760723437943456#/?channel=COM_LET</x:v>
      </x:c>
      <x:c r="U2066" s="15" t="str"/>
      <x:c r="V2066" s="15" t="str">
        <x:v>St Albans — Standalone / estate not named</x:v>
      </x:c>
      <x:c r="W2066" s="15" t="str">
        <x:v>Individual unit ≤15,000 sq ft</x:v>
      </x:c>
      <x:c r="X2066" s="13" t="n">
        <x:f>IF(N2066="Yes",L2066,0)</x:f>
        <x:v>12.65466816647919</x:v>
      </x:c>
      <x:c r="Y2066" s="14" t="n">
        <x:v>1</x:v>
      </x:c>
      <x:c r="Z2066" s="13" t="str">
        <x:v>Industrial / workshop / storage</x:v>
      </x:c>
    </x:row>
    <x:row r="2067" ht="153" customHeight="1">
      <x:c r="A2067" s="13" t="str">
        <x:v>SE1087</x:v>
      </x:c>
      <x:c r="B2067" s="15" t="str">
        <x:v>St Albans</x:v>
      </x:c>
      <x:c r="C2067" s="15" t="str">
        <x:v>St Albans</x:v>
      </x:c>
      <x:c r="D2067" s="14" t="n">
        <x:v>75540</x:v>
      </x:c>
      <x:c r="E2067" s="13" t="str">
        <x:v>Town</x:v>
      </x:c>
      <x:c r="F2067" s="15" t="str">
        <x:v>Standalone / estate not named</x:v>
      </x:c>
      <x:c r="G2067" s="15" t="str">
        <x:v>Unit 17, Brick Knoll Park, St Albans, AL1 5UG</x:v>
      </x:c>
      <x:c r="H2067" s="13" t="str">
        <x:v>Current</x:v>
      </x:c>
      <x:c r="I2067" s="14" t="n">
        <x:v>11420</x:v>
      </x:c>
      <x:c r="J2067" s="13" t="str">
        <x:f>IF(AND(ISNUMBER(I2067),I2067&gt;0),IF(I2067&lt;=1000,"1–1,000",IF(I2067&lt;=2500,"1,001–2,500",IF(I2067&lt;=5000,"2,501–5,000",IF(I2067&lt;=10000,"5,001–10,000","10,001–15,000")))),"10,001–15,000")</x:f>
        <x:v>10,001–15,000</x:v>
      </x:c>
      <x:c r="K2067" s="16"/>
      <x:c r="L2067" s="43" t="str">
        <x:f>IF(AND(ISNUMBER(I2067),I2067&gt;0,ISNUMBER(K2067),K2067&gt;0),K2067/I2067,"n.a.")</x:f>
        <x:v>n.a.</x:v>
      </x:c>
      <x:c r="M2067" s="43"/>
      <x:c r="N2067" s="13" t="str">
        <x:v>No</x:v>
      </x:c>
      <x:c r="O2067" s="15" t="str">
        <x:v>Clear eaves height of 5.2m; 5.2m eaves height</x:v>
      </x:c>
      <x:c r="P2067" s="15" t="str">
        <x:v>Unit 17 comprises a semi-detached production warehouse of concrete frame and steel truss roof construction with 2 level access loading doors at either end of the front elevation and a separate WC serving the warehouse.; 2 new electronically operated sectional loading doors 4m (w) x 4.8m (h)</x:v>
      </x:c>
      <x:c r="Q2067" s="15" t="str">
        <x:v>Description Unit 17 comprises a semi-detached production warehouse of concrete frame and steel truss roof construction with 2 level access loading doors at either end of the front elevation and a separate WC serving the warehouse. It has a 2 storey office section with an open plan office at 1st floor and reception/warehouse offices at ground level together with male/female &amp; disabled wc’s and tea point. In addition to the main entrance there is a separate personnel door into a separate office which could serve as a trade counter entrance. Location St Albans is located c.22 miles NW of Central London and enjoys excellent road links to the M25, M1 and A1M via dual carriageway and is therefore</x:v>
      </x:c>
      <x:c r="R2067" s="15" t="str">
        <x:v>Advertised to let Rightmove detail verified.</x:v>
      </x:c>
      <x:c r="S2067" s="15" t="str">
        <x:v>https://www.zoopla.co.uk/to-rent/commercial/details/73572579/</x:v>
      </x:c>
      <x:c r="T2067" s="15" t="str">
        <x:v>https://www.rightmove.co.uk/properties/773395468269153#/?channel=COM_LET</x:v>
      </x:c>
      <x:c r="U2067" s="15" t="str"/>
      <x:c r="V2067" s="15" t="str">
        <x:v>St Albans — Standalone / estate not named</x:v>
      </x:c>
      <x:c r="W2067" s="15" t="str">
        <x:v>Individual unit ≤15,000 sq ft</x:v>
      </x:c>
      <x:c r="X2067" s="13" t="n">
        <x:f>IF(N2067="Yes",L2067,0)</x:f>
        <x:v>0</x:v>
      </x:c>
      <x:c r="Y2067" s="14" t="n">
        <x:v>1</x:v>
      </x:c>
      <x:c r="Z2067" s="13" t="str">
        <x:v>Industrial / workshop / storage</x:v>
      </x:c>
    </x:row>
    <x:row r="2068" ht="49" customHeight="1">
      <x:c r="A2068" s="13" t="str">
        <x:v>SE1088</x:v>
      </x:c>
      <x:c r="B2068" s="15" t="str">
        <x:v>St Albans</x:v>
      </x:c>
      <x:c r="C2068" s="15" t="str">
        <x:v>St Albans</x:v>
      </x:c>
      <x:c r="D2068" s="14" t="n">
        <x:v>75540</x:v>
      </x:c>
      <x:c r="E2068" s="13" t="str">
        <x:v>Town</x:v>
      </x:c>
      <x:c r="F2068" s="15" t="str">
        <x:v>Standalone / estate not named</x:v>
      </x:c>
      <x:c r="G2068" s="15" t="str">
        <x:v>Unit 19 North Orbital Commercial Park, Napsbury Lane, St. Albans AL1</x:v>
      </x:c>
      <x:c r="H2068" s="13" t="str">
        <x:v>Current</x:v>
      </x:c>
      <x:c r="I2068" s="14" t="n">
        <x:v>5442</x:v>
      </x:c>
      <x:c r="J2068" s="13" t="str">
        <x:f>IF(AND(ISNUMBER(I2068),I2068&gt;0),IF(I2068&lt;=1000,"1–1,000",IF(I2068&lt;=2500,"1,001–2,500",IF(I2068&lt;=5000,"2,501–5,000",IF(I2068&lt;=10000,"5,001–10,000","10,001–15,000")))),"5,001–10,000")</x:f>
        <x:v>5,001–10,000</x:v>
      </x:c>
      <x:c r="K2068" s="16" t="n">
        <x:v>97956</x:v>
      </x:c>
      <x:c r="L2068" s="43" t="n">
        <x:f>IF(AND(ISNUMBER(I2068),I2068&gt;0,ISNUMBER(K2068),K2068&gt;0),K2068/I2068,"n.a.")</x:f>
        <x:v>18</x:v>
      </x:c>
      <x:c r="M2068" s="43"/>
      <x:c r="N2068" s="13" t="str">
        <x:v>Yes</x:v>
      </x:c>
      <x:c r="O2068" s="15" t="str">
        <x:v>Not stated</x:v>
      </x:c>
      <x:c r="P2068" s="15" t="str">
        <x:v>Not stated</x:v>
      </x:c>
      <x:c r="Q2068" s="15" t="str">
        <x:v>Mid terraced unit which has been extensively refurbished to (inc new roof) - dedicated yard and parking areas included. Industrial Reduced</x:v>
      </x:c>
      <x:c r="R2068"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68" s="15" t="str">
        <x:v>https://www.zoopla.co.uk/to-rent/commercial/details/72598803/</x:v>
      </x:c>
      <x:c r="T2068" s="15" t="str"/>
      <x:c r="U2068" s="15" t="str"/>
      <x:c r="V2068" s="15" t="str">
        <x:v>St Albans — Standalone / estate not named</x:v>
      </x:c>
      <x:c r="W2068" s="15" t="str">
        <x:v>Individual unit ≤15,000 sq ft</x:v>
      </x:c>
      <x:c r="X2068" s="13" t="n">
        <x:f>IF(N2068="Yes",L2068,0)</x:f>
        <x:v>18</x:v>
      </x:c>
      <x:c r="Y2068" s="14" t="n">
        <x:v>1</x:v>
      </x:c>
      <x:c r="Z2068" s="13" t="str">
        <x:v>Industrial / workshop / storage</x:v>
      </x:c>
    </x:row>
    <x:row r="2069" ht="49" customHeight="1">
      <x:c r="A2069" s="13" t="str">
        <x:v>SE1089</x:v>
      </x:c>
      <x:c r="B2069" s="15" t="str">
        <x:v>St Albans</x:v>
      </x:c>
      <x:c r="C2069" s="15" t="str">
        <x:v>St Albans</x:v>
      </x:c>
      <x:c r="D2069" s="14" t="n">
        <x:v>75540</x:v>
      </x:c>
      <x:c r="E2069" s="13" t="str">
        <x:v>Town</x:v>
      </x:c>
      <x:c r="F2069" s="15" t="str">
        <x:v>Standalone / estate not named</x:v>
      </x:c>
      <x:c r="G2069" s="15" t="str">
        <x:v>Unit 19-20, North Orbital Commercial Park, Napsbury Lane, St. Albans AL1</x:v>
      </x:c>
      <x:c r="H2069" s="13" t="str">
        <x:v>Current</x:v>
      </x:c>
      <x:c r="I2069" s="14" t="n">
        <x:v>10869</x:v>
      </x:c>
      <x:c r="J2069" s="13" t="str">
        <x:f>IF(AND(ISNUMBER(I2069),I2069&gt;0),IF(I2069&lt;=1000,"1–1,000",IF(I2069&lt;=2500,"1,001–2,500",IF(I2069&lt;=5000,"2,501–5,000",IF(I2069&lt;=10000,"5,001–10,000","10,001–15,000")))),"10,001–15,000")</x:f>
        <x:v>10,001–15,000</x:v>
      </x:c>
      <x:c r="K2069" s="16" t="n">
        <x:v>195648</x:v>
      </x:c>
      <x:c r="L2069" s="43" t="n">
        <x:f>IF(AND(ISNUMBER(I2069),I2069&gt;0,ISNUMBER(K2069),K2069&gt;0),K2069/I2069,"n.a.")</x:f>
        <x:v>18.000552028705492</x:v>
      </x:c>
      <x:c r="M2069" s="43"/>
      <x:c r="N2069" s="13" t="str">
        <x:v>Yes</x:v>
      </x:c>
      <x:c r="O2069" s="15" t="str">
        <x:v>Not stated</x:v>
      </x:c>
      <x:c r="P2069" s="15" t="str">
        <x:v>Not stated</x:v>
      </x:c>
      <x:c r="Q2069" s="15" t="str">
        <x:v>Units 19 &amp; 20 under extensive refurbishment (inc new roof) with dedicated yard area and parking on a well managed estate. Industrial</x:v>
      </x:c>
      <x:c r="R2069"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69" s="15" t="str">
        <x:v>https://www.zoopla.co.uk/to-rent/commercial/details/72624012/</x:v>
      </x:c>
      <x:c r="T2069" s="15" t="str"/>
      <x:c r="U2069" s="15" t="str"/>
      <x:c r="V2069" s="15" t="str">
        <x:v>St Albans — Standalone / estate not named</x:v>
      </x:c>
      <x:c r="W2069" s="15" t="str">
        <x:v>Individual unit ≤15,000 sq ft</x:v>
      </x:c>
      <x:c r="X2069" s="13" t="n">
        <x:f>IF(N2069="Yes",L2069,0)</x:f>
        <x:v>18.000552028705492</x:v>
      </x:c>
      <x:c r="Y2069" s="14" t="n">
        <x:v>1</x:v>
      </x:c>
      <x:c r="Z2069" s="13" t="str">
        <x:v>Industrial / workshop / storage</x:v>
      </x:c>
    </x:row>
    <x:row r="2070" ht="153" customHeight="1">
      <x:c r="A2070" s="13" t="str">
        <x:v>SE1090</x:v>
      </x:c>
      <x:c r="B2070" s="15" t="str">
        <x:v>St Albans</x:v>
      </x:c>
      <x:c r="C2070" s="15" t="str">
        <x:v>St Albans</x:v>
      </x:c>
      <x:c r="D2070" s="14" t="n">
        <x:v>75540</x:v>
      </x:c>
      <x:c r="E2070" s="13" t="str">
        <x:v>Town</x:v>
      </x:c>
      <x:c r="F2070" s="15" t="str">
        <x:v>Standalone / estate not named</x:v>
      </x:c>
      <x:c r="G2070" s="15" t="str">
        <x:v>Unit 2 Dencora Centre, Campfield Road, St Albans, AL1 5HN</x:v>
      </x:c>
      <x:c r="H2070" s="13" t="str">
        <x:v>Current</x:v>
      </x:c>
      <x:c r="I2070" s="14" t="n">
        <x:v>1974</x:v>
      </x:c>
      <x:c r="J2070" s="13" t="str">
        <x:f>IF(AND(ISNUMBER(I2070),I2070&gt;0),IF(I2070&lt;=1000,"1–1,000",IF(I2070&lt;=2500,"1,001–2,500",IF(I2070&lt;=5000,"2,501–5,000",IF(I2070&lt;=10000,"5,001–10,000","10,001–15,000")))),"1,001–2,500")</x:f>
        <x:v>1,001–2,500</x:v>
      </x:c>
      <x:c r="K2070" s="16" t="n">
        <x:v>41004</x:v>
      </x:c>
      <x:c r="L2070" s="43" t="n">
        <x:f>IF(AND(ISNUMBER(I2070),I2070&gt;0,ISNUMBER(K2070),K2070&gt;0),K2070/I2070,"n.a.")</x:f>
        <x:v>20.772036474164135</x:v>
      </x:c>
      <x:c r="M2070" s="43"/>
      <x:c r="N2070" s="13" t="str">
        <x:v>Yes</x:v>
      </x:c>
      <x:c r="O2070" s="15" t="str">
        <x:v>Eaves height of 6.4 metres</x:v>
      </x:c>
      <x:c r="P2070" s="15" t="str">
        <x:v>Insulated up and over loading door</x:v>
      </x:c>
      <x:c r="Q2070" s="15" t="str">
        <x:v>Description The subject premises comprise a high specification building of steel portal frame construction with facing brickwork to the front elevation. It also incorporates offices on the ground floor with ladies and gents WC's. Location Campfield Road is an established business location approximately one mile east of the City centre with a reputation as a trade counter location. Local occupiers include: Travis Perkins, Edmundson Electrical, Easy Bathrooms, Wolseley Plumb &amp; Parts and Brewers. St Albans is a substantial commercial centre some 25 miles to the north of Central London. The City has the benefit of excellent road communications provided by the M1, M25 and A1(M) motorways. St Alba</x:v>
      </x:c>
      <x:c r="R2070" s="15" t="str">
        <x:v>Advertised to let Annual rent converted from portal pcm; rounded display may differ from agent annual quote. Rightmove detail verified. Annual rent is 12 × Rightmove advertised monthly rent; display rounding may apply.</x:v>
      </x:c>
      <x:c r="S2070" s="15" t="str">
        <x:v>https://www.zoopla.co.uk/to-rent/commercial/details/73951417/</x:v>
      </x:c>
      <x:c r="T2070" s="15" t="str">
        <x:v>https://www.rightmove.co.uk/properties/773401533317249#/?channel=COM_LET</x:v>
      </x:c>
      <x:c r="U2070" s="15" t="str">
        <x:v>https://www.rightmove.co.uk/properties/768329306915136#/?channel=COM_LET</x:v>
      </x:c>
      <x:c r="V2070" s="15" t="str">
        <x:v>St Albans — Standalone / estate not named</x:v>
      </x:c>
      <x:c r="W2070" s="15" t="str">
        <x:v>Individual unit ≤15,000 sq ft</x:v>
      </x:c>
      <x:c r="X2070" s="13" t="n">
        <x:f>IF(N2070="Yes",L2070,0)</x:f>
        <x:v>20.772036474164135</x:v>
      </x:c>
      <x:c r="Y2070" s="14" t="n">
        <x:v>1</x:v>
      </x:c>
      <x:c r="Z2070" s="13" t="str">
        <x:v>Industrial / workshop / storage</x:v>
      </x:c>
    </x:row>
    <x:row r="2071" ht="49" customHeight="1">
      <x:c r="A2071" s="13" t="str">
        <x:v>SE1091</x:v>
      </x:c>
      <x:c r="B2071" s="15" t="str">
        <x:v>St Albans</x:v>
      </x:c>
      <x:c r="C2071" s="15" t="str">
        <x:v>St Albans</x:v>
      </x:c>
      <x:c r="D2071" s="14" t="n">
        <x:v>75540</x:v>
      </x:c>
      <x:c r="E2071" s="13" t="str">
        <x:v>Town</x:v>
      </x:c>
      <x:c r="F2071" s="15" t="str">
        <x:v>Standalone / estate not named</x:v>
      </x:c>
      <x:c r="G2071" s="15" t="str">
        <x:v>Unit 3 Executive Park, Hatfield Road, St. Albans, AL1 4TA</x:v>
      </x:c>
      <x:c r="H2071" s="13" t="str">
        <x:v>Current</x:v>
      </x:c>
      <x:c r="I2071" s="14" t="n">
        <x:v>1506</x:v>
      </x:c>
      <x:c r="J2071" s="13" t="str">
        <x:f>IF(AND(ISNUMBER(I2071),I2071&gt;0),IF(I2071&lt;=1000,"1–1,000",IF(I2071&lt;=2500,"1,001–2,500",IF(I2071&lt;=5000,"2,501–5,000",IF(I2071&lt;=10000,"5,001–10,000","10,001–15,000")))),"1,001–2,500")</x:f>
        <x:v>1,001–2,500</x:v>
      </x:c>
      <x:c r="K2071" s="16" t="n">
        <x:v>36960</x:v>
      </x:c>
      <x:c r="L2071" s="43" t="n">
        <x:f>IF(AND(ISNUMBER(I2071),I2071&gt;0,ISNUMBER(K2071),K2071&gt;0),K2071/I2071,"n.a.")</x:f>
        <x:v>24.54183266932271</x:v>
      </x:c>
      <x:c r="M2071" s="43"/>
      <x:c r="N2071" s="13" t="str">
        <x:v>Yes</x:v>
      </x:c>
      <x:c r="O2071" s="15" t="str">
        <x:v>Not stated</x:v>
      </x:c>
      <x:c r="P2071" s="15" t="str">
        <x:v>Not stated</x:v>
      </x:c>
      <x:c r="Q2071" s="15" t="str">
        <x:v>Unit 3 Executive Park is an end of terrace light industrial unit in close proximity to the A1 (M), M1 and M25.</x:v>
      </x:c>
      <x:c r="R2071" s="15" t="str">
        <x:v>Advertised to let Annual rent converted from portal pcm; rounded display may differ from agent annual quote. Size read from property card, excluding the search-size filter. Annual rent is 12 × Rightmove advertised monthly rent; display rounding may apply.</x:v>
      </x:c>
      <x:c r="S2071" s="15" t="str">
        <x:v>https://www.rightmove.co.uk/properties/773340271216896#/?channel=COM_LET</x:v>
      </x:c>
      <x:c r="T2071" s="15" t="str"/>
      <x:c r="U2071" s="15" t="str"/>
      <x:c r="V2071" s="15" t="str">
        <x:v>St Albans — Standalone / estate not named</x:v>
      </x:c>
      <x:c r="W2071" s="15" t="str">
        <x:v>Individual unit ≤15,000 sq ft</x:v>
      </x:c>
      <x:c r="X2071" s="13" t="n">
        <x:f>IF(N2071="Yes",L2071,0)</x:f>
        <x:v>24.54183266932271</x:v>
      </x:c>
      <x:c r="Y2071" s="14" t="n">
        <x:v>1</x:v>
      </x:c>
      <x:c r="Z2071" s="13" t="str">
        <x:v>Industrial / workshop / storage</x:v>
      </x:c>
    </x:row>
    <x:row r="2072" ht="153" customHeight="1">
      <x:c r="A2072" s="13" t="str">
        <x:v>SE1092</x:v>
      </x:c>
      <x:c r="B2072" s="15" t="str">
        <x:v>St Albans</x:v>
      </x:c>
      <x:c r="C2072" s="15" t="str">
        <x:v>St Albans</x:v>
      </x:c>
      <x:c r="D2072" s="14" t="n">
        <x:v>75540</x:v>
      </x:c>
      <x:c r="E2072" s="13" t="str">
        <x:v>Town</x:v>
      </x:c>
      <x:c r="F2072" s="15" t="str">
        <x:v>Standalone / estate not named</x:v>
      </x:c>
      <x:c r="G2072" s="15" t="str">
        <x:v>Unit 3, Lantern Commercial Centre, London Road, Flamstead, St. Albans, AL3</x:v>
      </x:c>
      <x:c r="H2072" s="13" t="str">
        <x:v>Current</x:v>
      </x:c>
      <x:c r="I2072" s="14" t="n">
        <x:v>4585</x:v>
      </x:c>
      <x:c r="J2072" s="13" t="str">
        <x:f>IF(AND(ISNUMBER(I2072),I2072&gt;0),IF(I2072&lt;=1000,"1–1,000",IF(I2072&lt;=2500,"1,001–2,500",IF(I2072&lt;=5000,"2,501–5,000",IF(I2072&lt;=10000,"5,001–10,000","10,001–15,000")))),"2,501–5,000")</x:f>
        <x:v>2,501–5,000</x:v>
      </x:c>
      <x:c r="K2072" s="16" t="n">
        <x:v>72000</x:v>
      </x:c>
      <x:c r="L2072" s="43" t="n">
        <x:f>IF(AND(ISNUMBER(I2072),I2072&gt;0,ISNUMBER(K2072),K2072&gt;0),K2072/I2072,"n.a.")</x:f>
        <x:v>15.703380588876772</x:v>
      </x:c>
      <x:c r="M2072" s="43" t="n">
        <x:v>15.7</x:v>
      </x:c>
      <x:c r="N2072" s="13" t="str">
        <x:v>Yes</x:v>
      </x:c>
      <x:c r="O2072" s="15" t="str">
        <x:v>5.5m eaves height</x:v>
      </x:c>
      <x:c r="P2072" s="15" t="str">
        <x:v>Roller shutter door (W: 3.63m x H:4.75m); Electronic roller shutter door to each unit.</x:v>
      </x:c>
      <x:c r="Q2072" s="15" t="str">
        <x:v>The property is located on the A5, only a short distance from junction 9 of the M1 Motorway. The M1, M25 intersection (Junction 21) is only 9 miles distant. This is the last remaining unit available on the estate. Aluminium framed, powder coated double glazed windows situated within a secure gated estate. Roller shutter door (W: 3.63m x H:4.75m) Allocated parking Electronic roller shutter door to each unit. 35Kn /m2 floor loading. Three phase power WC &amp; kitchenette facilities. Good natural lighting. End-terrace unit within a secure gated estate 5.5m eaves height Roller shutter door (W: 3.63m x H:4.75m) Three phase power Mezzanine office accommodation Additional information</x:v>
      </x:c>
      <x:c r="R2072"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072" s="15" t="str">
        <x:v>https://www.zoopla.co.uk/to-rent/commercial/details/73972651/</x:v>
      </x:c>
      <x:c r="T2072" s="15" t="str">
        <x:v>https://www.rightmove.co.uk/properties/768714790838048#/?channel=COM_LET</x:v>
      </x:c>
      <x:c r="U2072" s="15" t="str"/>
      <x:c r="V2072" s="15" t="str">
        <x:v>St Albans — Standalone / estate not named</x:v>
      </x:c>
      <x:c r="W2072" s="15" t="str">
        <x:v>Individual unit ≤15,000 sq ft</x:v>
      </x:c>
      <x:c r="X2072" s="13" t="n">
        <x:f>IF(N2072="Yes",L2072,0)</x:f>
        <x:v>15.703380588876772</x:v>
      </x:c>
      <x:c r="Y2072" s="14" t="n">
        <x:v>1</x:v>
      </x:c>
      <x:c r="Z2072" s="13" t="str">
        <x:v>Industrial / workshop / storage</x:v>
      </x:c>
    </x:row>
    <x:row r="2073" ht="49" customHeight="1">
      <x:c r="A2073" s="13" t="str">
        <x:v>SE1093</x:v>
      </x:c>
      <x:c r="B2073" s="15" t="str">
        <x:v>St Albans</x:v>
      </x:c>
      <x:c r="C2073" s="15" t="str">
        <x:v>St Albans</x:v>
      </x:c>
      <x:c r="D2073" s="14" t="n">
        <x:v>75540</x:v>
      </x:c>
      <x:c r="E2073" s="13" t="str">
        <x:v>Town</x:v>
      </x:c>
      <x:c r="F2073" s="15" t="str">
        <x:v>Standalone / estate not named</x:v>
      </x:c>
      <x:c r="G2073" s="15" t="str">
        <x:v>Unit 4, Executive Park, Hatfield Road, St Albans, AL1 4TA</x:v>
      </x:c>
      <x:c r="H2073" s="13" t="str">
        <x:v>Current</x:v>
      </x:c>
      <x:c r="I2073" s="14" t="n">
        <x:v>1236</x:v>
      </x:c>
      <x:c r="J2073" s="13" t="str">
        <x:f>IF(AND(ISNUMBER(I2073),I2073&gt;0),IF(I2073&lt;=1000,"1–1,000",IF(I2073&lt;=2500,"1,001–2,500",IF(I2073&lt;=5000,"2,501–5,000",IF(I2073&lt;=10000,"5,001–10,000","10,001–15,000")))),"1,001–2,500")</x:f>
        <x:v>1,001–2,500</x:v>
      </x:c>
      <x:c r="K2073" s="16" t="n">
        <x:v>30240</x:v>
      </x:c>
      <x:c r="L2073" s="43" t="n">
        <x:f>IF(AND(ISNUMBER(I2073),I2073&gt;0,ISNUMBER(K2073),K2073&gt;0),K2073/I2073,"n.a.")</x:f>
        <x:v>24.466019417475728</x:v>
      </x:c>
      <x:c r="M2073" s="43"/>
      <x:c r="N2073" s="13" t="str">
        <x:v>Yes</x:v>
      </x:c>
      <x:c r="O2073" s="15" t="str">
        <x:v>Not stated</x:v>
      </x:c>
      <x:c r="P2073" s="15" t="str">
        <x:v>Not stated</x:v>
      </x:c>
      <x:c r="Q2073" s="15" t="str">
        <x:v>Unit 4 Executive Park is a high quality mid-terraced light industrial unit situated on a well established industrial estate in St Albans.</x:v>
      </x:c>
      <x:c r="R2073" s="15" t="str">
        <x:v>Advertised to let Annual rent converted from portal pcm; rounded display may differ from agent annual quote. Size read from property card, excluding the search-size filter. Annual rent is 12 × Rightmove advertised monthly rent; display rounding may apply.</x:v>
      </x:c>
      <x:c r="S2073" s="15" t="str">
        <x:v>https://www.rightmove.co.uk/properties/773379888686433#/?channel=COM_LET</x:v>
      </x:c>
      <x:c r="T2073" s="15" t="str"/>
      <x:c r="U2073" s="15" t="str"/>
      <x:c r="V2073" s="15" t="str">
        <x:v>St Albans — Standalone / estate not named</x:v>
      </x:c>
      <x:c r="W2073" s="15" t="str">
        <x:v>Individual unit ≤15,000 sq ft</x:v>
      </x:c>
      <x:c r="X2073" s="13" t="n">
        <x:f>IF(N2073="Yes",L2073,0)</x:f>
        <x:v>24.466019417475728</x:v>
      </x:c>
      <x:c r="Y2073" s="14" t="n">
        <x:v>1</x:v>
      </x:c>
      <x:c r="Z2073" s="13" t="str">
        <x:v>Industrial / workshop / storage</x:v>
      </x:c>
    </x:row>
    <x:row r="2074" ht="127" customHeight="1">
      <x:c r="A2074" s="13" t="str">
        <x:v>SE1094</x:v>
      </x:c>
      <x:c r="B2074" s="15" t="str">
        <x:v>St Albans</x:v>
      </x:c>
      <x:c r="C2074" s="15" t="str">
        <x:v>St Albans</x:v>
      </x:c>
      <x:c r="D2074" s="14" t="n">
        <x:v>75540</x:v>
      </x:c>
      <x:c r="E2074" s="13" t="str">
        <x:v>Town</x:v>
      </x:c>
      <x:c r="F2074" s="15" t="str">
        <x:v>Standalone / estate not named</x:v>
      </x:c>
      <x:c r="G2074" s="15" t="str">
        <x:v>Unit 7, Lantern Commercial Centre, London Road, Flamstead, St. Albans AL3</x:v>
      </x:c>
      <x:c r="H2074" s="13" t="str">
        <x:v>Current</x:v>
      </x:c>
      <x:c r="I2074" s="14" t="n">
        <x:v>3133</x:v>
      </x:c>
      <x:c r="J2074" s="13" t="str">
        <x:f>IF(AND(ISNUMBER(I2074),I2074&gt;0),IF(I2074&lt;=1000,"1–1,000",IF(I2074&lt;=2500,"1,001–2,500",IF(I2074&lt;=5000,"2,501–5,000",IF(I2074&lt;=10000,"5,001–10,000","10,001–15,000")))),"2,501–5,000")</x:f>
        <x:v>2,501–5,000</x:v>
      </x:c>
      <x:c r="K2074" s="16" t="n">
        <x:v>50004</x:v>
      </x:c>
      <x:c r="L2074" s="43" t="n">
        <x:f>IF(AND(ISNUMBER(I2074),I2074&gt;0,ISNUMBER(K2074),K2074&gt;0),K2074/I2074,"n.a.")</x:f>
        <x:v>15.960421321417172</x:v>
      </x:c>
      <x:c r="M2074" s="43"/>
      <x:c r="N2074" s="13" t="str">
        <x:v>Yes</x:v>
      </x:c>
      <x:c r="O2074" s="15" t="str">
        <x:v>Not stated</x:v>
      </x:c>
      <x:c r="P2074" s="15" t="str">
        <x:v>The property is located on the A5, only a short distance from junction 9 of the M1 Motorway. The M1, M25 intersection (Junction 21) is only 9 miles distant. This is the last remaining unit available on the estate. Aluminium framed, powder coated double glazed windows situated within a secure gated estate. Roller shutter door (W: 3.63m x H:4.75m) Allocated parking Electronic roller shutter door to each unit. 35Kn /m2 floor loading. Three phase pow</x:v>
      </x:c>
      <x:c r="Q2074" s="15" t="str">
        <x:v>The property is located on the A5, only a short distance from junction 9 of the M1 Motorway. The M1, M25 intersection ... Light industrial Leasehold</x:v>
      </x:c>
      <x:c r="R207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74" s="15" t="str">
        <x:v>https://www.zoopla.co.uk/to-rent/commercial/details/73726056/</x:v>
      </x:c>
      <x:c r="T2074" s="15" t="str">
        <x:v>https://www.rightmove.co.uk/properties/763485643015920#/?channel=COM_LET</x:v>
      </x:c>
      <x:c r="U2074" s="15" t="str"/>
      <x:c r="V2074" s="15" t="str">
        <x:v>St Albans — Standalone / estate not named</x:v>
      </x:c>
      <x:c r="W2074" s="15" t="str">
        <x:v>Individual unit ≤15,000 sq ft</x:v>
      </x:c>
      <x:c r="X2074" s="13" t="n">
        <x:f>IF(N2074="Yes",L2074,0)</x:f>
        <x:v>15.960421321417172</x:v>
      </x:c>
      <x:c r="Y2074" s="14" t="n">
        <x:v>1</x:v>
      </x:c>
      <x:c r="Z2074" s="13" t="str">
        <x:v>Industrial / workshop / storage</x:v>
      </x:c>
    </x:row>
    <x:row r="2075" ht="101" customHeight="1">
      <x:c r="A2075" s="13" t="str">
        <x:v>SE1095</x:v>
      </x:c>
      <x:c r="B2075" s="15" t="str">
        <x:v>St Albans</x:v>
      </x:c>
      <x:c r="C2075" s="15" t="str">
        <x:v>St Albans</x:v>
      </x:c>
      <x:c r="D2075" s="14" t="n">
        <x:v>75540</x:v>
      </x:c>
      <x:c r="E2075" s="13" t="str">
        <x:v>Town</x:v>
      </x:c>
      <x:c r="F2075" s="15" t="str">
        <x:v>Standalone / estate not named</x:v>
      </x:c>
      <x:c r="G2075" s="15" t="str">
        <x:v>Unit 8 North Orbital Commercial Park, Napsbury Lane, St. Albans AL1</x:v>
      </x:c>
      <x:c r="H2075" s="13" t="str">
        <x:v>Current</x:v>
      </x:c>
      <x:c r="I2075" s="14" t="n">
        <x:v>6577</x:v>
      </x:c>
      <x:c r="J2075" s="13" t="str">
        <x:f>IF(AND(ISNUMBER(I2075),I2075&gt;0),IF(I2075&lt;=1000,"1–1,000",IF(I2075&lt;=2500,"1,001–2,500",IF(I2075&lt;=5000,"2,501–5,000",IF(I2075&lt;=10000,"5,001–10,000","10,001–15,000")))),"5,001–10,000")</x:f>
        <x:v>5,001–10,000</x:v>
      </x:c>
      <x:c r="K2075" s="16" t="n">
        <x:v>118392</x:v>
      </x:c>
      <x:c r="L2075" s="43" t="n">
        <x:f>IF(AND(ISNUMBER(I2075),I2075&gt;0,ISNUMBER(K2075),K2075&gt;0),K2075/I2075,"n.a.")</x:f>
        <x:v>18.00091227003193</x:v>
      </x:c>
      <x:c r="M2075" s="43"/>
      <x:c r="N2075" s="13" t="str">
        <x:v>Yes</x:v>
      </x:c>
      <x:c r="O2075" s="15" t="str">
        <x:v>Newly Refurbished Warehouse / Industrial Unit To Let in St Albans Unit 8 is a newly refurbished, end of terrace steel portal frame unit on an established and well-managed estate. The unit benefits from 6m eaves height, EV charging points, dedicated yard and parking areas and LED lighting. N...</x:v>
      </x:c>
      <x:c r="P2075" s="15" t="str">
        <x:v>Not stated</x:v>
      </x:c>
      <x:c r="Q2075" s="15" t="str">
        <x:v>End of terrace unit which has been extensively refurbished including a new roof - dedicated yard and parking areas included Industrial</x:v>
      </x:c>
      <x:c r="R2075" s="15" t="str">
        <x:v>Advertised to let Annual rent converted from portal pcm; rounded display may differ from agent annual quote. Portal result card observed; individual detail unavailable at time of reading. Size read from property card, excluding the search-size filter. Annual rent is 12 × Zoopla advertised monthly rent; display rounding may apply.</x:v>
      </x:c>
      <x:c r="S2075" s="15" t="str">
        <x:v>https://www.zoopla.co.uk/to-rent/commercial/details/68000700/</x:v>
      </x:c>
      <x:c r="T2075" s="15" t="str">
        <x:v>https://www.rightmove.co.uk/properties/93131892#/?channel=COM_LET</x:v>
      </x:c>
      <x:c r="U2075" s="15" t="str"/>
      <x:c r="V2075" s="15" t="str">
        <x:v>St Albans — Standalone / estate not named</x:v>
      </x:c>
      <x:c r="W2075" s="15" t="str">
        <x:v>Individual unit ≤15,000 sq ft</x:v>
      </x:c>
      <x:c r="X2075" s="13" t="n">
        <x:f>IF(N2075="Yes",L2075,0)</x:f>
        <x:v>18.00091227003193</x:v>
      </x:c>
      <x:c r="Y2075" s="14" t="n">
        <x:v>1</x:v>
      </x:c>
      <x:c r="Z2075" s="13" t="str">
        <x:v>Industrial / workshop / storage</x:v>
      </x:c>
    </x:row>
    <x:row r="2076" ht="127" customHeight="1">
      <x:c r="A2076" s="13" t="str">
        <x:v>SE1096</x:v>
      </x:c>
      <x:c r="B2076" s="15" t="str">
        <x:v>St Albans</x:v>
      </x:c>
      <x:c r="C2076" s="15" t="str">
        <x:v>St Albans</x:v>
      </x:c>
      <x:c r="D2076" s="14" t="n">
        <x:v>75540</x:v>
      </x:c>
      <x:c r="E2076" s="13" t="str">
        <x:v>Town</x:v>
      </x:c>
      <x:c r="F2076" s="15" t="str">
        <x:v>Standalone / estate not named</x:v>
      </x:c>
      <x:c r="G2076" s="15" t="str">
        <x:v>Unit T, Lyon Way, St. Albans, Hertfordshire, AL4 0LQ</x:v>
      </x:c>
      <x:c r="H2076" s="13" t="str">
        <x:v>Future</x:v>
      </x:c>
      <x:c r="I2076" s="14" t="n">
        <x:v>12006</x:v>
      </x:c>
      <x:c r="J2076" s="13" t="str">
        <x:f>IF(AND(ISNUMBER(I2076),I2076&gt;0),IF(I2076&lt;=1000,"1–1,000",IF(I2076&lt;=2500,"1,001–2,500",IF(I2076&lt;=5000,"2,501–5,000",IF(I2076&lt;=10000,"5,001–10,000","10,001–15,000")))),"10,001–15,000")</x:f>
        <x:v>10,001–15,000</x:v>
      </x:c>
      <x:c r="K2076" s="16" t="n">
        <x:v>180000</x:v>
      </x:c>
      <x:c r="L2076" s="43" t="n">
        <x:f>IF(AND(ISNUMBER(I2076),I2076&gt;0,ISNUMBER(K2076),K2076&gt;0),K2076/I2076,"n.a.")</x:f>
        <x:v>14.992503748125937</x:v>
      </x:c>
      <x:c r="M2076" s="43" t="n">
        <x:v>14.99</x:v>
      </x:c>
      <x:c r="N2076" s="13" t="str">
        <x:v>No</x:v>
      </x:c>
      <x:c r="O2076" s="15" t="str">
        <x:v>Minimum eaves height of 4m; This property comprises a spacious warehouse with a minimum eaves height of 4 metres.</x:v>
      </x:c>
      <x:c r="P2076" s="15" t="str">
        <x:v>Two loading doors; The site features two loading doors, seven dedicated parking spaces directly out the front, and a separate yard area fully secured by perimeter fencing.</x:v>
      </x:c>
      <x:c r="Q2076" s="15" t="str">
        <x:v>This property comprises a spacious warehouse with a minimum eaves height of 4 metres. The warehouse has kitchen and WC facilities. The site features two loading doors, seven dedicated parking spaces directly out the front, and a separate yard area fully secured by perimeter fencing. The ground and first floor provide office space equipped with air conditioning and good natural light along with kitchen space and WCs. The site is currently undergoing refurbishment works, further details available on request. Additional information</x:v>
      </x:c>
      <x:c r="R2076" s="15" t="str">
        <x:v>Future/refurbishment or tenant vacation pending Annual rent converted from portal pcm; rounded display may differ from agent annual quote. Rightmove displays a price per sq ft; may be portal calculated. Rightmove detail verified. Annual rent is 12 × Rightmove advertised monthly rent; display rounding may apply.</x:v>
      </x:c>
      <x:c r="S2076" s="15" t="str">
        <x:v>https://www.zoopla.co.uk/to-rent/commercial/details/73564550/</x:v>
      </x:c>
      <x:c r="T2076" s="15" t="str">
        <x:v>https://www.rightmove.co.uk/properties/760725040038145#/?channel=COM_LET</x:v>
      </x:c>
      <x:c r="U2076" s="15" t="str"/>
      <x:c r="V2076" s="15" t="str">
        <x:v>St Albans — Standalone / estate not named</x:v>
      </x:c>
      <x:c r="W2076" s="15" t="str">
        <x:v>Individual unit ≤15,000 sq ft</x:v>
      </x:c>
      <x:c r="X2076" s="13" t="n">
        <x:f>IF(N2076="Yes",L2076,0)</x:f>
        <x:v>0</x:v>
      </x:c>
      <x:c r="Y2076" s="14" t="n">
        <x:v>1</x:v>
      </x:c>
      <x:c r="Z2076" s="13" t="str">
        <x:v>Industrial / workshop / storage</x:v>
      </x:c>
    </x:row>
    <x:row r="2077" ht="75" customHeight="1">
      <x:c r="A2077" s="13" t="str">
        <x:v>SE1097</x:v>
      </x:c>
      <x:c r="B2077" s="15" t="str">
        <x:v>St Albans</x:v>
      </x:c>
      <x:c r="C2077" s="15" t="str">
        <x:v>St Albans</x:v>
      </x:c>
      <x:c r="D2077" s="14" t="n">
        <x:v>75540</x:v>
      </x:c>
      <x:c r="E2077" s="13" t="str">
        <x:v>Town</x:v>
      </x:c>
      <x:c r="F2077" s="15" t="str">
        <x:v>Verulam Industrial Estate</x:v>
      </x:c>
      <x:c r="G2077" s="15" t="str">
        <x:v>Unit 7, Verulam Industrial Estate, London Road, St. Albans, Hertfordshire AL1</x:v>
      </x:c>
      <x:c r="H2077" s="13" t="str">
        <x:v>Uncertain</x:v>
      </x:c>
      <x:c r="I2077" s="14" t="n">
        <x:v>4765</x:v>
      </x:c>
      <x:c r="J2077" s="13" t="str">
        <x:f>IF(AND(ISNUMBER(I2077),I2077&gt;0),IF(I2077&lt;=1000,"1–1,000",IF(I2077&lt;=2500,"1,001–2,500",IF(I2077&lt;=5000,"2,501–5,000",IF(I2077&lt;=10000,"5,001–10,000","10,001–15,000")))),"2,501–5,000")</x:f>
        <x:v>2,501–5,000</x:v>
      </x:c>
      <x:c r="K2077" s="16" t="n">
        <x:v>38124</x:v>
      </x:c>
      <x:c r="L2077" s="43" t="n">
        <x:f>IF(AND(ISNUMBER(I2077),I2077&gt;0,ISNUMBER(K2077),K2077&gt;0),K2077/I2077,"n.a.")</x:f>
        <x:v>8.000839454354669</x:v>
      </x:c>
      <x:c r="M2077" s="43"/>
      <x:c r="N2077" s="13" t="str">
        <x:v>No</x:v>
      </x:c>
      <x:c r="O2077" s="15" t="str">
        <x:v>A warehouse unit available on flexible lease terms. The warehouse is suitable for a variety of occupiers and benefit from three phase power, car parking, kitchen and W/C provisions and generous eaves heights.</x:v>
      </x:c>
      <x:c r="P2077" s="15" t="str">
        <x:v>Not stated</x:v>
      </x:c>
      <x:c r="Q2077" s="15" t="str">
        <x:v>A warehouse unit available on flexible lease terms. The warehouse is suitable for a variety of occupiers and benefit from ... Light industrial Leasehold</x:v>
      </x:c>
      <x:c r="R2077" s="15" t="str">
        <x:v>Advertised but conflicting floor-area/demise descriptions Annual rent converted from portal pcm; rounded display may differ from agent annual quote. Portal result card observed; individual detail unavailable at time of reading. Conflicting portal areas: 4260.0, 4765.0 Size read from property card, excluding the search-size filter. Annual rent is 12 × Rightmove advertised monthly rent; display rounding may apply.</x:v>
      </x:c>
      <x:c r="S2077" s="15" t="str">
        <x:v>https://www.zoopla.co.uk/to-rent/commercial/details/69480408/</x:v>
      </x:c>
      <x:c r="T2077" s="15" t="str">
        <x:v>https://www.rightmove.co.uk/properties/771295394982864#/?channel=COM_LET</x:v>
      </x:c>
      <x:c r="U2077" s="15" t="str">
        <x:v>https://www.rightmove.co.uk/properties/760724142584241#/?channel=COM_LET</x:v>
      </x:c>
      <x:c r="V2077" s="15" t="str">
        <x:v>St Albans — Verulam Industrial Estate</x:v>
      </x:c>
      <x:c r="W2077" s="15" t="str">
        <x:v>Individual unit ≤15,000 sq ft</x:v>
      </x:c>
      <x:c r="X2077" s="13" t="n">
        <x:f>IF(N2077="Yes",L2077,0)</x:f>
        <x:v>0</x:v>
      </x:c>
      <x:c r="Y2077" s="14" t="n">
        <x:v>1</x:v>
      </x:c>
      <x:c r="Z2077" s="13" t="str">
        <x:v>Industrial / workshop / storage</x:v>
      </x:c>
    </x:row>
    <x:row r="2078" ht="218" customHeight="1">
      <x:c r="A2078" s="13" t="str">
        <x:v>SE1098</x:v>
      </x:c>
      <x:c r="B2078" s="15" t="str">
        <x:v>Stanford-le-Hope</x:v>
      </x:c>
      <x:c r="C2078" s="15" t="str">
        <x:v>Stanford-le-Hope</x:v>
      </x:c>
      <x:c r="D2078" s="14" t="n">
        <x:v>29525</x:v>
      </x:c>
      <x:c r="E2078" s="13" t="str">
        <x:v>Town</x:v>
      </x:c>
      <x:c r="F2078" s="15" t="str">
        <x:v>Standalone / estate not named</x:v>
      </x:c>
      <x:c r="G2078" s="15" t="str">
        <x:v>Channel Close, Stanford-le-hope, Stanford-le-hope, Commercial Property</x:v>
      </x:c>
      <x:c r="H2078" s="13" t="str">
        <x:v>Uncertain</x:v>
      </x:c>
      <x:c r="I2078" s="14" t="n">
        <x:v>2820</x:v>
      </x:c>
      <x:c r="J2078" s="13" t="str">
        <x:f>IF(AND(ISNUMBER(I2078),I2078&gt;0),IF(I2078&lt;=1000,"1–1,000",IF(I2078&lt;=2500,"1,001–2,500",IF(I2078&lt;=5000,"2,501–5,000",IF(I2078&lt;=10000,"5,001–10,000","10,001–15,000")))),"2,501–5,000")</x:f>
        <x:v>2,501–5,000</x:v>
      </x:c>
      <x:c r="K2078" s="16" t="n">
        <x:v>58800</x:v>
      </x:c>
      <x:c r="L2078" s="43" t="n">
        <x:f>IF(AND(ISNUMBER(I2078),I2078&gt;0,ISNUMBER(K2078),K2078&gt;0),K2078/I2078,"n.a.")</x:f>
        <x:v>20.851063829787233</x:v>
      </x:c>
      <x:c r="M2078" s="43"/>
      <x:c r="N2078" s="13" t="str">
        <x:v>No</x:v>
      </x:c>
      <x:c r="O2078" s="15" t="str">
        <x:v>Not stated</x:v>
      </x:c>
      <x:c r="P2078" s="15" t="str">
        <x:v>Not stated</x:v>
      </x:c>
      <x:c r="Q2078" s="15" t="str">
        <x:v>"LARGE OFFICE SPACE AVAILABLE: Castle Estate Agents are pleased to offer TO LET this Secure 1st FLOOR OFFICE which is ideal for a LARGE BUSINESS, with a separate office, set on this popular industrial estate in the heart of Stanford-le-Hope benefiting from a COMMUNUAL SITTING ROOM, KITCHEN, TOILETS"</x:v>
      </x:c>
      <x:c r="R2078" s="15" t="str">
        <x:v>Advertised but conflicting floor-area/demise descriptions Annual rent converted from portal pcm; rounded display may differ from agent annual quote. Conflicting portal areas: 204.0, 368.0, 667.0, 759.0, 2820.0 Size read from property card, excluding the search-size filter. Annual rent is 12 × Rightmove advertised monthly rent; display rounding may apply.</x:v>
      </x:c>
      <x:c r="S2078" s="15" t="str">
        <x:v>https://www.rightmove.co.uk/properties/90579177#/?channel=COM_LET</x:v>
      </x:c>
      <x:c r="T2078" s="15" t="str">
        <x:v>https://www.rightmove.co.uk/properties/171985139#/?channel=COM_LET</x:v>
      </x:c>
      <x:c r="U2078" s="15" t="str">
        <x:v>https://www.rightmove.co.uk/properties/171985133#/?channel=COM_LET
https://www.rightmove.co.uk/properties/171985136#/?channel=COM_LET
https://www.rightmove.co.uk/properties/171985130#/?channel=COM_LET
https://www.rightmove.co.uk/properties/171985127#/?channel=COM_LET
https://www.rightmove.co.uk/properties/171985124#/?channel=COM_LET
https://www.rightmove.co.uk/properties/171985121#/?channel=COM_LET
https://www.rightmove.co.uk/properties/171985118#/?channel=COM_LET
https://www.rightmove.co.uk/properties/171985115#/?channel=COM_LET</x:v>
      </x:c>
      <x:c r="V2078" s="15" t="str">
        <x:v>Stanford-le-Hope — Standalone / estate not named</x:v>
      </x:c>
      <x:c r="W2078" s="15" t="str">
        <x:v>Individual unit ≤15,000 sq ft</x:v>
      </x:c>
      <x:c r="X2078" s="13" t="n">
        <x:f>IF(N2078="Yes",L2078,0)</x:f>
        <x:v>0</x:v>
      </x:c>
      <x:c r="Y2078" s="14" t="n">
        <x:v>1</x:v>
      </x:c>
      <x:c r="Z2078" s="13" t="str">
        <x:v>Industrial / workshop / storage</x:v>
      </x:c>
    </x:row>
    <x:row r="2079" ht="75" customHeight="1">
      <x:c r="A2079" s="13" t="str">
        <x:v>SE1099</x:v>
      </x:c>
      <x:c r="B2079" s="15" t="str">
        <x:v>Stevenage</x:v>
      </x:c>
      <x:c r="C2079" s="15" t="str">
        <x:v>Stevenage</x:v>
      </x:c>
      <x:c r="D2079" s="14" t="n">
        <x:v>94470</x:v>
      </x:c>
      <x:c r="E2079" s="13" t="str">
        <x:v>Town</x:v>
      </x:c>
      <x:c r="F2079" s="15" t="str">
        <x:v>Access Business Park</x:v>
      </x:c>
      <x:c r="G2079" s="15" t="str">
        <x:v>Unit 4 Access Business Park, Gunnels Wood Road, Stevenage, Hertfordshire, SG1 2GR</x:v>
      </x:c>
      <x:c r="H2079" s="13" t="str">
        <x:v>Current</x:v>
      </x:c>
      <x:c r="I2079" s="14" t="n">
        <x:v>3595</x:v>
      </x:c>
      <x:c r="J2079" s="13" t="str">
        <x:f>IF(AND(ISNUMBER(I2079),I2079&gt;0),IF(I2079&lt;=1000,"1–1,000",IF(I2079&lt;=2500,"1,001–2,500",IF(I2079&lt;=5000,"2,501–5,000",IF(I2079&lt;=10000,"5,001–10,000","10,001–15,000")))),"2,501–5,000")</x:f>
        <x:v>2,501–5,000</x:v>
      </x:c>
      <x:c r="K2079" s="16" t="n">
        <x:v>51000</x:v>
      </x:c>
      <x:c r="L2079" s="43" t="n">
        <x:f>IF(AND(ISNUMBER(I2079),I2079&gt;0,ISNUMBER(K2079),K2079&gt;0),K2079/I2079,"n.a.")</x:f>
        <x:v>14.186369958275382</x:v>
      </x:c>
      <x:c r="M2079" s="43"/>
      <x:c r="N2079" s="13" t="str">
        <x:v>Yes</x:v>
      </x:c>
      <x:c r="O2079" s="15" t="str">
        <x:v>Not stated</x:v>
      </x:c>
      <x:c r="P2079" s="15" t="str">
        <x:v>Not stated</x:v>
      </x:c>
      <x:c r="Q2079" s="15" t="str">
        <x:v>This well-presented property is constructed of steel portal frame and provides industrial/warehouse accommodation at ground floor level with office, storerooms, kitchen and WC facility. There is also a first-floor mezzanine providing extra storage space and two offices.</x:v>
      </x:c>
      <x:c r="R2079" s="15" t="str">
        <x:v>Advertised to let Annual rent converted from portal pcm; rounded display may differ from agent annual quote. Size read from property card, excluding the search-size filter. Annual rent is 12 × Rightmove advertised monthly rent; display rounding may apply.</x:v>
      </x:c>
      <x:c r="S2079" s="15" t="str">
        <x:v>https://www.rightmove.co.uk/properties/780847324818688#/?channel=COM_LET</x:v>
      </x:c>
      <x:c r="T2079" s="15" t="str"/>
      <x:c r="U2079" s="15" t="str"/>
      <x:c r="V2079" s="15" t="str">
        <x:v>Stevenage — Access Business Park</x:v>
      </x:c>
      <x:c r="W2079" s="15" t="str">
        <x:v>Individual unit ≤15,000 sq ft</x:v>
      </x:c>
      <x:c r="X2079" s="13" t="n">
        <x:f>IF(N2079="Yes",L2079,0)</x:f>
        <x:v>14.186369958275382</x:v>
      </x:c>
      <x:c r="Y2079" s="14" t="n">
        <x:v>1</x:v>
      </x:c>
      <x:c r="Z2079" s="13" t="str">
        <x:v>Industrial / workshop / storage</x:v>
      </x:c>
    </x:row>
    <x:row r="2080" ht="49" customHeight="1">
      <x:c r="A2080" s="13" t="str">
        <x:v>SE1100</x:v>
      </x:c>
      <x:c r="B2080" s="15" t="str">
        <x:v>Stevenage</x:v>
      </x:c>
      <x:c r="C2080" s="15" t="str">
        <x:v>Stevenage</x:v>
      </x:c>
      <x:c r="D2080" s="14" t="n">
        <x:v>94470</x:v>
      </x:c>
      <x:c r="E2080" s="13" t="str">
        <x:v>Town</x:v>
      </x:c>
      <x:c r="F2080" s="15" t="str">
        <x:v>Bowmans Trading Estate</x:v>
      </x:c>
      <x:c r="G2080" s="15" t="str">
        <x:v>Unit 6, Bowmans Trading Estate, Stevenage SG1</x:v>
      </x:c>
      <x:c r="H2080" s="13" t="str">
        <x:v>Current</x:v>
      </x:c>
      <x:c r="I2080" s="14" t="n">
        <x:v>4500</x:v>
      </x:c>
      <x:c r="J2080" s="13" t="str">
        <x:f>IF(AND(ISNUMBER(I2080),I2080&gt;0),IF(I2080&lt;=1000,"1–1,000",IF(I2080&lt;=2500,"1,001–2,500",IF(I2080&lt;=5000,"2,501–5,000",IF(I2080&lt;=10000,"5,001–10,000","10,001–15,000")))),"2,501–5,000")</x:f>
        <x:v>2,501–5,000</x:v>
      </x:c>
      <x:c r="K2080" s="16" t="n">
        <x:v>48000</x:v>
      </x:c>
      <x:c r="L2080" s="43" t="n">
        <x:f>IF(AND(ISNUMBER(I2080),I2080&gt;0,ISNUMBER(K2080),K2080&gt;0),K2080/I2080,"n.a.")</x:f>
        <x:v>10.666666666666666</x:v>
      </x:c>
      <x:c r="M2080" s="43"/>
      <x:c r="N2080" s="13" t="str">
        <x:v>Yes</x:v>
      </x:c>
      <x:c r="O2080" s="15" t="str">
        <x:v>Not stated</x:v>
      </x:c>
      <x:c r="P2080" s="15" t="str">
        <x:v>Not stated</x:v>
      </x:c>
      <x:c r="Q2080" s="15" t="str">
        <x:v>Refurbished Freehold Industrial / Warehouse Unit with Offices – 4,386 sq ft – Stevenage SG1 An excellent opportunity to ... Warehouse</x:v>
      </x:c>
      <x:c r="R2080"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80" s="15" t="str">
        <x:v>https://www.zoopla.co.uk/to-rent/commercial/details/74591690/</x:v>
      </x:c>
      <x:c r="T2080" s="15" t="str"/>
      <x:c r="U2080" s="15" t="str"/>
      <x:c r="V2080" s="15" t="str">
        <x:v>Stevenage — Bowmans Trading Estate</x:v>
      </x:c>
      <x:c r="W2080" s="15" t="str">
        <x:v>Individual unit ≤15,000 sq ft</x:v>
      </x:c>
      <x:c r="X2080" s="13" t="n">
        <x:f>IF(N2080="Yes",L2080,0)</x:f>
        <x:v>10.666666666666666</x:v>
      </x:c>
      <x:c r="Y2080" s="14" t="n">
        <x:v>1</x:v>
      </x:c>
      <x:c r="Z2080" s="13" t="str">
        <x:v>Industrial / workshop / storage</x:v>
      </x:c>
    </x:row>
    <x:row r="2081" ht="140" customHeight="1">
      <x:c r="A2081" s="13" t="str">
        <x:v>SE1101</x:v>
      </x:c>
      <x:c r="B2081" s="15" t="str">
        <x:v>Stevenage</x:v>
      </x:c>
      <x:c r="C2081" s="15" t="str">
        <x:v>Stevenage</x:v>
      </x:c>
      <x:c r="D2081" s="14" t="n">
        <x:v>94470</x:v>
      </x:c>
      <x:c r="E2081" s="13" t="str">
        <x:v>Town</x:v>
      </x:c>
      <x:c r="F2081" s="15" t="str">
        <x:v>Hyatt Trading Estate</x:v>
      </x:c>
      <x:c r="G2081" s="15" t="str">
        <x:v>Unit 11, Hyatt Trading Estate, Babbage Road, Stevenage, Hertfordshire SG1</x:v>
      </x:c>
      <x:c r="H2081" s="13" t="str">
        <x:v>Current</x:v>
      </x:c>
      <x:c r="I2081" s="14" t="n">
        <x:v>2364</x:v>
      </x:c>
      <x:c r="J2081" s="13" t="str">
        <x:f>IF(AND(ISNUMBER(I2081),I2081&gt;0),IF(I2081&lt;=1000,"1–1,000",IF(I2081&lt;=2500,"1,001–2,500",IF(I2081&lt;=5000,"2,501–5,000",IF(I2081&lt;=10000,"5,001–10,000","10,001–15,000")))),"1,001–2,500")</x:f>
        <x:v>1,001–2,500</x:v>
      </x:c>
      <x:c r="K2081" s="16" t="n">
        <x:v>32520</x:v>
      </x:c>
      <x:c r="L2081" s="43" t="n">
        <x:f>IF(AND(ISNUMBER(I2081),I2081&gt;0,ISNUMBER(K2081),K2081&gt;0),K2081/I2081,"n.a.")</x:f>
        <x:v>13.756345177664974</x:v>
      </x:c>
      <x:c r="M2081" s="43"/>
      <x:c r="N2081" s="13" t="str">
        <x:v>Yes</x:v>
      </x:c>
      <x:c r="O2081" s="15" t="str">
        <x:v>Available Mid June 2026 Unit 11 is a smart end of terrace warehouse / production unit that forms part of small modern estate. It is constructed of a concrete frame with part clad and part brick facing elevations and a mono-pitched roof with translucent panels. It has been fully refurbished by the landlord and includes a full height motorised roller shutter, 3 phase power and male and female WCs. There is parking outside the front for 4 vehicles w</x:v>
      </x:c>
      <x:c r="P2081" s="15" t="str">
        <x:v>Available Mid June 2026 Unit 11 is a smart end of terrace warehouse / production unit that forms part of small modern estate. It is constructed of a concrete frame with part clad and part brick facing elevations and a mono-pitched roof with translucent panels. It has been fully refurbished by the landlord and includes a full height motorised roller shutter, 3 phase power and male and female WCs. There is parking outside the front for 4 vehicles w</x:v>
      </x:c>
      <x:c r="Q2081" s="15" t="str">
        <x:v>Available Mid June 2026 Unit 11 is a smart end of terrace warehouse / production unit that forms part of small modern estate. ... Industrial Leasehold</x:v>
      </x:c>
      <x:c r="R2081"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81" s="15" t="str">
        <x:v>https://www.zoopla.co.uk/to-rent/commercial/details/71844341/</x:v>
      </x:c>
      <x:c r="T2081" s="15" t="str">
        <x:v>https://www.rightmove.co.uk/properties/760757420104960#/?channel=COM_LET</x:v>
      </x:c>
      <x:c r="U2081" s="15" t="str"/>
      <x:c r="V2081" s="15" t="str">
        <x:v>Stevenage — Hyatt Trading Estate</x:v>
      </x:c>
      <x:c r="W2081" s="15" t="str">
        <x:v>Individual unit ≤15,000 sq ft</x:v>
      </x:c>
      <x:c r="X2081" s="13" t="n">
        <x:f>IF(N2081="Yes",L2081,0)</x:f>
        <x:v>13.756345177664974</x:v>
      </x:c>
      <x:c r="Y2081" s="14" t="n">
        <x:v>1</x:v>
      </x:c>
      <x:c r="Z2081" s="13" t="str">
        <x:v>Industrial / workshop / storage</x:v>
      </x:c>
    </x:row>
    <x:row r="2082" ht="127" customHeight="1">
      <x:c r="A2082" s="13" t="str">
        <x:v>SE1102</x:v>
      </x:c>
      <x:c r="B2082" s="15" t="str">
        <x:v>Stevenage</x:v>
      </x:c>
      <x:c r="C2082" s="15" t="str">
        <x:v>Stevenage</x:v>
      </x:c>
      <x:c r="D2082" s="14" t="n">
        <x:v>94470</x:v>
      </x:c>
      <x:c r="E2082" s="13" t="str">
        <x:v>Town</x:v>
      </x:c>
      <x:c r="F2082" s="15" t="str">
        <x:v>Hyatt Trading Estate</x:v>
      </x:c>
      <x:c r="G2082" s="15" t="str">
        <x:v>Unit 4, Hyatt Trading Estate, Babbage Road, Stevenage, Hertfordshire SG1</x:v>
      </x:c>
      <x:c r="H2082" s="13" t="str">
        <x:v>Uncertain</x:v>
      </x:c>
      <x:c r="I2082" s="14" t="n">
        <x:v>1367</x:v>
      </x:c>
      <x:c r="J2082" s="13" t="str">
        <x:f>IF(AND(ISNUMBER(I2082),I2082&gt;0),IF(I2082&lt;=1000,"1–1,000",IF(I2082&lt;=2500,"1,001–2,500",IF(I2082&lt;=5000,"2,501–5,000",IF(I2082&lt;=10000,"5,001–10,000","10,001–15,000")))),"1,001–2,500")</x:f>
        <x:v>1,001–2,500</x:v>
      </x:c>
      <x:c r="K2082" s="16" t="n">
        <x:v>23952</x:v>
      </x:c>
      <x:c r="L2082" s="43" t="n">
        <x:f>IF(AND(ISNUMBER(I2082),I2082&gt;0,ISNUMBER(K2082),K2082&gt;0),K2082/I2082,"n.a.")</x:f>
        <x:v>17.521580102414045</x:v>
      </x:c>
      <x:c r="M2082" s="43"/>
      <x:c r="N2082" s="13" t="str">
        <x:v>No</x:v>
      </x:c>
      <x:c r="O2082" s="15" t="str">
        <x:v>Not stated</x:v>
      </x:c>
      <x:c r="P2082" s="15" t="str">
        <x:v>The property comprises a smart end-of-terrace warehouse / production unit forming part of a small modern estate. The unit has a new roof and is of concrete frame construction with part clad and part brick elevations beneath a mono-pitched roof with translucent panels. The accommodation benefits from a full-size electric loading door to the front, together with a ground floor office / amenity area. There is also a small storage mezzanine to the re</x:v>
      </x:c>
      <x:c r="Q2082" s="15" t="str">
        <x:v>The property comprises a smart end-of-terrace warehouse / production unit forming part of a small modern estate. The unit has ... Industrial Leasehold</x:v>
      </x:c>
      <x:c r="R2082" s="15" t="str">
        <x:v>Advertised but conflicting floor-area/demise descriptions Annual rent converted from portal pcm; rounded display may differ from agent annual quote. Portal result card observed; individual detail unavailable at time of reading. Conflicting portal areas: 1337.0, 1367.0 Size read from property card, excluding the search-size filter. Annual rent is 12 × Rightmove advertised monthly rent; display rounding may apply.</x:v>
      </x:c>
      <x:c r="S2082" s="15" t="str">
        <x:v>https://www.zoopla.co.uk/to-rent/commercial/details/71843772/</x:v>
      </x:c>
      <x:c r="T2082" s="15" t="str">
        <x:v>https://www.zoopla.co.uk/to-rent/commercial/details/71231309/</x:v>
      </x:c>
      <x:c r="U2082" s="15" t="str">
        <x:v>https://www.zoopla.co.uk/to-rent/commercial/details/71060614/
https://www.rightmove.co.uk/properties/760757405542129#/?channel=COM_LET
https://www.rightmove.co.uk/properties/759309462616032#/?channel=COM_LET</x:v>
      </x:c>
      <x:c r="V2082" s="15" t="str">
        <x:v>Stevenage — Hyatt Trading Estate</x:v>
      </x:c>
      <x:c r="W2082" s="15" t="str">
        <x:v>Individual unit ≤15,000 sq ft</x:v>
      </x:c>
      <x:c r="X2082" s="13" t="n">
        <x:f>IF(N2082="Yes",L2082,0)</x:f>
        <x:v>0</x:v>
      </x:c>
      <x:c r="Y2082" s="14" t="n">
        <x:v>1</x:v>
      </x:c>
      <x:c r="Z2082" s="13" t="str">
        <x:v>Industrial / workshop / storage</x:v>
      </x:c>
    </x:row>
    <x:row r="2083" ht="153" customHeight="1">
      <x:c r="A2083" s="13" t="str">
        <x:v>SE1103</x:v>
      </x:c>
      <x:c r="B2083" s="15" t="str">
        <x:v>Stevenage</x:v>
      </x:c>
      <x:c r="C2083" s="15" t="str">
        <x:v>Stevenage</x:v>
      </x:c>
      <x:c r="D2083" s="14" t="n">
        <x:v>94470</x:v>
      </x:c>
      <x:c r="E2083" s="13" t="str">
        <x:v>Town</x:v>
      </x:c>
      <x:c r="F2083" s="15" t="str">
        <x:v>Pin Green Industrial Estate</x:v>
      </x:c>
      <x:c r="G2083" s="15" t="str">
        <x:v>Unit 2 Pin Green Industrial Estate, Cartwright Road, Pin Green, Stevenage, Hertfordshire, SG1 4QJ</x:v>
      </x:c>
      <x:c r="H2083" s="13" t="str">
        <x:v>Current</x:v>
      </x:c>
      <x:c r="I2083" s="14" t="n">
        <x:v>7618</x:v>
      </x:c>
      <x:c r="J2083" s="13" t="str">
        <x:f>IF(AND(ISNUMBER(I2083),I2083&gt;0),IF(I2083&lt;=1000,"1–1,000",IF(I2083&lt;=2500,"1,001–2,500",IF(I2083&lt;=5000,"2,501–5,000",IF(I2083&lt;=10000,"5,001–10,000","10,001–15,000")))),"5,001–10,000")</x:f>
        <x:v>5,001–10,000</x:v>
      </x:c>
      <x:c r="K2083" s="16" t="n">
        <x:v>99756</x:v>
      </x:c>
      <x:c r="L2083" s="43" t="n">
        <x:f>IF(AND(ISNUMBER(I2083),I2083&gt;0,ISNUMBER(K2083),K2083&gt;0),K2083/I2083,"n.a.")</x:f>
        <x:v>13.0947755316356</x:v>
      </x:c>
      <x:c r="M2083" s="43" t="n">
        <x:v>13.09</x:v>
      </x:c>
      <x:c r="N2083" s="13" t="str">
        <x:v>Yes</x:v>
      </x:c>
      <x:c r="O2083" s="15" t="str">
        <x:v>Eaves height 7.4m (ridge 8.4m); The warehouse offers a single uninterrupted space with an eaves of 7.4m (ridge 8.4m).</x:v>
      </x:c>
      <x:c r="P2083" s="15" t="str">
        <x:v>Not stated</x:v>
      </x:c>
      <x:c r="Q2083" s="15" t="str">
        <x:v>Location Stevenage is located between junctions 7 and 8 of the A1(M) approximately 25 miles north of London and 16 miles north of Junction 23 of the M25. The A505 provided fast east/west communications between Luton and the M1 and Cambridge and the M11. Stevenage intercity station provides a fast service to London Kings Cross with a minimum travel time of only 19 minutes. Stevenage is a modern new town served by an efficient system of dual carriageways and has a particularly strong base of hi-tech industries in the pharmaceutical, aerospace and defence sectors. Cartwright Road is located in the Pin Green commercial area on the north east side of the town with dual carriageway links to both A</x:v>
      </x:c>
      <x:c r="R208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083" s="15" t="str">
        <x:v>https://www.zoopla.co.uk/to-rent/commercial/details/73362598/</x:v>
      </x:c>
      <x:c r="T2083" s="15" t="str">
        <x:v>https://www.zoopla.co.uk/to-rent/commercial/details/69409861/</x:v>
      </x:c>
      <x:c r="U2083" s="15" t="str">
        <x:v>https://www.rightmove.co.uk/properties/759309015793889#/?channel=COM_LET
https://www.rightmove.co.uk/properties/760715359799536#/?channel=COM_LET</x:v>
      </x:c>
      <x:c r="V2083" s="15" t="str">
        <x:v>Stevenage — Pin Green Industrial Estate</x:v>
      </x:c>
      <x:c r="W2083" s="15" t="str">
        <x:v>Individual unit ≤15,000 sq ft</x:v>
      </x:c>
      <x:c r="X2083" s="13" t="n">
        <x:f>IF(N2083="Yes",L2083,0)</x:f>
        <x:v>13.0947755316356</x:v>
      </x:c>
      <x:c r="Y2083" s="14" t="n">
        <x:v>1</x:v>
      </x:c>
      <x:c r="Z2083" s="13" t="str">
        <x:v>Industrial / workshop / storage</x:v>
      </x:c>
    </x:row>
    <x:row r="2084" ht="62" customHeight="1">
      <x:c r="A2084" s="13" t="str">
        <x:v>SE1104</x:v>
      </x:c>
      <x:c r="B2084" s="15" t="str">
        <x:v>Stevenage</x:v>
      </x:c>
      <x:c r="C2084" s="15" t="str">
        <x:v>Stevenage</x:v>
      </x:c>
      <x:c r="D2084" s="14" t="n">
        <x:v>94470</x:v>
      </x:c>
      <x:c r="E2084" s="13" t="str">
        <x:v>Town</x:v>
      </x:c>
      <x:c r="F2084" s="15" t="str">
        <x:v>Standalone / estate not named</x:v>
      </x:c>
      <x:c r="G2084" s="15" t="str">
        <x:v>11 Gunnels Wood Park, Gunnels Wood Road, Stevenage, SG1 2BH</x:v>
      </x:c>
      <x:c r="H2084" s="13" t="str">
        <x:v>Uncertain</x:v>
      </x:c>
      <x:c r="I2084" s="14" t="n">
        <x:v>14587</x:v>
      </x:c>
      <x:c r="J2084" s="13" t="str">
        <x:f>IF(AND(ISNUMBER(I2084),I2084&gt;0),IF(I2084&lt;=1000,"1–1,000",IF(I2084&lt;=2500,"1,001–2,500",IF(I2084&lt;=5000,"2,501–5,000",IF(I2084&lt;=10000,"5,001–10,000","10,001–15,000")))),"10,001–15,000")</x:f>
        <x:v>10,001–15,000</x:v>
      </x:c>
      <x:c r="K2084" s="16" t="n">
        <x:v>144852</x:v>
      </x:c>
      <x:c r="L2084" s="43" t="n">
        <x:f>IF(AND(ISNUMBER(I2084),I2084&gt;0,ISNUMBER(K2084),K2084&gt;0),K2084/I2084,"n.a.")</x:f>
        <x:v>9.930211832453555</x:v>
      </x:c>
      <x:c r="M2084" s="43"/>
      <x:c r="N2084" s="13" t="str">
        <x:v>No</x:v>
      </x:c>
      <x:c r="O2084" s="15" t="str">
        <x:v>Not stated</x:v>
      </x:c>
      <x:c r="P2084" s="15" t="str">
        <x:v>Not stated</x:v>
      </x:c>
      <x:c r="Q2084" s="15" t="str">
        <x:v>Mid-terraced factory/warehouse to let in Stevenage. 6 months' rent free available, subject to status</x:v>
      </x:c>
      <x:c r="R2084" s="15" t="str">
        <x:v>Advertised but conflicting floor-area/demise descriptions Annual rent converted from portal pcm; rounded display may differ from agent annual quote. Conflicting portal areas: 14490.0, 14587.0 Size read from property card, excluding the search-size filter. Annual rent is 12 × Rightmove advertised monthly rent; display rounding may apply.</x:v>
      </x:c>
      <x:c r="S2084" s="15" t="str">
        <x:v>https://www.rightmove.co.uk/properties/761857217068736#/?channel=COM_LET</x:v>
      </x:c>
      <x:c r="T2084" s="15" t="str">
        <x:v>https://www.rightmove.co.uk/properties/760570347845393#/?channel=COM_LET</x:v>
      </x:c>
      <x:c r="U2084" s="15" t="str"/>
      <x:c r="V2084" s="15" t="str">
        <x:v>Stevenage — Standalone / estate not named</x:v>
      </x:c>
      <x:c r="W2084" s="15" t="str">
        <x:v>Individual unit ≤15,000 sq ft</x:v>
      </x:c>
      <x:c r="X2084" s="13" t="n">
        <x:f>IF(N2084="Yes",L2084,0)</x:f>
        <x:v>0</x:v>
      </x:c>
      <x:c r="Y2084" s="14" t="n">
        <x:v>1</x:v>
      </x:c>
      <x:c r="Z2084" s="13" t="str">
        <x:v>Industrial / workshop / storage</x:v>
      </x:c>
    </x:row>
    <x:row r="2085" ht="49" customHeight="1">
      <x:c r="A2085" s="13" t="str">
        <x:v>SE1105</x:v>
      </x:c>
      <x:c r="B2085" s="15" t="str">
        <x:v>Stevenage</x:v>
      </x:c>
      <x:c r="C2085" s="15" t="str">
        <x:v>Stevenage</x:v>
      </x:c>
      <x:c r="D2085" s="14" t="n">
        <x:v>94470</x:v>
      </x:c>
      <x:c r="E2085" s="13" t="str">
        <x:v>Town</x:v>
      </x:c>
      <x:c r="F2085" s="15" t="str">
        <x:v>Standalone / estate not named</x:v>
      </x:c>
      <x:c r="G2085" s="15" t="str">
        <x:v>3 Whitworth Road, Stevenage SG1</x:v>
      </x:c>
      <x:c r="H2085" s="13" t="str">
        <x:v>Current</x:v>
      </x:c>
      <x:c r="I2085" s="14" t="n">
        <x:v>6746</x:v>
      </x:c>
      <x:c r="J2085" s="13" t="str">
        <x:f>IF(AND(ISNUMBER(I2085),I2085&gt;0),IF(I2085&lt;=1000,"1–1,000",IF(I2085&lt;=2500,"1,001–2,500",IF(I2085&lt;=5000,"2,501–5,000",IF(I2085&lt;=10000,"5,001–10,000","10,001–15,000")))),"5,001–10,000")</x:f>
        <x:v>5,001–10,000</x:v>
      </x:c>
      <x:c r="K2085" s="16" t="n">
        <x:v>107604</x:v>
      </x:c>
      <x:c r="L2085" s="43" t="n">
        <x:f>IF(AND(ISNUMBER(I2085),I2085&gt;0,ISNUMBER(K2085),K2085&gt;0),K2085/I2085,"n.a.")</x:f>
        <x:v>15.950785650756004</x:v>
      </x:c>
      <x:c r="M2085" s="43"/>
      <x:c r="N2085" s="13" t="str">
        <x:v>Yes</x:v>
      </x:c>
      <x:c r="O2085" s="15" t="str">
        <x:v>Not stated</x:v>
      </x:c>
      <x:c r="P2085" s="15" t="str">
        <x:v>Not stated</x:v>
      </x:c>
      <x:c r="Q2085" s="15" t="str">
        <x:v>Well configured mid terrace unit suitable for trade or business users. Large dedicated front yard for loading and parking. Industrial</x:v>
      </x:c>
      <x:c r="R2085"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85" s="15" t="str">
        <x:v>https://www.zoopla.co.uk/to-rent/commercial/details/73912440/</x:v>
      </x:c>
      <x:c r="T2085" s="15" t="str"/>
      <x:c r="U2085" s="15" t="str"/>
      <x:c r="V2085" s="15" t="str">
        <x:v>Stevenage — Standalone / estate not named</x:v>
      </x:c>
      <x:c r="W2085" s="15" t="str">
        <x:v>Individual unit ≤15,000 sq ft</x:v>
      </x:c>
      <x:c r="X2085" s="13" t="n">
        <x:f>IF(N2085="Yes",L2085,0)</x:f>
        <x:v>15.950785650756004</x:v>
      </x:c>
      <x:c r="Y2085" s="14" t="n">
        <x:v>1</x:v>
      </x:c>
      <x:c r="Z2085" s="13" t="str">
        <x:v>Industrial / workshop / storage</x:v>
      </x:c>
    </x:row>
    <x:row r="2086" ht="153" customHeight="1">
      <x:c r="A2086" s="13" t="str">
        <x:v>SE1106</x:v>
      </x:c>
      <x:c r="B2086" s="15" t="str">
        <x:v>Stevenage</x:v>
      </x:c>
      <x:c r="C2086" s="15" t="str">
        <x:v>Stevenage</x:v>
      </x:c>
      <x:c r="D2086" s="14" t="n">
        <x:v>94470</x:v>
      </x:c>
      <x:c r="E2086" s="13" t="str">
        <x:v>Town</x:v>
      </x:c>
      <x:c r="F2086" s="15" t="str">
        <x:v>Standalone / estate not named</x:v>
      </x:c>
      <x:c r="G2086" s="15" t="str">
        <x:v>Canterbury House, 11 Wedgwood Court, Wedgwood Way, Stevenage, Hertfordshire, SG1 4QR</x:v>
      </x:c>
      <x:c r="H2086" s="13" t="str">
        <x:v>Current</x:v>
      </x:c>
      <x:c r="I2086" s="14" t="n">
        <x:v>3617</x:v>
      </x:c>
      <x:c r="J2086" s="13" t="str">
        <x:f>IF(AND(ISNUMBER(I2086),I2086&gt;0),IF(I2086&lt;=1000,"1–1,000",IF(I2086&lt;=2500,"1,001–2,500",IF(I2086&lt;=5000,"2,501–5,000",IF(I2086&lt;=10000,"5,001–10,000","10,001–15,000")))),"2,501–5,000")</x:f>
        <x:v>2,501–5,000</x:v>
      </x:c>
      <x:c r="K2086" s="16" t="n">
        <x:v>50000</x:v>
      </x:c>
      <x:c r="L2086" s="43" t="n">
        <x:f>IF(AND(ISNUMBER(I2086),I2086&gt;0,ISNUMBER(K2086),K2086&gt;0),K2086/I2086,"n.a.")</x:f>
        <x:v>13.823610727121924</x:v>
      </x:c>
      <x:c r="M2086" s="43" t="n">
        <x:v>13.82</x:v>
      </x:c>
      <x:c r="N2086" s="13" t="str">
        <x:v>Yes</x:v>
      </x:c>
      <x:c r="O2086" s="15" t="str">
        <x:v>Not stated</x:v>
      </x:c>
      <x:c r="P2086" s="15" t="str">
        <x:v>Not stated</x:v>
      </x:c>
      <x:c r="Q2086" s="15" t="str">
        <x:v>Location Stevenage is located between junctions 7 and 8 of the A1(M) approximately 25 miles north of London and 16 miles north of Junction 23 of the M25. The A505 provided fast east/west communications between Luton and the M1 and Cambridge and the M11. Stevenage intercity station provides a fast service to London Kings Cross with a minimum travel time of only 19 minutes. Stevenage is a modern new town served by an efficient system of dual carriageways and has a particularly strong base of hi-tech industries in the pharmaceutical, aerospace and defence sectors. Pin Green commercial area is on the north east side of the town with dual carriageway links to both A1M Junctions. Description Detac</x:v>
      </x:c>
      <x:c r="R2086" s="15" t="str">
        <x:v>Advertised to let Rightmove displays a price per sq ft; may be portal calculated. Rightmove detail verified. Rent amount checked against a rent-labelled annual statement.</x:v>
      </x:c>
      <x:c r="S2086" s="15" t="str">
        <x:v>https://www.zoopla.co.uk/to-rent/commercial/details/74573314/</x:v>
      </x:c>
      <x:c r="T2086" s="15" t="str">
        <x:v>https://www.rightmove.co.uk/properties/781374366383024#/?channel=COM_LET</x:v>
      </x:c>
      <x:c r="U2086" s="15" t="str"/>
      <x:c r="V2086" s="15" t="str">
        <x:v>Stevenage — Standalone / estate not named</x:v>
      </x:c>
      <x:c r="W2086" s="15" t="str">
        <x:v>Individual unit ≤15,000 sq ft</x:v>
      </x:c>
      <x:c r="X2086" s="13" t="n">
        <x:f>IF(N2086="Yes",L2086,0)</x:f>
        <x:v>13.823610727121924</x:v>
      </x:c>
      <x:c r="Y2086" s="14" t="n">
        <x:v>1</x:v>
      </x:c>
      <x:c r="Z2086" s="13" t="str">
        <x:v>Industrial / workshop / storage</x:v>
      </x:c>
    </x:row>
    <x:row r="2087" ht="49" customHeight="1">
      <x:c r="A2087" s="13" t="str">
        <x:v>SE1107</x:v>
      </x:c>
      <x:c r="B2087" s="15" t="str">
        <x:v>Stevenage</x:v>
      </x:c>
      <x:c r="C2087" s="15" t="str">
        <x:v>Stevenage</x:v>
      </x:c>
      <x:c r="D2087" s="14" t="n">
        <x:v>94470</x:v>
      </x:c>
      <x:c r="E2087" s="13" t="str">
        <x:v>Town</x:v>
      </x:c>
      <x:c r="F2087" s="15" t="str">
        <x:v>Standalone / estate not named</x:v>
      </x:c>
      <x:c r="G2087" s="15" t="str">
        <x:v>Leyden Road, Stevenage SG1</x:v>
      </x:c>
      <x:c r="H2087" s="13" t="str">
        <x:v>Current</x:v>
      </x:c>
      <x:c r="I2087" s="14" t="n">
        <x:v>4100</x:v>
      </x:c>
      <x:c r="J2087" s="13" t="str">
        <x:f>IF(AND(ISNUMBER(I2087),I2087&gt;0),IF(I2087&lt;=1000,"1–1,000",IF(I2087&lt;=2500,"1,001–2,500",IF(I2087&lt;=5000,"2,501–5,000",IF(I2087&lt;=10000,"5,001–10,000","10,001–15,000")))),"2,501–5,000")</x:f>
        <x:v>2,501–5,000</x:v>
      </x:c>
      <x:c r="K2087" s="16" t="n">
        <x:v>68004</x:v>
      </x:c>
      <x:c r="L2087" s="43" t="n">
        <x:f>IF(AND(ISNUMBER(I2087),I2087&gt;0,ISNUMBER(K2087),K2087&gt;0),K2087/I2087,"n.a.")</x:f>
        <x:v>16.586341463414634</x:v>
      </x:c>
      <x:c r="M2087" s="43"/>
      <x:c r="N2087" s="13" t="str">
        <x:v>Yes</x:v>
      </x:c>
      <x:c r="O2087" s="15" t="str">
        <x:v>Not stated</x:v>
      </x:c>
      <x:c r="P2087" s="15" t="str">
        <x:v>Not stated</x:v>
      </x:c>
      <x:c r="Q2087" s="15" t="str">
        <x:v>To Let 3,100 sq.ft Modern Warehouse Unit &amp; Yard together with adjoining 1,000 sq.ft single storey office building &amp; parking ... Warehouse</x:v>
      </x:c>
      <x:c r="R2087"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087" s="15" t="str">
        <x:v>https://www.zoopla.co.uk/to-rent/commercial/details/73541757/</x:v>
      </x:c>
      <x:c r="T2087" s="15" t="str"/>
      <x:c r="U2087" s="15" t="str"/>
      <x:c r="V2087" s="15" t="str">
        <x:v>Stevenage — Standalone / estate not named</x:v>
      </x:c>
      <x:c r="W2087" s="15" t="str">
        <x:v>Individual unit ≤15,000 sq ft</x:v>
      </x:c>
      <x:c r="X2087" s="13" t="n">
        <x:f>IF(N2087="Yes",L2087,0)</x:f>
        <x:v>16.586341463414634</x:v>
      </x:c>
      <x:c r="Y2087" s="14" t="n">
        <x:v>1</x:v>
      </x:c>
      <x:c r="Z2087" s="13" t="str">
        <x:v>Industrial / workshop / storage</x:v>
      </x:c>
    </x:row>
    <x:row r="2088" ht="153" customHeight="1">
      <x:c r="A2088" s="13" t="str">
        <x:v>SE1108</x:v>
      </x:c>
      <x:c r="B2088" s="15" t="str">
        <x:v>Stevenage</x:v>
      </x:c>
      <x:c r="C2088" s="15" t="str">
        <x:v>Stevenage</x:v>
      </x:c>
      <x:c r="D2088" s="14" t="n">
        <x:v>94470</x:v>
      </x:c>
      <x:c r="E2088" s="13" t="str">
        <x:v>Town</x:v>
      </x:c>
      <x:c r="F2088" s="15" t="str">
        <x:v>Standalone / estate not named</x:v>
      </x:c>
      <x:c r="G2088" s="15" t="str">
        <x:v>Unit 10 Wedgwood Gate, Wedgwood Way, Stevenage, Hertfordshire, SG1 4QB</x:v>
      </x:c>
      <x:c r="H2088" s="13" t="str">
        <x:v>Current</x:v>
      </x:c>
      <x:c r="I2088" s="14" t="n">
        <x:v>1430</x:v>
      </x:c>
      <x:c r="J2088" s="13" t="str">
        <x:f>IF(AND(ISNUMBER(I2088),I2088&gt;0),IF(I2088&lt;=1000,"1–1,000",IF(I2088&lt;=2500,"1,001–2,500",IF(I2088&lt;=5000,"2,501–5,000",IF(I2088&lt;=10000,"5,001–10,000","10,001–15,000")))),"1,001–2,500")</x:f>
        <x:v>1,001–2,500</x:v>
      </x:c>
      <x:c r="K2088" s="16"/>
      <x:c r="L2088" s="43" t="str">
        <x:f>IF(AND(ISNUMBER(I2088),I2088&gt;0,ISNUMBER(K2088),K2088&gt;0),K2088/I2088,"n.a.")</x:f>
        <x:v>n.a.</x:v>
      </x:c>
      <x:c r="M2088" s="43"/>
      <x:c r="N2088" s="13" t="str">
        <x:v>No</x:v>
      </x:c>
      <x:c r="O2088"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x:v>
      </x:c>
      <x:c r="P2088" s="15" t="str">
        <x:v>Not stated</x:v>
      </x:c>
      <x:c r="Q2088"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Constructed in brick and blockwork with profile-clad elevations beneath pitched roofs, the units offer practical and efficient space with eaves heights ranging from approximately 3.2m to 4.3m (subject to confirmation).</x:v>
      </x:c>
      <x:c r="R2088" s="15" t="str">
        <x:v>Advertised to let Size read from property card, excluding the search-size filter.</x:v>
      </x:c>
      <x:c r="S2088" s="15" t="str">
        <x:v>https://www.rightmove.co.uk/properties/760570375289024#/?channel=COM_LET</x:v>
      </x:c>
      <x:c r="T2088" s="15" t="str"/>
      <x:c r="U2088" s="15" t="str"/>
      <x:c r="V2088" s="15" t="str">
        <x:v>Stevenage — Standalone / estate not named</x:v>
      </x:c>
      <x:c r="W2088" s="15" t="str">
        <x:v>Individual unit ≤15,000 sq ft</x:v>
      </x:c>
      <x:c r="X2088" s="13" t="n">
        <x:f>IF(N2088="Yes",L2088,0)</x:f>
        <x:v>0</x:v>
      </x:c>
      <x:c r="Y2088" s="14" t="n">
        <x:v>1</x:v>
      </x:c>
      <x:c r="Z2088" s="13" t="str">
        <x:v>Industrial / workshop / storage</x:v>
      </x:c>
    </x:row>
    <x:row r="2089" ht="153" customHeight="1">
      <x:c r="A2089" s="13" t="str">
        <x:v>SE1109</x:v>
      </x:c>
      <x:c r="B2089" s="15" t="str">
        <x:v>Stevenage</x:v>
      </x:c>
      <x:c r="C2089" s="15" t="str">
        <x:v>Stevenage</x:v>
      </x:c>
      <x:c r="D2089" s="14" t="n">
        <x:v>94470</x:v>
      </x:c>
      <x:c r="E2089" s="13" t="str">
        <x:v>Town</x:v>
      </x:c>
      <x:c r="F2089" s="15" t="str">
        <x:v>Standalone / estate not named</x:v>
      </x:c>
      <x:c r="G2089" s="15" t="str">
        <x:v>Unit 11 Wedgwood Gate, Wedgwood Way, Stevenage, Hertfordshire, SG1 4QB</x:v>
      </x:c>
      <x:c r="H2089" s="13" t="str">
        <x:v>Current</x:v>
      </x:c>
      <x:c r="I2089" s="14" t="n">
        <x:v>1437</x:v>
      </x:c>
      <x:c r="J2089" s="13" t="str">
        <x:f>IF(AND(ISNUMBER(I2089),I2089&gt;0),IF(I2089&lt;=1000,"1–1,000",IF(I2089&lt;=2500,"1,001–2,500",IF(I2089&lt;=5000,"2,501–5,000",IF(I2089&lt;=10000,"5,001–10,000","10,001–15,000")))),"1,001–2,500")</x:f>
        <x:v>1,001–2,500</x:v>
      </x:c>
      <x:c r="K2089" s="16"/>
      <x:c r="L2089" s="43" t="str">
        <x:f>IF(AND(ISNUMBER(I2089),I2089&gt;0,ISNUMBER(K2089),K2089&gt;0),K2089/I2089,"n.a.")</x:f>
        <x:v>n.a.</x:v>
      </x:c>
      <x:c r="M2089" s="43"/>
      <x:c r="N2089" s="13" t="str">
        <x:v>No</x:v>
      </x:c>
      <x:c r="O2089"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x:v>
      </x:c>
      <x:c r="P2089" s="15" t="str">
        <x:v>Not stated</x:v>
      </x:c>
      <x:c r="Q2089"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Constructed in brick and blockwork with profile-clad elevations beneath pitched roofs, the units offer practical and efficient space with eaves heights ranging from approximately 3.2m to 4.3m (subject to confirmation).</x:v>
      </x:c>
      <x:c r="R2089" s="15" t="str">
        <x:v>Advertised to let Size read from property card, excluding the search-size filter.</x:v>
      </x:c>
      <x:c r="S2089" s="15" t="str">
        <x:v>https://www.rightmove.co.uk/properties/768720801272288#/?channel=COM_LET</x:v>
      </x:c>
      <x:c r="T2089" s="15" t="str"/>
      <x:c r="U2089" s="15" t="str"/>
      <x:c r="V2089" s="15" t="str">
        <x:v>Stevenage — Standalone / estate not named</x:v>
      </x:c>
      <x:c r="W2089" s="15" t="str">
        <x:v>Individual unit ≤15,000 sq ft</x:v>
      </x:c>
      <x:c r="X2089" s="13" t="n">
        <x:f>IF(N2089="Yes",L2089,0)</x:f>
        <x:v>0</x:v>
      </x:c>
      <x:c r="Y2089" s="14" t="n">
        <x:v>1</x:v>
      </x:c>
      <x:c r="Z2089" s="13" t="str">
        <x:v>Industrial / workshop / storage</x:v>
      </x:c>
    </x:row>
    <x:row r="2090" ht="42" customHeight="1">
      <x:c r="A2090" s="13" t="str">
        <x:v>SE1110</x:v>
      </x:c>
      <x:c r="B2090" s="15" t="str">
        <x:v>Stevenage</x:v>
      </x:c>
      <x:c r="C2090" s="15" t="str">
        <x:v>Stevenage</x:v>
      </x:c>
      <x:c r="D2090" s="14" t="n">
        <x:v>94470</x:v>
      </x:c>
      <x:c r="E2090" s="13" t="str">
        <x:v>Town</x:v>
      </x:c>
      <x:c r="F2090" s="15" t="str">
        <x:v>Standalone / estate not named</x:v>
      </x:c>
      <x:c r="G2090" s="15" t="str">
        <x:v>Unit 13, Gunnels Wood Park, Gunnels Wood Road, Stevenage SG1</x:v>
      </x:c>
      <x:c r="H2090" s="13" t="str">
        <x:v>Current</x:v>
      </x:c>
      <x:c r="I2090" s="14" t="n">
        <x:v>14652</x:v>
      </x:c>
      <x:c r="J2090" s="13" t="str">
        <x:f>IF(AND(ISNUMBER(I2090),I2090&gt;0),IF(I2090&lt;=1000,"1–1,000",IF(I2090&lt;=2500,"1,001–2,500",IF(I2090&lt;=5000,"2,501–5,000",IF(I2090&lt;=10000,"5,001–10,000","10,001–15,000")))),"10,001–15,000")</x:f>
        <x:v>10,001–15,000</x:v>
      </x:c>
      <x:c r="K2090" s="16"/>
      <x:c r="L2090" s="43" t="str">
        <x:f>IF(AND(ISNUMBER(I2090),I2090&gt;0,ISNUMBER(K2090),K2090&gt;0),K2090/I2090,"n.a.")</x:f>
        <x:v>n.a.</x:v>
      </x:c>
      <x:c r="M2090" s="43"/>
      <x:c r="N2090" s="13" t="str">
        <x:v>No</x:v>
      </x:c>
      <x:c r="O2090" s="15" t="str">
        <x:v>Not stated</x:v>
      </x:c>
      <x:c r="P2090" s="15" t="str">
        <x:v>Not stated</x:v>
      </x:c>
      <x:c r="Q2090" s="15" t="str">
        <x:v>Mid terraced unit within the established Gunnels Wood Park. To undergo an extensive refurbishment. Industrial</x:v>
      </x:c>
      <x:c r="R2090" s="15" t="str">
        <x:v>Advertised to let Portal result card observed; individual detail unavailable at time of reading.</x:v>
      </x:c>
      <x:c r="S2090" s="15" t="str">
        <x:v>https://www.zoopla.co.uk/to-rent/commercial/details/72598318/</x:v>
      </x:c>
      <x:c r="T2090" s="15" t="str"/>
      <x:c r="U2090" s="15" t="str"/>
      <x:c r="V2090" s="15" t="str">
        <x:v>Stevenage — Standalone / estate not named</x:v>
      </x:c>
      <x:c r="W2090" s="15" t="str">
        <x:v>Individual unit ≤15,000 sq ft</x:v>
      </x:c>
      <x:c r="X2090" s="13" t="n">
        <x:f>IF(N2090="Yes",L2090,0)</x:f>
        <x:v>0</x:v>
      </x:c>
      <x:c r="Y2090" s="14" t="n">
        <x:v>1</x:v>
      </x:c>
      <x:c r="Z2090" s="13" t="str">
        <x:v>Industrial / workshop / storage</x:v>
      </x:c>
    </x:row>
    <x:row r="2091" ht="49" customHeight="1">
      <x:c r="A2091" s="13" t="str">
        <x:v>SE1111</x:v>
      </x:c>
      <x:c r="B2091" s="15" t="str">
        <x:v>Stevenage</x:v>
      </x:c>
      <x:c r="C2091" s="15" t="str">
        <x:v>Stevenage</x:v>
      </x:c>
      <x:c r="D2091" s="14" t="n">
        <x:v>94470</x:v>
      </x:c>
      <x:c r="E2091" s="13" t="str">
        <x:v>Town</x:v>
      </x:c>
      <x:c r="F2091" s="15" t="str">
        <x:v>Standalone / estate not named</x:v>
      </x:c>
      <x:c r="G2091" s="15" t="str">
        <x:v>Unit 17, Gunnels Wood Park, Gunnels Wood Road, Stevenage SG1</x:v>
      </x:c>
      <x:c r="H2091" s="13" t="str">
        <x:v>Current</x:v>
      </x:c>
      <x:c r="I2091" s="14" t="n">
        <x:v>4069</x:v>
      </x:c>
      <x:c r="J2091" s="13" t="str">
        <x:f>IF(AND(ISNUMBER(I2091),I2091&gt;0),IF(I2091&lt;=1000,"1–1,000",IF(I2091&lt;=2500,"1,001–2,500",IF(I2091&lt;=5000,"2,501–5,000",IF(I2091&lt;=10000,"5,001–10,000","10,001–15,000")))),"2,501–5,000")</x:f>
        <x:v>2,501–5,000</x:v>
      </x:c>
      <x:c r="K2091" s="16"/>
      <x:c r="L2091" s="43" t="str">
        <x:f>IF(AND(ISNUMBER(I2091),I2091&gt;0,ISNUMBER(K2091),K2091&gt;0),K2091/I2091,"n.a.")</x:f>
        <x:v>n.a.</x:v>
      </x:c>
      <x:c r="M2091" s="43"/>
      <x:c r="N2091" s="13" t="str">
        <x:v>No</x:v>
      </x:c>
      <x:c r="O2091" s="15" t="str">
        <x:v>Mid terraced industrial/warehouse unit with good height and generous parking on an established estate in a prime Stevenage ... Industrial</x:v>
      </x:c>
      <x:c r="P2091" s="15" t="str">
        <x:v>Not stated</x:v>
      </x:c>
      <x:c r="Q2091" s="15" t="str">
        <x:v>Mid terraced industrial/warehouse unit with good height and generous parking on an established estate in a prime Stevenage ... Industrial</x:v>
      </x:c>
      <x:c r="R2091" s="15" t="str">
        <x:v>Advertised to let Portal result card observed; individual detail unavailable at time of reading.</x:v>
      </x:c>
      <x:c r="S2091" s="15" t="str">
        <x:v>https://www.zoopla.co.uk/to-rent/commercial/details/70891987/</x:v>
      </x:c>
      <x:c r="T2091" s="15" t="str"/>
      <x:c r="U2091" s="15" t="str"/>
      <x:c r="V2091" s="15" t="str">
        <x:v>Stevenage — Standalone / estate not named</x:v>
      </x:c>
      <x:c r="W2091" s="15" t="str">
        <x:v>Individual unit ≤15,000 sq ft</x:v>
      </x:c>
      <x:c r="X2091" s="13" t="n">
        <x:f>IF(N2091="Yes",L2091,0)</x:f>
        <x:v>0</x:v>
      </x:c>
      <x:c r="Y2091" s="14" t="n">
        <x:v>1</x:v>
      </x:c>
      <x:c r="Z2091" s="13" t="str">
        <x:v>Industrial / workshop / storage</x:v>
      </x:c>
    </x:row>
    <x:row r="2092" ht="140" customHeight="1">
      <x:c r="A2092" s="13" t="str">
        <x:v>SE1112</x:v>
      </x:c>
      <x:c r="B2092" s="15" t="str">
        <x:v>Stevenage</x:v>
      </x:c>
      <x:c r="C2092" s="15" t="str">
        <x:v>Stevenage</x:v>
      </x:c>
      <x:c r="D2092" s="14" t="n">
        <x:v>94470</x:v>
      </x:c>
      <x:c r="E2092" s="13" t="str">
        <x:v>Town</x:v>
      </x:c>
      <x:c r="F2092" s="15" t="str">
        <x:v>Standalone / estate not named</x:v>
      </x:c>
      <x:c r="G2092" s="15" t="str">
        <x:v>Unit 3 Centric, Gunnels Wood Road, Stevenage, Hertfordshire, SG1 2AS</x:v>
      </x:c>
      <x:c r="H2092" s="13" t="str">
        <x:v>Current</x:v>
      </x:c>
      <x:c r="I2092" s="14" t="n">
        <x:v>10009</x:v>
      </x:c>
      <x:c r="J2092" s="13" t="str">
        <x:f>IF(AND(ISNUMBER(I2092),I2092&gt;0),IF(I2092&lt;=1000,"1–1,000",IF(I2092&lt;=2500,"1,001–2,500",IF(I2092&lt;=5000,"2,501–5,000",IF(I2092&lt;=10000,"5,001–10,000","10,001–15,000")))),"10,001–15,000")</x:f>
        <x:v>10,001–15,000</x:v>
      </x:c>
      <x:c r="K2092" s="16"/>
      <x:c r="L2092" s="43" t="str">
        <x:f>IF(AND(ISNUMBER(I2092),I2092&gt;0,ISNUMBER(K2092),K2092&gt;0),K2092/I2092,"n.a.")</x:f>
        <x:v>n.a.</x:v>
      </x:c>
      <x:c r="M2092" s="43"/>
      <x:c r="N2092" s="13" t="str">
        <x:v>No</x:v>
      </x:c>
      <x:c r="O2092" s="15" t="str">
        <x:v>New 4 unit industrial/warehouse development in the centre of Stevenage Units from 10,009 sq ft and 26,306 sq ft, with fitted first floor offices 9m clear internal height Provision of electric vehicle charging points Yard depths to accommodate HGV loading to all units Passenger lifts to Unit 1 and Unit 2 Steel portal frame construction, pitched roofing, and high glazing proportions Level access loading doors to all units Bicycle parking and shower</x:v>
      </x:c>
      <x:c r="P2092" s="15" t="str">
        <x:v>New 4 unit industrial/warehouse development in the centre of Stevenage Units from 10,009 sq ft and 26,306 sq ft, with fitted first floor offices 9m clear internal height Provision of electric vehicle charging points Yard depths to accommodate HGV loading to all units Passenger lifts to Unit 1 and Unit 2 Steel portal frame construction, pitched roofing, and high glazing proportions Level access loading doors to all units Bicycle parking and shower</x:v>
      </x:c>
      <x:c r="Q2092" s="15" t="str">
        <x:v>New 4 unit industrial/warehouse development in the centre of Stevenage Units from 10,009 sq ft and 26,306 sq ft, with fitted first floor offices 9m clear internal height Provision of electric vehicle charging points Yard depths to accommodate HGV loading to all units Passenger lifts to Unit 1 and Unit 2 Steel portal frame construction, pitched roofing, and high glazing proportions Level access loading doors to all units Bicycle parking and showers to all units Well connected to other business hubs in the region via the nearby A1(M) BREEAM "Excellent" rating EPC rating "A"</x:v>
      </x:c>
      <x:c r="R2092" s="15" t="str">
        <x:v>Advertised to let Size read from property card, excluding the search-size filter.</x:v>
      </x:c>
      <x:c r="S2092" s="15" t="str">
        <x:v>https://www.rightmove.co.uk/properties/760569827930369#/?channel=COM_LET</x:v>
      </x:c>
      <x:c r="T2092" s="15" t="str"/>
      <x:c r="U2092" s="15" t="str"/>
      <x:c r="V2092" s="15" t="str">
        <x:v>Stevenage — Standalone / estate not named</x:v>
      </x:c>
      <x:c r="W2092" s="15" t="str">
        <x:v>Individual unit ≤15,000 sq ft</x:v>
      </x:c>
      <x:c r="X2092" s="13" t="n">
        <x:f>IF(N2092="Yes",L2092,0)</x:f>
        <x:v>0</x:v>
      </x:c>
      <x:c r="Y2092" s="14" t="n">
        <x:v>1</x:v>
      </x:c>
      <x:c r="Z2092" s="13" t="str">
        <x:v>Industrial / workshop / storage</x:v>
      </x:c>
    </x:row>
    <x:row r="2093" ht="153" customHeight="1">
      <x:c r="A2093" s="13" t="str">
        <x:v>SE1113</x:v>
      </x:c>
      <x:c r="B2093" s="15" t="str">
        <x:v>Stevenage</x:v>
      </x:c>
      <x:c r="C2093" s="15" t="str">
        <x:v>Stevenage</x:v>
      </x:c>
      <x:c r="D2093" s="14" t="n">
        <x:v>94470</x:v>
      </x:c>
      <x:c r="E2093" s="13" t="str">
        <x:v>Town</x:v>
      </x:c>
      <x:c r="F2093" s="15" t="str">
        <x:v>Standalone / estate not named</x:v>
      </x:c>
      <x:c r="G2093" s="15" t="str">
        <x:v>Unit C, Argyle Gate, Argyle Way, Stevenage, Hertfordshire, SG1 2AD</x:v>
      </x:c>
      <x:c r="H2093" s="13" t="str">
        <x:v>Current</x:v>
      </x:c>
      <x:c r="I2093" s="14" t="n">
        <x:v>6229</x:v>
      </x:c>
      <x:c r="J2093" s="13" t="str">
        <x:f>IF(AND(ISNUMBER(I2093),I2093&gt;0),IF(I2093&lt;=1000,"1–1,000",IF(I2093&lt;=2500,"1,001–2,500",IF(I2093&lt;=5000,"2,501–5,000",IF(I2093&lt;=10000,"5,001–10,000","10,001–15,000")))),"5,001–10,000")</x:f>
        <x:v>5,001–10,000</x:v>
      </x:c>
      <x:c r="K2093" s="16" t="n">
        <x:v>99756</x:v>
      </x:c>
      <x:c r="L2093" s="43" t="n">
        <x:f>IF(AND(ISNUMBER(I2093),I2093&gt;0,ISNUMBER(K2093),K2093&gt;0),K2093/I2093,"n.a.")</x:f>
        <x:v>16.01476962594317</x:v>
      </x:c>
      <x:c r="M2093" s="43" t="n">
        <x:v>16.01</x:v>
      </x:c>
      <x:c r="N2093" s="13" t="str">
        <x:v>Yes</x:v>
      </x:c>
      <x:c r="O2093" s="15" t="str">
        <x:v>7.5m eaves height; Full-height electric loading door</x:v>
      </x:c>
      <x:c r="P2093" s="15" t="str">
        <x:v>Full-height electric loading door</x:v>
      </x:c>
      <x:c r="Q2093" s="15" t="str">
        <x:v>Location Stevenage is a vibrant commercial centre with a strong representation in the aerospace, defence and pharmaceutical sectors. It is located between Junctions 7&amp;8 of the A1M approx. 32 miles north of Central London. Stevenage intercity station a short distance from the property provides a fast service to London Kings Cross / St Pancras Europe's leading transport hub in around 21 minutes. London Luton and London Stansted airports are conveniently close. Stevenage offers a full range of services including a leisure park close to the property, major out of town retail development, town centre and the attractive old town area with a range of pubs and restaurants. The surrounding villages o</x:v>
      </x:c>
      <x:c r="R209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093" s="15" t="str">
        <x:v>https://www.zoopla.co.uk/to-rent/commercial/details/73709821/</x:v>
      </x:c>
      <x:c r="T2093" s="15" t="str">
        <x:v>https://www.rightmove.co.uk/properties/763253532292880#/?channel=COM_LET</x:v>
      </x:c>
      <x:c r="U2093" s="15" t="str"/>
      <x:c r="V2093" s="15" t="str">
        <x:v>Stevenage — Standalone / estate not named</x:v>
      </x:c>
      <x:c r="W2093" s="15" t="str">
        <x:v>Individual unit ≤15,000 sq ft</x:v>
      </x:c>
      <x:c r="X2093" s="13" t="n">
        <x:f>IF(N2093="Yes",L2093,0)</x:f>
        <x:v>16.01476962594317</x:v>
      </x:c>
      <x:c r="Y2093" s="14" t="n">
        <x:v>1</x:v>
      </x:c>
      <x:c r="Z2093" s="13" t="str">
        <x:v>Industrial / workshop / storage</x:v>
      </x:c>
    </x:row>
    <x:row r="2094" ht="49" customHeight="1">
      <x:c r="A2094" s="13" t="str">
        <x:v>SE1114</x:v>
      </x:c>
      <x:c r="B2094" s="15" t="str">
        <x:v>Stevenage</x:v>
      </x:c>
      <x:c r="C2094" s="15" t="str">
        <x:v>Stevenage</x:v>
      </x:c>
      <x:c r="D2094" s="14" t="n">
        <x:v>94470</x:v>
      </x:c>
      <x:c r="E2094" s="13" t="str">
        <x:v>Town</x:v>
      </x:c>
      <x:c r="F2094" s="15" t="str">
        <x:v>Standalone / estate not named</x:v>
      </x:c>
      <x:c r="G2094" s="15" t="str">
        <x:v>Unit H, Gunnels Wood Park, Gunnels Wood Road, Stevenage SG1</x:v>
      </x:c>
      <x:c r="H2094" s="13" t="str">
        <x:v>Future</x:v>
      </x:c>
      <x:c r="I2094" s="14" t="n">
        <x:v>2391</x:v>
      </x:c>
      <x:c r="J2094" s="13" t="str">
        <x:f>IF(AND(ISNUMBER(I2094),I2094&gt;0),IF(I2094&lt;=1000,"1–1,000",IF(I2094&lt;=2500,"1,001–2,500",IF(I2094&lt;=5000,"2,501–5,000",IF(I2094&lt;=10000,"5,001–10,000","10,001–15,000")))),"1,001–2,500")</x:f>
        <x:v>1,001–2,500</x:v>
      </x:c>
      <x:c r="K2094" s="16" t="n">
        <x:v>46620</x:v>
      </x:c>
      <x:c r="L2094" s="43" t="n">
        <x:f>IF(AND(ISNUMBER(I2094),I2094&gt;0,ISNUMBER(K2094),K2094&gt;0),K2094/I2094,"n.a.")</x:f>
        <x:v>19.498117942283564</x:v>
      </x:c>
      <x:c r="M2094" s="43"/>
      <x:c r="N2094" s="13" t="str">
        <x:v>No</x:v>
      </x:c>
      <x:c r="O2094" s="15" t="str">
        <x:v>Not stated</x:v>
      </x:c>
      <x:c r="P2094" s="15" t="str">
        <x:v>Not stated</x:v>
      </x:c>
      <x:c r="Q2094" s="15" t="str">
        <x:v>A Trade/Industrial/Warehouse unit, to be refurbished, available from Q3 2026 on an established estate in a prime Stevenage ... Industrial</x:v>
      </x:c>
      <x:c r="R2094" s="15" t="str">
        <x:v>Future/refurbishment pending Annual rent converted from portal pcm; rounded display may differ from agent annual quote. Portal result card observed; individual detail unavailable at time of reading. Annual rent is 12 × Zoopla advertised monthly rent; display rounding may apply.</x:v>
      </x:c>
      <x:c r="S2094" s="15" t="str">
        <x:v>https://www.zoopla.co.uk/to-rent/commercial/details/72524994/</x:v>
      </x:c>
      <x:c r="T2094" s="15" t="str"/>
      <x:c r="U2094" s="15" t="str"/>
      <x:c r="V2094" s="15" t="str">
        <x:v>Stevenage — Standalone / estate not named</x:v>
      </x:c>
      <x:c r="W2094" s="15" t="str">
        <x:v>Individual unit ≤15,000 sq ft</x:v>
      </x:c>
      <x:c r="X2094" s="13" t="n">
        <x:f>IF(N2094="Yes",L2094,0)</x:f>
        <x:v>0</x:v>
      </x:c>
      <x:c r="Y2094" s="14" t="n">
        <x:v>1</x:v>
      </x:c>
      <x:c r="Z2094" s="13" t="str">
        <x:v>Industrial / workshop / storage</x:v>
      </x:c>
    </x:row>
    <x:row r="2095" ht="49" customHeight="1">
      <x:c r="A2095" s="13" t="str">
        <x:v>SE1115</x:v>
      </x:c>
      <x:c r="B2095" s="15" t="str">
        <x:v>Stevenage</x:v>
      </x:c>
      <x:c r="C2095" s="15" t="str">
        <x:v>Stevenage</x:v>
      </x:c>
      <x:c r="D2095" s="14" t="n">
        <x:v>94470</x:v>
      </x:c>
      <x:c r="E2095" s="13" t="str">
        <x:v>Town</x:v>
      </x:c>
      <x:c r="F2095" s="15" t="str">
        <x:v>Standalone / estate not named</x:v>
      </x:c>
      <x:c r="G2095" s="15" t="str">
        <x:v>Unit N, Gunnels Wood Park, Gunnels Wood Road, Stevenage SG1</x:v>
      </x:c>
      <x:c r="H2095" s="13" t="str">
        <x:v>Future</x:v>
      </x:c>
      <x:c r="I2095" s="14" t="n">
        <x:v>2463</x:v>
      </x:c>
      <x:c r="J2095" s="13" t="str">
        <x:f>IF(AND(ISNUMBER(I2095),I2095&gt;0),IF(I2095&lt;=1000,"1–1,000",IF(I2095&lt;=2500,"1,001–2,500",IF(I2095&lt;=5000,"2,501–5,000",IF(I2095&lt;=10000,"5,001–10,000","10,001–15,000")))),"1,001–2,500")</x:f>
        <x:v>1,001–2,500</x:v>
      </x:c>
      <x:c r="K2095" s="16" t="n">
        <x:v>46800</x:v>
      </x:c>
      <x:c r="L2095" s="43" t="n">
        <x:f>IF(AND(ISNUMBER(I2095),I2095&gt;0,ISNUMBER(K2095),K2095&gt;0),K2095/I2095,"n.a.")</x:f>
        <x:v>19.00121802679659</x:v>
      </x:c>
      <x:c r="M2095" s="43"/>
      <x:c r="N2095" s="13" t="str">
        <x:v>No</x:v>
      </x:c>
      <x:c r="O2095" s="15" t="str">
        <x:v>Not stated</x:v>
      </x:c>
      <x:c r="P2095" s="15" t="str">
        <x:v>Not stated</x:v>
      </x:c>
      <x:c r="Q2095" s="15" t="str">
        <x:v>A Trade/Industrial/Warehouse unit, under refurbishment, available April 2026 on an established estate in a prime Stevenage ... Industrial</x:v>
      </x:c>
      <x:c r="R2095" s="15" t="str">
        <x:v>Future/refurbishment pending Annual rent converted from portal pcm; rounded display may differ from agent annual quote. Portal result card observed; individual detail unavailable at time of reading. Annual rent is 12 × Zoopla advertised monthly rent; display rounding may apply.</x:v>
      </x:c>
      <x:c r="S2095" s="15" t="str">
        <x:v>https://www.zoopla.co.uk/to-rent/commercial/details/70890433/</x:v>
      </x:c>
      <x:c r="T2095" s="15" t="str"/>
      <x:c r="U2095" s="15" t="str"/>
      <x:c r="V2095" s="15" t="str">
        <x:v>Stevenage — Standalone / estate not named</x:v>
      </x:c>
      <x:c r="W2095" s="15" t="str">
        <x:v>Individual unit ≤15,000 sq ft</x:v>
      </x:c>
      <x:c r="X2095" s="13" t="n">
        <x:f>IF(N2095="Yes",L2095,0)</x:f>
        <x:v>0</x:v>
      </x:c>
      <x:c r="Y2095" s="14" t="n">
        <x:v>1</x:v>
      </x:c>
      <x:c r="Z2095" s="13" t="str">
        <x:v>Industrial / workshop / storage</x:v>
      </x:c>
    </x:row>
    <x:row r="2096" ht="49" customHeight="1">
      <x:c r="A2096" s="13" t="str">
        <x:v>SE1116</x:v>
      </x:c>
      <x:c r="B2096" s="15" t="str">
        <x:v>Stevenage</x:v>
      </x:c>
      <x:c r="C2096" s="15" t="str">
        <x:v>Stevenage</x:v>
      </x:c>
      <x:c r="D2096" s="14" t="n">
        <x:v>94470</x:v>
      </x:c>
      <x:c r="E2096" s="13" t="str">
        <x:v>Town</x:v>
      </x:c>
      <x:c r="F2096" s="15" t="str">
        <x:v>Standalone / estate not named</x:v>
      </x:c>
      <x:c r="G2096" s="15" t="str">
        <x:v>Unit O, Gunnels Wood Park, Gunnels Wood Road, Stevenage SG1</x:v>
      </x:c>
      <x:c r="H2096" s="13" t="str">
        <x:v>Future</x:v>
      </x:c>
      <x:c r="I2096" s="14" t="n">
        <x:v>2355</x:v>
      </x:c>
      <x:c r="J2096" s="13" t="str">
        <x:f>IF(AND(ISNUMBER(I2096),I2096&gt;0),IF(I2096&lt;=1000,"1–1,000",IF(I2096&lt;=2500,"1,001–2,500",IF(I2096&lt;=5000,"2,501–5,000",IF(I2096&lt;=10000,"5,001–10,000","10,001–15,000")))),"1,001–2,500")</x:f>
        <x:v>1,001–2,500</x:v>
      </x:c>
      <x:c r="K2096" s="16" t="n">
        <x:v>44748</x:v>
      </x:c>
      <x:c r="L2096" s="43" t="n">
        <x:f>IF(AND(ISNUMBER(I2096),I2096&gt;0,ISNUMBER(K2096),K2096&gt;0),K2096/I2096,"n.a.")</x:f>
        <x:v>19.00127388535032</x:v>
      </x:c>
      <x:c r="M2096" s="43"/>
      <x:c r="N2096" s="13" t="str">
        <x:v>No</x:v>
      </x:c>
      <x:c r="O2096" s="15" t="str">
        <x:v>Not stated</x:v>
      </x:c>
      <x:c r="P2096" s="15" t="str">
        <x:v>Not stated</x:v>
      </x:c>
      <x:c r="Q2096" s="15" t="str">
        <x:v>A Trade/Industrial/Warehouse unit, under refurbishment, available April 2026 on an established estate in a prime Stevenage ... Industrial</x:v>
      </x:c>
      <x:c r="R2096" s="15" t="str">
        <x:v>Future/refurbishment pending Annual rent converted from portal pcm; rounded display may differ from agent annual quote. Portal result card observed; individual detail unavailable at time of reading. Annual rent is 12 × Zoopla advertised monthly rent; display rounding may apply.</x:v>
      </x:c>
      <x:c r="S2096" s="15" t="str">
        <x:v>https://www.zoopla.co.uk/to-rent/commercial/details/70890436/</x:v>
      </x:c>
      <x:c r="T2096" s="15" t="str"/>
      <x:c r="U2096" s="15" t="str"/>
      <x:c r="V2096" s="15" t="str">
        <x:v>Stevenage — Standalone / estate not named</x:v>
      </x:c>
      <x:c r="W2096" s="15" t="str">
        <x:v>Individual unit ≤15,000 sq ft</x:v>
      </x:c>
      <x:c r="X2096" s="13" t="n">
        <x:f>IF(N2096="Yes",L2096,0)</x:f>
        <x:v>0</x:v>
      </x:c>
      <x:c r="Y2096" s="14" t="n">
        <x:v>1</x:v>
      </x:c>
      <x:c r="Z2096" s="13" t="str">
        <x:v>Industrial / workshop / storage</x:v>
      </x:c>
    </x:row>
    <x:row r="2097" ht="49" customHeight="1">
      <x:c r="A2097" s="13" t="str">
        <x:v>SE1117</x:v>
      </x:c>
      <x:c r="B2097" s="15" t="str">
        <x:v>Stevenage</x:v>
      </x:c>
      <x:c r="C2097" s="15" t="str">
        <x:v>Stevenage</x:v>
      </x:c>
      <x:c r="D2097" s="14" t="n">
        <x:v>94470</x:v>
      </x:c>
      <x:c r="E2097" s="13" t="str">
        <x:v>Town</x:v>
      </x:c>
      <x:c r="F2097" s="15" t="str">
        <x:v>Standalone / estate not named</x:v>
      </x:c>
      <x:c r="G2097" s="15" t="str">
        <x:v>Units O &amp; N, Gunnels Wood Park, Gunnels Wood Road, Stevenage SG1</x:v>
      </x:c>
      <x:c r="H2097" s="13" t="str">
        <x:v>Future</x:v>
      </x:c>
      <x:c r="I2097" s="14" t="n">
        <x:v>4818</x:v>
      </x:c>
      <x:c r="J2097" s="13" t="str">
        <x:f>IF(AND(ISNUMBER(I2097),I2097&gt;0),IF(I2097&lt;=1000,"1–1,000",IF(I2097&lt;=2500,"1,001–2,500",IF(I2097&lt;=5000,"2,501–5,000",IF(I2097&lt;=10000,"5,001–10,000","10,001–15,000")))),"2,501–5,000")</x:f>
        <x:v>2,501–5,000</x:v>
      </x:c>
      <x:c r="K2097" s="16" t="n">
        <x:v>91548</x:v>
      </x:c>
      <x:c r="L2097" s="43" t="n">
        <x:f>IF(AND(ISNUMBER(I2097),I2097&gt;0,ISNUMBER(K2097),K2097&gt;0),K2097/I2097,"n.a.")</x:f>
        <x:v>19.001245330012452</x:v>
      </x:c>
      <x:c r="M2097" s="43"/>
      <x:c r="N2097" s="13" t="str">
        <x:v>No</x:v>
      </x:c>
      <x:c r="O2097" s="15" t="str">
        <x:v>Not stated</x:v>
      </x:c>
      <x:c r="P2097" s="15" t="str">
        <x:v>Not stated</x:v>
      </x:c>
      <x:c r="Q2097" s="15" t="str">
        <x:v>Adjoining Trade/Industrial/Warehouse units, currently under refurbishment, available April 2026 on an established estate in ... Industrial</x:v>
      </x:c>
      <x:c r="R2097" s="15" t="str">
        <x:v>Future/refurbishment pending Annual rent converted from portal pcm; rounded display may differ from agent annual quote. Portal result card observed; individual detail unavailable at time of reading. Annual rent is 12 × Zoopla advertised monthly rent; display rounding may apply.</x:v>
      </x:c>
      <x:c r="S2097" s="15" t="str">
        <x:v>https://www.zoopla.co.uk/to-rent/commercial/details/70890473/</x:v>
      </x:c>
      <x:c r="T2097" s="15" t="str"/>
      <x:c r="U2097" s="15" t="str"/>
      <x:c r="V2097" s="15" t="str">
        <x:v>Stevenage — Standalone / estate not named</x:v>
      </x:c>
      <x:c r="W2097" s="15" t="str">
        <x:v>Individual unit ≤15,000 sq ft</x:v>
      </x:c>
      <x:c r="X2097" s="13" t="n">
        <x:f>IF(N2097="Yes",L2097,0)</x:f>
        <x:v>0</x:v>
      </x:c>
      <x:c r="Y2097" s="14" t="n">
        <x:v>1</x:v>
      </x:c>
      <x:c r="Z2097" s="13" t="str">
        <x:v>Industrial / workshop / storage</x:v>
      </x:c>
    </x:row>
    <x:row r="2098" ht="62" customHeight="1">
      <x:c r="A2098" s="13" t="str">
        <x:v>SE1118</x:v>
      </x:c>
      <x:c r="B2098" s="15" t="str">
        <x:v>Stevenage</x:v>
      </x:c>
      <x:c r="C2098" s="15" t="str">
        <x:v>Stevenage</x:v>
      </x:c>
      <x:c r="D2098" s="14" t="n">
        <x:v>94470</x:v>
      </x:c>
      <x:c r="E2098" s="13" t="str">
        <x:v>Town</x:v>
      </x:c>
      <x:c r="F2098" s="15" t="str">
        <x:v>Standalone / estate not named</x:v>
      </x:c>
      <x:c r="G2098" s="15" t="str">
        <x:v>Whittle Way, Stevenage SG1</x:v>
      </x:c>
      <x:c r="H2098" s="13" t="str">
        <x:v>Current</x:v>
      </x:c>
      <x:c r="I2098" s="14" t="n">
        <x:v>3930</x:v>
      </x:c>
      <x:c r="J2098" s="13" t="str">
        <x:f>IF(AND(ISNUMBER(I2098),I2098&gt;0),IF(I2098&lt;=1000,"1–1,000",IF(I2098&lt;=2500,"1,001–2,500",IF(I2098&lt;=5000,"2,501–5,000",IF(I2098&lt;=10000,"5,001–10,000","10,001–15,000")))),"2,501–5,000")</x:f>
        <x:v>2,501–5,000</x:v>
      </x:c>
      <x:c r="K2098" s="16" t="n">
        <x:v>52500</x:v>
      </x:c>
      <x:c r="L2098" s="43" t="n">
        <x:f>IF(AND(ISNUMBER(I2098),I2098&gt;0,ISNUMBER(K2098),K2098&gt;0),K2098/I2098,"n.a.")</x:f>
        <x:v>13.358778625954198</x:v>
      </x:c>
      <x:c r="M2098" s="43"/>
      <x:c r="N2098" s="13" t="str">
        <x:v>Yes</x:v>
      </x:c>
      <x:c r="O2098" s="15" t="str">
        <x:v>Not stated</x:v>
      </x:c>
      <x:c r="P2098" s="15" t="str">
        <x:v>Not stated</x:v>
      </x:c>
      <x:c r="Q2098" s="15" t="str">
        <x:v>Modern warehouse / trade-counter unit with air-conditioned first floor offices and good parking close to Junction 7 on the A1(M). Warehouse</x:v>
      </x:c>
      <x:c r="R2098"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098" s="15" t="str">
        <x:v>https://www.zoopla.co.uk/to-rent/commercial/details/68346346/</x:v>
      </x:c>
      <x:c r="T2098" s="15" t="str">
        <x:v>https://www.rightmove.co.uk/properties/760570123560992#/?channel=COM_LET</x:v>
      </x:c>
      <x:c r="U2098" s="15" t="str"/>
      <x:c r="V2098" s="15" t="str">
        <x:v>Stevenage — Standalone / estate not named</x:v>
      </x:c>
      <x:c r="W2098" s="15" t="str">
        <x:v>Individual unit ≤15,000 sq ft</x:v>
      </x:c>
      <x:c r="X2098" s="13" t="n">
        <x:f>IF(N2098="Yes",L2098,0)</x:f>
        <x:v>13.358778625954198</x:v>
      </x:c>
      <x:c r="Y2098" s="14" t="n">
        <x:v>1</x:v>
      </x:c>
      <x:c r="Z2098" s="13" t="str">
        <x:v>Industrial / workshop / storage</x:v>
      </x:c>
    </x:row>
    <x:row r="2099" ht="153" customHeight="1">
      <x:c r="A2099" s="13" t="str">
        <x:v>SE1119</x:v>
      </x:c>
      <x:c r="B2099" s="15" t="str">
        <x:v>Stevenage</x:v>
      </x:c>
      <x:c r="C2099" s="15" t="str">
        <x:v>Stevenage</x:v>
      </x:c>
      <x:c r="D2099" s="14" t="n">
        <x:v>94470</x:v>
      </x:c>
      <x:c r="E2099" s="13" t="str">
        <x:v>Town</x:v>
      </x:c>
      <x:c r="F2099" s="15" t="str">
        <x:v>Wedgwood Gate Industrial Estate</x:v>
      </x:c>
      <x:c r="G2099" s="15" t="str">
        <x:v>23 Wedgwood Gate Industrial Estate, Wedgwood Way, Stevenage, Hertfordshire, SG1 4SU</x:v>
      </x:c>
      <x:c r="H2099" s="13" t="str">
        <x:v>Current</x:v>
      </x:c>
      <x:c r="I2099" s="14" t="n">
        <x:v>654</x:v>
      </x:c>
      <x:c r="J2099" s="13" t="str">
        <x:f>IF(AND(ISNUMBER(I2099),I2099&gt;0),IF(I2099&lt;=1000,"1–1,000",IF(I2099&lt;=2500,"1,001–2,500",IF(I2099&lt;=5000,"2,501–5,000",IF(I2099&lt;=10000,"5,001–10,000","10,001–15,000")))),"1–1,000")</x:f>
        <x:v>1–1,000</x:v>
      </x:c>
      <x:c r="K2099" s="16"/>
      <x:c r="L2099" s="43" t="str">
        <x:f>IF(AND(ISNUMBER(I2099),I2099&gt;0,ISNUMBER(K2099),K2099&gt;0),K2099/I2099,"n.a.")</x:f>
        <x:v>n.a.</x:v>
      </x:c>
      <x:c r="M2099" s="43"/>
      <x:c r="N2099" s="13" t="str">
        <x:v>No</x:v>
      </x:c>
      <x:c r="O2099"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openplan warehouse accommodation together with WC facilities. Construct</x:v>
      </x:c>
      <x:c r="P2099" s="15" t="str">
        <x:v>Not stated</x:v>
      </x:c>
      <x:c r="Q2099"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openplan warehouse accommodation together with WC facilities. Constructed in brick and blockwork with profile-clad elevations beneath pitched roofs, the units offer practical and efficient space with eaves heights ranging from approximately 3.2m to 4.3m (subject to confirmation).</x:v>
      </x:c>
      <x:c r="R2099" s="15" t="str">
        <x:v>Advertised to let Size read from property card, excluding the search-size filter.</x:v>
      </x:c>
      <x:c r="S2099" s="15" t="str">
        <x:v>https://www.rightmove.co.uk/properties/768176542156593#/?channel=COM_LET</x:v>
      </x:c>
      <x:c r="T2099" s="15" t="str"/>
      <x:c r="U2099" s="15" t="str"/>
      <x:c r="V2099" s="15" t="str">
        <x:v>Stevenage — Wedgwood Gate Industrial Estate</x:v>
      </x:c>
      <x:c r="W2099" s="15" t="str">
        <x:v>Individual unit ≤15,000 sq ft</x:v>
      </x:c>
      <x:c r="X2099" s="13" t="n">
        <x:f>IF(N2099="Yes",L2099,0)</x:f>
        <x:v>0</x:v>
      </x:c>
      <x:c r="Y2099" s="14" t="n">
        <x:v>1</x:v>
      </x:c>
      <x:c r="Z2099" s="13" t="str">
        <x:v>Industrial / workshop / storage</x:v>
      </x:c>
    </x:row>
    <x:row r="2100" ht="153" customHeight="1">
      <x:c r="A2100" s="13" t="str">
        <x:v>SE1120</x:v>
      </x:c>
      <x:c r="B2100" s="15" t="str">
        <x:v>Stevenage</x:v>
      </x:c>
      <x:c r="C2100" s="15" t="str">
        <x:v>Stevenage</x:v>
      </x:c>
      <x:c r="D2100" s="14" t="n">
        <x:v>94470</x:v>
      </x:c>
      <x:c r="E2100" s="13" t="str">
        <x:v>Town</x:v>
      </x:c>
      <x:c r="F2100" s="15" t="str">
        <x:v>Wedgwood Gate Industrial Estate</x:v>
      </x:c>
      <x:c r="G2100" s="15" t="str">
        <x:v>Unit 24A Wedgwood Gate Industrial Estate, Wedgwood Way, Stevenage, Hertfordshire, SG1 4SU</x:v>
      </x:c>
      <x:c r="H2100" s="13" t="str">
        <x:v>Current</x:v>
      </x:c>
      <x:c r="I2100" s="14" t="n">
        <x:v>938</x:v>
      </x:c>
      <x:c r="J2100" s="13" t="str">
        <x:f>IF(AND(ISNUMBER(I2100),I2100&gt;0),IF(I2100&lt;=1000,"1–1,000",IF(I2100&lt;=2500,"1,001–2,500",IF(I2100&lt;=5000,"2,501–5,000",IF(I2100&lt;=10000,"5,001–10,000","10,001–15,000")))),"1–1,000")</x:f>
        <x:v>1–1,000</x:v>
      </x:c>
      <x:c r="K2100" s="16"/>
      <x:c r="L2100" s="43" t="str">
        <x:f>IF(AND(ISNUMBER(I2100),I2100&gt;0,ISNUMBER(K2100),K2100&gt;0),K2100/I2100,"n.a.")</x:f>
        <x:v>n.a.</x:v>
      </x:c>
      <x:c r="M2100" s="43"/>
      <x:c r="N2100" s="13" t="str">
        <x:v>No</x:v>
      </x:c>
      <x:c r="O2100"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openplan warehouse accommodation together with WC facilities. Construct</x:v>
      </x:c>
      <x:c r="P2100" s="15" t="str">
        <x:v>Not stated</x:v>
      </x:c>
      <x:c r="Q2100"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openplan warehouse accommodation together with WC facilities. Constructed in brick and blockwork with profile-clad elevations beneath pitched roofs, the units offer practical and efficient space with eaves heights ranging from approximately 3.2m to 4.3m (subject to confirmation).</x:v>
      </x:c>
      <x:c r="R2100" s="15" t="str">
        <x:v>Advertised to let Size read from property card, excluding the search-size filter.</x:v>
      </x:c>
      <x:c r="S2100" s="15" t="str">
        <x:v>https://www.rightmove.co.uk/properties/768176860767313#/?channel=COM_LET</x:v>
      </x:c>
      <x:c r="T2100" s="15" t="str"/>
      <x:c r="U2100" s="15" t="str"/>
      <x:c r="V2100" s="15" t="str">
        <x:v>Stevenage — Wedgwood Gate Industrial Estate</x:v>
      </x:c>
      <x:c r="W2100" s="15" t="str">
        <x:v>Individual unit ≤15,000 sq ft</x:v>
      </x:c>
      <x:c r="X2100" s="13" t="n">
        <x:f>IF(N2100="Yes",L2100,0)</x:f>
        <x:v>0</x:v>
      </x:c>
      <x:c r="Y2100" s="14" t="n">
        <x:v>1</x:v>
      </x:c>
      <x:c r="Z2100" s="13" t="str">
        <x:v>Industrial / workshop / storage</x:v>
      </x:c>
    </x:row>
    <x:row r="2101" ht="153" customHeight="1">
      <x:c r="A2101" s="13" t="str">
        <x:v>SE1121</x:v>
      </x:c>
      <x:c r="B2101" s="15" t="str">
        <x:v>Stevenage</x:v>
      </x:c>
      <x:c r="C2101" s="15" t="str">
        <x:v>Stevenage</x:v>
      </x:c>
      <x:c r="D2101" s="14" t="n">
        <x:v>94470</x:v>
      </x:c>
      <x:c r="E2101" s="13" t="str">
        <x:v>Town</x:v>
      </x:c>
      <x:c r="F2101" s="15" t="str">
        <x:v>Wedgwood Gate Industrial Estate</x:v>
      </x:c>
      <x:c r="G2101" s="15" t="str">
        <x:v>Unit 27 Wedgwood Gate Industrial Estate, Wedgwood Way, Stevenage, Hertfordshire, SG1 4SU</x:v>
      </x:c>
      <x:c r="H2101" s="13" t="str">
        <x:v>Current</x:v>
      </x:c>
      <x:c r="I2101" s="14" t="n">
        <x:v>4810</x:v>
      </x:c>
      <x:c r="J2101" s="13" t="str">
        <x:f>IF(AND(ISNUMBER(I2101),I2101&gt;0),IF(I2101&lt;=1000,"1–1,000",IF(I2101&lt;=2500,"1,001–2,500",IF(I2101&lt;=5000,"2,501–5,000",IF(I2101&lt;=10000,"5,001–10,000","10,001–15,000")))),"2,501–5,000")</x:f>
        <x:v>2,501–5,000</x:v>
      </x:c>
      <x:c r="K2101" s="16"/>
      <x:c r="L2101" s="43" t="str">
        <x:f>IF(AND(ISNUMBER(I2101),I2101&gt;0,ISNUMBER(K2101),K2101&gt;0),K2101/I2101,"n.a.")</x:f>
        <x:v>n.a.</x:v>
      </x:c>
      <x:c r="M2101" s="43"/>
      <x:c r="N2101" s="13" t="str">
        <x:v>No</x:v>
      </x:c>
      <x:c r="O2101"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x:v>
      </x:c>
      <x:c r="P2101" s="15" t="str">
        <x:v>Not stated</x:v>
      </x:c>
      <x:c r="Q2101" s="15" t="str">
        <x:v>Wedgwood Gate comprises a range of self-contained industrial and warehouse units that are being comprehensively refurbished to provide high-quality accommodation suitable for a variety of occupiers. The units will be presented to a white-box specification and benefit from new insulated roofs incorporating rooflights to maximise natural daylight. Internally, each unit provides open plan warehouse accommodation together with WC facilities. Constructed in brick and blockwork with profile-clad elevations beneath pitched roofs, the units offer practical and efficient space with eaves heights ranging from approximately 3.2m to 4.3m (subject to confirmation).</x:v>
      </x:c>
      <x:c r="R2101" s="15" t="str">
        <x:v>Advertised to let Size read from property card, excluding the search-size filter.</x:v>
      </x:c>
      <x:c r="S2101" s="15" t="str">
        <x:v>https://www.rightmove.co.uk/properties/760570389951265#/?channel=COM_LET</x:v>
      </x:c>
      <x:c r="T2101" s="15" t="str"/>
      <x:c r="U2101" s="15" t="str"/>
      <x:c r="V2101" s="15" t="str">
        <x:v>Stevenage — Wedgwood Gate Industrial Estate</x:v>
      </x:c>
      <x:c r="W2101" s="15" t="str">
        <x:v>Individual unit ≤15,000 sq ft</x:v>
      </x:c>
      <x:c r="X2101" s="13" t="n">
        <x:f>IF(N2101="Yes",L2101,0)</x:f>
        <x:v>0</x:v>
      </x:c>
      <x:c r="Y2101" s="14" t="n">
        <x:v>1</x:v>
      </x:c>
      <x:c r="Z2101" s="13" t="str">
        <x:v>Industrial / workshop / storage</x:v>
      </x:c>
    </x:row>
    <x:row r="2102" ht="88" customHeight="1">
      <x:c r="A2102" s="13" t="str">
        <x:v>SE1122</x:v>
      </x:c>
      <x:c r="B2102" s="15" t="str">
        <x:v>Thundersley and South Benfleet</x:v>
      </x:c>
      <x:c r="C2102" s="15" t="str">
        <x:v>Thundersley and South Benfleet</x:v>
      </x:c>
      <x:c r="D2102" s="14" t="n">
        <x:v>49885</x:v>
      </x:c>
      <x:c r="E2102" s="13" t="str">
        <x:v>Town</x:v>
      </x:c>
      <x:c r="F2102" s="15" t="str">
        <x:v>Corton Trading Estate</x:v>
      </x:c>
      <x:c r="G2102" s="15" t="str">
        <x:v>Unit 2 Corton Trading Estate, Benfleet, SS7 4QR</x:v>
      </x:c>
      <x:c r="H2102" s="13" t="str">
        <x:v>Current</x:v>
      </x:c>
      <x:c r="I2102" s="14" t="n">
        <x:v>2563</x:v>
      </x:c>
      <x:c r="J2102" s="13" t="str">
        <x:f>IF(AND(ISNUMBER(I2102),I2102&gt;0),IF(I2102&lt;=1000,"1–1,000",IF(I2102&lt;=2500,"1,001–2,500",IF(I2102&lt;=5000,"2,501–5,000",IF(I2102&lt;=10000,"5,001–10,000","10,001–15,000")))),"2,501–5,000")</x:f>
        <x:v>2,501–5,000</x:v>
      </x:c>
      <x:c r="K2102" s="16" t="n">
        <x:v>20000</x:v>
      </x:c>
      <x:c r="L2102" s="43" t="n">
        <x:f>IF(AND(ISNUMBER(I2102),I2102&gt;0,ISNUMBER(K2102),K2102&gt;0),K2102/I2102,"n.a.")</x:f>
        <x:v>7.803355442840421</x:v>
      </x:c>
      <x:c r="M2102" s="43" t="n">
        <x:v>7.8</x:v>
      </x:c>
      <x:c r="N2102" s="13" t="str">
        <x:v>Yes</x:v>
      </x:c>
      <x:c r="O2102" s="15" t="str">
        <x:v>Not stated</x:v>
      </x:c>
      <x:c r="P2102" s="15" t="str">
        <x:v>Previously used as a mechanic’s workshop, the property comprises a large open-plan warehouse with a manually operated roller shutter door.</x:v>
      </x:c>
      <x:c r="Q2102" s="15" t="str">
        <x:v>Previously used as a mechanic’s workshop, the property comprises a large open-plan warehouse with a manually operated roller shutter door. The ground floor includes a WC and kitchenette. A full mezzanine level offers two separate office suites, for flexible workspace or additional storage. The property benefits from three-phase.</x:v>
      </x:c>
      <x:c r="R2102" s="15" t="str">
        <x:v>Advertised to let Rightmove displays a price per sq ft; may be portal calculated. Rightmove detail verified. Agent annual rent verified. Direct agent detail verified. Rent amount checked against a rent-labelled annual statement.</x:v>
      </x:c>
      <x:c r="S2102" s="15" t="str">
        <x:v>https://www.zoopla.co.uk/to-rent/commercial/details/71407603/</x:v>
      </x:c>
      <x:c r="T2102" s="15" t="str">
        <x:v>https://www.rightmove.co.uk/properties/773363916835297#/?channel=COM_LET</x:v>
      </x:c>
      <x:c r="U2102" s="15" t="str">
        <x:v>https://ayerscruiks.search-prop.com/properties/331630-unit-2-corton-trading-estate-benfleet</x:v>
      </x:c>
      <x:c r="V2102" s="15" t="str">
        <x:v>Thundersley and South Benfleet — Corton Trading Estate</x:v>
      </x:c>
      <x:c r="W2102" s="15" t="str">
        <x:v>Individual unit ≤15,000 sq ft</x:v>
      </x:c>
      <x:c r="X2102" s="13" t="n">
        <x:f>IF(N2102="Yes",L2102,0)</x:f>
        <x:v>7.803355442840421</x:v>
      </x:c>
      <x:c r="Y2102" s="14" t="n">
        <x:v>1</x:v>
      </x:c>
      <x:c r="Z2102" s="13" t="str">
        <x:v>Industrial / workshop / storage</x:v>
      </x:c>
    </x:row>
    <x:row r="2103" ht="101" customHeight="1">
      <x:c r="A2103" s="13" t="str">
        <x:v>SE1123</x:v>
      </x:c>
      <x:c r="B2103" s="15" t="str">
        <x:v>Thundersley and South Benfleet</x:v>
      </x:c>
      <x:c r="C2103" s="15" t="str">
        <x:v>Thundersley and South Benfleet</x:v>
      </x:c>
      <x:c r="D2103" s="14" t="n">
        <x:v>49885</x:v>
      </x:c>
      <x:c r="E2103" s="13" t="str">
        <x:v>Town</x:v>
      </x:c>
      <x:c r="F2103" s="15" t="str">
        <x:v>Manor Trading Estate</x:v>
      </x:c>
      <x:c r="G2103" s="15" t="str">
        <x:v>11 Brunel Road, Manor Trading Estate, Benfleet, Essex, SS7 4PS</x:v>
      </x:c>
      <x:c r="H2103" s="13" t="str">
        <x:v>Current</x:v>
      </x:c>
      <x:c r="I2103" s="14" t="n">
        <x:v>1208</x:v>
      </x:c>
      <x:c r="J2103" s="13" t="str">
        <x:f>IF(AND(ISNUMBER(I2103),I2103&gt;0),IF(I2103&lt;=1000,"1–1,000",IF(I2103&lt;=2500,"1,001–2,500",IF(I2103&lt;=5000,"2,501–5,000",IF(I2103&lt;=10000,"5,001–10,000","10,001–15,000")))),"1,001–2,500")</x:f>
        <x:v>1,001–2,500</x:v>
      </x:c>
      <x:c r="K2103" s="16"/>
      <x:c r="L2103" s="43" t="str">
        <x:f>IF(AND(ISNUMBER(I2103),I2103&gt;0,ISNUMBER(K2103),K2103&gt;0),K2103/I2103,"n.a.")</x:f>
        <x:v>n.a.</x:v>
      </x:c>
      <x:c r="M2103" s="43"/>
      <x:c r="N2103" s="13" t="str">
        <x:v>No</x:v>
      </x:c>
      <x:c r="O2103" s="15" t="str">
        <x:v>Not stated</x:v>
      </x:c>
      <x:c r="P2103" s="15" t="str">
        <x:v>Not stated</x:v>
      </x:c>
      <x:c r="Q2103" s="15" t="str">
        <x:v>The property comprises a recently renovated, modern industrial unit extending to approximately 1,208 sq ft (112.2 sq m). The accommodation is arranged over a single floor, providing practical and efficient open-plan workspace suitable for a variety of business uses. The unit benefits from a modern fitted kitchen, WC facilities, and has been refurbished to a high standard, making it ready for immediate occupation.</x:v>
      </x:c>
      <x:c r="R2103" s="15" t="str">
        <x:v>Advertised to let Size read from property card, excluding the search-size filter.</x:v>
      </x:c>
      <x:c r="S2103" s="15" t="str">
        <x:v>https://www.rightmove.co.uk/properties/766537013896673#/?channel=COM_LET</x:v>
      </x:c>
      <x:c r="T2103" s="15" t="str"/>
      <x:c r="U2103" s="15" t="str"/>
      <x:c r="V2103" s="15" t="str">
        <x:v>Thundersley and South Benfleet — Manor Trading Estate</x:v>
      </x:c>
      <x:c r="W2103" s="15" t="str">
        <x:v>Individual unit ≤15,000 sq ft</x:v>
      </x:c>
      <x:c r="X2103" s="13" t="n">
        <x:f>IF(N2103="Yes",L2103,0)</x:f>
        <x:v>0</x:v>
      </x:c>
      <x:c r="Y2103" s="14" t="n">
        <x:v>1</x:v>
      </x:c>
      <x:c r="Z2103" s="13" t="str">
        <x:v>Industrial / workshop / storage</x:v>
      </x:c>
    </x:row>
    <x:row r="2104" ht="88" customHeight="1">
      <x:c r="A2104" s="13" t="str">
        <x:v>SE1124</x:v>
      </x:c>
      <x:c r="B2104" s="15" t="str">
        <x:v>Watford</x:v>
      </x:c>
      <x:c r="C2104" s="15" t="str">
        <x:v>Croxley</x:v>
      </x:c>
      <x:c r="D2104" s="14"/>
      <x:c r="E2104" s="13" t="str">
        <x:v>Nearby</x:v>
      </x:c>
      <x:c r="F2104" s="15" t="str">
        <x:v>Standalone / estate not named</x:v>
      </x:c>
      <x:c r="G2104" s="15" t="str">
        <x:v>2 Millfield, Croxley Park, Watford, WD18 8YX</x:v>
      </x:c>
      <x:c r="H2104" s="13" t="str">
        <x:v>Future</x:v>
      </x:c>
      <x:c r="I2104" s="14" t="n">
        <x:v>3088</x:v>
      </x:c>
      <x:c r="J2104" s="13" t="str">
        <x:f>IF(AND(ISNUMBER(I2104),I2104&gt;0),IF(I2104&lt;=1000,"1–1,000",IF(I2104&lt;=2500,"1,001–2,500",IF(I2104&lt;=5000,"2,501–5,000",IF(I2104&lt;=10000,"5,001–10,000","10,001–15,000")))),"2,501–5,000")</x:f>
        <x:v>2,501–5,000</x:v>
      </x:c>
      <x:c r="K2104" s="16" t="n">
        <x:v>64848</x:v>
      </x:c>
      <x:c r="L2104" s="43" t="n">
        <x:f>IF(AND(ISNUMBER(I2104),I2104&gt;0,ISNUMBER(K2104),K2104&gt;0),K2104/I2104,"n.a.")</x:f>
        <x:v>21</x:v>
      </x:c>
      <x:c r="M2104" s="43"/>
      <x:c r="N2104" s="13" t="str">
        <x:v>No</x:v>
      </x:c>
      <x:c r="O2104" s="15" t="str">
        <x:v>Not stated</x:v>
      </x:c>
      <x:c r="P2104" s="15" t="str">
        <x:v>Rollershutter loading door</x:v>
      </x:c>
      <x:c r="Q2104" s="15" t="str">
        <x:v>Millfield comprises 10 self contained units each with first floor offices and the ground floor is in shell condition being suitable for storage, light industrial purposes or additional offices. Croxley Park is a prestigious business park with an excellent range of amenities including a waterside cafe, gym, hair salon, children's nursery and regular events.</x:v>
      </x:c>
      <x:c r="R2104" s="15" t="str">
        <x:v>Future / refurbishment or tenant vacation pending Annual rent converted from portal pcm; rounded display may differ from agent annual quote. Rightmove detail verified. Agent annual rent verified. Direct agent detail verified. Annual rent is 12 × Rightmove advertised monthly rent; display rounding may apply. Host BUA population not separately matched.</x:v>
      </x:c>
      <x:c r="S2104" s="15" t="str">
        <x:v>https://www.zoopla.co.uk/to-rent/commercial/details/74231954/</x:v>
      </x:c>
      <x:c r="T2104" s="15" t="str">
        <x:v>https://www.rightmove.co.uk/properties/774498117403024#/?channel=COM_LET</x:v>
      </x:c>
      <x:c r="U2104" s="15" t="str">
        <x:v>https://stimpsons.co.uk/property/372028/</x:v>
      </x:c>
      <x:c r="V2104" s="15" t="str">
        <x:v>Watford — Standalone / estate not named</x:v>
      </x:c>
      <x:c r="W2104" s="15" t="str">
        <x:v>Individual unit ≤15,000 sq ft</x:v>
      </x:c>
      <x:c r="X2104" s="13" t="n">
        <x:f>IF(N2104="Yes",L2104,0)</x:f>
        <x:v>0</x:v>
      </x:c>
      <x:c r="Y2104" s="14" t="n">
        <x:v>1</x:v>
      </x:c>
      <x:c r="Z2104" s="13" t="str">
        <x:v>Industrial / workshop / storage</x:v>
      </x:c>
    </x:row>
    <x:row r="2105" ht="88" customHeight="1">
      <x:c r="A2105" s="13" t="str">
        <x:v>SE1125</x:v>
      </x:c>
      <x:c r="B2105" s="15" t="str">
        <x:v>Watford</x:v>
      </x:c>
      <x:c r="C2105" s="15" t="str">
        <x:v>Croxley</x:v>
      </x:c>
      <x:c r="D2105" s="14"/>
      <x:c r="E2105" s="13" t="str">
        <x:v>Nearby</x:v>
      </x:c>
      <x:c r="F2105" s="15" t="str">
        <x:v>Standalone / estate not named</x:v>
      </x:c>
      <x:c r="G2105" s="15" t="str">
        <x:v>6 Millfield House, Croxley Park, Watford, WD18 8YX</x:v>
      </x:c>
      <x:c r="H2105" s="13" t="str">
        <x:v>Current</x:v>
      </x:c>
      <x:c r="I2105" s="14" t="n">
        <x:v>6277</x:v>
      </x:c>
      <x:c r="J2105" s="13" t="str">
        <x:f>IF(AND(ISNUMBER(I2105),I2105&gt;0),IF(I2105&lt;=1000,"1–1,000",IF(I2105&lt;=2500,"1,001–2,500",IF(I2105&lt;=5000,"2,501–5,000",IF(I2105&lt;=10000,"5,001–10,000","10,001–15,000")))),"5,001–10,000")</x:f>
        <x:v>5,001–10,000</x:v>
      </x:c>
      <x:c r="K2105" s="16" t="n">
        <x:v>131820</x:v>
      </x:c>
      <x:c r="L2105" s="43" t="n">
        <x:f>IF(AND(ISNUMBER(I2105),I2105&gt;0,ISNUMBER(K2105),K2105&gt;0),K2105/I2105,"n.a.")</x:f>
        <x:v>21.00047793531942</x:v>
      </x:c>
      <x:c r="M2105" s="43"/>
      <x:c r="N2105" s="13" t="str">
        <x:v>Yes</x:v>
      </x:c>
      <x:c r="O2105" s="15" t="str">
        <x:v>3.6 metre height to ground floor</x:v>
      </x:c>
      <x:c r="P2105" s="15" t="str">
        <x:v>Rollershutter loading door</x:v>
      </x:c>
      <x:c r="Q2105" s="15" t="str">
        <x:v>Millfield House comprises 10 self-contained units comprising first floor offices and the ground floor is in shell condition, being suitable for storage, light industrial purposes or additional offices. Croxley Park is a prestigious business park with an excellent range of amenities including a waterside café, gym, hair salon, children’s nursery and regular events.</x:v>
      </x:c>
      <x:c r="R2105"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 Host BUA population not separately matched.</x:v>
      </x:c>
      <x:c r="S2105" s="15" t="str">
        <x:v>https://www.zoopla.co.uk/to-rent/commercial/details/73485508/</x:v>
      </x:c>
      <x:c r="T2105" s="15" t="str">
        <x:v>https://www.rightmove.co.uk/properties/773380379327424#/?channel=COM_LET</x:v>
      </x:c>
      <x:c r="U2105" s="15" t="str">
        <x:v>https://stimpsons.co.uk/property/354727/</x:v>
      </x:c>
      <x:c r="V2105" s="15" t="str">
        <x:v>Watford — Standalone / estate not named</x:v>
      </x:c>
      <x:c r="W2105" s="15" t="str">
        <x:v>Individual unit ≤15,000 sq ft</x:v>
      </x:c>
      <x:c r="X2105" s="13" t="n">
        <x:f>IF(N2105="Yes",L2105,0)</x:f>
        <x:v>21.00047793531942</x:v>
      </x:c>
      <x:c r="Y2105" s="14" t="n">
        <x:v>1</x:v>
      </x:c>
      <x:c r="Z2105" s="13" t="str">
        <x:v>Industrial / workshop / storage</x:v>
      </x:c>
    </x:row>
    <x:row r="2106" ht="88" customHeight="1">
      <x:c r="A2106" s="13" t="str">
        <x:v>SE1126</x:v>
      </x:c>
      <x:c r="B2106" s="15" t="str">
        <x:v>Watford</x:v>
      </x:c>
      <x:c r="C2106" s="15" t="str">
        <x:v>Croxley</x:v>
      </x:c>
      <x:c r="D2106" s="14"/>
      <x:c r="E2106" s="13" t="str">
        <x:v>Nearby</x:v>
      </x:c>
      <x:c r="F2106" s="15" t="str">
        <x:v>Standalone / estate not named</x:v>
      </x:c>
      <x:c r="G2106" s="15" t="str">
        <x:v>8 Millfield House, Croxley Park, Watford WD18</x:v>
      </x:c>
      <x:c r="H2106" s="13" t="str">
        <x:v>Current</x:v>
      </x:c>
      <x:c r="I2106" s="14" t="n">
        <x:v>2405</x:v>
      </x:c>
      <x:c r="J2106" s="13" t="str">
        <x:f>IF(AND(ISNUMBER(I2106),I2106&gt;0),IF(I2106&lt;=1000,"1–1,000",IF(I2106&lt;=2500,"1,001–2,500",IF(I2106&lt;=5000,"2,501–5,000",IF(I2106&lt;=10000,"5,001–10,000","10,001–15,000")))),"1,001–2,500")</x:f>
        <x:v>1,001–2,500</x:v>
      </x:c>
      <x:c r="K2106" s="16" t="n">
        <x:v>50508</x:v>
      </x:c>
      <x:c r="L2106" s="43" t="n">
        <x:f>IF(AND(ISNUMBER(I2106),I2106&gt;0,ISNUMBER(K2106),K2106&gt;0),K2106/I2106,"n.a.")</x:f>
        <x:v>21.0012474012474</x:v>
      </x:c>
      <x:c r="M2106" s="43"/>
      <x:c r="N2106" s="13" t="str">
        <x:v>Yes</x:v>
      </x:c>
      <x:c r="O2106" s="15" t="str">
        <x:v>Not stated</x:v>
      </x:c>
      <x:c r="P2106" s="15" t="str">
        <x:v>Rollershutter loading door</x:v>
      </x:c>
      <x:c r="Q2106" s="15" t="str">
        <x:v>Millfield House comprises 10 self-contained units comprising first floor offices and the ground floor is in shell condition, being suitable for storage, light industrial purposes or additional offices. Croxley Park is a prestigious business park with an excellent range of amenities including a waterside café, gym, hair salon, children’s nursery and regular events.</x:v>
      </x:c>
      <x:c r="R2106" s="15" t="str">
        <x:v>Advertised to let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 Host BUA population not separately matched.</x:v>
      </x:c>
      <x:c r="S2106" s="15" t="str">
        <x:v>https://www.zoopla.co.uk/to-rent/commercial/details/72380271/</x:v>
      </x:c>
      <x:c r="T2106" s="15" t="str">
        <x:v>https://www.rightmove.co.uk/properties/773377262882256#/?channel=COM_LET</x:v>
      </x:c>
      <x:c r="U2106" s="15" t="str">
        <x:v>https://stimpsons.co.uk/property/351514/</x:v>
      </x:c>
      <x:c r="V2106" s="15" t="str">
        <x:v>Watford — Standalone / estate not named</x:v>
      </x:c>
      <x:c r="W2106" s="15" t="str">
        <x:v>Individual unit ≤15,000 sq ft</x:v>
      </x:c>
      <x:c r="X2106" s="13" t="n">
        <x:f>IF(N2106="Yes",L2106,0)</x:f>
        <x:v>21.0012474012474</x:v>
      </x:c>
      <x:c r="Y2106" s="14" t="n">
        <x:v>1</x:v>
      </x:c>
      <x:c r="Z2106" s="13" t="str">
        <x:v>Industrial / workshop / storage</x:v>
      </x:c>
    </x:row>
    <x:row r="2107" ht="42" customHeight="1">
      <x:c r="A2107" s="13" t="str">
        <x:v>SE1127</x:v>
      </x:c>
      <x:c r="B2107" s="15" t="str">
        <x:v>Watford</x:v>
      </x:c>
      <x:c r="C2107" s="15" t="str">
        <x:v>Croxley</x:v>
      </x:c>
      <x:c r="D2107" s="14"/>
      <x:c r="E2107" s="13" t="str">
        <x:v>Nearby</x:v>
      </x:c>
      <x:c r="F2107" s="15" t="str">
        <x:v>Standalone / estate not named</x:v>
      </x:c>
      <x:c r="G2107" s="15" t="str">
        <x:v>Croxley Park, Watford</x:v>
      </x:c>
      <x:c r="H2107" s="13" t="str">
        <x:v>Uncertain</x:v>
      </x:c>
      <x:c r="I2107" s="14" t="n">
        <x:v>6985</x:v>
      </x:c>
      <x:c r="J2107" s="13" t="str">
        <x:f>IF(AND(ISNUMBER(I2107),I2107&gt;0),IF(I2107&lt;=1000,"1–1,000",IF(I2107&lt;=2500,"1,001–2,500",IF(I2107&lt;=5000,"2,501–5,000",IF(I2107&lt;=10000,"5,001–10,000","10,001–15,000")))),"5,001–10,000")</x:f>
        <x:v>5,001–10,000</x:v>
      </x:c>
      <x:c r="K2107" s="16"/>
      <x:c r="L2107" s="43" t="str">
        <x:f>IF(AND(ISNUMBER(I2107),I2107&gt;0,ISNUMBER(K2107),K2107&gt;0),K2107/I2107,"n.a.")</x:f>
        <x:v>n.a.</x:v>
      </x:c>
      <x:c r="M2107" s="43" t="n">
        <x:v>19</x:v>
      </x:c>
      <x:c r="N2107" s="13" t="str">
        <x:v>No</x:v>
      </x:c>
      <x:c r="O2107" s="15" t="str">
        <x:v>6.0m eaves height</x:v>
      </x:c>
      <x:c r="P2107" s="15" t="str">
        <x:v>Roller shutter loading door to rear of unit</x:v>
      </x:c>
      <x:c r="Q2107" s="15" t="str">
        <x:v>Warehouse units with 2-storey offices and rear loading.</x:v>
      </x:c>
      <x:c r="R2107" s="15" t="str">
        <x:v>Under offer / let agreed Direct agent detail verified. Host BUA population not separately matched.</x:v>
      </x:c>
      <x:c r="S2107" s="15" t="str">
        <x:v>https://stimpsons.co.uk/property/367119/</x:v>
      </x:c>
      <x:c r="T2107" s="15" t="str"/>
      <x:c r="U2107" s="15" t="str"/>
      <x:c r="V2107" s="15" t="str">
        <x:v>Watford — Standalone / estate not named</x:v>
      </x:c>
      <x:c r="W2107" s="15" t="str">
        <x:v>Individual unit ≤15,000 sq ft</x:v>
      </x:c>
      <x:c r="X2107" s="13" t="n">
        <x:f>IF(N2107="Yes",L2107,0)</x:f>
        <x:v>0</x:v>
      </x:c>
      <x:c r="Y2107" s="14" t="n">
        <x:v>1</x:v>
      </x:c>
      <x:c r="Z2107" s="13" t="str">
        <x:v>Industrial / workshop / storage</x:v>
      </x:c>
    </x:row>
    <x:row r="2108" ht="62" customHeight="1">
      <x:c r="A2108" s="13" t="str">
        <x:v>SE1128</x:v>
      </x:c>
      <x:c r="B2108" s="15" t="str">
        <x:v>Watford</x:v>
      </x:c>
      <x:c r="C2108" s="15" t="str">
        <x:v>Watford</x:v>
      </x:c>
      <x:c r="D2108" s="14" t="n">
        <x:v>131325</x:v>
      </x:c>
      <x:c r="E2108" s="13" t="str">
        <x:v>Town</x:v>
      </x:c>
      <x:c r="F2108" s="15" t="str">
        <x:v>Fishers Industrial Estate</x:v>
      </x:c>
      <x:c r="G2108" s="15" t="str">
        <x:v>Unit 9, Fishers Industrial Estate, Watford WD18</x:v>
      </x:c>
      <x:c r="H2108" s="13" t="str">
        <x:v>Current</x:v>
      </x:c>
      <x:c r="I2108" s="14" t="n">
        <x:v>5040</x:v>
      </x:c>
      <x:c r="J2108" s="13" t="str">
        <x:f>IF(AND(ISNUMBER(I2108),I2108&gt;0),IF(I2108&lt;=1000,"1–1,000",IF(I2108&lt;=2500,"1,001–2,500",IF(I2108&lt;=5000,"2,501–5,000",IF(I2108&lt;=10000,"5,001–10,000","10,001–15,000")))),"5,001–10,000")</x:f>
        <x:v>5,001–10,000</x:v>
      </x:c>
      <x:c r="K2108" s="16" t="n">
        <x:v>100800</x:v>
      </x:c>
      <x:c r="L2108" s="43" t="n">
        <x:f>IF(AND(ISNUMBER(I2108),I2108&gt;0,ISNUMBER(K2108),K2108&gt;0),K2108/I2108,"n.a.")</x:f>
        <x:v>20</x:v>
      </x:c>
      <x:c r="M2108" s="43"/>
      <x:c r="N2108" s="13" t="str">
        <x:v>Yes</x:v>
      </x:c>
      <x:c r="O2108" s="15" t="str">
        <x:v>Not stated</x:v>
      </x:c>
      <x:c r="P2108" s="15" t="str">
        <x:v>Not stated</x:v>
      </x:c>
      <x:c r="Q2108" s="15" t="str">
        <x:v>A modern and well located light industrial property with good estate visibility and distinctly separate areas for sales + ... Industrial Reduced</x:v>
      </x:c>
      <x:c r="R2108"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08" s="15" t="str">
        <x:v>https://www.zoopla.co.uk/to-rent/commercial/details/72675291/</x:v>
      </x:c>
      <x:c r="T2108" s="15" t="str">
        <x:v>https://www.rightmove.co.uk/properties/771189195205057#/?channel=COM_LET</x:v>
      </x:c>
      <x:c r="U2108" s="15" t="str"/>
      <x:c r="V2108" s="15" t="str">
        <x:v>Watford — Fishers Industrial Estate</x:v>
      </x:c>
      <x:c r="W2108" s="15" t="str">
        <x:v>Individual unit ≤15,000 sq ft</x:v>
      </x:c>
      <x:c r="X2108" s="13" t="n">
        <x:f>IF(N2108="Yes",L2108,0)</x:f>
        <x:v>20</x:v>
      </x:c>
      <x:c r="Y2108" s="14" t="n">
        <x:v>1</x:v>
      </x:c>
      <x:c r="Z2108" s="13" t="str">
        <x:v>Industrial / workshop / storage</x:v>
      </x:c>
    </x:row>
    <x:row r="2109" ht="75" customHeight="1">
      <x:c r="A2109" s="13" t="str">
        <x:v>SE1129</x:v>
      </x:c>
      <x:c r="B2109" s="15" t="str">
        <x:v>Watford</x:v>
      </x:c>
      <x:c r="C2109" s="15" t="str">
        <x:v>Watford</x:v>
      </x:c>
      <x:c r="D2109" s="14" t="n">
        <x:v>131325</x:v>
      </x:c>
      <x:c r="E2109" s="13" t="str">
        <x:v>Town</x:v>
      </x:c>
      <x:c r="F2109" s="15" t="str">
        <x:v>Hill Farm Industrial Estate</x:v>
      </x:c>
      <x:c r="G2109" s="15" t="str">
        <x:v>Unit 2 Hill Farm, Unit 2, Hill Farm Industrial Estate, Watford WD25</x:v>
      </x:c>
      <x:c r="H2109" s="13" t="str">
        <x:v>Current</x:v>
      </x:c>
      <x:c r="I2109" s="14" t="n">
        <x:v>6878</x:v>
      </x:c>
      <x:c r="J2109" s="13" t="str">
        <x:f>IF(AND(ISNUMBER(I2109),I2109&gt;0),IF(I2109&lt;=1000,"1–1,000",IF(I2109&lt;=2500,"1,001–2,500",IF(I2109&lt;=5000,"2,501–5,000",IF(I2109&lt;=10000,"5,001–10,000","10,001–15,000")))),"5,001–10,000")</x:f>
        <x:v>5,001–10,000</x:v>
      </x:c>
      <x:c r="K2109" s="16"/>
      <x:c r="L2109" s="43" t="str">
        <x:f>IF(AND(ISNUMBER(I2109),I2109&gt;0,ISNUMBER(K2109),K2109&gt;0),K2109/I2109,"n.a.")</x:f>
        <x:v>n.a.</x:v>
      </x:c>
      <x:c r="M2109" s="43"/>
      <x:c r="N2109" s="13" t="str">
        <x:v>No</x:v>
      </x:c>
      <x:c r="O2109" s="15" t="str">
        <x:v>Not stated</x:v>
      </x:c>
      <x:c r="P2109" s="15" t="str">
        <x:v>Not stated</x:v>
      </x:c>
      <x:c r="Q2109" s="15" t="str">
        <x:v>A two storey detached warehouse unit with ground and first floor offices.</x:v>
      </x:c>
      <x:c r="R2109" s="15" t="str">
        <x:v>Advertised to let Portal result card observed; individual detail unavailable at time of reading. Direct agent detail verified.</x:v>
      </x:c>
      <x:c r="S2109" s="15" t="str">
        <x:v>https://www.zoopla.co.uk/to-rent/commercial/details/72874001/</x:v>
      </x:c>
      <x:c r="T2109" s="15" t="str">
        <x:v>https://www.zoopla.co.uk/to-rent/commercial/details/72764601/</x:v>
      </x:c>
      <x:c r="U2109" s="15" t="str">
        <x:v>https://www.rightmove.co.uk/properties/745698654672785#/?channel=COM_LET
https://www.rightmove.co.uk/properties/773382755322608#/?channel=COM_LET
https://stimpsons.co.uk/property/358356/</x:v>
      </x:c>
      <x:c r="V2109" s="15" t="str">
        <x:v>Watford — Hill Farm Industrial Estate</x:v>
      </x:c>
      <x:c r="W2109" s="15" t="str">
        <x:v>Individual unit ≤15,000 sq ft</x:v>
      </x:c>
      <x:c r="X2109" s="13" t="n">
        <x:f>IF(N2109="Yes",L2109,0)</x:f>
        <x:v>0</x:v>
      </x:c>
      <x:c r="Y2109" s="14" t="n">
        <x:v>1</x:v>
      </x:c>
      <x:c r="Z2109" s="13" t="str">
        <x:v>Industrial / workshop / storage</x:v>
      </x:c>
    </x:row>
    <x:row r="2110" ht="49" customHeight="1">
      <x:c r="A2110" s="13" t="str">
        <x:v>SE1130</x:v>
      </x:c>
      <x:c r="B2110" s="15" t="str">
        <x:v>Watford</x:v>
      </x:c>
      <x:c r="C2110" s="15" t="str">
        <x:v>Watford</x:v>
      </x:c>
      <x:c r="D2110" s="14" t="n">
        <x:v>131325</x:v>
      </x:c>
      <x:c r="E2110" s="13" t="str">
        <x:v>Town</x:v>
      </x:c>
      <x:c r="F2110" s="15" t="str">
        <x:v>Mowat Industrial Estate</x:v>
      </x:c>
      <x:c r="G2110" s="15" t="str">
        <x:v>Unit 2 Mowat Industrial Estate, Sandown Road, Watford, WD24 7UY</x:v>
      </x:c>
      <x:c r="H2110" s="13" t="str">
        <x:v>Current</x:v>
      </x:c>
      <x:c r="I2110" s="14" t="n">
        <x:v>8101</x:v>
      </x:c>
      <x:c r="J2110" s="13" t="str">
        <x:f>IF(AND(ISNUMBER(I2110),I2110&gt;0),IF(I2110&lt;=1000,"1–1,000",IF(I2110&lt;=2500,"1,001–2,500",IF(I2110&lt;=5000,"2,501–5,000",IF(I2110&lt;=10000,"5,001–10,000","10,001–15,000")))),"5,001–10,000")</x:f>
        <x:v>5,001–10,000</x:v>
      </x:c>
      <x:c r="K2110" s="16" t="n">
        <x:v>90000</x:v>
      </x:c>
      <x:c r="L2110" s="43" t="n">
        <x:f>IF(AND(ISNUMBER(I2110),I2110&gt;0,ISNUMBER(K2110),K2110&gt;0),K2110/I2110,"n.a.")</x:f>
        <x:v>11.1097395383286</x:v>
      </x:c>
      <x:c r="M2110" s="43"/>
      <x:c r="N2110" s="13" t="str">
        <x:v>Yes</x:v>
      </x:c>
      <x:c r="O2110" s="15" t="str">
        <x:v>Not stated</x:v>
      </x:c>
      <x:c r="P2110" s="15" t="str">
        <x:v>Not stated</x:v>
      </x:c>
      <x:c r="Q2110" s="15" t="str">
        <x:v>8,101 Sq.ft mid-terrace industrial unit with high-spec modern first-floor offices and a rear loading area/apron, accessed via a ramp.</x:v>
      </x:c>
      <x:c r="R2110" s="15" t="str">
        <x:v>Advertised to let Annual rent converted from portal pcm; rounded display may differ from agent annual quote. Size read from property card, excluding the search-size filter. Annual rent is 12 × Rightmove advertised monthly rent; display rounding may apply.</x:v>
      </x:c>
      <x:c r="S2110" s="15" t="str">
        <x:v>https://www.rightmove.co.uk/properties/783560521324449#/?channel=COM_LET</x:v>
      </x:c>
      <x:c r="T2110" s="15" t="str"/>
      <x:c r="U2110" s="15" t="str"/>
      <x:c r="V2110" s="15" t="str">
        <x:v>Watford — Mowat Industrial Estate</x:v>
      </x:c>
      <x:c r="W2110" s="15" t="str">
        <x:v>Individual unit ≤15,000 sq ft</x:v>
      </x:c>
      <x:c r="X2110" s="13" t="n">
        <x:f>IF(N2110="Yes",L2110,0)</x:f>
        <x:v>11.1097395383286</x:v>
      </x:c>
      <x:c r="Y2110" s="14" t="n">
        <x:v>1</x:v>
      </x:c>
      <x:c r="Z2110" s="13" t="str">
        <x:v>Industrial / workshop / storage</x:v>
      </x:c>
    </x:row>
    <x:row r="2111" ht="153" customHeight="1">
      <x:c r="A2111" s="13" t="str">
        <x:v>SE1131</x:v>
      </x:c>
      <x:c r="B2111" s="15" t="str">
        <x:v>Watford</x:v>
      </x:c>
      <x:c r="C2111" s="15" t="str">
        <x:v>Watford</x:v>
      </x:c>
      <x:c r="D2111" s="14" t="n">
        <x:v>131325</x:v>
      </x:c>
      <x:c r="E2111" s="13" t="str">
        <x:v>Town</x:v>
      </x:c>
      <x:c r="F2111" s="15" t="str">
        <x:v>Mowat Industrial Estate</x:v>
      </x:c>
      <x:c r="G2111" s="15" t="str">
        <x:v>Unit 2-3,, Mowat Industrial Estate, Watford, WD24 7UY</x:v>
      </x:c>
      <x:c r="H2111" s="13" t="str">
        <x:v>Current</x:v>
      </x:c>
      <x:c r="I2111" s="14" t="n">
        <x:v>527</x:v>
      </x:c>
      <x:c r="J2111" s="13" t="str">
        <x:f>IF(AND(ISNUMBER(I2111),I2111&gt;0),IF(I2111&lt;=1000,"1–1,000",IF(I2111&lt;=2500,"1,001–2,500",IF(I2111&lt;=5000,"2,501–5,000",IF(I2111&lt;=10000,"5,001–10,000","10,001–15,000")))),"1–1,000")</x:f>
        <x:v>1–1,000</x:v>
      </x:c>
      <x:c r="K2111" s="16" t="n">
        <x:v>30000</x:v>
      </x:c>
      <x:c r="L2111" s="43" t="n">
        <x:f>IF(AND(ISNUMBER(I2111),I2111&gt;0,ISNUMBER(K2111),K2111&gt;0),K2111/I2111,"n.a.")</x:f>
        <x:v>56.92599620493359</x:v>
      </x:c>
      <x:c r="M2111" s="43" t="n">
        <x:v>56.93</x:v>
      </x:c>
      <x:c r="N2111" s="13" t="str">
        <x:v>No</x:v>
      </x:c>
      <x:c r="O2111" s="15" t="str">
        <x:v>15.1ft internal height with LED lighting; This high-quality commercial suite is presented in good condition throughout, benefiting from 15.1ft internal height.</x:v>
      </x:c>
      <x:c r="P2111" s="15" t="str">
        <x:v>Not stated</x:v>
      </x:c>
      <x:c r="Q2111" s="15" t="str">
        <x:v>This high-quality commercial suite is presented in good condition throughout, benefiting from 15.1ft internal height. The unit features hot and cold water and offers 24/7 mobile door access backed by CCTV. Another benefit is access to the communal kitchen and W/C facilities, alongside a dedicated loading bay with a goods lift. The unit qualifies for small business rates relief subject to eligibility. Mowat Industrial Estate is well located within a short distance of St Albans Road, the A41 North Western Avenue and Junction 5 of the M1. Sandown Road links Bushey Mill Lane with Balmoral Road and Radlett Road, close to the latter’s junctions with St Albans Road. Access to the national motorway</x:v>
      </x:c>
      <x:c r="R2111"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 All-inclusive asking package; excluded from base-rent comparisons.</x:v>
      </x:c>
      <x:c r="S2111" s="15" t="str">
        <x:v>https://www.zoopla.co.uk/to-rent/commercial/details/73994806/</x:v>
      </x:c>
      <x:c r="T2111" s="15" t="str">
        <x:v>https://www.rightmove.co.uk/properties/773433529642785#/?channel=COM_LET</x:v>
      </x:c>
      <x:c r="U2111" s="15" t="str"/>
      <x:c r="V2111" s="15" t="str">
        <x:v>Watford — Mowat Industrial Estate</x:v>
      </x:c>
      <x:c r="W2111" s="15" t="str">
        <x:v>Individual unit ≤15,000 sq ft</x:v>
      </x:c>
      <x:c r="X2111" s="13" t="n">
        <x:f>IF(N2111="Yes",L2111,0)</x:f>
        <x:v>0</x:v>
      </x:c>
      <x:c r="Y2111" s="14" t="n">
        <x:v>1</x:v>
      </x:c>
      <x:c r="Z2111" s="13" t="str">
        <x:v>Industrial / workshop / storage</x:v>
      </x:c>
    </x:row>
    <x:row r="2112" ht="42" customHeight="1">
      <x:c r="A2112" s="13" t="str">
        <x:v>SE1132</x:v>
      </x:c>
      <x:c r="B2112" s="15" t="str">
        <x:v>Watford</x:v>
      </x:c>
      <x:c r="C2112" s="15" t="str">
        <x:v>Watford</x:v>
      </x:c>
      <x:c r="D2112" s="14" t="n">
        <x:v>131325</x:v>
      </x:c>
      <x:c r="E2112" s="13" t="str">
        <x:v>Town</x:v>
      </x:c>
      <x:c r="F2112" s="15" t="str">
        <x:v>Odhams Trading Estate</x:v>
      </x:c>
      <x:c r="G2112" s="15" t="str">
        <x:v>Unit 1 Odhams Trading Estate, Watford, WD24 7RY</x:v>
      </x:c>
      <x:c r="H2112" s="13" t="str">
        <x:v>Current</x:v>
      </x:c>
      <x:c r="I2112" s="14" t="n">
        <x:v>14706</x:v>
      </x:c>
      <x:c r="J2112" s="13" t="str">
        <x:f>IF(AND(ISNUMBER(I2112),I2112&gt;0),IF(I2112&lt;=1000,"1–1,000",IF(I2112&lt;=2500,"1,001–2,500",IF(I2112&lt;=5000,"2,501–5,000",IF(I2112&lt;=10000,"5,001–10,000","10,001–15,000")))),"10,001–15,000")</x:f>
        <x:v>10,001–15,000</x:v>
      </x:c>
      <x:c r="K2112" s="16"/>
      <x:c r="L2112" s="43" t="str">
        <x:f>IF(AND(ISNUMBER(I2112),I2112&gt;0,ISNUMBER(K2112),K2112&gt;0),K2112/I2112,"n.a.")</x:f>
        <x:v>n.a.</x:v>
      </x:c>
      <x:c r="M2112" s="43"/>
      <x:c r="N2112" s="13" t="str">
        <x:v>No</x:v>
      </x:c>
      <x:c r="O2112" s="15" t="str">
        <x:v>Not stated</x:v>
      </x:c>
      <x:c r="P2112" s="15" t="str">
        <x:v>Not stated</x:v>
      </x:c>
      <x:c r="Q2112" s="15" t="str">
        <x:v>Now fully refurbished and ready for immediate occupation.</x:v>
      </x:c>
      <x:c r="R2112" s="15" t="str">
        <x:v>Advertised to let Size read from property card, excluding the search-size filter.</x:v>
      </x:c>
      <x:c r="S2112" s="15" t="str">
        <x:v>https://www.rightmove.co.uk/properties/773370604523377#/?channel=COM_LET</x:v>
      </x:c>
      <x:c r="T2112" s="15" t="str"/>
      <x:c r="U2112" s="15" t="str"/>
      <x:c r="V2112" s="15" t="str">
        <x:v>Watford — Odhams Trading Estate</x:v>
      </x:c>
      <x:c r="W2112" s="15" t="str">
        <x:v>Individual unit ≤15,000 sq ft</x:v>
      </x:c>
      <x:c r="X2112" s="13" t="n">
        <x:f>IF(N2112="Yes",L2112,0)</x:f>
        <x:v>0</x:v>
      </x:c>
      <x:c r="Y2112" s="14" t="n">
        <x:v>1</x:v>
      </x:c>
      <x:c r="Z2112" s="13" t="str">
        <x:v>Industrial / workshop / storage</x:v>
      </x:c>
    </x:row>
    <x:row r="2113" ht="49" customHeight="1">
      <x:c r="A2113" s="13" t="str">
        <x:v>SE1133</x:v>
      </x:c>
      <x:c r="B2113" s="15" t="str">
        <x:v>Watford</x:v>
      </x:c>
      <x:c r="C2113" s="15" t="str">
        <x:v>Watford</x:v>
      </x:c>
      <x:c r="D2113" s="14" t="n">
        <x:v>131325</x:v>
      </x:c>
      <x:c r="E2113" s="13" t="str">
        <x:v>Town</x:v>
      </x:c>
      <x:c r="F2113" s="15" t="str">
        <x:v>Orbital 25 Business Park</x:v>
      </x:c>
      <x:c r="G2113" s="15" t="str">
        <x:v>Unit 10 Orbital 25 Business Park, Watford</x:v>
      </x:c>
      <x:c r="H2113" s="13" t="str">
        <x:v>Uncertain</x:v>
      </x:c>
      <x:c r="I2113" s="14" t="n">
        <x:v>2395</x:v>
      </x:c>
      <x:c r="J2113" s="13" t="str">
        <x:f>IF(AND(ISNUMBER(I2113),I2113&gt;0),IF(I2113&lt;=1000,"1–1,000",IF(I2113&lt;=2500,"1,001–2,500",IF(I2113&lt;=5000,"2,501–5,000",IF(I2113&lt;=10000,"5,001–10,000","10,001–15,000")))),"1,001–2,500")</x:f>
        <x:v>1,001–2,500</x:v>
      </x:c>
      <x:c r="K2113" s="16"/>
      <x:c r="L2113" s="43" t="str">
        <x:f>IF(AND(ISNUMBER(I2113),I2113&gt;0,ISNUMBER(K2113),K2113&gt;0),K2113/I2113,"n.a.")</x:f>
        <x:v>n.a.</x:v>
      </x:c>
      <x:c r="M2113" s="43"/>
      <x:c r="N2113" s="13" t="str">
        <x:v>No</x:v>
      </x:c>
      <x:c r="O2113" s="15" t="str">
        <x:v>3.55 eaves height to warehouse</x:v>
      </x:c>
      <x:c r="P2113" s="15" t="str">
        <x:v>Electric rollershutter door</x:v>
      </x:c>
      <x:c r="Q2113" s="15" t="str">
        <x:v>Unit 10 comprises a ground floor warehouse with first floor offices which have been decorated to a very high standard. The property includes 5 allocated car parking spaces.</x:v>
      </x:c>
      <x:c r="R2113" s="15" t="str">
        <x:v>Under offer / let agreed Direct agent detail verified.</x:v>
      </x:c>
      <x:c r="S2113" s="15" t="str">
        <x:v>https://stimpsons.co.uk/property/352178/</x:v>
      </x:c>
      <x:c r="T2113" s="15" t="str"/>
      <x:c r="U2113" s="15" t="str"/>
      <x:c r="V2113" s="15" t="str">
        <x:v>Watford — Orbital 25 Business Park</x:v>
      </x:c>
      <x:c r="W2113" s="15" t="str">
        <x:v>Individual unit ≤15,000 sq ft</x:v>
      </x:c>
      <x:c r="X2113" s="13" t="n">
        <x:f>IF(N2113="Yes",L2113,0)</x:f>
        <x:v>0</x:v>
      </x:c>
      <x:c r="Y2113" s="14" t="n">
        <x:v>1</x:v>
      </x:c>
      <x:c r="Z2113" s="13" t="str">
        <x:v>Industrial / workshop / storage</x:v>
      </x:c>
    </x:row>
    <x:row r="2114" ht="75" customHeight="1">
      <x:c r="A2114" s="13" t="str">
        <x:v>SE1134</x:v>
      </x:c>
      <x:c r="B2114" s="15" t="str">
        <x:v>Watford</x:v>
      </x:c>
      <x:c r="C2114" s="15" t="str">
        <x:v>Watford</x:v>
      </x:c>
      <x:c r="D2114" s="14" t="n">
        <x:v>131325</x:v>
      </x:c>
      <x:c r="E2114" s="13" t="str">
        <x:v>Town</x:v>
      </x:c>
      <x:c r="F2114" s="15" t="str">
        <x:v>Penfold Industrial Park</x:v>
      </x:c>
      <x:c r="G2114" s="15" t="str">
        <x:v>Unit K Penfold Industrial Park, Imperial Way, Watford, WD24 4YY</x:v>
      </x:c>
      <x:c r="H2114" s="13" t="str">
        <x:v>Current</x:v>
      </x:c>
      <x:c r="I2114" s="14" t="n">
        <x:v>6154</x:v>
      </x:c>
      <x:c r="J2114" s="13" t="str">
        <x:f>IF(AND(ISNUMBER(I2114),I2114&gt;0),IF(I2114&lt;=1000,"1–1,000",IF(I2114&lt;=2500,"1,001–2,500",IF(I2114&lt;=5000,"2,501–5,000",IF(I2114&lt;=10000,"5,001–10,000","10,001–15,000")))),"5,001–10,000")</x:f>
        <x:v>5,001–10,000</x:v>
      </x:c>
      <x:c r="K2114" s="16" t="n">
        <x:v>104316</x:v>
      </x:c>
      <x:c r="L2114" s="43" t="n">
        <x:f>IF(AND(ISNUMBER(I2114),I2114&gt;0,ISNUMBER(K2114),K2114&gt;0),K2114/I2114,"n.a.")</x:f>
        <x:v>16.950926226844327</x:v>
      </x:c>
      <x:c r="M2114" s="43"/>
      <x:c r="N2114" s="13" t="str">
        <x:v>Yes</x:v>
      </x:c>
      <x:c r="O2114" s="15" t="str">
        <x:v>Not stated</x:v>
      </x:c>
      <x:c r="P2114" s="15" t="str">
        <x:v>Roller shutter door</x:v>
      </x:c>
      <x:c r="Q2114" s="15" t="str">
        <x:v>A ground floor industrial/warehouse unit with 2-storey offices to the front. The property has been fully refurbished.</x:v>
      </x:c>
      <x:c r="R2114"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x:v>
      </x:c>
      <x:c r="S2114" s="15" t="str">
        <x:v>https://www.zoopla.co.uk/to-rent/commercial/details/73833420/</x:v>
      </x:c>
      <x:c r="T2114" s="15" t="str">
        <x:v>https://www.zoopla.co.uk/to-rent/commercial/details/56443442/</x:v>
      </x:c>
      <x:c r="U2114" s="15" t="str">
        <x:v>https://www.rightmove.co.uk/properties/774863279679920#/?channel=COM_LET
https://www.rightmove.co.uk/properties/765838041535969#/?channel=COM_LET
https://stimpsons.co.uk/property/23826/</x:v>
      </x:c>
      <x:c r="V2114" s="15" t="str">
        <x:v>Watford — Penfold Industrial Park</x:v>
      </x:c>
      <x:c r="W2114" s="15" t="str">
        <x:v>Individual unit ≤15,000 sq ft</x:v>
      </x:c>
      <x:c r="X2114" s="13" t="n">
        <x:f>IF(N2114="Yes",L2114,0)</x:f>
        <x:v>16.950926226844327</x:v>
      </x:c>
      <x:c r="Y2114" s="14" t="n">
        <x:v>1</x:v>
      </x:c>
      <x:c r="Z2114" s="13" t="str">
        <x:v>Industrial / workshop / storage</x:v>
      </x:c>
    </x:row>
    <x:row r="2115" ht="75" customHeight="1">
      <x:c r="A2115" s="13" t="str">
        <x:v>SE1135</x:v>
      </x:c>
      <x:c r="B2115" s="15" t="str">
        <x:v>Watford</x:v>
      </x:c>
      <x:c r="C2115" s="15" t="str">
        <x:v>Watford</x:v>
      </x:c>
      <x:c r="D2115" s="14" t="n">
        <x:v>131325</x:v>
      </x:c>
      <x:c r="E2115" s="13" t="str">
        <x:v>Town</x:v>
      </x:c>
      <x:c r="F2115" s="15" t="str">
        <x:v>Penfold Industrial Park</x:v>
      </x:c>
      <x:c r="G2115" s="15" t="str">
        <x:v>Unit L Penfold Industrial Park, Unit L, Penfold Industrial Park, Watford WD24</x:v>
      </x:c>
      <x:c r="H2115" s="13" t="str">
        <x:v>Current</x:v>
      </x:c>
      <x:c r="I2115" s="14" t="n">
        <x:v>6413</x:v>
      </x:c>
      <x:c r="J2115" s="13" t="str">
        <x:f>IF(AND(ISNUMBER(I2115),I2115&gt;0),IF(I2115&lt;=1000,"1–1,000",IF(I2115&lt;=2500,"1,001–2,500",IF(I2115&lt;=5000,"2,501–5,000",IF(I2115&lt;=10000,"5,001–10,000","10,001–15,000")))),"5,001–10,000")</x:f>
        <x:v>5,001–10,000</x:v>
      </x:c>
      <x:c r="K2115" s="16" t="n">
        <x:v>108696</x:v>
      </x:c>
      <x:c r="L2115" s="43" t="n">
        <x:f>IF(AND(ISNUMBER(I2115),I2115&gt;0,ISNUMBER(K2115),K2115&gt;0),K2115/I2115,"n.a.")</x:f>
        <x:v>16.949321690316545</x:v>
      </x:c>
      <x:c r="M2115" s="43"/>
      <x:c r="N2115" s="13" t="str">
        <x:v>Yes</x:v>
      </x:c>
      <x:c r="O2115" s="15" t="str">
        <x:v>Not stated</x:v>
      </x:c>
      <x:c r="P2115" s="15" t="str">
        <x:v>Electric roller shutter</x:v>
      </x:c>
      <x:c r="Q2115" s="15" t="str">
        <x:v>A refurbished ground floor industrial/warehouse unit with 2 storey offices, located close to Junction 5 of the M1.</x:v>
      </x:c>
      <x:c r="R2115" s="15" t="str">
        <x:v>Advertised to let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x:v>
      </x:c>
      <x:c r="S2115" s="15" t="str">
        <x:v>https://www.zoopla.co.uk/to-rent/commercial/details/67321921/</x:v>
      </x:c>
      <x:c r="T2115" s="15" t="str">
        <x:v>https://www.zoopla.co.uk/to-rent/commercial/details/67259420/</x:v>
      </x:c>
      <x:c r="U2115" s="15" t="str">
        <x:v>https://www.rightmove.co.uk/properties/774863573460993#/?channel=COM_LET
https://www.rightmove.co.uk/properties/722864886546704#/?channel=COM_LET
https://stimpsons.co.uk/property/208504/</x:v>
      </x:c>
      <x:c r="V2115" s="15" t="str">
        <x:v>Watford — Penfold Industrial Park</x:v>
      </x:c>
      <x:c r="W2115" s="15" t="str">
        <x:v>Individual unit ≤15,000 sq ft</x:v>
      </x:c>
      <x:c r="X2115" s="13" t="n">
        <x:f>IF(N2115="Yes",L2115,0)</x:f>
        <x:v>16.949321690316545</x:v>
      </x:c>
      <x:c r="Y2115" s="14" t="n">
        <x:v>1</x:v>
      </x:c>
      <x:c r="Z2115" s="13" t="str">
        <x:v>Industrial / workshop / storage</x:v>
      </x:c>
    </x:row>
    <x:row r="2116" ht="153" customHeight="1">
      <x:c r="A2116" s="13" t="str">
        <x:v>SE1136</x:v>
      </x:c>
      <x:c r="B2116" s="15" t="str">
        <x:v>Watford</x:v>
      </x:c>
      <x:c r="C2116" s="15" t="str">
        <x:v>Watford</x:v>
      </x:c>
      <x:c r="D2116" s="14" t="n">
        <x:v>131325</x:v>
      </x:c>
      <x:c r="E2116" s="13" t="str">
        <x:v>Town</x:v>
      </x:c>
      <x:c r="F2116" s="15" t="str">
        <x:v>Penfold Industrial Park</x:v>
      </x:c>
      <x:c r="G2116" s="15" t="str">
        <x:v>Unit O, Penfold Industrial Park, Imperial Way, Watford, WD24 4YY</x:v>
      </x:c>
      <x:c r="H2116" s="13" t="str">
        <x:v>Current</x:v>
      </x:c>
      <x:c r="I2116" s="14" t="n">
        <x:v>5019</x:v>
      </x:c>
      <x:c r="J2116" s="13" t="str">
        <x:f>IF(AND(ISNUMBER(I2116),I2116&gt;0),IF(I2116&lt;=1000,"1–1,000",IF(I2116&lt;=2500,"1,001–2,500",IF(I2116&lt;=5000,"2,501–5,000",IF(I2116&lt;=10000,"5,001–10,000","10,001–15,000")))),"5,001–10,000")</x:f>
        <x:v>5,001–10,000</x:v>
      </x:c>
      <x:c r="K2116" s="16" t="n">
        <x:v>85068</x:v>
      </x:c>
      <x:c r="L2116" s="43" t="n">
        <x:f>IF(AND(ISNUMBER(I2116),I2116&gt;0,ISNUMBER(K2116),K2116&gt;0),K2116/I2116,"n.a.")</x:f>
        <x:v>16.949193066347878</x:v>
      </x:c>
      <x:c r="M2116" s="43"/>
      <x:c r="N2116" s="13" t="str">
        <x:v>Yes</x:v>
      </x:c>
      <x:c r="O2116" s="15" t="str">
        <x:v>Not stated</x:v>
      </x:c>
      <x:c r="P2116" s="15" t="str">
        <x:v>Electric roller shutter</x:v>
      </x:c>
      <x:c r="Q2116" s="15" t="str">
        <x:v>Description A ground floor industrial/warehouse unit. The property has been stripped out and a new roof has recently been installed. Location Penfold Industrial Park is located on Imperial Way in North Watford within 1.5 miles of Junction 5 of the M1 at the junction with the A41. The M25 is within 4 miles. The Imperial Way estate is home to numerous national trade counter operators including Screwfix, Howdens, Toolstation, Topps Tiles, City Electrical Factors (CEF) and other businesses including Sigma Pharmaceuticals. Viewings Strictly by appointment via joint sole agents. Terms Available on a new internal repairing and insuring lease for a term to be agreed. Service Charge A service charge</x:v>
      </x:c>
      <x:c r="R2116" s="15" t="str">
        <x:v>Advertised to let Annual rent converted from portal pcm; rounded display may differ from agent annual quote. Rightmove detail verified. Annual rent is 12 × Rightmove advertised monthly rent; display rounding may apply.</x:v>
      </x:c>
      <x:c r="S2116" s="15" t="str">
        <x:v>https://www.zoopla.co.uk/to-rent/commercial/details/74622174/</x:v>
      </x:c>
      <x:c r="T2116" s="15" t="str">
        <x:v>https://www.zoopla.co.uk/to-rent/commercial/details/74505726/</x:v>
      </x:c>
      <x:c r="U2116" s="15" t="str">
        <x:v>https://www.rightmove.co.uk/properties/779944368630417#/?channel=COM_LET
https://www.rightmove.co.uk/properties/782493773660401#/?channel=COM_LET</x:v>
      </x:c>
      <x:c r="V2116" s="15" t="str">
        <x:v>Watford — Penfold Industrial Park</x:v>
      </x:c>
      <x:c r="W2116" s="15" t="str">
        <x:v>Individual unit ≤15,000 sq ft</x:v>
      </x:c>
      <x:c r="X2116" s="13" t="n">
        <x:f>IF(N2116="Yes",L2116,0)</x:f>
        <x:v>16.949193066347878</x:v>
      </x:c>
      <x:c r="Y2116" s="14" t="n">
        <x:v>1</x:v>
      </x:c>
      <x:c r="Z2116" s="13" t="str">
        <x:v>Industrial / workshop / storage</x:v>
      </x:c>
    </x:row>
    <x:row r="2117" ht="62" customHeight="1">
      <x:c r="A2117" s="13" t="str">
        <x:v>SE1137</x:v>
      </x:c>
      <x:c r="B2117" s="15" t="str">
        <x:v>Watford</x:v>
      </x:c>
      <x:c r="C2117" s="15" t="str">
        <x:v>Watford</x:v>
      </x:c>
      <x:c r="D2117" s="14" t="n">
        <x:v>131325</x:v>
      </x:c>
      <x:c r="E2117" s="13" t="str">
        <x:v>Town</x:v>
      </x:c>
      <x:c r="F2117" s="15" t="str">
        <x:v>Standalone / estate not named</x:v>
      </x:c>
      <x:c r="G2117" s="15" t="str">
        <x:v>21 The Metro Centre, Dwight Road, Watford WD18</x:v>
      </x:c>
      <x:c r="H2117" s="13" t="str">
        <x:v>Current</x:v>
      </x:c>
      <x:c r="I2117" s="14" t="n">
        <x:v>2380</x:v>
      </x:c>
      <x:c r="J2117" s="13" t="str">
        <x:f>IF(AND(ISNUMBER(I2117),I2117&gt;0),IF(I2117&lt;=1000,"1–1,000",IF(I2117&lt;=2500,"1,001–2,500",IF(I2117&lt;=5000,"2,501–5,000",IF(I2117&lt;=10000,"5,001–10,000","10,001–15,000")))),"1,001–2,500")</x:f>
        <x:v>1,001–2,500</x:v>
      </x:c>
      <x:c r="K2117" s="16" t="n">
        <x:v>35004</x:v>
      </x:c>
      <x:c r="L2117" s="43" t="n">
        <x:f>IF(AND(ISNUMBER(I2117),I2117&gt;0,ISNUMBER(K2117),K2117&gt;0),K2117/I2117,"n.a.")</x:f>
        <x:v>14.707563025210083</x:v>
      </x:c>
      <x:c r="M2117" s="43"/>
      <x:c r="N2117" s="13" t="str">
        <x:v>Yes</x:v>
      </x:c>
      <x:c r="O2117" s="15" t="str">
        <x:v>Part full height warehouse; Unit 21 comprises a full height warehouse to part with ground and first floor offices and includes 3 allocated car parking spaces.</x:v>
      </x:c>
      <x:c r="P2117" s="15" t="str">
        <x:v>Rollershutter door</x:v>
      </x:c>
      <x:c r="Q2117" s="15" t="str">
        <x:v>Unit 21 comprises a full height warehouse to part with ground and first floor offices and includes 3 allocated car parking spaces.</x:v>
      </x:c>
      <x:c r="R2117" s="15" t="str">
        <x:v>Advertised to let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x:v>
      </x:c>
      <x:c r="S2117" s="15" t="str">
        <x:v>https://www.zoopla.co.uk/to-rent/commercial/details/66640093/</x:v>
      </x:c>
      <x:c r="T2117" s="15" t="str">
        <x:v>https://www.rightmove.co.uk/properties/773337270362240#/?channel=COM_LET</x:v>
      </x:c>
      <x:c r="U2117" s="15" t="str">
        <x:v>https://stimpsons.co.uk/property/196358/</x:v>
      </x:c>
      <x:c r="V2117" s="15" t="str">
        <x:v>Watford — Standalone / estate not named</x:v>
      </x:c>
      <x:c r="W2117" s="15" t="str">
        <x:v>Individual unit ≤15,000 sq ft</x:v>
      </x:c>
      <x:c r="X2117" s="13" t="n">
        <x:f>IF(N2117="Yes",L2117,0)</x:f>
        <x:v>14.707563025210083</x:v>
      </x:c>
      <x:c r="Y2117" s="14" t="n">
        <x:v>1</x:v>
      </x:c>
      <x:c r="Z2117" s="13" t="str">
        <x:v>Industrial / workshop / storage</x:v>
      </x:c>
    </x:row>
    <x:row r="2118" ht="49" customHeight="1">
      <x:c r="A2118" s="13" t="str">
        <x:v>SE1138</x:v>
      </x:c>
      <x:c r="B2118" s="15" t="str">
        <x:v>Watford</x:v>
      </x:c>
      <x:c r="C2118" s="15" t="str">
        <x:v>Watford</x:v>
      </x:c>
      <x:c r="D2118" s="14" t="n">
        <x:v>131325</x:v>
      </x:c>
      <x:c r="E2118" s="13" t="str">
        <x:v>Town</x:v>
      </x:c>
      <x:c r="F2118" s="15" t="str">
        <x:v>Standalone / estate not named</x:v>
      </x:c>
      <x:c r="G2118" s="15" t="str">
        <x:v>4 Colne Way Court, Colne Way, Watford, WD24 7NE</x:v>
      </x:c>
      <x:c r="H2118" s="13" t="str">
        <x:v>Current</x:v>
      </x:c>
      <x:c r="I2118" s="14" t="n">
        <x:v>2151</x:v>
      </x:c>
      <x:c r="J2118" s="13" t="str">
        <x:f>IF(AND(ISNUMBER(I2118),I2118&gt;0),IF(I2118&lt;=1000,"1–1,000",IF(I2118&lt;=2500,"1,001–2,500",IF(I2118&lt;=5000,"2,501–5,000",IF(I2118&lt;=10000,"5,001–10,000","10,001–15,000")))),"1,001–2,500")</x:f>
        <x:v>1,001–2,500</x:v>
      </x:c>
      <x:c r="K2118" s="16" t="n">
        <x:v>38496</x:v>
      </x:c>
      <x:c r="L2118" s="43" t="n">
        <x:f>IF(AND(ISNUMBER(I2118),I2118&gt;0,ISNUMBER(K2118),K2118&gt;0),K2118/I2118,"n.a.")</x:f>
        <x:v>17.896792189679218</x:v>
      </x:c>
      <x:c r="M2118" s="43"/>
      <x:c r="N2118" s="13" t="str">
        <x:v>Yes</x:v>
      </x:c>
      <x:c r="O2118" s="15" t="str">
        <x:v>Not stated</x:v>
      </x:c>
      <x:c r="P2118" s="15" t="str">
        <x:v>Not stated</x:v>
      </x:c>
      <x:c r="Q2118" s="15" t="str">
        <x:v>To Let, warehouse and first floor offices on a well established estate in North Watford, close to the M1, M25 and A41.</x:v>
      </x:c>
      <x:c r="R2118" s="15" t="str">
        <x:v>Advertised to let Annual rent converted from portal pcm; rounded display may differ from agent annual quote. Size read from property card, excluding the search-size filter. Annual rent is 12 × Rightmove advertised monthly rent; display rounding may apply.</x:v>
      </x:c>
      <x:c r="S2118" s="15" t="str">
        <x:v>https://www.rightmove.co.uk/properties/753488899040993#/?channel=COM_LET</x:v>
      </x:c>
      <x:c r="T2118" s="15" t="str"/>
      <x:c r="U2118" s="15" t="str"/>
      <x:c r="V2118" s="15" t="str">
        <x:v>Watford — Standalone / estate not named</x:v>
      </x:c>
      <x:c r="W2118" s="15" t="str">
        <x:v>Individual unit ≤15,000 sq ft</x:v>
      </x:c>
      <x:c r="X2118" s="13" t="n">
        <x:f>IF(N2118="Yes",L2118,0)</x:f>
        <x:v>17.896792189679218</x:v>
      </x:c>
      <x:c r="Y2118" s="14" t="n">
        <x:v>1</x:v>
      </x:c>
      <x:c r="Z2118" s="13" t="str">
        <x:v>Industrial / workshop / storage</x:v>
      </x:c>
    </x:row>
    <x:row r="2119" ht="62" customHeight="1">
      <x:c r="A2119" s="13" t="str">
        <x:v>SE1139</x:v>
      </x:c>
      <x:c r="B2119" s="15" t="str">
        <x:v>Watford</x:v>
      </x:c>
      <x:c r="C2119" s="15" t="str">
        <x:v>Watford</x:v>
      </x:c>
      <x:c r="D2119" s="14" t="n">
        <x:v>131325</x:v>
      </x:c>
      <x:c r="E2119" s="13" t="str">
        <x:v>Town</x:v>
      </x:c>
      <x:c r="F2119" s="15" t="str">
        <x:v>Standalone / estate not named</x:v>
      </x:c>
      <x:c r="G2119" s="15" t="str">
        <x:v>6 Woodshots Meadow, 6 Woodshots Meadow, Watford WD18</x:v>
      </x:c>
      <x:c r="H2119" s="13" t="str">
        <x:v>Current</x:v>
      </x:c>
      <x:c r="I2119" s="14" t="n">
        <x:v>7725</x:v>
      </x:c>
      <x:c r="J2119" s="13" t="str">
        <x:f>IF(AND(ISNUMBER(I2119),I2119&gt;0),IF(I2119&lt;=1000,"1–1,000",IF(I2119&lt;=2500,"1,001–2,500",IF(I2119&lt;=5000,"2,501–5,000",IF(I2119&lt;=10000,"5,001–10,000","10,001–15,000")))),"5,001–10,000")</x:f>
        <x:v>5,001–10,000</x:v>
      </x:c>
      <x:c r="K2119" s="16" t="n">
        <x:v>146772</x:v>
      </x:c>
      <x:c r="L2119" s="43" t="n">
        <x:f>IF(AND(ISNUMBER(I2119),I2119&gt;0,ISNUMBER(K2119),K2119&gt;0),K2119/I2119,"n.a.")</x:f>
        <x:v>18.999611650485438</x:v>
      </x:c>
      <x:c r="M2119" s="43" t="n">
        <x:v>19</x:v>
      </x:c>
      <x:c r="N2119" s="13" t="str">
        <x:v>Yes</x:v>
      </x:c>
      <x:c r="O2119" s="15" t="str">
        <x:v>6.9m eaves height</x:v>
      </x:c>
      <x:c r="P2119" s="15" t="str">
        <x:v>Electric roller shutter loading door to large shared yard area at rear</x:v>
      </x:c>
      <x:c r="Q2119" s="15" t="str">
        <x:v>A mid-terrace warehouse unit with 2-storey offices and rear loading. There are 17 parking spaces. Croxley Park is a prestigious business park with an excellent range of amenities including a waterside café, gym and children’s nursery.</x:v>
      </x:c>
      <x:c r="R2119" s="15" t="str">
        <x:v>Advertised to let Annual rent converted from portal pcm; rounded display may differ from agent annual quote. Advertised range; no per-demise schedule verified. Portal result card observed; individual detail unavailable at time of reading. Direct agent detail verified. Annual rent is 12 × Rightmove advertised monthly rent; display rounding may apply.</x:v>
      </x:c>
      <x:c r="S2119" s="15" t="str">
        <x:v>https://www.zoopla.co.uk/to-rent/commercial/details/72239428/</x:v>
      </x:c>
      <x:c r="T2119" s="15" t="str">
        <x:v>https://www.zoopla.co.uk/to-rent/commercial/details/59670218/</x:v>
      </x:c>
      <x:c r="U2119" s="15" t="str">
        <x:v>https://www.rightmove.co.uk/properties/783610716708801#/?channel=COM_LET
https://stimpsons.co.uk/property/79211/</x:v>
      </x:c>
      <x:c r="V2119" s="15" t="str">
        <x:v>Watford — Standalone / estate not named</x:v>
      </x:c>
      <x:c r="W2119" s="15" t="str">
        <x:v>Individual unit ≤15,000 sq ft</x:v>
      </x:c>
      <x:c r="X2119" s="13" t="n">
        <x:f>IF(N2119="Yes",L2119,0)</x:f>
        <x:v>18.999611650485438</x:v>
      </x:c>
      <x:c r="Y2119" s="14" t="n">
        <x:v>1</x:v>
      </x:c>
      <x:c r="Z2119" s="13" t="str">
        <x:v>Industrial / workshop / storage</x:v>
      </x:c>
    </x:row>
    <x:row r="2120" ht="49" customHeight="1">
      <x:c r="A2120" s="13" t="str">
        <x:v>SE1140</x:v>
      </x:c>
      <x:c r="B2120" s="15" t="str">
        <x:v>Watford</x:v>
      </x:c>
      <x:c r="C2120" s="15" t="str">
        <x:v>Watford</x:v>
      </x:c>
      <x:c r="D2120" s="14" t="n">
        <x:v>131325</x:v>
      </x:c>
      <x:c r="E2120" s="13" t="str">
        <x:v>Town</x:v>
      </x:c>
      <x:c r="F2120" s="15" t="str">
        <x:v>Standalone / estate not named</x:v>
      </x:c>
      <x:c r="G2120" s="15" t="str">
        <x:v>8 Millfield House, 8 Millfield House, Woodshots Meadow, Watford WD18</x:v>
      </x:c>
      <x:c r="H2120" s="13" t="str">
        <x:v>Current</x:v>
      </x:c>
      <x:c r="I2120" s="14" t="n">
        <x:v>2367</x:v>
      </x:c>
      <x:c r="J2120" s="13" t="str">
        <x:f>IF(AND(ISNUMBER(I2120),I2120&gt;0),IF(I2120&lt;=1000,"1–1,000",IF(I2120&lt;=2500,"1,001–2,500",IF(I2120&lt;=5000,"2,501–5,000",IF(I2120&lt;=10000,"5,001–10,000","10,001–15,000")))),"1,001–2,500")</x:f>
        <x:v>1,001–2,500</x:v>
      </x:c>
      <x:c r="K2120" s="16" t="n">
        <x:v>49704</x:v>
      </x:c>
      <x:c r="L2120" s="43" t="n">
        <x:f>IF(AND(ISNUMBER(I2120),I2120&gt;0,ISNUMBER(K2120),K2120&gt;0),K2120/I2120,"n.a.")</x:f>
        <x:v>20.99873257287706</x:v>
      </x:c>
      <x:c r="M2120" s="43"/>
      <x:c r="N2120" s="13" t="str">
        <x:v>Yes</x:v>
      </x:c>
      <x:c r="O2120" s="15" t="str">
        <x:v>Not stated</x:v>
      </x:c>
      <x:c r="P2120" s="15" t="str">
        <x:v>Not stated</x:v>
      </x:c>
      <x:c r="Q2120" s="15" t="str">
        <x:v>Millfield House comprises 10 self-contained units comprising first floor offices and the ground floor is in shell condition. Industrial</x:v>
      </x:c>
      <x:c r="R2120"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120" s="15" t="str">
        <x:v>https://www.zoopla.co.uk/to-rent/commercial/details/73894492/</x:v>
      </x:c>
      <x:c r="T2120" s="15" t="str"/>
      <x:c r="U2120" s="15" t="str"/>
      <x:c r="V2120" s="15" t="str">
        <x:v>Watford — Standalone / estate not named</x:v>
      </x:c>
      <x:c r="W2120" s="15" t="str">
        <x:v>Individual unit ≤15,000 sq ft</x:v>
      </x:c>
      <x:c r="X2120" s="13" t="n">
        <x:f>IF(N2120="Yes",L2120,0)</x:f>
        <x:v>20.99873257287706</x:v>
      </x:c>
      <x:c r="Y2120" s="14" t="n">
        <x:v>1</x:v>
      </x:c>
      <x:c r="Z2120" s="13" t="str">
        <x:v>Industrial / workshop / storage</x:v>
      </x:c>
    </x:row>
    <x:row r="2121" ht="49" customHeight="1">
      <x:c r="A2121" s="13" t="str">
        <x:v>SE1141</x:v>
      </x:c>
      <x:c r="B2121" s="15" t="str">
        <x:v>Watford</x:v>
      </x:c>
      <x:c r="C2121" s="15" t="str">
        <x:v>Watford</x:v>
      </x:c>
      <x:c r="D2121" s="14" t="n">
        <x:v>131325</x:v>
      </x:c>
      <x:c r="E2121" s="13" t="str">
        <x:v>Town</x:v>
      </x:c>
      <x:c r="F2121" s="15" t="str">
        <x:v>Standalone / estate not named</x:v>
      </x:c>
      <x:c r="G2121" s="15" t="str">
        <x:v>9 Colne Way Court, Colne Way, Watford, WD24 7NE</x:v>
      </x:c>
      <x:c r="H2121" s="13" t="str">
        <x:v>Current</x:v>
      </x:c>
      <x:c r="I2121" s="14" t="n">
        <x:v>3887</x:v>
      </x:c>
      <x:c r="J2121" s="13" t="str">
        <x:f>IF(AND(ISNUMBER(I2121),I2121&gt;0),IF(I2121&lt;=1000,"1–1,000",IF(I2121&lt;=2500,"1,001–2,500",IF(I2121&lt;=5000,"2,501–5,000",IF(I2121&lt;=10000,"5,001–10,000","10,001–15,000")))),"2,501–5,000")</x:f>
        <x:v>2,501–5,000</x:v>
      </x:c>
      <x:c r="K2121" s="16" t="n">
        <x:v>60000</x:v>
      </x:c>
      <x:c r="L2121" s="43" t="n">
        <x:f>IF(AND(ISNUMBER(I2121),I2121&gt;0,ISNUMBER(K2121),K2121&gt;0),K2121/I2121,"n.a.")</x:f>
        <x:v>15.436068947774633</x:v>
      </x:c>
      <x:c r="M2121" s="43"/>
      <x:c r="N2121" s="13" t="str">
        <x:v>Yes</x:v>
      </x:c>
      <x:c r="O2121" s="15" t="str">
        <x:v>Not stated</x:v>
      </x:c>
      <x:c r="P2121" s="15" t="str">
        <x:v>Not stated</x:v>
      </x:c>
      <x:c r="Q2121" s="15" t="str">
        <x:v>Industrial Unit To Let - 3,877 sq.ft, comprising warehouse and offices to ground floor and first floor mezzanine with pallet loading gate.</x:v>
      </x:c>
      <x:c r="R2121" s="15" t="str">
        <x:v>Advertised to let Annual rent converted from portal pcm; rounded display may differ from agent annual quote. Size read from property card, excluding the search-size filter. Annual rent is 12 × Rightmove advertised monthly rent; display rounding may apply.</x:v>
      </x:c>
      <x:c r="S2121" s="15" t="str">
        <x:v>https://www.rightmove.co.uk/properties/763298260441824#/?channel=COM_LET</x:v>
      </x:c>
      <x:c r="T2121" s="15" t="str"/>
      <x:c r="U2121" s="15" t="str"/>
      <x:c r="V2121" s="15" t="str">
        <x:v>Watford — Standalone / estate not named</x:v>
      </x:c>
      <x:c r="W2121" s="15" t="str">
        <x:v>Individual unit ≤15,000 sq ft</x:v>
      </x:c>
      <x:c r="X2121" s="13" t="n">
        <x:f>IF(N2121="Yes",L2121,0)</x:f>
        <x:v>15.436068947774633</x:v>
      </x:c>
      <x:c r="Y2121" s="14" t="n">
        <x:v>1</x:v>
      </x:c>
      <x:c r="Z2121" s="13" t="str">
        <x:v>Industrial / workshop / storage</x:v>
      </x:c>
    </x:row>
    <x:row r="2122" ht="62" customHeight="1">
      <x:c r="A2122" s="13" t="str">
        <x:v>SE1142</x:v>
      </x:c>
      <x:c r="B2122" s="15" t="str">
        <x:v>Watford</x:v>
      </x:c>
      <x:c r="C2122" s="15" t="str">
        <x:v>Watford</x:v>
      </x:c>
      <x:c r="D2122" s="14" t="n">
        <x:v>131325</x:v>
      </x:c>
      <x:c r="E2122" s="13" t="str">
        <x:v>Town</x:v>
      </x:c>
      <x:c r="F2122" s="15" t="str">
        <x:v>Standalone / estate not named</x:v>
      </x:c>
      <x:c r="G2122" s="15" t="str">
        <x:v>Sandown Road, Watford WD24</x:v>
      </x:c>
      <x:c r="H2122" s="13" t="str">
        <x:v>Uncertain</x:v>
      </x:c>
      <x:c r="I2122" s="14" t="n">
        <x:v>800</x:v>
      </x:c>
      <x:c r="J2122" s="13" t="str">
        <x:f>IF(AND(ISNUMBER(I2122),I2122&gt;0),IF(I2122&lt;=1000,"1–1,000",IF(I2122&lt;=2500,"1,001–2,500",IF(I2122&lt;=5000,"2,501–5,000",IF(I2122&lt;=10000,"5,001–10,000","10,001–15,000")))),"1–1,000")</x:f>
        <x:v>1–1,000</x:v>
      </x:c>
      <x:c r="K2122" s="16" t="n">
        <x:v>30000</x:v>
      </x:c>
      <x:c r="L2122" s="43" t="n">
        <x:f>IF(AND(ISNUMBER(I2122),I2122&gt;0,ISNUMBER(K2122),K2122&gt;0),K2122/I2122,"n.a.")</x:f>
        <x:v>37.5</x:v>
      </x:c>
      <x:c r="M2122" s="43"/>
      <x:c r="N2122" s="13" t="str">
        <x:v>No</x:v>
      </x:c>
      <x:c r="O2122" s="15" t="str">
        <x:v>Not stated</x:v>
      </x:c>
      <x:c r="P2122" s="15" t="str">
        <x:v>Not stated</x:v>
      </x:c>
      <x:c r="Q2122" s="15" t="str">
        <x:v>Unit 12 &amp; 16 in Watford offers a bright second-floor workspace with windows, two mezzanines, and hot and cold water supply, ... Light industrial Reduced</x:v>
      </x:c>
      <x:c r="R2122" s="15" t="str">
        <x:v>Exact demise / storage-building type requires confirmation Annual rent converted from portal pcm; rounded display may differ from agent annual quote. Portal result card observed; individual detail unavailable at time of reading. Annual rent is 12 × Zoopla advertised monthly rent; display rounding may apply. Shared workspace, combined unit identity or possible container format not sufficiently resolved.</x:v>
      </x:c>
      <x:c r="S2122" s="15" t="str">
        <x:v>https://www.zoopla.co.uk/to-rent/commercial/details/72146234/</x:v>
      </x:c>
      <x:c r="T2122" s="15" t="str">
        <x:v>https://www.zoopla.co.uk/to-rent/commercial/details/68855203/</x:v>
      </x:c>
      <x:c r="U2122" s="15" t="str"/>
      <x:c r="V2122" s="15" t="str">
        <x:v>Watford — Standalone / estate not named</x:v>
      </x:c>
      <x:c r="W2122" s="15" t="str">
        <x:v>Individual unit ≤15,000 sq ft</x:v>
      </x:c>
      <x:c r="X2122" s="13" t="n">
        <x:f>IF(N2122="Yes",L2122,0)</x:f>
        <x:v>0</x:v>
      </x:c>
      <x:c r="Y2122" s="14" t="n">
        <x:v>1</x:v>
      </x:c>
      <x:c r="Z2122" s="13" t="str">
        <x:v>Industrial / workshop / storage</x:v>
      </x:c>
    </x:row>
    <x:row r="2123" ht="49" customHeight="1">
      <x:c r="A2123" s="13" t="str">
        <x:v>SE1143</x:v>
      </x:c>
      <x:c r="B2123" s="15" t="str">
        <x:v>Watford</x:v>
      </x:c>
      <x:c r="C2123" s="15" t="str">
        <x:v>Watford</x:v>
      </x:c>
      <x:c r="D2123" s="14" t="n">
        <x:v>131325</x:v>
      </x:c>
      <x:c r="E2123" s="13" t="str">
        <x:v>Town</x:v>
      </x:c>
      <x:c r="F2123" s="15" t="str">
        <x:v>Standalone / estate not named</x:v>
      </x:c>
      <x:c r="G2123" s="15" t="str">
        <x:v>Unit 11 The Metro Centre, Dwight Road, Watford, WD18 9SS</x:v>
      </x:c>
      <x:c r="H2123" s="13" t="str">
        <x:v>Current</x:v>
      </x:c>
      <x:c r="I2123" s="14" t="n">
        <x:v>2193</x:v>
      </x:c>
      <x:c r="J2123" s="13" t="str">
        <x:f>IF(AND(ISNUMBER(I2123),I2123&gt;0),IF(I2123&lt;=1000,"1–1,000",IF(I2123&lt;=2500,"1,001–2,500",IF(I2123&lt;=5000,"2,501–5,000",IF(I2123&lt;=10000,"5,001–10,000","10,001–15,000")))),"1,001–2,500")</x:f>
        <x:v>1,001–2,500</x:v>
      </x:c>
      <x:c r="K2123" s="16" t="n">
        <x:v>29604</x:v>
      </x:c>
      <x:c r="L2123" s="43" t="n">
        <x:f>IF(AND(ISNUMBER(I2123),I2123&gt;0,ISNUMBER(K2123),K2123&gt;0),K2123/I2123,"n.a.")</x:f>
        <x:v>13.499316005471956</x:v>
      </x:c>
      <x:c r="M2123" s="43"/>
      <x:c r="N2123" s="13" t="str">
        <x:v>Yes</x:v>
      </x:c>
      <x:c r="O2123" s="15" t="str">
        <x:v>Not stated</x:v>
      </x:c>
      <x:c r="P2123" s="15" t="str">
        <x:v>Rollershutter door</x:v>
      </x:c>
      <x:c r="Q2123" s="15" t="str">
        <x:v>Unit 11 comprises a ground floor warehouse and first floor offices and includes 3 allocated car parking spaces. Leaflet | © contributors</x:v>
      </x:c>
      <x:c r="R2123"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x:v>
      </x:c>
      <x:c r="S2123" s="15" t="str">
        <x:v>https://www.zoopla.co.uk/to-rent/commercial/details/74126226/</x:v>
      </x:c>
      <x:c r="T2123" s="15" t="str">
        <x:v>https://www.rightmove.co.uk/properties/773404628714177#/?channel=COM_LET</x:v>
      </x:c>
      <x:c r="U2123" s="15" t="str">
        <x:v>https://stimpsons.co.uk/property/398698/</x:v>
      </x:c>
      <x:c r="V2123" s="15" t="str">
        <x:v>Watford — Standalone / estate not named</x:v>
      </x:c>
      <x:c r="W2123" s="15" t="str">
        <x:v>Individual unit ≤15,000 sq ft</x:v>
      </x:c>
      <x:c r="X2123" s="13" t="n">
        <x:f>IF(N2123="Yes",L2123,0)</x:f>
        <x:v>13.499316005471956</x:v>
      </x:c>
      <x:c r="Y2123" s="14" t="n">
        <x:v>1</x:v>
      </x:c>
      <x:c r="Z2123" s="13" t="str">
        <x:v>Industrial / workshop / storage</x:v>
      </x:c>
    </x:row>
    <x:row r="2124" ht="153" customHeight="1">
      <x:c r="A2124" s="13" t="str">
        <x:v>SE1144</x:v>
      </x:c>
      <x:c r="B2124" s="15" t="str">
        <x:v>Watford</x:v>
      </x:c>
      <x:c r="C2124" s="15" t="str">
        <x:v>Watford</x:v>
      </x:c>
      <x:c r="D2124" s="14" t="n">
        <x:v>131325</x:v>
      </x:c>
      <x:c r="E2124" s="13" t="str">
        <x:v>Town</x:v>
      </x:c>
      <x:c r="F2124" s="15" t="str">
        <x:v>Standalone / estate not named</x:v>
      </x:c>
      <x:c r="G2124" s="15" t="str">
        <x:v>Unit 11A Prologis Imperial Park, Watford, WD24 4PP</x:v>
      </x:c>
      <x:c r="H2124" s="13" t="str">
        <x:v>Uncertain</x:v>
      </x:c>
      <x:c r="I2124" s="14" t="n">
        <x:v>5995</x:v>
      </x:c>
      <x:c r="J2124" s="13" t="str">
        <x:f>IF(AND(ISNUMBER(I2124),I2124&gt;0),IF(I2124&lt;=1000,"1–1,000",IF(I2124&lt;=2500,"1,001–2,500",IF(I2124&lt;=5000,"2,501–5,000",IF(I2124&lt;=10000,"5,001–10,000","10,001–15,000")))),"5,001–10,000")</x:f>
        <x:v>5,001–10,000</x:v>
      </x:c>
      <x:c r="K2124" s="16"/>
      <x:c r="L2124" s="43" t="str">
        <x:f>IF(AND(ISNUMBER(I2124),I2124&gt;0,ISNUMBER(K2124),K2124&gt;0),K2124/I2124,"n.a.")</x:f>
        <x:v>n.a.</x:v>
      </x:c>
      <x:c r="M2124" s="43"/>
      <x:c r="N2124" s="13" t="str">
        <x:v>No</x:v>
      </x:c>
      <x:c r="O2124" s="15" t="str">
        <x:v>7.5m clear height</x:v>
      </x:c>
      <x:c r="P2124" s="15" t="str">
        <x:v>1 electric level access loading door</x:v>
      </x:c>
      <x:c r="Q2124" s="15" t="str">
        <x:v>Prologis Watford Imperial Park Unit 11A is a fully fitted trade counter unit in a well-established location, featuring a mezzanine, ancillary retail area and offices. With it’s proximity to main motorway and rail connections, and Central London it is in a prime position to serve your business needs. Unit 11A at Prologis Watford Imperial Park is perfectly located centrally within Watford with a potential customer base of over 100,000 people within a 20 minute drive time. What’s more, with both the M1 (J5) and M25 (J20) reachable within 10 minutes, a wider market is accessible centrally in London and nationally across the UK. Central London is only 35 minutes away via Watford Junction station.</x:v>
      </x:c>
      <x:c r="R2124" s="15" t="str">
        <x:v>Dated availability target; completion unverified Rightmove detail verified.</x:v>
      </x:c>
      <x:c r="S2124" s="15" t="str">
        <x:v>https://www.zoopla.co.uk/to-rent/commercial/details/74446823/</x:v>
      </x:c>
      <x:c r="T2124" s="15" t="str">
        <x:v>https://www.rightmove.co.uk/properties/783415826422801#/?channel=COM_LET</x:v>
      </x:c>
      <x:c r="U2124" s="15" t="str"/>
      <x:c r="V2124" s="15" t="str">
        <x:v>Watford — Standalone / estate not named</x:v>
      </x:c>
      <x:c r="W2124" s="15" t="str">
        <x:v>Individual unit ≤15,000 sq ft</x:v>
      </x:c>
      <x:c r="X2124" s="13" t="n">
        <x:f>IF(N2124="Yes",L2124,0)</x:f>
        <x:v>0</x:v>
      </x:c>
      <x:c r="Y2124" s="14" t="n">
        <x:v>1</x:v>
      </x:c>
      <x:c r="Z2124" s="13" t="str">
        <x:v>Industrial / workshop / storage</x:v>
      </x:c>
    </x:row>
    <x:row r="2125" ht="42" customHeight="1">
      <x:c r="A2125" s="13" t="str">
        <x:v>SE1145</x:v>
      </x:c>
      <x:c r="B2125" s="15" t="str">
        <x:v>Watford</x:v>
      </x:c>
      <x:c r="C2125" s="15" t="str">
        <x:v>Watford</x:v>
      </x:c>
      <x:c r="D2125" s="14" t="n">
        <x:v>131325</x:v>
      </x:c>
      <x:c r="E2125" s="13" t="str">
        <x:v>Town</x:v>
      </x:c>
      <x:c r="F2125" s="15" t="str">
        <x:v>Standalone / estate not named</x:v>
      </x:c>
      <x:c r="G2125" s="15" t="str">
        <x:v>Unit 12 Inspire, Faraday Close, Watford, WD18 8SA</x:v>
      </x:c>
      <x:c r="H2125" s="13" t="str">
        <x:v>Current</x:v>
      </x:c>
      <x:c r="I2125" s="14" t="n">
        <x:v>5956</x:v>
      </x:c>
      <x:c r="J2125" s="13" t="str">
        <x:f>IF(AND(ISNUMBER(I2125),I2125&gt;0),IF(I2125&lt;=1000,"1–1,000",IF(I2125&lt;=2500,"1,001–2,500",IF(I2125&lt;=5000,"2,501–5,000",IF(I2125&lt;=10000,"5,001–10,000","10,001–15,000")))),"5,001–10,000")</x:f>
        <x:v>5,001–10,000</x:v>
      </x:c>
      <x:c r="K2125" s="16"/>
      <x:c r="L2125" s="43" t="str">
        <x:f>IF(AND(ISNUMBER(I2125),I2125&gt;0,ISNUMBER(K2125),K2125&gt;0),K2125/I2125,"n.a.")</x:f>
        <x:v>n.a.</x:v>
      </x:c>
      <x:c r="M2125" s="43"/>
      <x:c r="N2125" s="13" t="str">
        <x:v>No</x:v>
      </x:c>
      <x:c r="O2125" s="15" t="str">
        <x:v>Not stated</x:v>
      </x:c>
      <x:c r="P2125" s="15" t="str">
        <x:v>Not stated</x:v>
      </x:c>
      <x:c r="Q2125" s="15" t="str">
        <x:v>Unit 12 at Inspire is a brand new industrial / warehouse unit of 5,956 sq. ft with an excellent specification.</x:v>
      </x:c>
      <x:c r="R2125" s="15" t="str">
        <x:v>Advertised to let Size read from property card, excluding the search-size filter.</x:v>
      </x:c>
      <x:c r="S2125" s="15" t="str">
        <x:v>https://www.rightmove.co.uk/properties/773335865292481#/?channel=COM_LET</x:v>
      </x:c>
      <x:c r="T2125" s="15" t="str"/>
      <x:c r="U2125" s="15" t="str"/>
      <x:c r="V2125" s="15" t="str">
        <x:v>Watford — Standalone / estate not named</x:v>
      </x:c>
      <x:c r="W2125" s="15" t="str">
        <x:v>Individual unit ≤15,000 sq ft</x:v>
      </x:c>
      <x:c r="X2125" s="13" t="n">
        <x:f>IF(N2125="Yes",L2125,0)</x:f>
        <x:v>0</x:v>
      </x:c>
      <x:c r="Y2125" s="14" t="n">
        <x:v>1</x:v>
      </x:c>
      <x:c r="Z2125" s="13" t="str">
        <x:v>Industrial / workshop / storage</x:v>
      </x:c>
    </x:row>
    <x:row r="2126" ht="49" customHeight="1">
      <x:c r="A2126" s="13" t="str">
        <x:v>SE1146</x:v>
      </x:c>
      <x:c r="B2126" s="15" t="str">
        <x:v>Watford</x:v>
      </x:c>
      <x:c r="C2126" s="15" t="str">
        <x:v>Watford</x:v>
      </x:c>
      <x:c r="D2126" s="14" t="n">
        <x:v>131325</x:v>
      </x:c>
      <x:c r="E2126" s="13" t="str">
        <x:v>Town</x:v>
      </x:c>
      <x:c r="F2126" s="15" t="str">
        <x:v>Standalone / estate not named</x:v>
      </x:c>
      <x:c r="G2126" s="15" t="str">
        <x:v>Unit 2 Hathaway Estate, Imperial Way, Watford, WD24 4AZ</x:v>
      </x:c>
      <x:c r="H2126" s="13" t="str">
        <x:v>Current</x:v>
      </x:c>
      <x:c r="I2126" s="14" t="n">
        <x:v>3261</x:v>
      </x:c>
      <x:c r="J2126" s="13" t="str">
        <x:f>IF(AND(ISNUMBER(I2126),I2126&gt;0),IF(I2126&lt;=1000,"1–1,000",IF(I2126&lt;=2500,"1,001–2,500",IF(I2126&lt;=5000,"2,501–5,000",IF(I2126&lt;=10000,"5,001–10,000","10,001–15,000")))),"2,501–5,000")</x:f>
        <x:v>2,501–5,000</x:v>
      </x:c>
      <x:c r="K2126" s="16" t="n">
        <x:v>65481</x:v>
      </x:c>
      <x:c r="L2126" s="43" t="n">
        <x:f>IF(AND(ISNUMBER(I2126),I2126&gt;0,ISNUMBER(K2126),K2126&gt;0),K2126/I2126,"n.a.")</x:f>
        <x:v>20.08003679852806</x:v>
      </x:c>
      <x:c r="M2126" s="43"/>
      <x:c r="N2126" s="13" t="str">
        <x:v>Yes</x:v>
      </x:c>
      <x:c r="O2126" s="15" t="str">
        <x:v>7.9-80.1 metre minimum eaves; Internally there is a trade showroom and full height warehouse.</x:v>
      </x:c>
      <x:c r="P2126" s="15" t="str">
        <x:v>Electric roller shutter</x:v>
      </x:c>
      <x:c r="Q2126" s="15" t="str">
        <x:v>The property, which was built in 2023, is an end terrace trade counter unit with loading to the front. Internally there is a trade showroom and full height warehouse.</x:v>
      </x:c>
      <x:c r="R2126" s="15" t="str">
        <x:v>Advertised to let Rightmove detail verified. Agent annual rent verified. Direct agent detail verified. Rent amount checked against a rent-labelled annual statement.</x:v>
      </x:c>
      <x:c r="S2126" s="15" t="str">
        <x:v>https://www.zoopla.co.uk/to-rent/commercial/details/74519641/</x:v>
      </x:c>
      <x:c r="T2126" s="15" t="str">
        <x:v>https://www.rightmove.co.uk/properties/780145158309025#/?channel=COM_LET</x:v>
      </x:c>
      <x:c r="U2126" s="15" t="str">
        <x:v>https://stimpsons.co.uk/property/427324/</x:v>
      </x:c>
      <x:c r="V2126" s="15" t="str">
        <x:v>Watford — Standalone / estate not named</x:v>
      </x:c>
      <x:c r="W2126" s="15" t="str">
        <x:v>Individual unit ≤15,000 sq ft</x:v>
      </x:c>
      <x:c r="X2126" s="13" t="n">
        <x:f>IF(N2126="Yes",L2126,0)</x:f>
        <x:v>20.08003679852806</x:v>
      </x:c>
      <x:c r="Y2126" s="14" t="n">
        <x:v>1</x:v>
      </x:c>
      <x:c r="Z2126" s="13" t="str">
        <x:v>Industrial / workshop / storage</x:v>
      </x:c>
    </x:row>
    <x:row r="2127" ht="62" customHeight="1">
      <x:c r="A2127" s="13" t="str">
        <x:v>SE1147</x:v>
      </x:c>
      <x:c r="B2127" s="15" t="str">
        <x:v>Watford</x:v>
      </x:c>
      <x:c r="C2127" s="15" t="str">
        <x:v>Watford</x:v>
      </x:c>
      <x:c r="D2127" s="14" t="n">
        <x:v>131325</x:v>
      </x:c>
      <x:c r="E2127" s="13" t="str">
        <x:v>Town</x:v>
      </x:c>
      <x:c r="F2127" s="15" t="str">
        <x:v>Standalone / estate not named</x:v>
      </x:c>
      <x:c r="G2127" s="15" t="str">
        <x:v>Unit 28 The Metro Centre, Dwight Road, Watford WD18</x:v>
      </x:c>
      <x:c r="H2127" s="13" t="str">
        <x:v>Current</x:v>
      </x:c>
      <x:c r="I2127" s="14" t="n">
        <x:v>3283</x:v>
      </x:c>
      <x:c r="J2127" s="13" t="str">
        <x:f>IF(AND(ISNUMBER(I2127),I2127&gt;0),IF(I2127&lt;=1000,"1–1,000",IF(I2127&lt;=2500,"1,001–2,500",IF(I2127&lt;=5000,"2,501–5,000",IF(I2127&lt;=10000,"5,001–10,000","10,001–15,000")))),"2,501–5,000")</x:f>
        <x:v>2,501–5,000</x:v>
      </x:c>
      <x:c r="K2127" s="16" t="n">
        <x:v>39996</x:v>
      </x:c>
      <x:c r="L2127" s="43" t="n">
        <x:f>IF(AND(ISNUMBER(I2127),I2127&gt;0,ISNUMBER(K2127),K2127&gt;0),K2127/I2127,"n.a.")</x:f>
        <x:v>12.182759671032592</x:v>
      </x:c>
      <x:c r="M2127" s="43"/>
      <x:c r="N2127" s="13" t="str">
        <x:v>Yes</x:v>
      </x:c>
      <x:c r="O2127" s="15" t="str">
        <x:v>Not stated</x:v>
      </x:c>
      <x:c r="P2127" s="15" t="str">
        <x:v>Roller shutter door; The unit benefits from comfort cooling in the offices, fitted kitchen and ground floor loading via a roller shutter.</x:v>
      </x:c>
      <x:c r="Q2127" s="15" t="str">
        <x:v>An end terrace modern business unit arranged as first floor offices and ground floor storage/workshop. The unit benefits from comfort cooling in the offices, fitted kitchen and ground floor loading via a roller shutter.</x:v>
      </x:c>
      <x:c r="R2127" s="15" t="str">
        <x:v>Advertised to let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x:v>
      </x:c>
      <x:c r="S2127" s="15" t="str">
        <x:v>https://www.zoopla.co.uk/to-rent/commercial/details/71810873/</x:v>
      </x:c>
      <x:c r="T2127" s="15" t="str">
        <x:v>https://www.rightmove.co.uk/properties/775806262010304#/?channel=COM_LET</x:v>
      </x:c>
      <x:c r="U2127" s="15" t="str">
        <x:v>https://stimpsons.co.uk/property/337713/</x:v>
      </x:c>
      <x:c r="V2127" s="15" t="str">
        <x:v>Watford — Standalone / estate not named</x:v>
      </x:c>
      <x:c r="W2127" s="15" t="str">
        <x:v>Individual unit ≤15,000 sq ft</x:v>
      </x:c>
      <x:c r="X2127" s="13" t="n">
        <x:f>IF(N2127="Yes",L2127,0)</x:f>
        <x:v>12.182759671032592</x:v>
      </x:c>
      <x:c r="Y2127" s="14" t="n">
        <x:v>1</x:v>
      </x:c>
      <x:c r="Z2127" s="13" t="str">
        <x:v>Industrial / workshop / storage</x:v>
      </x:c>
    </x:row>
    <x:row r="2128" ht="75" customHeight="1">
      <x:c r="A2128" s="13" t="str">
        <x:v>SE1148</x:v>
      </x:c>
      <x:c r="B2128" s="15" t="str">
        <x:v>Watford</x:v>
      </x:c>
      <x:c r="C2128" s="15" t="str">
        <x:v>Watford</x:v>
      </x:c>
      <x:c r="D2128" s="14" t="n">
        <x:v>131325</x:v>
      </x:c>
      <x:c r="E2128" s="13" t="str">
        <x:v>Town</x:v>
      </x:c>
      <x:c r="F2128" s="15" t="str">
        <x:v>Standalone / estate not named</x:v>
      </x:c>
      <x:c r="G2128" s="15" t="str">
        <x:v>Unit 3, Valor Park, Watford Interchange, Colonial Way, Watford, Hertfordshire WD24</x:v>
      </x:c>
      <x:c r="H2128" s="13" t="str">
        <x:v>Current</x:v>
      </x:c>
      <x:c r="I2128" s="14" t="n">
        <x:v>12469</x:v>
      </x:c>
      <x:c r="J2128" s="13" t="str">
        <x:f>IF(AND(ISNUMBER(I2128),I2128&gt;0),IF(I2128&lt;=1000,"1–1,000",IF(I2128&lt;=2500,"1,001–2,500",IF(I2128&lt;=5000,"2,501–5,000",IF(I2128&lt;=10000,"5,001–10,000","10,001–15,000")))),"10,001–15,000")</x:f>
        <x:v>10,001–15,000</x:v>
      </x:c>
      <x:c r="K2128" s="16"/>
      <x:c r="L2128" s="43" t="str">
        <x:f>IF(AND(ISNUMBER(I2128),I2128&gt;0,ISNUMBER(K2128),K2128&gt;0),K2128/I2128,"n.a.")</x:f>
        <x:v>n.a.</x:v>
      </x:c>
      <x:c r="M2128" s="43"/>
      <x:c r="N2128" s="13" t="str">
        <x:v>No</x:v>
      </x:c>
      <x:c r="O2128" s="15" t="str">
        <x:v>Not stated</x:v>
      </x:c>
      <x:c r="P2128" s="15" t="str">
        <x:v>Unit 3 is situated in a terrace of 4 units and occupies a prominent position on the front of the industrial estate. The unit will benefit from a comprehensive refurbishment to provide electric loading doors and modern, high-quality ground and first floor offices.</x:v>
      </x:c>
      <x:c r="Q2128" s="15" t="str">
        <x:v>Property Description Unit 3 is situated in a terrace of 4 units and occupies a prominent position on the front of the ... Industrial</x:v>
      </x:c>
      <x:c r="R2128" s="15" t="str">
        <x:v>Advertised to let Portal result card observed; individual detail unavailable at time of reading. Size read from property card, excluding the search-size filter.</x:v>
      </x:c>
      <x:c r="S2128" s="15" t="str">
        <x:v>https://www.zoopla.co.uk/to-rent/commercial/details/67176882/</x:v>
      </x:c>
      <x:c r="T2128" s="15" t="str">
        <x:v>https://www.rightmove.co.uk/properties/147146375#/?channel=COM_LET</x:v>
      </x:c>
      <x:c r="U2128" s="15" t="str"/>
      <x:c r="V2128" s="15" t="str">
        <x:v>Watford — Standalone / estate not named</x:v>
      </x:c>
      <x:c r="W2128" s="15" t="str">
        <x:v>Individual unit ≤15,000 sq ft</x:v>
      </x:c>
      <x:c r="X2128" s="13" t="n">
        <x:f>IF(N2128="Yes",L2128,0)</x:f>
        <x:v>0</x:v>
      </x:c>
      <x:c r="Y2128" s="14" t="n">
        <x:v>1</x:v>
      </x:c>
      <x:c r="Z2128" s="13" t="str">
        <x:v>Industrial / workshop / storage</x:v>
      </x:c>
    </x:row>
    <x:row r="2129" ht="42" customHeight="1">
      <x:c r="A2129" s="13" t="str">
        <x:v>SE1149</x:v>
      </x:c>
      <x:c r="B2129" s="15" t="str">
        <x:v>Watford</x:v>
      </x:c>
      <x:c r="C2129" s="15" t="str">
        <x:v>Watford</x:v>
      </x:c>
      <x:c r="D2129" s="14" t="n">
        <x:v>131325</x:v>
      </x:c>
      <x:c r="E2129" s="13" t="str">
        <x:v>Town</x:v>
      </x:c>
      <x:c r="F2129" s="15" t="str">
        <x:v>Standalone / estate not named</x:v>
      </x:c>
      <x:c r="G2129" s="15" t="str">
        <x:v>Unit 3, Watford Logistics Hub, Colonial Way, Hertfordshire, WD24 4PX</x:v>
      </x:c>
      <x:c r="H2129" s="13" t="str">
        <x:v>Current</x:v>
      </x:c>
      <x:c r="I2129" s="14" t="n">
        <x:v>10447</x:v>
      </x:c>
      <x:c r="J2129" s="13" t="str">
        <x:f>IF(AND(ISNUMBER(I2129),I2129&gt;0),IF(I2129&lt;=1000,"1–1,000",IF(I2129&lt;=2500,"1,001–2,500",IF(I2129&lt;=5000,"2,501–5,000",IF(I2129&lt;=10000,"5,001–10,000","10,001–15,000")))),"10,001–15,000")</x:f>
        <x:v>10,001–15,000</x:v>
      </x:c>
      <x:c r="K2129" s="16"/>
      <x:c r="L2129" s="43" t="str">
        <x:f>IF(AND(ISNUMBER(I2129),I2129&gt;0,ISNUMBER(K2129),K2129&gt;0),K2129/I2129,"n.a.")</x:f>
        <x:v>n.a.</x:v>
      </x:c>
      <x:c r="M2129" s="43"/>
      <x:c r="N2129" s="13" t="str">
        <x:v>No</x:v>
      </x:c>
      <x:c r="O2129" s="15" t="str">
        <x:v>Not stated</x:v>
      </x:c>
      <x:c r="P2129" s="15" t="str">
        <x:v>Not stated</x:v>
      </x:c>
      <x:c r="Q2129" s="15" t="str">
        <x:v>Unit 3 is a newly developed high-spec distribution warehouse of 10,447 sq ft</x:v>
      </x:c>
      <x:c r="R2129" s="15" t="str">
        <x:v>Advertised to let Size read from property card, excluding the search-size filter.</x:v>
      </x:c>
      <x:c r="S2129" s="15" t="str">
        <x:v>https://www.rightmove.co.uk/properties/169893248#/?channel=COM_LET</x:v>
      </x:c>
      <x:c r="T2129" s="15" t="str">
        <x:v>https://www.rightmove.co.uk/properties/172754828#/?channel=COM_LET</x:v>
      </x:c>
      <x:c r="U2129" s="15" t="str"/>
      <x:c r="V2129" s="15" t="str">
        <x:v>Watford — Standalone / estate not named</x:v>
      </x:c>
      <x:c r="W2129" s="15" t="str">
        <x:v>Individual unit ≤15,000 sq ft</x:v>
      </x:c>
      <x:c r="X2129" s="13" t="n">
        <x:f>IF(N2129="Yes",L2129,0)</x:f>
        <x:v>0</x:v>
      </x:c>
      <x:c r="Y2129" s="14" t="n">
        <x:v>1</x:v>
      </x:c>
      <x:c r="Z2129" s="13" t="str">
        <x:v>Industrial / workshop / storage</x:v>
      </x:c>
    </x:row>
    <x:row r="2130" ht="49" customHeight="1">
      <x:c r="A2130" s="13" t="str">
        <x:v>SE1150</x:v>
      </x:c>
      <x:c r="B2130" s="15" t="str">
        <x:v>Watford</x:v>
      </x:c>
      <x:c r="C2130" s="15" t="str">
        <x:v>Watford</x:v>
      </x:c>
      <x:c r="D2130" s="14" t="n">
        <x:v>131325</x:v>
      </x:c>
      <x:c r="E2130" s="13" t="str">
        <x:v>Town</x:v>
      </x:c>
      <x:c r="F2130" s="15" t="str">
        <x:v>Standalone / estate not named</x:v>
      </x:c>
      <x:c r="G2130" s="15" t="str">
        <x:v>Unit 5 The Metro Centre, Dwight Road, Watford, WD18 9SS</x:v>
      </x:c>
      <x:c r="H2130" s="13" t="str">
        <x:v>Current</x:v>
      </x:c>
      <x:c r="I2130" s="14" t="n">
        <x:v>2334</x:v>
      </x:c>
      <x:c r="J2130" s="13" t="str">
        <x:f>IF(AND(ISNUMBER(I2130),I2130&gt;0),IF(I2130&lt;=1000,"1–1,000",IF(I2130&lt;=2500,"1,001–2,500",IF(I2130&lt;=5000,"2,501–5,000",IF(I2130&lt;=10000,"5,001–10,000","10,001–15,000")))),"1,001–2,500")</x:f>
        <x:v>1,001–2,500</x:v>
      </x:c>
      <x:c r="K2130" s="16" t="n">
        <x:v>35004</x:v>
      </x:c>
      <x:c r="L2130" s="43" t="n">
        <x:f>IF(AND(ISNUMBER(I2130),I2130&gt;0,ISNUMBER(K2130),K2130&gt;0),K2130/I2130,"n.a.")</x:f>
        <x:v>14.997429305912597</x:v>
      </x:c>
      <x:c r="M2130" s="43"/>
      <x:c r="N2130" s="13" t="str">
        <x:v>Yes</x:v>
      </x:c>
      <x:c r="O2130" s="15" t="str">
        <x:v>Not stated</x:v>
      </x:c>
      <x:c r="P2130" s="15" t="str">
        <x:v>Rollershutter door</x:v>
      </x:c>
      <x:c r="Q2130" s="15" t="str">
        <x:v>Unit 5 comprises a ground floor warehouse and first floor offices and includes 3 allocated car parking spaces.</x:v>
      </x:c>
      <x:c r="R2130"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x:v>
      </x:c>
      <x:c r="S2130" s="15" t="str">
        <x:v>https://www.zoopla.co.uk/to-rent/commercial/details/74317826/</x:v>
      </x:c>
      <x:c r="T2130" s="15" t="str">
        <x:v>https://www.rightmove.co.uk/properties/776298472073569#/?channel=COM_LET</x:v>
      </x:c>
      <x:c r="U2130" s="15" t="str">
        <x:v>https://stimpsons.co.uk/property/405452/</x:v>
      </x:c>
      <x:c r="V2130" s="15" t="str">
        <x:v>Watford — Standalone / estate not named</x:v>
      </x:c>
      <x:c r="W2130" s="15" t="str">
        <x:v>Individual unit ≤15,000 sq ft</x:v>
      </x:c>
      <x:c r="X2130" s="13" t="n">
        <x:f>IF(N2130="Yes",L2130,0)</x:f>
        <x:v>14.997429305912597</x:v>
      </x:c>
      <x:c r="Y2130" s="14" t="n">
        <x:v>1</x:v>
      </x:c>
      <x:c r="Z2130" s="13" t="str">
        <x:v>Industrial / workshop / storage</x:v>
      </x:c>
    </x:row>
    <x:row r="2131" ht="49" customHeight="1">
      <x:c r="A2131" s="13" t="str">
        <x:v>SE1151</x:v>
      </x:c>
      <x:c r="B2131" s="15" t="str">
        <x:v>Watford</x:v>
      </x:c>
      <x:c r="C2131" s="15" t="str">
        <x:v>Watford</x:v>
      </x:c>
      <x:c r="D2131" s="14" t="n">
        <x:v>131325</x:v>
      </x:c>
      <x:c r="E2131" s="13" t="str">
        <x:v>Town</x:v>
      </x:c>
      <x:c r="F2131" s="15" t="str">
        <x:v>Standalone / estate not named</x:v>
      </x:c>
      <x:c r="G2131" s="15" t="str">
        <x:v>Unit 6 Inspire, Faraday Close, Watford, WD18 8SA</x:v>
      </x:c>
      <x:c r="H2131" s="13" t="str">
        <x:v>Current</x:v>
      </x:c>
      <x:c r="I2131" s="14" t="n">
        <x:v>5956</x:v>
      </x:c>
      <x:c r="J2131" s="13" t="str">
        <x:f>IF(AND(ISNUMBER(I2131),I2131&gt;0),IF(I2131&lt;=1000,"1–1,000",IF(I2131&lt;=2500,"1,001–2,500",IF(I2131&lt;=5000,"2,501–5,000",IF(I2131&lt;=10000,"5,001–10,000","10,001–15,000")))),"5,001–10,000")</x:f>
        <x:v>5,001–10,000</x:v>
      </x:c>
      <x:c r="K2131" s="16" t="n">
        <x:v>119124</x:v>
      </x:c>
      <x:c r="L2131" s="43" t="n">
        <x:f>IF(AND(ISNUMBER(I2131),I2131&gt;0,ISNUMBER(K2131),K2131&gt;0),K2131/I2131,"n.a.")</x:f>
        <x:v>20.000671591672262</x:v>
      </x:c>
      <x:c r="M2131" s="43"/>
      <x:c r="N2131" s="13" t="str">
        <x:v>Yes</x:v>
      </x:c>
      <x:c r="O2131" s="15" t="str">
        <x:v>Not stated</x:v>
      </x:c>
      <x:c r="P2131" s="15" t="str">
        <x:v>Not stated</x:v>
      </x:c>
      <x:c r="Q2131" s="15" t="str">
        <x:v>Unit 6 Inspire at Watford Business Park is a brand new industrial / warehouse unit benefitting from an excellent specification.</x:v>
      </x:c>
      <x:c r="R2131" s="15" t="str">
        <x:v>Advertised to let Annual rent converted from portal pcm; rounded display may differ from agent annual quote. Size read from property card, excluding the search-size filter. Annual rent is 12 × Rightmove advertised monthly rent; display rounding may apply.</x:v>
      </x:c>
      <x:c r="S2131" s="15" t="str">
        <x:v>https://www.rightmove.co.uk/properties/773335852616992#/?channel=COM_LET</x:v>
      </x:c>
      <x:c r="T2131" s="15" t="str"/>
      <x:c r="U2131" s="15" t="str"/>
      <x:c r="V2131" s="15" t="str">
        <x:v>Watford — Standalone / estate not named</x:v>
      </x:c>
      <x:c r="W2131" s="15" t="str">
        <x:v>Individual unit ≤15,000 sq ft</x:v>
      </x:c>
      <x:c r="X2131" s="13" t="n">
        <x:f>IF(N2131="Yes",L2131,0)</x:f>
        <x:v>20.000671591672262</x:v>
      </x:c>
      <x:c r="Y2131" s="14" t="n">
        <x:v>1</x:v>
      </x:c>
      <x:c r="Z2131" s="13" t="str">
        <x:v>Industrial / workshop / storage</x:v>
      </x:c>
    </x:row>
    <x:row r="2132" ht="49" customHeight="1">
      <x:c r="A2132" s="13" t="str">
        <x:v>SE1152</x:v>
      </x:c>
      <x:c r="B2132" s="15" t="str">
        <x:v>Watford</x:v>
      </x:c>
      <x:c r="C2132" s="15" t="str">
        <x:v>Watford</x:v>
      </x:c>
      <x:c r="D2132" s="14" t="n">
        <x:v>131325</x:v>
      </x:c>
      <x:c r="E2132" s="13" t="str">
        <x:v>Town</x:v>
      </x:c>
      <x:c r="F2132" s="15" t="str">
        <x:v>Standalone / estate not named</x:v>
      </x:c>
      <x:c r="G2132" s="15" t="str">
        <x:v>Unit 7 Caxton Way, Watford, WD18 8RL</x:v>
      </x:c>
      <x:c r="H2132" s="13" t="str">
        <x:v>Current</x:v>
      </x:c>
      <x:c r="I2132" s="14" t="n">
        <x:v>8295</x:v>
      </x:c>
      <x:c r="J2132" s="13" t="str">
        <x:f>IF(AND(ISNUMBER(I2132),I2132&gt;0),IF(I2132&lt;=1000,"1–1,000",IF(I2132&lt;=2500,"1,001–2,500",IF(I2132&lt;=5000,"2,501–5,000",IF(I2132&lt;=10000,"5,001–10,000","10,001–15,000")))),"5,001–10,000")</x:f>
        <x:v>5,001–10,000</x:v>
      </x:c>
      <x:c r="K2132" s="16" t="n">
        <x:v>165000</x:v>
      </x:c>
      <x:c r="L2132" s="43" t="n">
        <x:f>IF(AND(ISNUMBER(I2132),I2132&gt;0,ISNUMBER(K2132),K2132&gt;0),K2132/I2132,"n.a.")</x:f>
        <x:v>19.89150090415913</x:v>
      </x:c>
      <x:c r="M2132" s="43"/>
      <x:c r="N2132" s="13" t="str">
        <x:v>No</x:v>
      </x:c>
      <x:c r="O2132" s="15" t="str">
        <x:v>Min 5.3m eaves height; 2 full height loading doors</x:v>
      </x:c>
      <x:c r="P2132" s="15" t="str">
        <x:v>2 full height loading doors</x:v>
      </x:c>
      <x:c r="Q2132" s="15" t="str">
        <x:v>A detached trade counter/warehouse unit on Caxton Way, Watford Business Park totaling 8,295 sq ft with a large yard/car parking area. Please Note: Motor Trade use will not be permitted.</x:v>
      </x:c>
      <x:c r="R2132" s="15" t="str">
        <x:v>Advertised to let Conflicting portal areas: 8295.0, 15000.0 Rightmove detail verified. Agent annual rent verified. Direct agent detail verified. Rent amount checked against a rent-labelled annual statement.</x:v>
      </x:c>
      <x:c r="S2132" s="15" t="str">
        <x:v>https://www.zoopla.co.uk/to-rent/commercial/details/74173384/</x:v>
      </x:c>
      <x:c r="T2132" s="15" t="str">
        <x:v>https://www.rightmove.co.uk/properties/773399027316081#/?channel=COM_LET</x:v>
      </x:c>
      <x:c r="U2132" s="15" t="str">
        <x:v>https://stimpsons.co.uk/property/399143/</x:v>
      </x:c>
      <x:c r="V2132" s="15" t="str">
        <x:v>Watford — Standalone / estate not named</x:v>
      </x:c>
      <x:c r="W2132" s="15" t="str">
        <x:v>Individual unit ≤15,000 sq ft</x:v>
      </x:c>
      <x:c r="X2132" s="13" t="n">
        <x:f>IF(N2132="Yes",L2132,0)</x:f>
        <x:v>0</x:v>
      </x:c>
      <x:c r="Y2132" s="14" t="n">
        <x:v>1</x:v>
      </x:c>
      <x:c r="Z2132" s="13" t="str">
        <x:v>Industrial / workshop / storage</x:v>
      </x:c>
    </x:row>
    <x:row r="2133" ht="49" customHeight="1">
      <x:c r="A2133" s="13" t="str">
        <x:v>SE1153</x:v>
      </x:c>
      <x:c r="B2133" s="15" t="str">
        <x:v>Watford</x:v>
      </x:c>
      <x:c r="C2133" s="15" t="str">
        <x:v>Watford</x:v>
      </x:c>
      <x:c r="D2133" s="14" t="n">
        <x:v>131325</x:v>
      </x:c>
      <x:c r="E2133" s="13" t="str">
        <x:v>Town</x:v>
      </x:c>
      <x:c r="F2133" s="15" t="str">
        <x:v>Standalone / estate not named</x:v>
      </x:c>
      <x:c r="G2133" s="15" t="str">
        <x:v>Unit 7 Inspire, Faraday Close, Watford, WD18 8SA</x:v>
      </x:c>
      <x:c r="H2133" s="13" t="str">
        <x:v>Current</x:v>
      </x:c>
      <x:c r="I2133" s="14" t="n">
        <x:v>5956</x:v>
      </x:c>
      <x:c r="J2133" s="13" t="str">
        <x:f>IF(AND(ISNUMBER(I2133),I2133&gt;0),IF(I2133&lt;=1000,"1–1,000",IF(I2133&lt;=2500,"1,001–2,500",IF(I2133&lt;=5000,"2,501–5,000",IF(I2133&lt;=10000,"5,001–10,000","10,001–15,000")))),"5,001–10,000")</x:f>
        <x:v>5,001–10,000</x:v>
      </x:c>
      <x:c r="K2133" s="16" t="n">
        <x:v>119124</x:v>
      </x:c>
      <x:c r="L2133" s="43" t="n">
        <x:f>IF(AND(ISNUMBER(I2133),I2133&gt;0,ISNUMBER(K2133),K2133&gt;0),K2133/I2133,"n.a.")</x:f>
        <x:v>20.000671591672262</x:v>
      </x:c>
      <x:c r="M2133" s="43"/>
      <x:c r="N2133" s="13" t="str">
        <x:v>Yes</x:v>
      </x:c>
      <x:c r="O2133" s="15" t="str">
        <x:v>Not stated</x:v>
      </x:c>
      <x:c r="P2133" s="15" t="str">
        <x:v>Not stated</x:v>
      </x:c>
      <x:c r="Q2133" s="15" t="str">
        <x:v>Unit 7 at Inspire Watford Business Park is a brand new industrial/warehouse unit with an excellent specification.</x:v>
      </x:c>
      <x:c r="R2133" s="15" t="str">
        <x:v>Advertised to let Annual rent converted from portal pcm; rounded display may differ from agent annual quote. Size read from property card, excluding the search-size filter. Annual rent is 12 × Rightmove advertised monthly rent; display rounding may apply.</x:v>
      </x:c>
      <x:c r="S2133" s="15" t="str">
        <x:v>https://www.rightmove.co.uk/properties/773335856805473#/?channel=COM_LET</x:v>
      </x:c>
      <x:c r="T2133" s="15" t="str"/>
      <x:c r="U2133" s="15" t="str"/>
      <x:c r="V2133" s="15" t="str">
        <x:v>Watford — Standalone / estate not named</x:v>
      </x:c>
      <x:c r="W2133" s="15" t="str">
        <x:v>Individual unit ≤15,000 sq ft</x:v>
      </x:c>
      <x:c r="X2133" s="13" t="n">
        <x:f>IF(N2133="Yes",L2133,0)</x:f>
        <x:v>20.000671591672262</x:v>
      </x:c>
      <x:c r="Y2133" s="14" t="n">
        <x:v>1</x:v>
      </x:c>
      <x:c r="Z2133" s="13" t="str">
        <x:v>Industrial / workshop / storage</x:v>
      </x:c>
    </x:row>
    <x:row r="2134" ht="42" customHeight="1">
      <x:c r="A2134" s="13" t="str">
        <x:v>SE1154</x:v>
      </x:c>
      <x:c r="B2134" s="15" t="str">
        <x:v>Watford</x:v>
      </x:c>
      <x:c r="C2134" s="15" t="str">
        <x:v>Watford</x:v>
      </x:c>
      <x:c r="D2134" s="14" t="n">
        <x:v>131325</x:v>
      </x:c>
      <x:c r="E2134" s="13" t="str">
        <x:v>Town</x:v>
      </x:c>
      <x:c r="F2134" s="15" t="str">
        <x:v>Standalone / estate not named</x:v>
      </x:c>
      <x:c r="G2134" s="15" t="str">
        <x:v>Unit 9 Inspire, Faraday Close, Watford, WD18 8SA</x:v>
      </x:c>
      <x:c r="H2134" s="13" t="str">
        <x:v>Current</x:v>
      </x:c>
      <x:c r="I2134" s="14" t="n">
        <x:v>5956</x:v>
      </x:c>
      <x:c r="J2134" s="13" t="str">
        <x:f>IF(AND(ISNUMBER(I2134),I2134&gt;0),IF(I2134&lt;=1000,"1–1,000",IF(I2134&lt;=2500,"1,001–2,500",IF(I2134&lt;=5000,"2,501–5,000",IF(I2134&lt;=10000,"5,001–10,000","10,001–15,000")))),"5,001–10,000")</x:f>
        <x:v>5,001–10,000</x:v>
      </x:c>
      <x:c r="K2134" s="16"/>
      <x:c r="L2134" s="43" t="str">
        <x:f>IF(AND(ISNUMBER(I2134),I2134&gt;0,ISNUMBER(K2134),K2134&gt;0),K2134/I2134,"n.a.")</x:f>
        <x:v>n.a.</x:v>
      </x:c>
      <x:c r="M2134" s="43"/>
      <x:c r="N2134" s="13" t="str">
        <x:v>No</x:v>
      </x:c>
      <x:c r="O2134" s="15" t="str">
        <x:v>Not stated</x:v>
      </x:c>
      <x:c r="P2134" s="15" t="str">
        <x:v>Not stated</x:v>
      </x:c>
      <x:c r="Q2134" s="15" t="str">
        <x:v>Unit 9 at Inspire Watford Business Park is a brand new industrial / warehouse unit with an impressive specification.</x:v>
      </x:c>
      <x:c r="R2134" s="15" t="str">
        <x:v>Advertised to let Size read from property card, excluding the search-size filter.</x:v>
      </x:c>
      <x:c r="S2134" s="15" t="str">
        <x:v>https://www.rightmove.co.uk/properties/773335860982849#/?channel=COM_LET</x:v>
      </x:c>
      <x:c r="T2134" s="15" t="str"/>
      <x:c r="U2134" s="15" t="str"/>
      <x:c r="V2134" s="15" t="str">
        <x:v>Watford — Standalone / estate not named</x:v>
      </x:c>
      <x:c r="W2134" s="15" t="str">
        <x:v>Individual unit ≤15,000 sq ft</x:v>
      </x:c>
      <x:c r="X2134" s="13" t="n">
        <x:f>IF(N2134="Yes",L2134,0)</x:f>
        <x:v>0</x:v>
      </x:c>
      <x:c r="Y2134" s="14" t="n">
        <x:v>1</x:v>
      </x:c>
      <x:c r="Z2134" s="13" t="str">
        <x:v>Industrial / workshop / storage</x:v>
      </x:c>
    </x:row>
    <x:row r="2135" ht="75" customHeight="1">
      <x:c r="A2135" s="13" t="str">
        <x:v>SE1155</x:v>
      </x:c>
      <x:c r="B2135" s="15" t="str">
        <x:v>Watford</x:v>
      </x:c>
      <x:c r="C2135" s="15" t="str">
        <x:v>Watford</x:v>
      </x:c>
      <x:c r="D2135" s="14" t="n">
        <x:v>131325</x:v>
      </x:c>
      <x:c r="E2135" s="13" t="str">
        <x:v>Town</x:v>
      </x:c>
      <x:c r="F2135" s="15" t="str">
        <x:v>Standalone / estate not named</x:v>
      </x:c>
      <x:c r="G2135" s="15" t="str">
        <x:v>Unit B Valley Park, Watford</x:v>
      </x:c>
      <x:c r="H2135" s="13" t="str">
        <x:v>Uncertain</x:v>
      </x:c>
      <x:c r="I2135" s="14" t="n">
        <x:v>8491</x:v>
      </x:c>
      <x:c r="J2135" s="13" t="str">
        <x:f>IF(AND(ISNUMBER(I2135),I2135&gt;0),IF(I2135&lt;=1000,"1–1,000",IF(I2135&lt;=2500,"1,001–2,500",IF(I2135&lt;=5000,"2,501–5,000",IF(I2135&lt;=10000,"5,001–10,000","10,001–15,000")))),"5,001–10,000")</x:f>
        <x:v>5,001–10,000</x:v>
      </x:c>
      <x:c r="K2135" s="16" t="n">
        <x:v>152838</x:v>
      </x:c>
      <x:c r="L2135" s="43" t="n">
        <x:f>IF(AND(ISNUMBER(I2135),I2135&gt;0,ISNUMBER(K2135),K2135&gt;0),K2135/I2135,"n.a.")</x:f>
        <x:v>18</x:v>
      </x:c>
      <x:c r="M2135" s="43"/>
      <x:c r="N2135" s="13" t="str">
        <x:v>No</x:v>
      </x:c>
      <x:c r="O2135" s="15" t="str">
        <x:v>7.4m minimum eaves height</x:v>
      </x:c>
      <x:c r="P2135" s="15" t="str">
        <x:v>1 level loading door; A modern warehouse unit with 1 level loading door and a fenced yard to the front for storage/parking.</x:v>
      </x:c>
      <x:c r="Q2135" s="15" t="str">
        <x:v>A modern warehouse unit with 1 level loading door and a fenced yard to the front for storage/parking. This unit will be adjacent to Howdens and close to Travis Perkins. The unit is being created by subdividing a larger unit and will be available in Spring 2026.</x:v>
      </x:c>
      <x:c r="R2135" s="15" t="str">
        <x:v>Under offer / let agreed Direct agent detail verified.</x:v>
      </x:c>
      <x:c r="S2135" s="15" t="str">
        <x:v>https://stimpsons.co.uk/property/335055/</x:v>
      </x:c>
      <x:c r="T2135" s="15" t="str"/>
      <x:c r="U2135" s="15" t="str"/>
      <x:c r="V2135" s="15" t="str">
        <x:v>Watford — Standalone / estate not named</x:v>
      </x:c>
      <x:c r="W2135" s="15" t="str">
        <x:v>Individual unit ≤15,000 sq ft</x:v>
      </x:c>
      <x:c r="X2135" s="13" t="n">
        <x:f>IF(N2135="Yes",L2135,0)</x:f>
        <x:v>0</x:v>
      </x:c>
      <x:c r="Y2135" s="14" t="n">
        <x:v>1</x:v>
      </x:c>
      <x:c r="Z2135" s="13" t="str">
        <x:v>Industrial / workshop / storage</x:v>
      </x:c>
    </x:row>
    <x:row r="2136" ht="153" customHeight="1">
      <x:c r="A2136" s="13" t="str">
        <x:v>SE1156</x:v>
      </x:c>
      <x:c r="B2136" s="15" t="str">
        <x:v>Watford</x:v>
      </x:c>
      <x:c r="C2136" s="15" t="str">
        <x:v>Watford</x:v>
      </x:c>
      <x:c r="D2136" s="14" t="n">
        <x:v>131325</x:v>
      </x:c>
      <x:c r="E2136" s="13" t="str">
        <x:v>Town</x:v>
      </x:c>
      <x:c r="F2136" s="15" t="str">
        <x:v>Standalone / estate not named</x:v>
      </x:c>
      <x:c r="G2136" s="15" t="str">
        <x:v>Unit H Caxton Court, Caxton Way, Watford, WD18 8RH</x:v>
      </x:c>
      <x:c r="H2136" s="13" t="str">
        <x:v>Current</x:v>
      </x:c>
      <x:c r="I2136" s="14" t="n">
        <x:v>13577</x:v>
      </x:c>
      <x:c r="J2136" s="13" t="str">
        <x:f>IF(AND(ISNUMBER(I2136),I2136&gt;0),IF(I2136&lt;=1000,"1–1,000",IF(I2136&lt;=2500,"1,001–2,500",IF(I2136&lt;=5000,"2,501–5,000",IF(I2136&lt;=10000,"5,001–10,000","10,001–15,000")))),"10,001–15,000")</x:f>
        <x:v>10,001–15,000</x:v>
      </x:c>
      <x:c r="K2136" s="16" t="n">
        <x:v>319056</x:v>
      </x:c>
      <x:c r="L2136" s="43" t="n">
        <x:f>IF(AND(ISNUMBER(I2136),I2136&gt;0,ISNUMBER(K2136),K2136&gt;0),K2136/I2136,"n.a.")</x:f>
        <x:v>23.49974221109229</x:v>
      </x:c>
      <x:c r="M2136" s="43"/>
      <x:c r="N2136" s="13" t="str">
        <x:v>Yes</x:v>
      </x:c>
      <x:c r="O2136" s="15" t="str">
        <x:v>6.9 metre clear height</x:v>
      </x:c>
      <x:c r="P2136" s="15" t="str">
        <x:v>1 loading door</x:v>
      </x:c>
      <x:c r="Q2136" s="15" t="str">
        <x:v>Description A modern, steel portal frame units constructed in 2017 with first floor offices (approximately 15% office content). Location Caxton Court is located off Caxton Way on Watford Business Park 3 miles to the south west of Watford town centre. Watford is located 12 miles north west of Central London. The town is well served by communication likes with Junction 5 of the M1 motorway, five miles north east and Junction 18 of the M25 motorway four miles to the north west. Other communication links include a bus service linking Watford Metropolitan Station (on the London Underground) with Watford Junction Station. Viewings Strictly by appointment via sole agents Terms The property is avail</x:v>
      </x:c>
      <x:c r="R2136" s="15" t="str">
        <x:v>Advertised to let Annual rent converted from portal pcm; rounded display may differ from agent annual quote. Rightmove detail verified. Annual rent is 12 × Rightmove advertised monthly rent; display rounding may apply.</x:v>
      </x:c>
      <x:c r="S2136" s="15" t="str">
        <x:v>https://www.zoopla.co.uk/to-rent/commercial/details/74672301/</x:v>
      </x:c>
      <x:c r="T2136" s="15" t="str">
        <x:v>https://www.rightmove.co.uk/properties/783611131877616#/?channel=COM_LET</x:v>
      </x:c>
      <x:c r="U2136" s="15" t="str"/>
      <x:c r="V2136" s="15" t="str">
        <x:v>Watford — Standalone / estate not named</x:v>
      </x:c>
      <x:c r="W2136" s="15" t="str">
        <x:v>Individual unit ≤15,000 sq ft</x:v>
      </x:c>
      <x:c r="X2136" s="13" t="n">
        <x:f>IF(N2136="Yes",L2136,0)</x:f>
        <x:v>23.49974221109229</x:v>
      </x:c>
      <x:c r="Y2136" s="14" t="n">
        <x:v>1</x:v>
      </x:c>
      <x:c r="Z2136" s="13" t="str">
        <x:v>Industrial / workshop / storage</x:v>
      </x:c>
    </x:row>
    <x:row r="2137" ht="62" customHeight="1">
      <x:c r="A2137" s="13" t="str">
        <x:v>SE1157</x:v>
      </x:c>
      <x:c r="B2137" s="15" t="str">
        <x:v>Watford</x:v>
      </x:c>
      <x:c r="C2137" s="15" t="str">
        <x:v>Watford</x:v>
      </x:c>
      <x:c r="D2137" s="14" t="n">
        <x:v>131325</x:v>
      </x:c>
      <x:c r="E2137" s="13" t="str">
        <x:v>Town</x:v>
      </x:c>
      <x:c r="F2137" s="15" t="str">
        <x:v>Standalone / estate not named</x:v>
      </x:c>
      <x:c r="G2137" s="15" t="str">
        <x:v>Units I &amp; J, Caxton Court, Caxton Way, Watford, Hertfordshire WD18</x:v>
      </x:c>
      <x:c r="H2137" s="13" t="str">
        <x:v>Current</x:v>
      </x:c>
      <x:c r="I2137" s="14" t="n">
        <x:v>10500</x:v>
      </x:c>
      <x:c r="J2137" s="13" t="str">
        <x:f>IF(AND(ISNUMBER(I2137),I2137&gt;0),IF(I2137&lt;=1000,"1–1,000",IF(I2137&lt;=2500,"1,001–2,500",IF(I2137&lt;=5000,"2,501–5,000",IF(I2137&lt;=10000,"5,001–10,000","10,001–15,000")))),"10,001–15,000")</x:f>
        <x:v>10,001–15,000</x:v>
      </x:c>
      <x:c r="K2137" s="16" t="n">
        <x:v>174996</x:v>
      </x:c>
      <x:c r="L2137" s="43" t="n">
        <x:f>IF(AND(ISNUMBER(I2137),I2137&gt;0,ISNUMBER(K2137),K2137&gt;0),K2137/I2137,"n.a.")</x:f>
        <x:v>16.666285714285713</x:v>
      </x:c>
      <x:c r="M2137" s="43"/>
      <x:c r="N2137" s="13" t="str">
        <x:v>Yes</x:v>
      </x:c>
      <x:c r="O2137" s="15" t="str">
        <x:v>Not stated</x:v>
      </x:c>
      <x:c r="P2137" s="15" t="str">
        <x:v>Not stated</x:v>
      </x:c>
      <x:c r="Q2137" s="15" t="str">
        <x:v>A terrace of modern, steel portal frame units constructed in 2017 with first floor offices (approximately 15% office content). ... Warehouse</x:v>
      </x:c>
      <x:c r="R2137"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37" s="15" t="str">
        <x:v>https://www.zoopla.co.uk/to-rent/commercial/details/72776046/</x:v>
      </x:c>
      <x:c r="T2137" s="15" t="str">
        <x:v>https://www.rightmove.co.uk/properties/173786924#/?channel=COM_LET</x:v>
      </x:c>
      <x:c r="U2137" s="15" t="str"/>
      <x:c r="V2137" s="15" t="str">
        <x:v>Watford — Standalone / estate not named</x:v>
      </x:c>
      <x:c r="W2137" s="15" t="str">
        <x:v>Individual unit ≤15,000 sq ft</x:v>
      </x:c>
      <x:c r="X2137" s="13" t="n">
        <x:f>IF(N2137="Yes",L2137,0)</x:f>
        <x:v>16.666285714285713</x:v>
      </x:c>
      <x:c r="Y2137" s="14" t="n">
        <x:v>1</x:v>
      </x:c>
      <x:c r="Z2137" s="13" t="str">
        <x:v>Industrial / workshop / storage</x:v>
      </x:c>
    </x:row>
    <x:row r="2138" ht="62" customHeight="1">
      <x:c r="A2138" s="13" t="str">
        <x:v>SE1158</x:v>
      </x:c>
      <x:c r="B2138" s="15" t="str">
        <x:v>Watford</x:v>
      </x:c>
      <x:c r="C2138" s="15" t="str">
        <x:v>Watford</x:v>
      </x:c>
      <x:c r="D2138" s="14" t="n">
        <x:v>131325</x:v>
      </x:c>
      <x:c r="E2138" s="13" t="str">
        <x:v>Town</x:v>
      </x:c>
      <x:c r="F2138" s="15" t="str">
        <x:v>Vale Industrial Estate</x:v>
      </x:c>
      <x:c r="G2138" s="15" t="str">
        <x:v>Unit 7B Vale Industrial Estate, Tolpits Lane, Watford, WD18 9QP</x:v>
      </x:c>
      <x:c r="H2138" s="13" t="str">
        <x:v>Current</x:v>
      </x:c>
      <x:c r="I2138" s="14" t="n">
        <x:v>5366</x:v>
      </x:c>
      <x:c r="J2138" s="13" t="str">
        <x:f>IF(AND(ISNUMBER(I2138),I2138&gt;0),IF(I2138&lt;=1000,"1–1,000",IF(I2138&lt;=2500,"1,001–2,500",IF(I2138&lt;=5000,"2,501–5,000",IF(I2138&lt;=10000,"5,001–10,000","10,001–15,000")))),"5,001–10,000")</x:f>
        <x:v>5,001–10,000</x:v>
      </x:c>
      <x:c r="K2138" s="16" t="n">
        <x:v>107316</x:v>
      </x:c>
      <x:c r="L2138" s="43" t="n">
        <x:f>IF(AND(ISNUMBER(I2138),I2138&gt;0,ISNUMBER(K2138),K2138&gt;0),K2138/I2138,"n.a.")</x:f>
        <x:v>19.999254565784568</x:v>
      </x:c>
      <x:c r="M2138" s="43"/>
      <x:c r="N2138" s="13" t="str">
        <x:v>Yes</x:v>
      </x:c>
      <x:c r="O2138" s="15" t="str">
        <x:v>6.33 Metre Eaves Rising to 7.32 Metres at Apex</x:v>
      </x:c>
      <x:c r="P2138" s="15" t="str">
        <x:v>Loading Door</x:v>
      </x:c>
      <x:c r="Q2138" s="15" t="str">
        <x:v>The property comprises a light industrial/warehouse unit with first floor offices. Vale Industrial Park is a private estate with security gates which are shut outside normal working hours. 24 hour access is provided to occupying tenants.</x:v>
      </x:c>
      <x:c r="R2138" s="15" t="str">
        <x:v>Advertised to let Annual rent converted from portal pcm; rounded display may differ from agent annual quote. Rightmove detail verified. Agent annual rent verified. Direct agent detail verified. Annual rent is 12 × Rightmove advertised monthly rent; display rounding may apply.</x:v>
      </x:c>
      <x:c r="S2138" s="15" t="str">
        <x:v>https://www.zoopla.co.uk/to-rent/commercial/details/74029702/</x:v>
      </x:c>
      <x:c r="T2138" s="15" t="str">
        <x:v>https://www.rightmove.co.uk/properties/773403538111905#/?channel=COM_LET</x:v>
      </x:c>
      <x:c r="U2138" s="15" t="str">
        <x:v>https://stimpsons.co.uk/property/390075/</x:v>
      </x:c>
      <x:c r="V2138" s="15" t="str">
        <x:v>Watford — Vale Industrial Estate</x:v>
      </x:c>
      <x:c r="W2138" s="15" t="str">
        <x:v>Individual unit ≤15,000 sq ft</x:v>
      </x:c>
      <x:c r="X2138" s="13" t="n">
        <x:f>IF(N2138="Yes",L2138,0)</x:f>
        <x:v>19.999254565784568</x:v>
      </x:c>
      <x:c r="Y2138" s="14" t="n">
        <x:v>1</x:v>
      </x:c>
      <x:c r="Z2138" s="13" t="str">
        <x:v>Industrial / workshop / storage</x:v>
      </x:c>
    </x:row>
    <x:row r="2139" ht="153" customHeight="1">
      <x:c r="A2139" s="13" t="str">
        <x:v>SE1159</x:v>
      </x:c>
      <x:c r="B2139" s="15" t="str">
        <x:v>Watford</x:v>
      </x:c>
      <x:c r="C2139" s="15" t="str">
        <x:v>Watford</x:v>
      </x:c>
      <x:c r="D2139" s="14" t="n">
        <x:v>131325</x:v>
      </x:c>
      <x:c r="E2139" s="13" t="str">
        <x:v>Town</x:v>
      </x:c>
      <x:c r="F2139" s="15" t="str">
        <x:v>Vale Industrial Estate</x:v>
      </x:c>
      <x:c r="G2139" s="15" t="str">
        <x:v>Unit A1, Vale Industrial Estate, Tolpits Lane, Watford, Hertfordshire, WD18 9QP</x:v>
      </x:c>
      <x:c r="H2139" s="13" t="str">
        <x:v>Current</x:v>
      </x:c>
      <x:c r="I2139" s="14" t="n">
        <x:v>12145</x:v>
      </x:c>
      <x:c r="J2139" s="13" t="str">
        <x:f>IF(AND(ISNUMBER(I2139),I2139&gt;0),IF(I2139&lt;=1000,"1–1,000",IF(I2139&lt;=2500,"1,001–2,500",IF(I2139&lt;=5000,"2,501–5,000",IF(I2139&lt;=10000,"5,001–10,000","10,001–15,000")))),"10,001–15,000")</x:f>
        <x:v>10,001–15,000</x:v>
      </x:c>
      <x:c r="K2139" s="16" t="n">
        <x:v>242904</x:v>
      </x:c>
      <x:c r="L2139" s="43" t="n">
        <x:f>IF(AND(ISNUMBER(I2139),I2139&gt;0,ISNUMBER(K2139),K2139&gt;0),K2139/I2139,"n.a.")</x:f>
        <x:v>20.000329353643476</x:v>
      </x:c>
      <x:c r="M2139" s="43" t="n">
        <x:v>20</x:v>
      </x:c>
      <x:c r="N2139" s="13" t="str">
        <x:v>Yes</x:v>
      </x:c>
      <x:c r="O2139" s="15" t="str">
        <x:v>8 Full Height Roller Shutters; 9m metre eaves height; The unit benefits from 9 level access doors and a clear internal height of 5.7m, rising to 9.36m at the apex.</x:v>
      </x:c>
      <x:c r="P2139" s="15" t="str">
        <x:v>8 Full Height Roller Shutters</x:v>
      </x:c>
      <x:c r="Q2139" s="15" t="str">
        <x:v>The property comprises an industrial / warehouse unit with ground and first floor offices and a large secure yard area of 36,000 sq ft! The unit benefits from 9 level access doors and a clear internal height of 5.7m, rising to 9.36m at the apex. Vale Industrial Estate is a private estate with security gates which are shut outside normal working hours. 24 hour access is provided to occupying tenants. *Full Comprehensive Refurb set to be undertaken* Photo 2 is what it could look like with mezz** Vale Industrial Estate is located on Tolpits Lane, approximately one mile equidistant from Watford and Rickmansworth town centres. Access to the M25 is provided at both Junction 17 and 19 and the Metro</x:v>
      </x:c>
      <x:c r="R2139"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39" s="15" t="str">
        <x:v>https://www.zoopla.co.uk/to-rent/commercial/details/72185365/</x:v>
      </x:c>
      <x:c r="T2139" s="15" t="str">
        <x:v>https://www.rightmove.co.uk/properties/778889987873169#/?channel=COM_LET</x:v>
      </x:c>
      <x:c r="U2139" s="15" t="str"/>
      <x:c r="V2139" s="15" t="str">
        <x:v>Watford — Vale Industrial Estate</x:v>
      </x:c>
      <x:c r="W2139" s="15" t="str">
        <x:v>Individual unit ≤15,000 sq ft</x:v>
      </x:c>
      <x:c r="X2139" s="13" t="n">
        <x:f>IF(N2139="Yes",L2139,0)</x:f>
        <x:v>20.000329353643476</x:v>
      </x:c>
      <x:c r="Y2139" s="14" t="n">
        <x:v>1</x:v>
      </x:c>
      <x:c r="Z2139" s="13" t="str">
        <x:v>Industrial / workshop / storage</x:v>
      </x:c>
    </x:row>
    <x:row r="2140" ht="62" customHeight="1">
      <x:c r="A2140" s="13" t="str">
        <x:v>SE1160</x:v>
      </x:c>
      <x:c r="B2140" s="15" t="str">
        <x:v>Watford</x:v>
      </x:c>
      <x:c r="C2140" s="15" t="str">
        <x:v>Watford</x:v>
      </x:c>
      <x:c r="D2140" s="14" t="n">
        <x:v>131325</x:v>
      </x:c>
      <x:c r="E2140" s="13" t="str">
        <x:v>Town</x:v>
      </x:c>
      <x:c r="F2140" s="15" t="str">
        <x:v>Vale Industrial Estate</x:v>
      </x:c>
      <x:c r="G2140" s="15" t="str">
        <x:v>Unit B1a Vales Industrial Estate, Watford</x:v>
      </x:c>
      <x:c r="H2140" s="13" t="str">
        <x:v>Current</x:v>
      </x:c>
      <x:c r="I2140" s="14" t="n">
        <x:v>2540</x:v>
      </x:c>
      <x:c r="J2140" s="13" t="str">
        <x:f>IF(AND(ISNUMBER(I2140),I2140&gt;0),IF(I2140&lt;=1000,"1–1,000",IF(I2140&lt;=2500,"1,001–2,500",IF(I2140&lt;=5000,"2,501–5,000",IF(I2140&lt;=10000,"5,001–10,000","10,001–15,000")))),"2,501–5,000")</x:f>
        <x:v>2,501–5,000</x:v>
      </x:c>
      <x:c r="K2140" s="16" t="n">
        <x:v>50800</x:v>
      </x:c>
      <x:c r="L2140" s="43" t="n">
        <x:f>IF(AND(ISNUMBER(I2140),I2140&gt;0,ISNUMBER(K2140),K2140&gt;0),K2140/I2140,"n.a.")</x:f>
        <x:v>20</x:v>
      </x:c>
      <x:c r="M2140" s="43"/>
      <x:c r="N2140" s="13" t="str">
        <x:v>Yes</x:v>
      </x:c>
      <x:c r="O2140" s="15" t="str">
        <x:v>Not stated</x:v>
      </x:c>
      <x:c r="P2140" s="15" t="str">
        <x:v>Loading Door</x:v>
      </x:c>
      <x:c r="Q2140" s="15" t="str">
        <x:v>The property comprises a business unit with first floor office and ground floor storage. Vale Industrial Park is a private estate with security gates which are shut outside normal working hours. 24 access is provided to occupying tenants.</x:v>
      </x:c>
      <x:c r="R2140" s="15" t="str">
        <x:v>Advertised to let Direct agent detail verified.</x:v>
      </x:c>
      <x:c r="S2140" s="15" t="str">
        <x:v>https://stimpsons.co.uk/property/390049/</x:v>
      </x:c>
      <x:c r="T2140" s="15" t="str"/>
      <x:c r="U2140" s="15" t="str"/>
      <x:c r="V2140" s="15" t="str">
        <x:v>Watford — Vale Industrial Estate</x:v>
      </x:c>
      <x:c r="W2140" s="15" t="str">
        <x:v>Individual unit ≤15,000 sq ft</x:v>
      </x:c>
      <x:c r="X2140" s="13" t="n">
        <x:f>IF(N2140="Yes",L2140,0)</x:f>
        <x:v>20</x:v>
      </x:c>
      <x:c r="Y2140" s="14" t="n">
        <x:v>1</x:v>
      </x:c>
      <x:c r="Z2140" s="13" t="str">
        <x:v>Industrial / workshop / storage</x:v>
      </x:c>
    </x:row>
    <x:row r="2141" ht="101" customHeight="1">
      <x:c r="A2141" s="13" t="str">
        <x:v>SE1161</x:v>
      </x:c>
      <x:c r="B2141" s="15" t="str">
        <x:v>Watford</x:v>
      </x:c>
      <x:c r="C2141" s="15" t="str">
        <x:v>Watford</x:v>
      </x:c>
      <x:c r="D2141" s="14" t="n">
        <x:v>131325</x:v>
      </x:c>
      <x:c r="E2141" s="13" t="str">
        <x:v>Town</x:v>
      </x:c>
      <x:c r="F2141" s="15" t="str">
        <x:v>Vale Industrial Estate</x:v>
      </x:c>
      <x:c r="G2141" s="15" t="str">
        <x:v>Unit B1A, Vale Industrial Estate, Tolpits Lane, Watford, Hertfordshire, WD18 9QP</x:v>
      </x:c>
      <x:c r="H2141" s="13" t="str">
        <x:v>Current</x:v>
      </x:c>
      <x:c r="I2141" s="14" t="n">
        <x:v>2540</x:v>
      </x:c>
      <x:c r="J2141" s="13" t="str">
        <x:f>IF(AND(ISNUMBER(I2141),I2141&gt;0),IF(I2141&lt;=1000,"1–1,000",IF(I2141&lt;=2500,"1,001–2,500",IF(I2141&lt;=5000,"2,501–5,000",IF(I2141&lt;=10000,"5,001–10,000","10,001–15,000")))),"2,501–5,000")</x:f>
        <x:v>2,501–5,000</x:v>
      </x:c>
      <x:c r="K2141" s="16" t="n">
        <x:v>50796</x:v>
      </x:c>
      <x:c r="L2141" s="43" t="n">
        <x:f>IF(AND(ISNUMBER(I2141),I2141&gt;0,ISNUMBER(K2141),K2141&gt;0),K2141/I2141,"n.a.")</x:f>
        <x:v>19.998425196850395</x:v>
      </x:c>
      <x:c r="M2141" s="43" t="n">
        <x:v>20</x:v>
      </x:c>
      <x:c r="N2141" s="13" t="str">
        <x:v>Yes</x:v>
      </x:c>
      <x:c r="O2141" s="15" t="str">
        <x:v>Not stated</x:v>
      </x:c>
      <x:c r="P2141" s="15" t="str">
        <x:v>Loading Door; The accommodation includes a loading door, kitchen and WC facilities, together with seven parking spaces.</x:v>
      </x:c>
      <x:c r="Q2141" s="15" t="str">
        <x:v>A business unit providing ground-floor storage and first-floor offices, extending to approximately 2,540 sq ft. The accommodation includes a loading door, kitchen and WC facilities, together with seven parking spaces. The private estate benefits from CCTV monitoring and security gates outside normal working hours, with 24-hour access for tenants. Vehicle-related businesses are not permitted. Additional information</x:v>
      </x:c>
      <x:c r="R2141"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41" s="15" t="str">
        <x:v>https://www.zoopla.co.uk/to-rent/commercial/details/74634568/</x:v>
      </x:c>
      <x:c r="T2141" s="15" t="str">
        <x:v>https://www.zoopla.co.uk/to-rent/commercial/details/74305436/</x:v>
      </x:c>
      <x:c r="U2141" s="15" t="str">
        <x:v>https://www.rightmove.co.uk/properties/775967553923344#/?channel=COM_LET
https://www.rightmove.co.uk/properties/782698161967105#/?channel=COM_LET
https://www.rightmove.co.uk/properties/773403515223281#/?channel=COM_LET</x:v>
      </x:c>
      <x:c r="V2141" s="15" t="str">
        <x:v>Watford — Vale Industrial Estate</x:v>
      </x:c>
      <x:c r="W2141" s="15" t="str">
        <x:v>Individual unit ≤15,000 sq ft</x:v>
      </x:c>
      <x:c r="X2141" s="13" t="n">
        <x:f>IF(N2141="Yes",L2141,0)</x:f>
        <x:v>19.998425196850395</x:v>
      </x:c>
      <x:c r="Y2141" s="14" t="n">
        <x:v>1</x:v>
      </x:c>
      <x:c r="Z2141" s="13" t="str">
        <x:v>Industrial / workshop / storage</x:v>
      </x:c>
    </x:row>
    <x:row r="2142" ht="88" customHeight="1">
      <x:c r="A2142" s="13" t="str">
        <x:v>SE1162</x:v>
      </x:c>
      <x:c r="B2142" s="15" t="str">
        <x:v>Watford</x:v>
      </x:c>
      <x:c r="C2142" s="15" t="str">
        <x:v>Watford</x:v>
      </x:c>
      <x:c r="D2142" s="14" t="n">
        <x:v>131325</x:v>
      </x:c>
      <x:c r="E2142" s="13" t="str">
        <x:v>Town</x:v>
      </x:c>
      <x:c r="F2142" s="15" t="str">
        <x:v>Vale Industrial Estate</x:v>
      </x:c>
      <x:c r="G2142" s="15" t="str">
        <x:v>Unit Vale Industrial Estate, Tolpits Lane, Watford WD18</x:v>
      </x:c>
      <x:c r="H2142" s="13" t="str">
        <x:v>Future</x:v>
      </x:c>
      <x:c r="I2142" s="14" t="n">
        <x:v>10920</x:v>
      </x:c>
      <x:c r="J2142" s="13" t="str">
        <x:f>IF(AND(ISNUMBER(I2142),I2142&gt;0),IF(I2142&lt;=1000,"1–1,000",IF(I2142&lt;=2500,"1,001–2,500",IF(I2142&lt;=5000,"2,501–5,000",IF(I2142&lt;=10000,"5,001–10,000","10,001–15,000")))),"10,001–15,000")</x:f>
        <x:v>10,001–15,000</x:v>
      </x:c>
      <x:c r="K2142" s="16" t="n">
        <x:v>204996</x:v>
      </x:c>
      <x:c r="L2142" s="43" t="n">
        <x:f>IF(AND(ISNUMBER(I2142),I2142&gt;0,ISNUMBER(K2142),K2142&gt;0),K2142/I2142,"n.a.")</x:f>
        <x:v>18.77252747252747</x:v>
      </x:c>
      <x:c r="M2142" s="43"/>
      <x:c r="N2142" s="13" t="str">
        <x:v>No</x:v>
      </x:c>
      <x:c r="O2142" s="15" t="str">
        <x:v>Minimum internal height 5.7 m (9.36 to apex); The property comprises an industrial / warehouse unit which benefits from an internal height of 5.7 metres, rising to 9.36 metres at the apex.</x:v>
      </x:c>
      <x:c r="P2142" s="15" t="str">
        <x:v>Not stated</x:v>
      </x:c>
      <x:c r="Q2142" s="15" t="str">
        <x:v>The property comprises an industrial / warehouse unit which benefits from an internal height of 5.7 metres, rising to 9.36 metres at the apex. Vale Industrial Estate is a private estate with security gates which are shut outside normal working hours. 24 hour access is provided to occupying tenants. A full comprehensive refurburbishment of the unit is to be undertaken</x:v>
      </x:c>
      <x:c r="R2142" s="15" t="str">
        <x:v>Future / refurbishment or tenant vacation pending Annual rent converted from portal pcm; rounded display may differ from agent annual quote. Portal result card observed; individual detail unavailable at time of reading. Agent annual rent verified. Direct agent detail verified. Annual rent is 12 × Rightmove advertised monthly rent; display rounding may apply.</x:v>
      </x:c>
      <x:c r="S2142" s="15" t="str">
        <x:v>https://www.zoopla.co.uk/to-rent/commercial/details/72437717/</x:v>
      </x:c>
      <x:c r="T2142" s="15" t="str">
        <x:v>https://www.zoopla.co.uk/to-rent/commercial/details/72185581/</x:v>
      </x:c>
      <x:c r="U2142" s="15" t="str">
        <x:v>https://www.rightmove.co.uk/properties/760757617197825#/?channel=COM_LET
https://www.rightmove.co.uk/properties/773378319843713#/?channel=COM_LET
https://stimpsons.co.uk/property/352702/</x:v>
      </x:c>
      <x:c r="V2142" s="15" t="str">
        <x:v>Watford — Vale Industrial Estate</x:v>
      </x:c>
      <x:c r="W2142" s="15" t="str">
        <x:v>Individual unit ≤15,000 sq ft</x:v>
      </x:c>
      <x:c r="X2142" s="13" t="n">
        <x:f>IF(N2142="Yes",L2142,0)</x:f>
        <x:v>0</x:v>
      </x:c>
      <x:c r="Y2142" s="14" t="n">
        <x:v>1</x:v>
      </x:c>
      <x:c r="Z2142" s="13" t="str">
        <x:v>Industrial / workshop / storage</x:v>
      </x:c>
    </x:row>
    <x:row r="2143" ht="153" customHeight="1">
      <x:c r="A2143" s="13" t="str">
        <x:v>SE1163</x:v>
      </x:c>
      <x:c r="B2143" s="15" t="str">
        <x:v>Welwyn Garden City</x:v>
      </x:c>
      <x:c r="C2143" s="15" t="str">
        <x:v>Welwyn Garden City</x:v>
      </x:c>
      <x:c r="D2143" s="14" t="n">
        <x:v>51505</x:v>
      </x:c>
      <x:c r="E2143" s="13" t="str">
        <x:v>Town</x:v>
      </x:c>
      <x:c r="F2143" s="15" t="str">
        <x:v>Chancerygate Business Centre</x:v>
      </x:c>
      <x:c r="G2143" s="15" t="str">
        <x:v>1A Chancery Gate Business Centre, Welwyn Garden City, Hertfordshire, AL7 1AU</x:v>
      </x:c>
      <x:c r="H2143" s="13" t="str">
        <x:v>Current</x:v>
      </x:c>
      <x:c r="I2143" s="14" t="n">
        <x:v>3397</x:v>
      </x:c>
      <x:c r="J2143" s="13" t="str">
        <x:f>IF(AND(ISNUMBER(I2143),I2143&gt;0),IF(I2143&lt;=1000,"1–1,000",IF(I2143&lt;=2500,"1,001–2,500",IF(I2143&lt;=5000,"2,501–5,000",IF(I2143&lt;=10000,"5,001–10,000","10,001–15,000")))),"2,501–5,000")</x:f>
        <x:v>2,501–5,000</x:v>
      </x:c>
      <x:c r="K2143" s="16" t="n">
        <x:v>49956</x:v>
      </x:c>
      <x:c r="L2143" s="43" t="n">
        <x:f>IF(AND(ISNUMBER(I2143),I2143&gt;0,ISNUMBER(K2143),K2143&gt;0),K2143/I2143,"n.a.")</x:f>
        <x:v>14.705916985575508</x:v>
      </x:c>
      <x:c r="M2143" s="43" t="n">
        <x:v>14.7</x:v>
      </x:c>
      <x:c r="N2143" s="13" t="str">
        <x:v>Yes</x:v>
      </x:c>
      <x:c r="O2143" s="15" t="str">
        <x:v>5.5m Internal Clear Height; The warehouse / production area provides uninterrupted column free space with a minimum internal height of 5.50m and a full-size sectional loading door at the front.; *5.50m clear height to underside of haunch rising to 6.7m</x:v>
      </x:c>
      <x:c r="P2143" s="15" t="str">
        <x:v>The warehouse / production area provides uninterrupted column free space with a minimum internal height of 5.50m and a full-size sectional loading door at the front.; *Electrically operated loading door; *Security shutters</x:v>
      </x:c>
      <x:c r="Q2143" s="15" t="str">
        <x:v>Location The attractively landscaped Welwyn Garden City is an affluent centre located between junctions 4 and 6 of the A1M approximately 25 miles north of Central London. The M25 is 8 miles to the south at South Mimms (Junction 23). There is a fast train service to London Kings Cross with underground links at Finsbury Park. Chancerygate Business Centre is situated on Tewin Court accessed off Tewin Road in the centre of the principle commercial area between Mundells and Bridge Road East. Description Modern Warehouse with New Fully Fitted First Floor Offices Service Charge Information There is a small estate service charge for the upkeep of the external common parts. Accommodation Text An end-</x:v>
      </x:c>
      <x:c r="R214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43" s="15" t="str">
        <x:v>https://www.zoopla.co.uk/to-rent/commercial/details/73603404/</x:v>
      </x:c>
      <x:c r="T2143" s="15" t="str">
        <x:v>https://www.rightmove.co.uk/properties/761087186718129#/?channel=COM_LET</x:v>
      </x:c>
      <x:c r="U2143" s="15" t="str"/>
      <x:c r="V2143" s="15" t="str">
        <x:v>Welwyn Garden City — Chancerygate Business Centre</x:v>
      </x:c>
      <x:c r="W2143" s="15" t="str">
        <x:v>Individual unit ≤15,000 sq ft</x:v>
      </x:c>
      <x:c r="X2143" s="13" t="n">
        <x:f>IF(N2143="Yes",L2143,0)</x:f>
        <x:v>14.705916985575508</x:v>
      </x:c>
      <x:c r="Y2143" s="14" t="n">
        <x:v>1</x:v>
      </x:c>
      <x:c r="Z2143" s="13" t="str">
        <x:v>Industrial / workshop / storage</x:v>
      </x:c>
    </x:row>
    <x:row r="2144" ht="62" customHeight="1">
      <x:c r="A2144" s="13" t="str">
        <x:v>SE1164</x:v>
      </x:c>
      <x:c r="B2144" s="15" t="str">
        <x:v>Welwyn Garden City</x:v>
      </x:c>
      <x:c r="C2144" s="15" t="str">
        <x:v>Welwyn Garden City</x:v>
      </x:c>
      <x:c r="D2144" s="14" t="n">
        <x:v>51505</x:v>
      </x:c>
      <x:c r="E2144" s="13" t="str">
        <x:v>Town</x:v>
      </x:c>
      <x:c r="F2144" s="15" t="str">
        <x:v>Chancerygate Business Centre</x:v>
      </x:c>
      <x:c r="G2144" s="15" t="str">
        <x:v>1G Chancery Gate Business Centre, Tewin Road, Welwyn Garden City, Hertfordshire AL7</x:v>
      </x:c>
      <x:c r="H2144" s="13" t="str">
        <x:v>Current</x:v>
      </x:c>
      <x:c r="I2144" s="14" t="n">
        <x:v>2478</x:v>
      </x:c>
      <x:c r="J2144" s="13" t="str">
        <x:f>IF(AND(ISNUMBER(I2144),I2144&gt;0),IF(I2144&lt;=1000,"1–1,000",IF(I2144&lt;=2500,"1,001–2,500",IF(I2144&lt;=5000,"2,501–5,000",IF(I2144&lt;=10000,"5,001–10,000","10,001–15,000")))),"1,001–2,500")</x:f>
        <x:v>1,001–2,500</x:v>
      </x:c>
      <x:c r="K2144" s="16" t="n">
        <x:v>45000</x:v>
      </x:c>
      <x:c r="L2144" s="43" t="n">
        <x:f>IF(AND(ISNUMBER(I2144),I2144&gt;0,ISNUMBER(K2144),K2144&gt;0),K2144/I2144,"n.a.")</x:f>
        <x:v>18.159806295399516</x:v>
      </x:c>
      <x:c r="M2144" s="43"/>
      <x:c r="N2144" s="13" t="str">
        <x:v>Yes</x:v>
      </x:c>
      <x:c r="O2144" s="15" t="str">
        <x:v>Not stated</x:v>
      </x:c>
      <x:c r="P2144" s="15" t="str">
        <x:v>Not stated</x:v>
      </x:c>
      <x:c r="Q2144" s="15" t="str">
        <x:v>High Quality Warehouse Unit Industrial Leasehold</x:v>
      </x:c>
      <x:c r="R214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44" s="15" t="str">
        <x:v>https://www.zoopla.co.uk/to-rent/commercial/details/72420249/</x:v>
      </x:c>
      <x:c r="T2144" s="15" t="str">
        <x:v>https://www.rightmove.co.uk/properties/759309942868769#/?channel=COM_LET</x:v>
      </x:c>
      <x:c r="U2144" s="15" t="str"/>
      <x:c r="V2144" s="15" t="str">
        <x:v>Welwyn Garden City — Chancerygate Business Centre</x:v>
      </x:c>
      <x:c r="W2144" s="15" t="str">
        <x:v>Individual unit ≤15,000 sq ft</x:v>
      </x:c>
      <x:c r="X2144" s="13" t="n">
        <x:f>IF(N2144="Yes",L2144,0)</x:f>
        <x:v>18.159806295399516</x:v>
      </x:c>
      <x:c r="Y2144" s="14" t="n">
        <x:v>1</x:v>
      </x:c>
      <x:c r="Z2144" s="13" t="str">
        <x:v>Industrial / workshop / storage</x:v>
      </x:c>
    </x:row>
    <x:row r="2145" ht="153" customHeight="1">
      <x:c r="A2145" s="13" t="str">
        <x:v>SE1165</x:v>
      </x:c>
      <x:c r="B2145" s="15" t="str">
        <x:v>Welwyn Garden City</x:v>
      </x:c>
      <x:c r="C2145" s="15" t="str">
        <x:v>Welwyn Garden City</x:v>
      </x:c>
      <x:c r="D2145" s="14" t="n">
        <x:v>51505</x:v>
      </x:c>
      <x:c r="E2145" s="13" t="str">
        <x:v>Town</x:v>
      </x:c>
      <x:c r="F2145" s="15" t="str">
        <x:v>Edge Business Park</x:v>
      </x:c>
      <x:c r="G2145" s="15" t="str">
        <x:v>Unit 4, Edge Business Park, Brownfields, Welwyn Garden City, Hertfordshire, AL7 1WX</x:v>
      </x:c>
      <x:c r="H2145" s="13" t="str">
        <x:v>Current</x:v>
      </x:c>
      <x:c r="I2145" s="14" t="n">
        <x:v>1053</x:v>
      </x:c>
      <x:c r="J2145" s="13" t="str">
        <x:f>IF(AND(ISNUMBER(I2145),I2145&gt;0),IF(I2145&lt;=1000,"1–1,000",IF(I2145&lt;=2500,"1,001–2,500",IF(I2145&lt;=5000,"2,501–5,000",IF(I2145&lt;=10000,"5,001–10,000","10,001–15,000")))),"1,001–2,500")</x:f>
        <x:v>1,001–2,500</x:v>
      </x:c>
      <x:c r="K2145" s="16" t="n">
        <x:v>21500</x:v>
      </x:c>
      <x:c r="L2145" s="43" t="n">
        <x:f>IF(AND(ISNUMBER(I2145),I2145&gt;0,ISNUMBER(K2145),K2145&gt;0),K2145/I2145,"n.a.")</x:f>
        <x:v>20.417853751187085</x:v>
      </x:c>
      <x:c r="M2145" s="43" t="n">
        <x:v>20.42</x:v>
      </x:c>
      <x:c r="N2145" s="13" t="str">
        <x:v>Yes</x:v>
      </x:c>
      <x:c r="O2145" s="15" t="str">
        <x:v>6.7m eaves height</x:v>
      </x:c>
      <x:c r="P2145" s="15" t="str">
        <x:v>The unit provides ground floor warehouse accommodation, served with an electric loading door, separate pedestrian access, and fully fitted first floor offices with a WC and kitchen.</x:v>
      </x:c>
      <x:c r="Q2145" s="15" t="str">
        <x:v>Location Welwyn Garden City is an attractive centre situated approximately 25 miles north of central London, immediately to the east of the A1(M), with convenient access via junctions 4 and 6. The M25 (Junction 23 - South Mimms) is approximately 8 miles to the south and the A414 trunk road, which skirts the southern edge of the town, providing fast east-west links between the M1 at Hemel Hempstead and M11 at Harlow. Brownfields is a turning directly off Black Fan Road (B195) within Welwyn Garden City's principle commercial district. Description Modern Self-Contained Industrial Unit Service Charge Information There is an estate service charge to cover the annual costs of maintaining the commo</x:v>
      </x:c>
      <x:c r="R2145" s="15" t="str">
        <x:v>Advertised to let Rightmove displays a price per sq ft; may be portal calculated. Rightmove detail verified. Rent amount checked against a rent-labelled annual statement.</x:v>
      </x:c>
      <x:c r="S2145" s="15" t="str">
        <x:v>https://www.zoopla.co.uk/to-rent/commercial/details/73302613/</x:v>
      </x:c>
      <x:c r="T2145" s="15" t="str">
        <x:v>https://www.rightmove.co.uk/properties/759310498610000#/?channel=COM_LET</x:v>
      </x:c>
      <x:c r="U2145" s="15" t="str"/>
      <x:c r="V2145" s="15" t="str">
        <x:v>Welwyn Garden City — Edge Business Park</x:v>
      </x:c>
      <x:c r="W2145" s="15" t="str">
        <x:v>Individual unit ≤15,000 sq ft</x:v>
      </x:c>
      <x:c r="X2145" s="13" t="n">
        <x:f>IF(N2145="Yes",L2145,0)</x:f>
        <x:v>20.417853751187085</x:v>
      </x:c>
      <x:c r="Y2145" s="14" t="n">
        <x:v>1</x:v>
      </x:c>
      <x:c r="Z2145" s="13" t="str">
        <x:v>Industrial / workshop / storage</x:v>
      </x:c>
    </x:row>
    <x:row r="2146" ht="62" customHeight="1">
      <x:c r="A2146" s="13" t="str">
        <x:v>SE1166</x:v>
      </x:c>
      <x:c r="B2146" s="15" t="str">
        <x:v>Welwyn Garden City</x:v>
      </x:c>
      <x:c r="C2146" s="15" t="str">
        <x:v>Welwyn Garden City</x:v>
      </x:c>
      <x:c r="D2146" s="14" t="n">
        <x:v>51505</x:v>
      </x:c>
      <x:c r="E2146" s="13" t="str">
        <x:v>Town</x:v>
      </x:c>
      <x:c r="F2146" s="15" t="str">
        <x:v>Edge Business Park</x:v>
      </x:c>
      <x:c r="G2146" s="15" t="str">
        <x:v>Unit 8, Edge Business Park, Brownfields, Welwyn Garden City, Hertfordshire AL7</x:v>
      </x:c>
      <x:c r="H2146" s="13" t="str">
        <x:v>Current</x:v>
      </x:c>
      <x:c r="I2146" s="14" t="n">
        <x:v>1053</x:v>
      </x:c>
      <x:c r="J2146" s="13" t="str">
        <x:f>IF(AND(ISNUMBER(I2146),I2146&gt;0),IF(I2146&lt;=1000,"1–1,000",IF(I2146&lt;=2500,"1,001–2,500",IF(I2146&lt;=5000,"2,501–5,000",IF(I2146&lt;=10000,"5,001–10,000","10,001–15,000")))),"1,001–2,500")</x:f>
        <x:v>1,001–2,500</x:v>
      </x:c>
      <x:c r="K2146" s="16" t="n">
        <x:v>21504</x:v>
      </x:c>
      <x:c r="L2146" s="43" t="n">
        <x:f>IF(AND(ISNUMBER(I2146),I2146&gt;0,ISNUMBER(K2146),K2146&gt;0),K2146/I2146,"n.a.")</x:f>
        <x:v>20.42165242165242</x:v>
      </x:c>
      <x:c r="M2146" s="43"/>
      <x:c r="N2146" s="13" t="str">
        <x:v>Yes</x:v>
      </x:c>
      <x:c r="O2146" s="15" t="str">
        <x:v>Not stated</x:v>
      </x:c>
      <x:c r="P2146" s="15" t="str">
        <x:v>Not stated</x:v>
      </x:c>
      <x:c r="Q2146" s="15" t="str">
        <x:v>Modern Self-Contained Industrial Unit Industrial</x:v>
      </x:c>
      <x:c r="R2146"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46" s="15" t="str">
        <x:v>https://www.zoopla.co.uk/to-rent/commercial/details/72277585/</x:v>
      </x:c>
      <x:c r="T2146" s="15" t="str">
        <x:v>https://www.rightmove.co.uk/properties/759309758251857#/?channel=COM_LET</x:v>
      </x:c>
      <x:c r="U2146" s="15" t="str"/>
      <x:c r="V2146" s="15" t="str">
        <x:v>Welwyn Garden City — Edge Business Park</x:v>
      </x:c>
      <x:c r="W2146" s="15" t="str">
        <x:v>Individual unit ≤15,000 sq ft</x:v>
      </x:c>
      <x:c r="X2146" s="13" t="n">
        <x:f>IF(N2146="Yes",L2146,0)</x:f>
        <x:v>20.42165242165242</x:v>
      </x:c>
      <x:c r="Y2146" s="14" t="n">
        <x:v>1</x:v>
      </x:c>
      <x:c r="Z2146" s="13" t="str">
        <x:v>Industrial / workshop / storage</x:v>
      </x:c>
    </x:row>
    <x:row r="2147" ht="62" customHeight="1">
      <x:c r="A2147" s="13" t="str">
        <x:v>SE1167</x:v>
      </x:c>
      <x:c r="B2147" s="15" t="str">
        <x:v>Welwyn Garden City</x:v>
      </x:c>
      <x:c r="C2147" s="15" t="str">
        <x:v>Welwyn Garden City</x:v>
      </x:c>
      <x:c r="D2147" s="14" t="n">
        <x:v>51505</x:v>
      </x:c>
      <x:c r="E2147" s="13" t="str">
        <x:v>Town</x:v>
      </x:c>
      <x:c r="F2147" s="15" t="str">
        <x:v>Martinfield Business Centre</x:v>
      </x:c>
      <x:c r="G2147" s="15" t="str">
        <x:v>Unit 6 Martinfield Business Centre, Martinfield, Welwyn Garden City AL7</x:v>
      </x:c>
      <x:c r="H2147" s="13" t="str">
        <x:v>Current</x:v>
      </x:c>
      <x:c r="I2147" s="14" t="n">
        <x:v>3330</x:v>
      </x:c>
      <x:c r="J2147" s="13" t="str">
        <x:f>IF(AND(ISNUMBER(I2147),I2147&gt;0),IF(I2147&lt;=1000,"1–1,000",IF(I2147&lt;=2500,"1,001–2,500",IF(I2147&lt;=5000,"2,501–5,000",IF(I2147&lt;=10000,"5,001–10,000","10,001–15,000")))),"2,501–5,000")</x:f>
        <x:v>2,501–5,000</x:v>
      </x:c>
      <x:c r="K2147" s="16" t="n">
        <x:v>43500</x:v>
      </x:c>
      <x:c r="L2147" s="43" t="n">
        <x:f>IF(AND(ISNUMBER(I2147),I2147&gt;0,ISNUMBER(K2147),K2147&gt;0),K2147/I2147,"n.a.")</x:f>
        <x:v>13.063063063063064</x:v>
      </x:c>
      <x:c r="M2147" s="43"/>
      <x:c r="N2147" s="13" t="str">
        <x:v>Yes</x:v>
      </x:c>
      <x:c r="O2147" s="15" t="str">
        <x:v>Not stated</x:v>
      </x:c>
      <x:c r="P2147" s="15" t="str">
        <x:v>Not stated</x:v>
      </x:c>
      <x:c r="Q2147" s="15" t="str">
        <x:v>Business Unit Comprising High Quality Office and Storage Industrial</x:v>
      </x:c>
      <x:c r="R2147"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47" s="15" t="str">
        <x:v>https://www.zoopla.co.uk/to-rent/commercial/details/73514250/</x:v>
      </x:c>
      <x:c r="T2147" s="15" t="str">
        <x:v>https://www.rightmove.co.uk/properties/773391200726752#/?channel=COM_LET</x:v>
      </x:c>
      <x:c r="U2147" s="15" t="str"/>
      <x:c r="V2147" s="15" t="str">
        <x:v>Welwyn Garden City — Martinfield Business Centre</x:v>
      </x:c>
      <x:c r="W2147" s="15" t="str">
        <x:v>Individual unit ≤15,000 sq ft</x:v>
      </x:c>
      <x:c r="X2147" s="13" t="n">
        <x:f>IF(N2147="Yes",L2147,0)</x:f>
        <x:v>13.063063063063064</x:v>
      </x:c>
      <x:c r="Y2147" s="14" t="n">
        <x:v>1</x:v>
      </x:c>
      <x:c r="Z2147" s="13" t="str">
        <x:v>Industrial / workshop / storage</x:v>
      </x:c>
    </x:row>
    <x:row r="2148" ht="75" customHeight="1">
      <x:c r="A2148" s="13" t="str">
        <x:v>SE1168</x:v>
      </x:c>
      <x:c r="B2148" s="15" t="str">
        <x:v>Welwyn Garden City</x:v>
      </x:c>
      <x:c r="C2148" s="15" t="str">
        <x:v>Welwyn Garden City</x:v>
      </x:c>
      <x:c r="D2148" s="14" t="n">
        <x:v>51505</x:v>
      </x:c>
      <x:c r="E2148" s="13" t="str">
        <x:v>Town</x:v>
      </x:c>
      <x:c r="F2148" s="15" t="str">
        <x:v>Standalone / estate not named</x:v>
      </x:c>
      <x:c r="G2148" s="15" t="str">
        <x:v>11 South Mundells, Welwyn Garden City, Hertfordshire AL7</x:v>
      </x:c>
      <x:c r="H2148" s="13" t="str">
        <x:v>Uncertain</x:v>
      </x:c>
      <x:c r="I2148" s="14" t="n">
        <x:v>3385</x:v>
      </x:c>
      <x:c r="J2148" s="13" t="str">
        <x:f>IF(AND(ISNUMBER(I2148),I2148&gt;0),IF(I2148&lt;=1000,"1–1,000",IF(I2148&lt;=2500,"1,001–2,500",IF(I2148&lt;=5000,"2,501–5,000",IF(I2148&lt;=10000,"5,001–10,000","10,001–15,000")))),"2,501–5,000")</x:f>
        <x:v>2,501–5,000</x:v>
      </x:c>
      <x:c r="K2148" s="16" t="n">
        <x:v>45000</x:v>
      </x:c>
      <x:c r="L2148" s="43" t="n">
        <x:f>IF(AND(ISNUMBER(I2148),I2148&gt;0,ISNUMBER(K2148),K2148&gt;0),K2148/I2148,"n.a.")</x:f>
        <x:v>13.293943870014772</x:v>
      </x:c>
      <x:c r="M2148" s="43"/>
      <x:c r="N2148" s="13" t="str">
        <x:v>No</x:v>
      </x:c>
      <x:c r="O2148" s="15" t="str">
        <x:v>Not stated</x:v>
      </x:c>
      <x:c r="P2148" s="15" t="str">
        <x:v>Not stated</x:v>
      </x:c>
      <x:c r="Q2148" s="15" t="str">
        <x:v>Light Industrial / Workshop Unit Industrial Leasehold</x:v>
      </x:c>
      <x:c r="R2148" s="15" t="str">
        <x:v>Advertised but conflicting floor-area/demise descriptions Annual rent converted from portal pcm; rounded display may differ from agent annual quote. Portal result card observed; individual detail unavailable at time of reading. Conflicting portal areas: 3385.0, 11407.0 Size read from property card, excluding the search-size filter. Annual rent is 12 × Rightmove advertised monthly rent; display rounding may apply.</x:v>
      </x:c>
      <x:c r="S2148" s="15" t="str">
        <x:v>https://www.zoopla.co.uk/to-rent/commercial/details/72910958/</x:v>
      </x:c>
      <x:c r="T2148" s="15" t="str">
        <x:v>https://www.zoopla.co.uk/to-rent/commercial/details/65352490/</x:v>
      </x:c>
      <x:c r="U2148" s="15" t="str">
        <x:v>https://www.zoopla.co.uk/to-rent/commercial/details/72479023/
https://www.rightmove.co.uk/properties/759310253245504#/?channel=COM_LET</x:v>
      </x:c>
      <x:c r="V2148" s="15" t="str">
        <x:v>Welwyn Garden City — Standalone / estate not named</x:v>
      </x:c>
      <x:c r="W2148" s="15" t="str">
        <x:v>Individual unit ≤15,000 sq ft</x:v>
      </x:c>
      <x:c r="X2148" s="13" t="n">
        <x:f>IF(N2148="Yes",L2148,0)</x:f>
        <x:v>0</x:v>
      </x:c>
      <x:c r="Y2148" s="14" t="n">
        <x:v>1</x:v>
      </x:c>
      <x:c r="Z2148" s="13" t="str">
        <x:v>Industrial / workshop / storage</x:v>
      </x:c>
    </x:row>
    <x:row r="2149" ht="49" customHeight="1">
      <x:c r="A2149" s="13" t="str">
        <x:v>SE1169</x:v>
      </x:c>
      <x:c r="B2149" s="15" t="str">
        <x:v>Welwyn Garden City</x:v>
      </x:c>
      <x:c r="C2149" s="15" t="str">
        <x:v>Welwyn Garden City</x:v>
      </x:c>
      <x:c r="D2149" s="14" t="n">
        <x:v>51505</x:v>
      </x:c>
      <x:c r="E2149" s="13" t="str">
        <x:v>Town</x:v>
      </x:c>
      <x:c r="F2149" s="15" t="str">
        <x:v>Standalone / estate not named</x:v>
      </x:c>
      <x:c r="G2149" s="15" t="str">
        <x:v>12 Little Ridge, Welwyn Garden City, AL7 2BH</x:v>
      </x:c>
      <x:c r="H2149" s="13" t="str">
        <x:v>Current</x:v>
      </x:c>
      <x:c r="I2149" s="14" t="n">
        <x:v>3503</x:v>
      </x:c>
      <x:c r="J2149" s="13" t="str">
        <x:f>IF(AND(ISNUMBER(I2149),I2149&gt;0),IF(I2149&lt;=1000,"1–1,000",IF(I2149&lt;=2500,"1,001–2,500",IF(I2149&lt;=5000,"2,501–5,000",IF(I2149&lt;=10000,"5,001–10,000","10,001–15,000")))),"2,501–5,000")</x:f>
        <x:v>2,501–5,000</x:v>
      </x:c>
      <x:c r="K2149" s="16" t="n">
        <x:v>54300</x:v>
      </x:c>
      <x:c r="L2149" s="43" t="n">
        <x:f>IF(AND(ISNUMBER(I2149),I2149&gt;0,ISNUMBER(K2149),K2149&gt;0),K2149/I2149,"n.a.")</x:f>
        <x:v>15.500999143591207</x:v>
      </x:c>
      <x:c r="M2149" s="43"/>
      <x:c r="N2149" s="13" t="str">
        <x:v>Yes</x:v>
      </x:c>
      <x:c r="O2149" s="15" t="str">
        <x:v>Not stated</x:v>
      </x:c>
      <x:c r="P2149" s="15" t="str">
        <x:v>Not stated</x:v>
      </x:c>
      <x:c r="Q2149" s="15" t="str">
        <x:v>Modern industrial unit available to let in Welwyn Garden City. Comprising of a single-storey warehouse unit with an incorporated office.</x:v>
      </x:c>
      <x:c r="R2149" s="15" t="str">
        <x:v>Advertised to let Annual rent converted from portal pcm; rounded display may differ from agent annual quote. Size read from property card, excluding the search-size filter. Annual rent is 12 × Rightmove advertised monthly rent; display rounding may apply.</x:v>
      </x:c>
      <x:c r="S2149" s="15" t="str">
        <x:v>https://www.rightmove.co.uk/properties/775252584674833#/?channel=COM_LET</x:v>
      </x:c>
      <x:c r="T2149" s="15" t="str"/>
      <x:c r="U2149" s="15" t="str"/>
      <x:c r="V2149" s="15" t="str">
        <x:v>Welwyn Garden City — Standalone / estate not named</x:v>
      </x:c>
      <x:c r="W2149" s="15" t="str">
        <x:v>Individual unit ≤15,000 sq ft</x:v>
      </x:c>
      <x:c r="X2149" s="13" t="n">
        <x:f>IF(N2149="Yes",L2149,0)</x:f>
        <x:v>15.500999143591207</x:v>
      </x:c>
      <x:c r="Y2149" s="14" t="n">
        <x:v>1</x:v>
      </x:c>
      <x:c r="Z2149" s="13" t="str">
        <x:v>Industrial / workshop / storage</x:v>
      </x:c>
    </x:row>
    <x:row r="2150" ht="153" customHeight="1">
      <x:c r="A2150" s="13" t="str">
        <x:v>SE1170</x:v>
      </x:c>
      <x:c r="B2150" s="15" t="str">
        <x:v>Welwyn Garden City</x:v>
      </x:c>
      <x:c r="C2150" s="15" t="str">
        <x:v>Welwyn Garden City</x:v>
      </x:c>
      <x:c r="D2150" s="14" t="n">
        <x:v>51505</x:v>
      </x:c>
      <x:c r="E2150" s="13" t="str">
        <x:v>Town</x:v>
      </x:c>
      <x:c r="F2150" s="15" t="str">
        <x:v>Standalone / estate not named</x:v>
      </x:c>
      <x:c r="G2150" s="15" t="str">
        <x:v>3 Little Ridge, Welwyn Garden City, AL7 2BH</x:v>
      </x:c>
      <x:c r="H2150" s="13" t="str">
        <x:v>Current</x:v>
      </x:c>
      <x:c r="I2150" s="14" t="n">
        <x:v>3612</x:v>
      </x:c>
      <x:c r="J2150" s="13" t="str">
        <x:f>IF(AND(ISNUMBER(I2150),I2150&gt;0),IF(I2150&lt;=1000,"1–1,000",IF(I2150&lt;=2500,"1,001–2,500",IF(I2150&lt;=5000,"2,501–5,000",IF(I2150&lt;=10000,"5,001–10,000","10,001–15,000")))),"2,501–5,000")</x:f>
        <x:v>2,501–5,000</x:v>
      </x:c>
      <x:c r="K2150" s="16" t="n">
        <x:v>55992</x:v>
      </x:c>
      <x:c r="L2150" s="43" t="n">
        <x:f>IF(AND(ISNUMBER(I2150),I2150&gt;0,ISNUMBER(K2150),K2150&gt;0),K2150/I2150,"n.a.")</x:f>
        <x:v>15.501661129568106</x:v>
      </x:c>
      <x:c r="M2150" s="43"/>
      <x:c r="N2150" s="13" t="str">
        <x:v>Yes</x:v>
      </x:c>
      <x:c r="O2150" s="15" t="str">
        <x:v>Not stated</x:v>
      </x:c>
      <x:c r="P2150" s="15" t="str">
        <x:v>Not stated</x:v>
      </x:c>
      <x:c r="Q2150" s="15" t="str">
        <x:v>The unit comprises a single storey factory/warehouse arranged in clear space with no internal columns. It incorporates offices and WC's which present very well. To the rear is a small, enclosed yard that can be used for additional storage of for locating plant. The whole unit has been refurbished and is ready for a tenant to take occupation. Brand new air conditioning (heating and cooling) has been installed in the offices. The estate benefits from 24/7 access and a communal car park at the rear of the units that is operated on a first come first served basis. Offering an attractive landscaped environment with excellent facilities, Welwyn Garden City has attracted many major companies includ</x:v>
      </x:c>
      <x:c r="R2150" s="15" t="str">
        <x:v>Advertised to let Annual rent converted from portal pcm; rounded display may differ from agent annual quote. Rightmove detail verified. Annual rent is 12 × Rightmove advertised monthly rent; display rounding may apply.</x:v>
      </x:c>
      <x:c r="S2150" s="15" t="str">
        <x:v>https://www.zoopla.co.uk/to-rent/commercial/details/74493070/</x:v>
      </x:c>
      <x:c r="T2150" s="15" t="str">
        <x:v>https://www.rightmove.co.uk/properties/782123177515281#/?channel=COM_LET</x:v>
      </x:c>
      <x:c r="U2150" s="15" t="str">
        <x:v>https://www.rightmove.co.uk/properties/779746758262944#/?channel=COM_LET</x:v>
      </x:c>
      <x:c r="V2150" s="15" t="str">
        <x:v>Welwyn Garden City — Standalone / estate not named</x:v>
      </x:c>
      <x:c r="W2150" s="15" t="str">
        <x:v>Individual unit ≤15,000 sq ft</x:v>
      </x:c>
      <x:c r="X2150" s="13" t="n">
        <x:f>IF(N2150="Yes",L2150,0)</x:f>
        <x:v>15.501661129568106</x:v>
      </x:c>
      <x:c r="Y2150" s="14" t="n">
        <x:v>1</x:v>
      </x:c>
      <x:c r="Z2150" s="13" t="str">
        <x:v>Industrial / workshop / storage</x:v>
      </x:c>
    </x:row>
    <x:row r="2151" ht="49" customHeight="1">
      <x:c r="A2151" s="13" t="str">
        <x:v>SE1171</x:v>
      </x:c>
      <x:c r="B2151" s="15" t="str">
        <x:v>Welwyn Garden City</x:v>
      </x:c>
      <x:c r="C2151" s="15" t="str">
        <x:v>Welwyn Garden City</x:v>
      </x:c>
      <x:c r="D2151" s="14" t="n">
        <x:v>51505</x:v>
      </x:c>
      <x:c r="E2151" s="13" t="str">
        <x:v>Town</x:v>
      </x:c>
      <x:c r="F2151" s="15" t="str">
        <x:v>Standalone / estate not named</x:v>
      </x:c>
      <x:c r="G2151" s="15" t="str">
        <x:v>30 Burrowfield, Welwyn Garden City AL7</x:v>
      </x:c>
      <x:c r="H2151" s="13" t="str">
        <x:v>Current</x:v>
      </x:c>
      <x:c r="I2151" s="14" t="n">
        <x:v>4810</x:v>
      </x:c>
      <x:c r="J2151" s="13" t="str">
        <x:f>IF(AND(ISNUMBER(I2151),I2151&gt;0),IF(I2151&lt;=1000,"1–1,000",IF(I2151&lt;=2500,"1,001–2,500",IF(I2151&lt;=5000,"2,501–5,000",IF(I2151&lt;=10000,"5,001–10,000","10,001–15,000")))),"2,501–5,000")</x:f>
        <x:v>2,501–5,000</x:v>
      </x:c>
      <x:c r="K2151" s="16" t="n">
        <x:v>42504</x:v>
      </x:c>
      <x:c r="L2151" s="43" t="n">
        <x:f>IF(AND(ISNUMBER(I2151),I2151&gt;0,ISNUMBER(K2151),K2151&gt;0),K2151/I2151,"n.a.")</x:f>
        <x:v>8.836590436590436</x:v>
      </x:c>
      <x:c r="M2151" s="43"/>
      <x:c r="N2151" s="13" t="str">
        <x:v>Yes</x:v>
      </x:c>
      <x:c r="O2151" s="15" t="str">
        <x:v>Not stated</x:v>
      </x:c>
      <x:c r="P2151" s="15" t="str">
        <x:v>Not stated</x:v>
      </x:c>
      <x:c r="Q2151" s="15" t="str">
        <x:v>Secure Yard With Detached Office Building Industrial</x:v>
      </x:c>
      <x:c r="R2151"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151" s="15" t="str">
        <x:v>https://www.zoopla.co.uk/to-rent/commercial/details/74668769/</x:v>
      </x:c>
      <x:c r="T2151" s="15" t="str"/>
      <x:c r="U2151" s="15" t="str"/>
      <x:c r="V2151" s="15" t="str">
        <x:v>Welwyn Garden City — Standalone / estate not named</x:v>
      </x:c>
      <x:c r="W2151" s="15" t="str">
        <x:v>Individual unit ≤15,000 sq ft</x:v>
      </x:c>
      <x:c r="X2151" s="13" t="n">
        <x:f>IF(N2151="Yes",L2151,0)</x:f>
        <x:v>8.836590436590436</x:v>
      </x:c>
      <x:c r="Y2151" s="14" t="n">
        <x:v>1</x:v>
      </x:c>
      <x:c r="Z2151" s="13" t="str">
        <x:v>Industrial / workshop / storage</x:v>
      </x:c>
    </x:row>
    <x:row r="2152" ht="153" customHeight="1">
      <x:c r="A2152" s="13" t="str">
        <x:v>SE1172</x:v>
      </x:c>
      <x:c r="B2152" s="15" t="str">
        <x:v>Welwyn Garden City</x:v>
      </x:c>
      <x:c r="C2152" s="15" t="str">
        <x:v>Welwyn Garden City</x:v>
      </x:c>
      <x:c r="D2152" s="14" t="n">
        <x:v>51505</x:v>
      </x:c>
      <x:c r="E2152" s="13" t="str">
        <x:v>Town</x:v>
      </x:c>
      <x:c r="F2152" s="15" t="str">
        <x:v>Standalone / estate not named</x:v>
      </x:c>
      <x:c r="G2152" s="15" t="str">
        <x:v>7 Alders Court, Watchmead, Welwyn Garden City, Hertfordshire, AL7 1LT</x:v>
      </x:c>
      <x:c r="H2152" s="13" t="str">
        <x:v>Current</x:v>
      </x:c>
      <x:c r="I2152" s="14" t="n">
        <x:v>1955</x:v>
      </x:c>
      <x:c r="J2152" s="13" t="str">
        <x:f>IF(AND(ISNUMBER(I2152),I2152&gt;0),IF(I2152&lt;=1000,"1–1,000",IF(I2152&lt;=2500,"1,001–2,500",IF(I2152&lt;=5000,"2,501–5,000",IF(I2152&lt;=10000,"5,001–10,000","10,001–15,000")))),"1,001–2,500")</x:f>
        <x:v>1,001–2,500</x:v>
      </x:c>
      <x:c r="K2152" s="16" t="n">
        <x:v>33996</x:v>
      </x:c>
      <x:c r="L2152" s="43" t="n">
        <x:f>IF(AND(ISNUMBER(I2152),I2152&gt;0,ISNUMBER(K2152),K2152&gt;0),K2152/I2152,"n.a.")</x:f>
        <x:v>17.38925831202046</x:v>
      </x:c>
      <x:c r="M2152" s="43" t="n">
        <x:v>17.39</x:v>
      </x:c>
      <x:c r="N2152" s="13" t="str">
        <x:v>Yes</x:v>
      </x:c>
      <x:c r="O2152" s="15" t="str">
        <x:v>5.7m eaves height; The property is of steel portal frame construction, with an eaves height of approximately 5.7m.; The elevations comprise brickwork to approximately 2m high, with profiled colour-coated steel cladding above and a curved eaves detail.; The height to the underside of the mezzanine is approx.</x:v>
      </x:c>
      <x:c r="P2152" s="15" t="str">
        <x:v>There is a full-size loading door to the front, measuring approx.</x:v>
      </x:c>
      <x:c r="Q2152" s="15" t="str">
        <x:v>Location Offering an attractive landscaped environment with excellent facilities Welwyn Garden City has attracted many major companies including Tesco and Paypoint. The town lies approximately 20 miles north of Central London between Junctions 4 &amp; 6 of the A1(M) with the M25 just 7 miles to the south at Junction 23. In addition the A414 dual carriageway provides a fast and convenient east west link to the M1 at Hemel Hempstead and the M11 at Harlow. It has a fast electrified trans link train service to Kings Cross / St Pancreas and Moorgate with underground links at Finsbury Park Alders Court is a modern development in a modern well laid out commercial setting in Watchmead accessed from Blac</x:v>
      </x:c>
      <x:c r="R2152"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52" s="15" t="str">
        <x:v>https://www.zoopla.co.uk/to-rent/commercial/details/74159289/</x:v>
      </x:c>
      <x:c r="T2152" s="15" t="str">
        <x:v>https://www.rightmove.co.uk/properties/773222490967265#/?channel=COM_LET</x:v>
      </x:c>
      <x:c r="U2152" s="15" t="str"/>
      <x:c r="V2152" s="15" t="str">
        <x:v>Welwyn Garden City — Standalone / estate not named</x:v>
      </x:c>
      <x:c r="W2152" s="15" t="str">
        <x:v>Individual unit ≤15,000 sq ft</x:v>
      </x:c>
      <x:c r="X2152" s="13" t="n">
        <x:f>IF(N2152="Yes",L2152,0)</x:f>
        <x:v>17.38925831202046</x:v>
      </x:c>
      <x:c r="Y2152" s="14" t="n">
        <x:v>1</x:v>
      </x:c>
      <x:c r="Z2152" s="13" t="str">
        <x:v>Industrial / workshop / storage</x:v>
      </x:c>
    </x:row>
    <x:row r="2153" ht="153" customHeight="1">
      <x:c r="A2153" s="13" t="str">
        <x:v>SE1173</x:v>
      </x:c>
      <x:c r="B2153" s="15" t="str">
        <x:v>Welwyn Garden City</x:v>
      </x:c>
      <x:c r="C2153" s="15" t="str">
        <x:v>Welwyn Garden City</x:v>
      </x:c>
      <x:c r="D2153" s="14" t="n">
        <x:v>51505</x:v>
      </x:c>
      <x:c r="E2153" s="13" t="str">
        <x:v>Town</x:v>
      </x:c>
      <x:c r="F2153" s="15" t="str">
        <x:v>Standalone / estate not named</x:v>
      </x:c>
      <x:c r="G2153" s="15" t="str">
        <x:v>7 Little Ridge, Ridgeway, Welwyn Garden City, Hertfordshire, AL7 2BH</x:v>
      </x:c>
      <x:c r="H2153" s="13" t="str">
        <x:v>Current</x:v>
      </x:c>
      <x:c r="I2153" s="14" t="n">
        <x:v>1687</x:v>
      </x:c>
      <x:c r="J2153" s="13" t="str">
        <x:f>IF(AND(ISNUMBER(I2153),I2153&gt;0),IF(I2153&lt;=1000,"1–1,000",IF(I2153&lt;=2500,"1,001–2,500",IF(I2153&lt;=5000,"2,501–5,000",IF(I2153&lt;=10000,"5,001–10,000","10,001–15,000")))),"1,001–2,500")</x:f>
        <x:v>1,001–2,500</x:v>
      </x:c>
      <x:c r="K2153" s="16" t="n">
        <x:v>28545</x:v>
      </x:c>
      <x:c r="L2153" s="43" t="n">
        <x:f>IF(AND(ISNUMBER(I2153),I2153&gt;0,ISNUMBER(K2153),K2153&gt;0),K2153/I2153,"n.a.")</x:f>
        <x:v>16.92056905749852</x:v>
      </x:c>
      <x:c r="M2153" s="43" t="n">
        <x:v>16.92</x:v>
      </x:c>
      <x:c r="N2153" s="13" t="str">
        <x:v>Yes</x:v>
      </x:c>
      <x:c r="O2153" s="15" t="str">
        <x:v>Not stated</x:v>
      </x:c>
      <x:c r="P2153" s="15" t="str">
        <x:v>The unit benefits from a loading door.</x:v>
      </x:c>
      <x:c r="Q2153" s="15" t="str">
        <x:v>Location Offering an attractive landscaped environment with excellent facilities Welwyn Garden City has attracted many major companies including Roche, Paypoint and Tesco. The town lies approximately 20 miles north of Central London between Junctions 4 and 6 of the A1(M) with the M25 just 7 miles to the south. In addition the A414 dual carriageway provides a fast and convenient east-west link to the M1 at Hemel Hempstead and the M11 at Harlow. Welwyn offers a fast electrified train service to Kings Cross/ St Pancras the UKs leading transport hub and also Moorgate with underground links at Finsbury Park. Welwyn Garden City has a particularly attractive town centre including a major John Lewis</x:v>
      </x:c>
      <x:c r="R2153" s="15" t="str">
        <x:v>Advertised to let Rightmove displays a price per sq ft; may be portal calculated. Rightmove detail verified. Rent amount checked against a rent-labelled annual statement.</x:v>
      </x:c>
      <x:c r="S2153" s="15" t="str">
        <x:v>https://www.zoopla.co.uk/to-rent/commercial/details/73410950/</x:v>
      </x:c>
      <x:c r="T2153" s="15" t="str">
        <x:v>https://www.rightmove.co.uk/properties/759309800197680#/?channel=COM_LET</x:v>
      </x:c>
      <x:c r="U2153" s="15" t="str">
        <x:v>https://www.rightmove.co.uk/properties/767061672999153#/?channel=COM_LET</x:v>
      </x:c>
      <x:c r="V2153" s="15" t="str">
        <x:v>Welwyn Garden City — Standalone / estate not named</x:v>
      </x:c>
      <x:c r="W2153" s="15" t="str">
        <x:v>Individual unit ≤15,000 sq ft</x:v>
      </x:c>
      <x:c r="X2153" s="13" t="n">
        <x:f>IF(N2153="Yes",L2153,0)</x:f>
        <x:v>16.92056905749852</x:v>
      </x:c>
      <x:c r="Y2153" s="14" t="n">
        <x:v>1</x:v>
      </x:c>
      <x:c r="Z2153" s="13" t="str">
        <x:v>Industrial / workshop / storage</x:v>
      </x:c>
    </x:row>
    <x:row r="2154" ht="62" customHeight="1">
      <x:c r="A2154" s="13" t="str">
        <x:v>SE1174</x:v>
      </x:c>
      <x:c r="B2154" s="15" t="str">
        <x:v>Welwyn Garden City</x:v>
      </x:c>
      <x:c r="C2154" s="15" t="str">
        <x:v>Welwyn Garden City</x:v>
      </x:c>
      <x:c r="D2154" s="14" t="n">
        <x:v>51505</x:v>
      </x:c>
      <x:c r="E2154" s="13" t="str">
        <x:v>Town</x:v>
      </x:c>
      <x:c r="F2154" s="15" t="str">
        <x:v>Standalone / estate not named</x:v>
      </x:c>
      <x:c r="G2154" s="15" t="str">
        <x:v>8 Mundells Court, Welwyn Garden City, Hertfordshire AL7</x:v>
      </x:c>
      <x:c r="H2154" s="13" t="str">
        <x:v>Current</x:v>
      </x:c>
      <x:c r="I2154" s="14" t="n">
        <x:v>1841</x:v>
      </x:c>
      <x:c r="J2154" s="13" t="str">
        <x:f>IF(AND(ISNUMBER(I2154),I2154&gt;0),IF(I2154&lt;=1000,"1–1,000",IF(I2154&lt;=2500,"1,001–2,500",IF(I2154&lt;=5000,"2,501–5,000",IF(I2154&lt;=10000,"5,001–10,000","10,001–15,000")))),"1,001–2,500")</x:f>
        <x:v>1,001–2,500</x:v>
      </x:c>
      <x:c r="K2154" s="16" t="n">
        <x:v>31500</x:v>
      </x:c>
      <x:c r="L2154" s="43" t="n">
        <x:f>IF(AND(ISNUMBER(I2154),I2154&gt;0,ISNUMBER(K2154),K2154&gt;0),K2154/I2154,"n.a.")</x:f>
        <x:v>17.11026615969582</x:v>
      </x:c>
      <x:c r="M2154" s="43"/>
      <x:c r="N2154" s="13" t="str">
        <x:v>Yes</x:v>
      </x:c>
      <x:c r="O2154" s="15" t="str">
        <x:v>Not stated</x:v>
      </x:c>
      <x:c r="P2154" s="15" t="str">
        <x:v>Not stated</x:v>
      </x:c>
      <x:c r="Q2154" s="15" t="str">
        <x:v>High Quality Modern Business Unit Industrial Leasehold</x:v>
      </x:c>
      <x:c r="R2154"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54" s="15" t="str">
        <x:v>https://www.zoopla.co.uk/to-rent/commercial/details/68831334/</x:v>
      </x:c>
      <x:c r="T2154" s="15" t="str">
        <x:v>https://www.rightmove.co.uk/properties/759308564866688#/?channel=COM_LET</x:v>
      </x:c>
      <x:c r="U2154" s="15" t="str"/>
      <x:c r="V2154" s="15" t="str">
        <x:v>Welwyn Garden City — Standalone / estate not named</x:v>
      </x:c>
      <x:c r="W2154" s="15" t="str">
        <x:v>Individual unit ≤15,000 sq ft</x:v>
      </x:c>
      <x:c r="X2154" s="13" t="n">
        <x:f>IF(N2154="Yes",L2154,0)</x:f>
        <x:v>17.11026615969582</x:v>
      </x:c>
      <x:c r="Y2154" s="14" t="n">
        <x:v>1</x:v>
      </x:c>
      <x:c r="Z2154" s="13" t="str">
        <x:v>Industrial / workshop / storage</x:v>
      </x:c>
    </x:row>
    <x:row r="2155" ht="62" customHeight="1">
      <x:c r="A2155" s="13" t="str">
        <x:v>SE1175</x:v>
      </x:c>
      <x:c r="B2155" s="15" t="str">
        <x:v>Welwyn Garden City</x:v>
      </x:c>
      <x:c r="C2155" s="15" t="str">
        <x:v>Welwyn Garden City</x:v>
      </x:c>
      <x:c r="D2155" s="14" t="n">
        <x:v>51505</x:v>
      </x:c>
      <x:c r="E2155" s="13" t="str">
        <x:v>Town</x:v>
      </x:c>
      <x:c r="F2155" s="15" t="str">
        <x:v>Standalone / estate not named</x:v>
      </x:c>
      <x:c r="G2155" s="15" t="str">
        <x:v>9 Mundells Court, Welwyn Garden City, Hertfordshire AL7</x:v>
      </x:c>
      <x:c r="H2155" s="13" t="str">
        <x:v>Current</x:v>
      </x:c>
      <x:c r="I2155" s="14" t="n">
        <x:v>2258</x:v>
      </x:c>
      <x:c r="J2155" s="13" t="str">
        <x:f>IF(AND(ISNUMBER(I2155),I2155&gt;0),IF(I2155&lt;=1000,"1–1,000",IF(I2155&lt;=2500,"1,001–2,500",IF(I2155&lt;=5000,"2,501–5,000",IF(I2155&lt;=10000,"5,001–10,000","10,001–15,000")))),"1,001–2,500")</x:f>
        <x:v>1,001–2,500</x:v>
      </x:c>
      <x:c r="K2155" s="16" t="n">
        <x:v>38748</x:v>
      </x:c>
      <x:c r="L2155" s="43" t="n">
        <x:f>IF(AND(ISNUMBER(I2155),I2155&gt;0,ISNUMBER(K2155),K2155&gt;0),K2155/I2155,"n.a.")</x:f>
        <x:v>17.16031886625332</x:v>
      </x:c>
      <x:c r="M2155" s="43"/>
      <x:c r="N2155" s="13" t="str">
        <x:v>Yes</x:v>
      </x:c>
      <x:c r="O2155" s="15" t="str">
        <x:v>Not stated</x:v>
      </x:c>
      <x:c r="P2155" s="15" t="str">
        <x:v>Not stated</x:v>
      </x:c>
      <x:c r="Q2155" s="15" t="str">
        <x:v>High Quality Modern Business Unit Industrial Leasehold</x:v>
      </x:c>
      <x:c r="R2155"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55" s="15" t="str">
        <x:v>https://www.zoopla.co.uk/to-rent/commercial/details/72234649/</x:v>
      </x:c>
      <x:c r="T2155" s="15" t="str">
        <x:v>https://www.rightmove.co.uk/properties/759309865207361#/?channel=COM_LET</x:v>
      </x:c>
      <x:c r="U2155" s="15" t="str"/>
      <x:c r="V2155" s="15" t="str">
        <x:v>Welwyn Garden City — Standalone / estate not named</x:v>
      </x:c>
      <x:c r="W2155" s="15" t="str">
        <x:v>Individual unit ≤15,000 sq ft</x:v>
      </x:c>
      <x:c r="X2155" s="13" t="n">
        <x:f>IF(N2155="Yes",L2155,0)</x:f>
        <x:v>17.16031886625332</x:v>
      </x:c>
      <x:c r="Y2155" s="14" t="n">
        <x:v>1</x:v>
      </x:c>
      <x:c r="Z2155" s="13" t="str">
        <x:v>Industrial / workshop / storage</x:v>
      </x:c>
    </x:row>
    <x:row r="2156" ht="42" customHeight="1">
      <x:c r="A2156" s="13" t="str">
        <x:v>SE1176</x:v>
      </x:c>
      <x:c r="B2156" s="15" t="str">
        <x:v>Welwyn Garden City</x:v>
      </x:c>
      <x:c r="C2156" s="15" t="str">
        <x:v>Welwyn Garden City</x:v>
      </x:c>
      <x:c r="D2156" s="14" t="n">
        <x:v>51505</x:v>
      </x:c>
      <x:c r="E2156" s="13" t="str">
        <x:v>Town</x:v>
      </x:c>
      <x:c r="F2156" s="15" t="str">
        <x:v>Standalone / estate not named</x:v>
      </x:c>
      <x:c r="G2156" s="15" t="str">
        <x:v>Douglas Tilbe House, Hall Grove, Welwyn Garden City, AL7 4PH</x:v>
      </x:c>
      <x:c r="H2156" s="13" t="str">
        <x:v>Current</x:v>
      </x:c>
      <x:c r="I2156" s="14" t="n">
        <x:v>11065</x:v>
      </x:c>
      <x:c r="J2156" s="13" t="str">
        <x:f>IF(AND(ISNUMBER(I2156),I2156&gt;0),IF(I2156&lt;=1000,"1–1,000",IF(I2156&lt;=2500,"1,001–2,500",IF(I2156&lt;=5000,"2,501–5,000",IF(I2156&lt;=10000,"5,001–10,000","10,001–15,000")))),"10,001–15,000")</x:f>
        <x:v>10,001–15,000</x:v>
      </x:c>
      <x:c r="K2156" s="16"/>
      <x:c r="L2156" s="43" t="str">
        <x:f>IF(AND(ISNUMBER(I2156),I2156&gt;0,ISNUMBER(K2156),K2156&gt;0),K2156/I2156,"n.a.")</x:f>
        <x:v>n.a.</x:v>
      </x:c>
      <x:c r="M2156" s="43"/>
      <x:c r="N2156" s="13" t="str">
        <x:v>No</x:v>
      </x:c>
      <x:c r="O2156" s="15" t="str">
        <x:v>Not stated</x:v>
      </x:c>
      <x:c r="P2156" s="15" t="str">
        <x:v>Not stated</x:v>
      </x:c>
      <x:c r="Q2156" s="15" t="str">
        <x:v>Substantial detached community building with flexible accommodation available to let in Welwyn Garden City.</x:v>
      </x:c>
      <x:c r="R2156" s="15" t="str">
        <x:v>Advertised to let Size read from property card, excluding the search-size filter.</x:v>
      </x:c>
      <x:c r="S2156" s="15" t="str">
        <x:v>https://www.rightmove.co.uk/properties/772126714505281#/?channel=COM_LET</x:v>
      </x:c>
      <x:c r="T2156" s="15" t="str"/>
      <x:c r="U2156" s="15" t="str"/>
      <x:c r="V2156" s="15" t="str">
        <x:v>Welwyn Garden City — Standalone / estate not named</x:v>
      </x:c>
      <x:c r="W2156" s="15" t="str">
        <x:v>Individual unit ≤15,000 sq ft</x:v>
      </x:c>
      <x:c r="X2156" s="13" t="n">
        <x:f>IF(N2156="Yes",L2156,0)</x:f>
        <x:v>0</x:v>
      </x:c>
      <x:c r="Y2156" s="14" t="n">
        <x:v>1</x:v>
      </x:c>
      <x:c r="Z2156" s="13" t="str">
        <x:v>Industrial / workshop / storage</x:v>
      </x:c>
    </x:row>
    <x:row r="2157" ht="62" customHeight="1">
      <x:c r="A2157" s="13" t="str">
        <x:v>SE1177</x:v>
      </x:c>
      <x:c r="B2157" s="15" t="str">
        <x:v>Welwyn Garden City</x:v>
      </x:c>
      <x:c r="C2157" s="15" t="str">
        <x:v>Welwyn Garden City</x:v>
      </x:c>
      <x:c r="D2157" s="14" t="n">
        <x:v>51505</x:v>
      </x:c>
      <x:c r="E2157" s="13" t="str">
        <x:v>Town</x:v>
      </x:c>
      <x:c r="F2157" s="15" t="str">
        <x:v>Standalone / estate not named</x:v>
      </x:c>
      <x:c r="G2157" s="15" t="str">
        <x:v>Unit 10 Bridgegate Centre, Welwyn Garden City, Hertfordshire AL7</x:v>
      </x:c>
      <x:c r="H2157" s="13" t="str">
        <x:v>Current</x:v>
      </x:c>
      <x:c r="I2157" s="14" t="n">
        <x:v>2896</x:v>
      </x:c>
      <x:c r="J2157" s="13" t="str">
        <x:f>IF(AND(ISNUMBER(I2157),I2157&gt;0),IF(I2157&lt;=1000,"1–1,000",IF(I2157&lt;=2500,"1,001–2,500",IF(I2157&lt;=5000,"2,501–5,000",IF(I2157&lt;=10000,"5,001–10,000","10,001–15,000")))),"2,501–5,000")</x:f>
        <x:v>2,501–5,000</x:v>
      </x:c>
      <x:c r="K2157" s="16" t="n">
        <x:v>38004</x:v>
      </x:c>
      <x:c r="L2157" s="43" t="n">
        <x:f>IF(AND(ISNUMBER(I2157),I2157&gt;0,ISNUMBER(K2157),K2157&gt;0),K2157/I2157,"n.a.")</x:f>
        <x:v>13.12292817679558</x:v>
      </x:c>
      <x:c r="M2157" s="43"/>
      <x:c r="N2157" s="13" t="str">
        <x:v>Yes</x:v>
      </x:c>
      <x:c r="O2157" s="15" t="str">
        <x:v>Not stated</x:v>
      </x:c>
      <x:c r="P2157" s="15" t="str">
        <x:v>Not stated</x:v>
      </x:c>
      <x:c r="Q2157" s="15" t="str">
        <x:v>An attractive business unit in a prominent corner position. Industrial Leasehold</x:v>
      </x:c>
      <x:c r="R2157"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57" s="15" t="str">
        <x:v>https://www.zoopla.co.uk/to-rent/commercial/details/68836936/</x:v>
      </x:c>
      <x:c r="T2157" s="15" t="str">
        <x:v>https://www.rightmove.co.uk/properties/759308770422193#/?channel=COM_LET</x:v>
      </x:c>
      <x:c r="U2157" s="15" t="str">
        <x:v>https://www.rightmove.co.uk/properties/771095827859137#/?channel=COM_LET</x:v>
      </x:c>
      <x:c r="V2157" s="15" t="str">
        <x:v>Welwyn Garden City — Standalone / estate not named</x:v>
      </x:c>
      <x:c r="W2157" s="15" t="str">
        <x:v>Individual unit ≤15,000 sq ft</x:v>
      </x:c>
      <x:c r="X2157" s="13" t="n">
        <x:f>IF(N2157="Yes",L2157,0)</x:f>
        <x:v>13.12292817679558</x:v>
      </x:c>
      <x:c r="Y2157" s="14" t="n">
        <x:v>1</x:v>
      </x:c>
      <x:c r="Z2157" s="13" t="str">
        <x:v>Industrial / workshop / storage</x:v>
      </x:c>
    </x:row>
    <x:row r="2158" ht="62" customHeight="1">
      <x:c r="A2158" s="13" t="str">
        <x:v>SE1178</x:v>
      </x:c>
      <x:c r="B2158" s="15" t="str">
        <x:v>Welwyn Garden City</x:v>
      </x:c>
      <x:c r="C2158" s="15" t="str">
        <x:v>Welwyn Garden City</x:v>
      </x:c>
      <x:c r="D2158" s="14" t="n">
        <x:v>51505</x:v>
      </x:c>
      <x:c r="E2158" s="13" t="str">
        <x:v>Town</x:v>
      </x:c>
      <x:c r="F2158" s="15" t="str">
        <x:v>Standalone / estate not named</x:v>
      </x:c>
      <x:c r="G2158" s="15" t="str">
        <x:v>Unit 10 The Point, Swallowfields, Welwyn Garden City, Hertfordshire AL7</x:v>
      </x:c>
      <x:c r="H2158" s="13" t="str">
        <x:v>Current</x:v>
      </x:c>
      <x:c r="I2158" s="14" t="n">
        <x:v>600</x:v>
      </x:c>
      <x:c r="J2158" s="13" t="str">
        <x:f>IF(AND(ISNUMBER(I2158),I2158&gt;0),IF(I2158&lt;=1000,"1–1,000",IF(I2158&lt;=2500,"1,001–2,500",IF(I2158&lt;=5000,"2,501–5,000",IF(I2158&lt;=10000,"5,001–10,000","10,001–15,000")))),"1–1,000")</x:f>
        <x:v>1–1,000</x:v>
      </x:c>
      <x:c r="K2158" s="16" t="n">
        <x:v>15996</x:v>
      </x:c>
      <x:c r="L2158" s="43" t="n">
        <x:f>IF(AND(ISNUMBER(I2158),I2158&gt;0,ISNUMBER(K2158),K2158&gt;0),K2158/I2158,"n.a.")</x:f>
        <x:v>26.66</x:v>
      </x:c>
      <x:c r="M2158" s="43"/>
      <x:c r="N2158" s="13" t="str">
        <x:v>Yes</x:v>
      </x:c>
      <x:c r="O2158" s="15" t="str">
        <x:v>Not stated</x:v>
      </x:c>
      <x:c r="P2158" s="15" t="str">
        <x:v>Not stated</x:v>
      </x:c>
      <x:c r="Q2158" s="15" t="str">
        <x:v>Prominently Located Small Business Unit Industrial Leasehold</x:v>
      </x:c>
      <x:c r="R2158"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58" s="15" t="str">
        <x:v>https://www.zoopla.co.uk/to-rent/commercial/details/69188562/</x:v>
      </x:c>
      <x:c r="T2158" s="15" t="str">
        <x:v>https://www.rightmove.co.uk/properties/759308988655889#/?channel=COM_LET</x:v>
      </x:c>
      <x:c r="U2158" s="15" t="str"/>
      <x:c r="V2158" s="15" t="str">
        <x:v>Welwyn Garden City — Standalone / estate not named</x:v>
      </x:c>
      <x:c r="W2158" s="15" t="str">
        <x:v>Individual unit ≤15,000 sq ft</x:v>
      </x:c>
      <x:c r="X2158" s="13" t="n">
        <x:f>IF(N2158="Yes",L2158,0)</x:f>
        <x:v>26.66</x:v>
      </x:c>
      <x:c r="Y2158" s="14" t="n">
        <x:v>1</x:v>
      </x:c>
      <x:c r="Z2158" s="13" t="str">
        <x:v>Industrial / workshop / storage</x:v>
      </x:c>
    </x:row>
    <x:row r="2159" ht="42" customHeight="1">
      <x:c r="A2159" s="13" t="str">
        <x:v>SE1179</x:v>
      </x:c>
      <x:c r="B2159" s="15" t="str">
        <x:v>Welwyn Garden City</x:v>
      </x:c>
      <x:c r="C2159" s="15" t="str">
        <x:v>Welwyn Garden City</x:v>
      </x:c>
      <x:c r="D2159" s="14" t="n">
        <x:v>51505</x:v>
      </x:c>
      <x:c r="E2159" s="13" t="str">
        <x:v>Town</x:v>
      </x:c>
      <x:c r="F2159" s="15" t="str">
        <x:v>Standalone / estate not named</x:v>
      </x:c>
      <x:c r="G2159" s="15" t="str">
        <x:v>Unit 11, Quadrant Park, Mundells, Welwyn Garden City, AL7 1FS</x:v>
      </x:c>
      <x:c r="H2159" s="13" t="str">
        <x:v>Current</x:v>
      </x:c>
      <x:c r="I2159" s="14" t="n">
        <x:v>11407</x:v>
      </x:c>
      <x:c r="J2159" s="13" t="str">
        <x:f>IF(AND(ISNUMBER(I2159),I2159&gt;0),IF(I2159&lt;=1000,"1–1,000",IF(I2159&lt;=2500,"1,001–2,500",IF(I2159&lt;=5000,"2,501–5,000",IF(I2159&lt;=10000,"5,001–10,000","10,001–15,000")))),"10,001–15,000")</x:f>
        <x:v>10,001–15,000</x:v>
      </x:c>
      <x:c r="K2159" s="16"/>
      <x:c r="L2159" s="43" t="str">
        <x:f>IF(AND(ISNUMBER(I2159),I2159&gt;0,ISNUMBER(K2159),K2159&gt;0),K2159/I2159,"n.a.")</x:f>
        <x:v>n.a.</x:v>
      </x:c>
      <x:c r="M2159" s="43"/>
      <x:c r="N2159" s="13" t="str">
        <x:v>No</x:v>
      </x:c>
      <x:c r="O2159" s="15" t="str">
        <x:v>Not stated</x:v>
      </x:c>
      <x:c r="P2159" s="15" t="str">
        <x:v>Not stated</x:v>
      </x:c>
      <x:c r="Q2159" s="15" t="str">
        <x:v>Unit 11 is A High-Quality, Refurbished End-Of-Terrace Unit On The Modern Quadrant Park Estate.</x:v>
      </x:c>
      <x:c r="R2159" s="15" t="str">
        <x:v>Advertised to let Size read from property card, excluding the search-size filter.</x:v>
      </x:c>
      <x:c r="S2159" s="15" t="str">
        <x:v>https://www.rightmove.co.uk/properties/773334038653777#/?channel=COM_LET</x:v>
      </x:c>
      <x:c r="T2159" s="15" t="str"/>
      <x:c r="U2159" s="15" t="str"/>
      <x:c r="V2159" s="15" t="str">
        <x:v>Welwyn Garden City — Standalone / estate not named</x:v>
      </x:c>
      <x:c r="W2159" s="15" t="str">
        <x:v>Individual unit ≤15,000 sq ft</x:v>
      </x:c>
      <x:c r="X2159" s="13" t="n">
        <x:f>IF(N2159="Yes",L2159,0)</x:f>
        <x:v>0</x:v>
      </x:c>
      <x:c r="Y2159" s="14" t="n">
        <x:v>1</x:v>
      </x:c>
      <x:c r="Z2159" s="13" t="str">
        <x:v>Industrial / workshop / storage</x:v>
      </x:c>
    </x:row>
    <x:row r="2160" ht="49" customHeight="1">
      <x:c r="A2160" s="13" t="str">
        <x:v>SE1180</x:v>
      </x:c>
      <x:c r="B2160" s="15" t="str">
        <x:v>Welwyn Garden City</x:v>
      </x:c>
      <x:c r="C2160" s="15" t="str">
        <x:v>Welwyn Garden City</x:v>
      </x:c>
      <x:c r="D2160" s="14" t="n">
        <x:v>51505</x:v>
      </x:c>
      <x:c r="E2160" s="13" t="str">
        <x:v>Town</x:v>
      </x:c>
      <x:c r="F2160" s="15" t="str">
        <x:v>Standalone / estate not named</x:v>
      </x:c>
      <x:c r="G2160" s="15" t="str">
        <x:v>Unit 17, Tewin Court, Tewin Road, Welwyn Garden City, AL7 1AU</x:v>
      </x:c>
      <x:c r="H2160" s="13" t="str">
        <x:v>Current</x:v>
      </x:c>
      <x:c r="I2160" s="14" t="n">
        <x:v>4943</x:v>
      </x:c>
      <x:c r="J2160" s="13" t="str">
        <x:f>IF(AND(ISNUMBER(I2160),I2160&gt;0),IF(I2160&lt;=1000,"1–1,000",IF(I2160&lt;=2500,"1,001–2,500",IF(I2160&lt;=5000,"2,501–5,000",IF(I2160&lt;=10000,"5,001–10,000","10,001–15,000")))),"2,501–5,000")</x:f>
        <x:v>2,501–5,000</x:v>
      </x:c>
      <x:c r="K2160" s="16" t="n">
        <x:v>71676</x:v>
      </x:c>
      <x:c r="L2160" s="43" t="n">
        <x:f>IF(AND(ISNUMBER(I2160),I2160&gt;0,ISNUMBER(K2160),K2160&gt;0),K2160/I2160,"n.a.")</x:f>
        <x:v>14.500505765729315</x:v>
      </x:c>
      <x:c r="M2160" s="43"/>
      <x:c r="N2160" s="13" t="str">
        <x:v>Yes</x:v>
      </x:c>
      <x:c r="O2160" s="15" t="str">
        <x:v>Not stated</x:v>
      </x:c>
      <x:c r="P2160" s="15" t="str">
        <x:v>Not stated</x:v>
      </x:c>
      <x:c r="Q2160" s="15" t="str">
        <x:v>Unit 17 is a mid terrace industrial / warehouse unit situated on the established Tewin Court Industrial Estate in proximity to the A1(m).</x:v>
      </x:c>
      <x:c r="R2160" s="15" t="str">
        <x:v>Advertised to let Annual rent converted from portal pcm; rounded display may differ from agent annual quote. Size read from property card, excluding the search-size filter. Annual rent is 12 × Rightmove advertised monthly rent; display rounding may apply.</x:v>
      </x:c>
      <x:c r="S2160" s="15" t="str">
        <x:v>https://www.rightmove.co.uk/properties/773402934289632#/?channel=COM_LET</x:v>
      </x:c>
      <x:c r="T2160" s="15" t="str"/>
      <x:c r="U2160" s="15" t="str"/>
      <x:c r="V2160" s="15" t="str">
        <x:v>Welwyn Garden City — Standalone / estate not named</x:v>
      </x:c>
      <x:c r="W2160" s="15" t="str">
        <x:v>Individual unit ≤15,000 sq ft</x:v>
      </x:c>
      <x:c r="X2160" s="13" t="n">
        <x:f>IF(N2160="Yes",L2160,0)</x:f>
        <x:v>14.500505765729315</x:v>
      </x:c>
      <x:c r="Y2160" s="14" t="n">
        <x:v>1</x:v>
      </x:c>
      <x:c r="Z2160" s="13" t="str">
        <x:v>Industrial / workshop / storage</x:v>
      </x:c>
    </x:row>
    <x:row r="2161" ht="153" customHeight="1">
      <x:c r="A2161" s="13" t="str">
        <x:v>SE1181</x:v>
      </x:c>
      <x:c r="B2161" s="15" t="str">
        <x:v>Welwyn Garden City</x:v>
      </x:c>
      <x:c r="C2161" s="15" t="str">
        <x:v>Welwyn Garden City</x:v>
      </x:c>
      <x:c r="D2161" s="14" t="n">
        <x:v>51505</x:v>
      </x:c>
      <x:c r="E2161" s="13" t="str">
        <x:v>Town</x:v>
      </x:c>
      <x:c r="F2161" s="15" t="str">
        <x:v>Standalone / estate not named</x:v>
      </x:c>
      <x:c r="G2161" s="15" t="str">
        <x:v>Unit 2 Bridge Gate Centre, Martinfield, Welwyn Garden City, Hertfordshire, AL7 1JG</x:v>
      </x:c>
      <x:c r="H2161" s="13" t="str">
        <x:v>Current</x:v>
      </x:c>
      <x:c r="I2161" s="14" t="n">
        <x:v>2416</x:v>
      </x:c>
      <x:c r="J2161" s="13" t="str">
        <x:f>IF(AND(ISNUMBER(I2161),I2161&gt;0),IF(I2161&lt;=1000,"1–1,000",IF(I2161&lt;=2500,"1,001–2,500",IF(I2161&lt;=5000,"2,501–5,000",IF(I2161&lt;=10000,"5,001–10,000","10,001–15,000")))),"1,001–2,500")</x:f>
        <x:v>1,001–2,500</x:v>
      </x:c>
      <x:c r="K2161" s="16" t="n">
        <x:v>30000</x:v>
      </x:c>
      <x:c r="L2161" s="43" t="n">
        <x:f>IF(AND(ISNUMBER(I2161),I2161&gt;0,ISNUMBER(K2161),K2161&gt;0),K2161/I2161,"n.a.")</x:f>
        <x:v>12.417218543046358</x:v>
      </x:c>
      <x:c r="M2161" s="43" t="n">
        <x:v>12.42</x:v>
      </x:c>
      <x:c r="N2161" s="13" t="str">
        <x:v>Yes</x:v>
      </x:c>
      <x:c r="O2161" s="15" t="str">
        <x:v>Not stated</x:v>
      </x:c>
      <x:c r="P2161" s="15" t="str">
        <x:v>Loading door and ground-floor storage/office accommodation; The ground floor provides a mix of office and storage space, together with a loading facility to the front accessed via an electric loading door.</x:v>
      </x:c>
      <x:c r="Q2161" s="15" t="str">
        <x:v>Location The attractively landscaped Welwyn Garden City is an affluent centre located between junctions 4 and 6 of the A1M approximately 25 miles north of Central London. The M25 is 8 miles to the south at South Mimms (Junction 23). There is a fast train service to London Kings Cross with underground links at Finsbury Park. Welwyn has a superb shopping centre with a major John Lewis department store and the Howard Centre. The property is located in a small attractive development behind the B&amp;Q store in Bridge Road East. This is in the centre of the principal commercial area with convenient access to the station and town centre. Description Modern 2-Storey Business Unit Accommodation Text A m</x:v>
      </x:c>
      <x:c r="R2161"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61" s="15" t="str">
        <x:v>https://www.zoopla.co.uk/to-rent/commercial/details/74341846/</x:v>
      </x:c>
      <x:c r="T2161" s="15" t="str">
        <x:v>https://www.rightmove.co.uk/properties/776531344027312#/?channel=COM_LET</x:v>
      </x:c>
      <x:c r="U2161" s="15" t="str"/>
      <x:c r="V2161" s="15" t="str">
        <x:v>Welwyn Garden City — Standalone / estate not named</x:v>
      </x:c>
      <x:c r="W2161" s="15" t="str">
        <x:v>Individual unit ≤15,000 sq ft</x:v>
      </x:c>
      <x:c r="X2161" s="13" t="n">
        <x:f>IF(N2161="Yes",L2161,0)</x:f>
        <x:v>12.417218543046358</x:v>
      </x:c>
      <x:c r="Y2161" s="14" t="n">
        <x:v>1</x:v>
      </x:c>
      <x:c r="Z2161" s="13" t="str">
        <x:v>Industrial / workshop / storage</x:v>
      </x:c>
    </x:row>
    <x:row r="2162" ht="42" customHeight="1">
      <x:c r="A2162" s="13" t="str">
        <x:v>SE1182</x:v>
      </x:c>
      <x:c r="B2162" s="15" t="str">
        <x:v>Welwyn Garden City</x:v>
      </x:c>
      <x:c r="C2162" s="15" t="str">
        <x:v>Welwyn Garden City</x:v>
      </x:c>
      <x:c r="D2162" s="14" t="n">
        <x:v>51505</x:v>
      </x:c>
      <x:c r="E2162" s="13" t="str">
        <x:v>Town</x:v>
      </x:c>
      <x:c r="F2162" s="15" t="str">
        <x:v>Standalone / estate not named</x:v>
      </x:c>
      <x:c r="G2162" s="15" t="str">
        <x:v>Unit 2 Inter, Tewin Road, Tewin Road, Welwyn Garden City AL7</x:v>
      </x:c>
      <x:c r="H2162" s="13" t="str">
        <x:v>Current</x:v>
      </x:c>
      <x:c r="I2162" s="14" t="n">
        <x:v>13484</x:v>
      </x:c>
      <x:c r="J2162" s="13" t="str">
        <x:f>IF(AND(ISNUMBER(I2162),I2162&gt;0),IF(I2162&lt;=1000,"1–1,000",IF(I2162&lt;=2500,"1,001–2,500",IF(I2162&lt;=5000,"2,501–5,000",IF(I2162&lt;=10000,"5,001–10,000","10,001–15,000")))),"10,001–15,000")</x:f>
        <x:v>10,001–15,000</x:v>
      </x:c>
      <x:c r="K2162" s="16"/>
      <x:c r="L2162" s="43" t="str">
        <x:f>IF(AND(ISNUMBER(I2162),I2162&gt;0,ISNUMBER(K2162),K2162&gt;0),K2162/I2162,"n.a.")</x:f>
        <x:v>n.a.</x:v>
      </x:c>
      <x:c r="M2162" s="43"/>
      <x:c r="N2162" s="13" t="str">
        <x:v>No</x:v>
      </x:c>
      <x:c r="O2162" s="15" t="str">
        <x:v>Not stated</x:v>
      </x:c>
      <x:c r="P2162" s="15" t="str">
        <x:v>Not stated</x:v>
      </x:c>
      <x:c r="Q2162" s="15" t="str">
        <x:v>Unit 2 inter is a brand new warehouse comprising 13,484 sqft. Industrial</x:v>
      </x:c>
      <x:c r="R2162" s="15" t="str">
        <x:v>Advertised to let Portal result card observed; individual detail unavailable at time of reading. Size read from property card, excluding the search-size filter.</x:v>
      </x:c>
      <x:c r="S2162" s="15" t="str">
        <x:v>https://www.zoopla.co.uk/to-rent/commercial/details/70707488/</x:v>
      </x:c>
      <x:c r="T2162" s="15" t="str">
        <x:v>https://www.rightmove.co.uk/properties/773382054886464#/?channel=COM_LET</x:v>
      </x:c>
      <x:c r="U2162" s="15" t="str"/>
      <x:c r="V2162" s="15" t="str">
        <x:v>Welwyn Garden City — Standalone / estate not named</x:v>
      </x:c>
      <x:c r="W2162" s="15" t="str">
        <x:v>Individual unit ≤15,000 sq ft</x:v>
      </x:c>
      <x:c r="X2162" s="13" t="n">
        <x:f>IF(N2162="Yes",L2162,0)</x:f>
        <x:v>0</x:v>
      </x:c>
      <x:c r="Y2162" s="14" t="n">
        <x:v>1</x:v>
      </x:c>
      <x:c r="Z2162" s="13" t="str">
        <x:v>Industrial / workshop / storage</x:v>
      </x:c>
    </x:row>
    <x:row r="2163" ht="153" customHeight="1">
      <x:c r="A2163" s="13" t="str">
        <x:v>SE1183</x:v>
      </x:c>
      <x:c r="B2163" s="15" t="str">
        <x:v>Welwyn Garden City</x:v>
      </x:c>
      <x:c r="C2163" s="15" t="str">
        <x:v>Welwyn Garden City</x:v>
      </x:c>
      <x:c r="D2163" s="14" t="n">
        <x:v>51505</x:v>
      </x:c>
      <x:c r="E2163" s="13" t="str">
        <x:v>Town</x:v>
      </x:c>
      <x:c r="F2163" s="15" t="str">
        <x:v>Standalone / estate not named</x:v>
      </x:c>
      <x:c r="G2163" s="15" t="str">
        <x:v>Unit 21, Tewin Court, Tewin Road, Welwyn Garden City, Hertfordshire, AL7 1AU</x:v>
      </x:c>
      <x:c r="H2163" s="13" t="str">
        <x:v>Current</x:v>
      </x:c>
      <x:c r="I2163" s="14" t="n">
        <x:v>5013</x:v>
      </x:c>
      <x:c r="J2163" s="13" t="str">
        <x:f>IF(AND(ISNUMBER(I2163),I2163&gt;0),IF(I2163&lt;=1000,"1–1,000",IF(I2163&lt;=2500,"1,001–2,500",IF(I2163&lt;=5000,"2,501–5,000",IF(I2163&lt;=10000,"5,001–10,000","10,001–15,000")))),"5,001–10,000")</x:f>
        <x:v>5,001–10,000</x:v>
      </x:c>
      <x:c r="K2163" s="16" t="n">
        <x:v>77700</x:v>
      </x:c>
      <x:c r="L2163" s="43" t="n">
        <x:f>IF(AND(ISNUMBER(I2163),I2163&gt;0,ISNUMBER(K2163),K2163&gt;0),K2163/I2163,"n.a.")</x:f>
        <x:v>15.499700777977258</x:v>
      </x:c>
      <x:c r="M2163" s="43" t="n">
        <x:v>15.5</x:v>
      </x:c>
      <x:c r="N2163" s="13" t="str">
        <x:v>Yes</x:v>
      </x:c>
      <x:c r="O2163" s="15" t="str">
        <x:v>The warehouses are of brick construction with steel trusses and a pitched roof, providing a minimum underside eaves height of 3.2m.</x:v>
      </x:c>
      <x:c r="P2163" s="15" t="str">
        <x:v>Not stated</x:v>
      </x:c>
      <x:c r="Q2163" s="15" t="str">
        <x:v>Location Welwyn Garden City is an attractive centre situated approximately 25 miles north of central London, immediately to the east of the A1(M), with convenient access via junctions 4 and 6. The M25 (Junction 23 - South Mimms) is approximately 8 miles to the south and the A414 trunk road, which skirts the southern edge of the town, providing fast east-west links between the M1 at Hemel Hempstead and M11 at Harlow. The town has a fast electrified train service connected with Kings Cross (25 mins) and Moorgate with underground links at Finsbury Park. There is an excellent shopping centre including a major John Lewis Department store and the Howard Centre. Description Flexible Industrial Spac</x:v>
      </x:c>
      <x:c r="R2163"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63" s="15" t="str">
        <x:v>https://www.zoopla.co.uk/to-rent/commercial/details/74402454/</x:v>
      </x:c>
      <x:c r="T2163" s="15" t="str">
        <x:v>https://www.rightmove.co.uk/properties/777790102894128#/?channel=COM_LET</x:v>
      </x:c>
      <x:c r="U2163" s="15" t="str"/>
      <x:c r="V2163" s="15" t="str">
        <x:v>Welwyn Garden City — Standalone / estate not named</x:v>
      </x:c>
      <x:c r="W2163" s="15" t="str">
        <x:v>Individual unit ≤15,000 sq ft</x:v>
      </x:c>
      <x:c r="X2163" s="13" t="n">
        <x:f>IF(N2163="Yes",L2163,0)</x:f>
        <x:v>15.499700777977258</x:v>
      </x:c>
      <x:c r="Y2163" s="14" t="n">
        <x:v>1</x:v>
      </x:c>
      <x:c r="Z2163" s="13" t="str">
        <x:v>Industrial / workshop / storage</x:v>
      </x:c>
    </x:row>
    <x:row r="2164" ht="153" customHeight="1">
      <x:c r="A2164" s="13" t="str">
        <x:v>SE1184</x:v>
      </x:c>
      <x:c r="B2164" s="15" t="str">
        <x:v>Welwyn Garden City</x:v>
      </x:c>
      <x:c r="C2164" s="15" t="str">
        <x:v>Welwyn Garden City</x:v>
      </x:c>
      <x:c r="D2164" s="14" t="n">
        <x:v>51505</x:v>
      </x:c>
      <x:c r="E2164" s="13" t="str">
        <x:v>Town</x:v>
      </x:c>
      <x:c r="F2164" s="15" t="str">
        <x:v>Standalone / estate not named</x:v>
      </x:c>
      <x:c r="G2164" s="15" t="str">
        <x:v>Unit 3, Tewin Court, Tewin Road, Welwyn Garden City, Hertfordshire, AL7 1AU</x:v>
      </x:c>
      <x:c r="H2164" s="13" t="str">
        <x:v>Current</x:v>
      </x:c>
      <x:c r="I2164" s="14" t="n">
        <x:v>9223</x:v>
      </x:c>
      <x:c r="J2164" s="13" t="str">
        <x:f>IF(AND(ISNUMBER(I2164),I2164&gt;0),IF(I2164&lt;=1000,"1–1,000",IF(I2164&lt;=2500,"1,001–2,500",IF(I2164&lt;=5000,"2,501–5,000",IF(I2164&lt;=10000,"5,001–10,000","10,001–15,000")))),"5,001–10,000")</x:f>
        <x:v>5,001–10,000</x:v>
      </x:c>
      <x:c r="K2164" s="16" t="n">
        <x:v>134004</x:v>
      </x:c>
      <x:c r="L2164" s="43" t="n">
        <x:f>IF(AND(ISNUMBER(I2164),I2164&gt;0,ISNUMBER(K2164),K2164&gt;0),K2164/I2164,"n.a.")</x:f>
        <x:v>14.529328851783584</x:v>
      </x:c>
      <x:c r="M2164" s="43" t="n">
        <x:v>14.53</x:v>
      </x:c>
      <x:c r="N2164" s="13" t="str">
        <x:v>Yes</x:v>
      </x:c>
      <x:c r="O2164" s="15" t="str">
        <x:v>The warehouses are of brick construction with steel trusses and a pitched roof, providing a minimum underside eaves height of 3.2m.</x:v>
      </x:c>
      <x:c r="P2164" s="15" t="str">
        <x:v>Not stated</x:v>
      </x:c>
      <x:c r="Q2164" s="15" t="str">
        <x:v>Location Welwyn Garden City is an attractive centre situated approximately 25 miles north of central London, immediately to the east of the A1(M), with convenient access via junctions 4 and 6. The M25 (Junction 23 - South Mimms) is approximately 8 miles to the south and the A414 trunk road, which skirts the southern edge of the town, providing fast east-west links between the M1 at Hemel Hempstead and M11 at Harlow. The town has a fast electrified train service connected with Kings Cross (25 mins) and Moorgate with underground links at Finsbury Park. There is an excellent shopping centre including a major John Lewis Department store and the Howard Centre. Description Flexible Industrial Spac</x:v>
      </x:c>
      <x:c r="R2164" s="15" t="str">
        <x:v>Advertised to let Annual rent converted from portal pcm; rounded display may differ from agent annual quote. Rightmove displays a price per sq ft; may be portal calculated. Rightmove detail verified. Annual rent is 12 × Rightmove advertised monthly rent; display rounding may apply.</x:v>
      </x:c>
      <x:c r="S2164" s="15" t="str">
        <x:v>https://www.zoopla.co.uk/to-rent/commercial/details/73412700/</x:v>
      </x:c>
      <x:c r="T2164" s="15" t="str">
        <x:v>https://www.rightmove.co.uk/properties/759310584422897#/?channel=COM_LET</x:v>
      </x:c>
      <x:c r="U2164" s="15" t="str"/>
      <x:c r="V2164" s="15" t="str">
        <x:v>Welwyn Garden City — Standalone / estate not named</x:v>
      </x:c>
      <x:c r="W2164" s="15" t="str">
        <x:v>Individual unit ≤15,000 sq ft</x:v>
      </x:c>
      <x:c r="X2164" s="13" t="n">
        <x:f>IF(N2164="Yes",L2164,0)</x:f>
        <x:v>14.529328851783584</x:v>
      </x:c>
      <x:c r="Y2164" s="14" t="n">
        <x:v>1</x:v>
      </x:c>
      <x:c r="Z2164" s="13" t="str">
        <x:v>Industrial / workshop / storage</x:v>
      </x:c>
    </x:row>
    <x:row r="2165" ht="49" customHeight="1">
      <x:c r="A2165" s="13" t="str">
        <x:v>SE1185</x:v>
      </x:c>
      <x:c r="B2165" s="15" t="str">
        <x:v>Welwyn Garden City</x:v>
      </x:c>
      <x:c r="C2165" s="15" t="str">
        <x:v>Welwyn Garden City</x:v>
      </x:c>
      <x:c r="D2165" s="14" t="n">
        <x:v>51505</x:v>
      </x:c>
      <x:c r="E2165" s="13" t="str">
        <x:v>Town</x:v>
      </x:c>
      <x:c r="F2165" s="15" t="str">
        <x:v>Standalone / estate not named</x:v>
      </x:c>
      <x:c r="G2165" s="15" t="str">
        <x:v>Unit 4, Quadrant Park, Welwyn Garden City AL7</x:v>
      </x:c>
      <x:c r="H2165" s="13" t="str">
        <x:v>Current</x:v>
      </x:c>
      <x:c r="I2165" s="14" t="n">
        <x:v>12280</x:v>
      </x:c>
      <x:c r="J2165" s="13" t="str">
        <x:f>IF(AND(ISNUMBER(I2165),I2165&gt;0),IF(I2165&lt;=1000,"1–1,000",IF(I2165&lt;=2500,"1,001–2,500",IF(I2165&lt;=5000,"2,501–5,000",IF(I2165&lt;=10000,"5,001–10,000","10,001–15,000")))),"10,001–15,000")</x:f>
        <x:v>10,001–15,000</x:v>
      </x:c>
      <x:c r="K2165" s="16" t="n">
        <x:v>208764</x:v>
      </x:c>
      <x:c r="L2165" s="43" t="n">
        <x:f>IF(AND(ISNUMBER(I2165),I2165&gt;0,ISNUMBER(K2165),K2165&gt;0),K2165/I2165,"n.a.")</x:f>
        <x:v>17.00032573289902</x:v>
      </x:c>
      <x:c r="M2165" s="43"/>
      <x:c r="N2165" s="13" t="str">
        <x:v>Yes</x:v>
      </x:c>
      <x:c r="O2165" s="15" t="str">
        <x:v>Not stated</x:v>
      </x:c>
      <x:c r="P2165" s="15" t="str">
        <x:v>Not stated</x:v>
      </x:c>
      <x:c r="Q2165" s="15" t="str">
        <x:v>Unit 4 Is A High-Quality, Refurbished End-Of-Terrace Unit on Quadrant Park Estate, Welwyn Garden City. Industrial</x:v>
      </x:c>
      <x:c r="R2165" s="15" t="str">
        <x:v>Advertised to let Portal result card observed; individual detail unavailable at time of reading. Size read from property card, excluding the search-size filter. Annual rent is 12 × Zoopla advertised monthly rent; display rounding may apply.</x:v>
      </x:c>
      <x:c r="S2165" s="15" t="str">
        <x:v>https://www.zoopla.co.uk/to-rent/commercial/details/72478996/</x:v>
      </x:c>
      <x:c r="T2165" s="15" t="str">
        <x:v>https://www.zoopla.co.uk/to-rent/commercial/details/66006480/</x:v>
      </x:c>
      <x:c r="U2165" s="15" t="str">
        <x:v>https://www.rightmove.co.uk/properties/773336234428705#/?channel=COM_LET</x:v>
      </x:c>
      <x:c r="V2165" s="15" t="str">
        <x:v>Welwyn Garden City — Standalone / estate not named</x:v>
      </x:c>
      <x:c r="W2165" s="15" t="str">
        <x:v>Individual unit ≤15,000 sq ft</x:v>
      </x:c>
      <x:c r="X2165" s="13" t="n">
        <x:f>IF(N2165="Yes",L2165,0)</x:f>
        <x:v>17.00032573289902</x:v>
      </x:c>
      <x:c r="Y2165" s="14" t="n">
        <x:v>1</x:v>
      </x:c>
      <x:c r="Z2165" s="13" t="str">
        <x:v>Industrial / workshop / storage</x:v>
      </x:c>
    </x:row>
    <x:row r="2166" ht="140" customHeight="1">
      <x:c r="A2166" s="13" t="str">
        <x:v>SE1186</x:v>
      </x:c>
      <x:c r="B2166" s="15" t="str">
        <x:v>Welwyn Garden City</x:v>
      </x:c>
      <x:c r="C2166" s="15" t="str">
        <x:v>Welwyn Garden City</x:v>
      </x:c>
      <x:c r="D2166" s="14" t="n">
        <x:v>51505</x:v>
      </x:c>
      <x:c r="E2166" s="13" t="str">
        <x:v>Town</x:v>
      </x:c>
      <x:c r="F2166" s="15" t="str">
        <x:v>Standalone / estate not named</x:v>
      </x:c>
      <x:c r="G2166" s="15" t="str">
        <x:v>Unit 7, Mallow Park, Watchmead, Welwyn Garden City, Hertfordshire AL7</x:v>
      </x:c>
      <x:c r="H2166" s="13" t="str">
        <x:v>Current</x:v>
      </x:c>
      <x:c r="I2166" s="14" t="n">
        <x:v>4991</x:v>
      </x:c>
      <x:c r="J2166" s="13" t="str">
        <x:f>IF(AND(ISNUMBER(I2166),I2166&gt;0),IF(I2166&lt;=1000,"1–1,000",IF(I2166&lt;=2500,"1,001–2,500",IF(I2166&lt;=5000,"2,501–5,000",IF(I2166&lt;=10000,"5,001–10,000","10,001–15,000")))),"2,501–5,000")</x:f>
        <x:v>2,501–5,000</x:v>
      </x:c>
      <x:c r="K2166" s="16" t="n">
        <x:v>77004</x:v>
      </x:c>
      <x:c r="L2166" s="43" t="n">
        <x:f>IF(AND(ISNUMBER(I2166),I2166&gt;0,ISNUMBER(K2166),K2166&gt;0),K2166/I2166,"n.a.")</x:f>
        <x:v>15.428571428571429</x:v>
      </x:c>
      <x:c r="M2166" s="43"/>
      <x:c r="N2166" s="13" t="str">
        <x:v>Yes</x:v>
      </x:c>
      <x:c r="O2166" s="15" t="str">
        <x:v>The property comprises a modern end-of-terrace warehouse unit of steel frame construction, with profile metal cladding to the elevations and a pitched roof also clad in profile metal sheeting. To the front, there is a loading area, along with parking for seven vehicles. The warehouse has a minimum eaves height of 6.85 metres and is equipped with an electric roller shutter door, gas blower heating, and modern LED lighting. A mezzanine storage floo</x:v>
      </x:c>
      <x:c r="P2166" s="15" t="str">
        <x:v>The property comprises a modern end-of-terrace warehouse unit of steel frame construction, with profile metal cladding to the elevations and a pitched roof also clad in profile metal sheeting. To the front, there is a loading area, along with parking for seven vehicles. The warehouse has a minimum eaves height of 6.85 metres and is equipped with an electric roller shutter door, gas blower heating, and modern LED lighting. A mezzanine storage floo</x:v>
      </x:c>
      <x:c r="Q2166" s="15" t="str">
        <x:v>The property comprises a modern end-of-terrace warehouse unit of steel frame construction, with profile metal cladding to the ... Industrial</x:v>
      </x:c>
      <x:c r="R2166" s="15" t="str">
        <x:v>Advertised to let Annual rent converted from portal pcm; rounded display may differ from agent annual quote. Portal result card observed; individual detail unavailable at time of reading. Size read from property card, excluding the search-size filter. Annual rent is 12 × Rightmove advertised monthly rent; display rounding may apply.</x:v>
      </x:c>
      <x:c r="S2166" s="15" t="str">
        <x:v>https://www.zoopla.co.uk/to-rent/commercial/details/72915187/</x:v>
      </x:c>
      <x:c r="T2166" s="15" t="str">
        <x:v>https://www.rightmove.co.uk/properties/760723454591168#/?channel=COM_LET</x:v>
      </x:c>
      <x:c r="U2166" s="15" t="str"/>
      <x:c r="V2166" s="15" t="str">
        <x:v>Welwyn Garden City — Standalone / estate not named</x:v>
      </x:c>
      <x:c r="W2166" s="15" t="str">
        <x:v>Individual unit ≤15,000 sq ft</x:v>
      </x:c>
      <x:c r="X2166" s="13" t="n">
        <x:f>IF(N2166="Yes",L2166,0)</x:f>
        <x:v>15.428571428571429</x:v>
      </x:c>
      <x:c r="Y2166" s="14" t="n">
        <x:v>1</x:v>
      </x:c>
      <x:c r="Z2166" s="13" t="str">
        <x:v>Industrial / workshop / storage</x:v>
      </x:c>
    </x:row>
    <x:row r="2167" ht="153" customHeight="1">
      <x:c r="A2167" s="13" t="str">
        <x:v>SE1187</x:v>
      </x:c>
      <x:c r="B2167" s="15" t="str">
        <x:v>Wickford</x:v>
      </x:c>
      <x:c r="C2167" s="15" t="str">
        <x:v>Rawreth</x:v>
      </x:c>
      <x:c r="D2167" s="14" t="n">
        <x:v>300</x:v>
      </x:c>
      <x:c r="E2167" s="13" t="str">
        <x:v>Nearby</x:v>
      </x:c>
      <x:c r="F2167" s="15" t="str">
        <x:v>Rawreth Industrial Estate</x:v>
      </x:c>
      <x:c r="G2167" s="15" t="str">
        <x:v>14 Rawreth Industrial Estate, Rawreth Lane, Rayleigh, SS6 9RL</x:v>
      </x:c>
      <x:c r="H2167" s="13" t="str">
        <x:v>Uncertain</x:v>
      </x:c>
      <x:c r="I2167" s="14" t="n">
        <x:v>8020</x:v>
      </x:c>
      <x:c r="J2167" s="13" t="str">
        <x:f>IF(AND(ISNUMBER(I2167),I2167&gt;0),IF(I2167&lt;=1000,"1–1,000",IF(I2167&lt;=2500,"1,001–2,500",IF(I2167&lt;=5000,"2,501–5,000",IF(I2167&lt;=10000,"5,001–10,000","10,001–15,000")))),"5,001–10,000")</x:f>
        <x:v>5,001–10,000</x:v>
      </x:c>
      <x:c r="K2167" s="16" t="n">
        <x:v>79500</x:v>
      </x:c>
      <x:c r="L2167" s="43" t="n">
        <x:f>IF(AND(ISNUMBER(I2167),I2167&gt;0,ISNUMBER(K2167),K2167&gt;0),K2167/I2167,"n.a.")</x:f>
        <x:v>9.912718204488778</x:v>
      </x:c>
      <x:c r="M2167" s="43"/>
      <x:c r="N2167" s="13" t="str">
        <x:v>No</x:v>
      </x:c>
      <x:c r="O2167" s="15" t="str">
        <x:v>Not stated</x:v>
      </x:c>
      <x:c r="P2167" s="15" t="str">
        <x:v>Not stated</x:v>
      </x:c>
      <x:c r="Q2167" s="15" t="str">
        <x:v>Description A detached two storey industrial building of steel portal frame construction, with brick/block &amp; profiled steel-clad elevations. The building is arranged to provide quality office, workshop and warehouse accommodation and is suitable for a variety of uses including depot &amp; trade counter type activities. Externally there is a substantial yard/car parking area, and a further detached building providing supplementary storage and production space. The site extends to approx. 0.459 acres and is fully enclosed by palisade fencing and a double width sliding gate, with direct frontage onto the main estate road. Location The property is situated in the heart of the Rawreth Lane Industrial</x:v>
      </x:c>
      <x:c r="R2167" s="15" t="str">
        <x:v>Advertised but conflicting floor-area/demise descriptions Annual rent converted from portal pcm; rounded display may differ from agent annual quote. Conflicting portal areas: 8020.0, 9500.0 Rightmove detail verified. Annual rent is 12 × Rightmove advertised monthly rent; display rounding may apply.</x:v>
      </x:c>
      <x:c r="S2167" s="15" t="str">
        <x:v>https://www.zoopla.co.uk/to-rent/commercial/details/74586584/</x:v>
      </x:c>
      <x:c r="T2167" s="15" t="str">
        <x:v>https://www.zoopla.co.uk/to-rent/commercial/details/74463185/</x:v>
      </x:c>
      <x:c r="U2167" s="15" t="str">
        <x:v>https://www.rightmove.co.uk/properties/94778442#/?channel=COM_LET</x:v>
      </x:c>
      <x:c r="V2167" s="15" t="str">
        <x:v>Wickford — Rawreth Industrial Estate</x:v>
      </x:c>
      <x:c r="W2167" s="15" t="str">
        <x:v>Individual unit ≤15,000 sq ft</x:v>
      </x:c>
      <x:c r="X2167" s="13" t="n">
        <x:f>IF(N2167="Yes",L2167,0)</x:f>
        <x:v>0</x:v>
      </x:c>
      <x:c r="Y2167" s="14" t="n">
        <x:v>1</x:v>
      </x:c>
      <x:c r="Z2167" s="13" t="str">
        <x:v>Industrial / workshop / storage</x:v>
      </x:c>
    </x:row>
    <x:row r="2168" ht="153" customHeight="1">
      <x:c r="A2168" s="13" t="str">
        <x:v>SE1188</x:v>
      </x:c>
      <x:c r="B2168" s="15" t="str">
        <x:v>Wickford</x:v>
      </x:c>
      <x:c r="C2168" s="15" t="str">
        <x:v>Rawreth</x:v>
      </x:c>
      <x:c r="D2168" s="14" t="n">
        <x:v>300</x:v>
      </x:c>
      <x:c r="E2168" s="13" t="str">
        <x:v>Nearby</x:v>
      </x:c>
      <x:c r="F2168" s="15" t="str">
        <x:v>Rawreth Industrial Estate</x:v>
      </x:c>
      <x:c r="G2168" s="15" t="str">
        <x:v>Units 14 and 14a, Rawreth Industrial Estate, Rawreth Lane, Rayleigh, SS6 9RL</x:v>
      </x:c>
      <x:c r="H2168" s="13" t="str">
        <x:v>Uncertain</x:v>
      </x:c>
      <x:c r="I2168" s="14" t="n">
        <x:v>9500</x:v>
      </x:c>
      <x:c r="J2168" s="13" t="str">
        <x:f>IF(AND(ISNUMBER(I2168),I2168&gt;0),IF(I2168&lt;=1000,"1–1,000",IF(I2168&lt;=2500,"1,001–2,500",IF(I2168&lt;=5000,"2,501–5,000",IF(I2168&lt;=10000,"5,001–10,000","10,001–15,000")))),"5,001–10,000")</x:f>
        <x:v>5,001–10,000</x:v>
      </x:c>
      <x:c r="K2168" s="16" t="n">
        <x:v>79500</x:v>
      </x:c>
      <x:c r="L2168" s="43" t="n">
        <x:f>IF(AND(ISNUMBER(I2168),I2168&gt;0,ISNUMBER(K2168),K2168&gt;0),K2168/I2168,"n.a.")</x:f>
        <x:v>8.368421052631579</x:v>
      </x:c>
      <x:c r="M2168" s="43"/>
      <x:c r="N2168" s="13" t="str">
        <x:v>No</x:v>
      </x:c>
      <x:c r="O2168" s="15" t="str">
        <x:v>Not stated</x:v>
      </x:c>
      <x:c r="P2168" s="15" t="str">
        <x:v>Not stated</x:v>
      </x:c>
      <x:c r="Q2168" s="15" t="str">
        <x:v>A fantastic opportunity to occupy a substantial commercial site extending to approximately 20,000 sq ft, offering a highly versatile combination of offices, workshops, industrial accommodation and extensive yard space. The main building provides approximately 2,328 sq ft of first-floor office accommodation, comprising a large open-plan working area alongside several separate rooms suitable for meetings, private offices or breakout space. The ground floor extends to approximately 3,314 sq ft and provides a flexible mix of office and workshop accommodation. There is an additional 685 sq ft of mezzanine space in the main building off of the warehouse. A separate building provides a further 1,24</x:v>
      </x:c>
      <x:c r="R2168" s="15" t="str">
        <x:v>Dated availability target; completion unverified Annual rent converted from portal pcm; rounded display may differ from agent annual quote. Agent annual rent verified. Direct agent detail verified. Rent amount checked against a rent-labelled annual statement.</x:v>
      </x:c>
      <x:c r="S2168" s="15" t="str">
        <x:v>https://www.rightmove.co.uk/properties/779010974530849#/?channel=COM_LET</x:v>
      </x:c>
      <x:c r="T2168" s="15" t="str">
        <x:v>https://ayerscruiks.search-prop.com/properties/406159-units-14-and-14a-rawreth-industrial-estate-rayleigh</x:v>
      </x:c>
      <x:c r="U2168" s="15" t="str"/>
      <x:c r="V2168" s="15" t="str">
        <x:v>Wickford — Rawreth Industrial Estate</x:v>
      </x:c>
      <x:c r="W2168" s="15" t="str">
        <x:v>Individual unit ≤15,000 sq ft</x:v>
      </x:c>
      <x:c r="X2168" s="13" t="n">
        <x:f>IF(N2168="Yes",L2168,0)</x:f>
        <x:v>0</x:v>
      </x:c>
      <x:c r="Y2168" s="14" t="n">
        <x:v>1</x:v>
      </x:c>
      <x:c r="Z2168" s="13" t="str">
        <x:v>Industrial / workshop / storage</x:v>
      </x:c>
    </x:row>
    <x:row r="2169" ht="62" customHeight="1">
      <x:c r="A2169" s="13" t="str">
        <x:v>SE1189</x:v>
      </x:c>
      <x:c r="B2169" s="15" t="str">
        <x:v>Wickford</x:v>
      </x:c>
      <x:c r="C2169" s="15" t="str">
        <x:v>Battlesbridge</x:v>
      </x:c>
      <x:c r="D2169" s="14" t="n">
        <x:v>370</x:v>
      </x:c>
      <x:c r="E2169" s="13" t="str">
        <x:v>Nearby</x:v>
      </x:c>
      <x:c r="F2169" s="15" t="str">
        <x:v>Standalone / estate not named</x:v>
      </x:c>
      <x:c r="G2169" s="15" t="str">
        <x:v>Storage unit 1, Battlesbridge</x:v>
      </x:c>
      <x:c r="H2169" s="13" t="str">
        <x:v>Current</x:v>
      </x:c>
      <x:c r="I2169" s="14" t="n">
        <x:v>420</x:v>
      </x:c>
      <x:c r="J2169" s="13" t="str">
        <x:f>IF(AND(ISNUMBER(I2169),I2169&gt;0),IF(I2169&lt;=1000,"1–1,000",IF(I2169&lt;=2500,"1,001–2,500",IF(I2169&lt;=5000,"2,501–5,000",IF(I2169&lt;=10000,"5,001–10,000","10,001–15,000")))),"1–1,000")</x:f>
        <x:v>1–1,000</x:v>
      </x:c>
      <x:c r="K2169" s="16" t="n">
        <x:v>1800</x:v>
      </x:c>
      <x:c r="L2169" s="43" t="n">
        <x:f>IF(AND(ISNUMBER(I2169),I2169&gt;0,ISNUMBER(K2169),K2169&gt;0),K2169/I2169,"n.a.")</x:f>
        <x:v>4.285714285714286</x:v>
      </x:c>
      <x:c r="M2169" s="43"/>
      <x:c r="N2169" s="13" t="str">
        <x:v>Yes</x:v>
      </x:c>
      <x:c r="O2169" s="15" t="str">
        <x:v>Not stated</x:v>
      </x:c>
      <x:c r="P2169" s="15" t="str">
        <x:v>Not stated</x:v>
      </x:c>
      <x:c r="Q2169" s="15" t="str">
        <x:v>147 sq ft storage/workshop unit with secure access and parking on a gated Rawreth site. Great A130/A127 connections. Suitable for small commercial or storage needs. Flexible terms with Hibbert-Foy Property.</x:v>
      </x:c>
      <x:c r="R2169" s="15" t="str">
        <x:v>Advertised to let Annual rent converted from portal pcm; rounded display may differ from agent annual quote. Size read from property card, excluding the search-size filter. Annual rent is 12 × Rightmove advertised monthly rent; display rounding may apply.</x:v>
      </x:c>
      <x:c r="S2169" s="15" t="str">
        <x:v>https://www.rightmove.co.uk/properties/169585613#/?channel=COM_LET</x:v>
      </x:c>
      <x:c r="T2169" s="15" t="str"/>
      <x:c r="U2169" s="15" t="str"/>
      <x:c r="V2169" s="15" t="str">
        <x:v>Wickford — Standalone / estate not named</x:v>
      </x:c>
      <x:c r="W2169" s="15" t="str">
        <x:v>Individual unit ≤15,000 sq ft</x:v>
      </x:c>
      <x:c r="X2169" s="13" t="n">
        <x:f>IF(N2169="Yes",L2169,0)</x:f>
        <x:v>4.285714285714286</x:v>
      </x:c>
      <x:c r="Y2169" s="14" t="n">
        <x:v>1</x:v>
      </x:c>
      <x:c r="Z2169" s="13" t="str">
        <x:v>Industrial / workshop / storage</x:v>
      </x:c>
    </x:row>
    <x:row r="2170" ht="153" customHeight="1">
      <x:c r="A2170" s="13" t="str">
        <x:v>SE1190</x:v>
      </x:c>
      <x:c r="B2170" s="15" t="str">
        <x:v>Wickford</x:v>
      </x:c>
      <x:c r="C2170" s="15" t="str">
        <x:v>Battlesbridge</x:v>
      </x:c>
      <x:c r="D2170" s="14" t="n">
        <x:v>370</x:v>
      </x:c>
      <x:c r="E2170" s="13" t="str">
        <x:v>Nearby</x:v>
      </x:c>
      <x:c r="F2170" s="15" t="str">
        <x:v>Standalone / estate not named</x:v>
      </x:c>
      <x:c r="G2170" s="15" t="str">
        <x:v>Storage unit 2, Battlesbridge</x:v>
      </x:c>
      <x:c r="H2170" s="13" t="str">
        <x:v>Current</x:v>
      </x:c>
      <x:c r="I2170" s="14" t="n">
        <x:v>420</x:v>
      </x:c>
      <x:c r="J2170" s="13" t="str">
        <x:f>IF(AND(ISNUMBER(I2170),I2170&gt;0),IF(I2170&lt;=1000,"1–1,000",IF(I2170&lt;=2500,"1,001–2,500",IF(I2170&lt;=5000,"2,501–5,000",IF(I2170&lt;=10000,"5,001–10,000","10,001–15,000")))),"1–1,000")</x:f>
        <x:v>1–1,000</x:v>
      </x:c>
      <x:c r="K2170" s="16" t="n">
        <x:v>1800</x:v>
      </x:c>
      <x:c r="L2170" s="43" t="n">
        <x:f>IF(AND(ISNUMBER(I2170),I2170&gt;0,ISNUMBER(K2170),K2170&gt;0),K2170/I2170,"n.a.")</x:f>
        <x:v>4.285714285714286</x:v>
      </x:c>
      <x:c r="M2170" s="43"/>
      <x:c r="N2170" s="13" t="str">
        <x:v>Yes</x:v>
      </x:c>
      <x:c r="O2170" s="15" t="str">
        <x:v>Not stated</x:v>
      </x:c>
      <x:c r="P2170" s="15" t="str">
        <x:v>Not stated</x:v>
      </x:c>
      <x:c r="Q2170" s="15" t="str">
        <x:v>Situated on the same secure site north of Beeches Road in Rawreth (Wickford), this well-located unit provides approx. 146.8 sq ft of space, ideal for storage, workshop or small-scale commercial use. The property benefits from secure gated entry, external yard/parking access and excellent road connectivity. Presented by Hibbert-Foy Property Hibbert-Foy Property is a dedicated local agency focused on delivering transparent, high-quality marketing for commercial premises. This unit is offered exclusively through our office-underscoring our commitment to sound management and client-driven service. Internal Specification Practical space approx. 146.8 sq ft (7' 7¾" × 19' 2½") Secure double-door ac</x:v>
      </x:c>
      <x:c r="R2170" s="15" t="str">
        <x:v>Advertised to let Annual rent converted from portal pcm; rounded display may differ from agent annual quote. Rightmove detail verified. Annual rent is 12 × Rightmove advertised monthly rent; display rounding may apply.</x:v>
      </x:c>
      <x:c r="S2170" s="15" t="str">
        <x:v>https://www.zoopla.co.uk/to-rent/commercial/details/71865162/</x:v>
      </x:c>
      <x:c r="T2170" s="15" t="str">
        <x:v>https://www.rightmove.co.uk/properties/169585625#/?channel=COM_LET</x:v>
      </x:c>
      <x:c r="U2170" s="15" t="str"/>
      <x:c r="V2170" s="15" t="str">
        <x:v>Wickford — Standalone / estate not named</x:v>
      </x:c>
      <x:c r="W2170" s="15" t="str">
        <x:v>Individual unit ≤15,000 sq ft</x:v>
      </x:c>
      <x:c r="X2170" s="13" t="n">
        <x:f>IF(N2170="Yes",L2170,0)</x:f>
        <x:v>4.285714285714286</x:v>
      </x:c>
      <x:c r="Y2170" s="14" t="n">
        <x:v>1</x:v>
      </x:c>
      <x:c r="Z2170" s="13" t="str">
        <x:v>Industrial / workshop / storage</x:v>
      </x:c>
    </x:row>
    <x:row r="2171" ht="153" customHeight="1">
      <x:c r="A2171" s="13" t="str">
        <x:v>SE1191</x:v>
      </x:c>
      <x:c r="B2171" s="15" t="str">
        <x:v>Wickford</x:v>
      </x:c>
      <x:c r="C2171" s="15" t="str">
        <x:v>Battlesbridge</x:v>
      </x:c>
      <x:c r="D2171" s="14" t="n">
        <x:v>370</x:v>
      </x:c>
      <x:c r="E2171" s="13" t="str">
        <x:v>Nearby</x:v>
      </x:c>
      <x:c r="F2171" s="15" t="str">
        <x:v>Standalone / estate not named</x:v>
      </x:c>
      <x:c r="G2171" s="15" t="str">
        <x:v>Unit 1, Battlesbridge</x:v>
      </x:c>
      <x:c r="H2171" s="13" t="str">
        <x:v>Current</x:v>
      </x:c>
      <x:c r="I2171" s="14" t="n">
        <x:v>850</x:v>
      </x:c>
      <x:c r="J2171" s="13" t="str">
        <x:f>IF(AND(ISNUMBER(I2171),I2171&gt;0),IF(I2171&lt;=1000,"1–1,000",IF(I2171&lt;=2500,"1,001–2,500",IF(I2171&lt;=5000,"2,501–5,000",IF(I2171&lt;=10000,"5,001–10,000","10,001–15,000")))),"1–1,000")</x:f>
        <x:v>1–1,000</x:v>
      </x:c>
      <x:c r="K2171" s="16" t="n">
        <x:v>15600</x:v>
      </x:c>
      <x:c r="L2171" s="43" t="n">
        <x:f>IF(AND(ISNUMBER(I2171),I2171&gt;0,ISNUMBER(K2171),K2171&gt;0),K2171/I2171,"n.a.")</x:f>
        <x:v>18.352941176470587</x:v>
      </x:c>
      <x:c r="M2171" s="43"/>
      <x:c r="N2171" s="13" t="str">
        <x:v>Yes</x:v>
      </x:c>
      <x:c r="O2171" s="15" t="str">
        <x:v>Not stated</x:v>
      </x:c>
      <x:c r="P2171" s="15" t="str">
        <x:v>Not stated</x:v>
      </x:c>
      <x:c r="Q2171" s="15" t="str">
        <x:v>Spacious 847 sq ft Workshop / Storage Unit - Rawreth, Wickford Situated on the same secure commercial site north of Beeches Road in Rawreth, this larger approx. 847 sq ft unit offers a generous open-plan layout ideal for workshop, light industrial or storage use. With wide access, parking and a gated rural setting, it provides an excellent operational base for a range of businesses. Presented by Hibbert-Foy Property Hibbert-Foy Property is a locally rooted, independently run agency delivering clear advice and strong marketing across both commercial and residential sectors. This unit is available exclusively through our office, reflecting our focus on well-kept, well-managed spaces throughout</x:v>
      </x:c>
      <x:c r="R2171" s="15" t="str">
        <x:v>Advertised to let Annual rent converted from portal pcm; rounded display may differ from agent annual quote. Rightmove detail verified. Annual rent is 12 × Rightmove advertised monthly rent; display rounding may apply.</x:v>
      </x:c>
      <x:c r="S2171" s="15" t="str">
        <x:v>https://www.zoopla.co.uk/to-rent/commercial/details/71865168/</x:v>
      </x:c>
      <x:c r="T2171" s="15" t="str">
        <x:v>https://www.rightmove.co.uk/properties/169585610#/?channel=COM_LET</x:v>
      </x:c>
      <x:c r="U2171" s="15" t="str"/>
      <x:c r="V2171" s="15" t="str">
        <x:v>Wickford — Standalone / estate not named</x:v>
      </x:c>
      <x:c r="W2171" s="15" t="str">
        <x:v>Individual unit ≤15,000 sq ft</x:v>
      </x:c>
      <x:c r="X2171" s="13" t="n">
        <x:f>IF(N2171="Yes",L2171,0)</x:f>
        <x:v>18.352941176470587</x:v>
      </x:c>
      <x:c r="Y2171" s="14" t="n">
        <x:v>1</x:v>
      </x:c>
      <x:c r="Z2171" s="13" t="str">
        <x:v>Industrial / workshop / storage</x:v>
      </x:c>
    </x:row>
    <x:row r="2172" ht="101" customHeight="1">
      <x:c r="A2172" s="13" t="str">
        <x:v>SE1192</x:v>
      </x:c>
      <x:c r="B2172" s="15" t="str">
        <x:v>Wickford</x:v>
      </x:c>
      <x:c r="C2172" s="15" t="str">
        <x:v>Battlesbridge</x:v>
      </x:c>
      <x:c r="D2172" s="14" t="n">
        <x:v>370</x:v>
      </x:c>
      <x:c r="E2172" s="13" t="str">
        <x:v>Nearby</x:v>
      </x:c>
      <x:c r="F2172" s="15" t="str">
        <x:v>Standalone / estate not named</x:v>
      </x:c>
      <x:c r="G2172" s="15" t="str">
        <x:v>Unit 1A, Battlesbridge Harbour, Wickford, SS11 8TD</x:v>
      </x:c>
      <x:c r="H2172" s="13" t="str">
        <x:v>Current</x:v>
      </x:c>
      <x:c r="I2172" s="14" t="n">
        <x:v>2173</x:v>
      </x:c>
      <x:c r="J2172" s="13" t="str">
        <x:f>IF(AND(ISNUMBER(I2172),I2172&gt;0),IF(I2172&lt;=1000,"1–1,000",IF(I2172&lt;=2500,"1,001–2,500",IF(I2172&lt;=5000,"2,501–5,000",IF(I2172&lt;=10000,"5,001–10,000","10,001–15,000")))),"1,001–2,500")</x:f>
        <x:v>1,001–2,500</x:v>
      </x:c>
      <x:c r="K2172" s="16" t="n">
        <x:v>26000</x:v>
      </x:c>
      <x:c r="L2172" s="43" t="n">
        <x:f>IF(AND(ISNUMBER(I2172),I2172&gt;0,ISNUMBER(K2172),K2172&gt;0),K2172/I2172,"n.a.")</x:f>
        <x:v>11.965025310630464</x:v>
      </x:c>
      <x:c r="M2172" s="43"/>
      <x:c r="N2172" s="13" t="str">
        <x:v>Yes</x:v>
      </x:c>
      <x:c r="O2172" s="15" t="str">
        <x:v>Eaves heights from approx.; The warehouse benefits from a concrete floor and roller shutter access for loading, with eaves heights ranging from approximately 4.5 m to a maximum of 7.2 m.</x:v>
      </x:c>
      <x:c r="P2172" s="15" t="str">
        <x:v>Roller shutter loading access; The warehouse benefits from a concrete floor and roller shutter access for loading, with eaves heights ranging from approximately 4.5 m to a maximum of 7.2 m.</x:v>
      </x:c>
      <x:c r="Q2172" s="15" t="str">
        <x:v>The property comprises a commercial unit providing showroom, workshop and warehouse accommodation. The warehouse benefits from a concrete floor and roller shutter access for loading, with eaves heights ranging from approximately 4.5 m to a maximum of 7.2 m. There is also office and ancillary space within the building. Externally, the property has a hardstanding yard providing parking, loading and servicing space.</x:v>
      </x:c>
      <x:c r="R2172" s="15" t="str">
        <x:v>Advertised to let Rightmove detail verified. Agent annual rent verified. Direct agent detail verified. Rent amount checked against a rent-labelled annual statement.</x:v>
      </x:c>
      <x:c r="S2172" s="15" t="str">
        <x:v>https://www.zoopla.co.uk/to-rent/commercial/details/74319296/</x:v>
      </x:c>
      <x:c r="T2172" s="15" t="str">
        <x:v>https://www.rightmove.co.uk/properties/779042930899920#/?channel=COM_LET</x:v>
      </x:c>
      <x:c r="U2172" s="15" t="str">
        <x:v>https://ayerscruiks.search-prop.com/properties/405074-unit-1a-battlesbridge-harbour-wickford</x:v>
      </x:c>
      <x:c r="V2172" s="15" t="str">
        <x:v>Wickford — Standalone / estate not named</x:v>
      </x:c>
      <x:c r="W2172" s="15" t="str">
        <x:v>Individual unit ≤15,000 sq ft</x:v>
      </x:c>
      <x:c r="X2172" s="13" t="n">
        <x:f>IF(N2172="Yes",L2172,0)</x:f>
        <x:v>11.965025310630464</x:v>
      </x:c>
      <x:c r="Y2172" s="14" t="n">
        <x:v>1</x:v>
      </x:c>
      <x:c r="Z2172" s="13" t="str">
        <x:v>Industrial / workshop / storage</x:v>
      </x:c>
    </x:row>
    <x:row r="2173" ht="153" customHeight="1">
      <x:c r="A2173" s="13" t="str">
        <x:v>SE1193</x:v>
      </x:c>
      <x:c r="B2173" s="15" t="str">
        <x:v>Wickford</x:v>
      </x:c>
      <x:c r="C2173" s="15" t="str">
        <x:v>Battlesbridge</x:v>
      </x:c>
      <x:c r="D2173" s="14" t="n">
        <x:v>370</x:v>
      </x:c>
      <x:c r="E2173" s="13" t="str">
        <x:v>Nearby</x:v>
      </x:c>
      <x:c r="F2173" s="15" t="str">
        <x:v>Standalone / estate not named</x:v>
      </x:c>
      <x:c r="G2173" s="15" t="str">
        <x:v>Workshop 1, Battlesbridge</x:v>
      </x:c>
      <x:c r="H2173" s="13" t="str">
        <x:v>Current</x:v>
      </x:c>
      <x:c r="I2173" s="14" t="n">
        <x:v>420</x:v>
      </x:c>
      <x:c r="J2173" s="13" t="str">
        <x:f>IF(AND(ISNUMBER(I2173),I2173&gt;0),IF(I2173&lt;=1000,"1–1,000",IF(I2173&lt;=2500,"1,001–2,500",IF(I2173&lt;=5000,"2,501–5,000",IF(I2173&lt;=10000,"5,001–10,000","10,001–15,000")))),"1–1,000")</x:f>
        <x:v>1–1,000</x:v>
      </x:c>
      <x:c r="K2173" s="16" t="n">
        <x:v>7200</x:v>
      </x:c>
      <x:c r="L2173" s="43" t="n">
        <x:f>IF(AND(ISNUMBER(I2173),I2173&gt;0,ISNUMBER(K2173),K2173&gt;0),K2173/I2173,"n.a.")</x:f>
        <x:v>17.142857142857142</x:v>
      </x:c>
      <x:c r="M2173" s="43"/>
      <x:c r="N2173" s="13" t="str">
        <x:v>Yes</x:v>
      </x:c>
      <x:c r="O2173" s="15" t="str">
        <x:v>Not stated</x:v>
      </x:c>
      <x:c r="P2173" s="15" t="str">
        <x:v>It features roller shutter door access for easy loading and unloading, within a secure and well-organised site.; Secure roller shutter doors enabling direct access for vehicles or goods handling; Roller shutter access - ideal for loading/unloading; The smart condition, roller shutter access and external parking support a wide range of uses - from storage to light manufacturing, or commercial operations requiring easy loading and logistics.</x:v>
      </x:c>
      <x:c r="Q2173" s="15" t="str">
        <x:v>This smart commercial unit, located north of Beeches Road in Rawreth (Wickford), offers approximately 419 sq ft of flexible space ideal for storage, light industrial use or workshop purposes. It features roller shutter door access for easy loading and unloading, within a secure and well-organised site. Internal Specification Clean, practical workspace with good natural light and functional internal lighting Secure roller shutter doors enabling direct access for vehicles or goods handling Smartly presented unit ready for immediate occupation. External Features Yard space with provision for parking 1-2 vehicles Secure site entry via double gates for peace of mind Rural yet accessible setting -</x:v>
      </x:c>
      <x:c r="R2173" s="15" t="str">
        <x:v>Advertised to let Annual rent converted from portal pcm; rounded display may differ from agent annual quote. Rightmove detail verified. Annual rent is 12 × Rightmove advertised monthly rent; display rounding may apply.</x:v>
      </x:c>
      <x:c r="S2173" s="15" t="str">
        <x:v>https://www.zoopla.co.uk/to-rent/commercial/details/71865166/</x:v>
      </x:c>
      <x:c r="T2173" s="15" t="str">
        <x:v>https://www.zoopla.co.uk/to-rent/commercial/details/71865169/</x:v>
      </x:c>
      <x:c r="U2173" s="15" t="str">
        <x:v>https://www.zoopla.co.uk/to-rent/commercial/details/71865165/
https://www.rightmove.co.uk/properties/169585601#/?channel=COM_LET</x:v>
      </x:c>
      <x:c r="V2173" s="15" t="str">
        <x:v>Wickford — Standalone / estate not named</x:v>
      </x:c>
      <x:c r="W2173" s="15" t="str">
        <x:v>Individual unit ≤15,000 sq ft</x:v>
      </x:c>
      <x:c r="X2173" s="13" t="n">
        <x:f>IF(N2173="Yes",L2173,0)</x:f>
        <x:v>17.142857142857142</x:v>
      </x:c>
      <x:c r="Y2173" s="14" t="n">
        <x:v>1</x:v>
      </x:c>
      <x:c r="Z2173" s="13" t="str">
        <x:v>Industrial / workshop / storage</x:v>
      </x:c>
    </x:row>
    <x:row r="2174" ht="88" customHeight="1">
      <x:c r="A2174" s="13" t="str">
        <x:v>SE1194</x:v>
      </x:c>
      <x:c r="B2174" s="15" t="str">
        <x:v>Wickford</x:v>
      </x:c>
      <x:c r="C2174" s="15" t="str">
        <x:v>Battlesbridge</x:v>
      </x:c>
      <x:c r="D2174" s="14" t="n">
        <x:v>370</x:v>
      </x:c>
      <x:c r="E2174" s="13" t="str">
        <x:v>Nearby</x:v>
      </x:c>
      <x:c r="F2174" s="15" t="str">
        <x:v>Standalone / estate not named</x:v>
      </x:c>
      <x:c r="G2174" s="15" t="str">
        <x:v>Workshop 2, Battlesbridge</x:v>
      </x:c>
      <x:c r="H2174" s="13" t="str">
        <x:v>Current</x:v>
      </x:c>
      <x:c r="I2174" s="14" t="n">
        <x:v>420</x:v>
      </x:c>
      <x:c r="J2174" s="13" t="str">
        <x:f>IF(AND(ISNUMBER(I2174),I2174&gt;0),IF(I2174&lt;=1000,"1–1,000",IF(I2174&lt;=2500,"1,001–2,500",IF(I2174&lt;=5000,"2,501–5,000",IF(I2174&lt;=10000,"5,001–10,000","10,001–15,000")))),"1–1,000")</x:f>
        <x:v>1–1,000</x:v>
      </x:c>
      <x:c r="K2174" s="16" t="n">
        <x:v>9600</x:v>
      </x:c>
      <x:c r="L2174" s="43" t="n">
        <x:f>IF(AND(ISNUMBER(I2174),I2174&gt;0,ISNUMBER(K2174),K2174&gt;0),K2174/I2174,"n.a.")</x:f>
        <x:v>22.857142857142858</x:v>
      </x:c>
      <x:c r="M2174" s="43"/>
      <x:c r="N2174" s="13" t="str">
        <x:v>Yes</x:v>
      </x:c>
      <x:c r="O2174" s="15" t="str">
        <x:v>Not stated</x:v>
      </x:c>
      <x:c r="P2174" s="15" t="str">
        <x:v>Approx. 419 sq ft workshop/storage unit in Rawreth with roller shutter access, parking, secure gated site and solar power with generator backup. Ideal for light industrial or storage use. Excellent links to A130/A127. Flexible lease terms with Hibbert-Foy Property.</x:v>
      </x:c>
      <x:c r="Q2174" s="15" t="str">
        <x:v>Approx. 419 sq ft workshop/storage unit in Rawreth with roller shutter access, parking, secure gated site and solar power with generator backup. Ideal for light industrial or storage use. Excellent links to A130/A127. Flexible lease terms with Hibbert-Foy Property.</x:v>
      </x:c>
      <x:c r="R2174" s="15" t="str">
        <x:v>Advertised to let Annual rent converted from portal pcm; rounded display may differ from agent annual quote. Size read from property card, excluding the search-size filter. Annual rent is 12 × Rightmove advertised monthly rent; display rounding may apply.</x:v>
      </x:c>
      <x:c r="S2174" s="15" t="str">
        <x:v>https://www.rightmove.co.uk/properties/169585604#/?channel=COM_LET</x:v>
      </x:c>
      <x:c r="T2174" s="15" t="str"/>
      <x:c r="U2174" s="15" t="str"/>
      <x:c r="V2174" s="15" t="str">
        <x:v>Wickford — Standalone / estate not named</x:v>
      </x:c>
      <x:c r="W2174" s="15" t="str">
        <x:v>Individual unit ≤15,000 sq ft</x:v>
      </x:c>
      <x:c r="X2174" s="13" t="n">
        <x:f>IF(N2174="Yes",L2174,0)</x:f>
        <x:v>22.857142857142858</x:v>
      </x:c>
      <x:c r="Y2174" s="14" t="n">
        <x:v>1</x:v>
      </x:c>
      <x:c r="Z2174" s="13" t="str">
        <x:v>Industrial / workshop / storage</x:v>
      </x:c>
    </x:row>
    <x:row r="2175" ht="88" customHeight="1">
      <x:c r="A2175" s="13" t="str">
        <x:v>SE1195</x:v>
      </x:c>
      <x:c r="B2175" s="15" t="str">
        <x:v>Wickford</x:v>
      </x:c>
      <x:c r="C2175" s="15" t="str">
        <x:v>Wickford</x:v>
      </x:c>
      <x:c r="D2175" s="14" t="n">
        <x:v>27535</x:v>
      </x:c>
      <x:c r="E2175" s="13" t="str">
        <x:v>Town</x:v>
      </x:c>
      <x:c r="F2175" s="15" t="str">
        <x:v>Heron Industrial Estate</x:v>
      </x:c>
      <x:c r="G2175" s="15" t="str">
        <x:v>Unit 17, Robert Way, Heron Industrial Estate, Wickford, Essex, SS11</x:v>
      </x:c>
      <x:c r="H2175" s="13" t="str">
        <x:v>Current</x:v>
      </x:c>
      <x:c r="I2175" s="14" t="n">
        <x:v>4830</x:v>
      </x:c>
      <x:c r="J2175" s="13" t="str">
        <x:f>IF(AND(ISNUMBER(I2175),I2175&gt;0),IF(I2175&lt;=1000,"1–1,000",IF(I2175&lt;=2500,"1,001–2,500",IF(I2175&lt;=5000,"2,501–5,000",IF(I2175&lt;=10000,"5,001–10,000","10,001–15,000")))),"2,501–5,000")</x:f>
        <x:v>2,501–5,000</x:v>
      </x:c>
      <x:c r="K2175" s="16" t="n">
        <x:v>49000</x:v>
      </x:c>
      <x:c r="L2175" s="43" t="n">
        <x:f>IF(AND(ISNUMBER(I2175),I2175&gt;0,ISNUMBER(K2175),K2175&gt;0),K2175/I2175,"n.a.")</x:f>
        <x:v>10.144927536231885</x:v>
      </x:c>
      <x:c r="M2175" s="43" t="n">
        <x:v>10.14</x:v>
      </x:c>
      <x:c r="N2175" s="13" t="str">
        <x:v>Yes</x:v>
      </x:c>
      <x:c r="O2175" s="15" t="str">
        <x:v>Not stated</x:v>
      </x:c>
      <x:c r="P2175" s="15" t="str">
        <x:v>Loading/unloading is provided from the rear via sliding access loading door.</x:v>
      </x:c>
      <x:c r="Q2175" s="15" t="str">
        <x:v>The available accommodation comprises a mid-terrace single storey light industrial/warehouse unit with three phase power, providing an open bay warehouse, with offices, A small mezzanine storage has been also added. Loading/unloading is provided from the rear via sliding access loading door. Externally, a loading/unloading is provided plus parking.</x:v>
      </x:c>
      <x:c r="R2175"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2175" s="15" t="str">
        <x:v>https://www.zoopla.co.uk/to-rent/commercial/details/73453428/</x:v>
      </x:c>
      <x:c r="T2175" s="15" t="str">
        <x:v>https://www.rightmove.co.uk/properties/777066432260785#/?channel=COM_LET</x:v>
      </x:c>
      <x:c r="U2175" s="15" t="str">
        <x:v>https://property.kemsley.com/property/details/8907537/unit-17-robert-way-heron-industrial-estate-wickford-essex-ss11-warehouse</x:v>
      </x:c>
      <x:c r="V2175" s="15" t="str">
        <x:v>Wickford — Heron Industrial Estate</x:v>
      </x:c>
      <x:c r="W2175" s="15" t="str">
        <x:v>Individual unit ≤15,000 sq ft</x:v>
      </x:c>
      <x:c r="X2175" s="13" t="n">
        <x:f>IF(N2175="Yes",L2175,0)</x:f>
        <x:v>10.144927536231885</x:v>
      </x:c>
      <x:c r="Y2175" s="14" t="n">
        <x:v>1</x:v>
      </x:c>
      <x:c r="Z2175" s="13" t="str">
        <x:v>Industrial / workshop / storage</x:v>
      </x:c>
    </x:row>
    <x:row r="2176" ht="153" customHeight="1">
      <x:c r="A2176" s="13" t="str">
        <x:v>SE1196</x:v>
      </x:c>
      <x:c r="B2176" s="15" t="str">
        <x:v>Wickford</x:v>
      </x:c>
      <x:c r="C2176" s="15" t="str">
        <x:v>Wickford</x:v>
      </x:c>
      <x:c r="D2176" s="14" t="n">
        <x:v>27535</x:v>
      </x:c>
      <x:c r="E2176" s="13" t="str">
        <x:v>Town</x:v>
      </x:c>
      <x:c r="F2176" s="15" t="str">
        <x:v>Riverside Business Park</x:v>
      </x:c>
      <x:c r="G2176" s="15" t="str">
        <x:v>Unit 11, Riverside Business Park, New House Avenue, Wickford</x:v>
      </x:c>
      <x:c r="H2176" s="13" t="str">
        <x:v>Current</x:v>
      </x:c>
      <x:c r="I2176" s="14" t="n">
        <x:v>560</x:v>
      </x:c>
      <x:c r="J2176" s="13" t="str">
        <x:f>IF(AND(ISNUMBER(I2176),I2176&gt;0),IF(I2176&lt;=1000,"1–1,000",IF(I2176&lt;=2500,"1,001–2,500",IF(I2176&lt;=5000,"2,501–5,000",IF(I2176&lt;=10000,"5,001–10,000","10,001–15,000")))),"1–1,000")</x:f>
        <x:v>1–1,000</x:v>
      </x:c>
      <x:c r="K2176" s="16" t="n">
        <x:v>16200</x:v>
      </x:c>
      <x:c r="L2176" s="43" t="n">
        <x:f>IF(AND(ISNUMBER(I2176),I2176&gt;0,ISNUMBER(K2176),K2176&gt;0),K2176/I2176,"n.a.")</x:f>
        <x:v>28.928571428571427</x:v>
      </x:c>
      <x:c r="M2176" s="43" t="n">
        <x:v>28.94</x:v>
      </x:c>
      <x:c r="N2176" s="13" t="str">
        <x:v>Yes</x:v>
      </x:c>
      <x:c r="O2176" s="15" t="str">
        <x:v>Not stated</x:v>
      </x:c>
      <x:c r="P2176" s="15" t="str">
        <x:v>Each unit benefits from a large roller shutter door, separate pedestrian entrance, internal lighting and electrical supply, making the premises particularly well suited to businesses requiring accessible and adaptable commercial workspace or storage facilities.; Large roller shutter door</x:v>
      </x:c>
      <x:c r="Q2176" s="15" t="str">
        <x:v>Property Description An excellent opportunity to occupy a newly constructed commercial unit, offering approximately 565 sq ft (52.5 sq m) of versatile accommodation within Riverside Business Park, Wickford. The units have been constructed to a high standard, featuring modern steel-framed buildings with insulated internal wall and roof panels, concrete flooring and spacious open-plan layouts, providing practical accommodation for a variety of commercial occupiers. Each unit benefits from a large roller shutter door, separate pedestrian entrance, internal lighting and electrical supply, making the premises particularly well suited to businesses requiring accessible and adaptable commercial wor</x:v>
      </x:c>
      <x:c r="R2176" s="15" t="str">
        <x:v>Advertised to let Rightmove detail verified. Annual rent is 12 × Rightmove advertised monthly rent; display rounding may apply.</x:v>
      </x:c>
      <x:c r="S2176" s="15" t="str">
        <x:v>https://www.zoopla.co.uk/to-rent/commercial/details/74628308/</x:v>
      </x:c>
      <x:c r="T2176" s="15" t="str">
        <x:v>https://www.rightmove.co.uk/properties/94873428#/?channel=COM_LET</x:v>
      </x:c>
      <x:c r="U2176" s="15" t="str"/>
      <x:c r="V2176" s="15" t="str">
        <x:v>Wickford — Riverside Business Park</x:v>
      </x:c>
      <x:c r="W2176" s="15" t="str">
        <x:v>Individual unit ≤15,000 sq ft</x:v>
      </x:c>
      <x:c r="X2176" s="13" t="n">
        <x:f>IF(N2176="Yes",L2176,0)</x:f>
        <x:v>28.928571428571427</x:v>
      </x:c>
      <x:c r="Y2176" s="14" t="n">
        <x:v>1</x:v>
      </x:c>
      <x:c r="Z2176" s="13" t="str">
        <x:v>Industrial / workshop / storage</x:v>
      </x:c>
    </x:row>
    <x:row r="2177" ht="153" customHeight="1">
      <x:c r="A2177" s="13" t="str">
        <x:v>SE1197</x:v>
      </x:c>
      <x:c r="B2177" s="15" t="str">
        <x:v>Wickford</x:v>
      </x:c>
      <x:c r="C2177" s="15" t="str">
        <x:v>Wickford</x:v>
      </x:c>
      <x:c r="D2177" s="14" t="n">
        <x:v>27535</x:v>
      </x:c>
      <x:c r="E2177" s="13" t="str">
        <x:v>Town</x:v>
      </x:c>
      <x:c r="F2177" s="15" t="str">
        <x:v>Riverside Business Park</x:v>
      </x:c>
      <x:c r="G2177" s="15" t="str">
        <x:v>Unit 2, Riverside Business Park, New House Avenue, Wickford</x:v>
      </x:c>
      <x:c r="H2177" s="13" t="str">
        <x:v>Current</x:v>
      </x:c>
      <x:c r="I2177" s="14" t="n">
        <x:v>560</x:v>
      </x:c>
      <x:c r="J2177" s="13" t="str">
        <x:f>IF(AND(ISNUMBER(I2177),I2177&gt;0),IF(I2177&lt;=1000,"1–1,000",IF(I2177&lt;=2500,"1,001–2,500",IF(I2177&lt;=5000,"2,501–5,000",IF(I2177&lt;=10000,"5,001–10,000","10,001–15,000")))),"1–1,000")</x:f>
        <x:v>1–1,000</x:v>
      </x:c>
      <x:c r="K2177" s="16" t="n">
        <x:v>16200</x:v>
      </x:c>
      <x:c r="L2177" s="43" t="n">
        <x:f>IF(AND(ISNUMBER(I2177),I2177&gt;0,ISNUMBER(K2177),K2177&gt;0),K2177/I2177,"n.a.")</x:f>
        <x:v>28.928571428571427</x:v>
      </x:c>
      <x:c r="M2177" s="43" t="n">
        <x:v>28.94</x:v>
      </x:c>
      <x:c r="N2177" s="13" t="str">
        <x:v>Yes</x:v>
      </x:c>
      <x:c r="O2177" s="15" t="str">
        <x:v>Not stated</x:v>
      </x:c>
      <x:c r="P2177" s="15" t="str">
        <x:v>Each unit benefits from a large roller shutter door, separate pedestrian entrance, internal lighting and electrical supply, making the premises particularly well suited to businesses requiring accessible and adaptable commercial workspace or storage facilities.; Large roller shutter door</x:v>
      </x:c>
      <x:c r="Q2177" s="15" t="str">
        <x:v>Property Description An excellent opportunity to occupy a newly constructed commercial unit, offering approximately 565 sq ft (52.5 sq m) of versatile accommodation within Riverside Business Park, Wickford. The units have been constructed to a high standard, featuring modern steel-framed buildings with insulated internal wall and roof panels, concrete flooring and spacious open-plan layouts, providing practical accommodation for a variety of commercial occupiers. Each unit benefits from a large roller shutter door, separate pedestrian entrance, internal lighting and electrical supply, making the premises particularly well suited to businesses requiring accessible and adaptable commercial wor</x:v>
      </x:c>
      <x:c r="R2177" s="15" t="str">
        <x:v>Advertised to let Rightmove detail verified. Annual rent is 12 × Rightmove advertised monthly rent; display rounding may apply.</x:v>
      </x:c>
      <x:c r="S2177" s="15" t="str">
        <x:v>https://www.zoopla.co.uk/to-rent/commercial/details/74628305/</x:v>
      </x:c>
      <x:c r="T2177" s="15" t="str">
        <x:v>https://www.rightmove.co.uk/properties/94873419#/?channel=COM_LET</x:v>
      </x:c>
      <x:c r="U2177" s="15" t="str"/>
      <x:c r="V2177" s="15" t="str">
        <x:v>Wickford — Riverside Business Park</x:v>
      </x:c>
      <x:c r="W2177" s="15" t="str">
        <x:v>Individual unit ≤15,000 sq ft</x:v>
      </x:c>
      <x:c r="X2177" s="13" t="n">
        <x:f>IF(N2177="Yes",L2177,0)</x:f>
        <x:v>28.928571428571427</x:v>
      </x:c>
      <x:c r="Y2177" s="14" t="n">
        <x:v>1</x:v>
      </x:c>
      <x:c r="Z2177" s="13" t="str">
        <x:v>Industrial / workshop / storage</x:v>
      </x:c>
    </x:row>
    <x:row r="2178" ht="153" customHeight="1">
      <x:c r="A2178" s="13" t="str">
        <x:v>SE1198</x:v>
      </x:c>
      <x:c r="B2178" s="15" t="str">
        <x:v>Wickford</x:v>
      </x:c>
      <x:c r="C2178" s="15" t="str">
        <x:v>Wickford</x:v>
      </x:c>
      <x:c r="D2178" s="14" t="n">
        <x:v>27535</x:v>
      </x:c>
      <x:c r="E2178" s="13" t="str">
        <x:v>Town</x:v>
      </x:c>
      <x:c r="F2178" s="15" t="str">
        <x:v>Riverside Business Park</x:v>
      </x:c>
      <x:c r="G2178" s="15" t="str">
        <x:v>Unit 3, Riverside Business Park, New House Avenue, Wickford</x:v>
      </x:c>
      <x:c r="H2178" s="13" t="str">
        <x:v>Current</x:v>
      </x:c>
      <x:c r="I2178" s="14" t="n">
        <x:v>560</x:v>
      </x:c>
      <x:c r="J2178" s="13" t="str">
        <x:f>IF(AND(ISNUMBER(I2178),I2178&gt;0),IF(I2178&lt;=1000,"1–1,000",IF(I2178&lt;=2500,"1,001–2,500",IF(I2178&lt;=5000,"2,501–5,000",IF(I2178&lt;=10000,"5,001–10,000","10,001–15,000")))),"1–1,000")</x:f>
        <x:v>1–1,000</x:v>
      </x:c>
      <x:c r="K2178" s="16" t="n">
        <x:v>16200</x:v>
      </x:c>
      <x:c r="L2178" s="43" t="n">
        <x:f>IF(AND(ISNUMBER(I2178),I2178&gt;0,ISNUMBER(K2178),K2178&gt;0),K2178/I2178,"n.a.")</x:f>
        <x:v>28.928571428571427</x:v>
      </x:c>
      <x:c r="M2178" s="43" t="n">
        <x:v>28.94</x:v>
      </x:c>
      <x:c r="N2178" s="13" t="str">
        <x:v>Yes</x:v>
      </x:c>
      <x:c r="O2178" s="15" t="str">
        <x:v>Not stated</x:v>
      </x:c>
      <x:c r="P2178" s="15" t="str">
        <x:v>Each unit benefits from a large roller shutter door, separate pedestrian entrance, internal lighting and electrical supply, making the premises particularly well suited to businesses requiring accessible and adaptable commercial workspace or storage facilities.; Large roller shutter door</x:v>
      </x:c>
      <x:c r="Q2178" s="15" t="str">
        <x:v>Property Description An excellent opportunity to occupy a newly constructed commercial unit, offering approximately 565 sq ft (52.5 sq m) of versatile accommodation within Riverside Business Park, Wickford. The units have been constructed to a high standard, featuring modern steel-framed buildings with insulated internal wall and roof panels, concrete flooring and spacious open-plan layouts, providing practical accommodation for a variety of commercial occupiers. Each unit benefits from a large roller shutter door, separate pedestrian entrance, internal lighting and electrical supply, making the premises particularly well suited to businesses requiring accessible and adaptable commercial wor</x:v>
      </x:c>
      <x:c r="R2178" s="15" t="str">
        <x:v>Advertised to let Rightmove detail verified. Annual rent is 12 × Rightmove advertised monthly rent; display rounding may apply.</x:v>
      </x:c>
      <x:c r="S2178" s="15" t="str">
        <x:v>https://www.zoopla.co.uk/to-rent/commercial/details/74628306/</x:v>
      </x:c>
      <x:c r="T2178" s="15" t="str">
        <x:v>https://www.rightmove.co.uk/properties/94873422#/?channel=COM_LET</x:v>
      </x:c>
      <x:c r="U2178" s="15" t="str"/>
      <x:c r="V2178" s="15" t="str">
        <x:v>Wickford — Riverside Business Park</x:v>
      </x:c>
      <x:c r="W2178" s="15" t="str">
        <x:v>Individual unit ≤15,000 sq ft</x:v>
      </x:c>
      <x:c r="X2178" s="13" t="n">
        <x:f>IF(N2178="Yes",L2178,0)</x:f>
        <x:v>28.928571428571427</x:v>
      </x:c>
      <x:c r="Y2178" s="14" t="n">
        <x:v>1</x:v>
      </x:c>
      <x:c r="Z2178" s="13" t="str">
        <x:v>Industrial / workshop / storage</x:v>
      </x:c>
    </x:row>
    <x:row r="2179" ht="153" customHeight="1">
      <x:c r="A2179" s="13" t="str">
        <x:v>SE1199</x:v>
      </x:c>
      <x:c r="B2179" s="15" t="str">
        <x:v>Wickford</x:v>
      </x:c>
      <x:c r="C2179" s="15" t="str">
        <x:v>Wickford</x:v>
      </x:c>
      <x:c r="D2179" s="14" t="n">
        <x:v>27535</x:v>
      </x:c>
      <x:c r="E2179" s="13" t="str">
        <x:v>Town</x:v>
      </x:c>
      <x:c r="F2179" s="15" t="str">
        <x:v>Riverside Business Park</x:v>
      </x:c>
      <x:c r="G2179" s="15" t="str">
        <x:v>Unit 4, Riverside Business Park, New House Avenue, Wickford</x:v>
      </x:c>
      <x:c r="H2179" s="13" t="str">
        <x:v>Current</x:v>
      </x:c>
      <x:c r="I2179" s="14" t="n">
        <x:v>560</x:v>
      </x:c>
      <x:c r="J2179" s="13" t="str">
        <x:f>IF(AND(ISNUMBER(I2179),I2179&gt;0),IF(I2179&lt;=1000,"1–1,000",IF(I2179&lt;=2500,"1,001–2,500",IF(I2179&lt;=5000,"2,501–5,000",IF(I2179&lt;=10000,"5,001–10,000","10,001–15,000")))),"1–1,000")</x:f>
        <x:v>1–1,000</x:v>
      </x:c>
      <x:c r="K2179" s="16" t="n">
        <x:v>16200</x:v>
      </x:c>
      <x:c r="L2179" s="43" t="n">
        <x:f>IF(AND(ISNUMBER(I2179),I2179&gt;0,ISNUMBER(K2179),K2179&gt;0),K2179/I2179,"n.a.")</x:f>
        <x:v>28.928571428571427</x:v>
      </x:c>
      <x:c r="M2179" s="43" t="n">
        <x:v>28.94</x:v>
      </x:c>
      <x:c r="N2179" s="13" t="str">
        <x:v>Yes</x:v>
      </x:c>
      <x:c r="O2179" s="15" t="str">
        <x:v>Not stated</x:v>
      </x:c>
      <x:c r="P2179" s="15" t="str">
        <x:v>Each unit benefits from a large roller shutter door, separate pedestrian entrance, internal lighting and electrical supply, making the premises particularly well suited to businesses requiring accessible and adaptable commercial workspace or storage facilities.; Large roller shutter door</x:v>
      </x:c>
      <x:c r="Q2179" s="15" t="str">
        <x:v>Property Description An excellent opportunity to occupy a newly constructed commercial unit, offering approximately 565 sq ft (52.5 sq m) of versatile accommodation within Riverside Business Park, Wickford. The units have been constructed to a high standard, featuring modern steel-framed buildings with insulated internal wall and roof panels, concrete flooring and spacious open-plan layouts, providing practical accommodation for a variety of commercial occupiers. Each unit benefits from a large roller shutter door, separate pedestrian entrance, internal lighting and electrical supply, making the premises particularly well suited to businesses requiring accessible and adaptable commercial wor</x:v>
      </x:c>
      <x:c r="R2179" s="15" t="str">
        <x:v>Advertised to let Rightmove detail verified. Annual rent is 12 × Rightmove advertised monthly rent; display rounding may apply.</x:v>
      </x:c>
      <x:c r="S2179" s="15" t="str">
        <x:v>https://www.zoopla.co.uk/to-rent/commercial/details/74628307/</x:v>
      </x:c>
      <x:c r="T2179" s="15" t="str">
        <x:v>https://www.rightmove.co.uk/properties/94873425#/?channel=COM_LET</x:v>
      </x:c>
      <x:c r="U2179" s="15" t="str"/>
      <x:c r="V2179" s="15" t="str">
        <x:v>Wickford — Riverside Business Park</x:v>
      </x:c>
      <x:c r="W2179" s="15" t="str">
        <x:v>Individual unit ≤15,000 sq ft</x:v>
      </x:c>
      <x:c r="X2179" s="13" t="n">
        <x:f>IF(N2179="Yes",L2179,0)</x:f>
        <x:v>28.928571428571427</x:v>
      </x:c>
      <x:c r="Y2179" s="14" t="n">
        <x:v>1</x:v>
      </x:c>
      <x:c r="Z2179" s="13" t="str">
        <x:v>Industrial / workshop / storage</x:v>
      </x:c>
    </x:row>
    <x:row r="2180" ht="127" customHeight="1">
      <x:c r="A2180" s="13" t="str">
        <x:v>SE1200</x:v>
      </x:c>
      <x:c r="B2180" s="15" t="str">
        <x:v>Wickford</x:v>
      </x:c>
      <x:c r="C2180" s="15" t="str">
        <x:v>Wickford</x:v>
      </x:c>
      <x:c r="D2180" s="14" t="n">
        <x:v>27535</x:v>
      </x:c>
      <x:c r="E2180" s="13" t="str">
        <x:v>Town</x:v>
      </x:c>
      <x:c r="F2180" s="15" t="str">
        <x:v>Standalone / estate not named</x:v>
      </x:c>
      <x:c r="G2180" s="15" t="str">
        <x:v>1 Runwell Road, Wickford, Essex, SS11</x:v>
      </x:c>
      <x:c r="H2180" s="13" t="str">
        <x:v>Current</x:v>
      </x:c>
      <x:c r="I2180" s="14" t="n">
        <x:v>4223</x:v>
      </x:c>
      <x:c r="J2180" s="13" t="str">
        <x:f>IF(AND(ISNUMBER(I2180),I2180&gt;0),IF(I2180&lt;=1000,"1–1,000",IF(I2180&lt;=2500,"1,001–2,500",IF(I2180&lt;=5000,"2,501–5,000",IF(I2180&lt;=10000,"5,001–10,000","10,001–15,000")))),"2,501–5,000")</x:f>
        <x:v>2,501–5,000</x:v>
      </x:c>
      <x:c r="K2180" s="16" t="n">
        <x:v>37500</x:v>
      </x:c>
      <x:c r="L2180" s="43" t="n">
        <x:f>IF(AND(ISNUMBER(I2180),I2180&gt;0,ISNUMBER(K2180),K2180&gt;0),K2180/I2180,"n.a.")</x:f>
        <x:v>8.879943168363722</x:v>
      </x:c>
      <x:c r="M2180" s="43"/>
      <x:c r="N2180" s="13" t="str">
        <x:v>Yes</x:v>
      </x:c>
      <x:c r="O2180" s="15" t="str">
        <x:v>available on a short-term basis arranged to provide four concertina loading doors leading into the main workshop with a clear height of 4.4m and office/showroom, plus WC facilities.</x:v>
      </x:c>
      <x:c r="P2180" s="15" t="str">
        <x:v>available on a short-term basis arranged to provide four concertina loading doors leading into the main workshop with a clear height of 4.4m and office/showroom, plus WC facilities.</x:v>
      </x:c>
      <x:c r="Q2180" s="15" t="str">
        <x:v>Former single storey motor trade premises on a site of 0.29 acres / 0.18 hectares (subject to survey). available on a short-term basis arranged to provide four concertina loading doors leading into the main workshop with a clear height of 4.4m and office/showroom, plus WC facilities. The property benefits from a large forecourt/parking area to front, and further yard to the rear with vehicular access off Swan Lane. The site may be suitable for various uses and has planning for residential development of 29 apartments plus Class E unit.</x:v>
      </x:c>
      <x:c r="R2180" s="15" t="str">
        <x:v>Advertised to let Annual rent converted from portal pcm; rounded display may differ from agent annual quote. Rightmove detail verified. Agent annual rent verified. Direct agent detail verified. Rent amount checked against a rent-labelled annual statement.</x:v>
      </x:c>
      <x:c r="S2180" s="15" t="str">
        <x:v>https://www.zoopla.co.uk/to-rent/commercial/details/74441554/</x:v>
      </x:c>
      <x:c r="T2180" s="15" t="str">
        <x:v>https://www.rightmove.co.uk/properties/778663507816352#/?channel=COM_LET</x:v>
      </x:c>
      <x:c r="U2180" s="15" t="str">
        <x:v>https://property.kemsley.com/property/details/8907623/1-runwell-road-wickford-essex-ss11-warehouse</x:v>
      </x:c>
      <x:c r="V2180" s="15" t="str">
        <x:v>Wickford — Standalone / estate not named</x:v>
      </x:c>
      <x:c r="W2180" s="15" t="str">
        <x:v>Individual unit ≤15,000 sq ft</x:v>
      </x:c>
      <x:c r="X2180" s="13" t="n">
        <x:f>IF(N2180="Yes",L2180,0)</x:f>
        <x:v>8.879943168363722</x:v>
      </x:c>
      <x:c r="Y2180" s="14" t="n">
        <x:v>1</x:v>
      </x:c>
      <x:c r="Z2180" s="13" t="str">
        <x:v>Industrial / workshop / storage</x:v>
      </x:c>
    </x:row>
    <x:row r="2181" ht="88" customHeight="1">
      <x:c r="A2181" s="13" t="str">
        <x:v>SE1201</x:v>
      </x:c>
      <x:c r="B2181" s="15" t="str">
        <x:v>Wickford</x:v>
      </x:c>
      <x:c r="C2181" s="15" t="str">
        <x:v>Wickford</x:v>
      </x:c>
      <x:c r="D2181" s="14" t="n">
        <x:v>27535</x:v>
      </x:c>
      <x:c r="E2181" s="13" t="str">
        <x:v>Town</x:v>
      </x:c>
      <x:c r="F2181" s="15" t="str">
        <x:v>Standalone / estate not named</x:v>
      </x:c>
      <x:c r="G2181" s="15" t="str">
        <x:v>Oban Court, Hurricane Way, Wickford, Essex, SS11</x:v>
      </x:c>
      <x:c r="H2181" s="13" t="str">
        <x:v>Current</x:v>
      </x:c>
      <x:c r="I2181" s="14" t="n">
        <x:v>1994</x:v>
      </x:c>
      <x:c r="J2181" s="13" t="str">
        <x:f>IF(AND(ISNUMBER(I2181),I2181&gt;0),IF(I2181&lt;=1000,"1–1,000",IF(I2181&lt;=2500,"1,001–2,500",IF(I2181&lt;=5000,"2,501–5,000",IF(I2181&lt;=10000,"5,001–10,000","10,001–15,000")))),"1,001–2,500")</x:f>
        <x:v>1,001–2,500</x:v>
      </x:c>
      <x:c r="K2181" s="16" t="n">
        <x:v>27504</x:v>
      </x:c>
      <x:c r="L2181" s="43" t="n">
        <x:f>IF(AND(ISNUMBER(I2181),I2181&gt;0,ISNUMBER(K2181),K2181&gt;0),K2181/I2181,"n.a.")</x:f>
        <x:v>13.793380140421263</x:v>
      </x:c>
      <x:c r="M2181" s="43"/>
      <x:c r="N2181" s="13" t="str">
        <x:v>Yes</x:v>
      </x:c>
      <x:c r="O2181" s="15" t="str">
        <x:v>Not stated</x:v>
      </x:c>
      <x:c r="P2181" s="15" t="str">
        <x:v>This mid terrace industrial unit benefits from roller shutter plus single door entry. Internally the property provides a ground floor open plan area measuring 1,644 sq ft with kitchenette and toilet. There is a mezzanine office floor measuring approx 350 Sq Ft. Car parking spaces to front.</x:v>
      </x:c>
      <x:c r="Q2181" s="15" t="str">
        <x:v>This mid terrace industrial unit benefits from roller shutter plus single door entry. Internally the property provides a ground floor open plan area measuring 1,644 sq ft with kitchenette and toilet. There is a mezzanine office floor measuring approx 350 Sq Ft. Car parking spaces to front.</x:v>
      </x:c>
      <x:c r="R2181" s="15" t="str">
        <x:v>Advertised to let Annual rent converted from portal pcm; rounded display may differ from agent annual quote. Size read from property card, excluding the search-size filter. Annual rent is 12 × Rightmove advertised monthly rent; display rounding may apply.</x:v>
      </x:c>
      <x:c r="S2181" s="15" t="str">
        <x:v>https://www.rightmove.co.uk/properties/763113851344768#/?channel=COM_LET</x:v>
      </x:c>
      <x:c r="T2181" s="15" t="str"/>
      <x:c r="U2181" s="15" t="str"/>
      <x:c r="V2181" s="15" t="str">
        <x:v>Wickford — Standalone / estate not named</x:v>
      </x:c>
      <x:c r="W2181" s="15" t="str">
        <x:v>Individual unit ≤15,000 sq ft</x:v>
      </x:c>
      <x:c r="X2181" s="13" t="n">
        <x:f>IF(N2181="Yes",L2181,0)</x:f>
        <x:v>13.793380140421263</x:v>
      </x:c>
      <x:c r="Y2181" s="14" t="n">
        <x:v>1</x:v>
      </x:c>
      <x:c r="Z2181" s="13" t="str">
        <x:v>Industrial / workshop / storage</x:v>
      </x:c>
    </x:row>
    <x:row r="2182" ht="88" customHeight="1">
      <x:c r="A2182" s="13" t="str">
        <x:v>SE1202</x:v>
      </x:c>
      <x:c r="B2182" s="15" t="str">
        <x:v>Wickford</x:v>
      </x:c>
      <x:c r="C2182" s="15" t="str">
        <x:v>Wickford</x:v>
      </x:c>
      <x:c r="D2182" s="14" t="n">
        <x:v>27535</x:v>
      </x:c>
      <x:c r="E2182" s="13" t="str">
        <x:v>Town</x:v>
      </x:c>
      <x:c r="F2182" s="15" t="str">
        <x:v>Standalone / estate not named</x:v>
      </x:c>
      <x:c r="G2182" s="15" t="str">
        <x:v>Unit 17 Oban Court, Wickford, SS11 8YB</x:v>
      </x:c>
      <x:c r="H2182" s="13" t="str">
        <x:v>Current</x:v>
      </x:c>
      <x:c r="I2182" s="14" t="n">
        <x:v>2215</x:v>
      </x:c>
      <x:c r="J2182" s="13" t="str">
        <x:f>IF(AND(ISNUMBER(I2182),I2182&gt;0),IF(I2182&lt;=1000,"1–1,000",IF(I2182&lt;=2500,"1,001–2,500",IF(I2182&lt;=5000,"2,501–5,000",IF(I2182&lt;=10000,"5,001–10,000","10,001–15,000")))),"1,001–2,500")</x:f>
        <x:v>1,001–2,500</x:v>
      </x:c>
      <x:c r="K2182" s="16" t="n">
        <x:v>25000</x:v>
      </x:c>
      <x:c r="L2182" s="43" t="n">
        <x:f>IF(AND(ISNUMBER(I2182),I2182&gt;0,ISNUMBER(K2182),K2182&gt;0),K2182/I2182,"n.a.")</x:f>
        <x:v>11.286681715575622</x:v>
      </x:c>
      <x:c r="M2182" s="43"/>
      <x:c r="N2182" s="13" t="str">
        <x:v>Yes</x:v>
      </x:c>
      <x:c r="O2182" s="15" t="str">
        <x:v>Not stated</x:v>
      </x:c>
      <x:c r="P2182" s="15" t="str">
        <x:v>Roller shutter access, kitchenette &amp; WC facilities; This mid-terrace industrial unit benefits from roller shutter access together with a separate personnel entrance.</x:v>
      </x:c>
      <x:c r="Q2182" s="15" t="str">
        <x:v>This mid-terrace industrial unit benefits from roller shutter access together with a separate personnel entrance. Internally, the property provides an open-plan ground floor area extending to approximately 1,630 sq ft, incorporating a kitchenette and WC facilities. A mezzanine level provides approximately 585 sq ft. The property also benefits from allocated car parking to the front.</x:v>
      </x:c>
      <x:c r="R2182" s="15" t="str">
        <x:v>Advertised to let Rightmove detail verified. Agent annual rent verified. Direct agent detail verified. Rent amount checked against a rent-labelled annual statement.</x:v>
      </x:c>
      <x:c r="S2182" s="15" t="str">
        <x:v>https://www.zoopla.co.uk/to-rent/commercial/details/74365589/</x:v>
      </x:c>
      <x:c r="T2182" s="15" t="str">
        <x:v>https://www.rightmove.co.uk/properties/777245820674240#/?channel=COM_LET</x:v>
      </x:c>
      <x:c r="U2182" s="15" t="str">
        <x:v>https://ayerscruiks.search-prop.com/properties/398846-unit-17-oban-court-wickford</x:v>
      </x:c>
      <x:c r="V2182" s="15" t="str">
        <x:v>Wickford — Standalone / estate not named</x:v>
      </x:c>
      <x:c r="W2182" s="15" t="str">
        <x:v>Individual unit ≤15,000 sq ft</x:v>
      </x:c>
      <x:c r="X2182" s="13" t="n">
        <x:f>IF(N2182="Yes",L2182,0)</x:f>
        <x:v>11.286681715575622</x:v>
      </x:c>
      <x:c r="Y2182" s="14" t="n">
        <x:v>1</x:v>
      </x:c>
      <x:c r="Z2182" s="13" t="str">
        <x:v>Industrial / workshop / storage</x:v>
      </x:c>
    </x:row>
    <x:row r="2183" ht="101" customHeight="1">
      <x:c r="A2183" s="13" t="str">
        <x:v>SE1203</x:v>
      </x:c>
      <x:c r="B2183" s="15" t="str">
        <x:v>Wickford</x:v>
      </x:c>
      <x:c r="C2183" s="15" t="str">
        <x:v>Wickford</x:v>
      </x:c>
      <x:c r="D2183" s="14" t="n">
        <x:v>27535</x:v>
      </x:c>
      <x:c r="E2183" s="13" t="str">
        <x:v>Town</x:v>
      </x:c>
      <x:c r="F2183" s="15" t="str">
        <x:v>Standalone / estate not named</x:v>
      </x:c>
      <x:c r="G2183" s="15" t="str">
        <x:v>Unit 18 Oban Court, Wickford, SS11 8YB</x:v>
      </x:c>
      <x:c r="H2183" s="13" t="str">
        <x:v>Current</x:v>
      </x:c>
      <x:c r="I2183" s="14" t="n">
        <x:v>3087</x:v>
      </x:c>
      <x:c r="J2183" s="13" t="str">
        <x:f>IF(AND(ISNUMBER(I2183),I2183&gt;0),IF(I2183&lt;=1000,"1–1,000",IF(I2183&lt;=2500,"1,001–2,500",IF(I2183&lt;=5000,"2,501–5,000",IF(I2183&lt;=10000,"5,001–10,000","10,001–15,000")))),"2,501–5,000")</x:f>
        <x:v>2,501–5,000</x:v>
      </x:c>
      <x:c r="K2183" s="16" t="n">
        <x:v>27500</x:v>
      </x:c>
      <x:c r="L2183" s="43" t="n">
        <x:f>IF(AND(ISNUMBER(I2183),I2183&gt;0,ISNUMBER(K2183),K2183&gt;0),K2183/I2183,"n.a.")</x:f>
        <x:v>8.908325234855846</x:v>
      </x:c>
      <x:c r="M2183" s="43"/>
      <x:c r="N2183" s="13" t="str">
        <x:v>Yes</x:v>
      </x:c>
      <x:c r="O2183" s="15" t="str">
        <x:v>Not stated</x:v>
      </x:c>
      <x:c r="P2183" s="15" t="str">
        <x:v>Roller shutter access, kitchenette &amp; WC facilities; This mid-terrace industrial unit benefits from roller shutter access together with a separate personnel entrance.</x:v>
      </x:c>
      <x:c r="Q2183" s="15" t="str">
        <x:v>This mid-terrace industrial unit benefits from roller shutter access together with a separate personnel entrance. Internally, the property provides an open-plan ground floor area extending to approximately 1,630 sq ft, incorporating a kitchenette and WC facilities. A full mezzanine level provides approximately 1457 sq ft. The property also benefits from allocated car parking to the front.</x:v>
      </x:c>
      <x:c r="R2183" s="15" t="str">
        <x:v>Advertised to let Rightmove detail verified. Agent annual rent verified. Direct agent detail verified. Rent amount checked against a rent-labelled annual statement.</x:v>
      </x:c>
      <x:c r="S2183" s="15" t="str">
        <x:v>https://www.zoopla.co.uk/to-rent/commercial/details/74365627/</x:v>
      </x:c>
      <x:c r="T2183" s="15" t="str">
        <x:v>https://www.rightmove.co.uk/properties/777246164609200#/?channel=COM_LET</x:v>
      </x:c>
      <x:c r="U2183" s="15" t="str">
        <x:v>https://ayerscruiks.search-prop.com/properties/398867-unit-18-oban-court-wickford</x:v>
      </x:c>
      <x:c r="V2183" s="15" t="str">
        <x:v>Wickford — Standalone / estate not named</x:v>
      </x:c>
      <x:c r="W2183" s="15" t="str">
        <x:v>Individual unit ≤15,000 sq ft</x:v>
      </x:c>
      <x:c r="X2183" s="13" t="n">
        <x:f>IF(N2183="Yes",L2183,0)</x:f>
        <x:v>8.908325234855846</x:v>
      </x:c>
      <x:c r="Y2183" s="14" t="n">
        <x:v>1</x:v>
      </x:c>
      <x:c r="Z2183" s="13" t="str">
        <x:v>Industrial / workshop / storage</x:v>
      </x:c>
    </x:row>
    <x:row r="2184" ht="75" customHeight="1">
      <x:c r="A2184" s="13" t="str">
        <x:v>SE1204</x:v>
      </x:c>
      <x:c r="B2184" s="15" t="str">
        <x:v>Wickford</x:v>
      </x:c>
      <x:c r="C2184" s="15" t="str">
        <x:v>Wickford</x:v>
      </x:c>
      <x:c r="D2184" s="14" t="n">
        <x:v>27535</x:v>
      </x:c>
      <x:c r="E2184" s="13" t="str">
        <x:v>Town</x:v>
      </x:c>
      <x:c r="F2184" s="15" t="str">
        <x:v>Standalone / estate not named</x:v>
      </x:c>
      <x:c r="G2184" s="15" t="str">
        <x:v>Unit 2, Bruce Grove, Wickford, Essex, SS11</x:v>
      </x:c>
      <x:c r="H2184" s="13" t="str">
        <x:v>Current</x:v>
      </x:c>
      <x:c r="I2184" s="14" t="n">
        <x:v>12215</x:v>
      </x:c>
      <x:c r="J2184" s="13" t="str">
        <x:f>IF(AND(ISNUMBER(I2184),I2184&gt;0),IF(I2184&lt;=1000,"1–1,000",IF(I2184&lt;=2500,"1,001–2,500",IF(I2184&lt;=5000,"2,501–5,000",IF(I2184&lt;=10000,"5,001–10,000","10,001–15,000")))),"10,001–15,000")</x:f>
        <x:v>10,001–15,000</x:v>
      </x:c>
      <x:c r="K2184" s="16" t="n">
        <x:v>89950</x:v>
      </x:c>
      <x:c r="L2184" s="43" t="n">
        <x:f>IF(AND(ISNUMBER(I2184),I2184&gt;0,ISNUMBER(K2184),K2184&gt;0),K2184/I2184,"n.a.")</x:f>
        <x:v>7.363896848137536</x:v>
      </x:c>
      <x:c r="M2184" s="43" t="n">
        <x:v>7.36</x:v>
      </x:c>
      <x:c r="N2184" s="13" t="str">
        <x:v>Yes</x:v>
      </x:c>
      <x:c r="O2184" s="15" t="str">
        <x:v>Not stated</x:v>
      </x:c>
      <x:c r="P2184" s="15" t="str">
        <x:v>Not stated</x:v>
      </x:c>
      <x:c r="Q2184" s="15" t="str">
        <x:v>Former engineering works arranged as two main warehouses with additional rear storage warehouse. The front of the building comprises offices &amp; stores with further external stores located to the rear. Loading access to the rear is approached via Robert Way with staff car parking to the front along Bruce Grove.</x:v>
      </x:c>
      <x:c r="R2184"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2184" s="15" t="str">
        <x:v>https://www.zoopla.co.uk/to-rent/commercial/details/73848990/</x:v>
      </x:c>
      <x:c r="T2184" s="15" t="str">
        <x:v>https://www.rightmove.co.uk/properties/766160038101936#/?channel=COM_LET</x:v>
      </x:c>
      <x:c r="U2184" s="15" t="str">
        <x:v>https://property.kemsley.com/property/details/8907567/unit-2-bruce-grove-wickford-essex-ss11-warehouse</x:v>
      </x:c>
      <x:c r="V2184" s="15" t="str">
        <x:v>Wickford — Standalone / estate not named</x:v>
      </x:c>
      <x:c r="W2184" s="15" t="str">
        <x:v>Individual unit ≤15,000 sq ft</x:v>
      </x:c>
      <x:c r="X2184" s="13" t="n">
        <x:f>IF(N2184="Yes",L2184,0)</x:f>
        <x:v>7.363896848137536</x:v>
      </x:c>
      <x:c r="Y2184" s="14" t="n">
        <x:v>1</x:v>
      </x:c>
      <x:c r="Z2184" s="13" t="str">
        <x:v>Industrial / workshop / storage</x:v>
      </x:c>
    </x:row>
    <x:row r="2185" ht="88" customHeight="1">
      <x:c r="A2185" s="13" t="str">
        <x:v>SE1205</x:v>
      </x:c>
      <x:c r="B2185" s="15" t="str">
        <x:v>Wickford</x:v>
      </x:c>
      <x:c r="C2185" s="15" t="str">
        <x:v>Wickford</x:v>
      </x:c>
      <x:c r="D2185" s="14" t="n">
        <x:v>27535</x:v>
      </x:c>
      <x:c r="E2185" s="13" t="str">
        <x:v>Town</x:v>
      </x:c>
      <x:c r="F2185" s="15" t="str">
        <x:v>Standalone / estate not named</x:v>
      </x:c>
      <x:c r="G2185" s="15" t="str">
        <x:v>Unit 3 Oban Court, Wickford, SS11 8YB</x:v>
      </x:c>
      <x:c r="H2185" s="13" t="str">
        <x:v>Current</x:v>
      </x:c>
      <x:c r="I2185" s="14" t="n">
        <x:v>4114</x:v>
      </x:c>
      <x:c r="J2185" s="13" t="str">
        <x:f>IF(AND(ISNUMBER(I2185),I2185&gt;0),IF(I2185&lt;=1000,"1–1,000",IF(I2185&lt;=2500,"1,001–2,500",IF(I2185&lt;=5000,"2,501–5,000",IF(I2185&lt;=10000,"5,001–10,000","10,001–15,000")))),"2,501–5,000")</x:f>
        <x:v>2,501–5,000</x:v>
      </x:c>
      <x:c r="K2185" s="16" t="n">
        <x:v>32500</x:v>
      </x:c>
      <x:c r="L2185" s="43" t="n">
        <x:f>IF(AND(ISNUMBER(I2185),I2185&gt;0,ISNUMBER(K2185),K2185&gt;0),K2185/I2185,"n.a.")</x:f>
        <x:v>7.899854156538648</x:v>
      </x:c>
      <x:c r="M2185" s="43"/>
      <x:c r="N2185" s="13" t="str">
        <x:v>Yes</x:v>
      </x:c>
      <x:c r="O2185" s="15" t="str">
        <x:v>Not stated</x:v>
      </x:c>
      <x:c r="P2185" s="15" t="str">
        <x:v>Roller shutter access, kitchenette &amp; WC facilities; This mid-terrace industrial unit benefits from roller shutter access together with a separate personnel entrance.</x:v>
      </x:c>
      <x:c r="Q2185" s="15" t="str">
        <x:v>This mid-terrace industrial unit benefits from roller shutter access together with a separate personnel entrance. Internally, the property provides an open-plan ground floor area extending to approximately 2,567 sq ft, incorporating a kitchenette and WC facilities. A mezzanine level provides approximately 1,547sq ft. The property also benefits from allocated car parking to the front.</x:v>
      </x:c>
      <x:c r="R2185" s="15" t="str">
        <x:v>Advertised to let Rightmove detail verified. Agent annual rent verified. Direct agent detail verified. Rent amount checked against a rent-labelled annual statement.</x:v>
      </x:c>
      <x:c r="S2185" s="15" t="str">
        <x:v>https://www.zoopla.co.uk/to-rent/commercial/details/74365565/</x:v>
      </x:c>
      <x:c r="T2185" s="15" t="str">
        <x:v>https://www.rightmove.co.uk/properties/777245648741344#/?channel=COM_LET</x:v>
      </x:c>
      <x:c r="U2185" s="15" t="str">
        <x:v>https://ayerscruiks.search-prop.com/properties/398975-unit-3-oban-court-wickford</x:v>
      </x:c>
      <x:c r="V2185" s="15" t="str">
        <x:v>Wickford — Standalone / estate not named</x:v>
      </x:c>
      <x:c r="W2185" s="15" t="str">
        <x:v>Individual unit ≤15,000 sq ft</x:v>
      </x:c>
      <x:c r="X2185" s="13" t="n">
        <x:f>IF(N2185="Yes",L2185,0)</x:f>
        <x:v>7.899854156538648</x:v>
      </x:c>
      <x:c r="Y2185" s="14" t="n">
        <x:v>1</x:v>
      </x:c>
      <x:c r="Z2185" s="13" t="str">
        <x:v>Industrial / workshop / storage</x:v>
      </x:c>
    </x:row>
    <x:row r="2186" ht="153" customHeight="1">
      <x:c r="A2186" s="13" t="str">
        <x:v>SE1206</x:v>
      </x:c>
      <x:c r="B2186" s="15" t="str">
        <x:v>Wickford</x:v>
      </x:c>
      <x:c r="C2186" s="15" t="str">
        <x:v>Wickford</x:v>
      </x:c>
      <x:c r="D2186" s="14" t="n">
        <x:v>27535</x:v>
      </x:c>
      <x:c r="E2186" s="13" t="str">
        <x:v>Town</x:v>
      </x:c>
      <x:c r="F2186" s="15" t="str">
        <x:v>Standalone / estate not named</x:v>
      </x:c>
      <x:c r="G2186" s="15" t="str">
        <x:v>Unit 3, Victoria House, Hodgson Way, Wickford, SS11 8YY</x:v>
      </x:c>
      <x:c r="H2186" s="13" t="str">
        <x:v>Current</x:v>
      </x:c>
      <x:c r="I2186" s="14" t="n">
        <x:v>7856</x:v>
      </x:c>
      <x:c r="J2186" s="13" t="str">
        <x:f>IF(AND(ISNUMBER(I2186),I2186&gt;0),IF(I2186&lt;=1000,"1–1,000",IF(I2186&lt;=2500,"1,001–2,500",IF(I2186&lt;=5000,"2,501–5,000",IF(I2186&lt;=10000,"5,001–10,000","10,001–15,000")))),"5,001–10,000")</x:f>
        <x:v>5,001–10,000</x:v>
      </x:c>
      <x:c r="K2186" s="16" t="n">
        <x:v>65000</x:v>
      </x:c>
      <x:c r="L2186" s="43" t="n">
        <x:f>IF(AND(ISNUMBER(I2186),I2186&gt;0,ISNUMBER(K2186),K2186&gt;0),K2186/I2186,"n.a.")</x:f>
        <x:v>8.273930753564155</x:v>
      </x:c>
      <x:c r="M2186" s="43"/>
      <x:c r="N2186" s="13" t="str">
        <x:v>Yes</x:v>
      </x:c>
      <x:c r="O2186" s="15" t="str">
        <x:v>Maximum eaves height of 7.7m; of ground floor warehouse accommodation, benefitting from an impressive maximum eaves height of 7.7m, making the unit suitable for a variety of warehouse, distribution, manufacturing and trade counter occupiers.</x:v>
      </x:c>
      <x:c r="P2186" s="15" t="str">
        <x:v>The warehouse is accessed via a roller shutter loading door to the rear, with ample space for loading and unloading.; A particular feature of the property is the provision of electric security shutters to all ground floor windows and entrance points, offering enhanced security for occupiers.</x:v>
      </x:c>
      <x:c r="Q2186" s="15" t="str">
        <x:v>The property comprises a substantial industrial/warehouse unit arranged to provide approximately 3,917 sq.ft. of ground floor warehouse accommodation, benefitting from an impressive maximum eaves height of 7.7m, making the unit suitable for a variety of warehouse, distribution, manufacturing and trade counter occupiers. To the front of the property is a well-presented ground floor reception and office suite, together with further first floor offices, all benefitting from air conditioning throughout. The property also includes a useful mezzanine level, providing additional storage or ancillary accommodation. The warehouse is accessed via a roller shutter loading door to the rear, with ample s</x:v>
      </x:c>
      <x:c r="R2186" s="15" t="str">
        <x:v>Advertised to let Rightmove detail verified. Agent annual rent verified. Direct agent detail verified. Rent amount checked against a rent-labelled annual statement.</x:v>
      </x:c>
      <x:c r="S2186" s="15" t="str">
        <x:v>https://www.zoopla.co.uk/to-rent/commercial/details/74295019/</x:v>
      </x:c>
      <x:c r="T2186" s="15" t="str">
        <x:v>https://www.rightmove.co.uk/properties/775787626869217#/?channel=COM_LET</x:v>
      </x:c>
      <x:c r="U2186" s="15" t="str">
        <x:v>https://ayerscruiks.search-prop.com/properties/399254-unit-3-victoria-house-wickford</x:v>
      </x:c>
      <x:c r="V2186" s="15" t="str">
        <x:v>Wickford — Standalone / estate not named</x:v>
      </x:c>
      <x:c r="W2186" s="15" t="str">
        <x:v>Individual unit ≤15,000 sq ft</x:v>
      </x:c>
      <x:c r="X2186" s="13" t="n">
        <x:f>IF(N2186="Yes",L2186,0)</x:f>
        <x:v>8.273930753564155</x:v>
      </x:c>
      <x:c r="Y2186" s="14" t="n">
        <x:v>1</x:v>
      </x:c>
      <x:c r="Z2186" s="13" t="str">
        <x:v>Industrial / workshop / storage</x:v>
      </x:c>
    </x:row>
    <x:row r="2187" ht="153" customHeight="1">
      <x:c r="A2187" s="13" t="str">
        <x:v>SE1207</x:v>
      </x:c>
      <x:c r="B2187" s="15" t="str">
        <x:v>Wickford</x:v>
      </x:c>
      <x:c r="C2187" s="15" t="str">
        <x:v>Wickford</x:v>
      </x:c>
      <x:c r="D2187" s="14" t="n">
        <x:v>27535</x:v>
      </x:c>
      <x:c r="E2187" s="13" t="str">
        <x:v>Town</x:v>
      </x:c>
      <x:c r="F2187" s="15" t="str">
        <x:v>Wickford Business Park</x:v>
      </x:c>
      <x:c r="G2187" s="15" t="str">
        <x:v>Unit 1-2, JC House, Hurricane Way, Wickford Business Park, Wickford, SS11 8YB</x:v>
      </x:c>
      <x:c r="H2187" s="13" t="str">
        <x:v>Current</x:v>
      </x:c>
      <x:c r="I2187" s="14" t="n">
        <x:v>12434</x:v>
      </x:c>
      <x:c r="J2187" s="13" t="str">
        <x:f>IF(AND(ISNUMBER(I2187),I2187&gt;0),IF(I2187&lt;=1000,"1–1,000",IF(I2187&lt;=2500,"1,001–2,500",IF(I2187&lt;=5000,"2,501–5,000",IF(I2187&lt;=10000,"5,001–10,000","10,001–15,000")))),"10,001–15,000")</x:f>
        <x:v>10,001–15,000</x:v>
      </x:c>
      <x:c r="K2187" s="16" t="n">
        <x:v>127000</x:v>
      </x:c>
      <x:c r="L2187" s="43" t="n">
        <x:f>IF(AND(ISNUMBER(I2187),I2187&gt;0,ISNUMBER(K2187),K2187&gt;0),K2187/I2187,"n.a.")</x:f>
        <x:v>10.213929548013512</x:v>
      </x:c>
      <x:c r="M2187" s="43"/>
      <x:c r="N2187" s="13" t="str">
        <x:v>Yes</x:v>
      </x:c>
      <x:c r="O2187" s="15" t="str">
        <x:v>Not stated</x:v>
      </x:c>
      <x:c r="P2187" s="15" t="str">
        <x:v>Not stated</x:v>
      </x:c>
      <x:c r="Q2187" s="15" t="str">
        <x:v>The property benefits from a welcoming reception area, together with ground-floor office accommodation, kitchen facilities and W.C.s. The main industrial/workshop area extends to approximately 9,784 sq. ft., providing a substantial and versatile workspace suitable for a variety of commercial and industrial uses. Further accommodation is provided at second-floor level, comprising additional office space, separate kitchen as well as generous access and circulation space suitable for articulated vehicles. Overall, the property offers a flexible combination of office and industrial accommodation, making it well suited to a wide range of occupiers and business requirements.</x:v>
      </x:c>
      <x:c r="R2187" s="15" t="str">
        <x:v>Advertised to let Rightmove detail verified. Agent annual rent verified. Direct agent detail verified. Rent amount checked against a rent-labelled annual statement.</x:v>
      </x:c>
      <x:c r="S2187" s="15" t="str">
        <x:v>https://www.zoopla.co.uk/to-rent/commercial/details/74368172/</x:v>
      </x:c>
      <x:c r="T2187" s="15" t="str">
        <x:v>https://www.rightmove.co.uk/properties/777267354222512#/?channel=COM_LET</x:v>
      </x:c>
      <x:c r="U2187" s="15" t="str">
        <x:v>https://ayerscruiks.search-prop.com/properties/399127-unit-1-2-jc-house-wickford</x:v>
      </x:c>
      <x:c r="V2187" s="15" t="str">
        <x:v>Wickford — Wickford Business Park</x:v>
      </x:c>
      <x:c r="W2187" s="15" t="str">
        <x:v>Individual unit ≤15,000 sq ft</x:v>
      </x:c>
      <x:c r="X2187" s="13" t="n">
        <x:f>IF(N2187="Yes",L2187,0)</x:f>
        <x:v>10.213929548013512</x:v>
      </x:c>
      <x:c r="Y2187" s="14" t="n">
        <x:v>1</x:v>
      </x:c>
      <x:c r="Z2187" s="13" t="str">
        <x:v>Industrial / workshop / storage</x:v>
      </x:c>
    </x:row>
    <x:row r="2188" ht="101" customHeight="1">
      <x:c r="A2188" s="13" t="str">
        <x:v>SE1208</x:v>
      </x:c>
      <x:c r="B2188" s="15" t="str">
        <x:v>Wickford</x:v>
      </x:c>
      <x:c r="C2188" s="15" t="str">
        <x:v>Wickford</x:v>
      </x:c>
      <x:c r="D2188" s="14" t="n">
        <x:v>27535</x:v>
      </x:c>
      <x:c r="E2188" s="13" t="str">
        <x:v>Town</x:v>
      </x:c>
      <x:c r="F2188" s="15" t="str">
        <x:v>Wickford Business Park</x:v>
      </x:c>
      <x:c r="G2188" s="15" t="str">
        <x:v>Unit 5, Robert Way, Wickford Business Park, Wickford, Essex, SS11</x:v>
      </x:c>
      <x:c r="H2188" s="13" t="str">
        <x:v>Current</x:v>
      </x:c>
      <x:c r="I2188" s="14" t="n">
        <x:v>5544</x:v>
      </x:c>
      <x:c r="J2188" s="13" t="str">
        <x:f>IF(AND(ISNUMBER(I2188),I2188&gt;0),IF(I2188&lt;=1000,"1–1,000",IF(I2188&lt;=2500,"1,001–2,500",IF(I2188&lt;=5000,"2,501–5,000",IF(I2188&lt;=10000,"5,001–10,000","10,001–15,000")))),"5,001–10,000")</x:f>
        <x:v>5,001–10,000</x:v>
      </x:c>
      <x:c r="K2188" s="16" t="n">
        <x:v>51285</x:v>
      </x:c>
      <x:c r="L2188" s="43" t="n">
        <x:f>IF(AND(ISNUMBER(I2188),I2188&gt;0,ISNUMBER(K2188),K2188&gt;0),K2188/I2188,"n.a.")</x:f>
        <x:v>9.250541125541126</x:v>
      </x:c>
      <x:c r="M2188" s="43" t="n">
        <x:v>9.25</x:v>
      </x:c>
      <x:c r="N2188" s="13" t="str">
        <x:v>Yes</x:v>
      </x:c>
      <x:c r="O2188" s="15" t="str">
        <x:v>Eaves Height Of 3.7 Metres Rising To 4.5 Metres; The roller shutter provides access to the warehouse areas which benefits from an eaves height of 3.7m and an apex of 5.5m.</x:v>
      </x:c>
      <x:c r="P2188" s="15" t="str">
        <x:v>Roller Shutter; Light industrial/warehouse unit with level access roller shutter situated on the well established Wickford Business Park, Wickford.; The roller shutter provides access to the warehouse areas which benefits from an eaves height of 3.7m and an apex of 5.5m.</x:v>
      </x:c>
      <x:c r="Q2188" s="15" t="str">
        <x:v>Light industrial/warehouse unit with level access roller shutter situated on the well established Wickford Business Park, Wickford. The property offers two warehouse areas, plus office accommodation, kitchen &amp; WC facilities. The roller shutter provides access to the warehouse areas which benefits from an eaves height of 3.7m and an apex of 5.5m. Externally, the site provides a front car park plus secure rear yard.</x:v>
      </x:c>
      <x:c r="R2188"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2188" s="15" t="str">
        <x:v>https://www.zoopla.co.uk/to-rent/commercial/details/71489891/</x:v>
      </x:c>
      <x:c r="T2188" s="15" t="str">
        <x:v>https://www.rightmove.co.uk/properties/760713669474512#/?channel=COM_LET</x:v>
      </x:c>
      <x:c r="U2188" s="15" t="str">
        <x:v>https://property.kemsley.com/property/details/8905926/unit-5-robert-way-wickford-business-park-wickford-essex-ss11-industrial</x:v>
      </x:c>
      <x:c r="V2188" s="15" t="str">
        <x:v>Wickford — Wickford Business Park</x:v>
      </x:c>
      <x:c r="W2188" s="15" t="str">
        <x:v>Individual unit ≤15,000 sq ft</x:v>
      </x:c>
      <x:c r="X2188" s="13" t="n">
        <x:f>IF(N2188="Yes",L2188,0)</x:f>
        <x:v>9.250541125541126</x:v>
      </x:c>
      <x:c r="Y2188" s="14" t="n">
        <x:v>1</x:v>
      </x:c>
      <x:c r="Z2188" s="13" t="str">
        <x:v>Industrial / workshop / storage</x:v>
      </x:c>
    </x:row>
    <x:row r="2189" ht="62" customHeight="1">
      <x:c r="A2189" s="13" t="str">
        <x:v>SE1209</x:v>
      </x:c>
      <x:c r="B2189" s="15" t="str">
        <x:v>Witham</x:v>
      </x:c>
      <x:c r="C2189" s="15" t="str">
        <x:v>Kelvedon</x:v>
      </x:c>
      <x:c r="D2189" s="14"/>
      <x:c r="E2189" s="13" t="str">
        <x:v>Nearby</x:v>
      </x:c>
      <x:c r="F2189" s="15" t="str">
        <x:v>Standalone / estate not named</x:v>
      </x:c>
      <x:c r="G2189" s="15" t="str">
        <x:v>Kelvedon</x:v>
      </x:c>
      <x:c r="H2189" s="13" t="str">
        <x:v>Uncertain</x:v>
      </x:c>
      <x:c r="I2189" s="14" t="n">
        <x:v>12400</x:v>
      </x:c>
      <x:c r="J2189" s="13" t="str">
        <x:f>IF(AND(ISNUMBER(I2189),I2189&gt;0),IF(I2189&lt;=1000,"1–1,000",IF(I2189&lt;=2500,"1,001–2,500",IF(I2189&lt;=5000,"2,501–5,000",IF(I2189&lt;=10000,"5,001–10,000","10,001–15,000")))),"10,001–15,000")</x:f>
        <x:v>10,001–15,000</x:v>
      </x:c>
      <x:c r="K2189" s="16" t="n">
        <x:v>28200</x:v>
      </x:c>
      <x:c r="L2189" s="43" t="n">
        <x:f>IF(AND(ISNUMBER(I2189),I2189&gt;0,ISNUMBER(K2189),K2189&gt;0),K2189/I2189,"n.a.")</x:f>
        <x:v>2.274193548387097</x:v>
      </x:c>
      <x:c r="M2189" s="43"/>
      <x:c r="N2189" s="13" t="str">
        <x:v>No</x:v>
      </x:c>
      <x:c r="O2189" s="15" t="str">
        <x:v>Not stated</x:v>
      </x:c>
      <x:c r="P2189" s="15" t="str">
        <x:v>Not stated</x:v>
      </x:c>
      <x:c r="Q2189" s="15" t="str">
        <x:v>Storages unit approximately 6200 - 12,400 sq ft available for storage and light industrial uses.</x:v>
      </x:c>
      <x:c r="R2189" s="15" t="str">
        <x:v>Advertised but conflicting floor-area/demise descriptions Annual rent converted from portal pcm; rounded display may differ from agent annual quote. Conflicting portal areas: 3470.0, 12400.0 Size read from property card, excluding the search-size filter. Annual rent is 12 × Rightmove advertised monthly rent; display rounding may apply. Host BUA population not separately matched.</x:v>
      </x:c>
      <x:c r="S2189" s="15" t="str">
        <x:v>https://www.rightmove.co.uk/properties/90024774#/?channel=COM_LET</x:v>
      </x:c>
      <x:c r="T2189" s="15" t="str">
        <x:v>https://www.rightmove.co.uk/properties/94022124#/?channel=COM_LET</x:v>
      </x:c>
      <x:c r="U2189" s="15" t="str"/>
      <x:c r="V2189" s="15" t="str">
        <x:v>Witham — Standalone / estate not named</x:v>
      </x:c>
      <x:c r="W2189" s="15" t="str">
        <x:v>Individual unit ≤15,000 sq ft</x:v>
      </x:c>
      <x:c r="X2189" s="13" t="n">
        <x:f>IF(N2189="Yes",L2189,0)</x:f>
        <x:v>0</x:v>
      </x:c>
      <x:c r="Y2189" s="14" t="n">
        <x:v>1</x:v>
      </x:c>
      <x:c r="Z2189" s="13" t="str">
        <x:v>Industrial / workshop / storage</x:v>
      </x:c>
    </x:row>
    <x:row r="2190" ht="49" customHeight="1">
      <x:c r="A2190" s="13" t="str">
        <x:v>SE1210</x:v>
      </x:c>
      <x:c r="B2190" s="15" t="str">
        <x:v>Witham</x:v>
      </x:c>
      <x:c r="C2190" s="15" t="str">
        <x:v>Witham</x:v>
      </x:c>
      <x:c r="D2190" s="14" t="n">
        <x:v>27395</x:v>
      </x:c>
      <x:c r="E2190" s="13" t="str">
        <x:v>Town</x:v>
      </x:c>
      <x:c r="F2190" s="15" t="str">
        <x:v>Eastways Industrial Estate</x:v>
      </x:c>
      <x:c r="G2190" s="15" t="str">
        <x:v>25 Eastways, Eastways Industrial Estate, Witham</x:v>
      </x:c>
      <x:c r="H2190" s="13" t="str">
        <x:v>Current</x:v>
      </x:c>
      <x:c r="I2190" s="14" t="n">
        <x:v>4231</x:v>
      </x:c>
      <x:c r="J2190" s="13" t="str">
        <x:f>IF(AND(ISNUMBER(I2190),I2190&gt;0),IF(I2190&lt;=1000,"1–1,000",IF(I2190&lt;=2500,"1,001–2,500",IF(I2190&lt;=5000,"2,501–5,000",IF(I2190&lt;=10000,"5,001–10,000","10,001–15,000")))),"2,501–5,000")</x:f>
        <x:v>2,501–5,000</x:v>
      </x:c>
      <x:c r="K2190" s="16" t="n">
        <x:v>30000</x:v>
      </x:c>
      <x:c r="L2190" s="43" t="n">
        <x:f>IF(AND(ISNUMBER(I2190),I2190&gt;0,ISNUMBER(K2190),K2190&gt;0),K2190/I2190,"n.a.")</x:f>
        <x:v>7.090522335145356</x:v>
      </x:c>
      <x:c r="M2190" s="43"/>
      <x:c r="N2190" s="13" t="str">
        <x:v>Yes</x:v>
      </x:c>
      <x:c r="O2190" s="15" t="str">
        <x:v>Not stated</x:v>
      </x:c>
      <x:c r="P2190" s="15" t="str">
        <x:v>Not stated</x:v>
      </x:c>
      <x:c r="Q2190" s="15" t="str">
        <x:v>Hybrid Storage / Office Unit in Witham with excellent yard / parking facilities and A12 connections.</x:v>
      </x:c>
      <x:c r="R2190" s="15" t="str">
        <x:v>Advertised to let Annual rent converted from portal pcm; rounded display may differ from agent annual quote. Size read from property card, excluding the search-size filter. Annual rent is 12 × Rightmove advertised monthly rent; display rounding may apply.</x:v>
      </x:c>
      <x:c r="S2190" s="15" t="str">
        <x:v>https://www.rightmove.co.uk/properties/163368023#/?channel=COM_LET</x:v>
      </x:c>
      <x:c r="T2190" s="15" t="str"/>
      <x:c r="U2190" s="15" t="str"/>
      <x:c r="V2190" s="15" t="str">
        <x:v>Witham — Eastways Industrial Estate</x:v>
      </x:c>
      <x:c r="W2190" s="15" t="str">
        <x:v>Individual unit ≤15,000 sq ft</x:v>
      </x:c>
      <x:c r="X2190" s="13" t="n">
        <x:f>IF(N2190="Yes",L2190,0)</x:f>
        <x:v>7.090522335145356</x:v>
      </x:c>
      <x:c r="Y2190" s="14" t="n">
        <x:v>1</x:v>
      </x:c>
      <x:c r="Z2190" s="13" t="str">
        <x:v>Industrial / workshop / storage</x:v>
      </x:c>
    </x:row>
    <x:row r="2191" ht="75" customHeight="1">
      <x:c r="A2191" s="13" t="str">
        <x:v>SE1211</x:v>
      </x:c>
      <x:c r="B2191" s="15" t="str">
        <x:v>Witham</x:v>
      </x:c>
      <x:c r="C2191" s="15" t="str">
        <x:v>Witham</x:v>
      </x:c>
      <x:c r="D2191" s="14" t="n">
        <x:v>27395</x:v>
      </x:c>
      <x:c r="E2191" s="13" t="str">
        <x:v>Town</x:v>
      </x:c>
      <x:c r="F2191" s="15" t="str">
        <x:v>Eastways Industrial Estate</x:v>
      </x:c>
      <x:c r="G2191" s="15" t="str">
        <x:v>Unit 3, Europa Park, Croft Way, Eastways Industrial Estate, Witham, Essex, CM8</x:v>
      </x:c>
      <x:c r="H2191" s="13" t="str">
        <x:v>Current</x:v>
      </x:c>
      <x:c r="I2191" s="14" t="n">
        <x:v>10893</x:v>
      </x:c>
      <x:c r="J2191" s="13" t="str">
        <x:f>IF(AND(ISNUMBER(I2191),I2191&gt;0),IF(I2191&lt;=1000,"1–1,000",IF(I2191&lt;=2500,"1,001–2,500",IF(I2191&lt;=5000,"2,501–5,000",IF(I2191&lt;=10000,"5,001–10,000","10,001–15,000")))),"10,001–15,000")</x:f>
        <x:v>10,001–15,000</x:v>
      </x:c>
      <x:c r="K2191" s="16"/>
      <x:c r="L2191" s="43" t="str">
        <x:f>IF(AND(ISNUMBER(I2191),I2191&gt;0,ISNUMBER(K2191),K2191&gt;0),K2191/I2191,"n.a.")</x:f>
        <x:v>n.a.</x:v>
      </x:c>
      <x:c r="M2191" s="43"/>
      <x:c r="N2191" s="13" t="str">
        <x:v>No</x:v>
      </x:c>
      <x:c r="O2191" s="15" t="str">
        <x:v>Not stated</x:v>
      </x:c>
      <x:c r="P2191" s="15" t="str">
        <x:v>Not stated</x:v>
      </x:c>
      <x:c r="Q2191" s="15" t="str">
        <x:v>Unit 3, Europa Park comprises a 2000 built, single-storey industrial/warehouse unit with external leading and parking. The property comprises ground floor warehouse/workshop with entrance lobby, first floor offices and mezzanine. There are staff facilities. The property has all mains services, including 3-phase power.</x:v>
      </x:c>
      <x:c r="R2191" s="15" t="str">
        <x:v>Advertised to let Rightmove detail verified. Direct agent detail verified.</x:v>
      </x:c>
      <x:c r="S2191" s="15" t="str">
        <x:v>https://www.zoopla.co.uk/to-rent/commercial/details/73178908/</x:v>
      </x:c>
      <x:c r="T2191" s="15" t="str">
        <x:v>https://www.rightmove.co.uk/properties/760716391517792#/?channel=COM_LET</x:v>
      </x:c>
      <x:c r="U2191" s="15" t="str">
        <x:v>https://property.kemsley.com/property/details/8905852/unit-3-europa-park-croft-way-eastways-industrial-estate-witham-essex-cm8-industrial</x:v>
      </x:c>
      <x:c r="V2191" s="15" t="str">
        <x:v>Witham — Eastways Industrial Estate</x:v>
      </x:c>
      <x:c r="W2191" s="15" t="str">
        <x:v>Individual unit ≤15,000 sq ft</x:v>
      </x:c>
      <x:c r="X2191" s="13" t="n">
        <x:f>IF(N2191="Yes",L2191,0)</x:f>
        <x:v>0</x:v>
      </x:c>
      <x:c r="Y2191" s="14" t="n">
        <x:v>1</x:v>
      </x:c>
      <x:c r="Z2191" s="13" t="str">
        <x:v>Industrial / workshop / storage</x:v>
      </x:c>
    </x:row>
    <x:row r="2192" ht="153" customHeight="1">
      <x:c r="A2192" s="13" t="str">
        <x:v>SE1212</x:v>
      </x:c>
      <x:c r="B2192" s="15" t="str">
        <x:v>Witham</x:v>
      </x:c>
      <x:c r="C2192" s="15" t="str">
        <x:v>Witham</x:v>
      </x:c>
      <x:c r="D2192" s="14" t="n">
        <x:v>27395</x:v>
      </x:c>
      <x:c r="E2192" s="13" t="str">
        <x:v>Town</x:v>
      </x:c>
      <x:c r="F2192" s="15" t="str">
        <x:v>Freebournes Industrial Estate</x:v>
      </x:c>
      <x:c r="G2192" s="15" t="str">
        <x:v>3J Moss Road, Freebournes Industrial Estate, Witham, Essex, CM8</x:v>
      </x:c>
      <x:c r="H2192" s="13" t="str">
        <x:v>Current</x:v>
      </x:c>
      <x:c r="I2192" s="14" t="n">
        <x:v>3950</x:v>
      </x:c>
      <x:c r="J2192" s="13" t="str">
        <x:f>IF(AND(ISNUMBER(I2192),I2192&gt;0),IF(I2192&lt;=1000,"1–1,000",IF(I2192&lt;=2500,"1,001–2,500",IF(I2192&lt;=5000,"2,501–5,000",IF(I2192&lt;=10000,"5,001–10,000","10,001–15,000")))),"2,501–5,000")</x:f>
        <x:v>2,501–5,000</x:v>
      </x:c>
      <x:c r="K2192" s="16"/>
      <x:c r="L2192" s="43" t="str">
        <x:f>IF(AND(ISNUMBER(I2192),I2192&gt;0,ISNUMBER(K2192),K2192&gt;0),K2192/I2192,"n.a.")</x:f>
        <x:v>n.a.</x:v>
      </x:c>
      <x:c r="M2192" s="43"/>
      <x:c r="N2192" s="13" t="str">
        <x:v>No</x:v>
      </x:c>
      <x:c r="O2192" s="15" t="str">
        <x:v>The property comprises an end of terrace industrial / warehouse unit of steel portal frame construction with a minimum eaves height of approximately 4.00 metres.</x:v>
      </x:c>
      <x:c r="P2192" s="15" t="str">
        <x:v>The property benefits from a concrete floor, loading door, three phase power and a gas supply.</x:v>
      </x:c>
      <x:c r="Q2192" s="15" t="str">
        <x:v>Industrial / Warehouse Established Industrial Estate within Close Proximity to the A12 Available Immediately Three Phase Power Allocated Parking Office Accommodation Rent is NOT Subject to VAT Make an enquiry The property comprises an end of terrace industrial / warehouse unit of steel portal frame construction with a minimum eaves height of approximately 4.00 metres. The property benefits from a concrete floor, loading door, three phase power and a gas supply. At the front of the building is an office and male and female WC facilities. Externally there is a loading area and 5 allocated car parking spaces. Please note the internal photos were taken prior to the current tenants occupation. LO</x:v>
      </x:c>
      <x:c r="R2192" s="15" t="str">
        <x:v>Advertised to let Direct agent detail verified.</x:v>
      </x:c>
      <x:c r="S2192" s="15" t="str">
        <x:v>https://www.rightmove.co.uk/properties/760551148528145#/?channel=COM_LET</x:v>
      </x:c>
      <x:c r="T2192" s="15" t="str">
        <x:v>https://fennwright.co.uk/property/3j-moss-road-freebournes-industrial-estate-witham-essex-cm8/</x:v>
      </x:c>
      <x:c r="U2192" s="15" t="str"/>
      <x:c r="V2192" s="15" t="str">
        <x:v>Witham — Freebournes Industrial Estate</x:v>
      </x:c>
      <x:c r="W2192" s="15" t="str">
        <x:v>Individual unit ≤15,000 sq ft</x:v>
      </x:c>
      <x:c r="X2192" s="13" t="n">
        <x:f>IF(N2192="Yes",L2192,0)</x:f>
        <x:v>0</x:v>
      </x:c>
      <x:c r="Y2192" s="14" t="n">
        <x:v>1</x:v>
      </x:c>
      <x:c r="Z2192" s="13" t="str">
        <x:v>Industrial / workshop / storage</x:v>
      </x:c>
    </x:row>
    <x:row r="2193" ht="153" customHeight="1">
      <x:c r="A2193" s="13" t="str">
        <x:v>SE1213</x:v>
      </x:c>
      <x:c r="B2193" s="15" t="str">
        <x:v>Witham</x:v>
      </x:c>
      <x:c r="C2193" s="15" t="str">
        <x:v>Witham</x:v>
      </x:c>
      <x:c r="D2193" s="14" t="n">
        <x:v>27395</x:v>
      </x:c>
      <x:c r="E2193" s="13" t="str">
        <x:v>Town</x:v>
      </x:c>
      <x:c r="F2193" s="15" t="str">
        <x:v>Freebournes Industrial Estate</x:v>
      </x:c>
      <x:c r="G2193" s="15" t="str">
        <x:v>3L &amp; 3M, Freebournes Industrial Estate, Moss Road, Witham, CM8</x:v>
      </x:c>
      <x:c r="H2193" s="13" t="str">
        <x:v>Current</x:v>
      </x:c>
      <x:c r="I2193" s="14" t="n">
        <x:v>7986</x:v>
      </x:c>
      <x:c r="J2193" s="13" t="str">
        <x:f>IF(AND(ISNUMBER(I2193),I2193&gt;0),IF(I2193&lt;=1000,"1–1,000",IF(I2193&lt;=2500,"1,001–2,500",IF(I2193&lt;=5000,"2,501–5,000",IF(I2193&lt;=10000,"5,001–10,000","10,001–15,000")))),"5,001–10,000")</x:f>
        <x:v>5,001–10,000</x:v>
      </x:c>
      <x:c r="K2193" s="16" t="n">
        <x:v>80004</x:v>
      </x:c>
      <x:c r="L2193" s="43" t="n">
        <x:f>IF(AND(ISNUMBER(I2193),I2193&gt;0,ISNUMBER(K2193),K2193&gt;0),K2193/I2193,"n.a.")</x:f>
        <x:v>10.018031555221638</x:v>
      </x:c>
      <x:c r="M2193" s="43"/>
      <x:c r="N2193" s="13" t="str">
        <x:v>Yes</x:v>
      </x:c>
      <x:c r="O2193" s="15" t="str">
        <x:v>905 results The property comprises an end-of-terrace industrial/warehouse unit of steel portal frame construction, providing a minimum eaves height of 5.00m, rising to 6.20m at the apex. The warehouse accommodation benefits from two loading doors, each measuring 3.25m wide by 4.05m high. Heating is provided by a gas-fired blower heater (not tested), with LED lighting throughout the warehouse. To the front of the building are two adjoining office</x:v>
      </x:c>
      <x:c r="P2193" s="15" t="str">
        <x:v>905 results The property comprises an end-of-terrace industrial/warehouse unit of steel portal frame construction, providing a minimum eaves height of 5.00m, rising to 6.20m at the apex. The warehouse accommodation benefits from two loading doors, each measuring 3.25m wide by 4.05m high. Heating is provided by a gas-fired blower heater (not tested), with LED lighting throughout the warehouse. To the front of the building are two adjoining office</x:v>
      </x:c>
      <x:c r="Q2193" s="15" t="str">
        <x:v>"The property comprises an end-of-terrace industrial/warehouse unit of steel portal frame construction, providing a minimum eaves height of 5.00m, rising to 6.20m at the apex. The warehouse accommodation benefits from two loading doors, each measuring 3.25m wide by 4.05m high. Heating is provided by a gas-fired blower heater (not tested), with LED lighting throughout the warehouse. To the front of the building are two adjoining office blocks, each providing office/reception, a personnel entrance door and male and female WC facilities. Externally, the property benefits from two dedicated loading areas together with allocated car parking spaces. LOCATION The property is situated on</x:v>
      </x:c>
      <x:c r="R2193" s="15" t="str">
        <x:v>Advertised to let Annual rent converted from portal pcm; rounded display may differ from agent annual quote. Agent annual rent verified. Size read from property card, excluding the search-size filter. Annual rent is 12 × Rightmove advertised monthly rent; display rounding may apply.</x:v>
      </x:c>
      <x:c r="S2193" s="15" t="str">
        <x:v>https://www.rightmove.co.uk/properties/775213510321313#/?channel=COM_LET</x:v>
      </x:c>
      <x:c r="T2193" s="15" t="str">
        <x:v>https://fennwright.co.uk/property/3l-3m-freebournes-industrial-estate-moss-road-witham-cm8/</x:v>
      </x:c>
      <x:c r="U2193" s="15" t="str"/>
      <x:c r="V2193" s="15" t="str">
        <x:v>Witham — Freebournes Industrial Estate</x:v>
      </x:c>
      <x:c r="W2193" s="15" t="str">
        <x:v>Individual unit ≤15,000 sq ft</x:v>
      </x:c>
      <x:c r="X2193" s="13" t="n">
        <x:f>IF(N2193="Yes",L2193,0)</x:f>
        <x:v>10.018031555221638</x:v>
      </x:c>
      <x:c r="Y2193" s="14" t="n">
        <x:v>1</x:v>
      </x:c>
      <x:c r="Z2193" s="13" t="str">
        <x:v>Industrial / workshop / storage</x:v>
      </x:c>
    </x:row>
    <x:row r="2194" ht="153" customHeight="1">
      <x:c r="A2194" s="13" t="str">
        <x:v>SE1214</x:v>
      </x:c>
      <x:c r="B2194" s="15" t="str">
        <x:v>Witham</x:v>
      </x:c>
      <x:c r="C2194" s="15" t="str">
        <x:v>Witham</x:v>
      </x:c>
      <x:c r="D2194" s="14" t="n">
        <x:v>27395</x:v>
      </x:c>
      <x:c r="E2194" s="13" t="str">
        <x:v>Town</x:v>
      </x:c>
      <x:c r="F2194" s="15" t="str">
        <x:v>Opus Business Park</x:v>
      </x:c>
      <x:c r="G2194" s="15" t="str">
        <x:v>Opus Business Park, 1 Wheaton Road, Witham, CM8 3ZL</x:v>
      </x:c>
      <x:c r="H2194" s="13" t="str">
        <x:v>Current</x:v>
      </x:c>
      <x:c r="I2194" s="14" t="n">
        <x:v>1286</x:v>
      </x:c>
      <x:c r="J2194" s="13" t="str">
        <x:f>IF(AND(ISNUMBER(I2194),I2194&gt;0),IF(I2194&lt;=1000,"1–1,000",IF(I2194&lt;=2500,"1,001–2,500",IF(I2194&lt;=5000,"2,501–5,000",IF(I2194&lt;=10000,"5,001–10,000","10,001–15,000")))),"1,001–2,500")</x:f>
        <x:v>1,001–2,500</x:v>
      </x:c>
      <x:c r="K2194" s="16" t="n">
        <x:v>16080</x:v>
      </x:c>
      <x:c r="L2194" s="43" t="n">
        <x:f>IF(AND(ISNUMBER(I2194),I2194&gt;0,ISNUMBER(K2194),K2194&gt;0),K2194/I2194,"n.a.")</x:f>
        <x:v>12.50388802488336</x:v>
      </x:c>
      <x:c r="M2194" s="43" t="n">
        <x:v>12.5</x:v>
      </x:c>
      <x:c r="N2194" s="13" t="str">
        <x:v>Yes</x:v>
      </x:c>
      <x:c r="O2194" s="15" t="str">
        <x:v>Not stated</x:v>
      </x:c>
      <x:c r="P2194" s="15" t="str">
        <x:v>Roller shutter doors; Features include electric roller shutter doors, steel frame construction, 3 phase power and gas, B1/B2/B8 use classes, dedicated loading and parking areas, office space, and WC facilities.</x:v>
      </x:c>
      <x:c r="Q2194" s="15" t="str">
        <x:v>Part of the Opus Business Park Development, the refurbished units offer modern industrial/warehouse space with allocated parking. Features include electric roller shutter doors, steel frame construction, 3 phase power and gas, B1/B2/B8 use classes, dedicated loading and parking areas, office space, and WC facilities. The units are on Wheaton Road, just off Freebournes Road, within the Freebournes Industrial Estate. The A12 (Junction 22) is less than a mile away, providing quick access to London and the East Coast ports. The M11 and Stansted Airport are reached via the A120 from Braintree, while Witham Station offers regular trains to London Liverpool Street in about 45 minutes.</x:v>
      </x:c>
      <x:c r="R2194" s="15" t="str">
        <x:v>Advertised to let Rightmove displays a price per sq ft; may be portal calculated. Rightmove detail verified. Annual rent is 12 × Rightmove advertised monthly rent; display rounding may apply.</x:v>
      </x:c>
      <x:c r="S2194" s="15" t="str">
        <x:v>https://www.zoopla.co.uk/to-rent/commercial/details/71408051/</x:v>
      </x:c>
      <x:c r="T2194" s="15" t="str">
        <x:v>https://www.rightmove.co.uk/properties/773363872757521#/?channel=COM_LET</x:v>
      </x:c>
      <x:c r="U2194" s="15" t="str"/>
      <x:c r="V2194" s="15" t="str">
        <x:v>Witham — Opus Business Park</x:v>
      </x:c>
      <x:c r="W2194" s="15" t="str">
        <x:v>Individual unit ≤15,000 sq ft</x:v>
      </x:c>
      <x:c r="X2194" s="13" t="n">
        <x:f>IF(N2194="Yes",L2194,0)</x:f>
        <x:v>12.50388802488336</x:v>
      </x:c>
      <x:c r="Y2194" s="14" t="n">
        <x:v>1</x:v>
      </x:c>
      <x:c r="Z2194" s="13" t="str">
        <x:v>Industrial / workshop / storage</x:v>
      </x:c>
    </x:row>
    <x:row r="2195" ht="75" customHeight="1">
      <x:c r="A2195" s="13" t="str">
        <x:v>SE1215</x:v>
      </x:c>
      <x:c r="B2195" s="15" t="str">
        <x:v>Witham</x:v>
      </x:c>
      <x:c r="C2195" s="15" t="str">
        <x:v>Witham</x:v>
      </x:c>
      <x:c r="D2195" s="14" t="n">
        <x:v>27395</x:v>
      </x:c>
      <x:c r="E2195" s="13" t="str">
        <x:v>Town</x:v>
      </x:c>
      <x:c r="F2195" s="15" t="str">
        <x:v>Opus Business Park</x:v>
      </x:c>
      <x:c r="G2195" s="15" t="str">
        <x:v>Opus Business Park, Witham</x:v>
      </x:c>
      <x:c r="H2195" s="13" t="str">
        <x:v>Current</x:v>
      </x:c>
      <x:c r="I2195" s="14" t="n">
        <x:v>1286</x:v>
      </x:c>
      <x:c r="J2195" s="13" t="str">
        <x:f>IF(AND(ISNUMBER(I2195),I2195&gt;0),IF(I2195&lt;=1000,"1–1,000",IF(I2195&lt;=2500,"1,001–2,500",IF(I2195&lt;=5000,"2,501–5,000",IF(I2195&lt;=10000,"5,001–10,000","10,001–15,000")))),"1,001–2,500")</x:f>
        <x:v>1,001–2,500</x:v>
      </x:c>
      <x:c r="K2195" s="16" t="n">
        <x:v>16075</x:v>
      </x:c>
      <x:c r="L2195" s="43" t="n">
        <x:f>IF(AND(ISNUMBER(I2195),I2195&gt;0,ISNUMBER(K2195),K2195&gt;0),K2195/I2195,"n.a.")</x:f>
        <x:v>12.5</x:v>
      </x:c>
      <x:c r="M2195" s="43"/>
      <x:c r="N2195" s="13" t="str">
        <x:v>Yes</x:v>
      </x:c>
      <x:c r="O2195" s="15" t="str">
        <x:v>Not stated</x:v>
      </x:c>
      <x:c r="P2195" s="15" t="str">
        <x:v>Roller shutter doors; Features include electric roller shutter doors, steel frame construction, 3 phase power and gas, B1/B2/B8 use classes, dedicated loading and parking areas, office space, and WC facilities.</x:v>
      </x:c>
      <x:c r="Q2195" s="15" t="str">
        <x:v>Part of the Opus Business Park Development, the refurbished units offer modern industrial/warehouse space with allocated parking. Features include electric roller shutter doors, steel frame construction, 3 phase power and gas, B1/B2/B8 use classes, dedicated loading and parking areas, office space, and WC facilities.</x:v>
      </x:c>
      <x:c r="R2195" s="15" t="str">
        <x:v>Advertised to let Direct agent detail verified. Rent amount checked against a rent-labelled annual statement.</x:v>
      </x:c>
      <x:c r="S2195" s="15" t="str">
        <x:v>https://ayerscruiks.search-prop.com/properties/331556-opus-business-park-witham</x:v>
      </x:c>
      <x:c r="T2195" s="15" t="str"/>
      <x:c r="U2195" s="15" t="str"/>
      <x:c r="V2195" s="15" t="str">
        <x:v>Witham — Opus Business Park</x:v>
      </x:c>
      <x:c r="W2195" s="15" t="str">
        <x:v>Individual unit ≤15,000 sq ft</x:v>
      </x:c>
      <x:c r="X2195" s="13" t="n">
        <x:f>IF(N2195="Yes",L2195,0)</x:f>
        <x:v>12.5</x:v>
      </x:c>
      <x:c r="Y2195" s="14" t="n">
        <x:v>1</x:v>
      </x:c>
      <x:c r="Z2195" s="13" t="str">
        <x:v>Industrial / workshop / storage</x:v>
      </x:c>
    </x:row>
    <x:row r="2196" ht="49" customHeight="1">
      <x:c r="A2196" s="13" t="str">
        <x:v>SE1216</x:v>
      </x:c>
      <x:c r="B2196" s="15" t="str">
        <x:v>Witham</x:v>
      </x:c>
      <x:c r="C2196" s="15" t="str">
        <x:v>Witham</x:v>
      </x:c>
      <x:c r="D2196" s="14" t="n">
        <x:v>27395</x:v>
      </x:c>
      <x:c r="E2196" s="13" t="str">
        <x:v>Town</x:v>
      </x:c>
      <x:c r="F2196" s="15" t="str">
        <x:v>Standalone / estate not named</x:v>
      </x:c>
      <x:c r="G2196" s="15" t="str">
        <x:v>178 Enterprise Court, Eastways, Witham CM8</x:v>
      </x:c>
      <x:c r="H2196" s="13" t="str">
        <x:v>Current</x:v>
      </x:c>
      <x:c r="I2196" s="14" t="n">
        <x:v>482</x:v>
      </x:c>
      <x:c r="J2196" s="13" t="str">
        <x:f>IF(AND(ISNUMBER(I2196),I2196&gt;0),IF(I2196&lt;=1000,"1–1,000",IF(I2196&lt;=2500,"1,001–2,500",IF(I2196&lt;=5000,"2,501–5,000",IF(I2196&lt;=10000,"5,001–10,000","10,001–15,000")))),"1–1,000")</x:f>
        <x:v>1–1,000</x:v>
      </x:c>
      <x:c r="K2196" s="16" t="n">
        <x:v>8256</x:v>
      </x:c>
      <x:c r="L2196" s="43" t="n">
        <x:f>IF(AND(ISNUMBER(I2196),I2196&gt;0,ISNUMBER(K2196),K2196&gt;0),K2196/I2196,"n.a.")</x:f>
        <x:v>17.12863070539419</x:v>
      </x:c>
      <x:c r="M2196" s="43"/>
      <x:c r="N2196" s="13" t="str">
        <x:v>Yes</x:v>
      </x:c>
      <x:c r="O2196" s="15" t="str">
        <x:v>Not stated</x:v>
      </x:c>
      <x:c r="P2196" s="15" t="str">
        <x:v>Not stated</x:v>
      </x:c>
      <x:c r="Q2196" s="15" t="str">
        <x:v>Class E Business unit of 482 sq ft available with parking - to be re-decorated Industrial</x:v>
      </x:c>
      <x:c r="R2196" s="15" t="str">
        <x:v>Advertised to let Annual rent converted from portal pcm; rounded display may differ from agent annual quote. Portal result card observed; individual detail unavailable at time of reading. Annual rent is 12 × Zoopla advertised monthly rent; display rounding may apply.</x:v>
      </x:c>
      <x:c r="S2196" s="15" t="str">
        <x:v>https://www.zoopla.co.uk/to-rent/commercial/details/74475891/</x:v>
      </x:c>
      <x:c r="T2196" s="15" t="str"/>
      <x:c r="U2196" s="15" t="str"/>
      <x:c r="V2196" s="15" t="str">
        <x:v>Witham — Standalone / estate not named</x:v>
      </x:c>
      <x:c r="W2196" s="15" t="str">
        <x:v>Individual unit ≤15,000 sq ft</x:v>
      </x:c>
      <x:c r="X2196" s="13" t="n">
        <x:f>IF(N2196="Yes",L2196,0)</x:f>
        <x:v>17.12863070539419</x:v>
      </x:c>
      <x:c r="Y2196" s="14" t="n">
        <x:v>1</x:v>
      </x:c>
      <x:c r="Z2196" s="13" t="str">
        <x:v>Industrial / workshop / storage</x:v>
      </x:c>
    </x:row>
    <x:row r="2197" ht="49" customHeight="1">
      <x:c r="A2197" s="13" t="str">
        <x:v>SE1217</x:v>
      </x:c>
      <x:c r="B2197" s="15" t="str">
        <x:v>Witham</x:v>
      </x:c>
      <x:c r="C2197" s="15" t="str">
        <x:v>Witham</x:v>
      </x:c>
      <x:c r="D2197" s="14" t="n">
        <x:v>27395</x:v>
      </x:c>
      <x:c r="E2197" s="13" t="str">
        <x:v>Town</x:v>
      </x:c>
      <x:c r="F2197" s="15" t="str">
        <x:v>Standalone / estate not named</x:v>
      </x:c>
      <x:c r="G2197" s="15" t="str">
        <x:v>4, Freebournes Park, Freebournes Road, Witham, CM8 3DG</x:v>
      </x:c>
      <x:c r="H2197" s="13" t="str">
        <x:v>Current</x:v>
      </x:c>
      <x:c r="I2197" s="14" t="n">
        <x:v>5913</x:v>
      </x:c>
      <x:c r="J2197" s="13" t="str">
        <x:f>IF(AND(ISNUMBER(I2197),I2197&gt;0),IF(I2197&lt;=1000,"1–1,000",IF(I2197&lt;=2500,"1,001–2,500",IF(I2197&lt;=5000,"2,501–5,000",IF(I2197&lt;=10000,"5,001–10,000","10,001–15,000")))),"5,001–10,000")</x:f>
        <x:v>5,001–10,000</x:v>
      </x:c>
      <x:c r="K2197" s="16" t="n">
        <x:v>79824</x:v>
      </x:c>
      <x:c r="L2197" s="43" t="n">
        <x:f>IF(AND(ISNUMBER(I2197),I2197&gt;0,ISNUMBER(K2197),K2197&gt;0),K2197/I2197,"n.a.")</x:f>
        <x:v>13.49974632166413</x:v>
      </x:c>
      <x:c r="M2197" s="43"/>
      <x:c r="N2197" s="13" t="str">
        <x:v>Yes</x:v>
      </x:c>
      <x:c r="O2197" s="15" t="str">
        <x:v>Not stated</x:v>
      </x:c>
      <x:c r="P2197" s="15" t="str">
        <x:v>Not stated</x:v>
      </x:c>
      <x:c r="Q2197" s="15" t="str">
        <x:v>Brand new warehouses available to let now</x:v>
      </x:c>
      <x:c r="R2197" s="15" t="str">
        <x:v>Advertised to let Annual rent converted from portal pcm; rounded display may differ from agent annual quote. Size read from property card, excluding the search-size filter. Annual rent is 12 × Rightmove advertised monthly rent; display rounding may apply.</x:v>
      </x:c>
      <x:c r="S2197" s="15" t="str">
        <x:v>https://www.rightmove.co.uk/properties/773400862303393#/?channel=COM_LET</x:v>
      </x:c>
      <x:c r="T2197" s="15" t="str"/>
      <x:c r="U2197" s="15" t="str"/>
      <x:c r="V2197" s="15" t="str">
        <x:v>Witham — Standalone / estate not named</x:v>
      </x:c>
      <x:c r="W2197" s="15" t="str">
        <x:v>Individual unit ≤15,000 sq ft</x:v>
      </x:c>
      <x:c r="X2197" s="13" t="n">
        <x:f>IF(N2197="Yes",L2197,0)</x:f>
        <x:v>13.49974632166413</x:v>
      </x:c>
      <x:c r="Y2197" s="14" t="n">
        <x:v>1</x:v>
      </x:c>
      <x:c r="Z2197" s="13" t="str">
        <x:v>Industrial / workshop / storage</x:v>
      </x:c>
    </x:row>
    <x:row r="2198" ht="49" customHeight="1">
      <x:c r="A2198" s="13" t="str">
        <x:v>SE1218</x:v>
      </x:c>
      <x:c r="B2198" s="15" t="str">
        <x:v>Witham</x:v>
      </x:c>
      <x:c r="C2198" s="15" t="str">
        <x:v>Witham</x:v>
      </x:c>
      <x:c r="D2198" s="14" t="n">
        <x:v>27395</x:v>
      </x:c>
      <x:c r="E2198" s="13" t="str">
        <x:v>Town</x:v>
      </x:c>
      <x:c r="F2198" s="15" t="str">
        <x:v>Standalone / estate not named</x:v>
      </x:c>
      <x:c r="G2198" s="15" t="str">
        <x:v>5, Freebournes Park, Freebournes Road, Witham, CM8 3DG</x:v>
      </x:c>
      <x:c r="H2198" s="13" t="str">
        <x:v>Current</x:v>
      </x:c>
      <x:c r="I2198" s="14" t="n">
        <x:v>5300</x:v>
      </x:c>
      <x:c r="J2198" s="13" t="str">
        <x:f>IF(AND(ISNUMBER(I2198),I2198&gt;0),IF(I2198&lt;=1000,"1–1,000",IF(I2198&lt;=2500,"1,001–2,500",IF(I2198&lt;=5000,"2,501–5,000",IF(I2198&lt;=10000,"5,001–10,000","10,001–15,000")))),"5,001–10,000")</x:f>
        <x:v>5,001–10,000</x:v>
      </x:c>
      <x:c r="K2198" s="16" t="n">
        <x:v>71556</x:v>
      </x:c>
      <x:c r="L2198" s="43" t="n">
        <x:f>IF(AND(ISNUMBER(I2198),I2198&gt;0,ISNUMBER(K2198),K2198&gt;0),K2198/I2198,"n.a.")</x:f>
        <x:v>13.501132075471698</x:v>
      </x:c>
      <x:c r="M2198" s="43"/>
      <x:c r="N2198" s="13" t="str">
        <x:v>Yes</x:v>
      </x:c>
      <x:c r="O2198" s="15" t="str">
        <x:v>Not stated</x:v>
      </x:c>
      <x:c r="P2198" s="15" t="str">
        <x:v>Not stated</x:v>
      </x:c>
      <x:c r="Q2198" s="15" t="str">
        <x:v>Brand new warehouses available to let now</x:v>
      </x:c>
      <x:c r="R2198" s="15" t="str">
        <x:v>Advertised to let Annual rent converted from portal pcm; rounded display may differ from agent annual quote. Size read from property card, excluding the search-size filter. Annual rent is 12 × Rightmove advertised monthly rent; display rounding may apply.</x:v>
      </x:c>
      <x:c r="S2198" s="15" t="str">
        <x:v>https://www.rightmove.co.uk/properties/773400866421840#/?channel=COM_LET</x:v>
      </x:c>
      <x:c r="T2198" s="15" t="str"/>
      <x:c r="U2198" s="15" t="str"/>
      <x:c r="V2198" s="15" t="str">
        <x:v>Witham — Standalone / estate not named</x:v>
      </x:c>
      <x:c r="W2198" s="15" t="str">
        <x:v>Individual unit ≤15,000 sq ft</x:v>
      </x:c>
      <x:c r="X2198" s="13" t="n">
        <x:f>IF(N2198="Yes",L2198,0)</x:f>
        <x:v>13.501132075471698</x:v>
      </x:c>
      <x:c r="Y2198" s="14" t="n">
        <x:v>1</x:v>
      </x:c>
      <x:c r="Z2198" s="13" t="str">
        <x:v>Industrial / workshop / storage</x:v>
      </x:c>
    </x:row>
    <x:row r="2199" ht="153" customHeight="1">
      <x:c r="A2199" s="13" t="str">
        <x:v>SE1219</x:v>
      </x:c>
      <x:c r="B2199" s="15" t="str">
        <x:v>Witham</x:v>
      </x:c>
      <x:c r="C2199" s="15" t="str">
        <x:v>Witham</x:v>
      </x:c>
      <x:c r="D2199" s="14" t="n">
        <x:v>27395</x:v>
      </x:c>
      <x:c r="E2199" s="13" t="str">
        <x:v>Town</x:v>
      </x:c>
      <x:c r="F2199" s="15" t="str">
        <x:v>Standalone / estate not named</x:v>
      </x:c>
      <x:c r="G2199" s="15" t="str">
        <x:v>Rear of Unit 2, Wheaton Road, Witham CM8 3UJ</x:v>
      </x:c>
      <x:c r="H2199" s="13" t="str">
        <x:v>Future</x:v>
      </x:c>
      <x:c r="I2199" s="14" t="n">
        <x:v>7382</x:v>
      </x:c>
      <x:c r="J2199" s="13" t="str">
        <x:f>IF(AND(ISNUMBER(I2199),I2199&gt;0),IF(I2199&lt;=1000,"1–1,000",IF(I2199&lt;=2500,"1,001–2,500",IF(I2199&lt;=5000,"2,501–5,000",IF(I2199&lt;=10000,"5,001–10,000","10,001–15,000")))),"5,001–10,000")</x:f>
        <x:v>5,001–10,000</x:v>
      </x:c>
      <x:c r="K2199" s="16" t="n">
        <x:v>59496</x:v>
      </x:c>
      <x:c r="L2199" s="43" t="n">
        <x:f>IF(AND(ISNUMBER(I2199),I2199&gt;0,ISNUMBER(K2199),K2199&gt;0),K2199/I2199,"n.a.")</x:f>
        <x:v>8.059604443240314</x:v>
      </x:c>
      <x:c r="M2199" s="43" t="n">
        <x:v>8.06</x:v>
      </x:c>
      <x:c r="N2199" s="13" t="str">
        <x:v>No</x:v>
      </x:c>
      <x:c r="O2199" s="15" t="str">
        <x:v>Two full-height roller shutter doors (approx 3.67 m wide x 3.53 m high); Approximate eaves height of 4.53 m rising to 5.96 m; There are two full-height roller shutter doors, each measuring approximately 3.67 m wide x 3.53 m high, providing vehicular access to the main warehouse area which benefits from fluorescent lighting, three-phase power and a gas connection (understood to be available).; The warehouse has an approximate eaves height of 4.53 m rising to a maximum pitch height of 5.96 m.</x:v>
      </x:c>
      <x:c r="P2199" s="15" t="str">
        <x:v>Two full-height roller shutter doors (approx 3.67 m wide x 3.53 m high); There are two full-height roller shutter doors, each measuring approximately 3.67 m wide x 3.53 m high, providing vehicular access to the main warehouse area which benefits from fluorescent lighting, three-phase power and a gas connection (understood to be available).</x:v>
      </x:c>
      <x:c r="Q2199" s="15" t="str">
        <x:v>A unit of steel portal frame construction with part brick and part steel profile clad elevations beneath a pitched roof incorporating translucent roof lights. There are two full-height roller shutter doors, each measuring approximately 3.67 m wide x 3.53 m high, providing vehicular access to the main warehouse area which benefits from fluorescent lighting, three-phase power and a gas connection (understood to be available). The warehouse has an approximate eaves height of 4.53 m rising to a maximum pitch height of 5.96 m. A large mezzanine area provides a combination of open storage space and additional office accommodation. Pedestrian access is provided via a personnel door on the front ele</x:v>
      </x:c>
      <x:c r="R2199" s="15" t="str">
        <x:v>Future/refurbishment or tenant vacation pending Rightmove displays a price per sq ft; may be portal calculated. Rightmove detail verified. Annual rent is 12 × Rightmove advertised monthly rent; display rounding may apply.</x:v>
      </x:c>
      <x:c r="S2199" s="15" t="str">
        <x:v>https://www.zoopla.co.uk/to-rent/commercial/details/74643629/</x:v>
      </x:c>
      <x:c r="T2199" s="15" t="str">
        <x:v>https://www.rightmove.co.uk/properties/782876455689553#/?channel=COM_LET</x:v>
      </x:c>
      <x:c r="U2199" s="15" t="str"/>
      <x:c r="V2199" s="15" t="str">
        <x:v>Witham — Standalone / estate not named</x:v>
      </x:c>
      <x:c r="W2199" s="15" t="str">
        <x:v>Individual unit ≤15,000 sq ft</x:v>
      </x:c>
      <x:c r="X2199" s="13" t="n">
        <x:f>IF(N2199="Yes",L2199,0)</x:f>
        <x:v>0</x:v>
      </x:c>
      <x:c r="Y2199" s="14" t="n">
        <x:v>1</x:v>
      </x:c>
      <x:c r="Z2199" s="13" t="str">
        <x:v>Industrial / workshop / storage</x:v>
      </x:c>
    </x:row>
    <x:row r="2200" ht="153" customHeight="1">
      <x:c r="A2200" s="13" t="str">
        <x:v>SE1220</x:v>
      </x:c>
      <x:c r="B2200" s="15" t="str">
        <x:v>Witham</x:v>
      </x:c>
      <x:c r="C2200" s="15" t="str">
        <x:v>Witham</x:v>
      </x:c>
      <x:c r="D2200" s="14" t="n">
        <x:v>27395</x:v>
      </x:c>
      <x:c r="E2200" s="13" t="str">
        <x:v>Town</x:v>
      </x:c>
      <x:c r="F2200" s="15" t="str">
        <x:v>Standalone / estate not named</x:v>
      </x:c>
      <x:c r="G2200" s="15" t="str">
        <x:v>Unit 1 Freebournes Park, Wheaton Road, Witham, Essex, CM8</x:v>
      </x:c>
      <x:c r="H2200" s="13" t="str">
        <x:v>Current</x:v>
      </x:c>
      <x:c r="I2200" s="14" t="n">
        <x:v>5790</x:v>
      </x:c>
      <x:c r="J2200" s="13" t="str">
        <x:f>IF(AND(ISNUMBER(I2200),I2200&gt;0),IF(I2200&lt;=1000,"1–1,000",IF(I2200&lt;=2500,"1,001–2,500",IF(I2200&lt;=5000,"2,501–5,000",IF(I2200&lt;=10000,"5,001–10,000","10,001–15,000")))),"5,001–10,000")</x:f>
        <x:v>5,001–10,000</x:v>
      </x:c>
      <x:c r="K2200" s="16" t="n">
        <x:v>86950</x:v>
      </x:c>
      <x:c r="L2200" s="43" t="n">
        <x:f>IF(AND(ISNUMBER(I2200),I2200&gt;0,ISNUMBER(K2200),K2200&gt;0),K2200/I2200,"n.a.")</x:f>
        <x:v>15.01727115716753</x:v>
      </x:c>
      <x:c r="M2200" s="43" t="n">
        <x:v>15.02</x:v>
      </x:c>
      <x:c r="N2200" s="13" t="str">
        <x:v>Yes</x:v>
      </x:c>
      <x:c r="O2200" s="15" t="str">
        <x:v>8.4m internal height; Unit 1 has 8.4m (28 ft.) clear internal height, 37.5kN/m floor loading, full height electric shutter door, 12m yard/forecourt depth, parking spaces and an electric vehicle charging point.</x:v>
      </x:c>
      <x:c r="P2200" s="15" t="str">
        <x:v>Unit 1 has 8.4m (28 ft.) clear internal height, 37.5kN/m floor loading, full height electric shutter door, 12m yard/forecourt depth, parking spaces and an electric vehicle charging point.</x:v>
      </x:c>
      <x:c r="Q2200" s="15" t="str">
        <x:v>Unit 1 Freebournes Park comprises a single storey industrial/warehouse unit with first floor space, within a development of 10 units that was completed in 2025 to shell &amp; core finish. Unit 1 has 8.4m (28 ft.) clear internal height, 37.5kN/m floor loading, full height electric shutter door, 12m yard/forecourt depth, parking spaces and an electric vehicle charging point. All rents, prices and premiums are exclusive of VAT under the Finance Act 1989. | Map data © contributors Industrial, Church and education, Warehouse Innovation Centre, CEME, Marsh Way, Rainham, RM13 To Let: On application. 537 sq. ft. Warehouse, Leisure, Offices, Industrial, Public House/Bar, Takeaway Airport Business Park, C</x:v>
      </x:c>
      <x:c r="R2200" s="15" t="str">
        <x:v>Advertised to let Annual rent converted from portal pcm; rounded display may differ from agent annual quote. Rightmove displays a price per sq ft; may be portal calculated. Rightmove detail verified. Agent annual rent verified. Direct agent detail verified. Rent amount checked against a rent-labelled annual statement.</x:v>
      </x:c>
      <x:c r="S2200" s="15" t="str">
        <x:v>https://www.zoopla.co.uk/to-rent/commercial/details/72748070/</x:v>
      </x:c>
      <x:c r="T2200" s="15" t="str">
        <x:v>https://www.rightmove.co.uk/properties/760717310077697#/?channel=COM_LET</x:v>
      </x:c>
      <x:c r="U2200" s="15" t="str">
        <x:v>https://property.kemsley.com/property/details/8907460/unit-1-freebournes-park-wheaton-road-witham-essex-cm8-warehouse</x:v>
      </x:c>
      <x:c r="V2200" s="15" t="str">
        <x:v>Witham — Standalone / estate not named</x:v>
      </x:c>
      <x:c r="W2200" s="15" t="str">
        <x:v>Individual unit ≤15,000 sq ft</x:v>
      </x:c>
      <x:c r="X2200" s="13" t="n">
        <x:f>IF(N2200="Yes",L2200,0)</x:f>
        <x:v>15.01727115716753</x:v>
      </x:c>
      <x:c r="Y2200" s="14" t="n">
        <x:v>1</x:v>
      </x:c>
      <x:c r="Z2200" s="13" t="str">
        <x:v>Industrial / workshop / storage</x:v>
      </x:c>
    </x:row>
    <x:row r="2201" ht="153" customHeight="1">
      <x:c r="A2201" s="13" t="str">
        <x:v>SE1221</x:v>
      </x:c>
      <x:c r="B2201" s="15" t="str">
        <x:v>Witham</x:v>
      </x:c>
      <x:c r="C2201" s="15" t="str">
        <x:v>Witham</x:v>
      </x:c>
      <x:c r="D2201" s="14" t="n">
        <x:v>27395</x:v>
      </x:c>
      <x:c r="E2201" s="13" t="str">
        <x:v>Town</x:v>
      </x:c>
      <x:c r="F2201" s="15" t="str">
        <x:v>Standalone / estate not named</x:v>
      </x:c>
      <x:c r="G2201" s="15" t="str">
        <x:v>Unit 3 Europa Way, Europa Park, Witham, CM8 2FN</x:v>
      </x:c>
      <x:c r="H2201" s="13" t="str">
        <x:v>Current</x:v>
      </x:c>
      <x:c r="I2201" s="14" t="n">
        <x:v>10071</x:v>
      </x:c>
      <x:c r="J2201" s="13" t="str">
        <x:f>IF(AND(ISNUMBER(I2201),I2201&gt;0),IF(I2201&lt;=1000,"1–1,000",IF(I2201&lt;=2500,"1,001–2,500",IF(I2201&lt;=5000,"2,501–5,000",IF(I2201&lt;=10000,"5,001–10,000","10,001–15,000")))),"10,001–15,000")</x:f>
        <x:v>10,001–15,000</x:v>
      </x:c>
      <x:c r="K2201" s="16" t="n">
        <x:v>85000</x:v>
      </x:c>
      <x:c r="L2201" s="43" t="n">
        <x:f>IF(AND(ISNUMBER(I2201),I2201&gt;0,ISNUMBER(K2201),K2201&gt;0),K2201/I2201,"n.a.")</x:f>
        <x:v>8.440075464204151</x:v>
      </x:c>
      <x:c r="M2201" s="43"/>
      <x:c r="N2201" s="13" t="str">
        <x:v>Yes</x:v>
      </x:c>
      <x:c r="O2201" s="15" t="str">
        <x:v>The property benefits from an eaves height of 6.85m, a dedicated loading bay and roller shutter door(3.6m(w) x4.8m(h).</x:v>
      </x:c>
      <x:c r="P2201" s="15" t="str">
        <x:v>The property benefits from an eaves height of 6.85m, a dedicated loading bay and roller shutter door(3.6m(w) x4.8m(h).</x:v>
      </x:c>
      <x:c r="Q2201" s="15" t="str">
        <x:v>/ / , Unit 3 Europa Way The property comprises an end terrace industrial/warehouse unit of steel portal frame construction with corrugated steel cladding and translucent roof panels. Staff facilities are available on the ground floor along with offices and storage at first floor/mezzanine. The property benefits from an eaves height of 6.85m, a dedicated loading bay and roller shutter door(3.6m(w) x4.8m(h). Externally, there are 17 parking spaces. Witham has a population of circa 27,000 and lies midway between Chelmsford, the County City of Essex, and Colchester adjacent to the A12 trunk road, which provides excellent communication links to the M25(J28), Stansted Airport and the A120. The pro</x:v>
      </x:c>
      <x:c r="R2201" s="15" t="str">
        <x:v>Advertised to let Annual rent converted from portal pcm; rounded display may differ from agent annual quote. Agent annual rent verified. Direct agent detail verified. Rent amount checked against a rent-labelled annual statement.</x:v>
      </x:c>
      <x:c r="S2201" s="15" t="str">
        <x:v>https://www.rightmove.co.uk/properties/773355578421633#/?channel=COM_LET</x:v>
      </x:c>
      <x:c r="T2201" s="15" t="str">
        <x:v>https://www.whybrow.net/property/unit-3-europa-way-europa-park-witham/</x:v>
      </x:c>
      <x:c r="U2201" s="15" t="str"/>
      <x:c r="V2201" s="15" t="str">
        <x:v>Witham — Standalone / estate not named</x:v>
      </x:c>
      <x:c r="W2201" s="15" t="str">
        <x:v>Individual unit ≤15,000 sq ft</x:v>
      </x:c>
      <x:c r="X2201" s="13" t="n">
        <x:f>IF(N2201="Yes",L2201,0)</x:f>
        <x:v>8.440075464204151</x:v>
      </x:c>
      <x:c r="Y2201" s="14" t="n">
        <x:v>1</x:v>
      </x:c>
      <x:c r="Z2201" s="13" t="str">
        <x:v>Industrial / workshop / storage</x:v>
      </x:c>
    </x:row>
    <x:row r="2202" ht="62" customHeight="1">
      <x:c r="A2202" s="13" t="str">
        <x:v>SE1222</x:v>
      </x:c>
      <x:c r="B2202" s="15" t="str">
        <x:v>Witham</x:v>
      </x:c>
      <x:c r="C2202" s="15" t="str">
        <x:v>Witham</x:v>
      </x:c>
      <x:c r="D2202" s="14" t="n">
        <x:v>27395</x:v>
      </x:c>
      <x:c r="E2202" s="13" t="str">
        <x:v>Town</x:v>
      </x:c>
      <x:c r="F2202" s="15" t="str">
        <x:v>Standalone / estate not named</x:v>
      </x:c>
      <x:c r="G2202" s="15" t="str">
        <x:v>Witham</x:v>
      </x:c>
      <x:c r="H2202" s="13" t="str">
        <x:v>Current</x:v>
      </x:c>
      <x:c r="I2202" s="14" t="n">
        <x:v>6465</x:v>
      </x:c>
      <x:c r="J2202" s="13" t="str">
        <x:f>IF(AND(ISNUMBER(I2202),I2202&gt;0),IF(I2202&lt;=1000,"1–1,000",IF(I2202&lt;=2500,"1,001–2,500",IF(I2202&lt;=5000,"2,501–5,000",IF(I2202&lt;=10000,"5,001–10,000","10,001–15,000")))),"5,001–10,000")</x:f>
        <x:v>5,001–10,000</x:v>
      </x:c>
      <x:c r="K2202" s="16" t="n">
        <x:v>42000</x:v>
      </x:c>
      <x:c r="L2202" s="43" t="n">
        <x:f>IF(AND(ISNUMBER(I2202),I2202&gt;0,ISNUMBER(K2202),K2202&gt;0),K2202/I2202,"n.a.")</x:f>
        <x:v>6.496519721577727</x:v>
      </x:c>
      <x:c r="M2202" s="43"/>
      <x:c r="N2202" s="13" t="str">
        <x:v>Yes</x:v>
      </x:c>
      <x:c r="O2202" s="15" t="str">
        <x:v>Not stated</x:v>
      </x:c>
      <x:c r="P2202" s="15" t="str">
        <x:v>Not stated</x:v>
      </x:c>
      <x:c r="Q2202" s="15" t="str">
        <x:v>Warehouse to let in Witham. The property measures 6,465 square feet in total and offers secure warehouse on a well connection and secure site. The site benefits from its direct access onto the A12.</x:v>
      </x:c>
      <x:c r="R2202" s="15" t="str">
        <x:v>Advertised to let Annual rent converted from portal pcm; rounded display may differ from agent annual quote. Size read from property card, excluding the search-size filter. Annual rent is 12 × Rightmove advertised monthly rent; display rounding may apply.</x:v>
      </x:c>
      <x:c r="S2202" s="15" t="str">
        <x:v>https://www.rightmove.co.uk/properties/94376700#/?channel=COM_LET</x:v>
      </x:c>
      <x:c r="T2202" s="15" t="str"/>
      <x:c r="U2202" s="15" t="str"/>
      <x:c r="V2202" s="15" t="str">
        <x:v>Witham — Standalone / estate not named</x:v>
      </x:c>
      <x:c r="W2202" s="15" t="str">
        <x:v>Individual unit ≤15,000 sq ft</x:v>
      </x:c>
      <x:c r="X2202" s="13" t="n">
        <x:f>IF(N2202="Yes",L2202,0)</x:f>
        <x:v>6.496519721577727</x:v>
      </x:c>
      <x:c r="Y2202" s="14" t="n">
        <x:v>1</x:v>
      </x:c>
      <x:c r="Z2202" s="13" t="str">
        <x:v>Industrial / workshop / storage</x:v>
      </x:c>
    </x:row>
    <x:row r="2203" ht="42" customHeight="1">
      <x:c r="A2203" s="13" t="str">
        <x:v>SE1223</x:v>
      </x:c>
      <x:c r="B2203" s="15" t="str">
        <x:v>Oxford</x:v>
      </x:c>
      <x:c r="C2203" s="15" t="str">
        <x:v>Kidlington</x:v>
      </x:c>
      <x:c r="D2203" s="14" t="n">
        <x:v>14640</x:v>
      </x:c>
      <x:c r="E2203" s="13" t="str">
        <x:v>Nearby</x:v>
      </x:c>
      <x:c r="F2203" s="15" t="str">
        <x:v>Station Field Industrial Estate</x:v>
      </x:c>
      <x:c r="G2203" s="15" t="str">
        <x:v>20 Bankside, Kidlington</x:v>
      </x:c>
      <x:c r="H2203" s="13" t="str">
        <x:v>Current</x:v>
      </x:c>
      <x:c r="I2203" s="14" t="n">
        <x:v>1029</x:v>
      </x:c>
      <x:c r="J2203" s="13" t="str">
        <x:f>IF(AND(ISNUMBER(I2203),I2203&gt;0),IF(I2203&lt;=1000,"1–1,000",IF(I2203&lt;=2500,"1,001–2,500",IF(I2203&lt;=5000,"2,501–5,000",IF(I2203&lt;=10000,"5,001–10,000","10,001–15,000")))),"1,001–2,500")</x:f>
        <x:v>1,001–2,500</x:v>
      </x:c>
      <x:c r="K2203" s="16"/>
      <x:c r="L2203" s="43" t="str">
        <x:f>IF(AND(ISNUMBER(I2203),I2203&gt;0,ISNUMBER(K2203),K2203&gt;0),K2203/I2203,"n.a.")</x:f>
        <x:v>n.a.</x:v>
      </x:c>
      <x:c r="M2203" s="43"/>
      <x:c r="N2203" s="13" t="str">
        <x:v>No</x:v>
      </x:c>
      <x:c r="O2203" s="15" t="str">
        <x:v>Not stated in reviewed sources</x:v>
      </x:c>
      <x:c r="P2203" s="15" t="str">
        <x:v>Not stated in reviewed sources</x:v>
      </x:c>
      <x:c r="Q2203" s="15" t="str">
        <x:v>Industrial/warehouse accommodation; parking.</x:v>
      </x:c>
      <x:c r="R2203" s="15" t="str">
        <x:v>Advertised to let Direct current listing; inclusive rent POA.</x:v>
      </x:c>
      <x:c r="S2203" s="15" t="str">
        <x:v>https://www.njcommercial.co.uk/industrial</x:v>
      </x:c>
      <x:c r="T2203" s="15" t="str"/>
      <x:c r="U2203" s="15" t="str"/>
      <x:c r="V2203" s="15" t="str">
        <x:v>Oxford — Station Field Industrial Estate</x:v>
      </x:c>
      <x:c r="W2203" s="15" t="str">
        <x:v>Individual unit ≤15,000 sq ft</x:v>
      </x:c>
      <x:c r="X2203" s="13" t="n">
        <x:f>IF(N2203="Yes",L2203,0)</x:f>
        <x:v>0</x:v>
      </x:c>
      <x:c r="Y2203" s="14" t="n">
        <x:v>1</x:v>
      </x:c>
      <x:c r="Z2203" s="13" t="str">
        <x:v>Industrial / workshop / storage</x:v>
      </x:c>
    </x:row>
    <x:row r="2204" ht="42" customHeight="1">
      <x:c r="A2204" s="13" t="str">
        <x:v>SE1224</x:v>
      </x:c>
      <x:c r="B2204" s="15" t="str">
        <x:v>Oxford</x:v>
      </x:c>
      <x:c r="C2204" s="15" t="str">
        <x:v>Kidlington</x:v>
      </x:c>
      <x:c r="D2204" s="14" t="n">
        <x:v>14640</x:v>
      </x:c>
      <x:c r="E2204" s="13" t="str">
        <x:v>Nearby</x:v>
      </x:c>
      <x:c r="F2204" s="15" t="str">
        <x:v>Station Field Industrial Estate</x:v>
      </x:c>
      <x:c r="G2204" s="15" t="str">
        <x:v>Unit 1, Bankside, Kidlington</x:v>
      </x:c>
      <x:c r="H2204" s="13" t="str">
        <x:v>Current</x:v>
      </x:c>
      <x:c r="I2204" s="14" t="n">
        <x:v>2349</x:v>
      </x:c>
      <x:c r="J2204" s="13" t="str">
        <x:f>IF(AND(ISNUMBER(I2204),I2204&gt;0),IF(I2204&lt;=1000,"1–1,000",IF(I2204&lt;=2500,"1,001–2,500",IF(I2204&lt;=5000,"2,501–5,000",IF(I2204&lt;=10000,"5,001–10,000","10,001–15,000")))),"1,001–2,500")</x:f>
        <x:v>1,001–2,500</x:v>
      </x:c>
      <x:c r="K2204" s="16"/>
      <x:c r="L2204" s="43" t="str">
        <x:f>IF(AND(ISNUMBER(I2204),I2204&gt;0,ISNUMBER(K2204),K2204&gt;0),K2204/I2204,"n.a.")</x:f>
        <x:v>n.a.</x:v>
      </x:c>
      <x:c r="M2204" s="43"/>
      <x:c r="N2204" s="13" t="str">
        <x:v>No</x:v>
      </x:c>
      <x:c r="O2204" s="15" t="str">
        <x:v>Not stated in reviewed sources</x:v>
      </x:c>
      <x:c r="P2204" s="15" t="str">
        <x:v>Two roller shutter doors across combined Units 1 and 2; per-unit allocation not stated.</x:v>
      </x:c>
      <x:c r="Q2204" s="15" t="str">
        <x:v>Workshop/industrial accommodation; mezzanine; refurbished space.</x:v>
      </x:c>
      <x:c r="R2204" s="15" t="str">
        <x:v>Advertised to let Individual area explicitly scheduled. £48,000 annual rent relates to combined 4,705 sq ft; not allocated to individual units. Two roller shutters across pair, per-unit count unstated.</x:v>
      </x:c>
      <x:c r="S2204" s="15" t="str">
        <x:v>https://conwayscommercial.search-prop.com/properties/376293-units-1-2-kidlington</x:v>
      </x:c>
      <x:c r="T2204" s="15" t="str"/>
      <x:c r="U2204" s="15" t="str"/>
      <x:c r="V2204" s="15" t="str">
        <x:v>Oxford — Station Field Industrial Estate</x:v>
      </x:c>
      <x:c r="W2204" s="15" t="str">
        <x:v>Individual unit ≤15,000 sq ft</x:v>
      </x:c>
      <x:c r="X2204" s="13" t="n">
        <x:f>IF(N2204="Yes",L2204,0)</x:f>
        <x:v>0</x:v>
      </x:c>
      <x:c r="Y2204" s="14" t="n">
        <x:v>1</x:v>
      </x:c>
      <x:c r="Z2204" s="13" t="str">
        <x:v>Industrial / workshop / storage</x:v>
      </x:c>
    </x:row>
    <x:row r="2205" ht="42" customHeight="1">
      <x:c r="A2205" s="13" t="str">
        <x:v>SE1225</x:v>
      </x:c>
      <x:c r="B2205" s="15" t="str">
        <x:v>Oxford</x:v>
      </x:c>
      <x:c r="C2205" s="15" t="str">
        <x:v>Kidlington</x:v>
      </x:c>
      <x:c r="D2205" s="14" t="n">
        <x:v>14640</x:v>
      </x:c>
      <x:c r="E2205" s="13" t="str">
        <x:v>Nearby</x:v>
      </x:c>
      <x:c r="F2205" s="15" t="str">
        <x:v>Station Field Industrial Estate</x:v>
      </x:c>
      <x:c r="G2205" s="15" t="str">
        <x:v>Unit 2, Bankside, Kidlington</x:v>
      </x:c>
      <x:c r="H2205" s="13" t="str">
        <x:v>Current</x:v>
      </x:c>
      <x:c r="I2205" s="14" t="n">
        <x:v>2356</x:v>
      </x:c>
      <x:c r="J2205" s="13" t="str">
        <x:f>IF(AND(ISNUMBER(I2205),I2205&gt;0),IF(I2205&lt;=1000,"1–1,000",IF(I2205&lt;=2500,"1,001–2,500",IF(I2205&lt;=5000,"2,501–5,000",IF(I2205&lt;=10000,"5,001–10,000","10,001–15,000")))),"1,001–2,500")</x:f>
        <x:v>1,001–2,500</x:v>
      </x:c>
      <x:c r="K2205" s="16"/>
      <x:c r="L2205" s="43" t="str">
        <x:f>IF(AND(ISNUMBER(I2205),I2205&gt;0,ISNUMBER(K2205),K2205&gt;0),K2205/I2205,"n.a.")</x:f>
        <x:v>n.a.</x:v>
      </x:c>
      <x:c r="M2205" s="43"/>
      <x:c r="N2205" s="13" t="str">
        <x:v>No</x:v>
      </x:c>
      <x:c r="O2205" s="15" t="str">
        <x:v>Not stated in reviewed sources</x:v>
      </x:c>
      <x:c r="P2205" s="15" t="str">
        <x:v>Two roller shutter doors across combined Units 1 and 2; per-unit allocation not stated.</x:v>
      </x:c>
      <x:c r="Q2205" s="15" t="str">
        <x:v>Workshop/industrial accommodation; mezzanine; refurbished space.</x:v>
      </x:c>
      <x:c r="R2205" s="15" t="str">
        <x:v>Advertised to let Individual area explicitly scheduled. £48,000 annual rent relates to combined 4,705 sq ft; not allocated to individual units. Two roller shutters across pair, per-unit count unstated.</x:v>
      </x:c>
      <x:c r="S2205" s="15" t="str">
        <x:v>https://conwayscommercial.search-prop.com/properties/376293-units-1-2-kidlington</x:v>
      </x:c>
      <x:c r="T2205" s="15" t="str"/>
      <x:c r="U2205" s="15" t="str"/>
      <x:c r="V2205" s="15" t="str">
        <x:v>Oxford — Station Field Industrial Estate</x:v>
      </x:c>
      <x:c r="W2205" s="15" t="str">
        <x:v>Individual unit ≤15,000 sq ft</x:v>
      </x:c>
      <x:c r="X2205" s="13" t="n">
        <x:f>IF(N2205="Yes",L2205,0)</x:f>
        <x:v>0</x:v>
      </x:c>
      <x:c r="Y2205" s="14" t="n">
        <x:v>1</x:v>
      </x:c>
      <x:c r="Z2205" s="13" t="str">
        <x:v>Industrial / workshop / storage</x:v>
      </x:c>
    </x:row>
    <x:row r="2206" ht="62" customHeight="1">
      <x:c r="A2206" s="13" t="str">
        <x:v>SE1226</x:v>
      </x:c>
      <x:c r="B2206" s="15" t="str">
        <x:v>Oxford</x:v>
      </x:c>
      <x:c r="C2206" s="15" t="str">
        <x:v>Oxford</x:v>
      </x:c>
      <x:c r="D2206" s="14" t="n">
        <x:v>170805</x:v>
      </x:c>
      <x:c r="E2206" s="13" t="str">
        <x:v>Town</x:v>
      </x:c>
      <x:c r="F2206" s="15" t="str">
        <x:v>Curtis Industrial Estate</x:v>
      </x:c>
      <x:c r="G2206" s="15" t="str">
        <x:v>Unit 15.2, Curtis Industrial Estate, Oxford OX2</x:v>
      </x:c>
      <x:c r="H2206" s="13" t="str">
        <x:v>Current</x:v>
      </x:c>
      <x:c r="I2206" s="14" t="n">
        <x:v>1958</x:v>
      </x:c>
      <x:c r="J2206" s="13" t="str">
        <x:f>IF(AND(ISNUMBER(I2206),I2206&gt;0),IF(I2206&lt;=1000,"1–1,000",IF(I2206&lt;=2500,"1,001–2,500",IF(I2206&lt;=5000,"2,501–5,000",IF(I2206&lt;=10000,"5,001–10,000","10,001–15,000")))),"1,001–2,500")</x:f>
        <x:v>1,001–2,500</x:v>
      </x:c>
      <x:c r="K2206" s="16" t="n">
        <x:v>29376</x:v>
      </x:c>
      <x:c r="L2206" s="43" t="n">
        <x:f>IF(AND(ISNUMBER(I2206),I2206&gt;0,ISNUMBER(K2206),K2206&gt;0),K2206/I2206,"n.a.")</x:f>
        <x:v>15.003064351378958</x:v>
      </x:c>
      <x:c r="M2206" s="43"/>
      <x:c r="N2206" s="13" t="str">
        <x:v>Yes</x:v>
      </x:c>
      <x:c r="O2206" s="15" t="str">
        <x:v>Unit 15.2 extends to approximately 1,958 sq ft (182 sq m) and comprises a spacious warehouse area with roller shutter access and an eaves height of approximately 3.66m (12 ft).</x:v>
      </x:c>
      <x:c r="P2206" s="15" t="str">
        <x:v>Unit 15.2 extends to approximately 1,958 sq ft (182 sq m) and comprises a spacious warehouse area with roller shutter access and an eaves height of approximately 3.66m (12 ft).</x:v>
      </x:c>
      <x:c r="Q2206" s="15" t="str">
        <x:v>Industrial/warehouse accommodation.</x:v>
      </x:c>
      <x:c r="R2206" s="15" t="str">
        <x:v>Advertised to let Current advert observed on 4 November 2026. Annual asking rent is 12 × advertised monthly rent; portal values may be rounded. Duplicate portal / agent advert for the same demise; counted once.</x:v>
      </x:c>
      <x:c r="S2206" s="15" t="str">
        <x:v>https://www.zoopla.co.uk/to-rent/commercial/details/74503403/</x:v>
      </x:c>
      <x:c r="T2206" s="15" t="str">
        <x:v>https://www.rightmove.co.uk/properties/760902018861248#/?channel=COM_LET</x:v>
      </x:c>
      <x:c r="U2206" s="15" t="str"/>
      <x:c r="V2206" s="15" t="str">
        <x:v>Oxford — Curtis Industrial Estate</x:v>
      </x:c>
      <x:c r="W2206" s="15" t="str">
        <x:v>Individual unit ≤15,000 sq ft</x:v>
      </x:c>
      <x:c r="X2206" s="13" t="n">
        <x:f>IF(N2206="Yes",L2206,0)</x:f>
        <x:v>15.003064351378958</x:v>
      </x:c>
      <x:c r="Y2206" s="14" t="n">
        <x:v>1</x:v>
      </x:c>
      <x:c r="Z2206" s="13" t="str">
        <x:v>Industrial / workshop / storage</x:v>
      </x:c>
    </x:row>
    <x:row r="2207" ht="62" customHeight="1">
      <x:c r="A2207" s="13" t="str">
        <x:v>SE1227</x:v>
      </x:c>
      <x:c r="B2207" s="15" t="str">
        <x:v>Oxford</x:v>
      </x:c>
      <x:c r="C2207" s="15" t="str">
        <x:v>Oxford</x:v>
      </x:c>
      <x:c r="D2207" s="14" t="n">
        <x:v>170805</x:v>
      </x:c>
      <x:c r="E2207" s="13" t="str">
        <x:v>Town</x:v>
      </x:c>
      <x:c r="F2207" s="15" t="str">
        <x:v>Standalone / estate not stated</x:v>
      </x:c>
      <x:c r="G2207" s="15" t="str">
        <x:v>1A Glanville Road, Oxford OX4</x:v>
      </x:c>
      <x:c r="H2207" s="13" t="str">
        <x:v>Current</x:v>
      </x:c>
      <x:c r="I2207" s="14" t="n">
        <x:v>2529</x:v>
      </x:c>
      <x:c r="J2207" s="13" t="str">
        <x:f>IF(AND(ISNUMBER(I2207),I2207&gt;0),IF(I2207&lt;=1000,"1–1,000",IF(I2207&lt;=2500,"1,001–2,500",IF(I2207&lt;=5000,"2,501–5,000",IF(I2207&lt;=10000,"5,001–10,000","10,001–15,000")))),"2,501–5,000")</x:f>
        <x:v>2,501–5,000</x:v>
      </x:c>
      <x:c r="K2207" s="16" t="n">
        <x:v>24996</x:v>
      </x:c>
      <x:c r="L2207" s="43" t="n">
        <x:f>IF(AND(ISNUMBER(I2207),I2207&gt;0,ISNUMBER(K2207),K2207&gt;0),K2207/I2207,"n.a.")</x:f>
        <x:v>9.883748517200475</x:v>
      </x:c>
      <x:c r="M2207" s="43"/>
      <x:c r="N2207" s="13" t="str">
        <x:v>Yes</x:v>
      </x:c>
      <x:c r="O2207" s="15" t="str">
        <x:v>Not stated in reviewed sources</x:v>
      </x:c>
      <x:c r="P2207" s="15" t="str">
        <x:v>Roller shutter door; Internally, the property is arranged to provide open plan accommodation suitable for a range of uses with concrete floors, surface mounted lighting and roller shutter door access.</x:v>
      </x:c>
      <x:c r="Q2207" s="15" t="str">
        <x:v>Industrial/warehouse accommodation.</x:v>
      </x:c>
      <x:c r="R2207" s="15" t="str">
        <x:v>Advertised to let Current advert observed on 4 November 2026. Annual asking rent is 12 × advertised monthly rent; portal values may be rounded.</x:v>
      </x:c>
      <x:c r="S2207" s="15" t="str">
        <x:v>https://www.zoopla.co.uk/to-rent/commercial/details/73857627/</x:v>
      </x:c>
      <x:c r="T2207" s="15" t="str"/>
      <x:c r="U2207" s="15" t="str"/>
      <x:c r="V2207" s="15" t="str">
        <x:v>Oxford — Standalone / estate not stated</x:v>
      </x:c>
      <x:c r="W2207" s="15" t="str">
        <x:v>Individual unit ≤15,000 sq ft</x:v>
      </x:c>
      <x:c r="X2207" s="13" t="n">
        <x:f>IF(N2207="Yes",L2207,0)</x:f>
        <x:v>9.883748517200475</x:v>
      </x:c>
      <x:c r="Y2207" s="14" t="n">
        <x:v>1</x:v>
      </x:c>
      <x:c r="Z2207" s="13" t="str">
        <x:v>Industrial / workshop / storage</x:v>
      </x:c>
    </x:row>
    <x:row r="2208" ht="42" customHeight="1">
      <x:c r="A2208" s="13" t="str">
        <x:v>SE1228</x:v>
      </x:c>
      <x:c r="B2208" s="15" t="str">
        <x:v>Oxford</x:v>
      </x:c>
      <x:c r="C2208" s="15" t="str">
        <x:v>Oxford</x:v>
      </x:c>
      <x:c r="D2208" s="14" t="n">
        <x:v>170805</x:v>
      </x:c>
      <x:c r="E2208" s="13" t="str">
        <x:v>Town</x:v>
      </x:c>
      <x:c r="F2208" s="15" t="str">
        <x:v>Standalone / estate not stated</x:v>
      </x:c>
      <x:c r="G2208" s="15" t="str">
        <x:v>Abingdon Road Depot, Oxford, Oxfordshire OX1</x:v>
      </x:c>
      <x:c r="H2208" s="13" t="str">
        <x:v>Current</x:v>
      </x:c>
      <x:c r="I2208" s="14" t="n">
        <x:v>6637</x:v>
      </x:c>
      <x:c r="J2208" s="13" t="str">
        <x:f>IF(AND(ISNUMBER(I2208),I2208&gt;0),IF(I2208&lt;=1000,"1–1,000",IF(I2208&lt;=2500,"1,001–2,500",IF(I2208&lt;=5000,"2,501–5,000",IF(I2208&lt;=10000,"5,001–10,000","10,001–15,000")))),"5,001–10,000")</x:f>
        <x:v>5,001–10,000</x:v>
      </x:c>
      <x:c r="K2208" s="16" t="n">
        <x:v>90000</x:v>
      </x:c>
      <x:c r="L2208" s="43" t="n">
        <x:f>IF(AND(ISNUMBER(I2208),I2208&gt;0,ISNUMBER(K2208),K2208&gt;0),K2208/I2208,"n.a.")</x:f>
        <x:v>13.560343528702727</x:v>
      </x:c>
      <x:c r="M2208" s="43"/>
      <x:c r="N2208" s="13" t="str">
        <x:v>Yes</x:v>
      </x:c>
      <x:c r="O2208" s="15" t="str">
        <x:v>Not stated in reviewed sources</x:v>
      </x:c>
      <x:c r="P2208" s="15" t="str">
        <x:v>Not stated in reviewed sources</x:v>
      </x:c>
      <x:c r="Q2208" s="15" t="str">
        <x:v>Industrial/warehouse accommodation; yard/loading area.</x:v>
      </x:c>
      <x:c r="R2208" s="15" t="str">
        <x:v>Advertised to let Current advert observed on 4 November 2026. Annual asking rent is 12 × advertised monthly rent; portal values may be rounded.</x:v>
      </x:c>
      <x:c r="S2208" s="15" t="str">
        <x:v>https://www.zoopla.co.uk/to-rent/commercial/details/71054595/</x:v>
      </x:c>
      <x:c r="T2208" s="15" t="str">
        <x:v>https://www.rightmove.co.uk/properties/767240769662720#/?channel=COM_LET</x:v>
      </x:c>
      <x:c r="U2208" s="15" t="str"/>
      <x:c r="V2208" s="15" t="str">
        <x:v>Oxford — Standalone / estate not stated</x:v>
      </x:c>
      <x:c r="W2208" s="15" t="str">
        <x:v>Individual unit ≤15,000 sq ft</x:v>
      </x:c>
      <x:c r="X2208" s="13" t="n">
        <x:f>IF(N2208="Yes",L2208,0)</x:f>
        <x:v>13.560343528702727</x:v>
      </x:c>
      <x:c r="Y2208" s="14" t="n">
        <x:v>1</x:v>
      </x:c>
      <x:c r="Z2208" s="13" t="str">
        <x:v>Industrial / workshop / storage</x:v>
      </x:c>
    </x:row>
    <x:row r="2209" ht="49" customHeight="1">
      <x:c r="A2209" s="13" t="str">
        <x:v>SE1229</x:v>
      </x:c>
      <x:c r="B2209" s="15" t="str">
        <x:v>Oxford</x:v>
      </x:c>
      <x:c r="C2209" s="15" t="str">
        <x:v>Oxford</x:v>
      </x:c>
      <x:c r="D2209" s="14" t="n">
        <x:v>170805</x:v>
      </x:c>
      <x:c r="E2209" s="13" t="str">
        <x:v>Town</x:v>
      </x:c>
      <x:c r="F2209" s="15" t="str">
        <x:v>Standalone / estate not stated</x:v>
      </x:c>
      <x:c r="G2209" s="15" t="str">
        <x:v>Units A &amp; B, 18 Pony Road, Oxford OX4</x:v>
      </x:c>
      <x:c r="H2209" s="13" t="str">
        <x:v>Current</x:v>
      </x:c>
      <x:c r="I2209" s="14"/>
      <x:c r="J2209" s="13" t="str">
        <x:f>IF(AND(ISNUMBER(I2209),I2209&gt;0),IF(I2209&lt;=1000,"1–1,000",IF(I2209&lt;=2500,"1,001–2,500",IF(I2209&lt;=5000,"2,501–5,000",IF(I2209&lt;=10000,"5,001–10,000","10,001–15,000")))),"Range crosses bands")</x:f>
        <x:v>Range crosses bands</x:v>
      </x:c>
      <x:c r="K2209" s="16"/>
      <x:c r="L2209" s="43" t="str">
        <x:f>IF(AND(ISNUMBER(I2209),I2209&gt;0,ISNUMBER(K2209),K2209&gt;0),K2209/I2209,"n.a.")</x:f>
        <x:v>n.a.</x:v>
      </x:c>
      <x:c r="M2209" s="43"/>
      <x:c r="N2209" s="13" t="str">
        <x:v>No</x:v>
      </x:c>
      <x:c r="O2209" s="15" t="str">
        <x:v>Not stated in reviewed sources</x:v>
      </x:c>
      <x:c r="P2209" s="15" t="str">
        <x:v>Not stated in reviewed sources</x:v>
      </x:c>
      <x:c r="Q2209" s="15" t="str">
        <x:v>Industrial/warehouse accommodation; trade counter.</x:v>
      </x:c>
      <x:c r="R2209" s="15" t="str">
        <x:v>Advertised to let Current advert observed on 4 November 2026. Annual asking rent is 12 × advertised monthly rent; portal values may be rounded. One named range/combined demise; no inferred individual areas or annual rent allocation.</x:v>
      </x:c>
      <x:c r="S2209" s="15" t="str">
        <x:v>https://www.zoopla.co.uk/to-rent/commercial/details/73086447/</x:v>
      </x:c>
      <x:c r="T2209" s="15" t="str"/>
      <x:c r="U2209" s="15" t="str"/>
      <x:c r="V2209" s="15" t="str">
        <x:v>Oxford — Standalone / estate not stated</x:v>
      </x:c>
      <x:c r="W2209" s="15" t="str">
        <x:v>2,301–4,605 sq ft; exact unit area not stated</x:v>
      </x:c>
      <x:c r="X2209" s="13" t="n">
        <x:f>IF(N2209="Yes",L2209,0)</x:f>
        <x:v>0</x:v>
      </x:c>
      <x:c r="Y2209" s="14" t="n">
        <x:v>1</x:v>
      </x:c>
      <x:c r="Z2209" s="13" t="str">
        <x:v>Industrial / workshop / storage</x:v>
      </x:c>
    </x:row>
    <x:row r="2210" ht="42" customHeight="1">
      <x:c r="A2210" s="13" t="str">
        <x:v>SE1230</x:v>
      </x:c>
      <x:c r="B2210" s="15" t="str">
        <x:v>Banbury</x:v>
      </x:c>
      <x:c r="C2210" s="15" t="str">
        <x:v>Wroxton</x:v>
      </x:c>
      <x:c r="D2210" s="14" t="n">
        <x:v>305</x:v>
      </x:c>
      <x:c r="E2210" s="13" t="str">
        <x:v>Context</x:v>
      </x:c>
      <x:c r="F2210" s="15" t="str">
        <x:v>Apollo Business Park</x:v>
      </x:c>
      <x:c r="G2210" s="15" t="str">
        <x:v>Unit 11, Apollo Business Park, Ironstone Lane, Wroxton, Banbury, Oxfordshire, OX15 6AY</x:v>
      </x:c>
      <x:c r="H2210" s="13" t="str">
        <x:v>Current</x:v>
      </x:c>
      <x:c r="I2210" s="14" t="n">
        <x:v>1707</x:v>
      </x:c>
      <x:c r="J2210" s="13" t="str">
        <x:f>IF(AND(ISNUMBER(I2210),I2210&gt;0),IF(I2210&lt;=1000,"1–1,000",IF(I2210&lt;=2500,"1,001–2,500",IF(I2210&lt;=5000,"2,501–5,000",IF(I2210&lt;=10000,"5,001–10,000","10,001–15,000")))),"1,001–2,500")</x:f>
        <x:v>1,001–2,500</x:v>
      </x:c>
      <x:c r="K2210" s="16" t="n">
        <x:v>18996</x:v>
      </x:c>
      <x:c r="L2210" s="43" t="n">
        <x:f>IF(AND(ISNUMBER(I2210),I2210&gt;0,ISNUMBER(K2210),K2210&gt;0),K2210/I2210,"n.a.")</x:f>
        <x:v>11.12829525483304</x:v>
      </x:c>
      <x:c r="M2210" s="43"/>
      <x:c r="N2210" s="13" t="str">
        <x:v>No</x:v>
      </x:c>
      <x:c r="O2210" s="15" t="str">
        <x:v>Not stated in reviewed sources</x:v>
      </x:c>
      <x:c r="P2210" s="15" t="str">
        <x:v>Not stated in reviewed sources</x:v>
      </x:c>
      <x:c r="Q2210" s="15" t="str">
        <x:v>Industrial/warehouse accommodation.</x:v>
      </x:c>
      <x:c r="R2210" s="15" t="str">
        <x:v>Advertised to let Current advert observed on 4 November 2026. Annual asking rent is 12 × advertised monthly rent; portal values may be rounded.</x:v>
      </x:c>
      <x:c r="S2210" s="15" t="str">
        <x:v>https://www.rightmove.co.uk/properties/760043560021121#/?channel=COM_LET</x:v>
      </x:c>
      <x:c r="T2210" s="15" t="str"/>
      <x:c r="U2210" s="15" t="str"/>
      <x:c r="V2210" s="15" t="str">
        <x:v>Banbury — Apollo Business Park</x:v>
      </x:c>
      <x:c r="W2210" s="15" t="str">
        <x:v>Individual unit ≤15,000 sq ft</x:v>
      </x:c>
      <x:c r="X2210" s="13" t="n">
        <x:f>IF(N2210="Yes",L2210,0)</x:f>
        <x:v>0</x:v>
      </x:c>
      <x:c r="Y2210" s="14" t="n">
        <x:v>1</x:v>
      </x:c>
      <x:c r="Z2210" s="13" t="str">
        <x:v>Industrial / workshop / storage</x:v>
      </x:c>
    </x:row>
    <x:row r="2211" ht="75" customHeight="1">
      <x:c r="A2211" s="13" t="str">
        <x:v>SE1231</x:v>
      </x:c>
      <x:c r="B2211" s="15" t="str">
        <x:v>Banbury</x:v>
      </x:c>
      <x:c r="C2211" s="15" t="str">
        <x:v>Twyford</x:v>
      </x:c>
      <x:c r="D2211" s="14"/>
      <x:c r="E2211" s="13" t="str">
        <x:v>Nearby</x:v>
      </x:c>
      <x:c r="F2211" s="15" t="str">
        <x:v>Cherwell Valley Business Park</x:v>
      </x:c>
      <x:c r="G2211" s="15" t="str">
        <x:v>Unit 2 Cherwell Valley Business Park, Twyford Road, Banbury, Oxfordshire OX17</x:v>
      </x:c>
      <x:c r="H2211" s="13" t="str">
        <x:v>Current</x:v>
      </x:c>
      <x:c r="I2211" s="14" t="n">
        <x:v>6712</x:v>
      </x:c>
      <x:c r="J2211" s="13" t="str">
        <x:f>IF(AND(ISNUMBER(I2211),I2211&gt;0),IF(I2211&lt;=1000,"1–1,000",IF(I2211&lt;=2500,"1,001–2,500",IF(I2211&lt;=5000,"2,501–5,000",IF(I2211&lt;=10000,"5,001–10,000","10,001–15,000")))),"5,001–10,000")</x:f>
        <x:v>5,001–10,000</x:v>
      </x:c>
      <x:c r="K2211" s="16" t="n">
        <x:v>73836</x:v>
      </x:c>
      <x:c r="L2211" s="43" t="n">
        <x:f>IF(AND(ISNUMBER(I2211),I2211&gt;0,ISNUMBER(K2211),K2211&gt;0),K2211/I2211,"n.a.")</x:f>
        <x:v>11.000595947556615</x:v>
      </x:c>
      <x:c r="M2211" s="43"/>
      <x:c r="N2211" s="13" t="str">
        <x:v>Yes</x:v>
      </x:c>
      <x:c r="O2211" s="15" t="str">
        <x:v>6.4 meter Eaves Height; The property has concrete floors, internal block walls to approximately 2 metres, with composite panelling to eaves, under a pitched profile sheet roof with rooflights.</x:v>
      </x:c>
      <x:c r="P2211" s="15" t="str">
        <x:v>Full Height Roller Shutter; Unit 2 is an industrial/workshop, with full height roller shutter access doors to the front elevation.</x:v>
      </x:c>
      <x:c r="Q2211" s="15" t="str">
        <x:v>Workshop/industrial accommodation.</x:v>
      </x:c>
      <x:c r="R2211" s="15" t="str">
        <x:v>Advertised to let Current advert observed on 4 November 2026. Annual asking rent is 12 × advertised monthly rent; portal values may be rounded. Host BUA population not separately matched.</x:v>
      </x:c>
      <x:c r="S2211" s="15" t="str">
        <x:v>https://www.zoopla.co.uk/to-rent/commercial/details/70701612/</x:v>
      </x:c>
      <x:c r="T2211" s="15" t="str"/>
      <x:c r="U2211" s="15" t="str"/>
      <x:c r="V2211" s="15" t="str">
        <x:v>Banbury — Cherwell Valley Business Park</x:v>
      </x:c>
      <x:c r="W2211" s="15" t="str">
        <x:v>Individual unit ≤15,000 sq ft</x:v>
      </x:c>
      <x:c r="X2211" s="13" t="n">
        <x:f>IF(N2211="Yes",L2211,0)</x:f>
        <x:v>11.000595947556615</x:v>
      </x:c>
      <x:c r="Y2211" s="14" t="n">
        <x:v>1</x:v>
      </x:c>
      <x:c r="Z2211" s="13" t="str">
        <x:v>Industrial / workshop / storage</x:v>
      </x:c>
    </x:row>
    <x:row r="2212" ht="42" customHeight="1">
      <x:c r="A2212" s="13" t="str">
        <x:v>SE1232</x:v>
      </x:c>
      <x:c r="B2212" s="15" t="str">
        <x:v>Banbury</x:v>
      </x:c>
      <x:c r="C2212" s="15" t="str">
        <x:v>Banbury</x:v>
      </x:c>
      <x:c r="D2212" s="14" t="n">
        <x:v>52045</x:v>
      </x:c>
      <x:c r="E2212" s="13" t="str">
        <x:v>Town</x:v>
      </x:c>
      <x:c r="F2212" s="15" t="str">
        <x:v>Standalone / estate not stated</x:v>
      </x:c>
      <x:c r="G2212" s="15" t="str">
        <x:v>1 Canada Close, Banbury OX16</x:v>
      </x:c>
      <x:c r="H2212" s="13" t="str">
        <x:v>Current</x:v>
      </x:c>
      <x:c r="I2212" s="14" t="n">
        <x:v>4795</x:v>
      </x:c>
      <x:c r="J2212" s="13" t="str">
        <x:f>IF(AND(ISNUMBER(I2212),I2212&gt;0),IF(I2212&lt;=1000,"1–1,000",IF(I2212&lt;=2500,"1,001–2,500",IF(I2212&lt;=5000,"2,501–5,000",IF(I2212&lt;=10000,"5,001–10,000","10,001–15,000")))),"2,501–5,000")</x:f>
        <x:v>2,501–5,000</x:v>
      </x:c>
      <x:c r="K2212" s="16" t="n">
        <x:v>47496</x:v>
      </x:c>
      <x:c r="L2212" s="43" t="n">
        <x:f>IF(AND(ISNUMBER(I2212),I2212&gt;0,ISNUMBER(K2212),K2212&gt;0),K2212/I2212,"n.a.")</x:f>
        <x:v>9.905318039624609</x:v>
      </x:c>
      <x:c r="M2212" s="43"/>
      <x:c r="N2212" s="13" t="str">
        <x:v>Yes</x:v>
      </x:c>
      <x:c r="O2212" s="15" t="str">
        <x:v>Internal height is 3.4m (2.7m to suspended tile ceilings)</x:v>
      </x:c>
      <x:c r="P2212" s="15" t="str">
        <x:v>Electric level loading door to ground floor (2.7m W x H)</x:v>
      </x:c>
      <x:c r="Q2212" s="15" t="str">
        <x:v>Industrial/warehouse accommodation; ancillary offices.</x:v>
      </x:c>
      <x:c r="R2212" s="15" t="str">
        <x:v>Advertised to let Current advert observed on 4 November 2026. Annual asking rent is 12 × advertised monthly rent; portal values may be rounded.</x:v>
      </x:c>
      <x:c r="S2212" s="15" t="str">
        <x:v>https://www.zoopla.co.uk/to-rent/commercial/details/73983237/</x:v>
      </x:c>
      <x:c r="T2212" s="15" t="str">
        <x:v>https://www.rightmove.co.uk/properties/772685504745392#/?channel=COM_LET</x:v>
      </x:c>
      <x:c r="U2212" s="15" t="str"/>
      <x:c r="V2212" s="15" t="str">
        <x:v>Banbury — Standalone / estate not stated</x:v>
      </x:c>
      <x:c r="W2212" s="15" t="str">
        <x:v>Individual unit ≤15,000 sq ft</x:v>
      </x:c>
      <x:c r="X2212" s="13" t="n">
        <x:f>IF(N2212="Yes",L2212,0)</x:f>
        <x:v>9.905318039624609</x:v>
      </x:c>
      <x:c r="Y2212" s="14" t="n">
        <x:v>1</x:v>
      </x:c>
      <x:c r="Z2212" s="13" t="str">
        <x:v>Industrial / workshop / storage</x:v>
      </x:c>
    </x:row>
    <x:row r="2213" ht="75" customHeight="1">
      <x:c r="A2213" s="13" t="str">
        <x:v>SE1233</x:v>
      </x:c>
      <x:c r="B2213" s="15" t="str">
        <x:v>Banbury</x:v>
      </x:c>
      <x:c r="C2213" s="15" t="str">
        <x:v>Banbury</x:v>
      </x:c>
      <x:c r="D2213" s="14" t="n">
        <x:v>52045</x:v>
      </x:c>
      <x:c r="E2213" s="13" t="str">
        <x:v>Town</x:v>
      </x:c>
      <x:c r="F2213" s="15" t="str">
        <x:v>Standalone / estate not stated</x:v>
      </x:c>
      <x:c r="G2213" s="15" t="str">
        <x:v>4 Thorpe Close, Banbury OX16</x:v>
      </x:c>
      <x:c r="H2213" s="13" t="str">
        <x:v>Current</x:v>
      </x:c>
      <x:c r="I2213" s="14" t="n">
        <x:v>2940</x:v>
      </x:c>
      <x:c r="J2213" s="13" t="str">
        <x:f>IF(AND(ISNUMBER(I2213),I2213&gt;0),IF(I2213&lt;=1000,"1–1,000",IF(I2213&lt;=2500,"1,001–2,500",IF(I2213&lt;=5000,"2,501–5,000",IF(I2213&lt;=10000,"5,001–10,000","10,001–15,000")))),"2,501–5,000")</x:f>
        <x:v>2,501–5,000</x:v>
      </x:c>
      <x:c r="K2213" s="16" t="n">
        <x:v>22500</x:v>
      </x:c>
      <x:c r="L2213" s="43" t="n">
        <x:f>IF(AND(ISNUMBER(I2213),I2213&gt;0,ISNUMBER(K2213),K2213&gt;0),K2213/I2213,"n.a.")</x:f>
        <x:v>7.653061224489796</x:v>
      </x:c>
      <x:c r="M2213" s="43"/>
      <x:c r="N2213" s="13" t="str">
        <x:v>Yes</x:v>
      </x:c>
      <x:c r="O2213" s="15" t="str">
        <x:v>Height to eaves of 4.85m and 6.1m to apex; The unit has a height to eaves of 4.85m and 6.1m to apex, benefitting from an manually operated roller shutter door that is 3.55m wide and 4.9m high.</x:v>
      </x:c>
      <x:c r="P2213" s="15" t="str">
        <x:v>Roller shutter door; The unit has a height to eaves of 4.85m and 6.1m to apex, benefitting from an manually operated roller shutter door that is 3.55m wide and 4.9m high.</x:v>
      </x:c>
      <x:c r="Q2213" s="15" t="str">
        <x:v>Industrial/warehouse accommodation.</x:v>
      </x:c>
      <x:c r="R2213" s="15" t="str">
        <x:v>Advertised to let Current advert observed on 4 November 2026. Annual asking rent is 12 × advertised monthly rent; portal values may be rounded.</x:v>
      </x:c>
      <x:c r="S2213" s="15" t="str">
        <x:v>https://www.zoopla.co.uk/to-rent/commercial/details/74603528/</x:v>
      </x:c>
      <x:c r="T2213" s="15" t="str">
        <x:v>https://www.rightmove.co.uk/properties/782136251173056#/?channel=COM_LET</x:v>
      </x:c>
      <x:c r="U2213" s="15" t="str"/>
      <x:c r="V2213" s="15" t="str">
        <x:v>Banbury — Standalone / estate not stated</x:v>
      </x:c>
      <x:c r="W2213" s="15" t="str">
        <x:v>Individual unit ≤15,000 sq ft</x:v>
      </x:c>
      <x:c r="X2213" s="13" t="n">
        <x:f>IF(N2213="Yes",L2213,0)</x:f>
        <x:v>7.653061224489796</x:v>
      </x:c>
      <x:c r="Y2213" s="14" t="n">
        <x:v>1</x:v>
      </x:c>
      <x:c r="Z2213" s="13" t="str">
        <x:v>Industrial / workshop / storage</x:v>
      </x:c>
    </x:row>
    <x:row r="2214" ht="75" customHeight="1">
      <x:c r="A2214" s="13" t="str">
        <x:v>SE1234</x:v>
      </x:c>
      <x:c r="B2214" s="15" t="str">
        <x:v>Banbury</x:v>
      </x:c>
      <x:c r="C2214" s="15" t="str">
        <x:v>Banbury</x:v>
      </x:c>
      <x:c r="D2214" s="14" t="n">
        <x:v>52045</x:v>
      </x:c>
      <x:c r="E2214" s="13" t="str">
        <x:v>Town</x:v>
      </x:c>
      <x:c r="F2214" s="15" t="str">
        <x:v>Standalone / estate not stated</x:v>
      </x:c>
      <x:c r="G2214" s="15" t="str">
        <x:v>6 Canada Close, Banbury OX16</x:v>
      </x:c>
      <x:c r="H2214" s="13" t="str">
        <x:v>Current</x:v>
      </x:c>
      <x:c r="I2214" s="14" t="n">
        <x:v>7087</x:v>
      </x:c>
      <x:c r="J2214" s="13" t="str">
        <x:f>IF(AND(ISNUMBER(I2214),I2214&gt;0),IF(I2214&lt;=1000,"1–1,000",IF(I2214&lt;=2500,"1,001–2,500",IF(I2214&lt;=5000,"2,501–5,000",IF(I2214&lt;=10000,"5,001–10,000","10,001–15,000")))),"5,001–10,000")</x:f>
        <x:v>5,001–10,000</x:v>
      </x:c>
      <x:c r="K2214" s="16" t="n">
        <x:v>65004</x:v>
      </x:c>
      <x:c r="L2214" s="43" t="n">
        <x:f>IF(AND(ISNUMBER(I2214),I2214&gt;0,ISNUMBER(K2214),K2214&gt;0),K2214/I2214,"n.a.")</x:f>
        <x:v>9.172287286581064</x:v>
      </x:c>
      <x:c r="M2214" s="43"/>
      <x:c r="N2214" s="13" t="str">
        <x:v>Yes</x:v>
      </x:c>
      <x:c r="O2214" s="15" t="str">
        <x:v>Not stated in reviewed sources</x:v>
      </x:c>
      <x:c r="P2214" s="15" t="str">
        <x:v>Up and over level loading door to ground floor; The unit benefits from one insulated ‘up and over’ level loading door to ground floor, together with 22 allocated parking spaces (with a share of 13 further visitor spaces).</x:v>
      </x:c>
      <x:c r="Q2214" s="15" t="str">
        <x:v>Industrial/warehouse accommodation; ancillary offices.</x:v>
      </x:c>
      <x:c r="R2214" s="15" t="str">
        <x:v>Advertised to let Current advert observed on 4 November 2026. Annual asking rent is 12 × advertised monthly rent; portal values may be rounded.</x:v>
      </x:c>
      <x:c r="S2214" s="15" t="str">
        <x:v>https://www.zoopla.co.uk/to-rent/commercial/details/74362373/</x:v>
      </x:c>
      <x:c r="T2214" s="15" t="str">
        <x:v>https://www.rightmove.co.uk/properties/777216678637696#/?channel=COM_LET</x:v>
      </x:c>
      <x:c r="U2214" s="15" t="str"/>
      <x:c r="V2214" s="15" t="str">
        <x:v>Banbury — Standalone / estate not stated</x:v>
      </x:c>
      <x:c r="W2214" s="15" t="str">
        <x:v>Individual unit ≤15,000 sq ft</x:v>
      </x:c>
      <x:c r="X2214" s="13" t="n">
        <x:f>IF(N2214="Yes",L2214,0)</x:f>
        <x:v>9.172287286581064</x:v>
      </x:c>
      <x:c r="Y2214" s="14" t="n">
        <x:v>1</x:v>
      </x:c>
      <x:c r="Z2214" s="13" t="str">
        <x:v>Industrial / workshop / storage</x:v>
      </x:c>
    </x:row>
    <x:row r="2215" ht="42" customHeight="1">
      <x:c r="A2215" s="13" t="str">
        <x:v>SE1235</x:v>
      </x:c>
      <x:c r="B2215" s="15" t="str">
        <x:v>Banbury</x:v>
      </x:c>
      <x:c r="C2215" s="15" t="str">
        <x:v>Banbury</x:v>
      </x:c>
      <x:c r="D2215" s="14" t="n">
        <x:v>52045</x:v>
      </x:c>
      <x:c r="E2215" s="13" t="str">
        <x:v>Town</x:v>
      </x:c>
      <x:c r="F2215" s="15" t="str">
        <x:v>Standalone / estate not stated</x:v>
      </x:c>
      <x:c r="G2215" s="15" t="str">
        <x:v>Marley Way, Banbury OX16</x:v>
      </x:c>
      <x:c r="H2215" s="13" t="str">
        <x:v>Current</x:v>
      </x:c>
      <x:c r="I2215" s="14" t="n">
        <x:v>3558</x:v>
      </x:c>
      <x:c r="J2215" s="13" t="str">
        <x:f>IF(AND(ISNUMBER(I2215),I2215&gt;0),IF(I2215&lt;=1000,"1–1,000",IF(I2215&lt;=2500,"1,001–2,500",IF(I2215&lt;=5000,"2,501–5,000",IF(I2215&lt;=10000,"5,001–10,000","10,001–15,000")))),"2,501–5,000")</x:f>
        <x:v>2,501–5,000</x:v>
      </x:c>
      <x:c r="K2215" s="16" t="n">
        <x:v>60000</x:v>
      </x:c>
      <x:c r="L2215" s="43" t="n">
        <x:f>IF(AND(ISNUMBER(I2215),I2215&gt;0,ISNUMBER(K2215),K2215&gt;0),K2215/I2215,"n.a.")</x:f>
        <x:v>16.863406408094434</x:v>
      </x:c>
      <x:c r="M2215" s="43"/>
      <x:c r="N2215" s="13" t="str">
        <x:v>Yes</x:v>
      </x:c>
      <x:c r="O2215" s="15" t="str">
        <x:v>Not stated in reviewed sources</x:v>
      </x:c>
      <x:c r="P2215" s="15" t="str">
        <x:v>Not stated in reviewed sources</x:v>
      </x:c>
      <x:c r="Q2215" s="15" t="str">
        <x:v>Industrial/warehouse accommodation; trade counter.</x:v>
      </x:c>
      <x:c r="R2215" s="15" t="str">
        <x:v>Advertised to let Current advert observed on 4 November 2026. Annual asking rent is 12 × advertised monthly rent; portal values may be rounded.</x:v>
      </x:c>
      <x:c r="S2215" s="15" t="str">
        <x:v>https://www.zoopla.co.uk/to-rent/commercial/details/70227069/</x:v>
      </x:c>
      <x:c r="T2215" s="15" t="str"/>
      <x:c r="U2215" s="15" t="str"/>
      <x:c r="V2215" s="15" t="str">
        <x:v>Banbury — Standalone / estate not stated</x:v>
      </x:c>
      <x:c r="W2215" s="15" t="str">
        <x:v>Individual unit ≤15,000 sq ft</x:v>
      </x:c>
      <x:c r="X2215" s="13" t="n">
        <x:f>IF(N2215="Yes",L2215,0)</x:f>
        <x:v>16.863406408094434</x:v>
      </x:c>
      <x:c r="Y2215" s="14" t="n">
        <x:v>1</x:v>
      </x:c>
      <x:c r="Z2215" s="13" t="str">
        <x:v>Industrial / workshop / storage</x:v>
      </x:c>
    </x:row>
    <x:row r="2216" ht="42" customHeight="1">
      <x:c r="A2216" s="13" t="str">
        <x:v>SE1236</x:v>
      </x:c>
      <x:c r="B2216" s="15" t="str">
        <x:v>Banbury</x:v>
      </x:c>
      <x:c r="C2216" s="15" t="str">
        <x:v>Banbury</x:v>
      </x:c>
      <x:c r="D2216" s="14" t="n">
        <x:v>52045</x:v>
      </x:c>
      <x:c r="E2216" s="13" t="str">
        <x:v>Town</x:v>
      </x:c>
      <x:c r="F2216" s="15" t="str">
        <x:v>Standalone / estate not stated</x:v>
      </x:c>
      <x:c r="G2216" s="15" t="str">
        <x:v>Unit 4, The I O Centre, Jugglers Close, Banbury, Oxfordshire, OX16 3TA</x:v>
      </x:c>
      <x:c r="H2216" s="13" t="str">
        <x:v>Current</x:v>
      </x:c>
      <x:c r="I2216" s="14" t="n">
        <x:v>14798</x:v>
      </x:c>
      <x:c r="J2216" s="13" t="str">
        <x:f>IF(AND(ISNUMBER(I2216),I2216&gt;0),IF(I2216&lt;=1000,"1–1,000",IF(I2216&lt;=2500,"1,001–2,500",IF(I2216&lt;=5000,"2,501–5,000",IF(I2216&lt;=10000,"5,001–10,000","10,001–15,000")))),"10,001–15,000")</x:f>
        <x:v>10,001–15,000</x:v>
      </x:c>
      <x:c r="K2216" s="16" t="n">
        <x:v>135000</x:v>
      </x:c>
      <x:c r="L2216" s="43" t="n">
        <x:f>IF(AND(ISNUMBER(I2216),I2216&gt;0,ISNUMBER(K2216),K2216&gt;0),K2216/I2216,"n.a.")</x:f>
        <x:v>9.12285443978916</x:v>
      </x:c>
      <x:c r="M2216" s="43"/>
      <x:c r="N2216" s="13" t="str">
        <x:v>Yes</x:v>
      </x:c>
      <x:c r="O2216" s="15" t="str">
        <x:v>Not stated in reviewed sources</x:v>
      </x:c>
      <x:c r="P2216" s="15" t="str">
        <x:v>Not stated in reviewed sources</x:v>
      </x:c>
      <x:c r="Q2216" s="15" t="str">
        <x:v>Industrial/warehouse accommodation; ancillary offices.</x:v>
      </x:c>
      <x:c r="R2216" s="15" t="str">
        <x:v>Advertised to let Current advert observed on 4 November 2026. Annual asking rent is 12 × advertised monthly rent; portal values may be rounded.</x:v>
      </x:c>
      <x:c r="S2216" s="15" t="str">
        <x:v>https://www.rightmove.co.uk/properties/760952033886576#/?channel=COM_LET</x:v>
      </x:c>
      <x:c r="T2216" s="15" t="str"/>
      <x:c r="U2216" s="15" t="str"/>
      <x:c r="V2216" s="15" t="str">
        <x:v>Banbury — Standalone / estate not stated</x:v>
      </x:c>
      <x:c r="W2216" s="15" t="str">
        <x:v>Individual unit ≤15,000 sq ft</x:v>
      </x:c>
      <x:c r="X2216" s="13" t="n">
        <x:f>IF(N2216="Yes",L2216,0)</x:f>
        <x:v>9.12285443978916</x:v>
      </x:c>
      <x:c r="Y2216" s="14" t="n">
        <x:v>1</x:v>
      </x:c>
      <x:c r="Z2216" s="13" t="str">
        <x:v>Industrial / workshop / storage</x:v>
      </x:c>
    </x:row>
    <x:row r="2217" ht="101" customHeight="1">
      <x:c r="A2217" s="13" t="str">
        <x:v>SE1237</x:v>
      </x:c>
      <x:c r="B2217" s="15" t="str">
        <x:v>Banbury</x:v>
      </x:c>
      <x:c r="C2217" s="15" t="str">
        <x:v>Banbury</x:v>
      </x:c>
      <x:c r="D2217" s="14" t="n">
        <x:v>52045</x:v>
      </x:c>
      <x:c r="E2217" s="13" t="str">
        <x:v>Town</x:v>
      </x:c>
      <x:c r="F2217" s="15" t="str">
        <x:v>Tramway Industrial Estate</x:v>
      </x:c>
      <x:c r="G2217" s="15" t="str">
        <x:v>Unit 2 Riverside, Tramway Industrial Estate, Banbury OX16</x:v>
      </x:c>
      <x:c r="H2217" s="13" t="str">
        <x:v>Current</x:v>
      </x:c>
      <x:c r="I2217" s="14" t="n">
        <x:v>13945</x:v>
      </x:c>
      <x:c r="J2217" s="13" t="str">
        <x:f>IF(AND(ISNUMBER(I2217),I2217&gt;0),IF(I2217&lt;=1000,"1–1,000",IF(I2217&lt;=2500,"1,001–2,500",IF(I2217&lt;=5000,"2,501–5,000",IF(I2217&lt;=10000,"5,001–10,000","10,001–15,000")))),"10,001–15,000")</x:f>
        <x:v>10,001–15,000</x:v>
      </x:c>
      <x:c r="K2217" s="16" t="n">
        <x:v>120000</x:v>
      </x:c>
      <x:c r="L2217" s="43" t="n">
        <x:f>IF(AND(ISNUMBER(I2217),I2217&gt;0,ISNUMBER(K2217),K2217&gt;0),K2217/I2217,"n.a.")</x:f>
        <x:v>8.605234851201148</x:v>
      </x:c>
      <x:c r="M2217" s="43"/>
      <x:c r="N2217" s="13" t="str">
        <x:v>Yes</x:v>
      </x:c>
      <x:c r="O2217" s="15" t="str">
        <x:v>Not stated in reviewed sources</x:v>
      </x:c>
      <x:c r="P2217" s="15" t="str">
        <x:v>13,945 sq ft Quality Industrial / Warehouse Unit For Lease In Banbury Light Industrial End terrace warehouse/industrial unit Separate offices, two mezzanines, WC and kitchen facilities Showroom with a tinted glazed elevation &amp; a security roller shutter door; Showroom with a tinted glazed elevation &amp; a security roller shutter door</x:v>
      </x:c>
      <x:c r="Q2217" s="15" t="str">
        <x:v>Industrial/warehouse accommodation.</x:v>
      </x:c>
      <x:c r="R2217" s="15" t="str">
        <x:v>Advertised to let Current advert observed on 4 November 2026. Annual asking rent is 12 × advertised monthly rent; portal values may be rounded.</x:v>
      </x:c>
      <x:c r="S2217" s="15" t="str">
        <x:v>https://www.zoopla.co.uk/to-rent/commercial/details/71515965/</x:v>
      </x:c>
      <x:c r="T2217" s="15" t="str">
        <x:v>https://www.rightmove.co.uk/properties/772685859191521#/?channel=COM_LET</x:v>
      </x:c>
      <x:c r="U2217" s="15" t="str"/>
      <x:c r="V2217" s="15" t="str">
        <x:v>Banbury — Tramway Industrial Estate</x:v>
      </x:c>
      <x:c r="W2217" s="15" t="str">
        <x:v>Individual unit ≤15,000 sq ft</x:v>
      </x:c>
      <x:c r="X2217" s="13" t="n">
        <x:f>IF(N2217="Yes",L2217,0)</x:f>
        <x:v>8.605234851201148</x:v>
      </x:c>
      <x:c r="Y2217" s="14" t="n">
        <x:v>1</x:v>
      </x:c>
      <x:c r="Z2217" s="13" t="str">
        <x:v>Industrial / workshop / storage</x:v>
      </x:c>
    </x:row>
    <x:row r="2218" ht="49" customHeight="1">
      <x:c r="A2218" s="13" t="str">
        <x:v>SE1238</x:v>
      </x:c>
      <x:c r="B2218" s="15" t="str">
        <x:v>Banbury</x:v>
      </x:c>
      <x:c r="C2218" s="15" t="str">
        <x:v>Banbury</x:v>
      </x:c>
      <x:c r="D2218" s="14" t="n">
        <x:v>52045</x:v>
      </x:c>
      <x:c r="E2218" s="13" t="str">
        <x:v>Town</x:v>
      </x:c>
      <x:c r="F2218" s="15" t="str">
        <x:v>Wildmere Industrial Estate</x:v>
      </x:c>
      <x:c r="G2218" s="15" t="str">
        <x:v>Unit 6, The Acre Estate, Wates Way, Banbury</x:v>
      </x:c>
      <x:c r="H2218" s="13" t="str">
        <x:v>Current</x:v>
      </x:c>
      <x:c r="I2218" s="14" t="n">
        <x:v>6554</x:v>
      </x:c>
      <x:c r="J2218" s="13" t="str">
        <x:f>IF(AND(ISNUMBER(I2218),I2218&gt;0),IF(I2218&lt;=1000,"1–1,000",IF(I2218&lt;=2500,"1,001–2,500",IF(I2218&lt;=5000,"2,501–5,000",IF(I2218&lt;=10000,"5,001–10,000","10,001–15,000")))),"5,001–10,000")</x:f>
        <x:v>5,001–10,000</x:v>
      </x:c>
      <x:c r="K2218" s="16" t="n">
        <x:v>72000</x:v>
      </x:c>
      <x:c r="L2218" s="43" t="n">
        <x:f>IF(AND(ISNUMBER(I2218),I2218&gt;0,ISNUMBER(K2218),K2218&gt;0),K2218/I2218,"n.a.")</x:f>
        <x:v>10.98565761367104</x:v>
      </x:c>
      <x:c r="M2218" s="43"/>
      <x:c r="N2218" s="13" t="str">
        <x:v>Yes</x:v>
      </x:c>
      <x:c r="O2218" s="15" t="str">
        <x:v>5.2m eaves height; The units benefit from three phase electricity and a height to eaves of 5.2m.</x:v>
      </x:c>
      <x:c r="P2218" s="15" t="str">
        <x:v>Not stated in reviewed sources</x:v>
      </x:c>
      <x:c r="Q2218" s="15" t="str">
        <x:v>Industrial/warehouse accommodation.</x:v>
      </x:c>
      <x:c r="R2218" s="15" t="str">
        <x:v>Advertised to let Individual area and £6,000 monthly rent in advertised availability schedule. Combined option not counted.</x:v>
      </x:c>
      <x:c r="S2218" s="15" t="str">
        <x:v>https://www.zoopla.co.uk/to-rent/commercial/details/73480975/</x:v>
      </x:c>
      <x:c r="T2218" s="15" t="str">
        <x:v>https://www.rightmove.co.uk/properties/762562625632736#/?channel=COM_LET</x:v>
      </x:c>
      <x:c r="U2218" s="15" t="str">
        <x:v>https://www.zoopla.co.uk/to-rent/commercial/details/74577828/</x:v>
      </x:c>
      <x:c r="V2218" s="15" t="str">
        <x:v>Banbury — Wildmere Industrial Estate</x:v>
      </x:c>
      <x:c r="W2218" s="15" t="str">
        <x:v>Individual unit ≤15,000 sq ft</x:v>
      </x:c>
      <x:c r="X2218" s="13" t="n">
        <x:f>IF(N2218="Yes",L2218,0)</x:f>
        <x:v>10.98565761367104</x:v>
      </x:c>
      <x:c r="Y2218" s="14" t="n">
        <x:v>1</x:v>
      </x:c>
      <x:c r="Z2218" s="13" t="str">
        <x:v>Industrial / workshop / storage</x:v>
      </x:c>
    </x:row>
    <x:row r="2219" ht="49" customHeight="1">
      <x:c r="A2219" s="13" t="str">
        <x:v>SE1239</x:v>
      </x:c>
      <x:c r="B2219" s="15" t="str">
        <x:v>Banbury</x:v>
      </x:c>
      <x:c r="C2219" s="15" t="str">
        <x:v>Banbury</x:v>
      </x:c>
      <x:c r="D2219" s="14" t="n">
        <x:v>52045</x:v>
      </x:c>
      <x:c r="E2219" s="13" t="str">
        <x:v>Town</x:v>
      </x:c>
      <x:c r="F2219" s="15" t="str">
        <x:v>Wildmere Industrial Estate</x:v>
      </x:c>
      <x:c r="G2219" s="15" t="str">
        <x:v>Unit 7, The Acre Estate, Wates Way, Banbury</x:v>
      </x:c>
      <x:c r="H2219" s="13" t="str">
        <x:v>Current</x:v>
      </x:c>
      <x:c r="I2219" s="14" t="n">
        <x:v>6543</x:v>
      </x:c>
      <x:c r="J2219" s="13" t="str">
        <x:f>IF(AND(ISNUMBER(I2219),I2219&gt;0),IF(I2219&lt;=1000,"1–1,000",IF(I2219&lt;=2500,"1,001–2,500",IF(I2219&lt;=5000,"2,501–5,000",IF(I2219&lt;=10000,"5,001–10,000","10,001–15,000")))),"5,001–10,000")</x:f>
        <x:v>5,001–10,000</x:v>
      </x:c>
      <x:c r="K2219" s="16" t="n">
        <x:v>72000</x:v>
      </x:c>
      <x:c r="L2219" s="43" t="n">
        <x:f>IF(AND(ISNUMBER(I2219),I2219&gt;0,ISNUMBER(K2219),K2219&gt;0),K2219/I2219,"n.a.")</x:f>
        <x:v>11.004126547455297</x:v>
      </x:c>
      <x:c r="M2219" s="43"/>
      <x:c r="N2219" s="13" t="str">
        <x:v>Yes</x:v>
      </x:c>
      <x:c r="O2219" s="15" t="str">
        <x:v>5.2m eaves height; The units benefit from three phase electricity and a height to eaves of 5.2m.</x:v>
      </x:c>
      <x:c r="P2219" s="15" t="str">
        <x:v>Not stated in reviewed sources</x:v>
      </x:c>
      <x:c r="Q2219" s="15" t="str">
        <x:v>Industrial/warehouse accommodation.</x:v>
      </x:c>
      <x:c r="R2219" s="15" t="str">
        <x:v>Advertised to let Individual area and £6,000 monthly rent in advertised availability schedule. Combined option not counted.</x:v>
      </x:c>
      <x:c r="S2219" s="15" t="str">
        <x:v>https://www.zoopla.co.uk/to-rent/commercial/details/73480975/</x:v>
      </x:c>
      <x:c r="T2219" s="15" t="str">
        <x:v>https://www.rightmove.co.uk/properties/762562625632736#/?channel=COM_LET</x:v>
      </x:c>
      <x:c r="U2219" s="15" t="str">
        <x:v>https://www.zoopla.co.uk/to-rent/commercial/details/74577828/</x:v>
      </x:c>
      <x:c r="V2219" s="15" t="str">
        <x:v>Banbury — Wildmere Industrial Estate</x:v>
      </x:c>
      <x:c r="W2219" s="15" t="str">
        <x:v>Individual unit ≤15,000 sq ft</x:v>
      </x:c>
      <x:c r="X2219" s="13" t="n">
        <x:f>IF(N2219="Yes",L2219,0)</x:f>
        <x:v>11.004126547455297</x:v>
      </x:c>
      <x:c r="Y2219" s="14" t="n">
        <x:v>1</x:v>
      </x:c>
      <x:c r="Z2219" s="13" t="str">
        <x:v>Industrial / workshop / storage</x:v>
      </x:c>
    </x:row>
    <x:row r="2220" ht="75" customHeight="1">
      <x:c r="A2220" s="13" t="str">
        <x:v>SE1240</x:v>
      </x:c>
      <x:c r="B2220" s="15" t="str">
        <x:v>Bicester</x:v>
      </x:c>
      <x:c r="C2220" s="15" t="str">
        <x:v>Boxengasse</x:v>
      </x:c>
      <x:c r="D2220" s="14"/>
      <x:c r="E2220" s="13" t="str">
        <x:v>Nearby</x:v>
      </x:c>
      <x:c r="F2220" s="15" t="str">
        <x:v>Standalone / estate not stated</x:v>
      </x:c>
      <x:c r="G2220" s="15" t="str">
        <x:v>Box 4, Langford Lane, Boxengasse, Bicester OX25</x:v>
      </x:c>
      <x:c r="H2220" s="13" t="str">
        <x:v>Current</x:v>
      </x:c>
      <x:c r="I2220" s="14" t="n">
        <x:v>4748</x:v>
      </x:c>
      <x:c r="J2220" s="13" t="str">
        <x:f>IF(AND(ISNUMBER(I2220),I2220&gt;0),IF(I2220&lt;=1000,"1–1,000",IF(I2220&lt;=2500,"1,001–2,500",IF(I2220&lt;=5000,"2,501–5,000",IF(I2220&lt;=10000,"5,001–10,000","10,001–15,000")))),"2,501–5,000")</x:f>
        <x:v>2,501–5,000</x:v>
      </x:c>
      <x:c r="K2220" s="16"/>
      <x:c r="L2220" s="43" t="str">
        <x:f>IF(AND(ISNUMBER(I2220),I2220&gt;0,ISNUMBER(K2220),K2220&gt;0),K2220/I2220,"n.a.")</x:f>
        <x:v>n.a.</x:v>
      </x:c>
      <x:c r="M2220" s="43"/>
      <x:c r="N2220" s="13" t="str">
        <x:v>No</x:v>
      </x:c>
      <x:c r="O2220" s="15" t="str">
        <x:v>Not stated in reviewed sources</x:v>
      </x:c>
      <x:c r="P2220" s="15" t="str">
        <x:v>Double bifold loading door with level access; Box Four - 4,748 sq ft of striking space featuring glazed offices, bespoke and secure access / event bifold loading doors, arranged over ground and mezzanine levels, suitable for a variety of uses.</x:v>
      </x:c>
      <x:c r="Q2220" s="15" t="str">
        <x:v>Industrial/warehouse accommodation; ancillary offices.</x:v>
      </x:c>
      <x:c r="R2220" s="15" t="str">
        <x:v>Advertised to let Current advert observed on 4 November 2026. Host BUA population not separately matched.</x:v>
      </x:c>
      <x:c r="S2220" s="15" t="str">
        <x:v>https://www.zoopla.co.uk/to-rent/commercial/details/70532590/</x:v>
      </x:c>
      <x:c r="T2220" s="15" t="str"/>
      <x:c r="U2220" s="15" t="str"/>
      <x:c r="V2220" s="15" t="str">
        <x:v>Bicester — Standalone / estate not stated</x:v>
      </x:c>
      <x:c r="W2220" s="15" t="str">
        <x:v>Individual unit ≤15,000 sq ft</x:v>
      </x:c>
      <x:c r="X2220" s="13" t="n">
        <x:f>IF(N2220="Yes",L2220,0)</x:f>
        <x:v>0</x:v>
      </x:c>
      <x:c r="Y2220" s="14" t="n">
        <x:v>1</x:v>
      </x:c>
      <x:c r="Z2220" s="13" t="str">
        <x:v>Industrial / workshop / storage</x:v>
      </x:c>
    </x:row>
    <x:row r="2221" ht="49" customHeight="1">
      <x:c r="A2221" s="13" t="str">
        <x:v>SE1241</x:v>
      </x:c>
      <x:c r="B2221" s="15" t="str">
        <x:v>Bicester</x:v>
      </x:c>
      <x:c r="C2221" s="15" t="str">
        <x:v>Bicester</x:v>
      </x:c>
      <x:c r="D2221" s="14" t="n">
        <x:v>37755</x:v>
      </x:c>
      <x:c r="E2221" s="13" t="str">
        <x:v>Town</x:v>
      </x:c>
      <x:c r="F2221" s="15" t="str">
        <x:v>Launton Road Industrial Estate</x:v>
      </x:c>
      <x:c r="G2221" s="15" t="str">
        <x:v>34B Murdock Road, Bicester OX26</x:v>
      </x:c>
      <x:c r="H2221" s="13" t="str">
        <x:v>Current</x:v>
      </x:c>
      <x:c r="I2221" s="14" t="n">
        <x:v>9631</x:v>
      </x:c>
      <x:c r="J2221" s="13" t="str">
        <x:f>IF(AND(ISNUMBER(I2221),I2221&gt;0),IF(I2221&lt;=1000,"1–1,000",IF(I2221&lt;=2500,"1,001–2,500",IF(I2221&lt;=5000,"2,501–5,000",IF(I2221&lt;=10000,"5,001–10,000","10,001–15,000")))),"5,001–10,000")</x:f>
        <x:v>5,001–10,000</x:v>
      </x:c>
      <x:c r="K2221" s="16" t="n">
        <x:v>81400</x:v>
      </x:c>
      <x:c r="L2221" s="43" t="n">
        <x:f>IF(AND(ISNUMBER(I2221),I2221&gt;0,ISNUMBER(K2221),K2221&gt;0),K2221/I2221,"n.a.")</x:f>
        <x:v>8.451874156370055</x:v>
      </x:c>
      <x:c r="M2221" s="43"/>
      <x:c r="N2221" s="13" t="str">
        <x:v>Yes</x:v>
      </x:c>
      <x:c r="O2221" s="15" t="str">
        <x:v>5.5m eaves</x:v>
      </x:c>
      <x:c r="P2221" s="15" t="str">
        <x:v>Roller shutter loading door</x:v>
      </x:c>
      <x:c r="Q2221" s="15" t="str">
        <x:v>Industrial/warehouse accommodation; trade counter; mezzanine.</x:v>
      </x:c>
      <x:c r="R2221" s="15" t="str">
        <x:v>Advertised to let Current advert observed on 4 November 2026. Annual asking rent is 12 × advertised monthly rent; portal values may be rounded. Current direct assignment advert supersedes undated older Let archive; 9,631 sq ft includes 2,217 sq ft mezzanine.</x:v>
      </x:c>
      <x:c r="S2221" s="15" t="str">
        <x:v>https://www.zoopla.co.uk/to-rent/commercial/details/73742246/</x:v>
      </x:c>
      <x:c r="T2221" s="15" t="str">
        <x:v>https://conwayscommercial.search-prop.com/properties/382243-34b-murdock-road-bicester</x:v>
      </x:c>
      <x:c r="U2221" s="15" t="str"/>
      <x:c r="V2221" s="15" t="str">
        <x:v>Bicester — Launton Road Industrial Estate</x:v>
      </x:c>
      <x:c r="W2221" s="15" t="str">
        <x:v>Individual unit ≤15,000 sq ft</x:v>
      </x:c>
      <x:c r="X2221" s="13" t="n">
        <x:f>IF(N2221="Yes",L2221,0)</x:f>
        <x:v>8.451874156370055</x:v>
      </x:c>
      <x:c r="Y2221" s="14" t="n">
        <x:v>1</x:v>
      </x:c>
      <x:c r="Z2221" s="13" t="str">
        <x:v>Industrial / workshop / storage</x:v>
      </x:c>
    </x:row>
    <x:row r="2222" ht="88" customHeight="1">
      <x:c r="A2222" s="13" t="str">
        <x:v>SE1242</x:v>
      </x:c>
      <x:c r="B2222" s="15" t="str">
        <x:v>Bicester</x:v>
      </x:c>
      <x:c r="C2222" s="15" t="str">
        <x:v>Bicester</x:v>
      </x:c>
      <x:c r="D2222" s="14" t="n">
        <x:v>37755</x:v>
      </x:c>
      <x:c r="E2222" s="13" t="str">
        <x:v>Town</x:v>
      </x:c>
      <x:c r="F2222" s="15" t="str">
        <x:v>Launton Road Industrial Estate</x:v>
      </x:c>
      <x:c r="G2222" s="15" t="str">
        <x:v>35, Murdock Road, Bicester OX26</x:v>
      </x:c>
      <x:c r="H2222" s="13" t="str">
        <x:v>Current</x:v>
      </x:c>
      <x:c r="I2222" s="14" t="n">
        <x:v>9427</x:v>
      </x:c>
      <x:c r="J2222" s="13" t="str">
        <x:f>IF(AND(ISNUMBER(I2222),I2222&gt;0),IF(I2222&lt;=1000,"1–1,000",IF(I2222&lt;=2500,"1,001–2,500",IF(I2222&lt;=5000,"2,501–5,000",IF(I2222&lt;=10000,"5,001–10,000","10,001–15,000")))),"5,001–10,000")</x:f>
        <x:v>5,001–10,000</x:v>
      </x:c>
      <x:c r="K2222" s="16"/>
      <x:c r="L2222" s="43" t="str">
        <x:f>IF(AND(ISNUMBER(I2222),I2222&gt;0,ISNUMBER(K2222),K2222&gt;0),K2222/I2222,"n.a.")</x:f>
        <x:v>n.a.</x:v>
      </x:c>
      <x:c r="M2222" s="43"/>
      <x:c r="N2222" s="13" t="str">
        <x:v>No</x:v>
      </x:c>
      <x:c r="O2222" s="15" t="str">
        <x:v>5.5 eaves height with the underside of the truss being 4.6m</x:v>
      </x:c>
      <x:c r="P2222" s="15" t="str">
        <x:v>Roller shutter door to the rear</x:v>
      </x:c>
      <x:c r="Q2222" s="15" t="str">
        <x:v>Industrial/warehouse accommodation; yard/loading area; parking.</x:v>
      </x:c>
      <x:c r="R2222" s="15" t="str">
        <x:v>Advertised to let Current advert observed on 4 November 2026.</x:v>
      </x:c>
      <x:c r="S2222" s="15" t="str">
        <x:v>https://www.zoopla.co.uk/to-rent/commercial/details/72508333/</x:v>
      </x:c>
      <x:c r="T2222" s="15" t="str">
        <x:v>https://www.zoopla.co.uk/to-rent/commercial/details/72440555/</x:v>
      </x:c>
      <x:c r="U2222" s="15" t="str">
        <x:v>https://www.rightmove.co.uk/properties/737930264680672#/?channel=COM_LET
https://www.rightmove.co.uk/properties/757289141711377#/?channel=COM_LET
https://www.rightmove.co.uk/properties/772684905182704#/?channel=COM_LET</x:v>
      </x:c>
      <x:c r="V2222" s="15" t="str">
        <x:v>Bicester — Launton Road Industrial Estate</x:v>
      </x:c>
      <x:c r="W2222" s="15" t="str">
        <x:v>Individual unit ≤15,000 sq ft</x:v>
      </x:c>
      <x:c r="X2222" s="13" t="n">
        <x:f>IF(N2222="Yes",L2222,0)</x:f>
        <x:v>0</x:v>
      </x:c>
      <x:c r="Y2222" s="14" t="n">
        <x:v>1</x:v>
      </x:c>
      <x:c r="Z2222" s="13" t="str">
        <x:v>Industrial / workshop / storage</x:v>
      </x:c>
    </x:row>
    <x:row r="2223" ht="42" customHeight="1">
      <x:c r="A2223" s="13" t="str">
        <x:v>SE1243</x:v>
      </x:c>
      <x:c r="B2223" s="15" t="str">
        <x:v>Bicester</x:v>
      </x:c>
      <x:c r="C2223" s="15" t="str">
        <x:v>Bicester</x:v>
      </x:c>
      <x:c r="D2223" s="14" t="n">
        <x:v>37755</x:v>
      </x:c>
      <x:c r="E2223" s="13" t="str">
        <x:v>Town</x:v>
      </x:c>
      <x:c r="F2223" s="15" t="str">
        <x:v>Launton Road Industrial Estate</x:v>
      </x:c>
      <x:c r="G2223" s="15" t="str">
        <x:v>3b Rowood Estate, Murdock Road, Bicester, OX26 4PP</x:v>
      </x:c>
      <x:c r="H2223" s="13" t="str">
        <x:v>Current</x:v>
      </x:c>
      <x:c r="I2223" s="14" t="n">
        <x:v>2032</x:v>
      </x:c>
      <x:c r="J2223" s="13" t="str">
        <x:f>IF(AND(ISNUMBER(I2223),I2223&gt;0),IF(I2223&lt;=1000,"1–1,000",IF(I2223&lt;=2500,"1,001–2,500",IF(I2223&lt;=5000,"2,501–5,000",IF(I2223&lt;=10000,"5,001–10,000","10,001–15,000")))),"1,001–2,500")</x:f>
        <x:v>1,001–2,500</x:v>
      </x:c>
      <x:c r="K2223" s="16" t="n">
        <x:v>21996</x:v>
      </x:c>
      <x:c r="L2223" s="43" t="n">
        <x:f>IF(AND(ISNUMBER(I2223),I2223&gt;0,ISNUMBER(K2223),K2223&gt;0),K2223/I2223,"n.a.")</x:f>
        <x:v>10.8248031496063</x:v>
      </x:c>
      <x:c r="M2223" s="43"/>
      <x:c r="N2223" s="13" t="str">
        <x:v>Yes</x:v>
      </x:c>
      <x:c r="O2223" s="15" t="str">
        <x:v>Not stated in reviewed sources</x:v>
      </x:c>
      <x:c r="P2223" s="15" t="str">
        <x:v>Not stated in reviewed sources</x:v>
      </x:c>
      <x:c r="Q2223" s="15" t="str">
        <x:v>Workshop/industrial accommodation; mezzanine.</x:v>
      </x:c>
      <x:c r="R2223" s="15" t="str">
        <x:v>Advertised to let Current advert observed on 4 November 2026. Annual asking rent is 12 × advertised monthly rent; portal values may be rounded.</x:v>
      </x:c>
      <x:c r="S2223" s="15" t="str">
        <x:v>https://www.rightmove.co.uk/properties/770878141384448#/?channel=COM_LET</x:v>
      </x:c>
      <x:c r="T2223" s="15" t="str"/>
      <x:c r="U2223" s="15" t="str"/>
      <x:c r="V2223" s="15" t="str">
        <x:v>Bicester — Launton Road Industrial Estate</x:v>
      </x:c>
      <x:c r="W2223" s="15" t="str">
        <x:v>Individual unit ≤15,000 sq ft</x:v>
      </x:c>
      <x:c r="X2223" s="13" t="n">
        <x:f>IF(N2223="Yes",L2223,0)</x:f>
        <x:v>10.8248031496063</x:v>
      </x:c>
      <x:c r="Y2223" s="14" t="n">
        <x:v>1</x:v>
      </x:c>
      <x:c r="Z2223" s="13" t="str">
        <x:v>Industrial / workshop / storage</x:v>
      </x:c>
    </x:row>
    <x:row r="2224" ht="42" customHeight="1">
      <x:c r="A2224" s="13" t="str">
        <x:v>SE1244</x:v>
      </x:c>
      <x:c r="B2224" s="15" t="str">
        <x:v>Bicester</x:v>
      </x:c>
      <x:c r="C2224" s="15" t="str">
        <x:v>Bicester</x:v>
      </x:c>
      <x:c r="D2224" s="14" t="n">
        <x:v>37755</x:v>
      </x:c>
      <x:c r="E2224" s="13" t="str">
        <x:v>Town</x:v>
      </x:c>
      <x:c r="F2224" s="15" t="str">
        <x:v>Launton Road Industrial Estate</x:v>
      </x:c>
      <x:c r="G2224" s="15" t="str">
        <x:v>41 Murdock Road, Bicester, Oxfordshire, OX26 4PP</x:v>
      </x:c>
      <x:c r="H2224" s="13" t="str">
        <x:v>Current</x:v>
      </x:c>
      <x:c r="I2224" s="14" t="n">
        <x:v>14388</x:v>
      </x:c>
      <x:c r="J2224" s="13" t="str">
        <x:f>IF(AND(ISNUMBER(I2224),I2224&gt;0),IF(I2224&lt;=1000,"1–1,000",IF(I2224&lt;=2500,"1,001–2,500",IF(I2224&lt;=5000,"2,501–5,000",IF(I2224&lt;=10000,"5,001–10,000","10,001–15,000")))),"10,001–15,000")</x:f>
        <x:v>10,001–15,000</x:v>
      </x:c>
      <x:c r="K2224" s="16"/>
      <x:c r="L2224" s="43" t="str">
        <x:f>IF(AND(ISNUMBER(I2224),I2224&gt;0,ISNUMBER(K2224),K2224&gt;0),K2224/I2224,"n.a.")</x:f>
        <x:v>n.a.</x:v>
      </x:c>
      <x:c r="M2224" s="43"/>
      <x:c r="N2224" s="13" t="str">
        <x:v>No</x:v>
      </x:c>
      <x:c r="O2224" s="15" t="str">
        <x:v>Not stated in reviewed sources</x:v>
      </x:c>
      <x:c r="P2224" s="15" t="str">
        <x:v>Not stated in reviewed sources</x:v>
      </x:c>
      <x:c r="Q2224" s="15" t="str">
        <x:v>Workshop/industrial accommodation; ancillary offices; yard/loading area; refurbished space.</x:v>
      </x:c>
      <x:c r="R2224" s="15" t="str">
        <x:v>Advertised to let Current advert observed on 4 November 2026.</x:v>
      </x:c>
      <x:c r="S2224" s="15" t="str">
        <x:v>https://www.rightmove.co.uk/properties/768700469386656#/?channel=COM_LET</x:v>
      </x:c>
      <x:c r="T2224" s="15" t="str"/>
      <x:c r="U2224" s="15" t="str"/>
      <x:c r="V2224" s="15" t="str">
        <x:v>Bicester — Launton Road Industrial Estate</x:v>
      </x:c>
      <x:c r="W2224" s="15" t="str">
        <x:v>Individual unit ≤15,000 sq ft</x:v>
      </x:c>
      <x:c r="X2224" s="13" t="n">
        <x:f>IF(N2224="Yes",L2224,0)</x:f>
        <x:v>0</x:v>
      </x:c>
      <x:c r="Y2224" s="14" t="n">
        <x:v>1</x:v>
      </x:c>
      <x:c r="Z2224" s="13" t="str">
        <x:v>Industrial / workshop / storage</x:v>
      </x:c>
    </x:row>
    <x:row r="2225" ht="62" customHeight="1">
      <x:c r="A2225" s="13" t="str">
        <x:v>SE1245</x:v>
      </x:c>
      <x:c r="B2225" s="15" t="str">
        <x:v>Bicester</x:v>
      </x:c>
      <x:c r="C2225" s="15" t="str">
        <x:v>Bicester</x:v>
      </x:c>
      <x:c r="D2225" s="14" t="n">
        <x:v>37755</x:v>
      </x:c>
      <x:c r="E2225" s="13" t="str">
        <x:v>Town</x:v>
      </x:c>
      <x:c r="F2225" s="15" t="str">
        <x:v>Launton Road Industrial Estate</x:v>
      </x:c>
      <x:c r="G2225" s="15" t="str">
        <x:v>59 Murdock Road, Bicester OX26</x:v>
      </x:c>
      <x:c r="H2225" s="13" t="str">
        <x:v>Current</x:v>
      </x:c>
      <x:c r="I2225" s="14" t="n">
        <x:v>5817</x:v>
      </x:c>
      <x:c r="J2225" s="13" t="str">
        <x:f>IF(AND(ISNUMBER(I2225),I2225&gt;0),IF(I2225&lt;=1000,"1–1,000",IF(I2225&lt;=2500,"1,001–2,500",IF(I2225&lt;=5000,"2,501–5,000",IF(I2225&lt;=10000,"5,001–10,000","10,001–15,000")))),"5,001–10,000")</x:f>
        <x:v>5,001–10,000</x:v>
      </x:c>
      <x:c r="K2225" s="16"/>
      <x:c r="L2225" s="43" t="str">
        <x:f>IF(AND(ISNUMBER(I2225),I2225&gt;0,ISNUMBER(K2225),K2225&gt;0),K2225/I2225,"n.a.")</x:f>
        <x:v>n.a.</x:v>
      </x:c>
      <x:c r="M2225" s="43"/>
      <x:c r="N2225" s="13" t="str">
        <x:v>No</x:v>
      </x:c>
      <x:c r="O2225" s="15" t="str">
        <x:v>Not stated in reviewed sources</x:v>
      </x:c>
      <x:c r="P2225" s="15" t="str">
        <x:v>Not stated in reviewed sources</x:v>
      </x:c>
      <x:c r="Q2225" s="15" t="str">
        <x:v>Industrial/warehouse accommodation; ancillary offices; yard/loading area.</x:v>
      </x:c>
      <x:c r="R2225" s="15" t="str">
        <x:v>Advertised to let Current advert observed on 4 November 2026.</x:v>
      </x:c>
      <x:c r="S2225" s="15" t="str">
        <x:v>https://www.zoopla.co.uk/to-rent/commercial/details/70791713/</x:v>
      </x:c>
      <x:c r="T2225" s="15" t="str">
        <x:v>https://www.rightmove.co.uk/properties/772684856724048#/?channel=COM_LET</x:v>
      </x:c>
      <x:c r="U2225" s="15" t="str">
        <x:v>https://www.rightmove.co.uk/properties/757322559830656#/?channel=COM_LET
https://www.rightmove.co.uk/properties/757328580928240#/?channel=COM_LET</x:v>
      </x:c>
      <x:c r="V2225" s="15" t="str">
        <x:v>Bicester — Launton Road Industrial Estate</x:v>
      </x:c>
      <x:c r="W2225" s="15" t="str">
        <x:v>Individual unit ≤15,000 sq ft</x:v>
      </x:c>
      <x:c r="X2225" s="13" t="n">
        <x:f>IF(N2225="Yes",L2225,0)</x:f>
        <x:v>0</x:v>
      </x:c>
      <x:c r="Y2225" s="14" t="n">
        <x:v>1</x:v>
      </x:c>
      <x:c r="Z2225" s="13" t="str">
        <x:v>Industrial / workshop / storage</x:v>
      </x:c>
    </x:row>
    <x:row r="2226" ht="49" customHeight="1">
      <x:c r="A2226" s="13" t="str">
        <x:v>SE1246</x:v>
      </x:c>
      <x:c r="B2226" s="15" t="str">
        <x:v>Bicester</x:v>
      </x:c>
      <x:c r="C2226" s="15" t="str">
        <x:v>Bicester</x:v>
      </x:c>
      <x:c r="D2226" s="14" t="n">
        <x:v>37755</x:v>
      </x:c>
      <x:c r="E2226" s="13" t="str">
        <x:v>Town</x:v>
      </x:c>
      <x:c r="F2226" s="15" t="str">
        <x:v>Launton Road Industrial Estate</x:v>
      </x:c>
      <x:c r="G2226" s="15" t="str">
        <x:v>Unit 5, Launton Trade Centre, Bicester</x:v>
      </x:c>
      <x:c r="H2226" s="13" t="str">
        <x:v>Current</x:v>
      </x:c>
      <x:c r="I2226" s="14" t="n">
        <x:v>3201</x:v>
      </x:c>
      <x:c r="J2226" s="13" t="str">
        <x:f>IF(AND(ISNUMBER(I2226),I2226&gt;0),IF(I2226&lt;=1000,"1–1,000",IF(I2226&lt;=2500,"1,001–2,500",IF(I2226&lt;=5000,"2,501–5,000",IF(I2226&lt;=10000,"5,001–10,000","10,001–15,000")))),"2,501–5,000")</x:f>
        <x:v>2,501–5,000</x:v>
      </x:c>
      <x:c r="K2226" s="16" t="n">
        <x:v>41616</x:v>
      </x:c>
      <x:c r="L2226" s="43" t="n">
        <x:f>IF(AND(ISNUMBER(I2226),I2226&gt;0,ISNUMBER(K2226),K2226&gt;0),K2226/I2226,"n.a.")</x:f>
        <x:v>13.000937207122774</x:v>
      </x:c>
      <x:c r="M2226" s="43"/>
      <x:c r="N2226" s="13" t="str">
        <x:v>Yes</x:v>
      </x:c>
      <x:c r="O2226" s="15" t="str">
        <x:v>Not stated in reviewed sources</x:v>
      </x:c>
      <x:c r="P2226" s="15" t="str">
        <x:v>Not stated in reviewed sources</x:v>
      </x:c>
      <x:c r="Q2226" s="15" t="str">
        <x:v>Industrial/warehouse accommodation.</x:v>
      </x:c>
      <x:c r="R2226" s="15" t="str">
        <x:v>Advertised to let Current advert observed on 4 November 2026. Annual asking rent is 12 × advertised monthly rent; portal values may be rounded. Direct agent confirms Unit 5 is last available unit; old Unit 6 Let advert not counted.</x:v>
      </x:c>
      <x:c r="S2226" s="15" t="str">
        <x:v>https://www.zoopla.co.uk/to-rent/commercial/details/64287009/</x:v>
      </x:c>
      <x:c r="T2226" s="15" t="str">
        <x:v>https://www.njcommercial.co.uk/industrial</x:v>
      </x:c>
      <x:c r="U2226" s="15" t="str"/>
      <x:c r="V2226" s="15" t="str">
        <x:v>Bicester — Launton Road Industrial Estate</x:v>
      </x:c>
      <x:c r="W2226" s="15" t="str">
        <x:v>Individual unit ≤15,000 sq ft</x:v>
      </x:c>
      <x:c r="X2226" s="13" t="n">
        <x:f>IF(N2226="Yes",L2226,0)</x:f>
        <x:v>13.000937207122774</x:v>
      </x:c>
      <x:c r="Y2226" s="14" t="n">
        <x:v>1</x:v>
      </x:c>
      <x:c r="Z2226" s="13" t="str">
        <x:v>Industrial / workshop / storage</x:v>
      </x:c>
    </x:row>
    <x:row r="2227" ht="42" customHeight="1">
      <x:c r="A2227" s="13" t="str">
        <x:v>SE1247</x:v>
      </x:c>
      <x:c r="B2227" s="15" t="str">
        <x:v>Bicester</x:v>
      </x:c>
      <x:c r="C2227" s="15" t="str">
        <x:v>Bicester</x:v>
      </x:c>
      <x:c r="D2227" s="14" t="n">
        <x:v>37755</x:v>
      </x:c>
      <x:c r="E2227" s="13" t="str">
        <x:v>Town</x:v>
      </x:c>
      <x:c r="F2227" s="15" t="str">
        <x:v>Standalone / estate not stated</x:v>
      </x:c>
      <x:c r="G2227" s="15" t="str">
        <x:v>108 Churchill Road, Bicester</x:v>
      </x:c>
      <x:c r="H2227" s="13" t="str">
        <x:v>Current</x:v>
      </x:c>
      <x:c r="I2227" s="14" t="n">
        <x:v>4762</x:v>
      </x:c>
      <x:c r="J2227" s="13" t="str">
        <x:f>IF(AND(ISNUMBER(I2227),I2227&gt;0),IF(I2227&lt;=1000,"1–1,000",IF(I2227&lt;=2500,"1,001–2,500",IF(I2227&lt;=5000,"2,501–5,000",IF(I2227&lt;=10000,"5,001–10,000","10,001–15,000")))),"2,501–5,000")</x:f>
        <x:v>2,501–5,000</x:v>
      </x:c>
      <x:c r="K2227" s="16" t="n">
        <x:v>55000</x:v>
      </x:c>
      <x:c r="L2227" s="43" t="n">
        <x:f>IF(AND(ISNUMBER(I2227),I2227&gt;0,ISNUMBER(K2227),K2227&gt;0),K2227/I2227,"n.a.")</x:f>
        <x:v>11.549769004619908</x:v>
      </x:c>
      <x:c r="M2227" s="43"/>
      <x:c r="N2227" s="13" t="str">
        <x:v>Yes</x:v>
      </x:c>
      <x:c r="O2227" s="15" t="str">
        <x:v>3.4m warehouse eaves</x:v>
      </x:c>
      <x:c r="P2227" s="15" t="str">
        <x:v>Electric loading door 3.10m high × 3.05m wide</x:v>
      </x:c>
      <x:c r="Q2227" s="15" t="str">
        <x:v>Industrial/warehouse accommodation; ancillary offices; parking.</x:v>
      </x:c>
      <x:c r="R2227" s="15" t="str">
        <x:v>Advertised to let Assignment or new lease advertised.</x:v>
      </x:c>
      <x:c r="S2227" s="15" t="str">
        <x:v>https://conwayscommercial.search-prop.com/properties/380650-108-churchill-road-bicester</x:v>
      </x:c>
      <x:c r="T2227" s="15" t="str"/>
      <x:c r="U2227" s="15" t="str"/>
      <x:c r="V2227" s="15" t="str">
        <x:v>Bicester — Standalone / estate not stated</x:v>
      </x:c>
      <x:c r="W2227" s="15" t="str">
        <x:v>Individual unit ≤15,000 sq ft</x:v>
      </x:c>
      <x:c r="X2227" s="13" t="n">
        <x:f>IF(N2227="Yes",L2227,0)</x:f>
        <x:v>11.549769004619908</x:v>
      </x:c>
      <x:c r="Y2227" s="14" t="n">
        <x:v>1</x:v>
      </x:c>
      <x:c r="Z2227" s="13" t="str">
        <x:v>Industrial / workshop / storage</x:v>
      </x:c>
    </x:row>
    <x:row r="2228" ht="42" customHeight="1">
      <x:c r="A2228" s="13" t="str">
        <x:v>SE1248</x:v>
      </x:c>
      <x:c r="B2228" s="15" t="str">
        <x:v>Bicester</x:v>
      </x:c>
      <x:c r="C2228" s="15" t="str">
        <x:v>Bicester</x:v>
      </x:c>
      <x:c r="D2228" s="14" t="n">
        <x:v>37755</x:v>
      </x:c>
      <x:c r="E2228" s="13" t="str">
        <x:v>Town</x:v>
      </x:c>
      <x:c r="F2228" s="15" t="str">
        <x:v>Standalone / estate not stated</x:v>
      </x:c>
      <x:c r="G2228" s="15" t="str">
        <x:v>16-18 Banbury Road, Bicester OX26</x:v>
      </x:c>
      <x:c r="H2228" s="13" t="str">
        <x:v>Current</x:v>
      </x:c>
      <x:c r="I2228" s="14" t="n">
        <x:v>5511</x:v>
      </x:c>
      <x:c r="J2228" s="13" t="str">
        <x:f>IF(AND(ISNUMBER(I2228),I2228&gt;0),IF(I2228&lt;=1000,"1–1,000",IF(I2228&lt;=2500,"1,001–2,500",IF(I2228&lt;=5000,"2,501–5,000",IF(I2228&lt;=10000,"5,001–10,000","10,001–15,000")))),"5,001–10,000")</x:f>
        <x:v>5,001–10,000</x:v>
      </x:c>
      <x:c r="K2228" s="16" t="n">
        <x:v>79500</x:v>
      </x:c>
      <x:c r="L2228" s="43" t="n">
        <x:f>IF(AND(ISNUMBER(I2228),I2228&gt;0,ISNUMBER(K2228),K2228&gt;0),K2228/I2228,"n.a.")</x:f>
        <x:v>14.42569406641263</x:v>
      </x:c>
      <x:c r="M2228" s="43"/>
      <x:c r="N2228" s="13" t="str">
        <x:v>Yes</x:v>
      </x:c>
      <x:c r="O2228" s="15" t="str">
        <x:v>Not stated in reviewed sources</x:v>
      </x:c>
      <x:c r="P2228" s="15" t="str">
        <x:v>Not stated in reviewed sources</x:v>
      </x:c>
      <x:c r="Q2228" s="15" t="str">
        <x:v>Industrial/warehouse accommodation; parking.</x:v>
      </x:c>
      <x:c r="R2228" s="15" t="str">
        <x:v>Advertised to let Current advert observed on 4 November 2026. Annual asking rent is 12 × advertised monthly rent; portal values may be rounded.</x:v>
      </x:c>
      <x:c r="S2228" s="15" t="str">
        <x:v>https://www.zoopla.co.uk/to-rent/commercial/details/72363936/</x:v>
      </x:c>
      <x:c r="T2228" s="15" t="str">
        <x:v>https://www.rightmove.co.uk/properties/772683644538896#/?channel=COM_LET</x:v>
      </x:c>
      <x:c r="U2228" s="15" t="str"/>
      <x:c r="V2228" s="15" t="str">
        <x:v>Bicester — Standalone / estate not stated</x:v>
      </x:c>
      <x:c r="W2228" s="15" t="str">
        <x:v>Individual unit ≤15,000 sq ft</x:v>
      </x:c>
      <x:c r="X2228" s="13" t="n">
        <x:f>IF(N2228="Yes",L2228,0)</x:f>
        <x:v>14.42569406641263</x:v>
      </x:c>
      <x:c r="Y2228" s="14" t="n">
        <x:v>1</x:v>
      </x:c>
      <x:c r="Z2228" s="13" t="str">
        <x:v>Industrial / workshop / storage</x:v>
      </x:c>
    </x:row>
    <x:row r="2229" ht="88" customHeight="1">
      <x:c r="A2229" s="13" t="str">
        <x:v>SE1249</x:v>
      </x:c>
      <x:c r="B2229" s="15" t="str">
        <x:v>Bicester</x:v>
      </x:c>
      <x:c r="C2229" s="15" t="str">
        <x:v>Bicester</x:v>
      </x:c>
      <x:c r="D2229" s="14" t="n">
        <x:v>37755</x:v>
      </x:c>
      <x:c r="E2229" s="13" t="str">
        <x:v>Town</x:v>
      </x:c>
      <x:c r="F2229" s="15" t="str">
        <x:v>Standalone / estate not stated</x:v>
      </x:c>
      <x:c r="G2229" s="15" t="str">
        <x:v>7 Wedgwood Road, Bicester OX26</x:v>
      </x:c>
      <x:c r="H2229" s="13" t="str">
        <x:v>Current</x:v>
      </x:c>
      <x:c r="I2229" s="14" t="n">
        <x:v>3535</x:v>
      </x:c>
      <x:c r="J2229" s="13" t="str">
        <x:f>IF(AND(ISNUMBER(I2229),I2229&gt;0),IF(I2229&lt;=1000,"1–1,000",IF(I2229&lt;=2500,"1,001–2,500",IF(I2229&lt;=5000,"2,501–5,000",IF(I2229&lt;=10000,"5,001–10,000","10,001–15,000")))),"2,501–5,000")</x:f>
        <x:v>2,501–5,000</x:v>
      </x:c>
      <x:c r="K2229" s="16" t="n">
        <x:v>39996</x:v>
      </x:c>
      <x:c r="L2229" s="43" t="n">
        <x:f>IF(AND(ISNUMBER(I2229),I2229&gt;0,ISNUMBER(K2229),K2229&gt;0),K2229/I2229,"n.a.")</x:f>
        <x:v>11.314285714285715</x:v>
      </x:c>
      <x:c r="M2229" s="43"/>
      <x:c r="N2229" s="13" t="str">
        <x:v>Yes</x:v>
      </x:c>
      <x:c r="O2229" s="15" t="str">
        <x:v>The premises comprise an end of terrace recently refurbished industrial unit, constructed around a steel portal frame, incorporating painted concrete ground floors with brick and clad elevations, under a similarly clad roof, which is rolled at the eaves.</x:v>
      </x:c>
      <x:c r="P2229" s="15" t="str">
        <x:v>Not stated in reviewed sources</x:v>
      </x:c>
      <x:c r="Q2229" s="15" t="str">
        <x:v>Industrial/warehouse accommodation; parking; refurbished space.</x:v>
      </x:c>
      <x:c r="R2229" s="15" t="str">
        <x:v>Advertised to let Current advert observed on 4 November 2026. Annual asking rent is 12 × advertised monthly rent; portal values may be rounded.</x:v>
      </x:c>
      <x:c r="S2229" s="15" t="str">
        <x:v>https://www.zoopla.co.uk/to-rent/commercial/details/73302299/</x:v>
      </x:c>
      <x:c r="T2229" s="15" t="str">
        <x:v>https://www.rightmove.co.uk/properties/772685408272737#/?channel=COM_LET</x:v>
      </x:c>
      <x:c r="U2229" s="15" t="str"/>
      <x:c r="V2229" s="15" t="str">
        <x:v>Bicester — Standalone / estate not stated</x:v>
      </x:c>
      <x:c r="W2229" s="15" t="str">
        <x:v>Individual unit ≤15,000 sq ft</x:v>
      </x:c>
      <x:c r="X2229" s="13" t="n">
        <x:f>IF(N2229="Yes",L2229,0)</x:f>
        <x:v>11.314285714285715</x:v>
      </x:c>
      <x:c r="Y2229" s="14" t="n">
        <x:v>1</x:v>
      </x:c>
      <x:c r="Z2229" s="13" t="str">
        <x:v>Industrial / workshop / storage</x:v>
      </x:c>
    </x:row>
    <x:row r="2230" ht="42" customHeight="1">
      <x:c r="A2230" s="13" t="str">
        <x:v>SE1250</x:v>
      </x:c>
      <x:c r="B2230" s="15" t="str">
        <x:v>Bicester</x:v>
      </x:c>
      <x:c r="C2230" s="15" t="str">
        <x:v>Bicester</x:v>
      </x:c>
      <x:c r="D2230" s="14" t="n">
        <x:v>37755</x:v>
      </x:c>
      <x:c r="E2230" s="13" t="str">
        <x:v>Town</x:v>
      </x:c>
      <x:c r="F2230" s="15" t="str">
        <x:v>Standalone / estate not stated</x:v>
      </x:c>
      <x:c r="G2230" s="15" t="str">
        <x:v>Building 82 Power House, Bicester Motion, Buckingham Road, Bicester, Oxfordshire</x:v>
      </x:c>
      <x:c r="H2230" s="13" t="str">
        <x:v>Current</x:v>
      </x:c>
      <x:c r="I2230" s="14" t="n">
        <x:v>1735</x:v>
      </x:c>
      <x:c r="J2230" s="13" t="str">
        <x:f>IF(AND(ISNUMBER(I2230),I2230&gt;0),IF(I2230&lt;=1000,"1–1,000",IF(I2230&lt;=2500,"1,001–2,500",IF(I2230&lt;=5000,"2,501–5,000",IF(I2230&lt;=10000,"5,001–10,000","10,001–15,000")))),"1,001–2,500")</x:f>
        <x:v>1,001–2,500</x:v>
      </x:c>
      <x:c r="K2230" s="16"/>
      <x:c r="L2230" s="43" t="str">
        <x:f>IF(AND(ISNUMBER(I2230),I2230&gt;0,ISNUMBER(K2230),K2230&gt;0),K2230/I2230,"n.a.")</x:f>
        <x:v>n.a.</x:v>
      </x:c>
      <x:c r="M2230" s="43"/>
      <x:c r="N2230" s="13" t="str">
        <x:v>No</x:v>
      </x:c>
      <x:c r="O2230" s="15" t="str">
        <x:v>Not stated in reviewed sources</x:v>
      </x:c>
      <x:c r="P2230" s="15" t="str">
        <x:v>Not stated in reviewed sources</x:v>
      </x:c>
      <x:c r="Q2230" s="15" t="str">
        <x:v>Industrial/warehouse accommodation.</x:v>
      </x:c>
      <x:c r="R2230" s="15" t="str">
        <x:v>Advertised to let Current advert observed on 4 November 2026.</x:v>
      </x:c>
      <x:c r="S2230" s="15" t="str">
        <x:v>https://www.rightmove.co.uk/properties/739728461227217#/?channel=COM_LET</x:v>
      </x:c>
      <x:c r="T2230" s="15" t="str"/>
      <x:c r="U2230" s="15" t="str"/>
      <x:c r="V2230" s="15" t="str">
        <x:v>Bicester — Standalone / estate not stated</x:v>
      </x:c>
      <x:c r="W2230" s="15" t="str">
        <x:v>Individual unit ≤15,000 sq ft</x:v>
      </x:c>
      <x:c r="X2230" s="13" t="n">
        <x:f>IF(N2230="Yes",L2230,0)</x:f>
        <x:v>0</x:v>
      </x:c>
      <x:c r="Y2230" s="14" t="n">
        <x:v>1</x:v>
      </x:c>
      <x:c r="Z2230" s="13" t="str">
        <x:v>Industrial / workshop / storage</x:v>
      </x:c>
    </x:row>
    <x:row r="2231" ht="75" customHeight="1">
      <x:c r="A2231" s="13" t="str">
        <x:v>SE1251</x:v>
      </x:c>
      <x:c r="B2231" s="15" t="str">
        <x:v>Bicester</x:v>
      </x:c>
      <x:c r="C2231" s="15" t="str">
        <x:v>Bicester</x:v>
      </x:c>
      <x:c r="D2231" s="14" t="n">
        <x:v>37755</x:v>
      </x:c>
      <x:c r="E2231" s="13" t="str">
        <x:v>Town</x:v>
      </x:c>
      <x:c r="F2231" s="15" t="str">
        <x:v>Telford Road Industrial Estate</x:v>
      </x:c>
      <x:c r="G2231" s="15" t="str">
        <x:v>L10D Telford Road, Bicester OX26</x:v>
      </x:c>
      <x:c r="H2231" s="13" t="str">
        <x:v>Current</x:v>
      </x:c>
      <x:c r="I2231" s="14"/>
      <x:c r="J2231" s="13" t="str">
        <x:f>IF(AND(ISNUMBER(I2231),I2231&gt;0),IF(I2231&lt;=1000,"1–1,000",IF(I2231&lt;=2500,"1,001–2,500",IF(I2231&lt;=5000,"2,501–5,000",IF(I2231&lt;=10000,"5,001–10,000","10,001–15,000")))),"Range crosses bands")</x:f>
        <x:v>Range crosses bands</x:v>
      </x:c>
      <x:c r="K2231" s="16"/>
      <x:c r="L2231" s="43" t="str">
        <x:f>IF(AND(ISNUMBER(I2231),I2231&gt;0,ISNUMBER(K2231),K2231&gt;0),K2231/I2231,"n.a.")</x:f>
        <x:v>n.a.</x:v>
      </x:c>
      <x:c r="M2231" s="43"/>
      <x:c r="N2231" s="13" t="str">
        <x:v>No</x:v>
      </x:c>
      <x:c r="O2231" s="15" t="str">
        <x:v>Height to ceiling of 3.15m increasing to 5.5m to eaves within the rear warehouse; Height to suspended ceiling at the front of the premises is 3.15m, increasing to 5.5m to eaves within the rear warehouse.</x:v>
      </x:c>
      <x:c r="P2231" s="15" t="str">
        <x:v>Level access roller shutter door 3.15m H x 4m W; comprising a self-contained light industrial/showroom unit to ground floor and accessible via level access roller shutter door to the front elevation (3.15m H x 4m W).</x:v>
      </x:c>
      <x:c r="Q2231" s="15" t="str">
        <x:v>Industrial/warehouse accommodation.</x:v>
      </x:c>
      <x:c r="R2231" s="15" t="str">
        <x:v>Advertised to let Current advert observed on 4 November 2026. Annual asking rent is 12 × advertised monthly rent; portal values may be rounded. Same L10D warehouse/showroom appears with differing office accommodation options; counted once.</x:v>
      </x:c>
      <x:c r="S2231" s="15" t="str">
        <x:v>https://www.zoopla.co.uk/to-rent/commercial/details/73491698/</x:v>
      </x:c>
      <x:c r="T2231" s="15" t="str">
        <x:v>https://www.rightmove.co.uk/properties/772685028813536#/?channel=COM_LET</x:v>
      </x:c>
      <x:c r="U2231" s="15" t="str">
        <x:v>https://www.zoopla.co.uk/to-rent/commercial/details/72356951/
https://www.rightmove.co.uk/properties/772684361813088#/?channel=COM_LET</x:v>
      </x:c>
      <x:c r="V2231" s="15" t="str">
        <x:v>Bicester — Telford Road Industrial Estate</x:v>
      </x:c>
      <x:c r="W2231" s="15" t="str">
        <x:v>3,888–5,309 sq ft; exact unit area not stated</x:v>
      </x:c>
      <x:c r="X2231" s="13" t="n">
        <x:f>IF(N2231="Yes",L2231,0)</x:f>
        <x:v>0</x:v>
      </x:c>
      <x:c r="Y2231" s="14" t="n">
        <x:v>1</x:v>
      </x:c>
      <x:c r="Z2231" s="13" t="str">
        <x:v>Industrial / workshop / storage</x:v>
      </x:c>
    </x:row>
    <x:row r="2232" ht="42" customHeight="1">
      <x:c r="A2232" s="13" t="str">
        <x:v>SE1252</x:v>
      </x:c>
      <x:c r="B2232" s="15" t="str">
        <x:v>Bicester</x:v>
      </x:c>
      <x:c r="C2232" s="15" t="str">
        <x:v>Bicester</x:v>
      </x:c>
      <x:c r="D2232" s="14" t="n">
        <x:v>37755</x:v>
      </x:c>
      <x:c r="E2232" s="13" t="str">
        <x:v>Town</x:v>
      </x:c>
      <x:c r="F2232" s="15" t="str">
        <x:v>Telford Road Industrial Estate</x:v>
      </x:c>
      <x:c r="G2232" s="15" t="str">
        <x:v>Unit A3, Telford Road Industrial Estate, Bicester</x:v>
      </x:c>
      <x:c r="H2232" s="13" t="str">
        <x:v>Current</x:v>
      </x:c>
      <x:c r="I2232" s="14" t="n">
        <x:v>5260</x:v>
      </x:c>
      <x:c r="J2232" s="13" t="str">
        <x:f>IF(AND(ISNUMBER(I2232),I2232&gt;0),IF(I2232&lt;=1000,"1–1,000",IF(I2232&lt;=2500,"1,001–2,500",IF(I2232&lt;=5000,"2,501–5,000",IF(I2232&lt;=10000,"5,001–10,000","10,001–15,000")))),"5,001–10,000")</x:f>
        <x:v>5,001–10,000</x:v>
      </x:c>
      <x:c r="K2232" s="16" t="n">
        <x:v>54996</x:v>
      </x:c>
      <x:c r="L2232" s="43" t="n">
        <x:f>IF(AND(ISNUMBER(I2232),I2232&gt;0,ISNUMBER(K2232),K2232&gt;0),K2232/I2232,"n.a.")</x:f>
        <x:v>10.455513307984791</x:v>
      </x:c>
      <x:c r="M2232" s="43"/>
      <x:c r="N2232" s="13" t="str">
        <x:v>Yes</x:v>
      </x:c>
      <x:c r="O2232" s="15" t="str">
        <x:v>Not stated in reviewed sources</x:v>
      </x:c>
      <x:c r="P2232" s="15" t="str">
        <x:v>Not stated in reviewed sources</x:v>
      </x:c>
      <x:c r="Q2232" s="15" t="str">
        <x:v>Industrial/warehouse accommodation.</x:v>
      </x:c>
      <x:c r="R2232" s="15" t="str">
        <x:v>Advertised to let Current advert observed on 4 November 2026. Annual asking rent is 12 × advertised monthly rent; portal values may be rounded.</x:v>
      </x:c>
      <x:c r="S2232" s="15" t="str">
        <x:v>https://www.zoopla.co.uk/to-rent/commercial/details/70278042/</x:v>
      </x:c>
      <x:c r="T2232" s="15" t="str">
        <x:v>https://www.rightmove.co.uk/properties/742064610995408#/?channel=COM_LET</x:v>
      </x:c>
      <x:c r="U2232" s="15" t="str">
        <x:v>https://www.rightmove.co.uk/properties/772685737712465#/?channel=COM_LET</x:v>
      </x:c>
      <x:c r="V2232" s="15" t="str">
        <x:v>Bicester — Telford Road Industrial Estate</x:v>
      </x:c>
      <x:c r="W2232" s="15" t="str">
        <x:v>Individual unit ≤15,000 sq ft</x:v>
      </x:c>
      <x:c r="X2232" s="13" t="n">
        <x:f>IF(N2232="Yes",L2232,0)</x:f>
        <x:v>10.455513307984791</x:v>
      </x:c>
      <x:c r="Y2232" s="14" t="n">
        <x:v>1</x:v>
      </x:c>
      <x:c r="Z2232" s="13" t="str">
        <x:v>Industrial / workshop / storage</x:v>
      </x:c>
    </x:row>
    <x:row r="2233" ht="75" customHeight="1">
      <x:c r="A2233" s="13" t="str">
        <x:v>SE1253</x:v>
      </x:c>
      <x:c r="B2233" s="15" t="str">
        <x:v>Bicester</x:v>
      </x:c>
      <x:c r="C2233" s="15" t="str">
        <x:v>Bicester</x:v>
      </x:c>
      <x:c r="D2233" s="14" t="n">
        <x:v>37755</x:v>
      </x:c>
      <x:c r="E2233" s="13" t="str">
        <x:v>Town</x:v>
      </x:c>
      <x:c r="F2233" s="15" t="str">
        <x:v>Telford Road Industrial Estate</x:v>
      </x:c>
      <x:c r="G2233" s="15" t="str">
        <x:v>Unit E1, Telford Road Industrial Estate, Bicester</x:v>
      </x:c>
      <x:c r="H2233" s="13" t="str">
        <x:v>Current</x:v>
      </x:c>
      <x:c r="I2233" s="14" t="n">
        <x:v>3630</x:v>
      </x:c>
      <x:c r="J2233" s="13" t="str">
        <x:f>IF(AND(ISNUMBER(I2233),I2233&gt;0),IF(I2233&lt;=1000,"1–1,000",IF(I2233&lt;=2500,"1,001–2,500",IF(I2233&lt;=5000,"2,501–5,000",IF(I2233&lt;=10000,"5,001–10,000","10,001–15,000")))),"2,501–5,000")</x:f>
        <x:v>2,501–5,000</x:v>
      </x:c>
      <x:c r="K2233" s="16"/>
      <x:c r="L2233" s="43" t="str">
        <x:f>IF(AND(ISNUMBER(I2233),I2233&gt;0,ISNUMBER(K2233),K2233&gt;0),K2233/I2233,"n.a.")</x:f>
        <x:v>n.a.</x:v>
      </x:c>
      <x:c r="M2233" s="43"/>
      <x:c r="N2233" s="13" t="str">
        <x:v>No</x:v>
      </x:c>
      <x:c r="O2233" s="15" t="str">
        <x:v>The height to eaves is 3.57 meters; The height to eaves is 3.57 meters.</x:v>
      </x:c>
      <x:c r="P2233" s="15" t="str">
        <x:v>Roller shutter door (3.09m wide x 3m high) to the rear elevation; The unit includes a roller shutter door (3.09m wide x 3m high) to the rear elevation of the property, with a loading and unloading areas, together with car parking to the front of the premises.</x:v>
      </x:c>
      <x:c r="Q2233" s="15" t="str">
        <x:v>Industrial/warehouse accommodation.</x:v>
      </x:c>
      <x:c r="R2233" s="15" t="str">
        <x:v>Advertised to let Current advert observed on 4 November 2026.</x:v>
      </x:c>
      <x:c r="S2233" s="15" t="str">
        <x:v>https://www.zoopla.co.uk/to-rent/commercial/details/73371115/</x:v>
      </x:c>
      <x:c r="T2233" s="15" t="str">
        <x:v>https://www.rightmove.co.uk/properties/772692001845168#/?channel=COM_LET</x:v>
      </x:c>
      <x:c r="U2233" s="15" t="str"/>
      <x:c r="V2233" s="15" t="str">
        <x:v>Bicester — Telford Road Industrial Estate</x:v>
      </x:c>
      <x:c r="W2233" s="15" t="str">
        <x:v>Individual unit ≤15,000 sq ft</x:v>
      </x:c>
      <x:c r="X2233" s="13" t="n">
        <x:f>IF(N2233="Yes",L2233,0)</x:f>
        <x:v>0</x:v>
      </x:c>
      <x:c r="Y2233" s="14" t="n">
        <x:v>1</x:v>
      </x:c>
      <x:c r="Z2233" s="13" t="str">
        <x:v>Industrial / workshop / storage</x:v>
      </x:c>
    </x:row>
    <x:row r="2234" ht="42" customHeight="1">
      <x:c r="A2234" s="13" t="str">
        <x:v>SE1254</x:v>
      </x:c>
      <x:c r="B2234" s="15" t="str">
        <x:v>Witney</x:v>
      </x:c>
      <x:c r="C2234" s="15" t="str">
        <x:v>North Leigh</x:v>
      </x:c>
      <x:c r="D2234" s="14" t="n">
        <x:v>1735</x:v>
      </x:c>
      <x:c r="E2234" s="13" t="str">
        <x:v>Nearby</x:v>
      </x:c>
      <x:c r="F2234" s="15" t="str">
        <x:v>Standalone / estate not stated</x:v>
      </x:c>
      <x:c r="G2234" s="15" t="str">
        <x:v>Concrete Barn, Bridewell Farm, Wilcote Road, North Leigh, Witney, OX29 6QN</x:v>
      </x:c>
      <x:c r="H2234" s="13" t="str">
        <x:v>Current</x:v>
      </x:c>
      <x:c r="I2234" s="14" t="n">
        <x:v>3293</x:v>
      </x:c>
      <x:c r="J2234" s="13" t="str">
        <x:f>IF(AND(ISNUMBER(I2234),I2234&gt;0),IF(I2234&lt;=1000,"1–1,000",IF(I2234&lt;=2500,"1,001–2,500",IF(I2234&lt;=5000,"2,501–5,000",IF(I2234&lt;=10000,"5,001–10,000","10,001–15,000")))),"2,501–5,000")</x:f>
        <x:v>2,501–5,000</x:v>
      </x:c>
      <x:c r="K2234" s="16" t="n">
        <x:v>21408</x:v>
      </x:c>
      <x:c r="L2234" s="43" t="n">
        <x:f>IF(AND(ISNUMBER(I2234),I2234&gt;0,ISNUMBER(K2234),K2234&gt;0),K2234/I2234,"n.a.")</x:f>
        <x:v>6.501062860613422</x:v>
      </x:c>
      <x:c r="M2234" s="43"/>
      <x:c r="N2234" s="13" t="str">
        <x:v>Yes</x:v>
      </x:c>
      <x:c r="O2234" s="15" t="str">
        <x:v>Not stated in reviewed sources</x:v>
      </x:c>
      <x:c r="P2234" s="15" t="str">
        <x:v>Not stated in reviewed sources</x:v>
      </x:c>
      <x:c r="Q2234" s="15" t="str">
        <x:v>Industrial/warehouse accommodation.</x:v>
      </x:c>
      <x:c r="R2234" s="15" t="str">
        <x:v>Advertised to let Current advert observed on 4 November 2026. Annual asking rent is 12 × advertised monthly rent; portal values may be rounded.</x:v>
      </x:c>
      <x:c r="S2234" s="15" t="str">
        <x:v>https://www.rightmove.co.uk/properties/95105091#/?channel=COM_LET</x:v>
      </x:c>
      <x:c r="T2234" s="15" t="str"/>
      <x:c r="U2234" s="15" t="str"/>
      <x:c r="V2234" s="15" t="str">
        <x:v>Witney — Standalone / estate not stated</x:v>
      </x:c>
      <x:c r="W2234" s="15" t="str">
        <x:v>Individual unit ≤15,000 sq ft</x:v>
      </x:c>
      <x:c r="X2234" s="13" t="n">
        <x:f>IF(N2234="Yes",L2234,0)</x:f>
        <x:v>6.501062860613422</x:v>
      </x:c>
      <x:c r="Y2234" s="14" t="n">
        <x:v>1</x:v>
      </x:c>
      <x:c r="Z2234" s="13" t="str">
        <x:v>Industrial / workshop / storage</x:v>
      </x:c>
    </x:row>
    <x:row r="2235" ht="42" customHeight="1">
      <x:c r="A2235" s="13" t="str">
        <x:v>SE1255</x:v>
      </x:c>
      <x:c r="B2235" s="15" t="str">
        <x:v>Witney</x:v>
      </x:c>
      <x:c r="C2235" s="15" t="str">
        <x:v>North Leigh</x:v>
      </x:c>
      <x:c r="D2235" s="14" t="n">
        <x:v>1735</x:v>
      </x:c>
      <x:c r="E2235" s="13" t="str">
        <x:v>Nearby</x:v>
      </x:c>
      <x:c r="F2235" s="15" t="str">
        <x:v>Standalone / estate not stated</x:v>
      </x:c>
      <x:c r="G2235" s="15" t="str">
        <x:v>The Dutch Barn, Bridewell Farm, Wilcote Road, East End, North Leigh, WITNEY, OX29 6QN</x:v>
      </x:c>
      <x:c r="H2235" s="13" t="str">
        <x:v>Current</x:v>
      </x:c>
      <x:c r="I2235" s="14" t="n">
        <x:v>4036</x:v>
      </x:c>
      <x:c r="J2235" s="13" t="str">
        <x:f>IF(AND(ISNUMBER(I2235),I2235&gt;0),IF(I2235&lt;=1000,"1–1,000",IF(I2235&lt;=2500,"1,001–2,500",IF(I2235&lt;=5000,"2,501–5,000",IF(I2235&lt;=10000,"5,001–10,000","10,001–15,000")))),"2,501–5,000")</x:f>
        <x:v>2,501–5,000</x:v>
      </x:c>
      <x:c r="K2235" s="16" t="n">
        <x:v>26232</x:v>
      </x:c>
      <x:c r="L2235" s="43" t="n">
        <x:f>IF(AND(ISNUMBER(I2235),I2235&gt;0,ISNUMBER(K2235),K2235&gt;0),K2235/I2235,"n.a.")</x:f>
        <x:v>6.499504459861249</x:v>
      </x:c>
      <x:c r="M2235" s="43"/>
      <x:c r="N2235" s="13" t="str">
        <x:v>Yes</x:v>
      </x:c>
      <x:c r="O2235" s="15" t="str">
        <x:v>Not stated in reviewed sources</x:v>
      </x:c>
      <x:c r="P2235" s="15" t="str">
        <x:v>Not stated in reviewed sources</x:v>
      </x:c>
      <x:c r="Q2235" s="15" t="str">
        <x:v>Industrial/warehouse accommodation; three-phase power.</x:v>
      </x:c>
      <x:c r="R2235" s="15" t="str">
        <x:v>Advertised to let Current advert observed on 4 November 2026. Annual asking rent is 12 × advertised monthly rent; portal values may be rounded.</x:v>
      </x:c>
      <x:c r="S2235" s="15" t="str">
        <x:v>https://www.rightmove.co.uk/properties/93473577#/?channel=COM_LET</x:v>
      </x:c>
      <x:c r="T2235" s="15" t="str"/>
      <x:c r="U2235" s="15" t="str"/>
      <x:c r="V2235" s="15" t="str">
        <x:v>Witney — Standalone / estate not stated</x:v>
      </x:c>
      <x:c r="W2235" s="15" t="str">
        <x:v>Individual unit ≤15,000 sq ft</x:v>
      </x:c>
      <x:c r="X2235" s="13" t="n">
        <x:f>IF(N2235="Yes",L2235,0)</x:f>
        <x:v>6.499504459861249</x:v>
      </x:c>
      <x:c r="Y2235" s="14" t="n">
        <x:v>1</x:v>
      </x:c>
      <x:c r="Z2235" s="13" t="str">
        <x:v>Industrial / workshop / storage</x:v>
      </x:c>
    </x:row>
    <x:row r="2236" ht="49" customHeight="1">
      <x:c r="A2236" s="13" t="str">
        <x:v>SE1256</x:v>
      </x:c>
      <x:c r="B2236" s="15" t="str">
        <x:v>Witney</x:v>
      </x:c>
      <x:c r="C2236" s="15" t="str">
        <x:v>Stanton Harcourt</x:v>
      </x:c>
      <x:c r="D2236" s="14" t="n">
        <x:v>790</x:v>
      </x:c>
      <x:c r="E2236" s="13" t="str">
        <x:v>Nearby</x:v>
      </x:c>
      <x:c r="F2236" s="15" t="str">
        <x:v>Stanton Harcourt Industrial Estate</x:v>
      </x:c>
      <x:c r="G2236" s="15" t="str">
        <x:v>Unit 4A, Stanton Harcourt Industrial Estate, Stanton Harcourt, Witney OX29</x:v>
      </x:c>
      <x:c r="H2236" s="13" t="str">
        <x:v>Current</x:v>
      </x:c>
      <x:c r="I2236" s="14"/>
      <x:c r="J2236" s="13" t="str">
        <x:f>IF(AND(ISNUMBER(I2236),I2236&gt;0),IF(I2236&lt;=1000,"1–1,000",IF(I2236&lt;=2500,"1,001–2,500",IF(I2236&lt;=5000,"2,501–5,000",IF(I2236&lt;=10000,"5,001–10,000","10,001–15,000")))),"Range crosses bands")</x:f>
        <x:v>Range crosses bands</x:v>
      </x:c>
      <x:c r="K2236" s="16"/>
      <x:c r="L2236" s="43" t="str">
        <x:f>IF(AND(ISNUMBER(I2236),I2236&gt;0,ISNUMBER(K2236),K2236&gt;0),K2236/I2236,"n.a.")</x:f>
        <x:v>n.a.</x:v>
      </x:c>
      <x:c r="M2236" s="43"/>
      <x:c r="N2236" s="13" t="str">
        <x:v>No</x:v>
      </x:c>
      <x:c r="O2236" s="15" t="str">
        <x:v>Not stated in reviewed sources</x:v>
      </x:c>
      <x:c r="P2236" s="15" t="str">
        <x:v>Roller shutter door and full height sliding access door to yard</x:v>
      </x:c>
      <x:c r="Q2236" s="15" t="str">
        <x:v>Workshop/industrial accommodation; yard/loading area.</x:v>
      </x:c>
      <x:c r="R2236" s="15" t="str">
        <x:v>Advertised to let Current advert observed on 4 November 2026. Annual asking rent is 12 × advertised monthly rent; portal values may be rounded. One named range/combined demise; no inferred individual areas or annual rent allocation. Duplicate portal / agent advert for the same demise; counted once.</x:v>
      </x:c>
      <x:c r="S2236" s="15" t="str">
        <x:v>https://www.zoopla.co.uk/to-rent/commercial/details/72410233/</x:v>
      </x:c>
      <x:c r="T2236" s="15" t="str">
        <x:v>https://www.rightmove.co.uk/properties/735741378907905#/?channel=COM_LET</x:v>
      </x:c>
      <x:c r="U2236" s="15" t="str"/>
      <x:c r="V2236" s="15" t="str">
        <x:v>Witney — Stanton Harcourt Industrial Estate</x:v>
      </x:c>
      <x:c r="W2236" s="15" t="str">
        <x:v>694–2,174 sq ft; exact unit area not stated</x:v>
      </x:c>
      <x:c r="X2236" s="13" t="n">
        <x:f>IF(N2236="Yes",L2236,0)</x:f>
        <x:v>0</x:v>
      </x:c>
      <x:c r="Y2236" s="14" t="n">
        <x:v>1</x:v>
      </x:c>
      <x:c r="Z2236" s="13" t="str">
        <x:v>Industrial / workshop / storage</x:v>
      </x:c>
    </x:row>
    <x:row r="2237" ht="42" customHeight="1">
      <x:c r="A2237" s="13" t="str">
        <x:v>SE1257</x:v>
      </x:c>
      <x:c r="B2237" s="15" t="str">
        <x:v>Witney</x:v>
      </x:c>
      <x:c r="C2237" s="15" t="str">
        <x:v>Witney</x:v>
      </x:c>
      <x:c r="D2237" s="14" t="n">
        <x:v>30165</x:v>
      </x:c>
      <x:c r="E2237" s="13" t="str">
        <x:v>Town</x:v>
      </x:c>
      <x:c r="F2237" s="15" t="str">
        <x:v>Stanley Court</x:v>
      </x:c>
      <x:c r="G2237" s="15" t="str">
        <x:v>Unit 26, Stanley Court, Witney OX29</x:v>
      </x:c>
      <x:c r="H2237" s="13" t="str">
        <x:v>Current</x:v>
      </x:c>
      <x:c r="I2237" s="14" t="n">
        <x:v>1067</x:v>
      </x:c>
      <x:c r="J2237" s="13" t="str">
        <x:f>IF(AND(ISNUMBER(I2237),I2237&gt;0),IF(I2237&lt;=1000,"1–1,000",IF(I2237&lt;=2500,"1,001–2,500",IF(I2237&lt;=5000,"2,501–5,000",IF(I2237&lt;=10000,"5,001–10,000","10,001–15,000")))),"1,001–2,500")</x:f>
        <x:v>1,001–2,500</x:v>
      </x:c>
      <x:c r="K2237" s="16" t="n">
        <x:v>17076</x:v>
      </x:c>
      <x:c r="L2237" s="43" t="n">
        <x:f>IF(AND(ISNUMBER(I2237),I2237&gt;0,ISNUMBER(K2237),K2237&gt;0),K2237/I2237,"n.a.")</x:f>
        <x:v>16.003748828491098</x:v>
      </x:c>
      <x:c r="M2237" s="43"/>
      <x:c r="N2237" s="13" t="str">
        <x:v>Yes</x:v>
      </x:c>
      <x:c r="O2237" s="15" t="str">
        <x:v>Not stated in reviewed sources</x:v>
      </x:c>
      <x:c r="P2237" s="15" t="str">
        <x:v>Not stated in reviewed sources</x:v>
      </x:c>
      <x:c r="Q2237" s="15" t="str">
        <x:v>Industrial/warehouse accommodation.</x:v>
      </x:c>
      <x:c r="R2237" s="15" t="str">
        <x:v>Advertised to let Current advert observed on 4 November 2026. Annual asking rent is 12 × advertised monthly rent; portal values may be rounded.</x:v>
      </x:c>
      <x:c r="S2237" s="15" t="str">
        <x:v>https://www.zoopla.co.uk/to-rent/commercial/details/71745364/</x:v>
      </x:c>
      <x:c r="T2237" s="15" t="str"/>
      <x:c r="U2237" s="15" t="str"/>
      <x:c r="V2237" s="15" t="str">
        <x:v>Witney — Stanley Court</x:v>
      </x:c>
      <x:c r="W2237" s="15" t="str">
        <x:v>Individual unit ≤15,000 sq ft</x:v>
      </x:c>
      <x:c r="X2237" s="13" t="n">
        <x:f>IF(N2237="Yes",L2237,0)</x:f>
        <x:v>16.003748828491098</x:v>
      </x:c>
      <x:c r="Y2237" s="14" t="n">
        <x:v>1</x:v>
      </x:c>
      <x:c r="Z2237" s="13" t="str">
        <x:v>Industrial / workshop / storage</x:v>
      </x:c>
    </x:row>
    <x:row r="2238" ht="42" customHeight="1">
      <x:c r="A2238" s="13" t="str">
        <x:v>SE1258</x:v>
      </x:c>
      <x:c r="B2238" s="15" t="str">
        <x:v>Witney</x:v>
      </x:c>
      <x:c r="C2238" s="15" t="str">
        <x:v>Witney</x:v>
      </x:c>
      <x:c r="D2238" s="14" t="n">
        <x:v>30165</x:v>
      </x:c>
      <x:c r="E2238" s="13" t="str">
        <x:v>Town</x:v>
      </x:c>
      <x:c r="F2238" s="15" t="str">
        <x:v>Stanley Court</x:v>
      </x:c>
      <x:c r="G2238" s="15" t="str">
        <x:v>Unit 29 Stanley Court, Richard Jones Road, Witney</x:v>
      </x:c>
      <x:c r="H2238" s="13" t="str">
        <x:v>Current</x:v>
      </x:c>
      <x:c r="I2238" s="14" t="n">
        <x:v>1015</x:v>
      </x:c>
      <x:c r="J2238" s="13" t="str">
        <x:f>IF(AND(ISNUMBER(I2238),I2238&gt;0),IF(I2238&lt;=1000,"1–1,000",IF(I2238&lt;=2500,"1,001–2,500",IF(I2238&lt;=5000,"2,501–5,000",IF(I2238&lt;=10000,"5,001–10,000","10,001–15,000")))),"1,001–2,500")</x:f>
        <x:v>1,001–2,500</x:v>
      </x:c>
      <x:c r="K2238" s="16"/>
      <x:c r="L2238" s="43" t="str">
        <x:f>IF(AND(ISNUMBER(I2238),I2238&gt;0,ISNUMBER(K2238),K2238&gt;0),K2238/I2238,"n.a.")</x:f>
        <x:v>n.a.</x:v>
      </x:c>
      <x:c r="M2238" s="43"/>
      <x:c r="N2238" s="13" t="str">
        <x:v>No</x:v>
      </x:c>
      <x:c r="O2238" s="15" t="str">
        <x:v>6.2m eaves</x:v>
      </x:c>
      <x:c r="P2238" s="15" t="str">
        <x:v>Up-and-over loading door, 2.85m wide × 3.75m high</x:v>
      </x:c>
      <x:c r="Q2238" s="15" t="str">
        <x:v>Industrial/warehouse accommodation.</x:v>
      </x:c>
      <x:c r="R2238" s="15" t="str">
        <x:v>Advertised to let Current advert observed on 4 November 2026. 14 September 2026 direct listing supersedes older 2024 Let record; asking rent POA.</x:v>
      </x:c>
      <x:c r="S2238" s="15" t="str">
        <x:v>https://www.zoopla.co.uk/to-rent/commercial/details/72589100/</x:v>
      </x:c>
      <x:c r="T2238" s="15" t="str">
        <x:v>https://brookmont.co.uk/2026/09/14/unit-29-stanley-court-witney-oxfordshire-3/</x:v>
      </x:c>
      <x:c r="U2238" s="15" t="str"/>
      <x:c r="V2238" s="15" t="str">
        <x:v>Witney — Stanley Court</x:v>
      </x:c>
      <x:c r="W2238" s="15" t="str">
        <x:v>Individual unit ≤15,000 sq ft</x:v>
      </x:c>
      <x:c r="X2238" s="13" t="n">
        <x:f>IF(N2238="Yes",L2238,0)</x:f>
        <x:v>0</x:v>
      </x:c>
      <x:c r="Y2238" s="14" t="n">
        <x:v>1</x:v>
      </x:c>
      <x:c r="Z2238" s="13" t="str">
        <x:v>Industrial / workshop / storage</x:v>
      </x:c>
    </x:row>
    <x:row r="2239" ht="42" customHeight="1">
      <x:c r="A2239" s="13" t="str">
        <x:v>SE1259</x:v>
      </x:c>
      <x:c r="B2239" s="15" t="str">
        <x:v>Witney</x:v>
      </x:c>
      <x:c r="C2239" s="15" t="str">
        <x:v>Witney</x:v>
      </x:c>
      <x:c r="D2239" s="14" t="n">
        <x:v>30165</x:v>
      </x:c>
      <x:c r="E2239" s="13" t="str">
        <x:v>Town</x:v>
      </x:c>
      <x:c r="F2239" s="15" t="str">
        <x:v>Windrush Industrial Park</x:v>
      </x:c>
      <x:c r="G2239" s="15" t="str">
        <x:v>Glenmore Business Centre, Windrush Industrial Park, Witney, Oxfordshire</x:v>
      </x:c>
      <x:c r="H2239" s="13" t="str">
        <x:v>Current</x:v>
      </x:c>
      <x:c r="I2239" s="14" t="n">
        <x:v>2260</x:v>
      </x:c>
      <x:c r="J2239" s="13" t="str">
        <x:f>IF(AND(ISNUMBER(I2239),I2239&gt;0),IF(I2239&lt;=1000,"1–1,000",IF(I2239&lt;=2500,"1,001–2,500",IF(I2239&lt;=5000,"2,501–5,000",IF(I2239&lt;=10000,"5,001–10,000","10,001–15,000")))),"1,001–2,500")</x:f>
        <x:v>1,001–2,500</x:v>
      </x:c>
      <x:c r="K2239" s="16" t="n">
        <x:v>21000</x:v>
      </x:c>
      <x:c r="L2239" s="43" t="n">
        <x:f>IF(AND(ISNUMBER(I2239),I2239&gt;0,ISNUMBER(K2239),K2239&gt;0),K2239/I2239,"n.a.")</x:f>
        <x:v>9.29203539823009</x:v>
      </x:c>
      <x:c r="M2239" s="43"/>
      <x:c r="N2239" s="13" t="str">
        <x:v>Yes</x:v>
      </x:c>
      <x:c r="O2239" s="15" t="str">
        <x:v>Not stated in reviewed sources</x:v>
      </x:c>
      <x:c r="P2239" s="15" t="str">
        <x:v>Not stated in reviewed sources</x:v>
      </x:c>
      <x:c r="Q2239" s="15" t="str">
        <x:v>Industrial/warehouse accommodation.</x:v>
      </x:c>
      <x:c r="R2239" s="15" t="str">
        <x:v>Advertised to let Current advert observed on 4 November 2026. Annual asking rent is 12 × advertised monthly rent; portal values may be rounded.</x:v>
      </x:c>
      <x:c r="S2239" s="15" t="str">
        <x:v>https://www.rightmove.co.uk/properties/777436198049121#/?channel=COM_LET</x:v>
      </x:c>
      <x:c r="T2239" s="15" t="str"/>
      <x:c r="U2239" s="15" t="str"/>
      <x:c r="V2239" s="15" t="str">
        <x:v>Witney — Windrush Industrial Park</x:v>
      </x:c>
      <x:c r="W2239" s="15" t="str">
        <x:v>Individual unit ≤15,000 sq ft</x:v>
      </x:c>
      <x:c r="X2239" s="13" t="n">
        <x:f>IF(N2239="Yes",L2239,0)</x:f>
        <x:v>9.29203539823009</x:v>
      </x:c>
      <x:c r="Y2239" s="14" t="n">
        <x:v>1</x:v>
      </x:c>
      <x:c r="Z2239" s="13" t="str">
        <x:v>Industrial / workshop / storage</x:v>
      </x:c>
    </x:row>
    <x:row r="2240" ht="75" customHeight="1">
      <x:c r="A2240" s="13" t="str">
        <x:v>SE1260</x:v>
      </x:c>
      <x:c r="B2240" s="15" t="str">
        <x:v>Witney</x:v>
      </x:c>
      <x:c r="C2240" s="15" t="str">
        <x:v>Witney</x:v>
      </x:c>
      <x:c r="D2240" s="14" t="n">
        <x:v>30165</x:v>
      </x:c>
      <x:c r="E2240" s="13" t="str">
        <x:v>Town</x:v>
      </x:c>
      <x:c r="F2240" s="15" t="str">
        <x:v>Witan Park</x:v>
      </x:c>
      <x:c r="G2240" s="15" t="str">
        <x:v>2 Witan Park, Avenue Two, Witney OX28</x:v>
      </x:c>
      <x:c r="H2240" s="13" t="str">
        <x:v>Current</x:v>
      </x:c>
      <x:c r="I2240" s="14" t="n">
        <x:v>7114</x:v>
      </x:c>
      <x:c r="J2240" s="13" t="str">
        <x:f>IF(AND(ISNUMBER(I2240),I2240&gt;0),IF(I2240&lt;=1000,"1–1,000",IF(I2240&lt;=2500,"1,001–2,500",IF(I2240&lt;=5000,"2,501–5,000",IF(I2240&lt;=10000,"5,001–10,000","10,001–15,000")))),"5,001–10,000")</x:f>
        <x:v>5,001–10,000</x:v>
      </x:c>
      <x:c r="K2240" s="16" t="n">
        <x:v>84996</x:v>
      </x:c>
      <x:c r="L2240" s="43" t="n">
        <x:f>IF(AND(ISNUMBER(I2240),I2240&gt;0,ISNUMBER(K2240),K2240&gt;0),K2240/I2240,"n.a.")</x:f>
        <x:v>11.947708743323025</x:v>
      </x:c>
      <x:c r="M2240" s="43"/>
      <x:c r="N2240" s="13" t="str">
        <x:v>Yes</x:v>
      </x:c>
      <x:c r="O2240" s="15" t="str">
        <x:v>Not stated in reviewed sources</x:v>
      </x:c>
      <x:c r="P2240" s="15" t="str">
        <x:v>New Electric Roller Shutter Door; W/C and shower facilities are found off the entrance which then leads to the open warehouse to the rear complete with a new electric roller shutter door, redecorated throughout and adjustable LED Lighting.</x:v>
      </x:c>
      <x:c r="Q2240" s="15" t="str">
        <x:v>Industrial/warehouse accommodation; refurbished space.</x:v>
      </x:c>
      <x:c r="R2240" s="15" t="str">
        <x:v>Advertised to let Current advert observed on 4 November 2026. Annual asking rent is 12 × advertised monthly rent; portal values may be rounded.</x:v>
      </x:c>
      <x:c r="S2240" s="15" t="str">
        <x:v>https://www.zoopla.co.uk/to-rent/commercial/details/73726091/</x:v>
      </x:c>
      <x:c r="T2240" s="15" t="str"/>
      <x:c r="U2240" s="15" t="str"/>
      <x:c r="V2240" s="15" t="str">
        <x:v>Witney — Witan Park</x:v>
      </x:c>
      <x:c r="W2240" s="15" t="str">
        <x:v>Individual unit ≤15,000 sq ft</x:v>
      </x:c>
      <x:c r="X2240" s="13" t="n">
        <x:f>IF(N2240="Yes",L2240,0)</x:f>
        <x:v>11.947708743323025</x:v>
      </x:c>
      <x:c r="Y2240" s="14" t="n">
        <x:v>1</x:v>
      </x:c>
      <x:c r="Z2240" s="13" t="str">
        <x:v>Industrial / workshop / storage</x:v>
      </x:c>
    </x:row>
    <x:row r="2241" ht="49" customHeight="1">
      <x:c r="A2241" s="13" t="str">
        <x:v>SE1261</x:v>
      </x:c>
      <x:c r="B2241" s="15" t="str">
        <x:v>Witney</x:v>
      </x:c>
      <x:c r="C2241" s="15" t="str">
        <x:v>Witney</x:v>
      </x:c>
      <x:c r="D2241" s="14" t="n">
        <x:v>30165</x:v>
      </x:c>
      <x:c r="E2241" s="13" t="str">
        <x:v>Town</x:v>
      </x:c>
      <x:c r="F2241" s="15" t="str">
        <x:v>Witan Park</x:v>
      </x:c>
      <x:c r="G2241" s="15" t="str">
        <x:v>7 Witan Park, Avenue Two, Witney OX28</x:v>
      </x:c>
      <x:c r="H2241" s="13" t="str">
        <x:v>Current</x:v>
      </x:c>
      <x:c r="I2241" s="14" t="n">
        <x:v>10250</x:v>
      </x:c>
      <x:c r="J2241" s="13" t="str">
        <x:f>IF(AND(ISNUMBER(I2241),I2241&gt;0),IF(I2241&lt;=1000,"1–1,000",IF(I2241&lt;=2500,"1,001–2,500",IF(I2241&lt;=5000,"2,501–5,000",IF(I2241&lt;=10000,"5,001–10,000","10,001–15,000")))),"10,001–15,000")</x:f>
        <x:v>10,001–15,000</x:v>
      </x:c>
      <x:c r="K2241" s="16" t="n">
        <x:v>99996</x:v>
      </x:c>
      <x:c r="L2241" s="43" t="n">
        <x:f>IF(AND(ISNUMBER(I2241),I2241&gt;0,ISNUMBER(K2241),K2241&gt;0),K2241/I2241,"n.a.")</x:f>
        <x:v>9.75570731707317</x:v>
      </x:c>
      <x:c r="M2241" s="43"/>
      <x:c r="N2241" s="13" t="str">
        <x:v>Yes</x:v>
      </x:c>
      <x:c r="O2241" s="15" t="str">
        <x:v>Not stated in reviewed sources</x:v>
      </x:c>
      <x:c r="P2241" s="15" t="str">
        <x:v>The property benefits from a very generous sized circa 0.35 secure self-contained yard and a single roller shutter door to the rear.</x:v>
      </x:c>
      <x:c r="Q2241" s="15" t="str">
        <x:v>Industrial/warehouse accommodation; yard/loading area; refurbished space.</x:v>
      </x:c>
      <x:c r="R2241" s="15" t="str">
        <x:v>Advertised to let Current advert observed on 4 November 2026. Annual asking rent is 12 × advertised monthly rent; portal values may be rounded.</x:v>
      </x:c>
      <x:c r="S2241" s="15" t="str">
        <x:v>https://www.zoopla.co.uk/to-rent/commercial/details/71950936/</x:v>
      </x:c>
      <x:c r="T2241" s="15" t="str"/>
      <x:c r="U2241" s="15" t="str"/>
      <x:c r="V2241" s="15" t="str">
        <x:v>Witney — Witan Park</x:v>
      </x:c>
      <x:c r="W2241" s="15" t="str">
        <x:v>Individual unit ≤15,000 sq ft</x:v>
      </x:c>
      <x:c r="X2241" s="13" t="n">
        <x:f>IF(N2241="Yes",L2241,0)</x:f>
        <x:v>9.75570731707317</x:v>
      </x:c>
      <x:c r="Y2241" s="14" t="n">
        <x:v>1</x:v>
      </x:c>
      <x:c r="Z2241" s="13" t="str">
        <x:v>Industrial / workshop / storage</x:v>
      </x:c>
    </x:row>
    <x:row r="2242" ht="88" customHeight="1">
      <x:c r="A2242" s="13" t="str">
        <x:v>SE1262</x:v>
      </x:c>
      <x:c r="B2242" s="15" t="str">
        <x:v>Witney</x:v>
      </x:c>
      <x:c r="C2242" s="15" t="str">
        <x:v>Witney</x:v>
      </x:c>
      <x:c r="D2242" s="14" t="n">
        <x:v>30165</x:v>
      </x:c>
      <x:c r="E2242" s="13" t="str">
        <x:v>Town</x:v>
      </x:c>
      <x:c r="F2242" s="15" t="str">
        <x:v>Witan Park</x:v>
      </x:c>
      <x:c r="G2242" s="15" t="str">
        <x:v>Unit 7C Witan Park Industrial Estate, Avenue Two, Witney OX28</x:v>
      </x:c>
      <x:c r="H2242" s="13" t="str">
        <x:v>Current</x:v>
      </x:c>
      <x:c r="I2242" s="14" t="n">
        <x:v>8015</x:v>
      </x:c>
      <x:c r="J2242" s="13" t="str">
        <x:f>IF(AND(ISNUMBER(I2242),I2242&gt;0),IF(I2242&lt;=1000,"1–1,000",IF(I2242&lt;=2500,"1,001–2,500",IF(I2242&lt;=5000,"2,501–5,000",IF(I2242&lt;=10000,"5,001–10,000","10,001–15,000")))),"5,001–10,000")</x:f>
        <x:v>5,001–10,000</x:v>
      </x:c>
      <x:c r="K2242" s="16" t="n">
        <x:v>82152</x:v>
      </x:c>
      <x:c r="L2242" s="43" t="n">
        <x:f>IF(AND(ISNUMBER(I2242),I2242&gt;0,ISNUMBER(K2242),K2242&gt;0),K2242/I2242,"n.a.")</x:f>
        <x:v>10.249781659388645</x:v>
      </x:c>
      <x:c r="M2242" s="43"/>
      <x:c r="N2242" s="13" t="str">
        <x:v>Yes</x:v>
      </x:c>
      <x:c r="O2242" s="15" t="str">
        <x:v>The unit benefits from level‐access loading, will have refurbished office accommodation and WC, upgraded specification and a practical internal layout, set within a secure estate offering a minimum eaves height of 5.25 m and shared yard and parking provision.</x:v>
      </x:c>
      <x:c r="P2242" s="15" t="str">
        <x:v>Not stated in reviewed sources</x:v>
      </x:c>
      <x:c r="Q2242" s="15" t="str">
        <x:v>Industrial/warehouse accommodation; refurbished space.</x:v>
      </x:c>
      <x:c r="R2242" s="15" t="str">
        <x:v>Advertised to let Current advert observed on 4 November 2026. Annual asking rent is 12 × advertised monthly rent; portal values may be rounded. Duplicate portal / agent advert for the same demise; counted once.</x:v>
      </x:c>
      <x:c r="S2242" s="15" t="str">
        <x:v>https://www.zoopla.co.uk/to-rent/commercial/details/72932070/</x:v>
      </x:c>
      <x:c r="T2242" s="15" t="str">
        <x:v>https://www.rightmove.co.uk/properties/723054611912976#/?channel=COM_LET</x:v>
      </x:c>
      <x:c r="U2242" s="15" t="str"/>
      <x:c r="V2242" s="15" t="str">
        <x:v>Witney — Witan Park</x:v>
      </x:c>
      <x:c r="W2242" s="15" t="str">
        <x:v>Individual unit ≤15,000 sq ft</x:v>
      </x:c>
      <x:c r="X2242" s="13" t="n">
        <x:f>IF(N2242="Yes",L2242,0)</x:f>
        <x:v>10.249781659388645</x:v>
      </x:c>
      <x:c r="Y2242" s="14" t="n">
        <x:v>1</x:v>
      </x:c>
      <x:c r="Z2242" s="13" t="str">
        <x:v>Industrial / workshop / storage</x:v>
      </x:c>
    </x:row>
    <x:row r="2243" ht="49" customHeight="1">
      <x:c r="A2243" s="13" t="str">
        <x:v>SE1263</x:v>
      </x:c>
      <x:c r="B2243" s="15" t="str">
        <x:v>Abingdon</x:v>
      </x:c>
      <x:c r="C2243" s="15" t="str">
        <x:v>Kingston Bagpuize</x:v>
      </x:c>
      <x:c r="D2243" s="14" t="n">
        <x:v>3905</x:v>
      </x:c>
      <x:c r="E2243" s="13" t="str">
        <x:v>Context</x:v>
      </x:c>
      <x:c r="F2243" s="15" t="str">
        <x:v>Kingston Business Park</x:v>
      </x:c>
      <x:c r="G2243" s="15" t="str">
        <x:v>Unit G2, Kingston Business Park, Kingston Bagpuize</x:v>
      </x:c>
      <x:c r="H2243" s="13" t="str">
        <x:v>Current</x:v>
      </x:c>
      <x:c r="I2243" s="14" t="n">
        <x:v>1905</x:v>
      </x:c>
      <x:c r="J2243" s="13" t="str">
        <x:f>IF(AND(ISNUMBER(I2243),I2243&gt;0),IF(I2243&lt;=1000,"1–1,000",IF(I2243&lt;=2500,"1,001–2,500",IF(I2243&lt;=5000,"2,501–5,000",IF(I2243&lt;=10000,"5,001–10,000","10,001–15,000")))),"1,001–2,500")</x:f>
        <x:v>1,001–2,500</x:v>
      </x:c>
      <x:c r="K2243" s="16"/>
      <x:c r="L2243" s="43" t="str">
        <x:f>IF(AND(ISNUMBER(I2243),I2243&gt;0,ISNUMBER(K2243),K2243&gt;0),K2243/I2243,"n.a.")</x:f>
        <x:v>n.a.</x:v>
      </x:c>
      <x:c r="M2243" s="43"/>
      <x:c r="N2243" s="13" t="str">
        <x:v>No</x:v>
      </x:c>
      <x:c r="O2243" s="15" t="str">
        <x:v>Not stated in reviewed sources</x:v>
      </x:c>
      <x:c r="P2243" s="15" t="str">
        <x:v>Roller shutter access; The property benefits from roller shutter access, giga clear fibre access, kitchenette facilities and air-conditioning.</x:v>
      </x:c>
      <x:c r="Q2243" s="15" t="str">
        <x:v>Industrial/warehouse accommodation.</x:v>
      </x:c>
      <x:c r="R2243" s="15" t="str">
        <x:v>Advertised to let Current advert observed on 4 November 2026.</x:v>
      </x:c>
      <x:c r="S2243" s="15" t="str">
        <x:v>https://www.zoopla.co.uk/to-rent/commercial/details/72158355/</x:v>
      </x:c>
      <x:c r="T2243" s="15" t="str">
        <x:v>https://www.rightmove.co.uk/properties/730134542292673#/?channel=COM_LET</x:v>
      </x:c>
      <x:c r="U2243" s="15" t="str"/>
      <x:c r="V2243" s="15" t="str">
        <x:v>Abingdon — Kingston Business Park</x:v>
      </x:c>
      <x:c r="W2243" s="15" t="str">
        <x:v>Individual unit ≤15,000 sq ft</x:v>
      </x:c>
      <x:c r="X2243" s="13" t="n">
        <x:f>IF(N2243="Yes",L2243,0)</x:f>
        <x:v>0</x:v>
      </x:c>
      <x:c r="Y2243" s="14" t="n">
        <x:v>1</x:v>
      </x:c>
      <x:c r="Z2243" s="13" t="str">
        <x:v>Industrial / workshop / storage</x:v>
      </x:c>
    </x:row>
    <x:row r="2244" ht="42" customHeight="1">
      <x:c r="A2244" s="13" t="str">
        <x:v>SE1264</x:v>
      </x:c>
      <x:c r="B2244" s="15" t="str">
        <x:v>Abingdon</x:v>
      </x:c>
      <x:c r="C2244" s="15" t="str">
        <x:v>Steventon</x:v>
      </x:c>
      <x:c r="D2244" s="14" t="n">
        <x:v>2210</x:v>
      </x:c>
      <x:c r="E2244" s="13" t="str">
        <x:v>Context</x:v>
      </x:c>
      <x:c r="F2244" s="15" t="str">
        <x:v>Standalone / estate not stated</x:v>
      </x:c>
      <x:c r="G2244" s="15" t="str">
        <x:v>Warehouse, Steventon, Oxfordshire</x:v>
      </x:c>
      <x:c r="H2244" s="13" t="str">
        <x:v>Current</x:v>
      </x:c>
      <x:c r="I2244" s="14" t="n">
        <x:v>2400</x:v>
      </x:c>
      <x:c r="J2244" s="13" t="str">
        <x:f>IF(AND(ISNUMBER(I2244),I2244&gt;0),IF(I2244&lt;=1000,"1–1,000",IF(I2244&lt;=2500,"1,001–2,500",IF(I2244&lt;=5000,"2,501–5,000",IF(I2244&lt;=10000,"5,001–10,000","10,001–15,000")))),"1,001–2,500")</x:f>
        <x:v>1,001–2,500</x:v>
      </x:c>
      <x:c r="K2244" s="16" t="n">
        <x:v>16800</x:v>
      </x:c>
      <x:c r="L2244" s="43" t="n">
        <x:f>IF(AND(ISNUMBER(I2244),I2244&gt;0,ISNUMBER(K2244),K2244&gt;0),K2244/I2244,"n.a.")</x:f>
        <x:v>7</x:v>
      </x:c>
      <x:c r="M2244" s="43"/>
      <x:c r="N2244" s="13" t="str">
        <x:v>No</x:v>
      </x:c>
      <x:c r="O2244" s="15" t="str">
        <x:v>Not stated in reviewed sources</x:v>
      </x:c>
      <x:c r="P2244" s="15" t="str">
        <x:v>Storage Recently Renovated Electric Roller Shutter Door Toilet Facilities</x:v>
      </x:c>
      <x:c r="Q2244" s="15" t="str">
        <x:v>Industrial/warehouse accommodation.</x:v>
      </x:c>
      <x:c r="R2244" s="15" t="str">
        <x:v>Advertised to let Current advert observed on 4 November 2026. Annual asking rent is 12 × advertised monthly rent; portal values may be rounded.</x:v>
      </x:c>
      <x:c r="S2244" s="15" t="str">
        <x:v>https://www.rightmove.co.uk/properties/90753927#/?channel=COM_LET</x:v>
      </x:c>
      <x:c r="T2244" s="15" t="str"/>
      <x:c r="U2244" s="15" t="str"/>
      <x:c r="V2244" s="15" t="str">
        <x:v>Abingdon — Standalone / estate not stated</x:v>
      </x:c>
      <x:c r="W2244" s="15" t="str">
        <x:v>Individual unit ≤15,000 sq ft</x:v>
      </x:c>
      <x:c r="X2244" s="13" t="n">
        <x:f>IF(N2244="Yes",L2244,0)</x:f>
        <x:v>0</x:v>
      </x:c>
      <x:c r="Y2244" s="14" t="n">
        <x:v>1</x:v>
      </x:c>
      <x:c r="Z2244" s="13" t="str">
        <x:v>Industrial / workshop / storage</x:v>
      </x:c>
    </x:row>
    <x:row r="2245" ht="42" customHeight="1">
      <x:c r="A2245" s="13" t="str">
        <x:v>SE1265</x:v>
      </x:c>
      <x:c r="B2245" s="15" t="str">
        <x:v>Abingdon</x:v>
      </x:c>
      <x:c r="C2245" s="15" t="str">
        <x:v>Milton Park</x:v>
      </x:c>
      <x:c r="D2245" s="14"/>
      <x:c r="E2245" s="13" t="str">
        <x:v>Nearby</x:v>
      </x:c>
      <x:c r="F2245" s="15" t="str">
        <x:v>Milton Park</x:v>
      </x:c>
      <x:c r="G2245" s="15" t="str">
        <x:v>38B Innovation Drive, Milton Park, Abingdon OX14</x:v>
      </x:c>
      <x:c r="H2245" s="13" t="str">
        <x:v>Current</x:v>
      </x:c>
      <x:c r="I2245" s="14" t="n">
        <x:v>14621</x:v>
      </x:c>
      <x:c r="J2245" s="13" t="str">
        <x:f>IF(AND(ISNUMBER(I2245),I2245&gt;0),IF(I2245&lt;=1000,"1–1,000",IF(I2245&lt;=2500,"1,001–2,500",IF(I2245&lt;=5000,"2,501–5,000",IF(I2245&lt;=10000,"5,001–10,000","10,001–15,000")))),"10,001–15,000")</x:f>
        <x:v>10,001–15,000</x:v>
      </x:c>
      <x:c r="K2245" s="16"/>
      <x:c r="L2245" s="43" t="str">
        <x:f>IF(AND(ISNUMBER(I2245),I2245&gt;0,ISNUMBER(K2245),K2245&gt;0),K2245/I2245,"n.a.")</x:f>
        <x:v>n.a.</x:v>
      </x:c>
      <x:c r="M2245" s="43"/>
      <x:c r="N2245" s="13" t="str">
        <x:v>No</x:v>
      </x:c>
      <x:c r="O2245" s="15" t="str">
        <x:v>6m eaves height</x:v>
      </x:c>
      <x:c r="P2245" s="15" t="str">
        <x:v>Roller shutter access door</x:v>
      </x:c>
      <x:c r="Q2245" s="15" t="str">
        <x:v>Industrial/warehouse accommodation.</x:v>
      </x:c>
      <x:c r="R2245" s="15" t="str">
        <x:v>Advertised to let Current advert observed on 4 November 2026. Duplicate portal / agent advert for the same demise; counted once. Host BUA population not separately matched.</x:v>
      </x:c>
      <x:c r="S2245" s="15" t="str">
        <x:v>https://www.zoopla.co.uk/to-rent/commercial/details/72180623/</x:v>
      </x:c>
      <x:c r="T2245" s="15" t="str">
        <x:v>https://www.zoopla.co.uk/to-rent/commercial/details/72158348/</x:v>
      </x:c>
      <x:c r="U2245" s="15" t="str">
        <x:v>https://www.rightmove.co.uk/properties/730134437436560#/?channel=COM_LET</x:v>
      </x:c>
      <x:c r="V2245" s="15" t="str">
        <x:v>Abingdon — Milton Park</x:v>
      </x:c>
      <x:c r="W2245" s="15" t="str">
        <x:v>Individual unit ≤15,000 sq ft</x:v>
      </x:c>
      <x:c r="X2245" s="13" t="n">
        <x:f>IF(N2245="Yes",L2245,0)</x:f>
        <x:v>0</x:v>
      </x:c>
      <x:c r="Y2245" s="14" t="n">
        <x:v>1</x:v>
      </x:c>
      <x:c r="Z2245" s="13" t="str">
        <x:v>Industrial / workshop / storage</x:v>
      </x:c>
    </x:row>
    <x:row r="2246" ht="42" customHeight="1">
      <x:c r="A2246" s="13" t="str">
        <x:v>SE1266</x:v>
      </x:c>
      <x:c r="B2246" s="15" t="str">
        <x:v>Abingdon</x:v>
      </x:c>
      <x:c r="C2246" s="15" t="str">
        <x:v>Abingdon</x:v>
      </x:c>
      <x:c r="D2246" s="14" t="n">
        <x:v>33175</x:v>
      </x:c>
      <x:c r="E2246" s="13" t="str">
        <x:v>Town</x:v>
      </x:c>
      <x:c r="F2246" s="15" t="str">
        <x:v>Abingdon Business Park</x:v>
      </x:c>
      <x:c r="G2246" s="15" t="str">
        <x:v>23 Blacklands Way, Abingdon Business Park, Abingdon OX14</x:v>
      </x:c>
      <x:c r="H2246" s="13" t="str">
        <x:v>Current</x:v>
      </x:c>
      <x:c r="I2246" s="14" t="n">
        <x:v>2618</x:v>
      </x:c>
      <x:c r="J2246" s="13" t="str">
        <x:f>IF(AND(ISNUMBER(I2246),I2246&gt;0),IF(I2246&lt;=1000,"1–1,000",IF(I2246&lt;=2500,"1,001–2,500",IF(I2246&lt;=5000,"2,501–5,000",IF(I2246&lt;=10000,"5,001–10,000","10,001–15,000")))),"2,501–5,000")</x:f>
        <x:v>2,501–5,000</x:v>
      </x:c>
      <x:c r="K2246" s="16"/>
      <x:c r="L2246" s="43" t="str">
        <x:f>IF(AND(ISNUMBER(I2246),I2246&gt;0,ISNUMBER(K2246),K2246&gt;0),K2246/I2246,"n.a.")</x:f>
        <x:v>n.a.</x:v>
      </x:c>
      <x:c r="M2246" s="43"/>
      <x:c r="N2246" s="13" t="str">
        <x:v>No</x:v>
      </x:c>
      <x:c r="O2246" s="15" t="str">
        <x:v>Not stated in reviewed sources</x:v>
      </x:c>
      <x:c r="P2246" s="15" t="str">
        <x:v>Not stated in reviewed sources</x:v>
      </x:c>
      <x:c r="Q2246" s="15" t="str">
        <x:v>Industrial/warehouse accommodation.</x:v>
      </x:c>
      <x:c r="R2246" s="15" t="str">
        <x:v>Advertised to let Current advert observed on 4 November 2026.</x:v>
      </x:c>
      <x:c r="S2246" s="15" t="str">
        <x:v>https://www.zoopla.co.uk/to-rent/commercial/details/71343679/</x:v>
      </x:c>
      <x:c r="T2246" s="15" t="str">
        <x:v>https://www.rightmove.co.uk/properties/773353709779473#/?channel=COM_LET</x:v>
      </x:c>
      <x:c r="U2246" s="15" t="str"/>
      <x:c r="V2246" s="15" t="str">
        <x:v>Abingdon — Abingdon Business Park</x:v>
      </x:c>
      <x:c r="W2246" s="15" t="str">
        <x:v>Individual unit ≤15,000 sq ft</x:v>
      </x:c>
      <x:c r="X2246" s="13" t="n">
        <x:f>IF(N2246="Yes",L2246,0)</x:f>
        <x:v>0</x:v>
      </x:c>
      <x:c r="Y2246" s="14" t="n">
        <x:v>1</x:v>
      </x:c>
      <x:c r="Z2246" s="13" t="str">
        <x:v>Industrial / workshop / storage</x:v>
      </x:c>
    </x:row>
    <x:row r="2247" ht="88" customHeight="1">
      <x:c r="A2247" s="13" t="str">
        <x:v>SE1267</x:v>
      </x:c>
      <x:c r="B2247" s="15" t="str">
        <x:v>Abingdon</x:v>
      </x:c>
      <x:c r="C2247" s="15" t="str">
        <x:v>Abingdon</x:v>
      </x:c>
      <x:c r="D2247" s="14" t="n">
        <x:v>33175</x:v>
      </x:c>
      <x:c r="E2247" s="13" t="str">
        <x:v>Town</x:v>
      </x:c>
      <x:c r="F2247" s="15" t="str">
        <x:v>Grange Court Business Park</x:v>
      </x:c>
      <x:c r="G2247" s="15" t="str">
        <x:v>Unit C6, Grange Court Business Park, Abingdon OX14</x:v>
      </x:c>
      <x:c r="H2247" s="13" t="str">
        <x:v>Current</x:v>
      </x:c>
      <x:c r="I2247" s="14" t="n">
        <x:v>2006</x:v>
      </x:c>
      <x:c r="J2247" s="13" t="str">
        <x:f>IF(AND(ISNUMBER(I2247),I2247&gt;0),IF(I2247&lt;=1000,"1–1,000",IF(I2247&lt;=2500,"1,001–2,500",IF(I2247&lt;=5000,"2,501–5,000",IF(I2247&lt;=10000,"5,001–10,000","10,001–15,000")))),"1,001–2,500")</x:f>
        <x:v>1,001–2,500</x:v>
      </x:c>
      <x:c r="K2247" s="16" t="n">
        <x:v>35004</x:v>
      </x:c>
      <x:c r="L2247" s="43" t="n">
        <x:f>IF(AND(ISNUMBER(I2247),I2247&gt;0,ISNUMBER(K2247),K2247&gt;0),K2247/I2247,"n.a.")</x:f>
        <x:v>17.449651046859422</x:v>
      </x:c>
      <x:c r="M2247" s="43"/>
      <x:c r="N2247" s="13" t="str">
        <x:v>Yes</x:v>
      </x:c>
      <x:c r="O2247" s="15" t="str">
        <x:v>Height of 3.08m under mezzanine</x:v>
      </x:c>
      <x:c r="P2247" s="15" t="str">
        <x:v>Double loading doors; The accommodation provides a flexible layout with a fitted entrance lobby leading to a ground floor workshop with fitted cupboards and rear double loading doors and well-presented first floor offices with kitchen, available furnished if desired.</x:v>
      </x:c>
      <x:c r="Q2247" s="15" t="str">
        <x:v>Industrial/warehouse accommodation.</x:v>
      </x:c>
      <x:c r="R2247" s="15" t="str">
        <x:v>Advertised to let Current advert observed on 4 November 2026. Annual asking rent is 12 × advertised monthly rent; portal values may be rounded.</x:v>
      </x:c>
      <x:c r="S2247" s="15" t="str">
        <x:v>https://www.zoopla.co.uk/to-rent/commercial/details/74655561/</x:v>
      </x:c>
      <x:c r="T2247" s="15" t="str"/>
      <x:c r="U2247" s="15" t="str"/>
      <x:c r="V2247" s="15" t="str">
        <x:v>Abingdon — Grange Court Business Park</x:v>
      </x:c>
      <x:c r="W2247" s="15" t="str">
        <x:v>Individual unit ≤15,000 sq ft</x:v>
      </x:c>
      <x:c r="X2247" s="13" t="n">
        <x:f>IF(N2247="Yes",L2247,0)</x:f>
        <x:v>17.449651046859422</x:v>
      </x:c>
      <x:c r="Y2247" s="14" t="n">
        <x:v>1</x:v>
      </x:c>
      <x:c r="Z2247" s="13" t="str">
        <x:v>Industrial / workshop / storage</x:v>
      </x:c>
    </x:row>
    <x:row r="2248" ht="42" customHeight="1">
      <x:c r="A2248" s="13" t="str">
        <x:v>SE1268</x:v>
      </x:c>
      <x:c r="B2248" s="15" t="str">
        <x:v>Abingdon</x:v>
      </x:c>
      <x:c r="C2248" s="15" t="str">
        <x:v>Abingdon</x:v>
      </x:c>
      <x:c r="D2248" s="14" t="n">
        <x:v>33175</x:v>
      </x:c>
      <x:c r="E2248" s="13" t="str">
        <x:v>Town</x:v>
      </x:c>
      <x:c r="F2248" s="15" t="str">
        <x:v>Standalone / estate not stated</x:v>
      </x:c>
      <x:c r="G2248" s="15" t="str">
        <x:v>Unit 26, Nuffield Way, Abingdon, OX14 1RL</x:v>
      </x:c>
      <x:c r="H2248" s="13" t="str">
        <x:v>Current</x:v>
      </x:c>
      <x:c r="I2248" s="14" t="n">
        <x:v>6923</x:v>
      </x:c>
      <x:c r="J2248" s="13" t="str">
        <x:f>IF(AND(ISNUMBER(I2248),I2248&gt;0),IF(I2248&lt;=1000,"1–1,000",IF(I2248&lt;=2500,"1,001–2,500",IF(I2248&lt;=5000,"2,501–5,000",IF(I2248&lt;=10000,"5,001–10,000","10,001–15,000")))),"5,001–10,000")</x:f>
        <x:v>5,001–10,000</x:v>
      </x:c>
      <x:c r="K2248" s="16"/>
      <x:c r="L2248" s="43" t="str">
        <x:f>IF(AND(ISNUMBER(I2248),I2248&gt;0,ISNUMBER(K2248),K2248&gt;0),K2248/I2248,"n.a.")</x:f>
        <x:v>n.a.</x:v>
      </x:c>
      <x:c r="M2248" s="43"/>
      <x:c r="N2248" s="13" t="str">
        <x:v>No</x:v>
      </x:c>
      <x:c r="O2248" s="15" t="str">
        <x:v>Not stated in reviewed sources</x:v>
      </x:c>
      <x:c r="P2248" s="15" t="str">
        <x:v>Not stated in reviewed sources</x:v>
      </x:c>
      <x:c r="Q2248" s="15" t="str">
        <x:v>Industrial/warehouse accommodation.</x:v>
      </x:c>
      <x:c r="R2248" s="15" t="str">
        <x:v>Advertised to let Current advert observed on 4 November 2026.</x:v>
      </x:c>
      <x:c r="S2248" s="15" t="str">
        <x:v>https://www.rightmove.co.uk/properties/773370042386192#/?channel=COM_LET</x:v>
      </x:c>
      <x:c r="T2248" s="15" t="str"/>
      <x:c r="U2248" s="15" t="str"/>
      <x:c r="V2248" s="15" t="str">
        <x:v>Abingdon — Standalone / estate not stated</x:v>
      </x:c>
      <x:c r="W2248" s="15" t="str">
        <x:v>Individual unit ≤15,000 sq ft</x:v>
      </x:c>
      <x:c r="X2248" s="13" t="n">
        <x:f>IF(N2248="Yes",L2248,0)</x:f>
        <x:v>0</x:v>
      </x:c>
      <x:c r="Y2248" s="14" t="n">
        <x:v>1</x:v>
      </x:c>
      <x:c r="Z2248" s="13" t="str">
        <x:v>Industrial / workshop / storage</x:v>
      </x:c>
    </x:row>
    <x:row r="2249" ht="49" customHeight="1">
      <x:c r="A2249" s="13" t="str">
        <x:v>SE1269</x:v>
      </x:c>
      <x:c r="B2249" s="15" t="str">
        <x:v>Didcot</x:v>
      </x:c>
      <x:c r="C2249" s="15" t="str">
        <x:v>Upton</x:v>
      </x:c>
      <x:c r="D2249" s="14"/>
      <x:c r="E2249" s="13" t="str">
        <x:v>Nearby</x:v>
      </x:c>
      <x:c r="F2249" s="15" t="str">
        <x:v>Standalone / estate not stated</x:v>
      </x:c>
      <x:c r="G2249" s="15" t="str">
        <x:v>Aldens Lane, Upton, Didcot OX11</x:v>
      </x:c>
      <x:c r="H2249" s="13" t="str">
        <x:v>Current</x:v>
      </x:c>
      <x:c r="I2249" s="14" t="n">
        <x:v>7088</x:v>
      </x:c>
      <x:c r="J2249" s="13" t="str">
        <x:f>IF(AND(ISNUMBER(I2249),I2249&gt;0),IF(I2249&lt;=1000,"1–1,000",IF(I2249&lt;=2500,"1,001–2,500",IF(I2249&lt;=5000,"2,501–5,000",IF(I2249&lt;=10000,"5,001–10,000","10,001–15,000")))),"5,001–10,000")</x:f>
        <x:v>5,001–10,000</x:v>
      </x:c>
      <x:c r="K2249" s="16" t="n">
        <x:v>36000</x:v>
      </x:c>
      <x:c r="L2249" s="43" t="n">
        <x:f>IF(AND(ISNUMBER(I2249),I2249&gt;0,ISNUMBER(K2249),K2249&gt;0),K2249/I2249,"n.a.")</x:f>
        <x:v>5.07900677200903</x:v>
      </x:c>
      <x:c r="M2249" s="43"/>
      <x:c r="N2249" s="13" t="str">
        <x:v>Yes</x:v>
      </x:c>
      <x:c r="O2249" s="15" t="str">
        <x:v>* Eaves hight of 5m rising to 7m</x:v>
      </x:c>
      <x:c r="P2249" s="15" t="str">
        <x:v>* Electric Roller Shutter door - 4.8m wide</x:v>
      </x:c>
      <x:c r="Q2249" s="15" t="str">
        <x:v>Workshop/industrial accommodation; yard/loading area.</x:v>
      </x:c>
      <x:c r="R2249" s="15" t="str">
        <x:v>Advertised to let Current advert observed on 4 November 2026. Annual asking rent is 12 × advertised monthly rent; portal values may be rounded. Duplicate portal / agent advert for the same demise; counted once. Host BUA population not separately matched.</x:v>
      </x:c>
      <x:c r="S2249" s="15" t="str">
        <x:v>https://www.zoopla.co.uk/to-rent/commercial/details/73878445/</x:v>
      </x:c>
      <x:c r="T2249" s="15" t="str">
        <x:v>https://www.rightmove.co.uk/properties/775270521397793#/?channel=COM_LET</x:v>
      </x:c>
      <x:c r="U2249" s="15" t="str"/>
      <x:c r="V2249" s="15" t="str">
        <x:v>Didcot — Standalone / estate not stated</x:v>
      </x:c>
      <x:c r="W2249" s="15" t="str">
        <x:v>Individual unit ≤15,000 sq ft</x:v>
      </x:c>
      <x:c r="X2249" s="13" t="n">
        <x:f>IF(N2249="Yes",L2249,0)</x:f>
        <x:v>5.07900677200903</x:v>
      </x:c>
      <x:c r="Y2249" s="14" t="n">
        <x:v>1</x:v>
      </x:c>
      <x:c r="Z2249" s="13" t="str">
        <x:v>Industrial / workshop / storage</x:v>
      </x:c>
    </x:row>
    <x:row r="2250" ht="62" customHeight="1">
      <x:c r="A2250" s="13" t="str">
        <x:v>SE1270</x:v>
      </x:c>
      <x:c r="B2250" s="15" t="str">
        <x:v>Didcot</x:v>
      </x:c>
      <x:c r="C2250" s="15" t="str">
        <x:v>Didcot</x:v>
      </x:c>
      <x:c r="D2250" s="14" t="n">
        <x:v>34600</x:v>
      </x:c>
      <x:c r="E2250" s="13" t="str">
        <x:v>Town</x:v>
      </x:c>
      <x:c r="F2250" s="15" t="str">
        <x:v>A Trident Business Park</x:v>
      </x:c>
      <x:c r="G2250" s="15" t="str">
        <x:v>Unit 1A Trident Business Park, Basil Hill Road, Didcot OX11</x:v>
      </x:c>
      <x:c r="H2250" s="13" t="str">
        <x:v>Current</x:v>
      </x:c>
      <x:c r="I2250" s="14"/>
      <x:c r="J2250" s="13" t="str">
        <x:f>IF(AND(ISNUMBER(I2250),I2250&gt;0),IF(I2250&lt;=1000,"1–1,000",IF(I2250&lt;=2500,"1,001–2,500",IF(I2250&lt;=5000,"2,501–5,000",IF(I2250&lt;=10000,"5,001–10,000","10,001–15,000")))),"5,001–10,000")</x:f>
        <x:v>5,001–10,000</x:v>
      </x:c>
      <x:c r="K2250" s="16"/>
      <x:c r="L2250" s="43" t="str">
        <x:f>IF(AND(ISNUMBER(I2250),I2250&gt;0,ISNUMBER(K2250),K2250&gt;0),K2250/I2250,"n.a.")</x:f>
        <x:v>n.a.</x:v>
      </x:c>
      <x:c r="M2250" s="43"/>
      <x:c r="N2250" s="13" t="str">
        <x:v>No</x:v>
      </x:c>
      <x:c r="O2250" s="15" t="str">
        <x:v>Internally the Property benefits from a rear mezzanine, minimum eaves height of 5.5m and WCs.</x:v>
      </x:c>
      <x:c r="P2250" s="15" t="str">
        <x:v>Roller shutter door</x:v>
      </x:c>
      <x:c r="Q2250" s="15" t="str">
        <x:v>Industrial/warehouse accommodation; trade counter.</x:v>
      </x:c>
      <x:c r="R2250" s="15" t="str">
        <x:v>Advertised to let Current advert observed on 4 November 2026. One named range/combined demise; no inferred individual areas or annual rent allocation.</x:v>
      </x:c>
      <x:c r="S2250" s="15" t="str">
        <x:v>https://www.zoopla.co.uk/to-rent/commercial/details/73843597/</x:v>
      </x:c>
      <x:c r="T2250" s="15" t="str">
        <x:v>https://www.zoopla.co.uk/to-rent/commercial/details/73378560/</x:v>
      </x:c>
      <x:c r="U2250" s="15" t="str">
        <x:v>https://www.rightmove.co.uk/properties/766021064136864#/?channel=COM_LET
https://www.rightmove.co.uk/properties/89318238#/?channel=COM_LET</x:v>
      </x:c>
      <x:c r="V2250" s="15" t="str">
        <x:v>Didcot — A Trident Business Park</x:v>
      </x:c>
      <x:c r="W2250" s="15" t="str">
        <x:v>5,351–6,599 sq ft; exact unit area not stated</x:v>
      </x:c>
      <x:c r="X2250" s="13" t="n">
        <x:f>IF(N2250="Yes",L2250,0)</x:f>
        <x:v>0</x:v>
      </x:c>
      <x:c r="Y2250" s="14" t="n">
        <x:v>1</x:v>
      </x:c>
      <x:c r="Z2250" s="13" t="str">
        <x:v>Industrial / workshop / storage</x:v>
      </x:c>
    </x:row>
    <x:row r="2251" ht="42" customHeight="1">
      <x:c r="A2251" s="13" t="str">
        <x:v>SE1271</x:v>
      </x:c>
      <x:c r="B2251" s="15" t="str">
        <x:v>Didcot</x:v>
      </x:c>
      <x:c r="C2251" s="15" t="str">
        <x:v>Didcot</x:v>
      </x:c>
      <x:c r="D2251" s="14" t="n">
        <x:v>34600</x:v>
      </x:c>
      <x:c r="E2251" s="13" t="str">
        <x:v>Town</x:v>
      </x:c>
      <x:c r="F2251" s="15" t="str">
        <x:v>Moorbrook Industrial Estate</x:v>
      </x:c>
      <x:c r="G2251" s="15" t="str">
        <x:v>Unit 5, Moorbrook Industrial Estate, Didcot, South East, OX11</x:v>
      </x:c>
      <x:c r="H2251" s="13" t="str">
        <x:v>Current</x:v>
      </x:c>
      <x:c r="I2251" s="14" t="n">
        <x:v>6446</x:v>
      </x:c>
      <x:c r="J2251" s="13" t="str">
        <x:f>IF(AND(ISNUMBER(I2251),I2251&gt;0),IF(I2251&lt;=1000,"1–1,000",IF(I2251&lt;=2500,"1,001–2,500",IF(I2251&lt;=5000,"2,501–5,000",IF(I2251&lt;=10000,"5,001–10,000","10,001–15,000")))),"5,001–10,000")</x:f>
        <x:v>5,001–10,000</x:v>
      </x:c>
      <x:c r="K2251" s="16"/>
      <x:c r="L2251" s="43" t="str">
        <x:f>IF(AND(ISNUMBER(I2251),I2251&gt;0,ISNUMBER(K2251),K2251&gt;0),K2251/I2251,"n.a.")</x:f>
        <x:v>n.a.</x:v>
      </x:c>
      <x:c r="M2251" s="43"/>
      <x:c r="N2251" s="13" t="str">
        <x:v>No</x:v>
      </x:c>
      <x:c r="O2251" s="15" t="str">
        <x:v>Not stated in reviewed sources</x:v>
      </x:c>
      <x:c r="P2251" s="15" t="str">
        <x:v>Not stated in reviewed sources</x:v>
      </x:c>
      <x:c r="Q2251" s="15" t="str">
        <x:v>Industrial/warehouse accommodation; ancillary offices; refurbished space.</x:v>
      </x:c>
      <x:c r="R2251" s="15" t="str">
        <x:v>Advertised to let Current advert observed on 4 November 2026.</x:v>
      </x:c>
      <x:c r="S2251" s="15" t="str">
        <x:v>https://www.rightmove.co.uk/properties/760902024985232#/?channel=COM_LET</x:v>
      </x:c>
      <x:c r="T2251" s="15" t="str"/>
      <x:c r="U2251" s="15" t="str"/>
      <x:c r="V2251" s="15" t="str">
        <x:v>Didcot — Moorbrook Industrial Estate</x:v>
      </x:c>
      <x:c r="W2251" s="15" t="str">
        <x:v>Individual unit ≤15,000 sq ft</x:v>
      </x:c>
      <x:c r="X2251" s="13" t="n">
        <x:f>IF(N2251="Yes",L2251,0)</x:f>
        <x:v>0</x:v>
      </x:c>
      <x:c r="Y2251" s="14" t="n">
        <x:v>1</x:v>
      </x:c>
      <x:c r="Z2251" s="13" t="str">
        <x:v>Industrial / workshop / storage</x:v>
      </x:c>
    </x:row>
    <x:row r="2252" ht="42" customHeight="1">
      <x:c r="A2252" s="13" t="str">
        <x:v>SE1272</x:v>
      </x:c>
      <x:c r="B2252" s="15" t="str">
        <x:v>Didcot</x:v>
      </x:c>
      <x:c r="C2252" s="15" t="str">
        <x:v>Didcot</x:v>
      </x:c>
      <x:c r="D2252" s="14" t="n">
        <x:v>34600</x:v>
      </x:c>
      <x:c r="E2252" s="13" t="str">
        <x:v>Town</x:v>
      </x:c>
      <x:c r="F2252" s="15" t="str">
        <x:v>Standalone / estate not stated</x:v>
      </x:c>
      <x:c r="G2252" s="15" t="str">
        <x:v>Unit 3C, Didcot Park, Didcot OX11</x:v>
      </x:c>
      <x:c r="H2252" s="13" t="str">
        <x:v>Current</x:v>
      </x:c>
      <x:c r="I2252" s="14" t="n">
        <x:v>7212</x:v>
      </x:c>
      <x:c r="J2252" s="13" t="str">
        <x:f>IF(AND(ISNUMBER(I2252),I2252&gt;0),IF(I2252&lt;=1000,"1–1,000",IF(I2252&lt;=2500,"1,001–2,500",IF(I2252&lt;=5000,"2,501–5,000",IF(I2252&lt;=10000,"5,001–10,000","10,001–15,000")))),"5,001–10,000")</x:f>
        <x:v>5,001–10,000</x:v>
      </x:c>
      <x:c r="K2252" s="16"/>
      <x:c r="L2252" s="43" t="str">
        <x:f>IF(AND(ISNUMBER(I2252),I2252&gt;0,ISNUMBER(K2252),K2252&gt;0),K2252/I2252,"n.a.")</x:f>
        <x:v>n.a.</x:v>
      </x:c>
      <x:c r="M2252" s="43"/>
      <x:c r="N2252" s="13" t="str">
        <x:v>No</x:v>
      </x:c>
      <x:c r="O2252" s="15" t="str">
        <x:v>Not stated in reviewed sources</x:v>
      </x:c>
      <x:c r="P2252" s="15" t="str">
        <x:v>Not stated in reviewed sources</x:v>
      </x:c>
      <x:c r="Q2252" s="15" t="str">
        <x:v>Industrial/warehouse accommodation.</x:v>
      </x:c>
      <x:c r="R2252" s="15" t="str">
        <x:v>Advertised to let Current advert observed on 4 November 2026.</x:v>
      </x:c>
      <x:c r="S2252" s="15" t="str">
        <x:v>https://www.zoopla.co.uk/to-rent/commercial/details/68766252/</x:v>
      </x:c>
      <x:c r="T2252" s="15" t="str"/>
      <x:c r="U2252" s="15" t="str"/>
      <x:c r="V2252" s="15" t="str">
        <x:v>Didcot — Standalone / estate not stated</x:v>
      </x:c>
      <x:c r="W2252" s="15" t="str">
        <x:v>Individual unit ≤15,000 sq ft</x:v>
      </x:c>
      <x:c r="X2252" s="13" t="n">
        <x:f>IF(N2252="Yes",L2252,0)</x:f>
        <x:v>0</x:v>
      </x:c>
      <x:c r="Y2252" s="14" t="n">
        <x:v>1</x:v>
      </x:c>
      <x:c r="Z2252" s="13" t="str">
        <x:v>Industrial / workshop / storage</x:v>
      </x:c>
    </x:row>
    <x:row r="2253" ht="42" customHeight="1">
      <x:c r="A2253" s="13" t="str">
        <x:v>SE1273</x:v>
      </x:c>
      <x:c r="B2253" s="15" t="str">
        <x:v>Reading</x:v>
      </x:c>
      <x:c r="C2253" s="15" t="str">
        <x:v>Mapledurham</x:v>
      </x:c>
      <x:c r="D2253" s="14"/>
      <x:c r="E2253" s="13" t="str">
        <x:v>Context</x:v>
      </x:c>
      <x:c r="F2253" s="15" t="str">
        <x:v>Standalone / estate not stated</x:v>
      </x:c>
      <x:c r="G2253" s="15" t="str">
        <x:v>Hodmore Farm, Mapledurham, Reading, Oxfordshire</x:v>
      </x:c>
      <x:c r="H2253" s="13" t="str">
        <x:v>Current</x:v>
      </x:c>
      <x:c r="I2253" s="14" t="n">
        <x:v>2552</x:v>
      </x:c>
      <x:c r="J2253" s="13" t="str">
        <x:f>IF(AND(ISNUMBER(I2253),I2253&gt;0),IF(I2253&lt;=1000,"1–1,000",IF(I2253&lt;=2500,"1,001–2,500",IF(I2253&lt;=5000,"2,501–5,000",IF(I2253&lt;=10000,"5,001–10,000","10,001–15,000")))),"2,501–5,000")</x:f>
        <x:v>2,501–5,000</x:v>
      </x:c>
      <x:c r="K2253" s="16" t="n">
        <x:v>30000</x:v>
      </x:c>
      <x:c r="L2253" s="43" t="n">
        <x:f>IF(AND(ISNUMBER(I2253),I2253&gt;0,ISNUMBER(K2253),K2253&gt;0),K2253/I2253,"n.a.")</x:f>
        <x:v>11.755485893416928</x:v>
      </x:c>
      <x:c r="M2253" s="43"/>
      <x:c r="N2253" s="13" t="str">
        <x:v>No</x:v>
      </x:c>
      <x:c r="O2253" s="15" t="str">
        <x:v>Not stated in reviewed sources</x:v>
      </x:c>
      <x:c r="P2253" s="15" t="str">
        <x:v>Not stated in reviewed sources</x:v>
      </x:c>
      <x:c r="Q2253" s="15" t="str">
        <x:v>Industrial/warehouse accommodation.</x:v>
      </x:c>
      <x:c r="R2253" s="15" t="str">
        <x:v>Advertised to let Current advert observed on 4 November 2026. Annual asking rent is 12 × advertised monthly rent; portal values may be rounded. Host BUA population not separately matched.</x:v>
      </x:c>
      <x:c r="S2253" s="15" t="str">
        <x:v>https://www.rightmove.co.uk/properties/731573702599777#/?channel=COM_LET</x:v>
      </x:c>
      <x:c r="T2253" s="15" t="str"/>
      <x:c r="U2253" s="15" t="str"/>
      <x:c r="V2253" s="15" t="str">
        <x:v>Reading — Standalone / estate not stated</x:v>
      </x:c>
      <x:c r="W2253" s="15" t="str">
        <x:v>Individual unit ≤15,000 sq ft</x:v>
      </x:c>
      <x:c r="X2253" s="13" t="n">
        <x:f>IF(N2253="Yes",L2253,0)</x:f>
        <x:v>0</x:v>
      </x:c>
      <x:c r="Y2253" s="14" t="n">
        <x:v>1</x:v>
      </x:c>
      <x:c r="Z2253" s="13" t="str">
        <x:v>Industrial / workshop / storage</x:v>
      </x:c>
    </x:row>
    <x:row r="2254" ht="42" customHeight="1">
      <x:c r="A2254" s="13" t="str">
        <x:v>SE1274</x:v>
      </x:c>
      <x:c r="B2254" s="15" t="str">
        <x:v>Reading</x:v>
      </x:c>
      <x:c r="C2254" s="15" t="str">
        <x:v>Padworth Common</x:v>
      </x:c>
      <x:c r="D2254" s="14"/>
      <x:c r="E2254" s="13" t="str">
        <x:v>Context</x:v>
      </x:c>
      <x:c r="F2254" s="15" t="str">
        <x:v>Standalone / estate not stated</x:v>
      </x:c>
      <x:c r="G2254" s="15" t="str">
        <x:v>Silver Birches Yard, Reading Road Padworth Common, Reading RG7</x:v>
      </x:c>
      <x:c r="H2254" s="13" t="str">
        <x:v>Current</x:v>
      </x:c>
      <x:c r="I2254" s="14" t="n">
        <x:v>7503</x:v>
      </x:c>
      <x:c r="J2254" s="13" t="str">
        <x:f>IF(AND(ISNUMBER(I2254),I2254&gt;0),IF(I2254&lt;=1000,"1–1,000",IF(I2254&lt;=2500,"1,001–2,500",IF(I2254&lt;=5000,"2,501–5,000",IF(I2254&lt;=10000,"5,001–10,000","10,001–15,000")))),"5,001–10,000")</x:f>
        <x:v>5,001–10,000</x:v>
      </x:c>
      <x:c r="K2254" s="16" t="n">
        <x:v>110004</x:v>
      </x:c>
      <x:c r="L2254" s="43" t="n">
        <x:f>IF(AND(ISNUMBER(I2254),I2254&gt;0,ISNUMBER(K2254),K2254&gt;0),K2254/I2254,"n.a.")</x:f>
        <x:v>14.661335465813675</x:v>
      </x:c>
      <x:c r="M2254" s="43"/>
      <x:c r="N2254" s="13" t="str">
        <x:v>No</x:v>
      </x:c>
      <x:c r="O2254" s="15" t="str">
        <x:v>Not stated in reviewed sources</x:v>
      </x:c>
      <x:c r="P2254" s="15" t="str">
        <x:v>Not stated in reviewed sources</x:v>
      </x:c>
      <x:c r="Q2254" s="15" t="str">
        <x:v>Industrial/warehouse accommodation; ancillary offices; yard/loading area.</x:v>
      </x:c>
      <x:c r="R2254" s="15" t="str">
        <x:v>Advertised to let Current advert observed on 4 November 2026. Annual asking rent is 12 × advertised monthly rent; portal values may be rounded. Host BUA population not separately matched.</x:v>
      </x:c>
      <x:c r="S2254" s="15" t="str">
        <x:v>https://www.zoopla.co.uk/to-rent/commercial/details/73119125/</x:v>
      </x:c>
      <x:c r="T2254" s="15" t="str"/>
      <x:c r="U2254" s="15" t="str"/>
      <x:c r="V2254" s="15" t="str">
        <x:v>Reading — Standalone / estate not stated</x:v>
      </x:c>
      <x:c r="W2254" s="15" t="str">
        <x:v>Individual unit ≤15,000 sq ft</x:v>
      </x:c>
      <x:c r="X2254" s="13" t="n">
        <x:f>IF(N2254="Yes",L2254,0)</x:f>
        <x:v>0</x:v>
      </x:c>
      <x:c r="Y2254" s="14" t="n">
        <x:v>1</x:v>
      </x:c>
      <x:c r="Z2254" s="13" t="str">
        <x:v>Industrial / workshop / storage</x:v>
      </x:c>
    </x:row>
    <x:row r="2255" ht="42" customHeight="1">
      <x:c r="A2255" s="13" t="str">
        <x:v>SE1275</x:v>
      </x:c>
      <x:c r="B2255" s="15" t="str">
        <x:v>Reading</x:v>
      </x:c>
      <x:c r="C2255" s="15" t="str">
        <x:v>Aldermaston</x:v>
      </x:c>
      <x:c r="D2255" s="14" t="n">
        <x:v>415</x:v>
      </x:c>
      <x:c r="E2255" s="13" t="str">
        <x:v>Context</x:v>
      </x:c>
      <x:c r="F2255" s="15" t="str">
        <x:v>Standalone / estate not stated</x:v>
      </x:c>
      <x:c r="G2255" s="15" t="str">
        <x:v>Unit 37 Easter Park, Benyon Road, Aldermaston, Reading RG7</x:v>
      </x:c>
      <x:c r="H2255" s="13" t="str">
        <x:v>Current</x:v>
      </x:c>
      <x:c r="I2255" s="14" t="n">
        <x:v>2300</x:v>
      </x:c>
      <x:c r="J2255" s="13" t="str">
        <x:f>IF(AND(ISNUMBER(I2255),I2255&gt;0),IF(I2255&lt;=1000,"1–1,000",IF(I2255&lt;=2500,"1,001–2,500",IF(I2255&lt;=5000,"2,501–5,000",IF(I2255&lt;=10000,"5,001–10,000","10,001–15,000")))),"1,001–2,500")</x:f>
        <x:v>1,001–2,500</x:v>
      </x:c>
      <x:c r="K2255" s="16" t="n">
        <x:v>33504</x:v>
      </x:c>
      <x:c r="L2255" s="43" t="n">
        <x:f>IF(AND(ISNUMBER(I2255),I2255&gt;0,ISNUMBER(K2255),K2255&gt;0),K2255/I2255,"n.a.")</x:f>
        <x:v>14.566956521739131</x:v>
      </x:c>
      <x:c r="M2255" s="43"/>
      <x:c r="N2255" s="13" t="str">
        <x:v>No</x:v>
      </x:c>
      <x:c r="O2255" s="15" t="str">
        <x:v>Max height 7.8m; - Minimum height 6.25m</x:v>
      </x:c>
      <x:c r="P2255" s="15" t="str">
        <x:v>Electric loading door; - Electric loading door 4mW x 4.5mH</x:v>
      </x:c>
      <x:c r="Q2255" s="15" t="str">
        <x:v>Industrial/warehouse accommodation.</x:v>
      </x:c>
      <x:c r="R2255" s="15" t="str">
        <x:v>Advertised to let Current advert observed on 4 November 2026. Annual asking rent is 12 × advertised monthly rent; portal values may be rounded.</x:v>
      </x:c>
      <x:c r="S2255" s="15" t="str">
        <x:v>https://www.zoopla.co.uk/to-rent/commercial/details/65965327/</x:v>
      </x:c>
      <x:c r="T2255" s="15" t="str"/>
      <x:c r="U2255" s="15" t="str"/>
      <x:c r="V2255" s="15" t="str">
        <x:v>Reading — Standalone / estate not stated</x:v>
      </x:c>
      <x:c r="W2255" s="15" t="str">
        <x:v>Individual unit ≤15,000 sq ft</x:v>
      </x:c>
      <x:c r="X2255" s="13" t="n">
        <x:f>IF(N2255="Yes",L2255,0)</x:f>
        <x:v>0</x:v>
      </x:c>
      <x:c r="Y2255" s="14" t="n">
        <x:v>1</x:v>
      </x:c>
      <x:c r="Z2255" s="13" t="str">
        <x:v>Industrial / workshop / storage</x:v>
      </x:c>
    </x:row>
    <x:row r="2256" ht="42" customHeight="1">
      <x:c r="A2256" s="13" t="str">
        <x:v>SE1276</x:v>
      </x:c>
      <x:c r="B2256" s="15" t="str">
        <x:v>Reading</x:v>
      </x:c>
      <x:c r="C2256" s="15" t="str">
        <x:v>Aldermaston</x:v>
      </x:c>
      <x:c r="D2256" s="14" t="n">
        <x:v>415</x:v>
      </x:c>
      <x:c r="E2256" s="13" t="str">
        <x:v>Context</x:v>
      </x:c>
      <x:c r="F2256" s="15" t="str">
        <x:v>Standalone / estate not stated</x:v>
      </x:c>
      <x:c r="G2256" s="15" t="str">
        <x:v>Units 24 Easter Park, Benyon Road, Aldermaston, Reading RG7</x:v>
      </x:c>
      <x:c r="H2256" s="13" t="str">
        <x:v>Current</x:v>
      </x:c>
      <x:c r="I2256" s="14" t="n">
        <x:v>1327</x:v>
      </x:c>
      <x:c r="J2256" s="13" t="str">
        <x:f>IF(AND(ISNUMBER(I2256),I2256&gt;0),IF(I2256&lt;=1000,"1–1,000",IF(I2256&lt;=2500,"1,001–2,500",IF(I2256&lt;=5000,"2,501–5,000",IF(I2256&lt;=10000,"5,001–10,000","10,001–15,000")))),"1,001–2,500")</x:f>
        <x:v>1,001–2,500</x:v>
      </x:c>
      <x:c r="K2256" s="16" t="n">
        <x:v>22500</x:v>
      </x:c>
      <x:c r="L2256" s="43" t="n">
        <x:f>IF(AND(ISNUMBER(I2256),I2256&gt;0,ISNUMBER(K2256),K2256&gt;0),K2256/I2256,"n.a.")</x:f>
        <x:v>16.955538809344386</x:v>
      </x:c>
      <x:c r="M2256" s="43"/>
      <x:c r="N2256" s="13" t="str">
        <x:v>No</x:v>
      </x:c>
      <x:c r="O2256" s="15" t="str">
        <x:v>Not stated in reviewed sources</x:v>
      </x:c>
      <x:c r="P2256" s="15" t="str">
        <x:v>Not stated in reviewed sources</x:v>
      </x:c>
      <x:c r="Q2256" s="15" t="str">
        <x:v>Industrial/warehouse accommodation; mezzanine.</x:v>
      </x:c>
      <x:c r="R2256" s="15" t="str">
        <x:v>Advertised to let Current advert observed on 4 November 2026. Annual asking rent is 12 × advertised monthly rent; portal values may be rounded.</x:v>
      </x:c>
      <x:c r="S2256" s="15" t="str">
        <x:v>https://www.zoopla.co.uk/to-rent/commercial/details/70614163/</x:v>
      </x:c>
      <x:c r="T2256" s="15" t="str"/>
      <x:c r="U2256" s="15" t="str"/>
      <x:c r="V2256" s="15" t="str">
        <x:v>Reading — Standalone / estate not stated</x:v>
      </x:c>
      <x:c r="W2256" s="15" t="str">
        <x:v>Individual unit ≤15,000 sq ft</x:v>
      </x:c>
      <x:c r="X2256" s="13" t="n">
        <x:f>IF(N2256="Yes",L2256,0)</x:f>
        <x:v>0</x:v>
      </x:c>
      <x:c r="Y2256" s="14" t="n">
        <x:v>1</x:v>
      </x:c>
      <x:c r="Z2256" s="13" t="str">
        <x:v>Industrial / workshop / storage</x:v>
      </x:c>
    </x:row>
    <x:row r="2257" ht="49" customHeight="1">
      <x:c r="A2257" s="13" t="str">
        <x:v>SE1277</x:v>
      </x:c>
      <x:c r="B2257" s="15" t="str">
        <x:v>Reading</x:v>
      </x:c>
      <x:c r="C2257" s="15" t="str">
        <x:v>Ruscombe</x:v>
      </x:c>
      <x:c r="D2257" s="14"/>
      <x:c r="E2257" s="13" t="str">
        <x:v>Context</x:v>
      </x:c>
      <x:c r="F2257" s="15" t="str">
        <x:v>Tavistock Industrial Estate</x:v>
      </x:c>
      <x:c r="G2257" s="15" t="str">
        <x:v>Units 5&amp;6 Tavistock Industrial Estate, Ruscombe Lane, Reading RG10</x:v>
      </x:c>
      <x:c r="H2257" s="13" t="str">
        <x:v>Current</x:v>
      </x:c>
      <x:c r="I2257" s="14"/>
      <x:c r="J2257" s="13" t="str">
        <x:f>IF(AND(ISNUMBER(I2257),I2257&gt;0),IF(I2257&lt;=1000,"1–1,000",IF(I2257&lt;=2500,"1,001–2,500",IF(I2257&lt;=5000,"2,501–5,000",IF(I2257&lt;=10000,"5,001–10,000","10,001–15,000")))),"Range crosses bands")</x:f>
        <x:v>Range crosses bands</x:v>
      </x:c>
      <x:c r="K2257" s="16"/>
      <x:c r="L2257" s="43" t="str">
        <x:f>IF(AND(ISNUMBER(I2257),I2257&gt;0,ISNUMBER(K2257),K2257&gt;0),K2257/I2257,"n.a.")</x:f>
        <x:v>n.a.</x:v>
      </x:c>
      <x:c r="M2257" s="43"/>
      <x:c r="N2257" s="13" t="str">
        <x:v>No</x:v>
      </x:c>
      <x:c r="O2257" s="15" t="str">
        <x:v>Not stated in reviewed sources</x:v>
      </x:c>
      <x:c r="P2257" s="15" t="str">
        <x:v>Not stated in reviewed sources</x:v>
      </x:c>
      <x:c r="Q2257" s="15" t="str">
        <x:v>Industrial/warehouse accommodation.</x:v>
      </x:c>
      <x:c r="R2257" s="15" t="str">
        <x:v>Advertised to let Current advert observed on 4 November 2026. Annual asking rent is 12 × advertised monthly rent; portal values may be rounded. One named range/combined demise; no inferred individual areas or annual rent allocation. Host BUA population not separately matched.</x:v>
      </x:c>
      <x:c r="S2257" s="15" t="str">
        <x:v>https://www.zoopla.co.uk/to-rent/commercial/details/73855018/</x:v>
      </x:c>
      <x:c r="T2257" s="15" t="str"/>
      <x:c r="U2257" s="15" t="str"/>
      <x:c r="V2257" s="15" t="str">
        <x:v>Reading — Tavistock Industrial Estate</x:v>
      </x:c>
      <x:c r="W2257" s="15" t="str">
        <x:v>4,767–9,815 sq ft; exact unit area not stated</x:v>
      </x:c>
      <x:c r="X2257" s="13" t="n">
        <x:f>IF(N2257="Yes",L2257,0)</x:f>
        <x:v>0</x:v>
      </x:c>
      <x:c r="Y2257" s="14" t="n">
        <x:v>1</x:v>
      </x:c>
      <x:c r="Z2257" s="13" t="str">
        <x:v>Industrial / workshop / storage</x:v>
      </x:c>
    </x:row>
    <x:row r="2258" ht="42" customHeight="1">
      <x:c r="A2258" s="13" t="str">
        <x:v>SE1278</x:v>
      </x:c>
      <x:c r="B2258" s="15" t="str">
        <x:v>Reading</x:v>
      </x:c>
      <x:c r="C2258" s="15" t="str">
        <x:v>Spencers Wood</x:v>
      </x:c>
      <x:c r="D2258" s="14"/>
      <x:c r="E2258" s="13" t="str">
        <x:v>Nearby</x:v>
      </x:c>
      <x:c r="F2258" s="15" t="str">
        <x:v>Heron Industrial Estate</x:v>
      </x:c>
      <x:c r="G2258" s="15" t="str">
        <x:v>Unit 1 Heron Industrial Estate, Basingstoke Road, Spencers Wood, Reading RG7</x:v>
      </x:c>
      <x:c r="H2258" s="13" t="str">
        <x:v>Current</x:v>
      </x:c>
      <x:c r="I2258" s="14" t="n">
        <x:v>5887</x:v>
      </x:c>
      <x:c r="J2258" s="13" t="str">
        <x:f>IF(AND(ISNUMBER(I2258),I2258&gt;0),IF(I2258&lt;=1000,"1–1,000",IF(I2258&lt;=2500,"1,001–2,500",IF(I2258&lt;=5000,"2,501–5,000",IF(I2258&lt;=10000,"5,001–10,000","10,001–15,000")))),"5,001–10,000")</x:f>
        <x:v>5,001–10,000</x:v>
      </x:c>
      <x:c r="K2258" s="16" t="n">
        <x:v>76236</x:v>
      </x:c>
      <x:c r="L2258" s="43" t="n">
        <x:f>IF(AND(ISNUMBER(I2258),I2258&gt;0,ISNUMBER(K2258),K2258&gt;0),K2258/I2258,"n.a.")</x:f>
        <x:v>12.94988958722609</x:v>
      </x:c>
      <x:c r="M2258" s="43"/>
      <x:c r="N2258" s="13" t="str">
        <x:v>Yes</x:v>
      </x:c>
      <x:c r="O2258" s="15" t="str">
        <x:v>Not stated in reviewed sources</x:v>
      </x:c>
      <x:c r="P2258" s="15" t="str">
        <x:v>Not stated in reviewed sources</x:v>
      </x:c>
      <x:c r="Q2258" s="15" t="str">
        <x:v>Industrial/warehouse accommodation; refurbished space.</x:v>
      </x:c>
      <x:c r="R2258" s="15" t="str">
        <x:v>Advertised to let Current advert observed on 4 November 2026. Annual asking rent is 12 × advertised monthly rent; portal values may be rounded. Host BUA population not separately matched.</x:v>
      </x:c>
      <x:c r="S2258" s="15" t="str">
        <x:v>https://www.zoopla.co.uk/to-rent/commercial/details/72345437/</x:v>
      </x:c>
      <x:c r="T2258" s="15" t="str"/>
      <x:c r="U2258" s="15" t="str"/>
      <x:c r="V2258" s="15" t="str">
        <x:v>Reading — Heron Industrial Estate</x:v>
      </x:c>
      <x:c r="W2258" s="15" t="str">
        <x:v>Individual unit ≤15,000 sq ft</x:v>
      </x:c>
      <x:c r="X2258" s="13" t="n">
        <x:f>IF(N2258="Yes",L2258,0)</x:f>
        <x:v>12.94988958722609</x:v>
      </x:c>
      <x:c r="Y2258" s="14" t="n">
        <x:v>1</x:v>
      </x:c>
      <x:c r="Z2258" s="13" t="str">
        <x:v>Industrial / workshop / storage</x:v>
      </x:c>
    </x:row>
    <x:row r="2259" ht="42" customHeight="1">
      <x:c r="A2259" s="13" t="str">
        <x:v>SE1279</x:v>
      </x:c>
      <x:c r="B2259" s="15" t="str">
        <x:v>Reading</x:v>
      </x:c>
      <x:c r="C2259" s="15" t="str">
        <x:v>Shinfield</x:v>
      </x:c>
      <x:c r="D2259" s="14" t="n">
        <x:v>5420</x:v>
      </x:c>
      <x:c r="E2259" s="13" t="str">
        <x:v>Nearby</x:v>
      </x:c>
      <x:c r="F2259" s="15" t="str">
        <x:v>Standalone / estate not stated</x:v>
      </x:c>
      <x:c r="G2259" s="15" t="str">
        <x:v>Site At Cutbush Lane East, Cutbush Lane, Shinfield, Reading RG2</x:v>
      </x:c>
      <x:c r="H2259" s="13" t="str">
        <x:v>Current</x:v>
      </x:c>
      <x:c r="I2259" s="14" t="n">
        <x:v>4397</x:v>
      </x:c>
      <x:c r="J2259" s="13" t="str">
        <x:f>IF(AND(ISNUMBER(I2259),I2259&gt;0),IF(I2259&lt;=1000,"1–1,000",IF(I2259&lt;=2500,"1,001–2,500",IF(I2259&lt;=5000,"2,501–5,000",IF(I2259&lt;=10000,"5,001–10,000","10,001–15,000")))),"2,501–5,000")</x:f>
        <x:v>2,501–5,000</x:v>
      </x:c>
      <x:c r="K2259" s="16" t="n">
        <x:v>65004</x:v>
      </x:c>
      <x:c r="L2259" s="43" t="n">
        <x:f>IF(AND(ISNUMBER(I2259),I2259&gt;0,ISNUMBER(K2259),K2259&gt;0),K2259/I2259,"n.a.")</x:f>
        <x:v>14.783716170115989</x:v>
      </x:c>
      <x:c r="M2259" s="43"/>
      <x:c r="N2259" s="13" t="str">
        <x:v>Yes</x:v>
      </x:c>
      <x:c r="O2259" s="15" t="str">
        <x:v>Not stated in reviewed sources</x:v>
      </x:c>
      <x:c r="P2259" s="15" t="str">
        <x:v>Not stated in reviewed sources</x:v>
      </x:c>
      <x:c r="Q2259" s="15" t="str">
        <x:v>Industrial/warehouse accommodation.</x:v>
      </x:c>
      <x:c r="R2259" s="15" t="str">
        <x:v>Advertised to let Current advert observed on 4 November 2026. Annual asking rent is 12 × advertised monthly rent; portal values may be rounded.</x:v>
      </x:c>
      <x:c r="S2259" s="15" t="str">
        <x:v>https://www.zoopla.co.uk/to-rent/commercial/details/73184202/</x:v>
      </x:c>
      <x:c r="T2259" s="15" t="str"/>
      <x:c r="U2259" s="15" t="str"/>
      <x:c r="V2259" s="15" t="str">
        <x:v>Reading — Standalone / estate not stated</x:v>
      </x:c>
      <x:c r="W2259" s="15" t="str">
        <x:v>Individual unit ≤15,000 sq ft</x:v>
      </x:c>
      <x:c r="X2259" s="13" t="n">
        <x:f>IF(N2259="Yes",L2259,0)</x:f>
        <x:v>14.783716170115989</x:v>
      </x:c>
      <x:c r="Y2259" s="14" t="n">
        <x:v>1</x:v>
      </x:c>
      <x:c r="Z2259" s="13" t="str">
        <x:v>Industrial / workshop / storage</x:v>
      </x:c>
    </x:row>
    <x:row r="2260" ht="62" customHeight="1">
      <x:c r="A2260" s="13" t="str">
        <x:v>SE1280</x:v>
      </x:c>
      <x:c r="B2260" s="15" t="str">
        <x:v>Reading</x:v>
      </x:c>
      <x:c r="C2260" s="15" t="str">
        <x:v>Grazeley</x:v>
      </x:c>
      <x:c r="D2260" s="14"/>
      <x:c r="E2260" s="13" t="str">
        <x:v>Nearby</x:v>
      </x:c>
      <x:c r="F2260" s="15" t="str">
        <x:v>Thurley Farm Business Units</x:v>
      </x:c>
      <x:c r="G2260" s="15" t="str">
        <x:v>Unit 10A, Thurley Farm Business Units, Pump Lane, Grazeley</x:v>
      </x:c>
      <x:c r="H2260" s="13" t="str">
        <x:v>Current</x:v>
      </x:c>
      <x:c r="I2260" s="14" t="n">
        <x:v>826</x:v>
      </x:c>
      <x:c r="J2260" s="13" t="str">
        <x:f>IF(AND(ISNUMBER(I2260),I2260&gt;0),IF(I2260&lt;=1000,"1–1,000",IF(I2260&lt;=2500,"1,001–2,500",IF(I2260&lt;=5000,"2,501–5,000",IF(I2260&lt;=10000,"5,001–10,000","10,001–15,000")))),"1–1,000")</x:f>
        <x:v>1–1,000</x:v>
      </x:c>
      <x:c r="K2260" s="16" t="n">
        <x:v>14455</x:v>
      </x:c>
      <x:c r="L2260" s="43" t="n">
        <x:f>IF(AND(ISNUMBER(I2260),I2260&gt;0,ISNUMBER(K2260),K2260&gt;0),K2260/I2260,"n.a.")</x:f>
        <x:v>17.5</x:v>
      </x:c>
      <x:c r="M2260" s="43"/>
      <x:c r="N2260" s="13" t="str">
        <x:v>Yes</x:v>
      </x:c>
      <x:c r="O2260" s="15" t="str">
        <x:v>There are 3 Electric Roller Shutter Doors with a Width of 4.8m and Height of 4.1m.; The units have an Apex Height (front) of 4.78m and Eves (rear) of 4.08m.</x:v>
      </x:c>
      <x:c r="P2260" s="15" t="str">
        <x:v>Electric Roller Shutter Doors; There are 3 Electric Roller Shutter Doors with a Width of 4.8m and Height of 4.1m.</x:v>
      </x:c>
      <x:c r="Q2260" s="15" t="str">
        <x:v>Industrial/warehouse accommodation.</x:v>
      </x:c>
      <x:c r="R2260" s="15" t="str">
        <x:v>Advertised to let Individual section area and rent from direct agent schedule; combined option excluded. Host BUA population not separately matched.</x:v>
      </x:c>
      <x:c r="S2260" s="15" t="str">
        <x:v>https://search.pagehardyharris.co.uk/properties/376043-unit-10-sections-a-b-c-thurley-farm-business-units-reading</x:v>
      </x:c>
      <x:c r="T2260" s="15" t="str"/>
      <x:c r="U2260" s="15" t="str"/>
      <x:c r="V2260" s="15" t="str">
        <x:v>Reading — Thurley Farm Business Units</x:v>
      </x:c>
      <x:c r="W2260" s="15" t="str">
        <x:v>Individual unit ≤15,000 sq ft</x:v>
      </x:c>
      <x:c r="X2260" s="13" t="n">
        <x:f>IF(N2260="Yes",L2260,0)</x:f>
        <x:v>17.5</x:v>
      </x:c>
      <x:c r="Y2260" s="14" t="n">
        <x:v>1</x:v>
      </x:c>
      <x:c r="Z2260" s="13" t="str">
        <x:v>Industrial / workshop / storage</x:v>
      </x:c>
    </x:row>
    <x:row r="2261" ht="62" customHeight="1">
      <x:c r="A2261" s="13" t="str">
        <x:v>SE1281</x:v>
      </x:c>
      <x:c r="B2261" s="15" t="str">
        <x:v>Reading</x:v>
      </x:c>
      <x:c r="C2261" s="15" t="str">
        <x:v>Grazeley</x:v>
      </x:c>
      <x:c r="D2261" s="14"/>
      <x:c r="E2261" s="13" t="str">
        <x:v>Nearby</x:v>
      </x:c>
      <x:c r="F2261" s="15" t="str">
        <x:v>Thurley Farm Business Units</x:v>
      </x:c>
      <x:c r="G2261" s="15" t="str">
        <x:v>Unit 10B, Thurley Farm Business Units, Pump Lane, Grazeley</x:v>
      </x:c>
      <x:c r="H2261" s="13" t="str">
        <x:v>Current</x:v>
      </x:c>
      <x:c r="I2261" s="14" t="n">
        <x:v>901</x:v>
      </x:c>
      <x:c r="J2261" s="13" t="str">
        <x:f>IF(AND(ISNUMBER(I2261),I2261&gt;0),IF(I2261&lt;=1000,"1–1,000",IF(I2261&lt;=2500,"1,001–2,500",IF(I2261&lt;=5000,"2,501–5,000",IF(I2261&lt;=10000,"5,001–10,000","10,001–15,000")))),"1–1,000")</x:f>
        <x:v>1–1,000</x:v>
      </x:c>
      <x:c r="K2261" s="16" t="n">
        <x:v>15768</x:v>
      </x:c>
      <x:c r="L2261" s="43" t="n">
        <x:f>IF(AND(ISNUMBER(I2261),I2261&gt;0,ISNUMBER(K2261),K2261&gt;0),K2261/I2261,"n.a.")</x:f>
        <x:v>17.500554938956714</x:v>
      </x:c>
      <x:c r="M2261" s="43"/>
      <x:c r="N2261" s="13" t="str">
        <x:v>Yes</x:v>
      </x:c>
      <x:c r="O2261" s="15" t="str">
        <x:v>There are 3 Electric Roller Shutter Doors with a Width of 4.8m and Height of 4.1m.; The units have an Apex Height (front) of 4.78m and Eves (rear) of 4.08m.</x:v>
      </x:c>
      <x:c r="P2261" s="15" t="str">
        <x:v>Electric Roller Shutter Doors; There are 3 Electric Roller Shutter Doors with a Width of 4.8m and Height of 4.1m.</x:v>
      </x:c>
      <x:c r="Q2261" s="15" t="str">
        <x:v>Industrial/warehouse accommodation.</x:v>
      </x:c>
      <x:c r="R2261" s="15" t="str">
        <x:v>Advertised to let Individual section area and rent from direct agent schedule; combined option excluded. Host BUA population not separately matched.</x:v>
      </x:c>
      <x:c r="S2261" s="15" t="str">
        <x:v>https://search.pagehardyharris.co.uk/properties/376043-unit-10-sections-a-b-c-thurley-farm-business-units-reading</x:v>
      </x:c>
      <x:c r="T2261" s="15" t="str"/>
      <x:c r="U2261" s="15" t="str"/>
      <x:c r="V2261" s="15" t="str">
        <x:v>Reading — Thurley Farm Business Units</x:v>
      </x:c>
      <x:c r="W2261" s="15" t="str">
        <x:v>Individual unit ≤15,000 sq ft</x:v>
      </x:c>
      <x:c r="X2261" s="13" t="n">
        <x:f>IF(N2261="Yes",L2261,0)</x:f>
        <x:v>17.500554938956714</x:v>
      </x:c>
      <x:c r="Y2261" s="14" t="n">
        <x:v>1</x:v>
      </x:c>
      <x:c r="Z2261" s="13" t="str">
        <x:v>Industrial / workshop / storage</x:v>
      </x:c>
    </x:row>
    <x:row r="2262" ht="62" customHeight="1">
      <x:c r="A2262" s="13" t="str">
        <x:v>SE1282</x:v>
      </x:c>
      <x:c r="B2262" s="15" t="str">
        <x:v>Reading</x:v>
      </x:c>
      <x:c r="C2262" s="15" t="str">
        <x:v>Grazeley</x:v>
      </x:c>
      <x:c r="D2262" s="14"/>
      <x:c r="E2262" s="13" t="str">
        <x:v>Nearby</x:v>
      </x:c>
      <x:c r="F2262" s="15" t="str">
        <x:v>Thurley Farm Business Units</x:v>
      </x:c>
      <x:c r="G2262" s="15" t="str">
        <x:v>Unit 10C, Thurley Farm Business Units, Pump Lane, Grazeley</x:v>
      </x:c>
      <x:c r="H2262" s="13" t="str">
        <x:v>Current</x:v>
      </x:c>
      <x:c r="I2262" s="14" t="n">
        <x:v>904</x:v>
      </x:c>
      <x:c r="J2262" s="13" t="str">
        <x:f>IF(AND(ISNUMBER(I2262),I2262&gt;0),IF(I2262&lt;=1000,"1–1,000",IF(I2262&lt;=2500,"1,001–2,500",IF(I2262&lt;=5000,"2,501–5,000",IF(I2262&lt;=10000,"5,001–10,000","10,001–15,000")))),"1–1,000")</x:f>
        <x:v>1–1,000</x:v>
      </x:c>
      <x:c r="K2262" s="16" t="n">
        <x:v>15820</x:v>
      </x:c>
      <x:c r="L2262" s="43" t="n">
        <x:f>IF(AND(ISNUMBER(I2262),I2262&gt;0,ISNUMBER(K2262),K2262&gt;0),K2262/I2262,"n.a.")</x:f>
        <x:v>17.5</x:v>
      </x:c>
      <x:c r="M2262" s="43"/>
      <x:c r="N2262" s="13" t="str">
        <x:v>Yes</x:v>
      </x:c>
      <x:c r="O2262" s="15" t="str">
        <x:v>There are 3 Electric Roller Shutter Doors with a Width of 4.8m and Height of 4.1m.; The units have an Apex Height (front) of 4.78m and Eves (rear) of 4.08m.</x:v>
      </x:c>
      <x:c r="P2262" s="15" t="str">
        <x:v>Electric Roller Shutter Doors; There are 3 Electric Roller Shutter Doors with a Width of 4.8m and Height of 4.1m.</x:v>
      </x:c>
      <x:c r="Q2262" s="15" t="str">
        <x:v>Industrial/warehouse accommodation.</x:v>
      </x:c>
      <x:c r="R2262" s="15" t="str">
        <x:v>Advertised to let Individual section area and rent from direct agent schedule; combined option excluded. Host BUA population not separately matched.</x:v>
      </x:c>
      <x:c r="S2262" s="15" t="str">
        <x:v>https://search.pagehardyharris.co.uk/properties/376043-unit-10-sections-a-b-c-thurley-farm-business-units-reading</x:v>
      </x:c>
      <x:c r="T2262" s="15" t="str"/>
      <x:c r="U2262" s="15" t="str"/>
      <x:c r="V2262" s="15" t="str">
        <x:v>Reading — Thurley Farm Business Units</x:v>
      </x:c>
      <x:c r="W2262" s="15" t="str">
        <x:v>Individual unit ≤15,000 sq ft</x:v>
      </x:c>
      <x:c r="X2262" s="13" t="n">
        <x:f>IF(N2262="Yes",L2262,0)</x:f>
        <x:v>17.5</x:v>
      </x:c>
      <x:c r="Y2262" s="14" t="n">
        <x:v>1</x:v>
      </x:c>
      <x:c r="Z2262" s="13" t="str">
        <x:v>Industrial / workshop / storage</x:v>
      </x:c>
    </x:row>
    <x:row r="2263" ht="42" customHeight="1">
      <x:c r="A2263" s="13" t="str">
        <x:v>SE1283</x:v>
      </x:c>
      <x:c r="B2263" s="15" t="str">
        <x:v>Reading</x:v>
      </x:c>
      <x:c r="C2263" s="15" t="str">
        <x:v>Reading</x:v>
      </x:c>
      <x:c r="D2263" s="14" t="n">
        <x:v>203795</x:v>
      </x:c>
      <x:c r="E2263" s="13" t="str">
        <x:v>Town</x:v>
      </x:c>
      <x:c r="F2263" s="15" t="str">
        <x:v>Cutbush Industrial Estate</x:v>
      </x:c>
      <x:c r="G2263" s="15" t="str">
        <x:v>Unit 7 Cutbush Industrial Estate, Danehill, Lower Earley, Reading RG6</x:v>
      </x:c>
      <x:c r="H2263" s="13" t="str">
        <x:v>Current</x:v>
      </x:c>
      <x:c r="I2263" s="14" t="n">
        <x:v>2901</x:v>
      </x:c>
      <x:c r="J2263" s="13" t="str">
        <x:f>IF(AND(ISNUMBER(I2263),I2263&gt;0),IF(I2263&lt;=1000,"1–1,000",IF(I2263&lt;=2500,"1,001–2,500",IF(I2263&lt;=5000,"2,501–5,000",IF(I2263&lt;=10000,"5,001–10,000","10,001–15,000")))),"2,501–5,000")</x:f>
        <x:v>2,501–5,000</x:v>
      </x:c>
      <x:c r="K2263" s="16" t="n">
        <x:v>44964</x:v>
      </x:c>
      <x:c r="L2263" s="43" t="n">
        <x:f>IF(AND(ISNUMBER(I2263),I2263&gt;0,ISNUMBER(K2263),K2263&gt;0),K2263/I2263,"n.a.")</x:f>
        <x:v>15.499482936918303</x:v>
      </x:c>
      <x:c r="M2263" s="43"/>
      <x:c r="N2263" s="13" t="str">
        <x:v>Yes</x:v>
      </x:c>
      <x:c r="O2263" s="15" t="str">
        <x:v>Not stated in reviewed sources</x:v>
      </x:c>
      <x:c r="P2263" s="15" t="str">
        <x:v>Not stated in reviewed sources</x:v>
      </x:c>
      <x:c r="Q2263" s="15" t="str">
        <x:v>Industrial/warehouse accommodation.</x:v>
      </x:c>
      <x:c r="R2263" s="15" t="str">
        <x:v>Advertised to let Current advert observed on 4 November 2026. Annual asking rent is 12 × advertised monthly rent; portal values may be rounded.</x:v>
      </x:c>
      <x:c r="S2263" s="15" t="str">
        <x:v>https://www.zoopla.co.uk/to-rent/commercial/details/73162027/</x:v>
      </x:c>
      <x:c r="T2263" s="15" t="str"/>
      <x:c r="U2263" s="15" t="str"/>
      <x:c r="V2263" s="15" t="str">
        <x:v>Reading — Cutbush Industrial Estate</x:v>
      </x:c>
      <x:c r="W2263" s="15" t="str">
        <x:v>Individual unit ≤15,000 sq ft</x:v>
      </x:c>
      <x:c r="X2263" s="13" t="n">
        <x:f>IF(N2263="Yes",L2263,0)</x:f>
        <x:v>15.499482936918303</x:v>
      </x:c>
      <x:c r="Y2263" s="14" t="n">
        <x:v>1</x:v>
      </x:c>
      <x:c r="Z2263" s="13" t="str">
        <x:v>Industrial / workshop / storage</x:v>
      </x:c>
    </x:row>
    <x:row r="2264" ht="42" customHeight="1">
      <x:c r="A2264" s="13" t="str">
        <x:v>SE1284</x:v>
      </x:c>
      <x:c r="B2264" s="15" t="str">
        <x:v>Reading</x:v>
      </x:c>
      <x:c r="C2264" s="15" t="str">
        <x:v>Reading</x:v>
      </x:c>
      <x:c r="D2264" s="14" t="n">
        <x:v>203795</x:v>
      </x:c>
      <x:c r="E2264" s="13" t="str">
        <x:v>Town</x:v>
      </x:c>
      <x:c r="F2264" s="15" t="str">
        <x:v>Hyperion Trade Park</x:v>
      </x:c>
      <x:c r="G2264" s="15" t="str">
        <x:v>Unit 4 Hyperion Trade Park, Rose Kiln Way, Reading RG2</x:v>
      </x:c>
      <x:c r="H2264" s="13" t="str">
        <x:v>Current</x:v>
      </x:c>
      <x:c r="I2264" s="14" t="n">
        <x:v>6875</x:v>
      </x:c>
      <x:c r="J2264" s="13" t="str">
        <x:f>IF(AND(ISNUMBER(I2264),I2264&gt;0),IF(I2264&lt;=1000,"1–1,000",IF(I2264&lt;=2500,"1,001–2,500",IF(I2264&lt;=5000,"2,501–5,000",IF(I2264&lt;=10000,"5,001–10,000","10,001–15,000")))),"5,001–10,000")</x:f>
        <x:v>5,001–10,000</x:v>
      </x:c>
      <x:c r="K2264" s="16" t="n">
        <x:v>108396</x:v>
      </x:c>
      <x:c r="L2264" s="43" t="n">
        <x:f>IF(AND(ISNUMBER(I2264),I2264&gt;0,ISNUMBER(K2264),K2264&gt;0),K2264/I2264,"n.a.")</x:f>
        <x:v>15.76669090909091</x:v>
      </x:c>
      <x:c r="M2264" s="43"/>
      <x:c r="N2264" s="13" t="str">
        <x:v>Yes</x:v>
      </x:c>
      <x:c r="O2264" s="15" t="str">
        <x:v>Not stated in reviewed sources</x:v>
      </x:c>
      <x:c r="P2264" s="15" t="str">
        <x:v>Not stated in reviewed sources</x:v>
      </x:c>
      <x:c r="Q2264" s="15" t="str">
        <x:v>Industrial/warehouse accommodation; trade counter.</x:v>
      </x:c>
      <x:c r="R2264" s="15" t="str">
        <x:v>Advertised to let Current advert observed on 4 November 2026. Annual asking rent is 12 × advertised monthly rent; portal values may be rounded.</x:v>
      </x:c>
      <x:c r="S2264" s="15" t="str">
        <x:v>https://www.zoopla.co.uk/to-rent/commercial/details/74673260/</x:v>
      </x:c>
      <x:c r="T2264" s="15" t="str"/>
      <x:c r="U2264" s="15" t="str"/>
      <x:c r="V2264" s="15" t="str">
        <x:v>Reading — Hyperion Trade Park</x:v>
      </x:c>
      <x:c r="W2264" s="15" t="str">
        <x:v>Individual unit ≤15,000 sq ft</x:v>
      </x:c>
      <x:c r="X2264" s="13" t="n">
        <x:f>IF(N2264="Yes",L2264,0)</x:f>
        <x:v>15.76669090909091</x:v>
      </x:c>
      <x:c r="Y2264" s="14" t="n">
        <x:v>1</x:v>
      </x:c>
      <x:c r="Z2264" s="13" t="str">
        <x:v>Industrial / workshop / storage</x:v>
      </x:c>
    </x:row>
    <x:row r="2265" ht="42" customHeight="1">
      <x:c r="A2265" s="13" t="str">
        <x:v>SE1285</x:v>
      </x:c>
      <x:c r="B2265" s="15" t="str">
        <x:v>Reading</x:v>
      </x:c>
      <x:c r="C2265" s="15" t="str">
        <x:v>Reading</x:v>
      </x:c>
      <x:c r="D2265" s="14" t="n">
        <x:v>203795</x:v>
      </x:c>
      <x:c r="E2265" s="13" t="str">
        <x:v>Town</x:v>
      </x:c>
      <x:c r="F2265" s="15" t="str">
        <x:v>Io Trade Centre</x:v>
      </x:c>
      <x:c r="G2265" s="15" t="str">
        <x:v>Unit 7, Io Trade Centre, Tilehurst, Reading RG30</x:v>
      </x:c>
      <x:c r="H2265" s="13" t="str">
        <x:v>Current</x:v>
      </x:c>
      <x:c r="I2265" s="14" t="n">
        <x:v>3363</x:v>
      </x:c>
      <x:c r="J2265" s="13" t="str">
        <x:f>IF(AND(ISNUMBER(I2265),I2265&gt;0),IF(I2265&lt;=1000,"1–1,000",IF(I2265&lt;=2500,"1,001–2,500",IF(I2265&lt;=5000,"2,501–5,000",IF(I2265&lt;=10000,"5,001–10,000","10,001–15,000")))),"2,501–5,000")</x:f>
        <x:v>2,501–5,000</x:v>
      </x:c>
      <x:c r="K2265" s="16"/>
      <x:c r="L2265" s="43" t="str">
        <x:f>IF(AND(ISNUMBER(I2265),I2265&gt;0,ISNUMBER(K2265),K2265&gt;0),K2265/I2265,"n.a.")</x:f>
        <x:v>n.a.</x:v>
      </x:c>
      <x:c r="M2265" s="43"/>
      <x:c r="N2265" s="13" t="str">
        <x:v>No</x:v>
      </x:c>
      <x:c r="O2265" s="15" t="str">
        <x:v>Not stated in reviewed sources</x:v>
      </x:c>
      <x:c r="P2265" s="15" t="str">
        <x:v>Not stated in reviewed sources</x:v>
      </x:c>
      <x:c r="Q2265" s="15" t="str">
        <x:v>Industrial/warehouse accommodation; trade counter; refurbished space.</x:v>
      </x:c>
      <x:c r="R2265" s="15" t="str">
        <x:v>Advertised to let Current advert observed on 4 November 2026.</x:v>
      </x:c>
      <x:c r="S2265" s="15" t="str">
        <x:v>https://www.zoopla.co.uk/to-rent/commercial/details/71874260/</x:v>
      </x:c>
      <x:c r="T2265" s="15" t="str"/>
      <x:c r="U2265" s="15" t="str"/>
      <x:c r="V2265" s="15" t="str">
        <x:v>Reading — Io Trade Centre</x:v>
      </x:c>
      <x:c r="W2265" s="15" t="str">
        <x:v>Individual unit ≤15,000 sq ft</x:v>
      </x:c>
      <x:c r="X2265" s="13" t="n">
        <x:f>IF(N2265="Yes",L2265,0)</x:f>
        <x:v>0</x:v>
      </x:c>
      <x:c r="Y2265" s="14" t="n">
        <x:v>1</x:v>
      </x:c>
      <x:c r="Z2265" s="13" t="str">
        <x:v>Industrial / workshop / storage</x:v>
      </x:c>
    </x:row>
    <x:row r="2266" ht="42" customHeight="1">
      <x:c r="A2266" s="13" t="str">
        <x:v>SE1286</x:v>
      </x:c>
      <x:c r="B2266" s="15" t="str">
        <x:v>Reading</x:v>
      </x:c>
      <x:c r="C2266" s="15" t="str">
        <x:v>Reading</x:v>
      </x:c>
      <x:c r="D2266" s="14" t="n">
        <x:v>203795</x:v>
      </x:c>
      <x:c r="E2266" s="13" t="str">
        <x:v>Town</x:v>
      </x:c>
      <x:c r="F2266" s="15" t="str">
        <x:v>Milford Commercial Estate</x:v>
      </x:c>
      <x:c r="G2266" s="15" t="str">
        <x:v>50 Milford Commercial Estate, Milford Road, Reading RG1</x:v>
      </x:c>
      <x:c r="H2266" s="13" t="str">
        <x:v>Current</x:v>
      </x:c>
      <x:c r="I2266" s="14" t="n">
        <x:v>11536</x:v>
      </x:c>
      <x:c r="J2266" s="13" t="str">
        <x:f>IF(AND(ISNUMBER(I2266),I2266&gt;0),IF(I2266&lt;=1000,"1–1,000",IF(I2266&lt;=2500,"1,001–2,500",IF(I2266&lt;=5000,"2,501–5,000",IF(I2266&lt;=10000,"5,001–10,000","10,001–15,000")))),"10,001–15,000")</x:f>
        <x:v>10,001–15,000</x:v>
      </x:c>
      <x:c r="K2266" s="16" t="n">
        <x:v>170160</x:v>
      </x:c>
      <x:c r="L2266" s="43" t="n">
        <x:f>IF(AND(ISNUMBER(I2266),I2266&gt;0,ISNUMBER(K2266),K2266&gt;0),K2266/I2266,"n.a.")</x:f>
        <x:v>14.750346740638003</x:v>
      </x:c>
      <x:c r="M2266" s="43"/>
      <x:c r="N2266" s="13" t="str">
        <x:v>Yes</x:v>
      </x:c>
      <x:c r="O2266" s="15" t="str">
        <x:v>Not stated in reviewed sources</x:v>
      </x:c>
      <x:c r="P2266" s="15" t="str">
        <x:v>Not stated in reviewed sources</x:v>
      </x:c>
      <x:c r="Q2266" s="15" t="str">
        <x:v>Industrial/warehouse accommodation; yard/loading area.</x:v>
      </x:c>
      <x:c r="R2266" s="15" t="str">
        <x:v>Advertised to let Current advert observed on 4 November 2026. Annual asking rent is 12 × advertised monthly rent; portal values may be rounded.</x:v>
      </x:c>
      <x:c r="S2266" s="15" t="str">
        <x:v>https://www.zoopla.co.uk/to-rent/commercial/details/74386432/</x:v>
      </x:c>
      <x:c r="T2266" s="15" t="str"/>
      <x:c r="U2266" s="15" t="str"/>
      <x:c r="V2266" s="15" t="str">
        <x:v>Reading — Milford Commercial Estate</x:v>
      </x:c>
      <x:c r="W2266" s="15" t="str">
        <x:v>Individual unit ≤15,000 sq ft</x:v>
      </x:c>
      <x:c r="X2266" s="13" t="n">
        <x:f>IF(N2266="Yes",L2266,0)</x:f>
        <x:v>14.750346740638003</x:v>
      </x:c>
      <x:c r="Y2266" s="14" t="n">
        <x:v>1</x:v>
      </x:c>
      <x:c r="Z2266" s="13" t="str">
        <x:v>Industrial / workshop / storage</x:v>
      </x:c>
    </x:row>
    <x:row r="2267" ht="42" customHeight="1">
      <x:c r="A2267" s="13" t="str">
        <x:v>SE1287</x:v>
      </x:c>
      <x:c r="B2267" s="15" t="str">
        <x:v>Reading</x:v>
      </x:c>
      <x:c r="C2267" s="15" t="str">
        <x:v>Reading</x:v>
      </x:c>
      <x:c r="D2267" s="14" t="n">
        <x:v>203795</x:v>
      </x:c>
      <x:c r="E2267" s="13" t="str">
        <x:v>Town</x:v>
      </x:c>
      <x:c r="F2267" s="15" t="str">
        <x:v>Milford Commercial Estate</x:v>
      </x:c>
      <x:c r="G2267" s="15" t="str">
        <x:v>67 Milford Road, Reading RG1</x:v>
      </x:c>
      <x:c r="H2267" s="13" t="str">
        <x:v>Current</x:v>
      </x:c>
      <x:c r="I2267" s="14" t="n">
        <x:v>2814</x:v>
      </x:c>
      <x:c r="J2267" s="13" t="str">
        <x:f>IF(AND(ISNUMBER(I2267),I2267&gt;0),IF(I2267&lt;=1000,"1–1,000",IF(I2267&lt;=2500,"1,001–2,500",IF(I2267&lt;=5000,"2,501–5,000",IF(I2267&lt;=10000,"5,001–10,000","10,001–15,000")))),"2,501–5,000")</x:f>
        <x:v>2,501–5,000</x:v>
      </x:c>
      <x:c r="K2267" s="16" t="n">
        <x:v>37992</x:v>
      </x:c>
      <x:c r="L2267" s="43" t="n">
        <x:f>IF(AND(ISNUMBER(I2267),I2267&gt;0,ISNUMBER(K2267),K2267&gt;0),K2267/I2267,"n.a.")</x:f>
        <x:v>13.501066098081024</x:v>
      </x:c>
      <x:c r="M2267" s="43"/>
      <x:c r="N2267" s="13" t="str">
        <x:v>Yes</x:v>
      </x:c>
      <x:c r="O2267" s="15" t="str">
        <x:v>Not stated in reviewed sources</x:v>
      </x:c>
      <x:c r="P2267" s="15" t="str">
        <x:v>Not stated in reviewed sources</x:v>
      </x:c>
      <x:c r="Q2267" s="15" t="str">
        <x:v>Industrial/warehouse accommodation; ancillary offices.</x:v>
      </x:c>
      <x:c r="R2267" s="15" t="str">
        <x:v>Advertised to let Current advert observed on 4 November 2026. Annual asking rent is 12 × advertised monthly rent; portal values may be rounded.</x:v>
      </x:c>
      <x:c r="S2267" s="15" t="str">
        <x:v>https://www.zoopla.co.uk/to-rent/commercial/details/72879499/</x:v>
      </x:c>
      <x:c r="T2267" s="15" t="str"/>
      <x:c r="U2267" s="15" t="str"/>
      <x:c r="V2267" s="15" t="str">
        <x:v>Reading — Milford Commercial Estate</x:v>
      </x:c>
      <x:c r="W2267" s="15" t="str">
        <x:v>Individual unit ≤15,000 sq ft</x:v>
      </x:c>
      <x:c r="X2267" s="13" t="n">
        <x:f>IF(N2267="Yes",L2267,0)</x:f>
        <x:v>13.501066098081024</x:v>
      </x:c>
      <x:c r="Y2267" s="14" t="n">
        <x:v>1</x:v>
      </x:c>
      <x:c r="Z2267" s="13" t="str">
        <x:v>Industrial / workshop / storage</x:v>
      </x:c>
    </x:row>
    <x:row r="2268" ht="62" customHeight="1">
      <x:c r="A2268" s="13" t="str">
        <x:v>SE1288</x:v>
      </x:c>
      <x:c r="B2268" s="15" t="str">
        <x:v>Reading</x:v>
      </x:c>
      <x:c r="C2268" s="15" t="str">
        <x:v>Reading</x:v>
      </x:c>
      <x:c r="D2268" s="14" t="n">
        <x:v>203795</x:v>
      </x:c>
      <x:c r="E2268" s="13" t="str">
        <x:v>Town</x:v>
      </x:c>
      <x:c r="F2268" s="15" t="str">
        <x:v>Nimrod Industrial Estate</x:v>
      </x:c>
      <x:c r="G2268" s="15" t="str">
        <x:v>Unit 14 Nimrod Industrial Estate, Nimrod Way, Reading RG2</x:v>
      </x:c>
      <x:c r="H2268" s="13" t="str">
        <x:v>Uncertain</x:v>
      </x:c>
      <x:c r="I2268" s="14" t="n">
        <x:v>8862</x:v>
      </x:c>
      <x:c r="J2268" s="13" t="str">
        <x:f>IF(AND(ISNUMBER(I2268),I2268&gt;0),IF(I2268&lt;=1000,"1–1,000",IF(I2268&lt;=2500,"1,001–2,500",IF(I2268&lt;=5000,"2,501–5,000",IF(I2268&lt;=10000,"5,001–10,000","10,001–15,000")))),"5,001–10,000")</x:f>
        <x:v>5,001–10,000</x:v>
      </x:c>
      <x:c r="K2268" s="16" t="n">
        <x:v>97284</x:v>
      </x:c>
      <x:c r="L2268" s="43" t="n">
        <x:f>IF(AND(ISNUMBER(I2268),I2268&gt;0,ISNUMBER(K2268),K2268&gt;0),K2268/I2268,"n.a.")</x:f>
        <x:v>10.97765741367637</x:v>
      </x:c>
      <x:c r="M2268" s="43"/>
      <x:c r="N2268" s="13" t="str">
        <x:v>No</x:v>
      </x:c>
      <x:c r="O2268" s="15" t="str">
        <x:v>Along with electric roller shutter doors and an eaves height of 6.1m, the unit also benefits from a large surplus car park to the rear of the estate.</x:v>
      </x:c>
      <x:c r="P2268" s="15" t="str">
        <x:v>Along with electric roller shutter doors and an eaves height of 6.1m, the unit also benefits from a large surplus car park to the rear of the estate.</x:v>
      </x:c>
      <x:c r="Q2268" s="15" t="str">
        <x:v>Industrial/warehouse accommodation.</x:v>
      </x:c>
      <x:c r="R2268" s="15" t="str">
        <x:v>Completion / current availability not verified Current advert observed on 4 November 2026. Annual asking rent is 12 × advertised monthly rent; portal values may be rounded. Zoopla detailed narrative says soon to be refurbished; completion not verified.</x:v>
      </x:c>
      <x:c r="S2268" s="15" t="str">
        <x:v>https://www.zoopla.co.uk/to-rent/commercial/details/74572171/</x:v>
      </x:c>
      <x:c r="T2268" s="15" t="str"/>
      <x:c r="U2268" s="15" t="str"/>
      <x:c r="V2268" s="15" t="str">
        <x:v>Reading — Nimrod Industrial Estate</x:v>
      </x:c>
      <x:c r="W2268" s="15" t="str">
        <x:v>Individual unit ≤15,000 sq ft</x:v>
      </x:c>
      <x:c r="X2268" s="13" t="n">
        <x:f>IF(N2268="Yes",L2268,0)</x:f>
        <x:v>0</x:v>
      </x:c>
      <x:c r="Y2268" s="14" t="n">
        <x:v>1</x:v>
      </x:c>
      <x:c r="Z2268" s="13" t="str">
        <x:v>Industrial / workshop / storage</x:v>
      </x:c>
    </x:row>
    <x:row r="2269" ht="42" customHeight="1">
      <x:c r="A2269" s="13" t="str">
        <x:v>SE1289</x:v>
      </x:c>
      <x:c r="B2269" s="15" t="str">
        <x:v>Reading</x:v>
      </x:c>
      <x:c r="C2269" s="15" t="str">
        <x:v>Reading</x:v>
      </x:c>
      <x:c r="D2269" s="14" t="n">
        <x:v>203795</x:v>
      </x:c>
      <x:c r="E2269" s="13" t="str">
        <x:v>Town</x:v>
      </x:c>
      <x:c r="F2269" s="15" t="str">
        <x:v>Nimrod Industrial Estate</x:v>
      </x:c>
      <x:c r="G2269" s="15" t="str">
        <x:v>Unit 3 Nimrod Industrial Estate, Nimrod Way, Reading RG2</x:v>
      </x:c>
      <x:c r="H2269" s="13" t="str">
        <x:v>Current</x:v>
      </x:c>
      <x:c r="I2269" s="14" t="n">
        <x:v>4956</x:v>
      </x:c>
      <x:c r="J2269" s="13" t="str">
        <x:f>IF(AND(ISNUMBER(I2269),I2269&gt;0),IF(I2269&lt;=1000,"1–1,000",IF(I2269&lt;=2500,"1,001–2,500",IF(I2269&lt;=5000,"2,501–5,000",IF(I2269&lt;=10000,"5,001–10,000","10,001–15,000")))),"2,501–5,000")</x:f>
        <x:v>2,501–5,000</x:v>
      </x:c>
      <x:c r="K2269" s="16" t="n">
        <x:v>73104</x:v>
      </x:c>
      <x:c r="L2269" s="43" t="n">
        <x:f>IF(AND(ISNUMBER(I2269),I2269&gt;0,ISNUMBER(K2269),K2269&gt;0),K2269/I2269,"n.a.")</x:f>
        <x:v>14.750605326876514</x:v>
      </x:c>
      <x:c r="M2269" s="43"/>
      <x:c r="N2269" s="13" t="str">
        <x:v>Yes</x:v>
      </x:c>
      <x:c r="O2269" s="15" t="str">
        <x:v>Not stated in reviewed sources</x:v>
      </x:c>
      <x:c r="P2269" s="15" t="str">
        <x:v>Not stated in reviewed sources</x:v>
      </x:c>
      <x:c r="Q2269" s="15" t="str">
        <x:v>Industrial/warehouse accommodation; trade counter.</x:v>
      </x:c>
      <x:c r="R2269" s="15" t="str">
        <x:v>Advertised to let Current advert observed on 4 November 2026. Annual asking rent is 12 × advertised monthly rent; portal values may be rounded.</x:v>
      </x:c>
      <x:c r="S2269" s="15" t="str">
        <x:v>https://www.zoopla.co.uk/to-rent/commercial/details/64103805/</x:v>
      </x:c>
      <x:c r="T2269" s="15" t="str"/>
      <x:c r="U2269" s="15" t="str"/>
      <x:c r="V2269" s="15" t="str">
        <x:v>Reading — Nimrod Industrial Estate</x:v>
      </x:c>
      <x:c r="W2269" s="15" t="str">
        <x:v>Individual unit ≤15,000 sq ft</x:v>
      </x:c>
      <x:c r="X2269" s="13" t="n">
        <x:f>IF(N2269="Yes",L2269,0)</x:f>
        <x:v>14.750605326876514</x:v>
      </x:c>
      <x:c r="Y2269" s="14" t="n">
        <x:v>1</x:v>
      </x:c>
      <x:c r="Z2269" s="13" t="str">
        <x:v>Industrial / workshop / storage</x:v>
      </x:c>
    </x:row>
    <x:row r="2270" ht="42" customHeight="1">
      <x:c r="A2270" s="13" t="str">
        <x:v>SE1290</x:v>
      </x:c>
      <x:c r="B2270" s="15" t="str">
        <x:v>Reading</x:v>
      </x:c>
      <x:c r="C2270" s="15" t="str">
        <x:v>Reading</x:v>
      </x:c>
      <x:c r="D2270" s="14" t="n">
        <x:v>203795</x:v>
      </x:c>
      <x:c r="E2270" s="13" t="str">
        <x:v>Town</x:v>
      </x:c>
      <x:c r="F2270" s="15" t="str">
        <x:v>Nimrod Industrial Estate</x:v>
      </x:c>
      <x:c r="G2270" s="15" t="str">
        <x:v>Unit 5 Nimrod Industrial Estate, Nimrod Way, Reading RG2</x:v>
      </x:c>
      <x:c r="H2270" s="13" t="str">
        <x:v>Current</x:v>
      </x:c>
      <x:c r="I2270" s="14" t="n">
        <x:v>5594</x:v>
      </x:c>
      <x:c r="J2270" s="13" t="str">
        <x:f>IF(AND(ISNUMBER(I2270),I2270&gt;0),IF(I2270&lt;=1000,"1–1,000",IF(I2270&lt;=2500,"1,001–2,500",IF(I2270&lt;=5000,"2,501–5,000",IF(I2270&lt;=10000,"5,001–10,000","10,001–15,000")))),"5,001–10,000")</x:f>
        <x:v>5,001–10,000</x:v>
      </x:c>
      <x:c r="K2270" s="16" t="n">
        <x:v>82572</x:v>
      </x:c>
      <x:c r="L2270" s="43" t="n">
        <x:f>IF(AND(ISNUMBER(I2270),I2270&gt;0,ISNUMBER(K2270),K2270&gt;0),K2270/I2270,"n.a.")</x:f>
        <x:v>14.760815159099035</x:v>
      </x:c>
      <x:c r="M2270" s="43"/>
      <x:c r="N2270" s="13" t="str">
        <x:v>Yes</x:v>
      </x:c>
      <x:c r="O2270" s="15" t="str">
        <x:v>Not stated in reviewed sources</x:v>
      </x:c>
      <x:c r="P2270" s="15" t="str">
        <x:v>Not stated in reviewed sources</x:v>
      </x:c>
      <x:c r="Q2270" s="15" t="str">
        <x:v>Industrial/warehouse accommodation; trade counter.</x:v>
      </x:c>
      <x:c r="R2270" s="15" t="str">
        <x:v>Advertised to let Current advert observed on 4 November 2026. Annual asking rent is 12 × advertised monthly rent; portal values may be rounded.</x:v>
      </x:c>
      <x:c r="S2270" s="15" t="str">
        <x:v>https://www.zoopla.co.uk/to-rent/commercial/details/71361012/</x:v>
      </x:c>
      <x:c r="T2270" s="15" t="str"/>
      <x:c r="U2270" s="15" t="str"/>
      <x:c r="V2270" s="15" t="str">
        <x:v>Reading — Nimrod Industrial Estate</x:v>
      </x:c>
      <x:c r="W2270" s="15" t="str">
        <x:v>Individual unit ≤15,000 sq ft</x:v>
      </x:c>
      <x:c r="X2270" s="13" t="n">
        <x:f>IF(N2270="Yes",L2270,0)</x:f>
        <x:v>14.760815159099035</x:v>
      </x:c>
      <x:c r="Y2270" s="14" t="n">
        <x:v>1</x:v>
      </x:c>
      <x:c r="Z2270" s="13" t="str">
        <x:v>Industrial / workshop / storage</x:v>
      </x:c>
    </x:row>
    <x:row r="2271" ht="62" customHeight="1">
      <x:c r="A2271" s="13" t="str">
        <x:v>SE1291</x:v>
      </x:c>
      <x:c r="B2271" s="15" t="str">
        <x:v>Reading</x:v>
      </x:c>
      <x:c r="C2271" s="15" t="str">
        <x:v>Reading</x:v>
      </x:c>
      <x:c r="D2271" s="14" t="n">
        <x:v>203795</x:v>
      </x:c>
      <x:c r="E2271" s="13" t="str">
        <x:v>Town</x:v>
      </x:c>
      <x:c r="F2271" s="15" t="str">
        <x:v>Nimrod Industrial Estate</x:v>
      </x:c>
      <x:c r="G2271" s="15" t="str">
        <x:v>Unit 8, Nimrod Industrial Estate, Reading RG2</x:v>
      </x:c>
      <x:c r="H2271" s="13" t="str">
        <x:v>Current</x:v>
      </x:c>
      <x:c r="I2271" s="14" t="n">
        <x:v>7124</x:v>
      </x:c>
      <x:c r="J2271" s="13" t="str">
        <x:f>IF(AND(ISNUMBER(I2271),I2271&gt;0),IF(I2271&lt;=1000,"1–1,000",IF(I2271&lt;=2500,"1,001–2,500",IF(I2271&lt;=5000,"2,501–5,000",IF(I2271&lt;=10000,"5,001–10,000","10,001–15,000")))),"5,001–10,000")</x:f>
        <x:v>5,001–10,000</x:v>
      </x:c>
      <x:c r="K2271" s="16"/>
      <x:c r="L2271" s="43" t="str">
        <x:f>IF(AND(ISNUMBER(I2271),I2271&gt;0,ISNUMBER(K2271),K2271&gt;0),K2271/I2271,"n.a.")</x:f>
        <x:v>n.a.</x:v>
      </x:c>
      <x:c r="M2271" s="43"/>
      <x:c r="N2271" s="13" t="str">
        <x:v>No</x:v>
      </x:c>
      <x:c r="O2271" s="15" t="str">
        <x:v>Not stated in reviewed sources</x:v>
      </x:c>
      <x:c r="P2271" s="15" t="str">
        <x:v>Not stated in reviewed sources</x:v>
      </x:c>
      <x:c r="Q2271" s="15" t="str">
        <x:v>Industrial/warehouse accommodation; trade counter; refurbished space.</x:v>
      </x:c>
      <x:c r="R2271" s="15" t="str">
        <x:v>Advertised to let Current advert observed on 4 November 2026.</x:v>
      </x:c>
      <x:c r="S2271" s="15" t="str">
        <x:v>https://www.zoopla.co.uk/to-rent/commercial/details/73370732/</x:v>
      </x:c>
      <x:c r="T2271" s="15" t="str">
        <x:v>https://www.zoopla.co.uk/to-rent/commercial/details/71108808/</x:v>
      </x:c>
      <x:c r="U2271" s="15" t="str">
        <x:v>https://www.zoopla.co.uk/to-rent/commercial/details/64142470/
https://www.rightmove.co.uk/properties/773391884303504#/?channel=COM_LET</x:v>
      </x:c>
      <x:c r="V2271" s="15" t="str">
        <x:v>Reading — Nimrod Industrial Estate</x:v>
      </x:c>
      <x:c r="W2271" s="15" t="str">
        <x:v>Individual unit ≤15,000 sq ft</x:v>
      </x:c>
      <x:c r="X2271" s="13" t="n">
        <x:f>IF(N2271="Yes",L2271,0)</x:f>
        <x:v>0</x:v>
      </x:c>
      <x:c r="Y2271" s="14" t="n">
        <x:v>1</x:v>
      </x:c>
      <x:c r="Z2271" s="13" t="str">
        <x:v>Industrial / workshop / storage</x:v>
      </x:c>
    </x:row>
    <x:row r="2272" ht="42" customHeight="1">
      <x:c r="A2272" s="13" t="str">
        <x:v>SE1292</x:v>
      </x:c>
      <x:c r="B2272" s="15" t="str">
        <x:v>Reading</x:v>
      </x:c>
      <x:c r="C2272" s="15" t="str">
        <x:v>Reading</x:v>
      </x:c>
      <x:c r="D2272" s="14" t="n">
        <x:v>203795</x:v>
      </x:c>
      <x:c r="E2272" s="13" t="str">
        <x:v>Town</x:v>
      </x:c>
      <x:c r="F2272" s="15" t="str">
        <x:v>Norcot Industrial Estate</x:v>
      </x:c>
      <x:c r="G2272" s="15" t="str">
        <x:v>Unit 6 Multipark Norcot, Norcot Industrial Estate, Sterling Way, Reading RG30</x:v>
      </x:c>
      <x:c r="H2272" s="13" t="str">
        <x:v>Current</x:v>
      </x:c>
      <x:c r="I2272" s="14" t="n">
        <x:v>8707</x:v>
      </x:c>
      <x:c r="J2272" s="13" t="str">
        <x:f>IF(AND(ISNUMBER(I2272),I2272&gt;0),IF(I2272&lt;=1000,"1–1,000",IF(I2272&lt;=2500,"1,001–2,500",IF(I2272&lt;=5000,"2,501–5,000",IF(I2272&lt;=10000,"5,001–10,000","10,001–15,000")))),"5,001–10,000")</x:f>
        <x:v>5,001–10,000</x:v>
      </x:c>
      <x:c r="K2272" s="16" t="n">
        <x:v>94032</x:v>
      </x:c>
      <x:c r="L2272" s="43" t="n">
        <x:f>IF(AND(ISNUMBER(I2272),I2272&gt;0,ISNUMBER(K2272),K2272&gt;0),K2272/I2272,"n.a.")</x:f>
        <x:v>10.799586539565867</x:v>
      </x:c>
      <x:c r="M2272" s="43"/>
      <x:c r="N2272" s="13" t="str">
        <x:v>Yes</x:v>
      </x:c>
      <x:c r="O2272" s="15" t="str">
        <x:v>Not stated in reviewed sources</x:v>
      </x:c>
      <x:c r="P2272" s="15" t="str">
        <x:v>Not stated in reviewed sources</x:v>
      </x:c>
      <x:c r="Q2272" s="15" t="str">
        <x:v>Industrial/warehouse accommodation; refurbished space.</x:v>
      </x:c>
      <x:c r="R2272" s="15" t="str">
        <x:v>Advertised to let Current advert observed on 4 November 2026. Annual asking rent is 12 × advertised monthly rent; portal values may be rounded.</x:v>
      </x:c>
      <x:c r="S2272" s="15" t="str">
        <x:v>https://www.zoopla.co.uk/to-rent/commercial/details/66652208/</x:v>
      </x:c>
      <x:c r="T2272" s="15" t="str">
        <x:v>https://www.rightmove.co.uk/properties/773392450456945#/?channel=COM_LET</x:v>
      </x:c>
      <x:c r="U2272" s="15" t="str"/>
      <x:c r="V2272" s="15" t="str">
        <x:v>Reading — Norcot Industrial Estate</x:v>
      </x:c>
      <x:c r="W2272" s="15" t="str">
        <x:v>Individual unit ≤15,000 sq ft</x:v>
      </x:c>
      <x:c r="X2272" s="13" t="n">
        <x:f>IF(N2272="Yes",L2272,0)</x:f>
        <x:v>10.799586539565867</x:v>
      </x:c>
      <x:c r="Y2272" s="14" t="n">
        <x:v>1</x:v>
      </x:c>
      <x:c r="Z2272" s="13" t="str">
        <x:v>Industrial / workshop / storage</x:v>
      </x:c>
    </x:row>
    <x:row r="2273" ht="62" customHeight="1">
      <x:c r="A2273" s="13" t="str">
        <x:v>SE1293</x:v>
      </x:c>
      <x:c r="B2273" s="15" t="str">
        <x:v>Reading</x:v>
      </x:c>
      <x:c r="C2273" s="15" t="str">
        <x:v>Reading</x:v>
      </x:c>
      <x:c r="D2273" s="14" t="n">
        <x:v>203795</x:v>
      </x:c>
      <x:c r="E2273" s="13" t="str">
        <x:v>Town</x:v>
      </x:c>
      <x:c r="F2273" s="15" t="str">
        <x:v>Oxford Road Industrial Estate</x:v>
      </x:c>
      <x:c r="G2273" s="15" t="str">
        <x:v>Unit 9 Oxford Road Industrial Estate, Gresham Way, Reading RG30</x:v>
      </x:c>
      <x:c r="H2273" s="13" t="str">
        <x:v>Current</x:v>
      </x:c>
      <x:c r="I2273" s="14" t="n">
        <x:v>1690</x:v>
      </x:c>
      <x:c r="J2273" s="13" t="str">
        <x:f>IF(AND(ISNUMBER(I2273),I2273&gt;0),IF(I2273&lt;=1000,"1–1,000",IF(I2273&lt;=2500,"1,001–2,500",IF(I2273&lt;=5000,"2,501–5,000",IF(I2273&lt;=10000,"5,001–10,000","10,001–15,000")))),"1,001–2,500")</x:f>
        <x:v>1,001–2,500</x:v>
      </x:c>
      <x:c r="K2273" s="16" t="n">
        <x:v>30000</x:v>
      </x:c>
      <x:c r="L2273" s="43" t="n">
        <x:f>IF(AND(ISNUMBER(I2273),I2273&gt;0,ISNUMBER(K2273),K2273&gt;0),K2273/I2273,"n.a.")</x:f>
        <x:v>17.75147928994083</x:v>
      </x:c>
      <x:c r="M2273" s="43"/>
      <x:c r="N2273" s="13" t="str">
        <x:v>Yes</x:v>
      </x:c>
      <x:c r="O2273" s="15" t="str">
        <x:v>Warehouse Trade counter location with main road frontage Minimum eaves height 5.6m Electric loading door Unit 9 Oxford Road Industrial Estate, Gresham Way, Reading, RG30 6AW</x:v>
      </x:c>
      <x:c r="P2273" s="15" t="str">
        <x:v>Warehouse Trade counter location with main road frontage Minimum eaves height 5.6m Electric loading door Unit 9 Oxford Road Industrial Estate, Gresham Way, Reading, RG30 6AW</x:v>
      </x:c>
      <x:c r="Q2273" s="15" t="str">
        <x:v>Industrial/warehouse accommodation.</x:v>
      </x:c>
      <x:c r="R2273" s="15" t="str">
        <x:v>Advertised to let Current advert observed on 4 November 2026. Annual asking rent is 12 × advertised monthly rent; portal values may be rounded.</x:v>
      </x:c>
      <x:c r="S2273" s="15" t="str">
        <x:v>https://www.zoopla.co.uk/to-rent/commercial/details/71689328/</x:v>
      </x:c>
      <x:c r="T2273" s="15" t="str">
        <x:v>https://www.rightmove.co.uk/properties/773368333302641#/?channel=COM_LET</x:v>
      </x:c>
      <x:c r="U2273" s="15" t="str"/>
      <x:c r="V2273" s="15" t="str">
        <x:v>Reading — Oxford Road Industrial Estate</x:v>
      </x:c>
      <x:c r="W2273" s="15" t="str">
        <x:v>Individual unit ≤15,000 sq ft</x:v>
      </x:c>
      <x:c r="X2273" s="13" t="n">
        <x:f>IF(N2273="Yes",L2273,0)</x:f>
        <x:v>17.75147928994083</x:v>
      </x:c>
      <x:c r="Y2273" s="14" t="n">
        <x:v>1</x:v>
      </x:c>
      <x:c r="Z2273" s="13" t="str">
        <x:v>Industrial / workshop / storage</x:v>
      </x:c>
    </x:row>
    <x:row r="2274" ht="42" customHeight="1">
      <x:c r="A2274" s="13" t="str">
        <x:v>SE1294</x:v>
      </x:c>
      <x:c r="B2274" s="15" t="str">
        <x:v>Reading</x:v>
      </x:c>
      <x:c r="C2274" s="15" t="str">
        <x:v>Reading</x:v>
      </x:c>
      <x:c r="D2274" s="14" t="n">
        <x:v>203795</x:v>
      </x:c>
      <x:c r="E2274" s="13" t="str">
        <x:v>Town</x:v>
      </x:c>
      <x:c r="F2274" s="15" t="str">
        <x:v>Pincents Kiln Industrial Park</x:v>
      </x:c>
      <x:c r="G2274" s="15" t="str">
        <x:v>Unit 6 Pincents Kiln Industrial Park, Calcot, Reading RG31</x:v>
      </x:c>
      <x:c r="H2274" s="13" t="str">
        <x:v>Current</x:v>
      </x:c>
      <x:c r="I2274" s="14" t="n">
        <x:v>9511</x:v>
      </x:c>
      <x:c r="J2274" s="13" t="str">
        <x:f>IF(AND(ISNUMBER(I2274),I2274&gt;0),IF(I2274&lt;=1000,"1–1,000",IF(I2274&lt;=2500,"1,001–2,500",IF(I2274&lt;=5000,"2,501–5,000",IF(I2274&lt;=10000,"5,001–10,000","10,001–15,000")))),"5,001–10,000")</x:f>
        <x:v>5,001–10,000</x:v>
      </x:c>
      <x:c r="K2274" s="16" t="n">
        <x:v>147420</x:v>
      </x:c>
      <x:c r="L2274" s="43" t="n">
        <x:f>IF(AND(ISNUMBER(I2274),I2274&gt;0,ISNUMBER(K2274),K2274&gt;0),K2274/I2274,"n.a.")</x:f>
        <x:v>15.499947429292398</x:v>
      </x:c>
      <x:c r="M2274" s="43"/>
      <x:c r="N2274" s="13" t="str">
        <x:v>Yes</x:v>
      </x:c>
      <x:c r="O2274" s="15" t="str">
        <x:v>Not stated in reviewed sources</x:v>
      </x:c>
      <x:c r="P2274" s="15" t="str">
        <x:v>Not stated in reviewed sources</x:v>
      </x:c>
      <x:c r="Q2274" s="15" t="str">
        <x:v>Industrial/warehouse accommodation.</x:v>
      </x:c>
      <x:c r="R2274" s="15" t="str">
        <x:v>Advertised to let Current advert observed on 4 November 2026. Annual asking rent is 12 × advertised monthly rent; portal values may be rounded.</x:v>
      </x:c>
      <x:c r="S2274" s="15" t="str">
        <x:v>https://www.zoopla.co.uk/to-rent/commercial/details/71800794/</x:v>
      </x:c>
      <x:c r="T2274" s="15" t="str"/>
      <x:c r="U2274" s="15" t="str"/>
      <x:c r="V2274" s="15" t="str">
        <x:v>Reading — Pincents Kiln Industrial Park</x:v>
      </x:c>
      <x:c r="W2274" s="15" t="str">
        <x:v>Individual unit ≤15,000 sq ft</x:v>
      </x:c>
      <x:c r="X2274" s="13" t="n">
        <x:f>IF(N2274="Yes",L2274,0)</x:f>
        <x:v>15.499947429292398</x:v>
      </x:c>
      <x:c r="Y2274" s="14" t="n">
        <x:v>1</x:v>
      </x:c>
      <x:c r="Z2274" s="13" t="str">
        <x:v>Industrial / workshop / storage</x:v>
      </x:c>
    </x:row>
    <x:row r="2275" ht="42" customHeight="1">
      <x:c r="A2275" s="13" t="str">
        <x:v>SE1295</x:v>
      </x:c>
      <x:c r="B2275" s="15" t="str">
        <x:v>Reading</x:v>
      </x:c>
      <x:c r="C2275" s="15" t="str">
        <x:v>Reading</x:v>
      </x:c>
      <x:c r="D2275" s="14" t="n">
        <x:v>203795</x:v>
      </x:c>
      <x:c r="E2275" s="13" t="str">
        <x:v>Town</x:v>
      </x:c>
      <x:c r="F2275" s="15" t="str">
        <x:v>Reading Trade Centre</x:v>
      </x:c>
      <x:c r="G2275" s="15" t="str">
        <x:v>Units 4 5, Reading Trade Centre, Rose Kiln Lane, Reading, RG2 0JZ</x:v>
      </x:c>
      <x:c r="H2275" s="13" t="str">
        <x:v>Current</x:v>
      </x:c>
      <x:c r="I2275" s="14"/>
      <x:c r="J2275" s="13" t="str">
        <x:f>IF(AND(ISNUMBER(I2275),I2275&gt;0),IF(I2275&lt;=1000,"1–1,000",IF(I2275&lt;=2500,"1,001–2,500",IF(I2275&lt;=5000,"2,501–5,000",IF(I2275&lt;=10000,"5,001–10,000","10,001–15,000")))),"Range crosses bands")</x:f>
        <x:v>Range crosses bands</x:v>
      </x:c>
      <x:c r="K2275" s="16"/>
      <x:c r="L2275" s="43" t="str">
        <x:f>IF(AND(ISNUMBER(I2275),I2275&gt;0,ISNUMBER(K2275),K2275&gt;0),K2275/I2275,"n.a.")</x:f>
        <x:v>n.a.</x:v>
      </x:c>
      <x:c r="M2275" s="43"/>
      <x:c r="N2275" s="13" t="str">
        <x:v>No</x:v>
      </x:c>
      <x:c r="O2275" s="15" t="str">
        <x:v>Not stated in reviewed sources</x:v>
      </x:c>
      <x:c r="P2275" s="15" t="str">
        <x:v>Not stated in reviewed sources</x:v>
      </x:c>
      <x:c r="Q2275" s="15" t="str">
        <x:v>Industrial/warehouse accommodation; trade counter.</x:v>
      </x:c>
      <x:c r="R2275" s="15" t="str">
        <x:v>Advertised to let Current advert observed on 4 November 2026. One named range/combined demise; no inferred individual areas or annual rent allocation.</x:v>
      </x:c>
      <x:c r="S2275" s="15" t="str">
        <x:v>https://www.rightmove.co.uk/properties/721780155729137#/?channel=COM_LET</x:v>
      </x:c>
      <x:c r="T2275" s="15" t="str"/>
      <x:c r="U2275" s="15" t="str"/>
      <x:c r="V2275" s="15" t="str">
        <x:v>Reading — Reading Trade Centre</x:v>
      </x:c>
      <x:c r="W2275" s="15" t="str">
        <x:v>4,115–8,248 sq ft; exact unit area not stated</x:v>
      </x:c>
      <x:c r="X2275" s="13" t="n">
        <x:f>IF(N2275="Yes",L2275,0)</x:f>
        <x:v>0</x:v>
      </x:c>
      <x:c r="Y2275" s="14" t="n">
        <x:v>1</x:v>
      </x:c>
      <x:c r="Z2275" s="13" t="str">
        <x:v>Industrial / workshop / storage</x:v>
      </x:c>
    </x:row>
    <x:row r="2276" ht="42" customHeight="1">
      <x:c r="A2276" s="13" t="str">
        <x:v>SE1296</x:v>
      </x:c>
      <x:c r="B2276" s="15" t="str">
        <x:v>Reading</x:v>
      </x:c>
      <x:c r="C2276" s="15" t="str">
        <x:v>Reading</x:v>
      </x:c>
      <x:c r="D2276" s="14" t="n">
        <x:v>203795</x:v>
      </x:c>
      <x:c r="E2276" s="13" t="str">
        <x:v>Town</x:v>
      </x:c>
      <x:c r="F2276" s="15" t="str">
        <x:v>Robert Cort Industrial Estate</x:v>
      </x:c>
      <x:c r="G2276" s="15" t="str">
        <x:v>Unit 11 Robert Cort Industrial Estate, Britten Road, Reading RG2</x:v>
      </x:c>
      <x:c r="H2276" s="13" t="str">
        <x:v>Current</x:v>
      </x:c>
      <x:c r="I2276" s="14" t="n">
        <x:v>3110</x:v>
      </x:c>
      <x:c r="J2276" s="13" t="str">
        <x:f>IF(AND(ISNUMBER(I2276),I2276&gt;0),IF(I2276&lt;=1000,"1–1,000",IF(I2276&lt;=2500,"1,001–2,500",IF(I2276&lt;=5000,"2,501–5,000",IF(I2276&lt;=10000,"5,001–10,000","10,001–15,000")))),"2,501–5,000")</x:f>
        <x:v>2,501–5,000</x:v>
      </x:c>
      <x:c r="K2276" s="16" t="n">
        <x:v>48984</x:v>
      </x:c>
      <x:c r="L2276" s="43" t="n">
        <x:f>IF(AND(ISNUMBER(I2276),I2276&gt;0,ISNUMBER(K2276),K2276&gt;0),K2276/I2276,"n.a.")</x:f>
        <x:v>15.75048231511254</x:v>
      </x:c>
      <x:c r="M2276" s="43"/>
      <x:c r="N2276" s="13" t="str">
        <x:v>Yes</x:v>
      </x:c>
      <x:c r="O2276" s="15" t="str">
        <x:v>Not stated in reviewed sources</x:v>
      </x:c>
      <x:c r="P2276" s="15" t="str">
        <x:v>Not stated in reviewed sources</x:v>
      </x:c>
      <x:c r="Q2276" s="15" t="str">
        <x:v>Industrial/warehouse accommodation; trade counter; refurbished space.</x:v>
      </x:c>
      <x:c r="R2276" s="15" t="str">
        <x:v>Advertised to let Current advert observed on 4 November 2026. Annual asking rent is 12 × advertised monthly rent; portal values may be rounded.</x:v>
      </x:c>
      <x:c r="S2276" s="15" t="str">
        <x:v>https://www.zoopla.co.uk/to-rent/commercial/details/74661051/</x:v>
      </x:c>
      <x:c r="T2276" s="15" t="str">
        <x:v>https://www.zoopla.co.uk/to-rent/commercial/details/74514006/</x:v>
      </x:c>
      <x:c r="U2276" s="15" t="str"/>
      <x:c r="V2276" s="15" t="str">
        <x:v>Reading — Robert Cort Industrial Estate</x:v>
      </x:c>
      <x:c r="W2276" s="15" t="str">
        <x:v>Individual unit ≤15,000 sq ft</x:v>
      </x:c>
      <x:c r="X2276" s="13" t="n">
        <x:f>IF(N2276="Yes",L2276,0)</x:f>
        <x:v>15.75048231511254</x:v>
      </x:c>
      <x:c r="Y2276" s="14" t="n">
        <x:v>1</x:v>
      </x:c>
      <x:c r="Z2276" s="13" t="str">
        <x:v>Industrial / workshop / storage</x:v>
      </x:c>
    </x:row>
    <x:row r="2277" ht="42" customHeight="1">
      <x:c r="A2277" s="13" t="str">
        <x:v>SE1297</x:v>
      </x:c>
      <x:c r="B2277" s="15" t="str">
        <x:v>Reading</x:v>
      </x:c>
      <x:c r="C2277" s="15" t="str">
        <x:v>Reading</x:v>
      </x:c>
      <x:c r="D2277" s="14" t="n">
        <x:v>203795</x:v>
      </x:c>
      <x:c r="E2277" s="13" t="str">
        <x:v>Town</x:v>
      </x:c>
      <x:c r="F2277" s="15" t="str">
        <x:v>Robert Cort Industrial Estate</x:v>
      </x:c>
      <x:c r="G2277" s="15" t="str">
        <x:v>Unit 46 Robert Cort Industrial Estate, Britten Road, Reading RG2</x:v>
      </x:c>
      <x:c r="H2277" s="13" t="str">
        <x:v>Current</x:v>
      </x:c>
      <x:c r="I2277" s="14" t="n">
        <x:v>503</x:v>
      </x:c>
      <x:c r="J2277" s="13" t="str">
        <x:f>IF(AND(ISNUMBER(I2277),I2277&gt;0),IF(I2277&lt;=1000,"1–1,000",IF(I2277&lt;=2500,"1,001–2,500",IF(I2277&lt;=5000,"2,501–5,000",IF(I2277&lt;=10000,"5,001–10,000","10,001–15,000")))),"1–1,000")</x:f>
        <x:v>1–1,000</x:v>
      </x:c>
      <x:c r="K2277" s="16" t="n">
        <x:v>13776</x:v>
      </x:c>
      <x:c r="L2277" s="43" t="n">
        <x:f>IF(AND(ISNUMBER(I2277),I2277&gt;0,ISNUMBER(K2277),K2277&gt;0),K2277/I2277,"n.a.")</x:f>
        <x:v>27.387673956262425</x:v>
      </x:c>
      <x:c r="M2277" s="43"/>
      <x:c r="N2277" s="13" t="str">
        <x:v>Yes</x:v>
      </x:c>
      <x:c r="O2277" s="15" t="str">
        <x:v>Not stated in reviewed sources</x:v>
      </x:c>
      <x:c r="P2277" s="15" t="str">
        <x:v>Not stated in reviewed sources</x:v>
      </x:c>
      <x:c r="Q2277" s="15" t="str">
        <x:v>Industrial/warehouse accommodation.</x:v>
      </x:c>
      <x:c r="R2277" s="15" t="str">
        <x:v>Advertised to let Current advert observed on 4 November 2026. Annual asking rent is 12 × advertised monthly rent; portal values may be rounded.</x:v>
      </x:c>
      <x:c r="S2277" s="15" t="str">
        <x:v>https://www.zoopla.co.uk/to-rent/commercial/details/73612292/</x:v>
      </x:c>
      <x:c r="T2277" s="15" t="str">
        <x:v>https://www.zoopla.co.uk/to-rent/commercial/details/73448375/</x:v>
      </x:c>
      <x:c r="U2277" s="15" t="str"/>
      <x:c r="V2277" s="15" t="str">
        <x:v>Reading — Robert Cort Industrial Estate</x:v>
      </x:c>
      <x:c r="W2277" s="15" t="str">
        <x:v>Individual unit ≤15,000 sq ft</x:v>
      </x:c>
      <x:c r="X2277" s="13" t="n">
        <x:f>IF(N2277="Yes",L2277,0)</x:f>
        <x:v>27.387673956262425</x:v>
      </x:c>
      <x:c r="Y2277" s="14" t="n">
        <x:v>1</x:v>
      </x:c>
      <x:c r="Z2277" s="13" t="str">
        <x:v>Industrial / workshop / storage</x:v>
      </x:c>
    </x:row>
    <x:row r="2278" ht="62" customHeight="1">
      <x:c r="A2278" s="13" t="str">
        <x:v>SE1298</x:v>
      </x:c>
      <x:c r="B2278" s="15" t="str">
        <x:v>Reading</x:v>
      </x:c>
      <x:c r="C2278" s="15" t="str">
        <x:v>Reading</x:v>
      </x:c>
      <x:c r="D2278" s="14" t="n">
        <x:v>203795</x:v>
      </x:c>
      <x:c r="E2278" s="13" t="str">
        <x:v>Town</x:v>
      </x:c>
      <x:c r="F2278" s="15" t="str">
        <x:v>Robert Cort Industrial Estate</x:v>
      </x:c>
      <x:c r="G2278" s="15" t="str">
        <x:v>Unit 5, Robert Cort Industrial Estate, Britten Road, Reading RG2</x:v>
      </x:c>
      <x:c r="H2278" s="13" t="str">
        <x:v>Current</x:v>
      </x:c>
      <x:c r="I2278" s="14" t="n">
        <x:v>3078</x:v>
      </x:c>
      <x:c r="J2278" s="13" t="str">
        <x:f>IF(AND(ISNUMBER(I2278),I2278&gt;0),IF(I2278&lt;=1000,"1–1,000",IF(I2278&lt;=2500,"1,001–2,500",IF(I2278&lt;=5000,"2,501–5,000",IF(I2278&lt;=10000,"5,001–10,000","10,001–15,000")))),"2,501–5,000")</x:f>
        <x:v>2,501–5,000</x:v>
      </x:c>
      <x:c r="K2278" s="16"/>
      <x:c r="L2278" s="43" t="str">
        <x:f>IF(AND(ISNUMBER(I2278),I2278&gt;0,ISNUMBER(K2278),K2278&gt;0),K2278/I2278,"n.a.")</x:f>
        <x:v>n.a.</x:v>
      </x:c>
      <x:c r="M2278" s="43"/>
      <x:c r="N2278" s="13" t="str">
        <x:v>No</x:v>
      </x:c>
      <x:c r="O2278" s="15" t="str">
        <x:v>Not stated in reviewed sources</x:v>
      </x:c>
      <x:c r="P2278" s="15" t="str">
        <x:v>Not stated in reviewed sources</x:v>
      </x:c>
      <x:c r="Q2278" s="15" t="str">
        <x:v>Industrial/warehouse accommodation.</x:v>
      </x:c>
      <x:c r="R2278" s="15" t="str">
        <x:v>Advertised to let Current advert observed on 4 November 2026.</x:v>
      </x:c>
      <x:c r="S2278" s="15" t="str">
        <x:v>https://www.zoopla.co.uk/to-rent/commercial/details/73491901/</x:v>
      </x:c>
      <x:c r="T2278" s="15" t="str">
        <x:v>https://www.zoopla.co.uk/to-rent/commercial/details/71932965/</x:v>
      </x:c>
      <x:c r="U2278" s="15" t="str">
        <x:v>https://www.zoopla.co.uk/to-rent/commercial/details/71914742/
https://www.rightmove.co.uk/properties/773393583148016#/?channel=COM_LET</x:v>
      </x:c>
      <x:c r="V2278" s="15" t="str">
        <x:v>Reading — Robert Cort Industrial Estate</x:v>
      </x:c>
      <x:c r="W2278" s="15" t="str">
        <x:v>Individual unit ≤15,000 sq ft</x:v>
      </x:c>
      <x:c r="X2278" s="13" t="n">
        <x:f>IF(N2278="Yes",L2278,0)</x:f>
        <x:v>0</x:v>
      </x:c>
      <x:c r="Y2278" s="14" t="n">
        <x:v>1</x:v>
      </x:c>
      <x:c r="Z2278" s="13" t="str">
        <x:v>Industrial / workshop / storage</x:v>
      </x:c>
    </x:row>
    <x:row r="2279" ht="42" customHeight="1">
      <x:c r="A2279" s="13" t="str">
        <x:v>SE1299</x:v>
      </x:c>
      <x:c r="B2279" s="15" t="str">
        <x:v>Reading</x:v>
      </x:c>
      <x:c r="C2279" s="15" t="str">
        <x:v>Reading</x:v>
      </x:c>
      <x:c r="D2279" s="14" t="n">
        <x:v>203795</x:v>
      </x:c>
      <x:c r="E2279" s="13" t="str">
        <x:v>Town</x:v>
      </x:c>
      <x:c r="F2279" s="15" t="str">
        <x:v>Robert Cort Industrial Estate</x:v>
      </x:c>
      <x:c r="G2279" s="15" t="str">
        <x:v>Unit 58, Robert Cort Industrial Estate, Britten Road, Reading RG2</x:v>
      </x:c>
      <x:c r="H2279" s="13" t="str">
        <x:v>Current</x:v>
      </x:c>
      <x:c r="I2279" s="14" t="n">
        <x:v>6139</x:v>
      </x:c>
      <x:c r="J2279" s="13" t="str">
        <x:f>IF(AND(ISNUMBER(I2279),I2279&gt;0),IF(I2279&lt;=1000,"1–1,000",IF(I2279&lt;=2500,"1,001–2,500",IF(I2279&lt;=5000,"2,501–5,000",IF(I2279&lt;=10000,"5,001–10,000","10,001–15,000")))),"5,001–10,000")</x:f>
        <x:v>5,001–10,000</x:v>
      </x:c>
      <x:c r="K2279" s="16"/>
      <x:c r="L2279" s="43" t="str">
        <x:f>IF(AND(ISNUMBER(I2279),I2279&gt;0,ISNUMBER(K2279),K2279&gt;0),K2279/I2279,"n.a.")</x:f>
        <x:v>n.a.</x:v>
      </x:c>
      <x:c r="M2279" s="43"/>
      <x:c r="N2279" s="13" t="str">
        <x:v>No</x:v>
      </x:c>
      <x:c r="O2279" s="15" t="str">
        <x:v>Not stated in reviewed sources</x:v>
      </x:c>
      <x:c r="P2279" s="15" t="str">
        <x:v>Not stated in reviewed sources</x:v>
      </x:c>
      <x:c r="Q2279" s="15" t="str">
        <x:v>Industrial/warehouse accommodation.</x:v>
      </x:c>
      <x:c r="R2279" s="15" t="str">
        <x:v>Advertised to let Current advert observed on 4 November 2026.</x:v>
      </x:c>
      <x:c r="S2279" s="15" t="str">
        <x:v>https://www.zoopla.co.uk/to-rent/commercial/details/73491781/</x:v>
      </x:c>
      <x:c r="T2279" s="15" t="str">
        <x:v>https://www.zoopla.co.uk/to-rent/commercial/details/72334934/</x:v>
      </x:c>
      <x:c r="U2279" s="15" t="str">
        <x:v>https://www.rightmove.co.uk/properties/773393587306176#/?channel=COM_LET</x:v>
      </x:c>
      <x:c r="V2279" s="15" t="str">
        <x:v>Reading — Robert Cort Industrial Estate</x:v>
      </x:c>
      <x:c r="W2279" s="15" t="str">
        <x:v>Individual unit ≤15,000 sq ft</x:v>
      </x:c>
      <x:c r="X2279" s="13" t="n">
        <x:f>IF(N2279="Yes",L2279,0)</x:f>
        <x:v>0</x:v>
      </x:c>
      <x:c r="Y2279" s="14" t="n">
        <x:v>1</x:v>
      </x:c>
      <x:c r="Z2279" s="13" t="str">
        <x:v>Industrial / workshop / storage</x:v>
      </x:c>
    </x:row>
    <x:row r="2280" ht="42" customHeight="1">
      <x:c r="A2280" s="13" t="str">
        <x:v>SE1300</x:v>
      </x:c>
      <x:c r="B2280" s="15" t="str">
        <x:v>Reading</x:v>
      </x:c>
      <x:c r="C2280" s="15" t="str">
        <x:v>Reading</x:v>
      </x:c>
      <x:c r="D2280" s="14" t="n">
        <x:v>203795</x:v>
      </x:c>
      <x:c r="E2280" s="13" t="str">
        <x:v>Town</x:v>
      </x:c>
      <x:c r="F2280" s="15" t="str">
        <x:v>Robert Cort Industrial Estate</x:v>
      </x:c>
      <x:c r="G2280" s="15" t="str">
        <x:v>Unit 9 Robert Cort Industrial Estate, Britten Road, Reading RG2</x:v>
      </x:c>
      <x:c r="H2280" s="13" t="str">
        <x:v>Current</x:v>
      </x:c>
      <x:c r="I2280" s="14" t="n">
        <x:v>3084</x:v>
      </x:c>
      <x:c r="J2280" s="13" t="str">
        <x:f>IF(AND(ISNUMBER(I2280),I2280&gt;0),IF(I2280&lt;=1000,"1–1,000",IF(I2280&lt;=2500,"1,001–2,500",IF(I2280&lt;=5000,"2,501–5,000",IF(I2280&lt;=10000,"5,001–10,000","10,001–15,000")))),"2,501–5,000")</x:f>
        <x:v>2,501–5,000</x:v>
      </x:c>
      <x:c r="K2280" s="16" t="n">
        <x:v>48576</x:v>
      </x:c>
      <x:c r="L2280" s="43" t="n">
        <x:f>IF(AND(ISNUMBER(I2280),I2280&gt;0,ISNUMBER(K2280),K2280&gt;0),K2280/I2280,"n.a.")</x:f>
        <x:v>15.750972762645915</x:v>
      </x:c>
      <x:c r="M2280" s="43"/>
      <x:c r="N2280" s="13" t="str">
        <x:v>Yes</x:v>
      </x:c>
      <x:c r="O2280" s="15" t="str">
        <x:v>Not stated in reviewed sources</x:v>
      </x:c>
      <x:c r="P2280" s="15" t="str">
        <x:v>Not stated in reviewed sources</x:v>
      </x:c>
      <x:c r="Q2280" s="15" t="str">
        <x:v>Industrial/warehouse accommodation; trade counter.</x:v>
      </x:c>
      <x:c r="R2280" s="15" t="str">
        <x:v>Advertised to let Current advert observed on 4 November 2026. Annual asking rent is 12 × advertised monthly rent; portal values may be rounded.</x:v>
      </x:c>
      <x:c r="S2280" s="15" t="str">
        <x:v>https://www.zoopla.co.uk/to-rent/commercial/details/62639979/</x:v>
      </x:c>
      <x:c r="T2280" s="15" t="str">
        <x:v>https://www.zoopla.co.uk/to-rent/commercial/details/74514007/</x:v>
      </x:c>
      <x:c r="U2280" s="15" t="str"/>
      <x:c r="V2280" s="15" t="str">
        <x:v>Reading — Robert Cort Industrial Estate</x:v>
      </x:c>
      <x:c r="W2280" s="15" t="str">
        <x:v>Individual unit ≤15,000 sq ft</x:v>
      </x:c>
      <x:c r="X2280" s="13" t="n">
        <x:f>IF(N2280="Yes",L2280,0)</x:f>
        <x:v>15.750972762645915</x:v>
      </x:c>
      <x:c r="Y2280" s="14" t="n">
        <x:v>1</x:v>
      </x:c>
      <x:c r="Z2280" s="13" t="str">
        <x:v>Industrial / workshop / storage</x:v>
      </x:c>
    </x:row>
    <x:row r="2281" ht="42" customHeight="1">
      <x:c r="A2281" s="13" t="str">
        <x:v>SE1301</x:v>
      </x:c>
      <x:c r="B2281" s="15" t="str">
        <x:v>Reading</x:v>
      </x:c>
      <x:c r="C2281" s="15" t="str">
        <x:v>Reading</x:v>
      </x:c>
      <x:c r="D2281" s="14" t="n">
        <x:v>203795</x:v>
      </x:c>
      <x:c r="E2281" s="13" t="str">
        <x:v>Town</x:v>
      </x:c>
      <x:c r="F2281" s="15" t="str">
        <x:v>Standalone / estate not stated</x:v>
      </x:c>
      <x:c r="G2281" s="15" t="str">
        <x:v>3 Trade City Reading, Sentinel End, Reading, RG2 0BF</x:v>
      </x:c>
      <x:c r="H2281" s="13" t="str">
        <x:v>Current</x:v>
      </x:c>
      <x:c r="I2281" s="14" t="n">
        <x:v>3974</x:v>
      </x:c>
      <x:c r="J2281" s="13" t="str">
        <x:f>IF(AND(ISNUMBER(I2281),I2281&gt;0),IF(I2281&lt;=1000,"1–1,000",IF(I2281&lt;=2500,"1,001–2,500",IF(I2281&lt;=5000,"2,501–5,000",IF(I2281&lt;=10000,"5,001–10,000","10,001–15,000")))),"2,501–5,000")</x:f>
        <x:v>2,501–5,000</x:v>
      </x:c>
      <x:c r="K2281" s="16"/>
      <x:c r="L2281" s="43" t="str">
        <x:f>IF(AND(ISNUMBER(I2281),I2281&gt;0,ISNUMBER(K2281),K2281&gt;0),K2281/I2281,"n.a.")</x:f>
        <x:v>n.a.</x:v>
      </x:c>
      <x:c r="M2281" s="43"/>
      <x:c r="N2281" s="13" t="str">
        <x:v>No</x:v>
      </x:c>
      <x:c r="O2281" s="15" t="str">
        <x:v>Not stated in reviewed sources</x:v>
      </x:c>
      <x:c r="P2281" s="15" t="str">
        <x:v>Not stated in reviewed sources</x:v>
      </x:c>
      <x:c r="Q2281" s="15" t="str">
        <x:v>Industrial/warehouse accommodation; trade counter.</x:v>
      </x:c>
      <x:c r="R2281" s="15" t="str">
        <x:v>Advertised to let Current advert observed on 4 November 2026.</x:v>
      </x:c>
      <x:c r="S2281" s="15" t="str">
        <x:v>https://www.rightmove.co.uk/properties/773385972363328#/?channel=COM_LET</x:v>
      </x:c>
      <x:c r="T2281" s="15" t="str"/>
      <x:c r="U2281" s="15" t="str"/>
      <x:c r="V2281" s="15" t="str">
        <x:v>Reading — Standalone / estate not stated</x:v>
      </x:c>
      <x:c r="W2281" s="15" t="str">
        <x:v>Individual unit ≤15,000 sq ft</x:v>
      </x:c>
      <x:c r="X2281" s="13" t="n">
        <x:f>IF(N2281="Yes",L2281,0)</x:f>
        <x:v>0</x:v>
      </x:c>
      <x:c r="Y2281" s="14" t="n">
        <x:v>1</x:v>
      </x:c>
      <x:c r="Z2281" s="13" t="str">
        <x:v>Industrial / workshop / storage</x:v>
      </x:c>
    </x:row>
    <x:row r="2282" ht="62" customHeight="1">
      <x:c r="A2282" s="13" t="str">
        <x:v>SE1302</x:v>
      </x:c>
      <x:c r="B2282" s="15" t="str">
        <x:v>Reading</x:v>
      </x:c>
      <x:c r="C2282" s="15" t="str">
        <x:v>Reading</x:v>
      </x:c>
      <x:c r="D2282" s="14" t="n">
        <x:v>203795</x:v>
      </x:c>
      <x:c r="E2282" s="13" t="str">
        <x:v>Town</x:v>
      </x:c>
      <x:c r="F2282" s="15" t="str">
        <x:v>Standalone / estate not stated</x:v>
      </x:c>
      <x:c r="G2282" s="15" t="str">
        <x:v>3A and 3B Southview Park, Caversham, Reading, RG4 5AF</x:v>
      </x:c>
      <x:c r="H2282" s="13" t="str">
        <x:v>Current</x:v>
      </x:c>
      <x:c r="I2282" s="14" t="n">
        <x:v>2200</x:v>
      </x:c>
      <x:c r="J2282" s="13" t="str">
        <x:f>IF(AND(ISNUMBER(I2282),I2282&gt;0),IF(I2282&lt;=1000,"1–1,000",IF(I2282&lt;=2500,"1,001–2,500",IF(I2282&lt;=5000,"2,501–5,000",IF(I2282&lt;=10000,"5,001–10,000","10,001–15,000")))),"1,001–2,500")</x:f>
        <x:v>1,001–2,500</x:v>
      </x:c>
      <x:c r="K2282" s="16" t="n">
        <x:v>35000</x:v>
      </x:c>
      <x:c r="L2282" s="43" t="n">
        <x:f>IF(AND(ISNUMBER(I2282),I2282&gt;0,ISNUMBER(K2282),K2282&gt;0),K2282/I2282,"n.a.")</x:f>
        <x:v>15.909090909090908</x:v>
      </x:c>
      <x:c r="M2282" s="43"/>
      <x:c r="N2282" s="13" t="str">
        <x:v>Yes</x:v>
      </x:c>
      <x:c r="O2282" s="15" t="str">
        <x:v>Not stated in reviewed sources</x:v>
      </x:c>
      <x:c r="P2282" s="15" t="str">
        <x:v>Not stated in reviewed sources</x:v>
      </x:c>
      <x:c r="Q2282" s="15" t="str">
        <x:v>Industrial/warehouse accommodation; ancillary offices; parking.</x:v>
      </x:c>
      <x:c r="R2282" s="15" t="str">
        <x:v>Advertised to let Current advert observed on 4 November 2026. Annual asking rent is 12 × advertised monthly rent; portal values may be rounded. One named range/combined demise; no inferred individual areas or annual rent allocation. Whole demise chosen; floor-level/combined alternatives not additionally counted.</x:v>
      </x:c>
      <x:c r="S2282" s="15" t="str">
        <x:v>https://www.rightmove.co.uk/properties/773383546025713#/?channel=COM_LET</x:v>
      </x:c>
      <x:c r="T2282" s="15" t="str"/>
      <x:c r="U2282" s="15" t="str"/>
      <x:c r="V2282" s="15" t="str">
        <x:v>Reading — Standalone / estate not stated</x:v>
      </x:c>
      <x:c r="W2282" s="15" t="str">
        <x:v>Individual unit ≤15,000 sq ft</x:v>
      </x:c>
      <x:c r="X2282" s="13" t="n">
        <x:f>IF(N2282="Yes",L2282,0)</x:f>
        <x:v>15.909090909090908</x:v>
      </x:c>
      <x:c r="Y2282" s="14" t="n">
        <x:v>1</x:v>
      </x:c>
      <x:c r="Z2282" s="13" t="str">
        <x:v>Industrial / workshop / storage</x:v>
      </x:c>
    </x:row>
    <x:row r="2283" ht="42" customHeight="1">
      <x:c r="A2283" s="13" t="str">
        <x:v>SE1303</x:v>
      </x:c>
      <x:c r="B2283" s="15" t="str">
        <x:v>Reading</x:v>
      </x:c>
      <x:c r="C2283" s="15" t="str">
        <x:v>Reading</x:v>
      </x:c>
      <x:c r="D2283" s="14" t="n">
        <x:v>203795</x:v>
      </x:c>
      <x:c r="E2283" s="13" t="str">
        <x:v>Town</x:v>
      </x:c>
      <x:c r="F2283" s="15" t="str">
        <x:v>Standalone / estate not stated</x:v>
      </x:c>
      <x:c r="G2283" s="15" t="str">
        <x:v>51 Loverock Road, Reading, RG30 1DZ</x:v>
      </x:c>
      <x:c r="H2283" s="13" t="str">
        <x:v>Current</x:v>
      </x:c>
      <x:c r="I2283" s="14" t="n">
        <x:v>2595</x:v>
      </x:c>
      <x:c r="J2283" s="13" t="str">
        <x:f>IF(AND(ISNUMBER(I2283),I2283&gt;0),IF(I2283&lt;=1000,"1–1,000",IF(I2283&lt;=2500,"1,001–2,500",IF(I2283&lt;=5000,"2,501–5,000",IF(I2283&lt;=10000,"5,001–10,000","10,001–15,000")))),"2,501–5,000")</x:f>
        <x:v>2,501–5,000</x:v>
      </x:c>
      <x:c r="K2283" s="16" t="n">
        <x:v>27504</x:v>
      </x:c>
      <x:c r="L2283" s="43" t="n">
        <x:f>IF(AND(ISNUMBER(I2283),I2283&gt;0,ISNUMBER(K2283),K2283&gt;0),K2283/I2283,"n.a.")</x:f>
        <x:v>10.598843930635837</x:v>
      </x:c>
      <x:c r="M2283" s="43"/>
      <x:c r="N2283" s="13" t="str">
        <x:v>Yes</x:v>
      </x:c>
      <x:c r="O2283" s="15" t="str">
        <x:v>Not stated in reviewed sources</x:v>
      </x:c>
      <x:c r="P2283" s="15" t="str">
        <x:v>Not stated in reviewed sources</x:v>
      </x:c>
      <x:c r="Q2283" s="15" t="str">
        <x:v>Workshop/industrial accommodation; ancillary offices; mezzanine; parking.</x:v>
      </x:c>
      <x:c r="R2283" s="15" t="str">
        <x:v>Advertised to let Current advert observed on 4 November 2026. Annual asking rent is 12 × advertised monthly rent; portal values may be rounded.</x:v>
      </x:c>
      <x:c r="S2283" s="15" t="str">
        <x:v>https://www.rightmove.co.uk/properties/776502348779632#/?channel=COM_LET</x:v>
      </x:c>
      <x:c r="T2283" s="15" t="str"/>
      <x:c r="U2283" s="15" t="str"/>
      <x:c r="V2283" s="15" t="str">
        <x:v>Reading — Standalone / estate not stated</x:v>
      </x:c>
      <x:c r="W2283" s="15" t="str">
        <x:v>Individual unit ≤15,000 sq ft</x:v>
      </x:c>
      <x:c r="X2283" s="13" t="n">
        <x:f>IF(N2283="Yes",L2283,0)</x:f>
        <x:v>10.598843930635837</x:v>
      </x:c>
      <x:c r="Y2283" s="14" t="n">
        <x:v>1</x:v>
      </x:c>
      <x:c r="Z2283" s="13" t="str">
        <x:v>Industrial / workshop / storage</x:v>
      </x:c>
    </x:row>
    <x:row r="2284" ht="42" customHeight="1">
      <x:c r="A2284" s="13" t="str">
        <x:v>SE1304</x:v>
      </x:c>
      <x:c r="B2284" s="15" t="str">
        <x:v>Reading</x:v>
      </x:c>
      <x:c r="C2284" s="15" t="str">
        <x:v>Reading</x:v>
      </x:c>
      <x:c r="D2284" s="14" t="n">
        <x:v>203795</x:v>
      </x:c>
      <x:c r="E2284" s="13" t="str">
        <x:v>Town</x:v>
      </x:c>
      <x:c r="F2284" s="15" t="str">
        <x:v>Standalone / estate not stated</x:v>
      </x:c>
      <x:c r="G2284" s="15" t="str">
        <x:v>6 Commercial Road, Reading RG2</x:v>
      </x:c>
      <x:c r="H2284" s="13" t="str">
        <x:v>Current</x:v>
      </x:c>
      <x:c r="I2284" s="14" t="n">
        <x:v>11828</x:v>
      </x:c>
      <x:c r="J2284" s="13" t="str">
        <x:f>IF(AND(ISNUMBER(I2284),I2284&gt;0),IF(I2284&lt;=1000,"1–1,000",IF(I2284&lt;=2500,"1,001–2,500",IF(I2284&lt;=5000,"2,501–5,000",IF(I2284&lt;=10000,"5,001–10,000","10,001–15,000")))),"10,001–15,000")</x:f>
        <x:v>10,001–15,000</x:v>
      </x:c>
      <x:c r="K2284" s="16"/>
      <x:c r="L2284" s="43" t="str">
        <x:f>IF(AND(ISNUMBER(I2284),I2284&gt;0,ISNUMBER(K2284),K2284&gt;0),K2284/I2284,"n.a.")</x:f>
        <x:v>n.a.</x:v>
      </x:c>
      <x:c r="M2284" s="43"/>
      <x:c r="N2284" s="13" t="str">
        <x:v>No</x:v>
      </x:c>
      <x:c r="O2284" s="15" t="str">
        <x:v>Not stated in reviewed sources</x:v>
      </x:c>
      <x:c r="P2284" s="15" t="str">
        <x:v>Not stated in reviewed sources</x:v>
      </x:c>
      <x:c r="Q2284" s="15" t="str">
        <x:v>Industrial/warehouse accommodation.</x:v>
      </x:c>
      <x:c r="R2284" s="15" t="str">
        <x:v>Advertised to let Current advert observed on 4 November 2026.</x:v>
      </x:c>
      <x:c r="S2284" s="15" t="str">
        <x:v>https://www.zoopla.co.uk/to-rent/commercial/details/71919255/</x:v>
      </x:c>
      <x:c r="T2284" s="15" t="str"/>
      <x:c r="U2284" s="15" t="str"/>
      <x:c r="V2284" s="15" t="str">
        <x:v>Reading — Standalone / estate not stated</x:v>
      </x:c>
      <x:c r="W2284" s="15" t="str">
        <x:v>Individual unit ≤15,000 sq ft</x:v>
      </x:c>
      <x:c r="X2284" s="13" t="n">
        <x:f>IF(N2284="Yes",L2284,0)</x:f>
        <x:v>0</x:v>
      </x:c>
      <x:c r="Y2284" s="14" t="n">
        <x:v>1</x:v>
      </x:c>
      <x:c r="Z2284" s="13" t="str">
        <x:v>Industrial / workshop / storage</x:v>
      </x:c>
    </x:row>
    <x:row r="2285" ht="62" customHeight="1">
      <x:c r="A2285" s="13" t="str">
        <x:v>SE1305</x:v>
      </x:c>
      <x:c r="B2285" s="15" t="str">
        <x:v>Reading</x:v>
      </x:c>
      <x:c r="C2285" s="15" t="str">
        <x:v>Reading</x:v>
      </x:c>
      <x:c r="D2285" s="14" t="n">
        <x:v>203795</x:v>
      </x:c>
      <x:c r="E2285" s="13" t="str">
        <x:v>Town</x:v>
      </x:c>
      <x:c r="F2285" s="15" t="str">
        <x:v>Standalone / estate not stated</x:v>
      </x:c>
      <x:c r="G2285" s="15" t="str">
        <x:v>65 Loverock Road, Reading, RG30 1DZ</x:v>
      </x:c>
      <x:c r="H2285" s="13" t="str">
        <x:v>Current</x:v>
      </x:c>
      <x:c r="I2285" s="14" t="n">
        <x:v>4180</x:v>
      </x:c>
      <x:c r="J2285" s="13" t="str">
        <x:f>IF(AND(ISNUMBER(I2285),I2285&gt;0),IF(I2285&lt;=1000,"1–1,000",IF(I2285&lt;=2500,"1,001–2,500",IF(I2285&lt;=5000,"2,501–5,000",IF(I2285&lt;=10000,"5,001–10,000","10,001–15,000")))),"2,501–5,000")</x:f>
        <x:v>2,501–5,000</x:v>
      </x:c>
      <x:c r="K2285" s="16"/>
      <x:c r="L2285" s="43" t="str">
        <x:f>IF(AND(ISNUMBER(I2285),I2285&gt;0,ISNUMBER(K2285),K2285&gt;0),K2285/I2285,"n.a.")</x:f>
        <x:v>n.a.</x:v>
      </x:c>
      <x:c r="M2285" s="43"/>
      <x:c r="N2285" s="13" t="str">
        <x:v>No</x:v>
      </x:c>
      <x:c r="O2285" s="15" t="str">
        <x:v>Not stated in reviewed sources</x:v>
      </x:c>
      <x:c r="P2285" s="15" t="str">
        <x:v>Wide front loading door access</x:v>
      </x:c>
      <x:c r="Q2285" s="15" t="str">
        <x:v>Industrial/warehouse accommodation; ancillary offices; mezzanine; parking.</x:v>
      </x:c>
      <x:c r="R2285" s="15" t="str">
        <x:v>Advertised to let Current advert observed on 4 November 2026. Annual asking rent is 12 × advertised monthly rent; portal values may be rounded. One named range/combined demise; no inferred individual areas or annual rent allocation. Whole demise chosen; floor-level/combined alternatives not additionally counted.</x:v>
      </x:c>
      <x:c r="S2285" s="15" t="str">
        <x:v>https://www.rightmove.co.uk/properties/773383946598480#/?channel=COM_LET</x:v>
      </x:c>
      <x:c r="T2285" s="15" t="str"/>
      <x:c r="U2285" s="15" t="str"/>
      <x:c r="V2285" s="15" t="str">
        <x:v>Reading — Standalone / estate not stated</x:v>
      </x:c>
      <x:c r="W2285" s="15" t="str">
        <x:v>Individual unit ≤15,000 sq ft</x:v>
      </x:c>
      <x:c r="X2285" s="13" t="n">
        <x:f>IF(N2285="Yes",L2285,0)</x:f>
        <x:v>0</x:v>
      </x:c>
      <x:c r="Y2285" s="14" t="n">
        <x:v>1</x:v>
      </x:c>
      <x:c r="Z2285" s="13" t="str">
        <x:v>Industrial / workshop / storage</x:v>
      </x:c>
    </x:row>
    <x:row r="2286" ht="49" customHeight="1">
      <x:c r="A2286" s="13" t="str">
        <x:v>SE1306</x:v>
      </x:c>
      <x:c r="B2286" s="15" t="str">
        <x:v>Reading</x:v>
      </x:c>
      <x:c r="C2286" s="15" t="str">
        <x:v>Reading</x:v>
      </x:c>
      <x:c r="D2286" s="14" t="n">
        <x:v>203795</x:v>
      </x:c>
      <x:c r="E2286" s="13" t="str">
        <x:v>Town</x:v>
      </x:c>
      <x:c r="F2286" s="15" t="str">
        <x:v>Standalone / estate not stated</x:v>
      </x:c>
      <x:c r="G2286" s="15" t="str">
        <x:v>Albury Close - Unit 11, Albury Close, Reading, RG30 1BD</x:v>
      </x:c>
      <x:c r="H2286" s="13" t="str">
        <x:v>Current</x:v>
      </x:c>
      <x:c r="I2286" s="14"/>
      <x:c r="J2286" s="13" t="str">
        <x:f>IF(AND(ISNUMBER(I2286),I2286&gt;0),IF(I2286&lt;=1000,"1–1,000",IF(I2286&lt;=2500,"1,001–2,500",IF(I2286&lt;=5000,"2,501–5,000",IF(I2286&lt;=10000,"5,001–10,000","10,001–15,000")))),"Range crosses bands")</x:f>
        <x:v>Range crosses bands</x:v>
      </x:c>
      <x:c r="K2286" s="16"/>
      <x:c r="L2286" s="43" t="str">
        <x:f>IF(AND(ISNUMBER(I2286),I2286&gt;0,ISNUMBER(K2286),K2286&gt;0),K2286/I2286,"n.a.")</x:f>
        <x:v>n.a.</x:v>
      </x:c>
      <x:c r="M2286" s="43"/>
      <x:c r="N2286" s="13" t="str">
        <x:v>No</x:v>
      </x:c>
      <x:c r="O2286" s="15" t="str">
        <x:v>Not stated in reviewed sources</x:v>
      </x:c>
      <x:c r="P2286" s="15" t="str">
        <x:v>Full-height roller shutters; Full-height roller shutters;</x:v>
      </x:c>
      <x:c r="Q2286" s="15" t="str">
        <x:v>Industrial/warehouse accommodation.</x:v>
      </x:c>
      <x:c r="R2286" s="15" t="str">
        <x:v>Advertised to let Current advert observed on 4 November 2026. Annual asking rent is 12 × advertised monthly rent; portal values may be rounded. One named range/combined demise; no inferred individual areas or annual rent allocation.</x:v>
      </x:c>
      <x:c r="S2286" s="15" t="str">
        <x:v>https://www.rightmove.co.uk/properties/782319831654176#/?channel=COM_LET</x:v>
      </x:c>
      <x:c r="T2286" s="15" t="str"/>
      <x:c r="U2286" s="15" t="str"/>
      <x:c r="V2286" s="15" t="str">
        <x:v>Reading — Standalone / estate not stated</x:v>
      </x:c>
      <x:c r="W2286" s="15" t="str">
        <x:v>2,500–2,700 sq ft; exact unit area not stated</x:v>
      </x:c>
      <x:c r="X2286" s="13" t="n">
        <x:f>IF(N2286="Yes",L2286,0)</x:f>
        <x:v>0</x:v>
      </x:c>
      <x:c r="Y2286" s="14" t="n">
        <x:v>1</x:v>
      </x:c>
      <x:c r="Z2286" s="13" t="str">
        <x:v>Industrial / workshop / storage</x:v>
      </x:c>
    </x:row>
    <x:row r="2287" ht="49" customHeight="1">
      <x:c r="A2287" s="13" t="str">
        <x:v>SE1307</x:v>
      </x:c>
      <x:c r="B2287" s="15" t="str">
        <x:v>Reading</x:v>
      </x:c>
      <x:c r="C2287" s="15" t="str">
        <x:v>Reading</x:v>
      </x:c>
      <x:c r="D2287" s="14" t="n">
        <x:v>203795</x:v>
      </x:c>
      <x:c r="E2287" s="13" t="str">
        <x:v>Town</x:v>
      </x:c>
      <x:c r="F2287" s="15" t="str">
        <x:v>Standalone / estate not stated</x:v>
      </x:c>
      <x:c r="G2287" s="15" t="str">
        <x:v>Albury Close - Unit 12, Albury Close, Reading, RG30 1BD</x:v>
      </x:c>
      <x:c r="H2287" s="13" t="str">
        <x:v>Current</x:v>
      </x:c>
      <x:c r="I2287" s="14"/>
      <x:c r="J2287" s="13" t="str">
        <x:f>IF(AND(ISNUMBER(I2287),I2287&gt;0),IF(I2287&lt;=1000,"1–1,000",IF(I2287&lt;=2500,"1,001–2,500",IF(I2287&lt;=5000,"2,501–5,000",IF(I2287&lt;=10000,"5,001–10,000","10,001–15,000")))),"2,501–5,000")</x:f>
        <x:v>2,501–5,000</x:v>
      </x:c>
      <x:c r="K2287" s="16"/>
      <x:c r="L2287" s="43" t="str">
        <x:f>IF(AND(ISNUMBER(I2287),I2287&gt;0,ISNUMBER(K2287),K2287&gt;0),K2287/I2287,"n.a.")</x:f>
        <x:v>n.a.</x:v>
      </x:c>
      <x:c r="M2287" s="43"/>
      <x:c r="N2287" s="13" t="str">
        <x:v>No</x:v>
      </x:c>
      <x:c r="O2287" s="15" t="str">
        <x:v>Not stated in reviewed sources</x:v>
      </x:c>
      <x:c r="P2287" s="15" t="str">
        <x:v>Not stated in reviewed sources</x:v>
      </x:c>
      <x:c r="Q2287" s="15" t="str">
        <x:v>Industrial/warehouse accommodation.</x:v>
      </x:c>
      <x:c r="R2287" s="15" t="str">
        <x:v>Advertised to let Current advert observed on 4 November 2026. Annual asking rent is 12 × advertised monthly rent; portal values may be rounded. One named range/combined demise; no inferred individual areas or annual rent allocation.</x:v>
      </x:c>
      <x:c r="S2287" s="15" t="str">
        <x:v>https://www.rightmove.co.uk/properties/782332009692049#/?channel=COM_LET</x:v>
      </x:c>
      <x:c r="T2287" s="15" t="str"/>
      <x:c r="U2287" s="15" t="str"/>
      <x:c r="V2287" s="15" t="str">
        <x:v>Reading — Standalone / estate not stated</x:v>
      </x:c>
      <x:c r="W2287" s="15" t="str">
        <x:v>3,500–5,000 sq ft; exact unit area not stated</x:v>
      </x:c>
      <x:c r="X2287" s="13" t="n">
        <x:f>IF(N2287="Yes",L2287,0)</x:f>
        <x:v>0</x:v>
      </x:c>
      <x:c r="Y2287" s="14" t="n">
        <x:v>1</x:v>
      </x:c>
      <x:c r="Z2287" s="13" t="str">
        <x:v>Industrial / workshop / storage</x:v>
      </x:c>
    </x:row>
    <x:row r="2288" ht="42" customHeight="1">
      <x:c r="A2288" s="13" t="str">
        <x:v>SE1308</x:v>
      </x:c>
      <x:c r="B2288" s="15" t="str">
        <x:v>Reading</x:v>
      </x:c>
      <x:c r="C2288" s="15" t="str">
        <x:v>Reading</x:v>
      </x:c>
      <x:c r="D2288" s="14" t="n">
        <x:v>203795</x:v>
      </x:c>
      <x:c r="E2288" s="13" t="str">
        <x:v>Town</x:v>
      </x:c>
      <x:c r="F2288" s="15" t="str">
        <x:v>Standalone / estate not stated</x:v>
      </x:c>
      <x:c r="G2288" s="15" t="str">
        <x:v>Bennet Road, Attenbrough House, Reading, Berkshire RG2</x:v>
      </x:c>
      <x:c r="H2288" s="13" t="str">
        <x:v>Current</x:v>
      </x:c>
      <x:c r="I2288" s="14" t="n">
        <x:v>2846</x:v>
      </x:c>
      <x:c r="J2288" s="13" t="str">
        <x:f>IF(AND(ISNUMBER(I2288),I2288&gt;0),IF(I2288&lt;=1000,"1–1,000",IF(I2288&lt;=2500,"1,001–2,500",IF(I2288&lt;=5000,"2,501–5,000",IF(I2288&lt;=10000,"5,001–10,000","10,001–15,000")))),"2,501–5,000")</x:f>
        <x:v>2,501–5,000</x:v>
      </x:c>
      <x:c r="K2288" s="16" t="n">
        <x:v>33600</x:v>
      </x:c>
      <x:c r="L2288" s="43" t="n">
        <x:f>IF(AND(ISNUMBER(I2288),I2288&gt;0,ISNUMBER(K2288),K2288&gt;0),K2288/I2288,"n.a.")</x:f>
        <x:v>11.806043569922698</x:v>
      </x:c>
      <x:c r="M2288" s="43"/>
      <x:c r="N2288" s="13" t="str">
        <x:v>Yes</x:v>
      </x:c>
      <x:c r="O2288" s="15" t="str">
        <x:v>Not stated in reviewed sources</x:v>
      </x:c>
      <x:c r="P2288" s="15" t="str">
        <x:v>Not stated in reviewed sources</x:v>
      </x:c>
      <x:c r="Q2288" s="15" t="str">
        <x:v>Industrial/warehouse accommodation; ancillary offices.</x:v>
      </x:c>
      <x:c r="R2288" s="15" t="str">
        <x:v>Advertised to let Current advert observed on 4 November 2026. Annual asking rent is 12 × advertised monthly rent; portal values may be rounded.</x:v>
      </x:c>
      <x:c r="S2288" s="15" t="str">
        <x:v>https://www.zoopla.co.uk/to-rent/commercial/details/73768933/</x:v>
      </x:c>
      <x:c r="T2288" s="15" t="str"/>
      <x:c r="U2288" s="15" t="str"/>
      <x:c r="V2288" s="15" t="str">
        <x:v>Reading — Standalone / estate not stated</x:v>
      </x:c>
      <x:c r="W2288" s="15" t="str">
        <x:v>Individual unit ≤15,000 sq ft</x:v>
      </x:c>
      <x:c r="X2288" s="13" t="n">
        <x:f>IF(N2288="Yes",L2288,0)</x:f>
        <x:v>11.806043569922698</x:v>
      </x:c>
      <x:c r="Y2288" s="14" t="n">
        <x:v>1</x:v>
      </x:c>
      <x:c r="Z2288" s="13" t="str">
        <x:v>Industrial / workshop / storage</x:v>
      </x:c>
    </x:row>
    <x:row r="2289" ht="42" customHeight="1">
      <x:c r="A2289" s="13" t="str">
        <x:v>SE1309</x:v>
      </x:c>
      <x:c r="B2289" s="15" t="str">
        <x:v>Reading</x:v>
      </x:c>
      <x:c r="C2289" s="15" t="str">
        <x:v>Reading</x:v>
      </x:c>
      <x:c r="D2289" s="14" t="n">
        <x:v>203795</x:v>
      </x:c>
      <x:c r="E2289" s="13" t="str">
        <x:v>Town</x:v>
      </x:c>
      <x:c r="F2289" s="15" t="str">
        <x:v>Standalone / estate not stated</x:v>
      </x:c>
      <x:c r="G2289" s="15" t="str">
        <x:v>Meadow View Court, 199-215 Cardiff Road, Reading RG1</x:v>
      </x:c>
      <x:c r="H2289" s="13" t="str">
        <x:v>Current</x:v>
      </x:c>
      <x:c r="I2289" s="14" t="n">
        <x:v>9800</x:v>
      </x:c>
      <x:c r="J2289" s="13" t="str">
        <x:f>IF(AND(ISNUMBER(I2289),I2289&gt;0),IF(I2289&lt;=1000,"1–1,000",IF(I2289&lt;=2500,"1,001–2,500",IF(I2289&lt;=5000,"2,501–5,000",IF(I2289&lt;=10000,"5,001–10,000","10,001–15,000")))),"5,001–10,000")</x:f>
        <x:v>5,001–10,000</x:v>
      </x:c>
      <x:c r="K2289" s="16" t="n">
        <x:v>122496</x:v>
      </x:c>
      <x:c r="L2289" s="43" t="n">
        <x:f>IF(AND(ISNUMBER(I2289),I2289&gt;0,ISNUMBER(K2289),K2289&gt;0),K2289/I2289,"n.a.")</x:f>
        <x:v>12.499591836734695</x:v>
      </x:c>
      <x:c r="M2289" s="43"/>
      <x:c r="N2289" s="13" t="str">
        <x:v>Yes</x:v>
      </x:c>
      <x:c r="O2289" s="15" t="str">
        <x:v>Not stated in reviewed sources</x:v>
      </x:c>
      <x:c r="P2289" s="15" t="str">
        <x:v>Not stated in reviewed sources</x:v>
      </x:c>
      <x:c r="Q2289" s="15" t="str">
        <x:v>Industrial/warehouse accommodation.</x:v>
      </x:c>
      <x:c r="R2289" s="15" t="str">
        <x:v>Advertised to let Current advert observed on 4 November 2026. Annual asking rent is 12 × advertised monthly rent; portal values may be rounded.</x:v>
      </x:c>
      <x:c r="S2289" s="15" t="str">
        <x:v>https://www.zoopla.co.uk/to-rent/commercial/details/71374468/</x:v>
      </x:c>
      <x:c r="T2289" s="15" t="str">
        <x:v>https://www.zoopla.co.uk/to-rent/commercial/details/67241798/</x:v>
      </x:c>
      <x:c r="U2289" s="15" t="str"/>
      <x:c r="V2289" s="15" t="str">
        <x:v>Reading — Standalone / estate not stated</x:v>
      </x:c>
      <x:c r="W2289" s="15" t="str">
        <x:v>Individual unit ≤15,000 sq ft</x:v>
      </x:c>
      <x:c r="X2289" s="13" t="n">
        <x:f>IF(N2289="Yes",L2289,0)</x:f>
        <x:v>12.499591836734695</x:v>
      </x:c>
      <x:c r="Y2289" s="14" t="n">
        <x:v>1</x:v>
      </x:c>
      <x:c r="Z2289" s="13" t="str">
        <x:v>Industrial / workshop / storage</x:v>
      </x:c>
    </x:row>
    <x:row r="2290" ht="42" customHeight="1">
      <x:c r="A2290" s="13" t="str">
        <x:v>SE1310</x:v>
      </x:c>
      <x:c r="B2290" s="15" t="str">
        <x:v>Reading</x:v>
      </x:c>
      <x:c r="C2290" s="15" t="str">
        <x:v>Reading</x:v>
      </x:c>
      <x:c r="D2290" s="14" t="n">
        <x:v>203795</x:v>
      </x:c>
      <x:c r="E2290" s="13" t="str">
        <x:v>Town</x:v>
      </x:c>
      <x:c r="F2290" s="15" t="str">
        <x:v>Standalone / estate not stated</x:v>
      </x:c>
      <x:c r="G2290" s="15" t="str">
        <x:v>Stadium Way, Tilehurst, Reading RG30</x:v>
      </x:c>
      <x:c r="H2290" s="13" t="str">
        <x:v>Current</x:v>
      </x:c>
      <x:c r="I2290" s="14" t="n">
        <x:v>7283</x:v>
      </x:c>
      <x:c r="J2290" s="13" t="str">
        <x:f>IF(AND(ISNUMBER(I2290),I2290&gt;0),IF(I2290&lt;=1000,"1–1,000",IF(I2290&lt;=2500,"1,001–2,500",IF(I2290&lt;=5000,"2,501–5,000",IF(I2290&lt;=10000,"5,001–10,000","10,001–15,000")))),"5,001–10,000")</x:f>
        <x:v>5,001–10,000</x:v>
      </x:c>
      <x:c r="K2290" s="16" t="n">
        <x:v>112884</x:v>
      </x:c>
      <x:c r="L2290" s="43" t="n">
        <x:f>IF(AND(ISNUMBER(I2290),I2290&gt;0,ISNUMBER(K2290),K2290&gt;0),K2290/I2290,"n.a.")</x:f>
        <x:v>15.499656734862008</x:v>
      </x:c>
      <x:c r="M2290" s="43"/>
      <x:c r="N2290" s="13" t="str">
        <x:v>Yes</x:v>
      </x:c>
      <x:c r="O2290" s="15" t="str">
        <x:v>Not stated in reviewed sources</x:v>
      </x:c>
      <x:c r="P2290" s="15" t="str">
        <x:v>Not stated in reviewed sources</x:v>
      </x:c>
      <x:c r="Q2290" s="15" t="str">
        <x:v>Industrial/warehouse accommodation; trade counter.</x:v>
      </x:c>
      <x:c r="R2290" s="15" t="str">
        <x:v>Advertised to let Current advert observed on 4 November 2026. Annual asking rent is 12 × advertised monthly rent; portal values may be rounded.</x:v>
      </x:c>
      <x:c r="S2290" s="15" t="str">
        <x:v>https://www.zoopla.co.uk/to-rent/commercial/details/72527638/</x:v>
      </x:c>
      <x:c r="T2290" s="15" t="str"/>
      <x:c r="U2290" s="15" t="str"/>
      <x:c r="V2290" s="15" t="str">
        <x:v>Reading — Standalone / estate not stated</x:v>
      </x:c>
      <x:c r="W2290" s="15" t="str">
        <x:v>Individual unit ≤15,000 sq ft</x:v>
      </x:c>
      <x:c r="X2290" s="13" t="n">
        <x:f>IF(N2290="Yes",L2290,0)</x:f>
        <x:v>15.499656734862008</x:v>
      </x:c>
      <x:c r="Y2290" s="14" t="n">
        <x:v>1</x:v>
      </x:c>
      <x:c r="Z2290" s="13" t="str">
        <x:v>Industrial / workshop / storage</x:v>
      </x:c>
    </x:row>
    <x:row r="2291" ht="42" customHeight="1">
      <x:c r="A2291" s="13" t="str">
        <x:v>SE1311</x:v>
      </x:c>
      <x:c r="B2291" s="15" t="str">
        <x:v>Reading</x:v>
      </x:c>
      <x:c r="C2291" s="15" t="str">
        <x:v>Reading</x:v>
      </x:c>
      <x:c r="D2291" s="14" t="n">
        <x:v>203795</x:v>
      </x:c>
      <x:c r="E2291" s="13" t="str">
        <x:v>Town</x:v>
      </x:c>
      <x:c r="F2291" s="15" t="str">
        <x:v>Standalone / estate not stated</x:v>
      </x:c>
      <x:c r="G2291" s="15" t="str">
        <x:v>Stadium Way, Tilehurst, Reading RG30</x:v>
      </x:c>
      <x:c r="H2291" s="13" t="str">
        <x:v>Current</x:v>
      </x:c>
      <x:c r="I2291" s="14" t="n">
        <x:v>9109</x:v>
      </x:c>
      <x:c r="J2291" s="13" t="str">
        <x:f>IF(AND(ISNUMBER(I2291),I2291&gt;0),IF(I2291&lt;=1000,"1–1,000",IF(I2291&lt;=2500,"1,001–2,500",IF(I2291&lt;=5000,"2,501–5,000",IF(I2291&lt;=10000,"5,001–10,000","10,001–15,000")))),"5,001–10,000")</x:f>
        <x:v>5,001–10,000</x:v>
      </x:c>
      <x:c r="K2291" s="16" t="n">
        <x:v>138912</x:v>
      </x:c>
      <x:c r="L2291" s="43" t="n">
        <x:f>IF(AND(ISNUMBER(I2291),I2291&gt;0,ISNUMBER(K2291),K2291&gt;0),K2291/I2291,"n.a.")</x:f>
        <x:v>15.249972554616313</x:v>
      </x:c>
      <x:c r="M2291" s="43"/>
      <x:c r="N2291" s="13" t="str">
        <x:v>Yes</x:v>
      </x:c>
      <x:c r="O2291" s="15" t="str">
        <x:v>Not stated in reviewed sources</x:v>
      </x:c>
      <x:c r="P2291" s="15" t="str">
        <x:v>Not stated in reviewed sources</x:v>
      </x:c>
      <x:c r="Q2291" s="15" t="str">
        <x:v>Industrial/warehouse accommodation; trade counter.</x:v>
      </x:c>
      <x:c r="R2291" s="15" t="str">
        <x:v>Advertised to let Current advert observed on 4 November 2026. Annual asking rent is 12 × advertised monthly rent; portal values may be rounded.</x:v>
      </x:c>
      <x:c r="S2291" s="15" t="str">
        <x:v>https://www.zoopla.co.uk/to-rent/commercial/details/72508047/</x:v>
      </x:c>
      <x:c r="T2291" s="15" t="str"/>
      <x:c r="U2291" s="15" t="str"/>
      <x:c r="V2291" s="15" t="str">
        <x:v>Reading — Standalone / estate not stated</x:v>
      </x:c>
      <x:c r="W2291" s="15" t="str">
        <x:v>Individual unit ≤15,000 sq ft</x:v>
      </x:c>
      <x:c r="X2291" s="13" t="n">
        <x:f>IF(N2291="Yes",L2291,0)</x:f>
        <x:v>15.249972554616313</x:v>
      </x:c>
      <x:c r="Y2291" s="14" t="n">
        <x:v>1</x:v>
      </x:c>
      <x:c r="Z2291" s="13" t="str">
        <x:v>Industrial / workshop / storage</x:v>
      </x:c>
    </x:row>
    <x:row r="2292" ht="42" customHeight="1">
      <x:c r="A2292" s="13" t="str">
        <x:v>SE1312</x:v>
      </x:c>
      <x:c r="B2292" s="15" t="str">
        <x:v>Reading</x:v>
      </x:c>
      <x:c r="C2292" s="15" t="str">
        <x:v>Reading</x:v>
      </x:c>
      <x:c r="D2292" s="14" t="n">
        <x:v>203795</x:v>
      </x:c>
      <x:c r="E2292" s="13" t="str">
        <x:v>Town</x:v>
      </x:c>
      <x:c r="F2292" s="15" t="str">
        <x:v>Standalone / estate not stated</x:v>
      </x:c>
      <x:c r="G2292" s="15" t="str">
        <x:v>Unit 12 Trade City Reading, Sentinel End, Reading RG2</x:v>
      </x:c>
      <x:c r="H2292" s="13" t="str">
        <x:v>Current</x:v>
      </x:c>
      <x:c r="I2292" s="14" t="n">
        <x:v>7190</x:v>
      </x:c>
      <x:c r="J2292" s="13" t="str">
        <x:f>IF(AND(ISNUMBER(I2292),I2292&gt;0),IF(I2292&lt;=1000,"1–1,000",IF(I2292&lt;=2500,"1,001–2,500",IF(I2292&lt;=5000,"2,501–5,000",IF(I2292&lt;=10000,"5,001–10,000","10,001–15,000")))),"5,001–10,000")</x:f>
        <x:v>5,001–10,000</x:v>
      </x:c>
      <x:c r="K2292" s="16"/>
      <x:c r="L2292" s="43" t="str">
        <x:f>IF(AND(ISNUMBER(I2292),I2292&gt;0,ISNUMBER(K2292),K2292&gt;0),K2292/I2292,"n.a.")</x:f>
        <x:v>n.a.</x:v>
      </x:c>
      <x:c r="M2292" s="43"/>
      <x:c r="N2292" s="13" t="str">
        <x:v>No</x:v>
      </x:c>
      <x:c r="O2292" s="15" t="str">
        <x:v>Not stated in reviewed sources</x:v>
      </x:c>
      <x:c r="P2292" s="15" t="str">
        <x:v>Not stated in reviewed sources</x:v>
      </x:c>
      <x:c r="Q2292" s="15" t="str">
        <x:v>Industrial/warehouse accommodation.</x:v>
      </x:c>
      <x:c r="R2292" s="15" t="str">
        <x:v>Advertised to let Current advert observed on 4 November 2026.</x:v>
      </x:c>
      <x:c r="S2292" s="15" t="str">
        <x:v>https://www.zoopla.co.uk/to-rent/commercial/details/66475552/</x:v>
      </x:c>
      <x:c r="T2292" s="15" t="str"/>
      <x:c r="U2292" s="15" t="str"/>
      <x:c r="V2292" s="15" t="str">
        <x:v>Reading — Standalone / estate not stated</x:v>
      </x:c>
      <x:c r="W2292" s="15" t="str">
        <x:v>Individual unit ≤15,000 sq ft</x:v>
      </x:c>
      <x:c r="X2292" s="13" t="n">
        <x:f>IF(N2292="Yes",L2292,0)</x:f>
        <x:v>0</x:v>
      </x:c>
      <x:c r="Y2292" s="14" t="n">
        <x:v>1</x:v>
      </x:c>
      <x:c r="Z2292" s="13" t="str">
        <x:v>Industrial / workshop / storage</x:v>
      </x:c>
    </x:row>
    <x:row r="2293" ht="42" customHeight="1">
      <x:c r="A2293" s="13" t="str">
        <x:v>SE1313</x:v>
      </x:c>
      <x:c r="B2293" s="15" t="str">
        <x:v>Reading</x:v>
      </x:c>
      <x:c r="C2293" s="15" t="str">
        <x:v>Reading</x:v>
      </x:c>
      <x:c r="D2293" s="14" t="n">
        <x:v>203795</x:v>
      </x:c>
      <x:c r="E2293" s="13" t="str">
        <x:v>Town</x:v>
      </x:c>
      <x:c r="F2293" s="15" t="str">
        <x:v>Standalone / estate not stated</x:v>
      </x:c>
      <x:c r="G2293" s="15" t="str">
        <x:v>Unit 2 Transcentral, Bennet Road, Reading RG2</x:v>
      </x:c>
      <x:c r="H2293" s="13" t="str">
        <x:v>Current</x:v>
      </x:c>
      <x:c r="I2293" s="14" t="n">
        <x:v>13477</x:v>
      </x:c>
      <x:c r="J2293" s="13" t="str">
        <x:f>IF(AND(ISNUMBER(I2293),I2293&gt;0),IF(I2293&lt;=1000,"1–1,000",IF(I2293&lt;=2500,"1,001–2,500",IF(I2293&lt;=5000,"2,501–5,000",IF(I2293&lt;=10000,"5,001–10,000","10,001–15,000")))),"10,001–15,000")</x:f>
        <x:v>10,001–15,000</x:v>
      </x:c>
      <x:c r="K2293" s="16" t="n">
        <x:v>222372</x:v>
      </x:c>
      <x:c r="L2293" s="43" t="n">
        <x:f>IF(AND(ISNUMBER(I2293),I2293&gt;0,ISNUMBER(K2293),K2293&gt;0),K2293/I2293,"n.a.")</x:f>
        <x:v>16.500111300734584</x:v>
      </x:c>
      <x:c r="M2293" s="43"/>
      <x:c r="N2293" s="13" t="str">
        <x:v>Yes</x:v>
      </x:c>
      <x:c r="O2293" s="15" t="str">
        <x:v>Not stated in reviewed sources</x:v>
      </x:c>
      <x:c r="P2293" s="15" t="str">
        <x:v>Not stated in reviewed sources</x:v>
      </x:c>
      <x:c r="Q2293" s="15" t="str">
        <x:v>Industrial/warehouse accommodation; refurbished space.</x:v>
      </x:c>
      <x:c r="R2293" s="15" t="str">
        <x:v>Advertised to let Current advert observed on 4 November 2026. Annual asking rent is 12 × advertised monthly rent; portal values may be rounded.</x:v>
      </x:c>
      <x:c r="S2293" s="15" t="str">
        <x:v>https://www.zoopla.co.uk/to-rent/commercial/details/70153185/</x:v>
      </x:c>
      <x:c r="T2293" s="15" t="str"/>
      <x:c r="U2293" s="15" t="str"/>
      <x:c r="V2293" s="15" t="str">
        <x:v>Reading — Standalone / estate not stated</x:v>
      </x:c>
      <x:c r="W2293" s="15" t="str">
        <x:v>Individual unit ≤15,000 sq ft</x:v>
      </x:c>
      <x:c r="X2293" s="13" t="n">
        <x:f>IF(N2293="Yes",L2293,0)</x:f>
        <x:v>16.500111300734584</x:v>
      </x:c>
      <x:c r="Y2293" s="14" t="n">
        <x:v>1</x:v>
      </x:c>
      <x:c r="Z2293" s="13" t="str">
        <x:v>Industrial / workshop / storage</x:v>
      </x:c>
    </x:row>
    <x:row r="2294" ht="49" customHeight="1">
      <x:c r="A2294" s="13" t="str">
        <x:v>SE1314</x:v>
      </x:c>
      <x:c r="B2294" s="15" t="str">
        <x:v>Reading</x:v>
      </x:c>
      <x:c r="C2294" s="15" t="str">
        <x:v>Reading</x:v>
      </x:c>
      <x:c r="D2294" s="14" t="n">
        <x:v>203795</x:v>
      </x:c>
      <x:c r="E2294" s="13" t="str">
        <x:v>Town</x:v>
      </x:c>
      <x:c r="F2294" s="15" t="str">
        <x:v>Standalone / estate not stated</x:v>
      </x:c>
      <x:c r="G2294" s="15" t="str">
        <x:v>Unit 2, Albury Close, Reading, RG30 1BD</x:v>
      </x:c>
      <x:c r="H2294" s="13" t="str">
        <x:v>Current</x:v>
      </x:c>
      <x:c r="I2294" s="14"/>
      <x:c r="J2294" s="13" t="str">
        <x:f>IF(AND(ISNUMBER(I2294),I2294&gt;0),IF(I2294&lt;=1000,"1–1,000",IF(I2294&lt;=2500,"1,001–2,500",IF(I2294&lt;=5000,"2,501–5,000",IF(I2294&lt;=10000,"5,001–10,000","10,001–15,000")))),"Range crosses bands")</x:f>
        <x:v>Range crosses bands</x:v>
      </x:c>
      <x:c r="K2294" s="16"/>
      <x:c r="L2294" s="43" t="str">
        <x:f>IF(AND(ISNUMBER(I2294),I2294&gt;0,ISNUMBER(K2294),K2294&gt;0),K2294/I2294,"n.a.")</x:f>
        <x:v>n.a.</x:v>
      </x:c>
      <x:c r="M2294" s="43"/>
      <x:c r="N2294" s="13" t="str">
        <x:v>No</x:v>
      </x:c>
      <x:c r="O2294" s="15" t="str">
        <x:v>Not stated in reviewed sources</x:v>
      </x:c>
      <x:c r="P2294" s="15" t="str">
        <x:v>Full-height roller shutters; Full-height roller shutters;</x:v>
      </x:c>
      <x:c r="Q2294" s="15" t="str">
        <x:v>Industrial/warehouse accommodation.</x:v>
      </x:c>
      <x:c r="R2294" s="15" t="str">
        <x:v>Advertised to let Current advert observed on 4 November 2026. Annual asking rent is 12 × advertised monthly rent; portal values may be rounded. One named range/combined demise; no inferred individual areas or annual rent allocation.</x:v>
      </x:c>
      <x:c r="S2294" s="15" t="str">
        <x:v>https://www.rightmove.co.uk/properties/782332173432336#/?channel=COM_LET</x:v>
      </x:c>
      <x:c r="T2294" s="15" t="str"/>
      <x:c r="U2294" s="15" t="str"/>
      <x:c r="V2294" s="15" t="str">
        <x:v>Reading — Standalone / estate not stated</x:v>
      </x:c>
      <x:c r="W2294" s="15" t="str">
        <x:v>1,000–1,900 sq ft; exact unit area not stated</x:v>
      </x:c>
      <x:c r="X2294" s="13" t="n">
        <x:f>IF(N2294="Yes",L2294,0)</x:f>
        <x:v>0</x:v>
      </x:c>
      <x:c r="Y2294" s="14" t="n">
        <x:v>1</x:v>
      </x:c>
      <x:c r="Z2294" s="13" t="str">
        <x:v>Industrial / workshop / storage</x:v>
      </x:c>
    </x:row>
    <x:row r="2295" ht="42" customHeight="1">
      <x:c r="A2295" s="13" t="str">
        <x:v>SE1315</x:v>
      </x:c>
      <x:c r="B2295" s="15" t="str">
        <x:v>Reading</x:v>
      </x:c>
      <x:c r="C2295" s="15" t="str">
        <x:v>Reading</x:v>
      </x:c>
      <x:c r="D2295" s="14" t="n">
        <x:v>203795</x:v>
      </x:c>
      <x:c r="E2295" s="13" t="str">
        <x:v>Town</x:v>
      </x:c>
      <x:c r="F2295" s="15" t="str">
        <x:v>Standalone / estate not stated</x:v>
      </x:c>
      <x:c r="G2295" s="15" t="str">
        <x:v>Unit B5, Worton Grange, Worton Drive, Reading RG2</x:v>
      </x:c>
      <x:c r="H2295" s="13" t="str">
        <x:v>Current</x:v>
      </x:c>
      <x:c r="I2295" s="14" t="n">
        <x:v>10974</x:v>
      </x:c>
      <x:c r="J2295" s="13" t="str">
        <x:f>IF(AND(ISNUMBER(I2295),I2295&gt;0),IF(I2295&lt;=1000,"1–1,000",IF(I2295&lt;=2500,"1,001–2,500",IF(I2295&lt;=5000,"2,501–5,000",IF(I2295&lt;=10000,"5,001–10,000","10,001–15,000")))),"10,001–15,000")</x:f>
        <x:v>10,001–15,000</x:v>
      </x:c>
      <x:c r="K2295" s="16" t="n">
        <x:v>170100</x:v>
      </x:c>
      <x:c r="L2295" s="43" t="n">
        <x:f>IF(AND(ISNUMBER(I2295),I2295&gt;0,ISNUMBER(K2295),K2295&gt;0),K2295/I2295,"n.a.")</x:f>
        <x:v>15.500273373428103</x:v>
      </x:c>
      <x:c r="M2295" s="43"/>
      <x:c r="N2295" s="13" t="str">
        <x:v>Yes</x:v>
      </x:c>
      <x:c r="O2295" s="15" t="str">
        <x:v>Not stated in reviewed sources</x:v>
      </x:c>
      <x:c r="P2295" s="15" t="str">
        <x:v>Not stated in reviewed sources</x:v>
      </x:c>
      <x:c r="Q2295" s="15" t="str">
        <x:v>Industrial/warehouse accommodation; refurbished space.</x:v>
      </x:c>
      <x:c r="R2295" s="15" t="str">
        <x:v>Advertised to let Current advert observed on 4 November 2026. Annual asking rent is 12 × advertised monthly rent; portal values may be rounded.</x:v>
      </x:c>
      <x:c r="S2295" s="15" t="str">
        <x:v>https://www.zoopla.co.uk/to-rent/commercial/details/71343479/</x:v>
      </x:c>
      <x:c r="T2295" s="15" t="str">
        <x:v>https://www.zoopla.co.uk/to-rent/commercial/details/53757149/</x:v>
      </x:c>
      <x:c r="U2295" s="15" t="str">
        <x:v>https://www.rightmove.co.uk/properties/776488327172625#/?channel=COM_LET</x:v>
      </x:c>
      <x:c r="V2295" s="15" t="str">
        <x:v>Reading — Standalone / estate not stated</x:v>
      </x:c>
      <x:c r="W2295" s="15" t="str">
        <x:v>Individual unit ≤15,000 sq ft</x:v>
      </x:c>
      <x:c r="X2295" s="13" t="n">
        <x:f>IF(N2295="Yes",L2295,0)</x:f>
        <x:v>15.500273373428103</x:v>
      </x:c>
      <x:c r="Y2295" s="14" t="n">
        <x:v>1</x:v>
      </x:c>
      <x:c r="Z2295" s="13" t="str">
        <x:v>Industrial / workshop / storage</x:v>
      </x:c>
    </x:row>
    <x:row r="2296" ht="42" customHeight="1">
      <x:c r="A2296" s="13" t="str">
        <x:v>SE1316</x:v>
      </x:c>
      <x:c r="B2296" s="15" t="str">
        <x:v>Reading</x:v>
      </x:c>
      <x:c r="C2296" s="15" t="str">
        <x:v>Reading</x:v>
      </x:c>
      <x:c r="D2296" s="14" t="n">
        <x:v>203795</x:v>
      </x:c>
      <x:c r="E2296" s="13" t="str">
        <x:v>Town</x:v>
      </x:c>
      <x:c r="F2296" s="15" t="str">
        <x:v>Standalone / estate not stated</x:v>
      </x:c>
      <x:c r="G2296" s="15" t="str">
        <x:v>Unit Deacon Way, Tilehurst, Reading RG30</x:v>
      </x:c>
      <x:c r="H2296" s="13" t="str">
        <x:v>Current</x:v>
      </x:c>
      <x:c r="I2296" s="14" t="n">
        <x:v>11209</x:v>
      </x:c>
      <x:c r="J2296" s="13" t="str">
        <x:f>IF(AND(ISNUMBER(I2296),I2296&gt;0),IF(I2296&lt;=1000,"1–1,000",IF(I2296&lt;=2500,"1,001–2,500",IF(I2296&lt;=5000,"2,501–5,000",IF(I2296&lt;=10000,"5,001–10,000","10,001–15,000")))),"10,001–15,000")</x:f>
        <x:v>10,001–15,000</x:v>
      </x:c>
      <x:c r="K2296" s="16" t="n">
        <x:v>151320</x:v>
      </x:c>
      <x:c r="L2296" s="43" t="n">
        <x:f>IF(AND(ISNUMBER(I2296),I2296&gt;0,ISNUMBER(K2296),K2296&gt;0),K2296/I2296,"n.a.")</x:f>
        <x:v>13.499866178963334</x:v>
      </x:c>
      <x:c r="M2296" s="43"/>
      <x:c r="N2296" s="13" t="str">
        <x:v>Yes</x:v>
      </x:c>
      <x:c r="O2296" s="15" t="str">
        <x:v>Not stated in reviewed sources</x:v>
      </x:c>
      <x:c r="P2296" s="15" t="str">
        <x:v>Not stated in reviewed sources</x:v>
      </x:c>
      <x:c r="Q2296" s="15" t="str">
        <x:v>Industrial/warehouse accommodation; yard/loading area.</x:v>
      </x:c>
      <x:c r="R2296" s="15" t="str">
        <x:v>Advertised to let Current advert observed on 4 November 2026. Annual asking rent is 12 × advertised monthly rent; portal values may be rounded.</x:v>
      </x:c>
      <x:c r="S2296" s="15" t="str">
        <x:v>https://www.zoopla.co.uk/to-rent/commercial/details/69642808/</x:v>
      </x:c>
      <x:c r="T2296" s="15" t="str"/>
      <x:c r="U2296" s="15" t="str"/>
      <x:c r="V2296" s="15" t="str">
        <x:v>Reading — Standalone / estate not stated</x:v>
      </x:c>
      <x:c r="W2296" s="15" t="str">
        <x:v>Individual unit ≤15,000 sq ft</x:v>
      </x:c>
      <x:c r="X2296" s="13" t="n">
        <x:f>IF(N2296="Yes",L2296,0)</x:f>
        <x:v>13.499866178963334</x:v>
      </x:c>
      <x:c r="Y2296" s="14" t="n">
        <x:v>1</x:v>
      </x:c>
      <x:c r="Z2296" s="13" t="str">
        <x:v>Industrial / workshop / storage</x:v>
      </x:c>
    </x:row>
    <x:row r="2297" ht="42" customHeight="1">
      <x:c r="A2297" s="13" t="str">
        <x:v>SE1317</x:v>
      </x:c>
      <x:c r="B2297" s="15" t="str">
        <x:v>Reading</x:v>
      </x:c>
      <x:c r="C2297" s="15" t="str">
        <x:v>Reading</x:v>
      </x:c>
      <x:c r="D2297" s="14" t="n">
        <x:v>203795</x:v>
      </x:c>
      <x:c r="E2297" s="13" t="str">
        <x:v>Town</x:v>
      </x:c>
      <x:c r="F2297" s="15" t="str">
        <x:v>Standalone / estate not stated</x:v>
      </x:c>
      <x:c r="G2297" s="15" t="str">
        <x:v>Units 10, 11 &amp; 12 The Micro Centre, Gillette Way, Reading RG2</x:v>
      </x:c>
      <x:c r="H2297" s="13" t="str">
        <x:v>Current</x:v>
      </x:c>
      <x:c r="I2297" s="14"/>
      <x:c r="J2297" s="13" t="str">
        <x:f>IF(AND(ISNUMBER(I2297),I2297&gt;0),IF(I2297&lt;=1000,"1–1,000",IF(I2297&lt;=2500,"1,001–2,500",IF(I2297&lt;=5000,"2,501–5,000",IF(I2297&lt;=10000,"5,001–10,000","10,001–15,000")))),"Range crosses bands")</x:f>
        <x:v>Range crosses bands</x:v>
      </x:c>
      <x:c r="K2297" s="16"/>
      <x:c r="L2297" s="43" t="str">
        <x:f>IF(AND(ISNUMBER(I2297),I2297&gt;0,ISNUMBER(K2297),K2297&gt;0),K2297/I2297,"n.a.")</x:f>
        <x:v>n.a.</x:v>
      </x:c>
      <x:c r="M2297" s="43"/>
      <x:c r="N2297" s="13" t="str">
        <x:v>No</x:v>
      </x:c>
      <x:c r="O2297" s="15" t="str">
        <x:v>Not stated in reviewed sources</x:v>
      </x:c>
      <x:c r="P2297" s="15" t="str">
        <x:v>Not stated in reviewed sources</x:v>
      </x:c>
      <x:c r="Q2297" s="15" t="str">
        <x:v>Industrial/warehouse accommodation; trade counter; parking.</x:v>
      </x:c>
      <x:c r="R2297" s="15" t="str">
        <x:v>Advertised to let Current advert observed on 4 November 2026. One named range/combined demise; no inferred individual areas or annual rent allocation.</x:v>
      </x:c>
      <x:c r="S2297" s="15" t="str">
        <x:v>https://www.zoopla.co.uk/to-rent/commercial/details/67488399/</x:v>
      </x:c>
      <x:c r="T2297" s="15" t="str"/>
      <x:c r="U2297" s="15" t="str"/>
      <x:c r="V2297" s="15" t="str">
        <x:v>Reading — Standalone / estate not stated</x:v>
      </x:c>
      <x:c r="W2297" s="15" t="str">
        <x:v>1,133–3,399 sq ft; exact unit area not stated</x:v>
      </x:c>
      <x:c r="X2297" s="13" t="n">
        <x:f>IF(N2297="Yes",L2297,0)</x:f>
        <x:v>0</x:v>
      </x:c>
      <x:c r="Y2297" s="14" t="n">
        <x:v>1</x:v>
      </x:c>
      <x:c r="Z2297" s="13" t="str">
        <x:v>Industrial / workshop / storage</x:v>
      </x:c>
    </x:row>
    <x:row r="2298" ht="42" customHeight="1">
      <x:c r="A2298" s="13" t="str">
        <x:v>SE1318</x:v>
      </x:c>
      <x:c r="B2298" s="15" t="str">
        <x:v>Reading</x:v>
      </x:c>
      <x:c r="C2298" s="15" t="str">
        <x:v>Reading</x:v>
      </x:c>
      <x:c r="D2298" s="14" t="n">
        <x:v>203795</x:v>
      </x:c>
      <x:c r="E2298" s="13" t="str">
        <x:v>Town</x:v>
      </x:c>
      <x:c r="F2298" s="15" t="str">
        <x:v>Suttons Business Park</x:v>
      </x:c>
      <x:c r="G2298" s="15" t="str">
        <x:v>Unit 44, Suttons Business Park, Reading RG6</x:v>
      </x:c>
      <x:c r="H2298" s="13" t="str">
        <x:v>Current</x:v>
      </x:c>
      <x:c r="I2298" s="14" t="n">
        <x:v>4580</x:v>
      </x:c>
      <x:c r="J2298" s="13" t="str">
        <x:f>IF(AND(ISNUMBER(I2298),I2298&gt;0),IF(I2298&lt;=1000,"1–1,000",IF(I2298&lt;=2500,"1,001–2,500",IF(I2298&lt;=5000,"2,501–5,000",IF(I2298&lt;=10000,"5,001–10,000","10,001–15,000")))),"2,501–5,000")</x:f>
        <x:v>2,501–5,000</x:v>
      </x:c>
      <x:c r="K2298" s="16"/>
      <x:c r="L2298" s="43" t="str">
        <x:f>IF(AND(ISNUMBER(I2298),I2298&gt;0,ISNUMBER(K2298),K2298&gt;0),K2298/I2298,"n.a.")</x:f>
        <x:v>n.a.</x:v>
      </x:c>
      <x:c r="M2298" s="43"/>
      <x:c r="N2298" s="13" t="str">
        <x:v>No</x:v>
      </x:c>
      <x:c r="O2298" s="15" t="str">
        <x:v>Not stated in reviewed sources</x:v>
      </x:c>
      <x:c r="P2298" s="15" t="str">
        <x:v>Not stated in reviewed sources</x:v>
      </x:c>
      <x:c r="Q2298" s="15" t="str">
        <x:v>Industrial/warehouse accommodation.</x:v>
      </x:c>
      <x:c r="R2298" s="15" t="str">
        <x:v>Advertised to let Current advert observed on 4 November 2026.</x:v>
      </x:c>
      <x:c r="S2298" s="15" t="str">
        <x:v>https://www.zoopla.co.uk/to-rent/commercial/details/70466619/</x:v>
      </x:c>
      <x:c r="T2298" s="15" t="str"/>
      <x:c r="U2298" s="15" t="str"/>
      <x:c r="V2298" s="15" t="str">
        <x:v>Reading — Suttons Business Park</x:v>
      </x:c>
      <x:c r="W2298" s="15" t="str">
        <x:v>Individual unit ≤15,000 sq ft</x:v>
      </x:c>
      <x:c r="X2298" s="13" t="n">
        <x:f>IF(N2298="Yes",L2298,0)</x:f>
        <x:v>0</x:v>
      </x:c>
      <x:c r="Y2298" s="14" t="n">
        <x:v>1</x:v>
      </x:c>
      <x:c r="Z2298" s="13" t="str">
        <x:v>Industrial / workshop / storage</x:v>
      </x:c>
    </x:row>
    <x:row r="2299" ht="42" customHeight="1">
      <x:c r="A2299" s="13" t="str">
        <x:v>SE1319</x:v>
      </x:c>
      <x:c r="B2299" s="15" t="str">
        <x:v>Reading</x:v>
      </x:c>
      <x:c r="C2299" s="15" t="str">
        <x:v>Reading</x:v>
      </x:c>
      <x:c r="D2299" s="14" t="n">
        <x:v>203795</x:v>
      </x:c>
      <x:c r="E2299" s="13" t="str">
        <x:v>Town</x:v>
      </x:c>
      <x:c r="F2299" s="15" t="str">
        <x:v>Suttons Business Park</x:v>
      </x:c>
      <x:c r="G2299" s="15" t="str">
        <x:v>Unit 54 Suttons Business Park, Suttons Park Avenue, Reading RG6</x:v>
      </x:c>
      <x:c r="H2299" s="13" t="str">
        <x:v>Current</x:v>
      </x:c>
      <x:c r="I2299" s="14" t="n">
        <x:v>10490</x:v>
      </x:c>
      <x:c r="J2299" s="13" t="str">
        <x:f>IF(AND(ISNUMBER(I2299),I2299&gt;0),IF(I2299&lt;=1000,"1–1,000",IF(I2299&lt;=2500,"1,001–2,500",IF(I2299&lt;=5000,"2,501–5,000",IF(I2299&lt;=10000,"5,001–10,000","10,001–15,000")))),"10,001–15,000")</x:f>
        <x:v>10,001–15,000</x:v>
      </x:c>
      <x:c r="K2299" s="16" t="n">
        <x:v>162600</x:v>
      </x:c>
      <x:c r="L2299" s="43" t="n">
        <x:f>IF(AND(ISNUMBER(I2299),I2299&gt;0,ISNUMBER(K2299),K2299&gt;0),K2299/I2299,"n.a.")</x:f>
        <x:v>15.50047664442326</x:v>
      </x:c>
      <x:c r="M2299" s="43"/>
      <x:c r="N2299" s="13" t="str">
        <x:v>Yes</x:v>
      </x:c>
      <x:c r="O2299" s="15" t="str">
        <x:v>Not stated in reviewed sources</x:v>
      </x:c>
      <x:c r="P2299" s="15" t="str">
        <x:v>Not stated in reviewed sources</x:v>
      </x:c>
      <x:c r="Q2299" s="15" t="str">
        <x:v>Industrial/warehouse accommodation.</x:v>
      </x:c>
      <x:c r="R2299" s="15" t="str">
        <x:v>Advertised to let Current advert observed on 4 November 2026. Annual asking rent is 12 × advertised monthly rent; portal values may be rounded.</x:v>
      </x:c>
      <x:c r="S2299" s="15" t="str">
        <x:v>https://www.zoopla.co.uk/to-rent/commercial/details/74041860/</x:v>
      </x:c>
      <x:c r="T2299" s="15" t="str"/>
      <x:c r="U2299" s="15" t="str"/>
      <x:c r="V2299" s="15" t="str">
        <x:v>Reading — Suttons Business Park</x:v>
      </x:c>
      <x:c r="W2299" s="15" t="str">
        <x:v>Individual unit ≤15,000 sq ft</x:v>
      </x:c>
      <x:c r="X2299" s="13" t="n">
        <x:f>IF(N2299="Yes",L2299,0)</x:f>
        <x:v>15.50047664442326</x:v>
      </x:c>
      <x:c r="Y2299" s="14" t="n">
        <x:v>1</x:v>
      </x:c>
      <x:c r="Z2299" s="13" t="str">
        <x:v>Industrial / workshop / storage</x:v>
      </x:c>
    </x:row>
    <x:row r="2300" ht="42" customHeight="1">
      <x:c r="A2300" s="13" t="str">
        <x:v>SE1320</x:v>
      </x:c>
      <x:c r="B2300" s="15" t="str">
        <x:v>Reading</x:v>
      </x:c>
      <x:c r="C2300" s="15" t="str">
        <x:v>Reading</x:v>
      </x:c>
      <x:c r="D2300" s="14" t="n">
        <x:v>203795</x:v>
      </x:c>
      <x:c r="E2300" s="13" t="str">
        <x:v>Town</x:v>
      </x:c>
      <x:c r="F2300" s="15" t="str">
        <x:v>Suttons Business Park</x:v>
      </x:c>
      <x:c r="G2300" s="15" t="str">
        <x:v>Unit 56 Suttons Business Park, Suttons Park Avenue, Reading RG6</x:v>
      </x:c>
      <x:c r="H2300" s="13" t="str">
        <x:v>Current</x:v>
      </x:c>
      <x:c r="I2300" s="14" t="n">
        <x:v>8167</x:v>
      </x:c>
      <x:c r="J2300" s="13" t="str">
        <x:f>IF(AND(ISNUMBER(I2300),I2300&gt;0),IF(I2300&lt;=1000,"1–1,000",IF(I2300&lt;=2500,"1,001–2,500",IF(I2300&lt;=5000,"2,501–5,000",IF(I2300&lt;=10000,"5,001–10,000","10,001–15,000")))),"5,001–10,000")</x:f>
        <x:v>5,001–10,000</x:v>
      </x:c>
      <x:c r="K2300" s="16" t="n">
        <x:v>126588</x:v>
      </x:c>
      <x:c r="L2300" s="43" t="n">
        <x:f>IF(AND(ISNUMBER(I2300),I2300&gt;0,ISNUMBER(K2300),K2300&gt;0),K2300/I2300,"n.a.")</x:f>
        <x:v>15.49993877800906</x:v>
      </x:c>
      <x:c r="M2300" s="43"/>
      <x:c r="N2300" s="13" t="str">
        <x:v>Yes</x:v>
      </x:c>
      <x:c r="O2300" s="15" t="str">
        <x:v>Not stated in reviewed sources</x:v>
      </x:c>
      <x:c r="P2300" s="15" t="str">
        <x:v>Not stated in reviewed sources</x:v>
      </x:c>
      <x:c r="Q2300" s="15" t="str">
        <x:v>Industrial/warehouse accommodation; refurbished space.</x:v>
      </x:c>
      <x:c r="R2300" s="15" t="str">
        <x:v>Advertised to let Current advert observed on 4 November 2026. Annual asking rent is 12 × advertised monthly rent; portal values may be rounded.</x:v>
      </x:c>
      <x:c r="S2300" s="15" t="str">
        <x:v>https://www.zoopla.co.uk/to-rent/commercial/details/73269094/</x:v>
      </x:c>
      <x:c r="T2300" s="15" t="str"/>
      <x:c r="U2300" s="15" t="str"/>
      <x:c r="V2300" s="15" t="str">
        <x:v>Reading — Suttons Business Park</x:v>
      </x:c>
      <x:c r="W2300" s="15" t="str">
        <x:v>Individual unit ≤15,000 sq ft</x:v>
      </x:c>
      <x:c r="X2300" s="13" t="n">
        <x:f>IF(N2300="Yes",L2300,0)</x:f>
        <x:v>15.49993877800906</x:v>
      </x:c>
      <x:c r="Y2300" s="14" t="n">
        <x:v>1</x:v>
      </x:c>
      <x:c r="Z2300" s="13" t="str">
        <x:v>Industrial / workshop / storage</x:v>
      </x:c>
    </x:row>
    <x:row r="2301" ht="42" customHeight="1">
      <x:c r="A2301" s="13" t="str">
        <x:v>SE1321</x:v>
      </x:c>
      <x:c r="B2301" s="15" t="str">
        <x:v>Reading</x:v>
      </x:c>
      <x:c r="C2301" s="15" t="str">
        <x:v>Reading</x:v>
      </x:c>
      <x:c r="D2301" s="14" t="n">
        <x:v>203795</x:v>
      </x:c>
      <x:c r="E2301" s="13" t="str">
        <x:v>Town</x:v>
      </x:c>
      <x:c r="F2301" s="15" t="str">
        <x:v>Suttons Business Park</x:v>
      </x:c>
      <x:c r="G2301" s="15" t="str">
        <x:v>Units 57/58 Suttons Business Park, Suttons Park Avenue, Reading RG6</x:v>
      </x:c>
      <x:c r="H2301" s="13" t="str">
        <x:v>Current</x:v>
      </x:c>
      <x:c r="I2301" s="14" t="n">
        <x:v>13805</x:v>
      </x:c>
      <x:c r="J2301" s="13" t="str">
        <x:f>IF(AND(ISNUMBER(I2301),I2301&gt;0),IF(I2301&lt;=1000,"1–1,000",IF(I2301&lt;=2500,"1,001–2,500",IF(I2301&lt;=5000,"2,501–5,000",IF(I2301&lt;=10000,"5,001–10,000","10,001–15,000")))),"10,001–15,000")</x:f>
        <x:v>10,001–15,000</x:v>
      </x:c>
      <x:c r="K2301" s="16" t="n">
        <x:v>213972</x:v>
      </x:c>
      <x:c r="L2301" s="43" t="n">
        <x:f>IF(AND(ISNUMBER(I2301),I2301&gt;0,ISNUMBER(K2301),K2301&gt;0),K2301/I2301,"n.a.")</x:f>
        <x:v>15.499601593625497</x:v>
      </x:c>
      <x:c r="M2301" s="43"/>
      <x:c r="N2301" s="13" t="str">
        <x:v>Yes</x:v>
      </x:c>
      <x:c r="O2301" s="15" t="str">
        <x:v>Not stated in reviewed sources</x:v>
      </x:c>
      <x:c r="P2301" s="15" t="str">
        <x:v>Not stated in reviewed sources</x:v>
      </x:c>
      <x:c r="Q2301" s="15" t="str">
        <x:v>Industrial/warehouse accommodation; refurbished space.</x:v>
      </x:c>
      <x:c r="R2301" s="15" t="str">
        <x:v>Advertised to let Current advert observed on 4 November 2026. Annual asking rent is 12 × advertised monthly rent; portal values may be rounded.</x:v>
      </x:c>
      <x:c r="S2301" s="15" t="str">
        <x:v>https://www.zoopla.co.uk/to-rent/commercial/details/66881611/</x:v>
      </x:c>
      <x:c r="T2301" s="15" t="str"/>
      <x:c r="U2301" s="15" t="str"/>
      <x:c r="V2301" s="15" t="str">
        <x:v>Reading — Suttons Business Park</x:v>
      </x:c>
      <x:c r="W2301" s="15" t="str">
        <x:v>Individual unit ≤15,000 sq ft</x:v>
      </x:c>
      <x:c r="X2301" s="13" t="n">
        <x:f>IF(N2301="Yes",L2301,0)</x:f>
        <x:v>15.499601593625497</x:v>
      </x:c>
      <x:c r="Y2301" s="14" t="n">
        <x:v>1</x:v>
      </x:c>
      <x:c r="Z2301" s="13" t="str">
        <x:v>Industrial / workshop / storage</x:v>
      </x:c>
    </x:row>
    <x:row r="2302" ht="42" customHeight="1">
      <x:c r="A2302" s="13" t="str">
        <x:v>SE1322</x:v>
      </x:c>
      <x:c r="B2302" s="15" t="str">
        <x:v>Reading</x:v>
      </x:c>
      <x:c r="C2302" s="15" t="str">
        <x:v>Reading</x:v>
      </x:c>
      <x:c r="D2302" s="14" t="n">
        <x:v>203795</x:v>
      </x:c>
      <x:c r="E2302" s="13" t="str">
        <x:v>Town</x:v>
      </x:c>
      <x:c r="F2302" s="15" t="str">
        <x:v>Youngs Industrial Estate</x:v>
      </x:c>
      <x:c r="G2302" s="15" t="str">
        <x:v>Youngs Industrial Estate, Reading, Berkshire RG7</x:v>
      </x:c>
      <x:c r="H2302" s="13" t="str">
        <x:v>Current</x:v>
      </x:c>
      <x:c r="I2302" s="14" t="n">
        <x:v>3420</x:v>
      </x:c>
      <x:c r="J2302" s="13" t="str">
        <x:f>IF(AND(ISNUMBER(I2302),I2302&gt;0),IF(I2302&lt;=1000,"1–1,000",IF(I2302&lt;=2500,"1,001–2,500",IF(I2302&lt;=5000,"2,501–5,000",IF(I2302&lt;=10000,"5,001–10,000","10,001–15,000")))),"2,501–5,000")</x:f>
        <x:v>2,501–5,000</x:v>
      </x:c>
      <x:c r="K2302" s="16" t="n">
        <x:v>36504</x:v>
      </x:c>
      <x:c r="L2302" s="43" t="n">
        <x:f>IF(AND(ISNUMBER(I2302),I2302&gt;0,ISNUMBER(K2302),K2302&gt;0),K2302/I2302,"n.a.")</x:f>
        <x:v>10.673684210526316</x:v>
      </x:c>
      <x:c r="M2302" s="43"/>
      <x:c r="N2302" s="13" t="str">
        <x:v>Yes</x:v>
      </x:c>
      <x:c r="O2302" s="15" t="str">
        <x:v>Not stated in reviewed sources</x:v>
      </x:c>
      <x:c r="P2302" s="15" t="str">
        <x:v>Not stated in reviewed sources</x:v>
      </x:c>
      <x:c r="Q2302" s="15" t="str">
        <x:v>Workshop/industrial accommodation; ancillary offices.</x:v>
      </x:c>
      <x:c r="R2302" s="15" t="str">
        <x:v>Advertised to let Current advert observed on 4 November 2026. Annual asking rent is 12 × advertised monthly rent; portal values may be rounded.</x:v>
      </x:c>
      <x:c r="S2302" s="15" t="str">
        <x:v>https://www.zoopla.co.uk/to-rent/commercial/details/73491520/</x:v>
      </x:c>
      <x:c r="T2302" s="15" t="str"/>
      <x:c r="U2302" s="15" t="str"/>
      <x:c r="V2302" s="15" t="str">
        <x:v>Reading — Youngs Industrial Estate</x:v>
      </x:c>
      <x:c r="W2302" s="15" t="str">
        <x:v>Individual unit ≤15,000 sq ft</x:v>
      </x:c>
      <x:c r="X2302" s="13" t="n">
        <x:f>IF(N2302="Yes",L2302,0)</x:f>
        <x:v>10.673684210526316</x:v>
      </x:c>
      <x:c r="Y2302" s="14" t="n">
        <x:v>1</x:v>
      </x:c>
      <x:c r="Z2302" s="13" t="str">
        <x:v>Industrial / workshop / storage</x:v>
      </x:c>
    </x:row>
    <x:row r="2303" ht="62" customHeight="1">
      <x:c r="A2303" s="13" t="str">
        <x:v>SE1323</x:v>
      </x:c>
      <x:c r="B2303" s="15" t="str">
        <x:v>Newbury</x:v>
      </x:c>
      <x:c r="C2303" s="15" t="str">
        <x:v>Brightwalton</x:v>
      </x:c>
      <x:c r="D2303" s="14"/>
      <x:c r="E2303" s="13" t="str">
        <x:v>Context</x:v>
      </x:c>
      <x:c r="F2303" s="15" t="str">
        <x:v>Standalone / estate not stated</x:v>
      </x:c>
      <x:c r="G2303" s="15" t="str">
        <x:v>Green Farm Off Common Lane, Brightwalton, Nr Newbury, Berkshire RG20</x:v>
      </x:c>
      <x:c r="H2303" s="13" t="str">
        <x:v>Current</x:v>
      </x:c>
      <x:c r="I2303" s="14" t="n">
        <x:v>3054</x:v>
      </x:c>
      <x:c r="J2303" s="13" t="str">
        <x:f>IF(AND(ISNUMBER(I2303),I2303&gt;0),IF(I2303&lt;=1000,"1–1,000",IF(I2303&lt;=2500,"1,001–2,500",IF(I2303&lt;=5000,"2,501–5,000",IF(I2303&lt;=10000,"5,001–10,000","10,001–15,000")))),"2,501–5,000")</x:f>
        <x:v>2,501–5,000</x:v>
      </x:c>
      <x:c r="K2303" s="16" t="n">
        <x:v>15000</x:v>
      </x:c>
      <x:c r="L2303" s="43" t="n">
        <x:f>IF(AND(ISNUMBER(I2303),I2303&gt;0,ISNUMBER(K2303),K2303&gt;0),K2303/I2303,"n.a.")</x:f>
        <x:v>4.911591355599215</x:v>
      </x:c>
      <x:c r="M2303" s="43"/>
      <x:c r="N2303" s="13" t="str">
        <x:v>No</x:v>
      </x:c>
      <x:c r="O2303" s="15" t="str">
        <x:v>Not stated in reviewed sources</x:v>
      </x:c>
      <x:c r="P2303" s="15" t="str">
        <x:v>The property benefits from the following:- * Water supply (no electric) * Large Roller shutter door * Pedestrian door * Ample parking * Secure gated site; Large roller shutter door</x:v>
      </x:c>
      <x:c r="Q2303" s="15" t="str">
        <x:v>Industrial/warehouse accommodation.</x:v>
      </x:c>
      <x:c r="R2303" s="15" t="str">
        <x:v>Advertised to let Current advert observed on 4 November 2026. Annual asking rent is 12 × advertised monthly rent; portal values may be rounded. Host BUA population not separately matched.</x:v>
      </x:c>
      <x:c r="S2303" s="15" t="str">
        <x:v>https://www.zoopla.co.uk/to-rent/commercial/details/66861363/</x:v>
      </x:c>
      <x:c r="T2303" s="15" t="str">
        <x:v>https://www.rightmove.co.uk/properties/778495112898064#/?channel=COM_LET</x:v>
      </x:c>
      <x:c r="U2303" s="15" t="str"/>
      <x:c r="V2303" s="15" t="str">
        <x:v>Newbury — Standalone / estate not stated</x:v>
      </x:c>
      <x:c r="W2303" s="15" t="str">
        <x:v>Individual unit ≤15,000 sq ft</x:v>
      </x:c>
      <x:c r="X2303" s="13" t="n">
        <x:f>IF(N2303="Yes",L2303,0)</x:f>
        <x:v>0</x:v>
      </x:c>
      <x:c r="Y2303" s="14" t="n">
        <x:v>1</x:v>
      </x:c>
      <x:c r="Z2303" s="13" t="str">
        <x:v>Industrial / workshop / storage</x:v>
      </x:c>
    </x:row>
    <x:row r="2304" ht="42" customHeight="1">
      <x:c r="A2304" s="13" t="str">
        <x:v>SE1324</x:v>
      </x:c>
      <x:c r="B2304" s="15" t="str">
        <x:v>Newbury</x:v>
      </x:c>
      <x:c r="C2304" s="15" t="str">
        <x:v>East Woodhay</x:v>
      </x:c>
      <x:c r="D2304" s="14"/>
      <x:c r="E2304" s="13" t="str">
        <x:v>Nearby</x:v>
      </x:c>
      <x:c r="F2304" s="15" t="str">
        <x:v>Standalone / estate not stated</x:v>
      </x:c>
      <x:c r="G2304" s="15" t="str">
        <x:v>Hatt Common, East Woodhay, Newbury RG20</x:v>
      </x:c>
      <x:c r="H2304" s="13" t="str">
        <x:v>Current</x:v>
      </x:c>
      <x:c r="I2304" s="14" t="n">
        <x:v>3347</x:v>
      </x:c>
      <x:c r="J2304" s="13" t="str">
        <x:f>IF(AND(ISNUMBER(I2304),I2304&gt;0),IF(I2304&lt;=1000,"1–1,000",IF(I2304&lt;=2500,"1,001–2,500",IF(I2304&lt;=5000,"2,501–5,000",IF(I2304&lt;=10000,"5,001–10,000","10,001–15,000")))),"2,501–5,000")</x:f>
        <x:v>2,501–5,000</x:v>
      </x:c>
      <x:c r="K2304" s="16" t="n">
        <x:v>33504</x:v>
      </x:c>
      <x:c r="L2304" s="43" t="n">
        <x:f>IF(AND(ISNUMBER(I2304),I2304&gt;0,ISNUMBER(K2304),K2304&gt;0),K2304/I2304,"n.a.")</x:f>
        <x:v>10.010158350761877</x:v>
      </x:c>
      <x:c r="M2304" s="43"/>
      <x:c r="N2304" s="13" t="str">
        <x:v>Yes</x:v>
      </x:c>
      <x:c r="O2304" s="15" t="str">
        <x:v>Not stated in reviewed sources</x:v>
      </x:c>
      <x:c r="P2304" s="15" t="str">
        <x:v>Not stated in reviewed sources</x:v>
      </x:c>
      <x:c r="Q2304" s="15" t="str">
        <x:v>Industrial/warehouse accommodation.</x:v>
      </x:c>
      <x:c r="R2304" s="15" t="str">
        <x:v>Advertised to let Current advert observed on 4 November 2026. Annual asking rent is 12 × advertised monthly rent; portal values may be rounded. Host BUA population not separately matched.</x:v>
      </x:c>
      <x:c r="S2304" s="15" t="str">
        <x:v>https://www.zoopla.co.uk/to-rent/commercial/details/74638384/</x:v>
      </x:c>
      <x:c r="T2304" s="15" t="str"/>
      <x:c r="U2304" s="15" t="str"/>
      <x:c r="V2304" s="15" t="str">
        <x:v>Newbury — Standalone / estate not stated</x:v>
      </x:c>
      <x:c r="W2304" s="15" t="str">
        <x:v>Individual unit ≤15,000 sq ft</x:v>
      </x:c>
      <x:c r="X2304" s="13" t="n">
        <x:f>IF(N2304="Yes",L2304,0)</x:f>
        <x:v>10.010158350761877</x:v>
      </x:c>
      <x:c r="Y2304" s="14" t="n">
        <x:v>1</x:v>
      </x:c>
      <x:c r="Z2304" s="13" t="str">
        <x:v>Industrial / workshop / storage</x:v>
      </x:c>
    </x:row>
    <x:row r="2305" ht="75" customHeight="1">
      <x:c r="A2305" s="13" t="str">
        <x:v>SE1325</x:v>
      </x:c>
      <x:c r="B2305" s="15" t="str">
        <x:v>Newbury</x:v>
      </x:c>
      <x:c r="C2305" s="15" t="str">
        <x:v>Newbury</x:v>
      </x:c>
      <x:c r="D2305" s="14" t="n">
        <x:v>42260</x:v>
      </x:c>
      <x:c r="E2305" s="13" t="str">
        <x:v>Town</x:v>
      </x:c>
      <x:c r="F2305" s="15" t="str">
        <x:v>B The Paddocks Trade Park</x:v>
      </x:c>
      <x:c r="G2305" s="15" t="str">
        <x:v>Unit 1B The Paddocks Trade Park, Hambridge Road, Newbury RG14</x:v>
      </x:c>
      <x:c r="H2305" s="13" t="str">
        <x:v>Current</x:v>
      </x:c>
      <x:c r="I2305" s="14" t="n">
        <x:v>2412</x:v>
      </x:c>
      <x:c r="J2305" s="13" t="str">
        <x:f>IF(AND(ISNUMBER(I2305),I2305&gt;0),IF(I2305&lt;=1000,"1–1,000",IF(I2305&lt;=2500,"1,001–2,500",IF(I2305&lt;=5000,"2,501–5,000",IF(I2305&lt;=10000,"5,001–10,000","10,001–15,000")))),"1,001–2,500")</x:f>
        <x:v>1,001–2,500</x:v>
      </x:c>
      <x:c r="K2305" s="16" t="n">
        <x:v>39192</x:v>
      </x:c>
      <x:c r="L2305" s="43" t="n">
        <x:f>IF(AND(ISNUMBER(I2305),I2305&gt;0,ISNUMBER(K2305),K2305&gt;0),K2305/I2305,"n.a.")</x:f>
        <x:v>16.248756218905474</x:v>
      </x:c>
      <x:c r="M2305" s="43"/>
      <x:c r="N2305" s="13" t="str">
        <x:v>Yes</x:v>
      </x:c>
      <x:c r="O2305" s="15" t="str">
        <x:v>Not stated in reviewed sources</x:v>
      </x:c>
      <x:c r="P2305" s="15" t="str">
        <x:v>Highly Prominent Fully Refurbished Trade Unit To Let in Newbury The premises comprise a fully refurbished trade counter unit of steel portal frame construction under a pitched roof, a steel shutter loading door, WC and parking facilities on site.</x:v>
      </x:c>
      <x:c r="Q2305" s="15" t="str">
        <x:v>Industrial/warehouse accommodation; trade counter; refurbished space.</x:v>
      </x:c>
      <x:c r="R2305" s="15" t="str">
        <x:v>Advertised to let Current advert observed on 4 November 2026. Annual asking rent is 12 × advertised monthly rent; portal values may be rounded.</x:v>
      </x:c>
      <x:c r="S2305" s="15" t="str">
        <x:v>https://www.zoopla.co.uk/to-rent/commercial/details/67774004/</x:v>
      </x:c>
      <x:c r="T2305" s="15" t="str">
        <x:v>https://www.rightmove.co.uk/properties/158415668#/?channel=COM_LET</x:v>
      </x:c>
      <x:c r="U2305" s="15" t="str"/>
      <x:c r="V2305" s="15" t="str">
        <x:v>Newbury — B The Paddocks Trade Park</x:v>
      </x:c>
      <x:c r="W2305" s="15" t="str">
        <x:v>Individual unit ≤15,000 sq ft</x:v>
      </x:c>
      <x:c r="X2305" s="13" t="n">
        <x:f>IF(N2305="Yes",L2305,0)</x:f>
        <x:v>16.248756218905474</x:v>
      </x:c>
      <x:c r="Y2305" s="14" t="n">
        <x:v>1</x:v>
      </x:c>
      <x:c r="Z2305" s="13" t="str">
        <x:v>Industrial / workshop / storage</x:v>
      </x:c>
    </x:row>
    <x:row r="2306" ht="62" customHeight="1">
      <x:c r="A2306" s="13" t="str">
        <x:v>SE1326</x:v>
      </x:c>
      <x:c r="B2306" s="15" t="str">
        <x:v>Newbury</x:v>
      </x:c>
      <x:c r="C2306" s="15" t="str">
        <x:v>Newbury</x:v>
      </x:c>
      <x:c r="D2306" s="14" t="n">
        <x:v>42260</x:v>
      </x:c>
      <x:c r="E2306" s="13" t="str">
        <x:v>Town</x:v>
      </x:c>
      <x:c r="F2306" s="15" t="str">
        <x:v>Bone Lane Industrial Estate</x:v>
      </x:c>
      <x:c r="G2306" s="15" t="str">
        <x:v>Unit 14, Bone Lane, Newbury, West Berkshire RG14</x:v>
      </x:c>
      <x:c r="H2306" s="13" t="str">
        <x:v>Current</x:v>
      </x:c>
      <x:c r="I2306" s="14"/>
      <x:c r="J2306" s="13" t="str">
        <x:f>IF(AND(ISNUMBER(I2306),I2306&gt;0),IF(I2306&lt;=1000,"1–1,000",IF(I2306&lt;=2500,"1,001–2,500",IF(I2306&lt;=5000,"2,501–5,000",IF(I2306&lt;=10000,"5,001–10,000","10,001–15,000")))),"5,001–10,000")</x:f>
        <x:v>5,001–10,000</x:v>
      </x:c>
      <x:c r="K2306" s="16"/>
      <x:c r="L2306" s="43" t="str">
        <x:f>IF(AND(ISNUMBER(I2306),I2306&gt;0,ISNUMBER(K2306),K2306&gt;0),K2306/I2306,"n.a.")</x:f>
        <x:v>n.a.</x:v>
      </x:c>
      <x:c r="M2306" s="43"/>
      <x:c r="N2306" s="13" t="str">
        <x:v>No</x:v>
      </x:c>
      <x:c r="O2306" s="15" t="str">
        <x:v>Not stated in reviewed sources</x:v>
      </x:c>
      <x:c r="P2306" s="15" t="str">
        <x:v>Not stated in reviewed sources</x:v>
      </x:c>
      <x:c r="Q2306" s="15" t="str">
        <x:v>Industrial/warehouse accommodation; ancillary offices.</x:v>
      </x:c>
      <x:c r="R2306" s="15" t="str">
        <x:v>Advertised to let Current advert observed on 4 November 2026. Annual asking rent is 12 × advertised monthly rent; portal values may be rounded. Duplicate portal / agent advert for the same demise; counted once. Direct NJ card 9,540 sq ft conflicts with portal 9,687 sq ft and rent evidence; one Unit 14, area and rent statistics excluded pending reconciliation.</x:v>
      </x:c>
      <x:c r="S2306" s="15" t="str">
        <x:v>https://www.zoopla.co.uk/to-rent/commercial/details/74230353/</x:v>
      </x:c>
      <x:c r="T2306" s="15" t="str">
        <x:v>https://www.rightmove.co.uk/properties/774475191241489#/?channel=COM_LET</x:v>
      </x:c>
      <x:c r="U2306" s="15" t="str">
        <x:v>https://www.zoopla.co.uk/to-rent/commercial/details/66057116/
https://www.njcommercial.co.uk/industrial</x:v>
      </x:c>
      <x:c r="V2306" s="15" t="str">
        <x:v>Newbury — Bone Lane Industrial Estate</x:v>
      </x:c>
      <x:c r="W2306" s="15" t="str">
        <x:v>9,540–9,687 sq ft; exact unit area not stated</x:v>
      </x:c>
      <x:c r="X2306" s="13" t="n">
        <x:f>IF(N2306="Yes",L2306,0)</x:f>
        <x:v>0</x:v>
      </x:c>
      <x:c r="Y2306" s="14" t="n">
        <x:v>1</x:v>
      </x:c>
      <x:c r="Z2306" s="13" t="str">
        <x:v>Industrial / workshop / storage</x:v>
      </x:c>
    </x:row>
    <x:row r="2307" ht="42" customHeight="1">
      <x:c r="A2307" s="13" t="str">
        <x:v>SE1327</x:v>
      </x:c>
      <x:c r="B2307" s="15" t="str">
        <x:v>Newbury</x:v>
      </x:c>
      <x:c r="C2307" s="15" t="str">
        <x:v>Newbury</x:v>
      </x:c>
      <x:c r="D2307" s="14" t="n">
        <x:v>42260</x:v>
      </x:c>
      <x:c r="E2307" s="13" t="str">
        <x:v>Town</x:v>
      </x:c>
      <x:c r="F2307" s="15" t="str">
        <x:v>Bone Lane Industrial Estate</x:v>
      </x:c>
      <x:c r="G2307" s="15" t="str">
        <x:v>Unit 6, Waterside Court, Bone Lane, Newbury, West Berkshire RG14</x:v>
      </x:c>
      <x:c r="H2307" s="13" t="str">
        <x:v>Current</x:v>
      </x:c>
      <x:c r="I2307" s="14" t="n">
        <x:v>3181</x:v>
      </x:c>
      <x:c r="J2307" s="13" t="str">
        <x:f>IF(AND(ISNUMBER(I2307),I2307&gt;0),IF(I2307&lt;=1000,"1–1,000",IF(I2307&lt;=2500,"1,001–2,500",IF(I2307&lt;=5000,"2,501–5,000",IF(I2307&lt;=10000,"5,001–10,000","10,001–15,000")))),"2,501–5,000")</x:f>
        <x:v>2,501–5,000</x:v>
      </x:c>
      <x:c r="K2307" s="16" t="n">
        <x:v>38004</x:v>
      </x:c>
      <x:c r="L2307" s="43" t="n">
        <x:f>IF(AND(ISNUMBER(I2307),I2307&gt;0,ISNUMBER(K2307),K2307&gt;0),K2307/I2307,"n.a.")</x:f>
        <x:v>11.94718641936498</x:v>
      </x:c>
      <x:c r="M2307" s="43"/>
      <x:c r="N2307" s="13" t="str">
        <x:v>Yes</x:v>
      </x:c>
      <x:c r="O2307" s="15" t="str">
        <x:v>Not stated in reviewed sources</x:v>
      </x:c>
      <x:c r="P2307" s="15" t="str">
        <x:v>Not stated in reviewed sources</x:v>
      </x:c>
      <x:c r="Q2307" s="15" t="str">
        <x:v>Industrial/warehouse accommodation.</x:v>
      </x:c>
      <x:c r="R2307" s="15" t="str">
        <x:v>Advertised to let Current advert observed on 4 November 2026. Annual asking rent is 12 × advertised monthly rent; portal values may be rounded.</x:v>
      </x:c>
      <x:c r="S2307" s="15" t="str">
        <x:v>https://www.zoopla.co.uk/to-rent/commercial/details/72299689/</x:v>
      </x:c>
      <x:c r="T2307" s="15" t="str">
        <x:v>https://www.rightmove.co.uk/properties/760764298772880#/?channel=COM_LET</x:v>
      </x:c>
      <x:c r="U2307" s="15" t="str"/>
      <x:c r="V2307" s="15" t="str">
        <x:v>Newbury — Bone Lane Industrial Estate</x:v>
      </x:c>
      <x:c r="W2307" s="15" t="str">
        <x:v>Individual unit ≤15,000 sq ft</x:v>
      </x:c>
      <x:c r="X2307" s="13" t="n">
        <x:f>IF(N2307="Yes",L2307,0)</x:f>
        <x:v>11.94718641936498</x:v>
      </x:c>
      <x:c r="Y2307" s="14" t="n">
        <x:v>1</x:v>
      </x:c>
      <x:c r="Z2307" s="13" t="str">
        <x:v>Industrial / workshop / storage</x:v>
      </x:c>
    </x:row>
    <x:row r="2308" ht="42" customHeight="1">
      <x:c r="A2308" s="13" t="str">
        <x:v>SE1328</x:v>
      </x:c>
      <x:c r="B2308" s="15" t="str">
        <x:v>Newbury</x:v>
      </x:c>
      <x:c r="C2308" s="15" t="str">
        <x:v>Newbury</x:v>
      </x:c>
      <x:c r="D2308" s="14" t="n">
        <x:v>42260</x:v>
      </x:c>
      <x:c r="E2308" s="13" t="str">
        <x:v>Town</x:v>
      </x:c>
      <x:c r="F2308" s="15" t="str">
        <x:v>Faraday Road Industrial Estate</x:v>
      </x:c>
      <x:c r="G2308" s="15" t="str">
        <x:v>Faraday Road Industrial Estate, Newbury RG14</x:v>
      </x:c>
      <x:c r="H2308" s="13" t="str">
        <x:v>Current</x:v>
      </x:c>
      <x:c r="I2308" s="14" t="n">
        <x:v>1897</x:v>
      </x:c>
      <x:c r="J2308" s="13" t="str">
        <x:f>IF(AND(ISNUMBER(I2308),I2308&gt;0),IF(I2308&lt;=1000,"1–1,000",IF(I2308&lt;=2500,"1,001–2,500",IF(I2308&lt;=5000,"2,501–5,000",IF(I2308&lt;=10000,"5,001–10,000","10,001–15,000")))),"1,001–2,500")</x:f>
        <x:v>1,001–2,500</x:v>
      </x:c>
      <x:c r="K2308" s="16" t="n">
        <x:v>20004</x:v>
      </x:c>
      <x:c r="L2308" s="43" t="n">
        <x:f>IF(AND(ISNUMBER(I2308),I2308&gt;0,ISNUMBER(K2308),K2308&gt;0),K2308/I2308,"n.a.")</x:f>
        <x:v>10.545071164997363</x:v>
      </x:c>
      <x:c r="M2308" s="43"/>
      <x:c r="N2308" s="13" t="str">
        <x:v>Yes</x:v>
      </x:c>
      <x:c r="O2308" s="15" t="str">
        <x:v>Not stated in reviewed sources</x:v>
      </x:c>
      <x:c r="P2308" s="15" t="str">
        <x:v>Established Industrial unit in town centre location with parking for 3 cars, roller shutter ...</x:v>
      </x:c>
      <x:c r="Q2308" s="15" t="str">
        <x:v>Industrial/warehouse accommodation; parking.</x:v>
      </x:c>
      <x:c r="R2308" s="15" t="str">
        <x:v>Advertised to let Current advert observed on 4 November 2026. Annual asking rent is 12 × advertised monthly rent; portal values may be rounded.</x:v>
      </x:c>
      <x:c r="S2308" s="15" t="str">
        <x:v>https://www.zoopla.co.uk/to-rent/commercial/details/67472381/</x:v>
      </x:c>
      <x:c r="T2308" s="15" t="str"/>
      <x:c r="U2308" s="15" t="str"/>
      <x:c r="V2308" s="15" t="str">
        <x:v>Newbury — Faraday Road Industrial Estate</x:v>
      </x:c>
      <x:c r="W2308" s="15" t="str">
        <x:v>Individual unit ≤15,000 sq ft</x:v>
      </x:c>
      <x:c r="X2308" s="13" t="n">
        <x:f>IF(N2308="Yes",L2308,0)</x:f>
        <x:v>10.545071164997363</x:v>
      </x:c>
      <x:c r="Y2308" s="14" t="n">
        <x:v>1</x:v>
      </x:c>
      <x:c r="Z2308" s="13" t="str">
        <x:v>Industrial / workshop / storage</x:v>
      </x:c>
    </x:row>
    <x:row r="2309" ht="62" customHeight="1">
      <x:c r="A2309" s="13" t="str">
        <x:v>SE1329</x:v>
      </x:c>
      <x:c r="B2309" s="15" t="str">
        <x:v>Newbury</x:v>
      </x:c>
      <x:c r="C2309" s="15" t="str">
        <x:v>Newbury</x:v>
      </x:c>
      <x:c r="D2309" s="14" t="n">
        <x:v>42260</x:v>
      </x:c>
      <x:c r="E2309" s="13" t="str">
        <x:v>Town</x:v>
      </x:c>
      <x:c r="F2309" s="15" t="str">
        <x:v>Hambridge Road Industrial Estate</x:v>
      </x:c>
      <x:c r="G2309" s="15" t="str">
        <x:v>Unit B2, Hambridge Road Industrial Estate, Newbury RG14</x:v>
      </x:c>
      <x:c r="H2309" s="13" t="str">
        <x:v>Current</x:v>
      </x:c>
      <x:c r="I2309" s="14" t="n">
        <x:v>5624</x:v>
      </x:c>
      <x:c r="J2309" s="13" t="str">
        <x:f>IF(AND(ISNUMBER(I2309),I2309&gt;0),IF(I2309&lt;=1000,"1–1,000",IF(I2309&lt;=2500,"1,001–2,500",IF(I2309&lt;=5000,"2,501–5,000",IF(I2309&lt;=10000,"5,001–10,000","10,001–15,000")))),"5,001–10,000")</x:f>
        <x:v>5,001–10,000</x:v>
      </x:c>
      <x:c r="K2309" s="16"/>
      <x:c r="L2309" s="43" t="str">
        <x:f>IF(AND(ISNUMBER(I2309),I2309&gt;0,ISNUMBER(K2309),K2309&gt;0),K2309/I2309,"n.a.")</x:f>
        <x:v>n.a.</x:v>
      </x:c>
      <x:c r="M2309" s="43"/>
      <x:c r="N2309" s="13" t="str">
        <x:v>No</x:v>
      </x:c>
      <x:c r="O2309" s="15" t="str">
        <x:v>5.5 Eaves Height; Units B1 and B2 both provide warehouse accommodation with a clear internal height of 5.50m and</x:v>
      </x:c>
      <x:c r="P2309" s="15" t="str">
        <x:v>Each unit benefits from a roller shutter door, allowing for efficient loading and</x:v>
      </x:c>
      <x:c r="Q2309" s="15" t="str">
        <x:v>Industrial/warehouse accommodation; yard/loading area; refurbished space.</x:v>
      </x:c>
      <x:c r="R2309" s="15" t="str">
        <x:v>Advertised to let Current advert observed on 4 November 2026. Duplicate portal / agent advert for the same demise; counted once. B2 is separately identified; combined B1/B2 option excluded to prevent double count. B1 area not allocated by subtraction.</x:v>
      </x:c>
      <x:c r="S2309" s="15" t="str">
        <x:v>https://www.zoopla.co.uk/to-rent/commercial/details/73659952/</x:v>
      </x:c>
      <x:c r="T2309" s="15" t="str">
        <x:v>https://www.rightmove.co.uk/properties/773395137137985#/?channel=COM_LET</x:v>
      </x:c>
      <x:c r="U2309" s="15" t="str">
        <x:v>https://www.rightmove.co.uk/properties/773341460381249#/?channel=COM_LET
https://www.rightmove.co.uk/properties/773391104160977#/?channel=COM_LET</x:v>
      </x:c>
      <x:c r="V2309" s="15" t="str">
        <x:v>Newbury — Hambridge Road Industrial Estate</x:v>
      </x:c>
      <x:c r="W2309" s="15" t="str">
        <x:v>Individual unit ≤15,000 sq ft</x:v>
      </x:c>
      <x:c r="X2309" s="13" t="n">
        <x:f>IF(N2309="Yes",L2309,0)</x:f>
        <x:v>0</x:v>
      </x:c>
      <x:c r="Y2309" s="14" t="n">
        <x:v>1</x:v>
      </x:c>
      <x:c r="Z2309" s="13" t="str">
        <x:v>Industrial / workshop / storage</x:v>
      </x:c>
    </x:row>
    <x:row r="2310" ht="42" customHeight="1">
      <x:c r="A2310" s="13" t="str">
        <x:v>SE1330</x:v>
      </x:c>
      <x:c r="B2310" s="15" t="str">
        <x:v>Newbury</x:v>
      </x:c>
      <x:c r="C2310" s="15" t="str">
        <x:v>Newbury</x:v>
      </x:c>
      <x:c r="D2310" s="14" t="n">
        <x:v>42260</x:v>
      </x:c>
      <x:c r="E2310" s="13" t="str">
        <x:v>Town</x:v>
      </x:c>
      <x:c r="F2310" s="15" t="str">
        <x:v>London Road Industrial Estate</x:v>
      </x:c>
      <x:c r="G2310" s="15" t="str">
        <x:v>Former Mazda Motorlux, London Road Industrial Estate, Ampere Road, Newbury RG14</x:v>
      </x:c>
      <x:c r="H2310" s="13" t="str">
        <x:v>Current</x:v>
      </x:c>
      <x:c r="I2310" s="14" t="n">
        <x:v>6970</x:v>
      </x:c>
      <x:c r="J2310" s="13" t="str">
        <x:f>IF(AND(ISNUMBER(I2310),I2310&gt;0),IF(I2310&lt;=1000,"1–1,000",IF(I2310&lt;=2500,"1,001–2,500",IF(I2310&lt;=5000,"2,501–5,000",IF(I2310&lt;=10000,"5,001–10,000","10,001–15,000")))),"5,001–10,000")</x:f>
        <x:v>5,001–10,000</x:v>
      </x:c>
      <x:c r="K2310" s="16" t="n">
        <x:v>90000</x:v>
      </x:c>
      <x:c r="L2310" s="43" t="n">
        <x:f>IF(AND(ISNUMBER(I2310),I2310&gt;0,ISNUMBER(K2310),K2310&gt;0),K2310/I2310,"n.a.")</x:f>
        <x:v>12.91248206599713</x:v>
      </x:c>
      <x:c r="M2310" s="43"/>
      <x:c r="N2310" s="13" t="str">
        <x:v>Yes</x:v>
      </x:c>
      <x:c r="O2310" s="15" t="str">
        <x:v>Not stated in reviewed sources</x:v>
      </x:c>
      <x:c r="P2310" s="15" t="str">
        <x:v>Not stated in reviewed sources</x:v>
      </x:c>
      <x:c r="Q2310" s="15" t="str">
        <x:v>Workshop/industrial accommodation.</x:v>
      </x:c>
      <x:c r="R2310" s="15" t="str">
        <x:v>Advertised to let Current advert observed on 4 November 2026. Annual asking rent is 12 × advertised monthly rent; portal values may be rounded.</x:v>
      </x:c>
      <x:c r="S2310" s="15" t="str">
        <x:v>https://www.zoopla.co.uk/to-rent/commercial/details/72857671/</x:v>
      </x:c>
      <x:c r="T2310" s="15" t="str"/>
      <x:c r="U2310" s="15" t="str"/>
      <x:c r="V2310" s="15" t="str">
        <x:v>Newbury — London Road Industrial Estate</x:v>
      </x:c>
      <x:c r="W2310" s="15" t="str">
        <x:v>Individual unit ≤15,000 sq ft</x:v>
      </x:c>
      <x:c r="X2310" s="13" t="n">
        <x:f>IF(N2310="Yes",L2310,0)</x:f>
        <x:v>12.91248206599713</x:v>
      </x:c>
      <x:c r="Y2310" s="14" t="n">
        <x:v>1</x:v>
      </x:c>
      <x:c r="Z2310" s="13" t="str">
        <x:v>Industrial / workshop / storage</x:v>
      </x:c>
    </x:row>
    <x:row r="2311" ht="88" customHeight="1">
      <x:c r="A2311" s="13" t="str">
        <x:v>SE1331</x:v>
      </x:c>
      <x:c r="B2311" s="15" t="str">
        <x:v>Newbury</x:v>
      </x:c>
      <x:c r="C2311" s="15" t="str">
        <x:v>Newbury</x:v>
      </x:c>
      <x:c r="D2311" s="14" t="n">
        <x:v>42260</x:v>
      </x:c>
      <x:c r="E2311" s="13" t="str">
        <x:v>Town</x:v>
      </x:c>
      <x:c r="F2311" s="15" t="str">
        <x:v>Riverpark Industrial Estate</x:v>
      </x:c>
      <x:c r="G2311" s="15" t="str">
        <x:v>Unit 12, Riverpark Industrial Estate, Ampere Road, Newbury, Berkshire RG14</x:v>
      </x:c>
      <x:c r="H2311" s="13" t="str">
        <x:v>Current</x:v>
      </x:c>
      <x:c r="I2311" s="14" t="n">
        <x:v>2375</x:v>
      </x:c>
      <x:c r="J2311" s="13" t="str">
        <x:f>IF(AND(ISNUMBER(I2311),I2311&gt;0),IF(I2311&lt;=1000,"1–1,000",IF(I2311&lt;=2500,"1,001–2,500",IF(I2311&lt;=5000,"2,501–5,000",IF(I2311&lt;=10000,"5,001–10,000","10,001–15,000")))),"1,001–2,500")</x:f>
        <x:v>1,001–2,500</x:v>
      </x:c>
      <x:c r="K2311" s="16" t="n">
        <x:v>31464</x:v>
      </x:c>
      <x:c r="L2311" s="43" t="n">
        <x:f>IF(AND(ISNUMBER(I2311),I2311&gt;0,ISNUMBER(K2311),K2311&gt;0),K2311/I2311,"n.a.")</x:f>
        <x:v>13.248</x:v>
      </x:c>
      <x:c r="M2311" s="43"/>
      <x:c r="N2311" s="13" t="str">
        <x:v>Yes</x:v>
      </x:c>
      <x:c r="O2311" s="15" t="str">
        <x:v>The property comprises a refurbished light industrial / warehouse unit The unit benefits from the following amenities:- * LED Lights * Roller shutter door * 3 phase power * WC * Eaves height of 4m rising clear * 4 parking spaces plus loading</x:v>
      </x:c>
      <x:c r="P2311" s="15" t="str">
        <x:v>The property comprises a refurbished light industrial / warehouse unit The unit benefits from the following amenities:- * LED Lights * Roller shutter door * 3 phase power * WC * Eaves height of 4m rising clear * 4 parking spaces plus loading</x:v>
      </x:c>
      <x:c r="Q2311" s="15" t="str">
        <x:v>Industrial/warehouse accommodation; refurbished space.</x:v>
      </x:c>
      <x:c r="R2311" s="15" t="str">
        <x:v>Advertised to let Current advert observed on 4 November 2026. Annual asking rent is 12 × advertised monthly rent; portal values may be rounded.</x:v>
      </x:c>
      <x:c r="S2311" s="15" t="str">
        <x:v>https://www.zoopla.co.uk/to-rent/commercial/details/68544963/</x:v>
      </x:c>
      <x:c r="T2311" s="15" t="str">
        <x:v>https://www.zoopla.co.uk/to-rent/commercial/details/68167388/</x:v>
      </x:c>
      <x:c r="U2311" s="15" t="str">
        <x:v>https://www.rightmove.co.uk/properties/760764940533505#/?channel=COM_LET</x:v>
      </x:c>
      <x:c r="V2311" s="15" t="str">
        <x:v>Newbury — Riverpark Industrial Estate</x:v>
      </x:c>
      <x:c r="W2311" s="15" t="str">
        <x:v>Individual unit ≤15,000 sq ft</x:v>
      </x:c>
      <x:c r="X2311" s="13" t="n">
        <x:f>IF(N2311="Yes",L2311,0)</x:f>
        <x:v>13.248</x:v>
      </x:c>
      <x:c r="Y2311" s="14" t="n">
        <x:v>1</x:v>
      </x:c>
      <x:c r="Z2311" s="13" t="str">
        <x:v>Industrial / workshop / storage</x:v>
      </x:c>
    </x:row>
    <x:row r="2312" ht="75" customHeight="1">
      <x:c r="A2312" s="13" t="str">
        <x:v>SE1332</x:v>
      </x:c>
      <x:c r="B2312" s="15" t="str">
        <x:v>Newbury</x:v>
      </x:c>
      <x:c r="C2312" s="15" t="str">
        <x:v>Newbury</x:v>
      </x:c>
      <x:c r="D2312" s="14" t="n">
        <x:v>42260</x:v>
      </x:c>
      <x:c r="E2312" s="13" t="str">
        <x:v>Town</x:v>
      </x:c>
      <x:c r="F2312" s="15" t="str">
        <x:v>Riverpark Industrial Estate</x:v>
      </x:c>
      <x:c r="G2312" s="15" t="str">
        <x:v>Unit 2, Riverpark Industrial Estate, Ampere Road, Newbury, Berkshire RG14</x:v>
      </x:c>
      <x:c r="H2312" s="13" t="str">
        <x:v>Current</x:v>
      </x:c>
      <x:c r="I2312" s="14" t="n">
        <x:v>2363</x:v>
      </x:c>
      <x:c r="J2312" s="13" t="str">
        <x:f>IF(AND(ISNUMBER(I2312),I2312&gt;0),IF(I2312&lt;=1000,"1–1,000",IF(I2312&lt;=2500,"1,001–2,500",IF(I2312&lt;=5000,"2,501–5,000",IF(I2312&lt;=10000,"5,001–10,000","10,001–15,000")))),"1,001–2,500")</x:f>
        <x:v>1,001–2,500</x:v>
      </x:c>
      <x:c r="K2312" s="16" t="n">
        <x:v>31296</x:v>
      </x:c>
      <x:c r="L2312" s="43" t="n">
        <x:f>IF(AND(ISNUMBER(I2312),I2312&gt;0,ISNUMBER(K2312),K2312&gt;0),K2312/I2312,"n.a.")</x:f>
        <x:v>13.244181125687685</x:v>
      </x:c>
      <x:c r="M2312" s="43"/>
      <x:c r="N2312" s="13" t="str">
        <x:v>Yes</x:v>
      </x:c>
      <x:c r="O2312" s="15" t="str">
        <x:v>Each unit benefits from the following amenities:- * LED Lights * Roller shutter door * 3 phase power * WC * Eaves height of 4m rising clear * 5 parking spaces plus loading * Some units have kitchen and office space</x:v>
      </x:c>
      <x:c r="P2312" s="15" t="str">
        <x:v>Each unit benefits from the following amenities:- * LED Lights * Roller shutter door * 3 phase power * WC * Eaves height of 4m rising clear * 5 parking spaces plus loading * Some units have kitchen and office space</x:v>
      </x:c>
      <x:c r="Q2312" s="15" t="str">
        <x:v>Industrial/warehouse accommodation.</x:v>
      </x:c>
      <x:c r="R2312" s="15" t="str">
        <x:v>Advertised to let Current advert observed on 4 November 2026. Annual asking rent is 12 × advertised monthly rent; portal values may be rounded.</x:v>
      </x:c>
      <x:c r="S2312" s="15" t="str">
        <x:v>https://www.zoopla.co.uk/to-rent/commercial/details/68583833/</x:v>
      </x:c>
      <x:c r="T2312" s="15" t="str">
        <x:v>https://www.rightmove.co.uk/properties/760764969971216#/?channel=COM_LET</x:v>
      </x:c>
      <x:c r="U2312" s="15" t="str"/>
      <x:c r="V2312" s="15" t="str">
        <x:v>Newbury — Riverpark Industrial Estate</x:v>
      </x:c>
      <x:c r="W2312" s="15" t="str">
        <x:v>Individual unit ≤15,000 sq ft</x:v>
      </x:c>
      <x:c r="X2312" s="13" t="n">
        <x:f>IF(N2312="Yes",L2312,0)</x:f>
        <x:v>13.244181125687685</x:v>
      </x:c>
      <x:c r="Y2312" s="14" t="n">
        <x:v>1</x:v>
      </x:c>
      <x:c r="Z2312" s="13" t="str">
        <x:v>Industrial / workshop / storage</x:v>
      </x:c>
    </x:row>
    <x:row r="2313" ht="62" customHeight="1">
      <x:c r="A2313" s="13" t="str">
        <x:v>SE1333</x:v>
      </x:c>
      <x:c r="B2313" s="15" t="str">
        <x:v>Newbury</x:v>
      </x:c>
      <x:c r="C2313" s="15" t="str">
        <x:v>Newbury</x:v>
      </x:c>
      <x:c r="D2313" s="14" t="n">
        <x:v>42260</x:v>
      </x:c>
      <x:c r="E2313" s="13" t="str">
        <x:v>Town</x:v>
      </x:c>
      <x:c r="F2313" s="15" t="str">
        <x:v>Riverpark Industrial Estate</x:v>
      </x:c>
      <x:c r="G2313" s="15" t="str">
        <x:v>Unit 21 Riverpark Industrial Estate, Ampere Road, Newbury RG14</x:v>
      </x:c>
      <x:c r="H2313" s="13" t="str">
        <x:v>Current</x:v>
      </x:c>
      <x:c r="I2313" s="14" t="n">
        <x:v>4182</x:v>
      </x:c>
      <x:c r="J2313" s="13" t="str">
        <x:f>IF(AND(ISNUMBER(I2313),I2313&gt;0),IF(I2313&lt;=1000,"1–1,000",IF(I2313&lt;=2500,"1,001–2,500",IF(I2313&lt;=5000,"2,501–5,000",IF(I2313&lt;=10000,"5,001–10,000","10,001–15,000")))),"2,501–5,000")</x:f>
        <x:v>2,501–5,000</x:v>
      </x:c>
      <x:c r="K2313" s="16" t="n">
        <x:v>52272</x:v>
      </x:c>
      <x:c r="L2313" s="43" t="n">
        <x:f>IF(AND(ISNUMBER(I2313),I2313&gt;0,ISNUMBER(K2313),K2313&gt;0),K2313/I2313,"n.a.")</x:f>
        <x:v>12.499282639885223</x:v>
      </x:c>
      <x:c r="M2313" s="43"/>
      <x:c r="N2313" s="13" t="str">
        <x:v>Yes</x:v>
      </x:c>
      <x:c r="O2313" s="15" t="str">
        <x:v>The unit benefits from the following amenities:- * LED Lights * Roller shutter door * 3 phase power * WC * Eaves height of 4m rising clear * 5 parking spaces plus loading</x:v>
      </x:c>
      <x:c r="P2313" s="15" t="str">
        <x:v>The unit benefits from the following amenities:- * LED Lights * Roller shutter door * 3 phase power * WC * Eaves height of 4m rising clear * 5 parking spaces plus loading</x:v>
      </x:c>
      <x:c r="Q2313" s="15" t="str">
        <x:v>Industrial/warehouse accommodation; refurbished space.</x:v>
      </x:c>
      <x:c r="R2313" s="15" t="str">
        <x:v>Advertised to let Current advert observed on 4 November 2026. Annual asking rent is 12 × advertised monthly rent; portal values may be rounded.</x:v>
      </x:c>
      <x:c r="S2313" s="15" t="str">
        <x:v>https://www.zoopla.co.uk/to-rent/commercial/details/68167482/</x:v>
      </x:c>
      <x:c r="T2313" s="15" t="str">
        <x:v>https://www.zoopla.co.uk/to-rent/commercial/details/67485930/</x:v>
      </x:c>
      <x:c r="U2313" s="15" t="str">
        <x:v>https://www.rightmove.co.uk/properties/760764818898656#/?channel=COM_LET</x:v>
      </x:c>
      <x:c r="V2313" s="15" t="str">
        <x:v>Newbury — Riverpark Industrial Estate</x:v>
      </x:c>
      <x:c r="W2313" s="15" t="str">
        <x:v>Individual unit ≤15,000 sq ft</x:v>
      </x:c>
      <x:c r="X2313" s="13" t="n">
        <x:f>IF(N2313="Yes",L2313,0)</x:f>
        <x:v>12.499282639885223</x:v>
      </x:c>
      <x:c r="Y2313" s="14" t="n">
        <x:v>1</x:v>
      </x:c>
      <x:c r="Z2313" s="13" t="str">
        <x:v>Industrial / workshop / storage</x:v>
      </x:c>
    </x:row>
    <x:row r="2314" ht="42" customHeight="1">
      <x:c r="A2314" s="13" t="str">
        <x:v>SE1334</x:v>
      </x:c>
      <x:c r="B2314" s="15" t="str">
        <x:v>Newbury</x:v>
      </x:c>
      <x:c r="C2314" s="15" t="str">
        <x:v>Newbury</x:v>
      </x:c>
      <x:c r="D2314" s="14" t="n">
        <x:v>42260</x:v>
      </x:c>
      <x:c r="E2314" s="13" t="str">
        <x:v>Town</x:v>
      </x:c>
      <x:c r="F2314" s="15" t="str">
        <x:v>Standalone / estate not stated</x:v>
      </x:c>
      <x:c r="G2314" s="15" t="str">
        <x:v>Bunkers Gama Site, Basingstoke Road, Newbury, Berkshire RG14</x:v>
      </x:c>
      <x:c r="H2314" s="13" t="str">
        <x:v>Current</x:v>
      </x:c>
      <x:c r="I2314" s="14" t="n">
        <x:v>6141</x:v>
      </x:c>
      <x:c r="J2314" s="13" t="str">
        <x:f>IF(AND(ISNUMBER(I2314),I2314&gt;0),IF(I2314&lt;=1000,"1–1,000",IF(I2314&lt;=2500,"1,001–2,500",IF(I2314&lt;=5000,"2,501–5,000",IF(I2314&lt;=10000,"5,001–10,000","10,001–15,000")))),"5,001–10,000")</x:f>
        <x:v>5,001–10,000</x:v>
      </x:c>
      <x:c r="K2314" s="16"/>
      <x:c r="L2314" s="43" t="str">
        <x:f>IF(AND(ISNUMBER(I2314),I2314&gt;0,ISNUMBER(K2314),K2314&gt;0),K2314/I2314,"n.a.")</x:f>
        <x:v>n.a.</x:v>
      </x:c>
      <x:c r="M2314" s="43"/>
      <x:c r="N2314" s="13" t="str">
        <x:v>No</x:v>
      </x:c>
      <x:c r="O2314" s="15" t="str">
        <x:v>Not stated in reviewed sources</x:v>
      </x:c>
      <x:c r="P2314" s="15" t="str">
        <x:v>Not stated in reviewed sources</x:v>
      </x:c>
      <x:c r="Q2314" s="15" t="str">
        <x:v>Industrial/warehouse accommodation.</x:v>
      </x:c>
      <x:c r="R2314" s="15" t="str">
        <x:v>Advertised to let Current advert observed on 4 November 2026.</x:v>
      </x:c>
      <x:c r="S2314" s="15" t="str">
        <x:v>https://www.zoopla.co.uk/to-rent/commercial/details/70818911/</x:v>
      </x:c>
      <x:c r="T2314" s="15" t="str">
        <x:v>https://www.rightmove.co.uk/properties/760765257121904#/?channel=COM_LET</x:v>
      </x:c>
      <x:c r="U2314" s="15" t="str"/>
      <x:c r="V2314" s="15" t="str">
        <x:v>Newbury — Standalone / estate not stated</x:v>
      </x:c>
      <x:c r="W2314" s="15" t="str">
        <x:v>Individual unit ≤15,000 sq ft</x:v>
      </x:c>
      <x:c r="X2314" s="13" t="n">
        <x:f>IF(N2314="Yes",L2314,0)</x:f>
        <x:v>0</x:v>
      </x:c>
      <x:c r="Y2314" s="14" t="n">
        <x:v>1</x:v>
      </x:c>
      <x:c r="Z2314" s="13" t="str">
        <x:v>Industrial / workshop / storage</x:v>
      </x:c>
    </x:row>
    <x:row r="2315" ht="88" customHeight="1">
      <x:c r="A2315" s="13" t="str">
        <x:v>SE1335</x:v>
      </x:c>
      <x:c r="B2315" s="15" t="str">
        <x:v>Newbury</x:v>
      </x:c>
      <x:c r="C2315" s="15" t="str">
        <x:v>Newbury</x:v>
      </x:c>
      <x:c r="D2315" s="14" t="n">
        <x:v>42260</x:v>
      </x:c>
      <x:c r="E2315" s="13" t="str">
        <x:v>Town</x:v>
      </x:c>
      <x:c r="F2315" s="15" t="str">
        <x:v>Standalone / estate not stated</x:v>
      </x:c>
      <x:c r="G2315" s="15" t="str">
        <x:v>Unit 10, Fleming Road, Newbury, West Berkshire RG14</x:v>
      </x:c>
      <x:c r="H2315" s="13" t="str">
        <x:v>Current</x:v>
      </x:c>
      <x:c r="I2315" s="14" t="n">
        <x:v>5391</x:v>
      </x:c>
      <x:c r="J2315" s="13" t="str">
        <x:f>IF(AND(ISNUMBER(I2315),I2315&gt;0),IF(I2315&lt;=1000,"1–1,000",IF(I2315&lt;=2500,"1,001–2,500",IF(I2315&lt;=5000,"2,501–5,000",IF(I2315&lt;=10000,"5,001–10,000","10,001–15,000")))),"5,001–10,000")</x:f>
        <x:v>5,001–10,000</x:v>
      </x:c>
      <x:c r="K2315" s="16" t="n">
        <x:v>51996</x:v>
      </x:c>
      <x:c r="L2315" s="43" t="n">
        <x:f>IF(AND(ISNUMBER(I2315),I2315&gt;0,ISNUMBER(K2315),K2315&gt;0),K2315/I2315,"n.a.")</x:f>
        <x:v>9.644963828603228</x:v>
      </x:c>
      <x:c r="M2315" s="43"/>
      <x:c r="N2315" s="13" t="str">
        <x:v>Yes</x:v>
      </x:c>
      <x:c r="O2315" s="15" t="str">
        <x:v>Property benefits from the following amenities:- Concrete floor Manual roller shutter door LED lighting to the warehouse Eaves height of 5.5m Translucent roof panels 3 phase power supply Office to include strip lights, carpets and window to the front.</x:v>
      </x:c>
      <x:c r="P2315" s="15" t="str">
        <x:v>Property benefits from the following amenities:- Concrete floor Manual roller shutter door LED lighting to the warehouse Eaves height of 5.5m Translucent roof panels 3 phase power supply Office to include strip lights, carpets and window to the front.</x:v>
      </x:c>
      <x:c r="Q2315" s="15" t="str">
        <x:v>Industrial/warehouse accommodation; ancillary offices; mezzanine.</x:v>
      </x:c>
      <x:c r="R2315" s="15" t="str">
        <x:v>Advertised to let Current advert observed on 4 November 2026. Annual asking rent is 12 × advertised monthly rent; portal values may be rounded.</x:v>
      </x:c>
      <x:c r="S2315" s="15" t="str">
        <x:v>https://www.zoopla.co.uk/to-rent/commercial/details/72493957/</x:v>
      </x:c>
      <x:c r="T2315" s="15" t="str">
        <x:v>https://www.rightmove.co.uk/properties/760765815016768#/?channel=COM_LET</x:v>
      </x:c>
      <x:c r="U2315" s="15" t="str"/>
      <x:c r="V2315" s="15" t="str">
        <x:v>Newbury — Standalone / estate not stated</x:v>
      </x:c>
      <x:c r="W2315" s="15" t="str">
        <x:v>Individual unit ≤15,000 sq ft</x:v>
      </x:c>
      <x:c r="X2315" s="13" t="n">
        <x:f>IF(N2315="Yes",L2315,0)</x:f>
        <x:v>9.644963828603228</x:v>
      </x:c>
      <x:c r="Y2315" s="14" t="n">
        <x:v>1</x:v>
      </x:c>
      <x:c r="Z2315" s="13" t="str">
        <x:v>Industrial / workshop / storage</x:v>
      </x:c>
    </x:row>
    <x:row r="2316" ht="42" customHeight="1">
      <x:c r="A2316" s="13" t="str">
        <x:v>SE1336</x:v>
      </x:c>
      <x:c r="B2316" s="15" t="str">
        <x:v>Newbury</x:v>
      </x:c>
      <x:c r="C2316" s="15" t="str">
        <x:v>Newbury</x:v>
      </x:c>
      <x:c r="D2316" s="14" t="n">
        <x:v>42260</x:v>
      </x:c>
      <x:c r="E2316" s="13" t="str">
        <x:v>Town</x:v>
      </x:c>
      <x:c r="F2316" s="15" t="str">
        <x:v>Standalone / estate not stated</x:v>
      </x:c>
      <x:c r="G2316" s="15" t="str">
        <x:v>Unit 4 Nexus Park, Plenty Close, Newbury RG14</x:v>
      </x:c>
      <x:c r="H2316" s="13" t="str">
        <x:v>Current</x:v>
      </x:c>
      <x:c r="I2316" s="14" t="n">
        <x:v>10766</x:v>
      </x:c>
      <x:c r="J2316" s="13" t="str">
        <x:f>IF(AND(ISNUMBER(I2316),I2316&gt;0),IF(I2316&lt;=1000,"1–1,000",IF(I2316&lt;=2500,"1,001–2,500",IF(I2316&lt;=5000,"2,501–5,000",IF(I2316&lt;=10000,"5,001–10,000","10,001–15,000")))),"10,001–15,000")</x:f>
        <x:v>10,001–15,000</x:v>
      </x:c>
      <x:c r="K2316" s="16" t="n">
        <x:v>156108</x:v>
      </x:c>
      <x:c r="L2316" s="43" t="n">
        <x:f>IF(AND(ISNUMBER(I2316),I2316&gt;0,ISNUMBER(K2316),K2316&gt;0),K2316/I2316,"n.a.")</x:f>
        <x:v>14.50009288500836</x:v>
      </x:c>
      <x:c r="M2316" s="43"/>
      <x:c r="N2316" s="13" t="str">
        <x:v>Yes</x:v>
      </x:c>
      <x:c r="O2316" s="15" t="str">
        <x:v>Not stated in reviewed sources</x:v>
      </x:c>
      <x:c r="P2316" s="15" t="str">
        <x:v>Modern warehouse / distribution unit with open plan offices and 1 loading door</x:v>
      </x:c>
      <x:c r="Q2316" s="15" t="str">
        <x:v>Industrial/warehouse accommodation; ancillary offices.</x:v>
      </x:c>
      <x:c r="R2316" s="15" t="str">
        <x:v>Advertised to let Current advert observed on 4 November 2026. Annual asking rent is 12 × advertised monthly rent; portal values may be rounded.</x:v>
      </x:c>
      <x:c r="S2316" s="15" t="str">
        <x:v>https://www.zoopla.co.uk/to-rent/commercial/details/73187453/</x:v>
      </x:c>
      <x:c r="T2316" s="15" t="str">
        <x:v>https://www.rightmove.co.uk/properties/773383380447120#/?channel=COM_LET</x:v>
      </x:c>
      <x:c r="U2316" s="15" t="str">
        <x:v>https://www.rightmove.co.uk/properties/773389411758640#/?channel=COM_LET</x:v>
      </x:c>
      <x:c r="V2316" s="15" t="str">
        <x:v>Newbury — Standalone / estate not stated</x:v>
      </x:c>
      <x:c r="W2316" s="15" t="str">
        <x:v>Individual unit ≤15,000 sq ft</x:v>
      </x:c>
      <x:c r="X2316" s="13" t="n">
        <x:f>IF(N2316="Yes",L2316,0)</x:f>
        <x:v>14.50009288500836</x:v>
      </x:c>
      <x:c r="Y2316" s="14" t="n">
        <x:v>1</x:v>
      </x:c>
      <x:c r="Z2316" s="13" t="str">
        <x:v>Industrial / workshop / storage</x:v>
      </x:c>
    </x:row>
    <x:row r="2317" ht="49" customHeight="1">
      <x:c r="A2317" s="13" t="str">
        <x:v>SE1337</x:v>
      </x:c>
      <x:c r="B2317" s="15" t="str">
        <x:v>Newbury</x:v>
      </x:c>
      <x:c r="C2317" s="15" t="str">
        <x:v>Newbury</x:v>
      </x:c>
      <x:c r="D2317" s="14" t="n">
        <x:v>42260</x:v>
      </x:c>
      <x:c r="E2317" s="13" t="str">
        <x:v>Town</x:v>
      </x:c>
      <x:c r="F2317" s="15" t="str">
        <x:v>Standalone / estate not stated</x:v>
      </x:c>
      <x:c r="G2317" s="15" t="str">
        <x:v>Unit 8 The Galloway Centre, Express Way, Newbury, West Berkshire RG14</x:v>
      </x:c>
      <x:c r="H2317" s="13" t="str">
        <x:v>Current</x:v>
      </x:c>
      <x:c r="I2317" s="14" t="n">
        <x:v>3522</x:v>
      </x:c>
      <x:c r="J2317" s="13" t="str">
        <x:f>IF(AND(ISNUMBER(I2317),I2317&gt;0),IF(I2317&lt;=1000,"1–1,000",IF(I2317&lt;=2500,"1,001–2,500",IF(I2317&lt;=5000,"2,501–5,000",IF(I2317&lt;=10000,"5,001–10,000","10,001–15,000")))),"2,501–5,000")</x:f>
        <x:v>2,501–5,000</x:v>
      </x:c>
      <x:c r="K2317" s="16" t="n">
        <x:v>29496</x:v>
      </x:c>
      <x:c r="L2317" s="43" t="n">
        <x:f>IF(AND(ISNUMBER(I2317),I2317&gt;0,ISNUMBER(K2317),K2317&gt;0),K2317/I2317,"n.a.")</x:f>
        <x:v>8.374787052810904</x:v>
      </x:c>
      <x:c r="M2317" s="43"/>
      <x:c r="N2317" s="13" t="str">
        <x:v>Yes</x:v>
      </x:c>
      <x:c r="O2317" s="15" t="str">
        <x:v>Under the mezzanine floor, the eaves' height is 2.52m and the eaves' height of the whole building is 5.8m.</x:v>
      </x:c>
      <x:c r="P2317" s="15" t="str">
        <x:v>This space includes loading door and LED lighting.</x:v>
      </x:c>
      <x:c r="Q2317" s="15" t="str">
        <x:v>Industrial/warehouse accommodation.</x:v>
      </x:c>
      <x:c r="R2317" s="15" t="str">
        <x:v>Advertised to let Current advert observed on 4 November 2026. Annual asking rent is 12 × advertised monthly rent; portal values may be rounded.</x:v>
      </x:c>
      <x:c r="S2317" s="15" t="str">
        <x:v>https://www.zoopla.co.uk/to-rent/commercial/details/74377367/</x:v>
      </x:c>
      <x:c r="T2317" s="15" t="str">
        <x:v>https://www.rightmove.co.uk/properties/777436195937088#/?channel=COM_LET</x:v>
      </x:c>
      <x:c r="U2317" s="15" t="str"/>
      <x:c r="V2317" s="15" t="str">
        <x:v>Newbury — Standalone / estate not stated</x:v>
      </x:c>
      <x:c r="W2317" s="15" t="str">
        <x:v>Individual unit ≤15,000 sq ft</x:v>
      </x:c>
      <x:c r="X2317" s="13" t="n">
        <x:f>IF(N2317="Yes",L2317,0)</x:f>
        <x:v>8.374787052810904</x:v>
      </x:c>
      <x:c r="Y2317" s="14" t="n">
        <x:v>1</x:v>
      </x:c>
      <x:c r="Z2317" s="13" t="str">
        <x:v>Industrial / workshop / storage</x:v>
      </x:c>
    </x:row>
    <x:row r="2318" ht="62" customHeight="1">
      <x:c r="A2318" s="13" t="str">
        <x:v>SE1338</x:v>
      </x:c>
      <x:c r="B2318" s="15" t="str">
        <x:v>Thatcham</x:v>
      </x:c>
      <x:c r="C2318" s="15" t="str">
        <x:v>Hermitage</x:v>
      </x:c>
      <x:c r="D2318" s="14" t="n">
        <x:v>2225</x:v>
      </x:c>
      <x:c r="E2318" s="13" t="str">
        <x:v>Nearby</x:v>
      </x:c>
      <x:c r="F2318" s="15" t="str">
        <x:v>Standalone / estate not stated</x:v>
      </x:c>
      <x:c r="G2318" s="15" t="str">
        <x:v>Units 6 &amp; 7 Hermitage Farms, Oare, Hermitage, Thatcham, Berkshire RG18</x:v>
      </x:c>
      <x:c r="H2318" s="13" t="str">
        <x:v>Current</x:v>
      </x:c>
      <x:c r="I2318" s="14"/>
      <x:c r="J2318" s="13" t="str">
        <x:f>IF(AND(ISNUMBER(I2318),I2318&gt;0),IF(I2318&lt;=1000,"1–1,000",IF(I2318&lt;=2500,"1,001–2,500",IF(I2318&lt;=5000,"2,501–5,000",IF(I2318&lt;=10000,"5,001–10,000","10,001–15,000")))),"Range crosses bands")</x:f>
        <x:v>Range crosses bands</x:v>
      </x:c>
      <x:c r="K2318" s="16"/>
      <x:c r="L2318" s="43" t="str">
        <x:f>IF(AND(ISNUMBER(I2318),I2318&gt;0,ISNUMBER(K2318),K2318&gt;0),K2318/I2318,"n.a.")</x:f>
        <x:v>n.a.</x:v>
      </x:c>
      <x:c r="M2318" s="43"/>
      <x:c r="N2318" s="13" t="str">
        <x:v>No</x:v>
      </x:c>
      <x:c r="O2318" s="15" t="str">
        <x:v>The property benefits from a large roller shutter door, eaves height of 2.7m rising to 4.5m.</x:v>
      </x:c>
      <x:c r="P2318" s="15" t="str">
        <x:v>The property benefits from a large roller shutter door, eaves height of 2.7m rising to 4.5m.</x:v>
      </x:c>
      <x:c r="Q2318" s="15" t="str">
        <x:v>Industrial/warehouse accommodation.</x:v>
      </x:c>
      <x:c r="R2318" s="15" t="str">
        <x:v>Advertised to let Current advert observed on 4 November 2026. One named range/combined demise; no inferred individual areas or annual rent allocation. Duplicate portal / agent advert for the same demise; counted once.</x:v>
      </x:c>
      <x:c r="S2318" s="15" t="str">
        <x:v>https://www.zoopla.co.uk/to-rent/commercial/details/72994035/</x:v>
      </x:c>
      <x:c r="T2318" s="15" t="str">
        <x:v>https://www.rightmove.co.uk/properties/760766205084209#/?channel=COM_LET</x:v>
      </x:c>
      <x:c r="U2318" s="15" t="str">
        <x:v>https://www.zoopla.co.uk/to-rent/commercial/details/73051273/
https://www.rightmove.co.uk/properties/760766247017296#/?channel=COM_LET</x:v>
      </x:c>
      <x:c r="V2318" s="15" t="str">
        <x:v>Thatcham — Standalone / estate not stated</x:v>
      </x:c>
      <x:c r="W2318" s="15" t="str">
        <x:v>444–1,340 sq ft; exact unit area not stated</x:v>
      </x:c>
      <x:c r="X2318" s="13" t="n">
        <x:f>IF(N2318="Yes",L2318,0)</x:f>
        <x:v>0</x:v>
      </x:c>
      <x:c r="Y2318" s="14" t="n">
        <x:v>1</x:v>
      </x:c>
      <x:c r="Z2318" s="13" t="str">
        <x:v>Industrial / workshop / storage</x:v>
      </x:c>
    </x:row>
    <x:row r="2319" ht="42" customHeight="1">
      <x:c r="A2319" s="13" t="str">
        <x:v>SE1339</x:v>
      </x:c>
      <x:c r="B2319" s="15" t="str">
        <x:v>Thatcham</x:v>
      </x:c>
      <x:c r="C2319" s="15" t="str">
        <x:v>Thatcham</x:v>
      </x:c>
      <x:c r="D2319" s="14" t="n">
        <x:v>25550</x:v>
      </x:c>
      <x:c r="E2319" s="13" t="str">
        <x:v>Town</x:v>
      </x:c>
      <x:c r="F2319" s="15" t="str">
        <x:v>Berkshire Business Centre / Pipers</x:v>
      </x:c>
      <x:c r="G2319" s="15" t="str">
        <x:v>Berkshire Business Centre, Thatcham RG19</x:v>
      </x:c>
      <x:c r="H2319" s="13" t="str">
        <x:v>Current</x:v>
      </x:c>
      <x:c r="I2319" s="14" t="n">
        <x:v>3222</x:v>
      </x:c>
      <x:c r="J2319" s="13" t="str">
        <x:f>IF(AND(ISNUMBER(I2319),I2319&gt;0),IF(I2319&lt;=1000,"1–1,000",IF(I2319&lt;=2500,"1,001–2,500",IF(I2319&lt;=5000,"2,501–5,000",IF(I2319&lt;=10000,"5,001–10,000","10,001–15,000")))),"2,501–5,000")</x:f>
        <x:v>2,501–5,000</x:v>
      </x:c>
      <x:c r="K2319" s="16" t="n">
        <x:v>40272</x:v>
      </x:c>
      <x:c r="L2319" s="43" t="n">
        <x:f>IF(AND(ISNUMBER(I2319),I2319&gt;0,ISNUMBER(K2319),K2319&gt;0),K2319/I2319,"n.a.")</x:f>
        <x:v>12.499068901303538</x:v>
      </x:c>
      <x:c r="M2319" s="43"/>
      <x:c r="N2319" s="13" t="str">
        <x:v>Yes</x:v>
      </x:c>
      <x:c r="O2319" s="15" t="str">
        <x:v>Not stated in reviewed sources</x:v>
      </x:c>
      <x:c r="P2319" s="15" t="str">
        <x:v>Not stated in reviewed sources</x:v>
      </x:c>
      <x:c r="Q2319" s="15" t="str">
        <x:v>Industrial/warehouse accommodation; ancillary offices.</x:v>
      </x:c>
      <x:c r="R2319" s="15" t="str">
        <x:v>Advertised to let Current advert observed on 4 November 2026. Annual asking rent is 12 × advertised monthly rent; portal values may be rounded.</x:v>
      </x:c>
      <x:c r="S2319" s="15" t="str">
        <x:v>https://www.zoopla.co.uk/to-rent/commercial/details/73827785/</x:v>
      </x:c>
      <x:c r="T2319" s="15" t="str"/>
      <x:c r="U2319" s="15" t="str"/>
      <x:c r="V2319" s="15" t="str">
        <x:v>Thatcham — Berkshire Business Centre / Pipers</x:v>
      </x:c>
      <x:c r="W2319" s="15" t="str">
        <x:v>Individual unit ≤15,000 sq ft</x:v>
      </x:c>
      <x:c r="X2319" s="13" t="n">
        <x:f>IF(N2319="Yes",L2319,0)</x:f>
        <x:v>12.499068901303538</x:v>
      </x:c>
      <x:c r="Y2319" s="14" t="n">
        <x:v>1</x:v>
      </x:c>
      <x:c r="Z2319" s="13" t="str">
        <x:v>Industrial / workshop / storage</x:v>
      </x:c>
    </x:row>
    <x:row r="2320" ht="42" customHeight="1">
      <x:c r="A2320" s="13" t="str">
        <x:v>SE1340</x:v>
      </x:c>
      <x:c r="B2320" s="15" t="str">
        <x:v>Thatcham</x:v>
      </x:c>
      <x:c r="C2320" s="15" t="str">
        <x:v>Thatcham</x:v>
      </x:c>
      <x:c r="D2320" s="14" t="n">
        <x:v>25550</x:v>
      </x:c>
      <x:c r="E2320" s="13" t="str">
        <x:v>Town</x:v>
      </x:c>
      <x:c r="F2320" s="15" t="str">
        <x:v>Berkshire Business Centre / Pipers</x:v>
      </x:c>
      <x:c r="G2320" s="15" t="str">
        <x:v>C1, Pipers Industrial Estate, Pipers Lane, Thatcham, Berkshire RG19</x:v>
      </x:c>
      <x:c r="H2320" s="13" t="str">
        <x:v>Current</x:v>
      </x:c>
      <x:c r="I2320" s="14" t="n">
        <x:v>2969</x:v>
      </x:c>
      <x:c r="J2320" s="13" t="str">
        <x:f>IF(AND(ISNUMBER(I2320),I2320&gt;0),IF(I2320&lt;=1000,"1–1,000",IF(I2320&lt;=2500,"1,001–2,500",IF(I2320&lt;=5000,"2,501–5,000",IF(I2320&lt;=10000,"5,001–10,000","10,001–15,000")))),"2,501–5,000")</x:f>
        <x:v>2,501–5,000</x:v>
      </x:c>
      <x:c r="K2320" s="16" t="n">
        <x:v>35004</x:v>
      </x:c>
      <x:c r="L2320" s="43" t="n">
        <x:f>IF(AND(ISNUMBER(I2320),I2320&gt;0,ISNUMBER(K2320),K2320&gt;0),K2320/I2320,"n.a.")</x:f>
        <x:v>11.78982822499158</x:v>
      </x:c>
      <x:c r="M2320" s="43"/>
      <x:c r="N2320" s="13" t="str">
        <x:v>Yes</x:v>
      </x:c>
      <x:c r="O2320" s="15" t="str">
        <x:v>Amenities: WC facilities 3 phase power supply 3.81m Eaves (12'6\") Loading door</x:v>
      </x:c>
      <x:c r="P2320" s="15" t="str">
        <x:v>Amenities: WC facilities 3 phase power supply 3.81m Eaves (12'6\") Loading door</x:v>
      </x:c>
      <x:c r="Q2320" s="15" t="str">
        <x:v>Industrial/warehouse accommodation.</x:v>
      </x:c>
      <x:c r="R2320" s="15" t="str">
        <x:v>Advertised to let Current advert observed on 4 November 2026. Annual asking rent is 12 × advertised monthly rent; portal values may be rounded.</x:v>
      </x:c>
      <x:c r="S2320" s="15" t="str">
        <x:v>https://www.zoopla.co.uk/to-rent/commercial/details/74010779/</x:v>
      </x:c>
      <x:c r="T2320" s="15" t="str">
        <x:v>https://www.rightmove.co.uk/properties/769641432077136#/?channel=COM_LET</x:v>
      </x:c>
      <x:c r="U2320" s="15" t="str"/>
      <x:c r="V2320" s="15" t="str">
        <x:v>Thatcham — Berkshire Business Centre / Pipers</x:v>
      </x:c>
      <x:c r="W2320" s="15" t="str">
        <x:v>Individual unit ≤15,000 sq ft</x:v>
      </x:c>
      <x:c r="X2320" s="13" t="n">
        <x:f>IF(N2320="Yes",L2320,0)</x:f>
        <x:v>11.78982822499158</x:v>
      </x:c>
      <x:c r="Y2320" s="14" t="n">
        <x:v>1</x:v>
      </x:c>
      <x:c r="Z2320" s="13" t="str">
        <x:v>Industrial / workshop / storage</x:v>
      </x:c>
    </x:row>
    <x:row r="2321" ht="42" customHeight="1">
      <x:c r="A2321" s="13" t="str">
        <x:v>SE1341</x:v>
      </x:c>
      <x:c r="B2321" s="15" t="str">
        <x:v>Thatcham</x:v>
      </x:c>
      <x:c r="C2321" s="15" t="str">
        <x:v>Thatcham</x:v>
      </x:c>
      <x:c r="D2321" s="14" t="n">
        <x:v>25550</x:v>
      </x:c>
      <x:c r="E2321" s="13" t="str">
        <x:v>Town</x:v>
      </x:c>
      <x:c r="F2321" s="15" t="str">
        <x:v>Berkshire Business Centre / Pipers</x:v>
      </x:c>
      <x:c r="G2321" s="15" t="str">
        <x:v>Unit 2 Pipers Court, Berkshire Drive, Thatcham RG19</x:v>
      </x:c>
      <x:c r="H2321" s="13" t="str">
        <x:v>Current</x:v>
      </x:c>
      <x:c r="I2321" s="14" t="n">
        <x:v>5747</x:v>
      </x:c>
      <x:c r="J2321" s="13" t="str">
        <x:f>IF(AND(ISNUMBER(I2321),I2321&gt;0),IF(I2321&lt;=1000,"1–1,000",IF(I2321&lt;=2500,"1,001–2,500",IF(I2321&lt;=5000,"2,501–5,000",IF(I2321&lt;=10000,"5,001–10,000","10,001–15,000")))),"5,001–10,000")</x:f>
        <x:v>5,001–10,000</x:v>
      </x:c>
      <x:c r="K2321" s="16" t="n">
        <x:v>74712</x:v>
      </x:c>
      <x:c r="L2321" s="43" t="n">
        <x:f>IF(AND(ISNUMBER(I2321),I2321&gt;0,ISNUMBER(K2321),K2321&gt;0),K2321/I2321,"n.a.")</x:f>
        <x:v>13.000174003828084</x:v>
      </x:c>
      <x:c r="M2321" s="43"/>
      <x:c r="N2321" s="13" t="str">
        <x:v>Yes</x:v>
      </x:c>
      <x:c r="O2321" s="15" t="str">
        <x:v>Not stated in reviewed sources</x:v>
      </x:c>
      <x:c r="P2321" s="15" t="str">
        <x:v>Not stated in reviewed sources</x:v>
      </x:c>
      <x:c r="Q2321" s="15" t="str">
        <x:v>Industrial/warehouse accommodation; refurbished space.</x:v>
      </x:c>
      <x:c r="R2321" s="15" t="str">
        <x:v>Advertised to let Current advert observed on 4 November 2026. Annual asking rent is 12 × advertised monthly rent; portal values may be rounded.</x:v>
      </x:c>
      <x:c r="S2321" s="15" t="str">
        <x:v>https://www.zoopla.co.uk/to-rent/commercial/details/72495285/</x:v>
      </x:c>
      <x:c r="T2321" s="15" t="str"/>
      <x:c r="U2321" s="15" t="str"/>
      <x:c r="V2321" s="15" t="str">
        <x:v>Thatcham — Berkshire Business Centre / Pipers</x:v>
      </x:c>
      <x:c r="W2321" s="15" t="str">
        <x:v>Individual unit ≤15,000 sq ft</x:v>
      </x:c>
      <x:c r="X2321" s="13" t="n">
        <x:f>IF(N2321="Yes",L2321,0)</x:f>
        <x:v>13.000174003828084</x:v>
      </x:c>
      <x:c r="Y2321" s="14" t="n">
        <x:v>1</x:v>
      </x:c>
      <x:c r="Z2321" s="13" t="str">
        <x:v>Industrial / workshop / storage</x:v>
      </x:c>
    </x:row>
    <x:row r="2322" ht="49" customHeight="1">
      <x:c r="A2322" s="13" t="str">
        <x:v>SE1342</x:v>
      </x:c>
      <x:c r="B2322" s="15" t="str">
        <x:v>Thatcham</x:v>
      </x:c>
      <x:c r="C2322" s="15" t="str">
        <x:v>Thatcham</x:v>
      </x:c>
      <x:c r="D2322" s="14" t="n">
        <x:v>25550</x:v>
      </x:c>
      <x:c r="E2322" s="13" t="str">
        <x:v>Town</x:v>
      </x:c>
      <x:c r="F2322" s="15" t="str">
        <x:v>Berkshire Business Centre / Pipers</x:v>
      </x:c>
      <x:c r="G2322" s="15" t="str">
        <x:v>Unit 4 Pipers Court, Berkshire Drive, Thatcham RG19</x:v>
      </x:c>
      <x:c r="H2322" s="13" t="str">
        <x:v>Current</x:v>
      </x:c>
      <x:c r="I2322" s="14" t="n">
        <x:v>4778</x:v>
      </x:c>
      <x:c r="J2322" s="13" t="str">
        <x:f>IF(AND(ISNUMBER(I2322),I2322&gt;0),IF(I2322&lt;=1000,"1–1,000",IF(I2322&lt;=2500,"1,001–2,500",IF(I2322&lt;=5000,"2,501–5,000",IF(I2322&lt;=10000,"5,001–10,000","10,001–15,000")))),"2,501–5,000")</x:f>
        <x:v>2,501–5,000</x:v>
      </x:c>
      <x:c r="K2322" s="16" t="n">
        <x:v>62112</x:v>
      </x:c>
      <x:c r="L2322" s="43" t="n">
        <x:f>IF(AND(ISNUMBER(I2322),I2322&gt;0,ISNUMBER(K2322),K2322&gt;0),K2322/I2322,"n.a.")</x:f>
        <x:v>12.999581414817916</x:v>
      </x:c>
      <x:c r="M2322" s="43"/>
      <x:c r="N2322" s="13" t="str">
        <x:v>Yes</x:v>
      </x:c>
      <x:c r="O2322" s="15" t="str">
        <x:v>Refurbished Industrial Unit Available to Let Distribution Warehouse 5.4m clear height Three Phase Power Electric Loading Door</x:v>
      </x:c>
      <x:c r="P2322" s="15" t="str">
        <x:v>Refurbished Industrial Unit Available to Let Distribution Warehouse 5.4m clear height Three Phase Power Electric Loading Door</x:v>
      </x:c>
      <x:c r="Q2322" s="15" t="str">
        <x:v>Industrial/warehouse accommodation; refurbished space.</x:v>
      </x:c>
      <x:c r="R2322" s="15" t="str">
        <x:v>Advertised to let Current advert observed on 4 November 2026. Annual asking rent is 12 × advertised monthly rent; portal values may be rounded.</x:v>
      </x:c>
      <x:c r="S2322" s="15" t="str">
        <x:v>https://www.zoopla.co.uk/to-rent/commercial/details/68175124/</x:v>
      </x:c>
      <x:c r="T2322" s="15" t="str">
        <x:v>https://www.rightmove.co.uk/properties/777611937213312#/?channel=COM_LET</x:v>
      </x:c>
      <x:c r="U2322" s="15" t="str"/>
      <x:c r="V2322" s="15" t="str">
        <x:v>Thatcham — Berkshire Business Centre / Pipers</x:v>
      </x:c>
      <x:c r="W2322" s="15" t="str">
        <x:v>Individual unit ≤15,000 sq ft</x:v>
      </x:c>
      <x:c r="X2322" s="13" t="n">
        <x:f>IF(N2322="Yes",L2322,0)</x:f>
        <x:v>12.999581414817916</x:v>
      </x:c>
      <x:c r="Y2322" s="14" t="n">
        <x:v>1</x:v>
      </x:c>
      <x:c r="Z2322" s="13" t="str">
        <x:v>Industrial / workshop / storage</x:v>
      </x:c>
    </x:row>
    <x:row r="2323" ht="49" customHeight="1">
      <x:c r="A2323" s="13" t="str">
        <x:v>SE1343</x:v>
      </x:c>
      <x:c r="B2323" s="15" t="str">
        <x:v>Thatcham</x:v>
      </x:c>
      <x:c r="C2323" s="15" t="str">
        <x:v>Thatcham</x:v>
      </x:c>
      <x:c r="D2323" s="14" t="n">
        <x:v>25550</x:v>
      </x:c>
      <x:c r="E2323" s="13" t="str">
        <x:v>Town</x:v>
      </x:c>
      <x:c r="F2323" s="15" t="str">
        <x:v>Standalone / estate not stated</x:v>
      </x:c>
      <x:c r="G2323" s="15" t="str">
        <x:v>Unit 6, 65/67 Bath Road, Thatcham, West Berkshire RG18</x:v>
      </x:c>
      <x:c r="H2323" s="13" t="str">
        <x:v>Current</x:v>
      </x:c>
      <x:c r="I2323" s="14" t="n">
        <x:v>1512</x:v>
      </x:c>
      <x:c r="J2323" s="13" t="str">
        <x:f>IF(AND(ISNUMBER(I2323),I2323&gt;0),IF(I2323&lt;=1000,"1–1,000",IF(I2323&lt;=2500,"1,001–2,500",IF(I2323&lt;=5000,"2,501–5,000",IF(I2323&lt;=10000,"5,001–10,000","10,001–15,000")))),"1,001–2,500")</x:f>
        <x:v>1,001–2,500</x:v>
      </x:c>
      <x:c r="K2323" s="16" t="n">
        <x:v>15000</x:v>
      </x:c>
      <x:c r="L2323" s="43" t="n">
        <x:f>IF(AND(ISNUMBER(I2323),I2323&gt;0,ISNUMBER(K2323),K2323&gt;0),K2323/I2323,"n.a.")</x:f>
        <x:v>9.920634920634921</x:v>
      </x:c>
      <x:c r="M2323" s="43"/>
      <x:c r="N2323" s="13" t="str">
        <x:v>Yes</x:v>
      </x:c>
      <x:c r="O2323" s="15" t="str">
        <x:v>Not stated in reviewed sources</x:v>
      </x:c>
      <x:c r="P2323" s="15" t="str">
        <x:v>Unit 6 includes a concrete floor, LED lighting, full height loading door, full mezzanine floor, 3 phase power, 2 WC's, reception area and kitchenette.</x:v>
      </x:c>
      <x:c r="Q2323" s="15" t="str">
        <x:v>Industrial/warehouse accommodation.</x:v>
      </x:c>
      <x:c r="R2323" s="15" t="str">
        <x:v>Advertised to let Current advert observed on 4 November 2026. Annual asking rent is 12 × advertised monthly rent; portal values may be rounded.</x:v>
      </x:c>
      <x:c r="S2323" s="15" t="str">
        <x:v>https://www.zoopla.co.uk/to-rent/commercial/details/73661813/</x:v>
      </x:c>
      <x:c r="T2323" s="15" t="str">
        <x:v>https://www.rightmove.co.uk/properties/766865098479905#/?channel=COM_LET</x:v>
      </x:c>
      <x:c r="U2323" s="15" t="str"/>
      <x:c r="V2323" s="15" t="str">
        <x:v>Thatcham — Standalone / estate not stated</x:v>
      </x:c>
      <x:c r="W2323" s="15" t="str">
        <x:v>Individual unit ≤15,000 sq ft</x:v>
      </x:c>
      <x:c r="X2323" s="13" t="n">
        <x:f>IF(N2323="Yes",L2323,0)</x:f>
        <x:v>9.920634920634921</x:v>
      </x:c>
      <x:c r="Y2323" s="14" t="n">
        <x:v>1</x:v>
      </x:c>
      <x:c r="Z2323" s="13" t="str">
        <x:v>Industrial / workshop / storage</x:v>
      </x:c>
    </x:row>
    <x:row r="2324" ht="42" customHeight="1">
      <x:c r="A2324" s="13" t="str">
        <x:v>SE1344</x:v>
      </x:c>
      <x:c r="B2324" s="15" t="str">
        <x:v>Thatcham</x:v>
      </x:c>
      <x:c r="C2324" s="15" t="str">
        <x:v>Thatcham</x:v>
      </x:c>
      <x:c r="D2324" s="14" t="n">
        <x:v>25550</x:v>
      </x:c>
      <x:c r="E2324" s="13" t="str">
        <x:v>Town</x:v>
      </x:c>
      <x:c r="F2324" s="15" t="str">
        <x:v>Standalone / estate not stated</x:v>
      </x:c>
      <x:c r="G2324" s="15" t="str">
        <x:v>Units 7 Transigo, Gables Way, Thatcham RG19</x:v>
      </x:c>
      <x:c r="H2324" s="13" t="str">
        <x:v>Current</x:v>
      </x:c>
      <x:c r="I2324" s="14" t="n">
        <x:v>6621</x:v>
      </x:c>
      <x:c r="J2324" s="13" t="str">
        <x:f>IF(AND(ISNUMBER(I2324),I2324&gt;0),IF(I2324&lt;=1000,"1–1,000",IF(I2324&lt;=2500,"1,001–2,500",IF(I2324&lt;=5000,"2,501–5,000",IF(I2324&lt;=10000,"5,001–10,000","10,001–15,000")))),"5,001–10,000")</x:f>
        <x:v>5,001–10,000</x:v>
      </x:c>
      <x:c r="K2324" s="16" t="n">
        <x:v>112560</x:v>
      </x:c>
      <x:c r="L2324" s="43" t="n">
        <x:f>IF(AND(ISNUMBER(I2324),I2324&gt;0,ISNUMBER(K2324),K2324&gt;0),K2324/I2324,"n.a.")</x:f>
        <x:v>17.000453103760762</x:v>
      </x:c>
      <x:c r="M2324" s="43"/>
      <x:c r="N2324" s="13" t="str">
        <x:v>Yes</x:v>
      </x:c>
      <x:c r="O2324" s="15" t="str">
        <x:v>Not stated in reviewed sources</x:v>
      </x:c>
      <x:c r="P2324" s="15" t="str">
        <x:v>Not stated in reviewed sources</x:v>
      </x:c>
      <x:c r="Q2324" s="15" t="str">
        <x:v>Industrial/warehouse accommodation.</x:v>
      </x:c>
      <x:c r="R2324" s="15" t="str">
        <x:v>Advertised to let Current advert observed on 4 November 2026. Annual asking rent is 12 × advertised monthly rent; portal values may be rounded.</x:v>
      </x:c>
      <x:c r="S2324" s="15" t="str">
        <x:v>https://www.zoopla.co.uk/to-rent/commercial/details/72634540/</x:v>
      </x:c>
      <x:c r="T2324" s="15" t="str">
        <x:v>https://www.rightmove.co.uk/properties/773356744358833#/?channel=COM_LET</x:v>
      </x:c>
      <x:c r="U2324" s="15" t="str"/>
      <x:c r="V2324" s="15" t="str">
        <x:v>Thatcham — Standalone / estate not stated</x:v>
      </x:c>
      <x:c r="W2324" s="15" t="str">
        <x:v>Individual unit ≤15,000 sq ft</x:v>
      </x:c>
      <x:c r="X2324" s="13" t="n">
        <x:f>IF(N2324="Yes",L2324,0)</x:f>
        <x:v>17.000453103760762</x:v>
      </x:c>
      <x:c r="Y2324" s="14" t="n">
        <x:v>1</x:v>
      </x:c>
      <x:c r="Z2324" s="13" t="str">
        <x:v>Industrial / workshop / storage</x:v>
      </x:c>
    </x:row>
    <x:row r="2325" ht="49" customHeight="1">
      <x:c r="A2325" s="13" t="str">
        <x:v>SE1345</x:v>
      </x:c>
      <x:c r="B2325" s="15" t="str">
        <x:v>Wokingham</x:v>
      </x:c>
      <x:c r="C2325" s="15" t="str">
        <x:v>Wokingham</x:v>
      </x:c>
      <x:c r="D2325" s="14" t="n">
        <x:v>50325</x:v>
      </x:c>
      <x:c r="E2325" s="13" t="str">
        <x:v>Town</x:v>
      </x:c>
      <x:c r="F2325" s="15" t="str">
        <x:v>Anglo Industrial Park</x:v>
      </x:c>
      <x:c r="G2325" s="15" t="str">
        <x:v>Unit 16 Anglo Industrial Park, Fishponds Road, Wokingham RG41</x:v>
      </x:c>
      <x:c r="H2325" s="13" t="str">
        <x:v>Current</x:v>
      </x:c>
      <x:c r="I2325" s="14"/>
      <x:c r="J2325" s="13" t="str">
        <x:f>IF(AND(ISNUMBER(I2325),I2325&gt;0),IF(I2325&lt;=1000,"1–1,000",IF(I2325&lt;=2500,"1,001–2,500",IF(I2325&lt;=5000,"2,501–5,000",IF(I2325&lt;=10000,"5,001–10,000","10,001–15,000")))),"Range crosses bands")</x:f>
        <x:v>Range crosses bands</x:v>
      </x:c>
      <x:c r="K2325" s="16"/>
      <x:c r="L2325" s="43" t="str">
        <x:f>IF(AND(ISNUMBER(I2325),I2325&gt;0,ISNUMBER(K2325),K2325&gt;0),K2325/I2325,"n.a.")</x:f>
        <x:v>n.a.</x:v>
      </x:c>
      <x:c r="M2325" s="43"/>
      <x:c r="N2325" s="13" t="str">
        <x:v>No</x:v>
      </x:c>
      <x:c r="O2325" s="15" t="str">
        <x:v>Good Eaves Height; Unit 16 has good Eaves Height, an Electric Roller Shutter door and 3 Phase Power.</x:v>
      </x:c>
      <x:c r="P2325" s="15" t="str">
        <x:v>Electric Roller Shutter Doors; Unit 16 has good Eaves Height, an Electric Roller Shutter door and 3 Phase Power.</x:v>
      </x:c>
      <x:c r="Q2325" s="15" t="str">
        <x:v>Industrial/warehouse accommodation.</x:v>
      </x:c>
      <x:c r="R2325" s="15" t="str">
        <x:v>Advertised to let Current advert observed on 4 November 2026. Annual asking rent is 12 × advertised monthly rent; portal values may be rounded. One named range/combined demise; no inferred individual areas or annual rent allocation.</x:v>
      </x:c>
      <x:c r="S2325" s="15" t="str">
        <x:v>https://www.zoopla.co.uk/to-rent/commercial/details/66218371/</x:v>
      </x:c>
      <x:c r="T2325" s="15" t="str">
        <x:v>https://search.pagehardyharris.co.uk/properties/186460-unit-16-anglo-industrial-park-wokingham</x:v>
      </x:c>
      <x:c r="U2325" s="15" t="str"/>
      <x:c r="V2325" s="15" t="str">
        <x:v>Wokingham — Anglo Industrial Park</x:v>
      </x:c>
      <x:c r="W2325" s="15" t="str">
        <x:v>2,208–4,415 sq ft; exact unit area not stated</x:v>
      </x:c>
      <x:c r="X2325" s="13" t="n">
        <x:f>IF(N2325="Yes",L2325,0)</x:f>
        <x:v>0</x:v>
      </x:c>
      <x:c r="Y2325" s="14" t="n">
        <x:v>1</x:v>
      </x:c>
      <x:c r="Z2325" s="13" t="str">
        <x:v>Industrial / workshop / storage</x:v>
      </x:c>
    </x:row>
    <x:row r="2326" ht="42" customHeight="1">
      <x:c r="A2326" s="13" t="str">
        <x:v>SE1346</x:v>
      </x:c>
      <x:c r="B2326" s="15" t="str">
        <x:v>Wokingham</x:v>
      </x:c>
      <x:c r="C2326" s="15" t="str">
        <x:v>Wokingham</x:v>
      </x:c>
      <x:c r="D2326" s="14" t="n">
        <x:v>50325</x:v>
      </x:c>
      <x:c r="E2326" s="13" t="str">
        <x:v>Town</x:v>
      </x:c>
      <x:c r="F2326" s="15" t="str">
        <x:v>Anglo Industrial Park</x:v>
      </x:c>
      <x:c r="G2326" s="15" t="str">
        <x:v>Unit 2 Anglo Industrial Park, Fishponds Road, Wokingham RG41</x:v>
      </x:c>
      <x:c r="H2326" s="13" t="str">
        <x:v>Current</x:v>
      </x:c>
      <x:c r="I2326" s="14" t="n">
        <x:v>2993</x:v>
      </x:c>
      <x:c r="J2326" s="13" t="str">
        <x:f>IF(AND(ISNUMBER(I2326),I2326&gt;0),IF(I2326&lt;=1000,"1–1,000",IF(I2326&lt;=2500,"1,001–2,500",IF(I2326&lt;=5000,"2,501–5,000",IF(I2326&lt;=10000,"5,001–10,000","10,001–15,000")))),"2,501–5,000")</x:f>
        <x:v>2,501–5,000</x:v>
      </x:c>
      <x:c r="K2326" s="16" t="n">
        <x:v>45000</x:v>
      </x:c>
      <x:c r="L2326" s="43" t="n">
        <x:f>IF(AND(ISNUMBER(I2326),I2326&gt;0,ISNUMBER(K2326),K2326&gt;0),K2326/I2326,"n.a.")</x:f>
        <x:v>15.035081857667892</x:v>
      </x:c>
      <x:c r="M2326" s="43"/>
      <x:c r="N2326" s="13" t="str">
        <x:v>Yes</x:v>
      </x:c>
      <x:c r="O2326" s="15" t="str">
        <x:v>Not stated in reviewed sources</x:v>
      </x:c>
      <x:c r="P2326" s="15" t="str">
        <x:v>Not stated in reviewed sources</x:v>
      </x:c>
      <x:c r="Q2326" s="15" t="str">
        <x:v>Industrial/warehouse accommodation.</x:v>
      </x:c>
      <x:c r="R2326" s="15" t="str">
        <x:v>Advertised to let Current advert observed on 4 November 2026. Annual asking rent is 12 × advertised monthly rent; portal values may be rounded.</x:v>
      </x:c>
      <x:c r="S2326" s="15" t="str">
        <x:v>https://www.zoopla.co.uk/to-rent/commercial/details/62845272/</x:v>
      </x:c>
      <x:c r="T2326" s="15" t="str">
        <x:v>https://www.rightmove.co.uk/properties/762536199442736#/?channel=COM_LET</x:v>
      </x:c>
      <x:c r="U2326" s="15" t="str"/>
      <x:c r="V2326" s="15" t="str">
        <x:v>Wokingham — Anglo Industrial Park</x:v>
      </x:c>
      <x:c r="W2326" s="15" t="str">
        <x:v>Individual unit ≤15,000 sq ft</x:v>
      </x:c>
      <x:c r="X2326" s="13" t="n">
        <x:f>IF(N2326="Yes",L2326,0)</x:f>
        <x:v>15.035081857667892</x:v>
      </x:c>
      <x:c r="Y2326" s="14" t="n">
        <x:v>1</x:v>
      </x:c>
      <x:c r="Z2326" s="13" t="str">
        <x:v>Industrial / workshop / storage</x:v>
      </x:c>
    </x:row>
    <x:row r="2327" ht="62" customHeight="1">
      <x:c r="A2327" s="13" t="str">
        <x:v>SE1347</x:v>
      </x:c>
      <x:c r="B2327" s="15" t="str">
        <x:v>Wokingham</x:v>
      </x:c>
      <x:c r="C2327" s="15" t="str">
        <x:v>Wokingham</x:v>
      </x:c>
      <x:c r="D2327" s="14" t="n">
        <x:v>50325</x:v>
      </x:c>
      <x:c r="E2327" s="13" t="str">
        <x:v>Town</x:v>
      </x:c>
      <x:c r="F2327" s="15" t="str">
        <x:v>Anglo Industrial Park</x:v>
      </x:c>
      <x:c r="G2327" s="15" t="str">
        <x:v>Unit 8, Anglo Industrial Park, Wokingham RG41</x:v>
      </x:c>
      <x:c r="H2327" s="13" t="str">
        <x:v>Current</x:v>
      </x:c>
      <x:c r="I2327" s="14" t="n">
        <x:v>3356</x:v>
      </x:c>
      <x:c r="J2327" s="13" t="str">
        <x:f>IF(AND(ISNUMBER(I2327),I2327&gt;0),IF(I2327&lt;=1000,"1–1,000",IF(I2327&lt;=2500,"1,001–2,500",IF(I2327&lt;=5000,"2,501–5,000",IF(I2327&lt;=10000,"5,001–10,000","10,001–15,000")))),"2,501–5,000")</x:f>
        <x:v>2,501–5,000</x:v>
      </x:c>
      <x:c r="K2327" s="16" t="n">
        <x:v>39996</x:v>
      </x:c>
      <x:c r="L2327" s="43" t="n">
        <x:f>IF(AND(ISNUMBER(I2327),I2327&gt;0,ISNUMBER(K2327),K2327&gt;0),K2327/I2327,"n.a.")</x:f>
        <x:v>11.917759237187127</x:v>
      </x:c>
      <x:c r="M2327" s="43"/>
      <x:c r="N2327" s="13" t="str">
        <x:v>Yes</x:v>
      </x:c>
      <x:c r="O2327" s="15" t="str">
        <x:v>High bay warehouse with 5-7m eaves; This single storey unit benefits from good eaves height, high floor loading capacity, steel frame and a large roller shutter door.</x:v>
      </x:c>
      <x:c r="P2327" s="15" t="str">
        <x:v>Loading door- 3.5m wide x 4.2m high; This single storey unit benefits from good eaves height, high floor loading capacity, steel frame and a large roller shutter door.</x:v>
      </x:c>
      <x:c r="Q2327" s="15" t="str">
        <x:v>Industrial/warehouse accommodation.</x:v>
      </x:c>
      <x:c r="R2327" s="15" t="str">
        <x:v>Advertised to let Current advert observed on 4 November 2026. Annual asking rent is 12 × advertised monthly rent; portal values may be rounded.</x:v>
      </x:c>
      <x:c r="S2327" s="15" t="str">
        <x:v>https://www.zoopla.co.uk/to-rent/commercial/details/55111931/</x:v>
      </x:c>
      <x:c r="T2327" s="15" t="str">
        <x:v>https://search.pagehardyharris.co.uk/properties/21542-unit-8-anglo-industrial-park-wokingham</x:v>
      </x:c>
      <x:c r="U2327" s="15" t="str"/>
      <x:c r="V2327" s="15" t="str">
        <x:v>Wokingham — Anglo Industrial Park</x:v>
      </x:c>
      <x:c r="W2327" s="15" t="str">
        <x:v>Individual unit ≤15,000 sq ft</x:v>
      </x:c>
      <x:c r="X2327" s="13" t="n">
        <x:f>IF(N2327="Yes",L2327,0)</x:f>
        <x:v>11.917759237187127</x:v>
      </x:c>
      <x:c r="Y2327" s="14" t="n">
        <x:v>1</x:v>
      </x:c>
      <x:c r="Z2327" s="13" t="str">
        <x:v>Industrial / workshop / storage</x:v>
      </x:c>
    </x:row>
    <x:row r="2328" ht="42" customHeight="1">
      <x:c r="A2328" s="13" t="str">
        <x:v>SE1348</x:v>
      </x:c>
      <x:c r="B2328" s="15" t="str">
        <x:v>Wokingham</x:v>
      </x:c>
      <x:c r="C2328" s="15" t="str">
        <x:v>Wokingham</x:v>
      </x:c>
      <x:c r="D2328" s="14" t="n">
        <x:v>50325</x:v>
      </x:c>
      <x:c r="E2328" s="13" t="str">
        <x:v>Town</x:v>
      </x:c>
      <x:c r="F2328" s="15" t="str">
        <x:v>Molly Millars Business Park</x:v>
      </x:c>
      <x:c r="G2328" s="15" t="str">
        <x:v>Molly Millars Lane, Wokingham RG41</x:v>
      </x:c>
      <x:c r="H2328" s="13" t="str">
        <x:v>Current</x:v>
      </x:c>
      <x:c r="I2328" s="14" t="n">
        <x:v>5937</x:v>
      </x:c>
      <x:c r="J2328" s="13" t="str">
        <x:f>IF(AND(ISNUMBER(I2328),I2328&gt;0),IF(I2328&lt;=1000,"1–1,000",IF(I2328&lt;=2500,"1,001–2,500",IF(I2328&lt;=5000,"2,501–5,000",IF(I2328&lt;=10000,"5,001–10,000","10,001–15,000")))),"5,001–10,000")</x:f>
        <x:v>5,001–10,000</x:v>
      </x:c>
      <x:c r="K2328" s="16"/>
      <x:c r="L2328" s="43" t="str">
        <x:f>IF(AND(ISNUMBER(I2328),I2328&gt;0,ISNUMBER(K2328),K2328&gt;0),K2328/I2328,"n.a.")</x:f>
        <x:v>n.a.</x:v>
      </x:c>
      <x:c r="M2328" s="43"/>
      <x:c r="N2328" s="13" t="str">
        <x:v>No</x:v>
      </x:c>
      <x:c r="O2328" s="15" t="str">
        <x:v>Not stated in reviewed sources</x:v>
      </x:c>
      <x:c r="P2328" s="15" t="str">
        <x:v>Not stated in reviewed sources</x:v>
      </x:c>
      <x:c r="Q2328" s="15" t="str">
        <x:v>Industrial/warehouse accommodation; trade counter.</x:v>
      </x:c>
      <x:c r="R2328" s="15" t="str">
        <x:v>Advertised to let Current advert observed on 4 November 2026.</x:v>
      </x:c>
      <x:c r="S2328" s="15" t="str">
        <x:v>https://www.zoopla.co.uk/to-rent/commercial/details/55958467/</x:v>
      </x:c>
      <x:c r="T2328" s="15" t="str"/>
      <x:c r="U2328" s="15" t="str"/>
      <x:c r="V2328" s="15" t="str">
        <x:v>Wokingham — Molly Millars Business Park</x:v>
      </x:c>
      <x:c r="W2328" s="15" t="str">
        <x:v>Individual unit ≤15,000 sq ft</x:v>
      </x:c>
      <x:c r="X2328" s="13" t="n">
        <x:f>IF(N2328="Yes",L2328,0)</x:f>
        <x:v>0</x:v>
      </x:c>
      <x:c r="Y2328" s="14" t="n">
        <x:v>1</x:v>
      </x:c>
      <x:c r="Z2328" s="13" t="str">
        <x:v>Industrial / workshop / storage</x:v>
      </x:c>
    </x:row>
    <x:row r="2329" ht="42" customHeight="1">
      <x:c r="A2329" s="13" t="str">
        <x:v>SE1349</x:v>
      </x:c>
      <x:c r="B2329" s="15" t="str">
        <x:v>Wokingham</x:v>
      </x:c>
      <x:c r="C2329" s="15" t="str">
        <x:v>Wokingham</x:v>
      </x:c>
      <x:c r="D2329" s="14" t="n">
        <x:v>50325</x:v>
      </x:c>
      <x:c r="E2329" s="13" t="str">
        <x:v>Town</x:v>
      </x:c>
      <x:c r="F2329" s="15" t="str">
        <x:v>Molly Millars Business Park</x:v>
      </x:c>
      <x:c r="G2329" s="15" t="str">
        <x:v>Unit 2, Molly Millars Bridge, Wokingham, RG41 2WY</x:v>
      </x:c>
      <x:c r="H2329" s="13" t="str">
        <x:v>Current</x:v>
      </x:c>
      <x:c r="I2329" s="14" t="n">
        <x:v>11222</x:v>
      </x:c>
      <x:c r="J2329" s="13" t="str">
        <x:f>IF(AND(ISNUMBER(I2329),I2329&gt;0),IF(I2329&lt;=1000,"1–1,000",IF(I2329&lt;=2500,"1,001–2,500",IF(I2329&lt;=5000,"2,501–5,000",IF(I2329&lt;=10000,"5,001–10,000","10,001–15,000")))),"10,001–15,000")</x:f>
        <x:v>10,001–15,000</x:v>
      </x:c>
      <x:c r="K2329" s="16"/>
      <x:c r="L2329" s="43" t="str">
        <x:f>IF(AND(ISNUMBER(I2329),I2329&gt;0,ISNUMBER(K2329),K2329&gt;0),K2329/I2329,"n.a.")</x:f>
        <x:v>n.a.</x:v>
      </x:c>
      <x:c r="M2329" s="43"/>
      <x:c r="N2329" s="13" t="str">
        <x:v>No</x:v>
      </x:c>
      <x:c r="O2329" s="15" t="str">
        <x:v>Not stated in reviewed sources</x:v>
      </x:c>
      <x:c r="P2329" s="15" t="str">
        <x:v>Not stated in reviewed sources</x:v>
      </x:c>
      <x:c r="Q2329" s="15" t="str">
        <x:v>Industrial/warehouse accommodation.</x:v>
      </x:c>
      <x:c r="R2329" s="15" t="str">
        <x:v>Advertised to let Current advert observed on 4 November 2026.</x:v>
      </x:c>
      <x:c r="S2329" s="15" t="str">
        <x:v>https://www.rightmove.co.uk/properties/773353225497121#/?channel=COM_LET</x:v>
      </x:c>
      <x:c r="T2329" s="15" t="str"/>
      <x:c r="U2329" s="15" t="str"/>
      <x:c r="V2329" s="15" t="str">
        <x:v>Wokingham — Molly Millars Business Park</x:v>
      </x:c>
      <x:c r="W2329" s="15" t="str">
        <x:v>Individual unit ≤15,000 sq ft</x:v>
      </x:c>
      <x:c r="X2329" s="13" t="n">
        <x:f>IF(N2329="Yes",L2329,0)</x:f>
        <x:v>0</x:v>
      </x:c>
      <x:c r="Y2329" s="14" t="n">
        <x:v>1</x:v>
      </x:c>
      <x:c r="Z2329" s="13" t="str">
        <x:v>Industrial / workshop / storage</x:v>
      </x:c>
    </x:row>
    <x:row r="2330" ht="42" customHeight="1">
      <x:c r="A2330" s="13" t="str">
        <x:v>SE1350</x:v>
      </x:c>
      <x:c r="B2330" s="15" t="str">
        <x:v>Wokingham</x:v>
      </x:c>
      <x:c r="C2330" s="15" t="str">
        <x:v>Wokingham</x:v>
      </x:c>
      <x:c r="D2330" s="14" t="n">
        <x:v>50325</x:v>
      </x:c>
      <x:c r="E2330" s="13" t="str">
        <x:v>Town</x:v>
      </x:c>
      <x:c r="F2330" s="15" t="str">
        <x:v>Molly Millars Business Park</x:v>
      </x:c>
      <x:c r="G2330" s="15" t="str">
        <x:v>Unit 3, Molly Millars Bridge, Wokingham RG41</x:v>
      </x:c>
      <x:c r="H2330" s="13" t="str">
        <x:v>Current</x:v>
      </x:c>
      <x:c r="I2330" s="14" t="n">
        <x:v>5334</x:v>
      </x:c>
      <x:c r="J2330" s="13" t="str">
        <x:f>IF(AND(ISNUMBER(I2330),I2330&gt;0),IF(I2330&lt;=1000,"1–1,000",IF(I2330&lt;=2500,"1,001–2,500",IF(I2330&lt;=5000,"2,501–5,000",IF(I2330&lt;=10000,"5,001–10,000","10,001–15,000")))),"5,001–10,000")</x:f>
        <x:v>5,001–10,000</x:v>
      </x:c>
      <x:c r="K2330" s="16" t="n">
        <x:v>74676</x:v>
      </x:c>
      <x:c r="L2330" s="43" t="n">
        <x:f>IF(AND(ISNUMBER(I2330),I2330&gt;0,ISNUMBER(K2330),K2330&gt;0),K2330/I2330,"n.a.")</x:f>
        <x:v>14</x:v>
      </x:c>
      <x:c r="M2330" s="43"/>
      <x:c r="N2330" s="13" t="str">
        <x:v>Yes</x:v>
      </x:c>
      <x:c r="O2330" s="15" t="str">
        <x:v>Not stated in reviewed sources</x:v>
      </x:c>
      <x:c r="P2330" s="15" t="str">
        <x:v>Not stated in reviewed sources</x:v>
      </x:c>
      <x:c r="Q2330" s="15" t="str">
        <x:v>Industrial/warehouse accommodation.</x:v>
      </x:c>
      <x:c r="R2330" s="15" t="str">
        <x:v>Advertised to let Current advert observed on 4 November 2026. Annual asking rent is 12 × advertised monthly rent; portal values may be rounded.</x:v>
      </x:c>
      <x:c r="S2330" s="15" t="str">
        <x:v>https://www.zoopla.co.uk/to-rent/commercial/details/66374726/</x:v>
      </x:c>
      <x:c r="T2330" s="15" t="str">
        <x:v>https://www.rightmove.co.uk/properties/773353229750241#/?channel=COM_LET</x:v>
      </x:c>
      <x:c r="U2330" s="15" t="str">
        <x:v>https://www.rightmove.co.uk/properties/773336752208704#/?channel=COM_LET</x:v>
      </x:c>
      <x:c r="V2330" s="15" t="str">
        <x:v>Wokingham — Molly Millars Business Park</x:v>
      </x:c>
      <x:c r="W2330" s="15" t="str">
        <x:v>Individual unit ≤15,000 sq ft</x:v>
      </x:c>
      <x:c r="X2330" s="13" t="n">
        <x:f>IF(N2330="Yes",L2330,0)</x:f>
        <x:v>14</x:v>
      </x:c>
      <x:c r="Y2330" s="14" t="n">
        <x:v>1</x:v>
      </x:c>
      <x:c r="Z2330" s="13" t="str">
        <x:v>Industrial / workshop / storage</x:v>
      </x:c>
    </x:row>
    <x:row r="2331" ht="114" customHeight="1">
      <x:c r="A2331" s="13" t="str">
        <x:v>SE1351</x:v>
      </x:c>
      <x:c r="B2331" s="15" t="str">
        <x:v>Wokingham</x:v>
      </x:c>
      <x:c r="C2331" s="15" t="str">
        <x:v>Wokingham</x:v>
      </x:c>
      <x:c r="D2331" s="14" t="n">
        <x:v>50325</x:v>
      </x:c>
      <x:c r="E2331" s="13" t="str">
        <x:v>Town</x:v>
      </x:c>
      <x:c r="F2331" s="15" t="str">
        <x:v>Molly Millars Business Park</x:v>
      </x:c>
      <x:c r="G2331" s="15" t="str">
        <x:v>Unit 4 Millars Business Park, Fishponds Close, Molly Millars Lane, Wokingham RG41</x:v>
      </x:c>
      <x:c r="H2331" s="13" t="str">
        <x:v>Current</x:v>
      </x:c>
      <x:c r="I2331" s="14" t="n">
        <x:v>8698</x:v>
      </x:c>
      <x:c r="J2331" s="13" t="str">
        <x:f>IF(AND(ISNUMBER(I2331),I2331&gt;0),IF(I2331&lt;=1000,"1–1,000",IF(I2331&lt;=2500,"1,001–2,500",IF(I2331&lt;=5000,"2,501–5,000",IF(I2331&lt;=10000,"5,001–10,000","10,001–15,000")))),"5,001–10,000")</x:f>
        <x:v>5,001–10,000</x:v>
      </x:c>
      <x:c r="K2331" s="16" t="n">
        <x:v>135684</x:v>
      </x:c>
      <x:c r="L2331" s="43" t="n">
        <x:f>IF(AND(ISNUMBER(I2331),I2331&gt;0,ISNUMBER(K2331),K2331&gt;0),K2331/I2331,"n.a.")</x:f>
        <x:v>15.59944814899977</x:v>
      </x:c>
      <x:c r="M2331" s="43"/>
      <x:c r="N2331" s="13" t="str">
        <x:v>Yes</x:v>
      </x:c>
      <x:c r="O2331" s="15" t="str">
        <x:v>Non quoting 8698 sq ft Unit 4 Millars Business Park, Fishponds Close, Wokingham RG41 Property Description Grade A industrial/warehouse unit benefitting from 7.5m eaves, 1 electric level access loading door, ...; Grade A industrial/warehouse unit benefitting from 7.5m eaves, 1 electric level access loading door, fully fitted first floor offices, …</x:v>
      </x:c>
      <x:c r="P2331" s="15" t="str">
        <x:v>Non quoting 8698 sq ft Unit 4 Millars Business Park, Fishponds Close, Wokingham RG41 Property Description Grade A industrial/warehouse unit benefitting from 7.5m eaves, 1 electric level access loading door, ...; Grade A industrial/warehouse unit benefitting from 7.5m eaves, 1 electric level access loading door, fully fitted first floor offices, …</x:v>
      </x:c>
      <x:c r="Q2331" s="15" t="str">
        <x:v>Industrial/warehouse accommodation.</x:v>
      </x:c>
      <x:c r="R2331" s="15" t="str">
        <x:v>Advertised to let Current advert observed on 4 November 2026. Annual asking rent is 12 × advertised monthly rent; portal values may be rounded.</x:v>
      </x:c>
      <x:c r="S2331" s="15" t="str">
        <x:v>https://www.zoopla.co.uk/to-rent/commercial/details/72550984/</x:v>
      </x:c>
      <x:c r="T2331" s="15" t="str">
        <x:v>https://www.zoopla.co.uk/to-rent/commercial/details/70968531/</x:v>
      </x:c>
      <x:c r="U2331" s="15" t="str">
        <x:v>https://www.rightmove.co.uk/properties/165377357#/?channel=COM_LET</x:v>
      </x:c>
      <x:c r="V2331" s="15" t="str">
        <x:v>Wokingham — Molly Millars Business Park</x:v>
      </x:c>
      <x:c r="W2331" s="15" t="str">
        <x:v>Individual unit ≤15,000 sq ft</x:v>
      </x:c>
      <x:c r="X2331" s="13" t="n">
        <x:f>IF(N2331="Yes",L2331,0)</x:f>
        <x:v>15.59944814899977</x:v>
      </x:c>
      <x:c r="Y2331" s="14" t="n">
        <x:v>1</x:v>
      </x:c>
      <x:c r="Z2331" s="13" t="str">
        <x:v>Industrial / workshop / storage</x:v>
      </x:c>
    </x:row>
    <x:row r="2332" ht="62" customHeight="1">
      <x:c r="A2332" s="13" t="str">
        <x:v>SE1352</x:v>
      </x:c>
      <x:c r="B2332" s="15" t="str">
        <x:v>Wokingham</x:v>
      </x:c>
      <x:c r="C2332" s="15" t="str">
        <x:v>Wokingham</x:v>
      </x:c>
      <x:c r="D2332" s="14" t="n">
        <x:v>50325</x:v>
      </x:c>
      <x:c r="E2332" s="13" t="str">
        <x:v>Town</x:v>
      </x:c>
      <x:c r="F2332" s="15" t="str">
        <x:v>Molly Millars Business Park</x:v>
      </x:c>
      <x:c r="G2332" s="15" t="str">
        <x:v>Unit 5, Phase II Millars Business Park, Wokingham RG41</x:v>
      </x:c>
      <x:c r="H2332" s="13" t="str">
        <x:v>Current</x:v>
      </x:c>
      <x:c r="I2332" s="14" t="n">
        <x:v>13808</x:v>
      </x:c>
      <x:c r="J2332" s="13" t="str">
        <x:f>IF(AND(ISNUMBER(I2332),I2332&gt;0),IF(I2332&lt;=1000,"1–1,000",IF(I2332&lt;=2500,"1,001–2,500",IF(I2332&lt;=5000,"2,501–5,000",IF(I2332&lt;=10000,"5,001–10,000","10,001–15,000")))),"10,001–15,000")</x:f>
        <x:v>10,001–15,000</x:v>
      </x:c>
      <x:c r="K2332" s="16"/>
      <x:c r="L2332" s="43" t="str">
        <x:f>IF(AND(ISNUMBER(I2332),I2332&gt;0,ISNUMBER(K2332),K2332&gt;0),K2332/I2332,"n.a.")</x:f>
        <x:v>n.a.</x:v>
      </x:c>
      <x:c r="M2332" s="43"/>
      <x:c r="N2332" s="13" t="str">
        <x:v>No</x:v>
      </x:c>
      <x:c r="O2332" s="15" t="str">
        <x:v>Capable of being taken individually or combined, units 4-5 benefit from a minimum 7.5m eaves height whilst units 6-7 benefit from a minimum 6m eaves height.</x:v>
      </x:c>
      <x:c r="P2332" s="15" t="str">
        <x:v>All units benefit from an electric level access loading door...</x:v>
      </x:c>
      <x:c r="Q2332" s="15" t="str">
        <x:v>Industrial/warehouse accommodation.</x:v>
      </x:c>
      <x:c r="R2332" s="15" t="str">
        <x:v>Advertised to let Current advert observed on 4 November 2026.</x:v>
      </x:c>
      <x:c r="S2332" s="15" t="str">
        <x:v>https://www.zoopla.co.uk/to-rent/commercial/details/65245779/</x:v>
      </x:c>
      <x:c r="T2332" s="15" t="str">
        <x:v>https://www.rightmove.co.uk/properties/140857100#/?channel=COM_LET</x:v>
      </x:c>
      <x:c r="U2332" s="15" t="str"/>
      <x:c r="V2332" s="15" t="str">
        <x:v>Wokingham — Molly Millars Business Park</x:v>
      </x:c>
      <x:c r="W2332" s="15" t="str">
        <x:v>Individual unit ≤15,000 sq ft</x:v>
      </x:c>
      <x:c r="X2332" s="13" t="n">
        <x:f>IF(N2332="Yes",L2332,0)</x:f>
        <x:v>0</x:v>
      </x:c>
      <x:c r="Y2332" s="14" t="n">
        <x:v>1</x:v>
      </x:c>
      <x:c r="Z2332" s="13" t="str">
        <x:v>Industrial / workshop / storage</x:v>
      </x:c>
    </x:row>
    <x:row r="2333" ht="75" customHeight="1">
      <x:c r="A2333" s="13" t="str">
        <x:v>SE1353</x:v>
      </x:c>
      <x:c r="B2333" s="15" t="str">
        <x:v>Wokingham</x:v>
      </x:c>
      <x:c r="C2333" s="15" t="str">
        <x:v>Wokingham</x:v>
      </x:c>
      <x:c r="D2333" s="14" t="n">
        <x:v>50325</x:v>
      </x:c>
      <x:c r="E2333" s="13" t="str">
        <x:v>Town</x:v>
      </x:c>
      <x:c r="F2333" s="15" t="str">
        <x:v>Molly Millars Business Park</x:v>
      </x:c>
      <x:c r="G2333" s="15" t="str">
        <x:v>Unit 6, Phase II Molly Millars Business Park, Wokingham, Berkshire</x:v>
      </x:c>
      <x:c r="H2333" s="13" t="str">
        <x:v>Current</x:v>
      </x:c>
      <x:c r="I2333" s="14" t="n">
        <x:v>5440</x:v>
      </x:c>
      <x:c r="J2333" s="13" t="str">
        <x:f>IF(AND(ISNUMBER(I2333),I2333&gt;0),IF(I2333&lt;=1000,"1–1,000",IF(I2333&lt;=2500,"1,001–2,500",IF(I2333&lt;=5000,"2,501–5,000",IF(I2333&lt;=10000,"5,001–10,000","10,001–15,000")))),"5,001–10,000")</x:f>
        <x:v>5,001–10,000</x:v>
      </x:c>
      <x:c r="K2333" s="16"/>
      <x:c r="L2333" s="43" t="str">
        <x:f>IF(AND(ISNUMBER(I2333),I2333&gt;0,ISNUMBER(K2333),K2333&gt;0),K2333/I2333,"n.a.")</x:f>
        <x:v>n.a.</x:v>
      </x:c>
      <x:c r="M2333" s="43"/>
      <x:c r="N2333" s="13" t="str">
        <x:v>No</x:v>
      </x:c>
      <x:c r="O2333" s="15" t="str">
        <x:v>Unit 6 benefits from minimum 6m eaves height, one electric level access loading door, fully fitted first floor offices, PV roof panels, and 6 car parking spaces with allocated EV charging.</x:v>
      </x:c>
      <x:c r="P2333" s="15" t="str">
        <x:v>Unit 6 benefits from minimum 6m eaves height, one electric level access loading door, fully fitted first floor offices, PV roof panels, and 6 car parking spaces with allocated EV charging.</x:v>
      </x:c>
      <x:c r="Q2333" s="15" t="str">
        <x:v>Industrial/warehouse accommodation; ancillary offices; parking.</x:v>
      </x:c>
      <x:c r="R2333" s="15" t="str">
        <x:v>Advertised to let Current advert observed on 4 November 2026. Duplicate portal / agent advert for the same demise; counted once.</x:v>
      </x:c>
      <x:c r="S2333" s="15" t="str">
        <x:v>https://www.rightmove.co.uk/properties/140857097#/?channel=COM_LET</x:v>
      </x:c>
      <x:c r="T2333" s="15" t="str">
        <x:v>https://www.zoopla.co.uk/to-rent/commercial/details/65246130/</x:v>
      </x:c>
      <x:c r="U2333" s="15" t="str"/>
      <x:c r="V2333" s="15" t="str">
        <x:v>Wokingham — Molly Millars Business Park</x:v>
      </x:c>
      <x:c r="W2333" s="15" t="str">
        <x:v>Individual unit ≤15,000 sq ft</x:v>
      </x:c>
      <x:c r="X2333" s="13" t="n">
        <x:f>IF(N2333="Yes",L2333,0)</x:f>
        <x:v>0</x:v>
      </x:c>
      <x:c r="Y2333" s="14" t="n">
        <x:v>1</x:v>
      </x:c>
      <x:c r="Z2333" s="13" t="str">
        <x:v>Industrial / workshop / storage</x:v>
      </x:c>
    </x:row>
    <x:row r="2334" ht="75" customHeight="1">
      <x:c r="A2334" s="13" t="str">
        <x:v>SE1354</x:v>
      </x:c>
      <x:c r="B2334" s="15" t="str">
        <x:v>Wokingham</x:v>
      </x:c>
      <x:c r="C2334" s="15" t="str">
        <x:v>Wokingham</x:v>
      </x:c>
      <x:c r="D2334" s="14" t="n">
        <x:v>50325</x:v>
      </x:c>
      <x:c r="E2334" s="13" t="str">
        <x:v>Town</x:v>
      </x:c>
      <x:c r="F2334" s="15" t="str">
        <x:v>Molly Millars Business Park</x:v>
      </x:c>
      <x:c r="G2334" s="15" t="str">
        <x:v>Unit 7, Phase II Millars Business Park, Wokingham, Berkshire RG41</x:v>
      </x:c>
      <x:c r="H2334" s="13" t="str">
        <x:v>Current</x:v>
      </x:c>
      <x:c r="I2334" s="14" t="n">
        <x:v>4692</x:v>
      </x:c>
      <x:c r="J2334" s="13" t="str">
        <x:f>IF(AND(ISNUMBER(I2334),I2334&gt;0),IF(I2334&lt;=1000,"1–1,000",IF(I2334&lt;=2500,"1,001–2,500",IF(I2334&lt;=5000,"2,501–5,000",IF(I2334&lt;=10000,"5,001–10,000","10,001–15,000")))),"2,501–5,000")</x:f>
        <x:v>2,501–5,000</x:v>
      </x:c>
      <x:c r="K2334" s="16"/>
      <x:c r="L2334" s="43" t="str">
        <x:f>IF(AND(ISNUMBER(I2334),I2334&gt;0,ISNUMBER(K2334),K2334&gt;0),K2334/I2334,"n.a.")</x:f>
        <x:v>n.a.</x:v>
      </x:c>
      <x:c r="M2334" s="43"/>
      <x:c r="N2334" s="13" t="str">
        <x:v>No</x:v>
      </x:c>
      <x:c r="O2334" s="15" t="str">
        <x:v>Capable of being taken individually or combined, units 6&amp;7 benefit from a minimum 6m eaves height, one electric level access loading door per unit, fully fitted first floor offices, PV roof pan...</x:v>
      </x:c>
      <x:c r="P2334" s="15" t="str">
        <x:v>Capable of being taken individually or combined, units 6&amp;7 benefit from a minimum 6m eaves height, one electric level access loading door per unit, fully fitted first floor offices, PV roof pan...</x:v>
      </x:c>
      <x:c r="Q2334" s="15" t="str">
        <x:v>Industrial/warehouse accommodation.</x:v>
      </x:c>
      <x:c r="R2334" s="15" t="str">
        <x:v>Advertised to let Current advert observed on 4 November 2026.</x:v>
      </x:c>
      <x:c r="S2334" s="15" t="str">
        <x:v>https://www.zoopla.co.uk/to-rent/commercial/details/65245916/</x:v>
      </x:c>
      <x:c r="T2334" s="15" t="str">
        <x:v>https://www.rightmove.co.uk/properties/140857094#/?channel=COM_LET</x:v>
      </x:c>
      <x:c r="U2334" s="15" t="str"/>
      <x:c r="V2334" s="15" t="str">
        <x:v>Wokingham — Molly Millars Business Park</x:v>
      </x:c>
      <x:c r="W2334" s="15" t="str">
        <x:v>Individual unit ≤15,000 sq ft</x:v>
      </x:c>
      <x:c r="X2334" s="13" t="n">
        <x:f>IF(N2334="Yes",L2334,0)</x:f>
        <x:v>0</x:v>
      </x:c>
      <x:c r="Y2334" s="14" t="n">
        <x:v>1</x:v>
      </x:c>
      <x:c r="Z2334" s="13" t="str">
        <x:v>Industrial / workshop / storage</x:v>
      </x:c>
    </x:row>
    <x:row r="2335" ht="49" customHeight="1">
      <x:c r="A2335" s="13" t="str">
        <x:v>SE1355</x:v>
      </x:c>
      <x:c r="B2335" s="15" t="str">
        <x:v>Wokingham</x:v>
      </x:c>
      <x:c r="C2335" s="15" t="str">
        <x:v>Wokingham</x:v>
      </x:c>
      <x:c r="D2335" s="14" t="n">
        <x:v>50325</x:v>
      </x:c>
      <x:c r="E2335" s="13" t="str">
        <x:v>Town</x:v>
      </x:c>
      <x:c r="F2335" s="15" t="str">
        <x:v>Standalone / estate not stated</x:v>
      </x:c>
      <x:c r="G2335" s="15" t="str">
        <x:v>Unit 5, Millars Brook, Wokingham RG41</x:v>
      </x:c>
      <x:c r="H2335" s="13" t="str">
        <x:v>Current</x:v>
      </x:c>
      <x:c r="I2335" s="14"/>
      <x:c r="J2335" s="13" t="str">
        <x:f>IF(AND(ISNUMBER(I2335),I2335&gt;0),IF(I2335&lt;=1000,"1–1,000",IF(I2335&lt;=2500,"1,001–2,500",IF(I2335&lt;=5000,"2,501–5,000",IF(I2335&lt;=10000,"5,001–10,000","10,001–15,000")))),"Range crosses bands")</x:f>
        <x:v>Range crosses bands</x:v>
      </x:c>
      <x:c r="K2335" s="16"/>
      <x:c r="L2335" s="43" t="str">
        <x:f>IF(AND(ISNUMBER(I2335),I2335&gt;0,ISNUMBER(K2335),K2335&gt;0),K2335/I2335,"n.a.")</x:f>
        <x:v>n.a.</x:v>
      </x:c>
      <x:c r="M2335" s="43"/>
      <x:c r="N2335" s="13" t="str">
        <x:v>No</x:v>
      </x:c>
      <x:c r="O2335" s="15" t="str">
        <x:v>Not stated in reviewed sources</x:v>
      </x:c>
      <x:c r="P2335" s="15" t="str">
        <x:v>Not stated in reviewed sources</x:v>
      </x:c>
      <x:c r="Q2335" s="15" t="str">
        <x:v>Industrial/warehouse accommodation.</x:v>
      </x:c>
      <x:c r="R2335" s="15" t="str">
        <x:v>Advertised to let Current advert observed on 4 November 2026. Annual asking rent is 12 × advertised monthly rent; portal values may be rounded. One named range/combined demise; no inferred individual areas or annual rent allocation.</x:v>
      </x:c>
      <x:c r="S2335" s="15" t="str">
        <x:v>https://www.zoopla.co.uk/to-rent/commercial/details/73633374/</x:v>
      </x:c>
      <x:c r="T2335" s="15" t="str"/>
      <x:c r="U2335" s="15" t="str"/>
      <x:c r="V2335" s="15" t="str">
        <x:v>Wokingham — Standalone / estate not stated</x:v>
      </x:c>
      <x:c r="W2335" s="15" t="str">
        <x:v>2,088–4,157 sq ft; exact unit area not stated</x:v>
      </x:c>
      <x:c r="X2335" s="13" t="n">
        <x:f>IF(N2335="Yes",L2335,0)</x:f>
        <x:v>0</x:v>
      </x:c>
      <x:c r="Y2335" s="14" t="n">
        <x:v>1</x:v>
      </x:c>
      <x:c r="Z2335" s="13" t="str">
        <x:v>Industrial / workshop / storage</x:v>
      </x:c>
    </x:row>
    <x:row r="2336" ht="42" customHeight="1">
      <x:c r="A2336" s="13" t="str">
        <x:v>SE1356</x:v>
      </x:c>
      <x:c r="B2336" s="15" t="str">
        <x:v>Wokingham</x:v>
      </x:c>
      <x:c r="C2336" s="15" t="str">
        <x:v>Wokingham</x:v>
      </x:c>
      <x:c r="D2336" s="14" t="n">
        <x:v>50325</x:v>
      </x:c>
      <x:c r="E2336" s="13" t="str">
        <x:v>Town</x:v>
      </x:c>
      <x:c r="F2336" s="15" t="str">
        <x:v>Station Industrial Estate</x:v>
      </x:c>
      <x:c r="G2336" s="15" t="str">
        <x:v>Unit 10 Station Industrial Estate, Oxford Road, Wokingham RG41</x:v>
      </x:c>
      <x:c r="H2336" s="13" t="str">
        <x:v>Current</x:v>
      </x:c>
      <x:c r="I2336" s="14" t="n">
        <x:v>1386</x:v>
      </x:c>
      <x:c r="J2336" s="13" t="str">
        <x:f>IF(AND(ISNUMBER(I2336),I2336&gt;0),IF(I2336&lt;=1000,"1–1,000",IF(I2336&lt;=2500,"1,001–2,500",IF(I2336&lt;=5000,"2,501–5,000",IF(I2336&lt;=10000,"5,001–10,000","10,001–15,000")))),"1,001–2,500")</x:f>
        <x:v>1,001–2,500</x:v>
      </x:c>
      <x:c r="K2336" s="16" t="n">
        <x:v>24948</x:v>
      </x:c>
      <x:c r="L2336" s="43" t="n">
        <x:f>IF(AND(ISNUMBER(I2336),I2336&gt;0,ISNUMBER(K2336),K2336&gt;0),K2336/I2336,"n.a.")</x:f>
        <x:v>18</x:v>
      </x:c>
      <x:c r="M2336" s="43"/>
      <x:c r="N2336" s="13" t="str">
        <x:v>Yes</x:v>
      </x:c>
      <x:c r="O2336" s="15" t="str">
        <x:v>Not stated in reviewed sources</x:v>
      </x:c>
      <x:c r="P2336" s="15" t="str">
        <x:v>Not stated in reviewed sources</x:v>
      </x:c>
      <x:c r="Q2336" s="15" t="str">
        <x:v>Industrial/warehouse accommodation.</x:v>
      </x:c>
      <x:c r="R2336" s="15" t="str">
        <x:v>Advertised to let Current advert observed on 4 November 2026. Annual asking rent is 12 × advertised monthly rent; portal values may be rounded.</x:v>
      </x:c>
      <x:c r="S2336" s="15" t="str">
        <x:v>https://www.zoopla.co.uk/to-rent/commercial/details/72653995/</x:v>
      </x:c>
      <x:c r="T2336" s="15" t="str"/>
      <x:c r="U2336" s="15" t="str"/>
      <x:c r="V2336" s="15" t="str">
        <x:v>Wokingham — Station Industrial Estate</x:v>
      </x:c>
      <x:c r="W2336" s="15" t="str">
        <x:v>Individual unit ≤15,000 sq ft</x:v>
      </x:c>
      <x:c r="X2336" s="13" t="n">
        <x:f>IF(N2336="Yes",L2336,0)</x:f>
        <x:v>18</x:v>
      </x:c>
      <x:c r="Y2336" s="14" t="n">
        <x:v>1</x:v>
      </x:c>
      <x:c r="Z2336" s="13" t="str">
        <x:v>Industrial / workshop / storage</x:v>
      </x:c>
    </x:row>
    <x:row r="2337" ht="62" customHeight="1">
      <x:c r="A2337" s="13" t="str">
        <x:v>SE1357</x:v>
      </x:c>
      <x:c r="B2337" s="15" t="str">
        <x:v>Bracknell</x:v>
      </x:c>
      <x:c r="C2337" s="15" t="str">
        <x:v>Bracknell</x:v>
      </x:c>
      <x:c r="D2337" s="14" t="n">
        <x:v>78675</x:v>
      </x:c>
      <x:c r="E2337" s="13" t="str">
        <x:v>Town</x:v>
      </x:c>
      <x:c r="F2337" s="15" t="str">
        <x:v>Bilton Industrial Estate</x:v>
      </x:c>
      <x:c r="G2337" s="15" t="str">
        <x:v>Unit 22, Bilton Industrial Estate, Bracknell RG12</x:v>
      </x:c>
      <x:c r="H2337" s="13" t="str">
        <x:v>Current</x:v>
      </x:c>
      <x:c r="I2337" s="14" t="n">
        <x:v>1586</x:v>
      </x:c>
      <x:c r="J2337" s="13" t="str">
        <x:f>IF(AND(ISNUMBER(I2337),I2337&gt;0),IF(I2337&lt;=1000,"1–1,000",IF(I2337&lt;=2500,"1,001–2,500",IF(I2337&lt;=5000,"2,501–5,000",IF(I2337&lt;=10000,"5,001–10,000","10,001–15,000")))),"1,001–2,500")</x:f>
        <x:v>1,001–2,500</x:v>
      </x:c>
      <x:c r="K2337" s="16" t="n">
        <x:v>32004</x:v>
      </x:c>
      <x:c r="L2337" s="43" t="n">
        <x:f>IF(AND(ISNUMBER(I2337),I2337&gt;0,ISNUMBER(K2337),K2337&gt;0),K2337/I2337,"n.a.")</x:f>
        <x:v>20.17906683480454</x:v>
      </x:c>
      <x:c r="M2337" s="43"/>
      <x:c r="N2337" s="13" t="str">
        <x:v>Yes</x:v>
      </x:c>
      <x:c r="O2337" s="15" t="str">
        <x:v>This unit is located on Bilton Industrial Estate and benefits from modern, half round cladding with paved parking and electric roller shutter doors (height 4.55m, width 2.97m).</x:v>
      </x:c>
      <x:c r="P2337" s="15" t="str">
        <x:v>Electric Roller Shutter Door; This unit is located on Bilton Industrial Estate and benefits from modern, half round cladding with paved parking and electric roller shutter doors (height 4.55m, width 2.97m).</x:v>
      </x:c>
      <x:c r="Q2337" s="15" t="str">
        <x:v>Industrial/warehouse accommodation; trade counter.</x:v>
      </x:c>
      <x:c r="R2337" s="15" t="str">
        <x:v>Advertised to let Current advert observed on 4 November 2026. Annual asking rent is 12 × advertised monthly rent; portal values may be rounded.</x:v>
      </x:c>
      <x:c r="S2337" s="15" t="str">
        <x:v>https://www.zoopla.co.uk/to-rent/commercial/details/73593739/</x:v>
      </x:c>
      <x:c r="T2337" s="15" t="str">
        <x:v>https://search.pagehardyharris.co.uk/properties/377642-unit-22-bilton-industrial-estate-bracknell</x:v>
      </x:c>
      <x:c r="U2337" s="15" t="str"/>
      <x:c r="V2337" s="15" t="str">
        <x:v>Bracknell — Bilton Industrial Estate</x:v>
      </x:c>
      <x:c r="W2337" s="15" t="str">
        <x:v>Individual unit ≤15,000 sq ft</x:v>
      </x:c>
      <x:c r="X2337" s="13" t="n">
        <x:f>IF(N2337="Yes",L2337,0)</x:f>
        <x:v>20.17906683480454</x:v>
      </x:c>
      <x:c r="Y2337" s="14" t="n">
        <x:v>1</x:v>
      </x:c>
      <x:c r="Z2337" s="13" t="str">
        <x:v>Industrial / workshop / storage</x:v>
      </x:c>
    </x:row>
    <x:row r="2338" ht="62" customHeight="1">
      <x:c r="A2338" s="13" t="str">
        <x:v>SE1358</x:v>
      </x:c>
      <x:c r="B2338" s="15" t="str">
        <x:v>Bracknell</x:v>
      </x:c>
      <x:c r="C2338" s="15" t="str">
        <x:v>Bracknell</x:v>
      </x:c>
      <x:c r="D2338" s="14" t="n">
        <x:v>78675</x:v>
      </x:c>
      <x:c r="E2338" s="13" t="str">
        <x:v>Town</x:v>
      </x:c>
      <x:c r="F2338" s="15" t="str">
        <x:v>Western Industrial Area, Bracknell</x:v>
      </x:c>
      <x:c r="G2338" s="15" t="str">
        <x:v>Ellesfield Trade Centre, Ellesfield Avenue, Bracknell RG12</x:v>
      </x:c>
      <x:c r="H2338" s="13" t="str">
        <x:v>Current</x:v>
      </x:c>
      <x:c r="I2338" s="14" t="n">
        <x:v>4566</x:v>
      </x:c>
      <x:c r="J2338" s="13" t="str">
        <x:f>IF(AND(ISNUMBER(I2338),I2338&gt;0),IF(I2338&lt;=1000,"1–1,000",IF(I2338&lt;=2500,"1,001–2,500",IF(I2338&lt;=5000,"2,501–5,000",IF(I2338&lt;=10000,"5,001–10,000","10,001–15,000")))),"2,501–5,000")</x:f>
        <x:v>2,501–5,000</x:v>
      </x:c>
      <x:c r="K2338" s="16" t="n">
        <x:v>91320</x:v>
      </x:c>
      <x:c r="L2338" s="43" t="n">
        <x:f>IF(AND(ISNUMBER(I2338),I2338&gt;0,ISNUMBER(K2338),K2338&gt;0),K2338/I2338,"n.a.")</x:f>
        <x:v>20</x:v>
      </x:c>
      <x:c r="M2338" s="43"/>
      <x:c r="N2338" s="13" t="str">
        <x:v>Yes</x:v>
      </x:c>
      <x:c r="O2338" s="15" t="str">
        <x:v>Clear height 10.44m and Apex 11.32m</x:v>
      </x:c>
      <x:c r="P2338" s="15" t="str">
        <x:v>Electric Roller Shutter Door 4.5m High by 4m Wide</x:v>
      </x:c>
      <x:c r="Q2338" s="15" t="str">
        <x:v>Industrial/warehouse accommodation.</x:v>
      </x:c>
      <x:c r="R2338" s="15" t="str">
        <x:v>Advertised to let Current advert observed on 4 November 2026. Direct agent asking-rent field checked; excludes separately stated rates/service charges.</x:v>
      </x:c>
      <x:c r="S2338" s="15" t="str">
        <x:v>https://www.zoopla.co.uk/to-rent/commercial/details/74541656/</x:v>
      </x:c>
      <x:c r="T2338" s="15" t="str">
        <x:v>https://www.zoopla.co.uk/to-rent/commercial/details/74526658/</x:v>
      </x:c>
      <x:c r="U2338" s="15" t="str">
        <x:v>https://www.rightmove.co.uk/properties/780831862331552#/?channel=COM_LET
https://search.pagehardyharris.co.uk/properties/425715-3-ellesfield-trade-centre-bracknell</x:v>
      </x:c>
      <x:c r="V2338" s="15" t="str">
        <x:v>Bracknell — Western Industrial Area, Bracknell</x:v>
      </x:c>
      <x:c r="W2338" s="15" t="str">
        <x:v>Individual unit ≤15,000 sq ft</x:v>
      </x:c>
      <x:c r="X2338" s="13" t="n">
        <x:f>IF(N2338="Yes",L2338,0)</x:f>
        <x:v>20</x:v>
      </x:c>
      <x:c r="Y2338" s="14" t="n">
        <x:v>1</x:v>
      </x:c>
      <x:c r="Z2338" s="13" t="str">
        <x:v>Industrial / workshop / storage</x:v>
      </x:c>
    </x:row>
    <x:row r="2339" ht="49" customHeight="1">
      <x:c r="A2339" s="13" t="str">
        <x:v>SE1359</x:v>
      </x:c>
      <x:c r="B2339" s="15" t="str">
        <x:v>Bracknell</x:v>
      </x:c>
      <x:c r="C2339" s="15" t="str">
        <x:v>Bracknell</x:v>
      </x:c>
      <x:c r="D2339" s="14" t="n">
        <x:v>78675</x:v>
      </x:c>
      <x:c r="E2339" s="13" t="str">
        <x:v>Town</x:v>
      </x:c>
      <x:c r="F2339" s="15" t="str">
        <x:v>Western Industrial Area, Bracknell</x:v>
      </x:c>
      <x:c r="G2339" s="15" t="str">
        <x:v>Unit 1 Westpoint, Western Road, Bracknell, Berkshire RG12</x:v>
      </x:c>
      <x:c r="H2339" s="13" t="str">
        <x:v>Current</x:v>
      </x:c>
      <x:c r="I2339" s="14" t="n">
        <x:v>8753</x:v>
      </x:c>
      <x:c r="J2339" s="13" t="str">
        <x:f>IF(AND(ISNUMBER(I2339),I2339&gt;0),IF(I2339&lt;=1000,"1–1,000",IF(I2339&lt;=2500,"1,001–2,500",IF(I2339&lt;=5000,"2,501–5,000",IF(I2339&lt;=10000,"5,001–10,000","10,001–15,000")))),"5,001–10,000")</x:f>
        <x:v>5,001–10,000</x:v>
      </x:c>
      <x:c r="K2339" s="16"/>
      <x:c r="L2339" s="43" t="str">
        <x:f>IF(AND(ISNUMBER(I2339),I2339&gt;0,ISNUMBER(K2339),K2339&gt;0),K2339/I2339,"n.a.")</x:f>
        <x:v>n.a.</x:v>
      </x:c>
      <x:c r="M2339" s="43"/>
      <x:c r="N2339" s="13" t="str">
        <x:v>No</x:v>
      </x:c>
      <x:c r="O2339" s="15" t="str">
        <x:v>The Warehouse offers 7.65m eaves height increasing to 9.50m at the apex.; The roller shutter door offers 4.97m clear height.</x:v>
      </x:c>
      <x:c r="P2339" s="15" t="str">
        <x:v>The roller shutter door offers 4.97m clear height.</x:v>
      </x:c>
      <x:c r="Q2339" s="15" t="str">
        <x:v>Industrial/warehouse accommodation; parking.</x:v>
      </x:c>
      <x:c r="R2339" s="15" t="str">
        <x:v>Advertised to let Current advert observed on 4 November 2026.</x:v>
      </x:c>
      <x:c r="S2339" s="15" t="str">
        <x:v>https://www.zoopla.co.uk/to-rent/commercial/details/73875690/</x:v>
      </x:c>
      <x:c r="T2339" s="15" t="str">
        <x:v>https://www.rightmove.co.uk/properties/766895322799776#/?channel=COM_LET</x:v>
      </x:c>
      <x:c r="U2339" s="15" t="str"/>
      <x:c r="V2339" s="15" t="str">
        <x:v>Bracknell — Western Industrial Area, Bracknell</x:v>
      </x:c>
      <x:c r="W2339" s="15" t="str">
        <x:v>Individual unit ≤15,000 sq ft</x:v>
      </x:c>
      <x:c r="X2339" s="13" t="n">
        <x:f>IF(N2339="Yes",L2339,0)</x:f>
        <x:v>0</x:v>
      </x:c>
      <x:c r="Y2339" s="14" t="n">
        <x:v>1</x:v>
      </x:c>
      <x:c r="Z2339" s="13" t="str">
        <x:v>Industrial / workshop / storage</x:v>
      </x:c>
    </x:row>
    <x:row r="2340" ht="62" customHeight="1">
      <x:c r="A2340" s="13" t="str">
        <x:v>SE1360</x:v>
      </x:c>
      <x:c r="B2340" s="15" t="str">
        <x:v>Bracknell</x:v>
      </x:c>
      <x:c r="C2340" s="15" t="str">
        <x:v>Bracknell</x:v>
      </x:c>
      <x:c r="D2340" s="14" t="n">
        <x:v>78675</x:v>
      </x:c>
      <x:c r="E2340" s="13" t="str">
        <x:v>Town</x:v>
      </x:c>
      <x:c r="F2340" s="15" t="str">
        <x:v>Western Industrial Area, Bracknell</x:v>
      </x:c>
      <x:c r="G2340" s="15" t="str">
        <x:v>Unit 12B, The Western Centre, Western Road, Bracknell RG12</x:v>
      </x:c>
      <x:c r="H2340" s="13" t="str">
        <x:v>Current</x:v>
      </x:c>
      <x:c r="I2340" s="14" t="n">
        <x:v>4090</x:v>
      </x:c>
      <x:c r="J2340" s="13" t="str">
        <x:f>IF(AND(ISNUMBER(I2340),I2340&gt;0),IF(I2340&lt;=1000,"1–1,000",IF(I2340&lt;=2500,"1,001–2,500",IF(I2340&lt;=5000,"2,501–5,000",IF(I2340&lt;=10000,"5,001–10,000","10,001–15,000")))),"2,501–5,000")</x:f>
        <x:v>2,501–5,000</x:v>
      </x:c>
      <x:c r="K2340" s="16"/>
      <x:c r="L2340" s="43" t="str">
        <x:f>IF(AND(ISNUMBER(I2340),I2340&gt;0,ISNUMBER(K2340),K2340&gt;0),K2340/I2340,"n.a.")</x:f>
        <x:v>n.a.</x:v>
      </x:c>
      <x:c r="M2340" s="43"/>
      <x:c r="N2340" s="13" t="str">
        <x:v>No</x:v>
      </x:c>
      <x:c r="O2340" s="15" t="str">
        <x:v>Non quoting 4090 sq ft Unit 12B, The Western Centre, Western Road, Bracknell RG12 Versatile trade counter unit with high eaves warehouse / workshop Industrial</x:v>
      </x:c>
      <x:c r="P2340" s="15" t="str">
        <x:v>Roller shutter &amp; 3 phase power</x:v>
      </x:c>
      <x:c r="Q2340" s="15" t="str">
        <x:v>Workshop/industrial accommodation; trade counter.</x:v>
      </x:c>
      <x:c r="R2340" s="15" t="str">
        <x:v>Advertised to let Current advert observed on 4 November 2026.</x:v>
      </x:c>
      <x:c r="S2340" s="15" t="str">
        <x:v>https://www.zoopla.co.uk/to-rent/commercial/details/73860513/</x:v>
      </x:c>
      <x:c r="T2340" s="15" t="str">
        <x:v>https://search.pagehardyharris.co.uk/properties/384577-unit-12b-the-western-centre-bracknell</x:v>
      </x:c>
      <x:c r="U2340" s="15" t="str"/>
      <x:c r="V2340" s="15" t="str">
        <x:v>Bracknell — Western Industrial Area, Bracknell</x:v>
      </x:c>
      <x:c r="W2340" s="15" t="str">
        <x:v>Individual unit ≤15,000 sq ft</x:v>
      </x:c>
      <x:c r="X2340" s="13" t="n">
        <x:f>IF(N2340="Yes",L2340,0)</x:f>
        <x:v>0</x:v>
      </x:c>
      <x:c r="Y2340" s="14" t="n">
        <x:v>1</x:v>
      </x:c>
      <x:c r="Z2340" s="13" t="str">
        <x:v>Industrial / workshop / storage</x:v>
      </x:c>
    </x:row>
    <x:row r="2341" ht="42" customHeight="1">
      <x:c r="A2341" s="13" t="str">
        <x:v>SE1361</x:v>
      </x:c>
      <x:c r="B2341" s="15" t="str">
        <x:v>Bracknell</x:v>
      </x:c>
      <x:c r="C2341" s="15" t="str">
        <x:v>Bracknell</x:v>
      </x:c>
      <x:c r="D2341" s="14" t="n">
        <x:v>78675</x:v>
      </x:c>
      <x:c r="E2341" s="13" t="str">
        <x:v>Town</x:v>
      </x:c>
      <x:c r="F2341" s="15" t="str">
        <x:v>Western Industrial Area, Bracknell</x:v>
      </x:c>
      <x:c r="G2341" s="15" t="str">
        <x:v>Unit 2 Trade City Bracknell, Western Road, Bracknell RG12</x:v>
      </x:c>
      <x:c r="H2341" s="13" t="str">
        <x:v>Current</x:v>
      </x:c>
      <x:c r="I2341" s="14" t="n">
        <x:v>5178</x:v>
      </x:c>
      <x:c r="J2341" s="13" t="str">
        <x:f>IF(AND(ISNUMBER(I2341),I2341&gt;0),IF(I2341&lt;=1000,"1–1,000",IF(I2341&lt;=2500,"1,001–2,500",IF(I2341&lt;=5000,"2,501–5,000",IF(I2341&lt;=10000,"5,001–10,000","10,001–15,000")))),"5,001–10,000")</x:f>
        <x:v>5,001–10,000</x:v>
      </x:c>
      <x:c r="K2341" s="16" t="n">
        <x:v>95796</x:v>
      </x:c>
      <x:c r="L2341" s="43" t="n">
        <x:f>IF(AND(ISNUMBER(I2341),I2341&gt;0,ISNUMBER(K2341),K2341&gt;0),K2341/I2341,"n.a.")</x:f>
        <x:v>18.500579374275784</x:v>
      </x:c>
      <x:c r="M2341" s="43"/>
      <x:c r="N2341" s="13" t="str">
        <x:v>Yes</x:v>
      </x:c>
      <x:c r="O2341" s="15" t="str">
        <x:v>Not stated in reviewed sources</x:v>
      </x:c>
      <x:c r="P2341" s="15" t="str">
        <x:v>Not stated in reviewed sources</x:v>
      </x:c>
      <x:c r="Q2341" s="15" t="str">
        <x:v>Industrial/warehouse accommodation; trade counter.</x:v>
      </x:c>
      <x:c r="R2341" s="15" t="str">
        <x:v>Advertised to let Current advert observed on 4 November 2026. Annual asking rent is 12 × advertised monthly rent; portal values may be rounded.</x:v>
      </x:c>
      <x:c r="S2341" s="15" t="str">
        <x:v>https://www.zoopla.co.uk/to-rent/commercial/details/74216116/</x:v>
      </x:c>
      <x:c r="T2341" s="15" t="str">
        <x:v>https://www.zoopla.co.uk/to-rent/commercial/details/73050307/</x:v>
      </x:c>
      <x:c r="U2341" s="15" t="str">
        <x:v>https://www.rightmove.co.uk/properties/773386664490961#/?channel=COM_LET</x:v>
      </x:c>
      <x:c r="V2341" s="15" t="str">
        <x:v>Bracknell — Western Industrial Area, Bracknell</x:v>
      </x:c>
      <x:c r="W2341" s="15" t="str">
        <x:v>Individual unit ≤15,000 sq ft</x:v>
      </x:c>
      <x:c r="X2341" s="13" t="n">
        <x:f>IF(N2341="Yes",L2341,0)</x:f>
        <x:v>18.500579374275784</x:v>
      </x:c>
      <x:c r="Y2341" s="14" t="n">
        <x:v>1</x:v>
      </x:c>
      <x:c r="Z2341" s="13" t="str">
        <x:v>Industrial / workshop / storage</x:v>
      </x:c>
    </x:row>
    <x:row r="2342" ht="42" customHeight="1">
      <x:c r="A2342" s="13" t="str">
        <x:v>SE1362</x:v>
      </x:c>
      <x:c r="B2342" s="15" t="str">
        <x:v>Bracknell</x:v>
      </x:c>
      <x:c r="C2342" s="15" t="str">
        <x:v>Bracknell</x:v>
      </x:c>
      <x:c r="D2342" s="14" t="n">
        <x:v>78675</x:v>
      </x:c>
      <x:c r="E2342" s="13" t="str">
        <x:v>Town</x:v>
      </x:c>
      <x:c r="F2342" s="15" t="str">
        <x:v>Western Industrial Area, Bracknell</x:v>
      </x:c>
      <x:c r="G2342" s="15" t="str">
        <x:v>Unit 5, Trade City Bracknell, Western Road, Bracknell RG12</x:v>
      </x:c>
      <x:c r="H2342" s="13" t="str">
        <x:v>Current</x:v>
      </x:c>
      <x:c r="I2342" s="14" t="n">
        <x:v>3014</x:v>
      </x:c>
      <x:c r="J2342" s="13" t="str">
        <x:f>IF(AND(ISNUMBER(I2342),I2342&gt;0),IF(I2342&lt;=1000,"1–1,000",IF(I2342&lt;=2500,"1,001–2,500",IF(I2342&lt;=5000,"2,501–5,000",IF(I2342&lt;=10000,"5,001–10,000","10,001–15,000")))),"2,501–5,000")</x:f>
        <x:v>2,501–5,000</x:v>
      </x:c>
      <x:c r="K2342" s="16"/>
      <x:c r="L2342" s="43" t="str">
        <x:f>IF(AND(ISNUMBER(I2342),I2342&gt;0,ISNUMBER(K2342),K2342&gt;0),K2342/I2342,"n.a.")</x:f>
        <x:v>n.a.</x:v>
      </x:c>
      <x:c r="M2342" s="43"/>
      <x:c r="N2342" s="13" t="str">
        <x:v>No</x:v>
      </x:c>
      <x:c r="O2342" s="15" t="str">
        <x:v>Not stated in reviewed sources</x:v>
      </x:c>
      <x:c r="P2342" s="15" t="str">
        <x:v>Not stated in reviewed sources</x:v>
      </x:c>
      <x:c r="Q2342" s="15" t="str">
        <x:v>Industrial/warehouse accommodation; trade counter.</x:v>
      </x:c>
      <x:c r="R2342" s="15" t="str">
        <x:v>Advertised to let Current advert observed on 4 November 2026.</x:v>
      </x:c>
      <x:c r="S2342" s="15" t="str">
        <x:v>https://www.zoopla.co.uk/to-rent/commercial/details/74083907/</x:v>
      </x:c>
      <x:c r="T2342" s="15" t="str">
        <x:v>https://www.rightmove.co.uk/properties/773404242837856#/?channel=COM_LET</x:v>
      </x:c>
      <x:c r="U2342" s="15" t="str"/>
      <x:c r="V2342" s="15" t="str">
        <x:v>Bracknell — Western Industrial Area, Bracknell</x:v>
      </x:c>
      <x:c r="W2342" s="15" t="str">
        <x:v>Individual unit ≤15,000 sq ft</x:v>
      </x:c>
      <x:c r="X2342" s="13" t="n">
        <x:f>IF(N2342="Yes",L2342,0)</x:f>
        <x:v>0</x:v>
      </x:c>
      <x:c r="Y2342" s="14" t="n">
        <x:v>1</x:v>
      </x:c>
      <x:c r="Z2342" s="13" t="str">
        <x:v>Industrial / workshop / storage</x:v>
      </x:c>
    </x:row>
    <x:row r="2343" ht="42" customHeight="1">
      <x:c r="A2343" s="13" t="str">
        <x:v>SE1363</x:v>
      </x:c>
      <x:c r="B2343" s="15" t="str">
        <x:v>Bracknell</x:v>
      </x:c>
      <x:c r="C2343" s="15" t="str">
        <x:v>Bracknell</x:v>
      </x:c>
      <x:c r="D2343" s="14" t="n">
        <x:v>78675</x:v>
      </x:c>
      <x:c r="E2343" s="13" t="str">
        <x:v>Town</x:v>
      </x:c>
      <x:c r="F2343" s="15" t="str">
        <x:v>Western Industrial Area, Bracknell</x:v>
      </x:c>
      <x:c r="G2343" s="15" t="str">
        <x:v>Unit 7, Trade City Bracknell, Western Road, Bracknell RG12</x:v>
      </x:c>
      <x:c r="H2343" s="13" t="str">
        <x:v>Current</x:v>
      </x:c>
      <x:c r="I2343" s="14" t="n">
        <x:v>6426</x:v>
      </x:c>
      <x:c r="J2343" s="13" t="str">
        <x:f>IF(AND(ISNUMBER(I2343),I2343&gt;0),IF(I2343&lt;=1000,"1–1,000",IF(I2343&lt;=2500,"1,001–2,500",IF(I2343&lt;=5000,"2,501–5,000",IF(I2343&lt;=10000,"5,001–10,000","10,001–15,000")))),"5,001–10,000")</x:f>
        <x:v>5,001–10,000</x:v>
      </x:c>
      <x:c r="K2343" s="16"/>
      <x:c r="L2343" s="43" t="str">
        <x:f>IF(AND(ISNUMBER(I2343),I2343&gt;0,ISNUMBER(K2343),K2343&gt;0),K2343/I2343,"n.a.")</x:f>
        <x:v>n.a.</x:v>
      </x:c>
      <x:c r="M2343" s="43"/>
      <x:c r="N2343" s="13" t="str">
        <x:v>No</x:v>
      </x:c>
      <x:c r="O2343" s="15" t="str">
        <x:v>Not stated in reviewed sources</x:v>
      </x:c>
      <x:c r="P2343" s="15" t="str">
        <x:v>Not stated in reviewed sources</x:v>
      </x:c>
      <x:c r="Q2343" s="15" t="str">
        <x:v>Industrial/warehouse accommodation.</x:v>
      </x:c>
      <x:c r="R2343" s="15" t="str">
        <x:v>Advertised to let Current advert observed on 4 November 2026.</x:v>
      </x:c>
      <x:c r="S2343" s="15" t="str">
        <x:v>https://www.zoopla.co.uk/to-rent/commercial/details/73423406/</x:v>
      </x:c>
      <x:c r="T2343" s="15" t="str">
        <x:v>https://www.rightmove.co.uk/properties/773392912060305#/?channel=COM_LET</x:v>
      </x:c>
      <x:c r="U2343" s="15" t="str"/>
      <x:c r="V2343" s="15" t="str">
        <x:v>Bracknell — Western Industrial Area, Bracknell</x:v>
      </x:c>
      <x:c r="W2343" s="15" t="str">
        <x:v>Individual unit ≤15,000 sq ft</x:v>
      </x:c>
      <x:c r="X2343" s="13" t="n">
        <x:f>IF(N2343="Yes",L2343,0)</x:f>
        <x:v>0</x:v>
      </x:c>
      <x:c r="Y2343" s="14" t="n">
        <x:v>1</x:v>
      </x:c>
      <x:c r="Z2343" s="13" t="str">
        <x:v>Industrial / workshop / storage</x:v>
      </x:c>
    </x:row>
    <x:row r="2344" ht="42" customHeight="1">
      <x:c r="A2344" s="13" t="str">
        <x:v>SE1364</x:v>
      </x:c>
      <x:c r="B2344" s="15" t="str">
        <x:v>Maidenhead</x:v>
      </x:c>
      <x:c r="C2344" s="15" t="str">
        <x:v>Maidenhead</x:v>
      </x:c>
      <x:c r="D2344" s="14" t="n">
        <x:v>67375</x:v>
      </x:c>
      <x:c r="E2344" s="13" t="str">
        <x:v>Town</x:v>
      </x:c>
      <x:c r="F2344" s="15" t="str">
        <x:v>Cordwallis Business Park</x:v>
      </x:c>
      <x:c r="G2344" s="15" t="str">
        <x:v>Units 9, 10 &amp; 12 Cordwallis Business Park, Maidenhead, SL6 7BU</x:v>
      </x:c>
      <x:c r="H2344" s="13" t="str">
        <x:v>Current</x:v>
      </x:c>
      <x:c r="I2344" s="14"/>
      <x:c r="J2344" s="13" t="str">
        <x:f>IF(AND(ISNUMBER(I2344),I2344&gt;0),IF(I2344&lt;=1000,"1–1,000",IF(I2344&lt;=2500,"1,001–2,500",IF(I2344&lt;=5000,"2,501–5,000",IF(I2344&lt;=10000,"5,001–10,000","10,001–15,000")))),"5,001–10,000")</x:f>
        <x:v>5,001–10,000</x:v>
      </x:c>
      <x:c r="K2344" s="16"/>
      <x:c r="L2344" s="43" t="str">
        <x:f>IF(AND(ISNUMBER(I2344),I2344&gt;0,ISNUMBER(K2344),K2344&gt;0),K2344/I2344,"n.a.")</x:f>
        <x:v>n.a.</x:v>
      </x:c>
      <x:c r="M2344" s="43"/>
      <x:c r="N2344" s="13" t="str">
        <x:v>No</x:v>
      </x:c>
      <x:c r="O2344" s="15" t="str">
        <x:v>6m eaves</x:v>
      </x:c>
      <x:c r="P2344" s="15" t="str">
        <x:v>Loading doors to all units</x:v>
      </x:c>
      <x:c r="Q2344" s="15" t="str">
        <x:v>Industrial/warehouse accommodation.</x:v>
      </x:c>
      <x:c r="R2344" s="15" t="str">
        <x:v>Advertised to let Current advert observed on 4 November 2026. One named range/combined demise; no inferred individual areas or annual rent allocation.</x:v>
      </x:c>
      <x:c r="S2344" s="15" t="str">
        <x:v>https://www.rightmove.co.uk/properties/153010928#/?channel=COM_LET</x:v>
      </x:c>
      <x:c r="T2344" s="15" t="str"/>
      <x:c r="U2344" s="15" t="str"/>
      <x:c r="V2344" s="15" t="str">
        <x:v>Maidenhead — Cordwallis Business Park</x:v>
      </x:c>
      <x:c r="W2344" s="15" t="str">
        <x:v>5,671–7,214 sq ft; exact unit area not stated</x:v>
      </x:c>
      <x:c r="X2344" s="13" t="n">
        <x:f>IF(N2344="Yes",L2344,0)</x:f>
        <x:v>0</x:v>
      </x:c>
      <x:c r="Y2344" s="14" t="n">
        <x:v>1</x:v>
      </x:c>
      <x:c r="Z2344" s="13" t="str">
        <x:v>Industrial / workshop / storage</x:v>
      </x:c>
    </x:row>
    <x:row r="2345" ht="88" customHeight="1">
      <x:c r="A2345" s="13" t="str">
        <x:v>SE1365</x:v>
      </x:c>
      <x:c r="B2345" s="15" t="str">
        <x:v>Maidenhead</x:v>
      </x:c>
      <x:c r="C2345" s="15" t="str">
        <x:v>Maidenhead</x:v>
      </x:c>
      <x:c r="D2345" s="14" t="n">
        <x:v>67375</x:v>
      </x:c>
      <x:c r="E2345" s="13" t="str">
        <x:v>Town</x:v>
      </x:c>
      <x:c r="F2345" s="15" t="str">
        <x:v>Maidenhead Enterprise Centre</x:v>
      </x:c>
      <x:c r="G2345" s="15" t="str">
        <x:v>Unit 4 Maidenhead Enterprise Centre, Cordwallis Street, Maidenhead SL6</x:v>
      </x:c>
      <x:c r="H2345" s="13" t="str">
        <x:v>Current</x:v>
      </x:c>
      <x:c r="I2345" s="14" t="n">
        <x:v>2000</x:v>
      </x:c>
      <x:c r="J2345" s="13" t="str">
        <x:f>IF(AND(ISNUMBER(I2345),I2345&gt;0),IF(I2345&lt;=1000,"1–1,000",IF(I2345&lt;=2500,"1,001–2,500",IF(I2345&lt;=5000,"2,501–5,000",IF(I2345&lt;=10000,"5,001–10,000","10,001–15,000")))),"1,001–2,500")</x:f>
        <x:v>1,001–2,500</x:v>
      </x:c>
      <x:c r="K2345" s="16" t="n">
        <x:v>27996</x:v>
      </x:c>
      <x:c r="L2345" s="43" t="n">
        <x:f>IF(AND(ISNUMBER(I2345),I2345&gt;0,ISNUMBER(K2345),K2345&gt;0),K2345/I2345,"n.a.")</x:f>
        <x:v>13.998</x:v>
      </x:c>
      <x:c r="M2345" s="43"/>
      <x:c r="N2345" s="13" t="str">
        <x:v>Yes</x:v>
      </x:c>
      <x:c r="O2345" s="15" t="str">
        <x:v>The unit comprises of a ground floor industrial / warehouse / storage area, with 2.7 metre clear height, modern LED lighting and a full height roller shutter door.</x:v>
      </x:c>
      <x:c r="P2345" s="15" t="str">
        <x:v>The unit comprises of a ground floor industrial / warehouse / storage area, with 2.7 metre clear height, modern LED lighting and a full height roller shutter door.; Industrial Park Three Phase Electric Supply Electronically Operated Roller Shutter Doors Modern Office Accommodation</x:v>
      </x:c>
      <x:c r="Q2345" s="15" t="str">
        <x:v>Industrial/warehouse accommodation.</x:v>
      </x:c>
      <x:c r="R2345" s="15" t="str">
        <x:v>Advertised to let Current advert observed on 4 November 2026. Annual asking rent is 12 × advertised monthly rent; portal values may be rounded.</x:v>
      </x:c>
      <x:c r="S2345" s="15" t="str">
        <x:v>https://www.zoopla.co.uk/to-rent/commercial/details/72873155/</x:v>
      </x:c>
      <x:c r="T2345" s="15" t="str">
        <x:v>https://www.rightmove.co.uk/properties/760579684469313#/?channel=COM_LET</x:v>
      </x:c>
      <x:c r="U2345" s="15" t="str"/>
      <x:c r="V2345" s="15" t="str">
        <x:v>Maidenhead — Maidenhead Enterprise Centre</x:v>
      </x:c>
      <x:c r="W2345" s="15" t="str">
        <x:v>Individual unit ≤15,000 sq ft</x:v>
      </x:c>
      <x:c r="X2345" s="13" t="n">
        <x:f>IF(N2345="Yes",L2345,0)</x:f>
        <x:v>13.998</x:v>
      </x:c>
      <x:c r="Y2345" s="14" t="n">
        <x:v>1</x:v>
      </x:c>
      <x:c r="Z2345" s="13" t="str">
        <x:v>Industrial / workshop / storage</x:v>
      </x:c>
    </x:row>
    <x:row r="2346" ht="62" customHeight="1">
      <x:c r="A2346" s="13" t="str">
        <x:v>SE1366</x:v>
      </x:c>
      <x:c r="B2346" s="15" t="str">
        <x:v>Maidenhead</x:v>
      </x:c>
      <x:c r="C2346" s="15" t="str">
        <x:v>Maidenhead</x:v>
      </x:c>
      <x:c r="D2346" s="14" t="n">
        <x:v>67375</x:v>
      </x:c>
      <x:c r="E2346" s="13" t="str">
        <x:v>Town</x:v>
      </x:c>
      <x:c r="F2346" s="15" t="str">
        <x:v>Priors Way Industrial Estate</x:v>
      </x:c>
      <x:c r="G2346" s="15" t="str">
        <x:v>Unit 4, Priors Way Industrial Estate, Priors Way, Maidenhead SL6</x:v>
      </x:c>
      <x:c r="H2346" s="13" t="str">
        <x:v>Current</x:v>
      </x:c>
      <x:c r="I2346" s="14" t="n">
        <x:v>6118</x:v>
      </x:c>
      <x:c r="J2346" s="13" t="str">
        <x:f>IF(AND(ISNUMBER(I2346),I2346&gt;0),IF(I2346&lt;=1000,"1–1,000",IF(I2346&lt;=2500,"1,001–2,500",IF(I2346&lt;=5000,"2,501–5,000",IF(I2346&lt;=10000,"5,001–10,000","10,001–15,000")))),"5,001–10,000")</x:f>
        <x:v>5,001–10,000</x:v>
      </x:c>
      <x:c r="K2346" s="16"/>
      <x:c r="L2346" s="43" t="str">
        <x:f>IF(AND(ISNUMBER(I2346),I2346&gt;0,ISNUMBER(K2346),K2346&gt;0),K2346/I2346,"n.a.")</x:f>
        <x:v>n.a.</x:v>
      </x:c>
      <x:c r="M2346" s="43"/>
      <x:c r="N2346" s="13" t="str">
        <x:v>No</x:v>
      </x:c>
      <x:c r="O2346" s="15" t="str">
        <x:v>The unit is to be redecorated throughout, and benefits from 6.0m clear internal height, rising to an Apex height of 7.5m.; Industrial Park End Of Terrace 6m Eaves Ample parking</x:v>
      </x:c>
      <x:c r="P2346" s="15" t="str">
        <x:v>Not stated in reviewed sources</x:v>
      </x:c>
      <x:c r="Q2346" s="15" t="str">
        <x:v>Industrial/warehouse accommodation.</x:v>
      </x:c>
      <x:c r="R2346" s="15" t="str">
        <x:v>Advertised to let Current advert observed on 4 November 2026.</x:v>
      </x:c>
      <x:c r="S2346" s="15" t="str">
        <x:v>https://www.zoopla.co.uk/to-rent/commercial/details/73895462/</x:v>
      </x:c>
      <x:c r="T2346" s="15" t="str">
        <x:v>https://www.zoopla.co.uk/to-rent/commercial/details/73740289/</x:v>
      </x:c>
      <x:c r="U2346" s="15" t="str">
        <x:v>https://www.rightmove.co.uk/properties/763806026829713#/?channel=COM_LET
https://www.rightmove.co.uk/properties/773401547978912#/?channel=COM_LET</x:v>
      </x:c>
      <x:c r="V2346" s="15" t="str">
        <x:v>Maidenhead — Priors Way Industrial Estate</x:v>
      </x:c>
      <x:c r="W2346" s="15" t="str">
        <x:v>Individual unit ≤15,000 sq ft</x:v>
      </x:c>
      <x:c r="X2346" s="13" t="n">
        <x:f>IF(N2346="Yes",L2346,0)</x:f>
        <x:v>0</x:v>
      </x:c>
      <x:c r="Y2346" s="14" t="n">
        <x:v>1</x:v>
      </x:c>
      <x:c r="Z2346" s="13" t="str">
        <x:v>Industrial / workshop / storage</x:v>
      </x:c>
    </x:row>
    <x:row r="2347" ht="42" customHeight="1">
      <x:c r="A2347" s="13" t="str">
        <x:v>SE1367</x:v>
      </x:c>
      <x:c r="B2347" s="15" t="str">
        <x:v>Maidenhead</x:v>
      </x:c>
      <x:c r="C2347" s="15" t="str">
        <x:v>Maidenhead</x:v>
      </x:c>
      <x:c r="D2347" s="14" t="n">
        <x:v>67375</x:v>
      </x:c>
      <x:c r="E2347" s="13" t="str">
        <x:v>Town</x:v>
      </x:c>
      <x:c r="F2347" s="15" t="str">
        <x:v>Standalone / estate not stated</x:v>
      </x:c>
      <x:c r="G2347" s="15" t="str">
        <x:v>Basement, 81 High Street, Maidenhead</x:v>
      </x:c>
      <x:c r="H2347" s="13" t="str">
        <x:v>Current</x:v>
      </x:c>
      <x:c r="I2347" s="14" t="n">
        <x:v>821</x:v>
      </x:c>
      <x:c r="J2347" s="13" t="str">
        <x:f>IF(AND(ISNUMBER(I2347),I2347&gt;0),IF(I2347&lt;=1000,"1–1,000",IF(I2347&lt;=2500,"1,001–2,500",IF(I2347&lt;=5000,"2,501–5,000",IF(I2347&lt;=10000,"5,001–10,000","10,001–15,000")))),"1–1,000")</x:f>
        <x:v>1–1,000</x:v>
      </x:c>
      <x:c r="K2347" s="16"/>
      <x:c r="L2347" s="43" t="str">
        <x:f>IF(AND(ISNUMBER(I2347),I2347&gt;0,ISNUMBER(K2347),K2347&gt;0),K2347/I2347,"n.a.")</x:f>
        <x:v>n.a.</x:v>
      </x:c>
      <x:c r="M2347" s="43"/>
      <x:c r="N2347" s="13" t="str">
        <x:v>No</x:v>
      </x:c>
      <x:c r="O2347" s="15" t="str">
        <x:v>Not stated in reviewed sources</x:v>
      </x:c>
      <x:c r="P2347" s="15" t="str">
        <x:v>Not stated in reviewed sources</x:v>
      </x:c>
      <x:c r="Q2347" s="15" t="str">
        <x:v>Self-contained basement storage accommodation.</x:v>
      </x:c>
      <x:c r="R2347" s="15" t="str">
        <x:v>Advertised to let</x:v>
      </x:c>
      <x:c r="S2347" s="15" t="str">
        <x:v>https://search.pagehardyharris.co.uk/properties/21494-basement-81-high-street-maidenhead</x:v>
      </x:c>
      <x:c r="T2347" s="15" t="str"/>
      <x:c r="U2347" s="15" t="str"/>
      <x:c r="V2347" s="15" t="str">
        <x:v>Maidenhead — Standalone / estate not stated</x:v>
      </x:c>
      <x:c r="W2347" s="15" t="str">
        <x:v>Individual unit ≤15,000 sq ft</x:v>
      </x:c>
      <x:c r="X2347" s="13" t="n">
        <x:f>IF(N2347="Yes",L2347,0)</x:f>
        <x:v>0</x:v>
      </x:c>
      <x:c r="Y2347" s="14" t="n">
        <x:v>1</x:v>
      </x:c>
      <x:c r="Z2347" s="13" t="str">
        <x:v>Industrial / workshop / storage</x:v>
      </x:c>
    </x:row>
    <x:row r="2348" ht="62" customHeight="1">
      <x:c r="A2348" s="13" t="str">
        <x:v>SE1368</x:v>
      </x:c>
      <x:c r="B2348" s="15" t="str">
        <x:v>Maidenhead</x:v>
      </x:c>
      <x:c r="C2348" s="15" t="str">
        <x:v>Maidenhead</x:v>
      </x:c>
      <x:c r="D2348" s="14" t="n">
        <x:v>67375</x:v>
      </x:c>
      <x:c r="E2348" s="13" t="str">
        <x:v>Town</x:v>
      </x:c>
      <x:c r="F2348" s="15" t="str">
        <x:v>Standalone / estate not stated</x:v>
      </x:c>
      <x:c r="G2348" s="15" t="str">
        <x:v>Unit 1, Cordwallis House, Cordwallis Street, Maidenhead SL6</x:v>
      </x:c>
      <x:c r="H2348" s="13" t="str">
        <x:v>Current</x:v>
      </x:c>
      <x:c r="I2348" s="14" t="n">
        <x:v>3670</x:v>
      </x:c>
      <x:c r="J2348" s="13" t="str">
        <x:f>IF(AND(ISNUMBER(I2348),I2348&gt;0),IF(I2348&lt;=1000,"1–1,000",IF(I2348&lt;=2500,"1,001–2,500",IF(I2348&lt;=5000,"2,501–5,000",IF(I2348&lt;=10000,"5,001–10,000","10,001–15,000")))),"2,501–5,000")</x:f>
        <x:v>2,501–5,000</x:v>
      </x:c>
      <x:c r="K2348" s="16" t="n">
        <x:v>42000</x:v>
      </x:c>
      <x:c r="L2348" s="43" t="n">
        <x:f>IF(AND(ISNUMBER(I2348),I2348&gt;0,ISNUMBER(K2348),K2348&gt;0),K2348/I2348,"n.a.")</x:f>
        <x:v>11.444141689373296</x:v>
      </x:c>
      <x:c r="M2348" s="43"/>
      <x:c r="N2348" s="13" t="str">
        <x:v>Yes</x:v>
      </x:c>
      <x:c r="O2348" s="15" t="str">
        <x:v>Not stated in reviewed sources</x:v>
      </x:c>
      <x:c r="P2348" s="15" t="str">
        <x:v>Roller shutter door; Self contained, semi detached business unit over ground and first-floors, The unit has a small loading bay to the front with a roller shutter door.</x:v>
      </x:c>
      <x:c r="Q2348" s="15" t="str">
        <x:v>Industrial/warehouse accommodation.</x:v>
      </x:c>
      <x:c r="R2348" s="15" t="str">
        <x:v>Advertised to let Current advert observed on 4 November 2026. Annual asking rent is 12 × advertised monthly rent; portal values may be rounded.</x:v>
      </x:c>
      <x:c r="S2348" s="15" t="str">
        <x:v>https://www.zoopla.co.uk/to-rent/commercial/details/74099581/</x:v>
      </x:c>
      <x:c r="T2348" s="15" t="str">
        <x:v>https://www.zoopla.co.uk/to-rent/commercial/details/69906080/</x:v>
      </x:c>
      <x:c r="U2348" s="15" t="str">
        <x:v>https://search.pagehardyharris.co.uk/properties/293496-unit-1-cordwallis-house-maidenhead</x:v>
      </x:c>
      <x:c r="V2348" s="15" t="str">
        <x:v>Maidenhead — Standalone / estate not stated</x:v>
      </x:c>
      <x:c r="W2348" s="15" t="str">
        <x:v>Individual unit ≤15,000 sq ft</x:v>
      </x:c>
      <x:c r="X2348" s="13" t="n">
        <x:f>IF(N2348="Yes",L2348,0)</x:f>
        <x:v>11.444141689373296</x:v>
      </x:c>
      <x:c r="Y2348" s="14" t="n">
        <x:v>1</x:v>
      </x:c>
      <x:c r="Z2348" s="13" t="str">
        <x:v>Industrial / workshop / storage</x:v>
      </x:c>
    </x:row>
    <x:row r="2349" ht="49" customHeight="1">
      <x:c r="A2349" s="13" t="str">
        <x:v>SE1369</x:v>
      </x:c>
      <x:c r="B2349" s="15" t="str">
        <x:v>Maidenhead</x:v>
      </x:c>
      <x:c r="C2349" s="15" t="str">
        <x:v>Maidenhead</x:v>
      </x:c>
      <x:c r="D2349" s="14" t="n">
        <x:v>67375</x:v>
      </x:c>
      <x:c r="E2349" s="13" t="str">
        <x:v>Town</x:v>
      </x:c>
      <x:c r="F2349" s="15" t="str">
        <x:v>Standalone / estate not stated</x:v>
      </x:c>
      <x:c r="G2349" s="15" t="str">
        <x:v>Unit 3, Pioneer Works, Marsh Lane, Taplow, Maidenhead SL6</x:v>
      </x:c>
      <x:c r="H2349" s="13" t="str">
        <x:v>Uncertain</x:v>
      </x:c>
      <x:c r="I2349" s="14" t="n">
        <x:v>1300</x:v>
      </x:c>
      <x:c r="J2349" s="13" t="str">
        <x:f>IF(AND(ISNUMBER(I2349),I2349&gt;0),IF(I2349&lt;=1000,"1–1,000",IF(I2349&lt;=2500,"1,001–2,500",IF(I2349&lt;=5000,"2,501–5,000",IF(I2349&lt;=10000,"5,001–10,000","10,001–15,000")))),"1,001–2,500")</x:f>
        <x:v>1,001–2,500</x:v>
      </x:c>
      <x:c r="K2349" s="16"/>
      <x:c r="L2349" s="43" t="str">
        <x:f>IF(AND(ISNUMBER(I2349),I2349&gt;0,ISNUMBER(K2349),K2349&gt;0),K2349/I2349,"n.a.")</x:f>
        <x:v>n.a.</x:v>
      </x:c>
      <x:c r="M2349" s="43"/>
      <x:c r="N2349" s="13" t="str">
        <x:v>No</x:v>
      </x:c>
      <x:c r="O2349" s="15" t="str">
        <x:v>The unit benefits from three phase power, great eaves height, and roller shutters to be installed.</x:v>
      </x:c>
      <x:c r="P2349" s="15" t="str">
        <x:v>Electric roller shutter doors; The unit benefits from three phase power, great eaves height, and roller shutters to be installed.</x:v>
      </x:c>
      <x:c r="Q2349" s="15" t="str">
        <x:v>Industrial/warehouse accommodation.</x:v>
      </x:c>
      <x:c r="R2349" s="15" t="str">
        <x:v>Completion / current availability not verified Current advert observed on 4 November 2026. Direct narrative states Autumn 2026 availability and roller shutters still to be installed; readiness not verified.</x:v>
      </x:c>
      <x:c r="S2349" s="15" t="str">
        <x:v>https://www.zoopla.co.uk/to-rent/commercial/details/73731452/</x:v>
      </x:c>
      <x:c r="T2349" s="15" t="str">
        <x:v>https://search.pagehardyharris.co.uk/properties/363608-unit-3-pioneer-works-maidenhead</x:v>
      </x:c>
      <x:c r="U2349" s="15" t="str"/>
      <x:c r="V2349" s="15" t="str">
        <x:v>Maidenhead — Standalone / estate not stated</x:v>
      </x:c>
      <x:c r="W2349" s="15" t="str">
        <x:v>Individual unit ≤15,000 sq ft</x:v>
      </x:c>
      <x:c r="X2349" s="13" t="n">
        <x:f>IF(N2349="Yes",L2349,0)</x:f>
        <x:v>0</x:v>
      </x:c>
      <x:c r="Y2349" s="14" t="n">
        <x:v>1</x:v>
      </x:c>
      <x:c r="Z2349" s="13" t="str">
        <x:v>Industrial / workshop / storage</x:v>
      </x:c>
    </x:row>
    <x:row r="2350" ht="62" customHeight="1">
      <x:c r="A2350" s="13" t="str">
        <x:v>SE1370</x:v>
      </x:c>
      <x:c r="B2350" s="15" t="str">
        <x:v>Windsor</x:v>
      </x:c>
      <x:c r="C2350" s="15" t="str">
        <x:v>Windsor</x:v>
      </x:c>
      <x:c r="D2350" s="14" t="n">
        <x:v>31560</x:v>
      </x:c>
      <x:c r="E2350" s="13" t="str">
        <x:v>Town</x:v>
      </x:c>
      <x:c r="F2350" s="15" t="str">
        <x:v>Fairacres Industrial Estate</x:v>
      </x:c>
      <x:c r="G2350" s="15" t="str">
        <x:v>Unit 2 Windsor Trade Centre, Fairacres, Dedworth Road, Windsor SL4</x:v>
      </x:c>
      <x:c r="H2350" s="13" t="str">
        <x:v>Current</x:v>
      </x:c>
      <x:c r="I2350" s="14" t="n">
        <x:v>4422</x:v>
      </x:c>
      <x:c r="J2350" s="13" t="str">
        <x:f>IF(AND(ISNUMBER(I2350),I2350&gt;0),IF(I2350&lt;=1000,"1–1,000",IF(I2350&lt;=2500,"1,001–2,500",IF(I2350&lt;=5000,"2,501–5,000",IF(I2350&lt;=10000,"5,001–10,000","10,001–15,000")))),"2,501–5,000")</x:f>
        <x:v>2,501–5,000</x:v>
      </x:c>
      <x:c r="K2350" s="16" t="n">
        <x:v>81804</x:v>
      </x:c>
      <x:c r="L2350" s="43" t="n">
        <x:f>IF(AND(ISNUMBER(I2350),I2350&gt;0,ISNUMBER(K2350),K2350&gt;0),K2350/I2350,"n.a.")</x:f>
        <x:v>18.49932157394844</x:v>
      </x:c>
      <x:c r="M2350" s="43"/>
      <x:c r="N2350" s="13" t="str">
        <x:v>Yes</x:v>
      </x:c>
      <x:c r="O2350" s="15" t="str">
        <x:v>Not stated in reviewed sources</x:v>
      </x:c>
      <x:c r="P2350" s="15" t="str">
        <x:v>Not stated in reviewed sources</x:v>
      </x:c>
      <x:c r="Q2350" s="15" t="str">
        <x:v>Industrial/warehouse accommodation; parking.</x:v>
      </x:c>
      <x:c r="R2350" s="15" t="str">
        <x:v>Advertised to let Current advert observed on 4 November 2026. Annual asking rent is 12 × advertised monthly rent; portal values may be rounded. Duplicate portal / agent advert for the same demise; counted once.</x:v>
      </x:c>
      <x:c r="S2350" s="15" t="str">
        <x:v>https://www.zoopla.co.uk/to-rent/commercial/details/57986160/</x:v>
      </x:c>
      <x:c r="T2350" s="15" t="str">
        <x:v>https://www.rightmove.co.uk/properties/771102039724545#/?channel=COM_LET</x:v>
      </x:c>
      <x:c r="U2350" s="15" t="str">
        <x:v>https://www.zoopla.co.uk/to-rent/commercial/details/73234704/
https://www.rightmove.co.uk/properties/772190916591345#/?channel=COM_LET</x:v>
      </x:c>
      <x:c r="V2350" s="15" t="str">
        <x:v>Windsor — Fairacres Industrial Estate</x:v>
      </x:c>
      <x:c r="W2350" s="15" t="str">
        <x:v>Individual unit ≤15,000 sq ft</x:v>
      </x:c>
      <x:c r="X2350" s="13" t="n">
        <x:f>IF(N2350="Yes",L2350,0)</x:f>
        <x:v>18.49932157394844</x:v>
      </x:c>
      <x:c r="Y2350" s="14" t="n">
        <x:v>1</x:v>
      </x:c>
      <x:c r="Z2350" s="13" t="str">
        <x:v>Industrial / workshop / storage</x:v>
      </x:c>
    </x:row>
    <x:row r="2351" ht="42" customHeight="1">
      <x:c r="A2351" s="13" t="str">
        <x:v>SE1371</x:v>
      </x:c>
      <x:c r="B2351" s="15" t="str">
        <x:v>Windsor</x:v>
      </x:c>
      <x:c r="C2351" s="15" t="str">
        <x:v>Windsor</x:v>
      </x:c>
      <x:c r="D2351" s="14" t="n">
        <x:v>31560</x:v>
      </x:c>
      <x:c r="E2351" s="13" t="str">
        <x:v>Town</x:v>
      </x:c>
      <x:c r="F2351" s="15" t="str">
        <x:v>Fairacres Industrial Estate</x:v>
      </x:c>
      <x:c r="G2351" s="15" t="str">
        <x:v>Unit 3 Windsor Trade Centre, Dedworth Road, Windsor SL4</x:v>
      </x:c>
      <x:c r="H2351" s="13" t="str">
        <x:v>Current</x:v>
      </x:c>
      <x:c r="I2351" s="14" t="n">
        <x:v>2928</x:v>
      </x:c>
      <x:c r="J2351" s="13" t="str">
        <x:f>IF(AND(ISNUMBER(I2351),I2351&gt;0),IF(I2351&lt;=1000,"1–1,000",IF(I2351&lt;=2500,"1,001–2,500",IF(I2351&lt;=5000,"2,501–5,000",IF(I2351&lt;=10000,"5,001–10,000","10,001–15,000")))),"2,501–5,000")</x:f>
        <x:v>2,501–5,000</x:v>
      </x:c>
      <x:c r="K2351" s="16" t="n">
        <x:v>52800</x:v>
      </x:c>
      <x:c r="L2351" s="43" t="n">
        <x:f>IF(AND(ISNUMBER(I2351),I2351&gt;0,ISNUMBER(K2351),K2351&gt;0),K2351/I2351,"n.a.")</x:f>
        <x:v>18.0327868852459</x:v>
      </x:c>
      <x:c r="M2351" s="43"/>
      <x:c r="N2351" s="13" t="str">
        <x:v>Yes</x:v>
      </x:c>
      <x:c r="O2351" s="15" t="str">
        <x:v>Not stated in reviewed sources</x:v>
      </x:c>
      <x:c r="P2351" s="15" t="str">
        <x:v>Not stated in reviewed sources</x:v>
      </x:c>
      <x:c r="Q2351" s="15" t="str">
        <x:v>Industrial/warehouse accommodation; parking.</x:v>
      </x:c>
      <x:c r="R2351" s="15" t="str">
        <x:v>Advertised to let Current advert observed on 4 November 2026. Annual asking rent is 12 × advertised monthly rent; portal values may be rounded.</x:v>
      </x:c>
      <x:c r="S2351" s="15" t="str">
        <x:v>https://www.zoopla.co.uk/to-rent/commercial/details/56378810/</x:v>
      </x:c>
      <x:c r="T2351" s="15" t="str"/>
      <x:c r="U2351" s="15" t="str"/>
      <x:c r="V2351" s="15" t="str">
        <x:v>Windsor — Fairacres Industrial Estate</x:v>
      </x:c>
      <x:c r="W2351" s="15" t="str">
        <x:v>Individual unit ≤15,000 sq ft</x:v>
      </x:c>
      <x:c r="X2351" s="13" t="n">
        <x:f>IF(N2351="Yes",L2351,0)</x:f>
        <x:v>18.0327868852459</x:v>
      </x:c>
      <x:c r="Y2351" s="14" t="n">
        <x:v>1</x:v>
      </x:c>
      <x:c r="Z2351" s="13" t="str">
        <x:v>Industrial / workshop / storage</x:v>
      </x:c>
    </x:row>
    <x:row r="2352" ht="49" customHeight="1">
      <x:c r="A2352" s="13" t="str">
        <x:v>SE1372</x:v>
      </x:c>
      <x:c r="B2352" s="15" t="str">
        <x:v>Windsor</x:v>
      </x:c>
      <x:c r="C2352" s="15" t="str">
        <x:v>Windsor</x:v>
      </x:c>
      <x:c r="D2352" s="14" t="n">
        <x:v>31560</x:v>
      </x:c>
      <x:c r="E2352" s="13" t="str">
        <x:v>Town</x:v>
      </x:c>
      <x:c r="F2352" s="15" t="str">
        <x:v>Fairacres Industrial Estate</x:v>
      </x:c>
      <x:c r="G2352" s="15" t="str">
        <x:v>Unit E2, Fairacres Industrial Estate, Windsor, Berkshire SL4</x:v>
      </x:c>
      <x:c r="H2352" s="13" t="str">
        <x:v>Current</x:v>
      </x:c>
      <x:c r="I2352" s="14" t="n">
        <x:v>3574</x:v>
      </x:c>
      <x:c r="J2352" s="13" t="str">
        <x:f>IF(AND(ISNUMBER(I2352),I2352&gt;0),IF(I2352&lt;=1000,"1–1,000",IF(I2352&lt;=2500,"1,001–2,500",IF(I2352&lt;=5000,"2,501–5,000",IF(I2352&lt;=10000,"5,001–10,000","10,001–15,000")))),"2,501–5,000")</x:f>
        <x:v>2,501–5,000</x:v>
      </x:c>
      <x:c r="K2352" s="16" t="n">
        <x:v>58971</x:v>
      </x:c>
      <x:c r="L2352" s="43" t="n">
        <x:f>IF(AND(ISNUMBER(I2352),I2352&gt;0,ISNUMBER(K2352),K2352&gt;0),K2352/I2352,"n.a.")</x:f>
        <x:v>16.5</x:v>
      </x:c>
      <x:c r="M2352" s="43"/>
      <x:c r="N2352" s="13" t="str">
        <x:v>Yes</x:v>
      </x:c>
      <x:c r="O2352" s="15" t="str">
        <x:v>Height to eaves is approx 3.7 metres, the warehouse has convection heating and double glazed windows with roller shutters.</x:v>
      </x:c>
      <x:c r="P2352" s="15" t="str">
        <x:v>Height to eaves is approx 3.7 metres, the warehouse has convection heating and double glazed windows with roller shutters.</x:v>
      </x:c>
      <x:c r="Q2352" s="15" t="str">
        <x:v>Industrial/warehouse accommodation; yard/loading area.</x:v>
      </x:c>
      <x:c r="R2352" s="15" t="str">
        <x:v>Advertised to let Current advert observed on 4 November 2026.</x:v>
      </x:c>
      <x:c r="S2352" s="15" t="str">
        <x:v>https://www.zoopla.co.uk/to-rent/commercial/details/73033835/</x:v>
      </x:c>
      <x:c r="T2352" s="15" t="str">
        <x:v>https://www.zoopla.co.uk/to-rent/commercial/details/60321846/</x:v>
      </x:c>
      <x:c r="U2352" s="15" t="str">
        <x:v>https://www.rightmove.co.uk/properties/760757938198688#/?channel=COM_LET</x:v>
      </x:c>
      <x:c r="V2352" s="15" t="str">
        <x:v>Windsor — Fairacres Industrial Estate</x:v>
      </x:c>
      <x:c r="W2352" s="15" t="str">
        <x:v>Individual unit ≤15,000 sq ft</x:v>
      </x:c>
      <x:c r="X2352" s="13" t="n">
        <x:f>IF(N2352="Yes",L2352,0)</x:f>
        <x:v>16.5</x:v>
      </x:c>
      <x:c r="Y2352" s="14" t="n">
        <x:v>1</x:v>
      </x:c>
      <x:c r="Z2352" s="13" t="str">
        <x:v>Industrial / workshop / storage</x:v>
      </x:c>
    </x:row>
    <x:row r="2353" ht="49" customHeight="1">
      <x:c r="A2353" s="13" t="str">
        <x:v>SE1373</x:v>
      </x:c>
      <x:c r="B2353" s="15" t="str">
        <x:v>Windsor</x:v>
      </x:c>
      <x:c r="C2353" s="15" t="str">
        <x:v>Windsor</x:v>
      </x:c>
      <x:c r="D2353" s="14" t="n">
        <x:v>31560</x:v>
      </x:c>
      <x:c r="E2353" s="13" t="str">
        <x:v>Town</x:v>
      </x:c>
      <x:c r="F2353" s="15" t="str">
        <x:v>Fairacres Industrial Estate</x:v>
      </x:c>
      <x:c r="G2353" s="15" t="str">
        <x:v>Units 1&amp;2 Fairacres Farms, Dedworth Road, Windsor, SL4</x:v>
      </x:c>
      <x:c r="H2353" s="13" t="str">
        <x:v>Current</x:v>
      </x:c>
      <x:c r="I2353" s="14"/>
      <x:c r="J2353" s="13" t="str">
        <x:f>IF(AND(ISNUMBER(I2353),I2353&gt;0),IF(I2353&lt;=1000,"1–1,000",IF(I2353&lt;=2500,"1,001–2,500",IF(I2353&lt;=5000,"2,501–5,000",IF(I2353&lt;=10000,"5,001–10,000","10,001–15,000")))),"2,501–5,000")</x:f>
        <x:v>2,501–5,000</x:v>
      </x:c>
      <x:c r="K2353" s="16" t="n">
        <x:v>37200</x:v>
      </x:c>
      <x:c r="L2353" s="43" t="str">
        <x:f>IF(AND(ISNUMBER(I2353),I2353&gt;0,ISNUMBER(K2353),K2353&gt;0),K2353/I2353,"n.a.")</x:f>
        <x:v>n.a.</x:v>
      </x:c>
      <x:c r="M2353" s="43"/>
      <x:c r="N2353" s="13" t="str">
        <x:v>No</x:v>
      </x:c>
      <x:c r="O2353" s="15" t="str">
        <x:v>Not stated in reviewed sources</x:v>
      </x:c>
      <x:c r="P2353" s="15" t="str">
        <x:v>- link "Roller shutter door":; - img "Roller shutter door</x:v>
      </x:c>
      <x:c r="Q2353" s="15" t="str">
        <x:v>Industrial/warehouse accommodation; yard/loading area; parking.</x:v>
      </x:c>
      <x:c r="R2353" s="15" t="str">
        <x:v>Advertised to let Current advert observed on 4 November 2026. Annual asking rent is 12 × advertised monthly rent; portal values may be rounded. Advert total 3,380 conflicts with described 2,600+900 sq ft components; combined demise counted once, excluded from area-based rent statistics.</x:v>
      </x:c>
      <x:c r="S2353" s="15" t="str">
        <x:v>https://www.rightmove.co.uk/properties/777618832539857#/?channel=COM_LET</x:v>
      </x:c>
      <x:c r="T2353" s="15" t="str"/>
      <x:c r="U2353" s="15" t="str"/>
      <x:c r="V2353" s="15" t="str">
        <x:v>Windsor — Fairacres Industrial Estate</x:v>
      </x:c>
      <x:c r="W2353" s="15" t="str">
        <x:v>3,380–3,500 sq ft; exact unit area not stated</x:v>
      </x:c>
      <x:c r="X2353" s="13" t="n">
        <x:f>IF(N2353="Yes",L2353,0)</x:f>
        <x:v>0</x:v>
      </x:c>
      <x:c r="Y2353" s="14" t="n">
        <x:v>1</x:v>
      </x:c>
      <x:c r="Z2353" s="13" t="str">
        <x:v>Industrial / workshop / storage</x:v>
      </x:c>
    </x:row>
    <x:row r="2354" ht="42" customHeight="1">
      <x:c r="A2354" s="13" t="str">
        <x:v>SE1374</x:v>
      </x:c>
      <x:c r="B2354" s="15" t="str">
        <x:v>Windsor</x:v>
      </x:c>
      <x:c r="C2354" s="15" t="str">
        <x:v>Windsor</x:v>
      </x:c>
      <x:c r="D2354" s="14" t="n">
        <x:v>31560</x:v>
      </x:c>
      <x:c r="E2354" s="13" t="str">
        <x:v>Town</x:v>
      </x:c>
      <x:c r="F2354" s="15" t="str">
        <x:v>Standalone / estate not stated</x:v>
      </x:c>
      <x:c r="G2354" s="15" t="str">
        <x:v>Unit 13A Goswell Hill, Windsor SL4</x:v>
      </x:c>
      <x:c r="H2354" s="13" t="str">
        <x:v>Current</x:v>
      </x:c>
      <x:c r="I2354" s="14" t="n">
        <x:v>1830</x:v>
      </x:c>
      <x:c r="J2354" s="13" t="str">
        <x:f>IF(AND(ISNUMBER(I2354),I2354&gt;0),IF(I2354&lt;=1000,"1–1,000",IF(I2354&lt;=2500,"1,001–2,500",IF(I2354&lt;=5000,"2,501–5,000",IF(I2354&lt;=10000,"5,001–10,000","10,001–15,000")))),"1,001–2,500")</x:f>
        <x:v>1,001–2,500</x:v>
      </x:c>
      <x:c r="K2354" s="16" t="n">
        <x:v>39960</x:v>
      </x:c>
      <x:c r="L2354" s="43" t="n">
        <x:f>IF(AND(ISNUMBER(I2354),I2354&gt;0,ISNUMBER(K2354),K2354&gt;0),K2354/I2354,"n.a.")</x:f>
        <x:v>21.83606557377049</x:v>
      </x:c>
      <x:c r="M2354" s="43"/>
      <x:c r="N2354" s="13" t="str">
        <x:v>Yes</x:v>
      </x:c>
      <x:c r="O2354" s="15" t="str">
        <x:v>Not stated in reviewed sources</x:v>
      </x:c>
      <x:c r="P2354" s="15" t="str">
        <x:v>Not stated in reviewed sources</x:v>
      </x:c>
      <x:c r="Q2354" s="15" t="str">
        <x:v>Industrial/warehouse accommodation; ancillary offices.</x:v>
      </x:c>
      <x:c r="R2354" s="15" t="str">
        <x:v>Advertised to let Current advert observed on 4 November 2026. Annual asking rent is 12 × advertised monthly rent; portal values may be rounded.</x:v>
      </x:c>
      <x:c r="S2354" s="15" t="str">
        <x:v>https://www.zoopla.co.uk/to-rent/commercial/details/72249765/</x:v>
      </x:c>
      <x:c r="T2354" s="15" t="str"/>
      <x:c r="U2354" s="15" t="str"/>
      <x:c r="V2354" s="15" t="str">
        <x:v>Windsor — Standalone / estate not stated</x:v>
      </x:c>
      <x:c r="W2354" s="15" t="str">
        <x:v>Individual unit ≤15,000 sq ft</x:v>
      </x:c>
      <x:c r="X2354" s="13" t="n">
        <x:f>IF(N2354="Yes",L2354,0)</x:f>
        <x:v>21.83606557377049</x:v>
      </x:c>
      <x:c r="Y2354" s="14" t="n">
        <x:v>1</x:v>
      </x:c>
      <x:c r="Z2354" s="13" t="str">
        <x:v>Industrial / workshop / storage</x:v>
      </x:c>
    </x:row>
    <x:row r="2355" ht="62" customHeight="1">
      <x:c r="A2355" s="13" t="str">
        <x:v>SE1375</x:v>
      </x:c>
      <x:c r="B2355" s="15" t="str">
        <x:v>Windsor</x:v>
      </x:c>
      <x:c r="C2355" s="15" t="str">
        <x:v>Windsor</x:v>
      </x:c>
      <x:c r="D2355" s="14" t="n">
        <x:v>31560</x:v>
      </x:c>
      <x:c r="E2355" s="13" t="str">
        <x:v>Town</x:v>
      </x:c>
      <x:c r="F2355" s="15" t="str">
        <x:v>Standalone / estate not stated</x:v>
      </x:c>
      <x:c r="G2355" s="15" t="str">
        <x:v>Unit 6 Goswell Hill, Windsor SL4</x:v>
      </x:c>
      <x:c r="H2355" s="13" t="str">
        <x:v>Current</x:v>
      </x:c>
      <x:c r="I2355" s="14" t="n">
        <x:v>2840</x:v>
      </x:c>
      <x:c r="J2355" s="13" t="str">
        <x:f>IF(AND(ISNUMBER(I2355),I2355&gt;0),IF(I2355&lt;=1000,"1–1,000",IF(I2355&lt;=2500,"1,001–2,500",IF(I2355&lt;=5000,"2,501–5,000",IF(I2355&lt;=10000,"5,001–10,000","10,001–15,000")))),"2,501–5,000")</x:f>
        <x:v>2,501–5,000</x:v>
      </x:c>
      <x:c r="K2355" s="16" t="n">
        <x:v>34080</x:v>
      </x:c>
      <x:c r="L2355" s="43" t="n">
        <x:f>IF(AND(ISNUMBER(I2355),I2355&gt;0,ISNUMBER(K2355),K2355&gt;0),K2355/I2355,"n.a.")</x:f>
        <x:v>12</x:v>
      </x:c>
      <x:c r="M2355" s="43"/>
      <x:c r="N2355" s="13" t="str">
        <x:v>Yes</x:v>
      </x:c>
      <x:c r="O2355" s="15" t="str">
        <x:v>Heights from c.5.44 to 5.75m; The arch benefits from good height (circa 5.44m to c5.75m) and offers ground floor accommodation with a small mezzanine to the rear.</x:v>
      </x:c>
      <x:c r="P2355" s="15" t="str">
        <x:v>Roller shutter door; The arch has three-phase power, new arch lining, a concrete floor and a electric roller shutter door facing on to Goswell Hill.</x:v>
      </x:c>
      <x:c r="Q2355" s="15" t="str">
        <x:v>Industrial/warehouse accommodation.</x:v>
      </x:c>
      <x:c r="R2355" s="15" t="str">
        <x:v>Advertised to let Current advert observed on 4 November 2026. Annual asking rent is 12 × advertised monthly rent; portal values may be rounded.</x:v>
      </x:c>
      <x:c r="S2355" s="15" t="str">
        <x:v>https://www.zoopla.co.uk/to-rent/commercial/details/74493549/</x:v>
      </x:c>
      <x:c r="T2355" s="15" t="str">
        <x:v>https://www.zoopla.co.uk/to-rent/commercial/details/73621558/</x:v>
      </x:c>
      <x:c r="U2355" s="15" t="str">
        <x:v>https://www.zoopla.co.uk/to-rent/commercial/details/73621556/
https://www.rightmove.co.uk/properties/761307182382337#/?channel=COM_LET</x:v>
      </x:c>
      <x:c r="V2355" s="15" t="str">
        <x:v>Windsor — Standalone / estate not stated</x:v>
      </x:c>
      <x:c r="W2355" s="15" t="str">
        <x:v>Individual unit ≤15,000 sq ft</x:v>
      </x:c>
      <x:c r="X2355" s="13" t="n">
        <x:f>IF(N2355="Yes",L2355,0)</x:f>
        <x:v>12</x:v>
      </x:c>
      <x:c r="Y2355" s="14" t="n">
        <x:v>1</x:v>
      </x:c>
      <x:c r="Z2355" s="13" t="str">
        <x:v>Industrial / workshop / storage</x:v>
      </x:c>
    </x:row>
    <x:row r="2356" ht="42" customHeight="1">
      <x:c r="A2356" s="13" t="str">
        <x:v>SE1376</x:v>
      </x:c>
      <x:c r="B2356" s="15" t="str">
        <x:v>Slough</x:v>
      </x:c>
      <x:c r="C2356" s="15" t="str">
        <x:v>Poyle</x:v>
      </x:c>
      <x:c r="D2356" s="14" t="n">
        <x:v>1735</x:v>
      </x:c>
      <x:c r="E2356" s="13" t="str">
        <x:v>Nearby</x:v>
      </x:c>
      <x:c r="F2356" s="15" t="str">
        <x:v>Trident Industrial Estate</x:v>
      </x:c>
      <x:c r="G2356" s="15" t="str">
        <x:v>Unit 1 Trident Industrial Estate, Blackthorne Road, Poyle, Slough, SL3 0AX</x:v>
      </x:c>
      <x:c r="H2356" s="13" t="str">
        <x:v>Current</x:v>
      </x:c>
      <x:c r="I2356" s="14" t="n">
        <x:v>5556</x:v>
      </x:c>
      <x:c r="J2356" s="13" t="str">
        <x:f>IF(AND(ISNUMBER(I2356),I2356&gt;0),IF(I2356&lt;=1000,"1–1,000",IF(I2356&lt;=2500,"1,001–2,500",IF(I2356&lt;=5000,"2,501–5,000",IF(I2356&lt;=10000,"5,001–10,000","10,001–15,000")))),"5,001–10,000")</x:f>
        <x:v>5,001–10,000</x:v>
      </x:c>
      <x:c r="K2356" s="16"/>
      <x:c r="L2356" s="43" t="str">
        <x:f>IF(AND(ISNUMBER(I2356),I2356&gt;0,ISNUMBER(K2356),K2356&gt;0),K2356/I2356,"n.a.")</x:f>
        <x:v>n.a.</x:v>
      </x:c>
      <x:c r="M2356" s="43"/>
      <x:c r="N2356" s="13" t="str">
        <x:v>No</x:v>
      </x:c>
      <x:c r="O2356" s="15" t="str">
        <x:v>Not stated in reviewed sources</x:v>
      </x:c>
      <x:c r="P2356" s="15" t="str">
        <x:v>Not stated in reviewed sources</x:v>
      </x:c>
      <x:c r="Q2356" s="15" t="str">
        <x:v>Industrial/warehouse accommodation.</x:v>
      </x:c>
      <x:c r="R2356" s="15" t="str">
        <x:v>Advertised to let Current advert observed on 4 November 2026.</x:v>
      </x:c>
      <x:c r="S2356" s="15" t="str">
        <x:v>https://www.rightmove.co.uk/properties/773602016778336#/?channel=COM_LET</x:v>
      </x:c>
      <x:c r="T2356" s="15" t="str"/>
      <x:c r="U2356" s="15" t="str"/>
      <x:c r="V2356" s="15" t="str">
        <x:v>Slough — Trident Industrial Estate</x:v>
      </x:c>
      <x:c r="W2356" s="15" t="str">
        <x:v>Individual unit ≤15,000 sq ft</x:v>
      </x:c>
      <x:c r="X2356" s="13" t="n">
        <x:f>IF(N2356="Yes",L2356,0)</x:f>
        <x:v>0</x:v>
      </x:c>
      <x:c r="Y2356" s="14" t="n">
        <x:v>1</x:v>
      </x:c>
      <x:c r="Z2356" s="13" t="str">
        <x:v>Industrial / workshop / storage</x:v>
      </x:c>
    </x:row>
    <x:row r="2357" ht="42" customHeight="1">
      <x:c r="A2357" s="13" t="str">
        <x:v>SE1377</x:v>
      </x:c>
      <x:c r="B2357" s="15" t="str">
        <x:v>Slough</x:v>
      </x:c>
      <x:c r="C2357" s="15" t="str">
        <x:v>Poyle</x:v>
      </x:c>
      <x:c r="D2357" s="14" t="n">
        <x:v>1735</x:v>
      </x:c>
      <x:c r="E2357" s="13" t="str">
        <x:v>Nearby</x:v>
      </x:c>
      <x:c r="F2357" s="15" t="str">
        <x:v>Trident Industrial Estate</x:v>
      </x:c>
      <x:c r="G2357" s="15" t="str">
        <x:v>Unit 16 Trident Industrial Estate, Blackthorne Road, Poyle, Slough, SL3 0AX</x:v>
      </x:c>
      <x:c r="H2357" s="13" t="str">
        <x:v>Current</x:v>
      </x:c>
      <x:c r="I2357" s="14" t="n">
        <x:v>5579</x:v>
      </x:c>
      <x:c r="J2357" s="13" t="str">
        <x:f>IF(AND(ISNUMBER(I2357),I2357&gt;0),IF(I2357&lt;=1000,"1–1,000",IF(I2357&lt;=2500,"1,001–2,500",IF(I2357&lt;=5000,"2,501–5,000",IF(I2357&lt;=10000,"5,001–10,000","10,001–15,000")))),"5,001–10,000")</x:f>
        <x:v>5,001–10,000</x:v>
      </x:c>
      <x:c r="K2357" s="16"/>
      <x:c r="L2357" s="43" t="str">
        <x:f>IF(AND(ISNUMBER(I2357),I2357&gt;0,ISNUMBER(K2357),K2357&gt;0),K2357/I2357,"n.a.")</x:f>
        <x:v>n.a.</x:v>
      </x:c>
      <x:c r="M2357" s="43"/>
      <x:c r="N2357" s="13" t="str">
        <x:v>No</x:v>
      </x:c>
      <x:c r="O2357" s="15" t="str">
        <x:v>Not stated in reviewed sources</x:v>
      </x:c>
      <x:c r="P2357" s="15" t="str">
        <x:v>Not stated in reviewed sources</x:v>
      </x:c>
      <x:c r="Q2357" s="15" t="str">
        <x:v>Industrial/warehouse accommodation.</x:v>
      </x:c>
      <x:c r="R2357" s="15" t="str">
        <x:v>Advertised to let Current advert observed on 4 November 2026.</x:v>
      </x:c>
      <x:c r="S2357" s="15" t="str">
        <x:v>https://www.rightmove.co.uk/properties/773600525864017#/?channel=COM_LET</x:v>
      </x:c>
      <x:c r="T2357" s="15" t="str"/>
      <x:c r="U2357" s="15" t="str"/>
      <x:c r="V2357" s="15" t="str">
        <x:v>Slough — Trident Industrial Estate</x:v>
      </x:c>
      <x:c r="W2357" s="15" t="str">
        <x:v>Individual unit ≤15,000 sq ft</x:v>
      </x:c>
      <x:c r="X2357" s="13" t="n">
        <x:f>IF(N2357="Yes",L2357,0)</x:f>
        <x:v>0</x:v>
      </x:c>
      <x:c r="Y2357" s="14" t="n">
        <x:v>1</x:v>
      </x:c>
      <x:c r="Z2357" s="13" t="str">
        <x:v>Industrial / workshop / storage</x:v>
      </x:c>
    </x:row>
    <x:row r="2358" ht="42" customHeight="1">
      <x:c r="A2358" s="13" t="str">
        <x:v>SE1378</x:v>
      </x:c>
      <x:c r="B2358" s="15" t="str">
        <x:v>Slough</x:v>
      </x:c>
      <x:c r="C2358" s="15" t="str">
        <x:v>Slough</x:v>
      </x:c>
      <x:c r="D2358" s="14" t="n">
        <x:v>166855</x:v>
      </x:c>
      <x:c r="E2358" s="13" t="str">
        <x:v>Town</x:v>
      </x:c>
      <x:c r="F2358" s="15" t="str">
        <x:v>Slough Trading Estate</x:v>
      </x:c>
      <x:c r="G2358" s="15" t="str">
        <x:v>282 Aberdeen Avenue, Slough SL1</x:v>
      </x:c>
      <x:c r="H2358" s="13" t="str">
        <x:v>Current</x:v>
      </x:c>
      <x:c r="I2358" s="14" t="n">
        <x:v>1709</x:v>
      </x:c>
      <x:c r="J2358" s="13" t="str">
        <x:f>IF(AND(ISNUMBER(I2358),I2358&gt;0),IF(I2358&lt;=1000,"1–1,000",IF(I2358&lt;=2500,"1,001–2,500",IF(I2358&lt;=5000,"2,501–5,000",IF(I2358&lt;=10000,"5,001–10,000","10,001–15,000")))),"1,001–2,500")</x:f>
        <x:v>1,001–2,500</x:v>
      </x:c>
      <x:c r="K2358" s="16"/>
      <x:c r="L2358" s="43" t="str">
        <x:f>IF(AND(ISNUMBER(I2358),I2358&gt;0,ISNUMBER(K2358),K2358&gt;0),K2358/I2358,"n.a.")</x:f>
        <x:v>n.a.</x:v>
      </x:c>
      <x:c r="M2358" s="43"/>
      <x:c r="N2358" s="13" t="str">
        <x:v>No</x:v>
      </x:c>
      <x:c r="O2358" s="15" t="str">
        <x:v>Not stated in reviewed sources</x:v>
      </x:c>
      <x:c r="P2358" s="15" t="str">
        <x:v>Not stated in reviewed sources</x:v>
      </x:c>
      <x:c r="Q2358" s="15" t="str">
        <x:v>Industrial/warehouse accommodation.</x:v>
      </x:c>
      <x:c r="R2358" s="15" t="str">
        <x:v>Advertised to let Current advert observed on 4 November 2026.</x:v>
      </x:c>
      <x:c r="S2358" s="15" t="str">
        <x:v>https://www.zoopla.co.uk/to-rent/commercial/details/73803133/</x:v>
      </x:c>
      <x:c r="T2358" s="15" t="str">
        <x:v>https://www.rightmove.co.uk/properties/773392941417008#/?channel=COM_LET</x:v>
      </x:c>
      <x:c r="U2358" s="15" t="str">
        <x:v>https://www.rightmove.co.uk/properties/773382927481520#/?channel=COM_LET</x:v>
      </x:c>
      <x:c r="V2358" s="15" t="str">
        <x:v>Slough — Slough Trading Estate</x:v>
      </x:c>
      <x:c r="W2358" s="15" t="str">
        <x:v>Individual unit ≤15,000 sq ft</x:v>
      </x:c>
      <x:c r="X2358" s="13" t="n">
        <x:f>IF(N2358="Yes",L2358,0)</x:f>
        <x:v>0</x:v>
      </x:c>
      <x:c r="Y2358" s="14" t="n">
        <x:v>1</x:v>
      </x:c>
      <x:c r="Z2358" s="13" t="str">
        <x:v>Industrial / workshop / storage</x:v>
      </x:c>
    </x:row>
    <x:row r="2359" ht="88" customHeight="1">
      <x:c r="A2359" s="13" t="str">
        <x:v>SE1379</x:v>
      </x:c>
      <x:c r="B2359" s="15" t="str">
        <x:v>Slough</x:v>
      </x:c>
      <x:c r="C2359" s="15" t="str">
        <x:v>Slough</x:v>
      </x:c>
      <x:c r="D2359" s="14" t="n">
        <x:v>166855</x:v>
      </x:c>
      <x:c r="E2359" s="13" t="str">
        <x:v>Town</x:v>
      </x:c>
      <x:c r="F2359" s="15" t="str">
        <x:v>Slough Trading Estate</x:v>
      </x:c>
      <x:c r="G2359" s="15" t="str">
        <x:v>343 Edinburgh Avenue, Slough SL1</x:v>
      </x:c>
      <x:c r="H2359" s="13" t="str">
        <x:v>Current</x:v>
      </x:c>
      <x:c r="I2359" s="14" t="n">
        <x:v>7557</x:v>
      </x:c>
      <x:c r="J2359" s="13" t="str">
        <x:f>IF(AND(ISNUMBER(I2359),I2359&gt;0),IF(I2359&lt;=1000,"1–1,000",IF(I2359&lt;=2500,"1,001–2,500",IF(I2359&lt;=5000,"2,501–5,000",IF(I2359&lt;=10000,"5,001–10,000","10,001–15,000")))),"5,001–10,000")</x:f>
        <x:v>5,001–10,000</x:v>
      </x:c>
      <x:c r="K2359" s="16" t="n">
        <x:v>126036</x:v>
      </x:c>
      <x:c r="L2359" s="43" t="n">
        <x:f>IF(AND(ISNUMBER(I2359),I2359&gt;0,ISNUMBER(K2359),K2359&gt;0),K2359/I2359,"n.a.")</x:f>
        <x:v>16.678046843985708</x:v>
      </x:c>
      <x:c r="M2359" s="43"/>
      <x:c r="N2359" s="13" t="str">
        <x:v>Yes</x:v>
      </x:c>
      <x:c r="O2359" s="15" t="str">
        <x:v>Eaves height 5.52m; The property is an end terrace industrial unit providing warehouse space with eaves of 5.52m, partial mezzanine, first floor offices, a meeting room and storage space, served by a level access loading door.</x:v>
      </x:c>
      <x:c r="P2359" s="15" t="str">
        <x:v>Electric roller shutter; The property is an end terrace industrial unit providing warehouse space with eaves of 5.52m, partial mezzanine, first floor offices, a meeting room and storage space, served by a level access loading door.</x:v>
      </x:c>
      <x:c r="Q2359" s="15" t="str">
        <x:v>Industrial/warehouse accommodation.</x:v>
      </x:c>
      <x:c r="R2359" s="15" t="str">
        <x:v>Advertised to let Current advert observed on 4 November 2026. Annual asking rent is 12 × advertised monthly rent; portal values may be rounded. Duplicate portal / agent advert for the same demise; counted once.</x:v>
      </x:c>
      <x:c r="S2359" s="15" t="str">
        <x:v>https://www.zoopla.co.uk/to-rent/commercial/details/74601343/</x:v>
      </x:c>
      <x:c r="T2359" s="15" t="str">
        <x:v>https://www.zoopla.co.uk/to-rent/commercial/details/72806098/</x:v>
      </x:c>
      <x:c r="U2359" s="15" t="str">
        <x:v>https://www.rightmove.co.uk/properties/760715244456448#/?channel=COM_LET
https://search.pagehardyharris.co.uk/properties/425653-343-edinburgh-avenue-slough
https://www.zoopla.co.uk/to-rent/commercial/details/71810580/</x:v>
      </x:c>
      <x:c r="V2359" s="15" t="str">
        <x:v>Slough — Slough Trading Estate</x:v>
      </x:c>
      <x:c r="W2359" s="15" t="str">
        <x:v>Individual unit ≤15,000 sq ft</x:v>
      </x:c>
      <x:c r="X2359" s="13" t="n">
        <x:f>IF(N2359="Yes",L2359,0)</x:f>
        <x:v>16.678046843985708</x:v>
      </x:c>
      <x:c r="Y2359" s="14" t="n">
        <x:v>1</x:v>
      </x:c>
      <x:c r="Z2359" s="13" t="str">
        <x:v>Industrial / workshop / storage</x:v>
      </x:c>
    </x:row>
    <x:row r="2360" ht="42" customHeight="1">
      <x:c r="A2360" s="13" t="str">
        <x:v>SE1380</x:v>
      </x:c>
      <x:c r="B2360" s="15" t="str">
        <x:v>Slough</x:v>
      </x:c>
      <x:c r="C2360" s="15" t="str">
        <x:v>Slough</x:v>
      </x:c>
      <x:c r="D2360" s="14" t="n">
        <x:v>166855</x:v>
      </x:c>
      <x:c r="E2360" s="13" t="str">
        <x:v>Town</x:v>
      </x:c>
      <x:c r="F2360" s="15" t="str">
        <x:v>Slough Trading Estate</x:v>
      </x:c>
      <x:c r="G2360" s="15" t="str">
        <x:v>345 Edinburgh Avenue, Slough Trading Estate, Slough SL1</x:v>
      </x:c>
      <x:c r="H2360" s="13" t="str">
        <x:v>Current</x:v>
      </x:c>
      <x:c r="I2360" s="14" t="n">
        <x:v>5664</x:v>
      </x:c>
      <x:c r="J2360" s="13" t="str">
        <x:f>IF(AND(ISNUMBER(I2360),I2360&gt;0),IF(I2360&lt;=1000,"1–1,000",IF(I2360&lt;=2500,"1,001–2,500",IF(I2360&lt;=5000,"2,501–5,000",IF(I2360&lt;=10000,"5,001–10,000","10,001–15,000")))),"5,001–10,000")</x:f>
        <x:v>5,001–10,000</x:v>
      </x:c>
      <x:c r="K2360" s="16"/>
      <x:c r="L2360" s="43" t="str">
        <x:f>IF(AND(ISNUMBER(I2360),I2360&gt;0,ISNUMBER(K2360),K2360&gt;0),K2360/I2360,"n.a.")</x:f>
        <x:v>n.a.</x:v>
      </x:c>
      <x:c r="M2360" s="43"/>
      <x:c r="N2360" s="13" t="str">
        <x:v>No</x:v>
      </x:c>
      <x:c r="O2360" s="15" t="str">
        <x:v>Not stated in reviewed sources</x:v>
      </x:c>
      <x:c r="P2360" s="15" t="str">
        <x:v>Not stated in reviewed sources</x:v>
      </x:c>
      <x:c r="Q2360" s="15" t="str">
        <x:v>Industrial/warehouse accommodation.</x:v>
      </x:c>
      <x:c r="R2360" s="15" t="str">
        <x:v>Advertised to let Current advert observed on 4 November 2026. Duplicate portal / agent advert for the same demise; counted once.</x:v>
      </x:c>
      <x:c r="S2360" s="15" t="str">
        <x:v>https://www.zoopla.co.uk/to-rent/commercial/details/71343698/</x:v>
      </x:c>
      <x:c r="T2360" s="15" t="str">
        <x:v>https://www.rightmove.co.uk/properties/773361614105953#/?channel=COM_LET</x:v>
      </x:c>
      <x:c r="U2360" s="15" t="str">
        <x:v>https://www.rightmove.co.uk/properties/773372619881008#/?channel=COM_LET</x:v>
      </x:c>
      <x:c r="V2360" s="15" t="str">
        <x:v>Slough — Slough Trading Estate</x:v>
      </x:c>
      <x:c r="W2360" s="15" t="str">
        <x:v>Individual unit ≤15,000 sq ft</x:v>
      </x:c>
      <x:c r="X2360" s="13" t="n">
        <x:f>IF(N2360="Yes",L2360,0)</x:f>
        <x:v>0</x:v>
      </x:c>
      <x:c r="Y2360" s="14" t="n">
        <x:v>1</x:v>
      </x:c>
      <x:c r="Z2360" s="13" t="str">
        <x:v>Industrial / workshop / storage</x:v>
      </x:c>
    </x:row>
    <x:row r="2361" ht="42" customHeight="1">
      <x:c r="A2361" s="13" t="str">
        <x:v>SE1381</x:v>
      </x:c>
      <x:c r="B2361" s="15" t="str">
        <x:v>Slough</x:v>
      </x:c>
      <x:c r="C2361" s="15" t="str">
        <x:v>Slough</x:v>
      </x:c>
      <x:c r="D2361" s="14" t="n">
        <x:v>166855</x:v>
      </x:c>
      <x:c r="E2361" s="13" t="str">
        <x:v>Town</x:v>
      </x:c>
      <x:c r="F2361" s="15" t="str">
        <x:v>Slough Trading Estate</x:v>
      </x:c>
      <x:c r="G2361" s="15" t="str">
        <x:v>348 Edinburgh Avenue, Slough Trading Estate, Slough, SL1 4UF</x:v>
      </x:c>
      <x:c r="H2361" s="13" t="str">
        <x:v>Current</x:v>
      </x:c>
      <x:c r="I2361" s="14" t="n">
        <x:v>5465</x:v>
      </x:c>
      <x:c r="J2361" s="13" t="str">
        <x:f>IF(AND(ISNUMBER(I2361),I2361&gt;0),IF(I2361&lt;=1000,"1–1,000",IF(I2361&lt;=2500,"1,001–2,500",IF(I2361&lt;=5000,"2,501–5,000",IF(I2361&lt;=10000,"5,001–10,000","10,001–15,000")))),"5,001–10,000")</x:f>
        <x:v>5,001–10,000</x:v>
      </x:c>
      <x:c r="K2361" s="16"/>
      <x:c r="L2361" s="43" t="str">
        <x:f>IF(AND(ISNUMBER(I2361),I2361&gt;0,ISNUMBER(K2361),K2361&gt;0),K2361/I2361,"n.a.")</x:f>
        <x:v>n.a.</x:v>
      </x:c>
      <x:c r="M2361" s="43"/>
      <x:c r="N2361" s="13" t="str">
        <x:v>No</x:v>
      </x:c>
      <x:c r="O2361" s="15" t="str">
        <x:v>Not stated in reviewed sources</x:v>
      </x:c>
      <x:c r="P2361" s="15" t="str">
        <x:v>Not stated in reviewed sources</x:v>
      </x:c>
      <x:c r="Q2361" s="15" t="str">
        <x:v>Industrial/warehouse accommodation; ancillary offices.</x:v>
      </x:c>
      <x:c r="R2361" s="15" t="str">
        <x:v>Advertised to let Current advert observed on 4 November 2026.</x:v>
      </x:c>
      <x:c r="S2361" s="15" t="str">
        <x:v>https://www.rightmove.co.uk/properties/773350631158864#/?channel=COM_LET</x:v>
      </x:c>
      <x:c r="T2361" s="15" t="str"/>
      <x:c r="U2361" s="15" t="str"/>
      <x:c r="V2361" s="15" t="str">
        <x:v>Slough — Slough Trading Estate</x:v>
      </x:c>
      <x:c r="W2361" s="15" t="str">
        <x:v>Individual unit ≤15,000 sq ft</x:v>
      </x:c>
      <x:c r="X2361" s="13" t="n">
        <x:f>IF(N2361="Yes",L2361,0)</x:f>
        <x:v>0</x:v>
      </x:c>
      <x:c r="Y2361" s="14" t="n">
        <x:v>1</x:v>
      </x:c>
      <x:c r="Z2361" s="13" t="str">
        <x:v>Industrial / workshop / storage</x:v>
      </x:c>
    </x:row>
    <x:row r="2362" ht="42" customHeight="1">
      <x:c r="A2362" s="13" t="str">
        <x:v>SE1382</x:v>
      </x:c>
      <x:c r="B2362" s="15" t="str">
        <x:v>Slough</x:v>
      </x:c>
      <x:c r="C2362" s="15" t="str">
        <x:v>Slough</x:v>
      </x:c>
      <x:c r="D2362" s="14" t="n">
        <x:v>166855</x:v>
      </x:c>
      <x:c r="E2362" s="13" t="str">
        <x:v>Town</x:v>
      </x:c>
      <x:c r="F2362" s="15" t="str">
        <x:v>Slough Trading Estate</x:v>
      </x:c>
      <x:c r="G2362" s="15" t="str">
        <x:v>382 Sykes Road, Slough Trading Estate, Slough SL1</x:v>
      </x:c>
      <x:c r="H2362" s="13" t="str">
        <x:v>Current</x:v>
      </x:c>
      <x:c r="I2362" s="14" t="n">
        <x:v>2012</x:v>
      </x:c>
      <x:c r="J2362" s="13" t="str">
        <x:f>IF(AND(ISNUMBER(I2362),I2362&gt;0),IF(I2362&lt;=1000,"1–1,000",IF(I2362&lt;=2500,"1,001–2,500",IF(I2362&lt;=5000,"2,501–5,000",IF(I2362&lt;=10000,"5,001–10,000","10,001–15,000")))),"1,001–2,500")</x:f>
        <x:v>1,001–2,500</x:v>
      </x:c>
      <x:c r="K2362" s="16"/>
      <x:c r="L2362" s="43" t="str">
        <x:f>IF(AND(ISNUMBER(I2362),I2362&gt;0,ISNUMBER(K2362),K2362&gt;0),K2362/I2362,"n.a.")</x:f>
        <x:v>n.a.</x:v>
      </x:c>
      <x:c r="M2362" s="43"/>
      <x:c r="N2362" s="13" t="str">
        <x:v>No</x:v>
      </x:c>
      <x:c r="O2362" s="15" t="str">
        <x:v>Not stated in reviewed sources</x:v>
      </x:c>
      <x:c r="P2362" s="15" t="str">
        <x:v>Not stated in reviewed sources</x:v>
      </x:c>
      <x:c r="Q2362" s="15" t="str">
        <x:v>Industrial/warehouse accommodation.</x:v>
      </x:c>
      <x:c r="R2362" s="15" t="str">
        <x:v>Advertised to let Current advert observed on 4 November 2026.</x:v>
      </x:c>
      <x:c r="S2362" s="15" t="str">
        <x:v>https://www.zoopla.co.uk/to-rent/commercial/details/71343469/</x:v>
      </x:c>
      <x:c r="T2362" s="15" t="str">
        <x:v>https://www.rightmove.co.uk/properties/773372351581920#/?channel=COM_LET</x:v>
      </x:c>
      <x:c r="U2362" s="15" t="str">
        <x:v>https://www.rightmove.co.uk/properties/777212788404129#/?channel=COM_LET</x:v>
      </x:c>
      <x:c r="V2362" s="15" t="str">
        <x:v>Slough — Slough Trading Estate</x:v>
      </x:c>
      <x:c r="W2362" s="15" t="str">
        <x:v>Individual unit ≤15,000 sq ft</x:v>
      </x:c>
      <x:c r="X2362" s="13" t="n">
        <x:f>IF(N2362="Yes",L2362,0)</x:f>
        <x:v>0</x:v>
      </x:c>
      <x:c r="Y2362" s="14" t="n">
        <x:v>1</x:v>
      </x:c>
      <x:c r="Z2362" s="13" t="str">
        <x:v>Industrial / workshop / storage</x:v>
      </x:c>
    </x:row>
    <x:row r="2363" ht="42" customHeight="1">
      <x:c r="A2363" s="13" t="str">
        <x:v>SE1383</x:v>
      </x:c>
      <x:c r="B2363" s="15" t="str">
        <x:v>Slough</x:v>
      </x:c>
      <x:c r="C2363" s="15" t="str">
        <x:v>Slough</x:v>
      </x:c>
      <x:c r="D2363" s="14" t="n">
        <x:v>166855</x:v>
      </x:c>
      <x:c r="E2363" s="13" t="str">
        <x:v>Town</x:v>
      </x:c>
      <x:c r="F2363" s="15" t="str">
        <x:v>Slough Trading Estate</x:v>
      </x:c>
      <x:c r="G2363" s="15" t="str">
        <x:v>383 Sykes Road, Slough Trading Estate, Slough SL1</x:v>
      </x:c>
      <x:c r="H2363" s="13" t="str">
        <x:v>Current</x:v>
      </x:c>
      <x:c r="I2363" s="14" t="n">
        <x:v>1999</x:v>
      </x:c>
      <x:c r="J2363" s="13" t="str">
        <x:f>IF(AND(ISNUMBER(I2363),I2363&gt;0),IF(I2363&lt;=1000,"1–1,000",IF(I2363&lt;=2500,"1,001–2,500",IF(I2363&lt;=5000,"2,501–5,000",IF(I2363&lt;=10000,"5,001–10,000","10,001–15,000")))),"1,001–2,500")</x:f>
        <x:v>1,001–2,500</x:v>
      </x:c>
      <x:c r="K2363" s="16"/>
      <x:c r="L2363" s="43" t="str">
        <x:f>IF(AND(ISNUMBER(I2363),I2363&gt;0,ISNUMBER(K2363),K2363&gt;0),K2363/I2363,"n.a.")</x:f>
        <x:v>n.a.</x:v>
      </x:c>
      <x:c r="M2363" s="43"/>
      <x:c r="N2363" s="13" t="str">
        <x:v>No</x:v>
      </x:c>
      <x:c r="O2363" s="15" t="str">
        <x:v>Not stated in reviewed sources</x:v>
      </x:c>
      <x:c r="P2363" s="15" t="str">
        <x:v>Not stated in reviewed sources</x:v>
      </x:c>
      <x:c r="Q2363" s="15" t="str">
        <x:v>Industrial/warehouse accommodation.</x:v>
      </x:c>
      <x:c r="R2363" s="15" t="str">
        <x:v>Advertised to let Current advert observed on 4 November 2026.</x:v>
      </x:c>
      <x:c r="S2363" s="15" t="str">
        <x:v>https://www.zoopla.co.uk/to-rent/commercial/details/72133488/</x:v>
      </x:c>
      <x:c r="T2363" s="15" t="str">
        <x:v>https://www.rightmove.co.uk/properties/773373152462720#/?channel=COM_LET</x:v>
      </x:c>
      <x:c r="U2363" s="15" t="str">
        <x:v>https://www.rightmove.co.uk/properties/773392945554113#/?channel=COM_LET</x:v>
      </x:c>
      <x:c r="V2363" s="15" t="str">
        <x:v>Slough — Slough Trading Estate</x:v>
      </x:c>
      <x:c r="W2363" s="15" t="str">
        <x:v>Individual unit ≤15,000 sq ft</x:v>
      </x:c>
      <x:c r="X2363" s="13" t="n">
        <x:f>IF(N2363="Yes",L2363,0)</x:f>
        <x:v>0</x:v>
      </x:c>
      <x:c r="Y2363" s="14" t="n">
        <x:v>1</x:v>
      </x:c>
      <x:c r="Z2363" s="13" t="str">
        <x:v>Industrial / workshop / storage</x:v>
      </x:c>
    </x:row>
    <x:row r="2364" ht="42" customHeight="1">
      <x:c r="A2364" s="13" t="str">
        <x:v>SE1384</x:v>
      </x:c>
      <x:c r="B2364" s="15" t="str">
        <x:v>Slough</x:v>
      </x:c>
      <x:c r="C2364" s="15" t="str">
        <x:v>Slough</x:v>
      </x:c>
      <x:c r="D2364" s="14" t="n">
        <x:v>166855</x:v>
      </x:c>
      <x:c r="E2364" s="13" t="str">
        <x:v>Town</x:v>
      </x:c>
      <x:c r="F2364" s="15" t="str">
        <x:v>Slough Trading Estate</x:v>
      </x:c>
      <x:c r="G2364" s="15" t="str">
        <x:v>384 Sykes Road, Slough, SL1 4SP</x:v>
      </x:c>
      <x:c r="H2364" s="13" t="str">
        <x:v>Current</x:v>
      </x:c>
      <x:c r="I2364" s="14" t="n">
        <x:v>1999</x:v>
      </x:c>
      <x:c r="J2364" s="13" t="str">
        <x:f>IF(AND(ISNUMBER(I2364),I2364&gt;0),IF(I2364&lt;=1000,"1–1,000",IF(I2364&lt;=2500,"1,001–2,500",IF(I2364&lt;=5000,"2,501–5,000",IF(I2364&lt;=10000,"5,001–10,000","10,001–15,000")))),"1,001–2,500")</x:f>
        <x:v>1,001–2,500</x:v>
      </x:c>
      <x:c r="K2364" s="16"/>
      <x:c r="L2364" s="43" t="str">
        <x:f>IF(AND(ISNUMBER(I2364),I2364&gt;0,ISNUMBER(K2364),K2364&gt;0),K2364/I2364,"n.a.")</x:f>
        <x:v>n.a.</x:v>
      </x:c>
      <x:c r="M2364" s="43"/>
      <x:c r="N2364" s="13" t="str">
        <x:v>No</x:v>
      </x:c>
      <x:c r="O2364" s="15" t="str">
        <x:v>Not stated in reviewed sources</x:v>
      </x:c>
      <x:c r="P2364" s="15" t="str">
        <x:v>Not stated in reviewed sources</x:v>
      </x:c>
      <x:c r="Q2364" s="15" t="str">
        <x:v>Industrial/warehouse accommodation.</x:v>
      </x:c>
      <x:c r="R2364" s="15" t="str">
        <x:v>Advertised to let Current advert observed on 4 November 2026.</x:v>
      </x:c>
      <x:c r="S2364" s="15" t="str">
        <x:v>https://www.rightmove.co.uk/properties/773372116467857#/?channel=COM_LET</x:v>
      </x:c>
      <x:c r="T2364" s="15" t="str"/>
      <x:c r="U2364" s="15" t="str"/>
      <x:c r="V2364" s="15" t="str">
        <x:v>Slough — Slough Trading Estate</x:v>
      </x:c>
      <x:c r="W2364" s="15" t="str">
        <x:v>Individual unit ≤15,000 sq ft</x:v>
      </x:c>
      <x:c r="X2364" s="13" t="n">
        <x:f>IF(N2364="Yes",L2364,0)</x:f>
        <x:v>0</x:v>
      </x:c>
      <x:c r="Y2364" s="14" t="n">
        <x:v>1</x:v>
      </x:c>
      <x:c r="Z2364" s="13" t="str">
        <x:v>Industrial / workshop / storage</x:v>
      </x:c>
    </x:row>
    <x:row r="2365" ht="42" customHeight="1">
      <x:c r="A2365" s="13" t="str">
        <x:v>SE1385</x:v>
      </x:c>
      <x:c r="B2365" s="15" t="str">
        <x:v>Slough</x:v>
      </x:c>
      <x:c r="C2365" s="15" t="str">
        <x:v>Slough</x:v>
      </x:c>
      <x:c r="D2365" s="14" t="n">
        <x:v>166855</x:v>
      </x:c>
      <x:c r="E2365" s="13" t="str">
        <x:v>Town</x:v>
      </x:c>
      <x:c r="F2365" s="15" t="str">
        <x:v>Slough Trading Estate</x:v>
      </x:c>
      <x:c r="G2365" s="15" t="str">
        <x:v>385 Sykes Road, Slough Trading Estate, Slough SL1</x:v>
      </x:c>
      <x:c r="H2365" s="13" t="str">
        <x:v>Current</x:v>
      </x:c>
      <x:c r="I2365" s="14" t="n">
        <x:v>2001</x:v>
      </x:c>
      <x:c r="J2365" s="13" t="str">
        <x:f>IF(AND(ISNUMBER(I2365),I2365&gt;0),IF(I2365&lt;=1000,"1–1,000",IF(I2365&lt;=2500,"1,001–2,500",IF(I2365&lt;=5000,"2,501–5,000",IF(I2365&lt;=10000,"5,001–10,000","10,001–15,000")))),"1,001–2,500")</x:f>
        <x:v>1,001–2,500</x:v>
      </x:c>
      <x:c r="K2365" s="16"/>
      <x:c r="L2365" s="43" t="str">
        <x:f>IF(AND(ISNUMBER(I2365),I2365&gt;0,ISNUMBER(K2365),K2365&gt;0),K2365/I2365,"n.a.")</x:f>
        <x:v>n.a.</x:v>
      </x:c>
      <x:c r="M2365" s="43"/>
      <x:c r="N2365" s="13" t="str">
        <x:v>No</x:v>
      </x:c>
      <x:c r="O2365" s="15" t="str">
        <x:v>Not stated in reviewed sources</x:v>
      </x:c>
      <x:c r="P2365" s="15" t="str">
        <x:v>Not stated in reviewed sources</x:v>
      </x:c>
      <x:c r="Q2365" s="15" t="str">
        <x:v>Industrial/warehouse accommodation; ancillary offices.</x:v>
      </x:c>
      <x:c r="R2365" s="15" t="str">
        <x:v>Advertised to let Current advert observed on 4 November 2026.</x:v>
      </x:c>
      <x:c r="S2365" s="15" t="str">
        <x:v>https://www.zoopla.co.uk/to-rent/commercial/details/71343572/</x:v>
      </x:c>
      <x:c r="T2365" s="15" t="str">
        <x:v>https://www.rightmove.co.uk/properties/773347863000848#/?channel=COM_LET</x:v>
      </x:c>
      <x:c r="U2365" s="15" t="str">
        <x:v>https://www.rightmove.co.uk/properties/773372741517328#/?channel=COM_LET</x:v>
      </x:c>
      <x:c r="V2365" s="15" t="str">
        <x:v>Slough — Slough Trading Estate</x:v>
      </x:c>
      <x:c r="W2365" s="15" t="str">
        <x:v>Individual unit ≤15,000 sq ft</x:v>
      </x:c>
      <x:c r="X2365" s="13" t="n">
        <x:f>IF(N2365="Yes",L2365,0)</x:f>
        <x:v>0</x:v>
      </x:c>
      <x:c r="Y2365" s="14" t="n">
        <x:v>1</x:v>
      </x:c>
      <x:c r="Z2365" s="13" t="str">
        <x:v>Industrial / workshop / storage</x:v>
      </x:c>
    </x:row>
    <x:row r="2366" ht="42" customHeight="1">
      <x:c r="A2366" s="13" t="str">
        <x:v>SE1386</x:v>
      </x:c>
      <x:c r="B2366" s="15" t="str">
        <x:v>Slough</x:v>
      </x:c>
      <x:c r="C2366" s="15" t="str">
        <x:v>Slough</x:v>
      </x:c>
      <x:c r="D2366" s="14" t="n">
        <x:v>166855</x:v>
      </x:c>
      <x:c r="E2366" s="13" t="str">
        <x:v>Town</x:v>
      </x:c>
      <x:c r="F2366" s="15" t="str">
        <x:v>Slough Trading Estate</x:v>
      </x:c>
      <x:c r="G2366" s="15" t="str">
        <x:v>389 Sykes Road, Slough Trading Estate, Slough SL1</x:v>
      </x:c>
      <x:c r="H2366" s="13" t="str">
        <x:v>Current</x:v>
      </x:c>
      <x:c r="I2366" s="14" t="n">
        <x:v>3860</x:v>
      </x:c>
      <x:c r="J2366" s="13" t="str">
        <x:f>IF(AND(ISNUMBER(I2366),I2366&gt;0),IF(I2366&lt;=1000,"1–1,000",IF(I2366&lt;=2500,"1,001–2,500",IF(I2366&lt;=5000,"2,501–5,000",IF(I2366&lt;=10000,"5,001–10,000","10,001–15,000")))),"2,501–5,000")</x:f>
        <x:v>2,501–5,000</x:v>
      </x:c>
      <x:c r="K2366" s="16"/>
      <x:c r="L2366" s="43" t="str">
        <x:f>IF(AND(ISNUMBER(I2366),I2366&gt;0,ISNUMBER(K2366),K2366&gt;0),K2366/I2366,"n.a.")</x:f>
        <x:v>n.a.</x:v>
      </x:c>
      <x:c r="M2366" s="43"/>
      <x:c r="N2366" s="13" t="str">
        <x:v>No</x:v>
      </x:c>
      <x:c r="O2366" s="15" t="str">
        <x:v>Not stated in reviewed sources</x:v>
      </x:c>
      <x:c r="P2366" s="15" t="str">
        <x:v>Not stated in reviewed sources</x:v>
      </x:c>
      <x:c r="Q2366" s="15" t="str">
        <x:v>Industrial/warehouse accommodation.</x:v>
      </x:c>
      <x:c r="R2366" s="15" t="str">
        <x:v>Advertised to let Current advert observed on 4 November 2026.</x:v>
      </x:c>
      <x:c r="S2366" s="15" t="str">
        <x:v>https://www.zoopla.co.uk/to-rent/commercial/details/71343615/</x:v>
      </x:c>
      <x:c r="T2366" s="15" t="str">
        <x:v>https://www.rightmove.co.uk/properties/773372611626576#/?channel=COM_LET</x:v>
      </x:c>
      <x:c r="U2366" s="15" t="str">
        <x:v>https://www.rightmove.co.uk/properties/773349190480337#/?channel=COM_LET</x:v>
      </x:c>
      <x:c r="V2366" s="15" t="str">
        <x:v>Slough — Slough Trading Estate</x:v>
      </x:c>
      <x:c r="W2366" s="15" t="str">
        <x:v>Individual unit ≤15,000 sq ft</x:v>
      </x:c>
      <x:c r="X2366" s="13" t="n">
        <x:f>IF(N2366="Yes",L2366,0)</x:f>
        <x:v>0</x:v>
      </x:c>
      <x:c r="Y2366" s="14" t="n">
        <x:v>1</x:v>
      </x:c>
      <x:c r="Z2366" s="13" t="str">
        <x:v>Industrial / workshop / storage</x:v>
      </x:c>
    </x:row>
    <x:row r="2367" ht="88" customHeight="1">
      <x:c r="A2367" s="13" t="str">
        <x:v>SE1387</x:v>
      </x:c>
      <x:c r="B2367" s="15" t="str">
        <x:v>Slough</x:v>
      </x:c>
      <x:c r="C2367" s="15" t="str">
        <x:v>Slough</x:v>
      </x:c>
      <x:c r="D2367" s="14" t="n">
        <x:v>166855</x:v>
      </x:c>
      <x:c r="E2367" s="13" t="str">
        <x:v>Town</x:v>
      </x:c>
      <x:c r="F2367" s="15" t="str">
        <x:v>Slough Trading Estate</x:v>
      </x:c>
      <x:c r="G2367" s="15" t="str">
        <x:v>400 Montrose Avenue, Slough SL1</x:v>
      </x:c>
      <x:c r="H2367" s="13" t="str">
        <x:v>Current</x:v>
      </x:c>
      <x:c r="I2367" s="14" t="n">
        <x:v>896</x:v>
      </x:c>
      <x:c r="J2367" s="13" t="str">
        <x:f>IF(AND(ISNUMBER(I2367),I2367&gt;0),IF(I2367&lt;=1000,"1–1,000",IF(I2367&lt;=2500,"1,001–2,500",IF(I2367&lt;=5000,"2,501–5,000",IF(I2367&lt;=10000,"5,001–10,000","10,001–15,000")))),"1–1,000")</x:f>
        <x:v>1–1,000</x:v>
      </x:c>
      <x:c r="K2367" s="16"/>
      <x:c r="L2367" s="43" t="str">
        <x:f>IF(AND(ISNUMBER(I2367),I2367&gt;0,ISNUMBER(K2367),K2367&gt;0),K2367/I2367,"n.a.")</x:f>
        <x:v>n.a.</x:v>
      </x:c>
      <x:c r="M2367" s="43"/>
      <x:c r="N2367" s="13" t="str">
        <x:v>No</x:v>
      </x:c>
      <x:c r="O2367" s="15" t="str">
        <x:v>2.75m to eaves</x:v>
      </x:c>
      <x:c r="P2367" s="15" t="str">
        <x:v>1 manually operated roller shutter door; Situated on a thriving estate with over 350 occupiers, 24-hour security, and dedicated customer care, the unit provides practical features including roller shutter access, parking spaces, and high-speed fibre connectivity to support growing enterprises.</x:v>
      </x:c>
      <x:c r="Q2367" s="15" t="str">
        <x:v>Industrial/warehouse accommodation.</x:v>
      </x:c>
      <x:c r="R2367" s="15" t="str">
        <x:v>Advertised to let Current advert observed on 4 November 2026. Duplicate portal / agent advert for the same demise; counted once.</x:v>
      </x:c>
      <x:c r="S2367" s="15" t="str">
        <x:v>https://www.zoopla.co.uk/to-rent/commercial/details/74503786/</x:v>
      </x:c>
      <x:c r="T2367" s="15" t="str">
        <x:v>https://www.rightmove.co.uk/properties/779929648721825#/?channel=COM_LET</x:v>
      </x:c>
      <x:c r="U2367" s="15" t="str">
        <x:v>https://www.rightmove.co.uk/properties/773394457430608#/?channel=COM_LET</x:v>
      </x:c>
      <x:c r="V2367" s="15" t="str">
        <x:v>Slough — Slough Trading Estate</x:v>
      </x:c>
      <x:c r="W2367" s="15" t="str">
        <x:v>Individual unit ≤15,000 sq ft</x:v>
      </x:c>
      <x:c r="X2367" s="13" t="n">
        <x:f>IF(N2367="Yes",L2367,0)</x:f>
        <x:v>0</x:v>
      </x:c>
      <x:c r="Y2367" s="14" t="n">
        <x:v>1</x:v>
      </x:c>
      <x:c r="Z2367" s="13" t="str">
        <x:v>Industrial / workshop / storage</x:v>
      </x:c>
    </x:row>
    <x:row r="2368" ht="42" customHeight="1">
      <x:c r="A2368" s="13" t="str">
        <x:v>SE1388</x:v>
      </x:c>
      <x:c r="B2368" s="15" t="str">
        <x:v>Slough</x:v>
      </x:c>
      <x:c r="C2368" s="15" t="str">
        <x:v>Slough</x:v>
      </x:c>
      <x:c r="D2368" s="14" t="n">
        <x:v>166855</x:v>
      </x:c>
      <x:c r="E2368" s="13" t="str">
        <x:v>Town</x:v>
      </x:c>
      <x:c r="F2368" s="15" t="str">
        <x:v>Slough Trading Estate</x:v>
      </x:c>
      <x:c r="G2368" s="15" t="str">
        <x:v>466 Malton Avenue, Slough Trading Estate, Slough SL1</x:v>
      </x:c>
      <x:c r="H2368" s="13" t="str">
        <x:v>Current</x:v>
      </x:c>
      <x:c r="I2368" s="14" t="n">
        <x:v>7972</x:v>
      </x:c>
      <x:c r="J2368" s="13" t="str">
        <x:f>IF(AND(ISNUMBER(I2368),I2368&gt;0),IF(I2368&lt;=1000,"1–1,000",IF(I2368&lt;=2500,"1,001–2,500",IF(I2368&lt;=5000,"2,501–5,000",IF(I2368&lt;=10000,"5,001–10,000","10,001–15,000")))),"5,001–10,000")</x:f>
        <x:v>5,001–10,000</x:v>
      </x:c>
      <x:c r="K2368" s="16"/>
      <x:c r="L2368" s="43" t="str">
        <x:f>IF(AND(ISNUMBER(I2368),I2368&gt;0,ISNUMBER(K2368),K2368&gt;0),K2368/I2368,"n.a.")</x:f>
        <x:v>n.a.</x:v>
      </x:c>
      <x:c r="M2368" s="43"/>
      <x:c r="N2368" s="13" t="str">
        <x:v>No</x:v>
      </x:c>
      <x:c r="O2368" s="15" t="str">
        <x:v>Not stated in reviewed sources</x:v>
      </x:c>
      <x:c r="P2368" s="15" t="str">
        <x:v>Not stated in reviewed sources</x:v>
      </x:c>
      <x:c r="Q2368" s="15" t="str">
        <x:v>Industrial/warehouse accommodation; ancillary offices.</x:v>
      </x:c>
      <x:c r="R2368" s="15" t="str">
        <x:v>Advertised to let Current advert observed on 4 November 2026. Duplicate portal / agent advert for the same demise; counted once.</x:v>
      </x:c>
      <x:c r="S2368" s="15" t="str">
        <x:v>https://www.zoopla.co.uk/to-rent/commercial/details/71343616/</x:v>
      </x:c>
      <x:c r="T2368" s="15" t="str">
        <x:v>https://www.rightmove.co.uk/properties/773350639548752#/?channel=COM_LET</x:v>
      </x:c>
      <x:c r="U2368" s="15" t="str">
        <x:v>https://www.rightmove.co.uk/properties/773372640930576#/?channel=COM_LET</x:v>
      </x:c>
      <x:c r="V2368" s="15" t="str">
        <x:v>Slough — Slough Trading Estate</x:v>
      </x:c>
      <x:c r="W2368" s="15" t="str">
        <x:v>Individual unit ≤15,000 sq ft</x:v>
      </x:c>
      <x:c r="X2368" s="13" t="n">
        <x:f>IF(N2368="Yes",L2368,0)</x:f>
        <x:v>0</x:v>
      </x:c>
      <x:c r="Y2368" s="14" t="n">
        <x:v>1</x:v>
      </x:c>
      <x:c r="Z2368" s="13" t="str">
        <x:v>Industrial / workshop / storage</x:v>
      </x:c>
    </x:row>
    <x:row r="2369" ht="42" customHeight="1">
      <x:c r="A2369" s="13" t="str">
        <x:v>SE1389</x:v>
      </x:c>
      <x:c r="B2369" s="15" t="str">
        <x:v>Slough</x:v>
      </x:c>
      <x:c r="C2369" s="15" t="str">
        <x:v>Slough</x:v>
      </x:c>
      <x:c r="D2369" s="14" t="n">
        <x:v>166855</x:v>
      </x:c>
      <x:c r="E2369" s="13" t="str">
        <x:v>Town</x:v>
      </x:c>
      <x:c r="F2369" s="15" t="str">
        <x:v>Slough Trading Estate</x:v>
      </x:c>
      <x:c r="G2369" s="15" t="str">
        <x:v>477 Malton Avenue, Slough SL1</x:v>
      </x:c>
      <x:c r="H2369" s="13" t="str">
        <x:v>Current</x:v>
      </x:c>
      <x:c r="I2369" s="14" t="n">
        <x:v>6468</x:v>
      </x:c>
      <x:c r="J2369" s="13" t="str">
        <x:f>IF(AND(ISNUMBER(I2369),I2369&gt;0),IF(I2369&lt;=1000,"1–1,000",IF(I2369&lt;=2500,"1,001–2,500",IF(I2369&lt;=5000,"2,501–5,000",IF(I2369&lt;=10000,"5,001–10,000","10,001–15,000")))),"5,001–10,000")</x:f>
        <x:v>5,001–10,000</x:v>
      </x:c>
      <x:c r="K2369" s="16"/>
      <x:c r="L2369" s="43" t="str">
        <x:f>IF(AND(ISNUMBER(I2369),I2369&gt;0,ISNUMBER(K2369),K2369&gt;0),K2369/I2369,"n.a.")</x:f>
        <x:v>n.a.</x:v>
      </x:c>
      <x:c r="M2369" s="43"/>
      <x:c r="N2369" s="13" t="str">
        <x:v>No</x:v>
      </x:c>
      <x:c r="O2369" s="15" t="str">
        <x:v>Not stated in reviewed sources</x:v>
      </x:c>
      <x:c r="P2369" s="15" t="str">
        <x:v>Not stated in reviewed sources</x:v>
      </x:c>
      <x:c r="Q2369" s="15" t="str">
        <x:v>Industrial/warehouse accommodation.</x:v>
      </x:c>
      <x:c r="R2369" s="15" t="str">
        <x:v>Advertised to let Current advert observed on 4 November 2026.</x:v>
      </x:c>
      <x:c r="S2369" s="15" t="str">
        <x:v>https://www.zoopla.co.uk/to-rent/commercial/details/72759326/</x:v>
      </x:c>
      <x:c r="T2369" s="15" t="str">
        <x:v>https://www.rightmove.co.uk/properties/773382952681568#/?channel=COM_LET</x:v>
      </x:c>
      <x:c r="U2369" s="15" t="str"/>
      <x:c r="V2369" s="15" t="str">
        <x:v>Slough — Slough Trading Estate</x:v>
      </x:c>
      <x:c r="W2369" s="15" t="str">
        <x:v>Individual unit ≤15,000 sq ft</x:v>
      </x:c>
      <x:c r="X2369" s="13" t="n">
        <x:f>IF(N2369="Yes",L2369,0)</x:f>
        <x:v>0</x:v>
      </x:c>
      <x:c r="Y2369" s="14" t="n">
        <x:v>1</x:v>
      </x:c>
      <x:c r="Z2369" s="13" t="str">
        <x:v>Industrial / workshop / storage</x:v>
      </x:c>
    </x:row>
    <x:row r="2370" ht="42" customHeight="1">
      <x:c r="A2370" s="13" t="str">
        <x:v>SE1390</x:v>
      </x:c>
      <x:c r="B2370" s="15" t="str">
        <x:v>Slough</x:v>
      </x:c>
      <x:c r="C2370" s="15" t="str">
        <x:v>Slough</x:v>
      </x:c>
      <x:c r="D2370" s="14" t="n">
        <x:v>166855</x:v>
      </x:c>
      <x:c r="E2370" s="13" t="str">
        <x:v>Town</x:v>
      </x:c>
      <x:c r="F2370" s="15" t="str">
        <x:v>Slough Trading Estate</x:v>
      </x:c>
      <x:c r="G2370" s="15" t="str">
        <x:v>50 (Postal 91) Whitby Road, Slough Trading Estate, Slough SL1</x:v>
      </x:c>
      <x:c r="H2370" s="13" t="str">
        <x:v>Current</x:v>
      </x:c>
      <x:c r="I2370" s="14" t="n">
        <x:v>2110</x:v>
      </x:c>
      <x:c r="J2370" s="13" t="str">
        <x:f>IF(AND(ISNUMBER(I2370),I2370&gt;0),IF(I2370&lt;=1000,"1–1,000",IF(I2370&lt;=2500,"1,001–2,500",IF(I2370&lt;=5000,"2,501–5,000",IF(I2370&lt;=10000,"5,001–10,000","10,001–15,000")))),"1,001–2,500")</x:f>
        <x:v>1,001–2,500</x:v>
      </x:c>
      <x:c r="K2370" s="16"/>
      <x:c r="L2370" s="43" t="str">
        <x:f>IF(AND(ISNUMBER(I2370),I2370&gt;0,ISNUMBER(K2370),K2370&gt;0),K2370/I2370,"n.a.")</x:f>
        <x:v>n.a.</x:v>
      </x:c>
      <x:c r="M2370" s="43"/>
      <x:c r="N2370" s="13" t="str">
        <x:v>No</x:v>
      </x:c>
      <x:c r="O2370" s="15" t="str">
        <x:v>Not stated in reviewed sources</x:v>
      </x:c>
      <x:c r="P2370" s="15" t="str">
        <x:v>Not stated in reviewed sources</x:v>
      </x:c>
      <x:c r="Q2370" s="15" t="str">
        <x:v>Industrial/warehouse accommodation.</x:v>
      </x:c>
      <x:c r="R2370" s="15" t="str">
        <x:v>Advertised to let Current advert observed on 4 November 2026.</x:v>
      </x:c>
      <x:c r="S2370" s="15" t="str">
        <x:v>https://www.zoopla.co.uk/to-rent/commercial/details/72134311/</x:v>
      </x:c>
      <x:c r="T2370" s="15" t="str">
        <x:v>https://www.rightmove.co.uk/properties/773373171437472#/?channel=COM_LET</x:v>
      </x:c>
      <x:c r="U2370" s="15" t="str">
        <x:v>https://www.rightmove.co.uk/properties/773372368220544#/?channel=COM_LET</x:v>
      </x:c>
      <x:c r="V2370" s="15" t="str">
        <x:v>Slough — Slough Trading Estate</x:v>
      </x:c>
      <x:c r="W2370" s="15" t="str">
        <x:v>Individual unit ≤15,000 sq ft</x:v>
      </x:c>
      <x:c r="X2370" s="13" t="n">
        <x:f>IF(N2370="Yes",L2370,0)</x:f>
        <x:v>0</x:v>
      </x:c>
      <x:c r="Y2370" s="14" t="n">
        <x:v>1</x:v>
      </x:c>
      <x:c r="Z2370" s="13" t="str">
        <x:v>Industrial / workshop / storage</x:v>
      </x:c>
    </x:row>
    <x:row r="2371" ht="42" customHeight="1">
      <x:c r="A2371" s="13" t="str">
        <x:v>SE1391</x:v>
      </x:c>
      <x:c r="B2371" s="15" t="str">
        <x:v>Slough</x:v>
      </x:c>
      <x:c r="C2371" s="15" t="str">
        <x:v>Slough</x:v>
      </x:c>
      <x:c r="D2371" s="14" t="n">
        <x:v>166855</x:v>
      </x:c>
      <x:c r="E2371" s="13" t="str">
        <x:v>Town</x:v>
      </x:c>
      <x:c r="F2371" s="15" t="str">
        <x:v>Slough Trading Estate</x:v>
      </x:c>
      <x:c r="G2371" s="15" t="str">
        <x:v>54 (Postal 83) Whitby Road, Slough Trading Estate, Slough SL1</x:v>
      </x:c>
      <x:c r="H2371" s="13" t="str">
        <x:v>Current</x:v>
      </x:c>
      <x:c r="I2371" s="14" t="n">
        <x:v>1465</x:v>
      </x:c>
      <x:c r="J2371" s="13" t="str">
        <x:f>IF(AND(ISNUMBER(I2371),I2371&gt;0),IF(I2371&lt;=1000,"1–1,000",IF(I2371&lt;=2500,"1,001–2,500",IF(I2371&lt;=5000,"2,501–5,000",IF(I2371&lt;=10000,"5,001–10,000","10,001–15,000")))),"1,001–2,500")</x:f>
        <x:v>1,001–2,500</x:v>
      </x:c>
      <x:c r="K2371" s="16"/>
      <x:c r="L2371" s="43" t="str">
        <x:f>IF(AND(ISNUMBER(I2371),I2371&gt;0,ISNUMBER(K2371),K2371&gt;0),K2371/I2371,"n.a.")</x:f>
        <x:v>n.a.</x:v>
      </x:c>
      <x:c r="M2371" s="43"/>
      <x:c r="N2371" s="13" t="str">
        <x:v>No</x:v>
      </x:c>
      <x:c r="O2371" s="15" t="str">
        <x:v>Not stated in reviewed sources</x:v>
      </x:c>
      <x:c r="P2371" s="15" t="str">
        <x:v>Not stated in reviewed sources</x:v>
      </x:c>
      <x:c r="Q2371" s="15" t="str">
        <x:v>Industrial/warehouse accommodation.</x:v>
      </x:c>
      <x:c r="R2371" s="15" t="str">
        <x:v>Advertised to let Current advert observed on 4 November 2026.</x:v>
      </x:c>
      <x:c r="S2371" s="15" t="str">
        <x:v>https://www.zoopla.co.uk/to-rent/commercial/details/71865632/</x:v>
      </x:c>
      <x:c r="T2371" s="15" t="str">
        <x:v>https://www.rightmove.co.uk/properties/773392924508656#/?channel=COM_LET</x:v>
      </x:c>
      <x:c r="U2371" s="15" t="str">
        <x:v>https://www.rightmove.co.uk/properties/773369713229345#/?channel=COM_LET</x:v>
      </x:c>
      <x:c r="V2371" s="15" t="str">
        <x:v>Slough — Slough Trading Estate</x:v>
      </x:c>
      <x:c r="W2371" s="15" t="str">
        <x:v>Individual unit ≤15,000 sq ft</x:v>
      </x:c>
      <x:c r="X2371" s="13" t="n">
        <x:f>IF(N2371="Yes",L2371,0)</x:f>
        <x:v>0</x:v>
      </x:c>
      <x:c r="Y2371" s="14" t="n">
        <x:v>1</x:v>
      </x:c>
      <x:c r="Z2371" s="13" t="str">
        <x:v>Industrial / workshop / storage</x:v>
      </x:c>
    </x:row>
    <x:row r="2372" ht="42" customHeight="1">
      <x:c r="A2372" s="13" t="str">
        <x:v>SE1392</x:v>
      </x:c>
      <x:c r="B2372" s="15" t="str">
        <x:v>Slough</x:v>
      </x:c>
      <x:c r="C2372" s="15" t="str">
        <x:v>Slough</x:v>
      </x:c>
      <x:c r="D2372" s="14" t="n">
        <x:v>166855</x:v>
      </x:c>
      <x:c r="E2372" s="13" t="str">
        <x:v>Town</x:v>
      </x:c>
      <x:c r="F2372" s="15" t="str">
        <x:v>Slough Trading Estate</x:v>
      </x:c>
      <x:c r="G2372" s="15" t="str">
        <x:v>55 Postal 81 Whitby Road, Slough Trading Estate, Slough Trading Estate, SL1 3DP</x:v>
      </x:c>
      <x:c r="H2372" s="13" t="str">
        <x:v>Current</x:v>
      </x:c>
      <x:c r="I2372" s="14" t="n">
        <x:v>1676</x:v>
      </x:c>
      <x:c r="J2372" s="13" t="str">
        <x:f>IF(AND(ISNUMBER(I2372),I2372&gt;0),IF(I2372&lt;=1000,"1–1,000",IF(I2372&lt;=2500,"1,001–2,500",IF(I2372&lt;=5000,"2,501–5,000",IF(I2372&lt;=10000,"5,001–10,000","10,001–15,000")))),"1,001–2,500")</x:f>
        <x:v>1,001–2,500</x:v>
      </x:c>
      <x:c r="K2372" s="16"/>
      <x:c r="L2372" s="43" t="str">
        <x:f>IF(AND(ISNUMBER(I2372),I2372&gt;0,ISNUMBER(K2372),K2372&gt;0),K2372/I2372,"n.a.")</x:f>
        <x:v>n.a.</x:v>
      </x:c>
      <x:c r="M2372" s="43"/>
      <x:c r="N2372" s="13" t="str">
        <x:v>No</x:v>
      </x:c>
      <x:c r="O2372" s="15" t="str">
        <x:v>Not stated in reviewed sources</x:v>
      </x:c>
      <x:c r="P2372" s="15" t="str">
        <x:v>Not stated in reviewed sources</x:v>
      </x:c>
      <x:c r="Q2372" s="15" t="str">
        <x:v>Industrial/warehouse accommodation.</x:v>
      </x:c>
      <x:c r="R2372" s="15" t="str">
        <x:v>Advertised to let Current advert observed on 4 November 2026.</x:v>
      </x:c>
      <x:c r="S2372" s="15" t="str">
        <x:v>https://www.rightmove.co.uk/properties/773392928701824#/?channel=COM_LET</x:v>
      </x:c>
      <x:c r="T2372" s="15" t="str"/>
      <x:c r="U2372" s="15" t="str"/>
      <x:c r="V2372" s="15" t="str">
        <x:v>Slough — Slough Trading Estate</x:v>
      </x:c>
      <x:c r="W2372" s="15" t="str">
        <x:v>Individual unit ≤15,000 sq ft</x:v>
      </x:c>
      <x:c r="X2372" s="13" t="n">
        <x:f>IF(N2372="Yes",L2372,0)</x:f>
        <x:v>0</x:v>
      </x:c>
      <x:c r="Y2372" s="14" t="n">
        <x:v>1</x:v>
      </x:c>
      <x:c r="Z2372" s="13" t="str">
        <x:v>Industrial / workshop / storage</x:v>
      </x:c>
    </x:row>
    <x:row r="2373" ht="42" customHeight="1">
      <x:c r="A2373" s="13" t="str">
        <x:v>SE1393</x:v>
      </x:c>
      <x:c r="B2373" s="15" t="str">
        <x:v>Slough</x:v>
      </x:c>
      <x:c r="C2373" s="15" t="str">
        <x:v>Slough</x:v>
      </x:c>
      <x:c r="D2373" s="14" t="n">
        <x:v>166855</x:v>
      </x:c>
      <x:c r="E2373" s="13" t="str">
        <x:v>Town</x:v>
      </x:c>
      <x:c r="F2373" s="15" t="str">
        <x:v>Slough Trading Estate</x:v>
      </x:c>
      <x:c r="G2373" s="15" t="str">
        <x:v>692 Stirling Road, Slough Trading Estate, Slough, SL1 4ST</x:v>
      </x:c>
      <x:c r="H2373" s="13" t="str">
        <x:v>Current</x:v>
      </x:c>
      <x:c r="I2373" s="14" t="n">
        <x:v>2350</x:v>
      </x:c>
      <x:c r="J2373" s="13" t="str">
        <x:f>IF(AND(ISNUMBER(I2373),I2373&gt;0),IF(I2373&lt;=1000,"1–1,000",IF(I2373&lt;=2500,"1,001–2,500",IF(I2373&lt;=5000,"2,501–5,000",IF(I2373&lt;=10000,"5,001–10,000","10,001–15,000")))),"1,001–2,500")</x:f>
        <x:v>1,001–2,500</x:v>
      </x:c>
      <x:c r="K2373" s="16"/>
      <x:c r="L2373" s="43" t="str">
        <x:f>IF(AND(ISNUMBER(I2373),I2373&gt;0,ISNUMBER(K2373),K2373&gt;0),K2373/I2373,"n.a.")</x:f>
        <x:v>n.a.</x:v>
      </x:c>
      <x:c r="M2373" s="43"/>
      <x:c r="N2373" s="13" t="str">
        <x:v>No</x:v>
      </x:c>
      <x:c r="O2373" s="15" t="str">
        <x:v>Not stated in reviewed sources</x:v>
      </x:c>
      <x:c r="P2373" s="15" t="str">
        <x:v>Not stated in reviewed sources</x:v>
      </x:c>
      <x:c r="Q2373" s="15" t="str">
        <x:v>Industrial/warehouse accommodation.</x:v>
      </x:c>
      <x:c r="R2373" s="15" t="str">
        <x:v>Advertised to let Current advert observed on 4 November 2026.</x:v>
      </x:c>
      <x:c r="S2373" s="15" t="str">
        <x:v>https://www.rightmove.co.uk/properties/773372571745184#/?channel=COM_LET</x:v>
      </x:c>
      <x:c r="T2373" s="15" t="str"/>
      <x:c r="U2373" s="15" t="str"/>
      <x:c r="V2373" s="15" t="str">
        <x:v>Slough — Slough Trading Estate</x:v>
      </x:c>
      <x:c r="W2373" s="15" t="str">
        <x:v>Individual unit ≤15,000 sq ft</x:v>
      </x:c>
      <x:c r="X2373" s="13" t="n">
        <x:f>IF(N2373="Yes",L2373,0)</x:f>
        <x:v>0</x:v>
      </x:c>
      <x:c r="Y2373" s="14" t="n">
        <x:v>1</x:v>
      </x:c>
      <x:c r="Z2373" s="13" t="str">
        <x:v>Industrial / workshop / storage</x:v>
      </x:c>
    </x:row>
    <x:row r="2374" ht="42" customHeight="1">
      <x:c r="A2374" s="13" t="str">
        <x:v>SE1394</x:v>
      </x:c>
      <x:c r="B2374" s="15" t="str">
        <x:v>Slough</x:v>
      </x:c>
      <x:c r="C2374" s="15" t="str">
        <x:v>Slough</x:v>
      </x:c>
      <x:c r="D2374" s="14" t="n">
        <x:v>166855</x:v>
      </x:c>
      <x:c r="E2374" s="13" t="str">
        <x:v>Town</x:v>
      </x:c>
      <x:c r="F2374" s="15" t="str">
        <x:v>Slough Trading Estate</x:v>
      </x:c>
      <x:c r="G2374" s="15" t="str">
        <x:v>693 Stirling Road (Unit 7), Slough Trading Estate, Slough SL1</x:v>
      </x:c>
      <x:c r="H2374" s="13" t="str">
        <x:v>Current</x:v>
      </x:c>
      <x:c r="I2374" s="14" t="n">
        <x:v>2343</x:v>
      </x:c>
      <x:c r="J2374" s="13" t="str">
        <x:f>IF(AND(ISNUMBER(I2374),I2374&gt;0),IF(I2374&lt;=1000,"1–1,000",IF(I2374&lt;=2500,"1,001–2,500",IF(I2374&lt;=5000,"2,501–5,000",IF(I2374&lt;=10000,"5,001–10,000","10,001–15,000")))),"1,001–2,500")</x:f>
        <x:v>1,001–2,500</x:v>
      </x:c>
      <x:c r="K2374" s="16"/>
      <x:c r="L2374" s="43" t="str">
        <x:f>IF(AND(ISNUMBER(I2374),I2374&gt;0,ISNUMBER(K2374),K2374&gt;0),K2374/I2374,"n.a.")</x:f>
        <x:v>n.a.</x:v>
      </x:c>
      <x:c r="M2374" s="43"/>
      <x:c r="N2374" s="13" t="str">
        <x:v>No</x:v>
      </x:c>
      <x:c r="O2374" s="15" t="str">
        <x:v>Not stated in reviewed sources</x:v>
      </x:c>
      <x:c r="P2374" s="15" t="str">
        <x:v>Not stated in reviewed sources</x:v>
      </x:c>
      <x:c r="Q2374" s="15" t="str">
        <x:v>Industrial/warehouse accommodation.</x:v>
      </x:c>
      <x:c r="R2374" s="15" t="str">
        <x:v>Advertised to let Current advert observed on 4 November 2026. Duplicate portal / agent advert for the same demise; counted once.</x:v>
      </x:c>
      <x:c r="S2374" s="15" t="str">
        <x:v>https://www.zoopla.co.uk/to-rent/commercial/details/71343633/</x:v>
      </x:c>
      <x:c r="T2374" s="15" t="str">
        <x:v>https://www.rightmove.co.uk/properties/773349182115424#/?channel=COM_LET</x:v>
      </x:c>
      <x:c r="U2374" s="15" t="str">
        <x:v>https://www.rightmove.co.uk/properties/773372460573953#/?channel=COM_LET</x:v>
      </x:c>
      <x:c r="V2374" s="15" t="str">
        <x:v>Slough — Slough Trading Estate</x:v>
      </x:c>
      <x:c r="W2374" s="15" t="str">
        <x:v>Individual unit ≤15,000 sq ft</x:v>
      </x:c>
      <x:c r="X2374" s="13" t="n">
        <x:f>IF(N2374="Yes",L2374,0)</x:f>
        <x:v>0</x:v>
      </x:c>
      <x:c r="Y2374" s="14" t="n">
        <x:v>1</x:v>
      </x:c>
      <x:c r="Z2374" s="13" t="str">
        <x:v>Industrial / workshop / storage</x:v>
      </x:c>
    </x:row>
    <x:row r="2375" ht="42" customHeight="1">
      <x:c r="A2375" s="13" t="str">
        <x:v>SE1395</x:v>
      </x:c>
      <x:c r="B2375" s="15" t="str">
        <x:v>Slough</x:v>
      </x:c>
      <x:c r="C2375" s="15" t="str">
        <x:v>Slough</x:v>
      </x:c>
      <x:c r="D2375" s="14" t="n">
        <x:v>166855</x:v>
      </x:c>
      <x:c r="E2375" s="13" t="str">
        <x:v>Town</x:v>
      </x:c>
      <x:c r="F2375" s="15" t="str">
        <x:v>Slough Trading Estate</x:v>
      </x:c>
      <x:c r="G2375" s="15" t="str">
        <x:v>694 Stirling Road (Unit 6), Slough Trading Estate, Slough SL1</x:v>
      </x:c>
      <x:c r="H2375" s="13" t="str">
        <x:v>Current</x:v>
      </x:c>
      <x:c r="I2375" s="14" t="n">
        <x:v>2347</x:v>
      </x:c>
      <x:c r="J2375" s="13" t="str">
        <x:f>IF(AND(ISNUMBER(I2375),I2375&gt;0),IF(I2375&lt;=1000,"1–1,000",IF(I2375&lt;=2500,"1,001–2,500",IF(I2375&lt;=5000,"2,501–5,000",IF(I2375&lt;=10000,"5,001–10,000","10,001–15,000")))),"1,001–2,500")</x:f>
        <x:v>1,001–2,500</x:v>
      </x:c>
      <x:c r="K2375" s="16"/>
      <x:c r="L2375" s="43" t="str">
        <x:f>IF(AND(ISNUMBER(I2375),I2375&gt;0,ISNUMBER(K2375),K2375&gt;0),K2375/I2375,"n.a.")</x:f>
        <x:v>n.a.</x:v>
      </x:c>
      <x:c r="M2375" s="43"/>
      <x:c r="N2375" s="13" t="str">
        <x:v>No</x:v>
      </x:c>
      <x:c r="O2375" s="15" t="str">
        <x:v>Not stated in reviewed sources</x:v>
      </x:c>
      <x:c r="P2375" s="15" t="str">
        <x:v>Not stated in reviewed sources</x:v>
      </x:c>
      <x:c r="Q2375" s="15" t="str">
        <x:v>Industrial/warehouse accommodation.</x:v>
      </x:c>
      <x:c r="R2375" s="15" t="str">
        <x:v>Advertised to let Current advert observed on 4 November 2026.</x:v>
      </x:c>
      <x:c r="S2375" s="15" t="str">
        <x:v>https://www.zoopla.co.uk/to-rent/commercial/details/71343611/</x:v>
      </x:c>
      <x:c r="T2375" s="15" t="str">
        <x:v>https://www.rightmove.co.uk/properties/773349186438048#/?channel=COM_LET</x:v>
      </x:c>
      <x:c r="U2375" s="15" t="str"/>
      <x:c r="V2375" s="15" t="str">
        <x:v>Slough — Slough Trading Estate</x:v>
      </x:c>
      <x:c r="W2375" s="15" t="str">
        <x:v>Individual unit ≤15,000 sq ft</x:v>
      </x:c>
      <x:c r="X2375" s="13" t="n">
        <x:f>IF(N2375="Yes",L2375,0)</x:f>
        <x:v>0</x:v>
      </x:c>
      <x:c r="Y2375" s="14" t="n">
        <x:v>1</x:v>
      </x:c>
      <x:c r="Z2375" s="13" t="str">
        <x:v>Industrial / workshop / storage</x:v>
      </x:c>
    </x:row>
    <x:row r="2376" ht="42" customHeight="1">
      <x:c r="A2376" s="13" t="str">
        <x:v>SE1396</x:v>
      </x:c>
      <x:c r="B2376" s="15" t="str">
        <x:v>Slough</x:v>
      </x:c>
      <x:c r="C2376" s="15" t="str">
        <x:v>Slough</x:v>
      </x:c>
      <x:c r="D2376" s="14" t="n">
        <x:v>166855</x:v>
      </x:c>
      <x:c r="E2376" s="13" t="str">
        <x:v>Town</x:v>
      </x:c>
      <x:c r="F2376" s="15" t="str">
        <x:v>Slough Trading Estate</x:v>
      </x:c>
      <x:c r="G2376" s="15" t="str">
        <x:v>697 Stirling Road (Unit 3), Slough Trading Estate, Slough SL1</x:v>
      </x:c>
      <x:c r="H2376" s="13" t="str">
        <x:v>Current</x:v>
      </x:c>
      <x:c r="I2376" s="14" t="n">
        <x:v>10072</x:v>
      </x:c>
      <x:c r="J2376" s="13" t="str">
        <x:f>IF(AND(ISNUMBER(I2376),I2376&gt;0),IF(I2376&lt;=1000,"1–1,000",IF(I2376&lt;=2500,"1,001–2,500",IF(I2376&lt;=5000,"2,501–5,000",IF(I2376&lt;=10000,"5,001–10,000","10,001–15,000")))),"10,001–15,000")</x:f>
        <x:v>10,001–15,000</x:v>
      </x:c>
      <x:c r="K2376" s="16"/>
      <x:c r="L2376" s="43" t="str">
        <x:f>IF(AND(ISNUMBER(I2376),I2376&gt;0,ISNUMBER(K2376),K2376&gt;0),K2376/I2376,"n.a.")</x:f>
        <x:v>n.a.</x:v>
      </x:c>
      <x:c r="M2376" s="43"/>
      <x:c r="N2376" s="13" t="str">
        <x:v>No</x:v>
      </x:c>
      <x:c r="O2376" s="15" t="str">
        <x:v>Not stated in reviewed sources</x:v>
      </x:c>
      <x:c r="P2376" s="15" t="str">
        <x:v>Not stated in reviewed sources</x:v>
      </x:c>
      <x:c r="Q2376" s="15" t="str">
        <x:v>Industrial/warehouse accommodation.</x:v>
      </x:c>
      <x:c r="R2376" s="15" t="str">
        <x:v>Advertised to let Current advert observed on 4 November 2026. Duplicate portal / agent advert for the same demise; counted once.</x:v>
      </x:c>
      <x:c r="S2376" s="15" t="str">
        <x:v>https://www.zoopla.co.uk/to-rent/commercial/details/71343598/</x:v>
      </x:c>
      <x:c r="T2376" s="15" t="str">
        <x:v>https://www.rightmove.co.uk/properties/773349297455216#/?channel=COM_LET</x:v>
      </x:c>
      <x:c r="U2376" s="15" t="str">
        <x:v>https://www.rightmove.co.uk/properties/773372649319201#/?channel=COM_LET</x:v>
      </x:c>
      <x:c r="V2376" s="15" t="str">
        <x:v>Slough — Slough Trading Estate</x:v>
      </x:c>
      <x:c r="W2376" s="15" t="str">
        <x:v>Individual unit ≤15,000 sq ft</x:v>
      </x:c>
      <x:c r="X2376" s="13" t="n">
        <x:f>IF(N2376="Yes",L2376,0)</x:f>
        <x:v>0</x:v>
      </x:c>
      <x:c r="Y2376" s="14" t="n">
        <x:v>1</x:v>
      </x:c>
      <x:c r="Z2376" s="13" t="str">
        <x:v>Industrial / workshop / storage</x:v>
      </x:c>
    </x:row>
    <x:row r="2377" ht="42" customHeight="1">
      <x:c r="A2377" s="13" t="str">
        <x:v>SE1397</x:v>
      </x:c>
      <x:c r="B2377" s="15" t="str">
        <x:v>Slough</x:v>
      </x:c>
      <x:c r="C2377" s="15" t="str">
        <x:v>Slough</x:v>
      </x:c>
      <x:c r="D2377" s="14" t="n">
        <x:v>166855</x:v>
      </x:c>
      <x:c r="E2377" s="13" t="str">
        <x:v>Town</x:v>
      </x:c>
      <x:c r="F2377" s="15" t="str">
        <x:v>Slough Trading Estate</x:v>
      </x:c>
      <x:c r="G2377" s="15" t="str">
        <x:v>71 (Postal 60) Whitby Road, Slough Trading Estate, Slough SL1</x:v>
      </x:c>
      <x:c r="H2377" s="13" t="str">
        <x:v>Current</x:v>
      </x:c>
      <x:c r="I2377" s="14" t="n">
        <x:v>1934</x:v>
      </x:c>
      <x:c r="J2377" s="13" t="str">
        <x:f>IF(AND(ISNUMBER(I2377),I2377&gt;0),IF(I2377&lt;=1000,"1–1,000",IF(I2377&lt;=2500,"1,001–2,500",IF(I2377&lt;=5000,"2,501–5,000",IF(I2377&lt;=10000,"5,001–10,000","10,001–15,000")))),"1,001–2,500")</x:f>
        <x:v>1,001–2,500</x:v>
      </x:c>
      <x:c r="K2377" s="16"/>
      <x:c r="L2377" s="43" t="str">
        <x:f>IF(AND(ISNUMBER(I2377),I2377&gt;0,ISNUMBER(K2377),K2377&gt;0),K2377/I2377,"n.a.")</x:f>
        <x:v>n.a.</x:v>
      </x:c>
      <x:c r="M2377" s="43"/>
      <x:c r="N2377" s="13" t="str">
        <x:v>No</x:v>
      </x:c>
      <x:c r="O2377" s="15" t="str">
        <x:v>Not stated in reviewed sources</x:v>
      </x:c>
      <x:c r="P2377" s="15" t="str">
        <x:v>Not stated in reviewed sources</x:v>
      </x:c>
      <x:c r="Q2377" s="15" t="str">
        <x:v>Industrial/warehouse accommodation.</x:v>
      </x:c>
      <x:c r="R2377" s="15" t="str">
        <x:v>Advertised to let Current advert observed on 4 November 2026. Duplicate portal / agent advert for the same demise; counted once.</x:v>
      </x:c>
      <x:c r="S2377" s="15" t="str">
        <x:v>https://www.zoopla.co.uk/to-rent/commercial/details/73803523/</x:v>
      </x:c>
      <x:c r="T2377" s="15" t="str">
        <x:v>https://www.rightmove.co.uk/properties/773382931675425#/?channel=COM_LET</x:v>
      </x:c>
      <x:c r="U2377" s="15" t="str">
        <x:v>https://www.rightmove.co.uk/properties/773392949807553#/?channel=COM_LET</x:v>
      </x:c>
      <x:c r="V2377" s="15" t="str">
        <x:v>Slough — Slough Trading Estate</x:v>
      </x:c>
      <x:c r="W2377" s="15" t="str">
        <x:v>Individual unit ≤15,000 sq ft</x:v>
      </x:c>
      <x:c r="X2377" s="13" t="n">
        <x:f>IF(N2377="Yes",L2377,0)</x:f>
        <x:v>0</x:v>
      </x:c>
      <x:c r="Y2377" s="14" t="n">
        <x:v>1</x:v>
      </x:c>
      <x:c r="Z2377" s="13" t="str">
        <x:v>Industrial / workshop / storage</x:v>
      </x:c>
    </x:row>
    <x:row r="2378" ht="42" customHeight="1">
      <x:c r="A2378" s="13" t="str">
        <x:v>SE1398</x:v>
      </x:c>
      <x:c r="B2378" s="15" t="str">
        <x:v>Slough</x:v>
      </x:c>
      <x:c r="C2378" s="15" t="str">
        <x:v>Slough</x:v>
      </x:c>
      <x:c r="D2378" s="14" t="n">
        <x:v>166855</x:v>
      </x:c>
      <x:c r="E2378" s="13" t="str">
        <x:v>Town</x:v>
      </x:c>
      <x:c r="F2378" s="15" t="str">
        <x:v>Slough Trading Estate</x:v>
      </x:c>
      <x:c r="G2378" s="15" t="str">
        <x:v>878 Plymouth Road, Slough Trading Estate, Slough SL1</x:v>
      </x:c>
      <x:c r="H2378" s="13" t="str">
        <x:v>Current</x:v>
      </x:c>
      <x:c r="I2378" s="14" t="n">
        <x:v>1954</x:v>
      </x:c>
      <x:c r="J2378" s="13" t="str">
        <x:f>IF(AND(ISNUMBER(I2378),I2378&gt;0),IF(I2378&lt;=1000,"1–1,000",IF(I2378&lt;=2500,"1,001–2,500",IF(I2378&lt;=5000,"2,501–5,000",IF(I2378&lt;=10000,"5,001–10,000","10,001–15,000")))),"1,001–2,500")</x:f>
        <x:v>1,001–2,500</x:v>
      </x:c>
      <x:c r="K2378" s="16"/>
      <x:c r="L2378" s="43" t="str">
        <x:f>IF(AND(ISNUMBER(I2378),I2378&gt;0,ISNUMBER(K2378),K2378&gt;0),K2378/I2378,"n.a.")</x:f>
        <x:v>n.a.</x:v>
      </x:c>
      <x:c r="M2378" s="43"/>
      <x:c r="N2378" s="13" t="str">
        <x:v>No</x:v>
      </x:c>
      <x:c r="O2378" s="15" t="str">
        <x:v>Not stated in reviewed sources</x:v>
      </x:c>
      <x:c r="P2378" s="15" t="str">
        <x:v>Not stated in reviewed sources</x:v>
      </x:c>
      <x:c r="Q2378" s="15" t="str">
        <x:v>Industrial/warehouse accommodation.</x:v>
      </x:c>
      <x:c r="R2378" s="15" t="str">
        <x:v>Advertised to let Current advert observed on 4 November 2026.</x:v>
      </x:c>
      <x:c r="S2378" s="15" t="str">
        <x:v>https://www.zoopla.co.uk/to-rent/commercial/details/71343590/</x:v>
      </x:c>
      <x:c r="T2378" s="15" t="str">
        <x:v>https://www.rightmove.co.uk/properties/773372112371600#/?channel=COM_LET</x:v>
      </x:c>
      <x:c r="U2378" s="15" t="str">
        <x:v>https://www.rightmove.co.uk/properties/773347858714017#/?channel=COM_LET</x:v>
      </x:c>
      <x:c r="V2378" s="15" t="str">
        <x:v>Slough — Slough Trading Estate</x:v>
      </x:c>
      <x:c r="W2378" s="15" t="str">
        <x:v>Individual unit ≤15,000 sq ft</x:v>
      </x:c>
      <x:c r="X2378" s="13" t="n">
        <x:f>IF(N2378="Yes",L2378,0)</x:f>
        <x:v>0</x:v>
      </x:c>
      <x:c r="Y2378" s="14" t="n">
        <x:v>1</x:v>
      </x:c>
      <x:c r="Z2378" s="13" t="str">
        <x:v>Industrial / workshop / storage</x:v>
      </x:c>
    </x:row>
    <x:row r="2379" ht="42" customHeight="1">
      <x:c r="A2379" s="13" t="str">
        <x:v>SE1399</x:v>
      </x:c>
      <x:c r="B2379" s="15" t="str">
        <x:v>Slough</x:v>
      </x:c>
      <x:c r="C2379" s="15" t="str">
        <x:v>Slough</x:v>
      </x:c>
      <x:c r="D2379" s="14" t="n">
        <x:v>166855</x:v>
      </x:c>
      <x:c r="E2379" s="13" t="str">
        <x:v>Town</x:v>
      </x:c>
      <x:c r="F2379" s="15" t="str">
        <x:v>Slough Trading Estate</x:v>
      </x:c>
      <x:c r="G2379" s="15" t="str">
        <x:v>87C Whitby Road, Slough Trading Estate, Slough SL1</x:v>
      </x:c>
      <x:c r="H2379" s="13" t="str">
        <x:v>Current</x:v>
      </x:c>
      <x:c r="I2379" s="14" t="n">
        <x:v>2295</x:v>
      </x:c>
      <x:c r="J2379" s="13" t="str">
        <x:f>IF(AND(ISNUMBER(I2379),I2379&gt;0),IF(I2379&lt;=1000,"1–1,000",IF(I2379&lt;=2500,"1,001–2,500",IF(I2379&lt;=5000,"2,501–5,000",IF(I2379&lt;=10000,"5,001–10,000","10,001–15,000")))),"1,001–2,500")</x:f>
        <x:v>1,001–2,500</x:v>
      </x:c>
      <x:c r="K2379" s="16"/>
      <x:c r="L2379" s="43" t="str">
        <x:f>IF(AND(ISNUMBER(I2379),I2379&gt;0,ISNUMBER(K2379),K2379&gt;0),K2379/I2379,"n.a.")</x:f>
        <x:v>n.a.</x:v>
      </x:c>
      <x:c r="M2379" s="43"/>
      <x:c r="N2379" s="13" t="str">
        <x:v>No</x:v>
      </x:c>
      <x:c r="O2379" s="15" t="str">
        <x:v>Not stated in reviewed sources</x:v>
      </x:c>
      <x:c r="P2379" s="15" t="str">
        <x:v>Not stated in reviewed sources</x:v>
      </x:c>
      <x:c r="Q2379" s="15" t="str">
        <x:v>Industrial/warehouse accommodation.</x:v>
      </x:c>
      <x:c r="R2379" s="15" t="str">
        <x:v>Advertised to let Current advert observed on 4 November 2026.</x:v>
      </x:c>
      <x:c r="S2379" s="15" t="str">
        <x:v>https://www.zoopla.co.uk/to-rent/commercial/details/71343445/</x:v>
      </x:c>
      <x:c r="T2379" s="15" t="str">
        <x:v>https://www.rightmove.co.uk/properties/773335187796896#/?channel=COM_LET</x:v>
      </x:c>
      <x:c r="U2379" s="15" t="str"/>
      <x:c r="V2379" s="15" t="str">
        <x:v>Slough — Slough Trading Estate</x:v>
      </x:c>
      <x:c r="W2379" s="15" t="str">
        <x:v>Individual unit ≤15,000 sq ft</x:v>
      </x:c>
      <x:c r="X2379" s="13" t="n">
        <x:f>IF(N2379="Yes",L2379,0)</x:f>
        <x:v>0</x:v>
      </x:c>
      <x:c r="Y2379" s="14" t="n">
        <x:v>1</x:v>
      </x:c>
      <x:c r="Z2379" s="13" t="str">
        <x:v>Industrial / workshop / storage</x:v>
      </x:c>
    </x:row>
    <x:row r="2380" ht="42" customHeight="1">
      <x:c r="A2380" s="13" t="str">
        <x:v>SE1400</x:v>
      </x:c>
      <x:c r="B2380" s="15" t="str">
        <x:v>Slough</x:v>
      </x:c>
      <x:c r="C2380" s="15" t="str">
        <x:v>Slough</x:v>
      </x:c>
      <x:c r="D2380" s="14" t="n">
        <x:v>166855</x:v>
      </x:c>
      <x:c r="E2380" s="13" t="str">
        <x:v>Town</x:v>
      </x:c>
      <x:c r="F2380" s="15" t="str">
        <x:v>Slough Trading Estate</x:v>
      </x:c>
      <x:c r="G2380" s="15" t="str">
        <x:v>882 Plymouth Road, Slough Trading Estate, Slough SL1</x:v>
      </x:c>
      <x:c r="H2380" s="13" t="str">
        <x:v>Current</x:v>
      </x:c>
      <x:c r="I2380" s="14" t="n">
        <x:v>2093</x:v>
      </x:c>
      <x:c r="J2380" s="13" t="str">
        <x:f>IF(AND(ISNUMBER(I2380),I2380&gt;0),IF(I2380&lt;=1000,"1–1,000",IF(I2380&lt;=2500,"1,001–2,500",IF(I2380&lt;=5000,"2,501–5,000",IF(I2380&lt;=10000,"5,001–10,000","10,001–15,000")))),"1,001–2,500")</x:f>
        <x:v>1,001–2,500</x:v>
      </x:c>
      <x:c r="K2380" s="16"/>
      <x:c r="L2380" s="43" t="str">
        <x:f>IF(AND(ISNUMBER(I2380),I2380&gt;0,ISNUMBER(K2380),K2380&gt;0),K2380/I2380,"n.a.")</x:f>
        <x:v>n.a.</x:v>
      </x:c>
      <x:c r="M2380" s="43"/>
      <x:c r="N2380" s="13" t="str">
        <x:v>No</x:v>
      </x:c>
      <x:c r="O2380" s="15" t="str">
        <x:v>Not stated in reviewed sources</x:v>
      </x:c>
      <x:c r="P2380" s="15" t="str">
        <x:v>Not stated in reviewed sources</x:v>
      </x:c>
      <x:c r="Q2380" s="15" t="str">
        <x:v>Industrial/warehouse accommodation.</x:v>
      </x:c>
      <x:c r="R2380" s="15" t="str">
        <x:v>Advertised to let Current advert observed on 4 November 2026.</x:v>
      </x:c>
      <x:c r="S2380" s="15" t="str">
        <x:v>https://www.zoopla.co.uk/to-rent/commercial/details/73804040/</x:v>
      </x:c>
      <x:c r="T2380" s="15" t="str">
        <x:v>https://www.rightmove.co.uk/properties/773373161024704#/?channel=COM_LET</x:v>
      </x:c>
      <x:c r="U2380" s="15" t="str">
        <x:v>https://www.rightmove.co.uk/properties/773372322163376#/?channel=COM_LET</x:v>
      </x:c>
      <x:c r="V2380" s="15" t="str">
        <x:v>Slough — Slough Trading Estate</x:v>
      </x:c>
      <x:c r="W2380" s="15" t="str">
        <x:v>Individual unit ≤15,000 sq ft</x:v>
      </x:c>
      <x:c r="X2380" s="13" t="n">
        <x:f>IF(N2380="Yes",L2380,0)</x:f>
        <x:v>0</x:v>
      </x:c>
      <x:c r="Y2380" s="14" t="n">
        <x:v>1</x:v>
      </x:c>
      <x:c r="Z2380" s="13" t="str">
        <x:v>Industrial / workshop / storage</x:v>
      </x:c>
    </x:row>
    <x:row r="2381" ht="42" customHeight="1">
      <x:c r="A2381" s="13" t="str">
        <x:v>SE1401</x:v>
      </x:c>
      <x:c r="B2381" s="15" t="str">
        <x:v>Slough</x:v>
      </x:c>
      <x:c r="C2381" s="15" t="str">
        <x:v>Slough</x:v>
      </x:c>
      <x:c r="D2381" s="14" t="n">
        <x:v>166855</x:v>
      </x:c>
      <x:c r="E2381" s="13" t="str">
        <x:v>Town</x:v>
      </x:c>
      <x:c r="F2381" s="15" t="str">
        <x:v>Slough Trading Estate</x:v>
      </x:c>
      <x:c r="G2381" s="15" t="str">
        <x:v>887 Plymouth Road, Slough Trading Estate, Slough SL1</x:v>
      </x:c>
      <x:c r="H2381" s="13" t="str">
        <x:v>Current</x:v>
      </x:c>
      <x:c r="I2381" s="14" t="n">
        <x:v>1576</x:v>
      </x:c>
      <x:c r="J2381" s="13" t="str">
        <x:f>IF(AND(ISNUMBER(I2381),I2381&gt;0),IF(I2381&lt;=1000,"1–1,000",IF(I2381&lt;=2500,"1,001–2,500",IF(I2381&lt;=5000,"2,501–5,000",IF(I2381&lt;=10000,"5,001–10,000","10,001–15,000")))),"1,001–2,500")</x:f>
        <x:v>1,001–2,500</x:v>
      </x:c>
      <x:c r="K2381" s="16"/>
      <x:c r="L2381" s="43" t="str">
        <x:f>IF(AND(ISNUMBER(I2381),I2381&gt;0,ISNUMBER(K2381),K2381&gt;0),K2381/I2381,"n.a.")</x:f>
        <x:v>n.a.</x:v>
      </x:c>
      <x:c r="M2381" s="43"/>
      <x:c r="N2381" s="13" t="str">
        <x:v>No</x:v>
      </x:c>
      <x:c r="O2381" s="15" t="str">
        <x:v>Not stated in reviewed sources</x:v>
      </x:c>
      <x:c r="P2381" s="15" t="str">
        <x:v>Not stated in reviewed sources</x:v>
      </x:c>
      <x:c r="Q2381" s="15" t="str">
        <x:v>Industrial/warehouse accommodation.</x:v>
      </x:c>
      <x:c r="R2381" s="15" t="str">
        <x:v>Advertised to let Current advert observed on 4 November 2026.</x:v>
      </x:c>
      <x:c r="S2381" s="15" t="str">
        <x:v>https://www.zoopla.co.uk/to-rent/commercial/details/71348732/</x:v>
      </x:c>
      <x:c r="T2381" s="15" t="str">
        <x:v>https://www.rightmove.co.uk/properties/773357639842241#/?channel=COM_LET</x:v>
      </x:c>
      <x:c r="U2381" s="15" t="str">
        <x:v>https://www.rightmove.co.uk/properties/773371986545984#/?channel=COM_LET</x:v>
      </x:c>
      <x:c r="V2381" s="15" t="str">
        <x:v>Slough — Slough Trading Estate</x:v>
      </x:c>
      <x:c r="W2381" s="15" t="str">
        <x:v>Individual unit ≤15,000 sq ft</x:v>
      </x:c>
      <x:c r="X2381" s="13" t="n">
        <x:f>IF(N2381="Yes",L2381,0)</x:f>
        <x:v>0</x:v>
      </x:c>
      <x:c r="Y2381" s="14" t="n">
        <x:v>1</x:v>
      </x:c>
      <x:c r="Z2381" s="13" t="str">
        <x:v>Industrial / workshop / storage</x:v>
      </x:c>
    </x:row>
    <x:row r="2382" ht="42" customHeight="1">
      <x:c r="A2382" s="13" t="str">
        <x:v>SE1402</x:v>
      </x:c>
      <x:c r="B2382" s="15" t="str">
        <x:v>Slough</x:v>
      </x:c>
      <x:c r="C2382" s="15" t="str">
        <x:v>Slough</x:v>
      </x:c>
      <x:c r="D2382" s="14" t="n">
        <x:v>166855</x:v>
      </x:c>
      <x:c r="E2382" s="13" t="str">
        <x:v>Town</x:v>
      </x:c>
      <x:c r="F2382" s="15" t="str">
        <x:v>Slough Trading Estate</x:v>
      </x:c>
      <x:c r="G2382" s="15" t="str">
        <x:v>891 Plymouth Road, Slough, SL1 4LP</x:v>
      </x:c>
      <x:c r="H2382" s="13" t="str">
        <x:v>Current</x:v>
      </x:c>
      <x:c r="I2382" s="14" t="n">
        <x:v>3281</x:v>
      </x:c>
      <x:c r="J2382" s="13" t="str">
        <x:f>IF(AND(ISNUMBER(I2382),I2382&gt;0),IF(I2382&lt;=1000,"1–1,000",IF(I2382&lt;=2500,"1,001–2,500",IF(I2382&lt;=5000,"2,501–5,000",IF(I2382&lt;=10000,"5,001–10,000","10,001–15,000")))),"2,501–5,000")</x:f>
        <x:v>2,501–5,000</x:v>
      </x:c>
      <x:c r="K2382" s="16"/>
      <x:c r="L2382" s="43" t="str">
        <x:f>IF(AND(ISNUMBER(I2382),I2382&gt;0,ISNUMBER(K2382),K2382&gt;0),K2382/I2382,"n.a.")</x:f>
        <x:v>n.a.</x:v>
      </x:c>
      <x:c r="M2382" s="43"/>
      <x:c r="N2382" s="13" t="str">
        <x:v>No</x:v>
      </x:c>
      <x:c r="O2382" s="15" t="str">
        <x:v>Not stated in reviewed sources</x:v>
      </x:c>
      <x:c r="P2382" s="15" t="str">
        <x:v>Not stated in reviewed sources</x:v>
      </x:c>
      <x:c r="Q2382" s="15" t="str">
        <x:v>Industrial/warehouse accommodation; ancillary offices.</x:v>
      </x:c>
      <x:c r="R2382" s="15" t="str">
        <x:v>Advertised to let Current advert observed on 4 November 2026.</x:v>
      </x:c>
      <x:c r="S2382" s="15" t="str">
        <x:v>https://www.rightmove.co.uk/properties/773372592619873#/?channel=COM_LET</x:v>
      </x:c>
      <x:c r="T2382" s="15" t="str"/>
      <x:c r="U2382" s="15" t="str"/>
      <x:c r="V2382" s="15" t="str">
        <x:v>Slough — Slough Trading Estate</x:v>
      </x:c>
      <x:c r="W2382" s="15" t="str">
        <x:v>Individual unit ≤15,000 sq ft</x:v>
      </x:c>
      <x:c r="X2382" s="13" t="n">
        <x:f>IF(N2382="Yes",L2382,0)</x:f>
        <x:v>0</x:v>
      </x:c>
      <x:c r="Y2382" s="14" t="n">
        <x:v>1</x:v>
      </x:c>
      <x:c r="Z2382" s="13" t="str">
        <x:v>Industrial / workshop / storage</x:v>
      </x:c>
    </x:row>
    <x:row r="2383" ht="42" customHeight="1">
      <x:c r="A2383" s="13" t="str">
        <x:v>SE1403</x:v>
      </x:c>
      <x:c r="B2383" s="15" t="str">
        <x:v>Slough</x:v>
      </x:c>
      <x:c r="C2383" s="15" t="str">
        <x:v>Slough</x:v>
      </x:c>
      <x:c r="D2383" s="14" t="n">
        <x:v>166855</x:v>
      </x:c>
      <x:c r="E2383" s="13" t="str">
        <x:v>Town</x:v>
      </x:c>
      <x:c r="F2383" s="15" t="str">
        <x:v>Slough Trading Estate</x:v>
      </x:c>
      <x:c r="G2383" s="15" t="str">
        <x:v>897 Plymouth Road, Slough Trading Estate, Slough SL1</x:v>
      </x:c>
      <x:c r="H2383" s="13" t="str">
        <x:v>Current</x:v>
      </x:c>
      <x:c r="I2383" s="14" t="n">
        <x:v>3160</x:v>
      </x:c>
      <x:c r="J2383" s="13" t="str">
        <x:f>IF(AND(ISNUMBER(I2383),I2383&gt;0),IF(I2383&lt;=1000,"1–1,000",IF(I2383&lt;=2500,"1,001–2,500",IF(I2383&lt;=5000,"2,501–5,000",IF(I2383&lt;=10000,"5,001–10,000","10,001–15,000")))),"2,501–5,000")</x:f>
        <x:v>2,501–5,000</x:v>
      </x:c>
      <x:c r="K2383" s="16"/>
      <x:c r="L2383" s="43" t="str">
        <x:f>IF(AND(ISNUMBER(I2383),I2383&gt;0,ISNUMBER(K2383),K2383&gt;0),K2383/I2383,"n.a.")</x:f>
        <x:v>n.a.</x:v>
      </x:c>
      <x:c r="M2383" s="43"/>
      <x:c r="N2383" s="13" t="str">
        <x:v>No</x:v>
      </x:c>
      <x:c r="O2383" s="15" t="str">
        <x:v>Not stated in reviewed sources</x:v>
      </x:c>
      <x:c r="P2383" s="15" t="str">
        <x:v>Not stated in reviewed sources</x:v>
      </x:c>
      <x:c r="Q2383" s="15" t="str">
        <x:v>Industrial/warehouse accommodation.</x:v>
      </x:c>
      <x:c r="R2383" s="15" t="str">
        <x:v>Advertised to let Current advert observed on 4 November 2026. Duplicate portal / agent advert for the same demise; counted once.</x:v>
      </x:c>
      <x:c r="S2383" s="15" t="str">
        <x:v>https://www.zoopla.co.uk/to-rent/commercial/details/71343510/</x:v>
      </x:c>
      <x:c r="T2383" s="15" t="str">
        <x:v>https://www.rightmove.co.uk/properties/773340858495873#/?channel=COM_LET</x:v>
      </x:c>
      <x:c r="U2383" s="15" t="str">
        <x:v>https://www.rightmove.co.uk/properties/773372575916609#/?channel=COM_LET</x:v>
      </x:c>
      <x:c r="V2383" s="15" t="str">
        <x:v>Slough — Slough Trading Estate</x:v>
      </x:c>
      <x:c r="W2383" s="15" t="str">
        <x:v>Individual unit ≤15,000 sq ft</x:v>
      </x:c>
      <x:c r="X2383" s="13" t="n">
        <x:f>IF(N2383="Yes",L2383,0)</x:f>
        <x:v>0</x:v>
      </x:c>
      <x:c r="Y2383" s="14" t="n">
        <x:v>1</x:v>
      </x:c>
      <x:c r="Z2383" s="13" t="str">
        <x:v>Industrial / workshop / storage</x:v>
      </x:c>
    </x:row>
    <x:row r="2384" ht="42" customHeight="1">
      <x:c r="A2384" s="13" t="str">
        <x:v>SE1404</x:v>
      </x:c>
      <x:c r="B2384" s="15" t="str">
        <x:v>Slough</x:v>
      </x:c>
      <x:c r="C2384" s="15" t="str">
        <x:v>Slough</x:v>
      </x:c>
      <x:c r="D2384" s="14" t="n">
        <x:v>166855</x:v>
      </x:c>
      <x:c r="E2384" s="13" t="str">
        <x:v>Town</x:v>
      </x:c>
      <x:c r="F2384" s="15" t="str">
        <x:v>Slough Trading Estate</x:v>
      </x:c>
      <x:c r="G2384" s="15" t="str">
        <x:v>899 Plymouth Road, Slough Trading Estate, Slough SL1</x:v>
      </x:c>
      <x:c r="H2384" s="13" t="str">
        <x:v>Current</x:v>
      </x:c>
      <x:c r="I2384" s="14" t="n">
        <x:v>3157</x:v>
      </x:c>
      <x:c r="J2384" s="13" t="str">
        <x:f>IF(AND(ISNUMBER(I2384),I2384&gt;0),IF(I2384&lt;=1000,"1–1,000",IF(I2384&lt;=2500,"1,001–2,500",IF(I2384&lt;=5000,"2,501–5,000",IF(I2384&lt;=10000,"5,001–10,000","10,001–15,000")))),"2,501–5,000")</x:f>
        <x:v>2,501–5,000</x:v>
      </x:c>
      <x:c r="K2384" s="16"/>
      <x:c r="L2384" s="43" t="str">
        <x:f>IF(AND(ISNUMBER(I2384),I2384&gt;0,ISNUMBER(K2384),K2384&gt;0),K2384/I2384,"n.a.")</x:f>
        <x:v>n.a.</x:v>
      </x:c>
      <x:c r="M2384" s="43"/>
      <x:c r="N2384" s="13" t="str">
        <x:v>No</x:v>
      </x:c>
      <x:c r="O2384" s="15" t="str">
        <x:v>Not stated in reviewed sources</x:v>
      </x:c>
      <x:c r="P2384" s="15" t="str">
        <x:v>Not stated in reviewed sources</x:v>
      </x:c>
      <x:c r="Q2384" s="15" t="str">
        <x:v>Industrial/warehouse accommodation.</x:v>
      </x:c>
      <x:c r="R2384" s="15" t="str">
        <x:v>Advertised to let Current advert observed on 4 November 2026.</x:v>
      </x:c>
      <x:c r="S2384" s="15" t="str">
        <x:v>https://www.zoopla.co.uk/to-rent/commercial/details/73804545/</x:v>
      </x:c>
      <x:c r="T2384" s="15" t="str">
        <x:v>https://www.rightmove.co.uk/properties/773382939883680#/?channel=COM_LET</x:v>
      </x:c>
      <x:c r="U2384" s="15" t="str"/>
      <x:c r="V2384" s="15" t="str">
        <x:v>Slough — Slough Trading Estate</x:v>
      </x:c>
      <x:c r="W2384" s="15" t="str">
        <x:v>Individual unit ≤15,000 sq ft</x:v>
      </x:c>
      <x:c r="X2384" s="13" t="n">
        <x:f>IF(N2384="Yes",L2384,0)</x:f>
        <x:v>0</x:v>
      </x:c>
      <x:c r="Y2384" s="14" t="n">
        <x:v>1</x:v>
      </x:c>
      <x:c r="Z2384" s="13" t="str">
        <x:v>Industrial / workshop / storage</x:v>
      </x:c>
    </x:row>
    <x:row r="2385" ht="42" customHeight="1">
      <x:c r="A2385" s="13" t="str">
        <x:v>SE1405</x:v>
      </x:c>
      <x:c r="B2385" s="15" t="str">
        <x:v>Slough</x:v>
      </x:c>
      <x:c r="C2385" s="15" t="str">
        <x:v>Slough</x:v>
      </x:c>
      <x:c r="D2385" s="14" t="n">
        <x:v>166855</x:v>
      </x:c>
      <x:c r="E2385" s="13" t="str">
        <x:v>Town</x:v>
      </x:c>
      <x:c r="F2385" s="15" t="str">
        <x:v>Slough Trading Estate</x:v>
      </x:c>
      <x:c r="G2385" s="15" t="str">
        <x:v>904 Yeovil Road, Slough Trading Estate, SL1 4NH</x:v>
      </x:c>
      <x:c r="H2385" s="13" t="str">
        <x:v>Current</x:v>
      </x:c>
      <x:c r="I2385" s="14" t="n">
        <x:v>462</x:v>
      </x:c>
      <x:c r="J2385" s="13" t="str">
        <x:f>IF(AND(ISNUMBER(I2385),I2385&gt;0),IF(I2385&lt;=1000,"1–1,000",IF(I2385&lt;=2500,"1,001–2,500",IF(I2385&lt;=5000,"2,501–5,000",IF(I2385&lt;=10000,"5,001–10,000","10,001–15,000")))),"1–1,000")</x:f>
        <x:v>1–1,000</x:v>
      </x:c>
      <x:c r="K2385" s="16"/>
      <x:c r="L2385" s="43" t="str">
        <x:f>IF(AND(ISNUMBER(I2385),I2385&gt;0,ISNUMBER(K2385),K2385&gt;0),K2385/I2385,"n.a.")</x:f>
        <x:v>n.a.</x:v>
      </x:c>
      <x:c r="M2385" s="43"/>
      <x:c r="N2385" s="13" t="str">
        <x:v>No</x:v>
      </x:c>
      <x:c r="O2385" s="15" t="str">
        <x:v>Not stated in reviewed sources</x:v>
      </x:c>
      <x:c r="P2385" s="15" t="str">
        <x:v>Not stated in reviewed sources</x:v>
      </x:c>
      <x:c r="Q2385" s="15" t="str">
        <x:v>Industrial/warehouse accommodation; refurbished space.</x:v>
      </x:c>
      <x:c r="R2385" s="15" t="str">
        <x:v>Advertised to let Current advert observed on 4 November 2026.</x:v>
      </x:c>
      <x:c r="S2385" s="15" t="str">
        <x:v>https://www.rightmove.co.uk/properties/135536468#/?channel=COM_LET</x:v>
      </x:c>
      <x:c r="T2385" s="15" t="str"/>
      <x:c r="U2385" s="15" t="str"/>
      <x:c r="V2385" s="15" t="str">
        <x:v>Slough — Slough Trading Estate</x:v>
      </x:c>
      <x:c r="W2385" s="15" t="str">
        <x:v>Individual unit ≤15,000 sq ft</x:v>
      </x:c>
      <x:c r="X2385" s="13" t="n">
        <x:f>IF(N2385="Yes",L2385,0)</x:f>
        <x:v>0</x:v>
      </x:c>
      <x:c r="Y2385" s="14" t="n">
        <x:v>1</x:v>
      </x:c>
      <x:c r="Z2385" s="13" t="str">
        <x:v>Industrial / workshop / storage</x:v>
      </x:c>
    </x:row>
    <x:row r="2386" ht="42" customHeight="1">
      <x:c r="A2386" s="13" t="str">
        <x:v>SE1406</x:v>
      </x:c>
      <x:c r="B2386" s="15" t="str">
        <x:v>Slough</x:v>
      </x:c>
      <x:c r="C2386" s="15" t="str">
        <x:v>Slough</x:v>
      </x:c>
      <x:c r="D2386" s="14" t="n">
        <x:v>166855</x:v>
      </x:c>
      <x:c r="E2386" s="13" t="str">
        <x:v>Town</x:v>
      </x:c>
      <x:c r="F2386" s="15" t="str">
        <x:v>Slough Trading Estate</x:v>
      </x:c>
      <x:c r="G2386" s="15" t="str">
        <x:v>911 Yeovil Road, Slough SL1</x:v>
      </x:c>
      <x:c r="H2386" s="13" t="str">
        <x:v>Current</x:v>
      </x:c>
      <x:c r="I2386" s="14" t="n">
        <x:v>960</x:v>
      </x:c>
      <x:c r="J2386" s="13" t="str">
        <x:f>IF(AND(ISNUMBER(I2386),I2386&gt;0),IF(I2386&lt;=1000,"1–1,000",IF(I2386&lt;=2500,"1,001–2,500",IF(I2386&lt;=5000,"2,501–5,000",IF(I2386&lt;=10000,"5,001–10,000","10,001–15,000")))),"1–1,000")</x:f>
        <x:v>1–1,000</x:v>
      </x:c>
      <x:c r="K2386" s="16"/>
      <x:c r="L2386" s="43" t="str">
        <x:f>IF(AND(ISNUMBER(I2386),I2386&gt;0,ISNUMBER(K2386),K2386&gt;0),K2386/I2386,"n.a.")</x:f>
        <x:v>n.a.</x:v>
      </x:c>
      <x:c r="M2386" s="43"/>
      <x:c r="N2386" s="13" t="str">
        <x:v>No</x:v>
      </x:c>
      <x:c r="O2386" s="15" t="str">
        <x:v>2.75m Eaves; 2.75m eaves</x:v>
      </x:c>
      <x:c r="P2386" s="15" t="str">
        <x:v>Up-and-over loading door; Up-and-over loading door</x:v>
      </x:c>
      <x:c r="Q2386" s="15" t="str">
        <x:v>Industrial/warehouse accommodation; ancillary offices.</x:v>
      </x:c>
      <x:c r="R2386" s="15" t="str">
        <x:v>Advertised to let Current advert observed on 4 November 2026.</x:v>
      </x:c>
      <x:c r="S2386" s="15" t="str">
        <x:v>https://www.zoopla.co.uk/to-rent/commercial/details/74503371/</x:v>
      </x:c>
      <x:c r="T2386" s="15" t="str">
        <x:v>https://www.rightmove.co.uk/properties/779925787929041#/?channel=COM_LET</x:v>
      </x:c>
      <x:c r="U2386" s="15" t="str">
        <x:v>https://www.rightmove.co.uk/properties/773394461816401#/?channel=COM_LET</x:v>
      </x:c>
      <x:c r="V2386" s="15" t="str">
        <x:v>Slough — Slough Trading Estate</x:v>
      </x:c>
      <x:c r="W2386" s="15" t="str">
        <x:v>Individual unit ≤15,000 sq ft</x:v>
      </x:c>
      <x:c r="X2386" s="13" t="n">
        <x:f>IF(N2386="Yes",L2386,0)</x:f>
        <x:v>0</x:v>
      </x:c>
      <x:c r="Y2386" s="14" t="n">
        <x:v>1</x:v>
      </x:c>
      <x:c r="Z2386" s="13" t="str">
        <x:v>Industrial / workshop / storage</x:v>
      </x:c>
    </x:row>
    <x:row r="2387" ht="42" customHeight="1">
      <x:c r="A2387" s="13" t="str">
        <x:v>SE1407</x:v>
      </x:c>
      <x:c r="B2387" s="15" t="str">
        <x:v>Slough</x:v>
      </x:c>
      <x:c r="C2387" s="15" t="str">
        <x:v>Slough</x:v>
      </x:c>
      <x:c r="D2387" s="14" t="n">
        <x:v>166855</x:v>
      </x:c>
      <x:c r="E2387" s="13" t="str">
        <x:v>Town</x:v>
      </x:c>
      <x:c r="F2387" s="15" t="str">
        <x:v>Slough Trading Estate</x:v>
      </x:c>
      <x:c r="G2387" s="15" t="str">
        <x:v>912 Yeovil Road, Slough Trading Estate, Slough SL1</x:v>
      </x:c>
      <x:c r="H2387" s="13" t="str">
        <x:v>Current</x:v>
      </x:c>
      <x:c r="I2387" s="14" t="n">
        <x:v>958</x:v>
      </x:c>
      <x:c r="J2387" s="13" t="str">
        <x:f>IF(AND(ISNUMBER(I2387),I2387&gt;0),IF(I2387&lt;=1000,"1–1,000",IF(I2387&lt;=2500,"1,001–2,500",IF(I2387&lt;=5000,"2,501–5,000",IF(I2387&lt;=10000,"5,001–10,000","10,001–15,000")))),"1–1,000")</x:f>
        <x:v>1–1,000</x:v>
      </x:c>
      <x:c r="K2387" s="16"/>
      <x:c r="L2387" s="43" t="str">
        <x:f>IF(AND(ISNUMBER(I2387),I2387&gt;0,ISNUMBER(K2387),K2387&gt;0),K2387/I2387,"n.a.")</x:f>
        <x:v>n.a.</x:v>
      </x:c>
      <x:c r="M2387" s="43"/>
      <x:c r="N2387" s="13" t="str">
        <x:v>No</x:v>
      </x:c>
      <x:c r="O2387" s="15" t="str">
        <x:v>Not stated in reviewed sources</x:v>
      </x:c>
      <x:c r="P2387" s="15" t="str">
        <x:v>Not stated in reviewed sources</x:v>
      </x:c>
      <x:c r="Q2387" s="15" t="str">
        <x:v>Industrial/warehouse accommodation.</x:v>
      </x:c>
      <x:c r="R2387" s="15" t="str">
        <x:v>Advertised to let Current advert observed on 4 November 2026.</x:v>
      </x:c>
      <x:c r="S2387" s="15" t="str">
        <x:v>https://www.zoopla.co.uk/to-rent/commercial/details/74235192/</x:v>
      </x:c>
      <x:c r="T2387" s="15" t="str">
        <x:v>https://www.rightmove.co.uk/properties/774526600923488#/?channel=COM_LET</x:v>
      </x:c>
      <x:c r="U2387" s="15" t="str">
        <x:v>https://www.rightmove.co.uk/properties/773392916254096#/?channel=COM_LET</x:v>
      </x:c>
      <x:c r="V2387" s="15" t="str">
        <x:v>Slough — Slough Trading Estate</x:v>
      </x:c>
      <x:c r="W2387" s="15" t="str">
        <x:v>Individual unit ≤15,000 sq ft</x:v>
      </x:c>
      <x:c r="X2387" s="13" t="n">
        <x:f>IF(N2387="Yes",L2387,0)</x:f>
        <x:v>0</x:v>
      </x:c>
      <x:c r="Y2387" s="14" t="n">
        <x:v>1</x:v>
      </x:c>
      <x:c r="Z2387" s="13" t="str">
        <x:v>Industrial / workshop / storage</x:v>
      </x:c>
    </x:row>
    <x:row r="2388" ht="42" customHeight="1">
      <x:c r="A2388" s="13" t="str">
        <x:v>SE1408</x:v>
      </x:c>
      <x:c r="B2388" s="15" t="str">
        <x:v>Slough</x:v>
      </x:c>
      <x:c r="C2388" s="15" t="str">
        <x:v>Slough</x:v>
      </x:c>
      <x:c r="D2388" s="14" t="n">
        <x:v>166855</x:v>
      </x:c>
      <x:c r="E2388" s="13" t="str">
        <x:v>Town</x:v>
      </x:c>
      <x:c r="F2388" s="15" t="str">
        <x:v>Slough Trading Estate</x:v>
      </x:c>
      <x:c r="G2388" s="15" t="str">
        <x:v>914 Yeovil Road, Slough Trading Estate, Slough, SL1 4NH</x:v>
      </x:c>
      <x:c r="H2388" s="13" t="str">
        <x:v>Current</x:v>
      </x:c>
      <x:c r="I2388" s="14" t="n">
        <x:v>586</x:v>
      </x:c>
      <x:c r="J2388" s="13" t="str">
        <x:f>IF(AND(ISNUMBER(I2388),I2388&gt;0),IF(I2388&lt;=1000,"1–1,000",IF(I2388&lt;=2500,"1,001–2,500",IF(I2388&lt;=5000,"2,501–5,000",IF(I2388&lt;=10000,"5,001–10,000","10,001–15,000")))),"1–1,000")</x:f>
        <x:v>1–1,000</x:v>
      </x:c>
      <x:c r="K2388" s="16"/>
      <x:c r="L2388" s="43" t="str">
        <x:f>IF(AND(ISNUMBER(I2388),I2388&gt;0,ISNUMBER(K2388),K2388&gt;0),K2388/I2388,"n.a.")</x:f>
        <x:v>n.a.</x:v>
      </x:c>
      <x:c r="M2388" s="43"/>
      <x:c r="N2388" s="13" t="str">
        <x:v>No</x:v>
      </x:c>
      <x:c r="O2388" s="15" t="str">
        <x:v>Not stated in reviewed sources</x:v>
      </x:c>
      <x:c r="P2388" s="15" t="str">
        <x:v>Not stated in reviewed sources</x:v>
      </x:c>
      <x:c r="Q2388" s="15" t="str">
        <x:v>Industrial/warehouse accommodation.</x:v>
      </x:c>
      <x:c r="R2388" s="15" t="str">
        <x:v>Advertised to let Current advert observed on 4 November 2026.</x:v>
      </x:c>
      <x:c r="S2388" s="15" t="str">
        <x:v>https://www.rightmove.co.uk/properties/135536411#/?channel=COM_LET</x:v>
      </x:c>
      <x:c r="T2388" s="15" t="str"/>
      <x:c r="U2388" s="15" t="str"/>
      <x:c r="V2388" s="15" t="str">
        <x:v>Slough — Slough Trading Estate</x:v>
      </x:c>
      <x:c r="W2388" s="15" t="str">
        <x:v>Individual unit ≤15,000 sq ft</x:v>
      </x:c>
      <x:c r="X2388" s="13" t="n">
        <x:f>IF(N2388="Yes",L2388,0)</x:f>
        <x:v>0</x:v>
      </x:c>
      <x:c r="Y2388" s="14" t="n">
        <x:v>1</x:v>
      </x:c>
      <x:c r="Z2388" s="13" t="str">
        <x:v>Industrial / workshop / storage</x:v>
      </x:c>
    </x:row>
    <x:row r="2389" ht="42" customHeight="1">
      <x:c r="A2389" s="13" t="str">
        <x:v>SE1409</x:v>
      </x:c>
      <x:c r="B2389" s="15" t="str">
        <x:v>Slough</x:v>
      </x:c>
      <x:c r="C2389" s="15" t="str">
        <x:v>Slough</x:v>
      </x:c>
      <x:c r="D2389" s="14" t="n">
        <x:v>166855</x:v>
      </x:c>
      <x:c r="E2389" s="13" t="str">
        <x:v>Town</x:v>
      </x:c>
      <x:c r="F2389" s="15" t="str">
        <x:v>Slough Trading Estate</x:v>
      </x:c>
      <x:c r="G2389" s="15" t="str">
        <x:v>916 Yeovil Road, Slough Trading Estate, Slough, SL1 4NH</x:v>
      </x:c>
      <x:c r="H2389" s="13" t="str">
        <x:v>Current</x:v>
      </x:c>
      <x:c r="I2389" s="14" t="n">
        <x:v>586</x:v>
      </x:c>
      <x:c r="J2389" s="13" t="str">
        <x:f>IF(AND(ISNUMBER(I2389),I2389&gt;0),IF(I2389&lt;=1000,"1–1,000",IF(I2389&lt;=2500,"1,001–2,500",IF(I2389&lt;=5000,"2,501–5,000",IF(I2389&lt;=10000,"5,001–10,000","10,001–15,000")))),"1–1,000")</x:f>
        <x:v>1–1,000</x:v>
      </x:c>
      <x:c r="K2389" s="16"/>
      <x:c r="L2389" s="43" t="str">
        <x:f>IF(AND(ISNUMBER(I2389),I2389&gt;0,ISNUMBER(K2389),K2389&gt;0),K2389/I2389,"n.a.")</x:f>
        <x:v>n.a.</x:v>
      </x:c>
      <x:c r="M2389" s="43"/>
      <x:c r="N2389" s="13" t="str">
        <x:v>No</x:v>
      </x:c>
      <x:c r="O2389" s="15" t="str">
        <x:v>Not stated in reviewed sources</x:v>
      </x:c>
      <x:c r="P2389" s="15" t="str">
        <x:v>Not stated in reviewed sources</x:v>
      </x:c>
      <x:c r="Q2389" s="15" t="str">
        <x:v>Industrial/warehouse accommodation.</x:v>
      </x:c>
      <x:c r="R2389" s="15" t="str">
        <x:v>Advertised to let Current advert observed on 4 November 2026.</x:v>
      </x:c>
      <x:c r="S2389" s="15" t="str">
        <x:v>https://www.rightmove.co.uk/properties/778309020114337#/?channel=COM_LET</x:v>
      </x:c>
      <x:c r="T2389" s="15" t="str"/>
      <x:c r="U2389" s="15" t="str"/>
      <x:c r="V2389" s="15" t="str">
        <x:v>Slough — Slough Trading Estate</x:v>
      </x:c>
      <x:c r="W2389" s="15" t="str">
        <x:v>Individual unit ≤15,000 sq ft</x:v>
      </x:c>
      <x:c r="X2389" s="13" t="n">
        <x:f>IF(N2389="Yes",L2389,0)</x:f>
        <x:v>0</x:v>
      </x:c>
      <x:c r="Y2389" s="14" t="n">
        <x:v>1</x:v>
      </x:c>
      <x:c r="Z2389" s="13" t="str">
        <x:v>Industrial / workshop / storage</x:v>
      </x:c>
    </x:row>
    <x:row r="2390" ht="49" customHeight="1">
      <x:c r="A2390" s="13" t="str">
        <x:v>SE1410</x:v>
      </x:c>
      <x:c r="B2390" s="15" t="str">
        <x:v>Slough</x:v>
      </x:c>
      <x:c r="C2390" s="15" t="str">
        <x:v>Slough</x:v>
      </x:c>
      <x:c r="D2390" s="14" t="n">
        <x:v>166855</x:v>
      </x:c>
      <x:c r="E2390" s="13" t="str">
        <x:v>Town</x:v>
      </x:c>
      <x:c r="F2390" s="15" t="str">
        <x:v>Slough Trading Estate</x:v>
      </x:c>
      <x:c r="G2390" s="15" t="str">
        <x:v>923 Yeovil Road, Slough Trading Estate, Slough, SL1 3NH</x:v>
      </x:c>
      <x:c r="H2390" s="13" t="str">
        <x:v>Current</x:v>
      </x:c>
      <x:c r="I2390" s="14" t="n">
        <x:v>877</x:v>
      </x:c>
      <x:c r="J2390" s="13" t="str">
        <x:f>IF(AND(ISNUMBER(I2390),I2390&gt;0),IF(I2390&lt;=1000,"1–1,000",IF(I2390&lt;=2500,"1,001–2,500",IF(I2390&lt;=5000,"2,501–5,000",IF(I2390&lt;=10000,"5,001–10,000","10,001–15,000")))),"1–1,000")</x:f>
        <x:v>1–1,000</x:v>
      </x:c>
      <x:c r="K2390" s="16"/>
      <x:c r="L2390" s="43" t="str">
        <x:f>IF(AND(ISNUMBER(I2390),I2390&gt;0,ISNUMBER(K2390),K2390&gt;0),K2390/I2390,"n.a.")</x:f>
        <x:v>n.a.</x:v>
      </x:c>
      <x:c r="M2390" s="43"/>
      <x:c r="N2390" s="13" t="str">
        <x:v>No</x:v>
      </x:c>
      <x:c r="O2390" s="15" t="str">
        <x:v>Not stated in reviewed sources</x:v>
      </x:c>
      <x:c r="P2390" s="15" t="str">
        <x:v>923 Yeovil Road is a modern end-of-terrace warehouse / production unit benefiting from one roller shutter door and 3 car parking spaces</x:v>
      </x:c>
      <x:c r="Q2390" s="15" t="str">
        <x:v>Industrial/warehouse accommodation; parking.</x:v>
      </x:c>
      <x:c r="R2390" s="15" t="str">
        <x:v>Advertised to let Current advert observed on 4 November 2026.</x:v>
      </x:c>
      <x:c r="S2390" s="15" t="str">
        <x:v>https://www.rightmove.co.uk/properties/773392901570704#/?channel=COM_LET</x:v>
      </x:c>
      <x:c r="T2390" s="15" t="str"/>
      <x:c r="U2390" s="15" t="str"/>
      <x:c r="V2390" s="15" t="str">
        <x:v>Slough — Slough Trading Estate</x:v>
      </x:c>
      <x:c r="W2390" s="15" t="str">
        <x:v>Individual unit ≤15,000 sq ft</x:v>
      </x:c>
      <x:c r="X2390" s="13" t="n">
        <x:f>IF(N2390="Yes",L2390,0)</x:f>
        <x:v>0</x:v>
      </x:c>
      <x:c r="Y2390" s="14" t="n">
        <x:v>1</x:v>
      </x:c>
      <x:c r="Z2390" s="13" t="str">
        <x:v>Industrial / workshop / storage</x:v>
      </x:c>
    </x:row>
    <x:row r="2391" ht="42" customHeight="1">
      <x:c r="A2391" s="13" t="str">
        <x:v>SE1411</x:v>
      </x:c>
      <x:c r="B2391" s="15" t="str">
        <x:v>Slough</x:v>
      </x:c>
      <x:c r="C2391" s="15" t="str">
        <x:v>Slough</x:v>
      </x:c>
      <x:c r="D2391" s="14" t="n">
        <x:v>166855</x:v>
      </x:c>
      <x:c r="E2391" s="13" t="str">
        <x:v>Town</x:v>
      </x:c>
      <x:c r="F2391" s="15" t="str">
        <x:v>Slough Trading Estate</x:v>
      </x:c>
      <x:c r="G2391" s="15" t="str">
        <x:v>941 Yeovil Road, Slough Trading Estate, Slough SL1</x:v>
      </x:c>
      <x:c r="H2391" s="13" t="str">
        <x:v>Current</x:v>
      </x:c>
      <x:c r="I2391" s="14" t="n">
        <x:v>5091</x:v>
      </x:c>
      <x:c r="J2391" s="13" t="str">
        <x:f>IF(AND(ISNUMBER(I2391),I2391&gt;0),IF(I2391&lt;=1000,"1–1,000",IF(I2391&lt;=2500,"1,001–2,500",IF(I2391&lt;=5000,"2,501–5,000",IF(I2391&lt;=10000,"5,001–10,000","10,001–15,000")))),"5,001–10,000")</x:f>
        <x:v>5,001–10,000</x:v>
      </x:c>
      <x:c r="K2391" s="16"/>
      <x:c r="L2391" s="43" t="str">
        <x:f>IF(AND(ISNUMBER(I2391),I2391&gt;0,ISNUMBER(K2391),K2391&gt;0),K2391/I2391,"n.a.")</x:f>
        <x:v>n.a.</x:v>
      </x:c>
      <x:c r="M2391" s="43"/>
      <x:c r="N2391" s="13" t="str">
        <x:v>No</x:v>
      </x:c>
      <x:c r="O2391" s="15" t="str">
        <x:v>Not stated in reviewed sources</x:v>
      </x:c>
      <x:c r="P2391" s="15" t="str">
        <x:v>Not stated in reviewed sources</x:v>
      </x:c>
      <x:c r="Q2391" s="15" t="str">
        <x:v>Industrial/warehouse accommodation; ancillary offices.</x:v>
      </x:c>
      <x:c r="R2391" s="15" t="str">
        <x:v>Advertised to let Current advert observed on 4 November 2026.</x:v>
      </x:c>
      <x:c r="S2391" s="15" t="str">
        <x:v>https://www.zoopla.co.uk/to-rent/commercial/details/71343661/</x:v>
      </x:c>
      <x:c r="T2391" s="15" t="str">
        <x:v>https://www.rightmove.co.uk/properties/773372615785840#/?channel=COM_LET</x:v>
      </x:c>
      <x:c r="U2391" s="15" t="str">
        <x:v>https://www.rightmove.co.uk/properties/773357522485137#/?channel=COM_LET</x:v>
      </x:c>
      <x:c r="V2391" s="15" t="str">
        <x:v>Slough — Slough Trading Estate</x:v>
      </x:c>
      <x:c r="W2391" s="15" t="str">
        <x:v>Individual unit ≤15,000 sq ft</x:v>
      </x:c>
      <x:c r="X2391" s="13" t="n">
        <x:f>IF(N2391="Yes",L2391,0)</x:f>
        <x:v>0</x:v>
      </x:c>
      <x:c r="Y2391" s="14" t="n">
        <x:v>1</x:v>
      </x:c>
      <x:c r="Z2391" s="13" t="str">
        <x:v>Industrial / workshop / storage</x:v>
      </x:c>
    </x:row>
    <x:row r="2392" ht="42" customHeight="1">
      <x:c r="A2392" s="13" t="str">
        <x:v>SE1412</x:v>
      </x:c>
      <x:c r="B2392" s="15" t="str">
        <x:v>Slough</x:v>
      </x:c>
      <x:c r="C2392" s="15" t="str">
        <x:v>Slough</x:v>
      </x:c>
      <x:c r="D2392" s="14" t="n">
        <x:v>166855</x:v>
      </x:c>
      <x:c r="E2392" s="13" t="str">
        <x:v>Town</x:v>
      </x:c>
      <x:c r="F2392" s="15" t="str">
        <x:v>Slough Trading Estate</x:v>
      </x:c>
      <x:c r="G2392" s="15" t="str">
        <x:v>942 Yeovil Road, Slough Trading Estate, Slough SL1</x:v>
      </x:c>
      <x:c r="H2392" s="13" t="str">
        <x:v>Current</x:v>
      </x:c>
      <x:c r="I2392" s="14" t="n">
        <x:v>4060</x:v>
      </x:c>
      <x:c r="J2392" s="13" t="str">
        <x:f>IF(AND(ISNUMBER(I2392),I2392&gt;0),IF(I2392&lt;=1000,"1–1,000",IF(I2392&lt;=2500,"1,001–2,500",IF(I2392&lt;=5000,"2,501–5,000",IF(I2392&lt;=10000,"5,001–10,000","10,001–15,000")))),"2,501–5,000")</x:f>
        <x:v>2,501–5,000</x:v>
      </x:c>
      <x:c r="K2392" s="16"/>
      <x:c r="L2392" s="43" t="str">
        <x:f>IF(AND(ISNUMBER(I2392),I2392&gt;0,ISNUMBER(K2392),K2392&gt;0),K2392/I2392,"n.a.")</x:f>
        <x:v>n.a.</x:v>
      </x:c>
      <x:c r="M2392" s="43"/>
      <x:c r="N2392" s="13" t="str">
        <x:v>No</x:v>
      </x:c>
      <x:c r="O2392" s="15" t="str">
        <x:v>Not stated in reviewed sources</x:v>
      </x:c>
      <x:c r="P2392" s="15" t="str">
        <x:v>Not stated in reviewed sources</x:v>
      </x:c>
      <x:c r="Q2392" s="15" t="str">
        <x:v>Industrial/warehouse accommodation.</x:v>
      </x:c>
      <x:c r="R2392" s="15" t="str">
        <x:v>Advertised to let Current advert observed on 4 November 2026.</x:v>
      </x:c>
      <x:c r="S2392" s="15" t="str">
        <x:v>https://www.zoopla.co.uk/to-rent/commercial/details/71348731/</x:v>
      </x:c>
      <x:c r="T2392" s="15" t="str">
        <x:v>https://www.rightmove.co.uk/properties/773361521850464#/?channel=COM_LET</x:v>
      </x:c>
      <x:c r="U2392" s="15" t="str"/>
      <x:c r="V2392" s="15" t="str">
        <x:v>Slough — Slough Trading Estate</x:v>
      </x:c>
      <x:c r="W2392" s="15" t="str">
        <x:v>Individual unit ≤15,000 sq ft</x:v>
      </x:c>
      <x:c r="X2392" s="13" t="n">
        <x:f>IF(N2392="Yes",L2392,0)</x:f>
        <x:v>0</x:v>
      </x:c>
      <x:c r="Y2392" s="14" t="n">
        <x:v>1</x:v>
      </x:c>
      <x:c r="Z2392" s="13" t="str">
        <x:v>Industrial / workshop / storage</x:v>
      </x:c>
    </x:row>
    <x:row r="2393" ht="62" customHeight="1">
      <x:c r="A2393" s="13" t="str">
        <x:v>SE1413</x:v>
      </x:c>
      <x:c r="B2393" s="15" t="str">
        <x:v>Slough</x:v>
      </x:c>
      <x:c r="C2393" s="15" t="str">
        <x:v>Slough</x:v>
      </x:c>
      <x:c r="D2393" s="14" t="n">
        <x:v>166855</x:v>
      </x:c>
      <x:c r="E2393" s="13" t="str">
        <x:v>Town</x:v>
      </x:c>
      <x:c r="F2393" s="15" t="str">
        <x:v>Slough Trading Estate</x:v>
      </x:c>
      <x:c r="G2393" s="15" t="str">
        <x:v>954 Weston Road, Slough Trading Estate, Slough SL1</x:v>
      </x:c>
      <x:c r="H2393" s="13" t="str">
        <x:v>Current</x:v>
      </x:c>
      <x:c r="I2393" s="14" t="n">
        <x:v>5940</x:v>
      </x:c>
      <x:c r="J2393" s="13" t="str">
        <x:f>IF(AND(ISNUMBER(I2393),I2393&gt;0),IF(I2393&lt;=1000,"1–1,000",IF(I2393&lt;=2500,"1,001–2,500",IF(I2393&lt;=5000,"2,501–5,000",IF(I2393&lt;=10000,"5,001–10,000","10,001–15,000")))),"5,001–10,000")</x:f>
        <x:v>5,001–10,000</x:v>
      </x:c>
      <x:c r="K2393" s="16"/>
      <x:c r="L2393" s="43" t="str">
        <x:f>IF(AND(ISNUMBER(I2393),I2393&gt;0,ISNUMBER(K2393),K2393&gt;0),K2393/I2393,"n.a.")</x:f>
        <x:v>n.a.</x:v>
      </x:c>
      <x:c r="M2393" s="43"/>
      <x:c r="N2393" s="13" t="str">
        <x:v>No</x:v>
      </x:c>
      <x:c r="O2393" s="15" t="str">
        <x:v>Not stated in reviewed sources</x:v>
      </x:c>
      <x:c r="P2393" s="15" t="str">
        <x:v>Not stated in reviewed sources</x:v>
      </x:c>
      <x:c r="Q2393" s="15" t="str">
        <x:v>Industrial/warehouse accommodation.</x:v>
      </x:c>
      <x:c r="R2393" s="15" t="str">
        <x:v>Advertised to let Current advert observed on 4 November 2026.</x:v>
      </x:c>
      <x:c r="S2393" s="15" t="str">
        <x:v>https://www.zoopla.co.uk/to-rent/commercial/details/72147397/</x:v>
      </x:c>
      <x:c r="T2393" s="15" t="str">
        <x:v>https://www.zoopla.co.uk/to-rent/commercial/details/71343477/</x:v>
      </x:c>
      <x:c r="U2393" s="15" t="str">
        <x:v>https://www.rightmove.co.uk/properties/773336777456257#/?channel=COM_LET
https://www.rightmove.co.uk/properties/773373320408961#/?channel=COM_LET</x:v>
      </x:c>
      <x:c r="V2393" s="15" t="str">
        <x:v>Slough — Slough Trading Estate</x:v>
      </x:c>
      <x:c r="W2393" s="15" t="str">
        <x:v>Individual unit ≤15,000 sq ft</x:v>
      </x:c>
      <x:c r="X2393" s="13" t="n">
        <x:f>IF(N2393="Yes",L2393,0)</x:f>
        <x:v>0</x:v>
      </x:c>
      <x:c r="Y2393" s="14" t="n">
        <x:v>1</x:v>
      </x:c>
      <x:c r="Z2393" s="13" t="str">
        <x:v>Industrial / workshop / storage</x:v>
      </x:c>
    </x:row>
    <x:row r="2394" ht="42" customHeight="1">
      <x:c r="A2394" s="13" t="str">
        <x:v>SE1414</x:v>
      </x:c>
      <x:c r="B2394" s="15" t="str">
        <x:v>Slough</x:v>
      </x:c>
      <x:c r="C2394" s="15" t="str">
        <x:v>Slough</x:v>
      </x:c>
      <x:c r="D2394" s="14" t="n">
        <x:v>166855</x:v>
      </x:c>
      <x:c r="E2394" s="13" t="str">
        <x:v>Town</x:v>
      </x:c>
      <x:c r="F2394" s="15" t="str">
        <x:v>Slough Trading Estate</x:v>
      </x:c>
      <x:c r="G2394" s="15" t="str">
        <x:v>955 Yeovil Road, Slough Trading Estate, Slough SL1</x:v>
      </x:c>
      <x:c r="H2394" s="13" t="str">
        <x:v>Current</x:v>
      </x:c>
      <x:c r="I2394" s="14" t="n">
        <x:v>7185</x:v>
      </x:c>
      <x:c r="J2394" s="13" t="str">
        <x:f>IF(AND(ISNUMBER(I2394),I2394&gt;0),IF(I2394&lt;=1000,"1–1,000",IF(I2394&lt;=2500,"1,001–2,500",IF(I2394&lt;=5000,"2,501–5,000",IF(I2394&lt;=10000,"5,001–10,000","10,001–15,000")))),"5,001–10,000")</x:f>
        <x:v>5,001–10,000</x:v>
      </x:c>
      <x:c r="K2394" s="16"/>
      <x:c r="L2394" s="43" t="str">
        <x:f>IF(AND(ISNUMBER(I2394),I2394&gt;0,ISNUMBER(K2394),K2394&gt;0),K2394/I2394,"n.a.")</x:f>
        <x:v>n.a.</x:v>
      </x:c>
      <x:c r="M2394" s="43"/>
      <x:c r="N2394" s="13" t="str">
        <x:v>No</x:v>
      </x:c>
      <x:c r="O2394" s="15" t="str">
        <x:v>Not stated in reviewed sources</x:v>
      </x:c>
      <x:c r="P2394" s="15" t="str">
        <x:v>Not stated in reviewed sources</x:v>
      </x:c>
      <x:c r="Q2394" s="15" t="str">
        <x:v>Industrial/warehouse accommodation.</x:v>
      </x:c>
      <x:c r="R2394" s="15" t="str">
        <x:v>Advertised to let Current advert observed on 4 November 2026.</x:v>
      </x:c>
      <x:c r="S2394" s="15" t="str">
        <x:v>https://www.zoopla.co.uk/to-rent/commercial/details/71343701/</x:v>
      </x:c>
      <x:c r="T2394" s="15" t="str">
        <x:v>https://www.rightmove.co.uk/properties/773372636561889#/?channel=COM_LET</x:v>
      </x:c>
      <x:c r="U2394" s="15" t="str">
        <x:v>https://www.rightmove.co.uk/properties/773361895029153#/?channel=COM_LET</x:v>
      </x:c>
      <x:c r="V2394" s="15" t="str">
        <x:v>Slough — Slough Trading Estate</x:v>
      </x:c>
      <x:c r="W2394" s="15" t="str">
        <x:v>Individual unit ≤15,000 sq ft</x:v>
      </x:c>
      <x:c r="X2394" s="13" t="n">
        <x:f>IF(N2394="Yes",L2394,0)</x:f>
        <x:v>0</x:v>
      </x:c>
      <x:c r="Y2394" s="14" t="n">
        <x:v>1</x:v>
      </x:c>
      <x:c r="Z2394" s="13" t="str">
        <x:v>Industrial / workshop / storage</x:v>
      </x:c>
    </x:row>
    <x:row r="2395" ht="42" customHeight="1">
      <x:c r="A2395" s="13" t="str">
        <x:v>SE1415</x:v>
      </x:c>
      <x:c r="B2395" s="15" t="str">
        <x:v>Slough</x:v>
      </x:c>
      <x:c r="C2395" s="15" t="str">
        <x:v>Slough</x:v>
      </x:c>
      <x:c r="D2395" s="14" t="n">
        <x:v>166855</x:v>
      </x:c>
      <x:c r="E2395" s="13" t="str">
        <x:v>Town</x:v>
      </x:c>
      <x:c r="F2395" s="15" t="str">
        <x:v>Slough Trading Estate</x:v>
      </x:c>
      <x:c r="G2395" s="15" t="str">
        <x:v>964 Weston Road, Slough Trading Estate, Slough SL1</x:v>
      </x:c>
      <x:c r="H2395" s="13" t="str">
        <x:v>Current</x:v>
      </x:c>
      <x:c r="I2395" s="14" t="n">
        <x:v>5852</x:v>
      </x:c>
      <x:c r="J2395" s="13" t="str">
        <x:f>IF(AND(ISNUMBER(I2395),I2395&gt;0),IF(I2395&lt;=1000,"1–1,000",IF(I2395&lt;=2500,"1,001–2,500",IF(I2395&lt;=5000,"2,501–5,000",IF(I2395&lt;=10000,"5,001–10,000","10,001–15,000")))),"5,001–10,000")</x:f>
        <x:v>5,001–10,000</x:v>
      </x:c>
      <x:c r="K2395" s="16"/>
      <x:c r="L2395" s="43" t="str">
        <x:f>IF(AND(ISNUMBER(I2395),I2395&gt;0,ISNUMBER(K2395),K2395&gt;0),K2395/I2395,"n.a.")</x:f>
        <x:v>n.a.</x:v>
      </x:c>
      <x:c r="M2395" s="43"/>
      <x:c r="N2395" s="13" t="str">
        <x:v>No</x:v>
      </x:c>
      <x:c r="O2395" s="15" t="str">
        <x:v>Not stated in reviewed sources</x:v>
      </x:c>
      <x:c r="P2395" s="15" t="str">
        <x:v>Not stated in reviewed sources</x:v>
      </x:c>
      <x:c r="Q2395" s="15" t="str">
        <x:v>Industrial/warehouse accommodation.</x:v>
      </x:c>
      <x:c r="R2395" s="15" t="str">
        <x:v>Advertised to let Current advert observed on 4 November 2026.</x:v>
      </x:c>
      <x:c r="S2395" s="15" t="str">
        <x:v>https://www.zoopla.co.uk/to-rent/commercial/details/72758739/</x:v>
      </x:c>
      <x:c r="T2395" s="15" t="str">
        <x:v>https://www.rightmove.co.uk/properties/773373311942176#/?channel=COM_LET</x:v>
      </x:c>
      <x:c r="U2395" s="15" t="str"/>
      <x:c r="V2395" s="15" t="str">
        <x:v>Slough — Slough Trading Estate</x:v>
      </x:c>
      <x:c r="W2395" s="15" t="str">
        <x:v>Individual unit ≤15,000 sq ft</x:v>
      </x:c>
      <x:c r="X2395" s="13" t="n">
        <x:f>IF(N2395="Yes",L2395,0)</x:f>
        <x:v>0</x:v>
      </x:c>
      <x:c r="Y2395" s="14" t="n">
        <x:v>1</x:v>
      </x:c>
      <x:c r="Z2395" s="13" t="str">
        <x:v>Industrial / workshop / storage</x:v>
      </x:c>
    </x:row>
    <x:row r="2396" ht="42" customHeight="1">
      <x:c r="A2396" s="13" t="str">
        <x:v>SE1416</x:v>
      </x:c>
      <x:c r="B2396" s="15" t="str">
        <x:v>Slough</x:v>
      </x:c>
      <x:c r="C2396" s="15" t="str">
        <x:v>Slough</x:v>
      </x:c>
      <x:c r="D2396" s="14" t="n">
        <x:v>166855</x:v>
      </x:c>
      <x:c r="E2396" s="13" t="str">
        <x:v>Town</x:v>
      </x:c>
      <x:c r="F2396" s="15" t="str">
        <x:v>Standalone / estate not stated</x:v>
      </x:c>
      <x:c r="G2396" s="15" t="str">
        <x:v>696 Stirling Road, Slough, SL1 4ST</x:v>
      </x:c>
      <x:c r="H2396" s="13" t="str">
        <x:v>Current</x:v>
      </x:c>
      <x:c r="I2396" s="14" t="n">
        <x:v>8313</x:v>
      </x:c>
      <x:c r="J2396" s="13" t="str">
        <x:f>IF(AND(ISNUMBER(I2396),I2396&gt;0),IF(I2396&lt;=1000,"1–1,000",IF(I2396&lt;=2500,"1,001–2,500",IF(I2396&lt;=5000,"2,501–5,000",IF(I2396&lt;=10000,"5,001–10,000","10,001–15,000")))),"5,001–10,000")</x:f>
        <x:v>5,001–10,000</x:v>
      </x:c>
      <x:c r="K2396" s="16"/>
      <x:c r="L2396" s="43" t="str">
        <x:f>IF(AND(ISNUMBER(I2396),I2396&gt;0,ISNUMBER(K2396),K2396&gt;0),K2396/I2396,"n.a.")</x:f>
        <x:v>n.a.</x:v>
      </x:c>
      <x:c r="M2396" s="43"/>
      <x:c r="N2396" s="13" t="str">
        <x:v>No</x:v>
      </x:c>
      <x:c r="O2396" s="15" t="str">
        <x:v>Not stated in reviewed sources</x:v>
      </x:c>
      <x:c r="P2396" s="15" t="str">
        <x:v>Not stated in reviewed sources</x:v>
      </x:c>
      <x:c r="Q2396" s="15" t="str">
        <x:v>Industrial/warehouse accommodation.</x:v>
      </x:c>
      <x:c r="R2396" s="15" t="str">
        <x:v>Advertised to let Current advert observed on 4 November 2026.</x:v>
      </x:c>
      <x:c r="S2396" s="15" t="str">
        <x:v>https://www.rightmove.co.uk/properties/773372644951569#/?channel=COM_LET</x:v>
      </x:c>
      <x:c r="T2396" s="15" t="str"/>
      <x:c r="U2396" s="15" t="str"/>
      <x:c r="V2396" s="15" t="str">
        <x:v>Slough — Standalone / estate not stated</x:v>
      </x:c>
      <x:c r="W2396" s="15" t="str">
        <x:v>Individual unit ≤15,000 sq ft</x:v>
      </x:c>
      <x:c r="X2396" s="13" t="n">
        <x:f>IF(N2396="Yes",L2396,0)</x:f>
        <x:v>0</x:v>
      </x:c>
      <x:c r="Y2396" s="14" t="n">
        <x:v>1</x:v>
      </x:c>
      <x:c r="Z2396" s="13" t="str">
        <x:v>Industrial / workshop / storage</x:v>
      </x:c>
    </x:row>
    <x:row r="2397" ht="42" customHeight="1">
      <x:c r="A2397" s="13" t="str">
        <x:v>SE1417</x:v>
      </x:c>
      <x:c r="B2397" s="15" t="str">
        <x:v>Slough</x:v>
      </x:c>
      <x:c r="C2397" s="15" t="str">
        <x:v>Slough</x:v>
      </x:c>
      <x:c r="D2397" s="14" t="n">
        <x:v>166855</x:v>
      </x:c>
      <x:c r="E2397" s="13" t="str">
        <x:v>Town</x:v>
      </x:c>
      <x:c r="F2397" s="15" t="str">
        <x:v>Standalone / estate not stated</x:v>
      </x:c>
      <x:c r="G2397" s="15" t="str">
        <x:v>966 Weston Road, Slough, SL1 4HR</x:v>
      </x:c>
      <x:c r="H2397" s="13" t="str">
        <x:v>Current</x:v>
      </x:c>
      <x:c r="I2397" s="14" t="n">
        <x:v>6168</x:v>
      </x:c>
      <x:c r="J2397" s="13" t="str">
        <x:f>IF(AND(ISNUMBER(I2397),I2397&gt;0),IF(I2397&lt;=1000,"1–1,000",IF(I2397&lt;=2500,"1,001–2,500",IF(I2397&lt;=5000,"2,501–5,000",IF(I2397&lt;=10000,"5,001–10,000","10,001–15,000")))),"5,001–10,000")</x:f>
        <x:v>5,001–10,000</x:v>
      </x:c>
      <x:c r="K2397" s="16"/>
      <x:c r="L2397" s="43" t="str">
        <x:f>IF(AND(ISNUMBER(I2397),I2397&gt;0,ISNUMBER(K2397),K2397&gt;0),K2397/I2397,"n.a.")</x:f>
        <x:v>n.a.</x:v>
      </x:c>
      <x:c r="M2397" s="43"/>
      <x:c r="N2397" s="13" t="str">
        <x:v>No</x:v>
      </x:c>
      <x:c r="O2397" s="15" t="str">
        <x:v>Not stated in reviewed sources</x:v>
      </x:c>
      <x:c r="P2397" s="15" t="str">
        <x:v>Not stated in reviewed sources</x:v>
      </x:c>
      <x:c r="Q2397" s="15" t="str">
        <x:v>Industrial/warehouse accommodation; refurbished space.</x:v>
      </x:c>
      <x:c r="R2397" s="15" t="str">
        <x:v>Advertised to let Current advert observed on 4 November 2026.</x:v>
      </x:c>
      <x:c r="S2397" s="15" t="str">
        <x:v>https://www.rightmove.co.uk/properties/773372632542977#/?channel=COM_LET</x:v>
      </x:c>
      <x:c r="T2397" s="15" t="str"/>
      <x:c r="U2397" s="15" t="str"/>
      <x:c r="V2397" s="15" t="str">
        <x:v>Slough — Standalone / estate not stated</x:v>
      </x:c>
      <x:c r="W2397" s="15" t="str">
        <x:v>Individual unit ≤15,000 sq ft</x:v>
      </x:c>
      <x:c r="X2397" s="13" t="n">
        <x:f>IF(N2397="Yes",L2397,0)</x:f>
        <x:v>0</x:v>
      </x:c>
      <x:c r="Y2397" s="14" t="n">
        <x:v>1</x:v>
      </x:c>
      <x:c r="Z2397" s="13" t="str">
        <x:v>Industrial / workshop / storage</x:v>
      </x:c>
    </x:row>
    <x:row r="2398" ht="49" customHeight="1">
      <x:c r="A2398" s="13" t="str">
        <x:v>SE1418</x:v>
      </x:c>
      <x:c r="B2398" s="15" t="str">
        <x:v>Slough</x:v>
      </x:c>
      <x:c r="C2398" s="15" t="str">
        <x:v>Slough</x:v>
      </x:c>
      <x:c r="D2398" s="14" t="n">
        <x:v>166855</x:v>
      </x:c>
      <x:c r="E2398" s="13" t="str">
        <x:v>Town</x:v>
      </x:c>
      <x:c r="F2398" s="15" t="str">
        <x:v>Standalone / estate not stated</x:v>
      </x:c>
      <x:c r="G2398" s="15" t="str">
        <x:v>Mill Street, Slough, Berkshire, SL2</x:v>
      </x:c>
      <x:c r="H2398" s="13" t="str">
        <x:v>Current</x:v>
      </x:c>
      <x:c r="I2398" s="14" t="n">
        <x:v>1211</x:v>
      </x:c>
      <x:c r="J2398" s="13" t="str">
        <x:f>IF(AND(ISNUMBER(I2398),I2398&gt;0),IF(I2398&lt;=1000,"1–1,000",IF(I2398&lt;=2500,"1,001–2,500",IF(I2398&lt;=5000,"2,501–5,000",IF(I2398&lt;=10000,"5,001–10,000","10,001–15,000")))),"1,001–2,500")</x:f>
        <x:v>1,001–2,500</x:v>
      </x:c>
      <x:c r="K2398" s="16" t="n">
        <x:v>25500</x:v>
      </x:c>
      <x:c r="L2398" s="43" t="n">
        <x:f>IF(AND(ISNUMBER(I2398),I2398&gt;0,ISNUMBER(K2398),K2398&gt;0),K2398/I2398,"n.a.")</x:f>
        <x:v>21.05697770437655</x:v>
      </x:c>
      <x:c r="M2398" s="43"/>
      <x:c r="N2398" s="13" t="str">
        <x:v>Yes</x:v>
      </x:c>
      <x:c r="O2398" s="15" t="str">
        <x:v>Not stated in reviewed sources</x:v>
      </x:c>
      <x:c r="P2398" s="15" t="str">
        <x:v>A well-presented industrial/workshop unit extending to approximately 1,211 sqft, benefiting from a roller shutter door providing convenient loading access.</x:v>
      </x:c>
      <x:c r="Q2398" s="15" t="str">
        <x:v>Workshop/industrial accommodation; parking.</x:v>
      </x:c>
      <x:c r="R2398" s="15" t="str">
        <x:v>Advertised to let Current advert observed on 4 November 2026. Annual asking rent is 12 × advertised monthly rent; portal values may be rounded.</x:v>
      </x:c>
      <x:c r="S2398" s="15" t="str">
        <x:v>https://www.rightmove.co.uk/properties/755867977451280#/?channel=COM_LET</x:v>
      </x:c>
      <x:c r="T2398" s="15" t="str"/>
      <x:c r="U2398" s="15" t="str"/>
      <x:c r="V2398" s="15" t="str">
        <x:v>Slough — Standalone / estate not stated</x:v>
      </x:c>
      <x:c r="W2398" s="15" t="str">
        <x:v>Individual unit ≤15,000 sq ft</x:v>
      </x:c>
      <x:c r="X2398" s="13" t="n">
        <x:f>IF(N2398="Yes",L2398,0)</x:f>
        <x:v>21.05697770437655</x:v>
      </x:c>
      <x:c r="Y2398" s="14" t="n">
        <x:v>1</x:v>
      </x:c>
      <x:c r="Z2398" s="13" t="str">
        <x:v>Industrial / workshop / storage</x:v>
      </x:c>
    </x:row>
    <x:row r="2399" ht="42" customHeight="1">
      <x:c r="A2399" s="13" t="str">
        <x:v>SE1419</x:v>
      </x:c>
      <x:c r="B2399" s="15" t="str">
        <x:v>Aylesbury</x:v>
      </x:c>
      <x:c r="C2399" s="15" t="str">
        <x:v>Long Crendon</x:v>
      </x:c>
      <x:c r="D2399" s="14" t="n">
        <x:v>2495</x:v>
      </x:c>
      <x:c r="E2399" s="13" t="str">
        <x:v>Context</x:v>
      </x:c>
      <x:c r="F2399" s="15" t="str">
        <x:v>Crendon Industrial Estate</x:v>
      </x:c>
      <x:c r="G2399" s="15" t="str">
        <x:v>Unit 7 Drakes Drive, Long Crendon, Aylesbury, Oxfordshire, HP18 9FE</x:v>
      </x:c>
      <x:c r="H2399" s="13" t="str">
        <x:v>Current</x:v>
      </x:c>
      <x:c r="I2399" s="14" t="n">
        <x:v>4361</x:v>
      </x:c>
      <x:c r="J2399" s="13" t="str">
        <x:f>IF(AND(ISNUMBER(I2399),I2399&gt;0),IF(I2399&lt;=1000,"1–1,000",IF(I2399&lt;=2500,"1,001–2,500",IF(I2399&lt;=5000,"2,501–5,000",IF(I2399&lt;=10000,"5,001–10,000","10,001–15,000")))),"2,501–5,000")</x:f>
        <x:v>2,501–5,000</x:v>
      </x:c>
      <x:c r="K2399" s="16"/>
      <x:c r="L2399" s="43" t="str">
        <x:f>IF(AND(ISNUMBER(I2399),I2399&gt;0,ISNUMBER(K2399),K2399&gt;0),K2399/I2399,"n.a.")</x:f>
        <x:v>n.a.</x:v>
      </x:c>
      <x:c r="M2399" s="43"/>
      <x:c r="N2399" s="13" t="str">
        <x:v>No</x:v>
      </x:c>
      <x:c r="O2399" s="15" t="str">
        <x:v>Not stated in reviewed sources</x:v>
      </x:c>
      <x:c r="P2399" s="15" t="str">
        <x:v>Not stated in reviewed sources</x:v>
      </x:c>
      <x:c r="Q2399" s="15" t="str">
        <x:v>Industrial/warehouse accommodation; ancillary offices.</x:v>
      </x:c>
      <x:c r="R2399" s="15" t="str">
        <x:v>Advertised to let Current advert observed on 4 November 2026.</x:v>
      </x:c>
      <x:c r="S2399" s="15" t="str">
        <x:v>https://www.zoopla.co.uk/to-rent/commercial/details/72158482/</x:v>
      </x:c>
      <x:c r="T2399" s="15" t="str">
        <x:v>https://www.rightmove.co.uk/properties/730135765021249#/?channel=COM_LET</x:v>
      </x:c>
      <x:c r="U2399" s="15" t="str">
        <x:v>https://www.rightmove.co.uk/properties/779756583326641#/?channel=COM_LET</x:v>
      </x:c>
      <x:c r="V2399" s="15" t="str">
        <x:v>Aylesbury — Crendon Industrial Estate</x:v>
      </x:c>
      <x:c r="W2399" s="15" t="str">
        <x:v>Individual unit ≤15,000 sq ft</x:v>
      </x:c>
      <x:c r="X2399" s="13" t="n">
        <x:f>IF(N2399="Yes",L2399,0)</x:f>
        <x:v>0</x:v>
      </x:c>
      <x:c r="Y2399" s="14" t="n">
        <x:v>1</x:v>
      </x:c>
      <x:c r="Z2399" s="13" t="str">
        <x:v>Industrial / workshop / storage</x:v>
      </x:c>
    </x:row>
    <x:row r="2400" ht="42" customHeight="1">
      <x:c r="A2400" s="13" t="str">
        <x:v>SE1420</x:v>
      </x:c>
      <x:c r="B2400" s="15" t="str">
        <x:v>Aylesbury</x:v>
      </x:c>
      <x:c r="C2400" s="15" t="str">
        <x:v>Haddenham</x:v>
      </x:c>
      <x:c r="D2400" s="14"/>
      <x:c r="E2400" s="13" t="str">
        <x:v>Context</x:v>
      </x:c>
      <x:c r="F2400" s="15" t="str">
        <x:v>Haddenham Business Park</x:v>
      </x:c>
      <x:c r="G2400" s="15" t="str">
        <x:v>Unit 10E, Haddenham Business Park, Pegasus Way, Aylesbury HP17</x:v>
      </x:c>
      <x:c r="H2400" s="13" t="str">
        <x:v>Current</x:v>
      </x:c>
      <x:c r="I2400" s="14" t="n">
        <x:v>6788</x:v>
      </x:c>
      <x:c r="J2400" s="13" t="str">
        <x:f>IF(AND(ISNUMBER(I2400),I2400&gt;0),IF(I2400&lt;=1000,"1–1,000",IF(I2400&lt;=2500,"1,001–2,500",IF(I2400&lt;=5000,"2,501–5,000",IF(I2400&lt;=10000,"5,001–10,000","10,001–15,000")))),"5,001–10,000")</x:f>
        <x:v>5,001–10,000</x:v>
      </x:c>
      <x:c r="K2400" s="16"/>
      <x:c r="L2400" s="43" t="str">
        <x:f>IF(AND(ISNUMBER(I2400),I2400&gt;0,ISNUMBER(K2400),K2400&gt;0),K2400/I2400,"n.a.")</x:f>
        <x:v>n.a.</x:v>
      </x:c>
      <x:c r="M2400" s="43"/>
      <x:c r="N2400" s="13" t="str">
        <x:v>No</x:v>
      </x:c>
      <x:c r="O2400" s="15" t="str">
        <x:v>Not stated in reviewed sources</x:v>
      </x:c>
      <x:c r="P2400" s="15" t="str">
        <x:v>Not stated in reviewed sources</x:v>
      </x:c>
      <x:c r="Q2400" s="15" t="str">
        <x:v>Industrial/warehouse accommodation; parking; refurbished space.</x:v>
      </x:c>
      <x:c r="R2400" s="15" t="str">
        <x:v>Advertised to let Current advert observed on 4 November 2026. Host BUA population not separately matched.</x:v>
      </x:c>
      <x:c r="S2400" s="15" t="str">
        <x:v>https://www.zoopla.co.uk/to-rent/commercial/details/73407506/</x:v>
      </x:c>
      <x:c r="T2400" s="15" t="str"/>
      <x:c r="U2400" s="15" t="str"/>
      <x:c r="V2400" s="15" t="str">
        <x:v>Aylesbury — Haddenham Business Park</x:v>
      </x:c>
      <x:c r="W2400" s="15" t="str">
        <x:v>Individual unit ≤15,000 sq ft</x:v>
      </x:c>
      <x:c r="X2400" s="13" t="n">
        <x:f>IF(N2400="Yes",L2400,0)</x:f>
        <x:v>0</x:v>
      </x:c>
      <x:c r="Y2400" s="14" t="n">
        <x:v>1</x:v>
      </x:c>
      <x:c r="Z2400" s="13" t="str">
        <x:v>Industrial / workshop / storage</x:v>
      </x:c>
    </x:row>
    <x:row r="2401" ht="49" customHeight="1">
      <x:c r="A2401" s="13" t="str">
        <x:v>SE1421</x:v>
      </x:c>
      <x:c r="B2401" s="15" t="str">
        <x:v>Aylesbury</x:v>
      </x:c>
      <x:c r="C2401" s="15" t="str">
        <x:v>Westcott</x:v>
      </x:c>
      <x:c r="D2401" s="14"/>
      <x:c r="E2401" s="13" t="str">
        <x:v>Context</x:v>
      </x:c>
      <x:c r="F2401" s="15" t="str">
        <x:v>Westcott Venture Park</x:v>
      </x:c>
      <x:c r="G2401" s="15" t="str">
        <x:v>11 Century Court, Westcott Venture Park, Westcott, Aylesbury HP18</x:v>
      </x:c>
      <x:c r="H2401" s="13" t="str">
        <x:v>Current</x:v>
      </x:c>
      <x:c r="I2401" s="14" t="n">
        <x:v>3500</x:v>
      </x:c>
      <x:c r="J2401" s="13" t="str">
        <x:f>IF(AND(ISNUMBER(I2401),I2401&gt;0),IF(I2401&lt;=1000,"1–1,000",IF(I2401&lt;=2500,"1,001–2,500",IF(I2401&lt;=5000,"2,501–5,000",IF(I2401&lt;=10000,"5,001–10,000","10,001–15,000")))),"2,501–5,000")</x:f>
        <x:v>2,501–5,000</x:v>
      </x:c>
      <x:c r="K2401" s="16" t="n">
        <x:v>45500</x:v>
      </x:c>
      <x:c r="L2401" s="43" t="n">
        <x:f>IF(AND(ISNUMBER(I2401),I2401&gt;0,ISNUMBER(K2401),K2401&gt;0),K2401/I2401,"n.a.")</x:f>
        <x:v>13</x:v>
      </x:c>
      <x:c r="M2401" s="43" t="n">
        <x:v>13</x:v>
      </x:c>
      <x:c r="N2401" s="13" t="str">
        <x:v>No</x:v>
      </x:c>
      <x:c r="O2401" s="15" t="str">
        <x:v>Eaves height 6m - 7.2m</x:v>
      </x:c>
      <x:c r="P2401" s="15" t="str">
        <x:v>Electric roller shutter doors</x:v>
      </x:c>
      <x:c r="Q2401" s="15" t="str">
        <x:v>Industrial/warehouse accommodation.</x:v>
      </x:c>
      <x:c r="R2401" s="15" t="str">
        <x:v>Advertised to let Current advert observed on 4 November 2026. Direct agent asking-rent field checked; excludes separately stated rates/service charges. Annual rent calculated from quoted £/sq ft/year × stated area. Host BUA population not separately matched.</x:v>
      </x:c>
      <x:c r="S2401" s="15" t="str">
        <x:v>https://www.zoopla.co.uk/to-rent/commercial/details/62883980/</x:v>
      </x:c>
      <x:c r="T2401" s="15" t="str">
        <x:v>https://chandlergarvey.com/find-a-property/properties/120713-11-century-court-westcott-venture-park-aylesbury</x:v>
      </x:c>
      <x:c r="U2401" s="15" t="str"/>
      <x:c r="V2401" s="15" t="str">
        <x:v>Aylesbury — Westcott Venture Park</x:v>
      </x:c>
      <x:c r="W2401" s="15" t="str">
        <x:v>Individual unit ≤15,000 sq ft</x:v>
      </x:c>
      <x:c r="X2401" s="13" t="n">
        <x:f>IF(N2401="Yes",L2401,0)</x:f>
        <x:v>0</x:v>
      </x:c>
      <x:c r="Y2401" s="14" t="n">
        <x:v>1</x:v>
      </x:c>
      <x:c r="Z2401" s="13" t="str">
        <x:v>Industrial / workshop / storage</x:v>
      </x:c>
    </x:row>
    <x:row r="2402" ht="49" customHeight="1">
      <x:c r="A2402" s="13" t="str">
        <x:v>SE1422</x:v>
      </x:c>
      <x:c r="B2402" s="15" t="str">
        <x:v>Aylesbury</x:v>
      </x:c>
      <x:c r="C2402" s="15" t="str">
        <x:v>Westcott</x:v>
      </x:c>
      <x:c r="D2402" s="14"/>
      <x:c r="E2402" s="13" t="str">
        <x:v>Context</x:v>
      </x:c>
      <x:c r="F2402" s="15" t="str">
        <x:v>Westcott Venture Park</x:v>
      </x:c>
      <x:c r="G2402" s="15" t="str">
        <x:v>Modern Warehouse, Unit 5 Century Court, Westcott Venture Park, Aylesbury HP18</x:v>
      </x:c>
      <x:c r="H2402" s="13" t="str">
        <x:v>Current</x:v>
      </x:c>
      <x:c r="I2402" s="14" t="n">
        <x:v>5401</x:v>
      </x:c>
      <x:c r="J2402" s="13" t="str">
        <x:f>IF(AND(ISNUMBER(I2402),I2402&gt;0),IF(I2402&lt;=1000,"1–1,000",IF(I2402&lt;=2500,"1,001–2,500",IF(I2402&lt;=5000,"2,501–5,000",IF(I2402&lt;=10000,"5,001–10,000","10,001–15,000")))),"5,001–10,000")</x:f>
        <x:v>5,001–10,000</x:v>
      </x:c>
      <x:c r="K2402" s="16" t="n">
        <x:v>70000</x:v>
      </x:c>
      <x:c r="L2402" s="43" t="n">
        <x:f>IF(AND(ISNUMBER(I2402),I2402&gt;0,ISNUMBER(K2402),K2402&gt;0),K2402/I2402,"n.a.")</x:f>
        <x:v>12.960562858729865</x:v>
      </x:c>
      <x:c r="M2402" s="43"/>
      <x:c r="N2402" s="13" t="str">
        <x:v>No</x:v>
      </x:c>
      <x:c r="O2402" s="15" t="str">
        <x:v>eaves height 6m.</x:v>
      </x:c>
      <x:c r="P2402" s="15" t="str">
        <x:v>Electric roller shutter doors; Full height warehouse with electric roller shutter doors, first floor offices, kitchen and WC facilities.</x:v>
      </x:c>
      <x:c r="Q2402" s="15" t="str">
        <x:v>Industrial/warehouse accommodation.</x:v>
      </x:c>
      <x:c r="R2402" s="15" t="str">
        <x:v>Advertised to let Current advert observed on 4 November 2026. Direct agent asking-rent field checked; excludes separately stated rates/service charges. Host BUA population not separately matched.</x:v>
      </x:c>
      <x:c r="S2402" s="15" t="str">
        <x:v>https://www.zoopla.co.uk/to-rent/commercial/details/65915217/</x:v>
      </x:c>
      <x:c r="T2402" s="15" t="str">
        <x:v>https://chandlergarvey.com/find-a-property/properties/183824-modern-warehouse-unit-5-century-court-aylesbury</x:v>
      </x:c>
      <x:c r="U2402" s="15" t="str"/>
      <x:c r="V2402" s="15" t="str">
        <x:v>Aylesbury — Westcott Venture Park</x:v>
      </x:c>
      <x:c r="W2402" s="15" t="str">
        <x:v>Individual unit ≤15,000 sq ft</x:v>
      </x:c>
      <x:c r="X2402" s="13" t="n">
        <x:f>IF(N2402="Yes",L2402,0)</x:f>
        <x:v>0</x:v>
      </x:c>
      <x:c r="Y2402" s="14" t="n">
        <x:v>1</x:v>
      </x:c>
      <x:c r="Z2402" s="13" t="str">
        <x:v>Industrial / workshop / storage</x:v>
      </x:c>
    </x:row>
    <x:row r="2403" ht="62" customHeight="1">
      <x:c r="A2403" s="13" t="str">
        <x:v>SE1423</x:v>
      </x:c>
      <x:c r="B2403" s="15" t="str">
        <x:v>Aylesbury</x:v>
      </x:c>
      <x:c r="C2403" s="15" t="str">
        <x:v>Fleet Marston</x:v>
      </x:c>
      <x:c r="D2403" s="14"/>
      <x:c r="E2403" s="13" t="str">
        <x:v>Nearby</x:v>
      </x:c>
      <x:c r="F2403" s="15" t="str">
        <x:v>Standalone / estate not stated</x:v>
      </x:c>
      <x:c r="G2403" s="15" t="str">
        <x:v>Unit 9, Fleet Marston Farm, Fleet Marston, Aylesbury HP18</x:v>
      </x:c>
      <x:c r="H2403" s="13" t="str">
        <x:v>Current</x:v>
      </x:c>
      <x:c r="I2403" s="14" t="n">
        <x:v>2500</x:v>
      </x:c>
      <x:c r="J2403" s="13" t="str">
        <x:f>IF(AND(ISNUMBER(I2403),I2403&gt;0),IF(I2403&lt;=1000,"1–1,000",IF(I2403&lt;=2500,"1,001–2,500",IF(I2403&lt;=5000,"2,501–5,000",IF(I2403&lt;=10000,"5,001–10,000","10,001–15,000")))),"1,001–2,500")</x:f>
        <x:v>1,001–2,500</x:v>
      </x:c>
      <x:c r="K2403" s="16"/>
      <x:c r="L2403" s="43" t="str">
        <x:f>IF(AND(ISNUMBER(I2403),I2403&gt;0,ISNUMBER(K2403),K2403&gt;0),K2403/I2403,"n.a.")</x:f>
        <x:v>n.a.</x:v>
      </x:c>
      <x:c r="M2403" s="43"/>
      <x:c r="N2403" s="13" t="str">
        <x:v>No</x:v>
      </x:c>
      <x:c r="O2403" s="15" t="str">
        <x:v>Eaves height minimum 4m to maximum 5.8m; Features include an electric roller shutter door, kitchenette and WC facilities, insulated roof, 5.8m eaves height, and 3-phase power.</x:v>
      </x:c>
      <x:c r="P2403" s="15" t="str">
        <x:v>Features include an electric roller shutter door, kitchenette and WC facilities, insulated roof, 5.8m eaves height, and 3-phase power.</x:v>
      </x:c>
      <x:c r="Q2403" s="15" t="str">
        <x:v>Industrial/warehouse accommodation; refurbished space.</x:v>
      </x:c>
      <x:c r="R2403" s="15" t="str">
        <x:v>Advertised to let Current advert observed on 4 November 2026. Direct agent asking-rent field checked; excludes separately stated rates/service charges. Host BUA population not separately matched.</x:v>
      </x:c>
      <x:c r="S2403" s="15" t="str">
        <x:v>https://www.zoopla.co.uk/to-rent/commercial/details/66268052/</x:v>
      </x:c>
      <x:c r="T2403" s="15" t="str">
        <x:v>https://chandlergarvey.com/find-a-property/properties/188212-unit-9-fleet-marston-farm-aylesbury</x:v>
      </x:c>
      <x:c r="U2403" s="15" t="str"/>
      <x:c r="V2403" s="15" t="str">
        <x:v>Aylesbury — Standalone / estate not stated</x:v>
      </x:c>
      <x:c r="W2403" s="15" t="str">
        <x:v>Individual unit ≤15,000 sq ft</x:v>
      </x:c>
      <x:c r="X2403" s="13" t="n">
        <x:f>IF(N2403="Yes",L2403,0)</x:f>
        <x:v>0</x:v>
      </x:c>
      <x:c r="Y2403" s="14" t="n">
        <x:v>1</x:v>
      </x:c>
      <x:c r="Z2403" s="13" t="str">
        <x:v>Industrial / workshop / storage</x:v>
      </x:c>
    </x:row>
    <x:row r="2404" ht="42" customHeight="1">
      <x:c r="A2404" s="13" t="str">
        <x:v>SE1424</x:v>
      </x:c>
      <x:c r="B2404" s="15" t="str">
        <x:v>Aylesbury</x:v>
      </x:c>
      <x:c r="C2404" s="15" t="str">
        <x:v>Aylesbury</x:v>
      </x:c>
      <x:c r="D2404" s="14" t="n">
        <x:v>87950</x:v>
      </x:c>
      <x:c r="E2404" s="13" t="str">
        <x:v>Town</x:v>
      </x:c>
      <x:c r="F2404" s="15" t="str">
        <x:v>Anglo Business Park</x:v>
      </x:c>
      <x:c r="G2404" s="15" t="str">
        <x:v>Unit 29, Anglo Business Park, Smeaton Close, Aylesbury HP19</x:v>
      </x:c>
      <x:c r="H2404" s="13" t="str">
        <x:v>Current</x:v>
      </x:c>
      <x:c r="I2404" s="14" t="n">
        <x:v>3438</x:v>
      </x:c>
      <x:c r="J2404" s="13" t="str">
        <x:f>IF(AND(ISNUMBER(I2404),I2404&gt;0),IF(I2404&lt;=1000,"1–1,000",IF(I2404&lt;=2500,"1,001–2,500",IF(I2404&lt;=5000,"2,501–5,000",IF(I2404&lt;=10000,"5,001–10,000","10,001–15,000")))),"2,501–5,000")</x:f>
        <x:v>2,501–5,000</x:v>
      </x:c>
      <x:c r="K2404" s="16"/>
      <x:c r="L2404" s="43" t="str">
        <x:f>IF(AND(ISNUMBER(I2404),I2404&gt;0,ISNUMBER(K2404),K2404&gt;0),K2404/I2404,"n.a.")</x:f>
        <x:v>n.a.</x:v>
      </x:c>
      <x:c r="M2404" s="43"/>
      <x:c r="N2404" s="13" t="str">
        <x:v>No</x:v>
      </x:c>
      <x:c r="O2404" s="15" t="str">
        <x:v>Not stated in reviewed sources</x:v>
      </x:c>
      <x:c r="P2404" s="15" t="str">
        <x:v>Not stated in reviewed sources</x:v>
      </x:c>
      <x:c r="Q2404" s="15" t="str">
        <x:v>Industrial/warehouse accommodation.</x:v>
      </x:c>
      <x:c r="R2404" s="15" t="str">
        <x:v>Advertised to let Current advert observed on 4 November 2026.</x:v>
      </x:c>
      <x:c r="S2404" s="15" t="str">
        <x:v>https://www.zoopla.co.uk/to-rent/commercial/details/73986460/</x:v>
      </x:c>
      <x:c r="T2404" s="15" t="str">
        <x:v>https://www.rightmove.co.uk/properties/773402372273169#/?channel=COM_LET</x:v>
      </x:c>
      <x:c r="U2404" s="15" t="str"/>
      <x:c r="V2404" s="15" t="str">
        <x:v>Aylesbury — Anglo Business Park</x:v>
      </x:c>
      <x:c r="W2404" s="15" t="str">
        <x:v>Individual unit ≤15,000 sq ft</x:v>
      </x:c>
      <x:c r="X2404" s="13" t="n">
        <x:f>IF(N2404="Yes",L2404,0)</x:f>
        <x:v>0</x:v>
      </x:c>
      <x:c r="Y2404" s="14" t="n">
        <x:v>1</x:v>
      </x:c>
      <x:c r="Z2404" s="13" t="str">
        <x:v>Industrial / workshop / storage</x:v>
      </x:c>
    </x:row>
    <x:row r="2405" ht="42" customHeight="1">
      <x:c r="A2405" s="13" t="str">
        <x:v>SE1425</x:v>
      </x:c>
      <x:c r="B2405" s="15" t="str">
        <x:v>Aylesbury</x:v>
      </x:c>
      <x:c r="C2405" s="15" t="str">
        <x:v>Aylesbury</x:v>
      </x:c>
      <x:c r="D2405" s="14" t="n">
        <x:v>87950</x:v>
      </x:c>
      <x:c r="E2405" s="13" t="str">
        <x:v>Town</x:v>
      </x:c>
      <x:c r="F2405" s="15" t="str">
        <x:v>Anglo Business Park</x:v>
      </x:c>
      <x:c r="G2405" s="15" t="str">
        <x:v>Unit 30, Anglo Business Park, Smeaton Close, Aylesbury HP19</x:v>
      </x:c>
      <x:c r="H2405" s="13" t="str">
        <x:v>Current</x:v>
      </x:c>
      <x:c r="I2405" s="14" t="n">
        <x:v>4380</x:v>
      </x:c>
      <x:c r="J2405" s="13" t="str">
        <x:f>IF(AND(ISNUMBER(I2405),I2405&gt;0),IF(I2405&lt;=1000,"1–1,000",IF(I2405&lt;=2500,"1,001–2,500",IF(I2405&lt;=5000,"2,501–5,000",IF(I2405&lt;=10000,"5,001–10,000","10,001–15,000")))),"2,501–5,000")</x:f>
        <x:v>2,501–5,000</x:v>
      </x:c>
      <x:c r="K2405" s="16"/>
      <x:c r="L2405" s="43" t="str">
        <x:f>IF(AND(ISNUMBER(I2405),I2405&gt;0,ISNUMBER(K2405),K2405&gt;0),K2405/I2405,"n.a.")</x:f>
        <x:v>n.a.</x:v>
      </x:c>
      <x:c r="M2405" s="43"/>
      <x:c r="N2405" s="13" t="str">
        <x:v>No</x:v>
      </x:c>
      <x:c r="O2405" s="15" t="str">
        <x:v>Not stated in reviewed sources</x:v>
      </x:c>
      <x:c r="P2405" s="15" t="str">
        <x:v>Not stated in reviewed sources</x:v>
      </x:c>
      <x:c r="Q2405" s="15" t="str">
        <x:v>Industrial/warehouse accommodation.</x:v>
      </x:c>
      <x:c r="R2405" s="15" t="str">
        <x:v>Advertised to let Current advert observed on 4 November 2026.</x:v>
      </x:c>
      <x:c r="S2405" s="15" t="str">
        <x:v>https://www.zoopla.co.uk/to-rent/commercial/details/73986518/</x:v>
      </x:c>
      <x:c r="T2405" s="15" t="str">
        <x:v>https://www.rightmove.co.uk/properties/773402409925457#/?channel=COM_LET</x:v>
      </x:c>
      <x:c r="U2405" s="15" t="str"/>
      <x:c r="V2405" s="15" t="str">
        <x:v>Aylesbury — Anglo Business Park</x:v>
      </x:c>
      <x:c r="W2405" s="15" t="str">
        <x:v>Individual unit ≤15,000 sq ft</x:v>
      </x:c>
      <x:c r="X2405" s="13" t="n">
        <x:f>IF(N2405="Yes",L2405,0)</x:f>
        <x:v>0</x:v>
      </x:c>
      <x:c r="Y2405" s="14" t="n">
        <x:v>1</x:v>
      </x:c>
      <x:c r="Z2405" s="13" t="str">
        <x:v>Industrial / workshop / storage</x:v>
      </x:c>
    </x:row>
    <x:row r="2406" ht="42" customHeight="1">
      <x:c r="A2406" s="13" t="str">
        <x:v>SE1426</x:v>
      </x:c>
      <x:c r="B2406" s="15" t="str">
        <x:v>Aylesbury</x:v>
      </x:c>
      <x:c r="C2406" s="15" t="str">
        <x:v>Aylesbury</x:v>
      </x:c>
      <x:c r="D2406" s="14" t="n">
        <x:v>87950</x:v>
      </x:c>
      <x:c r="E2406" s="13" t="str">
        <x:v>Town</x:v>
      </x:c>
      <x:c r="F2406" s="15" t="str">
        <x:v>Bicester Road Industrial Estate</x:v>
      </x:c>
      <x:c r="G2406" s="15" t="str">
        <x:v>Unit 1, Bicester Road Industrial Estate, Faraday Road, Aylesbury HP19</x:v>
      </x:c>
      <x:c r="H2406" s="13" t="str">
        <x:v>Current</x:v>
      </x:c>
      <x:c r="I2406" s="14" t="n">
        <x:v>6004</x:v>
      </x:c>
      <x:c r="J2406" s="13" t="str">
        <x:f>IF(AND(ISNUMBER(I2406),I2406&gt;0),IF(I2406&lt;=1000,"1–1,000",IF(I2406&lt;=2500,"1,001–2,500",IF(I2406&lt;=5000,"2,501–5,000",IF(I2406&lt;=10000,"5,001–10,000","10,001–15,000")))),"5,001–10,000")</x:f>
        <x:v>5,001–10,000</x:v>
      </x:c>
      <x:c r="K2406" s="16"/>
      <x:c r="L2406" s="43" t="str">
        <x:f>IF(AND(ISNUMBER(I2406),I2406&gt;0,ISNUMBER(K2406),K2406&gt;0),K2406/I2406,"n.a.")</x:f>
        <x:v>n.a.</x:v>
      </x:c>
      <x:c r="M2406" s="43"/>
      <x:c r="N2406" s="13" t="str">
        <x:v>No</x:v>
      </x:c>
      <x:c r="O2406" s="15" t="str">
        <x:v>Not stated in reviewed sources</x:v>
      </x:c>
      <x:c r="P2406" s="15" t="str">
        <x:v>Not stated in reviewed sources</x:v>
      </x:c>
      <x:c r="Q2406" s="15" t="str">
        <x:v>Industrial/warehouse accommodation.</x:v>
      </x:c>
      <x:c r="R2406" s="15" t="str">
        <x:v>Advertised to let Current advert observed on 4 November 2026.</x:v>
      </x:c>
      <x:c r="S2406" s="15" t="str">
        <x:v>https://www.zoopla.co.uk/to-rent/commercial/details/74030516/</x:v>
      </x:c>
      <x:c r="T2406" s="15" t="str">
        <x:v>https://www.zoopla.co.uk/to-rent/commercial/details/73504448/</x:v>
      </x:c>
      <x:c r="U2406" s="15" t="str">
        <x:v>https://www.rightmove.co.uk/properties/773403569727569#/?channel=COM_LET</x:v>
      </x:c>
      <x:c r="V2406" s="15" t="str">
        <x:v>Aylesbury — Bicester Road Industrial Estate</x:v>
      </x:c>
      <x:c r="W2406" s="15" t="str">
        <x:v>Individual unit ≤15,000 sq ft</x:v>
      </x:c>
      <x:c r="X2406" s="13" t="n">
        <x:f>IF(N2406="Yes",L2406,0)</x:f>
        <x:v>0</x:v>
      </x:c>
      <x:c r="Y2406" s="14" t="n">
        <x:v>1</x:v>
      </x:c>
      <x:c r="Z2406" s="13" t="str">
        <x:v>Industrial / workshop / storage</x:v>
      </x:c>
    </x:row>
    <x:row r="2407" ht="42" customHeight="1">
      <x:c r="A2407" s="13" t="str">
        <x:v>SE1427</x:v>
      </x:c>
      <x:c r="B2407" s="15" t="str">
        <x:v>Aylesbury</x:v>
      </x:c>
      <x:c r="C2407" s="15" t="str">
        <x:v>Aylesbury</x:v>
      </x:c>
      <x:c r="D2407" s="14" t="n">
        <x:v>87950</x:v>
      </x:c>
      <x:c r="E2407" s="13" t="str">
        <x:v>Town</x:v>
      </x:c>
      <x:c r="F2407" s="15" t="str">
        <x:v>Bicester Road Industrial Estate</x:v>
      </x:c>
      <x:c r="G2407" s="15" t="str">
        <x:v>Unit 2, Bicester Road Industrial Estate, Faraday Road, Aylesbury HP19</x:v>
      </x:c>
      <x:c r="H2407" s="13" t="str">
        <x:v>Current</x:v>
      </x:c>
      <x:c r="I2407" s="14" t="n">
        <x:v>5945</x:v>
      </x:c>
      <x:c r="J2407" s="13" t="str">
        <x:f>IF(AND(ISNUMBER(I2407),I2407&gt;0),IF(I2407&lt;=1000,"1–1,000",IF(I2407&lt;=2500,"1,001–2,500",IF(I2407&lt;=5000,"2,501–5,000",IF(I2407&lt;=10000,"5,001–10,000","10,001–15,000")))),"5,001–10,000")</x:f>
        <x:v>5,001–10,000</x:v>
      </x:c>
      <x:c r="K2407" s="16"/>
      <x:c r="L2407" s="43" t="str">
        <x:f>IF(AND(ISNUMBER(I2407),I2407&gt;0,ISNUMBER(K2407),K2407&gt;0),K2407/I2407,"n.a.")</x:f>
        <x:v>n.a.</x:v>
      </x:c>
      <x:c r="M2407" s="43"/>
      <x:c r="N2407" s="13" t="str">
        <x:v>No</x:v>
      </x:c>
      <x:c r="O2407" s="15" t="str">
        <x:v>Not stated in reviewed sources</x:v>
      </x:c>
      <x:c r="P2407" s="15" t="str">
        <x:v>Not stated in reviewed sources</x:v>
      </x:c>
      <x:c r="Q2407" s="15" t="str">
        <x:v>Industrial/warehouse accommodation.</x:v>
      </x:c>
      <x:c r="R2407" s="15" t="str">
        <x:v>Advertised to let Current advert observed on 4 November 2026.</x:v>
      </x:c>
      <x:c r="S2407" s="15" t="str">
        <x:v>https://www.zoopla.co.uk/to-rent/commercial/details/74030648/</x:v>
      </x:c>
      <x:c r="T2407" s="15" t="str">
        <x:v>https://www.zoopla.co.uk/to-rent/commercial/details/73504449/</x:v>
      </x:c>
      <x:c r="U2407" s="15" t="str">
        <x:v>https://www.rightmove.co.uk/properties/773403573922017#/?channel=COM_LET</x:v>
      </x:c>
      <x:c r="V2407" s="15" t="str">
        <x:v>Aylesbury — Bicester Road Industrial Estate</x:v>
      </x:c>
      <x:c r="W2407" s="15" t="str">
        <x:v>Individual unit ≤15,000 sq ft</x:v>
      </x:c>
      <x:c r="X2407" s="13" t="n">
        <x:f>IF(N2407="Yes",L2407,0)</x:f>
        <x:v>0</x:v>
      </x:c>
      <x:c r="Y2407" s="14" t="n">
        <x:v>1</x:v>
      </x:c>
      <x:c r="Z2407" s="13" t="str">
        <x:v>Industrial / workshop / storage</x:v>
      </x:c>
    </x:row>
    <x:row r="2408" ht="42" customHeight="1">
      <x:c r="A2408" s="13" t="str">
        <x:v>SE1428</x:v>
      </x:c>
      <x:c r="B2408" s="15" t="str">
        <x:v>Aylesbury</x:v>
      </x:c>
      <x:c r="C2408" s="15" t="str">
        <x:v>Aylesbury</x:v>
      </x:c>
      <x:c r="D2408" s="14" t="n">
        <x:v>87950</x:v>
      </x:c>
      <x:c r="E2408" s="13" t="str">
        <x:v>Town</x:v>
      </x:c>
      <x:c r="F2408" s="15" t="str">
        <x:v>Bicester Road Industrial Estate</x:v>
      </x:c>
      <x:c r="G2408" s="15" t="str">
        <x:v>Unit 3, Bicester Road Industrial Estate, Faraday Road, Aylesbury HP19</x:v>
      </x:c>
      <x:c r="H2408" s="13" t="str">
        <x:v>Current</x:v>
      </x:c>
      <x:c r="I2408" s="14" t="n">
        <x:v>5940</x:v>
      </x:c>
      <x:c r="J2408" s="13" t="str">
        <x:f>IF(AND(ISNUMBER(I2408),I2408&gt;0),IF(I2408&lt;=1000,"1–1,000",IF(I2408&lt;=2500,"1,001–2,500",IF(I2408&lt;=5000,"2,501–5,000",IF(I2408&lt;=10000,"5,001–10,000","10,001–15,000")))),"5,001–10,000")</x:f>
        <x:v>5,001–10,000</x:v>
      </x:c>
      <x:c r="K2408" s="16"/>
      <x:c r="L2408" s="43" t="str">
        <x:f>IF(AND(ISNUMBER(I2408),I2408&gt;0,ISNUMBER(K2408),K2408&gt;0),K2408/I2408,"n.a.")</x:f>
        <x:v>n.a.</x:v>
      </x:c>
      <x:c r="M2408" s="43"/>
      <x:c r="N2408" s="13" t="str">
        <x:v>No</x:v>
      </x:c>
      <x:c r="O2408" s="15" t="str">
        <x:v>Not stated in reviewed sources</x:v>
      </x:c>
      <x:c r="P2408" s="15" t="str">
        <x:v>Not stated in reviewed sources</x:v>
      </x:c>
      <x:c r="Q2408" s="15" t="str">
        <x:v>Industrial/warehouse accommodation.</x:v>
      </x:c>
      <x:c r="R2408" s="15" t="str">
        <x:v>Advertised to let Current advert observed on 4 November 2026.</x:v>
      </x:c>
      <x:c r="S2408" s="15" t="str">
        <x:v>https://www.zoopla.co.uk/to-rent/commercial/details/74030787/</x:v>
      </x:c>
      <x:c r="T2408" s="15" t="str">
        <x:v>https://www.zoopla.co.uk/to-rent/commercial/details/74023739/</x:v>
      </x:c>
      <x:c r="U2408" s="15" t="str">
        <x:v>https://www.rightmove.co.uk/properties/773403582140353#/?channel=COM_LET</x:v>
      </x:c>
      <x:c r="V2408" s="15" t="str">
        <x:v>Aylesbury — Bicester Road Industrial Estate</x:v>
      </x:c>
      <x:c r="W2408" s="15" t="str">
        <x:v>Individual unit ≤15,000 sq ft</x:v>
      </x:c>
      <x:c r="X2408" s="13" t="n">
        <x:f>IF(N2408="Yes",L2408,0)</x:f>
        <x:v>0</x:v>
      </x:c>
      <x:c r="Y2408" s="14" t="n">
        <x:v>1</x:v>
      </x:c>
      <x:c r="Z2408" s="13" t="str">
        <x:v>Industrial / workshop / storage</x:v>
      </x:c>
    </x:row>
    <x:row r="2409" ht="49" customHeight="1">
      <x:c r="A2409" s="13" t="str">
        <x:v>SE1429</x:v>
      </x:c>
      <x:c r="B2409" s="15" t="str">
        <x:v>Aylesbury</x:v>
      </x:c>
      <x:c r="C2409" s="15" t="str">
        <x:v>Aylesbury</x:v>
      </x:c>
      <x:c r="D2409" s="14" t="n">
        <x:v>87950</x:v>
      </x:c>
      <x:c r="E2409" s="13" t="str">
        <x:v>Town</x:v>
      </x:c>
      <x:c r="F2409" s="15" t="str">
        <x:v>College Road North Business Park</x:v>
      </x:c>
      <x:c r="G2409" s="15" t="str">
        <x:v>College Road North Business Park, College Road North, Aylesbury, Buckinghamshire HP22</x:v>
      </x:c>
      <x:c r="H2409" s="13" t="str">
        <x:v>Current</x:v>
      </x:c>
      <x:c r="I2409" s="14"/>
      <x:c r="J2409" s="13" t="str">
        <x:f>IF(AND(ISNUMBER(I2409),I2409&gt;0),IF(I2409&lt;=1000,"1–1,000",IF(I2409&lt;=2500,"1,001–2,500",IF(I2409&lt;=5000,"2,501–5,000",IF(I2409&lt;=10000,"5,001–10,000","10,001–15,000")))),"1–1,000")</x:f>
        <x:v>1–1,000</x:v>
      </x:c>
      <x:c r="K2409" s="16" t="n">
        <x:v>15600</x:v>
      </x:c>
      <x:c r="L2409" s="43" t="str">
        <x:f>IF(AND(ISNUMBER(I2409),I2409&gt;0,ISNUMBER(K2409),K2409&gt;0),K2409/I2409,"n.a.")</x:f>
        <x:v>n.a.</x:v>
      </x:c>
      <x:c r="M2409" s="43"/>
      <x:c r="N2409" s="13" t="str">
        <x:v>No</x:v>
      </x:c>
      <x:c r="O2409" s="15" t="str">
        <x:v>Not stated in reviewed sources</x:v>
      </x:c>
      <x:c r="P2409" s="15" t="str">
        <x:v>Not stated in reviewed sources</x:v>
      </x:c>
      <x:c r="Q2409" s="15" t="str">
        <x:v>Industrial/warehouse accommodation.</x:v>
      </x:c>
      <x:c r="R2409" s="15" t="str">
        <x:v>Advertised to let Current advert observed on 4 November 2026. Annual asking rent is 12 × advertised monthly rent; portal values may be rounded. Headline 646 sq ft conflicts with 800 sq ft description; rent excluded from area-based statistics.</x:v>
      </x:c>
      <x:c r="S2409" s="15" t="str">
        <x:v>https://www.zoopla.co.uk/to-rent/commercial/details/74092332/</x:v>
      </x:c>
      <x:c r="T2409" s="15" t="str">
        <x:v>https://www.zoopla.co.uk/to-rent/commercial/details/73052242/</x:v>
      </x:c>
      <x:c r="U2409" s="15" t="str"/>
      <x:c r="V2409" s="15" t="str">
        <x:v>Aylesbury — College Road North Business Park</x:v>
      </x:c>
      <x:c r="W2409" s="15" t="str">
        <x:v>646–800 sq ft; exact unit area not stated</x:v>
      </x:c>
      <x:c r="X2409" s="13" t="n">
        <x:f>IF(N2409="Yes",L2409,0)</x:f>
        <x:v>0</x:v>
      </x:c>
      <x:c r="Y2409" s="14" t="n">
        <x:v>1</x:v>
      </x:c>
      <x:c r="Z2409" s="13" t="str">
        <x:v>Industrial / workshop / storage</x:v>
      </x:c>
    </x:row>
    <x:row r="2410" ht="75" customHeight="1">
      <x:c r="A2410" s="13" t="str">
        <x:v>SE1430</x:v>
      </x:c>
      <x:c r="B2410" s="15" t="str">
        <x:v>Aylesbury</x:v>
      </x:c>
      <x:c r="C2410" s="15" t="str">
        <x:v>Aylesbury</x:v>
      </x:c>
      <x:c r="D2410" s="14" t="n">
        <x:v>87950</x:v>
      </x:c>
      <x:c r="E2410" s="13" t="str">
        <x:v>Town</x:v>
      </x:c>
      <x:c r="F2410" s="15" t="str">
        <x:v>Gatehouse Industrial Area</x:v>
      </x:c>
      <x:c r="G2410" s="15" t="str">
        <x:v>16 March Place, Gatehouse Industrial Area, Aylesbury HP19</x:v>
      </x:c>
      <x:c r="H2410" s="13" t="str">
        <x:v>Current</x:v>
      </x:c>
      <x:c r="I2410" s="14" t="n">
        <x:v>2184</x:v>
      </x:c>
      <x:c r="J2410" s="13" t="str">
        <x:f>IF(AND(ISNUMBER(I2410),I2410&gt;0),IF(I2410&lt;=1000,"1–1,000",IF(I2410&lt;=2500,"1,001–2,500",IF(I2410&lt;=5000,"2,501–5,000",IF(I2410&lt;=10000,"5,001–10,000","10,001–15,000")))),"1,001–2,500")</x:f>
        <x:v>1,001–2,500</x:v>
      </x:c>
      <x:c r="K2410" s="16" t="n">
        <x:v>31700</x:v>
      </x:c>
      <x:c r="L2410" s="43" t="n">
        <x:f>IF(AND(ISNUMBER(I2410),I2410&gt;0,ISNUMBER(K2410),K2410&gt;0),K2410/I2410,"n.a.")</x:f>
        <x:v>14.514652014652015</x:v>
      </x:c>
      <x:c r="M2410" s="43"/>
      <x:c r="N2410" s="13" t="str">
        <x:v>Yes</x:v>
      </x:c>
      <x:c r="O2410" s="15" t="str">
        <x:v>6.5m Eaves Height; Unit 16 is a ground floor mid-terraced unit and benefits from, roller shutter doors, 6.5m minimum eaves height, solid concrete floors, WC accommodation, 3 phase electricity and 6 car parking spaces.</x:v>
      </x:c>
      <x:c r="P2410" s="15" t="str">
        <x:v>Roller Shutter Doors; Unit 16 is a ground floor mid-terraced unit and benefits from, roller shutter doors, 6.5m minimum eaves height, solid concrete floors, WC accommodation, 3 phase electricity and 6 car parking spaces.</x:v>
      </x:c>
      <x:c r="Q2410" s="15" t="str">
        <x:v>Industrial/warehouse accommodation.</x:v>
      </x:c>
      <x:c r="R2410" s="15" t="str">
        <x:v>Advertised to let Current advert observed on 4 November 2026. Duplicate portal / agent advert for the same demise; counted once. Direct agent asking-rent field checked; excludes separately stated rates/service charges.</x:v>
      </x:c>
      <x:c r="S2410" s="15" t="str">
        <x:v>https://www.zoopla.co.uk/to-rent/commercial/details/73373031/</x:v>
      </x:c>
      <x:c r="T2410" s="15" t="str">
        <x:v>https://chandlergarvey.com/find-a-property/properties/371646-16-march-place-aylesbury</x:v>
      </x:c>
      <x:c r="U2410" s="15" t="str">
        <x:v>https://www.zoopla.co.uk/to-rent/commercial/details/74543195/
https://www.rightmove.co.uk/properties/762560987783104#/?channel=COM_LET</x:v>
      </x:c>
      <x:c r="V2410" s="15" t="str">
        <x:v>Aylesbury — Gatehouse Industrial Area</x:v>
      </x:c>
      <x:c r="W2410" s="15" t="str">
        <x:v>Individual unit ≤15,000 sq ft</x:v>
      </x:c>
      <x:c r="X2410" s="13" t="n">
        <x:f>IF(N2410="Yes",L2410,0)</x:f>
        <x:v>14.514652014652015</x:v>
      </x:c>
      <x:c r="Y2410" s="14" t="n">
        <x:v>1</x:v>
      </x:c>
      <x:c r="Z2410" s="13" t="str">
        <x:v>Industrial / workshop / storage</x:v>
      </x:c>
    </x:row>
    <x:row r="2411" ht="62" customHeight="1">
      <x:c r="A2411" s="13" t="str">
        <x:v>SE1431</x:v>
      </x:c>
      <x:c r="B2411" s="15" t="str">
        <x:v>Aylesbury</x:v>
      </x:c>
      <x:c r="C2411" s="15" t="str">
        <x:v>Aylesbury</x:v>
      </x:c>
      <x:c r="D2411" s="14" t="n">
        <x:v>87950</x:v>
      </x:c>
      <x:c r="E2411" s="13" t="str">
        <x:v>Town</x:v>
      </x:c>
      <x:c r="F2411" s="15" t="str">
        <x:v>Gatehouse Industrial Area</x:v>
      </x:c>
      <x:c r="G2411" s="15" t="str">
        <x:v>March Place, Gatehouse Way, Aylesbury, Buckinghamshire HP19</x:v>
      </x:c>
      <x:c r="H2411" s="13" t="str">
        <x:v>Current</x:v>
      </x:c>
      <x:c r="I2411" s="14" t="n">
        <x:v>11822</x:v>
      </x:c>
      <x:c r="J2411" s="13" t="str">
        <x:f>IF(AND(ISNUMBER(I2411),I2411&gt;0),IF(I2411&lt;=1000,"1–1,000",IF(I2411&lt;=2500,"1,001–2,500",IF(I2411&lt;=5000,"2,501–5,000",IF(I2411&lt;=10000,"5,001–10,000","10,001–15,000")))),"10,001–15,000")</x:f>
        <x:v>10,001–15,000</x:v>
      </x:c>
      <x:c r="K2411" s="16"/>
      <x:c r="L2411" s="43" t="str">
        <x:f>IF(AND(ISNUMBER(I2411),I2411&gt;0,ISNUMBER(K2411),K2411&gt;0),K2411/I2411,"n.a.")</x:f>
        <x:v>n.a.</x:v>
      </x:c>
      <x:c r="M2411" s="43"/>
      <x:c r="N2411" s="13" t="str">
        <x:v>No</x:v>
      </x:c>
      <x:c r="O2411" s="15" t="str">
        <x:v>Non quoting 11822 sq ft March Place, Gatehouse Way, Aylesbury, Buckinghamshire HP19 The premises comprise three industrial units with a minimum eaves height of 5 metres.</x:v>
      </x:c>
      <x:c r="P2411" s="15" t="str">
        <x:v>Not stated in reviewed sources</x:v>
      </x:c>
      <x:c r="Q2411" s="15" t="str">
        <x:v>Industrial/warehouse accommodation.</x:v>
      </x:c>
      <x:c r="R2411" s="15" t="str">
        <x:v>Advertised to let Current advert observed on 4 November 2026.</x:v>
      </x:c>
      <x:c r="S2411" s="15" t="str">
        <x:v>https://www.zoopla.co.uk/to-rent/commercial/details/66416439/</x:v>
      </x:c>
      <x:c r="T2411" s="15" t="str"/>
      <x:c r="U2411" s="15" t="str"/>
      <x:c r="V2411" s="15" t="str">
        <x:v>Aylesbury — Gatehouse Industrial Area</x:v>
      </x:c>
      <x:c r="W2411" s="15" t="str">
        <x:v>Individual unit ≤15,000 sq ft</x:v>
      </x:c>
      <x:c r="X2411" s="13" t="n">
        <x:f>IF(N2411="Yes",L2411,0)</x:f>
        <x:v>0</x:v>
      </x:c>
      <x:c r="Y2411" s="14" t="n">
        <x:v>1</x:v>
      </x:c>
      <x:c r="Z2411" s="13" t="str">
        <x:v>Industrial / workshop / storage</x:v>
      </x:c>
    </x:row>
    <x:row r="2412" ht="75" customHeight="1">
      <x:c r="A2412" s="13" t="str">
        <x:v>SE1432</x:v>
      </x:c>
      <x:c r="B2412" s="15" t="str">
        <x:v>Aylesbury</x:v>
      </x:c>
      <x:c r="C2412" s="15" t="str">
        <x:v>Aylesbury</x:v>
      </x:c>
      <x:c r="D2412" s="14" t="n">
        <x:v>87950</x:v>
      </x:c>
      <x:c r="E2412" s="13" t="str">
        <x:v>Town</x:v>
      </x:c>
      <x:c r="F2412" s="15" t="str">
        <x:v>Gatehouse Industrial Area</x:v>
      </x:c>
      <x:c r="G2412" s="15" t="str">
        <x:v>Showroom / Warehouse Unit, 4-12 Kempson Close, Gatehouse Industrial Area, Aylesbury HP19</x:v>
      </x:c>
      <x:c r="H2412" s="13" t="str">
        <x:v>Current</x:v>
      </x:c>
      <x:c r="I2412" s="14" t="n">
        <x:v>11080</x:v>
      </x:c>
      <x:c r="J2412" s="13" t="str">
        <x:f>IF(AND(ISNUMBER(I2412),I2412&gt;0),IF(I2412&lt;=1000,"1–1,000",IF(I2412&lt;=2500,"1,001–2,500",IF(I2412&lt;=5000,"2,501–5,000",IF(I2412&lt;=10000,"5,001–10,000","10,001–15,000")))),"10,001–15,000")</x:f>
        <x:v>10,001–15,000</x:v>
      </x:c>
      <x:c r="K2412" s="16" t="n">
        <x:v>105000</x:v>
      </x:c>
      <x:c r="L2412" s="43" t="n">
        <x:f>IF(AND(ISNUMBER(I2412),I2412&gt;0,ISNUMBER(K2412),K2412&gt;0),K2412/I2412,"n.a.")</x:f>
        <x:v>9.47653429602888</x:v>
      </x:c>
      <x:c r="M2412" s="43"/>
      <x:c r="N2412" s="13" t="str">
        <x:v>Yes</x:v>
      </x:c>
      <x:c r="O2412" s="15" t="str">
        <x:v>Not stated in reviewed sources</x:v>
      </x:c>
      <x:c r="P2412" s="15" t="str">
        <x:v>Three roller shutter doors to the side of the building; The property is a steel portal framed warehouse with showroom to the front, side roller shutter door access to the warehouse to the rear and car parking to the front.</x:v>
      </x:c>
      <x:c r="Q2412" s="15" t="str">
        <x:v>Industrial/warehouse accommodation; mezzanine.</x:v>
      </x:c>
      <x:c r="R2412" s="15" t="str">
        <x:v>Advertised to let Current advert observed on 4 November 2026. Direct agent asking-rent field checked; excludes separately stated rates/service charges.</x:v>
      </x:c>
      <x:c r="S2412" s="15" t="str">
        <x:v>https://www.zoopla.co.uk/to-rent/commercial/details/71416175/</x:v>
      </x:c>
      <x:c r="T2412" s="15" t="str">
        <x:v>https://chandlergarvey.com/find-a-property/properties/326370-showroom-warehouse-unit-4-12-kempson-close-aylesbury</x:v>
      </x:c>
      <x:c r="U2412" s="15" t="str"/>
      <x:c r="V2412" s="15" t="str">
        <x:v>Aylesbury — Gatehouse Industrial Area</x:v>
      </x:c>
      <x:c r="W2412" s="15" t="str">
        <x:v>Individual unit ≤15,000 sq ft</x:v>
      </x:c>
      <x:c r="X2412" s="13" t="n">
        <x:f>IF(N2412="Yes",L2412,0)</x:f>
        <x:v>9.47653429602888</x:v>
      </x:c>
      <x:c r="Y2412" s="14" t="n">
        <x:v>1</x:v>
      </x:c>
      <x:c r="Z2412" s="13" t="str">
        <x:v>Industrial / workshop / storage</x:v>
      </x:c>
    </x:row>
    <x:row r="2413" ht="88" customHeight="1">
      <x:c r="A2413" s="13" t="str">
        <x:v>SE1433</x:v>
      </x:c>
      <x:c r="B2413" s="15" t="str">
        <x:v>Aylesbury</x:v>
      </x:c>
      <x:c r="C2413" s="15" t="str">
        <x:v>Aylesbury</x:v>
      </x:c>
      <x:c r="D2413" s="14" t="n">
        <x:v>87950</x:v>
      </x:c>
      <x:c r="E2413" s="13" t="str">
        <x:v>Town</x:v>
      </x:c>
      <x:c r="F2413" s="15" t="str">
        <x:v>Gatehouse Industrial Area</x:v>
      </x:c>
      <x:c r="G2413" s="15" t="str">
        <x:v>Unit 15 March Place, Gatehouse Industrial Estate, Aylesbury HP19</x:v>
      </x:c>
      <x:c r="H2413" s="13" t="str">
        <x:v>Current</x:v>
      </x:c>
      <x:c r="I2413" s="14" t="n">
        <x:v>2255</x:v>
      </x:c>
      <x:c r="J2413" s="13" t="str">
        <x:f>IF(AND(ISNUMBER(I2413),I2413&gt;0),IF(I2413&lt;=1000,"1–1,000",IF(I2413&lt;=2500,"1,001–2,500",IF(I2413&lt;=5000,"2,501–5,000",IF(I2413&lt;=10000,"5,001–10,000","10,001–15,000")))),"1,001–2,500")</x:f>
        <x:v>1,001–2,500</x:v>
      </x:c>
      <x:c r="K2413" s="16" t="n">
        <x:v>32700</x:v>
      </x:c>
      <x:c r="L2413" s="43" t="n">
        <x:f>IF(AND(ISNUMBER(I2413),I2413&gt;0,ISNUMBER(K2413),K2413&gt;0),K2413/I2413,"n.a.")</x:f>
        <x:v>14.501108647450112</x:v>
      </x:c>
      <x:c r="M2413" s="43"/>
      <x:c r="N2413" s="13" t="str">
        <x:v>Yes</x:v>
      </x:c>
      <x:c r="O2413" s="15" t="str">
        <x:v>The property provides an end of terrace steel portal frame building benefiting from:- Kitchen, WC's, full height roller shutter door, ridge height 8m, eaves height 6.8m, solid concrete floor, 3 phase electrics, good on site car parking.</x:v>
      </x:c>
      <x:c r="P2413" s="15" t="str">
        <x:v>Full height roller shutter door; The property provides an end of terrace steel portal frame building benefiting from:- Kitchen, WC's, full height roller shutter door, ridge height 8m, eaves height 6.8m, solid concrete floor, 3 phase electrics, good on site car parking.</x:v>
      </x:c>
      <x:c r="Q2413" s="15" t="str">
        <x:v>Industrial/warehouse accommodation.</x:v>
      </x:c>
      <x:c r="R2413" s="15" t="str">
        <x:v>Advertised to let Current advert observed on 4 November 2026. Direct agent asking-rent field checked; excludes separately stated rates/service charges.</x:v>
      </x:c>
      <x:c r="S2413" s="15" t="str">
        <x:v>https://www.zoopla.co.uk/to-rent/commercial/details/74620389/</x:v>
      </x:c>
      <x:c r="T2413" s="15" t="str">
        <x:v>https://chandlergarvey.com/find-a-property/properties/101034-unit-15-march-place-gatehouse-industrial-estate-aylesbury</x:v>
      </x:c>
      <x:c r="U2413" s="15" t="str"/>
      <x:c r="V2413" s="15" t="str">
        <x:v>Aylesbury — Gatehouse Industrial Area</x:v>
      </x:c>
      <x:c r="W2413" s="15" t="str">
        <x:v>Individual unit ≤15,000 sq ft</x:v>
      </x:c>
      <x:c r="X2413" s="13" t="n">
        <x:f>IF(N2413="Yes",L2413,0)</x:f>
        <x:v>14.501108647450112</x:v>
      </x:c>
      <x:c r="Y2413" s="14" t="n">
        <x:v>1</x:v>
      </x:c>
      <x:c r="Z2413" s="13" t="str">
        <x:v>Industrial / workshop / storage</x:v>
      </x:c>
    </x:row>
    <x:row r="2414" ht="49" customHeight="1">
      <x:c r="A2414" s="13" t="str">
        <x:v>SE1434</x:v>
      </x:c>
      <x:c r="B2414" s="15" t="str">
        <x:v>Aylesbury</x:v>
      </x:c>
      <x:c r="C2414" s="15" t="str">
        <x:v>Aylesbury</x:v>
      </x:c>
      <x:c r="D2414" s="14" t="n">
        <x:v>87950</x:v>
      </x:c>
      <x:c r="E2414" s="13" t="str">
        <x:v>Town</x:v>
      </x:c>
      <x:c r="F2414" s="15" t="str">
        <x:v>Gatehouse Industrial Area</x:v>
      </x:c>
      <x:c r="G2414" s="15" t="str">
        <x:v>Units 2&amp;3 The Point, Gatehouse Way, Aylesbury HP19</x:v>
      </x:c>
      <x:c r="H2414" s="13" t="str">
        <x:v>Current</x:v>
      </x:c>
      <x:c r="I2414" s="14" t="n">
        <x:v>3746</x:v>
      </x:c>
      <x:c r="J2414" s="13" t="str">
        <x:f>IF(AND(ISNUMBER(I2414),I2414&gt;0),IF(I2414&lt;=1000,"1–1,000",IF(I2414&lt;=2500,"1,001–2,500",IF(I2414&lt;=5000,"2,501–5,000",IF(I2414&lt;=10000,"5,001–10,000","10,001–15,000")))),"2,501–5,000")</x:f>
        <x:v>2,501–5,000</x:v>
      </x:c>
      <x:c r="K2414" s="16" t="n">
        <x:v>55500</x:v>
      </x:c>
      <x:c r="L2414" s="43" t="n">
        <x:f>IF(AND(ISNUMBER(I2414),I2414&gt;0,ISNUMBER(K2414),K2414&gt;0),K2414/I2414,"n.a.")</x:f>
        <x:v>14.815803523758676</x:v>
      </x:c>
      <x:c r="M2414" s="43"/>
      <x:c r="N2414" s="13" t="str">
        <x:v>Yes</x:v>
      </x:c>
      <x:c r="O2414" s="15" t="str">
        <x:v>Not stated in reviewed sources</x:v>
      </x:c>
      <x:c r="P2414" s="15" t="str">
        <x:v>4 have been comprehensively refurbished by the landlord to include newly painted flooring, new electrics, new roller shutter door and new WC in each unit.</x:v>
      </x:c>
      <x:c r="Q2414" s="15" t="str">
        <x:v>Industrial/warehouse accommodation; parking; refurbished space.</x:v>
      </x:c>
      <x:c r="R2414" s="15" t="str">
        <x:v>Advertised to let Current advert observed on 4 November 2026. Annual asking rent is 12 × advertised monthly rent; portal values may be rounded. Direct agent asking-rent field checked; excludes separately stated rates/service charges.</x:v>
      </x:c>
      <x:c r="S2414" s="15" t="str">
        <x:v>https://www.zoopla.co.uk/to-rent/commercial/details/71061451/</x:v>
      </x:c>
      <x:c r="T2414" s="15" t="str">
        <x:v>https://chandlergarvey.com/find-a-property/properties/317974-units-2-3-the-point-aylesbury</x:v>
      </x:c>
      <x:c r="U2414" s="15" t="str"/>
      <x:c r="V2414" s="15" t="str">
        <x:v>Aylesbury — Gatehouse Industrial Area</x:v>
      </x:c>
      <x:c r="W2414" s="15" t="str">
        <x:v>Individual unit ≤15,000 sq ft</x:v>
      </x:c>
      <x:c r="X2414" s="13" t="n">
        <x:f>IF(N2414="Yes",L2414,0)</x:f>
        <x:v>14.815803523758676</x:v>
      </x:c>
      <x:c r="Y2414" s="14" t="n">
        <x:v>1</x:v>
      </x:c>
      <x:c r="Z2414" s="13" t="str">
        <x:v>Industrial / workshop / storage</x:v>
      </x:c>
    </x:row>
    <x:row r="2415" ht="42" customHeight="1">
      <x:c r="A2415" s="13" t="str">
        <x:v>SE1435</x:v>
      </x:c>
      <x:c r="B2415" s="15" t="str">
        <x:v>Aylesbury</x:v>
      </x:c>
      <x:c r="C2415" s="15" t="str">
        <x:v>Aylesbury</x:v>
      </x:c>
      <x:c r="D2415" s="14" t="n">
        <x:v>87950</x:v>
      </x:c>
      <x:c r="E2415" s="13" t="str">
        <x:v>Town</x:v>
      </x:c>
      <x:c r="F2415" s="15" t="str">
        <x:v>Lawn Farm Business Centre</x:v>
      </x:c>
      <x:c r="G2415" s="15" t="str">
        <x:v>Unit 17, Lawn Farm Business Centre, Aylesbury HP18</x:v>
      </x:c>
      <x:c r="H2415" s="13" t="str">
        <x:v>Current</x:v>
      </x:c>
      <x:c r="I2415" s="14" t="n">
        <x:v>5050</x:v>
      </x:c>
      <x:c r="J2415" s="13" t="str">
        <x:f>IF(AND(ISNUMBER(I2415),I2415&gt;0),IF(I2415&lt;=1000,"1–1,000",IF(I2415&lt;=2500,"1,001–2,500",IF(I2415&lt;=5000,"2,501–5,000",IF(I2415&lt;=10000,"5,001–10,000","10,001–15,000")))),"5,001–10,000")</x:f>
        <x:v>5,001–10,000</x:v>
      </x:c>
      <x:c r="K2415" s="16" t="n">
        <x:v>47976</x:v>
      </x:c>
      <x:c r="L2415" s="43" t="n">
        <x:f>IF(AND(ISNUMBER(I2415),I2415&gt;0,ISNUMBER(K2415),K2415&gt;0),K2415/I2415,"n.a.")</x:f>
        <x:v>9.50019801980198</x:v>
      </x:c>
      <x:c r="M2415" s="43"/>
      <x:c r="N2415" s="13" t="str">
        <x:v>Yes</x:v>
      </x:c>
      <x:c r="O2415" s="15" t="str">
        <x:v>Not stated in reviewed sources</x:v>
      </x:c>
      <x:c r="P2415" s="15" t="str">
        <x:v>Not stated in reviewed sources</x:v>
      </x:c>
      <x:c r="Q2415" s="15" t="str">
        <x:v>Industrial/warehouse accommodation.</x:v>
      </x:c>
      <x:c r="R2415" s="15" t="str">
        <x:v>Advertised to let Current advert observed on 4 November 2026. Annual asking rent is 12 × advertised monthly rent; portal values may be rounded.</x:v>
      </x:c>
      <x:c r="S2415" s="15" t="str">
        <x:v>https://www.zoopla.co.uk/to-rent/commercial/details/71888283/</x:v>
      </x:c>
      <x:c r="T2415" s="15" t="str"/>
      <x:c r="U2415" s="15" t="str"/>
      <x:c r="V2415" s="15" t="str">
        <x:v>Aylesbury — Lawn Farm Business Centre</x:v>
      </x:c>
      <x:c r="W2415" s="15" t="str">
        <x:v>Individual unit ≤15,000 sq ft</x:v>
      </x:c>
      <x:c r="X2415" s="13" t="n">
        <x:f>IF(N2415="Yes",L2415,0)</x:f>
        <x:v>9.50019801980198</x:v>
      </x:c>
      <x:c r="Y2415" s="14" t="n">
        <x:v>1</x:v>
      </x:c>
      <x:c r="Z2415" s="13" t="str">
        <x:v>Industrial / workshop / storage</x:v>
      </x:c>
    </x:row>
    <x:row r="2416" ht="42" customHeight="1">
      <x:c r="A2416" s="13" t="str">
        <x:v>SE1436</x:v>
      </x:c>
      <x:c r="B2416" s="15" t="str">
        <x:v>Aylesbury</x:v>
      </x:c>
      <x:c r="C2416" s="15" t="str">
        <x:v>Aylesbury</x:v>
      </x:c>
      <x:c r="D2416" s="14" t="n">
        <x:v>87950</x:v>
      </x:c>
      <x:c r="E2416" s="13" t="str">
        <x:v>Town</x:v>
      </x:c>
      <x:c r="F2416" s="15" t="str">
        <x:v>Park Street Industrial Estate</x:v>
      </x:c>
      <x:c r="G2416" s="15" t="str">
        <x:v>Park Street Industrial Estate, Osier Way, Aylesbury, Bucks HP20</x:v>
      </x:c>
      <x:c r="H2416" s="13" t="str">
        <x:v>Current</x:v>
      </x:c>
      <x:c r="I2416" s="14" t="n">
        <x:v>4939</x:v>
      </x:c>
      <x:c r="J2416" s="13" t="str">
        <x:f>IF(AND(ISNUMBER(I2416),I2416&gt;0),IF(I2416&lt;=1000,"1–1,000",IF(I2416&lt;=2500,"1,001–2,500",IF(I2416&lt;=5000,"2,501–5,000",IF(I2416&lt;=10000,"5,001–10,000","10,001–15,000")))),"2,501–5,000")</x:f>
        <x:v>2,501–5,000</x:v>
      </x:c>
      <x:c r="K2416" s="16" t="n">
        <x:v>48000</x:v>
      </x:c>
      <x:c r="L2416" s="43" t="n">
        <x:f>IF(AND(ISNUMBER(I2416),I2416&gt;0,ISNUMBER(K2416),K2416&gt;0),K2416/I2416,"n.a.")</x:f>
        <x:v>9.718566511439562</x:v>
      </x:c>
      <x:c r="M2416" s="43"/>
      <x:c r="N2416" s="13" t="str">
        <x:v>Yes</x:v>
      </x:c>
      <x:c r="O2416" s="15" t="str">
        <x:v>Not stated in reviewed sources</x:v>
      </x:c>
      <x:c r="P2416" s="15" t="str">
        <x:v>Not stated in reviewed sources</x:v>
      </x:c>
      <x:c r="Q2416" s="15" t="str">
        <x:v>Industrial/warehouse accommodation.</x:v>
      </x:c>
      <x:c r="R2416" s="15" t="str">
        <x:v>Advertised to let Current advert observed on 4 November 2026. Annual asking rent is 12 × advertised monthly rent; portal values may be rounded.</x:v>
      </x:c>
      <x:c r="S2416" s="15" t="str">
        <x:v>https://www.zoopla.co.uk/to-rent/commercial/details/74140539/</x:v>
      </x:c>
      <x:c r="T2416" s="15" t="str"/>
      <x:c r="U2416" s="15" t="str"/>
      <x:c r="V2416" s="15" t="str">
        <x:v>Aylesbury — Park Street Industrial Estate</x:v>
      </x:c>
      <x:c r="W2416" s="15" t="str">
        <x:v>Individual unit ≤15,000 sq ft</x:v>
      </x:c>
      <x:c r="X2416" s="13" t="n">
        <x:f>IF(N2416="Yes",L2416,0)</x:f>
        <x:v>9.718566511439562</x:v>
      </x:c>
      <x:c r="Y2416" s="14" t="n">
        <x:v>1</x:v>
      </x:c>
      <x:c r="Z2416" s="13" t="str">
        <x:v>Industrial / workshop / storage</x:v>
      </x:c>
    </x:row>
    <x:row r="2417" ht="42" customHeight="1">
      <x:c r="A2417" s="13" t="str">
        <x:v>SE1437</x:v>
      </x:c>
      <x:c r="B2417" s="15" t="str">
        <x:v>Aylesbury</x:v>
      </x:c>
      <x:c r="C2417" s="15" t="str">
        <x:v>Aylesbury</x:v>
      </x:c>
      <x:c r="D2417" s="14" t="n">
        <x:v>87950</x:v>
      </x:c>
      <x:c r="E2417" s="13" t="str">
        <x:v>Town</x:v>
      </x:c>
      <x:c r="F2417" s="15" t="str">
        <x:v>Park Street Industrial Estate</x:v>
      </x:c>
      <x:c r="G2417" s="15" t="str">
        <x:v>Park Street Industrial Estate, Osier Way, Aylesbury, Bucks HP20</x:v>
      </x:c>
      <x:c r="H2417" s="13" t="str">
        <x:v>Current</x:v>
      </x:c>
      <x:c r="I2417" s="14" t="n">
        <x:v>2768</x:v>
      </x:c>
      <x:c r="J2417" s="13" t="str">
        <x:f>IF(AND(ISNUMBER(I2417),I2417&gt;0),IF(I2417&lt;=1000,"1–1,000",IF(I2417&lt;=2500,"1,001–2,500",IF(I2417&lt;=5000,"2,501–5,000",IF(I2417&lt;=10000,"5,001–10,000","10,001–15,000")))),"2,501–5,000")</x:f>
        <x:v>2,501–5,000</x:v>
      </x:c>
      <x:c r="K2417" s="16" t="n">
        <x:v>27000</x:v>
      </x:c>
      <x:c r="L2417" s="43" t="n">
        <x:f>IF(AND(ISNUMBER(I2417),I2417&gt;0,ISNUMBER(K2417),K2417&gt;0),K2417/I2417,"n.a.")</x:f>
        <x:v>9.754335260115607</x:v>
      </x:c>
      <x:c r="M2417" s="43"/>
      <x:c r="N2417" s="13" t="str">
        <x:v>Yes</x:v>
      </x:c>
      <x:c r="O2417" s="15" t="str">
        <x:v>Not stated in reviewed sources</x:v>
      </x:c>
      <x:c r="P2417" s="15" t="str">
        <x:v>Not stated in reviewed sources</x:v>
      </x:c>
      <x:c r="Q2417" s="15" t="str">
        <x:v>Industrial/warehouse accommodation.</x:v>
      </x:c>
      <x:c r="R2417" s="15" t="str">
        <x:v>Advertised to let Current advert observed on 4 November 2026. Annual asking rent is 12 × advertised monthly rent; portal values may be rounded.</x:v>
      </x:c>
      <x:c r="S2417" s="15" t="str">
        <x:v>https://www.zoopla.co.uk/to-rent/commercial/details/74140540/</x:v>
      </x:c>
      <x:c r="T2417" s="15" t="str"/>
      <x:c r="U2417" s="15" t="str"/>
      <x:c r="V2417" s="15" t="str">
        <x:v>Aylesbury — Park Street Industrial Estate</x:v>
      </x:c>
      <x:c r="W2417" s="15" t="str">
        <x:v>Individual unit ≤15,000 sq ft</x:v>
      </x:c>
      <x:c r="X2417" s="13" t="n">
        <x:f>IF(N2417="Yes",L2417,0)</x:f>
        <x:v>9.754335260115607</x:v>
      </x:c>
      <x:c r="Y2417" s="14" t="n">
        <x:v>1</x:v>
      </x:c>
      <x:c r="Z2417" s="13" t="str">
        <x:v>Industrial / workshop / storage</x:v>
      </x:c>
    </x:row>
    <x:row r="2418" ht="42" customHeight="1">
      <x:c r="A2418" s="13" t="str">
        <x:v>SE1438</x:v>
      </x:c>
      <x:c r="B2418" s="15" t="str">
        <x:v>Aylesbury</x:v>
      </x:c>
      <x:c r="C2418" s="15" t="str">
        <x:v>Aylesbury</x:v>
      </x:c>
      <x:c r="D2418" s="14" t="n">
        <x:v>87950</x:v>
      </x:c>
      <x:c r="E2418" s="13" t="str">
        <x:v>Town</x:v>
      </x:c>
      <x:c r="F2418" s="15" t="str">
        <x:v>Rabans Lane Industrial Area</x:v>
      </x:c>
      <x:c r="G2418" s="15" t="str">
        <x:v>16-18 Rabans Close, Rabans Lane Industrial Area, Aylesbury HP19</x:v>
      </x:c>
      <x:c r="H2418" s="13" t="str">
        <x:v>Current</x:v>
      </x:c>
      <x:c r="I2418" s="14" t="n">
        <x:v>5446</x:v>
      </x:c>
      <x:c r="J2418" s="13" t="str">
        <x:f>IF(AND(ISNUMBER(I2418),I2418&gt;0),IF(I2418&lt;=1000,"1–1,000",IF(I2418&lt;=2500,"1,001–2,500",IF(I2418&lt;=5000,"2,501–5,000",IF(I2418&lt;=10000,"5,001–10,000","10,001–15,000")))),"5,001–10,000")</x:f>
        <x:v>5,001–10,000</x:v>
      </x:c>
      <x:c r="K2418" s="16" t="n">
        <x:v>26000</x:v>
      </x:c>
      <x:c r="L2418" s="43" t="n">
        <x:f>IF(AND(ISNUMBER(I2418),I2418&gt;0,ISNUMBER(K2418),K2418&gt;0),K2418/I2418,"n.a.")</x:f>
        <x:v>4.774146162320969</x:v>
      </x:c>
      <x:c r="M2418" s="43"/>
      <x:c r="N2418" s="13" t="str">
        <x:v>Yes</x:v>
      </x:c>
      <x:c r="O2418" s="15" t="str">
        <x:v>Not stated in reviewed sources</x:v>
      </x:c>
      <x:c r="P2418" s="15" t="str">
        <x:v>Overhead steel loading doors</x:v>
      </x:c>
      <x:c r="Q2418" s="15" t="str">
        <x:v>Industrial/warehouse accommodation.</x:v>
      </x:c>
      <x:c r="R2418" s="15" t="str">
        <x:v>Advertised to let Current advert observed on 4 November 2026. Direct agent asking-rent field checked; excludes separately stated rates/service charges.</x:v>
      </x:c>
      <x:c r="S2418" s="15" t="str">
        <x:v>https://www.zoopla.co.uk/to-rent/commercial/details/73894224/</x:v>
      </x:c>
      <x:c r="T2418" s="15" t="str">
        <x:v>https://chandlergarvey.com/find-a-property/properties/384958-16-18-rabans-close-aylesbury</x:v>
      </x:c>
      <x:c r="U2418" s="15" t="str"/>
      <x:c r="V2418" s="15" t="str">
        <x:v>Aylesbury — Rabans Lane Industrial Area</x:v>
      </x:c>
      <x:c r="W2418" s="15" t="str">
        <x:v>Individual unit ≤15,000 sq ft</x:v>
      </x:c>
      <x:c r="X2418" s="13" t="n">
        <x:f>IF(N2418="Yes",L2418,0)</x:f>
        <x:v>4.774146162320969</x:v>
      </x:c>
      <x:c r="Y2418" s="14" t="n">
        <x:v>1</x:v>
      </x:c>
      <x:c r="Z2418" s="13" t="str">
        <x:v>Industrial / workshop / storage</x:v>
      </x:c>
    </x:row>
    <x:row r="2419" ht="49" customHeight="1">
      <x:c r="A2419" s="13" t="str">
        <x:v>SE1439</x:v>
      </x:c>
      <x:c r="B2419" s="15" t="str">
        <x:v>Aylesbury</x:v>
      </x:c>
      <x:c r="C2419" s="15" t="str">
        <x:v>Aylesbury</x:v>
      </x:c>
      <x:c r="D2419" s="14" t="n">
        <x:v>87950</x:v>
      </x:c>
      <x:c r="E2419" s="13" t="str">
        <x:v>Town</x:v>
      </x:c>
      <x:c r="F2419" s="15" t="str">
        <x:v>Rabans Lane Industrial Area</x:v>
      </x:c>
      <x:c r="G2419" s="15" t="str">
        <x:v>28 Edison Road, Rabans Lane Industrial Area, Aylesbury HP19</x:v>
      </x:c>
      <x:c r="H2419" s="13" t="str">
        <x:v>Current</x:v>
      </x:c>
      <x:c r="I2419" s="14" t="n">
        <x:v>525</x:v>
      </x:c>
      <x:c r="J2419" s="13" t="str">
        <x:f>IF(AND(ISNUMBER(I2419),I2419&gt;0),IF(I2419&lt;=1000,"1–1,000",IF(I2419&lt;=2500,"1,001–2,500",IF(I2419&lt;=5000,"2,501–5,000",IF(I2419&lt;=10000,"5,001–10,000","10,001–15,000")))),"1–1,000")</x:f>
        <x:v>1–1,000</x:v>
      </x:c>
      <x:c r="K2419" s="16" t="n">
        <x:v>12000</x:v>
      </x:c>
      <x:c r="L2419" s="43" t="n">
        <x:f>IF(AND(ISNUMBER(I2419),I2419&gt;0,ISNUMBER(K2419),K2419&gt;0),K2419/I2419,"n.a.")</x:f>
        <x:v>22.857142857142858</x:v>
      </x:c>
      <x:c r="M2419" s="43"/>
      <x:c r="N2419" s="13" t="str">
        <x:v>Yes</x:v>
      </x:c>
      <x:c r="O2419" s="15" t="str">
        <x:v>Not stated in reviewed sources</x:v>
      </x:c>
      <x:c r="P2419" s="15" t="str">
        <x:v>Not stated in reviewed sources</x:v>
      </x:c>
      <x:c r="Q2419" s="15" t="str">
        <x:v>Industrial/warehouse accommodation.</x:v>
      </x:c>
      <x:c r="R2419" s="15" t="str">
        <x:v>Advertised to let Current advert observed on 4 November 2026. Annual asking rent is 12 × advertised monthly rent; portal values may be rounded. Direct agent asking-rent field checked; excludes separately stated rates/service charges.</x:v>
      </x:c>
      <x:c r="S2419" s="15" t="str">
        <x:v>https://www.zoopla.co.uk/to-rent/commercial/details/71349941/</x:v>
      </x:c>
      <x:c r="T2419" s="15" t="str">
        <x:v>https://chandlergarvey.com/find-a-property/properties/318996-28-edison-road-aylesbury</x:v>
      </x:c>
      <x:c r="U2419" s="15" t="str"/>
      <x:c r="V2419" s="15" t="str">
        <x:v>Aylesbury — Rabans Lane Industrial Area</x:v>
      </x:c>
      <x:c r="W2419" s="15" t="str">
        <x:v>Individual unit ≤15,000 sq ft</x:v>
      </x:c>
      <x:c r="X2419" s="13" t="n">
        <x:f>IF(N2419="Yes",L2419,0)</x:f>
        <x:v>22.857142857142858</x:v>
      </x:c>
      <x:c r="Y2419" s="14" t="n">
        <x:v>1</x:v>
      </x:c>
      <x:c r="Z2419" s="13" t="str">
        <x:v>Industrial / workshop / storage</x:v>
      </x:c>
    </x:row>
    <x:row r="2420" ht="42" customHeight="1">
      <x:c r="A2420" s="13" t="str">
        <x:v>SE1440</x:v>
      </x:c>
      <x:c r="B2420" s="15" t="str">
        <x:v>Aylesbury</x:v>
      </x:c>
      <x:c r="C2420" s="15" t="str">
        <x:v>Aylesbury</x:v>
      </x:c>
      <x:c r="D2420" s="14" t="n">
        <x:v>87950</x:v>
      </x:c>
      <x:c r="E2420" s="13" t="str">
        <x:v>Town</x:v>
      </x:c>
      <x:c r="F2420" s="15" t="str">
        <x:v>Rabans Lane Industrial Area</x:v>
      </x:c>
      <x:c r="G2420" s="15" t="str">
        <x:v>Unit 23, Edison Road, Rabans Lane Industrial Estate, Aylesbury HP19</x:v>
      </x:c>
      <x:c r="H2420" s="13" t="str">
        <x:v>Current</x:v>
      </x:c>
      <x:c r="I2420" s="14" t="n">
        <x:v>552</x:v>
      </x:c>
      <x:c r="J2420" s="13" t="str">
        <x:f>IF(AND(ISNUMBER(I2420),I2420&gt;0),IF(I2420&lt;=1000,"1–1,000",IF(I2420&lt;=2500,"1,001–2,500",IF(I2420&lt;=5000,"2,501–5,000",IF(I2420&lt;=10000,"5,001–10,000","10,001–15,000")))),"1–1,000")</x:f>
        <x:v>1–1,000</x:v>
      </x:c>
      <x:c r="K2420" s="16" t="n">
        <x:v>12000</x:v>
      </x:c>
      <x:c r="L2420" s="43" t="n">
        <x:f>IF(AND(ISNUMBER(I2420),I2420&gt;0,ISNUMBER(K2420),K2420&gt;0),K2420/I2420,"n.a.")</x:f>
        <x:v>21.73913043478261</x:v>
      </x:c>
      <x:c r="M2420" s="43"/>
      <x:c r="N2420" s="13" t="str">
        <x:v>Yes</x:v>
      </x:c>
      <x:c r="O2420" s="15" t="str">
        <x:v>Not stated in reviewed sources</x:v>
      </x:c>
      <x:c r="P2420" s="15" t="str">
        <x:v>Not stated in reviewed sources</x:v>
      </x:c>
      <x:c r="Q2420" s="15" t="str">
        <x:v>Industrial/warehouse accommodation.</x:v>
      </x:c>
      <x:c r="R2420" s="15" t="str">
        <x:v>Advertised to let Current advert observed on 4 November 2026. Direct agent asking-rent field checked; excludes separately stated rates/service charges.</x:v>
      </x:c>
      <x:c r="S2420" s="15" t="str">
        <x:v>https://www.zoopla.co.uk/to-rent/commercial/details/64689558/</x:v>
      </x:c>
      <x:c r="T2420" s="15" t="str">
        <x:v>https://chandlergarvey.com/find-a-property/properties/100597-unit-23-edison-road-aylesbury</x:v>
      </x:c>
      <x:c r="U2420" s="15" t="str"/>
      <x:c r="V2420" s="15" t="str">
        <x:v>Aylesbury — Rabans Lane Industrial Area</x:v>
      </x:c>
      <x:c r="W2420" s="15" t="str">
        <x:v>Individual unit ≤15,000 sq ft</x:v>
      </x:c>
      <x:c r="X2420" s="13" t="n">
        <x:f>IF(N2420="Yes",L2420,0)</x:f>
        <x:v>21.73913043478261</x:v>
      </x:c>
      <x:c r="Y2420" s="14" t="n">
        <x:v>1</x:v>
      </x:c>
      <x:c r="Z2420" s="13" t="str">
        <x:v>Industrial / workshop / storage</x:v>
      </x:c>
    </x:row>
    <x:row r="2421" ht="42" customHeight="1">
      <x:c r="A2421" s="13" t="str">
        <x:v>SE1441</x:v>
      </x:c>
      <x:c r="B2421" s="15" t="str">
        <x:v>Aylesbury</x:v>
      </x:c>
      <x:c r="C2421" s="15" t="str">
        <x:v>Aylesbury</x:v>
      </x:c>
      <x:c r="D2421" s="14" t="n">
        <x:v>87950</x:v>
      </x:c>
      <x:c r="E2421" s="13" t="str">
        <x:v>Town</x:v>
      </x:c>
      <x:c r="F2421" s="15" t="str">
        <x:v>Standalone / estate not stated</x:v>
      </x:c>
      <x:c r="G2421" s="15" t="str">
        <x:v>6 Millennium Point, Broadfields, Aylesbury HP19</x:v>
      </x:c>
      <x:c r="H2421" s="13" t="str">
        <x:v>Current</x:v>
      </x:c>
      <x:c r="I2421" s="14" t="n">
        <x:v>6623</x:v>
      </x:c>
      <x:c r="J2421" s="13" t="str">
        <x:f>IF(AND(ISNUMBER(I2421),I2421&gt;0),IF(I2421&lt;=1000,"1–1,000",IF(I2421&lt;=2500,"1,001–2,500",IF(I2421&lt;=5000,"2,501–5,000",IF(I2421&lt;=10000,"5,001–10,000","10,001–15,000")))),"5,001–10,000")</x:f>
        <x:v>5,001–10,000</x:v>
      </x:c>
      <x:c r="K2421" s="16" t="n">
        <x:v>79500</x:v>
      </x:c>
      <x:c r="L2421" s="43" t="n">
        <x:f>IF(AND(ISNUMBER(I2421),I2421&gt;0,ISNUMBER(K2421),K2421&gt;0),K2421/I2421,"n.a.")</x:f>
        <x:v>12.003623735467311</x:v>
      </x:c>
      <x:c r="M2421" s="43"/>
      <x:c r="N2421" s="13" t="str">
        <x:v>Yes</x:v>
      </x:c>
      <x:c r="O2421" s="15" t="str">
        <x:v>Not stated in reviewed sources</x:v>
      </x:c>
      <x:c r="P2421" s="15" t="str">
        <x:v>Not stated in reviewed sources</x:v>
      </x:c>
      <x:c r="Q2421" s="15" t="str">
        <x:v>Industrial/warehouse accommodation; ancillary offices; parking.</x:v>
      </x:c>
      <x:c r="R2421" s="15" t="str">
        <x:v>Advertised to let Current advert observed on 4 November 2026. Annual asking rent is 12 × advertised monthly rent; portal values may be rounded.</x:v>
      </x:c>
      <x:c r="S2421" s="15" t="str">
        <x:v>https://www.zoopla.co.uk/to-rent/commercial/details/67427671/</x:v>
      </x:c>
      <x:c r="T2421" s="15" t="str">
        <x:v>https://www.zoopla.co.uk/to-rent/commercial/details/70831248/</x:v>
      </x:c>
      <x:c r="U2421" s="15" t="str"/>
      <x:c r="V2421" s="15" t="str">
        <x:v>Aylesbury — Standalone / estate not stated</x:v>
      </x:c>
      <x:c r="W2421" s="15" t="str">
        <x:v>Individual unit ≤15,000 sq ft</x:v>
      </x:c>
      <x:c r="X2421" s="13" t="n">
        <x:f>IF(N2421="Yes",L2421,0)</x:f>
        <x:v>12.003623735467311</x:v>
      </x:c>
      <x:c r="Y2421" s="14" t="n">
        <x:v>1</x:v>
      </x:c>
      <x:c r="Z2421" s="13" t="str">
        <x:v>Industrial / workshop / storage</x:v>
      </x:c>
    </x:row>
    <x:row r="2422" ht="42" customHeight="1">
      <x:c r="A2422" s="13" t="str">
        <x:v>SE1442</x:v>
      </x:c>
      <x:c r="B2422" s="15" t="str">
        <x:v>Aylesbury</x:v>
      </x:c>
      <x:c r="C2422" s="15" t="str">
        <x:v>Aylesbury</x:v>
      </x:c>
      <x:c r="D2422" s="14" t="n">
        <x:v>87950</x:v>
      </x:c>
      <x:c r="E2422" s="13" t="str">
        <x:v>Town</x:v>
      </x:c>
      <x:c r="F2422" s="15" t="str">
        <x:v>Standalone / estate not stated</x:v>
      </x:c>
      <x:c r="G2422" s="15" t="str">
        <x:v>Bicester Road, Aylesbury, Bucks HP19</x:v>
      </x:c>
      <x:c r="H2422" s="13" t="str">
        <x:v>Current</x:v>
      </x:c>
      <x:c r="I2422" s="14" t="n">
        <x:v>3314</x:v>
      </x:c>
      <x:c r="J2422" s="13" t="str">
        <x:f>IF(AND(ISNUMBER(I2422),I2422&gt;0),IF(I2422&lt;=1000,"1–1,000",IF(I2422&lt;=2500,"1,001–2,500",IF(I2422&lt;=5000,"2,501–5,000",IF(I2422&lt;=10000,"5,001–10,000","10,001–15,000")))),"2,501–5,000")</x:f>
        <x:v>2,501–5,000</x:v>
      </x:c>
      <x:c r="K2422" s="16" t="n">
        <x:v>49956</x:v>
      </x:c>
      <x:c r="L2422" s="43" t="n">
        <x:f>IF(AND(ISNUMBER(I2422),I2422&gt;0,ISNUMBER(K2422),K2422&gt;0),K2422/I2422,"n.a.")</x:f>
        <x:v>15.074230537115268</x:v>
      </x:c>
      <x:c r="M2422" s="43"/>
      <x:c r="N2422" s="13" t="str">
        <x:v>Yes</x:v>
      </x:c>
      <x:c r="O2422" s="15" t="str">
        <x:v>Not stated in reviewed sources</x:v>
      </x:c>
      <x:c r="P2422" s="15" t="str">
        <x:v>Not stated in reviewed sources</x:v>
      </x:c>
      <x:c r="Q2422" s="15" t="str">
        <x:v>Workshop/industrial accommodation.</x:v>
      </x:c>
      <x:c r="R2422" s="15" t="str">
        <x:v>Advertised to let Current advert observed on 4 November 2026. Annual asking rent is 12 × advertised monthly rent; portal values may be rounded.</x:v>
      </x:c>
      <x:c r="S2422" s="15" t="str">
        <x:v>https://www.zoopla.co.uk/to-rent/commercial/details/70925263/</x:v>
      </x:c>
      <x:c r="T2422" s="15" t="str"/>
      <x:c r="U2422" s="15" t="str"/>
      <x:c r="V2422" s="15" t="str">
        <x:v>Aylesbury — Standalone / estate not stated</x:v>
      </x:c>
      <x:c r="W2422" s="15" t="str">
        <x:v>Individual unit ≤15,000 sq ft</x:v>
      </x:c>
      <x:c r="X2422" s="13" t="n">
        <x:f>IF(N2422="Yes",L2422,0)</x:f>
        <x:v>15.074230537115268</x:v>
      </x:c>
      <x:c r="Y2422" s="14" t="n">
        <x:v>1</x:v>
      </x:c>
      <x:c r="Z2422" s="13" t="str">
        <x:v>Industrial / workshop / storage</x:v>
      </x:c>
    </x:row>
    <x:row r="2423" ht="42" customHeight="1">
      <x:c r="A2423" s="13" t="str">
        <x:v>SE1443</x:v>
      </x:c>
      <x:c r="B2423" s="15" t="str">
        <x:v>Aylesbury</x:v>
      </x:c>
      <x:c r="C2423" s="15" t="str">
        <x:v>Aylesbury</x:v>
      </x:c>
      <x:c r="D2423" s="14" t="n">
        <x:v>87950</x:v>
      </x:c>
      <x:c r="E2423" s="13" t="str">
        <x:v>Town</x:v>
      </x:c>
      <x:c r="F2423" s="15" t="str">
        <x:v>Standalone / estate not stated</x:v>
      </x:c>
      <x:c r="G2423" s="15" t="str">
        <x:v>Telford Close, Aylesbury, Bucks HP19</x:v>
      </x:c>
      <x:c r="H2423" s="13" t="str">
        <x:v>Current</x:v>
      </x:c>
      <x:c r="I2423" s="14" t="n">
        <x:v>4514</x:v>
      </x:c>
      <x:c r="J2423" s="13" t="str">
        <x:f>IF(AND(ISNUMBER(I2423),I2423&gt;0),IF(I2423&lt;=1000,"1–1,000",IF(I2423&lt;=2500,"1,001–2,500",IF(I2423&lt;=5000,"2,501–5,000",IF(I2423&lt;=10000,"5,001–10,000","10,001–15,000")))),"2,501–5,000")</x:f>
        <x:v>2,501–5,000</x:v>
      </x:c>
      <x:c r="K2423" s="16" t="n">
        <x:v>68496</x:v>
      </x:c>
      <x:c r="L2423" s="43" t="n">
        <x:f>IF(AND(ISNUMBER(I2423),I2423&gt;0,ISNUMBER(K2423),K2423&gt;0),K2423/I2423,"n.a.")</x:f>
        <x:v>15.174124944616748</x:v>
      </x:c>
      <x:c r="M2423" s="43"/>
      <x:c r="N2423" s="13" t="str">
        <x:v>Yes</x:v>
      </x:c>
      <x:c r="O2423" s="15" t="str">
        <x:v>Not stated in reviewed sources</x:v>
      </x:c>
      <x:c r="P2423" s="15" t="str">
        <x:v>Not stated in reviewed sources</x:v>
      </x:c>
      <x:c r="Q2423" s="15" t="str">
        <x:v>Industrial/warehouse accommodation; mezzanine; yard/loading area.</x:v>
      </x:c>
      <x:c r="R2423" s="15" t="str">
        <x:v>Advertised to let Current advert observed on 4 November 2026. Annual asking rent is 12 × advertised monthly rent; portal values may be rounded.</x:v>
      </x:c>
      <x:c r="S2423" s="15" t="str">
        <x:v>https://www.zoopla.co.uk/to-rent/commercial/details/73666982/</x:v>
      </x:c>
      <x:c r="T2423" s="15" t="str"/>
      <x:c r="U2423" s="15" t="str"/>
      <x:c r="V2423" s="15" t="str">
        <x:v>Aylesbury — Standalone / estate not stated</x:v>
      </x:c>
      <x:c r="W2423" s="15" t="str">
        <x:v>Individual unit ≤15,000 sq ft</x:v>
      </x:c>
      <x:c r="X2423" s="13" t="n">
        <x:f>IF(N2423="Yes",L2423,0)</x:f>
        <x:v>15.174124944616748</x:v>
      </x:c>
      <x:c r="Y2423" s="14" t="n">
        <x:v>1</x:v>
      </x:c>
      <x:c r="Z2423" s="13" t="str">
        <x:v>Industrial / workshop / storage</x:v>
      </x:c>
    </x:row>
    <x:row r="2424" ht="49" customHeight="1">
      <x:c r="A2424" s="13" t="str">
        <x:v>SE1444</x:v>
      </x:c>
      <x:c r="B2424" s="15" t="str">
        <x:v>Aylesbury</x:v>
      </x:c>
      <x:c r="C2424" s="15" t="str">
        <x:v>Aylesbury</x:v>
      </x:c>
      <x:c r="D2424" s="14" t="n">
        <x:v>87950</x:v>
      </x:c>
      <x:c r="E2424" s="13" t="str">
        <x:v>Town</x:v>
      </x:c>
      <x:c r="F2424" s="15" t="str">
        <x:v>Standalone / estate not stated</x:v>
      </x:c>
      <x:c r="G2424" s="15" t="str">
        <x:v>Unit A3, Brunel Gate, Aylesbury HP19</x:v>
      </x:c>
      <x:c r="H2424" s="13" t="str">
        <x:v>Current</x:v>
      </x:c>
      <x:c r="I2424" s="14" t="n">
        <x:v>4098</x:v>
      </x:c>
      <x:c r="J2424" s="13" t="str">
        <x:f>IF(AND(ISNUMBER(I2424),I2424&gt;0),IF(I2424&lt;=1000,"1–1,000",IF(I2424&lt;=2500,"1,001–2,500",IF(I2424&lt;=5000,"2,501–5,000",IF(I2424&lt;=10000,"5,001–10,000","10,001–15,000")))),"2,501–5,000")</x:f>
        <x:v>2,501–5,000</x:v>
      </x:c>
      <x:c r="K2424" s="16" t="n">
        <x:v>55323</x:v>
      </x:c>
      <x:c r="L2424" s="43" t="n">
        <x:f>IF(AND(ISNUMBER(I2424),I2424&gt;0,ISNUMBER(K2424),K2424&gt;0),K2424/I2424,"n.a.")</x:f>
        <x:v>13.5</x:v>
      </x:c>
      <x:c r="M2424" s="43" t="n">
        <x:v>13.5</x:v>
      </x:c>
      <x:c r="N2424" s="13" t="str">
        <x:v>Yes</x:v>
      </x:c>
      <x:c r="O2424" s="15" t="str">
        <x:v>A full-height loading door provides access from the forecourt, alongside a separate glazed pedestrian entrance.</x:v>
      </x:c>
      <x:c r="P2424" s="15" t="str">
        <x:v>Full-height loading door; A full-height loading door provides access from the forecourt, alongside a separate glazed pedestrian entrance.</x:v>
      </x:c>
      <x:c r="Q2424" s="15" t="str">
        <x:v>Industrial/warehouse accommodation.</x:v>
      </x:c>
      <x:c r="R2424" s="15" t="str">
        <x:v>Advertised to let Current advert observed on 4 November 2026. Direct agent asking-rent field checked; excludes separately stated rates/service charges. Annual rent calculated from quoted £/sq ft/year × stated area.</x:v>
      </x:c>
      <x:c r="S2424" s="15" t="str">
        <x:v>https://www.zoopla.co.uk/to-rent/commercial/details/74645162/</x:v>
      </x:c>
      <x:c r="T2424" s="15" t="str">
        <x:v>https://chandlergarvey.com/find-a-property/properties/429008-unit-a3-brunel-gate-aylesbury</x:v>
      </x:c>
      <x:c r="U2424" s="15" t="str"/>
      <x:c r="V2424" s="15" t="str">
        <x:v>Aylesbury — Standalone / estate not stated</x:v>
      </x:c>
      <x:c r="W2424" s="15" t="str">
        <x:v>Individual unit ≤15,000 sq ft</x:v>
      </x:c>
      <x:c r="X2424" s="13" t="n">
        <x:f>IF(N2424="Yes",L2424,0)</x:f>
        <x:v>13.5</x:v>
      </x:c>
      <x:c r="Y2424" s="14" t="n">
        <x:v>1</x:v>
      </x:c>
      <x:c r="Z2424" s="13" t="str">
        <x:v>Industrial / workshop / storage</x:v>
      </x:c>
    </x:row>
    <x:row r="2425" ht="42" customHeight="1">
      <x:c r="A2425" s="13" t="str">
        <x:v>SE1445</x:v>
      </x:c>
      <x:c r="B2425" s="15" t="str">
        <x:v>Aylesbury</x:v>
      </x:c>
      <x:c r="C2425" s="15" t="str">
        <x:v>Aylesbury</x:v>
      </x:c>
      <x:c r="D2425" s="14" t="n">
        <x:v>87950</x:v>
      </x:c>
      <x:c r="E2425" s="13" t="str">
        <x:v>Town</x:v>
      </x:c>
      <x:c r="F2425" s="15" t="str">
        <x:v>Stocklake Industrial Area</x:v>
      </x:c>
      <x:c r="G2425" s="15" t="str">
        <x:v>Unit 10, Aylesbury Enterprise Park, Stocklake HP20</x:v>
      </x:c>
      <x:c r="H2425" s="13" t="str">
        <x:v>Current</x:v>
      </x:c>
      <x:c r="I2425" s="14" t="n">
        <x:v>2411</x:v>
      </x:c>
      <x:c r="J2425" s="13" t="str">
        <x:f>IF(AND(ISNUMBER(I2425),I2425&gt;0),IF(I2425&lt;=1000,"1–1,000",IF(I2425&lt;=2500,"1,001–2,500",IF(I2425&lt;=5000,"2,501–5,000",IF(I2425&lt;=10000,"5,001–10,000","10,001–15,000")))),"1,001–2,500")</x:f>
        <x:v>1,001–2,500</x:v>
      </x:c>
      <x:c r="K2425" s="16" t="n">
        <x:v>39780</x:v>
      </x:c>
      <x:c r="L2425" s="43" t="n">
        <x:f>IF(AND(ISNUMBER(I2425),I2425&gt;0,ISNUMBER(K2425),K2425&gt;0),K2425/I2425,"n.a.")</x:f>
        <x:v>16.499377851513895</x:v>
      </x:c>
      <x:c r="M2425" s="43"/>
      <x:c r="N2425" s="13" t="str">
        <x:v>Yes</x:v>
      </x:c>
      <x:c r="O2425" s="15" t="str">
        <x:v>Not stated in reviewed sources</x:v>
      </x:c>
      <x:c r="P2425" s="15" t="str">
        <x:v>Not stated in reviewed sources</x:v>
      </x:c>
      <x:c r="Q2425" s="15" t="str">
        <x:v>Industrial/warehouse accommodation; trade counter.</x:v>
      </x:c>
      <x:c r="R2425" s="15" t="str">
        <x:v>Advertised to let Current advert observed on 4 November 2026. Annual asking rent is 12 × advertised monthly rent; portal values may be rounded.</x:v>
      </x:c>
      <x:c r="S2425" s="15" t="str">
        <x:v>https://www.zoopla.co.uk/to-rent/commercial/details/73588883/</x:v>
      </x:c>
      <x:c r="T2425" s="15" t="str"/>
      <x:c r="U2425" s="15" t="str"/>
      <x:c r="V2425" s="15" t="str">
        <x:v>Aylesbury — Stocklake Industrial Area</x:v>
      </x:c>
      <x:c r="W2425" s="15" t="str">
        <x:v>Individual unit ≤15,000 sq ft</x:v>
      </x:c>
      <x:c r="X2425" s="13" t="n">
        <x:f>IF(N2425="Yes",L2425,0)</x:f>
        <x:v>16.499377851513895</x:v>
      </x:c>
      <x:c r="Y2425" s="14" t="n">
        <x:v>1</x:v>
      </x:c>
      <x:c r="Z2425" s="13" t="str">
        <x:v>Industrial / workshop / storage</x:v>
      </x:c>
    </x:row>
    <x:row r="2426" ht="42" customHeight="1">
      <x:c r="A2426" s="13" t="str">
        <x:v>SE1446</x:v>
      </x:c>
      <x:c r="B2426" s="15" t="str">
        <x:v>Aylesbury</x:v>
      </x:c>
      <x:c r="C2426" s="15" t="str">
        <x:v>Aylesbury</x:v>
      </x:c>
      <x:c r="D2426" s="14" t="n">
        <x:v>87950</x:v>
      </x:c>
      <x:c r="E2426" s="13" t="str">
        <x:v>Town</x:v>
      </x:c>
      <x:c r="F2426" s="15" t="str">
        <x:v>Stocklake Industrial Area</x:v>
      </x:c>
      <x:c r="G2426" s="15" t="str">
        <x:v>Unit 12 Stocklake Park, Farmbrough Close, Aylesbury</x:v>
      </x:c>
      <x:c r="H2426" s="13" t="str">
        <x:v>Current</x:v>
      </x:c>
      <x:c r="I2426" s="14" t="n">
        <x:v>4880</x:v>
      </x:c>
      <x:c r="J2426" s="13" t="str">
        <x:f>IF(AND(ISNUMBER(I2426),I2426&gt;0),IF(I2426&lt;=1000,"1–1,000",IF(I2426&lt;=2500,"1,001–2,500",IF(I2426&lt;=5000,"2,501–5,000",IF(I2426&lt;=10000,"5,001–10,000","10,001–15,000")))),"2,501–5,000")</x:f>
        <x:v>2,501–5,000</x:v>
      </x:c>
      <x:c r="K2426" s="16" t="n">
        <x:v>63192</x:v>
      </x:c>
      <x:c r="L2426" s="43" t="n">
        <x:f>IF(AND(ISNUMBER(I2426),I2426&gt;0,ISNUMBER(K2426),K2426&gt;0),K2426/I2426,"n.a.")</x:f>
        <x:v>12.949180327868852</x:v>
      </x:c>
      <x:c r="M2426" s="43"/>
      <x:c r="N2426" s="13" t="str">
        <x:v>Yes</x:v>
      </x:c>
      <x:c r="O2426" s="15" t="str">
        <x:v>Not stated in reviewed sources</x:v>
      </x:c>
      <x:c r="P2426" s="15" t="str">
        <x:v>Not stated in reviewed sources</x:v>
      </x:c>
      <x:c r="Q2426" s="15" t="str">
        <x:v>Industrial/warehouse accommodation; ancillary offices; refurbished space.</x:v>
      </x:c>
      <x:c r="R2426" s="15" t="str">
        <x:v>Advertised to let Current advert observed on 4 November 2026. Annual asking rent is 12 × advertised monthly rent; portal values may be rounded.</x:v>
      </x:c>
      <x:c r="S2426" s="15" t="str">
        <x:v>https://www.zoopla.co.uk/to-rent/commercial/details/72226479/</x:v>
      </x:c>
      <x:c r="T2426" s="15" t="str">
        <x:v>https://www.zoopla.co.uk/to-rent/commercial/details/72200492/</x:v>
      </x:c>
      <x:c r="U2426" s="15" t="str">
        <x:v>https://www.rightmove.co.uk/properties/773373383227313#/?channel=COM_LET</x:v>
      </x:c>
      <x:c r="V2426" s="15" t="str">
        <x:v>Aylesbury — Stocklake Industrial Area</x:v>
      </x:c>
      <x:c r="W2426" s="15" t="str">
        <x:v>Individual unit ≤15,000 sq ft</x:v>
      </x:c>
      <x:c r="X2426" s="13" t="n">
        <x:f>IF(N2426="Yes",L2426,0)</x:f>
        <x:v>12.949180327868852</x:v>
      </x:c>
      <x:c r="Y2426" s="14" t="n">
        <x:v>1</x:v>
      </x:c>
      <x:c r="Z2426" s="13" t="str">
        <x:v>Industrial / workshop / storage</x:v>
      </x:c>
    </x:row>
    <x:row r="2427" ht="42" customHeight="1">
      <x:c r="A2427" s="13" t="str">
        <x:v>SE1447</x:v>
      </x:c>
      <x:c r="B2427" s="15" t="str">
        <x:v>Aylesbury</x:v>
      </x:c>
      <x:c r="C2427" s="15" t="str">
        <x:v>Aylesbury</x:v>
      </x:c>
      <x:c r="D2427" s="14" t="n">
        <x:v>87950</x:v>
      </x:c>
      <x:c r="E2427" s="13" t="str">
        <x:v>Town</x:v>
      </x:c>
      <x:c r="F2427" s="15" t="str">
        <x:v>Stocklake Industrial Area</x:v>
      </x:c>
      <x:c r="G2427" s="15" t="str">
        <x:v>Unit 14 Stocklake Park, Farmbrough Close, Aylesbury</x:v>
      </x:c>
      <x:c r="H2427" s="13" t="str">
        <x:v>Current</x:v>
      </x:c>
      <x:c r="I2427" s="14" t="n">
        <x:v>4893</x:v>
      </x:c>
      <x:c r="J2427" s="13" t="str">
        <x:f>IF(AND(ISNUMBER(I2427),I2427&gt;0),IF(I2427&lt;=1000,"1–1,000",IF(I2427&lt;=2500,"1,001–2,500",IF(I2427&lt;=5000,"2,501–5,000",IF(I2427&lt;=10000,"5,001–10,000","10,001–15,000")))),"2,501–5,000")</x:f>
        <x:v>2,501–5,000</x:v>
      </x:c>
      <x:c r="K2427" s="16" t="n">
        <x:v>63360</x:v>
      </x:c>
      <x:c r="L2427" s="43" t="n">
        <x:f>IF(AND(ISNUMBER(I2427),I2427&gt;0,ISNUMBER(K2427),K2427&gt;0),K2427/I2427,"n.a.")</x:f>
        <x:v>12.949110974862048</x:v>
      </x:c>
      <x:c r="M2427" s="43"/>
      <x:c r="N2427" s="13" t="str">
        <x:v>Yes</x:v>
      </x:c>
      <x:c r="O2427" s="15" t="str">
        <x:v>Not stated in reviewed sources</x:v>
      </x:c>
      <x:c r="P2427" s="15" t="str">
        <x:v>Not stated in reviewed sources</x:v>
      </x:c>
      <x:c r="Q2427" s="15" t="str">
        <x:v>Industrial/warehouse accommodation; ancillary offices; refurbished space.</x:v>
      </x:c>
      <x:c r="R2427" s="15" t="str">
        <x:v>Advertised to let Current advert observed on 4 November 2026. Annual asking rent is 12 × advertised monthly rent; portal values may be rounded.</x:v>
      </x:c>
      <x:c r="S2427" s="15" t="str">
        <x:v>https://www.zoopla.co.uk/to-rent/commercial/details/72226480/</x:v>
      </x:c>
      <x:c r="T2427" s="15" t="str">
        <x:v>https://www.zoopla.co.uk/to-rent/commercial/details/72200515/</x:v>
      </x:c>
      <x:c r="U2427" s="15" t="str">
        <x:v>https://www.rightmove.co.uk/properties/773373387422257#/?channel=COM_LET</x:v>
      </x:c>
      <x:c r="V2427" s="15" t="str">
        <x:v>Aylesbury — Stocklake Industrial Area</x:v>
      </x:c>
      <x:c r="W2427" s="15" t="str">
        <x:v>Individual unit ≤15,000 sq ft</x:v>
      </x:c>
      <x:c r="X2427" s="13" t="n">
        <x:f>IF(N2427="Yes",L2427,0)</x:f>
        <x:v>12.949110974862048</x:v>
      </x:c>
      <x:c r="Y2427" s="14" t="n">
        <x:v>1</x:v>
      </x:c>
      <x:c r="Z2427" s="13" t="str">
        <x:v>Industrial / workshop / storage</x:v>
      </x:c>
    </x:row>
    <x:row r="2428" ht="42" customHeight="1">
      <x:c r="A2428" s="13" t="str">
        <x:v>SE1448</x:v>
      </x:c>
      <x:c r="B2428" s="15" t="str">
        <x:v>Aylesbury</x:v>
      </x:c>
      <x:c r="C2428" s="15" t="str">
        <x:v>Aylesbury</x:v>
      </x:c>
      <x:c r="D2428" s="14" t="n">
        <x:v>87950</x:v>
      </x:c>
      <x:c r="E2428" s="13" t="str">
        <x:v>Town</x:v>
      </x:c>
      <x:c r="F2428" s="15" t="str">
        <x:v>Stocklake Industrial Area</x:v>
      </x:c>
      <x:c r="G2428" s="15" t="str">
        <x:v>Unit 15 Stocklake Park, Farmbrough Close, Aylesbury</x:v>
      </x:c>
      <x:c r="H2428" s="13" t="str">
        <x:v>Current</x:v>
      </x:c>
      <x:c r="I2428" s="14" t="n">
        <x:v>4896</x:v>
      </x:c>
      <x:c r="J2428" s="13" t="str">
        <x:f>IF(AND(ISNUMBER(I2428),I2428&gt;0),IF(I2428&lt;=1000,"1–1,000",IF(I2428&lt;=2500,"1,001–2,500",IF(I2428&lt;=5000,"2,501–5,000",IF(I2428&lt;=10000,"5,001–10,000","10,001–15,000")))),"2,501–5,000")</x:f>
        <x:v>2,501–5,000</x:v>
      </x:c>
      <x:c r="K2428" s="16" t="n">
        <x:v>63408</x:v>
      </x:c>
      <x:c r="L2428" s="43" t="n">
        <x:f>IF(AND(ISNUMBER(I2428),I2428&gt;0,ISNUMBER(K2428),K2428&gt;0),K2428/I2428,"n.a.")</x:f>
        <x:v>12.950980392156863</x:v>
      </x:c>
      <x:c r="M2428" s="43"/>
      <x:c r="N2428" s="13" t="str">
        <x:v>Yes</x:v>
      </x:c>
      <x:c r="O2428" s="15" t="str">
        <x:v>Not stated in reviewed sources</x:v>
      </x:c>
      <x:c r="P2428" s="15" t="str">
        <x:v>Not stated in reviewed sources</x:v>
      </x:c>
      <x:c r="Q2428" s="15" t="str">
        <x:v>Industrial/warehouse accommodation; ancillary offices; refurbished space.</x:v>
      </x:c>
      <x:c r="R2428" s="15" t="str">
        <x:v>Advertised to let Current advert observed on 4 November 2026. Annual asking rent is 12 × advertised monthly rent; portal values may be rounded.</x:v>
      </x:c>
      <x:c r="S2428" s="15" t="str">
        <x:v>https://www.zoopla.co.uk/to-rent/commercial/details/72226482/</x:v>
      </x:c>
      <x:c r="T2428" s="15" t="str">
        <x:v>https://www.zoopla.co.uk/to-rent/commercial/details/72200607/</x:v>
      </x:c>
      <x:c r="U2428" s="15" t="str">
        <x:v>https://www.rightmove.co.uk/properties/773373391616880#/?channel=COM_LET</x:v>
      </x:c>
      <x:c r="V2428" s="15" t="str">
        <x:v>Aylesbury — Stocklake Industrial Area</x:v>
      </x:c>
      <x:c r="W2428" s="15" t="str">
        <x:v>Individual unit ≤15,000 sq ft</x:v>
      </x:c>
      <x:c r="X2428" s="13" t="n">
        <x:f>IF(N2428="Yes",L2428,0)</x:f>
        <x:v>12.950980392156863</x:v>
      </x:c>
      <x:c r="Y2428" s="14" t="n">
        <x:v>1</x:v>
      </x:c>
      <x:c r="Z2428" s="13" t="str">
        <x:v>Industrial / workshop / storage</x:v>
      </x:c>
    </x:row>
    <x:row r="2429" ht="42" customHeight="1">
      <x:c r="A2429" s="13" t="str">
        <x:v>SE1449</x:v>
      </x:c>
      <x:c r="B2429" s="15" t="str">
        <x:v>Aylesbury</x:v>
      </x:c>
      <x:c r="C2429" s="15" t="str">
        <x:v>Aylesbury</x:v>
      </x:c>
      <x:c r="D2429" s="14" t="n">
        <x:v>87950</x:v>
      </x:c>
      <x:c r="E2429" s="13" t="str">
        <x:v>Town</x:v>
      </x:c>
      <x:c r="F2429" s="15" t="str">
        <x:v>Stocklake Industrial Area</x:v>
      </x:c>
      <x:c r="G2429" s="15" t="str">
        <x:v>Unit 16, Stocklake Industrial Park, Farmbrough Close, Aylesbury HP20</x:v>
      </x:c>
      <x:c r="H2429" s="13" t="str">
        <x:v>Current</x:v>
      </x:c>
      <x:c r="I2429" s="14" t="n">
        <x:v>6400</x:v>
      </x:c>
      <x:c r="J2429" s="13" t="str">
        <x:f>IF(AND(ISNUMBER(I2429),I2429&gt;0),IF(I2429&lt;=1000,"1–1,000",IF(I2429&lt;=2500,"1,001–2,500",IF(I2429&lt;=5000,"2,501–5,000",IF(I2429&lt;=10000,"5,001–10,000","10,001–15,000")))),"5,001–10,000")</x:f>
        <x:v>5,001–10,000</x:v>
      </x:c>
      <x:c r="K2429" s="16"/>
      <x:c r="L2429" s="43" t="str">
        <x:f>IF(AND(ISNUMBER(I2429),I2429&gt;0,ISNUMBER(K2429),K2429&gt;0),K2429/I2429,"n.a.")</x:f>
        <x:v>n.a.</x:v>
      </x:c>
      <x:c r="M2429" s="43"/>
      <x:c r="N2429" s="13" t="str">
        <x:v>No</x:v>
      </x:c>
      <x:c r="O2429" s="15" t="str">
        <x:v>Not stated in reviewed sources</x:v>
      </x:c>
      <x:c r="P2429" s="15" t="str">
        <x:v>Not stated in reviewed sources</x:v>
      </x:c>
      <x:c r="Q2429" s="15" t="str">
        <x:v>Industrial/warehouse accommodation; refurbished space.</x:v>
      </x:c>
      <x:c r="R2429" s="15" t="str">
        <x:v>Advertised to let Current advert observed on 4 November 2026.</x:v>
      </x:c>
      <x:c r="S2429" s="15" t="str">
        <x:v>https://www.zoopla.co.uk/to-rent/commercial/details/73664140/</x:v>
      </x:c>
      <x:c r="T2429" s="15" t="str">
        <x:v>https://www.zoopla.co.uk/to-rent/commercial/details/73567504/</x:v>
      </x:c>
      <x:c r="U2429" s="15" t="str">
        <x:v>https://www.rightmove.co.uk/properties/773397072576512#/?channel=COM_LET</x:v>
      </x:c>
      <x:c r="V2429" s="15" t="str">
        <x:v>Aylesbury — Stocklake Industrial Area</x:v>
      </x:c>
      <x:c r="W2429" s="15" t="str">
        <x:v>Individual unit ≤15,000 sq ft</x:v>
      </x:c>
      <x:c r="X2429" s="13" t="n">
        <x:f>IF(N2429="Yes",L2429,0)</x:f>
        <x:v>0</x:v>
      </x:c>
      <x:c r="Y2429" s="14" t="n">
        <x:v>1</x:v>
      </x:c>
      <x:c r="Z2429" s="13" t="str">
        <x:v>Industrial / workshop / storage</x:v>
      </x:c>
    </x:row>
    <x:row r="2430" ht="42" customHeight="1">
      <x:c r="A2430" s="13" t="str">
        <x:v>SE1450</x:v>
      </x:c>
      <x:c r="B2430" s="15" t="str">
        <x:v>Aylesbury</x:v>
      </x:c>
      <x:c r="C2430" s="15" t="str">
        <x:v>Aylesbury</x:v>
      </x:c>
      <x:c r="D2430" s="14" t="n">
        <x:v>87950</x:v>
      </x:c>
      <x:c r="E2430" s="13" t="str">
        <x:v>Town</x:v>
      </x:c>
      <x:c r="F2430" s="15" t="str">
        <x:v>Stocklake Industrial Area</x:v>
      </x:c>
      <x:c r="G2430" s="15" t="str">
        <x:v>Unit 3 Stocklake Park, Farmbrough Close, Aylesbury</x:v>
      </x:c>
      <x:c r="H2430" s="13" t="str">
        <x:v>Current</x:v>
      </x:c>
      <x:c r="I2430" s="14" t="n">
        <x:v>8227</x:v>
      </x:c>
      <x:c r="J2430" s="13" t="str">
        <x:f>IF(AND(ISNUMBER(I2430),I2430&gt;0),IF(I2430&lt;=1000,"1–1,000",IF(I2430&lt;=2500,"1,001–2,500",IF(I2430&lt;=5000,"2,501–5,000",IF(I2430&lt;=10000,"5,001–10,000","10,001–15,000")))),"5,001–10,000")</x:f>
        <x:v>5,001–10,000</x:v>
      </x:c>
      <x:c r="K2430" s="16" t="n">
        <x:v>106536</x:v>
      </x:c>
      <x:c r="L2430" s="43" t="n">
        <x:f>IF(AND(ISNUMBER(I2430),I2430&gt;0,ISNUMBER(K2430),K2430&gt;0),K2430/I2430,"n.a.")</x:f>
        <x:v>12.949556338884161</x:v>
      </x:c>
      <x:c r="M2430" s="43"/>
      <x:c r="N2430" s="13" t="str">
        <x:v>Yes</x:v>
      </x:c>
      <x:c r="O2430" s="15" t="str">
        <x:v>Not stated in reviewed sources</x:v>
      </x:c>
      <x:c r="P2430" s="15" t="str">
        <x:v>Not stated in reviewed sources</x:v>
      </x:c>
      <x:c r="Q2430" s="15" t="str">
        <x:v>Industrial/warehouse accommodation; ancillary offices; refurbished space.</x:v>
      </x:c>
      <x:c r="R2430" s="15" t="str">
        <x:v>Advertised to let Current advert observed on 4 November 2026. Annual asking rent is 12 × advertised monthly rent; portal values may be rounded.</x:v>
      </x:c>
      <x:c r="S2430" s="15" t="str">
        <x:v>https://www.zoopla.co.uk/to-rent/commercial/details/72226478/</x:v>
      </x:c>
      <x:c r="T2430" s="15" t="str">
        <x:v>https://www.zoopla.co.uk/to-rent/commercial/details/72200539/</x:v>
      </x:c>
      <x:c r="U2430" s="15" t="str">
        <x:v>https://www.rightmove.co.uk/properties/773373379127137#/?channel=COM_LET</x:v>
      </x:c>
      <x:c r="V2430" s="15" t="str">
        <x:v>Aylesbury — Stocklake Industrial Area</x:v>
      </x:c>
      <x:c r="W2430" s="15" t="str">
        <x:v>Individual unit ≤15,000 sq ft</x:v>
      </x:c>
      <x:c r="X2430" s="13" t="n">
        <x:f>IF(N2430="Yes",L2430,0)</x:f>
        <x:v>12.949556338884161</x:v>
      </x:c>
      <x:c r="Y2430" s="14" t="n">
        <x:v>1</x:v>
      </x:c>
      <x:c r="Z2430" s="13" t="str">
        <x:v>Industrial / workshop / storage</x:v>
      </x:c>
    </x:row>
    <x:row r="2431" ht="42" customHeight="1">
      <x:c r="A2431" s="13" t="str">
        <x:v>SE1451</x:v>
      </x:c>
      <x:c r="B2431" s="15" t="str">
        <x:v>Aylesbury</x:v>
      </x:c>
      <x:c r="C2431" s="15" t="str">
        <x:v>Aylesbury</x:v>
      </x:c>
      <x:c r="D2431" s="14" t="n">
        <x:v>87950</x:v>
      </x:c>
      <x:c r="E2431" s="13" t="str">
        <x:v>Town</x:v>
      </x:c>
      <x:c r="F2431" s="15" t="str">
        <x:v>Stocklake Industrial Area</x:v>
      </x:c>
      <x:c r="G2431" s="15" t="str">
        <x:v>Unit 4, Stocklake Park, Aylesbury HP20</x:v>
      </x:c>
      <x:c r="H2431" s="13" t="str">
        <x:v>Current</x:v>
      </x:c>
      <x:c r="I2431" s="14"/>
      <x:c r="J2431" s="13" t="str">
        <x:f>IF(AND(ISNUMBER(I2431),I2431&gt;0),IF(I2431&lt;=1000,"1–1,000",IF(I2431&lt;=2500,"1,001–2,500",IF(I2431&lt;=5000,"2,501–5,000",IF(I2431&lt;=10000,"5,001–10,000","10,001–15,000")))),"Range crosses bands")</x:f>
        <x:v>Range crosses bands</x:v>
      </x:c>
      <x:c r="K2431" s="16"/>
      <x:c r="L2431" s="43" t="str">
        <x:f>IF(AND(ISNUMBER(I2431),I2431&gt;0,ISNUMBER(K2431),K2431&gt;0),K2431/I2431,"n.a.")</x:f>
        <x:v>n.a.</x:v>
      </x:c>
      <x:c r="M2431" s="43"/>
      <x:c r="N2431" s="13" t="str">
        <x:v>No</x:v>
      </x:c>
      <x:c r="O2431" s="15" t="str">
        <x:v>Not stated in reviewed sources</x:v>
      </x:c>
      <x:c r="P2431" s="15" t="str">
        <x:v>Not stated in reviewed sources</x:v>
      </x:c>
      <x:c r="Q2431" s="15" t="str">
        <x:v>Industrial/warehouse accommodation; ancillary offices.</x:v>
      </x:c>
      <x:c r="R2431" s="15" t="str">
        <x:v>Advertised to let Current advert observed on 4 November 2026. One named range/combined demise; no inferred individual areas or annual rent allocation.</x:v>
      </x:c>
      <x:c r="S2431" s="15" t="str">
        <x:v>https://www.zoopla.co.uk/to-rent/commercial/details/73618544/</x:v>
      </x:c>
      <x:c r="T2431" s="15" t="str">
        <x:v>https://www.rightmove.co.uk/properties/761281773289361#/?channel=COM_LET</x:v>
      </x:c>
      <x:c r="U2431" s="15" t="str"/>
      <x:c r="V2431" s="15" t="str">
        <x:v>Aylesbury — Stocklake Industrial Area</x:v>
      </x:c>
      <x:c r="W2431" s="15" t="str">
        <x:v>1,920–11,777 sq ft; exact unit area not stated</x:v>
      </x:c>
      <x:c r="X2431" s="13" t="n">
        <x:f>IF(N2431="Yes",L2431,0)</x:f>
        <x:v>0</x:v>
      </x:c>
      <x:c r="Y2431" s="14" t="n">
        <x:v>1</x:v>
      </x:c>
      <x:c r="Z2431" s="13" t="str">
        <x:v>Industrial / workshop / storage</x:v>
      </x:c>
    </x:row>
    <x:row r="2432" ht="42" customHeight="1">
      <x:c r="A2432" s="13" t="str">
        <x:v>SE1452</x:v>
      </x:c>
      <x:c r="B2432" s="15" t="str">
        <x:v>Aylesbury</x:v>
      </x:c>
      <x:c r="C2432" s="15" t="str">
        <x:v>Aylesbury</x:v>
      </x:c>
      <x:c r="D2432" s="14" t="n">
        <x:v>87950</x:v>
      </x:c>
      <x:c r="E2432" s="13" t="str">
        <x:v>Town</x:v>
      </x:c>
      <x:c r="F2432" s="15" t="str">
        <x:v>Stocklake Industrial Area</x:v>
      </x:c>
      <x:c r="G2432" s="15" t="str">
        <x:v>Unit 6 Aylesbury Enterprise Park, Stocklake HP20</x:v>
      </x:c>
      <x:c r="H2432" s="13" t="str">
        <x:v>Current</x:v>
      </x:c>
      <x:c r="I2432" s="14" t="n">
        <x:v>6130</x:v>
      </x:c>
      <x:c r="J2432" s="13" t="str">
        <x:f>IF(AND(ISNUMBER(I2432),I2432&gt;0),IF(I2432&lt;=1000,"1–1,000",IF(I2432&lt;=2500,"1,001–2,500",IF(I2432&lt;=5000,"2,501–5,000",IF(I2432&lt;=10000,"5,001–10,000","10,001–15,000")))),"5,001–10,000")</x:f>
        <x:v>5,001–10,000</x:v>
      </x:c>
      <x:c r="K2432" s="16" t="n">
        <x:v>101148</x:v>
      </x:c>
      <x:c r="L2432" s="43" t="n">
        <x:f>IF(AND(ISNUMBER(I2432),I2432&gt;0,ISNUMBER(K2432),K2432&gt;0),K2432/I2432,"n.a.")</x:f>
        <x:v>16.500489396411094</x:v>
      </x:c>
      <x:c r="M2432" s="43"/>
      <x:c r="N2432" s="13" t="str">
        <x:v>Yes</x:v>
      </x:c>
      <x:c r="O2432" s="15" t="str">
        <x:v>Not stated in reviewed sources</x:v>
      </x:c>
      <x:c r="P2432" s="15" t="str">
        <x:v>Not stated in reviewed sources</x:v>
      </x:c>
      <x:c r="Q2432" s="15" t="str">
        <x:v>Industrial/warehouse accommodation; trade counter.</x:v>
      </x:c>
      <x:c r="R2432" s="15" t="str">
        <x:v>Advertised to let Current advert observed on 4 November 2026. Annual asking rent is 12 × advertised monthly rent; portal values may be rounded.</x:v>
      </x:c>
      <x:c r="S2432" s="15" t="str">
        <x:v>https://www.zoopla.co.uk/to-rent/commercial/details/74220615/</x:v>
      </x:c>
      <x:c r="T2432" s="15" t="str"/>
      <x:c r="U2432" s="15" t="str"/>
      <x:c r="V2432" s="15" t="str">
        <x:v>Aylesbury — Stocklake Industrial Area</x:v>
      </x:c>
      <x:c r="W2432" s="15" t="str">
        <x:v>Individual unit ≤15,000 sq ft</x:v>
      </x:c>
      <x:c r="X2432" s="13" t="n">
        <x:f>IF(N2432="Yes",L2432,0)</x:f>
        <x:v>16.500489396411094</x:v>
      </x:c>
      <x:c r="Y2432" s="14" t="n">
        <x:v>1</x:v>
      </x:c>
      <x:c r="Z2432" s="13" t="str">
        <x:v>Industrial / workshop / storage</x:v>
      </x:c>
    </x:row>
    <x:row r="2433" ht="42" customHeight="1">
      <x:c r="A2433" s="13" t="str">
        <x:v>SE1453</x:v>
      </x:c>
      <x:c r="B2433" s="15" t="str">
        <x:v>Aylesbury</x:v>
      </x:c>
      <x:c r="C2433" s="15" t="str">
        <x:v>Aylesbury</x:v>
      </x:c>
      <x:c r="D2433" s="14" t="n">
        <x:v>87950</x:v>
      </x:c>
      <x:c r="E2433" s="13" t="str">
        <x:v>Town</x:v>
      </x:c>
      <x:c r="F2433" s="15" t="str">
        <x:v>Stocklake Industrial Area</x:v>
      </x:c>
      <x:c r="G2433" s="15" t="str">
        <x:v>Unit 8, Aylesbury Enterprise Park, Stocklake HP20</x:v>
      </x:c>
      <x:c r="H2433" s="13" t="str">
        <x:v>Current</x:v>
      </x:c>
      <x:c r="I2433" s="14" t="n">
        <x:v>6157</x:v>
      </x:c>
      <x:c r="J2433" s="13" t="str">
        <x:f>IF(AND(ISNUMBER(I2433),I2433&gt;0),IF(I2433&lt;=1000,"1–1,000",IF(I2433&lt;=2500,"1,001–2,500",IF(I2433&lt;=5000,"2,501–5,000",IF(I2433&lt;=10000,"5,001–10,000","10,001–15,000")))),"5,001–10,000")</x:f>
        <x:v>5,001–10,000</x:v>
      </x:c>
      <x:c r="K2433" s="16" t="n">
        <x:v>101592</x:v>
      </x:c>
      <x:c r="L2433" s="43" t="n">
        <x:f>IF(AND(ISNUMBER(I2433),I2433&gt;0,ISNUMBER(K2433),K2433&gt;0),K2433/I2433,"n.a.")</x:f>
        <x:v>16.500243625142115</x:v>
      </x:c>
      <x:c r="M2433" s="43"/>
      <x:c r="N2433" s="13" t="str">
        <x:v>Yes</x:v>
      </x:c>
      <x:c r="O2433" s="15" t="str">
        <x:v>Not stated in reviewed sources</x:v>
      </x:c>
      <x:c r="P2433" s="15" t="str">
        <x:v>Not stated in reviewed sources</x:v>
      </x:c>
      <x:c r="Q2433" s="15" t="str">
        <x:v>Industrial/warehouse accommodation; trade counter.</x:v>
      </x:c>
      <x:c r="R2433" s="15" t="str">
        <x:v>Advertised to let Current advert observed on 4 November 2026. Annual asking rent is 12 × advertised monthly rent; portal values may be rounded.</x:v>
      </x:c>
      <x:c r="S2433" s="15" t="str">
        <x:v>https://www.zoopla.co.uk/to-rent/commercial/details/73588934/</x:v>
      </x:c>
      <x:c r="T2433" s="15" t="str"/>
      <x:c r="U2433" s="15" t="str"/>
      <x:c r="V2433" s="15" t="str">
        <x:v>Aylesbury — Stocklake Industrial Area</x:v>
      </x:c>
      <x:c r="W2433" s="15" t="str">
        <x:v>Individual unit ≤15,000 sq ft</x:v>
      </x:c>
      <x:c r="X2433" s="13" t="n">
        <x:f>IF(N2433="Yes",L2433,0)</x:f>
        <x:v>16.500243625142115</x:v>
      </x:c>
      <x:c r="Y2433" s="14" t="n">
        <x:v>1</x:v>
      </x:c>
      <x:c r="Z2433" s="13" t="str">
        <x:v>Industrial / workshop / storage</x:v>
      </x:c>
    </x:row>
    <x:row r="2434" ht="42" customHeight="1">
      <x:c r="A2434" s="13" t="str">
        <x:v>SE1454</x:v>
      </x:c>
      <x:c r="B2434" s="15" t="str">
        <x:v>Aylesbury</x:v>
      </x:c>
      <x:c r="C2434" s="15" t="str">
        <x:v>Aylesbury</x:v>
      </x:c>
      <x:c r="D2434" s="14" t="n">
        <x:v>87950</x:v>
      </x:c>
      <x:c r="E2434" s="13" t="str">
        <x:v>Town</x:v>
      </x:c>
      <x:c r="F2434" s="15" t="str">
        <x:v>Triangle Business Park</x:v>
      </x:c>
      <x:c r="G2434" s="15" t="str">
        <x:v>Triangle Business Park, Quilters Way, Stoke Mandeville, Aylesbury, Buckinghamshire HP22</x:v>
      </x:c>
      <x:c r="H2434" s="13" t="str">
        <x:v>Current</x:v>
      </x:c>
      <x:c r="I2434" s="14" t="n">
        <x:v>6655</x:v>
      </x:c>
      <x:c r="J2434" s="13" t="str">
        <x:f>IF(AND(ISNUMBER(I2434),I2434&gt;0),IF(I2434&lt;=1000,"1–1,000",IF(I2434&lt;=2500,"1,001–2,500",IF(I2434&lt;=5000,"2,501–5,000",IF(I2434&lt;=10000,"5,001–10,000","10,001–15,000")))),"5,001–10,000")</x:f>
        <x:v>5,001–10,000</x:v>
      </x:c>
      <x:c r="K2434" s="16" t="n">
        <x:v>72996</x:v>
      </x:c>
      <x:c r="L2434" s="43" t="n">
        <x:f>IF(AND(ISNUMBER(I2434),I2434&gt;0,ISNUMBER(K2434),K2434&gt;0),K2434/I2434,"n.a.")</x:f>
        <x:v>10.968595041322313</x:v>
      </x:c>
      <x:c r="M2434" s="43"/>
      <x:c r="N2434" s="13" t="str">
        <x:v>Yes</x:v>
      </x:c>
      <x:c r="O2434" s="15" t="str">
        <x:v>Not stated in reviewed sources</x:v>
      </x:c>
      <x:c r="P2434" s="15" t="str">
        <x:v>Not stated in reviewed sources</x:v>
      </x:c>
      <x:c r="Q2434" s="15" t="str">
        <x:v>Workshop/industrial accommodation; ancillary offices.</x:v>
      </x:c>
      <x:c r="R2434" s="15" t="str">
        <x:v>Advertised to let Current advert observed on 4 November 2026. Annual asking rent is 12 × advertised monthly rent; portal values may be rounded.</x:v>
      </x:c>
      <x:c r="S2434" s="15" t="str">
        <x:v>https://www.zoopla.co.uk/to-rent/commercial/details/68517453/</x:v>
      </x:c>
      <x:c r="T2434" s="15" t="str"/>
      <x:c r="U2434" s="15" t="str"/>
      <x:c r="V2434" s="15" t="str">
        <x:v>Aylesbury — Triangle Business Park</x:v>
      </x:c>
      <x:c r="W2434" s="15" t="str">
        <x:v>Individual unit ≤15,000 sq ft</x:v>
      </x:c>
      <x:c r="X2434" s="13" t="n">
        <x:f>IF(N2434="Yes",L2434,0)</x:f>
        <x:v>10.968595041322313</x:v>
      </x:c>
      <x:c r="Y2434" s="14" t="n">
        <x:v>1</x:v>
      </x:c>
      <x:c r="Z2434" s="13" t="str">
        <x:v>Industrial / workshop / storage</x:v>
      </x:c>
    </x:row>
    <x:row r="2435" ht="75" customHeight="1">
      <x:c r="A2435" s="13" t="str">
        <x:v>SE1455</x:v>
      </x:c>
      <x:c r="B2435" s="15" t="str">
        <x:v>Aylesbury</x:v>
      </x:c>
      <x:c r="C2435" s="15" t="str">
        <x:v>Aylesbury</x:v>
      </x:c>
      <x:c r="D2435" s="14" t="n">
        <x:v>87950</x:v>
      </x:c>
      <x:c r="E2435" s="13" t="str">
        <x:v>Town</x:v>
      </x:c>
      <x:c r="F2435" s="15" t="str">
        <x:v>Vale Industrial Estate</x:v>
      </x:c>
      <x:c r="G2435" s="15" t="str">
        <x:v>25 Vale Industrial Estate, Southern Road, Aylesbury HP19</x:v>
      </x:c>
      <x:c r="H2435" s="13" t="str">
        <x:v>Current</x:v>
      </x:c>
      <x:c r="I2435" s="14" t="n">
        <x:v>3189</x:v>
      </x:c>
      <x:c r="J2435" s="13" t="str">
        <x:f>IF(AND(ISNUMBER(I2435),I2435&gt;0),IF(I2435&lt;=1000,"1–1,000",IF(I2435&lt;=2500,"1,001–2,500",IF(I2435&lt;=5000,"2,501–5,000",IF(I2435&lt;=10000,"5,001–10,000","10,001–15,000")))),"2,501–5,000")</x:f>
        <x:v>2,501–5,000</x:v>
      </x:c>
      <x:c r="K2435" s="16" t="n">
        <x:v>52618</x:v>
      </x:c>
      <x:c r="L2435" s="43" t="n">
        <x:f>IF(AND(ISNUMBER(I2435),I2435&gt;0,ISNUMBER(K2435),K2435&gt;0),K2435/I2435,"n.a.")</x:f>
        <x:v>16.49984321103794</x:v>
      </x:c>
      <x:c r="M2435" s="43"/>
      <x:c r="N2435" s="13" t="str">
        <x:v>Yes</x:v>
      </x:c>
      <x:c r="O2435" s="15" t="str">
        <x:v>5.8m Eaves Height</x:v>
      </x:c>
      <x:c r="P2435" s="15" t="str">
        <x:v>Electric roller Shutter Door; The unit has a reception area towards the front of the b building and the warehouse benefits from an electric roller shutter door access and 3-phase electrics, separate pedestrian door and W/Cs.</x:v>
      </x:c>
      <x:c r="Q2435" s="15" t="str">
        <x:v>Industrial/warehouse accommodation.</x:v>
      </x:c>
      <x:c r="R2435" s="15" t="str">
        <x:v>Advertised to let Current advert observed on 4 November 2026. Direct agent asking-rent field checked; excludes separately stated rates/service charges.</x:v>
      </x:c>
      <x:c r="S2435" s="15" t="str">
        <x:v>https://www.zoopla.co.uk/to-rent/commercial/details/62586484/</x:v>
      </x:c>
      <x:c r="T2435" s="15" t="str">
        <x:v>https://chandlergarvey.com/find-a-property/properties/119790-25-vale-industrial-estate-southern-road-aylesbury</x:v>
      </x:c>
      <x:c r="U2435" s="15" t="str"/>
      <x:c r="V2435" s="15" t="str">
        <x:v>Aylesbury — Vale Industrial Estate</x:v>
      </x:c>
      <x:c r="W2435" s="15" t="str">
        <x:v>Individual unit ≤15,000 sq ft</x:v>
      </x:c>
      <x:c r="X2435" s="13" t="n">
        <x:f>IF(N2435="Yes",L2435,0)</x:f>
        <x:v>16.49984321103794</x:v>
      </x:c>
      <x:c r="Y2435" s="14" t="n">
        <x:v>1</x:v>
      </x:c>
      <x:c r="Z2435" s="13" t="str">
        <x:v>Industrial / workshop / storage</x:v>
      </x:c>
    </x:row>
    <x:row r="2436" ht="49" customHeight="1">
      <x:c r="A2436" s="13" t="str">
        <x:v>SE1456</x:v>
      </x:c>
      <x:c r="B2436" s="15" t="str">
        <x:v>Aylesbury</x:v>
      </x:c>
      <x:c r="C2436" s="15" t="str">
        <x:v>Aylesbury</x:v>
      </x:c>
      <x:c r="D2436" s="14" t="n">
        <x:v>87950</x:v>
      </x:c>
      <x:c r="E2436" s="13" t="str">
        <x:v>Town</x:v>
      </x:c>
      <x:c r="F2436" s="15" t="str">
        <x:v>Vale Industrial Estate</x:v>
      </x:c>
      <x:c r="G2436" s="15" t="str">
        <x:v>Unit 12, Vale Industrial Estate, Southern Road, Aylesbury HP19</x:v>
      </x:c>
      <x:c r="H2436" s="13" t="str">
        <x:v>Current</x:v>
      </x:c>
      <x:c r="I2436" s="14" t="n">
        <x:v>2434</x:v>
      </x:c>
      <x:c r="J2436" s="13" t="str">
        <x:f>IF(AND(ISNUMBER(I2436),I2436&gt;0),IF(I2436&lt;=1000,"1–1,000",IF(I2436&lt;=2500,"1,001–2,500",IF(I2436&lt;=5000,"2,501–5,000",IF(I2436&lt;=10000,"5,001–10,000","10,001–15,000")))),"1,001–2,500")</x:f>
        <x:v>1,001–2,500</x:v>
      </x:c>
      <x:c r="K2436" s="16"/>
      <x:c r="L2436" s="43" t="str">
        <x:f>IF(AND(ISNUMBER(I2436),I2436&gt;0,ISNUMBER(K2436),K2436&gt;0),K2436/I2436,"n.a.")</x:f>
        <x:v>n.a.</x:v>
      </x:c>
      <x:c r="M2436" s="43"/>
      <x:c r="N2436" s="13" t="str">
        <x:v>No</x:v>
      </x:c>
      <x:c r="O2436" s="15" t="str">
        <x:v>Not stated in reviewed sources</x:v>
      </x:c>
      <x:c r="P2436" s="15" t="str">
        <x:v>Roller shutter door; There are 7 parking spaces to the front together with access to the roller shutter door.</x:v>
      </x:c>
      <x:c r="Q2436" s="15" t="str">
        <x:v>Industrial/warehouse accommodation.</x:v>
      </x:c>
      <x:c r="R2436" s="15" t="str">
        <x:v>Advertised to let Current advert observed on 4 November 2026. Direct agent asking-rent field checked; excludes separately stated rates/service charges.</x:v>
      </x:c>
      <x:c r="S2436" s="15" t="str">
        <x:v>https://www.zoopla.co.uk/to-rent/commercial/details/70842238/</x:v>
      </x:c>
      <x:c r="T2436" s="15" t="str">
        <x:v>https://www.zoopla.co.uk/to-rent/commercial/details/70301798/</x:v>
      </x:c>
      <x:c r="U2436" s="15" t="str">
        <x:v>https://chandlergarvey.com/find-a-property/properties/301565-unit-12-vale-industrial-estate-aylesbury</x:v>
      </x:c>
      <x:c r="V2436" s="15" t="str">
        <x:v>Aylesbury — Vale Industrial Estate</x:v>
      </x:c>
      <x:c r="W2436" s="15" t="str">
        <x:v>Individual unit ≤15,000 sq ft</x:v>
      </x:c>
      <x:c r="X2436" s="13" t="n">
        <x:f>IF(N2436="Yes",L2436,0)</x:f>
        <x:v>0</x:v>
      </x:c>
      <x:c r="Y2436" s="14" t="n">
        <x:v>1</x:v>
      </x:c>
      <x:c r="Z2436" s="13" t="str">
        <x:v>Industrial / workshop / storage</x:v>
      </x:c>
    </x:row>
    <x:row r="2437" ht="49" customHeight="1">
      <x:c r="A2437" s="13" t="str">
        <x:v>SE1457</x:v>
      </x:c>
      <x:c r="B2437" s="15" t="str">
        <x:v>Aylesbury</x:v>
      </x:c>
      <x:c r="C2437" s="15" t="str">
        <x:v>Aylesbury</x:v>
      </x:c>
      <x:c r="D2437" s="14" t="n">
        <x:v>87950</x:v>
      </x:c>
      <x:c r="E2437" s="13" t="str">
        <x:v>Town</x:v>
      </x:c>
      <x:c r="F2437" s="15" t="str">
        <x:v>Vale Industrial Estate</x:v>
      </x:c>
      <x:c r="G2437" s="15" t="str">
        <x:v>Unit 5 Vale Industrial Estate, Southern Road, Aylesbury HP19</x:v>
      </x:c>
      <x:c r="H2437" s="13" t="str">
        <x:v>Current</x:v>
      </x:c>
      <x:c r="I2437" s="14" t="n">
        <x:v>2410</x:v>
      </x:c>
      <x:c r="J2437" s="13" t="str">
        <x:f>IF(AND(ISNUMBER(I2437),I2437&gt;0),IF(I2437&lt;=1000,"1–1,000",IF(I2437&lt;=2500,"1,001–2,500",IF(I2437&lt;=5000,"2,501–5,000",IF(I2437&lt;=10000,"5,001–10,000","10,001–15,000")))),"1,001–2,500")</x:f>
        <x:v>1,001–2,500</x:v>
      </x:c>
      <x:c r="K2437" s="16" t="n">
        <x:v>38560</x:v>
      </x:c>
      <x:c r="L2437" s="43" t="n">
        <x:f>IF(AND(ISNUMBER(I2437),I2437&gt;0,ISNUMBER(K2437),K2437&gt;0),K2437/I2437,"n.a.")</x:f>
        <x:v>16</x:v>
      </x:c>
      <x:c r="M2437" s="43" t="n">
        <x:v>16</x:v>
      </x:c>
      <x:c r="N2437" s="13" t="str">
        <x:v>Yes</x:v>
      </x:c>
      <x:c r="O2437" s="15" t="str">
        <x:v>4.2 minimum eaves height</x:v>
      </x:c>
      <x:c r="P2437" s="15" t="str">
        <x:v>Roller Shutter Door</x:v>
      </x:c>
      <x:c r="Q2437" s="15" t="str">
        <x:v>Industrial/warehouse accommodation; ancillary offices.</x:v>
      </x:c>
      <x:c r="R2437" s="15" t="str">
        <x:v>Advertised to let Current advert observed on 4 November 2026. Direct agent asking-rent field checked; excludes separately stated rates/service charges. Annual rent calculated from quoted £/sq ft/year × stated area.</x:v>
      </x:c>
      <x:c r="S2437" s="15" t="str">
        <x:v>https://www.zoopla.co.uk/to-rent/commercial/details/71506945/</x:v>
      </x:c>
      <x:c r="T2437" s="15" t="str">
        <x:v>https://www.zoopla.co.uk/to-rent/commercial/details/71399472/</x:v>
      </x:c>
      <x:c r="U2437" s="15" t="str">
        <x:v>https://chandlergarvey.com/find-a-property/properties/100762-unit-5-vale-industrial-centre-southern-road-aylesbury</x:v>
      </x:c>
      <x:c r="V2437" s="15" t="str">
        <x:v>Aylesbury — Vale Industrial Estate</x:v>
      </x:c>
      <x:c r="W2437" s="15" t="str">
        <x:v>Individual unit ≤15,000 sq ft</x:v>
      </x:c>
      <x:c r="X2437" s="13" t="n">
        <x:f>IF(N2437="Yes",L2437,0)</x:f>
        <x:v>16</x:v>
      </x:c>
      <x:c r="Y2437" s="14" t="n">
        <x:v>1</x:v>
      </x:c>
      <x:c r="Z2437" s="13" t="str">
        <x:v>Industrial / workshop / storage</x:v>
      </x:c>
    </x:row>
    <x:row r="2438" ht="49" customHeight="1">
      <x:c r="A2438" s="13" t="str">
        <x:v>SE1458</x:v>
      </x:c>
      <x:c r="B2438" s="15" t="str">
        <x:v>Aylesbury</x:v>
      </x:c>
      <x:c r="C2438" s="15" t="str">
        <x:v>Aylesbury</x:v>
      </x:c>
      <x:c r="D2438" s="14" t="n">
        <x:v>87950</x:v>
      </x:c>
      <x:c r="E2438" s="13" t="str">
        <x:v>Town</x:v>
      </x:c>
      <x:c r="F2438" s="15" t="str">
        <x:v>Vale Industrial Estate</x:v>
      </x:c>
      <x:c r="G2438" s="15" t="str">
        <x:v>Unit 9, Vale Industrial Estate, Southern Road, Aylesbury HP19</x:v>
      </x:c>
      <x:c r="H2438" s="13" t="str">
        <x:v>Current</x:v>
      </x:c>
      <x:c r="I2438" s="14" t="n">
        <x:v>2434</x:v>
      </x:c>
      <x:c r="J2438" s="13" t="str">
        <x:f>IF(AND(ISNUMBER(I2438),I2438&gt;0),IF(I2438&lt;=1000,"1–1,000",IF(I2438&lt;=2500,"1,001–2,500",IF(I2438&lt;=5000,"2,501–5,000",IF(I2438&lt;=10000,"5,001–10,000","10,001–15,000")))),"1,001–2,500")</x:f>
        <x:v>1,001–2,500</x:v>
      </x:c>
      <x:c r="K2438" s="16"/>
      <x:c r="L2438" s="43" t="str">
        <x:f>IF(AND(ISNUMBER(I2438),I2438&gt;0,ISNUMBER(K2438),K2438&gt;0),K2438/I2438,"n.a.")</x:f>
        <x:v>n.a.</x:v>
      </x:c>
      <x:c r="M2438" s="43"/>
      <x:c r="N2438" s="13" t="str">
        <x:v>No</x:v>
      </x:c>
      <x:c r="O2438" s="15" t="str">
        <x:v>Not stated in reviewed sources</x:v>
      </x:c>
      <x:c r="P2438" s="15" t="str">
        <x:v>Roller shutter door; There are 7 parking spaces to the front together with access to the roller shutter door.</x:v>
      </x:c>
      <x:c r="Q2438" s="15" t="str">
        <x:v>Industrial/warehouse accommodation; refurbished space.</x:v>
      </x:c>
      <x:c r="R2438" s="15" t="str">
        <x:v>Advertised to let Current advert observed on 4 November 2026. Direct agent asking-rent field checked; excludes separately stated rates/service charges.</x:v>
      </x:c>
      <x:c r="S2438" s="15" t="str">
        <x:v>https://www.zoopla.co.uk/to-rent/commercial/details/67732746/</x:v>
      </x:c>
      <x:c r="T2438" s="15" t="str">
        <x:v>https://chandlergarvey.com/find-a-property/properties/217720-unit-9-vale-industrial-estate-aylesbury</x:v>
      </x:c>
      <x:c r="U2438" s="15" t="str"/>
      <x:c r="V2438" s="15" t="str">
        <x:v>Aylesbury — Vale Industrial Estate</x:v>
      </x:c>
      <x:c r="W2438" s="15" t="str">
        <x:v>Individual unit ≤15,000 sq ft</x:v>
      </x:c>
      <x:c r="X2438" s="13" t="n">
        <x:f>IF(N2438="Yes",L2438,0)</x:f>
        <x:v>0</x:v>
      </x:c>
      <x:c r="Y2438" s="14" t="n">
        <x:v>1</x:v>
      </x:c>
      <x:c r="Z2438" s="13" t="str">
        <x:v>Industrial / workshop / storage</x:v>
      </x:c>
    </x:row>
    <x:row r="2439" ht="62" customHeight="1">
      <x:c r="A2439" s="13" t="str">
        <x:v>SE1459</x:v>
      </x:c>
      <x:c r="B2439" s="15" t="str">
        <x:v>High Wycombe</x:v>
      </x:c>
      <x:c r="C2439" s="15" t="str">
        <x:v>Stokenchurch</x:v>
      </x:c>
      <x:c r="D2439" s="14" t="n">
        <x:v>4345</x:v>
      </x:c>
      <x:c r="E2439" s="13" t="str">
        <x:v>Context</x:v>
      </x:c>
      <x:c r="F2439" s="15" t="str">
        <x:v>C R Bates Industrial Estate</x:v>
      </x:c>
      <x:c r="G2439" s="15" t="str">
        <x:v>C R Bates Industrial Estate, Stokenchurch, High Wycombe HP14</x:v>
      </x:c>
      <x:c r="H2439" s="13" t="str">
        <x:v>Current</x:v>
      </x:c>
      <x:c r="I2439" s="14" t="n">
        <x:v>2567</x:v>
      </x:c>
      <x:c r="J2439" s="13" t="str">
        <x:f>IF(AND(ISNUMBER(I2439),I2439&gt;0),IF(I2439&lt;=1000,"1–1,000",IF(I2439&lt;=2500,"1,001–2,500",IF(I2439&lt;=5000,"2,501–5,000",IF(I2439&lt;=10000,"5,001–10,000","10,001–15,000")))),"2,501–5,000")</x:f>
        <x:v>2,501–5,000</x:v>
      </x:c>
      <x:c r="K2439" s="16" t="n">
        <x:v>38505</x:v>
      </x:c>
      <x:c r="L2439" s="43" t="n">
        <x:f>IF(AND(ISNUMBER(I2439),I2439&gt;0,ISNUMBER(K2439),K2439&gt;0),K2439/I2439,"n.a.")</x:f>
        <x:v>15</x:v>
      </x:c>
      <x:c r="M2439" s="43" t="n">
        <x:v>15</x:v>
      </x:c>
      <x:c r="N2439" s="13" t="str">
        <x:v>No</x:v>
      </x:c>
      <x:c r="O2439" s="15" t="str">
        <x:v>Not stated in reviewed sources</x:v>
      </x:c>
      <x:c r="P2439" s="15" t="str">
        <x:v>The property benefits from skylights, LED lighting, concrete floor, three-phase power, roller shutter access, seperate pedestrian entrance, kitchenette facilities, W/C, and on-site parking.</x:v>
      </x:c>
      <x:c r="Q2439" s="15" t="str">
        <x:v>Workshop/industrial accommodation.</x:v>
      </x:c>
      <x:c r="R2439" s="15" t="str">
        <x:v>Advertised to let Current advert observed on 4 November 2026. Annual asking rent is 12 × advertised monthly rent; portal values may be rounded. Direct agent asking-rent field checked; excludes separately stated rates/service charges. Annual rent calculated from quoted £/sq ft/year × stated area.</x:v>
      </x:c>
      <x:c r="S2439" s="15" t="str">
        <x:v>https://www.zoopla.co.uk/to-rent/commercial/details/72582352/</x:v>
      </x:c>
      <x:c r="T2439" s="15" t="str">
        <x:v>https://chandlergarvey.com/find-a-property/properties/353064-unit-2-c-r-bates-industrial-estate-high-wycombe</x:v>
      </x:c>
      <x:c r="U2439" s="15" t="str"/>
      <x:c r="V2439" s="15" t="str">
        <x:v>High Wycombe — C R Bates Industrial Estate</x:v>
      </x:c>
      <x:c r="W2439" s="15" t="str">
        <x:v>Individual unit ≤15,000 sq ft</x:v>
      </x:c>
      <x:c r="X2439" s="13" t="n">
        <x:f>IF(N2439="Yes",L2439,0)</x:f>
        <x:v>0</x:v>
      </x:c>
      <x:c r="Y2439" s="14" t="n">
        <x:v>1</x:v>
      </x:c>
      <x:c r="Z2439" s="13" t="str">
        <x:v>Industrial / workshop / storage</x:v>
      </x:c>
    </x:row>
    <x:row r="2440" ht="49" customHeight="1">
      <x:c r="A2440" s="13" t="str">
        <x:v>SE1460</x:v>
      </x:c>
      <x:c r="B2440" s="15" t="str">
        <x:v>High Wycombe</x:v>
      </x:c>
      <x:c r="C2440" s="15" t="str">
        <x:v>Walters Ash</x:v>
      </x:c>
      <x:c r="D2440" s="14"/>
      <x:c r="E2440" s="13" t="str">
        <x:v>Context</x:v>
      </x:c>
      <x:c r="F2440" s="15" t="str">
        <x:v>Standalone / estate not stated</x:v>
      </x:c>
      <x:c r="G2440" s="15" t="str">
        <x:v>280 Main Road, Walters Ash, High Wycombe HP14</x:v>
      </x:c>
      <x:c r="H2440" s="13" t="str">
        <x:v>Current</x:v>
      </x:c>
      <x:c r="I2440" s="14" t="n">
        <x:v>3467</x:v>
      </x:c>
      <x:c r="J2440" s="13" t="str">
        <x:f>IF(AND(ISNUMBER(I2440),I2440&gt;0),IF(I2440&lt;=1000,"1–1,000",IF(I2440&lt;=2500,"1,001–2,500",IF(I2440&lt;=5000,"2,501–5,000",IF(I2440&lt;=10000,"5,001–10,000","10,001–15,000")))),"2,501–5,000")</x:f>
        <x:v>2,501–5,000</x:v>
      </x:c>
      <x:c r="K2440" s="16" t="n">
        <x:v>75000</x:v>
      </x:c>
      <x:c r="L2440" s="43" t="n">
        <x:f>IF(AND(ISNUMBER(I2440),I2440&gt;0,ISNUMBER(K2440),K2440&gt;0),K2440/I2440,"n.a.")</x:f>
        <x:v>21.632535333141043</x:v>
      </x:c>
      <x:c r="M2440" s="43"/>
      <x:c r="N2440" s="13" t="str">
        <x:v>No</x:v>
      </x:c>
      <x:c r="O2440" s="15" t="str">
        <x:v>Not stated in reviewed sources</x:v>
      </x:c>
      <x:c r="P2440" s="15" t="str">
        <x:v>Not stated in reviewed sources</x:v>
      </x:c>
      <x:c r="Q2440" s="15" t="str">
        <x:v>Workshop/industrial accommodation; yard/loading area.</x:v>
      </x:c>
      <x:c r="R2440" s="15" t="str">
        <x:v>Advertised to let Current advert observed on 4 November 2026. Annual asking rent is 12 × advertised monthly rent; portal values may be rounded. Direct agent asking-rent field checked; excludes separately stated rates/service charges. Host BUA population not separately matched.</x:v>
      </x:c>
      <x:c r="S2440" s="15" t="str">
        <x:v>https://www.zoopla.co.uk/to-rent/commercial/details/73168883/</x:v>
      </x:c>
      <x:c r="T2440" s="15" t="str">
        <x:v>https://chandlergarvey.com/find-a-property/properties/371297-280-main-road-high-wycombe</x:v>
      </x:c>
      <x:c r="U2440" s="15" t="str"/>
      <x:c r="V2440" s="15" t="str">
        <x:v>High Wycombe — Standalone / estate not stated</x:v>
      </x:c>
      <x:c r="W2440" s="15" t="str">
        <x:v>Individual unit ≤15,000 sq ft</x:v>
      </x:c>
      <x:c r="X2440" s="13" t="n">
        <x:f>IF(N2440="Yes",L2440,0)</x:f>
        <x:v>0</x:v>
      </x:c>
      <x:c r="Y2440" s="14" t="n">
        <x:v>1</x:v>
      </x:c>
      <x:c r="Z2440" s="13" t="str">
        <x:v>Industrial / workshop / storage</x:v>
      </x:c>
    </x:row>
    <x:row r="2441" ht="42" customHeight="1">
      <x:c r="A2441" s="13" t="str">
        <x:v>SE1461</x:v>
      </x:c>
      <x:c r="B2441" s="15" t="str">
        <x:v>High Wycombe</x:v>
      </x:c>
      <x:c r="C2441" s="15" t="str">
        <x:v>Piddington</x:v>
      </x:c>
      <x:c r="D2441" s="14"/>
      <x:c r="E2441" s="13" t="str">
        <x:v>Nearby</x:v>
      </x:c>
      <x:c r="F2441" s="15" t="str">
        <x:v>Standalone / estate not stated</x:v>
      </x:c>
      <x:c r="G2441" s="15" t="str">
        <x:v>North's Estate, Old Oxford Road, Piddington, High Wycombe, Bucks HP14</x:v>
      </x:c>
      <x:c r="H2441" s="13" t="str">
        <x:v>Current</x:v>
      </x:c>
      <x:c r="I2441" s="14" t="n">
        <x:v>2827</x:v>
      </x:c>
      <x:c r="J2441" s="13" t="str">
        <x:f>IF(AND(ISNUMBER(I2441),I2441&gt;0),IF(I2441&lt;=1000,"1–1,000",IF(I2441&lt;=2500,"1,001–2,500",IF(I2441&lt;=5000,"2,501–5,000",IF(I2441&lt;=10000,"5,001–10,000","10,001–15,000")))),"2,501–5,000")</x:f>
        <x:v>2,501–5,000</x:v>
      </x:c>
      <x:c r="K2441" s="16" t="n">
        <x:v>32496</x:v>
      </x:c>
      <x:c r="L2441" s="43" t="n">
        <x:f>IF(AND(ISNUMBER(I2441),I2441&gt;0,ISNUMBER(K2441),K2441&gt;0),K2441/I2441,"n.a.")</x:f>
        <x:v>11.494870887866997</x:v>
      </x:c>
      <x:c r="M2441" s="43"/>
      <x:c r="N2441" s="13" t="str">
        <x:v>Yes</x:v>
      </x:c>
      <x:c r="O2441" s="15" t="str">
        <x:v>Not stated in reviewed sources</x:v>
      </x:c>
      <x:c r="P2441" s="15" t="str">
        <x:v>Not stated in reviewed sources</x:v>
      </x:c>
      <x:c r="Q2441" s="15" t="str">
        <x:v>Industrial/warehouse accommodation; ancillary offices.</x:v>
      </x:c>
      <x:c r="R2441" s="15" t="str">
        <x:v>Advertised to let Current advert observed on 4 November 2026. Annual asking rent is 12 × advertised monthly rent; portal values may be rounded. Host BUA population not separately matched.</x:v>
      </x:c>
      <x:c r="S2441" s="15" t="str">
        <x:v>https://www.zoopla.co.uk/to-rent/commercial/details/73269934/</x:v>
      </x:c>
      <x:c r="T2441" s="15" t="str"/>
      <x:c r="U2441" s="15" t="str"/>
      <x:c r="V2441" s="15" t="str">
        <x:v>High Wycombe — Standalone / estate not stated</x:v>
      </x:c>
      <x:c r="W2441" s="15" t="str">
        <x:v>Individual unit ≤15,000 sq ft</x:v>
      </x:c>
      <x:c r="X2441" s="13" t="n">
        <x:f>IF(N2441="Yes",L2441,0)</x:f>
        <x:v>11.494870887866997</x:v>
      </x:c>
      <x:c r="Y2441" s="14" t="n">
        <x:v>1</x:v>
      </x:c>
      <x:c r="Z2441" s="13" t="str">
        <x:v>Industrial / workshop / storage</x:v>
      </x:c>
    </x:row>
    <x:row r="2442" ht="42" customHeight="1">
      <x:c r="A2442" s="13" t="str">
        <x:v>SE1462</x:v>
      </x:c>
      <x:c r="B2442" s="15" t="str">
        <x:v>High Wycombe</x:v>
      </x:c>
      <x:c r="C2442" s="15" t="str">
        <x:v>High Wycombe</x:v>
      </x:c>
      <x:c r="D2442" s="14" t="n">
        <x:v>83535</x:v>
      </x:c>
      <x:c r="E2442" s="13" t="str">
        <x:v>Town</x:v>
      </x:c>
      <x:c r="F2442" s="15" t="str">
        <x:v>Abercromby Industrial Estate</x:v>
      </x:c>
      <x:c r="G2442" s="15" t="str">
        <x:v>Abercromby Industrial Estate, High Wycombe, High Wycombe, HP12</x:v>
      </x:c>
      <x:c r="H2442" s="13" t="str">
        <x:v>Current</x:v>
      </x:c>
      <x:c r="I2442" s="14" t="n">
        <x:v>4090</x:v>
      </x:c>
      <x:c r="J2442" s="13" t="str">
        <x:f>IF(AND(ISNUMBER(I2442),I2442&gt;0),IF(I2442&lt;=1000,"1–1,000",IF(I2442&lt;=2500,"1,001–2,500",IF(I2442&lt;=5000,"2,501–5,000",IF(I2442&lt;=10000,"5,001–10,000","10,001–15,000")))),"2,501–5,000")</x:f>
        <x:v>2,501–5,000</x:v>
      </x:c>
      <x:c r="K2442" s="16" t="n">
        <x:v>35400</x:v>
      </x:c>
      <x:c r="L2442" s="43" t="n">
        <x:f>IF(AND(ISNUMBER(I2442),I2442&gt;0,ISNUMBER(K2442),K2442&gt;0),K2442/I2442,"n.a.")</x:f>
        <x:v>8.65525672371638</x:v>
      </x:c>
      <x:c r="M2442" s="43"/>
      <x:c r="N2442" s="13" t="str">
        <x:v>Yes</x:v>
      </x:c>
      <x:c r="O2442" s="15" t="str">
        <x:v>Not stated in reviewed sources</x:v>
      </x:c>
      <x:c r="P2442" s="15" t="str">
        <x:v>Not stated in reviewed sources</x:v>
      </x:c>
      <x:c r="Q2442" s="15" t="str">
        <x:v>Industrial/warehouse accommodation; three-phase power.</x:v>
      </x:c>
      <x:c r="R2442" s="15" t="str">
        <x:v>Advertised to let Current advert observed on 4 November 2026. Annual asking rent is 12 × advertised monthly rent; portal values may be rounded.</x:v>
      </x:c>
      <x:c r="S2442" s="15" t="str">
        <x:v>https://www.rightmove.co.uk/properties/175014986#/?channel=COM_LET</x:v>
      </x:c>
      <x:c r="T2442" s="15" t="str"/>
      <x:c r="U2442" s="15" t="str"/>
      <x:c r="V2442" s="15" t="str">
        <x:v>High Wycombe — Abercromby Industrial Estate</x:v>
      </x:c>
      <x:c r="W2442" s="15" t="str">
        <x:v>Individual unit ≤15,000 sq ft</x:v>
      </x:c>
      <x:c r="X2442" s="13" t="n">
        <x:f>IF(N2442="Yes",L2442,0)</x:f>
        <x:v>8.65525672371638</x:v>
      </x:c>
      <x:c r="Y2442" s="14" t="n">
        <x:v>1</x:v>
      </x:c>
      <x:c r="Z2442" s="13" t="str">
        <x:v>Industrial / workshop / storage</x:v>
      </x:c>
    </x:row>
    <x:row r="2443" ht="88" customHeight="1">
      <x:c r="A2443" s="13" t="str">
        <x:v>SE1463</x:v>
      </x:c>
      <x:c r="B2443" s="15" t="str">
        <x:v>High Wycombe</x:v>
      </x:c>
      <x:c r="C2443" s="15" t="str">
        <x:v>High Wycombe</x:v>
      </x:c>
      <x:c r="D2443" s="14" t="n">
        <x:v>83535</x:v>
      </x:c>
      <x:c r="E2443" s="13" t="str">
        <x:v>Town</x:v>
      </x:c>
      <x:c r="F2443" s="15" t="str">
        <x:v>Abercromby Industrial Estate</x:v>
      </x:c>
      <x:c r="G2443" s="15" t="str">
        <x:v>Unit 1c, Abercromby Industrial Estate, Abercromby Avenue, High Wycombe, Buckinghamshire HP12</x:v>
      </x:c>
      <x:c r="H2443" s="13" t="str">
        <x:v>Current</x:v>
      </x:c>
      <x:c r="I2443" s="14" t="n">
        <x:v>5565</x:v>
      </x:c>
      <x:c r="J2443" s="13" t="str">
        <x:f>IF(AND(ISNUMBER(I2443),I2443&gt;0),IF(I2443&lt;=1000,"1–1,000",IF(I2443&lt;=2500,"1,001–2,500",IF(I2443&lt;=5000,"2,501–5,000",IF(I2443&lt;=10000,"5,001–10,000","10,001–15,000")))),"5,001–10,000")</x:f>
        <x:v>5,001–10,000</x:v>
      </x:c>
      <x:c r="K2443" s="16" t="n">
        <x:v>47304</x:v>
      </x:c>
      <x:c r="L2443" s="43" t="n">
        <x:f>IF(AND(ISNUMBER(I2443),I2443&gt;0,ISNUMBER(K2443),K2443&gt;0),K2443/I2443,"n.a.")</x:f>
        <x:v>8.500269541778975</x:v>
      </x:c>
      <x:c r="M2443" s="43"/>
      <x:c r="N2443" s="13" t="str">
        <x:v>Yes</x:v>
      </x:c>
      <x:c r="O2443" s="15" t="str">
        <x:v>Not stated in reviewed sources</x:v>
      </x:c>
      <x:c r="P2443" s="15" t="str">
        <x:v>Unit 1c is a purpose built industrial unit with the benefit of entirely new roof, new decoration throughout, roller-shutter loading door, toilet facility, LED lighting.; Industrial Park Entirely New Roof Roller Shutter Loading Door New Decoration</x:v>
      </x:c>
      <x:c r="Q2443" s="15" t="str">
        <x:v>Industrial/warehouse accommodation.</x:v>
      </x:c>
      <x:c r="R2443" s="15" t="str">
        <x:v>Advertised to let Current advert observed on 4 November 2026. Annual asking rent is 12 × advertised monthly rent; portal values may be rounded.</x:v>
      </x:c>
      <x:c r="S2443" s="15" t="str">
        <x:v>https://www.zoopla.co.uk/to-rent/commercial/details/71259928/</x:v>
      </x:c>
      <x:c r="T2443" s="15" t="str">
        <x:v>https://www.zoopla.co.uk/to-rent/commercial/details/71216284/</x:v>
      </x:c>
      <x:c r="U2443" s="15" t="str">
        <x:v>https://www.zoopla.co.uk/to-rent/commercial/details/68466955/
https://www.rightmove.co.uk/properties/782520264928785#/?channel=COM_LET
https://www.rightmove.co.uk/properties/760757292176465#/?channel=COM_LET</x:v>
      </x:c>
      <x:c r="V2443" s="15" t="str">
        <x:v>High Wycombe — Abercromby Industrial Estate</x:v>
      </x:c>
      <x:c r="W2443" s="15" t="str">
        <x:v>Individual unit ≤15,000 sq ft</x:v>
      </x:c>
      <x:c r="X2443" s="13" t="n">
        <x:f>IF(N2443="Yes",L2443,0)</x:f>
        <x:v>8.500269541778975</x:v>
      </x:c>
      <x:c r="Y2443" s="14" t="n">
        <x:v>1</x:v>
      </x:c>
      <x:c r="Z2443" s="13" t="str">
        <x:v>Industrial / workshop / storage</x:v>
      </x:c>
    </x:row>
    <x:row r="2444" ht="88" customHeight="1">
      <x:c r="A2444" s="13" t="str">
        <x:v>SE1464</x:v>
      </x:c>
      <x:c r="B2444" s="15" t="str">
        <x:v>High Wycombe</x:v>
      </x:c>
      <x:c r="C2444" s="15" t="str">
        <x:v>High Wycombe</x:v>
      </x:c>
      <x:c r="D2444" s="14" t="n">
        <x:v>83535</x:v>
      </x:c>
      <x:c r="E2444" s="13" t="str">
        <x:v>Town</x:v>
      </x:c>
      <x:c r="F2444" s="15" t="str">
        <x:v>Abercromby Industrial Estate</x:v>
      </x:c>
      <x:c r="G2444" s="15" t="str">
        <x:v>Unit 2, Abercromby Industrial Estate, Abercromby Avenue, High Wycombe, Buckinghamshire HP12</x:v>
      </x:c>
      <x:c r="H2444" s="13" t="str">
        <x:v>Current</x:v>
      </x:c>
      <x:c r="I2444" s="14" t="n">
        <x:v>5799</x:v>
      </x:c>
      <x:c r="J2444" s="13" t="str">
        <x:f>IF(AND(ISNUMBER(I2444),I2444&gt;0),IF(I2444&lt;=1000,"1–1,000",IF(I2444&lt;=2500,"1,001–2,500",IF(I2444&lt;=5000,"2,501–5,000",IF(I2444&lt;=10000,"5,001–10,000","10,001–15,000")))),"5,001–10,000")</x:f>
        <x:v>5,001–10,000</x:v>
      </x:c>
      <x:c r="K2444" s="16" t="n">
        <x:v>63792</x:v>
      </x:c>
      <x:c r="L2444" s="43" t="n">
        <x:f>IF(AND(ISNUMBER(I2444),I2444&gt;0,ISNUMBER(K2444),K2444&gt;0),K2444/I2444,"n.a.")</x:f>
        <x:v>11.000517330574237</x:v>
      </x:c>
      <x:c r="M2444" s="43"/>
      <x:c r="N2444" s="13" t="str">
        <x:v>Yes</x:v>
      </x:c>
      <x:c r="O2444" s="15" t="str">
        <x:v>Not stated in reviewed sources</x:v>
      </x:c>
      <x:c r="P2444" s="15" t="str">
        <x:v>Purpose built interlinked (units 1a &amp; 2) industrial units with the benefit of loading door and toilet facilities to each.; Unit 2 is a purpose built industrial unit with the benefit of loading door, toilet facilities, LED lighting, entirely new roof and new decoration throughout.</x:v>
      </x:c>
      <x:c r="Q2444" s="15" t="str">
        <x:v>Industrial/warehouse accommodation.</x:v>
      </x:c>
      <x:c r="R2444" s="15" t="str">
        <x:v>Advertised to let Current advert observed on 4 November 2026. Annual asking rent is 12 × advertised monthly rent; portal values may be rounded.</x:v>
      </x:c>
      <x:c r="S2444" s="15" t="str">
        <x:v>https://www.zoopla.co.uk/to-rent/commercial/details/71259929/</x:v>
      </x:c>
      <x:c r="T2444" s="15" t="str">
        <x:v>https://www.zoopla.co.uk/to-rent/commercial/details/71216249/</x:v>
      </x:c>
      <x:c r="U2444" s="15" t="str">
        <x:v>https://www.zoopla.co.uk/to-rent/commercial/details/68466956/
https://www.rightmove.co.uk/properties/760757277508800#/?channel=COM_LET
https://www.rightmove.co.uk/properties/777783735993696#/?channel=COM_LET</x:v>
      </x:c>
      <x:c r="V2444" s="15" t="str">
        <x:v>High Wycombe — Abercromby Industrial Estate</x:v>
      </x:c>
      <x:c r="W2444" s="15" t="str">
        <x:v>Individual unit ≤15,000 sq ft</x:v>
      </x:c>
      <x:c r="X2444" s="13" t="n">
        <x:f>IF(N2444="Yes",L2444,0)</x:f>
        <x:v>11.000517330574237</x:v>
      </x:c>
      <x:c r="Y2444" s="14" t="n">
        <x:v>1</x:v>
      </x:c>
      <x:c r="Z2444" s="13" t="str">
        <x:v>Industrial / workshop / storage</x:v>
      </x:c>
    </x:row>
    <x:row r="2445" ht="62" customHeight="1">
      <x:c r="A2445" s="13" t="str">
        <x:v>SE1465</x:v>
      </x:c>
      <x:c r="B2445" s="15" t="str">
        <x:v>High Wycombe</x:v>
      </x:c>
      <x:c r="C2445" s="15" t="str">
        <x:v>High Wycombe</x:v>
      </x:c>
      <x:c r="D2445" s="14" t="n">
        <x:v>83535</x:v>
      </x:c>
      <x:c r="E2445" s="13" t="str">
        <x:v>Town</x:v>
      </x:c>
      <x:c r="F2445" s="15" t="str">
        <x:v>Brow Business Centre</x:v>
      </x:c>
      <x:c r="G2445" s="15" t="str">
        <x:v>B, Brow Business Centre, Copyground Lane, High Wycombe, Bucks HP12</x:v>
      </x:c>
      <x:c r="H2445" s="13" t="str">
        <x:v>Current</x:v>
      </x:c>
      <x:c r="I2445" s="14" t="n">
        <x:v>2185</x:v>
      </x:c>
      <x:c r="J2445" s="13" t="str">
        <x:f>IF(AND(ISNUMBER(I2445),I2445&gt;0),IF(I2445&lt;=1000,"1–1,000",IF(I2445&lt;=2500,"1,001–2,500",IF(I2445&lt;=5000,"2,501–5,000",IF(I2445&lt;=10000,"5,001–10,000","10,001–15,000")))),"1,001–2,500")</x:f>
        <x:v>1,001–2,500</x:v>
      </x:c>
      <x:c r="K2445" s="16" t="n">
        <x:v>27312.5</x:v>
      </x:c>
      <x:c r="L2445" s="43" t="n">
        <x:f>IF(AND(ISNUMBER(I2445),I2445&gt;0,ISNUMBER(K2445),K2445&gt;0),K2445/I2445,"n.a.")</x:f>
        <x:v>12.5</x:v>
      </x:c>
      <x:c r="M2445" s="43" t="n">
        <x:v>12.5</x:v>
      </x:c>
      <x:c r="N2445" s="13" t="str">
        <x:v>Yes</x:v>
      </x:c>
      <x:c r="O2445" s="15" t="str">
        <x:v>Not stated in reviewed sources</x:v>
      </x:c>
      <x:c r="P2445" s="15" t="str">
        <x:v>Not stated in reviewed sources</x:v>
      </x:c>
      <x:c r="Q2445" s="15" t="str">
        <x:v>Industrial/warehouse accommodation.</x:v>
      </x:c>
      <x:c r="R2445" s="15" t="str">
        <x:v>Advertised to let Current advert observed on 4 November 2026. Annual asking rent is 12 × advertised monthly rent; portal values may be rounded. Duplicate portal / agent advert for the same demise; counted once. Direct agent asking-rent field checked; excludes separately stated rates/service charges. Annual rent calculated from quoted £/sq ft/year × stated area.</x:v>
      </x:c>
      <x:c r="S2445" s="15" t="str">
        <x:v>https://www.zoopla.co.uk/to-rent/commercial/details/73269945/</x:v>
      </x:c>
      <x:c r="T2445" s="15" t="str">
        <x:v>https://www.zoopla.co.uk/to-rent/commercial/details/71620478/</x:v>
      </x:c>
      <x:c r="U2445" s="15" t="str">
        <x:v>https://chandlergarvey.com/find-a-property/properties/334358-brow-business-centre-copyground-lane-unit-b-high-wycombe</x:v>
      </x:c>
      <x:c r="V2445" s="15" t="str">
        <x:v>High Wycombe — Brow Business Centre</x:v>
      </x:c>
      <x:c r="W2445" s="15" t="str">
        <x:v>Individual unit ≤15,000 sq ft</x:v>
      </x:c>
      <x:c r="X2445" s="13" t="n">
        <x:f>IF(N2445="Yes",L2445,0)</x:f>
        <x:v>12.5</x:v>
      </x:c>
      <x:c r="Y2445" s="14" t="n">
        <x:v>1</x:v>
      </x:c>
      <x:c r="Z2445" s="13" t="str">
        <x:v>Industrial / workshop / storage</x:v>
      </x:c>
    </x:row>
    <x:row r="2446" ht="42" customHeight="1">
      <x:c r="A2446" s="13" t="str">
        <x:v>SE1466</x:v>
      </x:c>
      <x:c r="B2446" s="15" t="str">
        <x:v>High Wycombe</x:v>
      </x:c>
      <x:c r="C2446" s="15" t="str">
        <x:v>High Wycombe</x:v>
      </x:c>
      <x:c r="D2446" s="14" t="n">
        <x:v>83535</x:v>
      </x:c>
      <x:c r="E2446" s="13" t="str">
        <x:v>Town</x:v>
      </x:c>
      <x:c r="F2446" s="15" t="str">
        <x:v>Cressex Business Park</x:v>
      </x:c>
      <x:c r="G2446" s="15" t="str">
        <x:v>Barnes Wallis Court, Wellington Road, Cressex Business Park, High Wycombe, Bucks HP12</x:v>
      </x:c>
      <x:c r="H2446" s="13" t="str">
        <x:v>Current</x:v>
      </x:c>
      <x:c r="I2446" s="14" t="n">
        <x:v>2919</x:v>
      </x:c>
      <x:c r="J2446" s="13" t="str">
        <x:f>IF(AND(ISNUMBER(I2446),I2446&gt;0),IF(I2446&lt;=1000,"1–1,000",IF(I2446&lt;=2500,"1,001–2,500",IF(I2446&lt;=5000,"2,501–5,000",IF(I2446&lt;=10000,"5,001–10,000","10,001–15,000")))),"2,501–5,000")</x:f>
        <x:v>2,501–5,000</x:v>
      </x:c>
      <x:c r="K2446" s="16" t="n">
        <x:v>42000</x:v>
      </x:c>
      <x:c r="L2446" s="43" t="n">
        <x:f>IF(AND(ISNUMBER(I2446),I2446&gt;0,ISNUMBER(K2446),K2446&gt;0),K2446/I2446,"n.a.")</x:f>
        <x:v>14.388489208633093</x:v>
      </x:c>
      <x:c r="M2446" s="43"/>
      <x:c r="N2446" s="13" t="str">
        <x:v>Yes</x:v>
      </x:c>
      <x:c r="O2446" s="15" t="str">
        <x:v>Not stated in reviewed sources</x:v>
      </x:c>
      <x:c r="P2446" s="15" t="str">
        <x:v>The unit has the benefit of a roller shutter door to the front and 11 car parking spaces.</x:v>
      </x:c>
      <x:c r="Q2446" s="15" t="str">
        <x:v>Industrial/warehouse accommodation.</x:v>
      </x:c>
      <x:c r="R2446" s="15" t="str">
        <x:v>Advertised to let Current advert observed on 4 November 2026. Annual asking rent is 12 × advertised monthly rent; portal values may be rounded.</x:v>
      </x:c>
      <x:c r="S2446" s="15" t="str">
        <x:v>https://www.zoopla.co.uk/to-rent/commercial/details/74582786/</x:v>
      </x:c>
      <x:c r="T2446" s="15" t="str"/>
      <x:c r="U2446" s="15" t="str"/>
      <x:c r="V2446" s="15" t="str">
        <x:v>High Wycombe — Cressex Business Park</x:v>
      </x:c>
      <x:c r="W2446" s="15" t="str">
        <x:v>Individual unit ≤15,000 sq ft</x:v>
      </x:c>
      <x:c r="X2446" s="13" t="n">
        <x:f>IF(N2446="Yes",L2446,0)</x:f>
        <x:v>14.388489208633093</x:v>
      </x:c>
      <x:c r="Y2446" s="14" t="n">
        <x:v>1</x:v>
      </x:c>
      <x:c r="Z2446" s="13" t="str">
        <x:v>Industrial / workshop / storage</x:v>
      </x:c>
    </x:row>
    <x:row r="2447" ht="42" customHeight="1">
      <x:c r="A2447" s="13" t="str">
        <x:v>SE1467</x:v>
      </x:c>
      <x:c r="B2447" s="15" t="str">
        <x:v>High Wycombe</x:v>
      </x:c>
      <x:c r="C2447" s="15" t="str">
        <x:v>High Wycombe</x:v>
      </x:c>
      <x:c r="D2447" s="14" t="n">
        <x:v>83535</x:v>
      </x:c>
      <x:c r="E2447" s="13" t="str">
        <x:v>Town</x:v>
      </x:c>
      <x:c r="F2447" s="15" t="str">
        <x:v>Cressex Business Park</x:v>
      </x:c>
      <x:c r="G2447" s="15" t="str">
        <x:v>Ex Hawes Plant Depot, Coronation Road, Cressex Business Park, High Wycombe, Buckinghamshire HP12</x:v>
      </x:c>
      <x:c r="H2447" s="13" t="str">
        <x:v>Current</x:v>
      </x:c>
      <x:c r="I2447" s="14" t="n">
        <x:v>8115</x:v>
      </x:c>
      <x:c r="J2447" s="13" t="str">
        <x:f>IF(AND(ISNUMBER(I2447),I2447&gt;0),IF(I2447&lt;=1000,"1–1,000",IF(I2447&lt;=2500,"1,001–2,500",IF(I2447&lt;=5000,"2,501–5,000",IF(I2447&lt;=10000,"5,001–10,000","10,001–15,000")))),"5,001–10,000")</x:f>
        <x:v>5,001–10,000</x:v>
      </x:c>
      <x:c r="K2447" s="16" t="n">
        <x:v>97380</x:v>
      </x:c>
      <x:c r="L2447" s="43" t="n">
        <x:f>IF(AND(ISNUMBER(I2447),I2447&gt;0,ISNUMBER(K2447),K2447&gt;0),K2447/I2447,"n.a.")</x:f>
        <x:v>12</x:v>
      </x:c>
      <x:c r="M2447" s="43"/>
      <x:c r="N2447" s="13" t="str">
        <x:v>Yes</x:v>
      </x:c>
      <x:c r="O2447" s="15" t="str">
        <x:v>Not stated in reviewed sources</x:v>
      </x:c>
      <x:c r="P2447" s="15" t="str">
        <x:v>The unit benefits from rear access through what will be a new roller-shutter door.</x:v>
      </x:c>
      <x:c r="Q2447" s="15" t="str">
        <x:v>Workshop/industrial accommodation; ancillary offices; trade counter.</x:v>
      </x:c>
      <x:c r="R2447" s="15" t="str">
        <x:v>Advertised to let Current advert observed on 4 November 2026. Annual asking rent is 12 × advertised monthly rent; portal values may be rounded.</x:v>
      </x:c>
      <x:c r="S2447" s="15" t="str">
        <x:v>https://www.zoopla.co.uk/to-rent/commercial/details/74483906/</x:v>
      </x:c>
      <x:c r="T2447" s="15" t="str">
        <x:v>https://www.rightmove.co.uk/properties/779752384924112#/?channel=COM_LET</x:v>
      </x:c>
      <x:c r="U2447" s="15" t="str"/>
      <x:c r="V2447" s="15" t="str">
        <x:v>High Wycombe — Cressex Business Park</x:v>
      </x:c>
      <x:c r="W2447" s="15" t="str">
        <x:v>Individual unit ≤15,000 sq ft</x:v>
      </x:c>
      <x:c r="X2447" s="13" t="n">
        <x:f>IF(N2447="Yes",L2447,0)</x:f>
        <x:v>12</x:v>
      </x:c>
      <x:c r="Y2447" s="14" t="n">
        <x:v>1</x:v>
      </x:c>
      <x:c r="Z2447" s="13" t="str">
        <x:v>Industrial / workshop / storage</x:v>
      </x:c>
    </x:row>
    <x:row r="2448" ht="42" customHeight="1">
      <x:c r="A2448" s="13" t="str">
        <x:v>SE1468</x:v>
      </x:c>
      <x:c r="B2448" s="15" t="str">
        <x:v>High Wycombe</x:v>
      </x:c>
      <x:c r="C2448" s="15" t="str">
        <x:v>High Wycombe</x:v>
      </x:c>
      <x:c r="D2448" s="14" t="n">
        <x:v>83535</x:v>
      </x:c>
      <x:c r="E2448" s="13" t="str">
        <x:v>Town</x:v>
      </x:c>
      <x:c r="F2448" s="15" t="str">
        <x:v>Cressex Business Park</x:v>
      </x:c>
      <x:c r="G2448" s="15" t="str">
        <x:v>Halifax Road, Cressex Business Park, High Wycombe, Bucks HP12</x:v>
      </x:c>
      <x:c r="H2448" s="13" t="str">
        <x:v>Current</x:v>
      </x:c>
      <x:c r="I2448" s="14" t="n">
        <x:v>4869</x:v>
      </x:c>
      <x:c r="J2448" s="13" t="str">
        <x:f>IF(AND(ISNUMBER(I2448),I2448&gt;0),IF(I2448&lt;=1000,"1–1,000",IF(I2448&lt;=2500,"1,001–2,500",IF(I2448&lt;=5000,"2,501–5,000",IF(I2448&lt;=10000,"5,001–10,000","10,001–15,000")))),"2,501–5,000")</x:f>
        <x:v>2,501–5,000</x:v>
      </x:c>
      <x:c r="K2448" s="16" t="n">
        <x:v>50004</x:v>
      </x:c>
      <x:c r="L2448" s="43" t="n">
        <x:f>IF(AND(ISNUMBER(I2448),I2448&gt;0,ISNUMBER(K2448),K2448&gt;0),K2448/I2448,"n.a.")</x:f>
        <x:v>10.269870609981515</x:v>
      </x:c>
      <x:c r="M2448" s="43"/>
      <x:c r="N2448" s="13" t="str">
        <x:v>Yes</x:v>
      </x:c>
      <x:c r="O2448" s="15" t="str">
        <x:v>Not stated in reviewed sources</x:v>
      </x:c>
      <x:c r="P2448" s="15" t="str">
        <x:v>Not stated in reviewed sources</x:v>
      </x:c>
      <x:c r="Q2448" s="15" t="str">
        <x:v>Workshop/industrial accommodation; refurbished space.</x:v>
      </x:c>
      <x:c r="R2448" s="15" t="str">
        <x:v>Advertised to let Current advert observed on 4 November 2026. Annual asking rent is 12 × advertised monthly rent; portal values may be rounded.</x:v>
      </x:c>
      <x:c r="S2448" s="15" t="str">
        <x:v>https://www.zoopla.co.uk/to-rent/commercial/details/71331193/</x:v>
      </x:c>
      <x:c r="T2448" s="15" t="str"/>
      <x:c r="U2448" s="15" t="str"/>
      <x:c r="V2448" s="15" t="str">
        <x:v>High Wycombe — Cressex Business Park</x:v>
      </x:c>
      <x:c r="W2448" s="15" t="str">
        <x:v>Individual unit ≤15,000 sq ft</x:v>
      </x:c>
      <x:c r="X2448" s="13" t="n">
        <x:f>IF(N2448="Yes",L2448,0)</x:f>
        <x:v>10.269870609981515</x:v>
      </x:c>
      <x:c r="Y2448" s="14" t="n">
        <x:v>1</x:v>
      </x:c>
      <x:c r="Z2448" s="13" t="str">
        <x:v>Industrial / workshop / storage</x:v>
      </x:c>
    </x:row>
    <x:row r="2449" ht="42" customHeight="1">
      <x:c r="A2449" s="13" t="str">
        <x:v>SE1469</x:v>
      </x:c>
      <x:c r="B2449" s="15" t="str">
        <x:v>High Wycombe</x:v>
      </x:c>
      <x:c r="C2449" s="15" t="str">
        <x:v>High Wycombe</x:v>
      </x:c>
      <x:c r="D2449" s="14" t="n">
        <x:v>83535</x:v>
      </x:c>
      <x:c r="E2449" s="13" t="str">
        <x:v>Town</x:v>
      </x:c>
      <x:c r="F2449" s="15" t="str">
        <x:v>Cressex Business Park</x:v>
      </x:c>
      <x:c r="G2449" s="15" t="str">
        <x:v>Industrial Centre, Blenheim Road, Cressex Business Park, High Wycombe, Bucks HP12</x:v>
      </x:c>
      <x:c r="H2449" s="13" t="str">
        <x:v>Current</x:v>
      </x:c>
      <x:c r="I2449" s="14" t="n">
        <x:v>8480</x:v>
      </x:c>
      <x:c r="J2449" s="13" t="str">
        <x:f>IF(AND(ISNUMBER(I2449),I2449&gt;0),IF(I2449&lt;=1000,"1–1,000",IF(I2449&lt;=2500,"1,001–2,500",IF(I2449&lt;=5000,"2,501–5,000",IF(I2449&lt;=10000,"5,001–10,000","10,001–15,000")))),"5,001–10,000")</x:f>
        <x:v>5,001–10,000</x:v>
      </x:c>
      <x:c r="K2449" s="16"/>
      <x:c r="L2449" s="43" t="str">
        <x:f>IF(AND(ISNUMBER(I2449),I2449&gt;0,ISNUMBER(K2449),K2449&gt;0),K2449/I2449,"n.a.")</x:f>
        <x:v>n.a.</x:v>
      </x:c>
      <x:c r="M2449" s="43"/>
      <x:c r="N2449" s="13" t="str">
        <x:v>No</x:v>
      </x:c>
      <x:c r="O2449" s="15" t="str">
        <x:v>Not stated in reviewed sources</x:v>
      </x:c>
      <x:c r="P2449" s="15" t="str">
        <x:v>Not stated in reviewed sources</x:v>
      </x:c>
      <x:c r="Q2449" s="15" t="str">
        <x:v>Industrial/warehouse accommodation.</x:v>
      </x:c>
      <x:c r="R2449" s="15" t="str">
        <x:v>Advertised to let Current advert observed on 4 November 2026.</x:v>
      </x:c>
      <x:c r="S2449" s="15" t="str">
        <x:v>https://www.zoopla.co.uk/to-rent/commercial/details/74513753/</x:v>
      </x:c>
      <x:c r="T2449" s="15" t="str"/>
      <x:c r="U2449" s="15" t="str"/>
      <x:c r="V2449" s="15" t="str">
        <x:v>High Wycombe — Cressex Business Park</x:v>
      </x:c>
      <x:c r="W2449" s="15" t="str">
        <x:v>Individual unit ≤15,000 sq ft</x:v>
      </x:c>
      <x:c r="X2449" s="13" t="n">
        <x:f>IF(N2449="Yes",L2449,0)</x:f>
        <x:v>0</x:v>
      </x:c>
      <x:c r="Y2449" s="14" t="n">
        <x:v>1</x:v>
      </x:c>
      <x:c r="Z2449" s="13" t="str">
        <x:v>Industrial / workshop / storage</x:v>
      </x:c>
    </x:row>
    <x:row r="2450" ht="42" customHeight="1">
      <x:c r="A2450" s="13" t="str">
        <x:v>SE1470</x:v>
      </x:c>
      <x:c r="B2450" s="15" t="str">
        <x:v>High Wycombe</x:v>
      </x:c>
      <x:c r="C2450" s="15" t="str">
        <x:v>High Wycombe</x:v>
      </x:c>
      <x:c r="D2450" s="14" t="n">
        <x:v>83535</x:v>
      </x:c>
      <x:c r="E2450" s="13" t="str">
        <x:v>Town</x:v>
      </x:c>
      <x:c r="F2450" s="15" t="str">
        <x:v>Cressex Business Park</x:v>
      </x:c>
      <x:c r="G2450" s="15" t="str">
        <x:v>Network 4, Lincoln Road, Cressex Business Park, High Wycombe, Bucks HP12</x:v>
      </x:c>
      <x:c r="H2450" s="13" t="str">
        <x:v>Current</x:v>
      </x:c>
      <x:c r="I2450" s="14" t="n">
        <x:v>3584</x:v>
      </x:c>
      <x:c r="J2450" s="13" t="str">
        <x:f>IF(AND(ISNUMBER(I2450),I2450&gt;0),IF(I2450&lt;=1000,"1–1,000",IF(I2450&lt;=2500,"1,001–2,500",IF(I2450&lt;=5000,"2,501–5,000",IF(I2450&lt;=10000,"5,001–10,000","10,001–15,000")))),"2,501–5,000")</x:f>
        <x:v>2,501–5,000</x:v>
      </x:c>
      <x:c r="K2450" s="16" t="n">
        <x:v>44748</x:v>
      </x:c>
      <x:c r="L2450" s="43" t="n">
        <x:f>IF(AND(ISNUMBER(I2450),I2450&gt;0,ISNUMBER(K2450),K2450&gt;0),K2450/I2450,"n.a.")</x:f>
        <x:v>12.485491071428571</x:v>
      </x:c>
      <x:c r="M2450" s="43"/>
      <x:c r="N2450" s="13" t="str">
        <x:v>Yes</x:v>
      </x:c>
      <x:c r="O2450" s="15" t="str">
        <x:v>Not stated in reviewed sources</x:v>
      </x:c>
      <x:c r="P2450" s="15" t="str">
        <x:v>Not stated in reviewed sources</x:v>
      </x:c>
      <x:c r="Q2450" s="15" t="str">
        <x:v>Industrial/warehouse accommodation.</x:v>
      </x:c>
      <x:c r="R2450" s="15" t="str">
        <x:v>Advertised to let Current advert observed on 4 November 2026. Annual asking rent is 12 × advertised monthly rent; portal values may be rounded.</x:v>
      </x:c>
      <x:c r="S2450" s="15" t="str">
        <x:v>https://www.zoopla.co.uk/to-rent/commercial/details/73802358/</x:v>
      </x:c>
      <x:c r="T2450" s="15" t="str"/>
      <x:c r="U2450" s="15" t="str"/>
      <x:c r="V2450" s="15" t="str">
        <x:v>High Wycombe — Cressex Business Park</x:v>
      </x:c>
      <x:c r="W2450" s="15" t="str">
        <x:v>Individual unit ≤15,000 sq ft</x:v>
      </x:c>
      <x:c r="X2450" s="13" t="n">
        <x:f>IF(N2450="Yes",L2450,0)</x:f>
        <x:v>12.485491071428571</x:v>
      </x:c>
      <x:c r="Y2450" s="14" t="n">
        <x:v>1</x:v>
      </x:c>
      <x:c r="Z2450" s="13" t="str">
        <x:v>Industrial / workshop / storage</x:v>
      </x:c>
    </x:row>
    <x:row r="2451" ht="42" customHeight="1">
      <x:c r="A2451" s="13" t="str">
        <x:v>SE1471</x:v>
      </x:c>
      <x:c r="B2451" s="15" t="str">
        <x:v>High Wycombe</x:v>
      </x:c>
      <x:c r="C2451" s="15" t="str">
        <x:v>High Wycombe</x:v>
      </x:c>
      <x:c r="D2451" s="14" t="n">
        <x:v>83535</x:v>
      </x:c>
      <x:c r="E2451" s="13" t="str">
        <x:v>Town</x:v>
      </x:c>
      <x:c r="F2451" s="15" t="str">
        <x:v>Cressex Business Park</x:v>
      </x:c>
      <x:c r="G2451" s="15" t="str">
        <x:v>The Gateway Centre, Coronation Road, Cressex Business Park, High Wycombe, Bucks HP12</x:v>
      </x:c>
      <x:c r="H2451" s="13" t="str">
        <x:v>Current</x:v>
      </x:c>
      <x:c r="I2451" s="14" t="n">
        <x:v>10838</x:v>
      </x:c>
      <x:c r="J2451" s="13" t="str">
        <x:f>IF(AND(ISNUMBER(I2451),I2451&gt;0),IF(I2451&lt;=1000,"1–1,000",IF(I2451&lt;=2500,"1,001–2,500",IF(I2451&lt;=5000,"2,501–5,000",IF(I2451&lt;=10000,"5,001–10,000","10,001–15,000")))),"10,001–15,000")</x:f>
        <x:v>10,001–15,000</x:v>
      </x:c>
      <x:c r="K2451" s="16"/>
      <x:c r="L2451" s="43" t="str">
        <x:f>IF(AND(ISNUMBER(I2451),I2451&gt;0,ISNUMBER(K2451),K2451&gt;0),K2451/I2451,"n.a.")</x:f>
        <x:v>n.a.</x:v>
      </x:c>
      <x:c r="M2451" s="43"/>
      <x:c r="N2451" s="13" t="str">
        <x:v>No</x:v>
      </x:c>
      <x:c r="O2451" s="15" t="str">
        <x:v>Not stated in reviewed sources</x:v>
      </x:c>
      <x:c r="P2451" s="15" t="str">
        <x:v>Not stated in reviewed sources</x:v>
      </x:c>
      <x:c r="Q2451" s="15" t="str">
        <x:v>Industrial/warehouse accommodation.</x:v>
      </x:c>
      <x:c r="R2451" s="15" t="str">
        <x:v>Advertised to let Current advert observed on 4 November 2026.</x:v>
      </x:c>
      <x:c r="S2451" s="15" t="str">
        <x:v>https://www.zoopla.co.uk/to-rent/commercial/details/73527983/</x:v>
      </x:c>
      <x:c r="T2451" s="15" t="str"/>
      <x:c r="U2451" s="15" t="str"/>
      <x:c r="V2451" s="15" t="str">
        <x:v>High Wycombe — Cressex Business Park</x:v>
      </x:c>
      <x:c r="W2451" s="15" t="str">
        <x:v>Individual unit ≤15,000 sq ft</x:v>
      </x:c>
      <x:c r="X2451" s="13" t="n">
        <x:f>IF(N2451="Yes",L2451,0)</x:f>
        <x:v>0</x:v>
      </x:c>
      <x:c r="Y2451" s="14" t="n">
        <x:v>1</x:v>
      </x:c>
      <x:c r="Z2451" s="13" t="str">
        <x:v>Industrial / workshop / storage</x:v>
      </x:c>
    </x:row>
    <x:row r="2452" ht="42" customHeight="1">
      <x:c r="A2452" s="13" t="str">
        <x:v>SE1472</x:v>
      </x:c>
      <x:c r="B2452" s="15" t="str">
        <x:v>High Wycombe</x:v>
      </x:c>
      <x:c r="C2452" s="15" t="str">
        <x:v>High Wycombe</x:v>
      </x:c>
      <x:c r="D2452" s="14" t="n">
        <x:v>83535</x:v>
      </x:c>
      <x:c r="E2452" s="13" t="str">
        <x:v>Town</x:v>
      </x:c>
      <x:c r="F2452" s="15" t="str">
        <x:v>Cressex Business Park</x:v>
      </x:c>
      <x:c r="G2452" s="15" t="str">
        <x:v>Unit 6 Wycombe Trade Park, Lincoln Road, High Wycombe</x:v>
      </x:c>
      <x:c r="H2452" s="13" t="str">
        <x:v>Current</x:v>
      </x:c>
      <x:c r="I2452" s="14" t="n">
        <x:v>3767</x:v>
      </x:c>
      <x:c r="J2452" s="13" t="str">
        <x:f>IF(AND(ISNUMBER(I2452),I2452&gt;0),IF(I2452&lt;=1000,"1–1,000",IF(I2452&lt;=2500,"1,001–2,500",IF(I2452&lt;=5000,"2,501–5,000",IF(I2452&lt;=10000,"5,001–10,000","10,001–15,000")))),"2,501–5,000")</x:f>
        <x:v>2,501–5,000</x:v>
      </x:c>
      <x:c r="K2452" s="16" t="n">
        <x:v>34848</x:v>
      </x:c>
      <x:c r="L2452" s="43" t="n">
        <x:f>IF(AND(ISNUMBER(I2452),I2452&gt;0,ISNUMBER(K2452),K2452&gt;0),K2452/I2452,"n.a.")</x:f>
        <x:v>9.250862755508361</x:v>
      </x:c>
      <x:c r="M2452" s="43"/>
      <x:c r="N2452" s="13" t="str">
        <x:v>Yes</x:v>
      </x:c>
      <x:c r="O2452" s="15" t="str">
        <x:v>Not stated in reviewed sources</x:v>
      </x:c>
      <x:c r="P2452" s="15" t="str">
        <x:v>Not stated in reviewed sources</x:v>
      </x:c>
      <x:c r="Q2452" s="15" t="str">
        <x:v>Industrial/warehouse accommodation; refurbished space.</x:v>
      </x:c>
      <x:c r="R2452" s="15" t="str">
        <x:v>Advertised to let Current advert observed on 4 November 2026. Annual asking rent is 12 × advertised monthly rent; portal values may be rounded.</x:v>
      </x:c>
      <x:c r="S2452" s="15" t="str">
        <x:v>https://www.zoopla.co.uk/to-rent/commercial/details/72226477/</x:v>
      </x:c>
      <x:c r="T2452" s="15" t="str">
        <x:v>https://www.rightmove.co.uk/properties/778503132300449#/?channel=COM_LET</x:v>
      </x:c>
      <x:c r="U2452" s="15" t="str"/>
      <x:c r="V2452" s="15" t="str">
        <x:v>High Wycombe — Cressex Business Park</x:v>
      </x:c>
      <x:c r="W2452" s="15" t="str">
        <x:v>Individual unit ≤15,000 sq ft</x:v>
      </x:c>
      <x:c r="X2452" s="13" t="n">
        <x:f>IF(N2452="Yes",L2452,0)</x:f>
        <x:v>9.250862755508361</x:v>
      </x:c>
      <x:c r="Y2452" s="14" t="n">
        <x:v>1</x:v>
      </x:c>
      <x:c r="Z2452" s="13" t="str">
        <x:v>Industrial / workshop / storage</x:v>
      </x:c>
    </x:row>
    <x:row r="2453" ht="42" customHeight="1">
      <x:c r="A2453" s="13" t="str">
        <x:v>SE1473</x:v>
      </x:c>
      <x:c r="B2453" s="15" t="str">
        <x:v>High Wycombe</x:v>
      </x:c>
      <x:c r="C2453" s="15" t="str">
        <x:v>High Wycombe</x:v>
      </x:c>
      <x:c r="D2453" s="14" t="n">
        <x:v>83535</x:v>
      </x:c>
      <x:c r="E2453" s="13" t="str">
        <x:v>Town</x:v>
      </x:c>
      <x:c r="F2453" s="15" t="str">
        <x:v>Cressex Business Park</x:v>
      </x:c>
      <x:c r="G2453" s="15" t="str">
        <x:v>Unit 7 Wycombe Trade Park, Lincoln Road, High Wycombe</x:v>
      </x:c>
      <x:c r="H2453" s="13" t="str">
        <x:v>Current</x:v>
      </x:c>
      <x:c r="I2453" s="14" t="n">
        <x:v>3771</x:v>
      </x:c>
      <x:c r="J2453" s="13" t="str">
        <x:f>IF(AND(ISNUMBER(I2453),I2453&gt;0),IF(I2453&lt;=1000,"1–1,000",IF(I2453&lt;=2500,"1,001–2,500",IF(I2453&lt;=5000,"2,501–5,000",IF(I2453&lt;=10000,"5,001–10,000","10,001–15,000")))),"2,501–5,000")</x:f>
        <x:v>2,501–5,000</x:v>
      </x:c>
      <x:c r="K2453" s="16" t="n">
        <x:v>34884</x:v>
      </x:c>
      <x:c r="L2453" s="43" t="n">
        <x:f>IF(AND(ISNUMBER(I2453),I2453&gt;0,ISNUMBER(K2453),K2453&gt;0),K2453/I2453,"n.a.")</x:f>
        <x:v>9.250596658711217</x:v>
      </x:c>
      <x:c r="M2453" s="43"/>
      <x:c r="N2453" s="13" t="str">
        <x:v>Yes</x:v>
      </x:c>
      <x:c r="O2453" s="15" t="str">
        <x:v>Not stated in reviewed sources</x:v>
      </x:c>
      <x:c r="P2453" s="15" t="str">
        <x:v>Not stated in reviewed sources</x:v>
      </x:c>
      <x:c r="Q2453" s="15" t="str">
        <x:v>Industrial/warehouse accommodation; refurbished space.</x:v>
      </x:c>
      <x:c r="R2453" s="15" t="str">
        <x:v>Advertised to let Current advert observed on 4 November 2026. Annual asking rent is 12 × advertised monthly rent; portal values may be rounded.</x:v>
      </x:c>
      <x:c r="S2453" s="15" t="str">
        <x:v>https://www.zoopla.co.uk/to-rent/commercial/details/72226476/</x:v>
      </x:c>
      <x:c r="T2453" s="15" t="str"/>
      <x:c r="U2453" s="15" t="str"/>
      <x:c r="V2453" s="15" t="str">
        <x:v>High Wycombe — Cressex Business Park</x:v>
      </x:c>
      <x:c r="W2453" s="15" t="str">
        <x:v>Individual unit ≤15,000 sq ft</x:v>
      </x:c>
      <x:c r="X2453" s="13" t="n">
        <x:f>IF(N2453="Yes",L2453,0)</x:f>
        <x:v>9.250596658711217</x:v>
      </x:c>
      <x:c r="Y2453" s="14" t="n">
        <x:v>1</x:v>
      </x:c>
      <x:c r="Z2453" s="13" t="str">
        <x:v>Industrial / workshop / storage</x:v>
      </x:c>
    </x:row>
    <x:row r="2454" ht="42" customHeight="1">
      <x:c r="A2454" s="13" t="str">
        <x:v>SE1474</x:v>
      </x:c>
      <x:c r="B2454" s="15" t="str">
        <x:v>High Wycombe</x:v>
      </x:c>
      <x:c r="C2454" s="15" t="str">
        <x:v>High Wycombe</x:v>
      </x:c>
      <x:c r="D2454" s="14" t="n">
        <x:v>83535</x:v>
      </x:c>
      <x:c r="E2454" s="13" t="str">
        <x:v>Town</x:v>
      </x:c>
      <x:c r="F2454" s="15" t="str">
        <x:v>Cressex Business Park</x:v>
      </x:c>
      <x:c r="G2454" s="15" t="str">
        <x:v>Wycombe Logistics Centre, Lincoln Road, Cressex Business Park, High Wycombe, Bucks HP12</x:v>
      </x:c>
      <x:c r="H2454" s="13" t="str">
        <x:v>Current</x:v>
      </x:c>
      <x:c r="I2454" s="14" t="n">
        <x:v>8487</x:v>
      </x:c>
      <x:c r="J2454" s="13" t="str">
        <x:f>IF(AND(ISNUMBER(I2454),I2454&gt;0),IF(I2454&lt;=1000,"1–1,000",IF(I2454&lt;=2500,"1,001–2,500",IF(I2454&lt;=5000,"2,501–5,000",IF(I2454&lt;=10000,"5,001–10,000","10,001–15,000")))),"5,001–10,000")</x:f>
        <x:v>5,001–10,000</x:v>
      </x:c>
      <x:c r="K2454" s="16"/>
      <x:c r="L2454" s="43" t="str">
        <x:f>IF(AND(ISNUMBER(I2454),I2454&gt;0,ISNUMBER(K2454),K2454&gt;0),K2454/I2454,"n.a.")</x:f>
        <x:v>n.a.</x:v>
      </x:c>
      <x:c r="M2454" s="43"/>
      <x:c r="N2454" s="13" t="str">
        <x:v>No</x:v>
      </x:c>
      <x:c r="O2454" s="15" t="str">
        <x:v>Not stated in reviewed sources</x:v>
      </x:c>
      <x:c r="P2454" s="15" t="str">
        <x:v>Not stated in reviewed sources</x:v>
      </x:c>
      <x:c r="Q2454" s="15" t="str">
        <x:v>Industrial/warehouse accommodation.</x:v>
      </x:c>
      <x:c r="R2454" s="15" t="str">
        <x:v>Advertised to let Current advert observed on 4 November 2026.</x:v>
      </x:c>
      <x:c r="S2454" s="15" t="str">
        <x:v>https://www.zoopla.co.uk/to-rent/commercial/details/74140538/</x:v>
      </x:c>
      <x:c r="T2454" s="15" t="str"/>
      <x:c r="U2454" s="15" t="str"/>
      <x:c r="V2454" s="15" t="str">
        <x:v>High Wycombe — Cressex Business Park</x:v>
      </x:c>
      <x:c r="W2454" s="15" t="str">
        <x:v>Individual unit ≤15,000 sq ft</x:v>
      </x:c>
      <x:c r="X2454" s="13" t="n">
        <x:f>IF(N2454="Yes",L2454,0)</x:f>
        <x:v>0</x:v>
      </x:c>
      <x:c r="Y2454" s="14" t="n">
        <x:v>1</x:v>
      </x:c>
      <x:c r="Z2454" s="13" t="str">
        <x:v>Industrial / workshop / storage</x:v>
      </x:c>
    </x:row>
    <x:row r="2455" ht="42" customHeight="1">
      <x:c r="A2455" s="13" t="str">
        <x:v>SE1475</x:v>
      </x:c>
      <x:c r="B2455" s="15" t="str">
        <x:v>High Wycombe</x:v>
      </x:c>
      <x:c r="C2455" s="15" t="str">
        <x:v>High Wycombe</x:v>
      </x:c>
      <x:c r="D2455" s="14" t="n">
        <x:v>83535</x:v>
      </x:c>
      <x:c r="E2455" s="13" t="str">
        <x:v>Town</x:v>
      </x:c>
      <x:c r="F2455" s="15" t="str">
        <x:v>Fairview Industrial Estate</x:v>
      </x:c>
      <x:c r="G2455" s="15" t="str">
        <x:v>Fairview Industrial Estate, Beech Road, High Wycombe, Bucks HP11</x:v>
      </x:c>
      <x:c r="H2455" s="13" t="str">
        <x:v>Current</x:v>
      </x:c>
      <x:c r="I2455" s="14" t="n">
        <x:v>12902</x:v>
      </x:c>
      <x:c r="J2455" s="13" t="str">
        <x:f>IF(AND(ISNUMBER(I2455),I2455&gt;0),IF(I2455&lt;=1000,"1–1,000",IF(I2455&lt;=2500,"1,001–2,500",IF(I2455&lt;=5000,"2,501–5,000",IF(I2455&lt;=10000,"5,001–10,000","10,001–15,000")))),"10,001–15,000")</x:f>
        <x:v>10,001–15,000</x:v>
      </x:c>
      <x:c r="K2455" s="16" t="n">
        <x:v>128376</x:v>
      </x:c>
      <x:c r="L2455" s="43" t="n">
        <x:f>IF(AND(ISNUMBER(I2455),I2455&gt;0,ISNUMBER(K2455),K2455&gt;0),K2455/I2455,"n.a.")</x:f>
        <x:v>9.95008525809952</x:v>
      </x:c>
      <x:c r="M2455" s="43"/>
      <x:c r="N2455" s="13" t="str">
        <x:v>Yes</x:v>
      </x:c>
      <x:c r="O2455" s="15" t="str">
        <x:v>Not stated in reviewed sources</x:v>
      </x:c>
      <x:c r="P2455" s="15" t="str">
        <x:v>Not stated in reviewed sources</x:v>
      </x:c>
      <x:c r="Q2455" s="15" t="str">
        <x:v>Workshop/industrial accommodation.</x:v>
      </x:c>
      <x:c r="R2455" s="15" t="str">
        <x:v>Advertised to let Current advert observed on 4 November 2026. Annual asking rent is 12 × advertised monthly rent; portal values may be rounded.</x:v>
      </x:c>
      <x:c r="S2455" s="15" t="str">
        <x:v>https://www.zoopla.co.uk/to-rent/commercial/details/69838323/</x:v>
      </x:c>
      <x:c r="T2455" s="15" t="str"/>
      <x:c r="U2455" s="15" t="str"/>
      <x:c r="V2455" s="15" t="str">
        <x:v>High Wycombe — Fairview Industrial Estate</x:v>
      </x:c>
      <x:c r="W2455" s="15" t="str">
        <x:v>Individual unit ≤15,000 sq ft</x:v>
      </x:c>
      <x:c r="X2455" s="13" t="n">
        <x:f>IF(N2455="Yes",L2455,0)</x:f>
        <x:v>9.95008525809952</x:v>
      </x:c>
      <x:c r="Y2455" s="14" t="n">
        <x:v>1</x:v>
      </x:c>
      <x:c r="Z2455" s="13" t="str">
        <x:v>Industrial / workshop / storage</x:v>
      </x:c>
    </x:row>
    <x:row r="2456" ht="62" customHeight="1">
      <x:c r="A2456" s="13" t="str">
        <x:v>SE1476</x:v>
      </x:c>
      <x:c r="B2456" s="15" t="str">
        <x:v>High Wycombe</x:v>
      </x:c>
      <x:c r="C2456" s="15" t="str">
        <x:v>High Wycombe</x:v>
      </x:c>
      <x:c r="D2456" s="14" t="n">
        <x:v>83535</x:v>
      </x:c>
      <x:c r="E2456" s="13" t="str">
        <x:v>Town</x:v>
      </x:c>
      <x:c r="F2456" s="15" t="str">
        <x:v>Knaves Beech Industrial Estate</x:v>
      </x:c>
      <x:c r="G2456" s="15" t="str">
        <x:v>Units C1, Knaves Beech Industrial Estate, Boundary Road, High Wycombe HP10</x:v>
      </x:c>
      <x:c r="H2456" s="13" t="str">
        <x:v>Current</x:v>
      </x:c>
      <x:c r="I2456" s="14" t="n">
        <x:v>11415</x:v>
      </x:c>
      <x:c r="J2456" s="13" t="str">
        <x:f>IF(AND(ISNUMBER(I2456),I2456&gt;0),IF(I2456&lt;=1000,"1–1,000",IF(I2456&lt;=2500,"1,001–2,500",IF(I2456&lt;=5000,"2,501–5,000",IF(I2456&lt;=10000,"5,001–10,000","10,001–15,000")))),"10,001–15,000")</x:f>
        <x:v>10,001–15,000</x:v>
      </x:c>
      <x:c r="K2456" s="16"/>
      <x:c r="L2456" s="43" t="str">
        <x:f>IF(AND(ISNUMBER(I2456),I2456&gt;0,ISNUMBER(K2456),K2456&gt;0),K2456/I2456,"n.a.")</x:f>
        <x:v>n.a.</x:v>
      </x:c>
      <x:c r="M2456" s="43"/>
      <x:c r="N2456" s="13" t="str">
        <x:v>No</x:v>
      </x:c>
      <x:c r="O2456" s="15" t="str">
        <x:v>Not stated in reviewed sources</x:v>
      </x:c>
      <x:c r="P2456" s="15" t="str">
        <x:v>Units C1, C2 &amp; C3 comprise of a terrace of three industrial/warehouse units with pitched roofs, full height glazed reception areas and covered rear loading doors.</x:v>
      </x:c>
      <x:c r="Q2456" s="15" t="str">
        <x:v>Industrial/warehouse accommodation.</x:v>
      </x:c>
      <x:c r="R2456" s="15" t="str">
        <x:v>Advertised to let Current advert observed on 4 November 2026.</x:v>
      </x:c>
      <x:c r="S2456" s="15" t="str">
        <x:v>https://www.zoopla.co.uk/to-rent/commercial/details/73917037/</x:v>
      </x:c>
      <x:c r="T2456" s="15" t="str">
        <x:v>https://www.zoopla.co.uk/to-rent/commercial/details/73848369/</x:v>
      </x:c>
      <x:c r="U2456" s="15" t="str">
        <x:v>https://www.rightmove.co.uk/properties/766154214225073#/?channel=COM_LET</x:v>
      </x:c>
      <x:c r="V2456" s="15" t="str">
        <x:v>High Wycombe — Knaves Beech Industrial Estate</x:v>
      </x:c>
      <x:c r="W2456" s="15" t="str">
        <x:v>Individual unit ≤15,000 sq ft</x:v>
      </x:c>
      <x:c r="X2456" s="13" t="n">
        <x:f>IF(N2456="Yes",L2456,0)</x:f>
        <x:v>0</x:v>
      </x:c>
      <x:c r="Y2456" s="14" t="n">
        <x:v>1</x:v>
      </x:c>
      <x:c r="Z2456" s="13" t="str">
        <x:v>Industrial / workshop / storage</x:v>
      </x:c>
    </x:row>
    <x:row r="2457" ht="62" customHeight="1">
      <x:c r="A2457" s="13" t="str">
        <x:v>SE1477</x:v>
      </x:c>
      <x:c r="B2457" s="15" t="str">
        <x:v>High Wycombe</x:v>
      </x:c>
      <x:c r="C2457" s="15" t="str">
        <x:v>High Wycombe</x:v>
      </x:c>
      <x:c r="D2457" s="14" t="n">
        <x:v>83535</x:v>
      </x:c>
      <x:c r="E2457" s="13" t="str">
        <x:v>Town</x:v>
      </x:c>
      <x:c r="F2457" s="15" t="str">
        <x:v>Knaves Beech Industrial Estate</x:v>
      </x:c>
      <x:c r="G2457" s="15" t="str">
        <x:v>Units C2, Knaves Beech Industrial Estate, Boundary Road, High Wycombe HP10</x:v>
      </x:c>
      <x:c r="H2457" s="13" t="str">
        <x:v>Current</x:v>
      </x:c>
      <x:c r="I2457" s="14" t="n">
        <x:v>10576</x:v>
      </x:c>
      <x:c r="J2457" s="13" t="str">
        <x:f>IF(AND(ISNUMBER(I2457),I2457&gt;0),IF(I2457&lt;=1000,"1–1,000",IF(I2457&lt;=2500,"1,001–2,500",IF(I2457&lt;=5000,"2,501–5,000",IF(I2457&lt;=10000,"5,001–10,000","10,001–15,000")))),"10,001–15,000")</x:f>
        <x:v>10,001–15,000</x:v>
      </x:c>
      <x:c r="K2457" s="16"/>
      <x:c r="L2457" s="43" t="str">
        <x:f>IF(AND(ISNUMBER(I2457),I2457&gt;0,ISNUMBER(K2457),K2457&gt;0),K2457/I2457,"n.a.")</x:f>
        <x:v>n.a.</x:v>
      </x:c>
      <x:c r="M2457" s="43"/>
      <x:c r="N2457" s="13" t="str">
        <x:v>No</x:v>
      </x:c>
      <x:c r="O2457" s="15" t="str">
        <x:v>Not stated in reviewed sources</x:v>
      </x:c>
      <x:c r="P2457" s="15" t="str">
        <x:v>Units C1, C2 &amp; C3 comprise of a terrace of three industrial/warehouse units with pitched roofs, full height glazed reception areas and covered rear loading doors.</x:v>
      </x:c>
      <x:c r="Q2457" s="15" t="str">
        <x:v>Industrial/warehouse accommodation.</x:v>
      </x:c>
      <x:c r="R2457" s="15" t="str">
        <x:v>Advertised to let Current advert observed on 4 November 2026.</x:v>
      </x:c>
      <x:c r="S2457" s="15" t="str">
        <x:v>https://www.zoopla.co.uk/to-rent/commercial/details/73980275/</x:v>
      </x:c>
      <x:c r="T2457" s="15" t="str">
        <x:v>https://www.zoopla.co.uk/to-rent/commercial/details/73917038/</x:v>
      </x:c>
      <x:c r="U2457" s="15" t="str">
        <x:v>https://www.rightmove.co.uk/properties/768875881344865#/?channel=COM_LET</x:v>
      </x:c>
      <x:c r="V2457" s="15" t="str">
        <x:v>High Wycombe — Knaves Beech Industrial Estate</x:v>
      </x:c>
      <x:c r="W2457" s="15" t="str">
        <x:v>Individual unit ≤15,000 sq ft</x:v>
      </x:c>
      <x:c r="X2457" s="13" t="n">
        <x:f>IF(N2457="Yes",L2457,0)</x:f>
        <x:v>0</x:v>
      </x:c>
      <x:c r="Y2457" s="14" t="n">
        <x:v>1</x:v>
      </x:c>
      <x:c r="Z2457" s="13" t="str">
        <x:v>Industrial / workshop / storage</x:v>
      </x:c>
    </x:row>
    <x:row r="2458" ht="62" customHeight="1">
      <x:c r="A2458" s="13" t="str">
        <x:v>SE1478</x:v>
      </x:c>
      <x:c r="B2458" s="15" t="str">
        <x:v>High Wycombe</x:v>
      </x:c>
      <x:c r="C2458" s="15" t="str">
        <x:v>High Wycombe</x:v>
      </x:c>
      <x:c r="D2458" s="14" t="n">
        <x:v>83535</x:v>
      </x:c>
      <x:c r="E2458" s="13" t="str">
        <x:v>Town</x:v>
      </x:c>
      <x:c r="F2458" s="15" t="str">
        <x:v>Knaves Beech Industrial Estate</x:v>
      </x:c>
      <x:c r="G2458" s="15" t="str">
        <x:v>Units C3, Knaves Beech Industrial Estate, Boundary Road, High Wycombe HP10</x:v>
      </x:c>
      <x:c r="H2458" s="13" t="str">
        <x:v>Current</x:v>
      </x:c>
      <x:c r="I2458" s="14" t="n">
        <x:v>12430</x:v>
      </x:c>
      <x:c r="J2458" s="13" t="str">
        <x:f>IF(AND(ISNUMBER(I2458),I2458&gt;0),IF(I2458&lt;=1000,"1–1,000",IF(I2458&lt;=2500,"1,001–2,500",IF(I2458&lt;=5000,"2,501–5,000",IF(I2458&lt;=10000,"5,001–10,000","10,001–15,000")))),"10,001–15,000")</x:f>
        <x:v>10,001–15,000</x:v>
      </x:c>
      <x:c r="K2458" s="16"/>
      <x:c r="L2458" s="43" t="str">
        <x:f>IF(AND(ISNUMBER(I2458),I2458&gt;0,ISNUMBER(K2458),K2458&gt;0),K2458/I2458,"n.a.")</x:f>
        <x:v>n.a.</x:v>
      </x:c>
      <x:c r="M2458" s="43"/>
      <x:c r="N2458" s="13" t="str">
        <x:v>No</x:v>
      </x:c>
      <x:c r="O2458" s="15" t="str">
        <x:v>Not stated in reviewed sources</x:v>
      </x:c>
      <x:c r="P2458" s="15" t="str">
        <x:v>Units C1, C2 &amp; C3 comprise of a terrace of three industrial/warehouse units with pitched roofs, full height glazed reception areas and covered rear loading doors.</x:v>
      </x:c>
      <x:c r="Q2458" s="15" t="str">
        <x:v>Industrial/warehouse accommodation.</x:v>
      </x:c>
      <x:c r="R2458" s="15" t="str">
        <x:v>Advertised to let Current advert observed on 4 November 2026.</x:v>
      </x:c>
      <x:c r="S2458" s="15" t="str">
        <x:v>https://www.zoopla.co.uk/to-rent/commercial/details/73980288/</x:v>
      </x:c>
      <x:c r="T2458" s="15" t="str">
        <x:v>https://www.zoopla.co.uk/to-rent/commercial/details/73917039/</x:v>
      </x:c>
      <x:c r="U2458" s="15" t="str">
        <x:v>https://www.rightmove.co.uk/properties/768876074433057#/?channel=COM_LET</x:v>
      </x:c>
      <x:c r="V2458" s="15" t="str">
        <x:v>High Wycombe — Knaves Beech Industrial Estate</x:v>
      </x:c>
      <x:c r="W2458" s="15" t="str">
        <x:v>Individual unit ≤15,000 sq ft</x:v>
      </x:c>
      <x:c r="X2458" s="13" t="n">
        <x:f>IF(N2458="Yes",L2458,0)</x:f>
        <x:v>0</x:v>
      </x:c>
      <x:c r="Y2458" s="14" t="n">
        <x:v>1</x:v>
      </x:c>
      <x:c r="Z2458" s="13" t="str">
        <x:v>Industrial / workshop / storage</x:v>
      </x:c>
    </x:row>
    <x:row r="2459" ht="42" customHeight="1">
      <x:c r="A2459" s="13" t="str">
        <x:v>SE1479</x:v>
      </x:c>
      <x:c r="B2459" s="15" t="str">
        <x:v>High Wycombe</x:v>
      </x:c>
      <x:c r="C2459" s="15" t="str">
        <x:v>High Wycombe</x:v>
      </x:c>
      <x:c r="D2459" s="14" t="n">
        <x:v>83535</x:v>
      </x:c>
      <x:c r="E2459" s="13" t="str">
        <x:v>Town</x:v>
      </x:c>
      <x:c r="F2459" s="15" t="str">
        <x:v>Loudwater Mill Business Centre</x:v>
      </x:c>
      <x:c r="G2459" s="15" t="str">
        <x:v>B, Loudwater Mill Business Centre, Station Road, Loudwater, High Wycombe, Bucks HP11</x:v>
      </x:c>
      <x:c r="H2459" s="13" t="str">
        <x:v>Current</x:v>
      </x:c>
      <x:c r="I2459" s="14" t="n">
        <x:v>2599</x:v>
      </x:c>
      <x:c r="J2459" s="13" t="str">
        <x:f>IF(AND(ISNUMBER(I2459),I2459&gt;0),IF(I2459&lt;=1000,"1–1,000",IF(I2459&lt;=2500,"1,001–2,500",IF(I2459&lt;=5000,"2,501–5,000",IF(I2459&lt;=10000,"5,001–10,000","10,001–15,000")))),"2,501–5,000")</x:f>
        <x:v>2,501–5,000</x:v>
      </x:c>
      <x:c r="K2459" s="16" t="n">
        <x:v>44952</x:v>
      </x:c>
      <x:c r="L2459" s="43" t="n">
        <x:f>IF(AND(ISNUMBER(I2459),I2459&gt;0,ISNUMBER(K2459),K2459&gt;0),K2459/I2459,"n.a.")</x:f>
        <x:v>17.29588303193536</x:v>
      </x:c>
      <x:c r="M2459" s="43"/>
      <x:c r="N2459" s="13" t="str">
        <x:v>Yes</x:v>
      </x:c>
      <x:c r="O2459" s="15" t="str">
        <x:v>Not stated in reviewed sources</x:v>
      </x:c>
      <x:c r="P2459" s="15" t="str">
        <x:v>Not stated in reviewed sources</x:v>
      </x:c>
      <x:c r="Q2459" s="15" t="str">
        <x:v>Industrial/warehouse accommodation.</x:v>
      </x:c>
      <x:c r="R2459" s="15" t="str">
        <x:v>Advertised to let Current advert observed on 4 November 2026. Annual asking rent is 12 × advertised monthly rent; portal values may be rounded.</x:v>
      </x:c>
      <x:c r="S2459" s="15" t="str">
        <x:v>https://www.zoopla.co.uk/to-rent/commercial/details/73369062/</x:v>
      </x:c>
      <x:c r="T2459" s="15" t="str"/>
      <x:c r="U2459" s="15" t="str"/>
      <x:c r="V2459" s="15" t="str">
        <x:v>High Wycombe — Loudwater Mill Business Centre</x:v>
      </x:c>
      <x:c r="W2459" s="15" t="str">
        <x:v>Individual unit ≤15,000 sq ft</x:v>
      </x:c>
      <x:c r="X2459" s="13" t="n">
        <x:f>IF(N2459="Yes",L2459,0)</x:f>
        <x:v>17.29588303193536</x:v>
      </x:c>
      <x:c r="Y2459" s="14" t="n">
        <x:v>1</x:v>
      </x:c>
      <x:c r="Z2459" s="13" t="str">
        <x:v>Industrial / workshop / storage</x:v>
      </x:c>
    </x:row>
    <x:row r="2460" ht="42" customHeight="1">
      <x:c r="A2460" s="13" t="str">
        <x:v>SE1480</x:v>
      </x:c>
      <x:c r="B2460" s="15" t="str">
        <x:v>High Wycombe</x:v>
      </x:c>
      <x:c r="C2460" s="15" t="str">
        <x:v>High Wycombe</x:v>
      </x:c>
      <x:c r="D2460" s="14" t="n">
        <x:v>83535</x:v>
      </x:c>
      <x:c r="E2460" s="13" t="str">
        <x:v>Town</x:v>
      </x:c>
      <x:c r="F2460" s="15" t="str">
        <x:v>Riverside Business Centre</x:v>
      </x:c>
      <x:c r="G2460" s="15" t="str">
        <x:v>Riverside Business Centre, Victoria Street, High Wycombe HP11</x:v>
      </x:c>
      <x:c r="H2460" s="13" t="str">
        <x:v>Current</x:v>
      </x:c>
      <x:c r="I2460" s="14" t="n">
        <x:v>2880</x:v>
      </x:c>
      <x:c r="J2460" s="13" t="str">
        <x:f>IF(AND(ISNUMBER(I2460),I2460&gt;0),IF(I2460&lt;=1000,"1–1,000",IF(I2460&lt;=2500,"1,001–2,500",IF(I2460&lt;=5000,"2,501–5,000",IF(I2460&lt;=10000,"5,001–10,000","10,001–15,000")))),"2,501–5,000")</x:f>
        <x:v>2,501–5,000</x:v>
      </x:c>
      <x:c r="K2460" s="16" t="n">
        <x:v>29952</x:v>
      </x:c>
      <x:c r="L2460" s="43" t="n">
        <x:f>IF(AND(ISNUMBER(I2460),I2460&gt;0,ISNUMBER(K2460),K2460&gt;0),K2460/I2460,"n.a.")</x:f>
        <x:v>10.4</x:v>
      </x:c>
      <x:c r="M2460" s="43"/>
      <x:c r="N2460" s="13" t="str">
        <x:v>Yes</x:v>
      </x:c>
      <x:c r="O2460" s="15" t="str">
        <x:v>Not stated in reviewed sources</x:v>
      </x:c>
      <x:c r="P2460" s="15" t="str">
        <x:v>Not stated in reviewed sources</x:v>
      </x:c>
      <x:c r="Q2460" s="15" t="str">
        <x:v>Industrial/warehouse accommodation.</x:v>
      </x:c>
      <x:c r="R2460" s="15" t="str">
        <x:v>Advertised to let Current advert observed on 4 November 2026. Annual asking rent is 12 × advertised monthly rent; portal values may be rounded.</x:v>
      </x:c>
      <x:c r="S2460" s="15" t="str">
        <x:v>https://www.zoopla.co.uk/to-rent/commercial/details/72702485/</x:v>
      </x:c>
      <x:c r="T2460" s="15" t="str"/>
      <x:c r="U2460" s="15" t="str"/>
      <x:c r="V2460" s="15" t="str">
        <x:v>High Wycombe — Riverside Business Centre</x:v>
      </x:c>
      <x:c r="W2460" s="15" t="str">
        <x:v>Individual unit ≤15,000 sq ft</x:v>
      </x:c>
      <x:c r="X2460" s="13" t="n">
        <x:f>IF(N2460="Yes",L2460,0)</x:f>
        <x:v>10.4</x:v>
      </x:c>
      <x:c r="Y2460" s="14" t="n">
        <x:v>1</x:v>
      </x:c>
      <x:c r="Z2460" s="13" t="str">
        <x:v>Industrial / workshop / storage</x:v>
      </x:c>
    </x:row>
    <x:row r="2461" ht="42" customHeight="1">
      <x:c r="A2461" s="13" t="str">
        <x:v>SE1481</x:v>
      </x:c>
      <x:c r="B2461" s="15" t="str">
        <x:v>High Wycombe</x:v>
      </x:c>
      <x:c r="C2461" s="15" t="str">
        <x:v>High Wycombe</x:v>
      </x:c>
      <x:c r="D2461" s="14" t="n">
        <x:v>83535</x:v>
      </x:c>
      <x:c r="E2461" s="13" t="str">
        <x:v>Town</x:v>
      </x:c>
      <x:c r="F2461" s="15" t="str">
        <x:v>Riverside Business Centre</x:v>
      </x:c>
      <x:c r="G2461" s="15" t="str">
        <x:v>Riverside Business Centre, Victoria Street, High Wycombe, Bucks HP11</x:v>
      </x:c>
      <x:c r="H2461" s="13" t="str">
        <x:v>Current</x:v>
      </x:c>
      <x:c r="I2461" s="14" t="n">
        <x:v>1900</x:v>
      </x:c>
      <x:c r="J2461" s="13" t="str">
        <x:f>IF(AND(ISNUMBER(I2461),I2461&gt;0),IF(I2461&lt;=1000,"1–1,000",IF(I2461&lt;=2500,"1,001–2,500",IF(I2461&lt;=5000,"2,501–5,000",IF(I2461&lt;=10000,"5,001–10,000","10,001–15,000")))),"1,001–2,500")</x:f>
        <x:v>1,001–2,500</x:v>
      </x:c>
      <x:c r="K2461" s="16" t="n">
        <x:v>14256</x:v>
      </x:c>
      <x:c r="L2461" s="43" t="n">
        <x:f>IF(AND(ISNUMBER(I2461),I2461&gt;0,ISNUMBER(K2461),K2461&gt;0),K2461/I2461,"n.a.")</x:f>
        <x:v>7.503157894736842</x:v>
      </x:c>
      <x:c r="M2461" s="43"/>
      <x:c r="N2461" s="13" t="str">
        <x:v>Yes</x:v>
      </x:c>
      <x:c r="O2461" s="15" t="str">
        <x:v>Not stated in reviewed sources</x:v>
      </x:c>
      <x:c r="P2461" s="15" t="str">
        <x:v>Not stated in reviewed sources</x:v>
      </x:c>
      <x:c r="Q2461" s="15" t="str">
        <x:v>Industrial/warehouse accommodation; ancillary offices.</x:v>
      </x:c>
      <x:c r="R2461" s="15" t="str">
        <x:v>Advertised to let Current advert observed on 4 November 2026. Annual asking rent is 12 × advertised monthly rent; portal values may be rounded.</x:v>
      </x:c>
      <x:c r="S2461" s="15" t="str">
        <x:v>https://www.zoopla.co.uk/to-rent/commercial/details/74569444/</x:v>
      </x:c>
      <x:c r="T2461" s="15" t="str"/>
      <x:c r="U2461" s="15" t="str"/>
      <x:c r="V2461" s="15" t="str">
        <x:v>High Wycombe — Riverside Business Centre</x:v>
      </x:c>
      <x:c r="W2461" s="15" t="str">
        <x:v>Individual unit ≤15,000 sq ft</x:v>
      </x:c>
      <x:c r="X2461" s="13" t="n">
        <x:f>IF(N2461="Yes",L2461,0)</x:f>
        <x:v>7.503157894736842</x:v>
      </x:c>
      <x:c r="Y2461" s="14" t="n">
        <x:v>1</x:v>
      </x:c>
      <x:c r="Z2461" s="13" t="str">
        <x:v>Industrial / workshop / storage</x:v>
      </x:c>
    </x:row>
    <x:row r="2462" ht="42" customHeight="1">
      <x:c r="A2462" s="13" t="str">
        <x:v>SE1482</x:v>
      </x:c>
      <x:c r="B2462" s="15" t="str">
        <x:v>High Wycombe</x:v>
      </x:c>
      <x:c r="C2462" s="15" t="str">
        <x:v>High Wycombe</x:v>
      </x:c>
      <x:c r="D2462" s="14" t="n">
        <x:v>83535</x:v>
      </x:c>
      <x:c r="E2462" s="13" t="str">
        <x:v>Town</x:v>
      </x:c>
      <x:c r="F2462" s="15" t="str">
        <x:v>Riverside Business Centre</x:v>
      </x:c>
      <x:c r="G2462" s="15" t="str">
        <x:v>Riverside Business Centre, Victoria Street, High Wycombe, Bucks HP11</x:v>
      </x:c>
      <x:c r="H2462" s="13" t="str">
        <x:v>Current</x:v>
      </x:c>
      <x:c r="I2462" s="14" t="n">
        <x:v>1800</x:v>
      </x:c>
      <x:c r="J2462" s="13" t="str">
        <x:f>IF(AND(ISNUMBER(I2462),I2462&gt;0),IF(I2462&lt;=1000,"1–1,000",IF(I2462&lt;=2500,"1,001–2,500",IF(I2462&lt;=5000,"2,501–5,000",IF(I2462&lt;=10000,"5,001–10,000","10,001–15,000")))),"1,001–2,500")</x:f>
        <x:v>1,001–2,500</x:v>
      </x:c>
      <x:c r="K2462" s="16" t="n">
        <x:v>21600</x:v>
      </x:c>
      <x:c r="L2462" s="43" t="n">
        <x:f>IF(AND(ISNUMBER(I2462),I2462&gt;0,ISNUMBER(K2462),K2462&gt;0),K2462/I2462,"n.a.")</x:f>
        <x:v>12</x:v>
      </x:c>
      <x:c r="M2462" s="43"/>
      <x:c r="N2462" s="13" t="str">
        <x:v>Yes</x:v>
      </x:c>
      <x:c r="O2462" s="15" t="str">
        <x:v>Not stated in reviewed sources</x:v>
      </x:c>
      <x:c r="P2462" s="15" t="str">
        <x:v>They have the benefit of loading doors, 24/7 CCTV, ...</x:v>
      </x:c>
      <x:c r="Q2462" s="15" t="str">
        <x:v>Industrial/warehouse accommodation; ancillary offices.</x:v>
      </x:c>
      <x:c r="R2462" s="15" t="str">
        <x:v>Advertised to let Current advert observed on 4 November 2026. Annual asking rent is 12 × advertised monthly rent; portal values may be rounded.</x:v>
      </x:c>
      <x:c r="S2462" s="15" t="str">
        <x:v>https://www.zoopla.co.uk/to-rent/commercial/details/73269922/</x:v>
      </x:c>
      <x:c r="T2462" s="15" t="str"/>
      <x:c r="U2462" s="15" t="str"/>
      <x:c r="V2462" s="15" t="str">
        <x:v>High Wycombe — Riverside Business Centre</x:v>
      </x:c>
      <x:c r="W2462" s="15" t="str">
        <x:v>Individual unit ≤15,000 sq ft</x:v>
      </x:c>
      <x:c r="X2462" s="13" t="n">
        <x:f>IF(N2462="Yes",L2462,0)</x:f>
        <x:v>12</x:v>
      </x:c>
      <x:c r="Y2462" s="14" t="n">
        <x:v>1</x:v>
      </x:c>
      <x:c r="Z2462" s="13" t="str">
        <x:v>Industrial / workshop / storage</x:v>
      </x:c>
    </x:row>
    <x:row r="2463" ht="42" customHeight="1">
      <x:c r="A2463" s="13" t="str">
        <x:v>SE1483</x:v>
      </x:c>
      <x:c r="B2463" s="15" t="str">
        <x:v>High Wycombe</x:v>
      </x:c>
      <x:c r="C2463" s="15" t="str">
        <x:v>High Wycombe</x:v>
      </x:c>
      <x:c r="D2463" s="14" t="n">
        <x:v>83535</x:v>
      </x:c>
      <x:c r="E2463" s="13" t="str">
        <x:v>Town</x:v>
      </x:c>
      <x:c r="F2463" s="15" t="str">
        <x:v>Standalone / estate not stated</x:v>
      </x:c>
      <x:c r="G2463" s="15" t="str">
        <x:v>15 Treadaway Technical Centre, Treadaway Hill, Loudwater, High Wycombe, Buckinghamshire HP10</x:v>
      </x:c>
      <x:c r="H2463" s="13" t="str">
        <x:v>Current</x:v>
      </x:c>
      <x:c r="I2463" s="14" t="n">
        <x:v>3857</x:v>
      </x:c>
      <x:c r="J2463" s="13" t="str">
        <x:f>IF(AND(ISNUMBER(I2463),I2463&gt;0),IF(I2463&lt;=1000,"1–1,000",IF(I2463&lt;=2500,"1,001–2,500",IF(I2463&lt;=5000,"2,501–5,000",IF(I2463&lt;=10000,"5,001–10,000","10,001–15,000")))),"2,501–5,000")</x:f>
        <x:v>2,501–5,000</x:v>
      </x:c>
      <x:c r="K2463" s="16"/>
      <x:c r="L2463" s="43" t="str">
        <x:f>IF(AND(ISNUMBER(I2463),I2463&gt;0,ISNUMBER(K2463),K2463&gt;0),K2463/I2463,"n.a.")</x:f>
        <x:v>n.a.</x:v>
      </x:c>
      <x:c r="M2463" s="43"/>
      <x:c r="N2463" s="13" t="str">
        <x:v>No</x:v>
      </x:c>
      <x:c r="O2463" s="15" t="str">
        <x:v>Not stated in reviewed sources</x:v>
      </x:c>
      <x:c r="P2463" s="15" t="str">
        <x:v>It is possible that a roller-shutter door could be added to the ground floor, as per the CGI image.</x:v>
      </x:c>
      <x:c r="Q2463" s="15" t="str">
        <x:v>Industrial/warehouse accommodation.</x:v>
      </x:c>
      <x:c r="R2463" s="15" t="str">
        <x:v>Advertised to let Current advert observed on 4 November 2026.</x:v>
      </x:c>
      <x:c r="S2463" s="15" t="str">
        <x:v>https://www.zoopla.co.uk/to-rent/commercial/details/74240724/</x:v>
      </x:c>
      <x:c r="T2463" s="15" t="str">
        <x:v>https://www.zoopla.co.uk/to-rent/commercial/details/71672653/</x:v>
      </x:c>
      <x:c r="U2463" s="15" t="str">
        <x:v>https://www.rightmove.co.uk/properties/774666409633600#/?channel=COM_LET</x:v>
      </x:c>
      <x:c r="V2463" s="15" t="str">
        <x:v>High Wycombe — Standalone / estate not stated</x:v>
      </x:c>
      <x:c r="W2463" s="15" t="str">
        <x:v>Individual unit ≤15,000 sq ft</x:v>
      </x:c>
      <x:c r="X2463" s="13" t="n">
        <x:f>IF(N2463="Yes",L2463,0)</x:f>
        <x:v>0</x:v>
      </x:c>
      <x:c r="Y2463" s="14" t="n">
        <x:v>1</x:v>
      </x:c>
      <x:c r="Z2463" s="13" t="str">
        <x:v>Industrial / workshop / storage</x:v>
      </x:c>
    </x:row>
    <x:row r="2464" ht="42" customHeight="1">
      <x:c r="A2464" s="13" t="str">
        <x:v>SE1484</x:v>
      </x:c>
      <x:c r="B2464" s="15" t="str">
        <x:v>High Wycombe</x:v>
      </x:c>
      <x:c r="C2464" s="15" t="str">
        <x:v>High Wycombe</x:v>
      </x:c>
      <x:c r="D2464" s="14" t="n">
        <x:v>83535</x:v>
      </x:c>
      <x:c r="E2464" s="13" t="str">
        <x:v>Town</x:v>
      </x:c>
      <x:c r="F2464" s="15" t="str">
        <x:v>Standalone / estate not stated</x:v>
      </x:c>
      <x:c r="G2464" s="15" t="str">
        <x:v>Fryers Works, Abercromby Avenue, High Wycombe, Bucks HP12</x:v>
      </x:c>
      <x:c r="H2464" s="13" t="str">
        <x:v>Current</x:v>
      </x:c>
      <x:c r="I2464" s="14" t="n">
        <x:v>729</x:v>
      </x:c>
      <x:c r="J2464" s="13" t="str">
        <x:f>IF(AND(ISNUMBER(I2464),I2464&gt;0),IF(I2464&lt;=1000,"1–1,000",IF(I2464&lt;=2500,"1,001–2,500",IF(I2464&lt;=5000,"2,501–5,000",IF(I2464&lt;=10000,"5,001–10,000","10,001–15,000")))),"1–1,000")</x:f>
        <x:v>1–1,000</x:v>
      </x:c>
      <x:c r="K2464" s="16" t="n">
        <x:v>5448</x:v>
      </x:c>
      <x:c r="L2464" s="43" t="n">
        <x:f>IF(AND(ISNUMBER(I2464),I2464&gt;0,ISNUMBER(K2464),K2464&gt;0),K2464/I2464,"n.a.")</x:f>
        <x:v>7.473251028806584</x:v>
      </x:c>
      <x:c r="M2464" s="43"/>
      <x:c r="N2464" s="13" t="str">
        <x:v>Yes</x:v>
      </x:c>
      <x:c r="O2464" s="15" t="str">
        <x:v>Not stated in reviewed sources</x:v>
      </x:c>
      <x:c r="P2464" s="15" t="str">
        <x:v>Not stated in reviewed sources</x:v>
      </x:c>
      <x:c r="Q2464" s="15" t="str">
        <x:v>Industrial/warehouse accommodation; mezzanine; three-phase power.</x:v>
      </x:c>
      <x:c r="R2464" s="15" t="str">
        <x:v>Advertised to let Current advert observed on 4 November 2026. Annual asking rent is 12 × advertised monthly rent; portal values may be rounded.</x:v>
      </x:c>
      <x:c r="S2464" s="15" t="str">
        <x:v>https://www.zoopla.co.uk/to-rent/commercial/details/73792339/</x:v>
      </x:c>
      <x:c r="T2464" s="15" t="str"/>
      <x:c r="U2464" s="15" t="str"/>
      <x:c r="V2464" s="15" t="str">
        <x:v>High Wycombe — Standalone / estate not stated</x:v>
      </x:c>
      <x:c r="W2464" s="15" t="str">
        <x:v>Individual unit ≤15,000 sq ft</x:v>
      </x:c>
      <x:c r="X2464" s="13" t="n">
        <x:f>IF(N2464="Yes",L2464,0)</x:f>
        <x:v>7.473251028806584</x:v>
      </x:c>
      <x:c r="Y2464" s="14" t="n">
        <x:v>1</x:v>
      </x:c>
      <x:c r="Z2464" s="13" t="str">
        <x:v>Industrial / workshop / storage</x:v>
      </x:c>
    </x:row>
    <x:row r="2465" ht="42" customHeight="1">
      <x:c r="A2465" s="13" t="str">
        <x:v>SE1485</x:v>
      </x:c>
      <x:c r="B2465" s="15" t="str">
        <x:v>High Wycombe</x:v>
      </x:c>
      <x:c r="C2465" s="15" t="str">
        <x:v>High Wycombe</x:v>
      </x:c>
      <x:c r="D2465" s="14" t="n">
        <x:v>83535</x:v>
      </x:c>
      <x:c r="E2465" s="13" t="str">
        <x:v>Town</x:v>
      </x:c>
      <x:c r="F2465" s="15" t="str">
        <x:v>Standalone / estate not stated</x:v>
      </x:c>
      <x:c r="G2465" s="15" t="str">
        <x:v>Fryers Works, Abercromby Avenue, High Wycombe, Bucks HP12</x:v>
      </x:c>
      <x:c r="H2465" s="13" t="str">
        <x:v>Current</x:v>
      </x:c>
      <x:c r="I2465" s="14" t="n">
        <x:v>2182</x:v>
      </x:c>
      <x:c r="J2465" s="13" t="str">
        <x:f>IF(AND(ISNUMBER(I2465),I2465&gt;0),IF(I2465&lt;=1000,"1–1,000",IF(I2465&lt;=2500,"1,001–2,500",IF(I2465&lt;=5000,"2,501–5,000",IF(I2465&lt;=10000,"5,001–10,000","10,001–15,000")))),"1,001–2,500")</x:f>
        <x:v>1,001–2,500</x:v>
      </x:c>
      <x:c r="K2465" s="16" t="n">
        <x:v>15948</x:v>
      </x:c>
      <x:c r="L2465" s="43" t="n">
        <x:f>IF(AND(ISNUMBER(I2465),I2465&gt;0,ISNUMBER(K2465),K2465&gt;0),K2465/I2465,"n.a.")</x:f>
        <x:v>7.308890925756187</x:v>
      </x:c>
      <x:c r="M2465" s="43"/>
      <x:c r="N2465" s="13" t="str">
        <x:v>Yes</x:v>
      </x:c>
      <x:c r="O2465" s="15" t="str">
        <x:v>Not stated in reviewed sources</x:v>
      </x:c>
      <x:c r="P2465" s="15" t="str">
        <x:v>Not stated in reviewed sources</x:v>
      </x:c>
      <x:c r="Q2465" s="15" t="str">
        <x:v>Industrial/warehouse accommodation; mezzanine.</x:v>
      </x:c>
      <x:c r="R2465" s="15" t="str">
        <x:v>Advertised to let Current advert observed on 4 November 2026. Annual asking rent is 12 × advertised monthly rent; portal values may be rounded.</x:v>
      </x:c>
      <x:c r="S2465" s="15" t="str">
        <x:v>https://www.zoopla.co.uk/to-rent/commercial/details/73792340/</x:v>
      </x:c>
      <x:c r="T2465" s="15" t="str"/>
      <x:c r="U2465" s="15" t="str"/>
      <x:c r="V2465" s="15" t="str">
        <x:v>High Wycombe — Standalone / estate not stated</x:v>
      </x:c>
      <x:c r="W2465" s="15" t="str">
        <x:v>Individual unit ≤15,000 sq ft</x:v>
      </x:c>
      <x:c r="X2465" s="13" t="n">
        <x:f>IF(N2465="Yes",L2465,0)</x:f>
        <x:v>7.308890925756187</x:v>
      </x:c>
      <x:c r="Y2465" s="14" t="n">
        <x:v>1</x:v>
      </x:c>
      <x:c r="Z2465" s="13" t="str">
        <x:v>Industrial / workshop / storage</x:v>
      </x:c>
    </x:row>
    <x:row r="2466" ht="42" customHeight="1">
      <x:c r="A2466" s="13" t="str">
        <x:v>SE1486</x:v>
      </x:c>
      <x:c r="B2466" s="15" t="str">
        <x:v>High Wycombe</x:v>
      </x:c>
      <x:c r="C2466" s="15" t="str">
        <x:v>High Wycombe</x:v>
      </x:c>
      <x:c r="D2466" s="14" t="n">
        <x:v>83535</x:v>
      </x:c>
      <x:c r="E2466" s="13" t="str">
        <x:v>Town</x:v>
      </x:c>
      <x:c r="F2466" s="15" t="str">
        <x:v>Standalone / estate not stated</x:v>
      </x:c>
      <x:c r="G2466" s="15" t="str">
        <x:v>London Road, High Wycombe, Bucks HP11</x:v>
      </x:c>
      <x:c r="H2466" s="13" t="str">
        <x:v>Current</x:v>
      </x:c>
      <x:c r="I2466" s="14" t="n">
        <x:v>4350</x:v>
      </x:c>
      <x:c r="J2466" s="13" t="str">
        <x:f>IF(AND(ISNUMBER(I2466),I2466&gt;0),IF(I2466&lt;=1000,"1–1,000",IF(I2466&lt;=2500,"1,001–2,500",IF(I2466&lt;=5000,"2,501–5,000",IF(I2466&lt;=10000,"5,001–10,000","10,001–15,000")))),"2,501–5,000")</x:f>
        <x:v>2,501–5,000</x:v>
      </x:c>
      <x:c r="K2466" s="16" t="n">
        <x:v>97500</x:v>
      </x:c>
      <x:c r="L2466" s="43" t="n">
        <x:f>IF(AND(ISNUMBER(I2466),I2466&gt;0,ISNUMBER(K2466),K2466&gt;0),K2466/I2466,"n.a.")</x:f>
        <x:v>22.413793103448278</x:v>
      </x:c>
      <x:c r="M2466" s="43"/>
      <x:c r="N2466" s="13" t="str">
        <x:v>Yes</x:v>
      </x:c>
      <x:c r="O2466" s="15" t="str">
        <x:v>Not stated in reviewed sources</x:v>
      </x:c>
      <x:c r="P2466" s="15" t="str">
        <x:v>Not stated in reviewed sources</x:v>
      </x:c>
      <x:c r="Q2466" s="15" t="str">
        <x:v>Industrial/warehouse accommodation; refurbished space.</x:v>
      </x:c>
      <x:c r="R2466" s="15" t="str">
        <x:v>Advertised to let Current advert observed on 4 November 2026. Annual asking rent is 12 × advertised monthly rent; portal values may be rounded.</x:v>
      </x:c>
      <x:c r="S2466" s="15" t="str">
        <x:v>https://www.zoopla.co.uk/to-rent/commercial/details/65152998/</x:v>
      </x:c>
      <x:c r="T2466" s="15" t="str"/>
      <x:c r="U2466" s="15" t="str"/>
      <x:c r="V2466" s="15" t="str">
        <x:v>High Wycombe — Standalone / estate not stated</x:v>
      </x:c>
      <x:c r="W2466" s="15" t="str">
        <x:v>Individual unit ≤15,000 sq ft</x:v>
      </x:c>
      <x:c r="X2466" s="13" t="n">
        <x:f>IF(N2466="Yes",L2466,0)</x:f>
        <x:v>22.413793103448278</x:v>
      </x:c>
      <x:c r="Y2466" s="14" t="n">
        <x:v>1</x:v>
      </x:c>
      <x:c r="Z2466" s="13" t="str">
        <x:v>Industrial / workshop / storage</x:v>
      </x:c>
    </x:row>
    <x:row r="2467" ht="42" customHeight="1">
      <x:c r="A2467" s="13" t="str">
        <x:v>SE1487</x:v>
      </x:c>
      <x:c r="B2467" s="15" t="str">
        <x:v>High Wycombe</x:v>
      </x:c>
      <x:c r="C2467" s="15" t="str">
        <x:v>High Wycombe</x:v>
      </x:c>
      <x:c r="D2467" s="14" t="n">
        <x:v>83535</x:v>
      </x:c>
      <x:c r="E2467" s="13" t="str">
        <x:v>Town</x:v>
      </x:c>
      <x:c r="F2467" s="15" t="str">
        <x:v>Standalone / estate not stated</x:v>
      </x:c>
      <x:c r="G2467" s="15" t="str">
        <x:v>Queens Road, High Wycombe, Bucks HP13</x:v>
      </x:c>
      <x:c r="H2467" s="13" t="str">
        <x:v>Current</x:v>
      </x:c>
      <x:c r="I2467" s="14" t="n">
        <x:v>3394</x:v>
      </x:c>
      <x:c r="J2467" s="13" t="str">
        <x:f>IF(AND(ISNUMBER(I2467),I2467&gt;0),IF(I2467&lt;=1000,"1–1,000",IF(I2467&lt;=2500,"1,001–2,500",IF(I2467&lt;=5000,"2,501–5,000",IF(I2467&lt;=10000,"5,001–10,000","10,001–15,000")))),"2,501–5,000")</x:f>
        <x:v>2,501–5,000</x:v>
      </x:c>
      <x:c r="K2467" s="16" t="n">
        <x:v>49956</x:v>
      </x:c>
      <x:c r="L2467" s="43" t="n">
        <x:f>IF(AND(ISNUMBER(I2467),I2467&gt;0,ISNUMBER(K2467),K2467&gt;0),K2467/I2467,"n.a.")</x:f>
        <x:v>14.718915733647613</x:v>
      </x:c>
      <x:c r="M2467" s="43"/>
      <x:c r="N2467" s="13" t="str">
        <x:v>Yes</x:v>
      </x:c>
      <x:c r="O2467" s="15" t="str">
        <x:v>Not stated in reviewed sources</x:v>
      </x:c>
      <x:c r="P2467" s="15" t="str">
        <x:v>Not stated in reviewed sources</x:v>
      </x:c>
      <x:c r="Q2467" s="15" t="str">
        <x:v>Industrial/warehouse accommodation; parking; three-phase power.</x:v>
      </x:c>
      <x:c r="R2467" s="15" t="str">
        <x:v>Advertised to let Current advert observed on 4 November 2026. Annual asking rent is 12 × advertised monthly rent; portal values may be rounded.</x:v>
      </x:c>
      <x:c r="S2467" s="15" t="str">
        <x:v>https://www.zoopla.co.uk/to-rent/commercial/details/74491389/</x:v>
      </x:c>
      <x:c r="T2467" s="15" t="str"/>
      <x:c r="U2467" s="15" t="str"/>
      <x:c r="V2467" s="15" t="str">
        <x:v>High Wycombe — Standalone / estate not stated</x:v>
      </x:c>
      <x:c r="W2467" s="15" t="str">
        <x:v>Individual unit ≤15,000 sq ft</x:v>
      </x:c>
      <x:c r="X2467" s="13" t="n">
        <x:f>IF(N2467="Yes",L2467,0)</x:f>
        <x:v>14.718915733647613</x:v>
      </x:c>
      <x:c r="Y2467" s="14" t="n">
        <x:v>1</x:v>
      </x:c>
      <x:c r="Z2467" s="13" t="str">
        <x:v>Industrial / workshop / storage</x:v>
      </x:c>
    </x:row>
    <x:row r="2468" ht="42" customHeight="1">
      <x:c r="A2468" s="13" t="str">
        <x:v>SE1488</x:v>
      </x:c>
      <x:c r="B2468" s="15" t="str">
        <x:v>High Wycombe</x:v>
      </x:c>
      <x:c r="C2468" s="15" t="str">
        <x:v>High Wycombe</x:v>
      </x:c>
      <x:c r="D2468" s="14" t="n">
        <x:v>83535</x:v>
      </x:c>
      <x:c r="E2468" s="13" t="str">
        <x:v>Town</x:v>
      </x:c>
      <x:c r="F2468" s="15" t="str">
        <x:v>Standalone / estate not stated</x:v>
      </x:c>
      <x:c r="G2468" s="15" t="str">
        <x:v>Queens Road, High Wycombe, Bucks HP13</x:v>
      </x:c>
      <x:c r="H2468" s="13" t="str">
        <x:v>Current</x:v>
      </x:c>
      <x:c r="I2468" s="14" t="n">
        <x:v>4118</x:v>
      </x:c>
      <x:c r="J2468" s="13" t="str">
        <x:f>IF(AND(ISNUMBER(I2468),I2468&gt;0),IF(I2468&lt;=1000,"1–1,000",IF(I2468&lt;=2500,"1,001–2,500",IF(I2468&lt;=5000,"2,501–5,000",IF(I2468&lt;=10000,"5,001–10,000","10,001–15,000")))),"2,501–5,000")</x:f>
        <x:v>2,501–5,000</x:v>
      </x:c>
      <x:c r="K2468" s="16" t="n">
        <x:v>60504</x:v>
      </x:c>
      <x:c r="L2468" s="43" t="n">
        <x:f>IF(AND(ISNUMBER(I2468),I2468&gt;0,ISNUMBER(K2468),K2468&gt;0),K2468/I2468,"n.a.")</x:f>
        <x:v>14.69256920835357</x:v>
      </x:c>
      <x:c r="M2468" s="43"/>
      <x:c r="N2468" s="13" t="str">
        <x:v>Yes</x:v>
      </x:c>
      <x:c r="O2468" s="15" t="str">
        <x:v>Not stated in reviewed sources</x:v>
      </x:c>
      <x:c r="P2468" s="15" t="str">
        <x:v>Not stated in reviewed sources</x:v>
      </x:c>
      <x:c r="Q2468" s="15" t="str">
        <x:v>Industrial/warehouse accommodation; parking; three-phase power.</x:v>
      </x:c>
      <x:c r="R2468" s="15" t="str">
        <x:v>Advertised to let Current advert observed on 4 November 2026. Annual asking rent is 12 × advertised monthly rent; portal values may be rounded.</x:v>
      </x:c>
      <x:c r="S2468" s="15" t="str">
        <x:v>https://www.zoopla.co.uk/to-rent/commercial/details/74491390/</x:v>
      </x:c>
      <x:c r="T2468" s="15" t="str"/>
      <x:c r="U2468" s="15" t="str"/>
      <x:c r="V2468" s="15" t="str">
        <x:v>High Wycombe — Standalone / estate not stated</x:v>
      </x:c>
      <x:c r="W2468" s="15" t="str">
        <x:v>Individual unit ≤15,000 sq ft</x:v>
      </x:c>
      <x:c r="X2468" s="13" t="n">
        <x:f>IF(N2468="Yes",L2468,0)</x:f>
        <x:v>14.69256920835357</x:v>
      </x:c>
      <x:c r="Y2468" s="14" t="n">
        <x:v>1</x:v>
      </x:c>
      <x:c r="Z2468" s="13" t="str">
        <x:v>Industrial / workshop / storage</x:v>
      </x:c>
    </x:row>
    <x:row r="2469" ht="49" customHeight="1">
      <x:c r="A2469" s="13" t="str">
        <x:v>SE1489</x:v>
      </x:c>
      <x:c r="B2469" s="15" t="str">
        <x:v>High Wycombe</x:v>
      </x:c>
      <x:c r="C2469" s="15" t="str">
        <x:v>High Wycombe</x:v>
      </x:c>
      <x:c r="D2469" s="14" t="n">
        <x:v>83535</x:v>
      </x:c>
      <x:c r="E2469" s="13" t="str">
        <x:v>Town</x:v>
      </x:c>
      <x:c r="F2469" s="15" t="str">
        <x:v>Standalone / estate not stated</x:v>
      </x:c>
      <x:c r="G2469" s="15" t="str">
        <x:v>Unit 4 Hqube, Bellfield Road, High Wycombe HP13</x:v>
      </x:c>
      <x:c r="H2469" s="13" t="str">
        <x:v>Current</x:v>
      </x:c>
      <x:c r="I2469" s="14" t="n">
        <x:v>1034</x:v>
      </x:c>
      <x:c r="J2469" s="13" t="str">
        <x:f>IF(AND(ISNUMBER(I2469),I2469&gt;0),IF(I2469&lt;=1000,"1–1,000",IF(I2469&lt;=2500,"1,001–2,500",IF(I2469&lt;=5000,"2,501–5,000",IF(I2469&lt;=10000,"5,001–10,000","10,001–15,000")))),"1,001–2,500")</x:f>
        <x:v>1,001–2,500</x:v>
      </x:c>
      <x:c r="K2469" s="16" t="n">
        <x:v>20000</x:v>
      </x:c>
      <x:c r="L2469" s="43" t="n">
        <x:f>IF(AND(ISNUMBER(I2469),I2469&gt;0,ISNUMBER(K2469),K2469&gt;0),K2469/I2469,"n.a.")</x:f>
        <x:v>19.342359767891683</x:v>
      </x:c>
      <x:c r="M2469" s="43"/>
      <x:c r="N2469" s="13" t="str">
        <x:v>Yes</x:v>
      </x:c>
      <x:c r="O2469" s="15" t="str">
        <x:v>Not stated in reviewed sources</x:v>
      </x:c>
      <x:c r="P2469" s="15" t="str">
        <x:v>Roller Shutter (2.3m High); Unit 12 benefits from roller shutter doors, 3 phase electricity, LED lighting, heat pump and air conditioning.</x:v>
      </x:c>
      <x:c r="Q2469" s="15" t="str">
        <x:v>Industrial/warehouse accommodation.</x:v>
      </x:c>
      <x:c r="R2469" s="15" t="str">
        <x:v>Advertised to let Current advert observed on 4 November 2026. Annual asking rent is 12 × advertised monthly rent; portal values may be rounded. Direct agent asking-rent field checked; excludes separately stated rates/service charges.</x:v>
      </x:c>
      <x:c r="S2469" s="15" t="str">
        <x:v>https://www.zoopla.co.uk/to-rent/commercial/details/72122921/</x:v>
      </x:c>
      <x:c r="T2469" s="15" t="str">
        <x:v>https://chandlergarvey.com/find-a-property/properties/331989-unit-4-hqube-high-wycombe</x:v>
      </x:c>
      <x:c r="U2469" s="15" t="str"/>
      <x:c r="V2469" s="15" t="str">
        <x:v>High Wycombe — Standalone / estate not stated</x:v>
      </x:c>
      <x:c r="W2469" s="15" t="str">
        <x:v>Individual unit ≤15,000 sq ft</x:v>
      </x:c>
      <x:c r="X2469" s="13" t="n">
        <x:f>IF(N2469="Yes",L2469,0)</x:f>
        <x:v>19.342359767891683</x:v>
      </x:c>
      <x:c r="Y2469" s="14" t="n">
        <x:v>1</x:v>
      </x:c>
      <x:c r="Z2469" s="13" t="str">
        <x:v>Industrial / workshop / storage</x:v>
      </x:c>
    </x:row>
    <x:row r="2470" ht="49" customHeight="1">
      <x:c r="A2470" s="13" t="str">
        <x:v>SE1490</x:v>
      </x:c>
      <x:c r="B2470" s="15" t="str">
        <x:v>High Wycombe</x:v>
      </x:c>
      <x:c r="C2470" s="15" t="str">
        <x:v>High Wycombe</x:v>
      </x:c>
      <x:c r="D2470" s="14" t="n">
        <x:v>83535</x:v>
      </x:c>
      <x:c r="E2470" s="13" t="str">
        <x:v>Town</x:v>
      </x:c>
      <x:c r="F2470" s="15" t="str">
        <x:v>Standalone / estate not stated</x:v>
      </x:c>
      <x:c r="G2470" s="15" t="str">
        <x:v>Unit 4, 94 Kitchener Road, High Wycombe HP11</x:v>
      </x:c>
      <x:c r="H2470" s="13" t="str">
        <x:v>Current</x:v>
      </x:c>
      <x:c r="I2470" s="14" t="n">
        <x:v>1911</x:v>
      </x:c>
      <x:c r="J2470" s="13" t="str">
        <x:f>IF(AND(ISNUMBER(I2470),I2470&gt;0),IF(I2470&lt;=1000,"1–1,000",IF(I2470&lt;=2500,"1,001–2,500",IF(I2470&lt;=5000,"2,501–5,000",IF(I2470&lt;=10000,"5,001–10,000","10,001–15,000")))),"1,001–2,500")</x:f>
        <x:v>1,001–2,500</x:v>
      </x:c>
      <x:c r="K2470" s="16" t="n">
        <x:v>19014.45</x:v>
      </x:c>
      <x:c r="L2470" s="43" t="n">
        <x:f>IF(AND(ISNUMBER(I2470),I2470&gt;0,ISNUMBER(K2470),K2470&gt;0),K2470/I2470,"n.a.")</x:f>
        <x:v>9.950000000000001</x:v>
      </x:c>
      <x:c r="M2470" s="43" t="n">
        <x:v>9.95</x:v>
      </x:c>
      <x:c r="N2470" s="13" t="str">
        <x:v>Yes</x:v>
      </x:c>
      <x:c r="O2470" s="15" t="str">
        <x:v>Not stated in reviewed sources</x:v>
      </x:c>
      <x:c r="P2470" s="15" t="str">
        <x:v>Not stated in reviewed sources</x:v>
      </x:c>
      <x:c r="Q2470" s="15" t="str">
        <x:v>Industrial/warehouse accommodation; ancillary offices.</x:v>
      </x:c>
      <x:c r="R2470" s="15" t="str">
        <x:v>Advertised to let Current advert observed on 4 November 2026. Annual asking rent is 12 × advertised monthly rent; portal values may be rounded. Direct agent asking-rent field checked; excludes separately stated rates/service charges. Annual rent calculated from quoted £/sq ft/year × stated area.</x:v>
      </x:c>
      <x:c r="S2470" s="15" t="str">
        <x:v>https://www.zoopla.co.uk/to-rent/commercial/details/69981197/</x:v>
      </x:c>
      <x:c r="T2470" s="15" t="str">
        <x:v>https://chandlergarvey.com/find-a-property/properties/295019-unit-4-high-wycombe</x:v>
      </x:c>
      <x:c r="U2470" s="15" t="str"/>
      <x:c r="V2470" s="15" t="str">
        <x:v>High Wycombe — Standalone / estate not stated</x:v>
      </x:c>
      <x:c r="W2470" s="15" t="str">
        <x:v>Individual unit ≤15,000 sq ft</x:v>
      </x:c>
      <x:c r="X2470" s="13" t="n">
        <x:f>IF(N2470="Yes",L2470,0)</x:f>
        <x:v>9.950000000000001</x:v>
      </x:c>
      <x:c r="Y2470" s="14" t="n">
        <x:v>1</x:v>
      </x:c>
      <x:c r="Z2470" s="13" t="str">
        <x:v>Industrial / workshop / storage</x:v>
      </x:c>
    </x:row>
    <x:row r="2471" ht="42" customHeight="1">
      <x:c r="A2471" s="13" t="str">
        <x:v>SE1491</x:v>
      </x:c>
      <x:c r="B2471" s="15" t="str">
        <x:v>High Wycombe</x:v>
      </x:c>
      <x:c r="C2471" s="15" t="str">
        <x:v>High Wycombe</x:v>
      </x:c>
      <x:c r="D2471" s="14" t="n">
        <x:v>83535</x:v>
      </x:c>
      <x:c r="E2471" s="13" t="str">
        <x:v>Town</x:v>
      </x:c>
      <x:c r="F2471" s="15" t="str">
        <x:v>Standalone / estate not stated</x:v>
      </x:c>
      <x:c r="G2471" s="15" t="str">
        <x:v>Unit 8 Crest Distribution Hub, Crest Road, High Wycombe</x:v>
      </x:c>
      <x:c r="H2471" s="13" t="str">
        <x:v>Current</x:v>
      </x:c>
      <x:c r="I2471" s="14" t="n">
        <x:v>12588</x:v>
      </x:c>
      <x:c r="J2471" s="13" t="str">
        <x:f>IF(AND(ISNUMBER(I2471),I2471&gt;0),IF(I2471&lt;=1000,"1–1,000",IF(I2471&lt;=2500,"1,001–2,500",IF(I2471&lt;=5000,"2,501–5,000",IF(I2471&lt;=10000,"5,001–10,000","10,001–15,000")))),"10,001–15,000")</x:f>
        <x:v>10,001–15,000</x:v>
      </x:c>
      <x:c r="K2471" s="16" t="n">
        <x:v>245472</x:v>
      </x:c>
      <x:c r="L2471" s="43" t="n">
        <x:f>IF(AND(ISNUMBER(I2471),I2471&gt;0,ISNUMBER(K2471),K2471&gt;0),K2471/I2471,"n.a.")</x:f>
        <x:v>19.50047664442326</x:v>
      </x:c>
      <x:c r="M2471" s="43"/>
      <x:c r="N2471" s="13" t="str">
        <x:v>Yes</x:v>
      </x:c>
      <x:c r="O2471" s="15" t="str">
        <x:v>Not stated in reviewed sources</x:v>
      </x:c>
      <x:c r="P2471" s="15" t="str">
        <x:v>Not stated in reviewed sources</x:v>
      </x:c>
      <x:c r="Q2471" s="15" t="str">
        <x:v>Industrial/warehouse accommodation.</x:v>
      </x:c>
      <x:c r="R2471" s="15" t="str">
        <x:v>Advertised to let Current advert observed on 4 November 2026. Annual asking rent is 12 × advertised monthly rent; portal values may be rounded.</x:v>
      </x:c>
      <x:c r="S2471" s="15" t="str">
        <x:v>https://www.zoopla.co.uk/to-rent/commercial/details/66198960/</x:v>
      </x:c>
      <x:c r="T2471" s="15" t="str">
        <x:v>https://www.rightmove.co.uk/properties/166471694#/?channel=COM_LET</x:v>
      </x:c>
      <x:c r="U2471" s="15" t="str">
        <x:v>https://www.rightmove.co.uk/properties/723051877232209#/?channel=COM_LET</x:v>
      </x:c>
      <x:c r="V2471" s="15" t="str">
        <x:v>High Wycombe — Standalone / estate not stated</x:v>
      </x:c>
      <x:c r="W2471" s="15" t="str">
        <x:v>Individual unit ≤15,000 sq ft</x:v>
      </x:c>
      <x:c r="X2471" s="13" t="n">
        <x:f>IF(N2471="Yes",L2471,0)</x:f>
        <x:v>19.50047664442326</x:v>
      </x:c>
      <x:c r="Y2471" s="14" t="n">
        <x:v>1</x:v>
      </x:c>
      <x:c r="Z2471" s="13" t="str">
        <x:v>Industrial / workshop / storage</x:v>
      </x:c>
    </x:row>
    <x:row r="2472" ht="42" customHeight="1">
      <x:c r="A2472" s="13" t="str">
        <x:v>SE1492</x:v>
      </x:c>
      <x:c r="B2472" s="15" t="str">
        <x:v>High Wycombe</x:v>
      </x:c>
      <x:c r="C2472" s="15" t="str">
        <x:v>High Wycombe</x:v>
      </x:c>
      <x:c r="D2472" s="14" t="n">
        <x:v>83535</x:v>
      </x:c>
      <x:c r="E2472" s="13" t="str">
        <x:v>Town</x:v>
      </x:c>
      <x:c r="F2472" s="15" t="str">
        <x:v>Standalone / estate not stated</x:v>
      </x:c>
      <x:c r="G2472" s="15" t="str">
        <x:v>Wycombe Industrial Mall, West End Street, High Wycombe, Bucks HP11</x:v>
      </x:c>
      <x:c r="H2472" s="13" t="str">
        <x:v>Current</x:v>
      </x:c>
      <x:c r="I2472" s="14" t="n">
        <x:v>2744</x:v>
      </x:c>
      <x:c r="J2472" s="13" t="str">
        <x:f>IF(AND(ISNUMBER(I2472),I2472&gt;0),IF(I2472&lt;=1000,"1–1,000",IF(I2472&lt;=2500,"1,001–2,500",IF(I2472&lt;=5000,"2,501–5,000",IF(I2472&lt;=10000,"5,001–10,000","10,001–15,000")))),"2,501–5,000")</x:f>
        <x:v>2,501–5,000</x:v>
      </x:c>
      <x:c r="K2472" s="16" t="n">
        <x:v>34956</x:v>
      </x:c>
      <x:c r="L2472" s="43" t="n">
        <x:f>IF(AND(ISNUMBER(I2472),I2472&gt;0,ISNUMBER(K2472),K2472&gt;0),K2472/I2472,"n.a.")</x:f>
        <x:v>12.739067055393585</x:v>
      </x:c>
      <x:c r="M2472" s="43"/>
      <x:c r="N2472" s="13" t="str">
        <x:v>Yes</x:v>
      </x:c>
      <x:c r="O2472" s="15" t="str">
        <x:v>Not stated in reviewed sources</x:v>
      </x:c>
      <x:c r="P2472" s="15" t="str">
        <x:v>Not stated in reviewed sources</x:v>
      </x:c>
      <x:c r="Q2472" s="15" t="str">
        <x:v>Industrial/warehouse accommodation.</x:v>
      </x:c>
      <x:c r="R2472" s="15" t="str">
        <x:v>Advertised to let Current advert observed on 4 November 2026. Annual asking rent is 12 × advertised monthly rent; portal values may be rounded.</x:v>
      </x:c>
      <x:c r="S2472" s="15" t="str">
        <x:v>https://www.zoopla.co.uk/to-rent/commercial/details/71776001/</x:v>
      </x:c>
      <x:c r="T2472" s="15" t="str"/>
      <x:c r="U2472" s="15" t="str"/>
      <x:c r="V2472" s="15" t="str">
        <x:v>High Wycombe — Standalone / estate not stated</x:v>
      </x:c>
      <x:c r="W2472" s="15" t="str">
        <x:v>Individual unit ≤15,000 sq ft</x:v>
      </x:c>
      <x:c r="X2472" s="13" t="n">
        <x:f>IF(N2472="Yes",L2472,0)</x:f>
        <x:v>12.739067055393585</x:v>
      </x:c>
      <x:c r="Y2472" s="14" t="n">
        <x:v>1</x:v>
      </x:c>
      <x:c r="Z2472" s="13" t="str">
        <x:v>Industrial / workshop / storage</x:v>
      </x:c>
    </x:row>
    <x:row r="2473" ht="42" customHeight="1">
      <x:c r="A2473" s="13" t="str">
        <x:v>SE1493</x:v>
      </x:c>
      <x:c r="B2473" s="15" t="str">
        <x:v>High Wycombe</x:v>
      </x:c>
      <x:c r="C2473" s="15" t="str">
        <x:v>High Wycombe</x:v>
      </x:c>
      <x:c r="D2473" s="14" t="n">
        <x:v>83535</x:v>
      </x:c>
      <x:c r="E2473" s="13" t="str">
        <x:v>Town</x:v>
      </x:c>
      <x:c r="F2473" s="15" t="str">
        <x:v>Vernon Building</x:v>
      </x:c>
      <x:c r="G2473" s="15" t="str">
        <x:v>Unit 15, Vernon Building, Westbourne Street, High Wycombe</x:v>
      </x:c>
      <x:c r="H2473" s="13" t="str">
        <x:v>Current</x:v>
      </x:c>
      <x:c r="I2473" s="14" t="n">
        <x:v>936</x:v>
      </x:c>
      <x:c r="J2473" s="13" t="str">
        <x:f>IF(AND(ISNUMBER(I2473),I2473&gt;0),IF(I2473&lt;=1000,"1–1,000",IF(I2473&lt;=2500,"1,001–2,500",IF(I2473&lt;=5000,"2,501–5,000",IF(I2473&lt;=10000,"5,001–10,000","10,001–15,000")))),"1–1,000")</x:f>
        <x:v>1–1,000</x:v>
      </x:c>
      <x:c r="K2473" s="16" t="n">
        <x:v>9360</x:v>
      </x:c>
      <x:c r="L2473" s="43" t="n">
        <x:f>IF(AND(ISNUMBER(I2473),I2473&gt;0,ISNUMBER(K2473),K2473&gt;0),K2473/I2473,"n.a.")</x:f>
        <x:v>10</x:v>
      </x:c>
      <x:c r="M2473" s="43"/>
      <x:c r="N2473" s="13" t="str">
        <x:v>Yes</x:v>
      </x:c>
      <x:c r="O2473" s="15" t="str">
        <x:v>Not stated in reviewed sources</x:v>
      </x:c>
      <x:c r="P2473" s="15" t="str">
        <x:v>Not stated in reviewed sources</x:v>
      </x:c>
      <x:c r="Q2473" s="15" t="str">
        <x:v>Industrial/warehouse accommodation.</x:v>
      </x:c>
      <x:c r="R2473" s="15" t="str">
        <x:v>Advertised to let Current Available status and monthly asking rent from direct schedule; rent annualised ×12. Withdrawn Unit 28 excluded.</x:v>
      </x:c>
      <x:c r="S2473" s="15" t="str">
        <x:v>https://chandlergarvey.com/find-a-property/properties/182711-vernon-building-westbourne-street-high-wycombe</x:v>
      </x:c>
      <x:c r="T2473" s="15" t="str"/>
      <x:c r="U2473" s="15" t="str"/>
      <x:c r="V2473" s="15" t="str">
        <x:v>High Wycombe — Vernon Building</x:v>
      </x:c>
      <x:c r="W2473" s="15" t="str">
        <x:v>Individual unit ≤15,000 sq ft</x:v>
      </x:c>
      <x:c r="X2473" s="13" t="n">
        <x:f>IF(N2473="Yes",L2473,0)</x:f>
        <x:v>10</x:v>
      </x:c>
      <x:c r="Y2473" s="14" t="n">
        <x:v>1</x:v>
      </x:c>
      <x:c r="Z2473" s="13" t="str">
        <x:v>Industrial / workshop / storage</x:v>
      </x:c>
    </x:row>
    <x:row r="2474" ht="42" customHeight="1">
      <x:c r="A2474" s="13" t="str">
        <x:v>SE1494</x:v>
      </x:c>
      <x:c r="B2474" s="15" t="str">
        <x:v>High Wycombe</x:v>
      </x:c>
      <x:c r="C2474" s="15" t="str">
        <x:v>High Wycombe</x:v>
      </x:c>
      <x:c r="D2474" s="14" t="n">
        <x:v>83535</x:v>
      </x:c>
      <x:c r="E2474" s="13" t="str">
        <x:v>Town</x:v>
      </x:c>
      <x:c r="F2474" s="15" t="str">
        <x:v>Vernon Building</x:v>
      </x:c>
      <x:c r="G2474" s="15" t="str">
        <x:v>Unit 18, Vernon Building, Westbourne Street, High Wycombe</x:v>
      </x:c>
      <x:c r="H2474" s="13" t="str">
        <x:v>Current</x:v>
      </x:c>
      <x:c r="I2474" s="14" t="n">
        <x:v>1151</x:v>
      </x:c>
      <x:c r="J2474" s="13" t="str">
        <x:f>IF(AND(ISNUMBER(I2474),I2474&gt;0),IF(I2474&lt;=1000,"1–1,000",IF(I2474&lt;=2500,"1,001–2,500",IF(I2474&lt;=5000,"2,501–5,000",IF(I2474&lt;=10000,"5,001–10,000","10,001–15,000")))),"1,001–2,500")</x:f>
        <x:v>1,001–2,500</x:v>
      </x:c>
      <x:c r="K2474" s="16" t="n">
        <x:v>11508</x:v>
      </x:c>
      <x:c r="L2474" s="43" t="n">
        <x:f>IF(AND(ISNUMBER(I2474),I2474&gt;0,ISNUMBER(K2474),K2474&gt;0),K2474/I2474,"n.a.")</x:f>
        <x:v>9.998262380538662</x:v>
      </x:c>
      <x:c r="M2474" s="43"/>
      <x:c r="N2474" s="13" t="str">
        <x:v>Yes</x:v>
      </x:c>
      <x:c r="O2474" s="15" t="str">
        <x:v>Not stated in reviewed sources</x:v>
      </x:c>
      <x:c r="P2474" s="15" t="str">
        <x:v>Not stated in reviewed sources</x:v>
      </x:c>
      <x:c r="Q2474" s="15" t="str">
        <x:v>Industrial/warehouse accommodation.</x:v>
      </x:c>
      <x:c r="R2474" s="15" t="str">
        <x:v>Advertised to let Current Available status and monthly asking rent from direct schedule; rent annualised ×12. Withdrawn Unit 28 excluded.</x:v>
      </x:c>
      <x:c r="S2474" s="15" t="str">
        <x:v>https://chandlergarvey.com/find-a-property/properties/182711-vernon-building-westbourne-street-high-wycombe</x:v>
      </x:c>
      <x:c r="T2474" s="15" t="str"/>
      <x:c r="U2474" s="15" t="str"/>
      <x:c r="V2474" s="15" t="str">
        <x:v>High Wycombe — Vernon Building</x:v>
      </x:c>
      <x:c r="W2474" s="15" t="str">
        <x:v>Individual unit ≤15,000 sq ft</x:v>
      </x:c>
      <x:c r="X2474" s="13" t="n">
        <x:f>IF(N2474="Yes",L2474,0)</x:f>
        <x:v>9.998262380538662</x:v>
      </x:c>
      <x:c r="Y2474" s="14" t="n">
        <x:v>1</x:v>
      </x:c>
      <x:c r="Z2474" s="13" t="str">
        <x:v>Industrial / workshop / storage</x:v>
      </x:c>
    </x:row>
    <x:row r="2475" ht="42" customHeight="1">
      <x:c r="A2475" s="13" t="str">
        <x:v>SE1495</x:v>
      </x:c>
      <x:c r="B2475" s="15" t="str">
        <x:v>High Wycombe</x:v>
      </x:c>
      <x:c r="C2475" s="15" t="str">
        <x:v>High Wycombe</x:v>
      </x:c>
      <x:c r="D2475" s="14" t="n">
        <x:v>83535</x:v>
      </x:c>
      <x:c r="E2475" s="13" t="str">
        <x:v>Town</x:v>
      </x:c>
      <x:c r="F2475" s="15" t="str">
        <x:v>Vernon Building</x:v>
      </x:c>
      <x:c r="G2475" s="15" t="str">
        <x:v>Unit 30, Vernon Building, Westbourne Street, High Wycombe</x:v>
      </x:c>
      <x:c r="H2475" s="13" t="str">
        <x:v>Current</x:v>
      </x:c>
      <x:c r="I2475" s="14" t="n">
        <x:v>936</x:v>
      </x:c>
      <x:c r="J2475" s="13" t="str">
        <x:f>IF(AND(ISNUMBER(I2475),I2475&gt;0),IF(I2475&lt;=1000,"1–1,000",IF(I2475&lt;=2500,"1,001–2,500",IF(I2475&lt;=5000,"2,501–5,000",IF(I2475&lt;=10000,"5,001–10,000","10,001–15,000")))),"1–1,000")</x:f>
        <x:v>1–1,000</x:v>
      </x:c>
      <x:c r="K2475" s="16" t="n">
        <x:v>9360</x:v>
      </x:c>
      <x:c r="L2475" s="43" t="n">
        <x:f>IF(AND(ISNUMBER(I2475),I2475&gt;0,ISNUMBER(K2475),K2475&gt;0),K2475/I2475,"n.a.")</x:f>
        <x:v>10</x:v>
      </x:c>
      <x:c r="M2475" s="43"/>
      <x:c r="N2475" s="13" t="str">
        <x:v>Yes</x:v>
      </x:c>
      <x:c r="O2475" s="15" t="str">
        <x:v>Not stated in reviewed sources</x:v>
      </x:c>
      <x:c r="P2475" s="15" t="str">
        <x:v>Not stated in reviewed sources</x:v>
      </x:c>
      <x:c r="Q2475" s="15" t="str">
        <x:v>Industrial/warehouse accommodation.</x:v>
      </x:c>
      <x:c r="R2475" s="15" t="str">
        <x:v>Advertised to let Current Available status and monthly asking rent from direct schedule; rent annualised ×12. Withdrawn Unit 28 excluded.</x:v>
      </x:c>
      <x:c r="S2475" s="15" t="str">
        <x:v>https://chandlergarvey.com/find-a-property/properties/182711-vernon-building-westbourne-street-high-wycombe</x:v>
      </x:c>
      <x:c r="T2475" s="15" t="str"/>
      <x:c r="U2475" s="15" t="str"/>
      <x:c r="V2475" s="15" t="str">
        <x:v>High Wycombe — Vernon Building</x:v>
      </x:c>
      <x:c r="W2475" s="15" t="str">
        <x:v>Individual unit ≤15,000 sq ft</x:v>
      </x:c>
      <x:c r="X2475" s="13" t="n">
        <x:f>IF(N2475="Yes",L2475,0)</x:f>
        <x:v>10</x:v>
      </x:c>
      <x:c r="Y2475" s="14" t="n">
        <x:v>1</x:v>
      </x:c>
      <x:c r="Z2475" s="13" t="str">
        <x:v>Industrial / workshop / storage</x:v>
      </x:c>
    </x:row>
    <x:row r="2476" ht="42" customHeight="1">
      <x:c r="A2476" s="13" t="str">
        <x:v>SE1496</x:v>
      </x:c>
      <x:c r="B2476" s="15" t="str">
        <x:v>High Wycombe</x:v>
      </x:c>
      <x:c r="C2476" s="15" t="str">
        <x:v>High Wycombe</x:v>
      </x:c>
      <x:c r="D2476" s="14" t="n">
        <x:v>83535</x:v>
      </x:c>
      <x:c r="E2476" s="13" t="str">
        <x:v>Town</x:v>
      </x:c>
      <x:c r="F2476" s="15" t="str">
        <x:v>Vernon Building</x:v>
      </x:c>
      <x:c r="G2476" s="15" t="str">
        <x:v>Unit 32, Vernon Building, Westbourne Street, High Wycombe</x:v>
      </x:c>
      <x:c r="H2476" s="13" t="str">
        <x:v>Current</x:v>
      </x:c>
      <x:c r="I2476" s="14" t="n">
        <x:v>1176</x:v>
      </x:c>
      <x:c r="J2476" s="13" t="str">
        <x:f>IF(AND(ISNUMBER(I2476),I2476&gt;0),IF(I2476&lt;=1000,"1–1,000",IF(I2476&lt;=2500,"1,001–2,500",IF(I2476&lt;=5000,"2,501–5,000",IF(I2476&lt;=10000,"5,001–10,000","10,001–15,000")))),"1,001–2,500")</x:f>
        <x:v>1,001–2,500</x:v>
      </x:c>
      <x:c r="K2476" s="16" t="n">
        <x:v>11760</x:v>
      </x:c>
      <x:c r="L2476" s="43" t="n">
        <x:f>IF(AND(ISNUMBER(I2476),I2476&gt;0,ISNUMBER(K2476),K2476&gt;0),K2476/I2476,"n.a.")</x:f>
        <x:v>10</x:v>
      </x:c>
      <x:c r="M2476" s="43"/>
      <x:c r="N2476" s="13" t="str">
        <x:v>Yes</x:v>
      </x:c>
      <x:c r="O2476" s="15" t="str">
        <x:v>Not stated in reviewed sources</x:v>
      </x:c>
      <x:c r="P2476" s="15" t="str">
        <x:v>Not stated in reviewed sources</x:v>
      </x:c>
      <x:c r="Q2476" s="15" t="str">
        <x:v>Industrial/warehouse accommodation.</x:v>
      </x:c>
      <x:c r="R2476" s="15" t="str">
        <x:v>Advertised to let Current Available status and monthly asking rent from direct schedule; rent annualised ×12. Withdrawn Unit 28 excluded.</x:v>
      </x:c>
      <x:c r="S2476" s="15" t="str">
        <x:v>https://chandlergarvey.com/find-a-property/properties/182711-vernon-building-westbourne-street-high-wycombe</x:v>
      </x:c>
      <x:c r="T2476" s="15" t="str"/>
      <x:c r="U2476" s="15" t="str"/>
      <x:c r="V2476" s="15" t="str">
        <x:v>High Wycombe — Vernon Building</x:v>
      </x:c>
      <x:c r="W2476" s="15" t="str">
        <x:v>Individual unit ≤15,000 sq ft</x:v>
      </x:c>
      <x:c r="X2476" s="13" t="n">
        <x:f>IF(N2476="Yes",L2476,0)</x:f>
        <x:v>10</x:v>
      </x:c>
      <x:c r="Y2476" s="14" t="n">
        <x:v>1</x:v>
      </x:c>
      <x:c r="Z2476" s="13" t="str">
        <x:v>Industrial / workshop / storage</x:v>
      </x:c>
    </x:row>
    <x:row r="2477" ht="42" customHeight="1">
      <x:c r="A2477" s="13" t="str">
        <x:v>SE1497</x:v>
      </x:c>
      <x:c r="B2477" s="15" t="str">
        <x:v>High Wycombe</x:v>
      </x:c>
      <x:c r="C2477" s="15" t="str">
        <x:v>High Wycombe</x:v>
      </x:c>
      <x:c r="D2477" s="14" t="n">
        <x:v>83535</x:v>
      </x:c>
      <x:c r="E2477" s="13" t="str">
        <x:v>Town</x:v>
      </x:c>
      <x:c r="F2477" s="15" t="str">
        <x:v>Vernon Building</x:v>
      </x:c>
      <x:c r="G2477" s="15" t="str">
        <x:v>Unit 33, Vernon Building, Westbourne Street, High Wycombe</x:v>
      </x:c>
      <x:c r="H2477" s="13" t="str">
        <x:v>Current</x:v>
      </x:c>
      <x:c r="I2477" s="14" t="n">
        <x:v>937</x:v>
      </x:c>
      <x:c r="J2477" s="13" t="str">
        <x:f>IF(AND(ISNUMBER(I2477),I2477&gt;0),IF(I2477&lt;=1000,"1–1,000",IF(I2477&lt;=2500,"1,001–2,500",IF(I2477&lt;=5000,"2,501–5,000",IF(I2477&lt;=10000,"5,001–10,000","10,001–15,000")))),"1–1,000")</x:f>
        <x:v>1–1,000</x:v>
      </x:c>
      <x:c r="K2477" s="16" t="n">
        <x:v>9360</x:v>
      </x:c>
      <x:c r="L2477" s="43" t="n">
        <x:f>IF(AND(ISNUMBER(I2477),I2477&gt;0,ISNUMBER(K2477),K2477&gt;0),K2477/I2477,"n.a.")</x:f>
        <x:v>9.989327641408751</x:v>
      </x:c>
      <x:c r="M2477" s="43"/>
      <x:c r="N2477" s="13" t="str">
        <x:v>Yes</x:v>
      </x:c>
      <x:c r="O2477" s="15" t="str">
        <x:v>Not stated in reviewed sources</x:v>
      </x:c>
      <x:c r="P2477" s="15" t="str">
        <x:v>Not stated in reviewed sources</x:v>
      </x:c>
      <x:c r="Q2477" s="15" t="str">
        <x:v>Industrial/warehouse accommodation.</x:v>
      </x:c>
      <x:c r="R2477" s="15" t="str">
        <x:v>Advertised to let Current Available status and monthly asking rent from direct schedule; rent annualised ×12. Withdrawn Unit 28 excluded.</x:v>
      </x:c>
      <x:c r="S2477" s="15" t="str">
        <x:v>https://chandlergarvey.com/find-a-property/properties/182711-vernon-building-westbourne-street-high-wycombe</x:v>
      </x:c>
      <x:c r="T2477" s="15" t="str"/>
      <x:c r="U2477" s="15" t="str"/>
      <x:c r="V2477" s="15" t="str">
        <x:v>High Wycombe — Vernon Building</x:v>
      </x:c>
      <x:c r="W2477" s="15" t="str">
        <x:v>Individual unit ≤15,000 sq ft</x:v>
      </x:c>
      <x:c r="X2477" s="13" t="n">
        <x:f>IF(N2477="Yes",L2477,0)</x:f>
        <x:v>9.989327641408751</x:v>
      </x:c>
      <x:c r="Y2477" s="14" t="n">
        <x:v>1</x:v>
      </x:c>
      <x:c r="Z2477" s="13" t="str">
        <x:v>Industrial / workshop / storage</x:v>
      </x:c>
    </x:row>
    <x:row r="2478" ht="49" customHeight="1">
      <x:c r="A2478" s="13" t="str">
        <x:v>SE1498</x:v>
      </x:c>
      <x:c r="B2478" s="15" t="str">
        <x:v>High Wycombe</x:v>
      </x:c>
      <x:c r="C2478" s="15" t="str">
        <x:v>High Wycombe</x:v>
      </x:c>
      <x:c r="D2478" s="14" t="n">
        <x:v>83535</x:v>
      </x:c>
      <x:c r="E2478" s="13" t="str">
        <x:v>Town</x:v>
      </x:c>
      <x:c r="F2478" s="15" t="str">
        <x:v>Wye Industrial Estate</x:v>
      </x:c>
      <x:c r="G2478" s="15" t="str">
        <x:v>Wye Industrial Estate, High Wycombe HP11</x:v>
      </x:c>
      <x:c r="H2478" s="13" t="str">
        <x:v>Current</x:v>
      </x:c>
      <x:c r="I2478" s="14" t="n">
        <x:v>1975</x:v>
      </x:c>
      <x:c r="J2478" s="13" t="str">
        <x:f>IF(AND(ISNUMBER(I2478),I2478&gt;0),IF(I2478&lt;=1000,"1–1,000",IF(I2478&lt;=2500,"1,001–2,500",IF(I2478&lt;=5000,"2,501–5,000",IF(I2478&lt;=10000,"5,001–10,000","10,001–15,000")))),"1,001–2,500")</x:f>
        <x:v>1,001–2,500</x:v>
      </x:c>
      <x:c r="K2478" s="16" t="n">
        <x:v>36540</x:v>
      </x:c>
      <x:c r="L2478" s="43" t="n">
        <x:f>IF(AND(ISNUMBER(I2478),I2478&gt;0,ISNUMBER(K2478),K2478&gt;0),K2478/I2478,"n.a.")</x:f>
        <x:v>18.50126582278481</x:v>
      </x:c>
      <x:c r="M2478" s="43"/>
      <x:c r="N2478" s="13" t="str">
        <x:v>Yes</x:v>
      </x:c>
      <x:c r="O2478" s="15" t="str">
        <x:v>5m eaves height</x:v>
      </x:c>
      <x:c r="P2478" s="15" t="str">
        <x:v>Roller shutter door; Unit 16 has been recently refurbished and has the benefit of roller shutter door, LED lighting &amp; WC's.</x:v>
      </x:c>
      <x:c r="Q2478" s="15" t="str">
        <x:v>Industrial/warehouse accommodation.</x:v>
      </x:c>
      <x:c r="R2478" s="15" t="str">
        <x:v>Advertised to let Current advert observed on 4 November 2026. Annual asking rent is 12 × advertised monthly rent; portal values may be rounded.</x:v>
      </x:c>
      <x:c r="S2478" s="15" t="str">
        <x:v>https://www.zoopla.co.uk/to-rent/commercial/details/74613246/</x:v>
      </x:c>
      <x:c r="T2478" s="15" t="str">
        <x:v>https://www.zoopla.co.uk/to-rent/commercial/details/71714325/</x:v>
      </x:c>
      <x:c r="U2478" s="15" t="str"/>
      <x:c r="V2478" s="15" t="str">
        <x:v>High Wycombe — Wye Industrial Estate</x:v>
      </x:c>
      <x:c r="W2478" s="15" t="str">
        <x:v>Individual unit ≤15,000 sq ft</x:v>
      </x:c>
      <x:c r="X2478" s="13" t="n">
        <x:f>IF(N2478="Yes",L2478,0)</x:f>
        <x:v>18.50126582278481</x:v>
      </x:c>
      <x:c r="Y2478" s="14" t="n">
        <x:v>1</x:v>
      </x:c>
      <x:c r="Z2478" s="13" t="str">
        <x:v>Industrial / workshop / storage</x:v>
      </x:c>
    </x:row>
    <x:row r="2479" ht="42" customHeight="1">
      <x:c r="A2479" s="13" t="str">
        <x:v>SE1499</x:v>
      </x:c>
      <x:c r="B2479" s="15" t="str">
        <x:v>High Wycombe</x:v>
      </x:c>
      <x:c r="C2479" s="15" t="str">
        <x:v>High Wycombe</x:v>
      </x:c>
      <x:c r="D2479" s="14" t="n">
        <x:v>83535</x:v>
      </x:c>
      <x:c r="E2479" s="13" t="str">
        <x:v>Town</x:v>
      </x:c>
      <x:c r="F2479" s="15" t="str">
        <x:v>Wye Industrial Estate</x:v>
      </x:c>
      <x:c r="G2479" s="15" t="str">
        <x:v>Wye Industrial Estate, London Road, High Wycombe, Bucks HP11</x:v>
      </x:c>
      <x:c r="H2479" s="13" t="str">
        <x:v>Current</x:v>
      </x:c>
      <x:c r="I2479" s="14" t="n">
        <x:v>2313</x:v>
      </x:c>
      <x:c r="J2479" s="13" t="str">
        <x:f>IF(AND(ISNUMBER(I2479),I2479&gt;0),IF(I2479&lt;=1000,"1–1,000",IF(I2479&lt;=2500,"1,001–2,500",IF(I2479&lt;=5000,"2,501–5,000",IF(I2479&lt;=10000,"5,001–10,000","10,001–15,000")))),"1,001–2,500")</x:f>
        <x:v>1,001–2,500</x:v>
      </x:c>
      <x:c r="K2479" s="16" t="n">
        <x:v>42780</x:v>
      </x:c>
      <x:c r="L2479" s="43" t="n">
        <x:f>IF(AND(ISNUMBER(I2479),I2479&gt;0,ISNUMBER(K2479),K2479&gt;0),K2479/I2479,"n.a.")</x:f>
        <x:v>18.49546044098573</x:v>
      </x:c>
      <x:c r="M2479" s="43"/>
      <x:c r="N2479" s="13" t="str">
        <x:v>Yes</x:v>
      </x:c>
      <x:c r="O2479" s="15" t="str">
        <x:v>Not stated in reviewed sources</x:v>
      </x:c>
      <x:c r="P2479" s="15" t="str">
        <x:v>Not stated in reviewed sources</x:v>
      </x:c>
      <x:c r="Q2479" s="15" t="str">
        <x:v>Industrial/warehouse accommodation; refurbished space.</x:v>
      </x:c>
      <x:c r="R2479" s="15" t="str">
        <x:v>Advertised to let Current advert observed on 4 November 2026. Annual asking rent is 12 × advertised monthly rent; portal values may be rounded.</x:v>
      </x:c>
      <x:c r="S2479" s="15" t="str">
        <x:v>https://www.zoopla.co.uk/to-rent/commercial/details/69027131/</x:v>
      </x:c>
      <x:c r="T2479" s="15" t="str"/>
      <x:c r="U2479" s="15" t="str"/>
      <x:c r="V2479" s="15" t="str">
        <x:v>High Wycombe — Wye Industrial Estate</x:v>
      </x:c>
      <x:c r="W2479" s="15" t="str">
        <x:v>Individual unit ≤15,000 sq ft</x:v>
      </x:c>
      <x:c r="X2479" s="13" t="n">
        <x:f>IF(N2479="Yes",L2479,0)</x:f>
        <x:v>18.49546044098573</x:v>
      </x:c>
      <x:c r="Y2479" s="14" t="n">
        <x:v>1</x:v>
      </x:c>
      <x:c r="Z2479" s="13" t="str">
        <x:v>Industrial / workshop / storage</x:v>
      </x:c>
    </x:row>
    <x:row r="2480" ht="42" customHeight="1">
      <x:c r="A2480" s="13" t="str">
        <x:v>SE1500</x:v>
      </x:c>
      <x:c r="B2480" s="15" t="str">
        <x:v>Chesham</x:v>
      </x:c>
      <x:c r="C2480" s="15" t="str">
        <x:v>Chesham</x:v>
      </x:c>
      <x:c r="D2480" s="14" t="n">
        <x:v>23695</x:v>
      </x:c>
      <x:c r="E2480" s="13" t="str">
        <x:v>Town</x:v>
      </x:c>
      <x:c r="F2480" s="15" t="str">
        <x:v>Mead Business Centre</x:v>
      </x:c>
      <x:c r="G2480" s="15" t="str">
        <x:v>Mead Business Centre, Berkhamsted Road, Chesham, Bucks HP5</x:v>
      </x:c>
      <x:c r="H2480" s="13" t="str">
        <x:v>Current</x:v>
      </x:c>
      <x:c r="I2480" s="14" t="n">
        <x:v>1173</x:v>
      </x:c>
      <x:c r="J2480" s="13" t="str">
        <x:f>IF(AND(ISNUMBER(I2480),I2480&gt;0),IF(I2480&lt;=1000,"1–1,000",IF(I2480&lt;=2500,"1,001–2,500",IF(I2480&lt;=5000,"2,501–5,000",IF(I2480&lt;=10000,"5,001–10,000","10,001–15,000")))),"1,001–2,500")</x:f>
        <x:v>1,001–2,500</x:v>
      </x:c>
      <x:c r="K2480" s="16" t="n">
        <x:v>21000</x:v>
      </x:c>
      <x:c r="L2480" s="43" t="n">
        <x:f>IF(AND(ISNUMBER(I2480),I2480&gt;0,ISNUMBER(K2480),K2480&gt;0),K2480/I2480,"n.a.")</x:f>
        <x:v>17.902813299232736</x:v>
      </x:c>
      <x:c r="M2480" s="43"/>
      <x:c r="N2480" s="13" t="str">
        <x:v>Yes</x:v>
      </x:c>
      <x:c r="O2480" s="15" t="str">
        <x:v>Not stated in reviewed sources</x:v>
      </x:c>
      <x:c r="P2480" s="15" t="str">
        <x:v>Not stated in reviewed sources</x:v>
      </x:c>
      <x:c r="Q2480" s="15" t="str">
        <x:v>Industrial/warehouse accommodation.</x:v>
      </x:c>
      <x:c r="R2480" s="15" t="str">
        <x:v>Advertised to let Current advert observed on 4 November 2026. Annual asking rent is 12 × advertised monthly rent; portal values may be rounded.</x:v>
      </x:c>
      <x:c r="S2480" s="15" t="str">
        <x:v>https://www.zoopla.co.uk/to-rent/commercial/details/72679614/</x:v>
      </x:c>
      <x:c r="T2480" s="15" t="str"/>
      <x:c r="U2480" s="15" t="str"/>
      <x:c r="V2480" s="15" t="str">
        <x:v>Chesham — Mead Business Centre</x:v>
      </x:c>
      <x:c r="W2480" s="15" t="str">
        <x:v>Individual unit ≤15,000 sq ft</x:v>
      </x:c>
      <x:c r="X2480" s="13" t="n">
        <x:f>IF(N2480="Yes",L2480,0)</x:f>
        <x:v>17.902813299232736</x:v>
      </x:c>
      <x:c r="Y2480" s="14" t="n">
        <x:v>1</x:v>
      </x:c>
      <x:c r="Z2480" s="13" t="str">
        <x:v>Industrial / workshop / storage</x:v>
      </x:c>
    </x:row>
    <x:row r="2481" ht="49" customHeight="1">
      <x:c r="A2481" s="13" t="str">
        <x:v>SE1501</x:v>
      </x:c>
      <x:c r="B2481" s="15" t="str">
        <x:v>Chesham</x:v>
      </x:c>
      <x:c r="C2481" s="15" t="str">
        <x:v>Chesham</x:v>
      </x:c>
      <x:c r="D2481" s="14" t="n">
        <x:v>23695</x:v>
      </x:c>
      <x:c r="E2481" s="13" t="str">
        <x:v>Town</x:v>
      </x:c>
      <x:c r="F2481" s="15" t="str">
        <x:v>Standalone / estate not stated</x:v>
      </x:c>
      <x:c r="G2481" s="15" t="str">
        <x:v>Unit 1, Aerial Park, Asheridge Road, Chesham HP5</x:v>
      </x:c>
      <x:c r="H2481" s="13" t="str">
        <x:v>Current</x:v>
      </x:c>
      <x:c r="I2481" s="14" t="n">
        <x:v>6130</x:v>
      </x:c>
      <x:c r="J2481" s="13" t="str">
        <x:f>IF(AND(ISNUMBER(I2481),I2481&gt;0),IF(I2481&lt;=1000,"1–1,000",IF(I2481&lt;=2500,"1,001–2,500",IF(I2481&lt;=5000,"2,501–5,000",IF(I2481&lt;=10000,"5,001–10,000","10,001–15,000")))),"5,001–10,000")</x:f>
        <x:v>5,001–10,000</x:v>
      </x:c>
      <x:c r="K2481" s="16" t="n">
        <x:v>84287.5</x:v>
      </x:c>
      <x:c r="L2481" s="43" t="n">
        <x:f>IF(AND(ISNUMBER(I2481),I2481&gt;0,ISNUMBER(K2481),K2481&gt;0),K2481/I2481,"n.a.")</x:f>
        <x:v>13.75</x:v>
      </x:c>
      <x:c r="M2481" s="43" t="n">
        <x:v>13.75</x:v>
      </x:c>
      <x:c r="N2481" s="13" t="str">
        <x:v>Yes</x:v>
      </x:c>
      <x:c r="O2481" s="15" t="str">
        <x:v>Minimum clear 6.5m internal height</x:v>
      </x:c>
      <x:c r="P2481" s="15" t="str">
        <x:v>Electric loading doors</x:v>
      </x:c>
      <x:c r="Q2481" s="15" t="str">
        <x:v>Industrial/warehouse accommodation.</x:v>
      </x:c>
      <x:c r="R2481" s="15" t="str">
        <x:v>Advertised to let Current advert observed on 4 November 2026. Direct agent asking-rent field checked; excludes separately stated rates/service charges. Annual rent calculated from quoted £/sq ft/year × stated area.</x:v>
      </x:c>
      <x:c r="S2481" s="15" t="str">
        <x:v>https://www.zoopla.co.uk/to-rent/commercial/details/72646983/</x:v>
      </x:c>
      <x:c r="T2481" s="15" t="str">
        <x:v>https://www.rightmove.co.uk/properties/773381455085873#/?channel=COM_LET</x:v>
      </x:c>
      <x:c r="U2481" s="15" t="str">
        <x:v>https://chandlergarvey.com/find-a-property/properties/100217-unit-1-aerial-park-asheridge-road-chesham</x:v>
      </x:c>
      <x:c r="V2481" s="15" t="str">
        <x:v>Chesham — Standalone / estate not stated</x:v>
      </x:c>
      <x:c r="W2481" s="15" t="str">
        <x:v>Individual unit ≤15,000 sq ft</x:v>
      </x:c>
      <x:c r="X2481" s="13" t="n">
        <x:f>IF(N2481="Yes",L2481,0)</x:f>
        <x:v>13.75</x:v>
      </x:c>
      <x:c r="Y2481" s="14" t="n">
        <x:v>1</x:v>
      </x:c>
      <x:c r="Z2481" s="13" t="str">
        <x:v>Industrial / workshop / storage</x:v>
      </x:c>
    </x:row>
    <x:row r="2482" ht="62" customHeight="1">
      <x:c r="A2482" s="13" t="str">
        <x:v>SE1502</x:v>
      </x:c>
      <x:c r="B2482" s="15" t="str">
        <x:v>Chesham</x:v>
      </x:c>
      <x:c r="C2482" s="15" t="str">
        <x:v>Chesham</x:v>
      </x:c>
      <x:c r="D2482" s="14" t="n">
        <x:v>23695</x:v>
      </x:c>
      <x:c r="E2482" s="13" t="str">
        <x:v>Town</x:v>
      </x:c>
      <x:c r="F2482" s="15" t="str">
        <x:v>Units 1 2 Chesham Business Park</x:v>
      </x:c>
      <x:c r="G2482" s="15" t="str">
        <x:v>Units 1 2 Chesham Business Park, Townsend Road, Chesham, HP5 2AA</x:v>
      </x:c>
      <x:c r="H2482" s="13" t="str">
        <x:v>Current</x:v>
      </x:c>
      <x:c r="I2482" s="14" t="n">
        <x:v>8738</x:v>
      </x:c>
      <x:c r="J2482" s="13" t="str">
        <x:f>IF(AND(ISNUMBER(I2482),I2482&gt;0),IF(I2482&lt;=1000,"1–1,000",IF(I2482&lt;=2500,"1,001–2,500",IF(I2482&lt;=5000,"2,501–5,000",IF(I2482&lt;=10000,"5,001–10,000","10,001–15,000")))),"5,001–10,000")</x:f>
        <x:v>5,001–10,000</x:v>
      </x:c>
      <x:c r="K2482" s="16" t="n">
        <x:v>82500</x:v>
      </x:c>
      <x:c r="L2482" s="43" t="n">
        <x:f>IF(AND(ISNUMBER(I2482),I2482&gt;0,ISNUMBER(K2482),K2482&gt;0),K2482/I2482,"n.a.")</x:f>
        <x:v>9.441519798580911</x:v>
      </x:c>
      <x:c r="M2482" s="43"/>
      <x:c r="N2482" s="13" t="str">
        <x:v>Yes</x:v>
      </x:c>
      <x:c r="O2482" s="15" t="str">
        <x:v>Clear height - 4.43m; - term: Clear height</x:v>
      </x:c>
      <x:c r="P2482" s="15" t="str">
        <x:v>The property comprises a well established trade counter style unit of frame construction with brick elevations and a roller shutter loading door to the forecourt.</x:v>
      </x:c>
      <x:c r="Q2482" s="15" t="str">
        <x:v>Industrial/warehouse accommodation; trade counter.</x:v>
      </x:c>
      <x:c r="R2482" s="15" t="str">
        <x:v>Advertised to let Current advert observed on 4 November 2026. Annual asking rent is 12 × advertised monthly rent; portal values may be rounded.</x:v>
      </x:c>
      <x:c r="S2482" s="15" t="str">
        <x:v>https://www.rightmove.co.uk/properties/747135685977809#/?channel=COM_LET</x:v>
      </x:c>
      <x:c r="T2482" s="15" t="str"/>
      <x:c r="U2482" s="15" t="str"/>
      <x:c r="V2482" s="15" t="str">
        <x:v>Chesham — Units 1 2 Chesham Business Park</x:v>
      </x:c>
      <x:c r="W2482" s="15" t="str">
        <x:v>Individual unit ≤15,000 sq ft</x:v>
      </x:c>
      <x:c r="X2482" s="13" t="n">
        <x:f>IF(N2482="Yes",L2482,0)</x:f>
        <x:v>9.441519798580911</x:v>
      </x:c>
      <x:c r="Y2482" s="14" t="n">
        <x:v>1</x:v>
      </x:c>
      <x:c r="Z2482" s="13" t="str">
        <x:v>Industrial / workshop / storage</x:v>
      </x:c>
    </x:row>
    <x:row r="2483" ht="49" customHeight="1">
      <x:c r="A2483" s="13" t="str">
        <x:v>SE1503</x:v>
      </x:c>
      <x:c r="B2483" s="15" t="str">
        <x:v>Milton Keynes</x:v>
      </x:c>
      <x:c r="C2483" s="15" t="str">
        <x:v>Hardmead</x:v>
      </x:c>
      <x:c r="D2483" s="14"/>
      <x:c r="E2483" s="13" t="str">
        <x:v>Context</x:v>
      </x:c>
      <x:c r="F2483" s="15" t="str">
        <x:v>Standalone / estate not stated</x:v>
      </x:c>
      <x:c r="G2483" s="15" t="str">
        <x:v>Lodge Farm, Hardmead, Milton Keynes</x:v>
      </x:c>
      <x:c r="H2483" s="13" t="str">
        <x:v>Current</x:v>
      </x:c>
      <x:c r="I2483" s="14" t="n">
        <x:v>3200</x:v>
      </x:c>
      <x:c r="J2483" s="13" t="str">
        <x:f>IF(AND(ISNUMBER(I2483),I2483&gt;0),IF(I2483&lt;=1000,"1–1,000",IF(I2483&lt;=2500,"1,001–2,500",IF(I2483&lt;=5000,"2,501–5,000",IF(I2483&lt;=10000,"5,001–10,000","10,001–15,000")))),"2,501–5,000")</x:f>
        <x:v>2,501–5,000</x:v>
      </x:c>
      <x:c r="K2483" s="16" t="n">
        <x:v>26400</x:v>
      </x:c>
      <x:c r="L2483" s="43" t="n">
        <x:f>IF(AND(ISNUMBER(I2483),I2483&gt;0,ISNUMBER(K2483),K2483&gt;0),K2483/I2483,"n.a.")</x:f>
        <x:v>8.25</x:v>
      </x:c>
      <x:c r="M2483" s="43"/>
      <x:c r="N2483" s="13" t="str">
        <x:v>No</x:v>
      </x:c>
      <x:c r="O2483" s="15" t="str">
        <x:v>Not stated in reviewed sources</x:v>
      </x:c>
      <x:c r="P2483" s="15" t="str">
        <x:v>Roller shutter doors x 3 Personnel Door Concrete drive and parking area Storage Rural location Power, lighting and water Roller shutter doors</x:v>
      </x:c>
      <x:c r="Q2483" s="15" t="str">
        <x:v>Industrial/warehouse accommodation; parking.</x:v>
      </x:c>
      <x:c r="R2483" s="15" t="str">
        <x:v>Advertised to let Current advert observed on 4 November 2026. Annual asking rent is 12 × advertised monthly rent; portal values may be rounded. Host BUA population not separately matched.</x:v>
      </x:c>
      <x:c r="S2483" s="15" t="str">
        <x:v>https://www.rightmove.co.uk/properties/758389676801888#/?channel=COM_LET</x:v>
      </x:c>
      <x:c r="T2483" s="15" t="str"/>
      <x:c r="U2483" s="15" t="str"/>
      <x:c r="V2483" s="15" t="str">
        <x:v>Milton Keynes — Standalone / estate not stated</x:v>
      </x:c>
      <x:c r="W2483" s="15" t="str">
        <x:v>Individual unit ≤15,000 sq ft</x:v>
      </x:c>
      <x:c r="X2483" s="13" t="n">
        <x:f>IF(N2483="Yes",L2483,0)</x:f>
        <x:v>0</x:v>
      </x:c>
      <x:c r="Y2483" s="14" t="n">
        <x:v>1</x:v>
      </x:c>
      <x:c r="Z2483" s="13" t="str">
        <x:v>Industrial / workshop / storage</x:v>
      </x:c>
    </x:row>
    <x:row r="2484" ht="42" customHeight="1">
      <x:c r="A2484" s="13" t="str">
        <x:v>SE1504</x:v>
      </x:c>
      <x:c r="B2484" s="15" t="str">
        <x:v>Milton Keynes</x:v>
      </x:c>
      <x:c r="C2484" s="15" t="str">
        <x:v>Newport Pagnell</x:v>
      </x:c>
      <x:c r="D2484" s="14" t="n">
        <x:v>15250</x:v>
      </x:c>
      <x:c r="E2484" s="13" t="str">
        <x:v>Nearby</x:v>
      </x:c>
      <x:c r="F2484" s="15" t="str">
        <x:v>Interchange Business Park</x:v>
      </x:c>
      <x:c r="G2484" s="15" t="str">
        <x:v>16 Plover Close, Interchange Business Park, Newport Pagnell, Milton Keynes MK16</x:v>
      </x:c>
      <x:c r="H2484" s="13" t="str">
        <x:v>Current</x:v>
      </x:c>
      <x:c r="I2484" s="14" t="n">
        <x:v>6539</x:v>
      </x:c>
      <x:c r="J2484" s="13" t="str">
        <x:f>IF(AND(ISNUMBER(I2484),I2484&gt;0),IF(I2484&lt;=1000,"1–1,000",IF(I2484&lt;=2500,"1,001–2,500",IF(I2484&lt;=5000,"2,501–5,000",IF(I2484&lt;=10000,"5,001–10,000","10,001–15,000")))),"5,001–10,000")</x:f>
        <x:v>5,001–10,000</x:v>
      </x:c>
      <x:c r="K2484" s="16" t="n">
        <x:v>72000</x:v>
      </x:c>
      <x:c r="L2484" s="43" t="n">
        <x:f>IF(AND(ISNUMBER(I2484),I2484&gt;0,ISNUMBER(K2484),K2484&gt;0),K2484/I2484,"n.a.")</x:f>
        <x:v>11.010857929346995</x:v>
      </x:c>
      <x:c r="M2484" s="43"/>
      <x:c r="N2484" s="13" t="str">
        <x:v>Yes</x:v>
      </x:c>
      <x:c r="O2484" s="15" t="str">
        <x:v>Not stated in reviewed sources</x:v>
      </x:c>
      <x:c r="P2484" s="15" t="str">
        <x:v>Not stated in reviewed sources</x:v>
      </x:c>
      <x:c r="Q2484" s="15" t="str">
        <x:v>Industrial/warehouse accommodation.</x:v>
      </x:c>
      <x:c r="R2484" s="15" t="str">
        <x:v>Advertised to let Current advert observed on 4 November 2026. Annual asking rent is 12 × advertised monthly rent; portal values may be rounded.</x:v>
      </x:c>
      <x:c r="S2484" s="15" t="str">
        <x:v>https://www.zoopla.co.uk/to-rent/commercial/details/74002231/</x:v>
      </x:c>
      <x:c r="T2484" s="15" t="str">
        <x:v>https://www.rightmove.co.uk/properties/773398238786032#/?channel=COM_LET</x:v>
      </x:c>
      <x:c r="U2484" s="15" t="str"/>
      <x:c r="V2484" s="15" t="str">
        <x:v>Milton Keynes — Interchange Business Park</x:v>
      </x:c>
      <x:c r="W2484" s="15" t="str">
        <x:v>Individual unit ≤15,000 sq ft</x:v>
      </x:c>
      <x:c r="X2484" s="13" t="n">
        <x:f>IF(N2484="Yes",L2484,0)</x:f>
        <x:v>11.010857929346995</x:v>
      </x:c>
      <x:c r="Y2484" s="14" t="n">
        <x:v>1</x:v>
      </x:c>
      <x:c r="Z2484" s="13" t="str">
        <x:v>Industrial / workshop / storage</x:v>
      </x:c>
    </x:row>
    <x:row r="2485" ht="42" customHeight="1">
      <x:c r="A2485" s="13" t="str">
        <x:v>SE1505</x:v>
      </x:c>
      <x:c r="B2485" s="15" t="str">
        <x:v>Milton Keynes</x:v>
      </x:c>
      <x:c r="C2485" s="15" t="str">
        <x:v>Milton Keynes</x:v>
      </x:c>
      <x:c r="D2485" s="14" t="n">
        <x:v>197340</x:v>
      </x:c>
      <x:c r="E2485" s="13" t="str">
        <x:v>Town</x:v>
      </x:c>
      <x:c r="F2485" s="15" t="str">
        <x:v>Blakelands / Tongwell</x:v>
      </x:c>
      <x:c r="G2485" s="15" t="str">
        <x:v>112 Tanners Drive, Blakelands, Milton Keynes MK14</x:v>
      </x:c>
      <x:c r="H2485" s="13" t="str">
        <x:v>Current</x:v>
      </x:c>
      <x:c r="I2485" s="14" t="n">
        <x:v>2317</x:v>
      </x:c>
      <x:c r="J2485" s="13" t="str">
        <x:f>IF(AND(ISNUMBER(I2485),I2485&gt;0),IF(I2485&lt;=1000,"1–1,000",IF(I2485&lt;=2500,"1,001–2,500",IF(I2485&lt;=5000,"2,501–5,000",IF(I2485&lt;=10000,"5,001–10,000","10,001–15,000")))),"1,001–2,500")</x:f>
        <x:v>1,001–2,500</x:v>
      </x:c>
      <x:c r="K2485" s="16" t="n">
        <x:v>31308</x:v>
      </x:c>
      <x:c r="L2485" s="43" t="n">
        <x:f>IF(AND(ISNUMBER(I2485),I2485&gt;0,ISNUMBER(K2485),K2485&gt;0),K2485/I2485,"n.a.")</x:f>
        <x:v>13.512300388433319</x:v>
      </x:c>
      <x:c r="M2485" s="43"/>
      <x:c r="N2485" s="13" t="str">
        <x:v>Yes</x:v>
      </x:c>
      <x:c r="O2485" s="15" t="str">
        <x:v>Not stated in reviewed sources</x:v>
      </x:c>
      <x:c r="P2485" s="15" t="str">
        <x:v>Not stated in reviewed sources</x:v>
      </x:c>
      <x:c r="Q2485" s="15" t="str">
        <x:v>Industrial/warehouse accommodation.</x:v>
      </x:c>
      <x:c r="R2485" s="15" t="str">
        <x:v>Advertised to let Current advert observed on 4 November 2026. Annual asking rent is 12 × advertised monthly rent; portal values may be rounded.</x:v>
      </x:c>
      <x:c r="S2485" s="15" t="str">
        <x:v>https://www.zoopla.co.uk/to-rent/commercial/details/74232596/</x:v>
      </x:c>
      <x:c r="T2485" s="15" t="str">
        <x:v>https://www.rightmove.co.uk/properties/773380918230368#/?channel=COM_LET</x:v>
      </x:c>
      <x:c r="U2485" s="15" t="str">
        <x:v>https://www.rightmove.co.uk/properties/774503901251457#/?channel=COM_LET</x:v>
      </x:c>
      <x:c r="V2485" s="15" t="str">
        <x:v>Milton Keynes — Blakelands / Tongwell</x:v>
      </x:c>
      <x:c r="W2485" s="15" t="str">
        <x:v>Individual unit ≤15,000 sq ft</x:v>
      </x:c>
      <x:c r="X2485" s="13" t="n">
        <x:f>IF(N2485="Yes",L2485,0)</x:f>
        <x:v>13.512300388433319</x:v>
      </x:c>
      <x:c r="Y2485" s="14" t="n">
        <x:v>1</x:v>
      </x:c>
      <x:c r="Z2485" s="13" t="str">
        <x:v>Industrial / workshop / storage</x:v>
      </x:c>
    </x:row>
    <x:row r="2486" ht="42" customHeight="1">
      <x:c r="A2486" s="13" t="str">
        <x:v>SE1506</x:v>
      </x:c>
      <x:c r="B2486" s="15" t="str">
        <x:v>Milton Keynes</x:v>
      </x:c>
      <x:c r="C2486" s="15" t="str">
        <x:v>Milton Keynes</x:v>
      </x:c>
      <x:c r="D2486" s="14" t="n">
        <x:v>197340</x:v>
      </x:c>
      <x:c r="E2486" s="13" t="str">
        <x:v>Town</x:v>
      </x:c>
      <x:c r="F2486" s="15" t="str">
        <x:v>Blakelands / Tongwell</x:v>
      </x:c>
      <x:c r="G2486" s="15" t="str">
        <x:v>80 Tanners Drive, Blakelands, Milton Keynes MK14</x:v>
      </x:c>
      <x:c r="H2486" s="13" t="str">
        <x:v>Current</x:v>
      </x:c>
      <x:c r="I2486" s="14" t="n">
        <x:v>3079</x:v>
      </x:c>
      <x:c r="J2486" s="13" t="str">
        <x:f>IF(AND(ISNUMBER(I2486),I2486&gt;0),IF(I2486&lt;=1000,"1–1,000",IF(I2486&lt;=2500,"1,001–2,500",IF(I2486&lt;=5000,"2,501–5,000",IF(I2486&lt;=10000,"5,001–10,000","10,001–15,000")))),"2,501–5,000")</x:f>
        <x:v>2,501–5,000</x:v>
      </x:c>
      <x:c r="K2486" s="16" t="n">
        <x:v>40104</x:v>
      </x:c>
      <x:c r="L2486" s="43" t="n">
        <x:f>IF(AND(ISNUMBER(I2486),I2486&gt;0,ISNUMBER(K2486),K2486&gt;0),K2486/I2486,"n.a.")</x:f>
        <x:v>13.025008119519324</x:v>
      </x:c>
      <x:c r="M2486" s="43"/>
      <x:c r="N2486" s="13" t="str">
        <x:v>Yes</x:v>
      </x:c>
      <x:c r="O2486" s="15" t="str">
        <x:v>Not stated in reviewed sources</x:v>
      </x:c>
      <x:c r="P2486" s="15" t="str">
        <x:v>Not stated in reviewed sources</x:v>
      </x:c>
      <x:c r="Q2486" s="15" t="str">
        <x:v>Industrial/warehouse accommodation.</x:v>
      </x:c>
      <x:c r="R2486" s="15" t="str">
        <x:v>Advertised to let Current advert observed on 4 November 2026. Annual asking rent is 12 × advertised monthly rent; portal values may be rounded.</x:v>
      </x:c>
      <x:c r="S2486" s="15" t="str">
        <x:v>https://www.zoopla.co.uk/to-rent/commercial/details/74445532/</x:v>
      </x:c>
      <x:c r="T2486" s="15" t="str">
        <x:v>https://www.rightmove.co.uk/properties/778690925965728#/?channel=COM_LET</x:v>
      </x:c>
      <x:c r="U2486" s="15" t="str"/>
      <x:c r="V2486" s="15" t="str">
        <x:v>Milton Keynes — Blakelands / Tongwell</x:v>
      </x:c>
      <x:c r="W2486" s="15" t="str">
        <x:v>Individual unit ≤15,000 sq ft</x:v>
      </x:c>
      <x:c r="X2486" s="13" t="n">
        <x:f>IF(N2486="Yes",L2486,0)</x:f>
        <x:v>13.025008119519324</x:v>
      </x:c>
      <x:c r="Y2486" s="14" t="n">
        <x:v>1</x:v>
      </x:c>
      <x:c r="Z2486" s="13" t="str">
        <x:v>Industrial / workshop / storage</x:v>
      </x:c>
    </x:row>
    <x:row r="2487" ht="88" customHeight="1">
      <x:c r="A2487" s="13" t="str">
        <x:v>SE1507</x:v>
      </x:c>
      <x:c r="B2487" s="15" t="str">
        <x:v>Milton Keynes</x:v>
      </x:c>
      <x:c r="C2487" s="15" t="str">
        <x:v>Milton Keynes</x:v>
      </x:c>
      <x:c r="D2487" s="14" t="n">
        <x:v>197340</x:v>
      </x:c>
      <x:c r="E2487" s="13" t="str">
        <x:v>Town</x:v>
      </x:c>
      <x:c r="F2487" s="15" t="str">
        <x:v>Blakelands / Tongwell</x:v>
      </x:c>
      <x:c r="G2487" s="15" t="str">
        <x:v>Unit 100, Tanners Drive, Blakelands, Milton Keynes MK14</x:v>
      </x:c>
      <x:c r="H2487" s="13" t="str">
        <x:v>Current</x:v>
      </x:c>
      <x:c r="I2487" s="14" t="n">
        <x:v>3800</x:v>
      </x:c>
      <x:c r="J2487" s="13" t="str">
        <x:f>IF(AND(ISNUMBER(I2487),I2487&gt;0),IF(I2487&lt;=1000,"1–1,000",IF(I2487&lt;=2500,"1,001–2,500",IF(I2487&lt;=5000,"2,501–5,000",IF(I2487&lt;=10000,"5,001–10,000","10,001–15,000")))),"2,501–5,000")</x:f>
        <x:v>2,501–5,000</x:v>
      </x:c>
      <x:c r="K2487" s="16" t="n">
        <x:v>45600</x:v>
      </x:c>
      <x:c r="L2487" s="43" t="n">
        <x:f>IF(AND(ISNUMBER(I2487),I2487&gt;0,ISNUMBER(K2487),K2487&gt;0),K2487/I2487,"n.a.")</x:f>
        <x:v>12</x:v>
      </x:c>
      <x:c r="M2487" s="43"/>
      <x:c r="N2487" s="13" t="str">
        <x:v>Yes</x:v>
      </x:c>
      <x:c r="O2487" s="15" t="str">
        <x:v>Blakelands is Milton Keynes largest estate with smaller starter units (100 - 134) ranging from 1,800 - 3,800 sq ft with a minimum eaves height of approximately 3m, partial glazed frontage with provision for single storey office and front loading.</x:v>
      </x:c>
      <x:c r="P2487" s="15" t="str">
        <x:v>Not stated in reviewed sources</x:v>
      </x:c>
      <x:c r="Q2487" s="15" t="str">
        <x:v>Industrial/warehouse accommodation.</x:v>
      </x:c>
      <x:c r="R2487" s="15" t="str">
        <x:v>Advertised to let Current advert observed on 4 November 2026. Annual asking rent is 12 × advertised monthly rent; portal values may be rounded.</x:v>
      </x:c>
      <x:c r="S2487" s="15" t="str">
        <x:v>https://www.zoopla.co.uk/to-rent/commercial/details/72124009/</x:v>
      </x:c>
      <x:c r="T2487" s="15" t="str">
        <x:v>https://www.rightmove.co.uk/properties/773325675134641#/?channel=COM_LET</x:v>
      </x:c>
      <x:c r="U2487" s="15" t="str">
        <x:v>https://www.rightmove.co.uk/properties/760713661043200#/?channel=COM_LET</x:v>
      </x:c>
      <x:c r="V2487" s="15" t="str">
        <x:v>Milton Keynes — Blakelands / Tongwell</x:v>
      </x:c>
      <x:c r="W2487" s="15" t="str">
        <x:v>Individual unit ≤15,000 sq ft</x:v>
      </x:c>
      <x:c r="X2487" s="13" t="n">
        <x:f>IF(N2487="Yes",L2487,0)</x:f>
        <x:v>12</x:v>
      </x:c>
      <x:c r="Y2487" s="14" t="n">
        <x:v>1</x:v>
      </x:c>
      <x:c r="Z2487" s="13" t="str">
        <x:v>Industrial / workshop / storage</x:v>
      </x:c>
    </x:row>
    <x:row r="2488" ht="88" customHeight="1">
      <x:c r="A2488" s="13" t="str">
        <x:v>SE1508</x:v>
      </x:c>
      <x:c r="B2488" s="15" t="str">
        <x:v>Milton Keynes</x:v>
      </x:c>
      <x:c r="C2488" s="15" t="str">
        <x:v>Milton Keynes</x:v>
      </x:c>
      <x:c r="D2488" s="14" t="n">
        <x:v>197340</x:v>
      </x:c>
      <x:c r="E2488" s="13" t="str">
        <x:v>Town</x:v>
      </x:c>
      <x:c r="F2488" s="15" t="str">
        <x:v>Blakelands / Tongwell</x:v>
      </x:c>
      <x:c r="G2488" s="15" t="str">
        <x:v>Unit 116, Tanners Drive, Blakelands, Milton Keynes MK14</x:v>
      </x:c>
      <x:c r="H2488" s="13" t="str">
        <x:v>Current</x:v>
      </x:c>
      <x:c r="I2488" s="14" t="n">
        <x:v>3800</x:v>
      </x:c>
      <x:c r="J2488" s="13" t="str">
        <x:f>IF(AND(ISNUMBER(I2488),I2488&gt;0),IF(I2488&lt;=1000,"1–1,000",IF(I2488&lt;=2500,"1,001–2,500",IF(I2488&lt;=5000,"2,501–5,000",IF(I2488&lt;=10000,"5,001–10,000","10,001–15,000")))),"2,501–5,000")</x:f>
        <x:v>2,501–5,000</x:v>
      </x:c>
      <x:c r="K2488" s="16" t="n">
        <x:v>45600</x:v>
      </x:c>
      <x:c r="L2488" s="43" t="n">
        <x:f>IF(AND(ISNUMBER(I2488),I2488&gt;0,ISNUMBER(K2488),K2488&gt;0),K2488/I2488,"n.a.")</x:f>
        <x:v>12</x:v>
      </x:c>
      <x:c r="M2488" s="43"/>
      <x:c r="N2488" s="13" t="str">
        <x:v>Yes</x:v>
      </x:c>
      <x:c r="O2488" s="15" t="str">
        <x:v>Blakelands is Milton Keynes largest estate with smaller starter units (100 - 134) ranging from 1,800 - 3,800 sq ft with a minimum eaves height of approximately 3m, partial glazed frontage with provision for single storey office and front loading.</x:v>
      </x:c>
      <x:c r="P2488" s="15" t="str">
        <x:v>Not stated in reviewed sources</x:v>
      </x:c>
      <x:c r="Q2488" s="15" t="str">
        <x:v>Industrial/warehouse accommodation.</x:v>
      </x:c>
      <x:c r="R2488" s="15" t="str">
        <x:v>Advertised to let Current advert observed on 4 November 2026. Annual asking rent is 12 × advertised monthly rent; portal values may be rounded.</x:v>
      </x:c>
      <x:c r="S2488" s="15" t="str">
        <x:v>https://www.zoopla.co.uk/to-rent/commercial/details/72123998/</x:v>
      </x:c>
      <x:c r="T2488" s="15" t="str">
        <x:v>https://www.rightmove.co.uk/properties/773398339272065#/?channel=COM_LET</x:v>
      </x:c>
      <x:c r="U2488" s="15" t="str">
        <x:v>https://www.rightmove.co.uk/properties/773336576228608#/?channel=COM_LET
https://www.rightmove.co.uk/properties/760713788959937#/?channel=COM_LET</x:v>
      </x:c>
      <x:c r="V2488" s="15" t="str">
        <x:v>Milton Keynes — Blakelands / Tongwell</x:v>
      </x:c>
      <x:c r="W2488" s="15" t="str">
        <x:v>Individual unit ≤15,000 sq ft</x:v>
      </x:c>
      <x:c r="X2488" s="13" t="n">
        <x:f>IF(N2488="Yes",L2488,0)</x:f>
        <x:v>12</x:v>
      </x:c>
      <x:c r="Y2488" s="14" t="n">
        <x:v>1</x:v>
      </x:c>
      <x:c r="Z2488" s="13" t="str">
        <x:v>Industrial / workshop / storage</x:v>
      </x:c>
    </x:row>
    <x:row r="2489" ht="42" customHeight="1">
      <x:c r="A2489" s="13" t="str">
        <x:v>SE1509</x:v>
      </x:c>
      <x:c r="B2489" s="15" t="str">
        <x:v>Milton Keynes</x:v>
      </x:c>
      <x:c r="C2489" s="15" t="str">
        <x:v>Milton Keynes</x:v>
      </x:c>
      <x:c r="D2489" s="14" t="n">
        <x:v>197340</x:v>
      </x:c>
      <x:c r="E2489" s="13" t="str">
        <x:v>Town</x:v>
      </x:c>
      <x:c r="F2489" s="15" t="str">
        <x:v>Blakelands / Tongwell</x:v>
      </x:c>
      <x:c r="G2489" s="15" t="str">
        <x:v>Unit 4, Vermont Place, Tongwell, Milton Keynes MK15</x:v>
      </x:c>
      <x:c r="H2489" s="13" t="str">
        <x:v>Current</x:v>
      </x:c>
      <x:c r="I2489" s="14" t="n">
        <x:v>2111</x:v>
      </x:c>
      <x:c r="J2489" s="13" t="str">
        <x:f>IF(AND(ISNUMBER(I2489),I2489&gt;0),IF(I2489&lt;=1000,"1–1,000",IF(I2489&lt;=2500,"1,001–2,500",IF(I2489&lt;=5000,"2,501–5,000",IF(I2489&lt;=10000,"5,001–10,000","10,001–15,000")))),"1,001–2,500")</x:f>
        <x:v>1,001–2,500</x:v>
      </x:c>
      <x:c r="K2489" s="16" t="n">
        <x:v>35004</x:v>
      </x:c>
      <x:c r="L2489" s="43" t="n">
        <x:f>IF(AND(ISNUMBER(I2489),I2489&gt;0,ISNUMBER(K2489),K2489&gt;0),K2489/I2489,"n.a.")</x:f>
        <x:v>16.581714827096164</x:v>
      </x:c>
      <x:c r="M2489" s="43"/>
      <x:c r="N2489" s="13" t="str">
        <x:v>Yes</x:v>
      </x:c>
      <x:c r="O2489" s="15" t="str">
        <x:v>Not stated in reviewed sources</x:v>
      </x:c>
      <x:c r="P2489" s="15" t="str">
        <x:v>Not stated in reviewed sources</x:v>
      </x:c>
      <x:c r="Q2489" s="15" t="str">
        <x:v>Industrial/warehouse accommodation; ancillary offices.</x:v>
      </x:c>
      <x:c r="R2489" s="15" t="str">
        <x:v>Advertised to let Current advert observed on 4 November 2026. Annual asking rent is 12 × advertised monthly rent; portal values may be rounded.</x:v>
      </x:c>
      <x:c r="S2489" s="15" t="str">
        <x:v>https://www.zoopla.co.uk/to-rent/commercial/details/73843335/</x:v>
      </x:c>
      <x:c r="T2489" s="15" t="str">
        <x:v>https://www.rightmove.co.uk/properties/773980770879680#/?channel=COM_LET</x:v>
      </x:c>
      <x:c r="U2489" s="15" t="str"/>
      <x:c r="V2489" s="15" t="str">
        <x:v>Milton Keynes — Blakelands / Tongwell</x:v>
      </x:c>
      <x:c r="W2489" s="15" t="str">
        <x:v>Individual unit ≤15,000 sq ft</x:v>
      </x:c>
      <x:c r="X2489" s="13" t="n">
        <x:f>IF(N2489="Yes",L2489,0)</x:f>
        <x:v>16.581714827096164</x:v>
      </x:c>
      <x:c r="Y2489" s="14" t="n">
        <x:v>1</x:v>
      </x:c>
      <x:c r="Z2489" s="13" t="str">
        <x:v>Industrial / workshop / storage</x:v>
      </x:c>
    </x:row>
    <x:row r="2490" ht="42" customHeight="1">
      <x:c r="A2490" s="13" t="str">
        <x:v>SE1510</x:v>
      </x:c>
      <x:c r="B2490" s="15" t="str">
        <x:v>Milton Keynes</x:v>
      </x:c>
      <x:c r="C2490" s="15" t="str">
        <x:v>Milton Keynes</x:v>
      </x:c>
      <x:c r="D2490" s="14" t="n">
        <x:v>197340</x:v>
      </x:c>
      <x:c r="E2490" s="13" t="str">
        <x:v>Town</x:v>
      </x:c>
      <x:c r="F2490" s="15" t="str">
        <x:v>Blakelands / Tongwell</x:v>
      </x:c>
      <x:c r="G2490" s="15" t="str">
        <x:v>Unit 6, Vermont Place, Tongwell, Milton Keynes MK15</x:v>
      </x:c>
      <x:c r="H2490" s="13" t="str">
        <x:v>Current</x:v>
      </x:c>
      <x:c r="I2490" s="14" t="n">
        <x:v>2839</x:v>
      </x:c>
      <x:c r="J2490" s="13" t="str">
        <x:f>IF(AND(ISNUMBER(I2490),I2490&gt;0),IF(I2490&lt;=1000,"1–1,000",IF(I2490&lt;=2500,"1,001–2,500",IF(I2490&lt;=5000,"2,501–5,000",IF(I2490&lt;=10000,"5,001–10,000","10,001–15,000")))),"2,501–5,000")</x:f>
        <x:v>2,501–5,000</x:v>
      </x:c>
      <x:c r="K2490" s="16" t="n">
        <x:v>27504</x:v>
      </x:c>
      <x:c r="L2490" s="43" t="n">
        <x:f>IF(AND(ISNUMBER(I2490),I2490&gt;0,ISNUMBER(K2490),K2490&gt;0),K2490/I2490,"n.a.")</x:f>
        <x:v>9.687918281084889</x:v>
      </x:c>
      <x:c r="M2490" s="43"/>
      <x:c r="N2490" s="13" t="str">
        <x:v>Yes</x:v>
      </x:c>
      <x:c r="O2490" s="15" t="str">
        <x:v>Not stated in reviewed sources</x:v>
      </x:c>
      <x:c r="P2490" s="15" t="str">
        <x:v>Not stated in reviewed sources</x:v>
      </x:c>
      <x:c r="Q2490" s="15" t="str">
        <x:v>Industrial/warehouse accommodation.</x:v>
      </x:c>
      <x:c r="R2490" s="15" t="str">
        <x:v>Advertised to let Current advert observed on 4 November 2026. Annual asking rent is 12 × advertised monthly rent; portal values may be rounded.</x:v>
      </x:c>
      <x:c r="S2490" s="15" t="str">
        <x:v>https://www.zoopla.co.uk/to-rent/commercial/details/74244814/</x:v>
      </x:c>
      <x:c r="T2490" s="15" t="str">
        <x:v>https://www.rightmove.co.uk/properties/774701108980128#/?channel=COM_LET</x:v>
      </x:c>
      <x:c r="U2490" s="15" t="str"/>
      <x:c r="V2490" s="15" t="str">
        <x:v>Milton Keynes — Blakelands / Tongwell</x:v>
      </x:c>
      <x:c r="W2490" s="15" t="str">
        <x:v>Individual unit ≤15,000 sq ft</x:v>
      </x:c>
      <x:c r="X2490" s="13" t="n">
        <x:f>IF(N2490="Yes",L2490,0)</x:f>
        <x:v>9.687918281084889</x:v>
      </x:c>
      <x:c r="Y2490" s="14" t="n">
        <x:v>1</x:v>
      </x:c>
      <x:c r="Z2490" s="13" t="str">
        <x:v>Industrial / workshop / storage</x:v>
      </x:c>
    </x:row>
    <x:row r="2491" ht="42" customHeight="1">
      <x:c r="A2491" s="13" t="str">
        <x:v>SE1511</x:v>
      </x:c>
      <x:c r="B2491" s="15" t="str">
        <x:v>Milton Keynes</x:v>
      </x:c>
      <x:c r="C2491" s="15" t="str">
        <x:v>Milton Keynes</x:v>
      </x:c>
      <x:c r="D2491" s="14" t="n">
        <x:v>197340</x:v>
      </x:c>
      <x:c r="E2491" s="13" t="str">
        <x:v>Town</x:v>
      </x:c>
      <x:c r="F2491" s="15" t="str">
        <x:v>Blakelands / Tongwell</x:v>
      </x:c>
      <x:c r="G2491" s="15" t="str">
        <x:v>Vermont Place, Milton Keynes, Buckinghamshire, MK15</x:v>
      </x:c>
      <x:c r="H2491" s="13" t="str">
        <x:v>Current</x:v>
      </x:c>
      <x:c r="I2491" s="14" t="n">
        <x:v>1020</x:v>
      </x:c>
      <x:c r="J2491" s="13" t="str">
        <x:f>IF(AND(ISNUMBER(I2491),I2491&gt;0),IF(I2491&lt;=1000,"1–1,000",IF(I2491&lt;=2500,"1,001–2,500",IF(I2491&lt;=5000,"2,501–5,000",IF(I2491&lt;=10000,"5,001–10,000","10,001–15,000")))),"1,001–2,500")</x:f>
        <x:v>1,001–2,500</x:v>
      </x:c>
      <x:c r="K2491" s="16" t="n">
        <x:v>18000</x:v>
      </x:c>
      <x:c r="L2491" s="43" t="n">
        <x:f>IF(AND(ISNUMBER(I2491),I2491&gt;0,ISNUMBER(K2491),K2491&gt;0),K2491/I2491,"n.a.")</x:f>
        <x:v>17.647058823529413</x:v>
      </x:c>
      <x:c r="M2491" s="43"/>
      <x:c r="N2491" s="13" t="str">
        <x:v>Yes</x:v>
      </x:c>
      <x:c r="O2491" s="15" t="str">
        <x:v>Not stated in reviewed sources</x:v>
      </x:c>
      <x:c r="P2491" s="15" t="str">
        <x:v>Not stated in reviewed sources</x:v>
      </x:c>
      <x:c r="Q2491" s="15" t="str">
        <x:v>Industrial/warehouse accommodation; ancillary offices; trade counter.</x:v>
      </x:c>
      <x:c r="R2491" s="15" t="str">
        <x:v>Advertised to let Current advert observed on 4 November 2026. Annual asking rent is 12 × advertised monthly rent; portal values may be rounded.</x:v>
      </x:c>
      <x:c r="S2491" s="15" t="str">
        <x:v>https://www.rightmove.co.uk/properties/767592359504304#/?channel=COM_LET</x:v>
      </x:c>
      <x:c r="T2491" s="15" t="str"/>
      <x:c r="U2491" s="15" t="str"/>
      <x:c r="V2491" s="15" t="str">
        <x:v>Milton Keynes — Blakelands / Tongwell</x:v>
      </x:c>
      <x:c r="W2491" s="15" t="str">
        <x:v>Individual unit ≤15,000 sq ft</x:v>
      </x:c>
      <x:c r="X2491" s="13" t="n">
        <x:f>IF(N2491="Yes",L2491,0)</x:f>
        <x:v>17.647058823529413</x:v>
      </x:c>
      <x:c r="Y2491" s="14" t="n">
        <x:v>1</x:v>
      </x:c>
      <x:c r="Z2491" s="13" t="str">
        <x:v>Industrial / workshop / storage</x:v>
      </x:c>
    </x:row>
    <x:row r="2492" ht="49" customHeight="1">
      <x:c r="A2492" s="13" t="str">
        <x:v>SE1512</x:v>
      </x:c>
      <x:c r="B2492" s="15" t="str">
        <x:v>Milton Keynes</x:v>
      </x:c>
      <x:c r="C2492" s="15" t="str">
        <x:v>Milton Keynes</x:v>
      </x:c>
      <x:c r="D2492" s="14" t="n">
        <x:v>197340</x:v>
      </x:c>
      <x:c r="E2492" s="13" t="str">
        <x:v>Town</x:v>
      </x:c>
      <x:c r="F2492" s="15" t="str">
        <x:v>Bradville Industrial Estate</x:v>
      </x:c>
      <x:c r="G2492" s="15" t="str">
        <x:v>Unit 29 Bradville Industrial Estate, Blundells Road, Milton Keynes, Buckinghamshire MK13</x:v>
      </x:c>
      <x:c r="H2492" s="13" t="str">
        <x:v>Current</x:v>
      </x:c>
      <x:c r="I2492" s="14" t="n">
        <x:v>6705</x:v>
      </x:c>
      <x:c r="J2492" s="13" t="str">
        <x:f>IF(AND(ISNUMBER(I2492),I2492&gt;0),IF(I2492&lt;=1000,"1–1,000",IF(I2492&lt;=2500,"1,001–2,500",IF(I2492&lt;=5000,"2,501–5,000",IF(I2492&lt;=10000,"5,001–10,000","10,001–15,000")))),"5,001–10,000")</x:f>
        <x:v>5,001–10,000</x:v>
      </x:c>
      <x:c r="K2492" s="16" t="n">
        <x:v>57000</x:v>
      </x:c>
      <x:c r="L2492" s="43" t="n">
        <x:f>IF(AND(ISNUMBER(I2492),I2492&gt;0,ISNUMBER(K2492),K2492&gt;0),K2492/I2492,"n.a.")</x:f>
        <x:v>8.501118568232663</x:v>
      </x:c>
      <x:c r="M2492" s="43"/>
      <x:c r="N2492" s="13" t="str">
        <x:v>Yes</x:v>
      </x:c>
      <x:c r="O2492" s="15" t="str">
        <x:v>- Power &amp; Capacity: Equipped with 3-phase power and a 6m eaves height for flexible storage solutions.</x:v>
      </x:c>
      <x:c r="P2492" s="15" t="str">
        <x:v>- Exceptional Access: Full-height ground-level loading doors and a spacious rear service apron for seamless operations.</x:v>
      </x:c>
      <x:c r="Q2492" s="15" t="str">
        <x:v>Industrial/warehouse accommodation.</x:v>
      </x:c>
      <x:c r="R2492" s="15" t="str">
        <x:v>Advertised to let Current advert observed on 4 November 2026. Annual asking rent is 12 × advertised monthly rent; portal values may be rounded.</x:v>
      </x:c>
      <x:c r="S2492" s="15" t="str">
        <x:v>https://www.zoopla.co.uk/to-rent/commercial/details/70701648/</x:v>
      </x:c>
      <x:c r="T2492" s="15" t="str">
        <x:v>https://www.rightmove.co.uk/properties/760757093045216#/?channel=COM_LET</x:v>
      </x:c>
      <x:c r="U2492" s="15" t="str"/>
      <x:c r="V2492" s="15" t="str">
        <x:v>Milton Keynes — Bradville Industrial Estate</x:v>
      </x:c>
      <x:c r="W2492" s="15" t="str">
        <x:v>Individual unit ≤15,000 sq ft</x:v>
      </x:c>
      <x:c r="X2492" s="13" t="n">
        <x:f>IF(N2492="Yes",L2492,0)</x:f>
        <x:v>8.501118568232663</x:v>
      </x:c>
      <x:c r="Y2492" s="14" t="n">
        <x:v>1</x:v>
      </x:c>
      <x:c r="Z2492" s="13" t="str">
        <x:v>Industrial / workshop / storage</x:v>
      </x:c>
    </x:row>
    <x:row r="2493" ht="42" customHeight="1">
      <x:c r="A2493" s="13" t="str">
        <x:v>SE1513</x:v>
      </x:c>
      <x:c r="B2493" s="15" t="str">
        <x:v>Milton Keynes</x:v>
      </x:c>
      <x:c r="C2493" s="15" t="str">
        <x:v>Milton Keynes</x:v>
      </x:c>
      <x:c r="D2493" s="14" t="n">
        <x:v>197340</x:v>
      </x:c>
      <x:c r="E2493" s="13" t="str">
        <x:v>Town</x:v>
      </x:c>
      <x:c r="F2493" s="15" t="str">
        <x:v>Bradwell Abbey</x:v>
      </x:c>
      <x:c r="G2493" s="15" t="str">
        <x:v>71 Alston Drive, Bradwell Abbey, Milton Keynes MK13</x:v>
      </x:c>
      <x:c r="H2493" s="13" t="str">
        <x:v>Current</x:v>
      </x:c>
      <x:c r="I2493" s="14" t="n">
        <x:v>8616</x:v>
      </x:c>
      <x:c r="J2493" s="13" t="str">
        <x:f>IF(AND(ISNUMBER(I2493),I2493&gt;0),IF(I2493&lt;=1000,"1–1,000",IF(I2493&lt;=2500,"1,001–2,500",IF(I2493&lt;=5000,"2,501–5,000",IF(I2493&lt;=10000,"5,001–10,000","10,001–15,000")))),"5,001–10,000")</x:f>
        <x:v>5,001–10,000</x:v>
      </x:c>
      <x:c r="K2493" s="16" t="n">
        <x:v>95004</x:v>
      </x:c>
      <x:c r="L2493" s="43" t="n">
        <x:f>IF(AND(ISNUMBER(I2493),I2493&gt;0,ISNUMBER(K2493),K2493&gt;0),K2493/I2493,"n.a.")</x:f>
        <x:v>11.026462395543176</x:v>
      </x:c>
      <x:c r="M2493" s="43"/>
      <x:c r="N2493" s="13" t="str">
        <x:v>Yes</x:v>
      </x:c>
      <x:c r="O2493" s="15" t="str">
        <x:v>Not stated in reviewed sources</x:v>
      </x:c>
      <x:c r="P2493" s="15" t="str">
        <x:v>Not stated in reviewed sources</x:v>
      </x:c>
      <x:c r="Q2493" s="15" t="str">
        <x:v>Industrial/warehouse accommodation; yard/loading area.</x:v>
      </x:c>
      <x:c r="R2493" s="15" t="str">
        <x:v>Advertised to let Current advert observed on 4 November 2026. Annual asking rent is 12 × advertised monthly rent; portal values may be rounded.</x:v>
      </x:c>
      <x:c r="S2493" s="15" t="str">
        <x:v>https://www.zoopla.co.uk/to-rent/commercial/details/73848998/</x:v>
      </x:c>
      <x:c r="T2493" s="15" t="str">
        <x:v>https://www.rightmove.co.uk/properties/773391232012240#/?channel=COM_LET</x:v>
      </x:c>
      <x:c r="U2493" s="15" t="str">
        <x:v>https://www.rightmove.co.uk/properties/773391307584897#/?channel=COM_LET</x:v>
      </x:c>
      <x:c r="V2493" s="15" t="str">
        <x:v>Milton Keynes — Bradwell Abbey</x:v>
      </x:c>
      <x:c r="W2493" s="15" t="str">
        <x:v>Individual unit ≤15,000 sq ft</x:v>
      </x:c>
      <x:c r="X2493" s="13" t="n">
        <x:f>IF(N2493="Yes",L2493,0)</x:f>
        <x:v>11.026462395543176</x:v>
      </x:c>
      <x:c r="Y2493" s="14" t="n">
        <x:v>1</x:v>
      </x:c>
      <x:c r="Z2493" s="13" t="str">
        <x:v>Industrial / workshop / storage</x:v>
      </x:c>
    </x:row>
    <x:row r="2494" ht="62" customHeight="1">
      <x:c r="A2494" s="13" t="str">
        <x:v>SE1514</x:v>
      </x:c>
      <x:c r="B2494" s="15" t="str">
        <x:v>Milton Keynes</x:v>
      </x:c>
      <x:c r="C2494" s="15" t="str">
        <x:v>Milton Keynes</x:v>
      </x:c>
      <x:c r="D2494" s="14" t="n">
        <x:v>197340</x:v>
      </x:c>
      <x:c r="E2494" s="13" t="str">
        <x:v>Town</x:v>
      </x:c>
      <x:c r="F2494" s="15" t="str">
        <x:v>Bradwell Abbey</x:v>
      </x:c>
      <x:c r="G2494" s="15" t="str">
        <x:v>Unit 16 Bradwell Abbey, Alston Drive, Milton Keynes MK13</x:v>
      </x:c>
      <x:c r="H2494" s="13" t="str">
        <x:v>Current</x:v>
      </x:c>
      <x:c r="I2494" s="14" t="n">
        <x:v>4542</x:v>
      </x:c>
      <x:c r="J2494" s="13" t="str">
        <x:f>IF(AND(ISNUMBER(I2494),I2494&gt;0),IF(I2494&lt;=1000,"1–1,000",IF(I2494&lt;=2500,"1,001–2,500",IF(I2494&lt;=5000,"2,501–5,000",IF(I2494&lt;=10000,"5,001–10,000","10,001–15,000")))),"2,501–5,000")</x:f>
        <x:v>2,501–5,000</x:v>
      </x:c>
      <x:c r="K2494" s="16" t="n">
        <x:v>54504</x:v>
      </x:c>
      <x:c r="L2494" s="43" t="n">
        <x:f>IF(AND(ISNUMBER(I2494),I2494&gt;0,ISNUMBER(K2494),K2494&gt;0),K2494/I2494,"n.a.")</x:f>
        <x:v>12</x:v>
      </x:c>
      <x:c r="M2494" s="43"/>
      <x:c r="N2494" s="13" t="str">
        <x:v>Yes</x:v>
      </x:c>
      <x:c r="O2494" s="15" t="str">
        <x:v>Not stated in reviewed sources</x:v>
      </x:c>
      <x:c r="P2494" s="15" t="str">
        <x:v>Not stated in reviewed sources</x:v>
      </x:c>
      <x:c r="Q2494" s="15" t="str">
        <x:v>Industrial/warehouse accommodation; refurbished space.</x:v>
      </x:c>
      <x:c r="R2494" s="15" t="str">
        <x:v>Advertised to let Current advert observed on 4 November 2026. Annual asking rent is 12 × advertised monthly rent; portal values may be rounded.</x:v>
      </x:c>
      <x:c r="S2494" s="15" t="str">
        <x:v>https://www.zoopla.co.uk/to-rent/commercial/details/73767372/</x:v>
      </x:c>
      <x:c r="T2494" s="15" t="str">
        <x:v>https://www.zoopla.co.uk/to-rent/commercial/details/62070543/</x:v>
      </x:c>
      <x:c r="U2494" s="15" t="str">
        <x:v>https://www.rightmove.co.uk/properties/760714384564145#/?channel=COM_LET
https://www.rightmove.co.uk/properties/773362700335552#/?channel=COM_LET</x:v>
      </x:c>
      <x:c r="V2494" s="15" t="str">
        <x:v>Milton Keynes — Bradwell Abbey</x:v>
      </x:c>
      <x:c r="W2494" s="15" t="str">
        <x:v>Individual unit ≤15,000 sq ft</x:v>
      </x:c>
      <x:c r="X2494" s="13" t="n">
        <x:f>IF(N2494="Yes",L2494,0)</x:f>
        <x:v>12</x:v>
      </x:c>
      <x:c r="Y2494" s="14" t="n">
        <x:v>1</x:v>
      </x:c>
      <x:c r="Z2494" s="13" t="str">
        <x:v>Industrial / workshop / storage</x:v>
      </x:c>
    </x:row>
    <x:row r="2495" ht="42" customHeight="1">
      <x:c r="A2495" s="13" t="str">
        <x:v>SE1515</x:v>
      </x:c>
      <x:c r="B2495" s="15" t="str">
        <x:v>Milton Keynes</x:v>
      </x:c>
      <x:c r="C2495" s="15" t="str">
        <x:v>Milton Keynes</x:v>
      </x:c>
      <x:c r="D2495" s="14" t="n">
        <x:v>197340</x:v>
      </x:c>
      <x:c r="E2495" s="13" t="str">
        <x:v>Town</x:v>
      </x:c>
      <x:c r="F2495" s="15" t="str">
        <x:v>Bradwell Abbey</x:v>
      </x:c>
      <x:c r="G2495" s="15" t="str">
        <x:v>Unit 37, Abbey Court, Bradwell Abbey, Milton Keynes MK13</x:v>
      </x:c>
      <x:c r="H2495" s="13" t="str">
        <x:v>Current</x:v>
      </x:c>
      <x:c r="I2495" s="14" t="n">
        <x:v>3116</x:v>
      </x:c>
      <x:c r="J2495" s="13" t="str">
        <x:f>IF(AND(ISNUMBER(I2495),I2495&gt;0),IF(I2495&lt;=1000,"1–1,000",IF(I2495&lt;=2500,"1,001–2,500",IF(I2495&lt;=5000,"2,501–5,000",IF(I2495&lt;=10000,"5,001–10,000","10,001–15,000")))),"2,501–5,000")</x:f>
        <x:v>2,501–5,000</x:v>
      </x:c>
      <x:c r="K2495" s="16" t="n">
        <x:v>42840</x:v>
      </x:c>
      <x:c r="L2495" s="43" t="n">
        <x:f>IF(AND(ISNUMBER(I2495),I2495&gt;0,ISNUMBER(K2495),K2495&gt;0),K2495/I2495,"n.a.")</x:f>
        <x:v>13.74839537869063</x:v>
      </x:c>
      <x:c r="M2495" s="43"/>
      <x:c r="N2495" s="13" t="str">
        <x:v>Yes</x:v>
      </x:c>
      <x:c r="O2495" s="15" t="str">
        <x:v>Not stated in reviewed sources</x:v>
      </x:c>
      <x:c r="P2495" s="15" t="str">
        <x:v>Not stated in reviewed sources</x:v>
      </x:c>
      <x:c r="Q2495" s="15" t="str">
        <x:v>Industrial/warehouse accommodation; yard/loading area.</x:v>
      </x:c>
      <x:c r="R2495" s="15" t="str">
        <x:v>Advertised to let Current advert observed on 4 November 2026. Annual asking rent is 12 × advertised monthly rent; portal values may be rounded.</x:v>
      </x:c>
      <x:c r="S2495" s="15" t="str">
        <x:v>https://www.zoopla.co.uk/to-rent/commercial/details/74122844/</x:v>
      </x:c>
      <x:c r="T2495" s="15" t="str">
        <x:v>https://www.zoopla.co.uk/to-rent/commercial/details/74099666/</x:v>
      </x:c>
      <x:c r="U2495" s="15" t="str">
        <x:v>https://www.rightmove.co.uk/properties/772337232994000#/?channel=COM_LET</x:v>
      </x:c>
      <x:c r="V2495" s="15" t="str">
        <x:v>Milton Keynes — Bradwell Abbey</x:v>
      </x:c>
      <x:c r="W2495" s="15" t="str">
        <x:v>Individual unit ≤15,000 sq ft</x:v>
      </x:c>
      <x:c r="X2495" s="13" t="n">
        <x:f>IF(N2495="Yes",L2495,0)</x:f>
        <x:v>13.74839537869063</x:v>
      </x:c>
      <x:c r="Y2495" s="14" t="n">
        <x:v>1</x:v>
      </x:c>
      <x:c r="Z2495" s="13" t="str">
        <x:v>Industrial / workshop / storage</x:v>
      </x:c>
    </x:row>
    <x:row r="2496" ht="42" customHeight="1">
      <x:c r="A2496" s="13" t="str">
        <x:v>SE1516</x:v>
      </x:c>
      <x:c r="B2496" s="15" t="str">
        <x:v>Milton Keynes</x:v>
      </x:c>
      <x:c r="C2496" s="15" t="str">
        <x:v>Milton Keynes</x:v>
      </x:c>
      <x:c r="D2496" s="14" t="n">
        <x:v>197340</x:v>
      </x:c>
      <x:c r="E2496" s="13" t="str">
        <x:v>Town</x:v>
      </x:c>
      <x:c r="F2496" s="15" t="str">
        <x:v>Bradwell Abbey</x:v>
      </x:c>
      <x:c r="G2496" s="15" t="str">
        <x:v>Unit 38 Bradwell Abbey, Alston Drive, Milton Keynes MK13</x:v>
      </x:c>
      <x:c r="H2496" s="13" t="str">
        <x:v>Current</x:v>
      </x:c>
      <x:c r="I2496" s="14" t="n">
        <x:v>3097</x:v>
      </x:c>
      <x:c r="J2496" s="13" t="str">
        <x:f>IF(AND(ISNUMBER(I2496),I2496&gt;0),IF(I2496&lt;=1000,"1–1,000",IF(I2496&lt;=2500,"1,001–2,500",IF(I2496&lt;=5000,"2,501–5,000",IF(I2496&lt;=10000,"5,001–10,000","10,001–15,000")))),"2,501–5,000")</x:f>
        <x:v>2,501–5,000</x:v>
      </x:c>
      <x:c r="K2496" s="16" t="n">
        <x:v>43356</x:v>
      </x:c>
      <x:c r="L2496" s="43" t="n">
        <x:f>IF(AND(ISNUMBER(I2496),I2496&gt;0,ISNUMBER(K2496),K2496&gt;0),K2496/I2496,"n.a.")</x:f>
        <x:v>13.999354213755247</x:v>
      </x:c>
      <x:c r="M2496" s="43"/>
      <x:c r="N2496" s="13" t="str">
        <x:v>Yes</x:v>
      </x:c>
      <x:c r="O2496" s="15" t="str">
        <x:v>Not stated in reviewed sources</x:v>
      </x:c>
      <x:c r="P2496" s="15" t="str">
        <x:v>Not stated in reviewed sources</x:v>
      </x:c>
      <x:c r="Q2496" s="15" t="str">
        <x:v>Industrial/warehouse accommodation; ancillary offices.</x:v>
      </x:c>
      <x:c r="R2496" s="15" t="str">
        <x:v>Advertised to let Current advert observed on 4 November 2026. Annual asking rent is 12 × advertised monthly rent; portal values may be rounded.</x:v>
      </x:c>
      <x:c r="S2496" s="15" t="str">
        <x:v>https://www.zoopla.co.uk/to-rent/commercial/details/74572193/</x:v>
      </x:c>
      <x:c r="T2496" s="15" t="str"/>
      <x:c r="U2496" s="15" t="str"/>
      <x:c r="V2496" s="15" t="str">
        <x:v>Milton Keynes — Bradwell Abbey</x:v>
      </x:c>
      <x:c r="W2496" s="15" t="str">
        <x:v>Individual unit ≤15,000 sq ft</x:v>
      </x:c>
      <x:c r="X2496" s="13" t="n">
        <x:f>IF(N2496="Yes",L2496,0)</x:f>
        <x:v>13.999354213755247</x:v>
      </x:c>
      <x:c r="Y2496" s="14" t="n">
        <x:v>1</x:v>
      </x:c>
      <x:c r="Z2496" s="13" t="str">
        <x:v>Industrial / workshop / storage</x:v>
      </x:c>
    </x:row>
    <x:row r="2497" ht="62" customHeight="1">
      <x:c r="A2497" s="13" t="str">
        <x:v>SE1517</x:v>
      </x:c>
      <x:c r="B2497" s="15" t="str">
        <x:v>Milton Keynes</x:v>
      </x:c>
      <x:c r="C2497" s="15" t="str">
        <x:v>Milton Keynes</x:v>
      </x:c>
      <x:c r="D2497" s="14" t="n">
        <x:v>197340</x:v>
      </x:c>
      <x:c r="E2497" s="13" t="str">
        <x:v>Town</x:v>
      </x:c>
      <x:c r="F2497" s="15" t="str">
        <x:v>Bradwell Abbey</x:v>
      </x:c>
      <x:c r="G2497" s="15" t="str">
        <x:v>Unit 50 Bradwell Abbey, Alston Drive, Milton Keynes MK13</x:v>
      </x:c>
      <x:c r="H2497" s="13" t="str">
        <x:v>Current</x:v>
      </x:c>
      <x:c r="I2497" s="14" t="n">
        <x:v>1693</x:v>
      </x:c>
      <x:c r="J2497" s="13" t="str">
        <x:f>IF(AND(ISNUMBER(I2497),I2497&gt;0),IF(I2497&lt;=1000,"1–1,000",IF(I2497&lt;=2500,"1,001–2,500",IF(I2497&lt;=5000,"2,501–5,000",IF(I2497&lt;=10000,"5,001–10,000","10,001–15,000")))),"1,001–2,500")</x:f>
        <x:v>1,001–2,500</x:v>
      </x:c>
      <x:c r="K2497" s="16" t="n">
        <x:v>27936</x:v>
      </x:c>
      <x:c r="L2497" s="43" t="n">
        <x:f>IF(AND(ISNUMBER(I2497),I2497&gt;0,ISNUMBER(K2497),K2497&gt;0),K2497/I2497,"n.a.")</x:f>
        <x:v>16.500886001181335</x:v>
      </x:c>
      <x:c r="M2497" s="43"/>
      <x:c r="N2497" s="13" t="str">
        <x:v>Yes</x:v>
      </x:c>
      <x:c r="O2497" s="15" t="str">
        <x:v>Not stated in reviewed sources</x:v>
      </x:c>
      <x:c r="P2497" s="15" t="str">
        <x:v>Not stated in reviewed sources</x:v>
      </x:c>
      <x:c r="Q2497" s="15" t="str">
        <x:v>Industrial/warehouse accommodation; refurbished space.</x:v>
      </x:c>
      <x:c r="R2497" s="15" t="str">
        <x:v>Advertised to let Current advert observed on 4 November 2026. Annual asking rent is 12 × advertised monthly rent; portal values may be rounded.</x:v>
      </x:c>
      <x:c r="S2497" s="15" t="str">
        <x:v>https://www.zoopla.co.uk/to-rent/commercial/details/73767368/</x:v>
      </x:c>
      <x:c r="T2497" s="15" t="str">
        <x:v>https://www.zoopla.co.uk/to-rent/commercial/details/68452202/</x:v>
      </x:c>
      <x:c r="U2497" s="15" t="str">
        <x:v>https://www.rightmove.co.uk/properties/775607586172449#/?channel=COM_LET
https://www.rightmove.co.uk/properties/760714818728257#/?channel=COM_LET</x:v>
      </x:c>
      <x:c r="V2497" s="15" t="str">
        <x:v>Milton Keynes — Bradwell Abbey</x:v>
      </x:c>
      <x:c r="W2497" s="15" t="str">
        <x:v>Individual unit ≤15,000 sq ft</x:v>
      </x:c>
      <x:c r="X2497" s="13" t="n">
        <x:f>IF(N2497="Yes",L2497,0)</x:f>
        <x:v>16.500886001181335</x:v>
      </x:c>
      <x:c r="Y2497" s="14" t="n">
        <x:v>1</x:v>
      </x:c>
      <x:c r="Z2497" s="13" t="str">
        <x:v>Industrial / workshop / storage</x:v>
      </x:c>
    </x:row>
    <x:row r="2498" ht="62" customHeight="1">
      <x:c r="A2498" s="13" t="str">
        <x:v>SE1518</x:v>
      </x:c>
      <x:c r="B2498" s="15" t="str">
        <x:v>Milton Keynes</x:v>
      </x:c>
      <x:c r="C2498" s="15" t="str">
        <x:v>Milton Keynes</x:v>
      </x:c>
      <x:c r="D2498" s="14" t="n">
        <x:v>197340</x:v>
      </x:c>
      <x:c r="E2498" s="13" t="str">
        <x:v>Town</x:v>
      </x:c>
      <x:c r="F2498" s="15" t="str">
        <x:v>Bradwell Abbey</x:v>
      </x:c>
      <x:c r="G2498" s="15" t="str">
        <x:v>Unit 53 Bradwell Abbey, Alston Drive, Milton Keynes MK13</x:v>
      </x:c>
      <x:c r="H2498" s="13" t="str">
        <x:v>Current</x:v>
      </x:c>
      <x:c r="I2498" s="14" t="n">
        <x:v>1690</x:v>
      </x:c>
      <x:c r="J2498" s="13" t="str">
        <x:f>IF(AND(ISNUMBER(I2498),I2498&gt;0),IF(I2498&lt;=1000,"1–1,000",IF(I2498&lt;=2500,"1,001–2,500",IF(I2498&lt;=5000,"2,501–5,000",IF(I2498&lt;=10000,"5,001–10,000","10,001–15,000")))),"1,001–2,500")</x:f>
        <x:v>1,001–2,500</x:v>
      </x:c>
      <x:c r="K2498" s="16" t="n">
        <x:v>27888</x:v>
      </x:c>
      <x:c r="L2498" s="43" t="n">
        <x:f>IF(AND(ISNUMBER(I2498),I2498&gt;0,ISNUMBER(K2498),K2498&gt;0),K2498/I2498,"n.a.")</x:f>
        <x:v>16.501775147928996</x:v>
      </x:c>
      <x:c r="M2498" s="43"/>
      <x:c r="N2498" s="13" t="str">
        <x:v>Yes</x:v>
      </x:c>
      <x:c r="O2498" s="15" t="str">
        <x:v>Not stated in reviewed sources</x:v>
      </x:c>
      <x:c r="P2498" s="15" t="str">
        <x:v>Not stated in reviewed sources</x:v>
      </x:c>
      <x:c r="Q2498" s="15" t="str">
        <x:v>Industrial/warehouse accommodation.</x:v>
      </x:c>
      <x:c r="R2498" s="15" t="str">
        <x:v>Advertised to let Current advert observed on 4 November 2026. Annual asking rent is 12 × advertised monthly rent; portal values may be rounded.</x:v>
      </x:c>
      <x:c r="S2498" s="15" t="str">
        <x:v>https://www.zoopla.co.uk/to-rent/commercial/details/73767370/</x:v>
      </x:c>
      <x:c r="T2498" s="15" t="str">
        <x:v>https://www.zoopla.co.uk/to-rent/commercial/details/69053754/</x:v>
      </x:c>
      <x:c r="U2498" s="15" t="str">
        <x:v>https://www.rightmove.co.uk/properties/760714441187152#/?channel=COM_LET
https://www.rightmove.co.uk/properties/775606502010976#/?channel=COM_LET</x:v>
      </x:c>
      <x:c r="V2498" s="15" t="str">
        <x:v>Milton Keynes — Bradwell Abbey</x:v>
      </x:c>
      <x:c r="W2498" s="15" t="str">
        <x:v>Individual unit ≤15,000 sq ft</x:v>
      </x:c>
      <x:c r="X2498" s="13" t="n">
        <x:f>IF(N2498="Yes",L2498,0)</x:f>
        <x:v>16.501775147928996</x:v>
      </x:c>
      <x:c r="Y2498" s="14" t="n">
        <x:v>1</x:v>
      </x:c>
      <x:c r="Z2498" s="13" t="str">
        <x:v>Industrial / workshop / storage</x:v>
      </x:c>
    </x:row>
    <x:row r="2499" ht="42" customHeight="1">
      <x:c r="A2499" s="13" t="str">
        <x:v>SE1519</x:v>
      </x:c>
      <x:c r="B2499" s="15" t="str">
        <x:v>Milton Keynes</x:v>
      </x:c>
      <x:c r="C2499" s="15" t="str">
        <x:v>Milton Keynes</x:v>
      </x:c>
      <x:c r="D2499" s="14" t="n">
        <x:v>197340</x:v>
      </x:c>
      <x:c r="E2499" s="13" t="str">
        <x:v>Town</x:v>
      </x:c>
      <x:c r="F2499" s="15" t="str">
        <x:v>Bradwell Abbey</x:v>
      </x:c>
      <x:c r="G2499" s="15" t="str">
        <x:v>Unit 63, Abbey Court, Bradwell Abbey, Milton Keynes MK13</x:v>
      </x:c>
      <x:c r="H2499" s="13" t="str">
        <x:v>Current</x:v>
      </x:c>
      <x:c r="I2499" s="14" t="n">
        <x:v>1401</x:v>
      </x:c>
      <x:c r="J2499" s="13" t="str">
        <x:f>IF(AND(ISNUMBER(I2499),I2499&gt;0),IF(I2499&lt;=1000,"1–1,000",IF(I2499&lt;=2500,"1,001–2,500",IF(I2499&lt;=5000,"2,501–5,000",IF(I2499&lt;=10000,"5,001–10,000","10,001–15,000")))),"1,001–2,500")</x:f>
        <x:v>1,001–2,500</x:v>
      </x:c>
      <x:c r="K2499" s="16" t="n">
        <x:v>19956</x:v>
      </x:c>
      <x:c r="L2499" s="43" t="n">
        <x:f>IF(AND(ISNUMBER(I2499),I2499&gt;0,ISNUMBER(K2499),K2499&gt;0),K2499/I2499,"n.a.")</x:f>
        <x:v>14.244111349036402</x:v>
      </x:c>
      <x:c r="M2499" s="43"/>
      <x:c r="N2499" s="13" t="str">
        <x:v>Yes</x:v>
      </x:c>
      <x:c r="O2499" s="15" t="str">
        <x:v>Not stated in reviewed sources</x:v>
      </x:c>
      <x:c r="P2499" s="15" t="str">
        <x:v>Not stated in reviewed sources</x:v>
      </x:c>
      <x:c r="Q2499" s="15" t="str">
        <x:v>Industrial/warehouse accommodation; yard/loading area.</x:v>
      </x:c>
      <x:c r="R2499" s="15" t="str">
        <x:v>Advertised to let Current advert observed on 4 November 2026. Annual asking rent is 12 × advertised monthly rent; portal values may be rounded.</x:v>
      </x:c>
      <x:c r="S2499" s="15" t="str">
        <x:v>https://www.zoopla.co.uk/to-rent/commercial/details/65037915/</x:v>
      </x:c>
      <x:c r="T2499" s="15" t="str">
        <x:v>https://www.rightmove.co.uk/properties/760714541911040#/?channel=COM_LET</x:v>
      </x:c>
      <x:c r="U2499" s="15" t="str"/>
      <x:c r="V2499" s="15" t="str">
        <x:v>Milton Keynes — Bradwell Abbey</x:v>
      </x:c>
      <x:c r="W2499" s="15" t="str">
        <x:v>Individual unit ≤15,000 sq ft</x:v>
      </x:c>
      <x:c r="X2499" s="13" t="n">
        <x:f>IF(N2499="Yes",L2499,0)</x:f>
        <x:v>14.244111349036402</x:v>
      </x:c>
      <x:c r="Y2499" s="14" t="n">
        <x:v>1</x:v>
      </x:c>
      <x:c r="Z2499" s="13" t="str">
        <x:v>Industrial / workshop / storage</x:v>
      </x:c>
    </x:row>
    <x:row r="2500" ht="42" customHeight="1">
      <x:c r="A2500" s="13" t="str">
        <x:v>SE1520</x:v>
      </x:c>
      <x:c r="B2500" s="15" t="str">
        <x:v>Milton Keynes</x:v>
      </x:c>
      <x:c r="C2500" s="15" t="str">
        <x:v>Milton Keynes</x:v>
      </x:c>
      <x:c r="D2500" s="14" t="n">
        <x:v>197340</x:v>
      </x:c>
      <x:c r="E2500" s="13" t="str">
        <x:v>Town</x:v>
      </x:c>
      <x:c r="F2500" s="15" t="str">
        <x:v>Bradwell Abbey</x:v>
      </x:c>
      <x:c r="G2500" s="15" t="str">
        <x:v>Unit 64, Abbey Court, Bradwell Abbey, Milton Keynes MK13</x:v>
      </x:c>
      <x:c r="H2500" s="13" t="str">
        <x:v>Current</x:v>
      </x:c>
      <x:c r="I2500" s="14" t="n">
        <x:v>1400</x:v>
      </x:c>
      <x:c r="J2500" s="13" t="str">
        <x:f>IF(AND(ISNUMBER(I2500),I2500&gt;0),IF(I2500&lt;=1000,"1–1,000",IF(I2500&lt;=2500,"1,001–2,500",IF(I2500&lt;=5000,"2,501–5,000",IF(I2500&lt;=10000,"5,001–10,000","10,001–15,000")))),"1,001–2,500")</x:f>
        <x:v>1,001–2,500</x:v>
      </x:c>
      <x:c r="K2500" s="16" t="n">
        <x:v>19956</x:v>
      </x:c>
      <x:c r="L2500" s="43" t="n">
        <x:f>IF(AND(ISNUMBER(I2500),I2500&gt;0,ISNUMBER(K2500),K2500&gt;0),K2500/I2500,"n.a.")</x:f>
        <x:v>14.254285714285714</x:v>
      </x:c>
      <x:c r="M2500" s="43"/>
      <x:c r="N2500" s="13" t="str">
        <x:v>Yes</x:v>
      </x:c>
      <x:c r="O2500" s="15" t="str">
        <x:v>Not stated in reviewed sources</x:v>
      </x:c>
      <x:c r="P2500" s="15" t="str">
        <x:v>Not stated in reviewed sources</x:v>
      </x:c>
      <x:c r="Q2500" s="15" t="str">
        <x:v>Industrial/warehouse accommodation; yard/loading area.</x:v>
      </x:c>
      <x:c r="R2500" s="15" t="str">
        <x:v>Advertised to let Current advert observed on 4 November 2026. Annual asking rent is 12 × advertised monthly rent; portal values may be rounded.</x:v>
      </x:c>
      <x:c r="S2500" s="15" t="str">
        <x:v>https://www.zoopla.co.uk/to-rent/commercial/details/74568953/</x:v>
      </x:c>
      <x:c r="T2500" s="15" t="str">
        <x:v>https://www.zoopla.co.uk/to-rent/commercial/details/73767369/</x:v>
      </x:c>
      <x:c r="U2500" s="15" t="str">
        <x:v>https://www.rightmove.co.uk/properties/781247343816896#/?channel=COM_LET</x:v>
      </x:c>
      <x:c r="V2500" s="15" t="str">
        <x:v>Milton Keynes — Bradwell Abbey</x:v>
      </x:c>
      <x:c r="W2500" s="15" t="str">
        <x:v>Individual unit ≤15,000 sq ft</x:v>
      </x:c>
      <x:c r="X2500" s="13" t="n">
        <x:f>IF(N2500="Yes",L2500,0)</x:f>
        <x:v>14.254285714285714</x:v>
      </x:c>
      <x:c r="Y2500" s="14" t="n">
        <x:v>1</x:v>
      </x:c>
      <x:c r="Z2500" s="13" t="str">
        <x:v>Industrial / workshop / storage</x:v>
      </x:c>
    </x:row>
    <x:row r="2501" ht="88" customHeight="1">
      <x:c r="A2501" s="13" t="str">
        <x:v>SE1521</x:v>
      </x:c>
      <x:c r="B2501" s="15" t="str">
        <x:v>Milton Keynes</x:v>
      </x:c>
      <x:c r="C2501" s="15" t="str">
        <x:v>Milton Keynes</x:v>
      </x:c>
      <x:c r="D2501" s="14" t="n">
        <x:v>197340</x:v>
      </x:c>
      <x:c r="E2501" s="13" t="str">
        <x:v>Town</x:v>
      </x:c>
      <x:c r="F2501" s="15" t="str">
        <x:v>Crownhill Industrial Area</x:v>
      </x:c>
      <x:c r="G2501" s="15" t="str">
        <x:v>15 Drakes Mews, Crownhill, Milton Keynes MK8</x:v>
      </x:c>
      <x:c r="H2501" s="13" t="str">
        <x:v>Current</x:v>
      </x:c>
      <x:c r="I2501" s="14" t="n">
        <x:v>2433</x:v>
      </x:c>
      <x:c r="J2501" s="13" t="str">
        <x:f>IF(AND(ISNUMBER(I2501),I2501&gt;0),IF(I2501&lt;=1000,"1–1,000",IF(I2501&lt;=2500,"1,001–2,500",IF(I2501&lt;=5000,"2,501–5,000",IF(I2501&lt;=10000,"5,001–10,000","10,001–15,000")))),"1,001–2,500")</x:f>
        <x:v>1,001–2,500</x:v>
      </x:c>
      <x:c r="K2501" s="16" t="n">
        <x:v>34068</x:v>
      </x:c>
      <x:c r="L2501" s="43" t="n">
        <x:f>IF(AND(ISNUMBER(I2501),I2501&gt;0,ISNUMBER(K2501),K2501&gt;0),K2501/I2501,"n.a.")</x:f>
        <x:v>14.002466091245376</x:v>
      </x:c>
      <x:c r="M2501" s="43"/>
      <x:c r="N2501" s="13" t="str">
        <x:v>Yes</x:v>
      </x:c>
      <x:c r="O2501" s="15" t="str">
        <x:v>Not stated in reviewed sources</x:v>
      </x:c>
      <x:c r="P2501" s="15" t="str">
        <x:v>Not stated in reviewed sources</x:v>
      </x:c>
      <x:c r="Q2501" s="15" t="str">
        <x:v>Industrial/warehouse accommodation.</x:v>
      </x:c>
      <x:c r="R2501" s="15" t="str">
        <x:v>Advertised to let Current advert observed on 4 November 2026. Annual asking rent is 12 × advertised monthly rent; portal values may be rounded. Duplicate portal / agent advert for the same demise; counted once.</x:v>
      </x:c>
      <x:c r="S2501" s="15" t="str">
        <x:v>https://www.zoopla.co.uk/to-rent/commercial/details/73838929/</x:v>
      </x:c>
      <x:c r="T2501" s="15" t="str">
        <x:v>https://www.rightmove.co.uk/properties/773397976621201#/?channel=COM_LET</x:v>
      </x:c>
      <x:c r="U2501" s="15" t="str">
        <x:v>https://www.zoopla.co.uk/to-rent/commercial/details/62070506/
https://www.rightmove.co.uk/properties/773383124500145#/?channel=COM_LET
https://www.rightmove.co.uk/properties/760714371967121#/?channel=COM_LET</x:v>
      </x:c>
      <x:c r="V2501" s="15" t="str">
        <x:v>Milton Keynes — Crownhill Industrial Area</x:v>
      </x:c>
      <x:c r="W2501" s="15" t="str">
        <x:v>Individual unit ≤15,000 sq ft</x:v>
      </x:c>
      <x:c r="X2501" s="13" t="n">
        <x:f>IF(N2501="Yes",L2501,0)</x:f>
        <x:v>14.002466091245376</x:v>
      </x:c>
      <x:c r="Y2501" s="14" t="n">
        <x:v>1</x:v>
      </x:c>
      <x:c r="Z2501" s="13" t="str">
        <x:v>Industrial / workshop / storage</x:v>
      </x:c>
    </x:row>
    <x:row r="2502" ht="42" customHeight="1">
      <x:c r="A2502" s="13" t="str">
        <x:v>SE1522</x:v>
      </x:c>
      <x:c r="B2502" s="15" t="str">
        <x:v>Milton Keynes</x:v>
      </x:c>
      <x:c r="C2502" s="15" t="str">
        <x:v>Milton Keynes</x:v>
      </x:c>
      <x:c r="D2502" s="14" t="n">
        <x:v>197340</x:v>
      </x:c>
      <x:c r="E2502" s="13" t="str">
        <x:v>Town</x:v>
      </x:c>
      <x:c r="F2502" s="15" t="str">
        <x:v>Crownhill Industrial Area</x:v>
      </x:c>
      <x:c r="G2502" s="15" t="str">
        <x:v>16 Darin Court, Crownhill, Milton Keynes MK8</x:v>
      </x:c>
      <x:c r="H2502" s="13" t="str">
        <x:v>Current</x:v>
      </x:c>
      <x:c r="I2502" s="14" t="n">
        <x:v>1253</x:v>
      </x:c>
      <x:c r="J2502" s="13" t="str">
        <x:f>IF(AND(ISNUMBER(I2502),I2502&gt;0),IF(I2502&lt;=1000,"1–1,000",IF(I2502&lt;=2500,"1,001–2,500",IF(I2502&lt;=5000,"2,501–5,000",IF(I2502&lt;=10000,"5,001–10,000","10,001–15,000")))),"1,001–2,500")</x:f>
        <x:v>1,001–2,500</x:v>
      </x:c>
      <x:c r="K2502" s="16" t="n">
        <x:v>17604</x:v>
      </x:c>
      <x:c r="L2502" s="43" t="n">
        <x:f>IF(AND(ISNUMBER(I2502),I2502&gt;0,ISNUMBER(K2502),K2502&gt;0),K2502/I2502,"n.a.")</x:f>
        <x:v>14.049481245011972</x:v>
      </x:c>
      <x:c r="M2502" s="43"/>
      <x:c r="N2502" s="13" t="str">
        <x:v>Yes</x:v>
      </x:c>
      <x:c r="O2502" s="15" t="str">
        <x:v>Not stated in reviewed sources</x:v>
      </x:c>
      <x:c r="P2502" s="15" t="str">
        <x:v>Not stated in reviewed sources</x:v>
      </x:c>
      <x:c r="Q2502" s="15" t="str">
        <x:v>Industrial/warehouse accommodation.</x:v>
      </x:c>
      <x:c r="R2502" s="15" t="str">
        <x:v>Advertised to let Current advert observed on 4 November 2026. Annual asking rent is 12 × advertised monthly rent; portal values may be rounded.</x:v>
      </x:c>
      <x:c r="S2502" s="15" t="str">
        <x:v>https://www.zoopla.co.uk/to-rent/commercial/details/65004900/</x:v>
      </x:c>
      <x:c r="T2502" s="15" t="str">
        <x:v>https://www.rightmove.co.uk/properties/777442732774657#/?channel=COM_LET</x:v>
      </x:c>
      <x:c r="U2502" s="15" t="str"/>
      <x:c r="V2502" s="15" t="str">
        <x:v>Milton Keynes — Crownhill Industrial Area</x:v>
      </x:c>
      <x:c r="W2502" s="15" t="str">
        <x:v>Individual unit ≤15,000 sq ft</x:v>
      </x:c>
      <x:c r="X2502" s="13" t="n">
        <x:f>IF(N2502="Yes",L2502,0)</x:f>
        <x:v>14.049481245011972</x:v>
      </x:c>
      <x:c r="Y2502" s="14" t="n">
        <x:v>1</x:v>
      </x:c>
      <x:c r="Z2502" s="13" t="str">
        <x:v>Industrial / workshop / storage</x:v>
      </x:c>
    </x:row>
    <x:row r="2503" ht="42" customHeight="1">
      <x:c r="A2503" s="13" t="str">
        <x:v>SE1523</x:v>
      </x:c>
      <x:c r="B2503" s="15" t="str">
        <x:v>Milton Keynes</x:v>
      </x:c>
      <x:c r="C2503" s="15" t="str">
        <x:v>Milton Keynes</x:v>
      </x:c>
      <x:c r="D2503" s="14" t="n">
        <x:v>197340</x:v>
      </x:c>
      <x:c r="E2503" s="13" t="str">
        <x:v>Town</x:v>
      </x:c>
      <x:c r="F2503" s="15" t="str">
        <x:v>Crownhill Industrial Area</x:v>
      </x:c>
      <x:c r="G2503" s="15" t="str">
        <x:v>Unit 8, Cochran Close, Crownhill, Milton Keynes MK8</x:v>
      </x:c>
      <x:c r="H2503" s="13" t="str">
        <x:v>Current</x:v>
      </x:c>
      <x:c r="I2503" s="14" t="n">
        <x:v>1166</x:v>
      </x:c>
      <x:c r="J2503" s="13" t="str">
        <x:f>IF(AND(ISNUMBER(I2503),I2503&gt;0),IF(I2503&lt;=1000,"1–1,000",IF(I2503&lt;=2500,"1,001–2,500",IF(I2503&lt;=5000,"2,501–5,000",IF(I2503&lt;=10000,"5,001–10,000","10,001–15,000")))),"1,001–2,500")</x:f>
        <x:v>1,001–2,500</x:v>
      </x:c>
      <x:c r="K2503" s="16" t="n">
        <x:v>15732</x:v>
      </x:c>
      <x:c r="L2503" s="43" t="n">
        <x:f>IF(AND(ISNUMBER(I2503),I2503&gt;0,ISNUMBER(K2503),K2503&gt;0),K2503/I2503,"n.a.")</x:f>
        <x:v>13.492281303602057</x:v>
      </x:c>
      <x:c r="M2503" s="43"/>
      <x:c r="N2503" s="13" t="str">
        <x:v>Yes</x:v>
      </x:c>
      <x:c r="O2503" s="15" t="str">
        <x:v>Not stated in reviewed sources</x:v>
      </x:c>
      <x:c r="P2503" s="15" t="str">
        <x:v>Not stated in reviewed sources</x:v>
      </x:c>
      <x:c r="Q2503" s="15" t="str">
        <x:v>Industrial/warehouse accommodation; parking; refurbished space.</x:v>
      </x:c>
      <x:c r="R2503" s="15" t="str">
        <x:v>Advertised to let Current advert observed on 4 November 2026. Annual asking rent is 12 × advertised monthly rent; portal values may be rounded.</x:v>
      </x:c>
      <x:c r="S2503" s="15" t="str">
        <x:v>https://www.zoopla.co.uk/to-rent/commercial/details/74514814/</x:v>
      </x:c>
      <x:c r="T2503" s="15" t="str">
        <x:v>https://www.rightmove.co.uk/properties/783605190844144#/?channel=COM_LET</x:v>
      </x:c>
      <x:c r="U2503" s="15" t="str"/>
      <x:c r="V2503" s="15" t="str">
        <x:v>Milton Keynes — Crownhill Industrial Area</x:v>
      </x:c>
      <x:c r="W2503" s="15" t="str">
        <x:v>Individual unit ≤15,000 sq ft</x:v>
      </x:c>
      <x:c r="X2503" s="13" t="n">
        <x:f>IF(N2503="Yes",L2503,0)</x:f>
        <x:v>13.492281303602057</x:v>
      </x:c>
      <x:c r="Y2503" s="14" t="n">
        <x:v>1</x:v>
      </x:c>
      <x:c r="Z2503" s="13" t="str">
        <x:v>Industrial / workshop / storage</x:v>
      </x:c>
    </x:row>
    <x:row r="2504" ht="42" customHeight="1">
      <x:c r="A2504" s="13" t="str">
        <x:v>SE1524</x:v>
      </x:c>
      <x:c r="B2504" s="15" t="str">
        <x:v>Milton Keynes</x:v>
      </x:c>
      <x:c r="C2504" s="15" t="str">
        <x:v>Milton Keynes</x:v>
      </x:c>
      <x:c r="D2504" s="14" t="n">
        <x:v>197340</x:v>
      </x:c>
      <x:c r="E2504" s="13" t="str">
        <x:v>Town</x:v>
      </x:c>
      <x:c r="F2504" s="15" t="str">
        <x:v>Deltic Trade Park</x:v>
      </x:c>
      <x:c r="G2504" s="15" t="str">
        <x:v>Unit 5 Deltic Trade Park, Milton Keynes, MK13 8LD</x:v>
      </x:c>
      <x:c r="H2504" s="13" t="str">
        <x:v>Current</x:v>
      </x:c>
      <x:c r="I2504" s="14" t="n">
        <x:v>5075</x:v>
      </x:c>
      <x:c r="J2504" s="13" t="str">
        <x:f>IF(AND(ISNUMBER(I2504),I2504&gt;0),IF(I2504&lt;=1000,"1–1,000",IF(I2504&lt;=2500,"1,001–2,500",IF(I2504&lt;=5000,"2,501–5,000",IF(I2504&lt;=10000,"5,001–10,000","10,001–15,000")))),"5,001–10,000")</x:f>
        <x:v>5,001–10,000</x:v>
      </x:c>
      <x:c r="K2504" s="16"/>
      <x:c r="L2504" s="43" t="str">
        <x:f>IF(AND(ISNUMBER(I2504),I2504&gt;0,ISNUMBER(K2504),K2504&gt;0),K2504/I2504,"n.a.")</x:f>
        <x:v>n.a.</x:v>
      </x:c>
      <x:c r="M2504" s="43"/>
      <x:c r="N2504" s="13" t="str">
        <x:v>No</x:v>
      </x:c>
      <x:c r="O2504" s="15" t="str">
        <x:v>Not stated in reviewed sources</x:v>
      </x:c>
      <x:c r="P2504" s="15" t="str">
        <x:v>Not stated in reviewed sources</x:v>
      </x:c>
      <x:c r="Q2504" s="15" t="str">
        <x:v>Industrial/warehouse accommodation; trade counter.</x:v>
      </x:c>
      <x:c r="R2504" s="15" t="str">
        <x:v>Advertised to let Current advert observed on 4 November 2026.</x:v>
      </x:c>
      <x:c r="S2504" s="15" t="str">
        <x:v>https://www.rightmove.co.uk/properties/773354504781056#/?channel=COM_LET</x:v>
      </x:c>
      <x:c r="T2504" s="15" t="str"/>
      <x:c r="U2504" s="15" t="str"/>
      <x:c r="V2504" s="15" t="str">
        <x:v>Milton Keynes — Deltic Trade Park</x:v>
      </x:c>
      <x:c r="W2504" s="15" t="str">
        <x:v>Individual unit ≤15,000 sq ft</x:v>
      </x:c>
      <x:c r="X2504" s="13" t="n">
        <x:f>IF(N2504="Yes",L2504,0)</x:f>
        <x:v>0</x:v>
      </x:c>
      <x:c r="Y2504" s="14" t="n">
        <x:v>1</x:v>
      </x:c>
      <x:c r="Z2504" s="13" t="str">
        <x:v>Industrial / workshop / storage</x:v>
      </x:c>
    </x:row>
    <x:row r="2505" ht="42" customHeight="1">
      <x:c r="A2505" s="13" t="str">
        <x:v>SE1525</x:v>
      </x:c>
      <x:c r="B2505" s="15" t="str">
        <x:v>Milton Keynes</x:v>
      </x:c>
      <x:c r="C2505" s="15" t="str">
        <x:v>Milton Keynes</x:v>
      </x:c>
      <x:c r="D2505" s="14" t="n">
        <x:v>197340</x:v>
      </x:c>
      <x:c r="E2505" s="13" t="str">
        <x:v>Town</x:v>
      </x:c>
      <x:c r="F2505" s="15" t="str">
        <x:v>Kiln Farm</x:v>
      </x:c>
      <x:c r="G2505" s="15" t="str">
        <x:v>2 Tilers Road, Kiln Farm, Milton Keynes MK11</x:v>
      </x:c>
      <x:c r="H2505" s="13" t="str">
        <x:v>Current</x:v>
      </x:c>
      <x:c r="I2505" s="14" t="n">
        <x:v>10169</x:v>
      </x:c>
      <x:c r="J2505" s="13" t="str">
        <x:f>IF(AND(ISNUMBER(I2505),I2505&gt;0),IF(I2505&lt;=1000,"1–1,000",IF(I2505&lt;=2500,"1,001–2,500",IF(I2505&lt;=5000,"2,501–5,000",IF(I2505&lt;=10000,"5,001–10,000","10,001–15,000")))),"10,001–15,000")</x:f>
        <x:v>10,001–15,000</x:v>
      </x:c>
      <x:c r="K2505" s="16" t="n">
        <x:v>81048</x:v>
      </x:c>
      <x:c r="L2505" s="43" t="n">
        <x:f>IF(AND(ISNUMBER(I2505),I2505&gt;0,ISNUMBER(K2505),K2505&gt;0),K2505/I2505,"n.a.")</x:f>
        <x:v>7.970105221752385</x:v>
      </x:c>
      <x:c r="M2505" s="43"/>
      <x:c r="N2505" s="13" t="str">
        <x:v>Yes</x:v>
      </x:c>
      <x:c r="O2505" s="15" t="str">
        <x:v>Not stated in reviewed sources</x:v>
      </x:c>
      <x:c r="P2505" s="15" t="str">
        <x:v>Not stated in reviewed sources</x:v>
      </x:c>
      <x:c r="Q2505" s="15" t="str">
        <x:v>Industrial/warehouse accommodation.</x:v>
      </x:c>
      <x:c r="R2505" s="15" t="str">
        <x:v>Advertised to let Current advert observed on 4 November 2026. Annual asking rent is 12 × advertised monthly rent; portal values may be rounded.</x:v>
      </x:c>
      <x:c r="S2505" s="15" t="str">
        <x:v>https://www.zoopla.co.uk/to-rent/commercial/details/73848455/</x:v>
      </x:c>
      <x:c r="T2505" s="15" t="str">
        <x:v>https://www.rightmove.co.uk/properties/773398148513969#/?channel=COM_LET</x:v>
      </x:c>
      <x:c r="U2505" s="15" t="str"/>
      <x:c r="V2505" s="15" t="str">
        <x:v>Milton Keynes — Kiln Farm</x:v>
      </x:c>
      <x:c r="W2505" s="15" t="str">
        <x:v>Individual unit ≤15,000 sq ft</x:v>
      </x:c>
      <x:c r="X2505" s="13" t="n">
        <x:f>IF(N2505="Yes",L2505,0)</x:f>
        <x:v>7.970105221752385</x:v>
      </x:c>
      <x:c r="Y2505" s="14" t="n">
        <x:v>1</x:v>
      </x:c>
      <x:c r="Z2505" s="13" t="str">
        <x:v>Industrial / workshop / storage</x:v>
      </x:c>
    </x:row>
    <x:row r="2506" ht="42" customHeight="1">
      <x:c r="A2506" s="13" t="str">
        <x:v>SE1526</x:v>
      </x:c>
      <x:c r="B2506" s="15" t="str">
        <x:v>Milton Keynes</x:v>
      </x:c>
      <x:c r="C2506" s="15" t="str">
        <x:v>Milton Keynes</x:v>
      </x:c>
      <x:c r="D2506" s="14" t="n">
        <x:v>197340</x:v>
      </x:c>
      <x:c r="E2506" s="13" t="str">
        <x:v>Town</x:v>
      </x:c>
      <x:c r="F2506" s="15" t="str">
        <x:v>Kiln Farm</x:v>
      </x:c>
      <x:c r="G2506" s="15" t="str">
        <x:v>34 Burners Lane, Kiln Farm, Milton Keynes MK11</x:v>
      </x:c>
      <x:c r="H2506" s="13" t="str">
        <x:v>Current</x:v>
      </x:c>
      <x:c r="I2506" s="14" t="n">
        <x:v>5318</x:v>
      </x:c>
      <x:c r="J2506" s="13" t="str">
        <x:f>IF(AND(ISNUMBER(I2506),I2506&gt;0),IF(I2506&lt;=1000,"1–1,000",IF(I2506&lt;=2500,"1,001–2,500",IF(I2506&lt;=5000,"2,501–5,000",IF(I2506&lt;=10000,"5,001–10,000","10,001–15,000")))),"5,001–10,000")</x:f>
        <x:v>5,001–10,000</x:v>
      </x:c>
      <x:c r="K2506" s="16" t="n">
        <x:v>57204</x:v>
      </x:c>
      <x:c r="L2506" s="43" t="n">
        <x:f>IF(AND(ISNUMBER(I2506),I2506&gt;0,ISNUMBER(K2506),K2506&gt;0),K2506/I2506,"n.a.")</x:f>
        <x:v>10.75667544189545</x:v>
      </x:c>
      <x:c r="M2506" s="43"/>
      <x:c r="N2506" s="13" t="str">
        <x:v>Yes</x:v>
      </x:c>
      <x:c r="O2506" s="15" t="str">
        <x:v>Not stated in reviewed sources</x:v>
      </x:c>
      <x:c r="P2506" s="15" t="str">
        <x:v>Not stated in reviewed sources</x:v>
      </x:c>
      <x:c r="Q2506" s="15" t="str">
        <x:v>Industrial/warehouse accommodation.</x:v>
      </x:c>
      <x:c r="R2506" s="15" t="str">
        <x:v>Advertised to let Current advert observed on 4 November 2026. Annual asking rent is 12 × advertised monthly rent; portal values may be rounded.</x:v>
      </x:c>
      <x:c r="S2506" s="15" t="str">
        <x:v>https://www.zoopla.co.uk/to-rent/commercial/details/73853726/</x:v>
      </x:c>
      <x:c r="T2506" s="15" t="str">
        <x:v>https://www.rightmove.co.uk/properties/773400440682801#/?channel=COM_LET</x:v>
      </x:c>
      <x:c r="U2506" s="15" t="str"/>
      <x:c r="V2506" s="15" t="str">
        <x:v>Milton Keynes — Kiln Farm</x:v>
      </x:c>
      <x:c r="W2506" s="15" t="str">
        <x:v>Individual unit ≤15,000 sq ft</x:v>
      </x:c>
      <x:c r="X2506" s="13" t="n">
        <x:f>IF(N2506="Yes",L2506,0)</x:f>
        <x:v>10.75667544189545</x:v>
      </x:c>
      <x:c r="Y2506" s="14" t="n">
        <x:v>1</x:v>
      </x:c>
      <x:c r="Z2506" s="13" t="str">
        <x:v>Industrial / workshop / storage</x:v>
      </x:c>
    </x:row>
    <x:row r="2507" ht="42" customHeight="1">
      <x:c r="A2507" s="13" t="str">
        <x:v>SE1527</x:v>
      </x:c>
      <x:c r="B2507" s="15" t="str">
        <x:v>Milton Keynes</x:v>
      </x:c>
      <x:c r="C2507" s="15" t="str">
        <x:v>Milton Keynes</x:v>
      </x:c>
      <x:c r="D2507" s="14" t="n">
        <x:v>197340</x:v>
      </x:c>
      <x:c r="E2507" s="13" t="str">
        <x:v>Town</x:v>
      </x:c>
      <x:c r="F2507" s="15" t="str">
        <x:v>Kiln Farm</x:v>
      </x:c>
      <x:c r="G2507" s="15" t="str">
        <x:v>43 Potters Lane, Kiln Farm, Milton Keynes MK11</x:v>
      </x:c>
      <x:c r="H2507" s="13" t="str">
        <x:v>Current</x:v>
      </x:c>
      <x:c r="I2507" s="14" t="n">
        <x:v>5452</x:v>
      </x:c>
      <x:c r="J2507" s="13" t="str">
        <x:f>IF(AND(ISNUMBER(I2507),I2507&gt;0),IF(I2507&lt;=1000,"1–1,000",IF(I2507&lt;=2500,"1,001–2,500",IF(I2507&lt;=5000,"2,501–5,000",IF(I2507&lt;=10000,"5,001–10,000","10,001–15,000")))),"5,001–10,000")</x:f>
        <x:v>5,001–10,000</x:v>
      </x:c>
      <x:c r="K2507" s="16" t="n">
        <x:v>54504</x:v>
      </x:c>
      <x:c r="L2507" s="43" t="n">
        <x:f>IF(AND(ISNUMBER(I2507),I2507&gt;0,ISNUMBER(K2507),K2507&gt;0),K2507/I2507,"n.a.")</x:f>
        <x:v>9.997065297138665</x:v>
      </x:c>
      <x:c r="M2507" s="43"/>
      <x:c r="N2507" s="13" t="str">
        <x:v>Yes</x:v>
      </x:c>
      <x:c r="O2507" s="15" t="str">
        <x:v>Not stated in reviewed sources</x:v>
      </x:c>
      <x:c r="P2507" s="15" t="str">
        <x:v>Not stated in reviewed sources</x:v>
      </x:c>
      <x:c r="Q2507" s="15" t="str">
        <x:v>Industrial/warehouse accommodation.</x:v>
      </x:c>
      <x:c r="R2507" s="15" t="str">
        <x:v>Advertised to let Current advert observed on 4 November 2026. Annual asking rent is 12 × advertised monthly rent; portal values may be rounded.</x:v>
      </x:c>
      <x:c r="S2507" s="15" t="str">
        <x:v>https://www.zoopla.co.uk/to-rent/commercial/details/73853703/</x:v>
      </x:c>
      <x:c r="T2507" s="15" t="str">
        <x:v>https://www.rightmove.co.uk/properties/773400446908017#/?channel=COM_LET</x:v>
      </x:c>
      <x:c r="U2507" s="15" t="str"/>
      <x:c r="V2507" s="15" t="str">
        <x:v>Milton Keynes — Kiln Farm</x:v>
      </x:c>
      <x:c r="W2507" s="15" t="str">
        <x:v>Individual unit ≤15,000 sq ft</x:v>
      </x:c>
      <x:c r="X2507" s="13" t="n">
        <x:f>IF(N2507="Yes",L2507,0)</x:f>
        <x:v>9.997065297138665</x:v>
      </x:c>
      <x:c r="Y2507" s="14" t="n">
        <x:v>1</x:v>
      </x:c>
      <x:c r="Z2507" s="13" t="str">
        <x:v>Industrial / workshop / storage</x:v>
      </x:c>
    </x:row>
    <x:row r="2508" ht="62" customHeight="1">
      <x:c r="A2508" s="13" t="str">
        <x:v>SE1528</x:v>
      </x:c>
      <x:c r="B2508" s="15" t="str">
        <x:v>Milton Keynes</x:v>
      </x:c>
      <x:c r="C2508" s="15" t="str">
        <x:v>Milton Keynes</x:v>
      </x:c>
      <x:c r="D2508" s="14" t="n">
        <x:v>197340</x:v>
      </x:c>
      <x:c r="E2508" s="13" t="str">
        <x:v>Town</x:v>
      </x:c>
      <x:c r="F2508" s="15" t="str">
        <x:v>Kiln Farm</x:v>
      </x:c>
      <x:c r="G2508" s="15" t="str">
        <x:v>8 Burners Lane, Kiln Farm, Milton Keynes, Buckinghamshire MK11</x:v>
      </x:c>
      <x:c r="H2508" s="13" t="str">
        <x:v>Current</x:v>
      </x:c>
      <x:c r="I2508" s="14" t="n">
        <x:v>6650</x:v>
      </x:c>
      <x:c r="J2508" s="13" t="str">
        <x:f>IF(AND(ISNUMBER(I2508),I2508&gt;0),IF(I2508&lt;=1000,"1–1,000",IF(I2508&lt;=2500,"1,001–2,500",IF(I2508&lt;=5000,"2,501–5,000",IF(I2508&lt;=10000,"5,001–10,000","10,001–15,000")))),"5,001–10,000")</x:f>
        <x:v>5,001–10,000</x:v>
      </x:c>
      <x:c r="K2508" s="16" t="n">
        <x:v>56520</x:v>
      </x:c>
      <x:c r="L2508" s="43" t="n">
        <x:f>IF(AND(ISNUMBER(I2508),I2508&gt;0,ISNUMBER(K2508),K2508&gt;0),K2508/I2508,"n.a.")</x:f>
        <x:v>8.499248120300752</x:v>
      </x:c>
      <x:c r="M2508" s="43"/>
      <x:c r="N2508" s="13" t="str">
        <x:v>Yes</x:v>
      </x:c>
      <x:c r="O2508" s="15" t="str">
        <x:v>Not stated in reviewed sources</x:v>
      </x:c>
      <x:c r="P2508" s="15" t="str">
        <x:v>Parking is provided to the front of the unit and the rear provides loading via a full height loading door.; Loading to the units is via roller shutter door to the rear.</x:v>
      </x:c>
      <x:c r="Q2508" s="15" t="str">
        <x:v>Industrial/warehouse accommodation; ancillary offices; parking.</x:v>
      </x:c>
      <x:c r="R2508" s="15" t="str">
        <x:v>Advertised to let Current advert observed on 4 November 2026. Annual asking rent is 12 × advertised monthly rent; portal values may be rounded.</x:v>
      </x:c>
      <x:c r="S2508" s="15" t="str">
        <x:v>https://www.zoopla.co.uk/to-rent/commercial/details/68826921/</x:v>
      </x:c>
      <x:c r="T2508" s="15" t="str">
        <x:v>https://www.rightmove.co.uk/properties/760714715972528#/?channel=COM_LET</x:v>
      </x:c>
      <x:c r="U2508" s="15" t="str"/>
      <x:c r="V2508" s="15" t="str">
        <x:v>Milton Keynes — Kiln Farm</x:v>
      </x:c>
      <x:c r="W2508" s="15" t="str">
        <x:v>Individual unit ≤15,000 sq ft</x:v>
      </x:c>
      <x:c r="X2508" s="13" t="n">
        <x:f>IF(N2508="Yes",L2508,0)</x:f>
        <x:v>8.499248120300752</x:v>
      </x:c>
      <x:c r="Y2508" s="14" t="n">
        <x:v>1</x:v>
      </x:c>
      <x:c r="Z2508" s="13" t="str">
        <x:v>Industrial / workshop / storage</x:v>
      </x:c>
    </x:row>
    <x:row r="2509" ht="42" customHeight="1">
      <x:c r="A2509" s="13" t="str">
        <x:v>SE1529</x:v>
      </x:c>
      <x:c r="B2509" s="15" t="str">
        <x:v>Milton Keynes</x:v>
      </x:c>
      <x:c r="C2509" s="15" t="str">
        <x:v>Milton Keynes</x:v>
      </x:c>
      <x:c r="D2509" s="14" t="n">
        <x:v>197340</x:v>
      </x:c>
      <x:c r="E2509" s="13" t="str">
        <x:v>Town</x:v>
      </x:c>
      <x:c r="F2509" s="15" t="str">
        <x:v>Kiln Farm</x:v>
      </x:c>
      <x:c r="G2509" s="15" t="str">
        <x:v>Unit 11, Carters Lane, Kiln Farm, Milton Keynes MK11</x:v>
      </x:c>
      <x:c r="H2509" s="13" t="str">
        <x:v>Current</x:v>
      </x:c>
      <x:c r="I2509" s="14" t="n">
        <x:v>9806</x:v>
      </x:c>
      <x:c r="J2509" s="13" t="str">
        <x:f>IF(AND(ISNUMBER(I2509),I2509&gt;0),IF(I2509&lt;=1000,"1–1,000",IF(I2509&lt;=2500,"1,001–2,500",IF(I2509&lt;=5000,"2,501–5,000",IF(I2509&lt;=10000,"5,001–10,000","10,001–15,000")))),"5,001–10,000")</x:f>
        <x:v>5,001–10,000</x:v>
      </x:c>
      <x:c r="K2509" s="16" t="n">
        <x:v>108000</x:v>
      </x:c>
      <x:c r="L2509" s="43" t="n">
        <x:f>IF(AND(ISNUMBER(I2509),I2509&gt;0,ISNUMBER(K2509),K2509&gt;0),K2509/I2509,"n.a.")</x:f>
        <x:v>11.013665102998164</x:v>
      </x:c>
      <x:c r="M2509" s="43"/>
      <x:c r="N2509" s="13" t="str">
        <x:v>Yes</x:v>
      </x:c>
      <x:c r="O2509" s="15" t="str">
        <x:v>Not stated in reviewed sources</x:v>
      </x:c>
      <x:c r="P2509" s="15" t="str">
        <x:v>Not stated in reviewed sources</x:v>
      </x:c>
      <x:c r="Q2509" s="15" t="str">
        <x:v>Industrial/warehouse accommodation; refurbished space.</x:v>
      </x:c>
      <x:c r="R2509" s="15" t="str">
        <x:v>Advertised to let Current advert observed on 4 November 2026. Annual asking rent is 12 × advertised monthly rent; portal values may be rounded.</x:v>
      </x:c>
      <x:c r="S2509" s="15" t="str">
        <x:v>https://www.zoopla.co.uk/to-rent/commercial/details/74121320/</x:v>
      </x:c>
      <x:c r="T2509" s="15" t="str">
        <x:v>https://www.rightmove.co.uk/properties/773398637055601#/?channel=COM_LET</x:v>
      </x:c>
      <x:c r="U2509" s="15" t="str"/>
      <x:c r="V2509" s="15" t="str">
        <x:v>Milton Keynes — Kiln Farm</x:v>
      </x:c>
      <x:c r="W2509" s="15" t="str">
        <x:v>Individual unit ≤15,000 sq ft</x:v>
      </x:c>
      <x:c r="X2509" s="13" t="n">
        <x:f>IF(N2509="Yes",L2509,0)</x:f>
        <x:v>11.013665102998164</x:v>
      </x:c>
      <x:c r="Y2509" s="14" t="n">
        <x:v>1</x:v>
      </x:c>
      <x:c r="Z2509" s="13" t="str">
        <x:v>Industrial / workshop / storage</x:v>
      </x:c>
    </x:row>
    <x:row r="2510" ht="42" customHeight="1">
      <x:c r="A2510" s="13" t="str">
        <x:v>SE1530</x:v>
      </x:c>
      <x:c r="B2510" s="15" t="str">
        <x:v>Milton Keynes</x:v>
      </x:c>
      <x:c r="C2510" s="15" t="str">
        <x:v>Milton Keynes</x:v>
      </x:c>
      <x:c r="D2510" s="14" t="n">
        <x:v>197340</x:v>
      </x:c>
      <x:c r="E2510" s="13" t="str">
        <x:v>Town</x:v>
      </x:c>
      <x:c r="F2510" s="15" t="str">
        <x:v>Kiln Farm</x:v>
      </x:c>
      <x:c r="G2510" s="15" t="str">
        <x:v>Unit 24, Carters Yard, Kiln Farm, Milton Keynes MK11</x:v>
      </x:c>
      <x:c r="H2510" s="13" t="str">
        <x:v>Current</x:v>
      </x:c>
      <x:c r="I2510" s="14" t="n">
        <x:v>2539</x:v>
      </x:c>
      <x:c r="J2510" s="13" t="str">
        <x:f>IF(AND(ISNUMBER(I2510),I2510&gt;0),IF(I2510&lt;=1000,"1–1,000",IF(I2510&lt;=2500,"1,001–2,500",IF(I2510&lt;=5000,"2,501–5,000",IF(I2510&lt;=10000,"5,001–10,000","10,001–15,000")))),"2,501–5,000")</x:f>
        <x:v>2,501–5,000</x:v>
      </x:c>
      <x:c r="K2510" s="16" t="n">
        <x:v>35700</x:v>
      </x:c>
      <x:c r="L2510" s="43" t="n">
        <x:f>IF(AND(ISNUMBER(I2510),I2510&gt;0,ISNUMBER(K2510),K2510&gt;0),K2510/I2510,"n.a.")</x:f>
        <x:v>14.060653800708941</x:v>
      </x:c>
      <x:c r="M2510" s="43"/>
      <x:c r="N2510" s="13" t="str">
        <x:v>Yes</x:v>
      </x:c>
      <x:c r="O2510" s="15" t="str">
        <x:v>Not stated in reviewed sources</x:v>
      </x:c>
      <x:c r="P2510" s="15" t="str">
        <x:v>Not stated in reviewed sources</x:v>
      </x:c>
      <x:c r="Q2510" s="15" t="str">
        <x:v>Industrial/warehouse accommodation; yard/loading area.</x:v>
      </x:c>
      <x:c r="R2510" s="15" t="str">
        <x:v>Advertised to let Current advert observed on 4 November 2026. Annual asking rent is 12 × advertised monthly rent; portal values may be rounded.</x:v>
      </x:c>
      <x:c r="S2510" s="15" t="str">
        <x:v>https://www.zoopla.co.uk/to-rent/commercial/details/72984983/</x:v>
      </x:c>
      <x:c r="T2510" s="15" t="str">
        <x:v>https://www.rightmove.co.uk/properties/755867912367760#/?channel=COM_LET</x:v>
      </x:c>
      <x:c r="U2510" s="15" t="str">
        <x:v>https://www.rightmove.co.uk/properties/760715393279649#/?channel=COM_LET</x:v>
      </x:c>
      <x:c r="V2510" s="15" t="str">
        <x:v>Milton Keynes — Kiln Farm</x:v>
      </x:c>
      <x:c r="W2510" s="15" t="str">
        <x:v>Individual unit ≤15,000 sq ft</x:v>
      </x:c>
      <x:c r="X2510" s="13" t="n">
        <x:f>IF(N2510="Yes",L2510,0)</x:f>
        <x:v>14.060653800708941</x:v>
      </x:c>
      <x:c r="Y2510" s="14" t="n">
        <x:v>1</x:v>
      </x:c>
      <x:c r="Z2510" s="13" t="str">
        <x:v>Industrial / workshop / storage</x:v>
      </x:c>
    </x:row>
    <x:row r="2511" ht="42" customHeight="1">
      <x:c r="A2511" s="13" t="str">
        <x:v>SE1531</x:v>
      </x:c>
      <x:c r="B2511" s="15" t="str">
        <x:v>Milton Keynes</x:v>
      </x:c>
      <x:c r="C2511" s="15" t="str">
        <x:v>Milton Keynes</x:v>
      </x:c>
      <x:c r="D2511" s="14" t="n">
        <x:v>197340</x:v>
      </x:c>
      <x:c r="E2511" s="13" t="str">
        <x:v>Town</x:v>
      </x:c>
      <x:c r="F2511" s="15" t="str">
        <x:v>Kiln Farm</x:v>
      </x:c>
      <x:c r="G2511" s="15" t="str">
        <x:v>Unit 31, Carters Yard, Kiln Farm, Milton Keynes MK11</x:v>
      </x:c>
      <x:c r="H2511" s="13" t="str">
        <x:v>Current</x:v>
      </x:c>
      <x:c r="I2511" s="14" t="n">
        <x:v>1580</x:v>
      </x:c>
      <x:c r="J2511" s="13" t="str">
        <x:f>IF(AND(ISNUMBER(I2511),I2511&gt;0),IF(I2511&lt;=1000,"1–1,000",IF(I2511&lt;=2500,"1,001–2,500",IF(I2511&lt;=5000,"2,501–5,000",IF(I2511&lt;=10000,"5,001–10,000","10,001–15,000")))),"1,001–2,500")</x:f>
        <x:v>1,001–2,500</x:v>
      </x:c>
      <x:c r="K2511" s="16" t="n">
        <x:v>23196</x:v>
      </x:c>
      <x:c r="L2511" s="43" t="n">
        <x:f>IF(AND(ISNUMBER(I2511),I2511&gt;0,ISNUMBER(K2511),K2511&gt;0),K2511/I2511,"n.a.")</x:f>
        <x:v>14.681012658227848</x:v>
      </x:c>
      <x:c r="M2511" s="43"/>
      <x:c r="N2511" s="13" t="str">
        <x:v>Yes</x:v>
      </x:c>
      <x:c r="O2511" s="15" t="str">
        <x:v>Not stated in reviewed sources</x:v>
      </x:c>
      <x:c r="P2511" s="15" t="str">
        <x:v>Not stated in reviewed sources</x:v>
      </x:c>
      <x:c r="Q2511" s="15" t="str">
        <x:v>Industrial/warehouse accommodation; yard/loading area.</x:v>
      </x:c>
      <x:c r="R2511" s="15" t="str">
        <x:v>Advertised to let Current advert observed on 4 November 2026. Annual asking rent is 12 × advertised monthly rent; portal values may be rounded.</x:v>
      </x:c>
      <x:c r="S2511" s="15" t="str">
        <x:v>https://www.zoopla.co.uk/to-rent/commercial/details/72984996/</x:v>
      </x:c>
      <x:c r="T2511" s="15" t="str">
        <x:v>https://www.zoopla.co.uk/to-rent/commercial/details/70154931/</x:v>
      </x:c>
      <x:c r="U2511" s="15" t="str">
        <x:v>https://www.rightmove.co.uk/properties/760715365907440#/?channel=COM_LET</x:v>
      </x:c>
      <x:c r="V2511" s="15" t="str">
        <x:v>Milton Keynes — Kiln Farm</x:v>
      </x:c>
      <x:c r="W2511" s="15" t="str">
        <x:v>Individual unit ≤15,000 sq ft</x:v>
      </x:c>
      <x:c r="X2511" s="13" t="n">
        <x:f>IF(N2511="Yes",L2511,0)</x:f>
        <x:v>14.681012658227848</x:v>
      </x:c>
      <x:c r="Y2511" s="14" t="n">
        <x:v>1</x:v>
      </x:c>
      <x:c r="Z2511" s="13" t="str">
        <x:v>Industrial / workshop / storage</x:v>
      </x:c>
    </x:row>
    <x:row r="2512" ht="62" customHeight="1">
      <x:c r="A2512" s="13" t="str">
        <x:v>SE1532</x:v>
      </x:c>
      <x:c r="B2512" s="15" t="str">
        <x:v>Milton Keynes</x:v>
      </x:c>
      <x:c r="C2512" s="15" t="str">
        <x:v>Milton Keynes</x:v>
      </x:c>
      <x:c r="D2512" s="14" t="n">
        <x:v>197340</x:v>
      </x:c>
      <x:c r="E2512" s="13" t="str">
        <x:v>Town</x:v>
      </x:c>
      <x:c r="F2512" s="15" t="str">
        <x:v>Kiln Farm</x:v>
      </x:c>
      <x:c r="G2512" s="15" t="str">
        <x:v>Unit 37 Potters Lane, Kiln Farm, Milton Keynes MK11</x:v>
      </x:c>
      <x:c r="H2512" s="13" t="str">
        <x:v>Current</x:v>
      </x:c>
      <x:c r="I2512" s="14" t="n">
        <x:v>8269</x:v>
      </x:c>
      <x:c r="J2512" s="13" t="str">
        <x:f>IF(AND(ISNUMBER(I2512),I2512&gt;0),IF(I2512&lt;=1000,"1–1,000",IF(I2512&lt;=2500,"1,001–2,500",IF(I2512&lt;=5000,"2,501–5,000",IF(I2512&lt;=10000,"5,001–10,000","10,001–15,000")))),"5,001–10,000")</x:f>
        <x:v>5,001–10,000</x:v>
      </x:c>
      <x:c r="K2512" s="16" t="n">
        <x:v>75756</x:v>
      </x:c>
      <x:c r="L2512" s="43" t="n">
        <x:f>IF(AND(ISNUMBER(I2512),I2512&gt;0,ISNUMBER(K2512),K2512&gt;0),K2512/I2512,"n.a.")</x:f>
        <x:v>9.161446365945096</x:v>
      </x:c>
      <x:c r="M2512" s="43"/>
      <x:c r="N2512" s="13" t="str">
        <x:v>Yes</x:v>
      </x:c>
      <x:c r="O2512" s="15" t="str">
        <x:v>Not stated in reviewed sources</x:v>
      </x:c>
      <x:c r="P2512" s="15" t="str">
        <x:v>Not stated in reviewed sources</x:v>
      </x:c>
      <x:c r="Q2512" s="15" t="str">
        <x:v>Industrial/warehouse accommodation.</x:v>
      </x:c>
      <x:c r="R2512" s="15" t="str">
        <x:v>Advertised to let Current advert observed on 4 November 2026. Annual asking rent is 12 × advertised monthly rent; portal values may be rounded.</x:v>
      </x:c>
      <x:c r="S2512" s="15" t="str">
        <x:v>https://www.zoopla.co.uk/to-rent/commercial/details/73023472/</x:v>
      </x:c>
      <x:c r="T2512" s="15" t="str">
        <x:v>https://www.zoopla.co.uk/to-rent/commercial/details/73833787/</x:v>
      </x:c>
      <x:c r="U2512" s="15" t="str">
        <x:v>https://www.rightmove.co.uk/properties/760758242278224#/?channel=COM_LET
https://www.rightmove.co.uk/properties/775253144514049#/?channel=COM_LET</x:v>
      </x:c>
      <x:c r="V2512" s="15" t="str">
        <x:v>Milton Keynes — Kiln Farm</x:v>
      </x:c>
      <x:c r="W2512" s="15" t="str">
        <x:v>Individual unit ≤15,000 sq ft</x:v>
      </x:c>
      <x:c r="X2512" s="13" t="n">
        <x:f>IF(N2512="Yes",L2512,0)</x:f>
        <x:v>9.161446365945096</x:v>
      </x:c>
      <x:c r="Y2512" s="14" t="n">
        <x:v>1</x:v>
      </x:c>
      <x:c r="Z2512" s="13" t="str">
        <x:v>Industrial / workshop / storage</x:v>
      </x:c>
    </x:row>
    <x:row r="2513" ht="49" customHeight="1">
      <x:c r="A2513" s="13" t="str">
        <x:v>SE1533</x:v>
      </x:c>
      <x:c r="B2513" s="15" t="str">
        <x:v>Milton Keynes</x:v>
      </x:c>
      <x:c r="C2513" s="15" t="str">
        <x:v>Milton Keynes</x:v>
      </x:c>
      <x:c r="D2513" s="14" t="n">
        <x:v>197340</x:v>
      </x:c>
      <x:c r="E2513" s="13" t="str">
        <x:v>Town</x:v>
      </x:c>
      <x:c r="F2513" s="15" t="str">
        <x:v>Kiln Farm</x:v>
      </x:c>
      <x:c r="G2513" s="15" t="str">
        <x:v>Unit 4/5, Centurion Court, Brick Close, Kiln Farm, Milton Keynes MK11</x:v>
      </x:c>
      <x:c r="H2513" s="13" t="str">
        <x:v>Current</x:v>
      </x:c>
      <x:c r="I2513" s="14" t="n">
        <x:v>3743</x:v>
      </x:c>
      <x:c r="J2513" s="13" t="str">
        <x:f>IF(AND(ISNUMBER(I2513),I2513&gt;0),IF(I2513&lt;=1000,"1–1,000",IF(I2513&lt;=2500,"1,001–2,500",IF(I2513&lt;=5000,"2,501–5,000",IF(I2513&lt;=10000,"5,001–10,000","10,001–15,000")))),"2,501–5,000")</x:f>
        <x:v>2,501–5,000</x:v>
      </x:c>
      <x:c r="K2513" s="16" t="n">
        <x:v>52404</x:v>
      </x:c>
      <x:c r="L2513" s="43" t="n">
        <x:f>IF(AND(ISNUMBER(I2513),I2513&gt;0,ISNUMBER(K2513),K2513&gt;0),K2513/I2513,"n.a.")</x:f>
        <x:v>14.000534330750735</x:v>
      </x:c>
      <x:c r="M2513" s="43"/>
      <x:c r="N2513" s="13" t="str">
        <x:v>Yes</x:v>
      </x:c>
      <x:c r="O2513" s="15" t="str">
        <x:v>Each unit has an up and over sectional loading door to the rear yard and an eaves height of approximately 5 metres.</x:v>
      </x:c>
      <x:c r="P2513" s="15" t="str">
        <x:v>Each unit has an up and over sectional loading door to the rear yard and an eaves height of approximately 5 metres.</x:v>
      </x:c>
      <x:c r="Q2513" s="15" t="str">
        <x:v>Industrial/warehouse accommodation; yard/loading area.</x:v>
      </x:c>
      <x:c r="R2513" s="15" t="str">
        <x:v>Advertised to let Current advert observed on 4 November 2026. Annual asking rent is 12 × advertised monthly rent; portal values may be rounded.</x:v>
      </x:c>
      <x:c r="S2513" s="15" t="str">
        <x:v>https://www.zoopla.co.uk/to-rent/commercial/details/71089234/</x:v>
      </x:c>
      <x:c r="T2513" s="15" t="str">
        <x:v>https://www.rightmove.co.uk/properties/760714011329793#/?channel=COM_LET</x:v>
      </x:c>
      <x:c r="U2513" s="15" t="str"/>
      <x:c r="V2513" s="15" t="str">
        <x:v>Milton Keynes — Kiln Farm</x:v>
      </x:c>
      <x:c r="W2513" s="15" t="str">
        <x:v>Individual unit ≤15,000 sq ft</x:v>
      </x:c>
      <x:c r="X2513" s="13" t="n">
        <x:f>IF(N2513="Yes",L2513,0)</x:f>
        <x:v>14.000534330750735</x:v>
      </x:c>
      <x:c r="Y2513" s="14" t="n">
        <x:v>1</x:v>
      </x:c>
      <x:c r="Z2513" s="13" t="str">
        <x:v>Industrial / workshop / storage</x:v>
      </x:c>
    </x:row>
    <x:row r="2514" ht="62" customHeight="1">
      <x:c r="A2514" s="13" t="str">
        <x:v>SE1534</x:v>
      </x:c>
      <x:c r="B2514" s="15" t="str">
        <x:v>Milton Keynes</x:v>
      </x:c>
      <x:c r="C2514" s="15" t="str">
        <x:v>Milton Keynes</x:v>
      </x:c>
      <x:c r="D2514" s="14" t="n">
        <x:v>197340</x:v>
      </x:c>
      <x:c r="E2514" s="13" t="str">
        <x:v>Town</x:v>
      </x:c>
      <x:c r="F2514" s="15" t="str">
        <x:v>Kiln Farm</x:v>
      </x:c>
      <x:c r="G2514" s="15" t="str">
        <x:v>Unit 42 Potters Lane, Kiln Farm, Milton Keynes MK11</x:v>
      </x:c>
      <x:c r="H2514" s="13" t="str">
        <x:v>Current</x:v>
      </x:c>
      <x:c r="I2514" s="14" t="n">
        <x:v>5452</x:v>
      </x:c>
      <x:c r="J2514" s="13" t="str">
        <x:f>IF(AND(ISNUMBER(I2514),I2514&gt;0),IF(I2514&lt;=1000,"1–1,000",IF(I2514&lt;=2500,"1,001–2,500",IF(I2514&lt;=5000,"2,501–5,000",IF(I2514&lt;=10000,"5,001–10,000","10,001–15,000")))),"5,001–10,000")</x:f>
        <x:v>5,001–10,000</x:v>
      </x:c>
      <x:c r="K2514" s="16" t="n">
        <x:v>54504</x:v>
      </x:c>
      <x:c r="L2514" s="43" t="n">
        <x:f>IF(AND(ISNUMBER(I2514),I2514&gt;0,ISNUMBER(K2514),K2514&gt;0),K2514/I2514,"n.a.")</x:f>
        <x:v>9.997065297138665</x:v>
      </x:c>
      <x:c r="M2514" s="43"/>
      <x:c r="N2514" s="13" t="str">
        <x:v>Yes</x:v>
      </x:c>
      <x:c r="O2514" s="15" t="str">
        <x:v>Not stated in reviewed sources</x:v>
      </x:c>
      <x:c r="P2514" s="15" t="str">
        <x:v>Not stated in reviewed sources</x:v>
      </x:c>
      <x:c r="Q2514" s="15" t="str">
        <x:v>Industrial/warehouse accommodation.</x:v>
      </x:c>
      <x:c r="R2514" s="15" t="str">
        <x:v>Advertised to let Current advert observed on 4 November 2026. Annual asking rent is 12 × advertised monthly rent; portal values may be rounded.</x:v>
      </x:c>
      <x:c r="S2514" s="15" t="str">
        <x:v>https://www.zoopla.co.uk/to-rent/commercial/details/73853692/</x:v>
      </x:c>
      <x:c r="T2514" s="15" t="str">
        <x:v>https://www.zoopla.co.uk/to-rent/commercial/details/73072581/</x:v>
      </x:c>
      <x:c r="U2514" s="15" t="str">
        <x:v>https://www.rightmove.co.uk/properties/773400449224192#/?channel=COM_LET
https://www.rightmove.co.uk/properties/760758256964880#/?channel=COM_LET</x:v>
      </x:c>
      <x:c r="V2514" s="15" t="str">
        <x:v>Milton Keynes — Kiln Farm</x:v>
      </x:c>
      <x:c r="W2514" s="15" t="str">
        <x:v>Individual unit ≤15,000 sq ft</x:v>
      </x:c>
      <x:c r="X2514" s="13" t="n">
        <x:f>IF(N2514="Yes",L2514,0)</x:f>
        <x:v>9.997065297138665</x:v>
      </x:c>
      <x:c r="Y2514" s="14" t="n">
        <x:v>1</x:v>
      </x:c>
      <x:c r="Z2514" s="13" t="str">
        <x:v>Industrial / workshop / storage</x:v>
      </x:c>
    </x:row>
    <x:row r="2515" ht="42" customHeight="1">
      <x:c r="A2515" s="13" t="str">
        <x:v>SE1535</x:v>
      </x:c>
      <x:c r="B2515" s="15" t="str">
        <x:v>Milton Keynes</x:v>
      </x:c>
      <x:c r="C2515" s="15" t="str">
        <x:v>Milton Keynes</x:v>
      </x:c>
      <x:c r="D2515" s="14" t="n">
        <x:v>197340</x:v>
      </x:c>
      <x:c r="E2515" s="13" t="str">
        <x:v>Town</x:v>
      </x:c>
      <x:c r="F2515" s="15" t="str">
        <x:v>Kiln Farm</x:v>
      </x:c>
      <x:c r="G2515" s="15" t="str">
        <x:v>Unit 49 Potters Lane, Kiln Farm, Milton Keynes MK11</x:v>
      </x:c>
      <x:c r="H2515" s="13" t="str">
        <x:v>Current</x:v>
      </x:c>
      <x:c r="I2515" s="14" t="n">
        <x:v>2314</x:v>
      </x:c>
      <x:c r="J2515" s="13" t="str">
        <x:f>IF(AND(ISNUMBER(I2515),I2515&gt;0),IF(I2515&lt;=1000,"1–1,000",IF(I2515&lt;=2500,"1,001–2,500",IF(I2515&lt;=5000,"2,501–5,000",IF(I2515&lt;=10000,"5,001–10,000","10,001–15,000")))),"1,001–2,500")</x:f>
        <x:v>1,001–2,500</x:v>
      </x:c>
      <x:c r="K2515" s="16" t="n">
        <x:v>27000</x:v>
      </x:c>
      <x:c r="L2515" s="43" t="n">
        <x:f>IF(AND(ISNUMBER(I2515),I2515&gt;0,ISNUMBER(K2515),K2515&gt;0),K2515/I2515,"n.a.")</x:f>
        <x:v>11.66810717372515</x:v>
      </x:c>
      <x:c r="M2515" s="43"/>
      <x:c r="N2515" s="13" t="str">
        <x:v>Yes</x:v>
      </x:c>
      <x:c r="O2515" s="15" t="str">
        <x:v>Not stated in reviewed sources</x:v>
      </x:c>
      <x:c r="P2515" s="15" t="str">
        <x:v>Not stated in reviewed sources</x:v>
      </x:c>
      <x:c r="Q2515" s="15" t="str">
        <x:v>Industrial/warehouse accommodation.</x:v>
      </x:c>
      <x:c r="R2515" s="15" t="str">
        <x:v>Advertised to let Current advert observed on 4 November 2026. Annual asking rent is 12 × advertised monthly rent; portal values may be rounded.</x:v>
      </x:c>
      <x:c r="S2515" s="15" t="str">
        <x:v>https://www.zoopla.co.uk/to-rent/commercial/details/71088076/</x:v>
      </x:c>
      <x:c r="T2515" s="15" t="str">
        <x:v>https://www.rightmove.co.uk/properties/760757248256689#/?channel=COM_LET</x:v>
      </x:c>
      <x:c r="U2515" s="15" t="str"/>
      <x:c r="V2515" s="15" t="str">
        <x:v>Milton Keynes — Kiln Farm</x:v>
      </x:c>
      <x:c r="W2515" s="15" t="str">
        <x:v>Individual unit ≤15,000 sq ft</x:v>
      </x:c>
      <x:c r="X2515" s="13" t="n">
        <x:f>IF(N2515="Yes",L2515,0)</x:f>
        <x:v>11.66810717372515</x:v>
      </x:c>
      <x:c r="Y2515" s="14" t="n">
        <x:v>1</x:v>
      </x:c>
      <x:c r="Z2515" s="13" t="str">
        <x:v>Industrial / workshop / storage</x:v>
      </x:c>
    </x:row>
    <x:row r="2516" ht="49" customHeight="1">
      <x:c r="A2516" s="13" t="str">
        <x:v>SE1536</x:v>
      </x:c>
      <x:c r="B2516" s="15" t="str">
        <x:v>Milton Keynes</x:v>
      </x:c>
      <x:c r="C2516" s="15" t="str">
        <x:v>Milton Keynes</x:v>
      </x:c>
      <x:c r="D2516" s="14" t="n">
        <x:v>197340</x:v>
      </x:c>
      <x:c r="E2516" s="13" t="str">
        <x:v>Town</x:v>
      </x:c>
      <x:c r="F2516" s="15" t="str">
        <x:v>Kiln Farm</x:v>
      </x:c>
      <x:c r="G2516" s="15" t="str">
        <x:v>Unit 7, Carters Lane, Kiln Farm, Milton Keynes MK11</x:v>
      </x:c>
      <x:c r="H2516" s="13" t="str">
        <x:v>Current</x:v>
      </x:c>
      <x:c r="I2516" s="14" t="n">
        <x:v>5000</x:v>
      </x:c>
      <x:c r="J2516" s="13" t="str">
        <x:f>IF(AND(ISNUMBER(I2516),I2516&gt;0),IF(I2516&lt;=1000,"1–1,000",IF(I2516&lt;=2500,"1,001–2,500",IF(I2516&lt;=5000,"2,501–5,000",IF(I2516&lt;=10000,"5,001–10,000","10,001–15,000")))),"2,501–5,000")</x:f>
        <x:v>2,501–5,000</x:v>
      </x:c>
      <x:c r="K2516" s="16" t="n">
        <x:v>54996</x:v>
      </x:c>
      <x:c r="L2516" s="43" t="n">
        <x:f>IF(AND(ISNUMBER(I2516),I2516&gt;0,ISNUMBER(K2516),K2516&gt;0),K2516/I2516,"n.a.")</x:f>
        <x:v>10.9992</x:v>
      </x:c>
      <x:c r="M2516" s="43"/>
      <x:c r="N2516" s="13" t="str">
        <x:v>Yes</x:v>
      </x:c>
      <x:c r="O2516" s="15" t="str">
        <x:v>To the rear the property features clear span warehouse content with 5.4m eaves and 7.66m apex.</x:v>
      </x:c>
      <x:c r="P2516" s="15" t="str">
        <x:v>The property has loading provisions to the rear via the roller shutter door which is accessed via the communal, secure loading yard.</x:v>
      </x:c>
      <x:c r="Q2516" s="15" t="str">
        <x:v>Industrial/warehouse accommodation.</x:v>
      </x:c>
      <x:c r="R2516" s="15" t="str">
        <x:v>Advertised to let Current advert observed on 4 November 2026. Annual asking rent is 12 × advertised monthly rent; portal values may be rounded.</x:v>
      </x:c>
      <x:c r="S2516" s="15" t="str">
        <x:v>https://www.zoopla.co.uk/to-rent/commercial/details/73546718/</x:v>
      </x:c>
      <x:c r="T2516" s="15" t="str">
        <x:v>https://www.rightmove.co.uk/properties/760714028109616#/?channel=COM_LET</x:v>
      </x:c>
      <x:c r="U2516" s="15" t="str"/>
      <x:c r="V2516" s="15" t="str">
        <x:v>Milton Keynes — Kiln Farm</x:v>
      </x:c>
      <x:c r="W2516" s="15" t="str">
        <x:v>Individual unit ≤15,000 sq ft</x:v>
      </x:c>
      <x:c r="X2516" s="13" t="n">
        <x:f>IF(N2516="Yes",L2516,0)</x:f>
        <x:v>10.9992</x:v>
      </x:c>
      <x:c r="Y2516" s="14" t="n">
        <x:v>1</x:v>
      </x:c>
      <x:c r="Z2516" s="13" t="str">
        <x:v>Industrial / workshop / storage</x:v>
      </x:c>
    </x:row>
    <x:row r="2517" ht="42" customHeight="1">
      <x:c r="A2517" s="13" t="str">
        <x:v>SE1537</x:v>
      </x:c>
      <x:c r="B2517" s="15" t="str">
        <x:v>Milton Keynes</x:v>
      </x:c>
      <x:c r="C2517" s="15" t="str">
        <x:v>Milton Keynes</x:v>
      </x:c>
      <x:c r="D2517" s="14" t="n">
        <x:v>197340</x:v>
      </x:c>
      <x:c r="E2517" s="13" t="str">
        <x:v>Town</x:v>
      </x:c>
      <x:c r="F2517" s="15" t="str">
        <x:v>Stacey Bushes</x:v>
      </x:c>
      <x:c r="G2517" s="15" t="str">
        <x:v>20-21 Heathfield, Stacey Bushes, Milton Keynes MK12</x:v>
      </x:c>
      <x:c r="H2517" s="13" t="str">
        <x:v>Current</x:v>
      </x:c>
      <x:c r="I2517" s="14" t="n">
        <x:v>10645</x:v>
      </x:c>
      <x:c r="J2517" s="13" t="str">
        <x:f>IF(AND(ISNUMBER(I2517),I2517&gt;0),IF(I2517&lt;=1000,"1–1,000",IF(I2517&lt;=2500,"1,001–2,500",IF(I2517&lt;=5000,"2,501–5,000",IF(I2517&lt;=10000,"5,001–10,000","10,001–15,000")))),"10,001–15,000")</x:f>
        <x:v>10,001–15,000</x:v>
      </x:c>
      <x:c r="K2517" s="16" t="n">
        <x:v>111984</x:v>
      </x:c>
      <x:c r="L2517" s="43" t="n">
        <x:f>IF(AND(ISNUMBER(I2517),I2517&gt;0,ISNUMBER(K2517),K2517&gt;0),K2517/I2517,"n.a.")</x:f>
        <x:v>10.5198684828558</x:v>
      </x:c>
      <x:c r="M2517" s="43"/>
      <x:c r="N2517" s="13" t="str">
        <x:v>Yes</x:v>
      </x:c>
      <x:c r="O2517" s="15" t="str">
        <x:v>Not stated in reviewed sources</x:v>
      </x:c>
      <x:c r="P2517" s="15" t="str">
        <x:v>Not stated in reviewed sources</x:v>
      </x:c>
      <x:c r="Q2517" s="15" t="str">
        <x:v>Industrial/warehouse accommodation.</x:v>
      </x:c>
      <x:c r="R2517" s="15" t="str">
        <x:v>Advertised to let Current advert observed on 4 November 2026. Annual asking rent is 12 × advertised monthly rent; portal values may be rounded.</x:v>
      </x:c>
      <x:c r="S2517" s="15" t="str">
        <x:v>https://www.zoopla.co.uk/to-rent/commercial/details/73848229/</x:v>
      </x:c>
      <x:c r="T2517" s="15" t="str">
        <x:v>https://www.rightmove.co.uk/properties/773371965551745#/?channel=COM_LET</x:v>
      </x:c>
      <x:c r="U2517" s="15" t="str">
        <x:v>https://www.rightmove.co.uk/properties/773398318285296#/?channel=COM_LET</x:v>
      </x:c>
      <x:c r="V2517" s="15" t="str">
        <x:v>Milton Keynes — Stacey Bushes</x:v>
      </x:c>
      <x:c r="W2517" s="15" t="str">
        <x:v>Individual unit ≤15,000 sq ft</x:v>
      </x:c>
      <x:c r="X2517" s="13" t="n">
        <x:f>IF(N2517="Yes",L2517,0)</x:f>
        <x:v>10.5198684828558</x:v>
      </x:c>
      <x:c r="Y2517" s="14" t="n">
        <x:v>1</x:v>
      </x:c>
      <x:c r="Z2517" s="13" t="str">
        <x:v>Industrial / workshop / storage</x:v>
      </x:c>
    </x:row>
    <x:row r="2518" ht="42" customHeight="1">
      <x:c r="A2518" s="13" t="str">
        <x:v>SE1538</x:v>
      </x:c>
      <x:c r="B2518" s="15" t="str">
        <x:v>Milton Keynes</x:v>
      </x:c>
      <x:c r="C2518" s="15" t="str">
        <x:v>Milton Keynes</x:v>
      </x:c>
      <x:c r="D2518" s="14" t="n">
        <x:v>197340</x:v>
      </x:c>
      <x:c r="E2518" s="13" t="str">
        <x:v>Town</x:v>
      </x:c>
      <x:c r="F2518" s="15" t="str">
        <x:v>Stacey Bushes</x:v>
      </x:c>
      <x:c r="G2518" s="15" t="str">
        <x:v>28 Heathfield, Stacey Bushes, Milton Keynes MK12</x:v>
      </x:c>
      <x:c r="H2518" s="13" t="str">
        <x:v>Current</x:v>
      </x:c>
      <x:c r="I2518" s="14" t="n">
        <x:v>11849</x:v>
      </x:c>
      <x:c r="J2518" s="13" t="str">
        <x:f>IF(AND(ISNUMBER(I2518),I2518&gt;0),IF(I2518&lt;=1000,"1–1,000",IF(I2518&lt;=2500,"1,001–2,500",IF(I2518&lt;=5000,"2,501–5,000",IF(I2518&lt;=10000,"5,001–10,000","10,001–15,000")))),"10,001–15,000")</x:f>
        <x:v>10,001–15,000</x:v>
      </x:c>
      <x:c r="K2518" s="16" t="n">
        <x:v>124500</x:v>
      </x:c>
      <x:c r="L2518" s="43" t="n">
        <x:f>IF(AND(ISNUMBER(I2518),I2518&gt;0,ISNUMBER(K2518),K2518&gt;0),K2518/I2518,"n.a.")</x:f>
        <x:v>10.507215798801587</x:v>
      </x:c>
      <x:c r="M2518" s="43"/>
      <x:c r="N2518" s="13" t="str">
        <x:v>Yes</x:v>
      </x:c>
      <x:c r="O2518" s="15" t="str">
        <x:v>Not stated in reviewed sources</x:v>
      </x:c>
      <x:c r="P2518" s="15" t="str">
        <x:v>Not stated in reviewed sources</x:v>
      </x:c>
      <x:c r="Q2518" s="15" t="str">
        <x:v>Industrial/warehouse accommodation.</x:v>
      </x:c>
      <x:c r="R2518" s="15" t="str">
        <x:v>Advertised to let Current advert observed on 4 November 2026. Annual asking rent is 12 × advertised monthly rent; portal values may be rounded.</x:v>
      </x:c>
      <x:c r="S2518" s="15" t="str">
        <x:v>https://www.zoopla.co.uk/to-rent/commercial/details/73848243/</x:v>
      </x:c>
      <x:c r="T2518" s="15" t="str">
        <x:v>https://www.rightmove.co.uk/properties/773398041464641#/?channel=COM_LET</x:v>
      </x:c>
      <x:c r="U2518" s="15" t="str">
        <x:v>https://www.rightmove.co.uk/properties/773348781650449#/?channel=COM_LET</x:v>
      </x:c>
      <x:c r="V2518" s="15" t="str">
        <x:v>Milton Keynes — Stacey Bushes</x:v>
      </x:c>
      <x:c r="W2518" s="15" t="str">
        <x:v>Individual unit ≤15,000 sq ft</x:v>
      </x:c>
      <x:c r="X2518" s="13" t="n">
        <x:f>IF(N2518="Yes",L2518,0)</x:f>
        <x:v>10.507215798801587</x:v>
      </x:c>
      <x:c r="Y2518" s="14" t="n">
        <x:v>1</x:v>
      </x:c>
      <x:c r="Z2518" s="13" t="str">
        <x:v>Industrial / workshop / storage</x:v>
      </x:c>
    </x:row>
    <x:row r="2519" ht="42" customHeight="1">
      <x:c r="A2519" s="13" t="str">
        <x:v>SE1539</x:v>
      </x:c>
      <x:c r="B2519" s="15" t="str">
        <x:v>Milton Keynes</x:v>
      </x:c>
      <x:c r="C2519" s="15" t="str">
        <x:v>Milton Keynes</x:v>
      </x:c>
      <x:c r="D2519" s="14" t="n">
        <x:v>197340</x:v>
      </x:c>
      <x:c r="E2519" s="13" t="str">
        <x:v>Town</x:v>
      </x:c>
      <x:c r="F2519" s="15" t="str">
        <x:v>Stacey Bushes</x:v>
      </x:c>
      <x:c r="G2519" s="15" t="str">
        <x:v>30 Heathfield, Stacey Bushes, Milton Keynes MK12</x:v>
      </x:c>
      <x:c r="H2519" s="13" t="str">
        <x:v>Current</x:v>
      </x:c>
      <x:c r="I2519" s="14" t="n">
        <x:v>3804</x:v>
      </x:c>
      <x:c r="J2519" s="13" t="str">
        <x:f>IF(AND(ISNUMBER(I2519),I2519&gt;0),IF(I2519&lt;=1000,"1–1,000",IF(I2519&lt;=2500,"1,001–2,500",IF(I2519&lt;=5000,"2,501–5,000",IF(I2519&lt;=10000,"5,001–10,000","10,001–15,000")))),"2,501–5,000")</x:f>
        <x:v>2,501–5,000</x:v>
      </x:c>
      <x:c r="K2519" s="16" t="n">
        <x:v>49500</x:v>
      </x:c>
      <x:c r="L2519" s="43" t="n">
        <x:f>IF(AND(ISNUMBER(I2519),I2519&gt;0,ISNUMBER(K2519),K2519&gt;0),K2519/I2519,"n.a.")</x:f>
        <x:v>13.012618296529968</x:v>
      </x:c>
      <x:c r="M2519" s="43"/>
      <x:c r="N2519" s="13" t="str">
        <x:v>Yes</x:v>
      </x:c>
      <x:c r="O2519" s="15" t="str">
        <x:v>Not stated in reviewed sources</x:v>
      </x:c>
      <x:c r="P2519" s="15" t="str">
        <x:v>Not stated in reviewed sources</x:v>
      </x:c>
      <x:c r="Q2519" s="15" t="str">
        <x:v>Industrial/warehouse accommodation.</x:v>
      </x:c>
      <x:c r="R2519" s="15" t="str">
        <x:v>Advertised to let Current advert observed on 4 November 2026. Annual asking rent is 12 × advertised monthly rent; portal values may be rounded.</x:v>
      </x:c>
      <x:c r="S2519" s="15" t="str">
        <x:v>https://www.zoopla.co.uk/to-rent/commercial/details/73876169/</x:v>
      </x:c>
      <x:c r="T2519" s="15" t="str">
        <x:v>https://www.rightmove.co.uk/properties/773398330946513#/?channel=COM_LET</x:v>
      </x:c>
      <x:c r="U2519" s="15" t="str"/>
      <x:c r="V2519" s="15" t="str">
        <x:v>Milton Keynes — Stacey Bushes</x:v>
      </x:c>
      <x:c r="W2519" s="15" t="str">
        <x:v>Individual unit ≤15,000 sq ft</x:v>
      </x:c>
      <x:c r="X2519" s="13" t="n">
        <x:f>IF(N2519="Yes",L2519,0)</x:f>
        <x:v>13.012618296529968</x:v>
      </x:c>
      <x:c r="Y2519" s="14" t="n">
        <x:v>1</x:v>
      </x:c>
      <x:c r="Z2519" s="13" t="str">
        <x:v>Industrial / workshop / storage</x:v>
      </x:c>
    </x:row>
    <x:row r="2520" ht="42" customHeight="1">
      <x:c r="A2520" s="13" t="str">
        <x:v>SE1540</x:v>
      </x:c>
      <x:c r="B2520" s="15" t="str">
        <x:v>Milton Keynes</x:v>
      </x:c>
      <x:c r="C2520" s="15" t="str">
        <x:v>Milton Keynes</x:v>
      </x:c>
      <x:c r="D2520" s="14" t="n">
        <x:v>197340</x:v>
      </x:c>
      <x:c r="E2520" s="13" t="str">
        <x:v>Town</x:v>
      </x:c>
      <x:c r="F2520" s="15" t="str">
        <x:v>Stacey Bushes</x:v>
      </x:c>
      <x:c r="G2520" s="15" t="str">
        <x:v>7 Stacey Bushes Trading Centre, Erica Road, Stacey Bushes, Milton Keynes MK12</x:v>
      </x:c>
      <x:c r="H2520" s="13" t="str">
        <x:v>Current</x:v>
      </x:c>
      <x:c r="I2520" s="14" t="n">
        <x:v>2843</x:v>
      </x:c>
      <x:c r="J2520" s="13" t="str">
        <x:f>IF(AND(ISNUMBER(I2520),I2520&gt;0),IF(I2520&lt;=1000,"1–1,000",IF(I2520&lt;=2500,"1,001–2,500",IF(I2520&lt;=5000,"2,501–5,000",IF(I2520&lt;=10000,"5,001–10,000","10,001–15,000")))),"2,501–5,000")</x:f>
        <x:v>2,501–5,000</x:v>
      </x:c>
      <x:c r="K2520" s="16" t="n">
        <x:v>42648</x:v>
      </x:c>
      <x:c r="L2520" s="43" t="n">
        <x:f>IF(AND(ISNUMBER(I2520),I2520&gt;0,ISNUMBER(K2520),K2520&gt;0),K2520/I2520,"n.a.")</x:f>
        <x:v>15.00105522335561</x:v>
      </x:c>
      <x:c r="M2520" s="43"/>
      <x:c r="N2520" s="13" t="str">
        <x:v>Yes</x:v>
      </x:c>
      <x:c r="O2520" s="15" t="str">
        <x:v>Not stated in reviewed sources</x:v>
      </x:c>
      <x:c r="P2520" s="15" t="str">
        <x:v>Not stated in reviewed sources</x:v>
      </x:c>
      <x:c r="Q2520" s="15" t="str">
        <x:v>Industrial/warehouse accommodation.</x:v>
      </x:c>
      <x:c r="R2520" s="15" t="str">
        <x:v>Advertised to let Current advert observed on 4 November 2026. Annual asking rent is 12 × advertised monthly rent; portal values may be rounded.</x:v>
      </x:c>
      <x:c r="S2520" s="15" t="str">
        <x:v>https://www.zoopla.co.uk/to-rent/commercial/details/73854323/</x:v>
      </x:c>
      <x:c r="T2520" s="15" t="str">
        <x:v>https://www.rightmove.co.uk/properties/773400281235184#/?channel=COM_LET</x:v>
      </x:c>
      <x:c r="U2520" s="15" t="str"/>
      <x:c r="V2520" s="15" t="str">
        <x:v>Milton Keynes — Stacey Bushes</x:v>
      </x:c>
      <x:c r="W2520" s="15" t="str">
        <x:v>Individual unit ≤15,000 sq ft</x:v>
      </x:c>
      <x:c r="X2520" s="13" t="n">
        <x:f>IF(N2520="Yes",L2520,0)</x:f>
        <x:v>15.00105522335561</x:v>
      </x:c>
      <x:c r="Y2520" s="14" t="n">
        <x:v>1</x:v>
      </x:c>
      <x:c r="Z2520" s="13" t="str">
        <x:v>Industrial / workshop / storage</x:v>
      </x:c>
    </x:row>
    <x:row r="2521" ht="42" customHeight="1">
      <x:c r="A2521" s="13" t="str">
        <x:v>SE1541</x:v>
      </x:c>
      <x:c r="B2521" s="15" t="str">
        <x:v>Milton Keynes</x:v>
      </x:c>
      <x:c r="C2521" s="15" t="str">
        <x:v>Milton Keynes</x:v>
      </x:c>
      <x:c r="D2521" s="14" t="n">
        <x:v>197340</x:v>
      </x:c>
      <x:c r="E2521" s="13" t="str">
        <x:v>Town</x:v>
      </x:c>
      <x:c r="F2521" s="15" t="str">
        <x:v>Stacey Bushes</x:v>
      </x:c>
      <x:c r="G2521" s="15" t="str">
        <x:v>Unit 3 Stacey Bushes Trade Centre, Erica Road, Milton Keynes MK12</x:v>
      </x:c>
      <x:c r="H2521" s="13" t="str">
        <x:v>Current</x:v>
      </x:c>
      <x:c r="I2521" s="14" t="n">
        <x:v>3105</x:v>
      </x:c>
      <x:c r="J2521" s="13" t="str">
        <x:f>IF(AND(ISNUMBER(I2521),I2521&gt;0),IF(I2521&lt;=1000,"1–1,000",IF(I2521&lt;=2500,"1,001–2,500",IF(I2521&lt;=5000,"2,501–5,000",IF(I2521&lt;=10000,"5,001–10,000","10,001–15,000")))),"2,501–5,000")</x:f>
        <x:v>2,501–5,000</x:v>
      </x:c>
      <x:c r="K2521" s="16" t="n">
        <x:v>46572</x:v>
      </x:c>
      <x:c r="L2521" s="43" t="n">
        <x:f>IF(AND(ISNUMBER(I2521),I2521&gt;0,ISNUMBER(K2521),K2521&gt;0),K2521/I2521,"n.a.")</x:f>
        <x:v>14.99903381642512</x:v>
      </x:c>
      <x:c r="M2521" s="43"/>
      <x:c r="N2521" s="13" t="str">
        <x:v>Yes</x:v>
      </x:c>
      <x:c r="O2521" s="15" t="str">
        <x:v>Not stated in reviewed sources</x:v>
      </x:c>
      <x:c r="P2521" s="15" t="str">
        <x:v>Not stated in reviewed sources</x:v>
      </x:c>
      <x:c r="Q2521" s="15" t="str">
        <x:v>Industrial/warehouse accommodation; trade counter.</x:v>
      </x:c>
      <x:c r="R2521" s="15" t="str">
        <x:v>Advertised to let Current advert observed on 4 November 2026. Annual asking rent is 12 × advertised monthly rent; portal values may be rounded.</x:v>
      </x:c>
      <x:c r="S2521" s="15" t="str">
        <x:v>https://www.zoopla.co.uk/to-rent/commercial/details/73853869/</x:v>
      </x:c>
      <x:c r="T2521" s="15" t="str">
        <x:v>https://www.rightmove.co.uk/properties/773400526682529#/?channel=COM_LET</x:v>
      </x:c>
      <x:c r="U2521" s="15" t="str"/>
      <x:c r="V2521" s="15" t="str">
        <x:v>Milton Keynes — Stacey Bushes</x:v>
      </x:c>
      <x:c r="W2521" s="15" t="str">
        <x:v>Individual unit ≤15,000 sq ft</x:v>
      </x:c>
      <x:c r="X2521" s="13" t="n">
        <x:f>IF(N2521="Yes",L2521,0)</x:f>
        <x:v>14.99903381642512</x:v>
      </x:c>
      <x:c r="Y2521" s="14" t="n">
        <x:v>1</x:v>
      </x:c>
      <x:c r="Z2521" s="13" t="str">
        <x:v>Industrial / workshop / storage</x:v>
      </x:c>
    </x:row>
    <x:row r="2522" ht="42" customHeight="1">
      <x:c r="A2522" s="13" t="str">
        <x:v>SE1542</x:v>
      </x:c>
      <x:c r="B2522" s="15" t="str">
        <x:v>Milton Keynes</x:v>
      </x:c>
      <x:c r="C2522" s="15" t="str">
        <x:v>Milton Keynes</x:v>
      </x:c>
      <x:c r="D2522" s="14" t="n">
        <x:v>197340</x:v>
      </x:c>
      <x:c r="E2522" s="13" t="str">
        <x:v>Town</x:v>
      </x:c>
      <x:c r="F2522" s="15" t="str">
        <x:v>Stacey Bushes</x:v>
      </x:c>
      <x:c r="G2522" s="15" t="str">
        <x:v>Unit 3, Hollin Lane, Stacey Bushes, Milton Keynes MK12</x:v>
      </x:c>
      <x:c r="H2522" s="13" t="str">
        <x:v>Current</x:v>
      </x:c>
      <x:c r="I2522" s="14" t="n">
        <x:v>1517</x:v>
      </x:c>
      <x:c r="J2522" s="13" t="str">
        <x:f>IF(AND(ISNUMBER(I2522),I2522&gt;0),IF(I2522&lt;=1000,"1–1,000",IF(I2522&lt;=2500,"1,001–2,500",IF(I2522&lt;=5000,"2,501–5,000",IF(I2522&lt;=10000,"5,001–10,000","10,001–15,000")))),"1,001–2,500")</x:f>
        <x:v>1,001–2,500</x:v>
      </x:c>
      <x:c r="K2522" s="16" t="n">
        <x:v>20496</x:v>
      </x:c>
      <x:c r="L2522" s="43" t="n">
        <x:f>IF(AND(ISNUMBER(I2522),I2522&gt;0,ISNUMBER(K2522),K2522&gt;0),K2522/I2522,"n.a.")</x:f>
        <x:v>13.510876730388926</x:v>
      </x:c>
      <x:c r="M2522" s="43"/>
      <x:c r="N2522" s="13" t="str">
        <x:v>Yes</x:v>
      </x:c>
      <x:c r="O2522" s="15" t="str">
        <x:v>Not stated in reviewed sources</x:v>
      </x:c>
      <x:c r="P2522" s="15" t="str">
        <x:v>Not stated in reviewed sources</x:v>
      </x:c>
      <x:c r="Q2522" s="15" t="str">
        <x:v>Industrial/warehouse accommodation.</x:v>
      </x:c>
      <x:c r="R2522" s="15" t="str">
        <x:v>Advertised to let Current advert observed on 4 November 2026. Annual asking rent is 12 × advertised monthly rent; portal values may be rounded.</x:v>
      </x:c>
      <x:c r="S2522" s="15" t="str">
        <x:v>https://www.zoopla.co.uk/to-rent/commercial/details/73058807/</x:v>
      </x:c>
      <x:c r="T2522" s="15" t="str">
        <x:v>https://www.rightmove.co.uk/properties/760713872835409#/?channel=COM_LET</x:v>
      </x:c>
      <x:c r="U2522" s="15" t="str"/>
      <x:c r="V2522" s="15" t="str">
        <x:v>Milton Keynes — Stacey Bushes</x:v>
      </x:c>
      <x:c r="W2522" s="15" t="str">
        <x:v>Individual unit ≤15,000 sq ft</x:v>
      </x:c>
      <x:c r="X2522" s="13" t="n">
        <x:f>IF(N2522="Yes",L2522,0)</x:f>
        <x:v>13.510876730388926</x:v>
      </x:c>
      <x:c r="Y2522" s="14" t="n">
        <x:v>1</x:v>
      </x:c>
      <x:c r="Z2522" s="13" t="str">
        <x:v>Industrial / workshop / storage</x:v>
      </x:c>
    </x:row>
    <x:row r="2523" ht="42" customHeight="1">
      <x:c r="A2523" s="13" t="str">
        <x:v>SE1543</x:v>
      </x:c>
      <x:c r="B2523" s="15" t="str">
        <x:v>Milton Keynes</x:v>
      </x:c>
      <x:c r="C2523" s="15" t="str">
        <x:v>Milton Keynes</x:v>
      </x:c>
      <x:c r="D2523" s="14" t="n">
        <x:v>197340</x:v>
      </x:c>
      <x:c r="E2523" s="13" t="str">
        <x:v>Town</x:v>
      </x:c>
      <x:c r="F2523" s="15" t="str">
        <x:v>Stacey Bushes</x:v>
      </x:c>
      <x:c r="G2523" s="15" t="str">
        <x:v>Unit 4, Stacey Bushes Trading Centre, Erica Road, Stacey Bushes, Milton Keynes MK12</x:v>
      </x:c>
      <x:c r="H2523" s="13" t="str">
        <x:v>Current</x:v>
      </x:c>
      <x:c r="I2523" s="14" t="n">
        <x:v>2131</x:v>
      </x:c>
      <x:c r="J2523" s="13" t="str">
        <x:f>IF(AND(ISNUMBER(I2523),I2523&gt;0),IF(I2523&lt;=1000,"1–1,000",IF(I2523&lt;=2500,"1,001–2,500",IF(I2523&lt;=5000,"2,501–5,000",IF(I2523&lt;=10000,"5,001–10,000","10,001–15,000")))),"1,001–2,500")</x:f>
        <x:v>1,001–2,500</x:v>
      </x:c>
      <x:c r="K2523" s="16" t="n">
        <x:v>32004</x:v>
      </x:c>
      <x:c r="L2523" s="43" t="n">
        <x:f>IF(AND(ISNUMBER(I2523),I2523&gt;0,ISNUMBER(K2523),K2523&gt;0),K2523/I2523,"n.a.")</x:f>
        <x:v>15.018301267010793</x:v>
      </x:c>
      <x:c r="M2523" s="43"/>
      <x:c r="N2523" s="13" t="str">
        <x:v>Yes</x:v>
      </x:c>
      <x:c r="O2523" s="15" t="str">
        <x:v>Not stated in reviewed sources</x:v>
      </x:c>
      <x:c r="P2523" s="15" t="str">
        <x:v>Common parking and a full height roller shutter door are provided.</x:v>
      </x:c>
      <x:c r="Q2523" s="15" t="str">
        <x:v>Industrial/warehouse accommodation.</x:v>
      </x:c>
      <x:c r="R2523" s="15" t="str">
        <x:v>Advertised to let Current advert observed on 4 November 2026. Annual asking rent is 12 × advertised monthly rent; portal values may be rounded.</x:v>
      </x:c>
      <x:c r="S2523" s="15" t="str">
        <x:v>https://www.zoopla.co.uk/to-rent/commercial/details/69232106/</x:v>
      </x:c>
      <x:c r="T2523" s="15" t="str">
        <x:v>https://www.rightmove.co.uk/properties/760714285872673#/?channel=COM_LET</x:v>
      </x:c>
      <x:c r="U2523" s="15" t="str"/>
      <x:c r="V2523" s="15" t="str">
        <x:v>Milton Keynes — Stacey Bushes</x:v>
      </x:c>
      <x:c r="W2523" s="15" t="str">
        <x:v>Individual unit ≤15,000 sq ft</x:v>
      </x:c>
      <x:c r="X2523" s="13" t="n">
        <x:f>IF(N2523="Yes",L2523,0)</x:f>
        <x:v>15.018301267010793</x:v>
      </x:c>
      <x:c r="Y2523" s="14" t="n">
        <x:v>1</x:v>
      </x:c>
      <x:c r="Z2523" s="13" t="str">
        <x:v>Industrial / workshop / storage</x:v>
      </x:c>
    </x:row>
    <x:row r="2524" ht="42" customHeight="1">
      <x:c r="A2524" s="13" t="str">
        <x:v>SE1544</x:v>
      </x:c>
      <x:c r="B2524" s="15" t="str">
        <x:v>Milton Keynes</x:v>
      </x:c>
      <x:c r="C2524" s="15" t="str">
        <x:v>Milton Keynes</x:v>
      </x:c>
      <x:c r="D2524" s="14" t="n">
        <x:v>197340</x:v>
      </x:c>
      <x:c r="E2524" s="13" t="str">
        <x:v>Town</x:v>
      </x:c>
      <x:c r="F2524" s="15" t="str">
        <x:v>Stacey Bushes</x:v>
      </x:c>
      <x:c r="G2524" s="15" t="str">
        <x:v>Unit 6 Heathfield Gateway, Stacey Bushes, Heathfield, Milton Keynes MK12</x:v>
      </x:c>
      <x:c r="H2524" s="13" t="str">
        <x:v>Current</x:v>
      </x:c>
      <x:c r="I2524" s="14" t="n">
        <x:v>2316</x:v>
      </x:c>
      <x:c r="J2524" s="13" t="str">
        <x:f>IF(AND(ISNUMBER(I2524),I2524&gt;0),IF(I2524&lt;=1000,"1–1,000",IF(I2524&lt;=2500,"1,001–2,500",IF(I2524&lt;=5000,"2,501–5,000",IF(I2524&lt;=10000,"5,001–10,000","10,001–15,000")))),"1,001–2,500")</x:f>
        <x:v>1,001–2,500</x:v>
      </x:c>
      <x:c r="K2524" s="16" t="n">
        <x:v>36996</x:v>
      </x:c>
      <x:c r="L2524" s="43" t="n">
        <x:f>IF(AND(ISNUMBER(I2524),I2524&gt;0,ISNUMBER(K2524),K2524&gt;0),K2524/I2524,"n.a.")</x:f>
        <x:v>15.974093264248705</x:v>
      </x:c>
      <x:c r="M2524" s="43"/>
      <x:c r="N2524" s="13" t="str">
        <x:v>Yes</x:v>
      </x:c>
      <x:c r="O2524" s="15" t="str">
        <x:v>Not stated in reviewed sources</x:v>
      </x:c>
      <x:c r="P2524" s="15" t="str">
        <x:v>Not stated in reviewed sources</x:v>
      </x:c>
      <x:c r="Q2524" s="15" t="str">
        <x:v>Industrial/warehouse accommodation.</x:v>
      </x:c>
      <x:c r="R2524" s="15" t="str">
        <x:v>Advertised to let Current advert observed on 4 November 2026. Annual asking rent is 12 × advertised monthly rent; portal values may be rounded.</x:v>
      </x:c>
      <x:c r="S2524" s="15" t="str">
        <x:v>https://www.zoopla.co.uk/to-rent/commercial/details/73862793/</x:v>
      </x:c>
      <x:c r="T2524" s="15" t="str">
        <x:v>https://www.rightmove.co.uk/properties/773325687813841#/?channel=COM_LET</x:v>
      </x:c>
      <x:c r="U2524" s="15" t="str">
        <x:v>https://www.rightmove.co.uk/properties/773325700376384#/?channel=COM_LET</x:v>
      </x:c>
      <x:c r="V2524" s="15" t="str">
        <x:v>Milton Keynes — Stacey Bushes</x:v>
      </x:c>
      <x:c r="W2524" s="15" t="str">
        <x:v>Individual unit ≤15,000 sq ft</x:v>
      </x:c>
      <x:c r="X2524" s="13" t="n">
        <x:f>IF(N2524="Yes",L2524,0)</x:f>
        <x:v>15.974093264248705</x:v>
      </x:c>
      <x:c r="Y2524" s="14" t="n">
        <x:v>1</x:v>
      </x:c>
      <x:c r="Z2524" s="13" t="str">
        <x:v>Industrial / workshop / storage</x:v>
      </x:c>
    </x:row>
    <x:row r="2525" ht="42" customHeight="1">
      <x:c r="A2525" s="13" t="str">
        <x:v>SE1545</x:v>
      </x:c>
      <x:c r="B2525" s="15" t="str">
        <x:v>Milton Keynes</x:v>
      </x:c>
      <x:c r="C2525" s="15" t="str">
        <x:v>Milton Keynes</x:v>
      </x:c>
      <x:c r="D2525" s="14" t="n">
        <x:v>197340</x:v>
      </x:c>
      <x:c r="E2525" s="13" t="str">
        <x:v>Town</x:v>
      </x:c>
      <x:c r="F2525" s="15" t="str">
        <x:v>Standalone / estate not stated</x:v>
      </x:c>
      <x:c r="G2525" s="15" t="str">
        <x:v>2 Danbury Court, Linford Wood, Milton Keynes MK14</x:v>
      </x:c>
      <x:c r="H2525" s="13" t="str">
        <x:v>Current</x:v>
      </x:c>
      <x:c r="I2525" s="14" t="n">
        <x:v>9675</x:v>
      </x:c>
      <x:c r="J2525" s="13" t="str">
        <x:f>IF(AND(ISNUMBER(I2525),I2525&gt;0),IF(I2525&lt;=1000,"1–1,000",IF(I2525&lt;=2500,"1,001–2,500",IF(I2525&lt;=5000,"2,501–5,000",IF(I2525&lt;=10000,"5,001–10,000","10,001–15,000")))),"5,001–10,000")</x:f>
        <x:v>5,001–10,000</x:v>
      </x:c>
      <x:c r="K2525" s="16" t="n">
        <x:v>135504</x:v>
      </x:c>
      <x:c r="L2525" s="43" t="n">
        <x:f>IF(AND(ISNUMBER(I2525),I2525&gt;0,ISNUMBER(K2525),K2525&gt;0),K2525/I2525,"n.a.")</x:f>
        <x:v>14.005581395348838</x:v>
      </x:c>
      <x:c r="M2525" s="43"/>
      <x:c r="N2525" s="13" t="str">
        <x:v>Yes</x:v>
      </x:c>
      <x:c r="O2525" s="15" t="str">
        <x:v>Not stated in reviewed sources</x:v>
      </x:c>
      <x:c r="P2525" s="15" t="str">
        <x:v>Not stated in reviewed sources</x:v>
      </x:c>
      <x:c r="Q2525" s="15" t="str">
        <x:v>Industrial/warehouse accommodation.</x:v>
      </x:c>
      <x:c r="R2525" s="15" t="str">
        <x:v>Advertised to let Current advert observed on 4 November 2026. Annual asking rent is 12 × advertised monthly rent; portal values may be rounded.</x:v>
      </x:c>
      <x:c r="S2525" s="15" t="str">
        <x:v>https://www.zoopla.co.uk/to-rent/commercial/details/74251720/</x:v>
      </x:c>
      <x:c r="T2525" s="15" t="str">
        <x:v>https://www.rightmove.co.uk/properties/774848788385393#/?channel=COM_LET</x:v>
      </x:c>
      <x:c r="U2525" s="15" t="str"/>
      <x:c r="V2525" s="15" t="str">
        <x:v>Milton Keynes — Standalone / estate not stated</x:v>
      </x:c>
      <x:c r="W2525" s="15" t="str">
        <x:v>Individual unit ≤15,000 sq ft</x:v>
      </x:c>
      <x:c r="X2525" s="13" t="n">
        <x:f>IF(N2525="Yes",L2525,0)</x:f>
        <x:v>14.005581395348838</x:v>
      </x:c>
      <x:c r="Y2525" s="14" t="n">
        <x:v>1</x:v>
      </x:c>
      <x:c r="Z2525" s="13" t="str">
        <x:v>Industrial / workshop / storage</x:v>
      </x:c>
    </x:row>
    <x:row r="2526" ht="42" customHeight="1">
      <x:c r="A2526" s="13" t="str">
        <x:v>SE1546</x:v>
      </x:c>
      <x:c r="B2526" s="15" t="str">
        <x:v>Milton Keynes</x:v>
      </x:c>
      <x:c r="C2526" s="15" t="str">
        <x:v>Milton Keynes</x:v>
      </x:c>
      <x:c r="D2526" s="14" t="n">
        <x:v>197340</x:v>
      </x:c>
      <x:c r="E2526" s="13" t="str">
        <x:v>Town</x:v>
      </x:c>
      <x:c r="F2526" s="15" t="str">
        <x:v>Standalone / estate not stated</x:v>
      </x:c>
      <x:c r="G2526" s="15" t="str">
        <x:v>3 Danbury Court, Linford Wood, Milton Keynes MK14</x:v>
      </x:c>
      <x:c r="H2526" s="13" t="str">
        <x:v>Current</x:v>
      </x:c>
      <x:c r="I2526" s="14" t="n">
        <x:v>5970</x:v>
      </x:c>
      <x:c r="J2526" s="13" t="str">
        <x:f>IF(AND(ISNUMBER(I2526),I2526&gt;0),IF(I2526&lt;=1000,"1–1,000",IF(I2526&lt;=2500,"1,001–2,500",IF(I2526&lt;=5000,"2,501–5,000",IF(I2526&lt;=10000,"5,001–10,000","10,001–15,000")))),"5,001–10,000")</x:f>
        <x:v>5,001–10,000</x:v>
      </x:c>
      <x:c r="K2526" s="16" t="n">
        <x:v>83580</x:v>
      </x:c>
      <x:c r="L2526" s="43" t="n">
        <x:f>IF(AND(ISNUMBER(I2526),I2526&gt;0,ISNUMBER(K2526),K2526&gt;0),K2526/I2526,"n.a.")</x:f>
        <x:v>14</x:v>
      </x:c>
      <x:c r="M2526" s="43"/>
      <x:c r="N2526" s="13" t="str">
        <x:v>Yes</x:v>
      </x:c>
      <x:c r="O2526" s="15" t="str">
        <x:v>Not stated in reviewed sources</x:v>
      </x:c>
      <x:c r="P2526" s="15" t="str">
        <x:v>Not stated in reviewed sources</x:v>
      </x:c>
      <x:c r="Q2526" s="15" t="str">
        <x:v>Industrial/warehouse accommodation.</x:v>
      </x:c>
      <x:c r="R2526" s="15" t="str">
        <x:v>Advertised to let Current advert observed on 4 November 2026. Annual asking rent is 12 × advertised monthly rent; portal values may be rounded.</x:v>
      </x:c>
      <x:c r="S2526" s="15" t="str">
        <x:v>https://www.zoopla.co.uk/to-rent/commercial/details/74316212/</x:v>
      </x:c>
      <x:c r="T2526" s="15" t="str">
        <x:v>https://www.rightmove.co.uk/properties/776145675577040#/?channel=COM_LET</x:v>
      </x:c>
      <x:c r="U2526" s="15" t="str"/>
      <x:c r="V2526" s="15" t="str">
        <x:v>Milton Keynes — Standalone / estate not stated</x:v>
      </x:c>
      <x:c r="W2526" s="15" t="str">
        <x:v>Individual unit ≤15,000 sq ft</x:v>
      </x:c>
      <x:c r="X2526" s="13" t="n">
        <x:f>IF(N2526="Yes",L2526,0)</x:f>
        <x:v>14</x:v>
      </x:c>
      <x:c r="Y2526" s="14" t="n">
        <x:v>1</x:v>
      </x:c>
      <x:c r="Z2526" s="13" t="str">
        <x:v>Industrial / workshop / storage</x:v>
      </x:c>
    </x:row>
    <x:row r="2527" ht="42" customHeight="1">
      <x:c r="A2527" s="13" t="str">
        <x:v>SE1547</x:v>
      </x:c>
      <x:c r="B2527" s="15" t="str">
        <x:v>Milton Keynes</x:v>
      </x:c>
      <x:c r="C2527" s="15" t="str">
        <x:v>Milton Keynes</x:v>
      </x:c>
      <x:c r="D2527" s="14" t="n">
        <x:v>197340</x:v>
      </x:c>
      <x:c r="E2527" s="13" t="str">
        <x:v>Town</x:v>
      </x:c>
      <x:c r="F2527" s="15" t="str">
        <x:v>Standalone / estate not stated</x:v>
      </x:c>
      <x:c r="G2527" s="15" t="str">
        <x:v>6 Snowdon Drive, Winterhill, Milton Keynes MK6</x:v>
      </x:c>
      <x:c r="H2527" s="13" t="str">
        <x:v>Current</x:v>
      </x:c>
      <x:c r="I2527" s="14" t="n">
        <x:v>6070</x:v>
      </x:c>
      <x:c r="J2527" s="13" t="str">
        <x:f>IF(AND(ISNUMBER(I2527),I2527&gt;0),IF(I2527&lt;=1000,"1–1,000",IF(I2527&lt;=2500,"1,001–2,500",IF(I2527&lt;=5000,"2,501–5,000",IF(I2527&lt;=10000,"5,001–10,000","10,001–15,000")))),"5,001–10,000")</x:f>
        <x:v>5,001–10,000</x:v>
      </x:c>
      <x:c r="K2527" s="16" t="n">
        <x:v>84984</x:v>
      </x:c>
      <x:c r="L2527" s="43" t="n">
        <x:f>IF(AND(ISNUMBER(I2527),I2527&gt;0,ISNUMBER(K2527),K2527&gt;0),K2527/I2527,"n.a.")</x:f>
        <x:v>14.000658978583196</x:v>
      </x:c>
      <x:c r="M2527" s="43"/>
      <x:c r="N2527" s="13" t="str">
        <x:v>Yes</x:v>
      </x:c>
      <x:c r="O2527" s="15" t="str">
        <x:v>Not stated in reviewed sources</x:v>
      </x:c>
      <x:c r="P2527" s="15" t="str">
        <x:v>Not stated in reviewed sources</x:v>
      </x:c>
      <x:c r="Q2527" s="15" t="str">
        <x:v>Industrial/warehouse accommodation; refurbished space.</x:v>
      </x:c>
      <x:c r="R2527" s="15" t="str">
        <x:v>Advertised to let Current advert observed on 4 November 2026. Annual asking rent is 12 × advertised monthly rent; portal values may be rounded.</x:v>
      </x:c>
      <x:c r="S2527" s="15" t="str">
        <x:v>https://www.zoopla.co.uk/to-rent/commercial/details/73840223/</x:v>
      </x:c>
      <x:c r="T2527" s="15" t="str">
        <x:v>https://www.rightmove.co.uk/properties/773362492649905#/?channel=COM_LET</x:v>
      </x:c>
      <x:c r="U2527" s="15" t="str"/>
      <x:c r="V2527" s="15" t="str">
        <x:v>Milton Keynes — Standalone / estate not stated</x:v>
      </x:c>
      <x:c r="W2527" s="15" t="str">
        <x:v>Individual unit ≤15,000 sq ft</x:v>
      </x:c>
      <x:c r="X2527" s="13" t="n">
        <x:f>IF(N2527="Yes",L2527,0)</x:f>
        <x:v>14.000658978583196</x:v>
      </x:c>
      <x:c r="Y2527" s="14" t="n">
        <x:v>1</x:v>
      </x:c>
      <x:c r="Z2527" s="13" t="str">
        <x:v>Industrial / workshop / storage</x:v>
      </x:c>
    </x:row>
    <x:row r="2528" ht="42" customHeight="1">
      <x:c r="A2528" s="13" t="str">
        <x:v>SE1548</x:v>
      </x:c>
      <x:c r="B2528" s="15" t="str">
        <x:v>Milton Keynes</x:v>
      </x:c>
      <x:c r="C2528" s="15" t="str">
        <x:v>Milton Keynes</x:v>
      </x:c>
      <x:c r="D2528" s="14" t="n">
        <x:v>197340</x:v>
      </x:c>
      <x:c r="E2528" s="13" t="str">
        <x:v>Town</x:v>
      </x:c>
      <x:c r="F2528" s="15" t="str">
        <x:v>Standalone / estate not stated</x:v>
      </x:c>
      <x:c r="G2528" s="15" t="str">
        <x:v>Sunrise Parkway, Linford Wood, Milton Keynes MK14</x:v>
      </x:c>
      <x:c r="H2528" s="13" t="str">
        <x:v>Current</x:v>
      </x:c>
      <x:c r="I2528" s="14" t="n">
        <x:v>12500</x:v>
      </x:c>
      <x:c r="J2528" s="13" t="str">
        <x:f>IF(AND(ISNUMBER(I2528),I2528&gt;0),IF(I2528&lt;=1000,"1–1,000",IF(I2528&lt;=2500,"1,001–2,500",IF(I2528&lt;=5000,"2,501–5,000",IF(I2528&lt;=10000,"5,001–10,000","10,001–15,000")))),"10,001–15,000")</x:f>
        <x:v>10,001–15,000</x:v>
      </x:c>
      <x:c r="K2528" s="16" t="n">
        <x:v>125004</x:v>
      </x:c>
      <x:c r="L2528" s="43" t="n">
        <x:f>IF(AND(ISNUMBER(I2528),I2528&gt;0,ISNUMBER(K2528),K2528&gt;0),K2528/I2528,"n.a.")</x:f>
        <x:v>10.00032</x:v>
      </x:c>
      <x:c r="M2528" s="43"/>
      <x:c r="N2528" s="13" t="str">
        <x:v>Yes</x:v>
      </x:c>
      <x:c r="O2528" s="15" t="str">
        <x:v>Not stated in reviewed sources</x:v>
      </x:c>
      <x:c r="P2528" s="15" t="str">
        <x:v>Not stated in reviewed sources</x:v>
      </x:c>
      <x:c r="Q2528" s="15" t="str">
        <x:v>Industrial/warehouse accommodation.</x:v>
      </x:c>
      <x:c r="R2528" s="15" t="str">
        <x:v>Advertised to let Current advert observed on 4 November 2026. Annual asking rent is 12 × advertised monthly rent; portal values may be rounded.</x:v>
      </x:c>
      <x:c r="S2528" s="15" t="str">
        <x:v>https://www.zoopla.co.uk/to-rent/commercial/details/73838039/</x:v>
      </x:c>
      <x:c r="T2528" s="15" t="str">
        <x:v>https://www.rightmove.co.uk/properties/773397949380401#/?channel=COM_LET</x:v>
      </x:c>
      <x:c r="U2528" s="15" t="str"/>
      <x:c r="V2528" s="15" t="str">
        <x:v>Milton Keynes — Standalone / estate not stated</x:v>
      </x:c>
      <x:c r="W2528" s="15" t="str">
        <x:v>Individual unit ≤15,000 sq ft</x:v>
      </x:c>
      <x:c r="X2528" s="13" t="n">
        <x:f>IF(N2528="Yes",L2528,0)</x:f>
        <x:v>10.00032</x:v>
      </x:c>
      <x:c r="Y2528" s="14" t="n">
        <x:v>1</x:v>
      </x:c>
      <x:c r="Z2528" s="13" t="str">
        <x:v>Industrial / workshop / storage</x:v>
      </x:c>
    </x:row>
    <x:row r="2529" ht="42" customHeight="1">
      <x:c r="A2529" s="13" t="str">
        <x:v>SE1549</x:v>
      </x:c>
      <x:c r="B2529" s="15" t="str">
        <x:v>Milton Keynes</x:v>
      </x:c>
      <x:c r="C2529" s="15" t="str">
        <x:v>Milton Keynes</x:v>
      </x:c>
      <x:c r="D2529" s="14" t="n">
        <x:v>197340</x:v>
      </x:c>
      <x:c r="E2529" s="13" t="str">
        <x:v>Town</x:v>
      </x:c>
      <x:c r="F2529" s="15" t="str">
        <x:v>Standalone / estate not stated</x:v>
      </x:c>
      <x:c r="G2529" s="15" t="str">
        <x:v>Top Barn, Forest Farm, Forest Road, Milton Keynes MK19</x:v>
      </x:c>
      <x:c r="H2529" s="13" t="str">
        <x:v>Current</x:v>
      </x:c>
      <x:c r="I2529" s="14" t="n">
        <x:v>4458</x:v>
      </x:c>
      <x:c r="J2529" s="13" t="str">
        <x:f>IF(AND(ISNUMBER(I2529),I2529&gt;0),IF(I2529&lt;=1000,"1–1,000",IF(I2529&lt;=2500,"1,001–2,500",IF(I2529&lt;=5000,"2,501–5,000",IF(I2529&lt;=10000,"5,001–10,000","10,001–15,000")))),"2,501–5,000")</x:f>
        <x:v>2,501–5,000</x:v>
      </x:c>
      <x:c r="K2529" s="16" t="n">
        <x:v>35004</x:v>
      </x:c>
      <x:c r="L2529" s="43" t="n">
        <x:f>IF(AND(ISNUMBER(I2529),I2529&gt;0,ISNUMBER(K2529),K2529&gt;0),K2529/I2529,"n.a.")</x:f>
        <x:v>7.851951547779273</x:v>
      </x:c>
      <x:c r="M2529" s="43"/>
      <x:c r="N2529" s="13" t="str">
        <x:v>Yes</x:v>
      </x:c>
      <x:c r="O2529" s="15" t="str">
        <x:v>Not stated in reviewed sources</x:v>
      </x:c>
      <x:c r="P2529" s="15" t="str">
        <x:v>Not stated in reviewed sources</x:v>
      </x:c>
      <x:c r="Q2529" s="15" t="str">
        <x:v>Industrial/warehouse accommodation.</x:v>
      </x:c>
      <x:c r="R2529" s="15" t="str">
        <x:v>Advertised to let Current advert observed on 4 November 2026. Annual asking rent is 12 × advertised monthly rent; portal values may be rounded.</x:v>
      </x:c>
      <x:c r="S2529" s="15" t="str">
        <x:v>https://www.zoopla.co.uk/to-rent/commercial/details/73808566/</x:v>
      </x:c>
      <x:c r="T2529" s="15" t="str">
        <x:v>https://www.rightmove.co.uk/properties/765113135640353#/?channel=COM_LET</x:v>
      </x:c>
      <x:c r="U2529" s="15" t="str"/>
      <x:c r="V2529" s="15" t="str">
        <x:v>Milton Keynes — Standalone / estate not stated</x:v>
      </x:c>
      <x:c r="W2529" s="15" t="str">
        <x:v>Individual unit ≤15,000 sq ft</x:v>
      </x:c>
      <x:c r="X2529" s="13" t="n">
        <x:f>IF(N2529="Yes",L2529,0)</x:f>
        <x:v>7.851951547779273</x:v>
      </x:c>
      <x:c r="Y2529" s="14" t="n">
        <x:v>1</x:v>
      </x:c>
      <x:c r="Z2529" s="13" t="str">
        <x:v>Industrial / workshop / storage</x:v>
      </x:c>
    </x:row>
    <x:row r="2530" ht="42" customHeight="1">
      <x:c r="A2530" s="13" t="str">
        <x:v>SE1550</x:v>
      </x:c>
      <x:c r="B2530" s="15" t="str">
        <x:v>Milton Keynes</x:v>
      </x:c>
      <x:c r="C2530" s="15" t="str">
        <x:v>Milton Keynes</x:v>
      </x:c>
      <x:c r="D2530" s="14" t="n">
        <x:v>197340</x:v>
      </x:c>
      <x:c r="E2530" s="13" t="str">
        <x:v>Town</x:v>
      </x:c>
      <x:c r="F2530" s="15" t="str">
        <x:v>Standalone / estate not stated</x:v>
      </x:c>
      <x:c r="G2530" s="15" t="str">
        <x:v>Unit 5 Forest Farm, Forest Farm, Forest Road, Milton Keynes MK19</x:v>
      </x:c>
      <x:c r="H2530" s="13" t="str">
        <x:v>Current</x:v>
      </x:c>
      <x:c r="I2530" s="14" t="n">
        <x:v>1751</x:v>
      </x:c>
      <x:c r="J2530" s="13" t="str">
        <x:f>IF(AND(ISNUMBER(I2530),I2530&gt;0),IF(I2530&lt;=1000,"1–1,000",IF(I2530&lt;=2500,"1,001–2,500",IF(I2530&lt;=5000,"2,501–5,000",IF(I2530&lt;=10000,"5,001–10,000","10,001–15,000")))),"1,001–2,500")</x:f>
        <x:v>1,001–2,500</x:v>
      </x:c>
      <x:c r="K2530" s="16" t="n">
        <x:v>18000</x:v>
      </x:c>
      <x:c r="L2530" s="43" t="n">
        <x:f>IF(AND(ISNUMBER(I2530),I2530&gt;0,ISNUMBER(K2530),K2530&gt;0),K2530/I2530,"n.a.")</x:f>
        <x:v>10.279840091376357</x:v>
      </x:c>
      <x:c r="M2530" s="43"/>
      <x:c r="N2530" s="13" t="str">
        <x:v>Yes</x:v>
      </x:c>
      <x:c r="O2530" s="15" t="str">
        <x:v>Not stated in reviewed sources</x:v>
      </x:c>
      <x:c r="P2530" s="15" t="str">
        <x:v>Not stated in reviewed sources</x:v>
      </x:c>
      <x:c r="Q2530" s="15" t="str">
        <x:v>Industrial/warehouse accommodation.</x:v>
      </x:c>
      <x:c r="R2530" s="15" t="str">
        <x:v>Advertised to let Current advert observed on 4 November 2026. Annual asking rent is 12 × advertised monthly rent; portal values may be rounded.</x:v>
      </x:c>
      <x:c r="S2530" s="15" t="str">
        <x:v>https://www.zoopla.co.uk/to-rent/commercial/details/73630615/</x:v>
      </x:c>
      <x:c r="T2530" s="15" t="str">
        <x:v>https://www.rightmove.co.uk/properties/761800874849201#/?channel=COM_LET</x:v>
      </x:c>
      <x:c r="U2530" s="15" t="str"/>
      <x:c r="V2530" s="15" t="str">
        <x:v>Milton Keynes — Standalone / estate not stated</x:v>
      </x:c>
      <x:c r="W2530" s="15" t="str">
        <x:v>Individual unit ≤15,000 sq ft</x:v>
      </x:c>
      <x:c r="X2530" s="13" t="n">
        <x:f>IF(N2530="Yes",L2530,0)</x:f>
        <x:v>10.279840091376357</x:v>
      </x:c>
      <x:c r="Y2530" s="14" t="n">
        <x:v>1</x:v>
      </x:c>
      <x:c r="Z2530" s="13" t="str">
        <x:v>Industrial / workshop / storage</x:v>
      </x:c>
    </x:row>
    <x:row r="2531" ht="42" customHeight="1">
      <x:c r="A2531" s="13" t="str">
        <x:v>SE1551</x:v>
      </x:c>
      <x:c r="B2531" s="15" t="str">
        <x:v>Milton Keynes</x:v>
      </x:c>
      <x:c r="C2531" s="15" t="str">
        <x:v>Milton Keynes</x:v>
      </x:c>
      <x:c r="D2531" s="14" t="n">
        <x:v>197340</x:v>
      </x:c>
      <x:c r="E2531" s="13" t="str">
        <x:v>Town</x:v>
      </x:c>
      <x:c r="F2531" s="15" t="str">
        <x:v>Standalone / estate not stated</x:v>
      </x:c>
      <x:c r="G2531" s="15" t="str">
        <x:v>Unit 6A, Pineham Farm, Haversham, Milton Keynes</x:v>
      </x:c>
      <x:c r="H2531" s="13" t="str">
        <x:v>Current</x:v>
      </x:c>
      <x:c r="I2531" s="14" t="n">
        <x:v>3000</x:v>
      </x:c>
      <x:c r="J2531" s="13" t="str">
        <x:f>IF(AND(ISNUMBER(I2531),I2531&gt;0),IF(I2531&lt;=1000,"1–1,000",IF(I2531&lt;=2500,"1,001–2,500",IF(I2531&lt;=5000,"2,501–5,000",IF(I2531&lt;=10000,"5,001–10,000","10,001–15,000")))),"2,501–5,000")</x:f>
        <x:v>2,501–5,000</x:v>
      </x:c>
      <x:c r="K2531" s="16" t="n">
        <x:v>36000</x:v>
      </x:c>
      <x:c r="L2531" s="43" t="n">
        <x:f>IF(AND(ISNUMBER(I2531),I2531&gt;0,ISNUMBER(K2531),K2531&gt;0),K2531/I2531,"n.a.")</x:f>
        <x:v>12</x:v>
      </x:c>
      <x:c r="M2531" s="43"/>
      <x:c r="N2531" s="13" t="str">
        <x:v>Yes</x:v>
      </x:c>
      <x:c r="O2531" s="15" t="str">
        <x:v>Not stated in reviewed sources</x:v>
      </x:c>
      <x:c r="P2531" s="15" t="str">
        <x:v>Not stated in reviewed sources</x:v>
      </x:c>
      <x:c r="Q2531" s="15" t="str">
        <x:v>Industrial/warehouse accommodation; ancillary offices.</x:v>
      </x:c>
      <x:c r="R2531" s="15" t="str">
        <x:v>Advertised to let Current advert observed on 4 November 2026. Annual asking rent is 12 × advertised monthly rent; portal values may be rounded.</x:v>
      </x:c>
      <x:c r="S2531" s="15" t="str">
        <x:v>https://www.rightmove.co.uk/properties/754395531266576#/?channel=COM_LET</x:v>
      </x:c>
      <x:c r="T2531" s="15" t="str"/>
      <x:c r="U2531" s="15" t="str"/>
      <x:c r="V2531" s="15" t="str">
        <x:v>Milton Keynes — Standalone / estate not stated</x:v>
      </x:c>
      <x:c r="W2531" s="15" t="str">
        <x:v>Individual unit ≤15,000 sq ft</x:v>
      </x:c>
      <x:c r="X2531" s="13" t="n">
        <x:f>IF(N2531="Yes",L2531,0)</x:f>
        <x:v>12</x:v>
      </x:c>
      <x:c r="Y2531" s="14" t="n">
        <x:v>1</x:v>
      </x:c>
      <x:c r="Z2531" s="13" t="str">
        <x:v>Industrial / workshop / storage</x:v>
      </x:c>
    </x:row>
    <x:row r="2532" ht="42" customHeight="1">
      <x:c r="A2532" s="13" t="str">
        <x:v>SE1552</x:v>
      </x:c>
      <x:c r="B2532" s="15" t="str">
        <x:v>Milton Keynes</x:v>
      </x:c>
      <x:c r="C2532" s="15" t="str">
        <x:v>Milton Keynes</x:v>
      </x:c>
      <x:c r="D2532" s="14" t="n">
        <x:v>197340</x:v>
      </x:c>
      <x:c r="E2532" s="13" t="str">
        <x:v>Town</x:v>
      </x:c>
      <x:c r="F2532" s="15" t="str">
        <x:v>Standalone / estate not stated</x:v>
      </x:c>
      <x:c r="G2532" s="15" t="str">
        <x:v>Unit B Li Lin House, Davy Avenue, Knowlhill, Milton Keynes MK5</x:v>
      </x:c>
      <x:c r="H2532" s="13" t="str">
        <x:v>Current</x:v>
      </x:c>
      <x:c r="I2532" s="14" t="n">
        <x:v>11152</x:v>
      </x:c>
      <x:c r="J2532" s="13" t="str">
        <x:f>IF(AND(ISNUMBER(I2532),I2532&gt;0),IF(I2532&lt;=1000,"1–1,000",IF(I2532&lt;=2500,"1,001–2,500",IF(I2532&lt;=5000,"2,501–5,000",IF(I2532&lt;=10000,"5,001–10,000","10,001–15,000")))),"10,001–15,000")</x:f>
        <x:v>10,001–15,000</x:v>
      </x:c>
      <x:c r="K2532" s="16" t="n">
        <x:v>99948</x:v>
      </x:c>
      <x:c r="L2532" s="43" t="n">
        <x:f>IF(AND(ISNUMBER(I2532),I2532&gt;0,ISNUMBER(K2532),K2532&gt;0),K2532/I2532,"n.a.")</x:f>
        <x:v>8.962338593974176</x:v>
      </x:c>
      <x:c r="M2532" s="43"/>
      <x:c r="N2532" s="13" t="str">
        <x:v>Yes</x:v>
      </x:c>
      <x:c r="O2532" s="15" t="str">
        <x:v>Not stated in reviewed sources</x:v>
      </x:c>
      <x:c r="P2532" s="15" t="str">
        <x:v>Not stated in reviewed sources</x:v>
      </x:c>
      <x:c r="Q2532" s="15" t="str">
        <x:v>Industrial/warehouse accommodation.</x:v>
      </x:c>
      <x:c r="R2532" s="15" t="str">
        <x:v>Advertised to let Current advert observed on 4 November 2026. Annual asking rent is 12 × advertised monthly rent; portal values may be rounded.</x:v>
      </x:c>
      <x:c r="S2532" s="15" t="str">
        <x:v>https://www.zoopla.co.uk/to-rent/commercial/details/73840931/</x:v>
      </x:c>
      <x:c r="T2532" s="15" t="str">
        <x:v>https://www.rightmove.co.uk/properties/773362488545040#/?channel=COM_LET</x:v>
      </x:c>
      <x:c r="U2532" s="15" t="str"/>
      <x:c r="V2532" s="15" t="str">
        <x:v>Milton Keynes — Standalone / estate not stated</x:v>
      </x:c>
      <x:c r="W2532" s="15" t="str">
        <x:v>Individual unit ≤15,000 sq ft</x:v>
      </x:c>
      <x:c r="X2532" s="13" t="n">
        <x:f>IF(N2532="Yes",L2532,0)</x:f>
        <x:v>8.962338593974176</x:v>
      </x:c>
      <x:c r="Y2532" s="14" t="n">
        <x:v>1</x:v>
      </x:c>
      <x:c r="Z2532" s="13" t="str">
        <x:v>Industrial / workshop / storage</x:v>
      </x:c>
    </x:row>
    <x:row r="2533" ht="42" customHeight="1">
      <x:c r="A2533" s="13" t="str">
        <x:v>SE1553</x:v>
      </x:c>
      <x:c r="B2533" s="15" t="str">
        <x:v>Milton Keynes</x:v>
      </x:c>
      <x:c r="C2533" s="15" t="str">
        <x:v>Milton Keynes</x:v>
      </x:c>
      <x:c r="D2533" s="14" t="n">
        <x:v>197340</x:v>
      </x:c>
      <x:c r="E2533" s="13" t="str">
        <x:v>Town</x:v>
      </x:c>
      <x:c r="F2533" s="15" t="str">
        <x:v>Wolverton Industrial Area</x:v>
      </x:c>
      <x:c r="G2533" s="15" t="str">
        <x:v>10 Canons Road, Old Wolverton, Milton Keynes MK12</x:v>
      </x:c>
      <x:c r="H2533" s="13" t="str">
        <x:v>Current</x:v>
      </x:c>
      <x:c r="I2533" s="14" t="n">
        <x:v>2698</x:v>
      </x:c>
      <x:c r="J2533" s="13" t="str">
        <x:f>IF(AND(ISNUMBER(I2533),I2533&gt;0),IF(I2533&lt;=1000,"1–1,000",IF(I2533&lt;=2500,"1,001–2,500",IF(I2533&lt;=5000,"2,501–5,000",IF(I2533&lt;=10000,"5,001–10,000","10,001–15,000")))),"2,501–5,000")</x:f>
        <x:v>2,501–5,000</x:v>
      </x:c>
      <x:c r="K2533" s="16" t="n">
        <x:v>36504</x:v>
      </x:c>
      <x:c r="L2533" s="43" t="n">
        <x:f>IF(AND(ISNUMBER(I2533),I2533&gt;0,ISNUMBER(K2533),K2533&gt;0),K2533/I2533,"n.a.")</x:f>
        <x:v>13.530022238695329</x:v>
      </x:c>
      <x:c r="M2533" s="43"/>
      <x:c r="N2533" s="13" t="str">
        <x:v>Yes</x:v>
      </x:c>
      <x:c r="O2533" s="15" t="str">
        <x:v>Not stated in reviewed sources</x:v>
      </x:c>
      <x:c r="P2533" s="15" t="str">
        <x:v>Not stated in reviewed sources</x:v>
      </x:c>
      <x:c r="Q2533" s="15" t="str">
        <x:v>Industrial/warehouse accommodation.</x:v>
      </x:c>
      <x:c r="R2533" s="15" t="str">
        <x:v>Advertised to let Current advert observed on 4 November 2026. Annual asking rent is 12 × advertised monthly rent; portal values may be rounded.</x:v>
      </x:c>
      <x:c r="S2533" s="15" t="str">
        <x:v>https://www.zoopla.co.uk/to-rent/commercial/details/73843166/</x:v>
      </x:c>
      <x:c r="T2533" s="15" t="str">
        <x:v>https://www.rightmove.co.uk/properties/773398289097025#/?channel=COM_LET</x:v>
      </x:c>
      <x:c r="U2533" s="15" t="str"/>
      <x:c r="V2533" s="15" t="str">
        <x:v>Milton Keynes — Wolverton Industrial Area</x:v>
      </x:c>
      <x:c r="W2533" s="15" t="str">
        <x:v>Individual unit ≤15,000 sq ft</x:v>
      </x:c>
      <x:c r="X2533" s="13" t="n">
        <x:f>IF(N2533="Yes",L2533,0)</x:f>
        <x:v>13.530022238695329</x:v>
      </x:c>
      <x:c r="Y2533" s="14" t="n">
        <x:v>1</x:v>
      </x:c>
      <x:c r="Z2533" s="13" t="str">
        <x:v>Industrial / workshop / storage</x:v>
      </x:c>
    </x:row>
    <x:row r="2534" ht="42" customHeight="1">
      <x:c r="A2534" s="13" t="str">
        <x:v>SE1554</x:v>
      </x:c>
      <x:c r="B2534" s="15" t="str">
        <x:v>Milton Keynes</x:v>
      </x:c>
      <x:c r="C2534" s="15" t="str">
        <x:v>Milton Keynes</x:v>
      </x:c>
      <x:c r="D2534" s="14" t="n">
        <x:v>197340</x:v>
      </x:c>
      <x:c r="E2534" s="13" t="str">
        <x:v>Town</x:v>
      </x:c>
      <x:c r="F2534" s="15" t="str">
        <x:v>Wolverton Industrial Area</x:v>
      </x:c>
      <x:c r="G2534" s="15" t="str">
        <x:v>Unit 1 Harry's Yard, Wolverton Road, Stony Stratford, Milton Keynes MK11</x:v>
      </x:c>
      <x:c r="H2534" s="13" t="str">
        <x:v>Current</x:v>
      </x:c>
      <x:c r="I2534" s="14" t="n">
        <x:v>1987</x:v>
      </x:c>
      <x:c r="J2534" s="13" t="str">
        <x:f>IF(AND(ISNUMBER(I2534),I2534&gt;0),IF(I2534&lt;=1000,"1–1,000",IF(I2534&lt;=2500,"1,001–2,500",IF(I2534&lt;=5000,"2,501–5,000",IF(I2534&lt;=10000,"5,001–10,000","10,001–15,000")))),"1,001–2,500")</x:f>
        <x:v>1,001–2,500</x:v>
      </x:c>
      <x:c r="K2534" s="16" t="n">
        <x:v>38700</x:v>
      </x:c>
      <x:c r="L2534" s="43" t="n">
        <x:f>IF(AND(ISNUMBER(I2534),I2534&gt;0,ISNUMBER(K2534),K2534&gt;0),K2534/I2534,"n.a.")</x:f>
        <x:v>19.476597886260695</x:v>
      </x:c>
      <x:c r="M2534" s="43"/>
      <x:c r="N2534" s="13" t="str">
        <x:v>Yes</x:v>
      </x:c>
      <x:c r="O2534" s="15" t="str">
        <x:v>Not stated in reviewed sources</x:v>
      </x:c>
      <x:c r="P2534" s="15" t="str">
        <x:v>Not stated in reviewed sources</x:v>
      </x:c>
      <x:c r="Q2534" s="15" t="str">
        <x:v>Industrial/warehouse accommodation.</x:v>
      </x:c>
      <x:c r="R2534" s="15" t="str">
        <x:v>Advertised to let Current advert observed on 4 November 2026. Annual asking rent is 12 × advertised monthly rent; portal values may be rounded.</x:v>
      </x:c>
      <x:c r="S2534" s="15" t="str">
        <x:v>https://www.zoopla.co.uk/to-rent/commercial/details/73880687/</x:v>
      </x:c>
      <x:c r="T2534" s="15" t="str">
        <x:v>https://www.rightmove.co.uk/properties/773398226091137#/?channel=COM_LET</x:v>
      </x:c>
      <x:c r="U2534" s="15" t="str"/>
      <x:c r="V2534" s="15" t="str">
        <x:v>Milton Keynes — Wolverton Industrial Area</x:v>
      </x:c>
      <x:c r="W2534" s="15" t="str">
        <x:v>Individual unit ≤15,000 sq ft</x:v>
      </x:c>
      <x:c r="X2534" s="13" t="n">
        <x:f>IF(N2534="Yes",L2534,0)</x:f>
        <x:v>19.476597886260695</x:v>
      </x:c>
      <x:c r="Y2534" s="14" t="n">
        <x:v>1</x:v>
      </x:c>
      <x:c r="Z2534" s="13" t="str">
        <x:v>Industrial / workshop / storage</x:v>
      </x:c>
    </x:row>
    <x:row r="2535" ht="42" customHeight="1">
      <x:c r="A2535" s="13" t="str">
        <x:v>SE1555</x:v>
      </x:c>
      <x:c r="B2535" s="15" t="str">
        <x:v>Milton Keynes</x:v>
      </x:c>
      <x:c r="C2535" s="15" t="str">
        <x:v>Milton Keynes</x:v>
      </x:c>
      <x:c r="D2535" s="14" t="n">
        <x:v>197340</x:v>
      </x:c>
      <x:c r="E2535" s="13" t="str">
        <x:v>Town</x:v>
      </x:c>
      <x:c r="F2535" s="15" t="str">
        <x:v>Wolverton Industrial Area</x:v>
      </x:c>
      <x:c r="G2535" s="15" t="str">
        <x:v>Unit 12 Harrys Yard, Wolverton Road, Stony Stratford, Milton Keynes, MK11 1JA</x:v>
      </x:c>
      <x:c r="H2535" s="13" t="str">
        <x:v>Current</x:v>
      </x:c>
      <x:c r="I2535" s="14" t="n">
        <x:v>4018</x:v>
      </x:c>
      <x:c r="J2535" s="13" t="str">
        <x:f>IF(AND(ISNUMBER(I2535),I2535&gt;0),IF(I2535&lt;=1000,"1–1,000",IF(I2535&lt;=2500,"1,001–2,500",IF(I2535&lt;=5000,"2,501–5,000",IF(I2535&lt;=10000,"5,001–10,000","10,001–15,000")))),"2,501–5,000")</x:f>
        <x:v>2,501–5,000</x:v>
      </x:c>
      <x:c r="K2535" s="16" t="n">
        <x:v>73200</x:v>
      </x:c>
      <x:c r="L2535" s="43" t="n">
        <x:f>IF(AND(ISNUMBER(I2535),I2535&gt;0,ISNUMBER(K2535),K2535&gt;0),K2535/I2535,"n.a.")</x:f>
        <x:v>18.218018914883025</x:v>
      </x:c>
      <x:c r="M2535" s="43"/>
      <x:c r="N2535" s="13" t="str">
        <x:v>Yes</x:v>
      </x:c>
      <x:c r="O2535" s="15" t="str">
        <x:v>Not stated in reviewed sources</x:v>
      </x:c>
      <x:c r="P2535" s="15" t="str">
        <x:v>Not stated in reviewed sources</x:v>
      </x:c>
      <x:c r="Q2535" s="15" t="str">
        <x:v>Industrial/warehouse accommodation.</x:v>
      </x:c>
      <x:c r="R2535" s="15" t="str">
        <x:v>Advertised to let Current advert observed on 4 November 2026. Annual asking rent is 12 × advertised monthly rent; portal values may be rounded.</x:v>
      </x:c>
      <x:c r="S2535" s="15" t="str">
        <x:v>https://www.rightmove.co.uk/properties/780303474371488#/?channel=COM_LET</x:v>
      </x:c>
      <x:c r="T2535" s="15" t="str"/>
      <x:c r="U2535" s="15" t="str"/>
      <x:c r="V2535" s="15" t="str">
        <x:v>Milton Keynes — Wolverton Industrial Area</x:v>
      </x:c>
      <x:c r="W2535" s="15" t="str">
        <x:v>Individual unit ≤15,000 sq ft</x:v>
      </x:c>
      <x:c r="X2535" s="13" t="n">
        <x:f>IF(N2535="Yes",L2535,0)</x:f>
        <x:v>18.218018914883025</x:v>
      </x:c>
      <x:c r="Y2535" s="14" t="n">
        <x:v>1</x:v>
      </x:c>
      <x:c r="Z2535" s="13" t="str">
        <x:v>Industrial / workshop / storage</x:v>
      </x:c>
    </x:row>
    <x:row r="2536" ht="49" customHeight="1">
      <x:c r="A2536" s="13" t="str">
        <x:v>SE1556</x:v>
      </x:c>
      <x:c r="B2536" s="15" t="str">
        <x:v>Milton Keynes</x:v>
      </x:c>
      <x:c r="C2536" s="15" t="str">
        <x:v>Milton Keynes</x:v>
      </x:c>
      <x:c r="D2536" s="14" t="n">
        <x:v>197340</x:v>
      </x:c>
      <x:c r="E2536" s="13" t="str">
        <x:v>Town</x:v>
      </x:c>
      <x:c r="F2536" s="15" t="str">
        <x:v>Wolverton Industrial Area</x:v>
      </x:c>
      <x:c r="G2536" s="15" t="str">
        <x:v>Unit 5 Axis Park, Blackhill Drive, Wolverton, Milton Keynes MK12</x:v>
      </x:c>
      <x:c r="H2536" s="13" t="str">
        <x:v>Current</x:v>
      </x:c>
      <x:c r="I2536" s="14" t="n">
        <x:v>6110</x:v>
      </x:c>
      <x:c r="J2536" s="13" t="str">
        <x:f>IF(AND(ISNUMBER(I2536),I2536&gt;0),IF(I2536&lt;=1000,"1–1,000",IF(I2536&lt;=2500,"1,001–2,500",IF(I2536&lt;=5000,"2,501–5,000",IF(I2536&lt;=10000,"5,001–10,000","10,001–15,000")))),"5,001–10,000")</x:f>
        <x:v>5,001–10,000</x:v>
      </x:c>
      <x:c r="K2536" s="16"/>
      <x:c r="L2536" s="43" t="str">
        <x:f>IF(AND(ISNUMBER(I2536),I2536&gt;0,ISNUMBER(K2536),K2536&gt;0),K2536/I2536,"n.a.")</x:f>
        <x:v>n.a.</x:v>
      </x:c>
      <x:c r="M2536" s="43"/>
      <x:c r="N2536" s="13" t="str">
        <x:v>No</x:v>
      </x:c>
      <x:c r="O2536" s="15" t="str">
        <x:v>Not stated in reviewed sources</x:v>
      </x:c>
      <x:c r="P2536" s="15" t="str">
        <x:v>The ground floor includes a fitted reception, warehouse space with electric loading doors and natural light.</x:v>
      </x:c>
      <x:c r="Q2536" s="15" t="str">
        <x:v>Industrial/warehouse accommodation; ancillary offices.</x:v>
      </x:c>
      <x:c r="R2536" s="15" t="str">
        <x:v>Advertised to let Current advert observed on 4 November 2026.</x:v>
      </x:c>
      <x:c r="S2536" s="15" t="str">
        <x:v>https://www.zoopla.co.uk/to-rent/commercial/details/72989134/</x:v>
      </x:c>
      <x:c r="T2536" s="15" t="str">
        <x:v>https://www.rightmove.co.uk/properties/174739103#/?channel=COM_LET</x:v>
      </x:c>
      <x:c r="U2536" s="15" t="str"/>
      <x:c r="V2536" s="15" t="str">
        <x:v>Milton Keynes — Wolverton Industrial Area</x:v>
      </x:c>
      <x:c r="W2536" s="15" t="str">
        <x:v>Individual unit ≤15,000 sq ft</x:v>
      </x:c>
      <x:c r="X2536" s="13" t="n">
        <x:f>IF(N2536="Yes",L2536,0)</x:f>
        <x:v>0</x:v>
      </x:c>
      <x:c r="Y2536" s="14" t="n">
        <x:v>1</x:v>
      </x:c>
      <x:c r="Z2536" s="13" t="str">
        <x:v>Industrial / workshop / storage</x:v>
      </x:c>
    </x:row>
    <x:row r="2537" ht="49" customHeight="1">
      <x:c r="A2537" s="13" t="str">
        <x:v>SE1557</x:v>
      </x:c>
      <x:c r="B2537" s="15" t="str">
        <x:v>Milton Keynes</x:v>
      </x:c>
      <x:c r="C2537" s="15" t="str">
        <x:v>Milton Keynes</x:v>
      </x:c>
      <x:c r="D2537" s="14" t="n">
        <x:v>197340</x:v>
      </x:c>
      <x:c r="E2537" s="13" t="str">
        <x:v>Town</x:v>
      </x:c>
      <x:c r="F2537" s="15" t="str">
        <x:v>Wolverton Industrial Area</x:v>
      </x:c>
      <x:c r="G2537" s="15" t="str">
        <x:v>Unit 6 Axis Park, Blackhill Drive, Wolverton, Milton Keynes MK12</x:v>
      </x:c>
      <x:c r="H2537" s="13" t="str">
        <x:v>Current</x:v>
      </x:c>
      <x:c r="I2537" s="14" t="n">
        <x:v>6550</x:v>
      </x:c>
      <x:c r="J2537" s="13" t="str">
        <x:f>IF(AND(ISNUMBER(I2537),I2537&gt;0),IF(I2537&lt;=1000,"1–1,000",IF(I2537&lt;=2500,"1,001–2,500",IF(I2537&lt;=5000,"2,501–5,000",IF(I2537&lt;=10000,"5,001–10,000","10,001–15,000")))),"5,001–10,000")</x:f>
        <x:v>5,001–10,000</x:v>
      </x:c>
      <x:c r="K2537" s="16"/>
      <x:c r="L2537" s="43" t="str">
        <x:f>IF(AND(ISNUMBER(I2537),I2537&gt;0,ISNUMBER(K2537),K2537&gt;0),K2537/I2537,"n.a.")</x:f>
        <x:v>n.a.</x:v>
      </x:c>
      <x:c r="M2537" s="43"/>
      <x:c r="N2537" s="13" t="str">
        <x:v>No</x:v>
      </x:c>
      <x:c r="O2537" s="15" t="str">
        <x:v>Not stated in reviewed sources</x:v>
      </x:c>
      <x:c r="P2537" s="15" t="str">
        <x:v>The ground floor includes a fitted reception, warehouse space with electric loading doors and natural light.</x:v>
      </x:c>
      <x:c r="Q2537" s="15" t="str">
        <x:v>Industrial/warehouse accommodation; ancillary offices.</x:v>
      </x:c>
      <x:c r="R2537" s="15" t="str">
        <x:v>Advertised to let Current advert observed on 4 November 2026.</x:v>
      </x:c>
      <x:c r="S2537" s="15" t="str">
        <x:v>https://www.zoopla.co.uk/to-rent/commercial/details/72989469/</x:v>
      </x:c>
      <x:c r="T2537" s="15" t="str">
        <x:v>https://www.rightmove.co.uk/properties/174740246#/?channel=COM_LET</x:v>
      </x:c>
      <x:c r="U2537" s="15" t="str"/>
      <x:c r="V2537" s="15" t="str">
        <x:v>Milton Keynes — Wolverton Industrial Area</x:v>
      </x:c>
      <x:c r="W2537" s="15" t="str">
        <x:v>Individual unit ≤15,000 sq ft</x:v>
      </x:c>
      <x:c r="X2537" s="13" t="n">
        <x:f>IF(N2537="Yes",L2537,0)</x:f>
        <x:v>0</x:v>
      </x:c>
      <x:c r="Y2537" s="14" t="n">
        <x:v>1</x:v>
      </x:c>
      <x:c r="Z2537" s="13" t="str">
        <x:v>Industrial / workshop / storage</x:v>
      </x:c>
    </x:row>
    <x:row r="2538" ht="49" customHeight="1">
      <x:c r="A2538" s="13" t="str">
        <x:v>SE1558</x:v>
      </x:c>
      <x:c r="B2538" s="15" t="str">
        <x:v>Milton Keynes</x:v>
      </x:c>
      <x:c r="C2538" s="15" t="str">
        <x:v>Milton Keynes</x:v>
      </x:c>
      <x:c r="D2538" s="14" t="n">
        <x:v>197340</x:v>
      </x:c>
      <x:c r="E2538" s="13" t="str">
        <x:v>Town</x:v>
      </x:c>
      <x:c r="F2538" s="15" t="str">
        <x:v>Wolverton Industrial Area</x:v>
      </x:c>
      <x:c r="G2538" s="15" t="str">
        <x:v>Unit 7 Axis Park, Blackhill Drive, Wolverton, Milton Keynes MK12</x:v>
      </x:c>
      <x:c r="H2538" s="13" t="str">
        <x:v>Current</x:v>
      </x:c>
      <x:c r="I2538" s="14" t="n">
        <x:v>10960</x:v>
      </x:c>
      <x:c r="J2538" s="13" t="str">
        <x:f>IF(AND(ISNUMBER(I2538),I2538&gt;0),IF(I2538&lt;=1000,"1–1,000",IF(I2538&lt;=2500,"1,001–2,500",IF(I2538&lt;=5000,"2,501–5,000",IF(I2538&lt;=10000,"5,001–10,000","10,001–15,000")))),"10,001–15,000")</x:f>
        <x:v>10,001–15,000</x:v>
      </x:c>
      <x:c r="K2538" s="16"/>
      <x:c r="L2538" s="43" t="str">
        <x:f>IF(AND(ISNUMBER(I2538),I2538&gt;0,ISNUMBER(K2538),K2538&gt;0),K2538/I2538,"n.a.")</x:f>
        <x:v>n.a.</x:v>
      </x:c>
      <x:c r="M2538" s="43"/>
      <x:c r="N2538" s="13" t="str">
        <x:v>No</x:v>
      </x:c>
      <x:c r="O2538" s="15" t="str">
        <x:v>Not stated in reviewed sources</x:v>
      </x:c>
      <x:c r="P2538" s="15" t="str">
        <x:v>The ground floor includes a fitted reception, warehouse space with electric loading doors and natural light.</x:v>
      </x:c>
      <x:c r="Q2538" s="15" t="str">
        <x:v>Industrial/warehouse accommodation; ancillary offices.</x:v>
      </x:c>
      <x:c r="R2538" s="15" t="str">
        <x:v>Advertised to let Current advert observed on 4 November 2026.</x:v>
      </x:c>
      <x:c r="S2538" s="15" t="str">
        <x:v>https://www.zoopla.co.uk/to-rent/commercial/details/72989758/</x:v>
      </x:c>
      <x:c r="T2538" s="15" t="str">
        <x:v>https://www.rightmove.co.uk/properties/174741506#/?channel=COM_LET</x:v>
      </x:c>
      <x:c r="U2538" s="15" t="str"/>
      <x:c r="V2538" s="15" t="str">
        <x:v>Milton Keynes — Wolverton Industrial Area</x:v>
      </x:c>
      <x:c r="W2538" s="15" t="str">
        <x:v>Individual unit ≤15,000 sq ft</x:v>
      </x:c>
      <x:c r="X2538" s="13" t="n">
        <x:f>IF(N2538="Yes",L2538,0)</x:f>
        <x:v>0</x:v>
      </x:c>
      <x:c r="Y2538" s="14" t="n">
        <x:v>1</x:v>
      </x:c>
      <x:c r="Z2538" s="13" t="str">
        <x:v>Industrial / workshop / storage</x:v>
      </x:c>
    </x:row>
    <x:row r="2539" ht="42" customHeight="1">
      <x:c r="A2539" s="13" t="str">
        <x:v>SE1559</x:v>
      </x:c>
      <x:c r="B2539" s="15" t="str">
        <x:v>Milton Keynes</x:v>
      </x:c>
      <x:c r="C2539" s="15" t="str">
        <x:v>Milton Keynes</x:v>
      </x:c>
      <x:c r="D2539" s="14" t="n">
        <x:v>197340</x:v>
      </x:c>
      <x:c r="E2539" s="13" t="str">
        <x:v>Town</x:v>
      </x:c>
      <x:c r="F2539" s="15" t="str">
        <x:v>Wolverton Industrial Area</x:v>
      </x:c>
      <x:c r="G2539" s="15" t="str">
        <x:v>Unit 9, Canons Road, Old Wolverton, Milton Keynes MK12</x:v>
      </x:c>
      <x:c r="H2539" s="13" t="str">
        <x:v>Current</x:v>
      </x:c>
      <x:c r="I2539" s="14" t="n">
        <x:v>2278</x:v>
      </x:c>
      <x:c r="J2539" s="13" t="str">
        <x:f>IF(AND(ISNUMBER(I2539),I2539&gt;0),IF(I2539&lt;=1000,"1–1,000",IF(I2539&lt;=2500,"1,001–2,500",IF(I2539&lt;=5000,"2,501–5,000",IF(I2539&lt;=10000,"5,001–10,000","10,001–15,000")))),"1,001–2,500")</x:f>
        <x:v>1,001–2,500</x:v>
      </x:c>
      <x:c r="K2539" s="16" t="n">
        <x:v>31896</x:v>
      </x:c>
      <x:c r="L2539" s="43" t="n">
        <x:f>IF(AND(ISNUMBER(I2539),I2539&gt;0,ISNUMBER(K2539),K2539&gt;0),K2539/I2539,"n.a.")</x:f>
        <x:v>14.001755926251098</x:v>
      </x:c>
      <x:c r="M2539" s="43"/>
      <x:c r="N2539" s="13" t="str">
        <x:v>Yes</x:v>
      </x:c>
      <x:c r="O2539" s="15" t="str">
        <x:v>Not stated in reviewed sources</x:v>
      </x:c>
      <x:c r="P2539" s="15" t="str">
        <x:v>Not stated in reviewed sources</x:v>
      </x:c>
      <x:c r="Q2539" s="15" t="str">
        <x:v>Industrial/warehouse accommodation; refurbished space.</x:v>
      </x:c>
      <x:c r="R2539" s="15" t="str">
        <x:v>Advertised to let Current advert observed on 4 November 2026. Annual asking rent is 12 × advertised monthly rent; portal values may be rounded.</x:v>
      </x:c>
      <x:c r="S2539" s="15" t="str">
        <x:v>https://www.zoopla.co.uk/to-rent/commercial/details/72400186/</x:v>
      </x:c>
      <x:c r="T2539" s="15" t="str">
        <x:v>https://www.rightmove.co.uk/properties/773391880222848#/?channel=COM_LET</x:v>
      </x:c>
      <x:c r="U2539" s="15" t="str">
        <x:v>https://www.rightmove.co.uk/properties/760715332462369#/?channel=COM_LET</x:v>
      </x:c>
      <x:c r="V2539" s="15" t="str">
        <x:v>Milton Keynes — Wolverton Industrial Area</x:v>
      </x:c>
      <x:c r="W2539" s="15" t="str">
        <x:v>Individual unit ≤15,000 sq ft</x:v>
      </x:c>
      <x:c r="X2539" s="13" t="n">
        <x:f>IF(N2539="Yes",L2539,0)</x:f>
        <x:v>14.001755926251098</x:v>
      </x:c>
      <x:c r="Y2539" s="14" t="n">
        <x:v>1</x:v>
      </x:c>
      <x:c r="Z2539" s="13" t="str">
        <x:v>Industrial / workshop / storage</x:v>
      </x:c>
    </x:row>
    <x:row r="2540" ht="49" customHeight="1">
      <x:c r="A2540" s="13" t="str">
        <x:v>SE1560</x:v>
      </x:c>
      <x:c r="B2540" s="15" t="str">
        <x:v>Milton Keynes</x:v>
      </x:c>
      <x:c r="C2540" s="15" t="str">
        <x:v>Milton Keynes</x:v>
      </x:c>
      <x:c r="D2540" s="14" t="n">
        <x:v>197340</x:v>
      </x:c>
      <x:c r="E2540" s="13" t="str">
        <x:v>Town</x:v>
      </x:c>
      <x:c r="F2540" s="15" t="str">
        <x:v>Wymbush Industrial Area</x:v>
      </x:c>
      <x:c r="G2540" s="15" t="str">
        <x:v>13 Garamonde Drive, Clarendon Industrial Park, Wymbush, Milton Keynes, MK8 8DF</x:v>
      </x:c>
      <x:c r="H2540" s="13" t="str">
        <x:v>Uncertain</x:v>
      </x:c>
      <x:c r="I2540" s="14" t="n">
        <x:v>4620</x:v>
      </x:c>
      <x:c r="J2540" s="13" t="str">
        <x:f>IF(AND(ISNUMBER(I2540),I2540&gt;0),IF(I2540&lt;=1000,"1–1,000",IF(I2540&lt;=2500,"1,001–2,500",IF(I2540&lt;=5000,"2,501–5,000",IF(I2540&lt;=10000,"5,001–10,000","10,001–15,000")))),"2,501–5,000")</x:f>
        <x:v>2,501–5,000</x:v>
      </x:c>
      <x:c r="K2540" s="16" t="n">
        <x:v>55440</x:v>
      </x:c>
      <x:c r="L2540" s="43" t="n">
        <x:f>IF(AND(ISNUMBER(I2540),I2540&gt;0,ISNUMBER(K2540),K2540&gt;0),K2540/I2540,"n.a.")</x:f>
        <x:v>12</x:v>
      </x:c>
      <x:c r="M2540" s="43"/>
      <x:c r="N2540" s="13" t="str">
        <x:v>No</x:v>
      </x:c>
      <x:c r="O2540" s="15" t="str">
        <x:v>Not stated in reviewed sources</x:v>
      </x:c>
      <x:c r="P2540" s="15" t="str">
        <x:v>Not stated in reviewed sources</x:v>
      </x:c>
      <x:c r="Q2540" s="15" t="str">
        <x:v>Industrial/warehouse accommodation; refurbished space.</x:v>
      </x:c>
      <x:c r="R2540" s="15" t="str">
        <x:v>Completion / current availability not verified Current advert observed on 4 November 2026. Annual asking rent is 12 × advertised monthly rent; portal values may be rounded. Advert states due to be extensively refurbished; completion not verified.</x:v>
      </x:c>
      <x:c r="S2540" s="15" t="str">
        <x:v>https://www.rightmove.co.uk/properties/773391968208288#/?channel=COM_LET</x:v>
      </x:c>
      <x:c r="T2540" s="15" t="str"/>
      <x:c r="U2540" s="15" t="str"/>
      <x:c r="V2540" s="15" t="str">
        <x:v>Milton Keynes — Wymbush Industrial Area</x:v>
      </x:c>
      <x:c r="W2540" s="15" t="str">
        <x:v>Individual unit ≤15,000 sq ft</x:v>
      </x:c>
      <x:c r="X2540" s="13" t="n">
        <x:f>IF(N2540="Yes",L2540,0)</x:f>
        <x:v>0</x:v>
      </x:c>
      <x:c r="Y2540" s="14" t="n">
        <x:v>1</x:v>
      </x:c>
      <x:c r="Z2540" s="13" t="str">
        <x:v>Industrial / workshop / storage</x:v>
      </x:c>
    </x:row>
    <x:row r="2541" ht="62" customHeight="1">
      <x:c r="A2541" s="13" t="str">
        <x:v>SE1561</x:v>
      </x:c>
      <x:c r="B2541" s="15" t="str">
        <x:v>Milton Keynes</x:v>
      </x:c>
      <x:c r="C2541" s="15" t="str">
        <x:v>Milton Keynes</x:v>
      </x:c>
      <x:c r="D2541" s="14" t="n">
        <x:v>197340</x:v>
      </x:c>
      <x:c r="E2541" s="13" t="str">
        <x:v>Town</x:v>
      </x:c>
      <x:c r="F2541" s="15" t="str">
        <x:v>Wymbush Industrial Area</x:v>
      </x:c>
      <x:c r="G2541" s="15" t="str">
        <x:v>Unit 3 Garamonde Drive, Clarendon Industrial Park, Milton Keynes, MK8 8DF</x:v>
      </x:c>
      <x:c r="H2541" s="13" t="str">
        <x:v>Uncertain</x:v>
      </x:c>
      <x:c r="I2541" s="14" t="n">
        <x:v>4633</x:v>
      </x:c>
      <x:c r="J2541" s="13" t="str">
        <x:f>IF(AND(ISNUMBER(I2541),I2541&gt;0),IF(I2541&lt;=1000,"1–1,000",IF(I2541&lt;=2500,"1,001–2,500",IF(I2541&lt;=5000,"2,501–5,000",IF(I2541&lt;=10000,"5,001–10,000","10,001–15,000")))),"2,501–5,000")</x:f>
        <x:v>2,501–5,000</x:v>
      </x:c>
      <x:c r="K2541" s="16" t="n">
        <x:v>55596</x:v>
      </x:c>
      <x:c r="L2541" s="43" t="n">
        <x:f>IF(AND(ISNUMBER(I2541),I2541&gt;0,ISNUMBER(K2541),K2541&gt;0),K2541/I2541,"n.a.")</x:f>
        <x:v>12</x:v>
      </x:c>
      <x:c r="M2541" s="43"/>
      <x:c r="N2541" s="13" t="str">
        <x:v>No</x:v>
      </x:c>
      <x:c r="O2541" s="15" t="str">
        <x:v>Not stated in reviewed sources</x:v>
      </x:c>
      <x:c r="P2541" s="15" t="str">
        <x:v>Not stated in reviewed sources</x:v>
      </x:c>
      <x:c r="Q2541" s="15" t="str">
        <x:v>Industrial/warehouse accommodation; refurbished space.</x:v>
      </x:c>
      <x:c r="R2541" s="15" t="str">
        <x:v>Completion / current availability not verified Current advert observed on 4 November 2026. Annual asking rent is 12 × advertised monthly rent; portal values may be rounded. Duplicate portal / agent advert for the same demise; counted once. Advert states currently undergoing extensive refurbishment; completion not verified.</x:v>
      </x:c>
      <x:c r="S2541" s="15" t="str">
        <x:v>https://www.rightmove.co.uk/properties/773355611962928#/?channel=COM_LET</x:v>
      </x:c>
      <x:c r="T2541" s="15" t="str">
        <x:v>https://www.rightmove.co.uk/properties/773355312182529#/?channel=COM_LET</x:v>
      </x:c>
      <x:c r="U2541" s="15" t="str"/>
      <x:c r="V2541" s="15" t="str">
        <x:v>Milton Keynes — Wymbush Industrial Area</x:v>
      </x:c>
      <x:c r="W2541" s="15" t="str">
        <x:v>Individual unit ≤15,000 sq ft</x:v>
      </x:c>
      <x:c r="X2541" s="13" t="n">
        <x:f>IF(N2541="Yes",L2541,0)</x:f>
        <x:v>0</x:v>
      </x:c>
      <x:c r="Y2541" s="14" t="n">
        <x:v>1</x:v>
      </x:c>
      <x:c r="Z2541" s="13" t="str">
        <x:v>Industrial / workshop / storage</x:v>
      </x:c>
    </x:row>
    <x:row r="2542" ht="49" customHeight="1">
      <x:c r="A2542" s="13" t="str">
        <x:v>SE1562</x:v>
      </x:c>
      <x:c r="B2542" s="15" t="str">
        <x:v>Milton Keynes</x:v>
      </x:c>
      <x:c r="C2542" s="15" t="str">
        <x:v>Milton Keynes</x:v>
      </x:c>
      <x:c r="D2542" s="14" t="n">
        <x:v>197340</x:v>
      </x:c>
      <x:c r="E2542" s="13" t="str">
        <x:v>Town</x:v>
      </x:c>
      <x:c r="F2542" s="15" t="str">
        <x:v>Wymbush Industrial Area</x:v>
      </x:c>
      <x:c r="G2542" s="15" t="str">
        <x:v>Unit 69 71 Caxton Court, Garamonde Drive, Milton Keynes, MK8 8DD</x:v>
      </x:c>
      <x:c r="H2542" s="13" t="str">
        <x:v>Current</x:v>
      </x:c>
      <x:c r="I2542" s="14"/>
      <x:c r="J2542" s="13" t="str">
        <x:f>IF(AND(ISNUMBER(I2542),I2542&gt;0),IF(I2542&lt;=1000,"1–1,000",IF(I2542&lt;=2500,"1,001–2,500",IF(I2542&lt;=5000,"2,501–5,000",IF(I2542&lt;=10000,"5,001–10,000","10,001–15,000")))),"Range crosses bands")</x:f>
        <x:v>Range crosses bands</x:v>
      </x:c>
      <x:c r="K2542" s="16"/>
      <x:c r="L2542" s="43" t="str">
        <x:f>IF(AND(ISNUMBER(I2542),I2542&gt;0,ISNUMBER(K2542),K2542&gt;0),K2542/I2542,"n.a.")</x:f>
        <x:v>n.a.</x:v>
      </x:c>
      <x:c r="M2542" s="43"/>
      <x:c r="N2542" s="13" t="str">
        <x:v>No</x:v>
      </x:c>
      <x:c r="O2542" s="15" t="str">
        <x:v>Not stated in reviewed sources</x:v>
      </x:c>
      <x:c r="P2542" s="15" t="str">
        <x:v>Level access loading doors; Alongside a new over roof and cladding, the units benefit from level access loading doors and WC facilities.</x:v>
      </x:c>
      <x:c r="Q2542" s="15" t="str">
        <x:v>Industrial/warehouse accommodation; refurbished space.</x:v>
      </x:c>
      <x:c r="R2542" s="15" t="str">
        <x:v>Advertised to let Current advert observed on 4 November 2026. Annual asking rent is 12 × advertised monthly rent; portal values may be rounded. One named range/combined demise; no inferred individual areas or annual rent allocation.</x:v>
      </x:c>
      <x:c r="S2542" s="15" t="str">
        <x:v>https://www.rightmove.co.uk/properties/782672822200976#/?channel=COM_LET</x:v>
      </x:c>
      <x:c r="T2542" s="15" t="str"/>
      <x:c r="U2542" s="15" t="str"/>
      <x:c r="V2542" s="15" t="str">
        <x:v>Milton Keynes — Wymbush Industrial Area</x:v>
      </x:c>
      <x:c r="W2542" s="15" t="str">
        <x:v>1,935–3,880 sq ft; exact unit area not stated</x:v>
      </x:c>
      <x:c r="X2542" s="13" t="n">
        <x:f>IF(N2542="Yes",L2542,0)</x:f>
        <x:v>0</x:v>
      </x:c>
      <x:c r="Y2542" s="14" t="n">
        <x:v>1</x:v>
      </x:c>
      <x:c r="Z2542" s="13" t="str">
        <x:v>Industrial / workshop / storage</x:v>
      </x:c>
    </x:row>
    <x:row r="2543" ht="42" customHeight="1">
      <x:c r="A2543" s="13" t="str">
        <x:v>SE1563</x:v>
      </x:c>
      <x:c r="B2543" s="15" t="str">
        <x:v>Milton Keynes</x:v>
      </x:c>
      <x:c r="C2543" s="15" t="str">
        <x:v>Milton Keynes</x:v>
      </x:c>
      <x:c r="D2543" s="14" t="n">
        <x:v>197340</x:v>
      </x:c>
      <x:c r="E2543" s="13" t="str">
        <x:v>Town</x:v>
      </x:c>
      <x:c r="F2543" s="15" t="str">
        <x:v>Wymbush Industrial Area</x:v>
      </x:c>
      <x:c r="G2543" s="15" t="str">
        <x:v>Unit 9 Garamonde Drive, Clarendon Industrial Park, Wymbush, Milton Keynes, MK8 8DF</x:v>
      </x:c>
      <x:c r="H2543" s="13" t="str">
        <x:v>Current</x:v>
      </x:c>
      <x:c r="I2543" s="14" t="n">
        <x:v>8566</x:v>
      </x:c>
      <x:c r="J2543" s="13" t="str">
        <x:f>IF(AND(ISNUMBER(I2543),I2543&gt;0),IF(I2543&lt;=1000,"1–1,000",IF(I2543&lt;=2500,"1,001–2,500",IF(I2543&lt;=5000,"2,501–5,000",IF(I2543&lt;=10000,"5,001–10,000","10,001–15,000")))),"5,001–10,000")</x:f>
        <x:v>5,001–10,000</x:v>
      </x:c>
      <x:c r="K2543" s="16" t="n">
        <x:v>102792</x:v>
      </x:c>
      <x:c r="L2543" s="43" t="n">
        <x:f>IF(AND(ISNUMBER(I2543),I2543&gt;0,ISNUMBER(K2543),K2543&gt;0),K2543/I2543,"n.a.")</x:f>
        <x:v>12</x:v>
      </x:c>
      <x:c r="M2543" s="43"/>
      <x:c r="N2543" s="13" t="str">
        <x:v>Yes</x:v>
      </x:c>
      <x:c r="O2543" s="15" t="str">
        <x:v>Not stated in reviewed sources</x:v>
      </x:c>
      <x:c r="P2543" s="15" t="str">
        <x:v>Not stated in reviewed sources</x:v>
      </x:c>
      <x:c r="Q2543" s="15" t="str">
        <x:v>Industrial/warehouse accommodation; refurbished space.</x:v>
      </x:c>
      <x:c r="R2543" s="15" t="str">
        <x:v>Advertised to let Current advert observed on 4 November 2026. Annual asking rent is 12 × advertised monthly rent; portal values may be rounded.</x:v>
      </x:c>
      <x:c r="S2543" s="15" t="str">
        <x:v>https://www.rightmove.co.uk/properties/773353856660497#/?channel=COM_LET</x:v>
      </x:c>
      <x:c r="T2543" s="15" t="str">
        <x:v>https://www.rightmove.co.uk/properties/773355628670992#/?channel=COM_LET</x:v>
      </x:c>
      <x:c r="U2543" s="15" t="str"/>
      <x:c r="V2543" s="15" t="str">
        <x:v>Milton Keynes — Wymbush Industrial Area</x:v>
      </x:c>
      <x:c r="W2543" s="15" t="str">
        <x:v>Individual unit ≤15,000 sq ft</x:v>
      </x:c>
      <x:c r="X2543" s="13" t="n">
        <x:f>IF(N2543="Yes",L2543,0)</x:f>
        <x:v>12</x:v>
      </x:c>
      <x:c r="Y2543" s="14" t="n">
        <x:v>1</x:v>
      </x:c>
      <x:c r="Z2543" s="13" t="str">
        <x:v>Industrial / workshop / storage</x:v>
      </x:c>
    </x:row>
    <x:row r="2544" ht="62" customHeight="1">
      <x:c r="A2544" s="13" t="str">
        <x:v>SE1564</x:v>
      </x:c>
      <x:c r="B2544" s="15" t="str">
        <x:v>Swindon</x:v>
      </x:c>
      <x:c r="C2544" s="15" t="str">
        <x:v>Highworth</x:v>
      </x:c>
      <x:c r="D2544" s="14" t="n">
        <x:v>7930</x:v>
      </x:c>
      <x:c r="E2544" s="13" t="str">
        <x:v>Context</x:v>
      </x:c>
      <x:c r="F2544" s="15" t="str">
        <x:v>Blackworth Industrial Estate</x:v>
      </x:c>
      <x:c r="G2544" s="15" t="str">
        <x:v>Link House, Blackworth Industrial Estate, Swindon SN6</x:v>
      </x:c>
      <x:c r="H2544" s="13" t="str">
        <x:v>Current</x:v>
      </x:c>
      <x:c r="I2544" s="14" t="n">
        <x:v>4555</x:v>
      </x:c>
      <x:c r="J2544" s="13" t="str">
        <x:f>IF(AND(ISNUMBER(I2544),I2544&gt;0),IF(I2544&lt;=1000,"1–1,000",IF(I2544&lt;=2500,"1,001–2,500",IF(I2544&lt;=5000,"2,501–5,000",IF(I2544&lt;=10000,"5,001–10,000","10,001–15,000")))),"2,501–5,000")</x:f>
        <x:v>2,501–5,000</x:v>
      </x:c>
      <x:c r="K2544" s="16" t="n">
        <x:v>57500</x:v>
      </x:c>
      <x:c r="L2544" s="43" t="n">
        <x:f>IF(AND(ISNUMBER(I2544),I2544&gt;0,ISNUMBER(K2544),K2544&gt;0),K2544/I2544,"n.a.")</x:f>
        <x:v>12.623490669593853</x:v>
      </x:c>
      <x:c r="M2544" s="43"/>
      <x:c r="N2544" s="13" t="str">
        <x:v>No</x:v>
      </x:c>
      <x:c r="O2544" s="15" t="str">
        <x:v>It has a maximum clear height of 7.4 m to the front reducing to 6.5m to the rear.</x:v>
      </x:c>
      <x:c r="P2544" s="15" t="str">
        <x:v>The workshop is of steel frame construction and is accessed via two roller shutter loading doors to the front elevation and separate personnel access doors to the front and side.</x:v>
      </x:c>
      <x:c r="Q2544" s="15" t="str">
        <x:v>Workshop/industrial accommodation; ancillary offices; yard/loading area.</x:v>
      </x:c>
      <x:c r="R2544" s="15" t="str">
        <x:v>Advertised to let Current advert observed on 4 November 2026. Annual asking rent is 12 × advertised monthly rent; portal values may be rounded. Direct agent asking-rent field checked; excludes separately stated rates/service charges.</x:v>
      </x:c>
      <x:c r="S2544" s="15" t="str">
        <x:v>https://www.zoopla.co.uk/to-rent/commercial/details/73230054/</x:v>
      </x:c>
      <x:c r="T2544" s="15" t="str">
        <x:v>https://search.loveday.uk.com/properties/373590-link-house-swindon</x:v>
      </x:c>
      <x:c r="U2544" s="15" t="str"/>
      <x:c r="V2544" s="15" t="str">
        <x:v>Swindon — Blackworth Industrial Estate</x:v>
      </x:c>
      <x:c r="W2544" s="15" t="str">
        <x:v>Individual unit ≤15,000 sq ft</x:v>
      </x:c>
      <x:c r="X2544" s="13" t="n">
        <x:f>IF(N2544="Yes",L2544,0)</x:f>
        <x:v>0</x:v>
      </x:c>
      <x:c r="Y2544" s="14" t="n">
        <x:v>1</x:v>
      </x:c>
      <x:c r="Z2544" s="13" t="str">
        <x:v>Industrial / workshop / storage</x:v>
      </x:c>
    </x:row>
    <x:row r="2545" ht="62" customHeight="1">
      <x:c r="A2545" s="13" t="str">
        <x:v>SE1565</x:v>
      </x:c>
      <x:c r="B2545" s="15" t="str">
        <x:v>Swindon</x:v>
      </x:c>
      <x:c r="C2545" s="15" t="str">
        <x:v>Highworth</x:v>
      </x:c>
      <x:c r="D2545" s="14" t="n">
        <x:v>7930</x:v>
      </x:c>
      <x:c r="E2545" s="13" t="str">
        <x:v>Context</x:v>
      </x:c>
      <x:c r="F2545" s="15" t="str">
        <x:v>Blackworth Industrial Estate</x:v>
      </x:c>
      <x:c r="G2545" s="15" t="str">
        <x:v>Unit 12 Blackworth Industrial Estate, Highworth, Nr Swindon SN6</x:v>
      </x:c>
      <x:c r="H2545" s="13" t="str">
        <x:v>Current</x:v>
      </x:c>
      <x:c r="I2545" s="14" t="n">
        <x:v>810</x:v>
      </x:c>
      <x:c r="J2545" s="13" t="str">
        <x:f>IF(AND(ISNUMBER(I2545),I2545&gt;0),IF(I2545&lt;=1000,"1–1,000",IF(I2545&lt;=2500,"1,001–2,500",IF(I2545&lt;=5000,"2,501–5,000",IF(I2545&lt;=10000,"5,001–10,000","10,001–15,000")))),"1–1,000")</x:f>
        <x:v>1–1,000</x:v>
      </x:c>
      <x:c r="K2545" s="16" t="n">
        <x:v>12500</x:v>
      </x:c>
      <x:c r="L2545" s="43" t="n">
        <x:f>IF(AND(ISNUMBER(I2545),I2545&gt;0,ISNUMBER(K2545),K2545&gt;0),K2545/I2545,"n.a.")</x:f>
        <x:v>15.432098765432098</x:v>
      </x:c>
      <x:c r="M2545" s="43"/>
      <x:c r="N2545" s="13" t="str">
        <x:v>No</x:v>
      </x:c>
      <x:c r="O2545" s="15" t="str">
        <x:v>Internally the unit benefits from a maximum clear height of approximately 5.1m, mains gas, three phase electricity, fluorescent strip lighting and a WC.</x:v>
      </x:c>
      <x:c r="P2545" s="15" t="str">
        <x:v>Roller shutter loading door; Unit 12A Blackworth is an end terrace industrial unit of concrete frame construction with access is via a roller shutter loading door.</x:v>
      </x:c>
      <x:c r="Q2545" s="15" t="str">
        <x:v>Industrial/warehouse accommodation.</x:v>
      </x:c>
      <x:c r="R2545" s="15" t="str">
        <x:v>Advertised to let Current advert observed on 4 November 2026. Direct agent asking-rent field checked; excludes separately stated rates/service charges.</x:v>
      </x:c>
      <x:c r="S2545" s="15" t="str">
        <x:v>https://www.zoopla.co.uk/to-rent/commercial/details/73069122/</x:v>
      </x:c>
      <x:c r="T2545" s="15" t="str">
        <x:v>https://search.loveday.uk.com/properties/371268-unit-12-blackworth-industrial-estate-highworth-nr-swindon</x:v>
      </x:c>
      <x:c r="U2545" s="15" t="str"/>
      <x:c r="V2545" s="15" t="str">
        <x:v>Swindon — Blackworth Industrial Estate</x:v>
      </x:c>
      <x:c r="W2545" s="15" t="str">
        <x:v>Individual unit ≤15,000 sq ft</x:v>
      </x:c>
      <x:c r="X2545" s="13" t="n">
        <x:f>IF(N2545="Yes",L2545,0)</x:f>
        <x:v>0</x:v>
      </x:c>
      <x:c r="Y2545" s="14" t="n">
        <x:v>1</x:v>
      </x:c>
      <x:c r="Z2545" s="13" t="str">
        <x:v>Industrial / workshop / storage</x:v>
      </x:c>
    </x:row>
    <x:row r="2546" ht="62" customHeight="1">
      <x:c r="A2546" s="13" t="str">
        <x:v>SE1566</x:v>
      </x:c>
      <x:c r="B2546" s="15" t="str">
        <x:v>Swindon</x:v>
      </x:c>
      <x:c r="C2546" s="15" t="str">
        <x:v>Highworth</x:v>
      </x:c>
      <x:c r="D2546" s="14" t="n">
        <x:v>7930</x:v>
      </x:c>
      <x:c r="E2546" s="13" t="str">
        <x:v>Context</x:v>
      </x:c>
      <x:c r="F2546" s="15" t="str">
        <x:v>Blackworth Industrial Estate</x:v>
      </x:c>
      <x:c r="G2546" s="15" t="str">
        <x:v>Unit 23 Blackworth Industrial Estate, Highworth, Nr Swindon SN6</x:v>
      </x:c>
      <x:c r="H2546" s="13" t="str">
        <x:v>Current</x:v>
      </x:c>
      <x:c r="I2546" s="14" t="n">
        <x:v>810</x:v>
      </x:c>
      <x:c r="J2546" s="13" t="str">
        <x:f>IF(AND(ISNUMBER(I2546),I2546&gt;0),IF(I2546&lt;=1000,"1–1,000",IF(I2546&lt;=2500,"1,001–2,500",IF(I2546&lt;=5000,"2,501–5,000",IF(I2546&lt;=10000,"5,001–10,000","10,001–15,000")))),"1–1,000")</x:f>
        <x:v>1–1,000</x:v>
      </x:c>
      <x:c r="K2546" s="16" t="n">
        <x:v>12500</x:v>
      </x:c>
      <x:c r="L2546" s="43" t="n">
        <x:f>IF(AND(ISNUMBER(I2546),I2546&gt;0,ISNUMBER(K2546),K2546&gt;0),K2546/I2546,"n.a.")</x:f>
        <x:v>15.432098765432098</x:v>
      </x:c>
      <x:c r="M2546" s="43"/>
      <x:c r="N2546" s="13" t="str">
        <x:v>No</x:v>
      </x:c>
      <x:c r="O2546" s="15" t="str">
        <x:v>Internally the unit benefits from a maximum clear height of approximately 5.1m, mains gas, three phase electricity, fluorescent strip lighting and a WC.</x:v>
      </x:c>
      <x:c r="P2546" s="15" t="str">
        <x:v>Roller shutter loading door; Unit 23 Blackworth is a mid terrace industrial unit of concrete frame construction with access is via a roller shutter loading door.</x:v>
      </x:c>
      <x:c r="Q2546" s="15" t="str">
        <x:v>Industrial/warehouse accommodation.</x:v>
      </x:c>
      <x:c r="R2546" s="15" t="str">
        <x:v>Advertised to let Current advert observed on 4 November 2026. Direct agent asking-rent field checked; excludes separately stated rates/service charges.</x:v>
      </x:c>
      <x:c r="S2546" s="15" t="str">
        <x:v>https://www.zoopla.co.uk/to-rent/commercial/details/73620994/</x:v>
      </x:c>
      <x:c r="T2546" s="15" t="str">
        <x:v>https://search.loveday.uk.com/properties/380116-unit-23-blackworth-industrial-estate-highworth-nr-swindon</x:v>
      </x:c>
      <x:c r="U2546" s="15" t="str"/>
      <x:c r="V2546" s="15" t="str">
        <x:v>Swindon — Blackworth Industrial Estate</x:v>
      </x:c>
      <x:c r="W2546" s="15" t="str">
        <x:v>Individual unit ≤15,000 sq ft</x:v>
      </x:c>
      <x:c r="X2546" s="13" t="n">
        <x:f>IF(N2546="Yes",L2546,0)</x:f>
        <x:v>0</x:v>
      </x:c>
      <x:c r="Y2546" s="14" t="n">
        <x:v>1</x:v>
      </x:c>
      <x:c r="Z2546" s="13" t="str">
        <x:v>Industrial / workshop / storage</x:v>
      </x:c>
    </x:row>
    <x:row r="2547" ht="49" customHeight="1">
      <x:c r="A2547" s="13" t="str">
        <x:v>SE1567</x:v>
      </x:c>
      <x:c r="B2547" s="15" t="str">
        <x:v>Swindon</x:v>
      </x:c>
      <x:c r="C2547" s="15" t="str">
        <x:v>Shrivenham</x:v>
      </x:c>
      <x:c r="D2547" s="14"/>
      <x:c r="E2547" s="13" t="str">
        <x:v>Context</x:v>
      </x:c>
      <x:c r="F2547" s="15" t="str">
        <x:v>Standalone / estate not stated</x:v>
      </x:c>
      <x:c r="G2547" s="15" t="str">
        <x:v>Unit 14, County Park, Shrivenham Road, Swindon SN1</x:v>
      </x:c>
      <x:c r="H2547" s="13" t="str">
        <x:v>Current</x:v>
      </x:c>
      <x:c r="I2547" s="14" t="n">
        <x:v>2681</x:v>
      </x:c>
      <x:c r="J2547" s="13" t="str">
        <x:f>IF(AND(ISNUMBER(I2547),I2547&gt;0),IF(I2547&lt;=1000,"1–1,000",IF(I2547&lt;=2500,"1,001–2,500",IF(I2547&lt;=5000,"2,501–5,000",IF(I2547&lt;=10000,"5,001–10,000","10,001–15,000")))),"2,501–5,000")</x:f>
        <x:v>2,501–5,000</x:v>
      </x:c>
      <x:c r="K2547" s="16" t="n">
        <x:v>28250</x:v>
      </x:c>
      <x:c r="L2547" s="43" t="n">
        <x:f>IF(AND(ISNUMBER(I2547),I2547&gt;0,ISNUMBER(K2547),K2547&gt;0),K2547/I2547,"n.a.")</x:f>
        <x:v>10.537113017530771</x:v>
      </x:c>
      <x:c r="M2547" s="43"/>
      <x:c r="N2547" s="13" t="str">
        <x:v>No</x:v>
      </x:c>
      <x:c r="O2547" s="15" t="str">
        <x:v>Not stated in reviewed sources</x:v>
      </x:c>
      <x:c r="P2547" s="15" t="str">
        <x:v>Loading Door; The ground floor provides flexible workshop / storage accommodation with loading door access approximately 3m wide by 2.8m high.</x:v>
      </x:c>
      <x:c r="Q2547" s="15" t="str">
        <x:v>Industrial/warehouse accommodation.</x:v>
      </x:c>
      <x:c r="R2547" s="15" t="str">
        <x:v>Advertised to let Current advert observed on 4 November 2026. Direct agent asking-rent field checked; excludes separately stated rates/service charges. Host BUA population not separately matched.</x:v>
      </x:c>
      <x:c r="S2547" s="15" t="str">
        <x:v>https://www.zoopla.co.uk/to-rent/commercial/details/61896870/</x:v>
      </x:c>
      <x:c r="T2547" s="15" t="str">
        <x:v>https://search.loveday.uk.com/properties/101694-unit-14-county-park-shrivenham-road-swindon</x:v>
      </x:c>
      <x:c r="U2547" s="15" t="str"/>
      <x:c r="V2547" s="15" t="str">
        <x:v>Swindon — Standalone / estate not stated</x:v>
      </x:c>
      <x:c r="W2547" s="15" t="str">
        <x:v>Individual unit ≤15,000 sq ft</x:v>
      </x:c>
      <x:c r="X2547" s="13" t="n">
        <x:f>IF(N2547="Yes",L2547,0)</x:f>
        <x:v>0</x:v>
      </x:c>
      <x:c r="Y2547" s="14" t="n">
        <x:v>1</x:v>
      </x:c>
      <x:c r="Z2547" s="13" t="str">
        <x:v>Industrial / workshop / storage</x:v>
      </x:c>
    </x:row>
    <x:row r="2548" ht="42" customHeight="1">
      <x:c r="A2548" s="13" t="str">
        <x:v>SE1568</x:v>
      </x:c>
      <x:c r="B2548" s="15" t="str">
        <x:v>Swindon</x:v>
      </x:c>
      <x:c r="C2548" s="15" t="str">
        <x:v>South Marston</x:v>
      </x:c>
      <x:c r="D2548" s="14" t="n">
        <x:v>860</x:v>
      </x:c>
      <x:c r="E2548" s="13" t="str">
        <x:v>Nearby</x:v>
      </x:c>
      <x:c r="F2548" s="15" t="str">
        <x:v>South Marston Park</x:v>
      </x:c>
      <x:c r="G2548" s="15" t="str">
        <x:v>Avro Gate, South Marston Park, Swindon SN3</x:v>
      </x:c>
      <x:c r="H2548" s="13" t="str">
        <x:v>Current</x:v>
      </x:c>
      <x:c r="I2548" s="14" t="n">
        <x:v>4158</x:v>
      </x:c>
      <x:c r="J2548" s="13" t="str">
        <x:f>IF(AND(ISNUMBER(I2548),I2548&gt;0),IF(I2548&lt;=1000,"1–1,000",IF(I2548&lt;=2500,"1,001–2,500",IF(I2548&lt;=5000,"2,501–5,000",IF(I2548&lt;=10000,"5,001–10,000","10,001–15,000")))),"2,501–5,000")</x:f>
        <x:v>2,501–5,000</x:v>
      </x:c>
      <x:c r="K2548" s="16" t="n">
        <x:v>42504</x:v>
      </x:c>
      <x:c r="L2548" s="43" t="n">
        <x:f>IF(AND(ISNUMBER(I2548),I2548&gt;0,ISNUMBER(K2548),K2548&gt;0),K2548/I2548,"n.a.")</x:f>
        <x:v>10.222222222222221</x:v>
      </x:c>
      <x:c r="M2548" s="43"/>
      <x:c r="N2548" s="13" t="str">
        <x:v>Yes</x:v>
      </x:c>
      <x:c r="O2548" s="15" t="str">
        <x:v>Not stated in reviewed sources</x:v>
      </x:c>
      <x:c r="P2548" s="15" t="str">
        <x:v>Not stated in reviewed sources</x:v>
      </x:c>
      <x:c r="Q2548" s="15" t="str">
        <x:v>Industrial/warehouse accommodation.</x:v>
      </x:c>
      <x:c r="R2548" s="15" t="str">
        <x:v>Advertised to let Current advert observed on 4 November 2026. Annual asking rent is 12 × advertised monthly rent; portal values may be rounded.</x:v>
      </x:c>
      <x:c r="S2548" s="15" t="str">
        <x:v>https://www.zoopla.co.uk/to-rent/commercial/details/71723824/</x:v>
      </x:c>
      <x:c r="T2548" s="15" t="str"/>
      <x:c r="U2548" s="15" t="str"/>
      <x:c r="V2548" s="15" t="str">
        <x:v>Swindon — South Marston Park</x:v>
      </x:c>
      <x:c r="W2548" s="15" t="str">
        <x:v>Individual unit ≤15,000 sq ft</x:v>
      </x:c>
      <x:c r="X2548" s="13" t="n">
        <x:f>IF(N2548="Yes",L2548,0)</x:f>
        <x:v>10.222222222222221</x:v>
      </x:c>
      <x:c r="Y2548" s="14" t="n">
        <x:v>1</x:v>
      </x:c>
      <x:c r="Z2548" s="13" t="str">
        <x:v>Industrial / workshop / storage</x:v>
      </x:c>
    </x:row>
    <x:row r="2549" ht="42" customHeight="1">
      <x:c r="A2549" s="13" t="str">
        <x:v>SE1569</x:v>
      </x:c>
      <x:c r="B2549" s="15" t="str">
        <x:v>Swindon</x:v>
      </x:c>
      <x:c r="C2549" s="15" t="str">
        <x:v>South Marston</x:v>
      </x:c>
      <x:c r="D2549" s="14" t="n">
        <x:v>860</x:v>
      </x:c>
      <x:c r="E2549" s="13" t="str">
        <x:v>Nearby</x:v>
      </x:c>
      <x:c r="F2549" s="15" t="str">
        <x:v>South Marston Park</x:v>
      </x:c>
      <x:c r="G2549" s="15" t="str">
        <x:v>Hunts Rise, South Marston Park, Swindon SN3</x:v>
      </x:c>
      <x:c r="H2549" s="13" t="str">
        <x:v>Current</x:v>
      </x:c>
      <x:c r="I2549" s="14" t="n">
        <x:v>10700</x:v>
      </x:c>
      <x:c r="J2549" s="13" t="str">
        <x:f>IF(AND(ISNUMBER(I2549),I2549&gt;0),IF(I2549&lt;=1000,"1–1,000",IF(I2549&lt;=2500,"1,001–2,500",IF(I2549&lt;=5000,"2,501–5,000",IF(I2549&lt;=10000,"5,001–10,000","10,001–15,000")))),"10,001–15,000")</x:f>
        <x:v>10,001–15,000</x:v>
      </x:c>
      <x:c r="K2549" s="16" t="n">
        <x:v>48156</x:v>
      </x:c>
      <x:c r="L2549" s="43" t="n">
        <x:f>IF(AND(ISNUMBER(I2549),I2549&gt;0,ISNUMBER(K2549),K2549&gt;0),K2549/I2549,"n.a.")</x:f>
        <x:v>4.500560747663552</x:v>
      </x:c>
      <x:c r="M2549" s="43"/>
      <x:c r="N2549" s="13" t="str">
        <x:v>Yes</x:v>
      </x:c>
      <x:c r="O2549" s="15" t="str">
        <x:v>Not stated in reviewed sources</x:v>
      </x:c>
      <x:c r="P2549" s="15" t="str">
        <x:v>Not stated in reviewed sources</x:v>
      </x:c>
      <x:c r="Q2549" s="15" t="str">
        <x:v>Industrial/warehouse accommodation.</x:v>
      </x:c>
      <x:c r="R2549" s="15" t="str">
        <x:v>Advertised to let Current advert observed on 4 November 2026. Annual asking rent is 12 × advertised monthly rent; portal values may be rounded.</x:v>
      </x:c>
      <x:c r="S2549" s="15" t="str">
        <x:v>https://www.zoopla.co.uk/to-rent/commercial/details/66847865/</x:v>
      </x:c>
      <x:c r="T2549" s="15" t="str"/>
      <x:c r="U2549" s="15" t="str"/>
      <x:c r="V2549" s="15" t="str">
        <x:v>Swindon — South Marston Park</x:v>
      </x:c>
      <x:c r="W2549" s="15" t="str">
        <x:v>Individual unit ≤15,000 sq ft</x:v>
      </x:c>
      <x:c r="X2549" s="13" t="n">
        <x:f>IF(N2549="Yes",L2549,0)</x:f>
        <x:v>4.500560747663552</x:v>
      </x:c>
      <x:c r="Y2549" s="14" t="n">
        <x:v>1</x:v>
      </x:c>
      <x:c r="Z2549" s="13" t="str">
        <x:v>Industrial / workshop / storage</x:v>
      </x:c>
    </x:row>
    <x:row r="2550" ht="49" customHeight="1">
      <x:c r="A2550" s="13" t="str">
        <x:v>SE1570</x:v>
      </x:c>
      <x:c r="B2550" s="15" t="str">
        <x:v>Swindon</x:v>
      </x:c>
      <x:c r="C2550" s="15" t="str">
        <x:v>South Marston</x:v>
      </x:c>
      <x:c r="D2550" s="14" t="n">
        <x:v>860</x:v>
      </x:c>
      <x:c r="E2550" s="13" t="str">
        <x:v>Nearby</x:v>
      </x:c>
      <x:c r="F2550" s="15" t="str">
        <x:v>South Marston Park</x:v>
      </x:c>
      <x:c r="G2550" s="15" t="str">
        <x:v>Unit 15 Woodside, South Marston Park, Swindon SN3</x:v>
      </x:c>
      <x:c r="H2550" s="13" t="str">
        <x:v>Uncertain</x:v>
      </x:c>
      <x:c r="I2550" s="14" t="n">
        <x:v>3806</x:v>
      </x:c>
      <x:c r="J2550" s="13" t="str">
        <x:f>IF(AND(ISNUMBER(I2550),I2550&gt;0),IF(I2550&lt;=1000,"1–1,000",IF(I2550&lt;=2500,"1,001–2,500",IF(I2550&lt;=5000,"2,501–5,000",IF(I2550&lt;=10000,"5,001–10,000","10,001–15,000")))),"2,501–5,000")</x:f>
        <x:v>2,501–5,000</x:v>
      </x:c>
      <x:c r="K2550" s="16" t="n">
        <x:v>38500</x:v>
      </x:c>
      <x:c r="L2550" s="43" t="n">
        <x:f>IF(AND(ISNUMBER(I2550),I2550&gt;0,ISNUMBER(K2550),K2550&gt;0),K2550/I2550,"n.a.")</x:f>
        <x:v>10.115606936416185</x:v>
      </x:c>
      <x:c r="M2550" s="43"/>
      <x:c r="N2550" s="13" t="str">
        <x:v>No</x:v>
      </x:c>
      <x:c r="O2550" s="15" t="str">
        <x:v>6.5M EAVES; The warehouse area has a minimum eaves height of 6.5m.</x:v>
      </x:c>
      <x:c r="P2550" s="15" t="str">
        <x:v>Access to the warehouse is via a sectional up and over loading door (4m x 4.5m).</x:v>
      </x:c>
      <x:c r="Q2550" s="15" t="str">
        <x:v>Industrial/warehouse accommodation.</x:v>
      </x:c>
      <x:c r="R2550" s="15" t="str">
        <x:v>Completion / current availability not verified Current advert observed on 4 November 2026. Direct agent asking-rent field checked; excludes separately stated rates/service charges. Whitmarsh Lockhart detail says to be refurbished; completion not verified.</x:v>
      </x:c>
      <x:c r="S2550" s="15" t="str">
        <x:v>https://www.zoopla.co.uk/to-rent/commercial/details/71495723/</x:v>
      </x:c>
      <x:c r="T2550" s="15" t="str">
        <x:v>https://search.whitmarshlockhart.com/properties/326353-unit-15-woodside-south-marston-park-swindon</x:v>
      </x:c>
      <x:c r="U2550" s="15" t="str"/>
      <x:c r="V2550" s="15" t="str">
        <x:v>Swindon — South Marston Park</x:v>
      </x:c>
      <x:c r="W2550" s="15" t="str">
        <x:v>Individual unit ≤15,000 sq ft</x:v>
      </x:c>
      <x:c r="X2550" s="13" t="n">
        <x:f>IF(N2550="Yes",L2550,0)</x:f>
        <x:v>0</x:v>
      </x:c>
      <x:c r="Y2550" s="14" t="n">
        <x:v>1</x:v>
      </x:c>
      <x:c r="Z2550" s="13" t="str">
        <x:v>Industrial / workshop / storage</x:v>
      </x:c>
    </x:row>
    <x:row r="2551" ht="62" customHeight="1">
      <x:c r="A2551" s="13" t="str">
        <x:v>SE1571</x:v>
      </x:c>
      <x:c r="B2551" s="15" t="str">
        <x:v>Swindon</x:v>
      </x:c>
      <x:c r="C2551" s="15" t="str">
        <x:v>South Marston</x:v>
      </x:c>
      <x:c r="D2551" s="14" t="n">
        <x:v>860</x:v>
      </x:c>
      <x:c r="E2551" s="13" t="str">
        <x:v>Nearby</x:v>
      </x:c>
      <x:c r="F2551" s="15" t="str">
        <x:v>South Marston Park</x:v>
      </x:c>
      <x:c r="G2551" s="15" t="str">
        <x:v>Unit 7 Woodside, South Marston Park, Swindon SN3</x:v>
      </x:c>
      <x:c r="H2551" s="13" t="str">
        <x:v>Future</x:v>
      </x:c>
      <x:c r="I2551" s="14" t="n">
        <x:v>2124</x:v>
      </x:c>
      <x:c r="J2551" s="13" t="str">
        <x:f>IF(AND(ISNUMBER(I2551),I2551&gt;0),IF(I2551&lt;=1000,"1–1,000",IF(I2551&lt;=2500,"1,001–2,500",IF(I2551&lt;=5000,"2,501–5,000",IF(I2551&lt;=10000,"5,001–10,000","10,001–15,000")))),"1,001–2,500")</x:f>
        <x:v>1,001–2,500</x:v>
      </x:c>
      <x:c r="K2551" s="16" t="n">
        <x:v>26500</x:v>
      </x:c>
      <x:c r="L2551" s="43" t="n">
        <x:f>IF(AND(ISNUMBER(I2551),I2551&gt;0,ISNUMBER(K2551),K2551&gt;0),K2551/I2551,"n.a.")</x:f>
        <x:v>12.476459510357815</x:v>
      </x:c>
      <x:c r="M2551" s="43"/>
      <x:c r="N2551" s="13" t="str">
        <x:v>No</x:v>
      </x:c>
      <x:c r="O2551" s="15" t="str">
        <x:v>EAVES HEIGHT OF 6M; The warehouse benefits from a minimum clear eaves height of 6m, three phase electrical supply and a mains gas connection.</x:v>
      </x:c>
      <x:c r="P2551" s="15" t="str">
        <x:v>The warehouse is accessed via an up and over sectional loading door in the side elevation.</x:v>
      </x:c>
      <x:c r="Q2551" s="15" t="str">
        <x:v>Industrial/warehouse accommodation; parking; refurbished space.</x:v>
      </x:c>
      <x:c r="R2551" s="15" t="str">
        <x:v>Available Q1 2027 Current advert observed on 4 November 2026. Direct agent asking-rent field checked; excludes separately stated rates/service charges. Direct Whitmarsh Lockhart detail explicitly states AVAILABLE Q1 2027; excluded from current supply.</x:v>
      </x:c>
      <x:c r="S2551" s="15" t="str">
        <x:v>https://www.zoopla.co.uk/to-rent/commercial/details/74485833/</x:v>
      </x:c>
      <x:c r="T2551" s="15" t="str">
        <x:v>https://search.whitmarshlockhart.com/properties/66143-unit-7-woodside-south-marston-park-swindon</x:v>
      </x:c>
      <x:c r="U2551" s="15" t="str"/>
      <x:c r="V2551" s="15" t="str">
        <x:v>Swindon — South Marston Park</x:v>
      </x:c>
      <x:c r="W2551" s="15" t="str">
        <x:v>Individual unit ≤15,000 sq ft</x:v>
      </x:c>
      <x:c r="X2551" s="13" t="n">
        <x:f>IF(N2551="Yes",L2551,0)</x:f>
        <x:v>0</x:v>
      </x:c>
      <x:c r="Y2551" s="14" t="n">
        <x:v>1</x:v>
      </x:c>
      <x:c r="Z2551" s="13" t="str">
        <x:v>Industrial / workshop / storage</x:v>
      </x:c>
    </x:row>
    <x:row r="2552" ht="62" customHeight="1">
      <x:c r="A2552" s="13" t="str">
        <x:v>SE1572</x:v>
      </x:c>
      <x:c r="B2552" s="15" t="str">
        <x:v>Swindon</x:v>
      </x:c>
      <x:c r="C2552" s="15" t="str">
        <x:v>South Marston</x:v>
      </x:c>
      <x:c r="D2552" s="14" t="n">
        <x:v>860</x:v>
      </x:c>
      <x:c r="E2552" s="13" t="str">
        <x:v>Nearby</x:v>
      </x:c>
      <x:c r="F2552" s="15" t="str">
        <x:v>South Marston Park</x:v>
      </x:c>
      <x:c r="G2552" s="15" t="str">
        <x:v>Unit 7, Oaktree Business Centre, South Marston Park, Swindon SN3</x:v>
      </x:c>
      <x:c r="H2552" s="13" t="str">
        <x:v>Current</x:v>
      </x:c>
      <x:c r="I2552" s="14" t="n">
        <x:v>5250</x:v>
      </x:c>
      <x:c r="J2552" s="13" t="str">
        <x:f>IF(AND(ISNUMBER(I2552),I2552&gt;0),IF(I2552&lt;=1000,"1–1,000",IF(I2552&lt;=2500,"1,001–2,500",IF(I2552&lt;=5000,"2,501–5,000",IF(I2552&lt;=10000,"5,001–10,000","10,001–15,000")))),"5,001–10,000")</x:f>
        <x:v>5,001–10,000</x:v>
      </x:c>
      <x:c r="K2552" s="16" t="n">
        <x:v>60500</x:v>
      </x:c>
      <x:c r="L2552" s="43" t="n">
        <x:f>IF(AND(ISNUMBER(I2552),I2552&gt;0,ISNUMBER(K2552),K2552&gt;0),K2552/I2552,"n.a.")</x:f>
        <x:v>11.523809523809524</x:v>
      </x:c>
      <x:c r="M2552" s="43"/>
      <x:c r="N2552" s="13" t="str">
        <x:v>Yes</x:v>
      </x:c>
      <x:c r="O2552" s="15" t="str">
        <x:v>MINIMUM CLEAR EAVES HEIGHT 7M; The warehouse benefits from a minimum clear eaves height of 7m, a three phase electrical power supply, warehouse lighting and a mains gas supply.</x:v>
      </x:c>
      <x:c r="P2552" s="15" t="str">
        <x:v>4.5M (H) LOADING DOOR; The warehouse is accessed by an up and over insulated sectional loading door in the front elevation 3.6m(w) x 4.5m(h).</x:v>
      </x:c>
      <x:c r="Q2552" s="15" t="str">
        <x:v>Industrial/warehouse accommodation; refurbished space.</x:v>
      </x:c>
      <x:c r="R2552" s="15" t="str">
        <x:v>Advertised to let Current advert observed on 4 November 2026. Direct agent asking-rent field checked; excludes separately stated rates/service charges.</x:v>
      </x:c>
      <x:c r="S2552" s="15" t="str">
        <x:v>https://www.zoopla.co.uk/to-rent/commercial/details/71328369/</x:v>
      </x:c>
      <x:c r="T2552" s="15" t="str">
        <x:v>https://search.whitmarshlockhart.com/properties/235481-unit-7-oaktree-business-centre-south-marston-park-swindon</x:v>
      </x:c>
      <x:c r="U2552" s="15" t="str"/>
      <x:c r="V2552" s="15" t="str">
        <x:v>Swindon — South Marston Park</x:v>
      </x:c>
      <x:c r="W2552" s="15" t="str">
        <x:v>Individual unit ≤15,000 sq ft</x:v>
      </x:c>
      <x:c r="X2552" s="13" t="n">
        <x:f>IF(N2552="Yes",L2552,0)</x:f>
        <x:v>11.523809523809524</x:v>
      </x:c>
      <x:c r="Y2552" s="14" t="n">
        <x:v>1</x:v>
      </x:c>
      <x:c r="Z2552" s="13" t="str">
        <x:v>Industrial / workshop / storage</x:v>
      </x:c>
    </x:row>
    <x:row r="2553" ht="42" customHeight="1">
      <x:c r="A2553" s="13" t="str">
        <x:v>SE1573</x:v>
      </x:c>
      <x:c r="B2553" s="15" t="str">
        <x:v>Swindon</x:v>
      </x:c>
      <x:c r="C2553" s="15" t="str">
        <x:v>Badbury</x:v>
      </x:c>
      <x:c r="D2553" s="14"/>
      <x:c r="E2553" s="13" t="str">
        <x:v>Nearby</x:v>
      </x:c>
      <x:c r="F2553" s="15" t="str">
        <x:v>The Old Dairy</x:v>
      </x:c>
      <x:c r="G2553" s="15" t="str">
        <x:v>Studio 1, The Old Dairy, Badbury</x:v>
      </x:c>
      <x:c r="H2553" s="13" t="str">
        <x:v>Current</x:v>
      </x:c>
      <x:c r="I2553" s="14" t="n">
        <x:v>2710</x:v>
      </x:c>
      <x:c r="J2553" s="13" t="str">
        <x:f>IF(AND(ISNUMBER(I2553),I2553&gt;0),IF(I2553&lt;=1000,"1–1,000",IF(I2553&lt;=2500,"1,001–2,500",IF(I2553&lt;=5000,"2,501–5,000",IF(I2553&lt;=10000,"5,001–10,000","10,001–15,000")))),"2,501–5,000")</x:f>
        <x:v>2,501–5,000</x:v>
      </x:c>
      <x:c r="K2553" s="16"/>
      <x:c r="L2553" s="43" t="str">
        <x:f>IF(AND(ISNUMBER(I2553),I2553&gt;0,ISNUMBER(K2553),K2553&gt;0),K2553/I2553,"n.a.")</x:f>
        <x:v>n.a.</x:v>
      </x:c>
      <x:c r="M2553" s="43"/>
      <x:c r="N2553" s="13" t="str">
        <x:v>No</x:v>
      </x:c>
      <x:c r="O2553" s="15" t="str">
        <x:v>Internal eaves height 3 to 4 meters.</x:v>
      </x:c>
      <x:c r="P2553" s="15" t="str">
        <x:v>The workshop areas both have access via roller shutter doors.</x:v>
      </x:c>
      <x:c r="Q2553" s="15" t="str">
        <x:v>Industrial/warehouse accommodation.</x:v>
      </x:c>
      <x:c r="R2553" s="15" t="str">
        <x:v>Advertised to let Store/workshop with ancillary office. Area sums that studio’s explicit components; shared £22,000–46,000 rent range not allocated. Host BUA population not separately matched.</x:v>
      </x:c>
      <x:c r="S2553" s="15" t="str">
        <x:v>https://search.whitmarshlockhart.com/properties/349440-studios-1-2-the-old-dairy-badbury-swindon</x:v>
      </x:c>
      <x:c r="T2553" s="15" t="str"/>
      <x:c r="U2553" s="15" t="str"/>
      <x:c r="V2553" s="15" t="str">
        <x:v>Swindon — The Old Dairy</x:v>
      </x:c>
      <x:c r="W2553" s="15" t="str">
        <x:v>Individual unit ≤15,000 sq ft</x:v>
      </x:c>
      <x:c r="X2553" s="13" t="n">
        <x:f>IF(N2553="Yes",L2553,0)</x:f>
        <x:v>0</x:v>
      </x:c>
      <x:c r="Y2553" s="14" t="n">
        <x:v>1</x:v>
      </x:c>
      <x:c r="Z2553" s="13" t="str">
        <x:v>Industrial / workshop / storage</x:v>
      </x:c>
    </x:row>
    <x:row r="2554" ht="42" customHeight="1">
      <x:c r="A2554" s="13" t="str">
        <x:v>SE1574</x:v>
      </x:c>
      <x:c r="B2554" s="15" t="str">
        <x:v>Swindon</x:v>
      </x:c>
      <x:c r="C2554" s="15" t="str">
        <x:v>Badbury</x:v>
      </x:c>
      <x:c r="D2554" s="14"/>
      <x:c r="E2554" s="13" t="str">
        <x:v>Nearby</x:v>
      </x:c>
      <x:c r="F2554" s="15" t="str">
        <x:v>The Old Dairy</x:v>
      </x:c>
      <x:c r="G2554" s="15" t="str">
        <x:v>Studio 2, The Old Dairy, Badbury</x:v>
      </x:c>
      <x:c r="H2554" s="13" t="str">
        <x:v>Current</x:v>
      </x:c>
      <x:c r="I2554" s="14" t="n">
        <x:v>2418</x:v>
      </x:c>
      <x:c r="J2554" s="13" t="str">
        <x:f>IF(AND(ISNUMBER(I2554),I2554&gt;0),IF(I2554&lt;=1000,"1–1,000",IF(I2554&lt;=2500,"1,001–2,500",IF(I2554&lt;=5000,"2,501–5,000",IF(I2554&lt;=10000,"5,001–10,000","10,001–15,000")))),"1,001–2,500")</x:f>
        <x:v>1,001–2,500</x:v>
      </x:c>
      <x:c r="K2554" s="16"/>
      <x:c r="L2554" s="43" t="str">
        <x:f>IF(AND(ISNUMBER(I2554),I2554&gt;0,ISNUMBER(K2554),K2554&gt;0),K2554/I2554,"n.a.")</x:f>
        <x:v>n.a.</x:v>
      </x:c>
      <x:c r="M2554" s="43"/>
      <x:c r="N2554" s="13" t="str">
        <x:v>No</x:v>
      </x:c>
      <x:c r="O2554" s="15" t="str">
        <x:v>Internal eaves height 3 to 4 meters.</x:v>
      </x:c>
      <x:c r="P2554" s="15" t="str">
        <x:v>The workshop areas both have access via roller shutter doors.</x:v>
      </x:c>
      <x:c r="Q2554" s="15" t="str">
        <x:v>Industrial/warehouse accommodation.</x:v>
      </x:c>
      <x:c r="R2554" s="15" t="str">
        <x:v>Advertised to let Store/workshop with ancillary office. Area sums that studio’s explicit components; shared £22,000–46,000 rent range not allocated. Host BUA population not separately matched.</x:v>
      </x:c>
      <x:c r="S2554" s="15" t="str">
        <x:v>https://search.whitmarshlockhart.com/properties/349440-studios-1-2-the-old-dairy-badbury-swindon</x:v>
      </x:c>
      <x:c r="T2554" s="15" t="str"/>
      <x:c r="U2554" s="15" t="str"/>
      <x:c r="V2554" s="15" t="str">
        <x:v>Swindon — The Old Dairy</x:v>
      </x:c>
      <x:c r="W2554" s="15" t="str">
        <x:v>Individual unit ≤15,000 sq ft</x:v>
      </x:c>
      <x:c r="X2554" s="13" t="n">
        <x:f>IF(N2554="Yes",L2554,0)</x:f>
        <x:v>0</x:v>
      </x:c>
      <x:c r="Y2554" s="14" t="n">
        <x:v>1</x:v>
      </x:c>
      <x:c r="Z2554" s="13" t="str">
        <x:v>Industrial / workshop / storage</x:v>
      </x:c>
    </x:row>
    <x:row r="2555" ht="42" customHeight="1">
      <x:c r="A2555" s="13" t="str">
        <x:v>SE1575</x:v>
      </x:c>
      <x:c r="B2555" s="15" t="str">
        <x:v>Swindon</x:v>
      </x:c>
      <x:c r="C2555" s="15" t="str">
        <x:v>Swindon</x:v>
      </x:c>
      <x:c r="D2555" s="14" t="n">
        <x:v>183680</x:v>
      </x:c>
      <x:c r="E2555" s="13" t="str">
        <x:v>Town</x:v>
      </x:c>
      <x:c r="F2555" s="15" t="str">
        <x:v>Cheney Manor Industrial Estate</x:v>
      </x:c>
      <x:c r="G2555" s="15" t="str">
        <x:v>Former Ats Euromaster, Cheney Manor Industrial Estate, Swindon SN2</x:v>
      </x:c>
      <x:c r="H2555" s="13" t="str">
        <x:v>Current</x:v>
      </x:c>
      <x:c r="I2555" s="14" t="n">
        <x:v>6016</x:v>
      </x:c>
      <x:c r="J2555" s="13" t="str">
        <x:f>IF(AND(ISNUMBER(I2555),I2555&gt;0),IF(I2555&lt;=1000,"1–1,000",IF(I2555&lt;=2500,"1,001–2,500",IF(I2555&lt;=5000,"2,501–5,000",IF(I2555&lt;=10000,"5,001–10,000","10,001–15,000")))),"5,001–10,000")</x:f>
        <x:v>5,001–10,000</x:v>
      </x:c>
      <x:c r="K2555" s="16" t="n">
        <x:v>60000</x:v>
      </x:c>
      <x:c r="L2555" s="43" t="n">
        <x:f>IF(AND(ISNUMBER(I2555),I2555&gt;0,ISNUMBER(K2555),K2555&gt;0),K2555/I2555,"n.a.")</x:f>
        <x:v>9.97340425531915</x:v>
      </x:c>
      <x:c r="M2555" s="43"/>
      <x:c r="N2555" s="13" t="str">
        <x:v>Yes</x:v>
      </x:c>
      <x:c r="O2555" s="15" t="str">
        <x:v>Not stated in reviewed sources</x:v>
      </x:c>
      <x:c r="P2555" s="15" t="str">
        <x:v>Not stated in reviewed sources</x:v>
      </x:c>
      <x:c r="Q2555" s="15" t="str">
        <x:v>Workshop/industrial accommodation.</x:v>
      </x:c>
      <x:c r="R2555" s="15" t="str">
        <x:v>Advertised to let Current advert observed on 4 November 2026. Direct agent asking-rent field checked; excludes separately stated rates/service charges.</x:v>
      </x:c>
      <x:c r="S2555" s="15" t="str">
        <x:v>https://www.zoopla.co.uk/to-rent/commercial/details/74191576/</x:v>
      </x:c>
      <x:c r="T2555" s="15" t="str">
        <x:v>https://search.whitmarshlockhart.com/properties/396427-former-ats-euromaster-cheney-manor-industrial-estate-swindon</x:v>
      </x:c>
      <x:c r="U2555" s="15" t="str"/>
      <x:c r="V2555" s="15" t="str">
        <x:v>Swindon — Cheney Manor Industrial Estate</x:v>
      </x:c>
      <x:c r="W2555" s="15" t="str">
        <x:v>Individual unit ≤15,000 sq ft</x:v>
      </x:c>
      <x:c r="X2555" s="13" t="n">
        <x:f>IF(N2555="Yes",L2555,0)</x:f>
        <x:v>9.97340425531915</x:v>
      </x:c>
      <x:c r="Y2555" s="14" t="n">
        <x:v>1</x:v>
      </x:c>
      <x:c r="Z2555" s="13" t="str">
        <x:v>Industrial / workshop / storage</x:v>
      </x:c>
    </x:row>
    <x:row r="2556" ht="42" customHeight="1">
      <x:c r="A2556" s="13" t="str">
        <x:v>SE1576</x:v>
      </x:c>
      <x:c r="B2556" s="15" t="str">
        <x:v>Swindon</x:v>
      </x:c>
      <x:c r="C2556" s="15" t="str">
        <x:v>Swindon</x:v>
      </x:c>
      <x:c r="D2556" s="14" t="n">
        <x:v>183680</x:v>
      </x:c>
      <x:c r="E2556" s="13" t="str">
        <x:v>Town</x:v>
      </x:c>
      <x:c r="F2556" s="15" t="str">
        <x:v>Cheney Manor Industrial Estate</x:v>
      </x:c>
      <x:c r="G2556" s="15" t="str">
        <x:v>Unit 10, Brunel Trade Park, Cheney Manor Industrial Estate, Swindon</x:v>
      </x:c>
      <x:c r="H2556" s="13" t="str">
        <x:v>Current</x:v>
      </x:c>
      <x:c r="I2556" s="14" t="n">
        <x:v>3076</x:v>
      </x:c>
      <x:c r="J2556" s="13" t="str">
        <x:f>IF(AND(ISNUMBER(I2556),I2556&gt;0),IF(I2556&lt;=1000,"1–1,000",IF(I2556&lt;=2500,"1,001–2,500",IF(I2556&lt;=5000,"2,501–5,000",IF(I2556&lt;=10000,"5,001–10,000","10,001–15,000")))),"2,501–5,000")</x:f>
        <x:v>2,501–5,000</x:v>
      </x:c>
      <x:c r="K2556" s="16"/>
      <x:c r="L2556" s="43" t="str">
        <x:f>IF(AND(ISNUMBER(I2556),I2556&gt;0,ISNUMBER(K2556),K2556&gt;0),K2556/I2556,"n.a.")</x:f>
        <x:v>n.a.</x:v>
      </x:c>
      <x:c r="M2556" s="43"/>
      <x:c r="N2556" s="13" t="str">
        <x:v>No</x:v>
      </x:c>
      <x:c r="O2556" s="15" t="str">
        <x:v>MINIMUM EAVES HEIGHT: 5.5M</x:v>
      </x:c>
      <x:c r="P2556" s="15" t="str">
        <x:v>ELECTRIC ROLLER SHUTTER LOADING DOORS</x:v>
      </x:c>
      <x:c r="Q2556" s="15" t="str">
        <x:v>Industrial/warehouse accommodation.</x:v>
      </x:c>
      <x:c r="R2556" s="15" t="str">
        <x:v>Advertised to let Named area from current direct scheme schedule. No allocation of scheme-level rent range. Units 3 and 5 marked Under Offer in direct inventory and excluded.</x:v>
      </x:c>
      <x:c r="S2556" s="15" t="str">
        <x:v>https://search.whitmarshlockhart.com/properties/290453-brunel-trade-park-103-cheney-manor-industrial-estate-swindon</x:v>
      </x:c>
      <x:c r="T2556" s="15" t="str"/>
      <x:c r="U2556" s="15" t="str"/>
      <x:c r="V2556" s="15" t="str">
        <x:v>Swindon — Cheney Manor Industrial Estate</x:v>
      </x:c>
      <x:c r="W2556" s="15" t="str">
        <x:v>Individual unit ≤15,000 sq ft</x:v>
      </x:c>
      <x:c r="X2556" s="13" t="n">
        <x:f>IF(N2556="Yes",L2556,0)</x:f>
        <x:v>0</x:v>
      </x:c>
      <x:c r="Y2556" s="14" t="n">
        <x:v>1</x:v>
      </x:c>
      <x:c r="Z2556" s="13" t="str">
        <x:v>Industrial / workshop / storage</x:v>
      </x:c>
    </x:row>
    <x:row r="2557" ht="49" customHeight="1">
      <x:c r="A2557" s="13" t="str">
        <x:v>SE1577</x:v>
      </x:c>
      <x:c r="B2557" s="15" t="str">
        <x:v>Swindon</x:v>
      </x:c>
      <x:c r="C2557" s="15" t="str">
        <x:v>Swindon</x:v>
      </x:c>
      <x:c r="D2557" s="14" t="n">
        <x:v>183680</x:v>
      </x:c>
      <x:c r="E2557" s="13" t="str">
        <x:v>Town</x:v>
      </x:c>
      <x:c r="F2557" s="15" t="str">
        <x:v>Cheney Manor Industrial Estate</x:v>
      </x:c>
      <x:c r="G2557" s="15" t="str">
        <x:v>Unit 11, Brunel Trade Park, 103 Cheney Manor Industrial Estate, Swindon SN2</x:v>
      </x:c>
      <x:c r="H2557" s="13" t="str">
        <x:v>Current</x:v>
      </x:c>
      <x:c r="I2557" s="14" t="n">
        <x:v>2232</x:v>
      </x:c>
      <x:c r="J2557" s="13" t="str">
        <x:f>IF(AND(ISNUMBER(I2557),I2557&gt;0),IF(I2557&lt;=1000,"1–1,000",IF(I2557&lt;=2500,"1,001–2,500",IF(I2557&lt;=5000,"2,501–5,000",IF(I2557&lt;=10000,"5,001–10,000","10,001–15,000")))),"1,001–2,500")</x:f>
        <x:v>1,001–2,500</x:v>
      </x:c>
      <x:c r="K2557" s="16" t="n">
        <x:v>24750</x:v>
      </x:c>
      <x:c r="L2557" s="43" t="n">
        <x:f>IF(AND(ISNUMBER(I2557),I2557&gt;0,ISNUMBER(K2557),K2557&gt;0),K2557/I2557,"n.a.")</x:f>
        <x:v>11.088709677419354</x:v>
      </x:c>
      <x:c r="M2557" s="43"/>
      <x:c r="N2557" s="13" t="str">
        <x:v>Yes</x:v>
      </x:c>
      <x:c r="O2557" s="15" t="str">
        <x:v>MINIMUM EAVES HEIGHT: 5.5M</x:v>
      </x:c>
      <x:c r="P2557" s="15" t="str">
        <x:v>ELECTRIC ROLLER SHUTTER LOADING DOORS</x:v>
      </x:c>
      <x:c r="Q2557" s="15" t="str">
        <x:v>Industrial/warehouse accommodation; trade counter.</x:v>
      </x:c>
      <x:c r="R2557" s="15" t="str">
        <x:v>Advertised to let Current advert observed on 4 November 2026. Direct agent asking-rent field checked; excludes separately stated rates/service charges.</x:v>
      </x:c>
      <x:c r="S2557" s="15" t="str">
        <x:v>https://www.zoopla.co.uk/to-rent/commercial/details/73597322/</x:v>
      </x:c>
      <x:c r="T2557" s="15" t="str">
        <x:v>https://search.whitmarshlockhart.com/properties/379599-unit-11-brunel-trade-park-103-cheney-manor-industrial-estate-swindon</x:v>
      </x:c>
      <x:c r="U2557" s="15" t="str"/>
      <x:c r="V2557" s="15" t="str">
        <x:v>Swindon — Cheney Manor Industrial Estate</x:v>
      </x:c>
      <x:c r="W2557" s="15" t="str">
        <x:v>Individual unit ≤15,000 sq ft</x:v>
      </x:c>
      <x:c r="X2557" s="13" t="n">
        <x:f>IF(N2557="Yes",L2557,0)</x:f>
        <x:v>11.088709677419354</x:v>
      </x:c>
      <x:c r="Y2557" s="14" t="n">
        <x:v>1</x:v>
      </x:c>
      <x:c r="Z2557" s="13" t="str">
        <x:v>Industrial / workshop / storage</x:v>
      </x:c>
    </x:row>
    <x:row r="2558" ht="42" customHeight="1">
      <x:c r="A2558" s="13" t="str">
        <x:v>SE1578</x:v>
      </x:c>
      <x:c r="B2558" s="15" t="str">
        <x:v>Swindon</x:v>
      </x:c>
      <x:c r="C2558" s="15" t="str">
        <x:v>Swindon</x:v>
      </x:c>
      <x:c r="D2558" s="14" t="n">
        <x:v>183680</x:v>
      </x:c>
      <x:c r="E2558" s="13" t="str">
        <x:v>Town</x:v>
      </x:c>
      <x:c r="F2558" s="15" t="str">
        <x:v>Cheney Manor Industrial Estate</x:v>
      </x:c>
      <x:c r="G2558" s="15" t="str">
        <x:v>Unit 12, Brunel Trade Park, Cheney Manor Industrial Estate, Swindon</x:v>
      </x:c>
      <x:c r="H2558" s="13" t="str">
        <x:v>Current</x:v>
      </x:c>
      <x:c r="I2558" s="14" t="n">
        <x:v>2232</x:v>
      </x:c>
      <x:c r="J2558" s="13" t="str">
        <x:f>IF(AND(ISNUMBER(I2558),I2558&gt;0),IF(I2558&lt;=1000,"1–1,000",IF(I2558&lt;=2500,"1,001–2,500",IF(I2558&lt;=5000,"2,501–5,000",IF(I2558&lt;=10000,"5,001–10,000","10,001–15,000")))),"1,001–2,500")</x:f>
        <x:v>1,001–2,500</x:v>
      </x:c>
      <x:c r="K2558" s="16"/>
      <x:c r="L2558" s="43" t="str">
        <x:f>IF(AND(ISNUMBER(I2558),I2558&gt;0,ISNUMBER(K2558),K2558&gt;0),K2558/I2558,"n.a.")</x:f>
        <x:v>n.a.</x:v>
      </x:c>
      <x:c r="M2558" s="43"/>
      <x:c r="N2558" s="13" t="str">
        <x:v>No</x:v>
      </x:c>
      <x:c r="O2558" s="15" t="str">
        <x:v>MINIMUM EAVES HEIGHT: 5.5M</x:v>
      </x:c>
      <x:c r="P2558" s="15" t="str">
        <x:v>ELECTRIC ROLLER SHUTTER LOADING DOORS</x:v>
      </x:c>
      <x:c r="Q2558" s="15" t="str">
        <x:v>Industrial/warehouse accommodation.</x:v>
      </x:c>
      <x:c r="R2558" s="15" t="str">
        <x:v>Advertised to let Named area from current direct scheme schedule. No allocation of scheme-level rent range. Units 3 and 5 marked Under Offer in direct inventory and excluded.</x:v>
      </x:c>
      <x:c r="S2558" s="15" t="str">
        <x:v>https://search.whitmarshlockhart.com/properties/290453-brunel-trade-park-103-cheney-manor-industrial-estate-swindon</x:v>
      </x:c>
      <x:c r="T2558" s="15" t="str"/>
      <x:c r="U2558" s="15" t="str"/>
      <x:c r="V2558" s="15" t="str">
        <x:v>Swindon — Cheney Manor Industrial Estate</x:v>
      </x:c>
      <x:c r="W2558" s="15" t="str">
        <x:v>Individual unit ≤15,000 sq ft</x:v>
      </x:c>
      <x:c r="X2558" s="13" t="n">
        <x:f>IF(N2558="Yes",L2558,0)</x:f>
        <x:v>0</x:v>
      </x:c>
      <x:c r="Y2558" s="14" t="n">
        <x:v>1</x:v>
      </x:c>
      <x:c r="Z2558" s="13" t="str">
        <x:v>Industrial / workshop / storage</x:v>
      </x:c>
    </x:row>
    <x:row r="2559" ht="42" customHeight="1">
      <x:c r="A2559" s="13" t="str">
        <x:v>SE1579</x:v>
      </x:c>
      <x:c r="B2559" s="15" t="str">
        <x:v>Swindon</x:v>
      </x:c>
      <x:c r="C2559" s="15" t="str">
        <x:v>Swindon</x:v>
      </x:c>
      <x:c r="D2559" s="14" t="n">
        <x:v>183680</x:v>
      </x:c>
      <x:c r="E2559" s="13" t="str">
        <x:v>Town</x:v>
      </x:c>
      <x:c r="F2559" s="15" t="str">
        <x:v>Cheney Manor Industrial Estate</x:v>
      </x:c>
      <x:c r="G2559" s="15" t="str">
        <x:v>Unit 13, Brunel Trade Park, Cheney Manor Industrial Estate, Swindon</x:v>
      </x:c>
      <x:c r="H2559" s="13" t="str">
        <x:v>Current</x:v>
      </x:c>
      <x:c r="I2559" s="14" t="n">
        <x:v>2232</x:v>
      </x:c>
      <x:c r="J2559" s="13" t="str">
        <x:f>IF(AND(ISNUMBER(I2559),I2559&gt;0),IF(I2559&lt;=1000,"1–1,000",IF(I2559&lt;=2500,"1,001–2,500",IF(I2559&lt;=5000,"2,501–5,000",IF(I2559&lt;=10000,"5,001–10,000","10,001–15,000")))),"1,001–2,500")</x:f>
        <x:v>1,001–2,500</x:v>
      </x:c>
      <x:c r="K2559" s="16"/>
      <x:c r="L2559" s="43" t="str">
        <x:f>IF(AND(ISNUMBER(I2559),I2559&gt;0,ISNUMBER(K2559),K2559&gt;0),K2559/I2559,"n.a.")</x:f>
        <x:v>n.a.</x:v>
      </x:c>
      <x:c r="M2559" s="43"/>
      <x:c r="N2559" s="13" t="str">
        <x:v>No</x:v>
      </x:c>
      <x:c r="O2559" s="15" t="str">
        <x:v>MINIMUM EAVES HEIGHT: 5.5M</x:v>
      </x:c>
      <x:c r="P2559" s="15" t="str">
        <x:v>ELECTRIC ROLLER SHUTTER LOADING DOORS</x:v>
      </x:c>
      <x:c r="Q2559" s="15" t="str">
        <x:v>Industrial/warehouse accommodation.</x:v>
      </x:c>
      <x:c r="R2559" s="15" t="str">
        <x:v>Advertised to let Named area from current direct scheme schedule. No allocation of scheme-level rent range. Units 3 and 5 marked Under Offer in direct inventory and excluded.</x:v>
      </x:c>
      <x:c r="S2559" s="15" t="str">
        <x:v>https://search.whitmarshlockhart.com/properties/290453-brunel-trade-park-103-cheney-manor-industrial-estate-swindon</x:v>
      </x:c>
      <x:c r="T2559" s="15" t="str"/>
      <x:c r="U2559" s="15" t="str"/>
      <x:c r="V2559" s="15" t="str">
        <x:v>Swindon — Cheney Manor Industrial Estate</x:v>
      </x:c>
      <x:c r="W2559" s="15" t="str">
        <x:v>Individual unit ≤15,000 sq ft</x:v>
      </x:c>
      <x:c r="X2559" s="13" t="n">
        <x:f>IF(N2559="Yes",L2559,0)</x:f>
        <x:v>0</x:v>
      </x:c>
      <x:c r="Y2559" s="14" t="n">
        <x:v>1</x:v>
      </x:c>
      <x:c r="Z2559" s="13" t="str">
        <x:v>Industrial / workshop / storage</x:v>
      </x:c>
    </x:row>
    <x:row r="2560" ht="42" customHeight="1">
      <x:c r="A2560" s="13" t="str">
        <x:v>SE1580</x:v>
      </x:c>
      <x:c r="B2560" s="15" t="str">
        <x:v>Swindon</x:v>
      </x:c>
      <x:c r="C2560" s="15" t="str">
        <x:v>Swindon</x:v>
      </x:c>
      <x:c r="D2560" s="14" t="n">
        <x:v>183680</x:v>
      </x:c>
      <x:c r="E2560" s="13" t="str">
        <x:v>Town</x:v>
      </x:c>
      <x:c r="F2560" s="15" t="str">
        <x:v>Cheney Manor Industrial Estate</x:v>
      </x:c>
      <x:c r="G2560" s="15" t="str">
        <x:v>Unit 2, Brunel Trade Park, Cheney Manor Industrial Estate, Swindon</x:v>
      </x:c>
      <x:c r="H2560" s="13" t="str">
        <x:v>Current</x:v>
      </x:c>
      <x:c r="I2560" s="14" t="n">
        <x:v>1500</x:v>
      </x:c>
      <x:c r="J2560" s="13" t="str">
        <x:f>IF(AND(ISNUMBER(I2560),I2560&gt;0),IF(I2560&lt;=1000,"1–1,000",IF(I2560&lt;=2500,"1,001–2,500",IF(I2560&lt;=5000,"2,501–5,000",IF(I2560&lt;=10000,"5,001–10,000","10,001–15,000")))),"1,001–2,500")</x:f>
        <x:v>1,001–2,500</x:v>
      </x:c>
      <x:c r="K2560" s="16"/>
      <x:c r="L2560" s="43" t="str">
        <x:f>IF(AND(ISNUMBER(I2560),I2560&gt;0,ISNUMBER(K2560),K2560&gt;0),K2560/I2560,"n.a.")</x:f>
        <x:v>n.a.</x:v>
      </x:c>
      <x:c r="M2560" s="43"/>
      <x:c r="N2560" s="13" t="str">
        <x:v>No</x:v>
      </x:c>
      <x:c r="O2560" s="15" t="str">
        <x:v>MINIMUM EAVES HEIGHT: 5.5M</x:v>
      </x:c>
      <x:c r="P2560" s="15" t="str">
        <x:v>ELECTRIC ROLLER SHUTTER LOADING DOORS</x:v>
      </x:c>
      <x:c r="Q2560" s="15" t="str">
        <x:v>Industrial/warehouse accommodation.</x:v>
      </x:c>
      <x:c r="R2560" s="15" t="str">
        <x:v>Advertised to let Named area from current direct scheme schedule. No allocation of scheme-level rent range. Units 3 and 5 marked Under Offer in direct inventory and excluded.</x:v>
      </x:c>
      <x:c r="S2560" s="15" t="str">
        <x:v>https://search.whitmarshlockhart.com/properties/290453-brunel-trade-park-103-cheney-manor-industrial-estate-swindon</x:v>
      </x:c>
      <x:c r="T2560" s="15" t="str"/>
      <x:c r="U2560" s="15" t="str"/>
      <x:c r="V2560" s="15" t="str">
        <x:v>Swindon — Cheney Manor Industrial Estate</x:v>
      </x:c>
      <x:c r="W2560" s="15" t="str">
        <x:v>Individual unit ≤15,000 sq ft</x:v>
      </x:c>
      <x:c r="X2560" s="13" t="n">
        <x:f>IF(N2560="Yes",L2560,0)</x:f>
        <x:v>0</x:v>
      </x:c>
      <x:c r="Y2560" s="14" t="n">
        <x:v>1</x:v>
      </x:c>
      <x:c r="Z2560" s="13" t="str">
        <x:v>Industrial / workshop / storage</x:v>
      </x:c>
    </x:row>
    <x:row r="2561" ht="42" customHeight="1">
      <x:c r="A2561" s="13" t="str">
        <x:v>SE1581</x:v>
      </x:c>
      <x:c r="B2561" s="15" t="str">
        <x:v>Swindon</x:v>
      </x:c>
      <x:c r="C2561" s="15" t="str">
        <x:v>Swindon</x:v>
      </x:c>
      <x:c r="D2561" s="14" t="n">
        <x:v>183680</x:v>
      </x:c>
      <x:c r="E2561" s="13" t="str">
        <x:v>Town</x:v>
      </x:c>
      <x:c r="F2561" s="15" t="str">
        <x:v>Cheney Manor Industrial Estate</x:v>
      </x:c>
      <x:c r="G2561" s="15" t="str">
        <x:v>Unit 4, Brunel Trade Park, Cheney Manor Industrial Estate, Swindon</x:v>
      </x:c>
      <x:c r="H2561" s="13" t="str">
        <x:v>Current</x:v>
      </x:c>
      <x:c r="I2561" s="14" t="n">
        <x:v>1500</x:v>
      </x:c>
      <x:c r="J2561" s="13" t="str">
        <x:f>IF(AND(ISNUMBER(I2561),I2561&gt;0),IF(I2561&lt;=1000,"1–1,000",IF(I2561&lt;=2500,"1,001–2,500",IF(I2561&lt;=5000,"2,501–5,000",IF(I2561&lt;=10000,"5,001–10,000","10,001–15,000")))),"1,001–2,500")</x:f>
        <x:v>1,001–2,500</x:v>
      </x:c>
      <x:c r="K2561" s="16"/>
      <x:c r="L2561" s="43" t="str">
        <x:f>IF(AND(ISNUMBER(I2561),I2561&gt;0,ISNUMBER(K2561),K2561&gt;0),K2561/I2561,"n.a.")</x:f>
        <x:v>n.a.</x:v>
      </x:c>
      <x:c r="M2561" s="43"/>
      <x:c r="N2561" s="13" t="str">
        <x:v>No</x:v>
      </x:c>
      <x:c r="O2561" s="15" t="str">
        <x:v>MINIMUM EAVES HEIGHT: 5.5M</x:v>
      </x:c>
      <x:c r="P2561" s="15" t="str">
        <x:v>ELECTRIC ROLLER SHUTTER LOADING DOORS</x:v>
      </x:c>
      <x:c r="Q2561" s="15" t="str">
        <x:v>Industrial/warehouse accommodation.</x:v>
      </x:c>
      <x:c r="R2561" s="15" t="str">
        <x:v>Advertised to let Named area from current direct scheme schedule. No allocation of scheme-level rent range. Units 3 and 5 marked Under Offer in direct inventory and excluded.</x:v>
      </x:c>
      <x:c r="S2561" s="15" t="str">
        <x:v>https://search.whitmarshlockhart.com/properties/290453-brunel-trade-park-103-cheney-manor-industrial-estate-swindon</x:v>
      </x:c>
      <x:c r="T2561" s="15" t="str"/>
      <x:c r="U2561" s="15" t="str"/>
      <x:c r="V2561" s="15" t="str">
        <x:v>Swindon — Cheney Manor Industrial Estate</x:v>
      </x:c>
      <x:c r="W2561" s="15" t="str">
        <x:v>Individual unit ≤15,000 sq ft</x:v>
      </x:c>
      <x:c r="X2561" s="13" t="n">
        <x:f>IF(N2561="Yes",L2561,0)</x:f>
        <x:v>0</x:v>
      </x:c>
      <x:c r="Y2561" s="14" t="n">
        <x:v>1</x:v>
      </x:c>
      <x:c r="Z2561" s="13" t="str">
        <x:v>Industrial / workshop / storage</x:v>
      </x:c>
    </x:row>
    <x:row r="2562" ht="42" customHeight="1">
      <x:c r="A2562" s="13" t="str">
        <x:v>SE1582</x:v>
      </x:c>
      <x:c r="B2562" s="15" t="str">
        <x:v>Swindon</x:v>
      </x:c>
      <x:c r="C2562" s="15" t="str">
        <x:v>Swindon</x:v>
      </x:c>
      <x:c r="D2562" s="14" t="n">
        <x:v>183680</x:v>
      </x:c>
      <x:c r="E2562" s="13" t="str">
        <x:v>Town</x:v>
      </x:c>
      <x:c r="F2562" s="15" t="str">
        <x:v>Cheney Manor Industrial Estate</x:v>
      </x:c>
      <x:c r="G2562" s="15" t="str">
        <x:v>Unit 6, Brunel Trade Park, Cheney Manor Industrial Estate, Swindon</x:v>
      </x:c>
      <x:c r="H2562" s="13" t="str">
        <x:v>Current</x:v>
      </x:c>
      <x:c r="I2562" s="14" t="n">
        <x:v>2250</x:v>
      </x:c>
      <x:c r="J2562" s="13" t="str">
        <x:f>IF(AND(ISNUMBER(I2562),I2562&gt;0),IF(I2562&lt;=1000,"1–1,000",IF(I2562&lt;=2500,"1,001–2,500",IF(I2562&lt;=5000,"2,501–5,000",IF(I2562&lt;=10000,"5,001–10,000","10,001–15,000")))),"1,001–2,500")</x:f>
        <x:v>1,001–2,500</x:v>
      </x:c>
      <x:c r="K2562" s="16"/>
      <x:c r="L2562" s="43" t="str">
        <x:f>IF(AND(ISNUMBER(I2562),I2562&gt;0,ISNUMBER(K2562),K2562&gt;0),K2562/I2562,"n.a.")</x:f>
        <x:v>n.a.</x:v>
      </x:c>
      <x:c r="M2562" s="43"/>
      <x:c r="N2562" s="13" t="str">
        <x:v>No</x:v>
      </x:c>
      <x:c r="O2562" s="15" t="str">
        <x:v>MINIMUM EAVES HEIGHT: 5.5M</x:v>
      </x:c>
      <x:c r="P2562" s="15" t="str">
        <x:v>ELECTRIC ROLLER SHUTTER LOADING DOORS</x:v>
      </x:c>
      <x:c r="Q2562" s="15" t="str">
        <x:v>Industrial/warehouse accommodation.</x:v>
      </x:c>
      <x:c r="R2562" s="15" t="str">
        <x:v>Advertised to let Named area from current direct scheme schedule. No allocation of scheme-level rent range. Units 3 and 5 marked Under Offer in direct inventory and excluded.</x:v>
      </x:c>
      <x:c r="S2562" s="15" t="str">
        <x:v>https://search.whitmarshlockhart.com/properties/290453-brunel-trade-park-103-cheney-manor-industrial-estate-swindon</x:v>
      </x:c>
      <x:c r="T2562" s="15" t="str"/>
      <x:c r="U2562" s="15" t="str"/>
      <x:c r="V2562" s="15" t="str">
        <x:v>Swindon — Cheney Manor Industrial Estate</x:v>
      </x:c>
      <x:c r="W2562" s="15" t="str">
        <x:v>Individual unit ≤15,000 sq ft</x:v>
      </x:c>
      <x:c r="X2562" s="13" t="n">
        <x:f>IF(N2562="Yes",L2562,0)</x:f>
        <x:v>0</x:v>
      </x:c>
      <x:c r="Y2562" s="14" t="n">
        <x:v>1</x:v>
      </x:c>
      <x:c r="Z2562" s="13" t="str">
        <x:v>Industrial / workshop / storage</x:v>
      </x:c>
    </x:row>
    <x:row r="2563" ht="49" customHeight="1">
      <x:c r="A2563" s="13" t="str">
        <x:v>SE1583</x:v>
      </x:c>
      <x:c r="B2563" s="15" t="str">
        <x:v>Swindon</x:v>
      </x:c>
      <x:c r="C2563" s="15" t="str">
        <x:v>Swindon</x:v>
      </x:c>
      <x:c r="D2563" s="14" t="n">
        <x:v>183680</x:v>
      </x:c>
      <x:c r="E2563" s="13" t="str">
        <x:v>Town</x:v>
      </x:c>
      <x:c r="F2563" s="15" t="str">
        <x:v>Cheney Manor Industrial Estate</x:v>
      </x:c>
      <x:c r="G2563" s="15" t="str">
        <x:v>Unit 7, Brunel Trade Park, 103 Cheney Manor Industrial Estate, Swindon SN2</x:v>
      </x:c>
      <x:c r="H2563" s="13" t="str">
        <x:v>Current</x:v>
      </x:c>
      <x:c r="I2563" s="14" t="n">
        <x:v>2250</x:v>
      </x:c>
      <x:c r="J2563" s="13" t="str">
        <x:f>IF(AND(ISNUMBER(I2563),I2563&gt;0),IF(I2563&lt;=1000,"1–1,000",IF(I2563&lt;=2500,"1,001–2,500",IF(I2563&lt;=5000,"2,501–5,000",IF(I2563&lt;=10000,"5,001–10,000","10,001–15,000")))),"1,001–2,500")</x:f>
        <x:v>1,001–2,500</x:v>
      </x:c>
      <x:c r="K2563" s="16" t="n">
        <x:v>24750</x:v>
      </x:c>
      <x:c r="L2563" s="43" t="n">
        <x:f>IF(AND(ISNUMBER(I2563),I2563&gt;0,ISNUMBER(K2563),K2563&gt;0),K2563/I2563,"n.a.")</x:f>
        <x:v>11</x:v>
      </x:c>
      <x:c r="M2563" s="43"/>
      <x:c r="N2563" s="13" t="str">
        <x:v>Yes</x:v>
      </x:c>
      <x:c r="O2563" s="15" t="str">
        <x:v>MINIMUM EAVES HEIGHT: 5.5M</x:v>
      </x:c>
      <x:c r="P2563" s="15" t="str">
        <x:v>ELECTRIC ROLLER SHUTTER LOADING DOORS</x:v>
      </x:c>
      <x:c r="Q2563" s="15" t="str">
        <x:v>Industrial/warehouse accommodation; trade counter.</x:v>
      </x:c>
      <x:c r="R2563" s="15" t="str">
        <x:v>Advertised to let Current advert observed on 4 November 2026. Direct agent asking-rent field checked; excludes separately stated rates/service charges.</x:v>
      </x:c>
      <x:c r="S2563" s="15" t="str">
        <x:v>https://www.zoopla.co.uk/to-rent/commercial/details/73597316/</x:v>
      </x:c>
      <x:c r="T2563" s="15" t="str">
        <x:v>https://search.whitmarshlockhart.com/properties/379598-unit-7-brunel-trade-park-103-cheney-manor-industrial-estate-swindon</x:v>
      </x:c>
      <x:c r="U2563" s="15" t="str"/>
      <x:c r="V2563" s="15" t="str">
        <x:v>Swindon — Cheney Manor Industrial Estate</x:v>
      </x:c>
      <x:c r="W2563" s="15" t="str">
        <x:v>Individual unit ≤15,000 sq ft</x:v>
      </x:c>
      <x:c r="X2563" s="13" t="n">
        <x:f>IF(N2563="Yes",L2563,0)</x:f>
        <x:v>11</x:v>
      </x:c>
      <x:c r="Y2563" s="14" t="n">
        <x:v>1</x:v>
      </x:c>
      <x:c r="Z2563" s="13" t="str">
        <x:v>Industrial / workshop / storage</x:v>
      </x:c>
    </x:row>
    <x:row r="2564" ht="49" customHeight="1">
      <x:c r="A2564" s="13" t="str">
        <x:v>SE1584</x:v>
      </x:c>
      <x:c r="B2564" s="15" t="str">
        <x:v>Swindon</x:v>
      </x:c>
      <x:c r="C2564" s="15" t="str">
        <x:v>Swindon</x:v>
      </x:c>
      <x:c r="D2564" s="14" t="n">
        <x:v>183680</x:v>
      </x:c>
      <x:c r="E2564" s="13" t="str">
        <x:v>Town</x:v>
      </x:c>
      <x:c r="F2564" s="15" t="str">
        <x:v>Cheney Manor Industrial Estate</x:v>
      </x:c>
      <x:c r="G2564" s="15" t="str">
        <x:v>Unit 8, Brunel Trade Park, 103 Cheney Manor Industrial Estate, Swindon SN2</x:v>
      </x:c>
      <x:c r="H2564" s="13" t="str">
        <x:v>Current</x:v>
      </x:c>
      <x:c r="I2564" s="14" t="n">
        <x:v>3115</x:v>
      </x:c>
      <x:c r="J2564" s="13" t="str">
        <x:f>IF(AND(ISNUMBER(I2564),I2564&gt;0),IF(I2564&lt;=1000,"1–1,000",IF(I2564&lt;=2500,"1,001–2,500",IF(I2564&lt;=5000,"2,501–5,000",IF(I2564&lt;=10000,"5,001–10,000","10,001–15,000")))),"2,501–5,000")</x:f>
        <x:v>2,501–5,000</x:v>
      </x:c>
      <x:c r="K2564" s="16" t="n">
        <x:v>42750</x:v>
      </x:c>
      <x:c r="L2564" s="43" t="n">
        <x:f>IF(AND(ISNUMBER(I2564),I2564&gt;0,ISNUMBER(K2564),K2564&gt;0),K2564/I2564,"n.a.")</x:f>
        <x:v>13.723916532905298</x:v>
      </x:c>
      <x:c r="M2564" s="43"/>
      <x:c r="N2564" s="13" t="str">
        <x:v>Yes</x:v>
      </x:c>
      <x:c r="O2564" s="15" t="str">
        <x:v>MINIMUM EAVES HEIGHT: 5.5M</x:v>
      </x:c>
      <x:c r="P2564" s="15" t="str">
        <x:v>ELECTRIC ROLLER SHUTTER LOADING DOORS</x:v>
      </x:c>
      <x:c r="Q2564" s="15" t="str">
        <x:v>Industrial/warehouse accommodation; trade counter.</x:v>
      </x:c>
      <x:c r="R2564" s="15" t="str">
        <x:v>Advertised to let Current advert observed on 4 November 2026. Direct agent asking-rent field checked; excludes separately stated rates/service charges.</x:v>
      </x:c>
      <x:c r="S2564" s="15" t="str">
        <x:v>https://www.zoopla.co.uk/to-rent/commercial/details/72159996/</x:v>
      </x:c>
      <x:c r="T2564" s="15" t="str">
        <x:v>https://search.whitmarshlockhart.com/properties/348307-unit-8-brunel-trade-park-103-cheney-manor-industrial-estate-swindon</x:v>
      </x:c>
      <x:c r="U2564" s="15" t="str"/>
      <x:c r="V2564" s="15" t="str">
        <x:v>Swindon — Cheney Manor Industrial Estate</x:v>
      </x:c>
      <x:c r="W2564" s="15" t="str">
        <x:v>Individual unit ≤15,000 sq ft</x:v>
      </x:c>
      <x:c r="X2564" s="13" t="n">
        <x:f>IF(N2564="Yes",L2564,0)</x:f>
        <x:v>13.723916532905298</x:v>
      </x:c>
      <x:c r="Y2564" s="14" t="n">
        <x:v>1</x:v>
      </x:c>
      <x:c r="Z2564" s="13" t="str">
        <x:v>Industrial / workshop / storage</x:v>
      </x:c>
    </x:row>
    <x:row r="2565" ht="49" customHeight="1">
      <x:c r="A2565" s="13" t="str">
        <x:v>SE1585</x:v>
      </x:c>
      <x:c r="B2565" s="15" t="str">
        <x:v>Swindon</x:v>
      </x:c>
      <x:c r="C2565" s="15" t="str">
        <x:v>Swindon</x:v>
      </x:c>
      <x:c r="D2565" s="14" t="n">
        <x:v>183680</x:v>
      </x:c>
      <x:c r="E2565" s="13" t="str">
        <x:v>Town</x:v>
      </x:c>
      <x:c r="F2565" s="15" t="str">
        <x:v>Cheney Manor Industrial Estate</x:v>
      </x:c>
      <x:c r="G2565" s="15" t="str">
        <x:v>Unit 9, Brunel Trade Park, 103 Cheney Manor Industrial Estate, Swindon SN2</x:v>
      </x:c>
      <x:c r="H2565" s="13" t="str">
        <x:v>Current</x:v>
      </x:c>
      <x:c r="I2565" s="14" t="n">
        <x:v>6450</x:v>
      </x:c>
      <x:c r="J2565" s="13" t="str">
        <x:f>IF(AND(ISNUMBER(I2565),I2565&gt;0),IF(I2565&lt;=1000,"1–1,000",IF(I2565&lt;=2500,"1,001–2,500",IF(I2565&lt;=5000,"2,501–5,000",IF(I2565&lt;=10000,"5,001–10,000","10,001–15,000")))),"5,001–10,000")</x:f>
        <x:v>5,001–10,000</x:v>
      </x:c>
      <x:c r="K2565" s="16" t="n">
        <x:v>64750</x:v>
      </x:c>
      <x:c r="L2565" s="43" t="n">
        <x:f>IF(AND(ISNUMBER(I2565),I2565&gt;0,ISNUMBER(K2565),K2565&gt;0),K2565/I2565,"n.a.")</x:f>
        <x:v>10.03875968992248</x:v>
      </x:c>
      <x:c r="M2565" s="43"/>
      <x:c r="N2565" s="13" t="str">
        <x:v>Yes</x:v>
      </x:c>
      <x:c r="O2565" s="15" t="str">
        <x:v>MINIMUM EAVES HEIGHT: 5.5M</x:v>
      </x:c>
      <x:c r="P2565" s="15" t="str">
        <x:v>ELECTRIC ROLLER SHUTTER LOADING DOORS</x:v>
      </x:c>
      <x:c r="Q2565" s="15" t="str">
        <x:v>Industrial/warehouse accommodation; trade counter.</x:v>
      </x:c>
      <x:c r="R2565" s="15" t="str">
        <x:v>Advertised to let Current advert observed on 4 November 2026. Direct agent asking-rent field checked; excludes separately stated rates/service charges.</x:v>
      </x:c>
      <x:c r="S2565" s="15" t="str">
        <x:v>https://www.zoopla.co.uk/to-rent/commercial/details/72159987/</x:v>
      </x:c>
      <x:c r="T2565" s="15" t="str">
        <x:v>https://search.whitmarshlockhart.com/properties/348308-unit-9-brunel-trade-park-103-cheney-manor-industrial-estate-swindon</x:v>
      </x:c>
      <x:c r="U2565" s="15" t="str"/>
      <x:c r="V2565" s="15" t="str">
        <x:v>Swindon — Cheney Manor Industrial Estate</x:v>
      </x:c>
      <x:c r="W2565" s="15" t="str">
        <x:v>Individual unit ≤15,000 sq ft</x:v>
      </x:c>
      <x:c r="X2565" s="13" t="n">
        <x:f>IF(N2565="Yes",L2565,0)</x:f>
        <x:v>10.03875968992248</x:v>
      </x:c>
      <x:c r="Y2565" s="14" t="n">
        <x:v>1</x:v>
      </x:c>
      <x:c r="Z2565" s="13" t="str">
        <x:v>Industrial / workshop / storage</x:v>
      </x:c>
    </x:row>
    <x:row r="2566" ht="49" customHeight="1">
      <x:c r="A2566" s="13" t="str">
        <x:v>SE1586</x:v>
      </x:c>
      <x:c r="B2566" s="15" t="str">
        <x:v>Swindon</x:v>
      </x:c>
      <x:c r="C2566" s="15" t="str">
        <x:v>Swindon</x:v>
      </x:c>
      <x:c r="D2566" s="14" t="n">
        <x:v>183680</x:v>
      </x:c>
      <x:c r="E2566" s="13" t="str">
        <x:v>Town</x:v>
      </x:c>
      <x:c r="F2566" s="15" t="str">
        <x:v>Cheney Manor Industrial Estate</x:v>
      </x:c>
      <x:c r="G2566" s="15" t="str">
        <x:v>Units C And D, The Old Bakery, Kiln Lane, Cheney Manor, Swindon SN2</x:v>
      </x:c>
      <x:c r="H2566" s="13" t="str">
        <x:v>Current</x:v>
      </x:c>
      <x:c r="I2566" s="14" t="n">
        <x:v>7807</x:v>
      </x:c>
      <x:c r="J2566" s="13" t="str">
        <x:f>IF(AND(ISNUMBER(I2566),I2566&gt;0),IF(I2566&lt;=1000,"1–1,000",IF(I2566&lt;=2500,"1,001–2,500",IF(I2566&lt;=5000,"2,501–5,000",IF(I2566&lt;=10000,"5,001–10,000","10,001–15,000")))),"5,001–10,000")</x:f>
        <x:v>5,001–10,000</x:v>
      </x:c>
      <x:c r="K2566" s="16" t="n">
        <x:v>54756</x:v>
      </x:c>
      <x:c r="L2566" s="43" t="n">
        <x:f>IF(AND(ISNUMBER(I2566),I2566&gt;0,ISNUMBER(K2566),K2566&gt;0),K2566/I2566,"n.a.")</x:f>
        <x:v>7.013705648776739</x:v>
      </x:c>
      <x:c r="M2566" s="43"/>
      <x:c r="N2566" s="13" t="str">
        <x:v>Yes</x:v>
      </x:c>
      <x:c r="O2566" s="15" t="str">
        <x:v>The warehouse eaves height is approximately 3.8m rising to 6.25m at the apex.; The eaves height is 3.75m rising to 5.9m at the apex.</x:v>
      </x:c>
      <x:c r="P2566" s="15" t="str">
        <x:v>Unit C is accessed via an electric roller shutter door with a separate personnel door alongside leading into a two storey reception and office area.</x:v>
      </x:c>
      <x:c r="Q2566" s="15" t="str">
        <x:v>Industrial/warehouse accommodation.</x:v>
      </x:c>
      <x:c r="R2566" s="15" t="str">
        <x:v>Advertised to let Current advert observed on 4 November 2026. Annual asking rent is 12 × advertised monthly rent; portal values may be rounded.</x:v>
      </x:c>
      <x:c r="S2566" s="15" t="str">
        <x:v>https://www.zoopla.co.uk/to-rent/commercial/details/71058942/</x:v>
      </x:c>
      <x:c r="T2566" s="15" t="str">
        <x:v>https://search.loveday.uk.com/properties/293738-units-c-and-d-the-old-bakery-kiln-lane-swindon</x:v>
      </x:c>
      <x:c r="U2566" s="15" t="str"/>
      <x:c r="V2566" s="15" t="str">
        <x:v>Swindon — Cheney Manor Industrial Estate</x:v>
      </x:c>
      <x:c r="W2566" s="15" t="str">
        <x:v>Individual unit ≤15,000 sq ft</x:v>
      </x:c>
      <x:c r="X2566" s="13" t="n">
        <x:f>IF(N2566="Yes",L2566,0)</x:f>
        <x:v>7.013705648776739</x:v>
      </x:c>
      <x:c r="Y2566" s="14" t="n">
        <x:v>1</x:v>
      </x:c>
      <x:c r="Z2566" s="13" t="str">
        <x:v>Industrial / workshop / storage</x:v>
      </x:c>
    </x:row>
    <x:row r="2567" ht="49" customHeight="1">
      <x:c r="A2567" s="13" t="str">
        <x:v>SE1587</x:v>
      </x:c>
      <x:c r="B2567" s="15" t="str">
        <x:v>Swindon</x:v>
      </x:c>
      <x:c r="C2567" s="15" t="str">
        <x:v>Swindon</x:v>
      </x:c>
      <x:c r="D2567" s="14" t="n">
        <x:v>183680</x:v>
      </x:c>
      <x:c r="E2567" s="13" t="str">
        <x:v>Town</x:v>
      </x:c>
      <x:c r="F2567" s="15" t="str">
        <x:v>Drakes Meadow Trade Park</x:v>
      </x:c>
      <x:c r="G2567" s="15" t="str">
        <x:v>Unit 2 Drakes Meadow Trade Park, Drakes Way, Swindon SN3</x:v>
      </x:c>
      <x:c r="H2567" s="13" t="str">
        <x:v>Current</x:v>
      </x:c>
      <x:c r="I2567" s="14"/>
      <x:c r="J2567" s="13" t="str">
        <x:f>IF(AND(ISNUMBER(I2567),I2567&gt;0),IF(I2567&lt;=1000,"1–1,000",IF(I2567&lt;=2500,"1,001–2,500",IF(I2567&lt;=5000,"2,501–5,000",IF(I2567&lt;=10000,"5,001–10,000","10,001–15,000")))),"Range crosses bands")</x:f>
        <x:v>Range crosses bands</x:v>
      </x:c>
      <x:c r="K2567" s="16"/>
      <x:c r="L2567" s="43" t="str">
        <x:f>IF(AND(ISNUMBER(I2567),I2567&gt;0,ISNUMBER(K2567),K2567&gt;0),K2567/I2567,"n.a.")</x:f>
        <x:v>n.a.</x:v>
      </x:c>
      <x:c r="M2567" s="43" t="n">
        <x:v>15</x:v>
      </x:c>
      <x:c r="N2567" s="13" t="str">
        <x:v>No</x:v>
      </x:c>
      <x:c r="O2567" s="15" t="str">
        <x:v>Unit 2 comprises a detached clear span portal frame building with 6m clear haunch height.</x:v>
      </x:c>
      <x:c r="P2567" s="15" t="str">
        <x:v>Not stated in reviewed sources</x:v>
      </x:c>
      <x:c r="Q2567" s="15" t="str">
        <x:v>Industrial/warehouse accommodation; trade counter.</x:v>
      </x:c>
      <x:c r="R2567" s="15" t="str">
        <x:v>Advertised to let Current advert observed on 4 November 2026. One named range/combined demise; no inferred individual areas or annual rent allocation. Direct agent asking-rent field checked; excludes separately stated rates/service charges.</x:v>
      </x:c>
      <x:c r="S2567" s="15" t="str">
        <x:v>https://www.zoopla.co.uk/to-rent/commercial/details/71658002/</x:v>
      </x:c>
      <x:c r="T2567" s="15" t="str">
        <x:v>https://search.whitmarshlockhart.com/properties/334635-unit-2-drakes-meadow-trade-park-drakes-way-swindon</x:v>
      </x:c>
      <x:c r="U2567" s="15" t="str"/>
      <x:c r="V2567" s="15" t="str">
        <x:v>Swindon — Drakes Meadow Trade Park</x:v>
      </x:c>
      <x:c r="W2567" s="15" t="str">
        <x:v>2,000–5,000 sq ft; exact unit area not stated</x:v>
      </x:c>
      <x:c r="X2567" s="13" t="n">
        <x:f>IF(N2567="Yes",L2567,0)</x:f>
        <x:v>0</x:v>
      </x:c>
      <x:c r="Y2567" s="14" t="n">
        <x:v>1</x:v>
      </x:c>
      <x:c r="Z2567" s="13" t="str">
        <x:v>Industrial / workshop / storage</x:v>
      </x:c>
    </x:row>
    <x:row r="2568" ht="49" customHeight="1">
      <x:c r="A2568" s="13" t="str">
        <x:v>SE1588</x:v>
      </x:c>
      <x:c r="B2568" s="15" t="str">
        <x:v>Swindon</x:v>
      </x:c>
      <x:c r="C2568" s="15" t="str">
        <x:v>Swindon</x:v>
      </x:c>
      <x:c r="D2568" s="14" t="n">
        <x:v>183680</x:v>
      </x:c>
      <x:c r="E2568" s="13" t="str">
        <x:v>Town</x:v>
      </x:c>
      <x:c r="F2568" s="15" t="str">
        <x:v>Elgin Industrial Estate</x:v>
      </x:c>
      <x:c r="G2568" s="15" t="str">
        <x:v>Units 22A &amp; B Cirencester Way, Elgin Industrial Estate, Swindon SN2</x:v>
      </x:c>
      <x:c r="H2568" s="13" t="str">
        <x:v>Current</x:v>
      </x:c>
      <x:c r="I2568" s="14"/>
      <x:c r="J2568" s="13" t="str">
        <x:f>IF(AND(ISNUMBER(I2568),I2568&gt;0),IF(I2568&lt;=1000,"1–1,000",IF(I2568&lt;=2500,"1,001–2,500",IF(I2568&lt;=5000,"2,501–5,000",IF(I2568&lt;=10000,"5,001–10,000","10,001–15,000")))),"Range crosses bands")</x:f>
        <x:v>Range crosses bands</x:v>
      </x:c>
      <x:c r="K2568" s="16"/>
      <x:c r="L2568" s="43" t="str">
        <x:f>IF(AND(ISNUMBER(I2568),I2568&gt;0,ISNUMBER(K2568),K2568&gt;0),K2568/I2568,"n.a.")</x:f>
        <x:v>n.a.</x:v>
      </x:c>
      <x:c r="M2568" s="43" t="n">
        <x:v>12.5</x:v>
      </x:c>
      <x:c r="N2568" s="13" t="str">
        <x:v>No</x:v>
      </x:c>
      <x:c r="O2568" s="15" t="str">
        <x:v>Not stated in reviewed sources</x:v>
      </x:c>
      <x:c r="P2568" s="15" t="str">
        <x:v>Not stated in reviewed sources</x:v>
      </x:c>
      <x:c r="Q2568" s="15" t="str">
        <x:v>Industrial/warehouse accommodation.</x:v>
      </x:c>
      <x:c r="R2568" s="15" t="str">
        <x:v>Advertised to let Current advert observed on 4 November 2026. One named range/combined demise; no inferred individual areas or annual rent allocation. Direct agent asking-rent field checked; excludes separately stated rates/service charges.</x:v>
      </x:c>
      <x:c r="S2568" s="15" t="str">
        <x:v>https://www.zoopla.co.uk/to-rent/commercial/details/58403159/</x:v>
      </x:c>
      <x:c r="T2568" s="15" t="str">
        <x:v>https://search.whitmarshlockhart.com/properties/66268-units-22a-b-cirencester-way-elgin-industrial-estate-swindon</x:v>
      </x:c>
      <x:c r="U2568" s="15" t="str"/>
      <x:c r="V2568" s="15" t="str">
        <x:v>Swindon — Elgin Industrial Estate</x:v>
      </x:c>
      <x:c r="W2568" s="15" t="str">
        <x:v>4,000–12,540 sq ft; exact unit area not stated</x:v>
      </x:c>
      <x:c r="X2568" s="13" t="n">
        <x:f>IF(N2568="Yes",L2568,0)</x:f>
        <x:v>0</x:v>
      </x:c>
      <x:c r="Y2568" s="14" t="n">
        <x:v>1</x:v>
      </x:c>
      <x:c r="Z2568" s="13" t="str">
        <x:v>Industrial / workshop / storage</x:v>
      </x:c>
    </x:row>
    <x:row r="2569" ht="42" customHeight="1">
      <x:c r="A2569" s="13" t="str">
        <x:v>SE1589</x:v>
      </x:c>
      <x:c r="B2569" s="15" t="str">
        <x:v>Swindon</x:v>
      </x:c>
      <x:c r="C2569" s="15" t="str">
        <x:v>Swindon</x:v>
      </x:c>
      <x:c r="D2569" s="14" t="n">
        <x:v>183680</x:v>
      </x:c>
      <x:c r="E2569" s="13" t="str">
        <x:v>Town</x:v>
      </x:c>
      <x:c r="F2569" s="15" t="str">
        <x:v>Equity Trade Centre</x:v>
      </x:c>
      <x:c r="G2569" s="15" t="str">
        <x:v>Unit 10 Equity Trade Centre, Radway Road, Swindon SN3</x:v>
      </x:c>
      <x:c r="H2569" s="13" t="str">
        <x:v>Uncertain</x:v>
      </x:c>
      <x:c r="I2569" s="14" t="n">
        <x:v>6376</x:v>
      </x:c>
      <x:c r="J2569" s="13" t="str">
        <x:f>IF(AND(ISNUMBER(I2569),I2569&gt;0),IF(I2569&lt;=1000,"1–1,000",IF(I2569&lt;=2500,"1,001–2,500",IF(I2569&lt;=5000,"2,501–5,000",IF(I2569&lt;=10000,"5,001–10,000","10,001–15,000")))),"5,001–10,000")</x:f>
        <x:v>5,001–10,000</x:v>
      </x:c>
      <x:c r="K2569" s="16"/>
      <x:c r="L2569" s="43" t="str">
        <x:f>IF(AND(ISNUMBER(I2569),I2569&gt;0,ISNUMBER(K2569),K2569&gt;0),K2569/I2569,"n.a.")</x:f>
        <x:v>n.a.</x:v>
      </x:c>
      <x:c r="M2569" s="43"/>
      <x:c r="N2569" s="13" t="str">
        <x:v>No</x:v>
      </x:c>
      <x:c r="O2569" s="15" t="str">
        <x:v>Not stated in reviewed sources</x:v>
      </x:c>
      <x:c r="P2569" s="15" t="str">
        <x:v>Not stated in reviewed sources</x:v>
      </x:c>
      <x:c r="Q2569" s="15" t="str">
        <x:v>Industrial/warehouse accommodation.</x:v>
      </x:c>
      <x:c r="R2569" s="15" t="str">
        <x:v>Completion / current availability not verified Current advert observed on 4 November 2026. Advert describes future comprehensive refurbishment; completed availability not verified.</x:v>
      </x:c>
      <x:c r="S2569" s="15" t="str">
        <x:v>https://www.zoopla.co.uk/to-rent/commercial/details/72882317/</x:v>
      </x:c>
      <x:c r="T2569" s="15" t="str">
        <x:v>https://www.rightmove.co.uk/properties/174221354#/?channel=COM_LET</x:v>
      </x:c>
      <x:c r="U2569" s="15" t="str"/>
      <x:c r="V2569" s="15" t="str">
        <x:v>Swindon — Equity Trade Centre</x:v>
      </x:c>
      <x:c r="W2569" s="15" t="str">
        <x:v>Individual unit ≤15,000 sq ft</x:v>
      </x:c>
      <x:c r="X2569" s="13" t="n">
        <x:f>IF(N2569="Yes",L2569,0)</x:f>
        <x:v>0</x:v>
      </x:c>
      <x:c r="Y2569" s="14" t="n">
        <x:v>1</x:v>
      </x:c>
      <x:c r="Z2569" s="13" t="str">
        <x:v>Industrial / workshop / storage</x:v>
      </x:c>
    </x:row>
    <x:row r="2570" ht="42" customHeight="1">
      <x:c r="A2570" s="13" t="str">
        <x:v>SE1590</x:v>
      </x:c>
      <x:c r="B2570" s="15" t="str">
        <x:v>Swindon</x:v>
      </x:c>
      <x:c r="C2570" s="15" t="str">
        <x:v>Swindon</x:v>
      </x:c>
      <x:c r="D2570" s="14" t="n">
        <x:v>183680</x:v>
      </x:c>
      <x:c r="E2570" s="13" t="str">
        <x:v>Town</x:v>
      </x:c>
      <x:c r="F2570" s="15" t="str">
        <x:v>Equity Trade Centre</x:v>
      </x:c>
      <x:c r="G2570" s="15" t="str">
        <x:v>Unit 7 Equity Trade Centre, Swindon SN3</x:v>
      </x:c>
      <x:c r="H2570" s="13" t="str">
        <x:v>Uncertain</x:v>
      </x:c>
      <x:c r="I2570" s="14" t="n">
        <x:v>7221</x:v>
      </x:c>
      <x:c r="J2570" s="13" t="str">
        <x:f>IF(AND(ISNUMBER(I2570),I2570&gt;0),IF(I2570&lt;=1000,"1–1,000",IF(I2570&lt;=2500,"1,001–2,500",IF(I2570&lt;=5000,"2,501–5,000",IF(I2570&lt;=10000,"5,001–10,000","10,001–15,000")))),"5,001–10,000")</x:f>
        <x:v>5,001–10,000</x:v>
      </x:c>
      <x:c r="K2570" s="16"/>
      <x:c r="L2570" s="43" t="str">
        <x:f>IF(AND(ISNUMBER(I2570),I2570&gt;0,ISNUMBER(K2570),K2570&gt;0),K2570/I2570,"n.a.")</x:f>
        <x:v>n.a.</x:v>
      </x:c>
      <x:c r="M2570" s="43"/>
      <x:c r="N2570" s="13" t="str">
        <x:v>No</x:v>
      </x:c>
      <x:c r="O2570" s="15" t="str">
        <x:v>Not stated in reviewed sources</x:v>
      </x:c>
      <x:c r="P2570" s="15" t="str">
        <x:v>Not stated in reviewed sources</x:v>
      </x:c>
      <x:c r="Q2570" s="15" t="str">
        <x:v>Industrial/warehouse accommodation; refurbished space.</x:v>
      </x:c>
      <x:c r="R2570" s="15" t="str">
        <x:v>Completion / current availability not verified Current advert observed on 4 November 2026. Advert describes future comprehensive refurbishment; completed availability not verified.</x:v>
      </x:c>
      <x:c r="S2570" s="15" t="str">
        <x:v>https://www.zoopla.co.uk/to-rent/commercial/details/74566885/</x:v>
      </x:c>
      <x:c r="T2570" s="15" t="str">
        <x:v>https://www.rightmove.co.uk/properties/94565343#/?channel=COM_LET</x:v>
      </x:c>
      <x:c r="U2570" s="15" t="str"/>
      <x:c r="V2570" s="15" t="str">
        <x:v>Swindon — Equity Trade Centre</x:v>
      </x:c>
      <x:c r="W2570" s="15" t="str">
        <x:v>Individual unit ≤15,000 sq ft</x:v>
      </x:c>
      <x:c r="X2570" s="13" t="n">
        <x:f>IF(N2570="Yes",L2570,0)</x:f>
        <x:v>0</x:v>
      </x:c>
      <x:c r="Y2570" s="14" t="n">
        <x:v>1</x:v>
      </x:c>
      <x:c r="Z2570" s="13" t="str">
        <x:v>Industrial / workshop / storage</x:v>
      </x:c>
    </x:row>
    <x:row r="2571" ht="42" customHeight="1">
      <x:c r="A2571" s="13" t="str">
        <x:v>SE1591</x:v>
      </x:c>
      <x:c r="B2571" s="15" t="str">
        <x:v>Swindon</x:v>
      </x:c>
      <x:c r="C2571" s="15" t="str">
        <x:v>Swindon</x:v>
      </x:c>
      <x:c r="D2571" s="14" t="n">
        <x:v>183680</x:v>
      </x:c>
      <x:c r="E2571" s="13" t="str">
        <x:v>Town</x:v>
      </x:c>
      <x:c r="F2571" s="15" t="str">
        <x:v>Equity Trade Centre</x:v>
      </x:c>
      <x:c r="G2571" s="15" t="str">
        <x:v>Unit 9 Equity Trade Centre, Radway Road, Swindon SN3</x:v>
      </x:c>
      <x:c r="H2571" s="13" t="str">
        <x:v>Uncertain</x:v>
      </x:c>
      <x:c r="I2571" s="14" t="n">
        <x:v>6417</x:v>
      </x:c>
      <x:c r="J2571" s="13" t="str">
        <x:f>IF(AND(ISNUMBER(I2571),I2571&gt;0),IF(I2571&lt;=1000,"1–1,000",IF(I2571&lt;=2500,"1,001–2,500",IF(I2571&lt;=5000,"2,501–5,000",IF(I2571&lt;=10000,"5,001–10,000","10,001–15,000")))),"5,001–10,000")</x:f>
        <x:v>5,001–10,000</x:v>
      </x:c>
      <x:c r="K2571" s="16"/>
      <x:c r="L2571" s="43" t="str">
        <x:f>IF(AND(ISNUMBER(I2571),I2571&gt;0,ISNUMBER(K2571),K2571&gt;0),K2571/I2571,"n.a.")</x:f>
        <x:v>n.a.</x:v>
      </x:c>
      <x:c r="M2571" s="43"/>
      <x:c r="N2571" s="13" t="str">
        <x:v>No</x:v>
      </x:c>
      <x:c r="O2571" s="15" t="str">
        <x:v>Not stated in reviewed sources</x:v>
      </x:c>
      <x:c r="P2571" s="15" t="str">
        <x:v>Not stated in reviewed sources</x:v>
      </x:c>
      <x:c r="Q2571" s="15" t="str">
        <x:v>Industrial/warehouse accommodation.</x:v>
      </x:c>
      <x:c r="R2571" s="15" t="str">
        <x:v>Completion / current availability not verified Current advert observed on 4 November 2026. Advert describes future comprehensive refurbishment; completed availability not verified.</x:v>
      </x:c>
      <x:c r="S2571" s="15" t="str">
        <x:v>https://www.zoopla.co.uk/to-rent/commercial/details/72874293/</x:v>
      </x:c>
      <x:c r="T2571" s="15" t="str">
        <x:v>https://www.rightmove.co.uk/properties/174183224#/?channel=COM_LET</x:v>
      </x:c>
      <x:c r="U2571" s="15" t="str"/>
      <x:c r="V2571" s="15" t="str">
        <x:v>Swindon — Equity Trade Centre</x:v>
      </x:c>
      <x:c r="W2571" s="15" t="str">
        <x:v>Individual unit ≤15,000 sq ft</x:v>
      </x:c>
      <x:c r="X2571" s="13" t="n">
        <x:f>IF(N2571="Yes",L2571,0)</x:f>
        <x:v>0</x:v>
      </x:c>
      <x:c r="Y2571" s="14" t="n">
        <x:v>1</x:v>
      </x:c>
      <x:c r="Z2571" s="13" t="str">
        <x:v>Industrial / workshop / storage</x:v>
      </x:c>
    </x:row>
    <x:row r="2572" ht="42" customHeight="1">
      <x:c r="A2572" s="13" t="str">
        <x:v>SE1592</x:v>
      </x:c>
      <x:c r="B2572" s="15" t="str">
        <x:v>Swindon</x:v>
      </x:c>
      <x:c r="C2572" s="15" t="str">
        <x:v>Swindon</x:v>
      </x:c>
      <x:c r="D2572" s="14" t="n">
        <x:v>183680</x:v>
      </x:c>
      <x:c r="E2572" s="13" t="str">
        <x:v>Town</x:v>
      </x:c>
      <x:c r="F2572" s="15" t="str">
        <x:v>Ergo Business Park</x:v>
      </x:c>
      <x:c r="G2572" s="15" t="str">
        <x:v>Unit 10 Ergo Business Park, Greenbridge Road, Swindon SN3</x:v>
      </x:c>
      <x:c r="H2572" s="13" t="str">
        <x:v>Current</x:v>
      </x:c>
      <x:c r="I2572" s="14" t="n">
        <x:v>1523</x:v>
      </x:c>
      <x:c r="J2572" s="13" t="str">
        <x:f>IF(AND(ISNUMBER(I2572),I2572&gt;0),IF(I2572&lt;=1000,"1–1,000",IF(I2572&lt;=2500,"1,001–2,500",IF(I2572&lt;=5000,"2,501–5,000",IF(I2572&lt;=10000,"5,001–10,000","10,001–15,000")))),"1,001–2,500")</x:f>
        <x:v>1,001–2,500</x:v>
      </x:c>
      <x:c r="K2572" s="16" t="n">
        <x:v>16750</x:v>
      </x:c>
      <x:c r="L2572" s="43" t="n">
        <x:f>IF(AND(ISNUMBER(I2572),I2572&gt;0,ISNUMBER(K2572),K2572&gt;0),K2572/I2572,"n.a.")</x:f>
        <x:v>10.998030203545634</x:v>
      </x:c>
      <x:c r="M2572" s="43"/>
      <x:c r="N2572" s="13" t="str">
        <x:v>Yes</x:v>
      </x:c>
      <x:c r="O2572" s="15" t="str">
        <x:v>MINIMUM EAVES HEIGHT OF 6M; Minimum eaves height up to 6m</x:v>
      </x:c>
      <x:c r="P2572" s="15" t="str">
        <x:v>UP AND OVER ELECTRICAL LOADING DOOR (3.5m x 3.0m); Up and over, electric, loading door (3.5m x 3.0m)</x:v>
      </x:c>
      <x:c r="Q2572" s="15" t="str">
        <x:v>Industrial/warehouse accommodation.</x:v>
      </x:c>
      <x:c r="R2572" s="15" t="str">
        <x:v>Advertised to let Current advert observed on 4 November 2026. Direct agent asking-rent field checked; excludes separately stated rates/service charges.</x:v>
      </x:c>
      <x:c r="S2572" s="15" t="str">
        <x:v>https://www.zoopla.co.uk/to-rent/commercial/details/58403120/</x:v>
      </x:c>
      <x:c r="T2572" s="15" t="str">
        <x:v>https://search.whitmarshlockhart.com/properties/66170-unit-10-ergo-business-park-greenbridge-road-swindon</x:v>
      </x:c>
      <x:c r="U2572" s="15" t="str"/>
      <x:c r="V2572" s="15" t="str">
        <x:v>Swindon — Ergo Business Park</x:v>
      </x:c>
      <x:c r="W2572" s="15" t="str">
        <x:v>Individual unit ≤15,000 sq ft</x:v>
      </x:c>
      <x:c r="X2572" s="13" t="n">
        <x:f>IF(N2572="Yes",L2572,0)</x:f>
        <x:v>10.998030203545634</x:v>
      </x:c>
      <x:c r="Y2572" s="14" t="n">
        <x:v>1</x:v>
      </x:c>
      <x:c r="Z2572" s="13" t="str">
        <x:v>Industrial / workshop / storage</x:v>
      </x:c>
    </x:row>
    <x:row r="2573" ht="42" customHeight="1">
      <x:c r="A2573" s="13" t="str">
        <x:v>SE1593</x:v>
      </x:c>
      <x:c r="B2573" s="15" t="str">
        <x:v>Swindon</x:v>
      </x:c>
      <x:c r="C2573" s="15" t="str">
        <x:v>Swindon</x:v>
      </x:c>
      <x:c r="D2573" s="14" t="n">
        <x:v>183680</x:v>
      </x:c>
      <x:c r="E2573" s="13" t="str">
        <x:v>Town</x:v>
      </x:c>
      <x:c r="F2573" s="15" t="str">
        <x:v>Hawksworth Industrial Estate</x:v>
      </x:c>
      <x:c r="G2573" s="15" t="str">
        <x:v>Unit 13 Hawksworth Industrial Estate Newcombe Drive Swindon SN2 1DZ Unit</x:v>
      </x:c>
      <x:c r="H2573" s="13" t="str">
        <x:v>Current</x:v>
      </x:c>
      <x:c r="I2573" s="14" t="n">
        <x:v>10721</x:v>
      </x:c>
      <x:c r="J2573" s="13" t="str">
        <x:f>IF(AND(ISNUMBER(I2573),I2573&gt;0),IF(I2573&lt;=1000,"1–1,000",IF(I2573&lt;=2500,"1,001–2,500",IF(I2573&lt;=5000,"2,501–5,000",IF(I2573&lt;=10000,"5,001–10,000","10,001–15,000")))),"10,001–15,000")</x:f>
        <x:v>10,001–15,000</x:v>
      </x:c>
      <x:c r="K2573" s="16"/>
      <x:c r="L2573" s="43" t="str">
        <x:f>IF(AND(ISNUMBER(I2573),I2573&gt;0,ISNUMBER(K2573),K2573&gt;0),K2573/I2573,"n.a.")</x:f>
        <x:v>n.a.</x:v>
      </x:c>
      <x:c r="M2573" s="43"/>
      <x:c r="N2573" s="13" t="str">
        <x:v>No</x:v>
      </x:c>
      <x:c r="O2573" s="15" t="str">
        <x:v>Not stated in reviewed sources</x:v>
      </x:c>
      <x:c r="P2573" s="15" t="str">
        <x:v>Not stated in reviewed sources</x:v>
      </x:c>
      <x:c r="Q2573" s="15" t="str">
        <x:v>Industrial/warehouse accommodation.</x:v>
      </x:c>
      <x:c r="R2573" s="15" t="str">
        <x:v>Advertised to let Current advert observed on 4 November 2026.</x:v>
      </x:c>
      <x:c r="S2573" s="15" t="str">
        <x:v>https://www.rightmove.co.uk/properties/174169796#/?channel=COM_LET</x:v>
      </x:c>
      <x:c r="T2573" s="15" t="str"/>
      <x:c r="U2573" s="15" t="str"/>
      <x:c r="V2573" s="15" t="str">
        <x:v>Swindon — Hawksworth Industrial Estate</x:v>
      </x:c>
      <x:c r="W2573" s="15" t="str">
        <x:v>Individual unit ≤15,000 sq ft</x:v>
      </x:c>
      <x:c r="X2573" s="13" t="n">
        <x:f>IF(N2573="Yes",L2573,0)</x:f>
        <x:v>0</x:v>
      </x:c>
      <x:c r="Y2573" s="14" t="n">
        <x:v>1</x:v>
      </x:c>
      <x:c r="Z2573" s="13" t="str">
        <x:v>Industrial / workshop / storage</x:v>
      </x:c>
    </x:row>
    <x:row r="2574" ht="42" customHeight="1">
      <x:c r="A2574" s="13" t="str">
        <x:v>SE1594</x:v>
      </x:c>
      <x:c r="B2574" s="15" t="str">
        <x:v>Swindon</x:v>
      </x:c>
      <x:c r="C2574" s="15" t="str">
        <x:v>Swindon</x:v>
      </x:c>
      <x:c r="D2574" s="14" t="n">
        <x:v>183680</x:v>
      </x:c>
      <x:c r="E2574" s="13" t="str">
        <x:v>Town</x:v>
      </x:c>
      <x:c r="F2574" s="15" t="str">
        <x:v>Hillead Industrial Estate</x:v>
      </x:c>
      <x:c r="G2574" s="15" t="str">
        <x:v>Unit 5 Hillead Industrial Estate, Swindon SN5</x:v>
      </x:c>
      <x:c r="H2574" s="13" t="str">
        <x:v>Current</x:v>
      </x:c>
      <x:c r="I2574" s="14" t="n">
        <x:v>7768</x:v>
      </x:c>
      <x:c r="J2574" s="13" t="str">
        <x:f>IF(AND(ISNUMBER(I2574),I2574&gt;0),IF(I2574&lt;=1000,"1–1,000",IF(I2574&lt;=2500,"1,001–2,500",IF(I2574&lt;=5000,"2,501–5,000",IF(I2574&lt;=10000,"5,001–10,000","10,001–15,000")))),"5,001–10,000")</x:f>
        <x:v>5,001–10,000</x:v>
      </x:c>
      <x:c r="K2574" s="16"/>
      <x:c r="L2574" s="43" t="str">
        <x:f>IF(AND(ISNUMBER(I2574),I2574&gt;0,ISNUMBER(K2574),K2574&gt;0),K2574/I2574,"n.a.")</x:f>
        <x:v>n.a.</x:v>
      </x:c>
      <x:c r="M2574" s="43"/>
      <x:c r="N2574" s="13" t="str">
        <x:v>No</x:v>
      </x:c>
      <x:c r="O2574" s="15" t="str">
        <x:v>The unit benefits from: Minimum eaves height of 5m 1 Lo...</x:v>
      </x:c>
      <x:c r="P2574" s="15" t="str">
        <x:v>Not stated in reviewed sources</x:v>
      </x:c>
      <x:c r="Q2574" s="15" t="str">
        <x:v>Industrial/warehouse accommodation.</x:v>
      </x:c>
      <x:c r="R2574" s="15" t="str">
        <x:v>Advertised to let Current advert observed on 4 November 2026.</x:v>
      </x:c>
      <x:c r="S2574" s="15" t="str">
        <x:v>https://www.zoopla.co.uk/to-rent/commercial/details/69716280/</x:v>
      </x:c>
      <x:c r="T2574" s="15" t="str">
        <x:v>https://www.rightmove.co.uk/properties/159605375#/?channel=COM_LET</x:v>
      </x:c>
      <x:c r="U2574" s="15" t="str"/>
      <x:c r="V2574" s="15" t="str">
        <x:v>Swindon — Hillead Industrial Estate</x:v>
      </x:c>
      <x:c r="W2574" s="15" t="str">
        <x:v>Individual unit ≤15,000 sq ft</x:v>
      </x:c>
      <x:c r="X2574" s="13" t="n">
        <x:f>IF(N2574="Yes",L2574,0)</x:f>
        <x:v>0</x:v>
      </x:c>
      <x:c r="Y2574" s="14" t="n">
        <x:v>1</x:v>
      </x:c>
      <x:c r="Z2574" s="13" t="str">
        <x:v>Industrial / workshop / storage</x:v>
      </x:c>
    </x:row>
    <x:row r="2575" ht="42" customHeight="1">
      <x:c r="A2575" s="13" t="str">
        <x:v>SE1595</x:v>
      </x:c>
      <x:c r="B2575" s="15" t="str">
        <x:v>Swindon</x:v>
      </x:c>
      <x:c r="C2575" s="15" t="str">
        <x:v>Swindon</x:v>
      </x:c>
      <x:c r="D2575" s="14" t="n">
        <x:v>183680</x:v>
      </x:c>
      <x:c r="E2575" s="13" t="str">
        <x:v>Town</x:v>
      </x:c>
      <x:c r="F2575" s="15" t="str">
        <x:v>Hillmead Industrial Estate</x:v>
      </x:c>
      <x:c r="G2575" s="15" t="str">
        <x:v>Hillmead Industrial House, Swindon SN5</x:v>
      </x:c>
      <x:c r="H2575" s="13" t="str">
        <x:v>Current</x:v>
      </x:c>
      <x:c r="I2575" s="14" t="n">
        <x:v>3652</x:v>
      </x:c>
      <x:c r="J2575" s="13" t="str">
        <x:f>IF(AND(ISNUMBER(I2575),I2575&gt;0),IF(I2575&lt;=1000,"1–1,000",IF(I2575&lt;=2500,"1,001–2,500",IF(I2575&lt;=5000,"2,501–5,000",IF(I2575&lt;=10000,"5,001–10,000","10,001–15,000")))),"2,501–5,000")</x:f>
        <x:v>2,501–5,000</x:v>
      </x:c>
      <x:c r="K2575" s="16" t="n">
        <x:v>20004</x:v>
      </x:c>
      <x:c r="L2575" s="43" t="n">
        <x:f>IF(AND(ISNUMBER(I2575),I2575&gt;0,ISNUMBER(K2575),K2575&gt;0),K2575/I2575,"n.a.")</x:f>
        <x:v>5.477546549835706</x:v>
      </x:c>
      <x:c r="M2575" s="43"/>
      <x:c r="N2575" s="13" t="str">
        <x:v>Yes</x:v>
      </x:c>
      <x:c r="O2575" s="15" t="str">
        <x:v>Not stated in reviewed sources</x:v>
      </x:c>
      <x:c r="P2575" s="15" t="str">
        <x:v>Not stated in reviewed sources</x:v>
      </x:c>
      <x:c r="Q2575" s="15" t="str">
        <x:v>Industrial/warehouse accommodation.</x:v>
      </x:c>
      <x:c r="R2575" s="15" t="str">
        <x:v>Advertised to let Current advert observed on 4 November 2026. Annual asking rent is 12 × advertised monthly rent; portal values may be rounded.</x:v>
      </x:c>
      <x:c r="S2575" s="15" t="str">
        <x:v>https://www.zoopla.co.uk/to-rent/commercial/details/74521740/</x:v>
      </x:c>
      <x:c r="T2575" s="15" t="str"/>
      <x:c r="U2575" s="15" t="str"/>
      <x:c r="V2575" s="15" t="str">
        <x:v>Swindon — Hillmead Industrial Estate</x:v>
      </x:c>
      <x:c r="W2575" s="15" t="str">
        <x:v>Individual unit ≤15,000 sq ft</x:v>
      </x:c>
      <x:c r="X2575" s="13" t="n">
        <x:f>IF(N2575="Yes",L2575,0)</x:f>
        <x:v>5.477546549835706</x:v>
      </x:c>
      <x:c r="Y2575" s="14" t="n">
        <x:v>1</x:v>
      </x:c>
      <x:c r="Z2575" s="13" t="str">
        <x:v>Industrial / workshop / storage</x:v>
      </x:c>
    </x:row>
    <x:row r="2576" ht="62" customHeight="1">
      <x:c r="A2576" s="13" t="str">
        <x:v>SE1596</x:v>
      </x:c>
      <x:c r="B2576" s="15" t="str">
        <x:v>Swindon</x:v>
      </x:c>
      <x:c r="C2576" s="15" t="str">
        <x:v>Swindon</x:v>
      </x:c>
      <x:c r="D2576" s="14" t="n">
        <x:v>183680</x:v>
      </x:c>
      <x:c r="E2576" s="13" t="str">
        <x:v>Town</x:v>
      </x:c>
      <x:c r="F2576" s="15" t="str">
        <x:v>Hillmead Industrial Estate</x:v>
      </x:c>
      <x:c r="G2576" s="15" t="str">
        <x:v>Unit 10 Westerngate, Hillmead Enterprise Park, Swindon SN5</x:v>
      </x:c>
      <x:c r="H2576" s="13" t="str">
        <x:v>Current</x:v>
      </x:c>
      <x:c r="I2576" s="14" t="n">
        <x:v>12525</x:v>
      </x:c>
      <x:c r="J2576" s="13" t="str">
        <x:f>IF(AND(ISNUMBER(I2576),I2576&gt;0),IF(I2576&lt;=1000,"1–1,000",IF(I2576&lt;=2500,"1,001–2,500",IF(I2576&lt;=5000,"2,501–5,000",IF(I2576&lt;=10000,"5,001–10,000","10,001–15,000")))),"10,001–15,000")</x:f>
        <x:v>10,001–15,000</x:v>
      </x:c>
      <x:c r="K2576" s="16" t="n">
        <x:v>150000</x:v>
      </x:c>
      <x:c r="L2576" s="43" t="n">
        <x:f>IF(AND(ISNUMBER(I2576),I2576&gt;0,ISNUMBER(K2576),K2576&gt;0),K2576/I2576,"n.a.")</x:f>
        <x:v>11.976047904191617</x:v>
      </x:c>
      <x:c r="M2576" s="43"/>
      <x:c r="N2576" s="13" t="str">
        <x:v>Yes</x:v>
      </x:c>
      <x:c r="O2576" s="15" t="str">
        <x:v>7M MINIMUM CLEAR HEIGHT; It is constructed of clear span portal frame, with full height profile steel cladding, under a steel clad roof incorporating translucent roof light panels.</x:v>
      </x:c>
      <x:c r="P2576" s="15" t="str">
        <x:v>2 SURFACE LEVEL LOADING DOORS</x:v>
      </x:c>
      <x:c r="Q2576" s="15" t="str">
        <x:v>Industrial/warehouse accommodation.</x:v>
      </x:c>
      <x:c r="R2576" s="15" t="str">
        <x:v>Advertised to let Current advert observed on 4 November 2026. Duplicate portal / agent advert for the same demise; counted once. Direct agent asking-rent field checked; excludes separately stated rates/service charges.</x:v>
      </x:c>
      <x:c r="S2576" s="15" t="str">
        <x:v>https://www.zoopla.co.uk/to-rent/commercial/details/61182631/</x:v>
      </x:c>
      <x:c r="T2576" s="15" t="str">
        <x:v>https://search.whitmarshlockhart.com/properties/101575-unit-10-westerngate-hillmead-enterprise-park-swindon</x:v>
      </x:c>
      <x:c r="U2576" s="15" t="str">
        <x:v>https://www.zoopla.co.uk/to-rent/commercial/details/74174947/
https://www.zoopla.co.uk/to-rent/commercial/details/74174946/</x:v>
      </x:c>
      <x:c r="V2576" s="15" t="str">
        <x:v>Swindon — Hillmead Industrial Estate</x:v>
      </x:c>
      <x:c r="W2576" s="15" t="str">
        <x:v>Individual unit ≤15,000 sq ft</x:v>
      </x:c>
      <x:c r="X2576" s="13" t="n">
        <x:f>IF(N2576="Yes",L2576,0)</x:f>
        <x:v>11.976047904191617</x:v>
      </x:c>
      <x:c r="Y2576" s="14" t="n">
        <x:v>1</x:v>
      </x:c>
      <x:c r="Z2576" s="13" t="str">
        <x:v>Industrial / workshop / storage</x:v>
      </x:c>
    </x:row>
    <x:row r="2577" ht="49" customHeight="1">
      <x:c r="A2577" s="13" t="str">
        <x:v>SE1597</x:v>
      </x:c>
      <x:c r="B2577" s="15" t="str">
        <x:v>Swindon</x:v>
      </x:c>
      <x:c r="C2577" s="15" t="str">
        <x:v>Swindon</x:v>
      </x:c>
      <x:c r="D2577" s="14" t="n">
        <x:v>183680</x:v>
      </x:c>
      <x:c r="E2577" s="13" t="str">
        <x:v>Town</x:v>
      </x:c>
      <x:c r="F2577" s="15" t="str">
        <x:v>Hillmead Industrial Estate</x:v>
      </x:c>
      <x:c r="G2577" s="15" t="str">
        <x:v>Unit 11 Hillmead Industrial Estate, Marshall Road, Swindon SN5</x:v>
      </x:c>
      <x:c r="H2577" s="13" t="str">
        <x:v>Current</x:v>
      </x:c>
      <x:c r="I2577" s="14" t="n">
        <x:v>7729</x:v>
      </x:c>
      <x:c r="J2577" s="13" t="str">
        <x:f>IF(AND(ISNUMBER(I2577),I2577&gt;0),IF(I2577&lt;=1000,"1–1,000",IF(I2577&lt;=2500,"1,001–2,500",IF(I2577&lt;=5000,"2,501–5,000",IF(I2577&lt;=10000,"5,001–10,000","10,001–15,000")))),"5,001–10,000")</x:f>
        <x:v>5,001–10,000</x:v>
      </x:c>
      <x:c r="K2577" s="16" t="n">
        <x:v>71500</x:v>
      </x:c>
      <x:c r="L2577" s="43" t="n">
        <x:f>IF(AND(ISNUMBER(I2577),I2577&gt;0,ISNUMBER(K2577),K2577&gt;0),K2577/I2577,"n.a.")</x:f>
        <x:v>9.250873334195886</x:v>
      </x:c>
      <x:c r="M2577" s="43"/>
      <x:c r="N2577" s="13" t="str">
        <x:v>Yes</x:v>
      </x:c>
      <x:c r="O2577" s="15" t="str">
        <x:v>MINIMUM EAVES 5M; The warehouse is of clear span construction and benefits from a minimum eaves height of 5m.</x:v>
      </x:c>
      <x:c r="P2577" s="15" t="str">
        <x:v>The loading door measures 3.8m (w) x 4.0m (h).</x:v>
      </x:c>
      <x:c r="Q2577" s="15" t="str">
        <x:v>Industrial/warehouse accommodation; parking; refurbished space.</x:v>
      </x:c>
      <x:c r="R2577" s="15" t="str">
        <x:v>Advertised to let Current advert observed on 4 November 2026. Direct agent asking-rent field checked; excludes separately stated rates/service charges.</x:v>
      </x:c>
      <x:c r="S2577" s="15" t="str">
        <x:v>https://www.zoopla.co.uk/to-rent/commercial/details/67403955/</x:v>
      </x:c>
      <x:c r="T2577" s="15" t="str">
        <x:v>https://search.whitmarshlockhart.com/properties/212144-unit-11-hillmead-industrial-estate-marshall-road-swindon</x:v>
      </x:c>
      <x:c r="U2577" s="15" t="str"/>
      <x:c r="V2577" s="15" t="str">
        <x:v>Swindon — Hillmead Industrial Estate</x:v>
      </x:c>
      <x:c r="W2577" s="15" t="str">
        <x:v>Individual unit ≤15,000 sq ft</x:v>
      </x:c>
      <x:c r="X2577" s="13" t="n">
        <x:f>IF(N2577="Yes",L2577,0)</x:f>
        <x:v>9.250873334195886</x:v>
      </x:c>
      <x:c r="Y2577" s="14" t="n">
        <x:v>1</x:v>
      </x:c>
      <x:c r="Z2577" s="13" t="str">
        <x:v>Industrial / workshop / storage</x:v>
      </x:c>
    </x:row>
    <x:row r="2578" ht="42" customHeight="1">
      <x:c r="A2578" s="13" t="str">
        <x:v>SE1598</x:v>
      </x:c>
      <x:c r="B2578" s="15" t="str">
        <x:v>Swindon</x:v>
      </x:c>
      <x:c r="C2578" s="15" t="str">
        <x:v>Swindon</x:v>
      </x:c>
      <x:c r="D2578" s="14" t="n">
        <x:v>183680</x:v>
      </x:c>
      <x:c r="E2578" s="13" t="str">
        <x:v>Town</x:v>
      </x:c>
      <x:c r="F2578" s="15" t="str">
        <x:v>Hillmead Industrial Estate</x:v>
      </x:c>
      <x:c r="G2578" s="15" t="str">
        <x:v>Units 6 &amp; 7 Hillmead Industrial Park, Marshall Road, Swindon</x:v>
      </x:c>
      <x:c r="H2578" s="13" t="str">
        <x:v>Current</x:v>
      </x:c>
      <x:c r="I2578" s="14"/>
      <x:c r="J2578" s="13" t="str">
        <x:f>IF(AND(ISNUMBER(I2578),I2578&gt;0),IF(I2578&lt;=1000,"1–1,000",IF(I2578&lt;=2500,"1,001–2,500",IF(I2578&lt;=5000,"2,501–5,000",IF(I2578&lt;=10000,"5,001–10,000","10,001–15,000")))),"Range crosses bands")</x:f>
        <x:v>Range crosses bands</x:v>
      </x:c>
      <x:c r="K2578" s="16"/>
      <x:c r="L2578" s="43" t="str">
        <x:f>IF(AND(ISNUMBER(I2578),I2578&gt;0,ISNUMBER(K2578),K2578&gt;0),K2578/I2578,"n.a.")</x:f>
        <x:v>n.a.</x:v>
      </x:c>
      <x:c r="M2578" s="43"/>
      <x:c r="N2578" s="13" t="str">
        <x:v>No</x:v>
      </x:c>
      <x:c r="O2578" s="15" t="str">
        <x:v>Not stated in reviewed sources</x:v>
      </x:c>
      <x:c r="P2578" s="15" t="str">
        <x:v>Not stated in reviewed sources</x:v>
      </x:c>
      <x:c r="Q2578" s="15" t="str">
        <x:v>Industrial/warehouse accommodation.</x:v>
      </x:c>
      <x:c r="R2578" s="15" t="str">
        <x:v>Advertised to let Current advert observed on 4 November 2026. One named range/combined demise; no inferred individual areas or annual rent allocation.</x:v>
      </x:c>
      <x:c r="S2578" s="15" t="str">
        <x:v>https://www.zoopla.co.uk/to-rent/commercial/details/59048455/</x:v>
      </x:c>
      <x:c r="T2578" s="15" t="str">
        <x:v>https://www.rightmove.co.uk/properties/149059010#/?channel=COM_LET</x:v>
      </x:c>
      <x:c r="U2578" s="15" t="str"/>
      <x:c r="V2578" s="15" t="str">
        <x:v>Swindon — Hillmead Industrial Estate</x:v>
      </x:c>
      <x:c r="W2578" s="15" t="str">
        <x:v>6,528–13,055 sq ft; exact unit area not stated</x:v>
      </x:c>
      <x:c r="X2578" s="13" t="n">
        <x:f>IF(N2578="Yes",L2578,0)</x:f>
        <x:v>0</x:v>
      </x:c>
      <x:c r="Y2578" s="14" t="n">
        <x:v>1</x:v>
      </x:c>
      <x:c r="Z2578" s="13" t="str">
        <x:v>Industrial / workshop / storage</x:v>
      </x:c>
    </x:row>
    <x:row r="2579" ht="62" customHeight="1">
      <x:c r="A2579" s="13" t="str">
        <x:v>SE1599</x:v>
      </x:c>
      <x:c r="B2579" s="15" t="str">
        <x:v>Swindon</x:v>
      </x:c>
      <x:c r="C2579" s="15" t="str">
        <x:v>Swindon</x:v>
      </x:c>
      <x:c r="D2579" s="14" t="n">
        <x:v>183680</x:v>
      </x:c>
      <x:c r="E2579" s="13" t="str">
        <x:v>Town</x:v>
      </x:c>
      <x:c r="F2579" s="15" t="str">
        <x:v>Kembrey Park</x:v>
      </x:c>
      <x:c r="G2579" s="15" t="str">
        <x:v>Unit 14 Birch, Kembrey Park, Swindon SN2</x:v>
      </x:c>
      <x:c r="H2579" s="13" t="str">
        <x:v>Current</x:v>
      </x:c>
      <x:c r="I2579" s="14" t="n">
        <x:v>3790</x:v>
      </x:c>
      <x:c r="J2579" s="13" t="str">
        <x:f>IF(AND(ISNUMBER(I2579),I2579&gt;0),IF(I2579&lt;=1000,"1–1,000",IF(I2579&lt;=2500,"1,001–2,500",IF(I2579&lt;=5000,"2,501–5,000",IF(I2579&lt;=10000,"5,001–10,000","10,001–15,000")))),"2,501–5,000")</x:f>
        <x:v>2,501–5,000</x:v>
      </x:c>
      <x:c r="K2579" s="16" t="n">
        <x:v>45000</x:v>
      </x:c>
      <x:c r="L2579" s="43" t="n">
        <x:f>IF(AND(ISNUMBER(I2579),I2579&gt;0,ISNUMBER(K2579),K2579&gt;0),K2579/I2579,"n.a.")</x:f>
        <x:v>11.87335092348285</x:v>
      </x:c>
      <x:c r="M2579" s="43"/>
      <x:c r="N2579" s="13" t="str">
        <x:v>Yes</x:v>
      </x:c>
      <x:c r="O2579" s="15" t="str">
        <x:v>6.2m clear eaves height; The eaves height is approximately 6.2m and there is an existing office, WC and tea point area to the front elevation.</x:v>
      </x:c>
      <x:c r="P2579" s="15" t="str">
        <x:v>4 metre wide by 5m high loading door</x:v>
      </x:c>
      <x:c r="Q2579" s="15" t="str">
        <x:v>Industrial/warehouse accommodation; yard/loading area.</x:v>
      </x:c>
      <x:c r="R2579" s="15" t="str">
        <x:v>Advertised to let Current advert observed on 4 November 2026. Direct agent asking-rent field checked; excludes separately stated rates/service charges.</x:v>
      </x:c>
      <x:c r="S2579" s="15" t="str">
        <x:v>https://www.zoopla.co.uk/to-rent/commercial/details/60178955/</x:v>
      </x:c>
      <x:c r="T2579" s="15" t="str">
        <x:v>https://search.loveday.uk.com/properties/82912-unit-14-birch-kembrey-park-swindon</x:v>
      </x:c>
      <x:c r="U2579" s="15" t="str"/>
      <x:c r="V2579" s="15" t="str">
        <x:v>Swindon — Kembrey Park</x:v>
      </x:c>
      <x:c r="W2579" s="15" t="str">
        <x:v>Individual unit ≤15,000 sq ft</x:v>
      </x:c>
      <x:c r="X2579" s="13" t="n">
        <x:f>IF(N2579="Yes",L2579,0)</x:f>
        <x:v>11.87335092348285</x:v>
      </x:c>
      <x:c r="Y2579" s="14" t="n">
        <x:v>1</x:v>
      </x:c>
      <x:c r="Z2579" s="13" t="str">
        <x:v>Industrial / workshop / storage</x:v>
      </x:c>
    </x:row>
    <x:row r="2580" ht="62" customHeight="1">
      <x:c r="A2580" s="13" t="str">
        <x:v>SE1600</x:v>
      </x:c>
      <x:c r="B2580" s="15" t="str">
        <x:v>Swindon</x:v>
      </x:c>
      <x:c r="C2580" s="15" t="str">
        <x:v>Swindon</x:v>
      </x:c>
      <x:c r="D2580" s="14" t="n">
        <x:v>183680</x:v>
      </x:c>
      <x:c r="E2580" s="13" t="str">
        <x:v>Town</x:v>
      </x:c>
      <x:c r="F2580" s="15" t="str">
        <x:v>Kembrey Park</x:v>
      </x:c>
      <x:c r="G2580" s="15" t="str">
        <x:v>Unit 15 Ash, Kembrey Park, Swindon SN2</x:v>
      </x:c>
      <x:c r="H2580" s="13" t="str">
        <x:v>Current</x:v>
      </x:c>
      <x:c r="I2580" s="14" t="n">
        <x:v>2330</x:v>
      </x:c>
      <x:c r="J2580" s="13" t="str">
        <x:f>IF(AND(ISNUMBER(I2580),I2580&gt;0),IF(I2580&lt;=1000,"1–1,000",IF(I2580&lt;=2500,"1,001–2,500",IF(I2580&lt;=5000,"2,501–5,000",IF(I2580&lt;=10000,"5,001–10,000","10,001–15,000")))),"1,001–2,500")</x:f>
        <x:v>1,001–2,500</x:v>
      </x:c>
      <x:c r="K2580" s="16" t="n">
        <x:v>25650</x:v>
      </x:c>
      <x:c r="L2580" s="43" t="n">
        <x:f>IF(AND(ISNUMBER(I2580),I2580&gt;0,ISNUMBER(K2580),K2580&gt;0),K2580/I2580,"n.a.")</x:f>
        <x:v>11.008583690987125</x:v>
      </x:c>
      <x:c r="M2580" s="43"/>
      <x:c r="N2580" s="13" t="str">
        <x:v>Yes</x:v>
      </x:c>
      <x:c r="O2580" s="15" t="str">
        <x:v>The main warehouse benefits from a 3 phase power supply and a eaves height of 4.7m.</x:v>
      </x:c>
      <x:c r="P2580" s="15" t="str">
        <x:v>4.1m wide by 3.9m high loading door; Access is via a sectional loading door 4.1m (w) x 3.9m (h) as well as separate personnel door.</x:v>
      </x:c>
      <x:c r="Q2580" s="15" t="str">
        <x:v>Industrial/warehouse accommodation.</x:v>
      </x:c>
      <x:c r="R2580" s="15" t="str">
        <x:v>Advertised to let Current advert observed on 4 November 2026. Direct agent asking-rent field checked; excludes separately stated rates/service charges. Direct agent asking-rent field checked; excludes separately stated rates/service charges.</x:v>
      </x:c>
      <x:c r="S2580" s="15" t="str">
        <x:v>https://www.zoopla.co.uk/to-rent/commercial/details/73855044/</x:v>
      </x:c>
      <x:c r="T2580" s="15" t="str">
        <x:v>https://www.zoopla.co.uk/to-rent/commercial/details/73784071/</x:v>
      </x:c>
      <x:c r="U2580" s="15" t="str">
        <x:v>https://search.whitmarshlockhart.com/properties/380097-unit-15-ash-kembrey-park-swindon
https://search.loveday.uk.com/properties/383841-unit-15-ash-kembrey-park-swindon</x:v>
      </x:c>
      <x:c r="V2580" s="15" t="str">
        <x:v>Swindon — Kembrey Park</x:v>
      </x:c>
      <x:c r="W2580" s="15" t="str">
        <x:v>Individual unit ≤15,000 sq ft</x:v>
      </x:c>
      <x:c r="X2580" s="13" t="n">
        <x:f>IF(N2580="Yes",L2580,0)</x:f>
        <x:v>11.008583690987125</x:v>
      </x:c>
      <x:c r="Y2580" s="14" t="n">
        <x:v>1</x:v>
      </x:c>
      <x:c r="Z2580" s="13" t="str">
        <x:v>Industrial / workshop / storage</x:v>
      </x:c>
    </x:row>
    <x:row r="2581" ht="114" customHeight="1">
      <x:c r="A2581" s="13" t="str">
        <x:v>SE1601</x:v>
      </x:c>
      <x:c r="B2581" s="15" t="str">
        <x:v>Swindon</x:v>
      </x:c>
      <x:c r="C2581" s="15" t="str">
        <x:v>Swindon</x:v>
      </x:c>
      <x:c r="D2581" s="14" t="n">
        <x:v>183680</x:v>
      </x:c>
      <x:c r="E2581" s="13" t="str">
        <x:v>Town</x:v>
      </x:c>
      <x:c r="F2581" s="15" t="str">
        <x:v>Kembrey Park</x:v>
      </x:c>
      <x:c r="G2581" s="15" t="str">
        <x:v>Unit 16 Ash, Kembrey Park, Swindon SN2</x:v>
      </x:c>
      <x:c r="H2581" s="13" t="str">
        <x:v>Current</x:v>
      </x:c>
      <x:c r="I2581" s="14"/>
      <x:c r="J2581" s="13" t="str">
        <x:f>IF(AND(ISNUMBER(I2581),I2581&gt;0),IF(I2581&lt;=1000,"1–1,000",IF(I2581&lt;=2500,"1,001–2,500",IF(I2581&lt;=5000,"2,501–5,000",IF(I2581&lt;=10000,"5,001–10,000","10,001–15,000")))),"Range crosses bands")</x:f>
        <x:v>Range crosses bands</x:v>
      </x:c>
      <x:c r="K2581" s="16"/>
      <x:c r="L2581" s="43" t="str">
        <x:f>IF(AND(ISNUMBER(I2581),I2581&gt;0,ISNUMBER(K2581),K2581&gt;0),K2581/I2581,"n.a.")</x:f>
        <x:v>n.a.</x:v>
      </x:c>
      <x:c r="M2581" s="43"/>
      <x:c r="N2581" s="13" t="str">
        <x:v>No</x:v>
      </x:c>
      <x:c r="O2581" s="15" t="str">
        <x:v>The main warehouse benefits from a 3 phase power supply and a eaves height of 4.7m.</x:v>
      </x:c>
      <x:c r="P2581" s="15" t="str">
        <x:v>4.1m wide by 3.9m high loading door; Access is via a sectional loading door 4.1m (w) x 3.9m (h) as well as separate personnel door.</x:v>
      </x:c>
      <x:c r="Q2581" s="15" t="str">
        <x:v>Industrial/warehouse accommodation.</x:v>
      </x:c>
      <x:c r="R2581" s="15" t="str">
        <x:v>Advertised to let Current advert observed on 4 November 2026. Duplicate portal / agent advert for the same demise; counted once. Duplicate portal / agent advert for the same demise; counted once. Area conflict: Whitmarsh 2,330, Loveday 2,917 and portal 2,830 sq ft. One unit counted; excluded from area-based rent statistics. Direct agent asking-rent field checked; excludes separately stated rates/service charges. Direct agent asking-rent field checked; excludes separately stated rates/service charges.</x:v>
      </x:c>
      <x:c r="S2581" s="15" t="str">
        <x:v>https://www.zoopla.co.uk/to-rent/commercial/details/73855030/</x:v>
      </x:c>
      <x:c r="T2581" s="15" t="str">
        <x:v>https://search.loveday.uk.com/properties/383834-unit-16-ash-kembrey-park-swindon</x:v>
      </x:c>
      <x:c r="U2581" s="15" t="str">
        <x:v>https://www.zoopla.co.uk/to-rent/commercial/details/73784080/
https://search.whitmarshlockhart.com/properties/380098-unit-16-ash-kembrey-park-swindon
https://www.zoopla.co.uk/to-rent/commercial/details/73609416/
https://www.rightmove.co.uk/properties/761116247178033#/?channel=COM_LET</x:v>
      </x:c>
      <x:c r="V2581" s="15" t="str">
        <x:v>Swindon — Kembrey Park</x:v>
      </x:c>
      <x:c r="W2581" s="15" t="str">
        <x:v>2,330–2,917 sq ft; exact unit area not stated</x:v>
      </x:c>
      <x:c r="X2581" s="13" t="n">
        <x:f>IF(N2581="Yes",L2581,0)</x:f>
        <x:v>0</x:v>
      </x:c>
      <x:c r="Y2581" s="14" t="n">
        <x:v>1</x:v>
      </x:c>
      <x:c r="Z2581" s="13" t="str">
        <x:v>Industrial / workshop / storage</x:v>
      </x:c>
    </x:row>
    <x:row r="2582" ht="49" customHeight="1">
      <x:c r="A2582" s="13" t="str">
        <x:v>SE1602</x:v>
      </x:c>
      <x:c r="B2582" s="15" t="str">
        <x:v>Swindon</x:v>
      </x:c>
      <x:c r="C2582" s="15" t="str">
        <x:v>Swindon</x:v>
      </x:c>
      <x:c r="D2582" s="14" t="n">
        <x:v>183680</x:v>
      </x:c>
      <x:c r="E2582" s="13" t="str">
        <x:v>Town</x:v>
      </x:c>
      <x:c r="F2582" s="15" t="str">
        <x:v>Kembrey Park</x:v>
      </x:c>
      <x:c r="G2582" s="15" t="str">
        <x:v>Unit 17 Ash, Kembrey Park, Swindon SN2</x:v>
      </x:c>
      <x:c r="H2582" s="13" t="str">
        <x:v>Current</x:v>
      </x:c>
      <x:c r="I2582" s="14" t="n">
        <x:v>4600</x:v>
      </x:c>
      <x:c r="J2582" s="13" t="str">
        <x:f>IF(AND(ISNUMBER(I2582),I2582&gt;0),IF(I2582&lt;=1000,"1–1,000",IF(I2582&lt;=2500,"1,001–2,500",IF(I2582&lt;=5000,"2,501–5,000",IF(I2582&lt;=10000,"5,001–10,000","10,001–15,000")))),"2,501–5,000")</x:f>
        <x:v>2,501–5,000</x:v>
      </x:c>
      <x:c r="K2582" s="16" t="n">
        <x:v>48500</x:v>
      </x:c>
      <x:c r="L2582" s="43" t="n">
        <x:f>IF(AND(ISNUMBER(I2582),I2582&gt;0,ISNUMBER(K2582),K2582&gt;0),K2582/I2582,"n.a.")</x:f>
        <x:v>10.543478260869565</x:v>
      </x:c>
      <x:c r="M2582" s="43"/>
      <x:c r="N2582" s="13" t="str">
        <x:v>Yes</x:v>
      </x:c>
      <x:c r="O2582" s="15" t="str">
        <x:v>The main warehouse benefits from WCs, 3 phase power supply and a eaves height of 4.7m min 5.4m max.</x:v>
      </x:c>
      <x:c r="P2582" s="15" t="str">
        <x:v>4.1m wide by 3.9m high loading door; Access is via a sectional loading door (4.1m (w) x 3.9m (h) as well as separate personnel door.</x:v>
      </x:c>
      <x:c r="Q2582" s="15" t="str">
        <x:v>Industrial/warehouse accommodation.</x:v>
      </x:c>
      <x:c r="R2582" s="15" t="str">
        <x:v>Advertised to let Current advert observed on 4 November 2026. Direct agent asking-rent field checked; excludes separately stated rates/service charges.</x:v>
      </x:c>
      <x:c r="S2582" s="15" t="str">
        <x:v>https://www.zoopla.co.uk/to-rent/commercial/details/73854902/</x:v>
      </x:c>
      <x:c r="T2582" s="15" t="str">
        <x:v>https://search.loveday.uk.com/properties/383832-unit-17-ash-kembrey-park-swindon</x:v>
      </x:c>
      <x:c r="U2582" s="15" t="str"/>
      <x:c r="V2582" s="15" t="str">
        <x:v>Swindon — Kembrey Park</x:v>
      </x:c>
      <x:c r="W2582" s="15" t="str">
        <x:v>Individual unit ≤15,000 sq ft</x:v>
      </x:c>
      <x:c r="X2582" s="13" t="n">
        <x:f>IF(N2582="Yes",L2582,0)</x:f>
        <x:v>10.543478260869565</x:v>
      </x:c>
      <x:c r="Y2582" s="14" t="n">
        <x:v>1</x:v>
      </x:c>
      <x:c r="Z2582" s="13" t="str">
        <x:v>Industrial / workshop / storage</x:v>
      </x:c>
    </x:row>
    <x:row r="2583" ht="114" customHeight="1">
      <x:c r="A2583" s="13" t="str">
        <x:v>SE1603</x:v>
      </x:c>
      <x:c r="B2583" s="15" t="str">
        <x:v>Swindon</x:v>
      </x:c>
      <x:c r="C2583" s="15" t="str">
        <x:v>Swindon</x:v>
      </x:c>
      <x:c r="D2583" s="14" t="n">
        <x:v>183680</x:v>
      </x:c>
      <x:c r="E2583" s="13" t="str">
        <x:v>Town</x:v>
      </x:c>
      <x:c r="F2583" s="15" t="str">
        <x:v>Kembrey Park</x:v>
      </x:c>
      <x:c r="G2583" s="15" t="str">
        <x:v>Unit 18A Ash, Kembrey Park, Swindon SN2</x:v>
      </x:c>
      <x:c r="H2583" s="13" t="str">
        <x:v>Current</x:v>
      </x:c>
      <x:c r="I2583" s="14" t="n">
        <x:v>743</x:v>
      </x:c>
      <x:c r="J2583" s="13" t="str">
        <x:f>IF(AND(ISNUMBER(I2583),I2583&gt;0),IF(I2583&lt;=1000,"1–1,000",IF(I2583&lt;=2500,"1,001–2,500",IF(I2583&lt;=5000,"2,501–5,000",IF(I2583&lt;=10000,"5,001–10,000","10,001–15,000")))),"1–1,000")</x:f>
        <x:v>1–1,000</x:v>
      </x:c>
      <x:c r="K2583" s="16" t="n">
        <x:v>12500</x:v>
      </x:c>
      <x:c r="L2583" s="43" t="n">
        <x:f>IF(AND(ISNUMBER(I2583),I2583&gt;0,ISNUMBER(K2583),K2583&gt;0),K2583/I2583,"n.a.")</x:f>
        <x:v>16.823687752355315</x:v>
      </x:c>
      <x:c r="M2583" s="43"/>
      <x:c r="N2583" s="13" t="str">
        <x:v>Yes</x:v>
      </x:c>
      <x:c r="O2583" s="15" t="str">
        <x:v>The main warehouse benefits from a 3 phase power supply and a eaves height of 4.7m.</x:v>
      </x:c>
      <x:c r="P2583" s="15" t="str">
        <x:v>Not stated in reviewed sources</x:v>
      </x:c>
      <x:c r="Q2583" s="15" t="str">
        <x:v>Industrial/warehouse accommodation; yard/loading area.</x:v>
      </x:c>
      <x:c r="R2583" s="15" t="str">
        <x:v>Advertised to let Current advert observed on 4 November 2026. Direct agent asking-rent field checked; excludes separately stated rates/service charges. Direct agent asking-rent field checked; excludes separately stated rates/service charges.</x:v>
      </x:c>
      <x:c r="S2583" s="15" t="str">
        <x:v>https://www.zoopla.co.uk/to-rent/commercial/details/73620293/</x:v>
      </x:c>
      <x:c r="T2583" s="15" t="str">
        <x:v>https://www.zoopla.co.uk/to-rent/commercial/details/73612186/</x:v>
      </x:c>
      <x:c r="U2583" s="15" t="str">
        <x:v>https://www.zoopla.co.uk/to-rent/commercial/details/73603922/
https://www.rightmove.co.uk/properties/761138369859728#/?channel=COM_LET
https://search.whitmarshlockhart.com/properties/371753-unit-18a-ash-kembrey-park-swindon
https://search.loveday.uk.com/properties/380000-unit-18a-ash-kembrey-park-swindon</x:v>
      </x:c>
      <x:c r="V2583" s="15" t="str">
        <x:v>Swindon — Kembrey Park</x:v>
      </x:c>
      <x:c r="W2583" s="15" t="str">
        <x:v>Individual unit ≤15,000 sq ft</x:v>
      </x:c>
      <x:c r="X2583" s="13" t="n">
        <x:f>IF(N2583="Yes",L2583,0)</x:f>
        <x:v>16.823687752355315</x:v>
      </x:c>
      <x:c r="Y2583" s="14" t="n">
        <x:v>1</x:v>
      </x:c>
      <x:c r="Z2583" s="13" t="str">
        <x:v>Industrial / workshop / storage</x:v>
      </x:c>
    </x:row>
    <x:row r="2584" ht="62" customHeight="1">
      <x:c r="A2584" s="13" t="str">
        <x:v>SE1604</x:v>
      </x:c>
      <x:c r="B2584" s="15" t="str">
        <x:v>Swindon</x:v>
      </x:c>
      <x:c r="C2584" s="15" t="str">
        <x:v>Swindon</x:v>
      </x:c>
      <x:c r="D2584" s="14" t="n">
        <x:v>183680</x:v>
      </x:c>
      <x:c r="E2584" s="13" t="str">
        <x:v>Town</x:v>
      </x:c>
      <x:c r="F2584" s="15" t="str">
        <x:v>Kembrey Park</x:v>
      </x:c>
      <x:c r="G2584" s="15" t="str">
        <x:v>Unit 7 Ash, Kembrey Park, Swindon SN2</x:v>
      </x:c>
      <x:c r="H2584" s="13" t="str">
        <x:v>Current</x:v>
      </x:c>
      <x:c r="I2584" s="14" t="n">
        <x:v>2269</x:v>
      </x:c>
      <x:c r="J2584" s="13" t="str">
        <x:f>IF(AND(ISNUMBER(I2584),I2584&gt;0),IF(I2584&lt;=1000,"1–1,000",IF(I2584&lt;=2500,"1,001–2,500",IF(I2584&lt;=5000,"2,501–5,000",IF(I2584&lt;=10000,"5,001–10,000","10,001–15,000")))),"1,001–2,500")</x:f>
        <x:v>1,001–2,500</x:v>
      </x:c>
      <x:c r="K2584" s="16" t="n">
        <x:v>23950</x:v>
      </x:c>
      <x:c r="L2584" s="43" t="n">
        <x:f>IF(AND(ISNUMBER(I2584),I2584&gt;0,ISNUMBER(K2584),K2584&gt;0),K2584/I2584,"n.a.")</x:f>
        <x:v>10.555310709563685</x:v>
      </x:c>
      <x:c r="M2584" s="43"/>
      <x:c r="N2584" s="13" t="str">
        <x:v>Yes</x:v>
      </x:c>
      <x:c r="O2584" s="15" t="str">
        <x:v>The main warehouse benefits from a 3 phase power supply and a eaves height of 4.7m.</x:v>
      </x:c>
      <x:c r="P2584" s="15" t="str">
        <x:v>4.1m wide by 3.9m high loading door; Access is via a sectional loading door whilst to the front there is an open plan office with WC and kitchenette facilities.</x:v>
      </x:c>
      <x:c r="Q2584" s="15" t="str">
        <x:v>Industrial/warehouse accommodation; yard/loading area.</x:v>
      </x:c>
      <x:c r="R2584" s="15" t="str">
        <x:v>Advertised to let Current advert observed on 4 November 2026. Direct agent asking-rent field checked; excludes separately stated rates/service charges. Direct agent asking-rent field checked; excludes separately stated rates/service charges.</x:v>
      </x:c>
      <x:c r="S2584" s="15" t="str">
        <x:v>https://www.zoopla.co.uk/to-rent/commercial/details/71954380/</x:v>
      </x:c>
      <x:c r="T2584" s="15" t="str">
        <x:v>https://www.zoopla.co.uk/to-rent/commercial/details/72167158/</x:v>
      </x:c>
      <x:c r="U2584" s="15" t="str">
        <x:v>https://search.whitmarshlockhart.com/properties/336573-unit-7-ash-kembrey-park-swindon
https://search.loveday.uk.com/properties/338468-unit-7-ash-kembrey-park-swindon</x:v>
      </x:c>
      <x:c r="V2584" s="15" t="str">
        <x:v>Swindon — Kembrey Park</x:v>
      </x:c>
      <x:c r="W2584" s="15" t="str">
        <x:v>Individual unit ≤15,000 sq ft</x:v>
      </x:c>
      <x:c r="X2584" s="13" t="n">
        <x:f>IF(N2584="Yes",L2584,0)</x:f>
        <x:v>10.555310709563685</x:v>
      </x:c>
      <x:c r="Y2584" s="14" t="n">
        <x:v>1</x:v>
      </x:c>
      <x:c r="Z2584" s="13" t="str">
        <x:v>Industrial / workshop / storage</x:v>
      </x:c>
    </x:row>
    <x:row r="2585" ht="114" customHeight="1">
      <x:c r="A2585" s="13" t="str">
        <x:v>SE1605</x:v>
      </x:c>
      <x:c r="B2585" s="15" t="str">
        <x:v>Swindon</x:v>
      </x:c>
      <x:c r="C2585" s="15" t="str">
        <x:v>Swindon</x:v>
      </x:c>
      <x:c r="D2585" s="14" t="n">
        <x:v>183680</x:v>
      </x:c>
      <x:c r="E2585" s="13" t="str">
        <x:v>Town</x:v>
      </x:c>
      <x:c r="F2585" s="15" t="str">
        <x:v>Kembrey Park</x:v>
      </x:c>
      <x:c r="G2585" s="15" t="str">
        <x:v>Unit 9 Birch, Kembrey Park, Swindon SN2</x:v>
      </x:c>
      <x:c r="H2585" s="13" t="str">
        <x:v>Current</x:v>
      </x:c>
      <x:c r="I2585" s="14" t="n">
        <x:v>7067</x:v>
      </x:c>
      <x:c r="J2585" s="13" t="str">
        <x:f>IF(AND(ISNUMBER(I2585),I2585&gt;0),IF(I2585&lt;=1000,"1–1,000",IF(I2585&lt;=2500,"1,001–2,500",IF(I2585&lt;=5000,"2,501–5,000",IF(I2585&lt;=10000,"5,001–10,000","10,001–15,000")))),"5,001–10,000")</x:f>
        <x:v>5,001–10,000</x:v>
      </x:c>
      <x:c r="K2585" s="16" t="n">
        <x:v>67500</x:v>
      </x:c>
      <x:c r="L2585" s="43" t="n">
        <x:f>IF(AND(ISNUMBER(I2585),I2585&gt;0,ISNUMBER(K2585),K2585&gt;0),K2585/I2585,"n.a.")</x:f>
        <x:v>9.551436253006933</x:v>
      </x:c>
      <x:c r="M2585" s="43"/>
      <x:c r="N2585" s="13" t="str">
        <x:v>Yes</x:v>
      </x:c>
      <x:c r="O2585" s="15" t="str">
        <x:v>6.2m clear eaves height; There is first floor office accommodation, 3-phase power supply, LED lighting, warehouse heating and a minimum clear eaves height of 6.25m.</x:v>
      </x:c>
      <x:c r="P2585" s="15" t="str">
        <x:v>4 metre wide by 5m high loading door; Unit 9 Birch is a modern, mid terrace unit of steel portal frame construction with access via a loading door 4m wide x 5m high.</x:v>
      </x:c>
      <x:c r="Q2585" s="15" t="str">
        <x:v>Industrial/warehouse accommodation.</x:v>
      </x:c>
      <x:c r="R2585" s="15" t="str">
        <x:v>Advertised to let Current advert observed on 4 November 2026. Direct agent asking-rent field checked; excludes separately stated rates/service charges. Direct agent asking-rent field checked; excludes separately stated rates/service charges.</x:v>
      </x:c>
      <x:c r="S2585" s="15" t="str">
        <x:v>https://www.zoopla.co.uk/to-rent/commercial/details/74653025/</x:v>
      </x:c>
      <x:c r="T2585" s="15" t="str">
        <x:v>https://www.zoopla.co.uk/to-rent/commercial/details/74612396/</x:v>
      </x:c>
      <x:c r="U2585" s="15" t="str">
        <x:v>https://www.zoopla.co.uk/to-rent/commercial/details/64122577/
https://www.rightmove.co.uk/properties/782308903435856#/?channel=COM_LET
https://search.whitmarshlockhart.com/properties/141665-unit-9-birch-kembrey-park-swindon
https://search.loveday.uk.com/properties/384928-unit-9-birch-kembrey-park-swindon</x:v>
      </x:c>
      <x:c r="V2585" s="15" t="str">
        <x:v>Swindon — Kembrey Park</x:v>
      </x:c>
      <x:c r="W2585" s="15" t="str">
        <x:v>Individual unit ≤15,000 sq ft</x:v>
      </x:c>
      <x:c r="X2585" s="13" t="n">
        <x:f>IF(N2585="Yes",L2585,0)</x:f>
        <x:v>9.551436253006933</x:v>
      </x:c>
      <x:c r="Y2585" s="14" t="n">
        <x:v>1</x:v>
      </x:c>
      <x:c r="Z2585" s="13" t="str">
        <x:v>Industrial / workshop / storage</x:v>
      </x:c>
    </x:row>
    <x:row r="2586" ht="62" customHeight="1">
      <x:c r="A2586" s="13" t="str">
        <x:v>SE1606</x:v>
      </x:c>
      <x:c r="B2586" s="15" t="str">
        <x:v>Swindon</x:v>
      </x:c>
      <x:c r="C2586" s="15" t="str">
        <x:v>Swindon</x:v>
      </x:c>
      <x:c r="D2586" s="14" t="n">
        <x:v>183680</x:v>
      </x:c>
      <x:c r="E2586" s="13" t="str">
        <x:v>Town</x:v>
      </x:c>
      <x:c r="F2586" s="15" t="str">
        <x:v>River Ray Industrial Estate</x:v>
      </x:c>
      <x:c r="G2586" s="15" t="str">
        <x:v>Unit 5 River Ray Industrial Estate, Barnfield Road, Swindon SN2</x:v>
      </x:c>
      <x:c r="H2586" s="13" t="str">
        <x:v>Current</x:v>
      </x:c>
      <x:c r="I2586" s="14" t="n">
        <x:v>622</x:v>
      </x:c>
      <x:c r="J2586" s="13" t="str">
        <x:f>IF(AND(ISNUMBER(I2586),I2586&gt;0),IF(I2586&lt;=1000,"1–1,000",IF(I2586&lt;=2500,"1,001–2,500",IF(I2586&lt;=5000,"2,501–5,000",IF(I2586&lt;=10000,"5,001–10,000","10,001–15,000")))),"1–1,000")</x:f>
        <x:v>1–1,000</x:v>
      </x:c>
      <x:c r="K2586" s="16" t="n">
        <x:v>11250</x:v>
      </x:c>
      <x:c r="L2586" s="43" t="n">
        <x:f>IF(AND(ISNUMBER(I2586),I2586&gt;0,ISNUMBER(K2586),K2586&gt;0),K2586/I2586,"n.a.")</x:f>
        <x:v>18.086816720257236</x:v>
      </x:c>
      <x:c r="M2586" s="43"/>
      <x:c r="N2586" s="13" t="str">
        <x:v>Yes</x:v>
      </x:c>
      <x:c r="O2586" s="15" t="str">
        <x:v>5M EAVES HEIGHT; Internally the warehouse has a minimum clear eaves height of 5m.</x:v>
      </x:c>
      <x:c r="P2586" s="15" t="str">
        <x:v>ROLLER SHUTTER LOADING DOOR; The premises benefit from a single phase power supply and roller shutter loading door in the front elevation.</x:v>
      </x:c>
      <x:c r="Q2586" s="15" t="str">
        <x:v>Industrial/warehouse accommodation.</x:v>
      </x:c>
      <x:c r="R2586" s="15" t="str">
        <x:v>Advertised to let Current advert observed on 4 November 2026. Duplicate portal / agent advert for the same demise; counted once. Direct agent asking-rent field checked; excludes separately stated rates/service charges.</x:v>
      </x:c>
      <x:c r="S2586" s="15" t="str">
        <x:v>https://www.zoopla.co.uk/to-rent/commercial/details/74198331/</x:v>
      </x:c>
      <x:c r="T2586" s="15" t="str">
        <x:v>https://www.rightmove.co.uk/properties/762561998568705#/?channel=COM_LET</x:v>
      </x:c>
      <x:c r="U2586" s="15" t="str">
        <x:v>https://search.whitmarshlockhart.com/properties/375908-unit-5-river-ray-industrial-estate-barnfield-road-swindon
https://www.zoopla.co.uk/to-rent/commercial/details/73711502/</x:v>
      </x:c>
      <x:c r="V2586" s="15" t="str">
        <x:v>Swindon — River Ray Industrial Estate</x:v>
      </x:c>
      <x:c r="W2586" s="15" t="str">
        <x:v>Individual unit ≤15,000 sq ft</x:v>
      </x:c>
      <x:c r="X2586" s="13" t="n">
        <x:f>IF(N2586="Yes",L2586,0)</x:f>
        <x:v>18.086816720257236</x:v>
      </x:c>
      <x:c r="Y2586" s="14" t="n">
        <x:v>1</x:v>
      </x:c>
      <x:c r="Z2586" s="13" t="str">
        <x:v>Industrial / workshop / storage</x:v>
      </x:c>
    </x:row>
    <x:row r="2587" ht="62" customHeight="1">
      <x:c r="A2587" s="13" t="str">
        <x:v>SE1607</x:v>
      </x:c>
      <x:c r="B2587" s="15" t="str">
        <x:v>Swindon</x:v>
      </x:c>
      <x:c r="C2587" s="15" t="str">
        <x:v>Swindon</x:v>
      </x:c>
      <x:c r="D2587" s="14" t="n">
        <x:v>183680</x:v>
      </x:c>
      <x:c r="E2587" s="13" t="str">
        <x:v>Town</x:v>
      </x:c>
      <x:c r="F2587" s="15" t="str">
        <x:v>Rockhaven Park</x:v>
      </x:c>
      <x:c r="G2587" s="15" t="str">
        <x:v>K12 Rockhaven Park, Kembrey Street, Swindon</x:v>
      </x:c>
      <x:c r="H2587" s="13" t="str">
        <x:v>Current</x:v>
      </x:c>
      <x:c r="I2587" s="14" t="n">
        <x:v>1875</x:v>
      </x:c>
      <x:c r="J2587" s="13" t="str">
        <x:f>IF(AND(ISNUMBER(I2587),I2587&gt;0),IF(I2587&lt;=1000,"1–1,000",IF(I2587&lt;=2500,"1,001–2,500",IF(I2587&lt;=5000,"2,501–5,000",IF(I2587&lt;=10000,"5,001–10,000","10,001–15,000")))),"1,001–2,500")</x:f>
        <x:v>1,001–2,500</x:v>
      </x:c>
      <x:c r="K2587" s="16" t="n">
        <x:v>19850</x:v>
      </x:c>
      <x:c r="L2587" s="43" t="n">
        <x:f>IF(AND(ISNUMBER(I2587),I2587&gt;0,ISNUMBER(K2587),K2587&gt;0),K2587/I2587,"n.a.")</x:f>
        <x:v>10.586666666666666</x:v>
      </x:c>
      <x:c r="M2587" s="43"/>
      <x:c r="N2587" s="13" t="str">
        <x:v>Yes</x:v>
      </x:c>
      <x:c r="O2587" s="15" t="str">
        <x:v>5.5M MINIMUM EAVES HEIGHT; Unit K12 is a mid-terrace unit of clear span steel portal frame construction, with full height profile steel cladding.</x:v>
      </x:c>
      <x:c r="P2587" s="15" t="str">
        <x:v>3M X 3.2M LOADING DOOR; Access to the warehouse is via an up and over sectional loading door in the front elevation, 3m wide x 3.2m high.</x:v>
      </x:c>
      <x:c r="Q2587" s="15" t="str">
        <x:v>Industrial/warehouse accommodation.</x:v>
      </x:c>
      <x:c r="R2587" s="15" t="str">
        <x:v>Advertised to let</x:v>
      </x:c>
      <x:c r="S2587" s="15" t="str">
        <x:v>https://search.whitmarshlockhart.com/properties/373479-k12-rockhaven-park-kembrey-street-swindon</x:v>
      </x:c>
      <x:c r="T2587" s="15" t="str"/>
      <x:c r="U2587" s="15" t="str"/>
      <x:c r="V2587" s="15" t="str">
        <x:v>Swindon — Rockhaven Park</x:v>
      </x:c>
      <x:c r="W2587" s="15" t="str">
        <x:v>Individual unit ≤15,000 sq ft</x:v>
      </x:c>
      <x:c r="X2587" s="13" t="n">
        <x:f>IF(N2587="Yes",L2587,0)</x:f>
        <x:v>10.586666666666666</x:v>
      </x:c>
      <x:c r="Y2587" s="14" t="n">
        <x:v>1</x:v>
      </x:c>
      <x:c r="Z2587" s="13" t="str">
        <x:v>Industrial / workshop / storage</x:v>
      </x:c>
    </x:row>
    <x:row r="2588" ht="62" customHeight="1">
      <x:c r="A2588" s="13" t="str">
        <x:v>SE1608</x:v>
      </x:c>
      <x:c r="B2588" s="15" t="str">
        <x:v>Swindon</x:v>
      </x:c>
      <x:c r="C2588" s="15" t="str">
        <x:v>Swindon</x:v>
      </x:c>
      <x:c r="D2588" s="14" t="n">
        <x:v>183680</x:v>
      </x:c>
      <x:c r="E2588" s="13" t="str">
        <x:v>Town</x:v>
      </x:c>
      <x:c r="F2588" s="15" t="str">
        <x:v>Rockhaven Park</x:v>
      </x:c>
      <x:c r="G2588" s="15" t="str">
        <x:v>K19 Rockhaven Park, Kembrey Street, Swindon</x:v>
      </x:c>
      <x:c r="H2588" s="13" t="str">
        <x:v>Current</x:v>
      </x:c>
      <x:c r="I2588" s="14" t="n">
        <x:v>1875</x:v>
      </x:c>
      <x:c r="J2588" s="13" t="str">
        <x:f>IF(AND(ISNUMBER(I2588),I2588&gt;0),IF(I2588&lt;=1000,"1–1,000",IF(I2588&lt;=2500,"1,001–2,500",IF(I2588&lt;=5000,"2,501–5,000",IF(I2588&lt;=10000,"5,001–10,000","10,001–15,000")))),"1,001–2,500")</x:f>
        <x:v>1,001–2,500</x:v>
      </x:c>
      <x:c r="K2588" s="16" t="n">
        <x:v>22500</x:v>
      </x:c>
      <x:c r="L2588" s="43" t="n">
        <x:f>IF(AND(ISNUMBER(I2588),I2588&gt;0,ISNUMBER(K2588),K2588&gt;0),K2588/I2588,"n.a.")</x:f>
        <x:v>12</x:v>
      </x:c>
      <x:c r="M2588" s="43"/>
      <x:c r="N2588" s="13" t="str">
        <x:v>Yes</x:v>
      </x:c>
      <x:c r="O2588" s="15" t="str">
        <x:v>5.5M MINIMUM EAVES HEIGHT; Unit K19 is a end of terrace unit of clear span steel portal frame construction, with full height profile steel cladding.</x:v>
      </x:c>
      <x:c r="P2588" s="15" t="str">
        <x:v>INSULATED LOADING DOOR 3m x 3.2m; Access to the warehouse is via an up and over sectional loading door in the front elevation, 3m wide x 3.2m high.</x:v>
      </x:c>
      <x:c r="Q2588" s="15" t="str">
        <x:v>Industrial/warehouse accommodation.</x:v>
      </x:c>
      <x:c r="R2588" s="15" t="str">
        <x:v>Advertised to let</x:v>
      </x:c>
      <x:c r="S2588" s="15" t="str">
        <x:v>https://search.whitmarshlockhart.com/properties/300215-k19-rockhaven-park-kembrey-street-swindon</x:v>
      </x:c>
      <x:c r="T2588" s="15" t="str"/>
      <x:c r="U2588" s="15" t="str"/>
      <x:c r="V2588" s="15" t="str">
        <x:v>Swindon — Rockhaven Park</x:v>
      </x:c>
      <x:c r="W2588" s="15" t="str">
        <x:v>Individual unit ≤15,000 sq ft</x:v>
      </x:c>
      <x:c r="X2588" s="13" t="n">
        <x:f>IF(N2588="Yes",L2588,0)</x:f>
        <x:v>12</x:v>
      </x:c>
      <x:c r="Y2588" s="14" t="n">
        <x:v>1</x:v>
      </x:c>
      <x:c r="Z2588" s="13" t="str">
        <x:v>Industrial / workshop / storage</x:v>
      </x:c>
    </x:row>
    <x:row r="2589" ht="62" customHeight="1">
      <x:c r="A2589" s="13" t="str">
        <x:v>SE1609</x:v>
      </x:c>
      <x:c r="B2589" s="15" t="str">
        <x:v>Swindon</x:v>
      </x:c>
      <x:c r="C2589" s="15" t="str">
        <x:v>Swindon</x:v>
      </x:c>
      <x:c r="D2589" s="14" t="n">
        <x:v>183680</x:v>
      </x:c>
      <x:c r="E2589" s="13" t="str">
        <x:v>Town</x:v>
      </x:c>
      <x:c r="F2589" s="15" t="str">
        <x:v>Rockhaven Park</x:v>
      </x:c>
      <x:c r="G2589" s="15" t="str">
        <x:v>Unit K13 Rockhaven Park, Kembrey Street, Swindon</x:v>
      </x:c>
      <x:c r="H2589" s="13" t="str">
        <x:v>Current</x:v>
      </x:c>
      <x:c r="I2589" s="14" t="n">
        <x:v>1862</x:v>
      </x:c>
      <x:c r="J2589" s="13" t="str">
        <x:f>IF(AND(ISNUMBER(I2589),I2589&gt;0),IF(I2589&lt;=1000,"1–1,000",IF(I2589&lt;=2500,"1,001–2,500",IF(I2589&lt;=5000,"2,501–5,000",IF(I2589&lt;=10000,"5,001–10,000","10,001–15,000")))),"1,001–2,500")</x:f>
        <x:v>1,001–2,500</x:v>
      </x:c>
      <x:c r="K2589" s="16" t="n">
        <x:v>20000</x:v>
      </x:c>
      <x:c r="L2589" s="43" t="n">
        <x:f>IF(AND(ISNUMBER(I2589),I2589&gt;0,ISNUMBER(K2589),K2589&gt;0),K2589/I2589,"n.a.")</x:f>
        <x:v>10.741138560687434</x:v>
      </x:c>
      <x:c r="M2589" s="43"/>
      <x:c r="N2589" s="13" t="str">
        <x:v>Yes</x:v>
      </x:c>
      <x:c r="O2589" s="15" t="str">
        <x:v>5.1 m minimum eaves height</x:v>
      </x:c>
      <x:c r="P2589" s="15" t="str">
        <x:v>The ground floor provides a workshop and storage area with loading door access approximately 3m wide by 3m high.</x:v>
      </x:c>
      <x:c r="Q2589" s="15" t="str">
        <x:v>Industrial/warehouse accommodation; ancillary offices.</x:v>
      </x:c>
      <x:c r="R2589" s="15" t="str">
        <x:v>Advertised to let Current advert observed on 4 November 2026. Direct agent asking-rent field checked; excludes separately stated rates/service charges. Direct agent asking-rent field checked; excludes separately stated rates/service charges. Direct agent asking-rent field checked; excludes separately stated rates/service charges.</x:v>
      </x:c>
      <x:c r="S2589" s="15" t="str">
        <x:v>https://www.zoopla.co.uk/to-rent/commercial/details/64500025/</x:v>
      </x:c>
      <x:c r="T2589" s="15" t="str">
        <x:v>https://search.loveday.uk.com/properties/150214-unit-k13-rockhaven-park-kembrey-street-swindon</x:v>
      </x:c>
      <x:c r="U2589" s="15" t="str"/>
      <x:c r="V2589" s="15" t="str">
        <x:v>Swindon — Rockhaven Park</x:v>
      </x:c>
      <x:c r="W2589" s="15" t="str">
        <x:v>Individual unit ≤15,000 sq ft</x:v>
      </x:c>
      <x:c r="X2589" s="13" t="n">
        <x:f>IF(N2589="Yes",L2589,0)</x:f>
        <x:v>10.741138560687434</x:v>
      </x:c>
      <x:c r="Y2589" s="14" t="n">
        <x:v>1</x:v>
      </x:c>
      <x:c r="Z2589" s="13" t="str">
        <x:v>Industrial / workshop / storage</x:v>
      </x:c>
    </x:row>
    <x:row r="2590" ht="49" customHeight="1">
      <x:c r="A2590" s="13" t="str">
        <x:v>SE1610</x:v>
      </x:c>
      <x:c r="B2590" s="15" t="str">
        <x:v>Swindon</x:v>
      </x:c>
      <x:c r="C2590" s="15" t="str">
        <x:v>Swindon</x:v>
      </x:c>
      <x:c r="D2590" s="14" t="n">
        <x:v>183680</x:v>
      </x:c>
      <x:c r="E2590" s="13" t="str">
        <x:v>Town</x:v>
      </x:c>
      <x:c r="F2590" s="15" t="str">
        <x:v>Rushy Platt Industrial Estate</x:v>
      </x:c>
      <x:c r="G2590" s="15" t="str">
        <x:v>Unit 18 Rushy Platt Industrial Estate, Caen View, Swindon SN5</x:v>
      </x:c>
      <x:c r="H2590" s="13" t="str">
        <x:v>Current</x:v>
      </x:c>
      <x:c r="I2590" s="14" t="n">
        <x:v>3820</x:v>
      </x:c>
      <x:c r="J2590" s="13" t="str">
        <x:f>IF(AND(ISNUMBER(I2590),I2590&gt;0),IF(I2590&lt;=1000,"1–1,000",IF(I2590&lt;=2500,"1,001–2,500",IF(I2590&lt;=5000,"2,501–5,000",IF(I2590&lt;=10000,"5,001–10,000","10,001–15,000")))),"2,501–5,000")</x:f>
        <x:v>2,501–5,000</x:v>
      </x:c>
      <x:c r="K2590" s="16" t="n">
        <x:v>49750</x:v>
      </x:c>
      <x:c r="L2590" s="43" t="n">
        <x:f>IF(AND(ISNUMBER(I2590),I2590&gt;0,ISNUMBER(K2590),K2590&gt;0),K2590/I2590,"n.a.")</x:f>
        <x:v>13.023560209424083</x:v>
      </x:c>
      <x:c r="M2590" s="43"/>
      <x:c r="N2590" s="13" t="str">
        <x:v>Yes</x:v>
      </x:c>
      <x:c r="O2590" s="15" t="str">
        <x:v>6M MINIMUM EAVES; Internally the unit has a clear eaves height of 6m.</x:v>
      </x:c>
      <x:c r="P2590" s="15" t="str">
        <x:v>Vehicle access to the unit is gained via a sectional up and over insulated loading door in the front elevation.</x:v>
      </x:c>
      <x:c r="Q2590" s="15" t="str">
        <x:v>Industrial/warehouse accommodation; trade counter.</x:v>
      </x:c>
      <x:c r="R2590" s="15" t="str">
        <x:v>Advertised to let Current advert observed on 4 November 2026. Direct agent asking-rent field checked; excludes separately stated rates/service charges.</x:v>
      </x:c>
      <x:c r="S2590" s="15" t="str">
        <x:v>https://www.zoopla.co.uk/to-rent/commercial/details/68831713/</x:v>
      </x:c>
      <x:c r="T2590" s="15" t="str">
        <x:v>https://search.whitmarshlockhart.com/properties/226829-unit-18-rushy-platt-industrial-estate-caen-view-swindon</x:v>
      </x:c>
      <x:c r="U2590" s="15" t="str"/>
      <x:c r="V2590" s="15" t="str">
        <x:v>Swindon — Rushy Platt Industrial Estate</x:v>
      </x:c>
      <x:c r="W2590" s="15" t="str">
        <x:v>Individual unit ≤15,000 sq ft</x:v>
      </x:c>
      <x:c r="X2590" s="13" t="n">
        <x:f>IF(N2590="Yes",L2590,0)</x:f>
        <x:v>13.023560209424083</x:v>
      </x:c>
      <x:c r="Y2590" s="14" t="n">
        <x:v>1</x:v>
      </x:c>
      <x:c r="Z2590" s="13" t="str">
        <x:v>Industrial / workshop / storage</x:v>
      </x:c>
    </x:row>
    <x:row r="2591" ht="42" customHeight="1">
      <x:c r="A2591" s="13" t="str">
        <x:v>SE1611</x:v>
      </x:c>
      <x:c r="B2591" s="15" t="str">
        <x:v>Swindon</x:v>
      </x:c>
      <x:c r="C2591" s="15" t="str">
        <x:v>Swindon</x:v>
      </x:c>
      <x:c r="D2591" s="14" t="n">
        <x:v>183680</x:v>
      </x:c>
      <x:c r="E2591" s="13" t="str">
        <x:v>Town</x:v>
      </x:c>
      <x:c r="F2591" s="15" t="str">
        <x:v>Standalone / estate not stated</x:v>
      </x:c>
      <x:c r="G2591" s="15" t="str">
        <x:v>Aylesbury Street, Swindon SN1</x:v>
      </x:c>
      <x:c r="H2591" s="13" t="str">
        <x:v>Current</x:v>
      </x:c>
      <x:c r="I2591" s="14" t="n">
        <x:v>582</x:v>
      </x:c>
      <x:c r="J2591" s="13" t="str">
        <x:f>IF(AND(ISNUMBER(I2591),I2591&gt;0),IF(I2591&lt;=1000,"1–1,000",IF(I2591&lt;=2500,"1,001–2,500",IF(I2591&lt;=5000,"2,501–5,000",IF(I2591&lt;=10000,"5,001–10,000","10,001–15,000")))),"1–1,000")</x:f>
        <x:v>1–1,000</x:v>
      </x:c>
      <x:c r="K2591" s="16" t="n">
        <x:v>6504</x:v>
      </x:c>
      <x:c r="L2591" s="43" t="n">
        <x:f>IF(AND(ISNUMBER(I2591),I2591&gt;0,ISNUMBER(K2591),K2591&gt;0),K2591/I2591,"n.a.")</x:f>
        <x:v>11.175257731958762</x:v>
      </x:c>
      <x:c r="M2591" s="43"/>
      <x:c r="N2591" s="13" t="str">
        <x:v>Yes</x:v>
      </x:c>
      <x:c r="O2591" s="15" t="str">
        <x:v>Not stated in reviewed sources</x:v>
      </x:c>
      <x:c r="P2591" s="15" t="str">
        <x:v>Not stated in reviewed sources</x:v>
      </x:c>
      <x:c r="Q2591" s="15" t="str">
        <x:v>Industrial/warehouse accommodation.</x:v>
      </x:c>
      <x:c r="R2591" s="15" t="str">
        <x:v>Advertised to let Current advert observed on 4 November 2026. Annual asking rent is 12 × advertised monthly rent; portal values may be rounded.</x:v>
      </x:c>
      <x:c r="S2591" s="15" t="str">
        <x:v>https://www.zoopla.co.uk/to-rent/commercial/details/73621888/</x:v>
      </x:c>
      <x:c r="T2591" s="15" t="str"/>
      <x:c r="U2591" s="15" t="str"/>
      <x:c r="V2591" s="15" t="str">
        <x:v>Swindon — Standalone / estate not stated</x:v>
      </x:c>
      <x:c r="W2591" s="15" t="str">
        <x:v>Individual unit ≤15,000 sq ft</x:v>
      </x:c>
      <x:c r="X2591" s="13" t="n">
        <x:f>IF(N2591="Yes",L2591,0)</x:f>
        <x:v>11.175257731958762</x:v>
      </x:c>
      <x:c r="Y2591" s="14" t="n">
        <x:v>1</x:v>
      </x:c>
      <x:c r="Z2591" s="13" t="str">
        <x:v>Industrial / workshop / storage</x:v>
      </x:c>
    </x:row>
    <x:row r="2592" ht="42" customHeight="1">
      <x:c r="A2592" s="13" t="str">
        <x:v>SE1612</x:v>
      </x:c>
      <x:c r="B2592" s="15" t="str">
        <x:v>Swindon</x:v>
      </x:c>
      <x:c r="C2592" s="15" t="str">
        <x:v>Swindon</x:v>
      </x:c>
      <x:c r="D2592" s="14" t="n">
        <x:v>183680</x:v>
      </x:c>
      <x:c r="E2592" s="13" t="str">
        <x:v>Town</x:v>
      </x:c>
      <x:c r="F2592" s="15" t="str">
        <x:v>Standalone / estate not stated</x:v>
      </x:c>
      <x:c r="G2592" s="15" t="str">
        <x:v>Barnfield Road, Swindon SN2</x:v>
      </x:c>
      <x:c r="H2592" s="13" t="str">
        <x:v>Current</x:v>
      </x:c>
      <x:c r="I2592" s="14" t="n">
        <x:v>2516</x:v>
      </x:c>
      <x:c r="J2592" s="13" t="str">
        <x:f>IF(AND(ISNUMBER(I2592),I2592&gt;0),IF(I2592&lt;=1000,"1–1,000",IF(I2592&lt;=2500,"1,001–2,500",IF(I2592&lt;=5000,"2,501–5,000",IF(I2592&lt;=10000,"5,001–10,000","10,001–15,000")))),"2,501–5,000")</x:f>
        <x:v>2,501–5,000</x:v>
      </x:c>
      <x:c r="K2592" s="16" t="n">
        <x:v>26496</x:v>
      </x:c>
      <x:c r="L2592" s="43" t="n">
        <x:f>IF(AND(ISNUMBER(I2592),I2592&gt;0,ISNUMBER(K2592),K2592&gt;0),K2592/I2592,"n.a.")</x:f>
        <x:v>10.531001589825118</x:v>
      </x:c>
      <x:c r="M2592" s="43"/>
      <x:c r="N2592" s="13" t="str">
        <x:v>Yes</x:v>
      </x:c>
      <x:c r="O2592" s="15" t="str">
        <x:v>Not stated in reviewed sources</x:v>
      </x:c>
      <x:c r="P2592" s="15" t="str">
        <x:v>Not stated in reviewed sources</x:v>
      </x:c>
      <x:c r="Q2592" s="15" t="str">
        <x:v>Industrial/warehouse accommodation.</x:v>
      </x:c>
      <x:c r="R2592" s="15" t="str">
        <x:v>Advertised to let Current advert observed on 4 November 2026. Annual asking rent is 12 × advertised monthly rent; portal values may be rounded.</x:v>
      </x:c>
      <x:c r="S2592" s="15" t="str">
        <x:v>https://www.zoopla.co.uk/to-rent/commercial/details/68251926/</x:v>
      </x:c>
      <x:c r="T2592" s="15" t="str"/>
      <x:c r="U2592" s="15" t="str"/>
      <x:c r="V2592" s="15" t="str">
        <x:v>Swindon — Standalone / estate not stated</x:v>
      </x:c>
      <x:c r="W2592" s="15" t="str">
        <x:v>Individual unit ≤15,000 sq ft</x:v>
      </x:c>
      <x:c r="X2592" s="13" t="n">
        <x:f>IF(N2592="Yes",L2592,0)</x:f>
        <x:v>10.531001589825118</x:v>
      </x:c>
      <x:c r="Y2592" s="14" t="n">
        <x:v>1</x:v>
      </x:c>
      <x:c r="Z2592" s="13" t="str">
        <x:v>Industrial / workshop / storage</x:v>
      </x:c>
    </x:row>
    <x:row r="2593" ht="42" customHeight="1">
      <x:c r="A2593" s="13" t="str">
        <x:v>SE1613</x:v>
      </x:c>
      <x:c r="B2593" s="15" t="str">
        <x:v>Swindon</x:v>
      </x:c>
      <x:c r="C2593" s="15" t="str">
        <x:v>Swindon</x:v>
      </x:c>
      <x:c r="D2593" s="14" t="n">
        <x:v>183680</x:v>
      </x:c>
      <x:c r="E2593" s="13" t="str">
        <x:v>Town</x:v>
      </x:c>
      <x:c r="F2593" s="15" t="str">
        <x:v>Standalone / estate not stated</x:v>
      </x:c>
      <x:c r="G2593" s="15" t="str">
        <x:v>Delamere Drive, Stratton, Swindon SN3</x:v>
      </x:c>
      <x:c r="H2593" s="13" t="str">
        <x:v>Current</x:v>
      </x:c>
      <x:c r="I2593" s="14" t="n">
        <x:v>11628</x:v>
      </x:c>
      <x:c r="J2593" s="13" t="str">
        <x:f>IF(AND(ISNUMBER(I2593),I2593&gt;0),IF(I2593&lt;=1000,"1–1,000",IF(I2593&lt;=2500,"1,001–2,500",IF(I2593&lt;=5000,"2,501–5,000",IF(I2593&lt;=10000,"5,001–10,000","10,001–15,000")))),"10,001–15,000")</x:f>
        <x:v>10,001–15,000</x:v>
      </x:c>
      <x:c r="K2593" s="16"/>
      <x:c r="L2593" s="43" t="str">
        <x:f>IF(AND(ISNUMBER(I2593),I2593&gt;0,ISNUMBER(K2593),K2593&gt;0),K2593/I2593,"n.a.")</x:f>
        <x:v>n.a.</x:v>
      </x:c>
      <x:c r="M2593" s="43"/>
      <x:c r="N2593" s="13" t="str">
        <x:v>No</x:v>
      </x:c>
      <x:c r="O2593" s="15" t="str">
        <x:v>Not stated in reviewed sources</x:v>
      </x:c>
      <x:c r="P2593" s="15" t="str">
        <x:v>Not stated in reviewed sources</x:v>
      </x:c>
      <x:c r="Q2593" s="15" t="str">
        <x:v>Industrial/warehouse accommodation; refurbished space.</x:v>
      </x:c>
      <x:c r="R2593" s="15" t="str">
        <x:v>Advertised to let Current advert observed on 4 November 2026.</x:v>
      </x:c>
      <x:c r="S2593" s="15" t="str">
        <x:v>https://www.zoopla.co.uk/to-rent/commercial/details/74566886/</x:v>
      </x:c>
      <x:c r="T2593" s="15" t="str"/>
      <x:c r="U2593" s="15" t="str"/>
      <x:c r="V2593" s="15" t="str">
        <x:v>Swindon — Standalone / estate not stated</x:v>
      </x:c>
      <x:c r="W2593" s="15" t="str">
        <x:v>Individual unit ≤15,000 sq ft</x:v>
      </x:c>
      <x:c r="X2593" s="13" t="n">
        <x:f>IF(N2593="Yes",L2593,0)</x:f>
        <x:v>0</x:v>
      </x:c>
      <x:c r="Y2593" s="14" t="n">
        <x:v>1</x:v>
      </x:c>
      <x:c r="Z2593" s="13" t="str">
        <x:v>Industrial / workshop / storage</x:v>
      </x:c>
    </x:row>
    <x:row r="2594" ht="42" customHeight="1">
      <x:c r="A2594" s="13" t="str">
        <x:v>SE1614</x:v>
      </x:c>
      <x:c r="B2594" s="15" t="str">
        <x:v>Swindon</x:v>
      </x:c>
      <x:c r="C2594" s="15" t="str">
        <x:v>Swindon</x:v>
      </x:c>
      <x:c r="D2594" s="14" t="n">
        <x:v>183680</x:v>
      </x:c>
      <x:c r="E2594" s="13" t="str">
        <x:v>Town</x:v>
      </x:c>
      <x:c r="F2594" s="15" t="str">
        <x:v>Standalone / estate not stated</x:v>
      </x:c>
      <x:c r="G2594" s="15" t="str">
        <x:v>Former Ats Centre, Unit 9 Hobley Drive, Lower Stratton, Swindon SN3</x:v>
      </x:c>
      <x:c r="H2594" s="13" t="str">
        <x:v>Current</x:v>
      </x:c>
      <x:c r="I2594" s="14" t="n">
        <x:v>6038</x:v>
      </x:c>
      <x:c r="J2594" s="13" t="str">
        <x:f>IF(AND(ISNUMBER(I2594),I2594&gt;0),IF(I2594&lt;=1000,"1–1,000",IF(I2594&lt;=2500,"1,001–2,500",IF(I2594&lt;=5000,"2,501–5,000",IF(I2594&lt;=10000,"5,001–10,000","10,001–15,000")))),"5,001–10,000")</x:f>
        <x:v>5,001–10,000</x:v>
      </x:c>
      <x:c r="K2594" s="16" t="n">
        <x:v>65004</x:v>
      </x:c>
      <x:c r="L2594" s="43" t="n">
        <x:f>IF(AND(ISNUMBER(I2594),I2594&gt;0,ISNUMBER(K2594),K2594&gt;0),K2594/I2594,"n.a.")</x:f>
        <x:v>10.76581649552832</x:v>
      </x:c>
      <x:c r="M2594" s="43"/>
      <x:c r="N2594" s="13" t="str">
        <x:v>Yes</x:v>
      </x:c>
      <x:c r="O2594" s="15" t="str">
        <x:v>Not stated in reviewed sources</x:v>
      </x:c>
      <x:c r="P2594" s="15" t="str">
        <x:v>Not stated in reviewed sources</x:v>
      </x:c>
      <x:c r="Q2594" s="15" t="str">
        <x:v>Industrial/warehouse accommodation.</x:v>
      </x:c>
      <x:c r="R2594" s="15" t="str">
        <x:v>Advertised to let Current advert observed on 4 November 2026. Annual asking rent is 12 × advertised monthly rent; portal values may be rounded.</x:v>
      </x:c>
      <x:c r="S2594" s="15" t="str">
        <x:v>https://www.zoopla.co.uk/to-rent/commercial/details/73283781/</x:v>
      </x:c>
      <x:c r="T2594" s="15" t="str">
        <x:v>https://www.rightmove.co.uk/properties/773389787245664#/?channel=COM_LET</x:v>
      </x:c>
      <x:c r="U2594" s="15" t="str"/>
      <x:c r="V2594" s="15" t="str">
        <x:v>Swindon — Standalone / estate not stated</x:v>
      </x:c>
      <x:c r="W2594" s="15" t="str">
        <x:v>Individual unit ≤15,000 sq ft</x:v>
      </x:c>
      <x:c r="X2594" s="13" t="n">
        <x:f>IF(N2594="Yes",L2594,0)</x:f>
        <x:v>10.76581649552832</x:v>
      </x:c>
      <x:c r="Y2594" s="14" t="n">
        <x:v>1</x:v>
      </x:c>
      <x:c r="Z2594" s="13" t="str">
        <x:v>Industrial / workshop / storage</x:v>
      </x:c>
    </x:row>
    <x:row r="2595" ht="42" customHeight="1">
      <x:c r="A2595" s="13" t="str">
        <x:v>SE1615</x:v>
      </x:c>
      <x:c r="B2595" s="15" t="str">
        <x:v>Swindon</x:v>
      </x:c>
      <x:c r="C2595" s="15" t="str">
        <x:v>Swindon</x:v>
      </x:c>
      <x:c r="D2595" s="14" t="n">
        <x:v>183680</x:v>
      </x:c>
      <x:c r="E2595" s="13" t="str">
        <x:v>Town</x:v>
      </x:c>
      <x:c r="F2595" s="15" t="str">
        <x:v>Standalone / estate not stated</x:v>
      </x:c>
      <x:c r="G2595" s="15" t="str">
        <x:v>Manchester Road, Swindon SN1</x:v>
      </x:c>
      <x:c r="H2595" s="13" t="str">
        <x:v>Current</x:v>
      </x:c>
      <x:c r="I2595" s="14" t="n">
        <x:v>1460</x:v>
      </x:c>
      <x:c r="J2595" s="13" t="str">
        <x:f>IF(AND(ISNUMBER(I2595),I2595&gt;0),IF(I2595&lt;=1000,"1–1,000",IF(I2595&lt;=2500,"1,001–2,500",IF(I2595&lt;=5000,"2,501–5,000",IF(I2595&lt;=10000,"5,001–10,000","10,001–15,000")))),"1,001–2,500")</x:f>
        <x:v>1,001–2,500</x:v>
      </x:c>
      <x:c r="K2595" s="16" t="n">
        <x:v>8256</x:v>
      </x:c>
      <x:c r="L2595" s="43" t="n">
        <x:f>IF(AND(ISNUMBER(I2595),I2595&gt;0,ISNUMBER(K2595),K2595&gt;0),K2595/I2595,"n.a.")</x:f>
        <x:v>5.654794520547945</x:v>
      </x:c>
      <x:c r="M2595" s="43"/>
      <x:c r="N2595" s="13" t="str">
        <x:v>Yes</x:v>
      </x:c>
      <x:c r="O2595" s="15" t="str">
        <x:v>Not stated in reviewed sources</x:v>
      </x:c>
      <x:c r="P2595" s="15" t="str">
        <x:v>Not stated in reviewed sources</x:v>
      </x:c>
      <x:c r="Q2595" s="15" t="str">
        <x:v>Workshop/industrial accommodation.</x:v>
      </x:c>
      <x:c r="R2595" s="15" t="str">
        <x:v>Advertised to let Current advert observed on 4 November 2026. Annual asking rent is 12 × advertised monthly rent; portal values may be rounded.</x:v>
      </x:c>
      <x:c r="S2595" s="15" t="str">
        <x:v>https://www.zoopla.co.uk/to-rent/commercial/details/72255969/</x:v>
      </x:c>
      <x:c r="T2595" s="15" t="str"/>
      <x:c r="U2595" s="15" t="str"/>
      <x:c r="V2595" s="15" t="str">
        <x:v>Swindon — Standalone / estate not stated</x:v>
      </x:c>
      <x:c r="W2595" s="15" t="str">
        <x:v>Individual unit ≤15,000 sq ft</x:v>
      </x:c>
      <x:c r="X2595" s="13" t="n">
        <x:f>IF(N2595="Yes",L2595,0)</x:f>
        <x:v>5.654794520547945</x:v>
      </x:c>
      <x:c r="Y2595" s="14" t="n">
        <x:v>1</x:v>
      </x:c>
      <x:c r="Z2595" s="13" t="str">
        <x:v>Industrial / workshop / storage</x:v>
      </x:c>
    </x:row>
    <x:row r="2596" ht="42" customHeight="1">
      <x:c r="A2596" s="13" t="str">
        <x:v>SE1616</x:v>
      </x:c>
      <x:c r="B2596" s="15" t="str">
        <x:v>Swindon</x:v>
      </x:c>
      <x:c r="C2596" s="15" t="str">
        <x:v>Swindon</x:v>
      </x:c>
      <x:c r="D2596" s="14" t="n">
        <x:v>183680</x:v>
      </x:c>
      <x:c r="E2596" s="13" t="str">
        <x:v>Town</x:v>
      </x:c>
      <x:c r="F2596" s="15" t="str">
        <x:v>Standalone / estate not stated</x:v>
      </x:c>
      <x:c r="G2596" s="15" t="str">
        <x:v>Showroom and garage facility, Kennedy Drive, Eldene,, Swindon</x:v>
      </x:c>
      <x:c r="H2596" s="13" t="str">
        <x:v>Current</x:v>
      </x:c>
      <x:c r="I2596" s="14" t="n">
        <x:v>6686</x:v>
      </x:c>
      <x:c r="J2596" s="13" t="str">
        <x:f>IF(AND(ISNUMBER(I2596),I2596&gt;0),IF(I2596&lt;=1000,"1–1,000",IF(I2596&lt;=2500,"1,001–2,500",IF(I2596&lt;=5000,"2,501–5,000",IF(I2596&lt;=10000,"5,001–10,000","10,001–15,000")))),"5,001–10,000")</x:f>
        <x:v>5,001–10,000</x:v>
      </x:c>
      <x:c r="K2596" s="16"/>
      <x:c r="L2596" s="43" t="str">
        <x:f>IF(AND(ISNUMBER(I2596),I2596&gt;0,ISNUMBER(K2596),K2596&gt;0),K2596/I2596,"n.a.")</x:f>
        <x:v>n.a.</x:v>
      </x:c>
      <x:c r="M2596" s="43"/>
      <x:c r="N2596" s="13" t="str">
        <x:v>No</x:v>
      </x:c>
      <x:c r="O2596" s="15" t="str">
        <x:v>Not stated in reviewed sources</x:v>
      </x:c>
      <x:c r="P2596" s="15" t="str">
        <x:v>Not stated in reviewed sources</x:v>
      </x:c>
      <x:c r="Q2596" s="15" t="str">
        <x:v>Industrial/warehouse accommodation.</x:v>
      </x:c>
      <x:c r="R2596" s="15" t="str">
        <x:v>Advertised to let</x:v>
      </x:c>
      <x:c r="S2596" s="15" t="str">
        <x:v>https://search.whitmarshlockhart.com/properties/403143-showroom-and-garage-facility-kennedy-drive-eldene-swindon</x:v>
      </x:c>
      <x:c r="T2596" s="15" t="str"/>
      <x:c r="U2596" s="15" t="str"/>
      <x:c r="V2596" s="15" t="str">
        <x:v>Swindon — Standalone / estate not stated</x:v>
      </x:c>
      <x:c r="W2596" s="15" t="str">
        <x:v>Individual unit ≤15,000 sq ft</x:v>
      </x:c>
      <x:c r="X2596" s="13" t="n">
        <x:f>IF(N2596="Yes",L2596,0)</x:f>
        <x:v>0</x:v>
      </x:c>
      <x:c r="Y2596" s="14" t="n">
        <x:v>1</x:v>
      </x:c>
      <x:c r="Z2596" s="13" t="str">
        <x:v>Industrial / workshop / storage</x:v>
      </x:c>
    </x:row>
    <x:row r="2597" ht="62" customHeight="1">
      <x:c r="A2597" s="13" t="str">
        <x:v>SE1617</x:v>
      </x:c>
      <x:c r="B2597" s="15" t="str">
        <x:v>Swindon</x:v>
      </x:c>
      <x:c r="C2597" s="15" t="str">
        <x:v>Swindon</x:v>
      </x:c>
      <x:c r="D2597" s="14" t="n">
        <x:v>183680</x:v>
      </x:c>
      <x:c r="E2597" s="13" t="str">
        <x:v>Town</x:v>
      </x:c>
      <x:c r="F2597" s="15" t="str">
        <x:v>Standalone / estate not stated</x:v>
      </x:c>
      <x:c r="G2597" s="15" t="str">
        <x:v>Unit 1 Fraser Centre, Faraday Road, Swindon</x:v>
      </x:c>
      <x:c r="H2597" s="13" t="str">
        <x:v>Current</x:v>
      </x:c>
      <x:c r="I2597" s="14" t="n">
        <x:v>6692</x:v>
      </x:c>
      <x:c r="J2597" s="13" t="str">
        <x:f>IF(AND(ISNUMBER(I2597),I2597&gt;0),IF(I2597&lt;=1000,"1–1,000",IF(I2597&lt;=2500,"1,001–2,500",IF(I2597&lt;=5000,"2,501–5,000",IF(I2597&lt;=10000,"5,001–10,000","10,001–15,000")))),"5,001–10,000")</x:f>
        <x:v>5,001–10,000</x:v>
      </x:c>
      <x:c r="K2597" s="16"/>
      <x:c r="L2597" s="43" t="str">
        <x:f>IF(AND(ISNUMBER(I2597),I2597&gt;0,ISNUMBER(K2597),K2597&gt;0),K2597/I2597,"n.a.")</x:f>
        <x:v>n.a.</x:v>
      </x:c>
      <x:c r="M2597" s="43"/>
      <x:c r="N2597" s="13" t="str">
        <x:v>No</x:v>
      </x:c>
      <x:c r="O2597" s="15" t="str">
        <x:v>Not stated in reviewed sources</x:v>
      </x:c>
      <x:c r="P2597" s="15" t="str">
        <x:v>Not stated in reviewed sources</x:v>
      </x:c>
      <x:c r="Q2597" s="15" t="str">
        <x:v>Industrial/warehouse accommodation.</x:v>
      </x:c>
      <x:c r="R2597" s="15" t="str">
        <x:v>Advertised to let Current advert observed on 4 November 2026.</x:v>
      </x:c>
      <x:c r="S2597" s="15" t="str">
        <x:v>https://www.zoopla.co.uk/to-rent/commercial/details/70504363/</x:v>
      </x:c>
      <x:c r="T2597" s="15" t="str">
        <x:v>https://www.zoopla.co.uk/to-rent/commercial/details/67609242/</x:v>
      </x:c>
      <x:c r="U2597" s="15" t="str">
        <x:v>https://www.rightmove.co.uk/properties/754395587995632#/?channel=COM_LET
https://www.rightmove.co.uk/properties/722868602917233#/?channel=COM_LET</x:v>
      </x:c>
      <x:c r="V2597" s="15" t="str">
        <x:v>Swindon — Standalone / estate not stated</x:v>
      </x:c>
      <x:c r="W2597" s="15" t="str">
        <x:v>Individual unit ≤15,000 sq ft</x:v>
      </x:c>
      <x:c r="X2597" s="13" t="n">
        <x:f>IF(N2597="Yes",L2597,0)</x:f>
        <x:v>0</x:v>
      </x:c>
      <x:c r="Y2597" s="14" t="n">
        <x:v>1</x:v>
      </x:c>
      <x:c r="Z2597" s="13" t="str">
        <x:v>Industrial / workshop / storage</x:v>
      </x:c>
    </x:row>
    <x:row r="2598" ht="62" customHeight="1">
      <x:c r="A2598" s="13" t="str">
        <x:v>SE1618</x:v>
      </x:c>
      <x:c r="B2598" s="15" t="str">
        <x:v>Swindon</x:v>
      </x:c>
      <x:c r="C2598" s="15" t="str">
        <x:v>Swindon</x:v>
      </x:c>
      <x:c r="D2598" s="14" t="n">
        <x:v>183680</x:v>
      </x:c>
      <x:c r="E2598" s="13" t="str">
        <x:v>Town</x:v>
      </x:c>
      <x:c r="F2598" s="15" t="str">
        <x:v>Standalone / estate not stated</x:v>
      </x:c>
      <x:c r="G2598" s="15" t="str">
        <x:v>Unit 10 Dunbeath Court, Dunbeath Road, Swindon SN2</x:v>
      </x:c>
      <x:c r="H2598" s="13" t="str">
        <x:v>Uncertain</x:v>
      </x:c>
      <x:c r="I2598" s="14" t="n">
        <x:v>13560</x:v>
      </x:c>
      <x:c r="J2598" s="13" t="str">
        <x:f>IF(AND(ISNUMBER(I2598),I2598&gt;0),IF(I2598&lt;=1000,"1–1,000",IF(I2598&lt;=2500,"1,001–2,500",IF(I2598&lt;=5000,"2,501–5,000",IF(I2598&lt;=10000,"5,001–10,000","10,001–15,000")))),"10,001–15,000")</x:f>
        <x:v>10,001–15,000</x:v>
      </x:c>
      <x:c r="K2598" s="16" t="n">
        <x:v>122350</x:v>
      </x:c>
      <x:c r="L2598" s="43" t="n">
        <x:f>IF(AND(ISNUMBER(I2598),I2598&gt;0,ISNUMBER(K2598),K2598&gt;0),K2598/I2598,"n.a.")</x:f>
        <x:v>9.022861356932154</x:v>
      </x:c>
      <x:c r="M2598" s="43"/>
      <x:c r="N2598" s="13" t="str">
        <x:v>No</x:v>
      </x:c>
      <x:c r="O2598" s="15" t="str">
        <x:v>6.2m eaves</x:v>
      </x:c>
      <x:c r="P2598" s="15" t="str">
        <x:v>Access is via a single surface level loading door and there is parking for approx.</x:v>
      </x:c>
      <x:c r="Q2598" s="15" t="str">
        <x:v>Industrial/warehouse accommodation.</x:v>
      </x:c>
      <x:c r="R2598" s="15" t="str">
        <x:v>Completion / current availability not verified Current advert observed on 4 November 2026. Direct agent asking-rent field checked; excludes separately stated rates/service charges. Direct Loveday page says to be refurbished. £122,350 is the passing rent for assignment/sublease, not a confirmed new-lease asking rent.</x:v>
      </x:c>
      <x:c r="S2598" s="15" t="str">
        <x:v>https://www.zoopla.co.uk/to-rent/commercial/details/74339108/</x:v>
      </x:c>
      <x:c r="T2598" s="15" t="str">
        <x:v>https://search.loveday.uk.com/properties/288974-unit-10-dunbeath-court-dunbeath-road-swindon</x:v>
      </x:c>
      <x:c r="U2598" s="15" t="str"/>
      <x:c r="V2598" s="15" t="str">
        <x:v>Swindon — Standalone / estate not stated</x:v>
      </x:c>
      <x:c r="W2598" s="15" t="str">
        <x:v>Individual unit ≤15,000 sq ft</x:v>
      </x:c>
      <x:c r="X2598" s="13" t="n">
        <x:f>IF(N2598="Yes",L2598,0)</x:f>
        <x:v>0</x:v>
      </x:c>
      <x:c r="Y2598" s="14" t="n">
        <x:v>1</x:v>
      </x:c>
      <x:c r="Z2598" s="13" t="str">
        <x:v>Industrial / workshop / storage</x:v>
      </x:c>
    </x:row>
    <x:row r="2599" ht="42" customHeight="1">
      <x:c r="A2599" s="13" t="str">
        <x:v>SE1619</x:v>
      </x:c>
      <x:c r="B2599" s="15" t="str">
        <x:v>Swindon</x:v>
      </x:c>
      <x:c r="C2599" s="15" t="str">
        <x:v>Swindon</x:v>
      </x:c>
      <x:c r="D2599" s="14" t="n">
        <x:v>183680</x:v>
      </x:c>
      <x:c r="E2599" s="13" t="str">
        <x:v>Town</x:v>
      </x:c>
      <x:c r="F2599" s="15" t="str">
        <x:v>Standalone / estate not stated</x:v>
      </x:c>
      <x:c r="G2599" s="15" t="str">
        <x:v>Unit 2 Fraser Centre, Faraday Road, Swindon SN3</x:v>
      </x:c>
      <x:c r="H2599" s="13" t="str">
        <x:v>Current</x:v>
      </x:c>
      <x:c r="I2599" s="14" t="n">
        <x:v>4571</x:v>
      </x:c>
      <x:c r="J2599" s="13" t="str">
        <x:f>IF(AND(ISNUMBER(I2599),I2599&gt;0),IF(I2599&lt;=1000,"1–1,000",IF(I2599&lt;=2500,"1,001–2,500",IF(I2599&lt;=5000,"2,501–5,000",IF(I2599&lt;=10000,"5,001–10,000","10,001–15,000")))),"2,501–5,000")</x:f>
        <x:v>2,501–5,000</x:v>
      </x:c>
      <x:c r="K2599" s="16"/>
      <x:c r="L2599" s="43" t="str">
        <x:f>IF(AND(ISNUMBER(I2599),I2599&gt;0,ISNUMBER(K2599),K2599&gt;0),K2599/I2599,"n.a.")</x:f>
        <x:v>n.a.</x:v>
      </x:c>
      <x:c r="M2599" s="43"/>
      <x:c r="N2599" s="13" t="str">
        <x:v>No</x:v>
      </x:c>
      <x:c r="O2599" s="15" t="str">
        <x:v>Not stated in reviewed sources</x:v>
      </x:c>
      <x:c r="P2599" s="15" t="str">
        <x:v>Not stated in reviewed sources</x:v>
      </x:c>
      <x:c r="Q2599" s="15" t="str">
        <x:v>Industrial/warehouse accommodation.</x:v>
      </x:c>
      <x:c r="R2599" s="15" t="str">
        <x:v>Advertised to let Current advert observed on 4 November 2026.</x:v>
      </x:c>
      <x:c r="S2599" s="15" t="str">
        <x:v>https://www.zoopla.co.uk/to-rent/commercial/details/67609246/</x:v>
      </x:c>
      <x:c r="T2599" s="15" t="str">
        <x:v>https://www.rightmove.co.uk/properties/722868611308320#/?channel=COM_LET</x:v>
      </x:c>
      <x:c r="U2599" s="15" t="str"/>
      <x:c r="V2599" s="15" t="str">
        <x:v>Swindon — Standalone / estate not stated</x:v>
      </x:c>
      <x:c r="W2599" s="15" t="str">
        <x:v>Individual unit ≤15,000 sq ft</x:v>
      </x:c>
      <x:c r="X2599" s="13" t="n">
        <x:f>IF(N2599="Yes",L2599,0)</x:f>
        <x:v>0</x:v>
      </x:c>
      <x:c r="Y2599" s="14" t="n">
        <x:v>1</x:v>
      </x:c>
      <x:c r="Z2599" s="13" t="str">
        <x:v>Industrial / workshop / storage</x:v>
      </x:c>
    </x:row>
    <x:row r="2600" ht="62" customHeight="1">
      <x:c r="A2600" s="13" t="str">
        <x:v>SE1620</x:v>
      </x:c>
      <x:c r="B2600" s="15" t="str">
        <x:v>Swindon</x:v>
      </x:c>
      <x:c r="C2600" s="15" t="str">
        <x:v>Swindon</x:v>
      </x:c>
      <x:c r="D2600" s="14" t="n">
        <x:v>183680</x:v>
      </x:c>
      <x:c r="E2600" s="13" t="str">
        <x:v>Town</x:v>
      </x:c>
      <x:c r="F2600" s="15" t="str">
        <x:v>Standalone / estate not stated</x:v>
      </x:c>
      <x:c r="G2600" s="15" t="str">
        <x:v>Unit 2 Greenbridge Centre, Greenbridge Road, Swindon SN3</x:v>
      </x:c>
      <x:c r="H2600" s="13" t="str">
        <x:v>Current</x:v>
      </x:c>
      <x:c r="I2600" s="14" t="n">
        <x:v>8671</x:v>
      </x:c>
      <x:c r="J2600" s="13" t="str">
        <x:f>IF(AND(ISNUMBER(I2600),I2600&gt;0),IF(I2600&lt;=1000,"1–1,000",IF(I2600&lt;=2500,"1,001–2,500",IF(I2600&lt;=5000,"2,501–5,000",IF(I2600&lt;=10000,"5,001–10,000","10,001–15,000")))),"5,001–10,000")</x:f>
        <x:v>5,001–10,000</x:v>
      </x:c>
      <x:c r="K2600" s="16" t="n">
        <x:v>70000</x:v>
      </x:c>
      <x:c r="L2600" s="43" t="n">
        <x:f>IF(AND(ISNUMBER(I2600),I2600&gt;0,ISNUMBER(K2600),K2600&gt;0),K2600/I2600,"n.a.")</x:f>
        <x:v>8.072886633606274</x:v>
      </x:c>
      <x:c r="M2600" s="43"/>
      <x:c r="N2600" s="13" t="str">
        <x:v>Yes</x:v>
      </x:c>
      <x:c r="O2600" s="15" t="str">
        <x:v>The maximum internal eaves height is 4.9m.</x:v>
      </x:c>
      <x:c r="P2600" s="15" t="str">
        <x:v>Commercial vehicle access is gained via a single roller shutter door.</x:v>
      </x:c>
      <x:c r="Q2600" s="15" t="str">
        <x:v>Industrial/warehouse accommodation.</x:v>
      </x:c>
      <x:c r="R2600" s="15" t="str">
        <x:v>Advertised to let Current advert observed on 4 November 2026. Direct agent asking-rent field checked; excludes separately stated rates/service charges.</x:v>
      </x:c>
      <x:c r="S2600" s="15" t="str">
        <x:v>https://www.zoopla.co.uk/to-rent/commercial/details/74669580/</x:v>
      </x:c>
      <x:c r="T2600" s="15" t="str">
        <x:v>https://www.zoopla.co.uk/to-rent/commercial/details/68241596/</x:v>
      </x:c>
      <x:c r="U2600" s="15" t="str">
        <x:v>https://www.rightmove.co.uk/properties/783590189783793#/?channel=COM_LET
https://search.whitmarshlockhart.com/properties/229997-unit-2-greenbridge-centre-greenbridge-road-swindon</x:v>
      </x:c>
      <x:c r="V2600" s="15" t="str">
        <x:v>Swindon — Standalone / estate not stated</x:v>
      </x:c>
      <x:c r="W2600" s="15" t="str">
        <x:v>Individual unit ≤15,000 sq ft</x:v>
      </x:c>
      <x:c r="X2600" s="13" t="n">
        <x:f>IF(N2600="Yes",L2600,0)</x:f>
        <x:v>8.072886633606274</x:v>
      </x:c>
      <x:c r="Y2600" s="14" t="n">
        <x:v>1</x:v>
      </x:c>
      <x:c r="Z2600" s="13" t="str">
        <x:v>Industrial / workshop / storage</x:v>
      </x:c>
    </x:row>
    <x:row r="2601" ht="42" customHeight="1">
      <x:c r="A2601" s="13" t="str">
        <x:v>SE1621</x:v>
      </x:c>
      <x:c r="B2601" s="15" t="str">
        <x:v>Swindon</x:v>
      </x:c>
      <x:c r="C2601" s="15" t="str">
        <x:v>Swindon</x:v>
      </x:c>
      <x:c r="D2601" s="14" t="n">
        <x:v>183680</x:v>
      </x:c>
      <x:c r="E2601" s="13" t="str">
        <x:v>Town</x:v>
      </x:c>
      <x:c r="F2601" s="15" t="str">
        <x:v>Standalone / estate not stated</x:v>
      </x:c>
      <x:c r="G2601" s="15" t="str">
        <x:v>Unit 3 Fraser Centre, Faraday Road, Swindon SN3</x:v>
      </x:c>
      <x:c r="H2601" s="13" t="str">
        <x:v>Current</x:v>
      </x:c>
      <x:c r="I2601" s="14" t="n">
        <x:v>4571</x:v>
      </x:c>
      <x:c r="J2601" s="13" t="str">
        <x:f>IF(AND(ISNUMBER(I2601),I2601&gt;0),IF(I2601&lt;=1000,"1–1,000",IF(I2601&lt;=2500,"1,001–2,500",IF(I2601&lt;=5000,"2,501–5,000",IF(I2601&lt;=10000,"5,001–10,000","10,001–15,000")))),"2,501–5,000")</x:f>
        <x:v>2,501–5,000</x:v>
      </x:c>
      <x:c r="K2601" s="16"/>
      <x:c r="L2601" s="43" t="str">
        <x:f>IF(AND(ISNUMBER(I2601),I2601&gt;0,ISNUMBER(K2601),K2601&gt;0),K2601/I2601,"n.a.")</x:f>
        <x:v>n.a.</x:v>
      </x:c>
      <x:c r="M2601" s="43"/>
      <x:c r="N2601" s="13" t="str">
        <x:v>No</x:v>
      </x:c>
      <x:c r="O2601" s="15" t="str">
        <x:v>Not stated in reviewed sources</x:v>
      </x:c>
      <x:c r="P2601" s="15" t="str">
        <x:v>Not stated in reviewed sources</x:v>
      </x:c>
      <x:c r="Q2601" s="15" t="str">
        <x:v>Industrial/warehouse accommodation.</x:v>
      </x:c>
      <x:c r="R2601" s="15" t="str">
        <x:v>Advertised to let Current advert observed on 4 November 2026.</x:v>
      </x:c>
      <x:c r="S2601" s="15" t="str">
        <x:v>https://www.zoopla.co.uk/to-rent/commercial/details/67609252/</x:v>
      </x:c>
      <x:c r="T2601" s="15" t="str">
        <x:v>https://www.rightmove.co.uk/properties/722868619478737#/?channel=COM_LET</x:v>
      </x:c>
      <x:c r="U2601" s="15" t="str"/>
      <x:c r="V2601" s="15" t="str">
        <x:v>Swindon — Standalone / estate not stated</x:v>
      </x:c>
      <x:c r="W2601" s="15" t="str">
        <x:v>Individual unit ≤15,000 sq ft</x:v>
      </x:c>
      <x:c r="X2601" s="13" t="n">
        <x:f>IF(N2601="Yes",L2601,0)</x:f>
        <x:v>0</x:v>
      </x:c>
      <x:c r="Y2601" s="14" t="n">
        <x:v>1</x:v>
      </x:c>
      <x:c r="Z2601" s="13" t="str">
        <x:v>Industrial / workshop / storage</x:v>
      </x:c>
    </x:row>
    <x:row r="2602" ht="42" customHeight="1">
      <x:c r="A2602" s="13" t="str">
        <x:v>SE1622</x:v>
      </x:c>
      <x:c r="B2602" s="15" t="str">
        <x:v>Swindon</x:v>
      </x:c>
      <x:c r="C2602" s="15" t="str">
        <x:v>Swindon</x:v>
      </x:c>
      <x:c r="D2602" s="14" t="n">
        <x:v>183680</x:v>
      </x:c>
      <x:c r="E2602" s="13" t="str">
        <x:v>Town</x:v>
      </x:c>
      <x:c r="F2602" s="15" t="str">
        <x:v>Standalone / estate not stated</x:v>
      </x:c>
      <x:c r="G2602" s="15" t="str">
        <x:v>Unit 4 Fraser Centre, Faraday Road, Swindon SN3</x:v>
      </x:c>
      <x:c r="H2602" s="13" t="str">
        <x:v>Current</x:v>
      </x:c>
      <x:c r="I2602" s="14" t="n">
        <x:v>4571</x:v>
      </x:c>
      <x:c r="J2602" s="13" t="str">
        <x:f>IF(AND(ISNUMBER(I2602),I2602&gt;0),IF(I2602&lt;=1000,"1–1,000",IF(I2602&lt;=2500,"1,001–2,500",IF(I2602&lt;=5000,"2,501–5,000",IF(I2602&lt;=10000,"5,001–10,000","10,001–15,000")))),"2,501–5,000")</x:f>
        <x:v>2,501–5,000</x:v>
      </x:c>
      <x:c r="K2602" s="16"/>
      <x:c r="L2602" s="43" t="str">
        <x:f>IF(AND(ISNUMBER(I2602),I2602&gt;0,ISNUMBER(K2602),K2602&gt;0),K2602/I2602,"n.a.")</x:f>
        <x:v>n.a.</x:v>
      </x:c>
      <x:c r="M2602" s="43"/>
      <x:c r="N2602" s="13" t="str">
        <x:v>No</x:v>
      </x:c>
      <x:c r="O2602" s="15" t="str">
        <x:v>Not stated in reviewed sources</x:v>
      </x:c>
      <x:c r="P2602" s="15" t="str">
        <x:v>Not stated in reviewed sources</x:v>
      </x:c>
      <x:c r="Q2602" s="15" t="str">
        <x:v>Industrial/warehouse accommodation.</x:v>
      </x:c>
      <x:c r="R2602" s="15" t="str">
        <x:v>Advertised to let Current advert observed on 4 November 2026.</x:v>
      </x:c>
      <x:c r="S2602" s="15" t="str">
        <x:v>https://www.zoopla.co.uk/to-rent/commercial/details/67609255/</x:v>
      </x:c>
      <x:c r="T2602" s="15" t="str">
        <x:v>https://www.rightmove.co.uk/properties/722868625770609#/?channel=COM_LET</x:v>
      </x:c>
      <x:c r="U2602" s="15" t="str"/>
      <x:c r="V2602" s="15" t="str">
        <x:v>Swindon — Standalone / estate not stated</x:v>
      </x:c>
      <x:c r="W2602" s="15" t="str">
        <x:v>Individual unit ≤15,000 sq ft</x:v>
      </x:c>
      <x:c r="X2602" s="13" t="n">
        <x:f>IF(N2602="Yes",L2602,0)</x:f>
        <x:v>0</x:v>
      </x:c>
      <x:c r="Y2602" s="14" t="n">
        <x:v>1</x:v>
      </x:c>
      <x:c r="Z2602" s="13" t="str">
        <x:v>Industrial / workshop / storage</x:v>
      </x:c>
    </x:row>
    <x:row r="2603" ht="42" customHeight="1">
      <x:c r="A2603" s="13" t="str">
        <x:v>SE1623</x:v>
      </x:c>
      <x:c r="B2603" s="15" t="str">
        <x:v>Swindon</x:v>
      </x:c>
      <x:c r="C2603" s="15" t="str">
        <x:v>Swindon</x:v>
      </x:c>
      <x:c r="D2603" s="14" t="n">
        <x:v>183680</x:v>
      </x:c>
      <x:c r="E2603" s="13" t="str">
        <x:v>Town</x:v>
      </x:c>
      <x:c r="F2603" s="15" t="str">
        <x:v>Standalone / estate not stated</x:v>
      </x:c>
      <x:c r="G2603" s="15" t="str">
        <x:v>Unit 6 Callenders, Paddington Drive, Swindon SN5</x:v>
      </x:c>
      <x:c r="H2603" s="13" t="str">
        <x:v>Current</x:v>
      </x:c>
      <x:c r="I2603" s="14" t="n">
        <x:v>5055</x:v>
      </x:c>
      <x:c r="J2603" s="13" t="str">
        <x:f>IF(AND(ISNUMBER(I2603),I2603&gt;0),IF(I2603&lt;=1000,"1–1,000",IF(I2603&lt;=2500,"1,001–2,500",IF(I2603&lt;=5000,"2,501–5,000",IF(I2603&lt;=10000,"5,001–10,000","10,001–15,000")))),"5,001–10,000")</x:f>
        <x:v>5,001–10,000</x:v>
      </x:c>
      <x:c r="K2603" s="16" t="n">
        <x:v>50004</x:v>
      </x:c>
      <x:c r="L2603" s="43" t="n">
        <x:f>IF(AND(ISNUMBER(I2603),I2603&gt;0,ISNUMBER(K2603),K2603&gt;0),K2603/I2603,"n.a.")</x:f>
        <x:v>9.891988130563798</x:v>
      </x:c>
      <x:c r="M2603" s="43"/>
      <x:c r="N2603" s="13" t="str">
        <x:v>Yes</x:v>
      </x:c>
      <x:c r="O2603" s="15" t="str">
        <x:v>Not stated in reviewed sources</x:v>
      </x:c>
      <x:c r="P2603" s="15" t="str">
        <x:v>Not stated in reviewed sources</x:v>
      </x:c>
      <x:c r="Q2603" s="15" t="str">
        <x:v>Industrial/warehouse accommodation.</x:v>
      </x:c>
      <x:c r="R2603" s="15" t="str">
        <x:v>Advertised to let Current advert observed on 4 November 2026. Annual asking rent is 12 × advertised monthly rent; portal values may be rounded.</x:v>
      </x:c>
      <x:c r="S2603" s="15" t="str">
        <x:v>https://www.zoopla.co.uk/to-rent/commercial/details/70347048/</x:v>
      </x:c>
      <x:c r="T2603" s="15" t="str">
        <x:v>https://www.rightmove.co.uk/properties/760714927601440#/?channel=COM_LET</x:v>
      </x:c>
      <x:c r="U2603" s="15" t="str"/>
      <x:c r="V2603" s="15" t="str">
        <x:v>Swindon — Standalone / estate not stated</x:v>
      </x:c>
      <x:c r="W2603" s="15" t="str">
        <x:v>Individual unit ≤15,000 sq ft</x:v>
      </x:c>
      <x:c r="X2603" s="13" t="n">
        <x:f>IF(N2603="Yes",L2603,0)</x:f>
        <x:v>9.891988130563798</x:v>
      </x:c>
      <x:c r="Y2603" s="14" t="n">
        <x:v>1</x:v>
      </x:c>
      <x:c r="Z2603" s="13" t="str">
        <x:v>Industrial / workshop / storage</x:v>
      </x:c>
    </x:row>
    <x:row r="2604" ht="62" customHeight="1">
      <x:c r="A2604" s="13" t="str">
        <x:v>SE1624</x:v>
      </x:c>
      <x:c r="B2604" s="15" t="str">
        <x:v>Swindon</x:v>
      </x:c>
      <x:c r="C2604" s="15" t="str">
        <x:v>Swindon</x:v>
      </x:c>
      <x:c r="D2604" s="14" t="n">
        <x:v>183680</x:v>
      </x:c>
      <x:c r="E2604" s="13" t="str">
        <x:v>Town</x:v>
      </x:c>
      <x:c r="F2604" s="15" t="str">
        <x:v>Standalone / estate not stated</x:v>
      </x:c>
      <x:c r="G2604" s="15" t="str">
        <x:v>Unit 7 Dunbeath Court, Dunbeath Road, Swindon SN2</x:v>
      </x:c>
      <x:c r="H2604" s="13" t="str">
        <x:v>Uncertain</x:v>
      </x:c>
      <x:c r="I2604" s="14" t="n">
        <x:v>5522</x:v>
      </x:c>
      <x:c r="J2604" s="13" t="str">
        <x:f>IF(AND(ISNUMBER(I2604),I2604&gt;0),IF(I2604&lt;=1000,"1–1,000",IF(I2604&lt;=2500,"1,001–2,500",IF(I2604&lt;=5000,"2,501–5,000",IF(I2604&lt;=10000,"5,001–10,000","10,001–15,000")))),"5,001–10,000")</x:f>
        <x:v>5,001–10,000</x:v>
      </x:c>
      <x:c r="K2604" s="16" t="n">
        <x:v>52250</x:v>
      </x:c>
      <x:c r="L2604" s="43" t="n">
        <x:f>IF(AND(ISNUMBER(I2604),I2604&gt;0,ISNUMBER(K2604),K2604&gt;0),K2604/I2604,"n.a.")</x:f>
        <x:v>9.46215139442231</x:v>
      </x:c>
      <x:c r="M2604" s="43"/>
      <x:c r="N2604" s="13" t="str">
        <x:v>No</x:v>
      </x:c>
      <x:c r="O2604" s="15" t="str">
        <x:v>6.2m eaves</x:v>
      </x:c>
      <x:c r="P2604" s="15" t="str">
        <x:v>Access is via a single surface level loading door and there is parking for approx.</x:v>
      </x:c>
      <x:c r="Q2604" s="15" t="str">
        <x:v>Industrial/warehouse accommodation.</x:v>
      </x:c>
      <x:c r="R2604" s="15" t="str">
        <x:v>Completion / current availability not verified Current advert observed on 4 November 2026. Direct agent asking-rent field checked; excludes separately stated rates/service charges. Direct Loveday page says to be refurbished. £52,250 is the passing rent for assignment/sublease, not a confirmed new-lease asking rent.</x:v>
      </x:c>
      <x:c r="S2604" s="15" t="str">
        <x:v>https://www.zoopla.co.uk/to-rent/commercial/details/74339127/</x:v>
      </x:c>
      <x:c r="T2604" s="15" t="str">
        <x:v>https://search.loveday.uk.com/properties/290014-unit-7-dunbeath-court-dunbeath-road-swindon</x:v>
      </x:c>
      <x:c r="U2604" s="15" t="str"/>
      <x:c r="V2604" s="15" t="str">
        <x:v>Swindon — Standalone / estate not stated</x:v>
      </x:c>
      <x:c r="W2604" s="15" t="str">
        <x:v>Individual unit ≤15,000 sq ft</x:v>
      </x:c>
      <x:c r="X2604" s="13" t="n">
        <x:f>IF(N2604="Yes",L2604,0)</x:f>
        <x:v>0</x:v>
      </x:c>
      <x:c r="Y2604" s="14" t="n">
        <x:v>1</x:v>
      </x:c>
      <x:c r="Z2604" s="13" t="str">
        <x:v>Industrial / workshop / storage</x:v>
      </x:c>
    </x:row>
    <x:row r="2605" ht="49" customHeight="1">
      <x:c r="A2605" s="13" t="str">
        <x:v>SE1625</x:v>
      </x:c>
      <x:c r="B2605" s="15" t="str">
        <x:v>Swindon</x:v>
      </x:c>
      <x:c r="C2605" s="15" t="str">
        <x:v>Swindon</x:v>
      </x:c>
      <x:c r="D2605" s="14" t="n">
        <x:v>183680</x:v>
      </x:c>
      <x:c r="E2605" s="13" t="str">
        <x:v>Town</x:v>
      </x:c>
      <x:c r="F2605" s="15" t="str">
        <x:v>Techno Trading Estate</x:v>
      </x:c>
      <x:c r="G2605" s="15" t="str">
        <x:v>Unit 33E, Techno Trading Estate, Ganton Way, Swindon SN2</x:v>
      </x:c>
      <x:c r="H2605" s="13" t="str">
        <x:v>Uncertain</x:v>
      </x:c>
      <x:c r="I2605" s="14" t="n">
        <x:v>6896</x:v>
      </x:c>
      <x:c r="J2605" s="13" t="str">
        <x:f>IF(AND(ISNUMBER(I2605),I2605&gt;0),IF(I2605&lt;=1000,"1–1,000",IF(I2605&lt;=2500,"1,001–2,500",IF(I2605&lt;=5000,"2,501–5,000",IF(I2605&lt;=10000,"5,001–10,000","10,001–15,000")))),"5,001–10,000")</x:f>
        <x:v>5,001–10,000</x:v>
      </x:c>
      <x:c r="K2605" s="16" t="n">
        <x:v>69000</x:v>
      </x:c>
      <x:c r="L2605" s="43" t="n">
        <x:f>IF(AND(ISNUMBER(I2605),I2605&gt;0,ISNUMBER(K2605),K2605&gt;0),K2605/I2605,"n.a.")</x:f>
        <x:v>10.005800464037122</x:v>
      </x:c>
      <x:c r="M2605" s="43"/>
      <x:c r="N2605" s="13" t="str">
        <x:v>No</x:v>
      </x:c>
      <x:c r="O2605" s="15" t="str">
        <x:v>6M EAVES; The eaves height is 6m and the unit is due to be fully refurbished.</x:v>
      </x:c>
      <x:c r="P2605" s="15" t="str">
        <x:v>2 LOADING DOORS; Unit 33E is an end of terrace unit of steel portal frame construction with two full height loading doors.</x:v>
      </x:c>
      <x:c r="Q2605" s="15" t="str">
        <x:v>Industrial/warehouse accommodation.</x:v>
      </x:c>
      <x:c r="R2605" s="15" t="str">
        <x:v>Completion / current availability not verified Current advert observed on 4 November 2026. Direct agent asking-rent field checked; excludes separately stated rates/service charges. Whitmarsh Lockhart detail says due to be fully refurbished; completion not verified.</x:v>
      </x:c>
      <x:c r="S2605" s="15" t="str">
        <x:v>https://www.zoopla.co.uk/to-rent/commercial/details/73784101/</x:v>
      </x:c>
      <x:c r="T2605" s="15" t="str">
        <x:v>https://search.whitmarshlockhart.com/properties/371833-unit-33e-techno-trading-estate-ganton-way-swindon</x:v>
      </x:c>
      <x:c r="U2605" s="15" t="str"/>
      <x:c r="V2605" s="15" t="str">
        <x:v>Swindon — Techno Trading Estate</x:v>
      </x:c>
      <x:c r="W2605" s="15" t="str">
        <x:v>Individual unit ≤15,000 sq ft</x:v>
      </x:c>
      <x:c r="X2605" s="13" t="n">
        <x:f>IF(N2605="Yes",L2605,0)</x:f>
        <x:v>0</x:v>
      </x:c>
      <x:c r="Y2605" s="14" t="n">
        <x:v>1</x:v>
      </x:c>
      <x:c r="Z2605" s="13" t="str">
        <x:v>Industrial / workshop / storage</x:v>
      </x:c>
    </x:row>
    <x:row r="2606" ht="75" customHeight="1">
      <x:c r="A2606" s="13" t="str">
        <x:v>SE1626</x:v>
      </x:c>
      <x:c r="B2606" s="15" t="str">
        <x:v>Swindon</x:v>
      </x:c>
      <x:c r="C2606" s="15" t="str">
        <x:v>Swindon</x:v>
      </x:c>
      <x:c r="D2606" s="14" t="n">
        <x:v>183680</x:v>
      </x:c>
      <x:c r="E2606" s="13" t="str">
        <x:v>Town</x:v>
      </x:c>
      <x:c r="F2606" s="15" t="str">
        <x:v>Unit Equity Trade Centre</x:v>
      </x:c>
      <x:c r="G2606" s="15" t="str">
        <x:v>Unit T13, Equity Trade Centre, Hobley Drive, Swindon</x:v>
      </x:c>
      <x:c r="H2606" s="13" t="str">
        <x:v>Current</x:v>
      </x:c>
      <x:c r="I2606" s="14" t="n">
        <x:v>3296</x:v>
      </x:c>
      <x:c r="J2606" s="13" t="str">
        <x:f>IF(AND(ISNUMBER(I2606),I2606&gt;0),IF(I2606&lt;=1000,"1–1,000",IF(I2606&lt;=2500,"1,001–2,500",IF(I2606&lt;=5000,"2,501–5,000",IF(I2606&lt;=10000,"5,001–10,000","10,001–15,000")))),"2,501–5,000")</x:f>
        <x:v>2,501–5,000</x:v>
      </x:c>
      <x:c r="K2606" s="16"/>
      <x:c r="L2606" s="43" t="str">
        <x:f>IF(AND(ISNUMBER(I2606),I2606&gt;0,ISNUMBER(K2606),K2606&gt;0),K2606/I2606,"n.a.")</x:f>
        <x:v>n.a.</x:v>
      </x:c>
      <x:c r="M2606" s="43"/>
      <x:c r="N2606" s="13" t="str">
        <x:v>No</x:v>
      </x:c>
      <x:c r="O2606" s="15" t="str">
        <x:v>6M EAVES HEIGHT; Unit T13 is a unit of clear span steel portal frame construction, with full height profile steel cladding under a steel clad roof incorporating translucent roof light panels.</x:v>
      </x:c>
      <x:c r="P2606" s="15" t="str">
        <x:v>Access to the warehouse is via an up and over sectional loading door in the front elevation.</x:v>
      </x:c>
      <x:c r="Q2606" s="15" t="str">
        <x:v>Industrial/warehouse accommodation.</x:v>
      </x:c>
      <x:c r="R2606" s="15" t="str">
        <x:v>Advertised to let Current advert observed on 4 November 2026.</x:v>
      </x:c>
      <x:c r="S2606" s="15" t="str">
        <x:v>https://www.zoopla.co.uk/to-rent/commercial/details/73822132/</x:v>
      </x:c>
      <x:c r="T2606" s="15" t="str">
        <x:v>https://www.zoopla.co.uk/to-rent/commercial/details/72105998/</x:v>
      </x:c>
      <x:c r="U2606" s="15" t="str">
        <x:v>https://www.rightmove.co.uk/properties/91357311#/?channel=COM_LET
https://search.whitmarshlockhart.com/properties/337358-unit-t13-equity-trade-centre-hobley-drive-swindon</x:v>
      </x:c>
      <x:c r="V2606" s="15" t="str">
        <x:v>Swindon — Unit Equity Trade Centre</x:v>
      </x:c>
      <x:c r="W2606" s="15" t="str">
        <x:v>Individual unit ≤15,000 sq ft</x:v>
      </x:c>
      <x:c r="X2606" s="13" t="n">
        <x:f>IF(N2606="Yes",L2606,0)</x:f>
        <x:v>0</x:v>
      </x:c>
      <x:c r="Y2606" s="14" t="n">
        <x:v>1</x:v>
      </x:c>
      <x:c r="Z2606" s="13" t="str">
        <x:v>Industrial / workshop / storage</x:v>
      </x:c>
    </x:row>
    <x:row r="2607" ht="49" customHeight="1">
      <x:c r="A2607" s="13" t="str">
        <x:v>SE1627</x:v>
      </x:c>
      <x:c r="B2607" s="15" t="str">
        <x:v>Swindon</x:v>
      </x:c>
      <x:c r="C2607" s="15" t="str">
        <x:v>Swindon</x:v>
      </x:c>
      <x:c r="D2607" s="14" t="n">
        <x:v>183680</x:v>
      </x:c>
      <x:c r="E2607" s="13" t="str">
        <x:v>Town</x:v>
      </x:c>
      <x:c r="F2607" s="15" t="str">
        <x:v>Westmead Industrial Estate</x:v>
      </x:c>
      <x:c r="G2607" s="15" t="str">
        <x:v>Unit 1 Glenmore Business Park, Southmead Close, Westmead, Swindon SN5</x:v>
      </x:c>
      <x:c r="H2607" s="13" t="str">
        <x:v>Current</x:v>
      </x:c>
      <x:c r="I2607" s="14" t="n">
        <x:v>1508</x:v>
      </x:c>
      <x:c r="J2607" s="13" t="str">
        <x:f>IF(AND(ISNUMBER(I2607),I2607&gt;0),IF(I2607&lt;=1000,"1–1,000",IF(I2607&lt;=2500,"1,001–2,500",IF(I2607&lt;=5000,"2,501–5,000",IF(I2607&lt;=10000,"5,001–10,000","10,001–15,000")))),"1,001–2,500")</x:f>
        <x:v>1,001–2,500</x:v>
      </x:c>
      <x:c r="K2607" s="16" t="n">
        <x:v>19500</x:v>
      </x:c>
      <x:c r="L2607" s="43" t="n">
        <x:f>IF(AND(ISNUMBER(I2607),I2607&gt;0,ISNUMBER(K2607),K2607&gt;0),K2607/I2607,"n.a.")</x:f>
        <x:v>12.931034482758621</x:v>
      </x:c>
      <x:c r="M2607" s="43"/>
      <x:c r="N2607" s="13" t="str">
        <x:v>Yes</x:v>
      </x:c>
      <x:c r="O2607" s="15" t="str">
        <x:v>6M MINIMUM EAVES HEIGHT; Internally the facility has a minimum clear eaves height of 6m for the warehouse and 3m under the mezzanine.</x:v>
      </x:c>
      <x:c r="P2607" s="15" t="str">
        <x:v>Vehicle access to the warehouse is via a sectional roller shutter loading door (W2.7m x H3.6m).</x:v>
      </x:c>
      <x:c r="Q2607" s="15" t="str">
        <x:v>Industrial/warehouse accommodation.</x:v>
      </x:c>
      <x:c r="R2607" s="15" t="str">
        <x:v>Advertised to let Current advert observed on 4 November 2026. Direct agent asking-rent field checked; excludes separately stated rates/service charges.</x:v>
      </x:c>
      <x:c r="S2607" s="15" t="str">
        <x:v>https://www.zoopla.co.uk/to-rent/commercial/details/72178573/</x:v>
      </x:c>
      <x:c r="T2607" s="15" t="str">
        <x:v>https://search.whitmarshlockhart.com/properties/347956-unit-1-glenmore-business-park-southmead-close-westmead-swindon</x:v>
      </x:c>
      <x:c r="U2607" s="15" t="str"/>
      <x:c r="V2607" s="15" t="str">
        <x:v>Swindon — Westmead Industrial Estate</x:v>
      </x:c>
      <x:c r="W2607" s="15" t="str">
        <x:v>Individual unit ≤15,000 sq ft</x:v>
      </x:c>
      <x:c r="X2607" s="13" t="n">
        <x:f>IF(N2607="Yes",L2607,0)</x:f>
        <x:v>12.931034482758621</x:v>
      </x:c>
      <x:c r="Y2607" s="14" t="n">
        <x:v>1</x:v>
      </x:c>
      <x:c r="Z2607" s="13" t="str">
        <x:v>Industrial / workshop / storage</x:v>
      </x:c>
    </x:row>
    <x:row r="2608" ht="49" customHeight="1">
      <x:c r="A2608" s="13" t="str">
        <x:v>SE1628</x:v>
      </x:c>
      <x:c r="B2608" s="15" t="str">
        <x:v>Swindon</x:v>
      </x:c>
      <x:c r="C2608" s="15" t="str">
        <x:v>Swindon</x:v>
      </x:c>
      <x:c r="D2608" s="14" t="n">
        <x:v>183680</x:v>
      </x:c>
      <x:c r="E2608" s="13" t="str">
        <x:v>Town</x:v>
      </x:c>
      <x:c r="F2608" s="15" t="str">
        <x:v>Westmead Industrial Estate</x:v>
      </x:c>
      <x:c r="G2608" s="15" t="str">
        <x:v>Unit 15 Westmead Industrial Estate, Swindon SN5</x:v>
      </x:c>
      <x:c r="H2608" s="13" t="str">
        <x:v>Current</x:v>
      </x:c>
      <x:c r="I2608" s="14" t="n">
        <x:v>2854</x:v>
      </x:c>
      <x:c r="J2608" s="13" t="str">
        <x:f>IF(AND(ISNUMBER(I2608),I2608&gt;0),IF(I2608&lt;=1000,"1–1,000",IF(I2608&lt;=2500,"1,001–2,500",IF(I2608&lt;=5000,"2,501–5,000",IF(I2608&lt;=10000,"5,001–10,000","10,001–15,000")))),"2,501–5,000")</x:f>
        <x:v>2,501–5,000</x:v>
      </x:c>
      <x:c r="K2608" s="16" t="n">
        <x:v>29000</x:v>
      </x:c>
      <x:c r="L2608" s="43" t="n">
        <x:f>IF(AND(ISNUMBER(I2608),I2608&gt;0,ISNUMBER(K2608),K2608&gt;0),K2608/I2608,"n.a.")</x:f>
        <x:v>10.161177295024528</x:v>
      </x:c>
      <x:c r="M2608" s="43"/>
      <x:c r="N2608" s="13" t="str">
        <x:v>Yes</x:v>
      </x:c>
      <x:c r="O2608" s="15" t="str">
        <x:v>Internally the unit has a clear eaves height of 5m.</x:v>
      </x:c>
      <x:c r="P2608" s="15" t="str">
        <x:v>ROLLER SHUTTER DOOR; Vehicle access to the unit is gained via a roller shutter loading door in the front elevation.</x:v>
      </x:c>
      <x:c r="Q2608" s="15" t="str">
        <x:v>Industrial/warehouse accommodation; trade counter.</x:v>
      </x:c>
      <x:c r="R2608" s="15" t="str">
        <x:v>Advertised to let Current advert observed on 4 November 2026. Direct agent asking-rent field checked; excludes separately stated rates/service charges.</x:v>
      </x:c>
      <x:c r="S2608" s="15" t="str">
        <x:v>https://www.zoopla.co.uk/to-rent/commercial/details/71328358/</x:v>
      </x:c>
      <x:c r="T2608" s="15" t="str">
        <x:v>https://search.whitmarshlockhart.com/properties/318376-unit-15-westmead-industrial-estate-swindon</x:v>
      </x:c>
      <x:c r="U2608" s="15" t="str"/>
      <x:c r="V2608" s="15" t="str">
        <x:v>Swindon — Westmead Industrial Estate</x:v>
      </x:c>
      <x:c r="W2608" s="15" t="str">
        <x:v>Individual unit ≤15,000 sq ft</x:v>
      </x:c>
      <x:c r="X2608" s="13" t="n">
        <x:f>IF(N2608="Yes",L2608,0)</x:f>
        <x:v>10.161177295024528</x:v>
      </x:c>
      <x:c r="Y2608" s="14" t="n">
        <x:v>1</x:v>
      </x:c>
      <x:c r="Z2608" s="13" t="str">
        <x:v>Industrial / workshop / storage</x:v>
      </x:c>
    </x:row>
    <x:row r="2609" ht="49" customHeight="1">
      <x:c r="A2609" s="13" t="str">
        <x:v>SE1629</x:v>
      </x:c>
      <x:c r="B2609" s="15" t="str">
        <x:v>Swindon</x:v>
      </x:c>
      <x:c r="C2609" s="15" t="str">
        <x:v>Swindon</x:v>
      </x:c>
      <x:c r="D2609" s="14" t="n">
        <x:v>183680</x:v>
      </x:c>
      <x:c r="E2609" s="13" t="str">
        <x:v>Town</x:v>
      </x:c>
      <x:c r="F2609" s="15" t="str">
        <x:v>Westmead Industrial Estate</x:v>
      </x:c>
      <x:c r="G2609" s="15" t="str">
        <x:v>Unit 16 Star West, Westmead Industrial Estate, Swindon SN5</x:v>
      </x:c>
      <x:c r="H2609" s="13" t="str">
        <x:v>Current</x:v>
      </x:c>
      <x:c r="I2609" s="14" t="n">
        <x:v>1941</x:v>
      </x:c>
      <x:c r="J2609" s="13" t="str">
        <x:f>IF(AND(ISNUMBER(I2609),I2609&gt;0),IF(I2609&lt;=1000,"1–1,000",IF(I2609&lt;=2500,"1,001–2,500",IF(I2609&lt;=5000,"2,501–5,000",IF(I2609&lt;=10000,"5,001–10,000","10,001–15,000")))),"1,001–2,500")</x:f>
        <x:v>1,001–2,500</x:v>
      </x:c>
      <x:c r="K2609" s="16" t="n">
        <x:v>17750</x:v>
      </x:c>
      <x:c r="L2609" s="43" t="n">
        <x:f>IF(AND(ISNUMBER(I2609),I2609&gt;0,ISNUMBER(K2609),K2609&gt;0),K2609/I2609,"n.a.")</x:f>
        <x:v>9.144770736733642</x:v>
      </x:c>
      <x:c r="M2609" s="43"/>
      <x:c r="N2609" s="13" t="str">
        <x:v>Yes</x:v>
      </x:c>
      <x:c r="O2609" s="15" t="str">
        <x:v>5.5m eaves height</x:v>
      </x:c>
      <x:c r="P2609" s="15" t="str">
        <x:v>Full height loading door; The ground floor provides warehouse / workshop accommodation with a full height loading door as well as a kitchen and a WC.</x:v>
      </x:c>
      <x:c r="Q2609" s="15" t="str">
        <x:v>Industrial/warehouse accommodation; ancillary offices.</x:v>
      </x:c>
      <x:c r="R2609" s="15" t="str">
        <x:v>Advertised to let Current advert observed on 4 November 2026. Direct agent asking-rent field checked; excludes separately stated rates/service charges.</x:v>
      </x:c>
      <x:c r="S2609" s="15" t="str">
        <x:v>https://www.zoopla.co.uk/to-rent/commercial/details/73620415/</x:v>
      </x:c>
      <x:c r="T2609" s="15" t="str">
        <x:v>https://search.loveday.uk.com/properties/379614-unit-16-star-west-westmead-industrial-estate-swindon</x:v>
      </x:c>
      <x:c r="U2609" s="15" t="str"/>
      <x:c r="V2609" s="15" t="str">
        <x:v>Swindon — Westmead Industrial Estate</x:v>
      </x:c>
      <x:c r="W2609" s="15" t="str">
        <x:v>Individual unit ≤15,000 sq ft</x:v>
      </x:c>
      <x:c r="X2609" s="13" t="n">
        <x:f>IF(N2609="Yes",L2609,0)</x:f>
        <x:v>9.144770736733642</x:v>
      </x:c>
      <x:c r="Y2609" s="14" t="n">
        <x:v>1</x:v>
      </x:c>
      <x:c r="Z2609" s="13" t="str">
        <x:v>Industrial / workshop / storage</x:v>
      </x:c>
    </x:row>
    <x:row r="2610" ht="49" customHeight="1">
      <x:c r="A2610" s="13" t="str">
        <x:v>SE1630</x:v>
      </x:c>
      <x:c r="B2610" s="15" t="str">
        <x:v>Swindon</x:v>
      </x:c>
      <x:c r="C2610" s="15" t="str">
        <x:v>Swindon</x:v>
      </x:c>
      <x:c r="D2610" s="14" t="n">
        <x:v>183680</x:v>
      </x:c>
      <x:c r="E2610" s="13" t="str">
        <x:v>Town</x:v>
      </x:c>
      <x:c r="F2610" s="15" t="str">
        <x:v>Westmead Industrial Estate</x:v>
      </x:c>
      <x:c r="G2610" s="15" t="str">
        <x:v>Unit 17 Glenmore Business Park, Southmead Close, Westmead, Swindon SN5</x:v>
      </x:c>
      <x:c r="H2610" s="13" t="str">
        <x:v>Current</x:v>
      </x:c>
      <x:c r="I2610" s="14" t="n">
        <x:v>1604</x:v>
      </x:c>
      <x:c r="J2610" s="13" t="str">
        <x:f>IF(AND(ISNUMBER(I2610),I2610&gt;0),IF(I2610&lt;=1000,"1–1,000",IF(I2610&lt;=2500,"1,001–2,500",IF(I2610&lt;=5000,"2,501–5,000",IF(I2610&lt;=10000,"5,001–10,000","10,001–15,000")))),"1,001–2,500")</x:f>
        <x:v>1,001–2,500</x:v>
      </x:c>
      <x:c r="K2610" s="16" t="n">
        <x:v>21650</x:v>
      </x:c>
      <x:c r="L2610" s="43" t="n">
        <x:f>IF(AND(ISNUMBER(I2610),I2610&gt;0,ISNUMBER(K2610),K2610&gt;0),K2610/I2610,"n.a.")</x:f>
        <x:v>13.497506234413965</x:v>
      </x:c>
      <x:c r="M2610" s="43"/>
      <x:c r="N2610" s="13" t="str">
        <x:v>Yes</x:v>
      </x:c>
      <x:c r="O2610" s="15" t="str">
        <x:v>6M MINIMUM EAVES HEIGHT; Internally the facility has a minimum clear eaves height of 6m for the warehouse and 3m under the mezzanine.</x:v>
      </x:c>
      <x:c r="P2610" s="15" t="str">
        <x:v>Vehicle access to the warehouse is via a sectional roller shutter loading door (W2.7m x H3.6m).</x:v>
      </x:c>
      <x:c r="Q2610" s="15" t="str">
        <x:v>Industrial/warehouse accommodation.</x:v>
      </x:c>
      <x:c r="R2610" s="15" t="str">
        <x:v>Advertised to let Current advert observed on 4 November 2026. Direct agent asking-rent field checked; excludes separately stated rates/service charges.</x:v>
      </x:c>
      <x:c r="S2610" s="15" t="str">
        <x:v>https://www.zoopla.co.uk/to-rent/commercial/details/73921955/</x:v>
      </x:c>
      <x:c r="T2610" s="15" t="str">
        <x:v>https://search.whitmarshlockhart.com/properties/388673-unit-17-glenmore-business-park-southmead-close-swindon</x:v>
      </x:c>
      <x:c r="U2610" s="15" t="str"/>
      <x:c r="V2610" s="15" t="str">
        <x:v>Swindon — Westmead Industrial Estate</x:v>
      </x:c>
      <x:c r="W2610" s="15" t="str">
        <x:v>Individual unit ≤15,000 sq ft</x:v>
      </x:c>
      <x:c r="X2610" s="13" t="n">
        <x:f>IF(N2610="Yes",L2610,0)</x:f>
        <x:v>13.497506234413965</x:v>
      </x:c>
      <x:c r="Y2610" s="14" t="n">
        <x:v>1</x:v>
      </x:c>
      <x:c r="Z2610" s="13" t="str">
        <x:v>Industrial / workshop / storage</x:v>
      </x:c>
    </x:row>
    <x:row r="2611" ht="49" customHeight="1">
      <x:c r="A2611" s="13" t="str">
        <x:v>SE1631</x:v>
      </x:c>
      <x:c r="B2611" s="15" t="str">
        <x:v>Swindon</x:v>
      </x:c>
      <x:c r="C2611" s="15" t="str">
        <x:v>Swindon</x:v>
      </x:c>
      <x:c r="D2611" s="14" t="n">
        <x:v>183680</x:v>
      </x:c>
      <x:c r="E2611" s="13" t="str">
        <x:v>Town</x:v>
      </x:c>
      <x:c r="F2611" s="15" t="str">
        <x:v>Westmead Industrial Estate</x:v>
      </x:c>
      <x:c r="G2611" s="15" t="str">
        <x:v>Unit 4 Star West, Westmead Industrial Estate, Swindon SN5</x:v>
      </x:c>
      <x:c r="H2611" s="13" t="str">
        <x:v>Current</x:v>
      </x:c>
      <x:c r="I2611" s="14" t="n">
        <x:v>2282</x:v>
      </x:c>
      <x:c r="J2611" s="13" t="str">
        <x:f>IF(AND(ISNUMBER(I2611),I2611&gt;0),IF(I2611&lt;=1000,"1–1,000",IF(I2611&lt;=2500,"1,001–2,500",IF(I2611&lt;=5000,"2,501–5,000",IF(I2611&lt;=10000,"5,001–10,000","10,001–15,000")))),"1,001–2,500")</x:f>
        <x:v>1,001–2,500</x:v>
      </x:c>
      <x:c r="K2611" s="16" t="n">
        <x:v>22000</x:v>
      </x:c>
      <x:c r="L2611" s="43" t="n">
        <x:f>IF(AND(ISNUMBER(I2611),I2611&gt;0,ISNUMBER(K2611),K2611&gt;0),K2611/I2611,"n.a.")</x:f>
        <x:v>9.640666082383873</x:v>
      </x:c>
      <x:c r="M2611" s="43"/>
      <x:c r="N2611" s="13" t="str">
        <x:v>Yes</x:v>
      </x:c>
      <x:c r="O2611" s="15" t="str">
        <x:v>6m eaves height</x:v>
      </x:c>
      <x:c r="P2611" s="15" t="str">
        <x:v>Full height loading door; Access is via both a double personnel door and a sectional, full height loading door.</x:v>
      </x:c>
      <x:c r="Q2611" s="15" t="str">
        <x:v>Industrial/warehouse accommodation.</x:v>
      </x:c>
      <x:c r="R2611" s="15" t="str">
        <x:v>Advertised to let Current advert observed on 4 November 2026. Direct agent asking-rent field checked; excludes separately stated rates/service charges.</x:v>
      </x:c>
      <x:c r="S2611" s="15" t="str">
        <x:v>https://www.zoopla.co.uk/to-rent/commercial/details/68963043/</x:v>
      </x:c>
      <x:c r="T2611" s="15" t="str">
        <x:v>https://search.loveday.uk.com/properties/273320-unit-4-star-west-westmead-industrial-estate-swindon</x:v>
      </x:c>
      <x:c r="U2611" s="15" t="str"/>
      <x:c r="V2611" s="15" t="str">
        <x:v>Swindon — Westmead Industrial Estate</x:v>
      </x:c>
      <x:c r="W2611" s="15" t="str">
        <x:v>Individual unit ≤15,000 sq ft</x:v>
      </x:c>
      <x:c r="X2611" s="13" t="n">
        <x:f>IF(N2611="Yes",L2611,0)</x:f>
        <x:v>9.640666082383873</x:v>
      </x:c>
      <x:c r="Y2611" s="14" t="n">
        <x:v>1</x:v>
      </x:c>
      <x:c r="Z2611" s="13" t="str">
        <x:v>Industrial / workshop / storage</x:v>
      </x:c>
    </x:row>
    <x:row r="2612" ht="42" customHeight="1">
      <x:c r="A2612" s="13" t="str">
        <x:v>SE1632</x:v>
      </x:c>
      <x:c r="B2612" s="15" t="str">
        <x:v>Swindon</x:v>
      </x:c>
      <x:c r="C2612" s="15" t="str">
        <x:v>Swindon</x:v>
      </x:c>
      <x:c r="D2612" s="14" t="n">
        <x:v>183680</x:v>
      </x:c>
      <x:c r="E2612" s="13" t="str">
        <x:v>Town</x:v>
      </x:c>
      <x:c r="F2612" s="15" t="str">
        <x:v>Westmead Industrial Estate</x:v>
      </x:c>
      <x:c r="G2612" s="15" t="str">
        <x:v>Units And A3, Star West, Westmead Industrial Estate, Swindon SN5</x:v>
      </x:c>
      <x:c r="H2612" s="13" t="str">
        <x:v>Current</x:v>
      </x:c>
      <x:c r="I2612" s="14" t="n">
        <x:v>5383</x:v>
      </x:c>
      <x:c r="J2612" s="13" t="str">
        <x:f>IF(AND(ISNUMBER(I2612),I2612&gt;0),IF(I2612&lt;=1000,"1–1,000",IF(I2612&lt;=2500,"1,001–2,500",IF(I2612&lt;=5000,"2,501–5,000",IF(I2612&lt;=10000,"5,001–10,000","10,001–15,000")))),"5,001–10,000")</x:f>
        <x:v>5,001–10,000</x:v>
      </x:c>
      <x:c r="K2612" s="16" t="n">
        <x:v>42996</x:v>
      </x:c>
      <x:c r="L2612" s="43" t="n">
        <x:f>IF(AND(ISNUMBER(I2612),I2612&gt;0,ISNUMBER(K2612),K2612&gt;0),K2612/I2612,"n.a.")</x:f>
        <x:v>7.987367638863088</x:v>
      </x:c>
      <x:c r="M2612" s="43"/>
      <x:c r="N2612" s="13" t="str">
        <x:v>Yes</x:v>
      </x:c>
      <x:c r="O2612" s="15" t="str">
        <x:v>Not stated in reviewed sources</x:v>
      </x:c>
      <x:c r="P2612" s="15" t="str">
        <x:v>Not stated in reviewed sources</x:v>
      </x:c>
      <x:c r="Q2612" s="15" t="str">
        <x:v>Industrial/warehouse accommodation.</x:v>
      </x:c>
      <x:c r="R2612" s="15" t="str">
        <x:v>Advertised to let Current advert observed on 4 November 2026. Annual asking rent is 12 × advertised monthly rent; portal values may be rounded.</x:v>
      </x:c>
      <x:c r="S2612" s="15" t="str">
        <x:v>https://www.zoopla.co.uk/to-rent/commercial/details/61664430/</x:v>
      </x:c>
      <x:c r="T2612" s="15" t="str"/>
      <x:c r="U2612" s="15" t="str"/>
      <x:c r="V2612" s="15" t="str">
        <x:v>Swindon — Westmead Industrial Estate</x:v>
      </x:c>
      <x:c r="W2612" s="15" t="str">
        <x:v>Individual unit ≤15,000 sq ft</x:v>
      </x:c>
      <x:c r="X2612" s="13" t="n">
        <x:f>IF(N2612="Yes",L2612,0)</x:f>
        <x:v>7.987367638863088</x:v>
      </x:c>
      <x:c r="Y2612" s="14" t="n">
        <x:v>1</x:v>
      </x:c>
      <x:c r="Z2612" s="13" t="str">
        <x:v>Industrial / workshop / storage</x:v>
      </x:c>
    </x:row>
    <x:row r="2613" ht="42" customHeight="1">
      <x:c r="A2613" s="13" t="str">
        <x:v>SE1633</x:v>
      </x:c>
      <x:c r="B2613" s="15" t="str">
        <x:v>Swindon</x:v>
      </x:c>
      <x:c r="C2613" s="15" t="str">
        <x:v>Swindon</x:v>
      </x:c>
      <x:c r="D2613" s="14" t="n">
        <x:v>183680</x:v>
      </x:c>
      <x:c r="E2613" s="13" t="str">
        <x:v>Town</x:v>
      </x:c>
      <x:c r="F2613" s="15" t="str">
        <x:v>Whitehill Industrial Park</x:v>
      </x:c>
      <x:c r="G2613" s="15" t="str">
        <x:v>Whitehill Industrial Park, Swindon, Swindon, Wiltshire SN4</x:v>
      </x:c>
      <x:c r="H2613" s="13" t="str">
        <x:v>Current</x:v>
      </x:c>
      <x:c r="I2613" s="14" t="n">
        <x:v>3200</x:v>
      </x:c>
      <x:c r="J2613" s="13" t="str">
        <x:f>IF(AND(ISNUMBER(I2613),I2613&gt;0),IF(I2613&lt;=1000,"1–1,000",IF(I2613&lt;=2500,"1,001–2,500",IF(I2613&lt;=5000,"2,501–5,000",IF(I2613&lt;=10000,"5,001–10,000","10,001–15,000")))),"2,501–5,000")</x:f>
        <x:v>2,501–5,000</x:v>
      </x:c>
      <x:c r="K2613" s="16" t="n">
        <x:v>30000</x:v>
      </x:c>
      <x:c r="L2613" s="43" t="n">
        <x:f>IF(AND(ISNUMBER(I2613),I2613&gt;0,ISNUMBER(K2613),K2613&gt;0),K2613/I2613,"n.a.")</x:f>
        <x:v>9.375</x:v>
      </x:c>
      <x:c r="M2613" s="43"/>
      <x:c r="N2613" s="13" t="str">
        <x:v>Yes</x:v>
      </x:c>
      <x:c r="O2613" s="15" t="str">
        <x:v>Not stated in reviewed sources</x:v>
      </x:c>
      <x:c r="P2613" s="15" t="str">
        <x:v>Not stated in reviewed sources</x:v>
      </x:c>
      <x:c r="Q2613" s="15" t="str">
        <x:v>Industrial/warehouse accommodation; refurbished space.</x:v>
      </x:c>
      <x:c r="R2613" s="15" t="str">
        <x:v>Advertised to let Current advert observed on 4 November 2026. Annual asking rent is 12 × advertised monthly rent; portal values may be rounded.</x:v>
      </x:c>
      <x:c r="S2613" s="15" t="str">
        <x:v>https://www.zoopla.co.uk/to-rent/commercial/details/71167409/</x:v>
      </x:c>
      <x:c r="T2613" s="15" t="str">
        <x:v>https://www.zoopla.co.uk/to-rent/commercial/details/71458990/</x:v>
      </x:c>
      <x:c r="U2613" s="15" t="str"/>
      <x:c r="V2613" s="15" t="str">
        <x:v>Swindon — Whitehill Industrial Park</x:v>
      </x:c>
      <x:c r="W2613" s="15" t="str">
        <x:v>Individual unit ≤15,000 sq ft</x:v>
      </x:c>
      <x:c r="X2613" s="13" t="n">
        <x:f>IF(N2613="Yes",L2613,0)</x:f>
        <x:v>9.375</x:v>
      </x:c>
      <x:c r="Y2613" s="14" t="n">
        <x:v>1</x:v>
      </x:c>
      <x:c r="Z2613" s="13" t="str">
        <x:v>Industrial / workshop / storage</x:v>
      </x:c>
    </x:row>
    <x:row r="2614" ht="88" customHeight="1">
      <x:c r="A2614" s="13" t="str">
        <x:v>SE1634</x:v>
      </x:c>
      <x:c r="B2614" s="15" t="str">
        <x:v>Salisbury</x:v>
      </x:c>
      <x:c r="C2614" s="15" t="str">
        <x:v>Chicklade</x:v>
      </x:c>
      <x:c r="D2614" s="14"/>
      <x:c r="E2614" s="13" t="str">
        <x:v>Context</x:v>
      </x:c>
      <x:c r="F2614" s="15" t="str">
        <x:v>Standalone / estate not stated</x:v>
      </x:c>
      <x:c r="G2614" s="15" t="str">
        <x:v>Hill Building 1, Seymour Farm, Chicklade, Salisbury, Wiltshire SP3 5ST</x:v>
      </x:c>
      <x:c r="H2614" s="13" t="str">
        <x:v>Current</x:v>
      </x:c>
      <x:c r="I2614" s="14" t="n">
        <x:v>2405</x:v>
      </x:c>
      <x:c r="J2614" s="13" t="str">
        <x:f>IF(AND(ISNUMBER(I2614),I2614&gt;0),IF(I2614&lt;=1000,"1–1,000",IF(I2614&lt;=2500,"1,001–2,500",IF(I2614&lt;=5000,"2,501–5,000",IF(I2614&lt;=10000,"5,001–10,000","10,001–15,000")))),"1,001–2,500")</x:f>
        <x:v>1,001–2,500</x:v>
      </x:c>
      <x:c r="K2614" s="16" t="n">
        <x:v>8940</x:v>
      </x:c>
      <x:c r="L2614" s="43" t="n">
        <x:f>IF(AND(ISNUMBER(I2614),I2614&gt;0,ISNUMBER(K2614),K2614&gt;0),K2614/I2614,"n.a.")</x:f>
        <x:v>3.7172557172557172</x:v>
      </x:c>
      <x:c r="M2614" s="43"/>
      <x:c r="N2614" s="13" t="str">
        <x:v>No</x:v>
      </x:c>
      <x:c r="O2614" s="15" t="str">
        <x:v>Not stated in reviewed sources</x:v>
      </x:c>
      <x:c r="P2614" s="15" t="str">
        <x:v>Light Industrial / Storage / Workshop space forming part of a complex of converted agricultural buildings, with direct access onto the A303, roller shutter doors and communal site WC.; Light Industrial Roller Shutter Doors Front and Rear Communal WC on site Parking Available (no overnight parking)</x:v>
      </x:c>
      <x:c r="Q2614" s="15" t="str">
        <x:v>Workshop/industrial accommodation; parking.</x:v>
      </x:c>
      <x:c r="R2614" s="15" t="str">
        <x:v>Advertised to let Current advert observed on 4 November 2026. Annual asking rent is 12 × advertised monthly rent; portal values may be rounded. Host BUA population not separately matched.</x:v>
      </x:c>
      <x:c r="S2614" s="15" t="str">
        <x:v>https://www.rightmove.co.uk/properties/758537381229904#/?channel=COM_LET</x:v>
      </x:c>
      <x:c r="T2614" s="15" t="str"/>
      <x:c r="U2614" s="15" t="str"/>
      <x:c r="V2614" s="15" t="str">
        <x:v>Salisbury — Standalone / estate not stated</x:v>
      </x:c>
      <x:c r="W2614" s="15" t="str">
        <x:v>Individual unit ≤15,000 sq ft</x:v>
      </x:c>
      <x:c r="X2614" s="13" t="n">
        <x:f>IF(N2614="Yes",L2614,0)</x:f>
        <x:v>0</x:v>
      </x:c>
      <x:c r="Y2614" s="14" t="n">
        <x:v>1</x:v>
      </x:c>
      <x:c r="Z2614" s="13" t="str">
        <x:v>Industrial / workshop / storage</x:v>
      </x:c>
    </x:row>
    <x:row r="2615" ht="62" customHeight="1">
      <x:c r="A2615" s="13" t="str">
        <x:v>SE1635</x:v>
      </x:c>
      <x:c r="B2615" s="15" t="str">
        <x:v>Salisbury</x:v>
      </x:c>
      <x:c r="C2615" s="15" t="str">
        <x:v>Old Sarum</x:v>
      </x:c>
      <x:c r="D2615" s="14" t="n">
        <x:v>4015</x:v>
      </x:c>
      <x:c r="E2615" s="13" t="str">
        <x:v>Nearby</x:v>
      </x:c>
      <x:c r="F2615" s="15" t="str">
        <x:v>Standalone / estate not stated</x:v>
      </x:c>
      <x:c r="G2615" s="15" t="str">
        <x:v>Units 1 &amp; 2, Hurricane Close, Old Sarum, Salisbury SP4</x:v>
      </x:c>
      <x:c r="H2615" s="13" t="str">
        <x:v>Current</x:v>
      </x:c>
      <x:c r="I2615" s="14"/>
      <x:c r="J2615" s="13" t="str">
        <x:f>IF(AND(ISNUMBER(I2615),I2615&gt;0),IF(I2615&lt;=1000,"1–1,000",IF(I2615&lt;=2500,"1,001–2,500",IF(I2615&lt;=5000,"2,501–5,000",IF(I2615&lt;=10000,"5,001–10,000","10,001–15,000")))),"Range crosses bands")</x:f>
        <x:v>Range crosses bands</x:v>
      </x:c>
      <x:c r="K2615" s="16"/>
      <x:c r="L2615" s="43" t="str">
        <x:f>IF(AND(ISNUMBER(I2615),I2615&gt;0,ISNUMBER(K2615),K2615&gt;0),K2615/I2615,"n.a.")</x:f>
        <x:v>n.a.</x:v>
      </x:c>
      <x:c r="M2615" s="43"/>
      <x:c r="N2615" s="13" t="str">
        <x:v>No</x:v>
      </x:c>
      <x:c r="O2615" s="15" t="str">
        <x:v>Not stated in reviewed sources</x:v>
      </x:c>
      <x:c r="P2615" s="15" t="str">
        <x:v>Not stated in reviewed sources</x:v>
      </x:c>
      <x:c r="Q2615" s="15" t="str">
        <x:v>Industrial/warehouse accommodation; parking.</x:v>
      </x:c>
      <x:c r="R2615" s="15" t="str">
        <x:v>Advertised to let Current advert observed on 4 November 2026. One named range/combined demise; no inferred individual areas or annual rent allocation. Direct register confirms two units offered separately or together; one combined range record retained because per-unit area/rent allocation is not available in reviewed text. This count is a conservative minimum.</x:v>
      </x:c>
      <x:c r="S2615" s="15" t="str">
        <x:v>https://www.zoopla.co.uk/to-rent/commercial/details/73544045/</x:v>
      </x:c>
      <x:c r="T2615" s="15" t="str">
        <x:v>https://myddeltonmajor.co.uk/property/units-1-2-hurricane-close-old-sarum-salisbury-sp4-6lg/</x:v>
      </x:c>
      <x:c r="U2615" s="15" t="str"/>
      <x:c r="V2615" s="15" t="str">
        <x:v>Salisbury — Standalone / estate not stated</x:v>
      </x:c>
      <x:c r="W2615" s="15" t="str">
        <x:v>2,126–5,013 sq ft; exact unit area not stated</x:v>
      </x:c>
      <x:c r="X2615" s="13" t="n">
        <x:f>IF(N2615="Yes",L2615,0)</x:f>
        <x:v>0</x:v>
      </x:c>
      <x:c r="Y2615" s="14" t="n">
        <x:v>1</x:v>
      </x:c>
      <x:c r="Z2615" s="13" t="str">
        <x:v>Industrial / workshop / storage</x:v>
      </x:c>
    </x:row>
    <x:row r="2616" ht="49" customHeight="1">
      <x:c r="A2616" s="13" t="str">
        <x:v>SE1636</x:v>
      </x:c>
      <x:c r="B2616" s="15" t="str">
        <x:v>Salisbury</x:v>
      </x:c>
      <x:c r="C2616" s="15" t="str">
        <x:v>Salisbury</x:v>
      </x:c>
      <x:c r="D2616" s="14" t="n">
        <x:v>47690</x:v>
      </x:c>
      <x:c r="E2616" s="13" t="str">
        <x:v>Town</x:v>
      </x:c>
      <x:c r="F2616" s="15" t="str">
        <x:v>Harnham Trading Estate</x:v>
      </x:c>
      <x:c r="G2616" s="15" t="str">
        <x:v>26 Harnham Trading Estate, Salisbury, Wiltshire SP2</x:v>
      </x:c>
      <x:c r="H2616" s="13" t="str">
        <x:v>Current</x:v>
      </x:c>
      <x:c r="I2616" s="14" t="n">
        <x:v>2212</x:v>
      </x:c>
      <x:c r="J2616" s="13" t="str">
        <x:f>IF(AND(ISNUMBER(I2616),I2616&gt;0),IF(I2616&lt;=1000,"1–1,000",IF(I2616&lt;=2500,"1,001–2,500",IF(I2616&lt;=5000,"2,501–5,000",IF(I2616&lt;=10000,"5,001–10,000","10,001–15,000")))),"1,001–2,500")</x:f>
        <x:v>1,001–2,500</x:v>
      </x:c>
      <x:c r="K2616" s="16" t="n">
        <x:v>22125</x:v>
      </x:c>
      <x:c r="L2616" s="43" t="n">
        <x:f>IF(AND(ISNUMBER(I2616),I2616&gt;0,ISNUMBER(K2616),K2616&gt;0),K2616/I2616,"n.a.")</x:f>
        <x:v>10.002260397830018</x:v>
      </x:c>
      <x:c r="M2616" s="43"/>
      <x:c r="N2616" s="13" t="str">
        <x:v>Yes</x:v>
      </x:c>
      <x:c r="O2616" s="15" t="str">
        <x:v>6.3m eaves</x:v>
      </x:c>
      <x:c r="P2616" s="15" t="str">
        <x:v>Loading door</x:v>
      </x:c>
      <x:c r="Q2616" s="15" t="str">
        <x:v>Industrial/warehouse accommodation; parking.</x:v>
      </x:c>
      <x:c r="R2616" s="15" t="str">
        <x:v>Advertised to let Current advert observed on 4 November 2026. Annual asking rent is 12 × advertised monthly rent; portal values may be rounded. Direct Myddelton Major current register provides annual asking rent, overriding rounded portal monthly equivalent.</x:v>
      </x:c>
      <x:c r="S2616" s="15" t="str">
        <x:v>https://www.zoopla.co.uk/to-rent/commercial/details/72529718/</x:v>
      </x:c>
      <x:c r="T2616" s="15" t="str">
        <x:v>https://myddeltonmajor.co.uk/property/26-harnham-trading-estate-salisbury-wiltshire-sp2-8nw/</x:v>
      </x:c>
      <x:c r="U2616" s="15" t="str"/>
      <x:c r="V2616" s="15" t="str">
        <x:v>Salisbury — Harnham Trading Estate</x:v>
      </x:c>
      <x:c r="W2616" s="15" t="str">
        <x:v>Individual unit ≤15,000 sq ft</x:v>
      </x:c>
      <x:c r="X2616" s="13" t="n">
        <x:f>IF(N2616="Yes",L2616,0)</x:f>
        <x:v>10.002260397830018</x:v>
      </x:c>
      <x:c r="Y2616" s="14" t="n">
        <x:v>1</x:v>
      </x:c>
      <x:c r="Z2616" s="13" t="str">
        <x:v>Industrial / workshop / storage</x:v>
      </x:c>
    </x:row>
    <x:row r="2617" ht="49" customHeight="1">
      <x:c r="A2617" s="13" t="str">
        <x:v>SE1637</x:v>
      </x:c>
      <x:c r="B2617" s="15" t="str">
        <x:v>Salisbury</x:v>
      </x:c>
      <x:c r="C2617" s="15" t="str">
        <x:v>Salisbury</x:v>
      </x:c>
      <x:c r="D2617" s="14" t="n">
        <x:v>47690</x:v>
      </x:c>
      <x:c r="E2617" s="13" t="str">
        <x:v>Town</x:v>
      </x:c>
      <x:c r="F2617" s="15" t="str">
        <x:v>Harnham Trading Estate</x:v>
      </x:c>
      <x:c r="G2617" s="15" t="str">
        <x:v>Unit 22, Harnham Trading Estate, Salisbury, Wiltshire SP2</x:v>
      </x:c>
      <x:c r="H2617" s="13" t="str">
        <x:v>Current</x:v>
      </x:c>
      <x:c r="I2617" s="14" t="n">
        <x:v>2225</x:v>
      </x:c>
      <x:c r="J2617" s="13" t="str">
        <x:f>IF(AND(ISNUMBER(I2617),I2617&gt;0),IF(I2617&lt;=1000,"1–1,000",IF(I2617&lt;=2500,"1,001–2,500",IF(I2617&lt;=5000,"2,501–5,000",IF(I2617&lt;=10000,"5,001–10,000","10,001–15,000")))),"1,001–2,500")</x:f>
        <x:v>1,001–2,500</x:v>
      </x:c>
      <x:c r="K2617" s="16" t="n">
        <x:v>22250</x:v>
      </x:c>
      <x:c r="L2617" s="43" t="n">
        <x:f>IF(AND(ISNUMBER(I2617),I2617&gt;0,ISNUMBER(K2617),K2617&gt;0),K2617/I2617,"n.a.")</x:f>
        <x:v>10</x:v>
      </x:c>
      <x:c r="M2617" s="43"/>
      <x:c r="N2617" s="13" t="str">
        <x:v>Yes</x:v>
      </x:c>
      <x:c r="O2617" s="15" t="str">
        <x:v>Not stated in reviewed sources</x:v>
      </x:c>
      <x:c r="P2617" s="15" t="str">
        <x:v>Loading door</x:v>
      </x:c>
      <x:c r="Q2617" s="15" t="str">
        <x:v>Industrial/warehouse accommodation; parking; three-phase power.</x:v>
      </x:c>
      <x:c r="R2617" s="15" t="str">
        <x:v>Advertised to let Current advert observed on 4 November 2026. Annual asking rent is 12 × advertised monthly rent; portal values may be rounded. Direct Myddelton Major current register provides annual asking rent, overriding rounded portal monthly equivalent.</x:v>
      </x:c>
      <x:c r="S2617" s="15" t="str">
        <x:v>https://www.zoopla.co.uk/to-rent/commercial/details/73807629/</x:v>
      </x:c>
      <x:c r="T2617" s="15" t="str">
        <x:v>https://myddeltonmajor.co.uk/property/unit-22-harnham-trading-estate-salisbury-wiltshire-sp2-8nw/</x:v>
      </x:c>
      <x:c r="U2617" s="15" t="str"/>
      <x:c r="V2617" s="15" t="str">
        <x:v>Salisbury — Harnham Trading Estate</x:v>
      </x:c>
      <x:c r="W2617" s="15" t="str">
        <x:v>Individual unit ≤15,000 sq ft</x:v>
      </x:c>
      <x:c r="X2617" s="13" t="n">
        <x:f>IF(N2617="Yes",L2617,0)</x:f>
        <x:v>10</x:v>
      </x:c>
      <x:c r="Y2617" s="14" t="n">
        <x:v>1</x:v>
      </x:c>
      <x:c r="Z2617" s="13" t="str">
        <x:v>Industrial / workshop / storage</x:v>
      </x:c>
    </x:row>
    <x:row r="2618" ht="49" customHeight="1">
      <x:c r="A2618" s="13" t="str">
        <x:v>SE1638</x:v>
      </x:c>
      <x:c r="B2618" s="15" t="str">
        <x:v>Salisbury</x:v>
      </x:c>
      <x:c r="C2618" s="15" t="str">
        <x:v>Salisbury</x:v>
      </x:c>
      <x:c r="D2618" s="14" t="n">
        <x:v>47690</x:v>
      </x:c>
      <x:c r="E2618" s="13" t="str">
        <x:v>Town</x:v>
      </x:c>
      <x:c r="F2618" s="15" t="str">
        <x:v>Milford Trading Estate</x:v>
      </x:c>
      <x:c r="G2618" s="15" t="str">
        <x:v>Unit 2, Milford Trading Estate, Blakey Road, Salisbury SP1</x:v>
      </x:c>
      <x:c r="H2618" s="13" t="str">
        <x:v>Current</x:v>
      </x:c>
      <x:c r="I2618" s="14" t="n">
        <x:v>12198</x:v>
      </x:c>
      <x:c r="J2618" s="13" t="str">
        <x:f>IF(AND(ISNUMBER(I2618),I2618&gt;0),IF(I2618&lt;=1000,"1–1,000",IF(I2618&lt;=2500,"1,001–2,500",IF(I2618&lt;=5000,"2,501–5,000",IF(I2618&lt;=10000,"5,001–10,000","10,001–15,000")))),"10,001–15,000")</x:f>
        <x:v>10,001–15,000</x:v>
      </x:c>
      <x:c r="K2618" s="16" t="n">
        <x:v>91500</x:v>
      </x:c>
      <x:c r="L2618" s="43" t="n">
        <x:f>IF(AND(ISNUMBER(I2618),I2618&gt;0,ISNUMBER(K2618),K2618&gt;0),K2618/I2618,"n.a.")</x:f>
        <x:v>7.50122970978849</x:v>
      </x:c>
      <x:c r="M2618" s="43"/>
      <x:c r="N2618" s="13" t="str">
        <x:v>Yes</x:v>
      </x:c>
      <x:c r="O2618" s="15" t="str">
        <x:v>Not stated in reviewed sources</x:v>
      </x:c>
      <x:c r="P2618" s="15" t="str">
        <x:v>Roller shutter door</x:v>
      </x:c>
      <x:c r="Q2618" s="15" t="str">
        <x:v>Industrial/warehouse accommodation; mezzanine.</x:v>
      </x:c>
      <x:c r="R2618" s="15" t="str">
        <x:v>Advertised to let Current advert observed on 4 November 2026. Annual asking rent is 12 × advertised monthly rent; portal values may be rounded. Direct Myddelton Major current register provides annual asking rent, overriding rounded portal monthly equivalent.</x:v>
      </x:c>
      <x:c r="S2618" s="15" t="str">
        <x:v>https://www.zoopla.co.uk/to-rent/commercial/details/73316582/</x:v>
      </x:c>
      <x:c r="T2618" s="15" t="str">
        <x:v>https://myddeltonmajor.co.uk/property/unit-2-milford-trading-estate-blakey-road-salisbury-sp1-2ud/</x:v>
      </x:c>
      <x:c r="U2618" s="15" t="str"/>
      <x:c r="V2618" s="15" t="str">
        <x:v>Salisbury — Milford Trading Estate</x:v>
      </x:c>
      <x:c r="W2618" s="15" t="str">
        <x:v>Individual unit ≤15,000 sq ft</x:v>
      </x:c>
      <x:c r="X2618" s="13" t="n">
        <x:f>IF(N2618="Yes",L2618,0)</x:f>
        <x:v>7.50122970978849</x:v>
      </x:c>
      <x:c r="Y2618" s="14" t="n">
        <x:v>1</x:v>
      </x:c>
      <x:c r="Z2618" s="13" t="str">
        <x:v>Industrial / workshop / storage</x:v>
      </x:c>
    </x:row>
    <x:row r="2619" ht="49" customHeight="1">
      <x:c r="A2619" s="13" t="str">
        <x:v>SE1639</x:v>
      </x:c>
      <x:c r="B2619" s="15" t="str">
        <x:v>Chippenham</x:v>
      </x:c>
      <x:c r="C2619" s="15" t="str">
        <x:v>Lacock</x:v>
      </x:c>
      <x:c r="D2619" s="14"/>
      <x:c r="E2619" s="13" t="str">
        <x:v>Context</x:v>
      </x:c>
      <x:c r="F2619" s="15" t="str">
        <x:v>Standalone / estate not stated</x:v>
      </x:c>
      <x:c r="G2619" s="15" t="str">
        <x:v>Units A &amp; D Reybridge, Lacock, Nr Chippenham SN15</x:v>
      </x:c>
      <x:c r="H2619" s="13" t="str">
        <x:v>Current</x:v>
      </x:c>
      <x:c r="I2619" s="14" t="n">
        <x:v>13609</x:v>
      </x:c>
      <x:c r="J2619" s="13" t="str">
        <x:f>IF(AND(ISNUMBER(I2619),I2619&gt;0),IF(I2619&lt;=1000,"1–1,000",IF(I2619&lt;=2500,"1,001–2,500",IF(I2619&lt;=5000,"2,501–5,000",IF(I2619&lt;=10000,"5,001–10,000","10,001–15,000")))),"10,001–15,000")</x:f>
        <x:v>10,001–15,000</x:v>
      </x:c>
      <x:c r="K2619" s="16" t="n">
        <x:v>95000</x:v>
      </x:c>
      <x:c r="L2619" s="43" t="n">
        <x:f>IF(AND(ISNUMBER(I2619),I2619&gt;0,ISNUMBER(K2619),K2619&gt;0),K2619/I2619,"n.a.")</x:f>
        <x:v>6.980674553604232</x:v>
      </x:c>
      <x:c r="M2619" s="43"/>
      <x:c r="N2619" s="13" t="str">
        <x:v>No</x:v>
      </x:c>
      <x:c r="O2619" s="15" t="str">
        <x:v>MINIMUM INTERNAL EAVES HEIGHT 4M; Internally the unit has a minimum eaves height of approximately 4m.</x:v>
      </x:c>
      <x:c r="P2619" s="15" t="str">
        <x:v>Vehicle access to the unit is gained via two roller shutter doors.</x:v>
      </x:c>
      <x:c r="Q2619" s="15" t="str">
        <x:v>Industrial/warehouse accommodation.</x:v>
      </x:c>
      <x:c r="R2619" s="15" t="str">
        <x:v>Advertised to let Current advert observed on 4 November 2026. Direct agent asking-rent field checked; excludes separately stated rates/service charges. Host BUA population not separately matched.</x:v>
      </x:c>
      <x:c r="S2619" s="15" t="str">
        <x:v>https://www.zoopla.co.uk/to-rent/commercial/details/69253495/</x:v>
      </x:c>
      <x:c r="T2619" s="15" t="str">
        <x:v>https://search.whitmarshlockhart.com/properties/274549-units-a-d-reybridge-lacock-nr-chippenham</x:v>
      </x:c>
      <x:c r="U2619" s="15" t="str"/>
      <x:c r="V2619" s="15" t="str">
        <x:v>Chippenham — Standalone / estate not stated</x:v>
      </x:c>
      <x:c r="W2619" s="15" t="str">
        <x:v>Individual unit ≤15,000 sq ft</x:v>
      </x:c>
      <x:c r="X2619" s="13" t="n">
        <x:f>IF(N2619="Yes",L2619,0)</x:f>
        <x:v>0</x:v>
      </x:c>
      <x:c r="Y2619" s="14" t="n">
        <x:v>1</x:v>
      </x:c>
      <x:c r="Z2619" s="13" t="str">
        <x:v>Industrial / workshop / storage</x:v>
      </x:c>
    </x:row>
    <x:row r="2620" ht="42" customHeight="1">
      <x:c r="A2620" s="13" t="str">
        <x:v>SE1640</x:v>
      </x:c>
      <x:c r="B2620" s="15" t="str">
        <x:v>Chippenham</x:v>
      </x:c>
      <x:c r="C2620" s="15" t="str">
        <x:v>Chippenham</x:v>
      </x:c>
      <x:c r="D2620" s="14" t="n">
        <x:v>36090</x:v>
      </x:c>
      <x:c r="E2620" s="13" t="str">
        <x:v>Town</x:v>
      </x:c>
      <x:c r="F2620" s="15" t="str">
        <x:v>Bumpers Farm Industrial Estate</x:v>
      </x:c>
      <x:c r="G2620" s="15" t="str">
        <x:v>Unit 3 Glenmore Business Centre, Vincients Road, Chippenham SN14</x:v>
      </x:c>
      <x:c r="H2620" s="13" t="str">
        <x:v>Current</x:v>
      </x:c>
      <x:c r="I2620" s="14" t="n">
        <x:v>2737</x:v>
      </x:c>
      <x:c r="J2620" s="13" t="str">
        <x:f>IF(AND(ISNUMBER(I2620),I2620&gt;0),IF(I2620&lt;=1000,"1–1,000",IF(I2620&lt;=2500,"1,001–2,500",IF(I2620&lt;=5000,"2,501–5,000",IF(I2620&lt;=10000,"5,001–10,000","10,001–15,000")))),"2,501–5,000")</x:f>
        <x:v>2,501–5,000</x:v>
      </x:c>
      <x:c r="K2620" s="16" t="n">
        <x:v>27500</x:v>
      </x:c>
      <x:c r="L2620" s="43" t="n">
        <x:f>IF(AND(ISNUMBER(I2620),I2620&gt;0,ISNUMBER(K2620),K2620&gt;0),K2620/I2620,"n.a.")</x:f>
        <x:v>10.047497259773474</x:v>
      </x:c>
      <x:c r="M2620" s="43"/>
      <x:c r="N2620" s="13" t="str">
        <x:v>Yes</x:v>
      </x:c>
      <x:c r="O2620" s="15" t="str">
        <x:v>6.4 metre eaves height</x:v>
      </x:c>
      <x:c r="P2620" s="15" t="str">
        <x:v>Loading door; Access is via two personnel doors and a loading door, approximately 3m wide by 2.9m high.</x:v>
      </x:c>
      <x:c r="Q2620" s="15" t="str">
        <x:v>Industrial/warehouse accommodation.</x:v>
      </x:c>
      <x:c r="R2620" s="15" t="str">
        <x:v>Advertised to let Current advert observed on 4 November 2026. Direct agent asking-rent field checked; excludes separately stated rates/service charges.</x:v>
      </x:c>
      <x:c r="S2620" s="15" t="str">
        <x:v>https://www.zoopla.co.uk/to-rent/commercial/details/69303512/</x:v>
      </x:c>
      <x:c r="T2620" s="15" t="str">
        <x:v>https://search.loveday.uk.com/properties/278434-unit-3-glenmore-business-centre-vincients-road-chippenham</x:v>
      </x:c>
      <x:c r="U2620" s="15" t="str"/>
      <x:c r="V2620" s="15" t="str">
        <x:v>Chippenham — Bumpers Farm Industrial Estate</x:v>
      </x:c>
      <x:c r="W2620" s="15" t="str">
        <x:v>Individual unit ≤15,000 sq ft</x:v>
      </x:c>
      <x:c r="X2620" s="13" t="n">
        <x:f>IF(N2620="Yes",L2620,0)</x:f>
        <x:v>10.047497259773474</x:v>
      </x:c>
      <x:c r="Y2620" s="14" t="n">
        <x:v>1</x:v>
      </x:c>
      <x:c r="Z2620" s="13" t="str">
        <x:v>Industrial / workshop / storage</x:v>
      </x:c>
    </x:row>
    <x:row r="2621" ht="42" customHeight="1">
      <x:c r="A2621" s="13" t="str">
        <x:v>SE1641</x:v>
      </x:c>
      <x:c r="B2621" s="15" t="str">
        <x:v>Chippenham</x:v>
      </x:c>
      <x:c r="C2621" s="15" t="str">
        <x:v>Chippenham</x:v>
      </x:c>
      <x:c r="D2621" s="14" t="n">
        <x:v>36090</x:v>
      </x:c>
      <x:c r="E2621" s="13" t="str">
        <x:v>Town</x:v>
      </x:c>
      <x:c r="F2621" s="15" t="str">
        <x:v>Bumpers Farm Industrial Estate</x:v>
      </x:c>
      <x:c r="G2621" s="15" t="str">
        <x:v>Unit 3 Westpoint, Vincients Road, Bumpers Farm Industrial Estate, Chippenham SN14</x:v>
      </x:c>
      <x:c r="H2621" s="13" t="str">
        <x:v>Current</x:v>
      </x:c>
      <x:c r="I2621" s="14" t="n">
        <x:v>2525</x:v>
      </x:c>
      <x:c r="J2621" s="13" t="str">
        <x:f>IF(AND(ISNUMBER(I2621),I2621&gt;0),IF(I2621&lt;=1000,"1–1,000",IF(I2621&lt;=2500,"1,001–2,500",IF(I2621&lt;=5000,"2,501–5,000",IF(I2621&lt;=10000,"5,001–10,000","10,001–15,000")))),"2,501–5,000")</x:f>
        <x:v>2,501–5,000</x:v>
      </x:c>
      <x:c r="K2621" s="16" t="n">
        <x:v>27996</x:v>
      </x:c>
      <x:c r="L2621" s="43" t="n">
        <x:f>IF(AND(ISNUMBER(I2621),I2621&gt;0,ISNUMBER(K2621),K2621&gt;0),K2621/I2621,"n.a.")</x:f>
        <x:v>11.087524752475247</x:v>
      </x:c>
      <x:c r="M2621" s="43"/>
      <x:c r="N2621" s="13" t="str">
        <x:v>Yes</x:v>
      </x:c>
      <x:c r="O2621" s="15" t="str">
        <x:v>5 meter eaves height</x:v>
      </x:c>
      <x:c r="P2621" s="15" t="str">
        <x:v>The unit has a sectional up &amp; over loading door in the front elevation measuring 3.1 m wide x 4.8 m high.</x:v>
      </x:c>
      <x:c r="Q2621" s="15" t="str">
        <x:v>Industrial/warehouse accommodation.</x:v>
      </x:c>
      <x:c r="R2621" s="15" t="str">
        <x:v>Advertised to let Current advert observed on 4 November 2026. Annual asking rent is 12 × advertised monthly rent; portal values may be rounded.</x:v>
      </x:c>
      <x:c r="S2621" s="15" t="str">
        <x:v>https://www.zoopla.co.uk/to-rent/commercial/details/71443479/</x:v>
      </x:c>
      <x:c r="T2621" s="15" t="str">
        <x:v>https://search.loveday.uk.com/properties/332796-unit-3-westpoint-vincients-road-chippenham</x:v>
      </x:c>
      <x:c r="U2621" s="15" t="str"/>
      <x:c r="V2621" s="15" t="str">
        <x:v>Chippenham — Bumpers Farm Industrial Estate</x:v>
      </x:c>
      <x:c r="W2621" s="15" t="str">
        <x:v>Individual unit ≤15,000 sq ft</x:v>
      </x:c>
      <x:c r="X2621" s="13" t="n">
        <x:f>IF(N2621="Yes",L2621,0)</x:f>
        <x:v>11.087524752475247</x:v>
      </x:c>
      <x:c r="Y2621" s="14" t="n">
        <x:v>1</x:v>
      </x:c>
      <x:c r="Z2621" s="13" t="str">
        <x:v>Industrial / workshop / storage</x:v>
      </x:c>
    </x:row>
    <x:row r="2622" ht="62" customHeight="1">
      <x:c r="A2622" s="13" t="str">
        <x:v>SE1642</x:v>
      </x:c>
      <x:c r="B2622" s="15" t="str">
        <x:v>Chippenham</x:v>
      </x:c>
      <x:c r="C2622" s="15" t="str">
        <x:v>Chippenham</x:v>
      </x:c>
      <x:c r="D2622" s="14" t="n">
        <x:v>36090</x:v>
      </x:c>
      <x:c r="E2622" s="13" t="str">
        <x:v>Town</x:v>
      </x:c>
      <x:c r="F2622" s="15" t="str">
        <x:v>Bumpers Farm Industrial Estate</x:v>
      </x:c>
      <x:c r="G2622" s="15" t="str">
        <x:v>Unit A4, Erin Trade Centre, Bumpers Farm, Chippenham SN14</x:v>
      </x:c>
      <x:c r="H2622" s="13" t="str">
        <x:v>Current</x:v>
      </x:c>
      <x:c r="I2622" s="14" t="n">
        <x:v>1417</x:v>
      </x:c>
      <x:c r="J2622" s="13" t="str">
        <x:f>IF(AND(ISNUMBER(I2622),I2622&gt;0),IF(I2622&lt;=1000,"1–1,000",IF(I2622&lt;=2500,"1,001–2,500",IF(I2622&lt;=5000,"2,501–5,000",IF(I2622&lt;=10000,"5,001–10,000","10,001–15,000")))),"1,001–2,500")</x:f>
        <x:v>1,001–2,500</x:v>
      </x:c>
      <x:c r="K2622" s="16" t="n">
        <x:v>16250</x:v>
      </x:c>
      <x:c r="L2622" s="43" t="n">
        <x:f>IF(AND(ISNUMBER(I2622),I2622&gt;0,ISNUMBER(K2622),K2622&gt;0),K2622/I2622,"n.a.")</x:f>
        <x:v>11.46788990825688</x:v>
      </x:c>
      <x:c r="M2622" s="43"/>
      <x:c r="N2622" s="13" t="str">
        <x:v>Yes</x:v>
      </x:c>
      <x:c r="O2622" s="15" t="str">
        <x:v>It's accessed via a full height loading door (2.75m wide x 3m high), with a separate personnel entrance to the side.; The eaves height is approximately 3.95m.</x:v>
      </x:c>
      <x:c r="P2622" s="15" t="str">
        <x:v>Full height loading door; It's accessed via a full height loading door (2.75m wide x 3m high), with a separate personnel entrance to the side.</x:v>
      </x:c>
      <x:c r="Q2622" s="15" t="str">
        <x:v>Industrial/warehouse accommodation.</x:v>
      </x:c>
      <x:c r="R2622" s="15" t="str">
        <x:v>Advertised to let Current advert observed on 4 November 2026. Direct agent asking-rent field checked; excludes separately stated rates/service charges.</x:v>
      </x:c>
      <x:c r="S2622" s="15" t="str">
        <x:v>https://www.zoopla.co.uk/to-rent/commercial/details/72587042/</x:v>
      </x:c>
      <x:c r="T2622" s="15" t="str">
        <x:v>https://search.loveday.uk.com/properties/354948-unit-a4-erin-trade-centre-bumpers-farm-chippenham</x:v>
      </x:c>
      <x:c r="U2622" s="15" t="str"/>
      <x:c r="V2622" s="15" t="str">
        <x:v>Chippenham — Bumpers Farm Industrial Estate</x:v>
      </x:c>
      <x:c r="W2622" s="15" t="str">
        <x:v>Individual unit ≤15,000 sq ft</x:v>
      </x:c>
      <x:c r="X2622" s="13" t="n">
        <x:f>IF(N2622="Yes",L2622,0)</x:f>
        <x:v>11.46788990825688</x:v>
      </x:c>
      <x:c r="Y2622" s="14" t="n">
        <x:v>1</x:v>
      </x:c>
      <x:c r="Z2622" s="13" t="str">
        <x:v>Industrial / workshop / storage</x:v>
      </x:c>
    </x:row>
    <x:row r="2623" ht="42" customHeight="1">
      <x:c r="A2623" s="13" t="str">
        <x:v>SE1643</x:v>
      </x:c>
      <x:c r="B2623" s="15" t="str">
        <x:v>Chippenham</x:v>
      </x:c>
      <x:c r="C2623" s="15" t="str">
        <x:v>Chippenham</x:v>
      </x:c>
      <x:c r="D2623" s="14" t="n">
        <x:v>36090</x:v>
      </x:c>
      <x:c r="E2623" s="13" t="str">
        <x:v>Town</x:v>
      </x:c>
      <x:c r="F2623" s="15" t="str">
        <x:v>Methuen One</x:v>
      </x:c>
      <x:c r="G2623" s="15" t="str">
        <x:v>Unit 1, Methuen One, Chippenham</x:v>
      </x:c>
      <x:c r="H2623" s="13" t="str">
        <x:v>Current</x:v>
      </x:c>
      <x:c r="I2623" s="14" t="n">
        <x:v>3090</x:v>
      </x:c>
      <x:c r="J2623" s="13" t="str">
        <x:f>IF(AND(ISNUMBER(I2623),I2623&gt;0),IF(I2623&lt;=1000,"1–1,000",IF(I2623&lt;=2500,"1,001–2,500",IF(I2623&lt;=5000,"2,501–5,000",IF(I2623&lt;=10000,"5,001–10,000","10,001–15,000")))),"2,501–5,000")</x:f>
        <x:v>2,501–5,000</x:v>
      </x:c>
      <x:c r="K2623" s="16"/>
      <x:c r="L2623" s="43" t="str">
        <x:f>IF(AND(ISNUMBER(I2623),I2623&gt;0,ISNUMBER(K2623),K2623&gt;0),K2623/I2623,"n.a.")</x:f>
        <x:v>n.a.</x:v>
      </x:c>
      <x:c r="M2623" s="43"/>
      <x:c r="N2623" s="13" t="str">
        <x:v>No</x:v>
      </x:c>
      <x:c r="O2623" s="15" t="str">
        <x:v>Not stated in reviewed sources</x:v>
      </x:c>
      <x:c r="P2623" s="15" t="str">
        <x:v>Not stated in reviewed sources</x:v>
      </x:c>
      <x:c r="Q2623" s="15" t="str">
        <x:v>Industrial/warehouse accommodation.</x:v>
      </x:c>
      <x:c r="R2623" s="15" t="str">
        <x:v>Advertised to let Named area in current immediately available shell-warehouse scheme schedule. Scheme from-rent not assigned to individual units.</x:v>
      </x:c>
      <x:c r="S2623" s="15" t="str">
        <x:v>https://www.rightmove.co.uk/properties/773345614856353#/?channel=COM_LET</x:v>
      </x:c>
      <x:c r="T2623" s="15" t="str"/>
      <x:c r="U2623" s="15" t="str"/>
      <x:c r="V2623" s="15" t="str">
        <x:v>Chippenham — Methuen One</x:v>
      </x:c>
      <x:c r="W2623" s="15" t="str">
        <x:v>Individual unit ≤15,000 sq ft</x:v>
      </x:c>
      <x:c r="X2623" s="13" t="n">
        <x:f>IF(N2623="Yes",L2623,0)</x:f>
        <x:v>0</x:v>
      </x:c>
      <x:c r="Y2623" s="14" t="n">
        <x:v>1</x:v>
      </x:c>
      <x:c r="Z2623" s="13" t="str">
        <x:v>Industrial / workshop / storage</x:v>
      </x:c>
    </x:row>
    <x:row r="2624" ht="42" customHeight="1">
      <x:c r="A2624" s="13" t="str">
        <x:v>SE1644</x:v>
      </x:c>
      <x:c r="B2624" s="15" t="str">
        <x:v>Chippenham</x:v>
      </x:c>
      <x:c r="C2624" s="15" t="str">
        <x:v>Chippenham</x:v>
      </x:c>
      <x:c r="D2624" s="14" t="n">
        <x:v>36090</x:v>
      </x:c>
      <x:c r="E2624" s="13" t="str">
        <x:v>Town</x:v>
      </x:c>
      <x:c r="F2624" s="15" t="str">
        <x:v>Methuen One</x:v>
      </x:c>
      <x:c r="G2624" s="15" t="str">
        <x:v>Unit 10, Methuen One, Chippenham</x:v>
      </x:c>
      <x:c r="H2624" s="13" t="str">
        <x:v>Current</x:v>
      </x:c>
      <x:c r="I2624" s="14" t="n">
        <x:v>3423</x:v>
      </x:c>
      <x:c r="J2624" s="13" t="str">
        <x:f>IF(AND(ISNUMBER(I2624),I2624&gt;0),IF(I2624&lt;=1000,"1–1,000",IF(I2624&lt;=2500,"1,001–2,500",IF(I2624&lt;=5000,"2,501–5,000",IF(I2624&lt;=10000,"5,001–10,000","10,001–15,000")))),"2,501–5,000")</x:f>
        <x:v>2,501–5,000</x:v>
      </x:c>
      <x:c r="K2624" s="16"/>
      <x:c r="L2624" s="43" t="str">
        <x:f>IF(AND(ISNUMBER(I2624),I2624&gt;0,ISNUMBER(K2624),K2624&gt;0),K2624/I2624,"n.a.")</x:f>
        <x:v>n.a.</x:v>
      </x:c>
      <x:c r="M2624" s="43"/>
      <x:c r="N2624" s="13" t="str">
        <x:v>No</x:v>
      </x:c>
      <x:c r="O2624" s="15" t="str">
        <x:v>Not stated in reviewed sources</x:v>
      </x:c>
      <x:c r="P2624" s="15" t="str">
        <x:v>Not stated in reviewed sources</x:v>
      </x:c>
      <x:c r="Q2624" s="15" t="str">
        <x:v>Industrial/warehouse accommodation.</x:v>
      </x:c>
      <x:c r="R2624" s="15" t="str">
        <x:v>Advertised to let Named area in current immediately available shell-warehouse scheme schedule. Scheme from-rent not assigned to individual units.</x:v>
      </x:c>
      <x:c r="S2624" s="15" t="str">
        <x:v>https://www.rightmove.co.uk/properties/773345614856353#/?channel=COM_LET</x:v>
      </x:c>
      <x:c r="T2624" s="15" t="str"/>
      <x:c r="U2624" s="15" t="str"/>
      <x:c r="V2624" s="15" t="str">
        <x:v>Chippenham — Methuen One</x:v>
      </x:c>
      <x:c r="W2624" s="15" t="str">
        <x:v>Individual unit ≤15,000 sq ft</x:v>
      </x:c>
      <x:c r="X2624" s="13" t="n">
        <x:f>IF(N2624="Yes",L2624,0)</x:f>
        <x:v>0</x:v>
      </x:c>
      <x:c r="Y2624" s="14" t="n">
        <x:v>1</x:v>
      </x:c>
      <x:c r="Z2624" s="13" t="str">
        <x:v>Industrial / workshop / storage</x:v>
      </x:c>
    </x:row>
    <x:row r="2625" ht="49" customHeight="1">
      <x:c r="A2625" s="13" t="str">
        <x:v>SE1645</x:v>
      </x:c>
      <x:c r="B2625" s="15" t="str">
        <x:v>Chippenham</x:v>
      </x:c>
      <x:c r="C2625" s="15" t="str">
        <x:v>Chippenham</x:v>
      </x:c>
      <x:c r="D2625" s="14" t="n">
        <x:v>36090</x:v>
      </x:c>
      <x:c r="E2625" s="13" t="str">
        <x:v>Town</x:v>
      </x:c>
      <x:c r="F2625" s="15" t="str">
        <x:v>Methuen One</x:v>
      </x:c>
      <x:c r="G2625" s="15" t="str">
        <x:v>Unit 11 Methuen One, Chippenham</x:v>
      </x:c>
      <x:c r="H2625" s="13" t="str">
        <x:v>Current</x:v>
      </x:c>
      <x:c r="I2625" s="14"/>
      <x:c r="J2625" s="13" t="str">
        <x:f>IF(AND(ISNUMBER(I2625),I2625&gt;0),IF(I2625&lt;=1000,"1–1,000",IF(I2625&lt;=2500,"1,001–2,500",IF(I2625&lt;=5000,"2,501–5,000",IF(I2625&lt;=10000,"5,001–10,000","10,001–15,000")))),"2,501–5,000")</x:f>
        <x:v>2,501–5,000</x:v>
      </x:c>
      <x:c r="K2625" s="16"/>
      <x:c r="L2625" s="43" t="str">
        <x:f>IF(AND(ISNUMBER(I2625),I2625&gt;0,ISNUMBER(K2625),K2625&gt;0),K2625/I2625,"n.a.")</x:f>
        <x:v>n.a.</x:v>
      </x:c>
      <x:c r="M2625" s="43"/>
      <x:c r="N2625" s="13" t="str">
        <x:v>No</x:v>
      </x:c>
      <x:c r="O2625" s="15" t="str">
        <x:v>Not stated in reviewed sources</x:v>
      </x:c>
      <x:c r="P2625" s="15" t="str">
        <x:v>Not stated in reviewed sources</x:v>
      </x:c>
      <x:c r="Q2625" s="15" t="str">
        <x:v>Industrial/warehouse accommodation.</x:v>
      </x:c>
      <x:c r="R2625" s="15" t="str">
        <x:v>Advertised to let Current advert observed on 4 November 2026. Annual asking rent is 12 × advertised monthly rent; portal values may be rounded. Unit 11 area conflicts: individual advert 2,960 versus main scheme schedule 2,763 sq ft. Counted once; no rent statistic.</x:v>
      </x:c>
      <x:c r="S2625" s="15" t="str">
        <x:v>https://www.zoopla.co.uk/to-rent/commercial/details/72893849/</x:v>
      </x:c>
      <x:c r="T2625" s="15" t="str">
        <x:v>https://www.rightmove.co.uk/properties/773402493810880#/?channel=COM_LET</x:v>
      </x:c>
      <x:c r="U2625" s="15" t="str">
        <x:v>https://www.rightmove.co.uk/properties/773345614856353#/?channel=COM_LET</x:v>
      </x:c>
      <x:c r="V2625" s="15" t="str">
        <x:v>Chippenham — Methuen One</x:v>
      </x:c>
      <x:c r="W2625" s="15" t="str">
        <x:v>2,763–2,960 sq ft; exact unit area not stated</x:v>
      </x:c>
      <x:c r="X2625" s="13" t="n">
        <x:f>IF(N2625="Yes",L2625,0)</x:f>
        <x:v>0</x:v>
      </x:c>
      <x:c r="Y2625" s="14" t="n">
        <x:v>1</x:v>
      </x:c>
      <x:c r="Z2625" s="13" t="str">
        <x:v>Industrial / workshop / storage</x:v>
      </x:c>
    </x:row>
    <x:row r="2626" ht="49" customHeight="1">
      <x:c r="A2626" s="13" t="str">
        <x:v>SE1646</x:v>
      </x:c>
      <x:c r="B2626" s="15" t="str">
        <x:v>Chippenham</x:v>
      </x:c>
      <x:c r="C2626" s="15" t="str">
        <x:v>Chippenham</x:v>
      </x:c>
      <x:c r="D2626" s="14" t="n">
        <x:v>36090</x:v>
      </x:c>
      <x:c r="E2626" s="13" t="str">
        <x:v>Town</x:v>
      </x:c>
      <x:c r="F2626" s="15" t="str">
        <x:v>Methuen One</x:v>
      </x:c>
      <x:c r="G2626" s="15" t="str">
        <x:v>Unit 12 Methuen One, Chippenham, SN14 0TW</x:v>
      </x:c>
      <x:c r="H2626" s="13" t="str">
        <x:v>Current</x:v>
      </x:c>
      <x:c r="I2626" s="14" t="n">
        <x:v>2761</x:v>
      </x:c>
      <x:c r="J2626" s="13" t="str">
        <x:f>IF(AND(ISNUMBER(I2626),I2626&gt;0),IF(I2626&lt;=1000,"1–1,000",IF(I2626&lt;=2500,"1,001–2,500",IF(I2626&lt;=5000,"2,501–5,000",IF(I2626&lt;=10000,"5,001–10,000","10,001–15,000")))),"2,501–5,000")</x:f>
        <x:v>2,501–5,000</x:v>
      </x:c>
      <x:c r="K2626" s="16"/>
      <x:c r="L2626" s="43" t="str">
        <x:f>IF(AND(ISNUMBER(I2626),I2626&gt;0,ISNUMBER(K2626),K2626&gt;0),K2626/I2626,"n.a.")</x:f>
        <x:v>n.a.</x:v>
      </x:c>
      <x:c r="M2626" s="43"/>
      <x:c r="N2626" s="13" t="str">
        <x:v>No</x:v>
      </x:c>
      <x:c r="O2626" s="15" t="str">
        <x:v>- term: Clear height</x:v>
      </x:c>
      <x:c r="P2626" s="15" t="str">
        <x:v>Electric loading door; The unit benefits from an electric ground level loading door and a mezzanine floor which could be converted to office space.</x:v>
      </x:c>
      <x:c r="Q2626" s="15" t="str">
        <x:v>Industrial/warehouse accommodation.</x:v>
      </x:c>
      <x:c r="R2626" s="15" t="str">
        <x:v>Advertised to let Named current shell industrial unit; generic older portal rent not allocated across equal-size units.</x:v>
      </x:c>
      <x:c r="S2626" s="15" t="str">
        <x:v>https://www.rightmove.co.uk/properties/773402497990608#/?channel=COM_LET</x:v>
      </x:c>
      <x:c r="T2626" s="15" t="str">
        <x:v>https://www.rightmove.co.uk/properties/773345614856353#/?channel=COM_LET</x:v>
      </x:c>
      <x:c r="U2626" s="15" t="str"/>
      <x:c r="V2626" s="15" t="str">
        <x:v>Chippenham — Methuen One</x:v>
      </x:c>
      <x:c r="W2626" s="15" t="str">
        <x:v>Individual unit ≤15,000 sq ft</x:v>
      </x:c>
      <x:c r="X2626" s="13" t="n">
        <x:f>IF(N2626="Yes",L2626,0)</x:f>
        <x:v>0</x:v>
      </x:c>
      <x:c r="Y2626" s="14" t="n">
        <x:v>1</x:v>
      </x:c>
      <x:c r="Z2626" s="13" t="str">
        <x:v>Industrial / workshop / storage</x:v>
      </x:c>
    </x:row>
    <x:row r="2627" ht="49" customHeight="1">
      <x:c r="A2627" s="13" t="str">
        <x:v>SE1647</x:v>
      </x:c>
      <x:c r="B2627" s="15" t="str">
        <x:v>Chippenham</x:v>
      </x:c>
      <x:c r="C2627" s="15" t="str">
        <x:v>Chippenham</x:v>
      </x:c>
      <x:c r="D2627" s="14" t="n">
        <x:v>36090</x:v>
      </x:c>
      <x:c r="E2627" s="13" t="str">
        <x:v>Town</x:v>
      </x:c>
      <x:c r="F2627" s="15" t="str">
        <x:v>Methuen One</x:v>
      </x:c>
      <x:c r="G2627" s="15" t="str">
        <x:v>Unit 13 Methuen One, Chippenham, SN14 0TW</x:v>
      </x:c>
      <x:c r="H2627" s="13" t="str">
        <x:v>Current</x:v>
      </x:c>
      <x:c r="I2627" s="14" t="n">
        <x:v>2761</x:v>
      </x:c>
      <x:c r="J2627" s="13" t="str">
        <x:f>IF(AND(ISNUMBER(I2627),I2627&gt;0),IF(I2627&lt;=1000,"1–1,000",IF(I2627&lt;=2500,"1,001–2,500",IF(I2627&lt;=5000,"2,501–5,000",IF(I2627&lt;=10000,"5,001–10,000","10,001–15,000")))),"2,501–5,000")</x:f>
        <x:v>2,501–5,000</x:v>
      </x:c>
      <x:c r="K2627" s="16"/>
      <x:c r="L2627" s="43" t="str">
        <x:f>IF(AND(ISNUMBER(I2627),I2627&gt;0,ISNUMBER(K2627),K2627&gt;0),K2627/I2627,"n.a.")</x:f>
        <x:v>n.a.</x:v>
      </x:c>
      <x:c r="M2627" s="43"/>
      <x:c r="N2627" s="13" t="str">
        <x:v>No</x:v>
      </x:c>
      <x:c r="O2627" s="15" t="str">
        <x:v>- term: Clear height</x:v>
      </x:c>
      <x:c r="P2627" s="15" t="str">
        <x:v>Electric loading door; The unit benefits from an electric ground level loading door and a mezzanine floor which could be converted to office space.</x:v>
      </x:c>
      <x:c r="Q2627" s="15" t="str">
        <x:v>Industrial/warehouse accommodation.</x:v>
      </x:c>
      <x:c r="R2627" s="15" t="str">
        <x:v>Advertised to let Named current shell industrial unit; generic older portal rent not allocated across equal-size units.</x:v>
      </x:c>
      <x:c r="S2627" s="15" t="str">
        <x:v>https://www.rightmove.co.uk/properties/773402554763360#/?channel=COM_LET</x:v>
      </x:c>
      <x:c r="T2627" s="15" t="str">
        <x:v>https://www.rightmove.co.uk/properties/773345614856353#/?channel=COM_LET</x:v>
      </x:c>
      <x:c r="U2627" s="15" t="str"/>
      <x:c r="V2627" s="15" t="str">
        <x:v>Chippenham — Methuen One</x:v>
      </x:c>
      <x:c r="W2627" s="15" t="str">
        <x:v>Individual unit ≤15,000 sq ft</x:v>
      </x:c>
      <x:c r="X2627" s="13" t="n">
        <x:f>IF(N2627="Yes",L2627,0)</x:f>
        <x:v>0</x:v>
      </x:c>
      <x:c r="Y2627" s="14" t="n">
        <x:v>1</x:v>
      </x:c>
      <x:c r="Z2627" s="13" t="str">
        <x:v>Industrial / workshop / storage</x:v>
      </x:c>
    </x:row>
    <x:row r="2628" ht="49" customHeight="1">
      <x:c r="A2628" s="13" t="str">
        <x:v>SE1648</x:v>
      </x:c>
      <x:c r="B2628" s="15" t="str">
        <x:v>Chippenham</x:v>
      </x:c>
      <x:c r="C2628" s="15" t="str">
        <x:v>Chippenham</x:v>
      </x:c>
      <x:c r="D2628" s="14" t="n">
        <x:v>36090</x:v>
      </x:c>
      <x:c r="E2628" s="13" t="str">
        <x:v>Town</x:v>
      </x:c>
      <x:c r="F2628" s="15" t="str">
        <x:v>Methuen One</x:v>
      </x:c>
      <x:c r="G2628" s="15" t="str">
        <x:v>Unit 14 Methuen One, Chippenham, SN14 0TW</x:v>
      </x:c>
      <x:c r="H2628" s="13" t="str">
        <x:v>Current</x:v>
      </x:c>
      <x:c r="I2628" s="14" t="n">
        <x:v>1506</x:v>
      </x:c>
      <x:c r="J2628" s="13" t="str">
        <x:f>IF(AND(ISNUMBER(I2628),I2628&gt;0),IF(I2628&lt;=1000,"1–1,000",IF(I2628&lt;=2500,"1,001–2,500",IF(I2628&lt;=5000,"2,501–5,000",IF(I2628&lt;=10000,"5,001–10,000","10,001–15,000")))),"1,001–2,500")</x:f>
        <x:v>1,001–2,500</x:v>
      </x:c>
      <x:c r="K2628" s="16"/>
      <x:c r="L2628" s="43" t="str">
        <x:f>IF(AND(ISNUMBER(I2628),I2628&gt;0,ISNUMBER(K2628),K2628&gt;0),K2628/I2628,"n.a.")</x:f>
        <x:v>n.a.</x:v>
      </x:c>
      <x:c r="M2628" s="43"/>
      <x:c r="N2628" s="13" t="str">
        <x:v>No</x:v>
      </x:c>
      <x:c r="O2628" s="15" t="str">
        <x:v>- term: Clear height</x:v>
      </x:c>
      <x:c r="P2628" s="15" t="str">
        <x:v>Electric loading door; The unit benefits from an electric ground level loading door and a mezzanine floor which could be converted to office space.</x:v>
      </x:c>
      <x:c r="Q2628" s="15" t="str">
        <x:v>Industrial/warehouse accommodation.</x:v>
      </x:c>
      <x:c r="R2628" s="15" t="str">
        <x:v>Advertised to let Named current shell industrial unit; generic older portal rent not allocated across equal-size units.</x:v>
      </x:c>
      <x:c r="S2628" s="15" t="str">
        <x:v>https://www.rightmove.co.uk/properties/773402542028273#/?channel=COM_LET</x:v>
      </x:c>
      <x:c r="T2628" s="15" t="str">
        <x:v>https://www.rightmove.co.uk/properties/773345614856353#/?channel=COM_LET</x:v>
      </x:c>
      <x:c r="U2628" s="15" t="str"/>
      <x:c r="V2628" s="15" t="str">
        <x:v>Chippenham — Methuen One</x:v>
      </x:c>
      <x:c r="W2628" s="15" t="str">
        <x:v>Individual unit ≤15,000 sq ft</x:v>
      </x:c>
      <x:c r="X2628" s="13" t="n">
        <x:f>IF(N2628="Yes",L2628,0)</x:f>
        <x:v>0</x:v>
      </x:c>
      <x:c r="Y2628" s="14" t="n">
        <x:v>1</x:v>
      </x:c>
      <x:c r="Z2628" s="13" t="str">
        <x:v>Industrial / workshop / storage</x:v>
      </x:c>
    </x:row>
    <x:row r="2629" ht="42" customHeight="1">
      <x:c r="A2629" s="13" t="str">
        <x:v>SE1649</x:v>
      </x:c>
      <x:c r="B2629" s="15" t="str">
        <x:v>Chippenham</x:v>
      </x:c>
      <x:c r="C2629" s="15" t="str">
        <x:v>Chippenham</x:v>
      </x:c>
      <x:c r="D2629" s="14" t="n">
        <x:v>36090</x:v>
      </x:c>
      <x:c r="E2629" s="13" t="str">
        <x:v>Town</x:v>
      </x:c>
      <x:c r="F2629" s="15" t="str">
        <x:v>Methuen One</x:v>
      </x:c>
      <x:c r="G2629" s="15" t="str">
        <x:v>Unit 15 Methuen One, Chippenham</x:v>
      </x:c>
      <x:c r="H2629" s="13" t="str">
        <x:v>Current</x:v>
      </x:c>
      <x:c r="I2629" s="14" t="n">
        <x:v>2734</x:v>
      </x:c>
      <x:c r="J2629" s="13" t="str">
        <x:f>IF(AND(ISNUMBER(I2629),I2629&gt;0),IF(I2629&lt;=1000,"1–1,000",IF(I2629&lt;=2500,"1,001–2,500",IF(I2629&lt;=5000,"2,501–5,000",IF(I2629&lt;=10000,"5,001–10,000","10,001–15,000")))),"2,501–5,000")</x:f>
        <x:v>2,501–5,000</x:v>
      </x:c>
      <x:c r="K2629" s="16" t="n">
        <x:v>46500</x:v>
      </x:c>
      <x:c r="L2629" s="43" t="n">
        <x:f>IF(AND(ISNUMBER(I2629),I2629&gt;0,ISNUMBER(K2629),K2629&gt;0),K2629/I2629,"n.a.")</x:f>
        <x:v>17.008046817849305</x:v>
      </x:c>
      <x:c r="M2629" s="43"/>
      <x:c r="N2629" s="13" t="str">
        <x:v>Yes</x:v>
      </x:c>
      <x:c r="O2629" s="15" t="str">
        <x:v>Not stated in reviewed sources</x:v>
      </x:c>
      <x:c r="P2629" s="15" t="str">
        <x:v>Not stated in reviewed sources</x:v>
      </x:c>
      <x:c r="Q2629" s="15" t="str">
        <x:v>Industrial/warehouse accommodation.</x:v>
      </x:c>
      <x:c r="R2629" s="15" t="str">
        <x:v>Advertised to let Current advert observed on 4 November 2026. Annual asking rent is 12 × advertised monthly rent; portal values may be rounded.</x:v>
      </x:c>
      <x:c r="S2629" s="15" t="str">
        <x:v>https://www.zoopla.co.uk/to-rent/commercial/details/71994445/</x:v>
      </x:c>
      <x:c r="T2629" s="15" t="str">
        <x:v>https://www.rightmove.co.uk/properties/773402508397824#/?channel=COM_LET</x:v>
      </x:c>
      <x:c r="U2629" s="15" t="str">
        <x:v>https://www.rightmove.co.uk/properties/773345614856353#/?channel=COM_LET</x:v>
      </x:c>
      <x:c r="V2629" s="15" t="str">
        <x:v>Chippenham — Methuen One</x:v>
      </x:c>
      <x:c r="W2629" s="15" t="str">
        <x:v>Individual unit ≤15,000 sq ft</x:v>
      </x:c>
      <x:c r="X2629" s="13" t="n">
        <x:f>IF(N2629="Yes",L2629,0)</x:f>
        <x:v>17.008046817849305</x:v>
      </x:c>
      <x:c r="Y2629" s="14" t="n">
        <x:v>1</x:v>
      </x:c>
      <x:c r="Z2629" s="13" t="str">
        <x:v>Industrial / workshop / storage</x:v>
      </x:c>
    </x:row>
    <x:row r="2630" ht="42" customHeight="1">
      <x:c r="A2630" s="13" t="str">
        <x:v>SE1650</x:v>
      </x:c>
      <x:c r="B2630" s="15" t="str">
        <x:v>Chippenham</x:v>
      </x:c>
      <x:c r="C2630" s="15" t="str">
        <x:v>Chippenham</x:v>
      </x:c>
      <x:c r="D2630" s="14" t="n">
        <x:v>36090</x:v>
      </x:c>
      <x:c r="E2630" s="13" t="str">
        <x:v>Town</x:v>
      </x:c>
      <x:c r="F2630" s="15" t="str">
        <x:v>Methuen One</x:v>
      </x:c>
      <x:c r="G2630" s="15" t="str">
        <x:v>Unit 2, Methuen One, Chippenham</x:v>
      </x:c>
      <x:c r="H2630" s="13" t="str">
        <x:v>Current</x:v>
      </x:c>
      <x:c r="I2630" s="14" t="n">
        <x:v>3352</x:v>
      </x:c>
      <x:c r="J2630" s="13" t="str">
        <x:f>IF(AND(ISNUMBER(I2630),I2630&gt;0),IF(I2630&lt;=1000,"1–1,000",IF(I2630&lt;=2500,"1,001–2,500",IF(I2630&lt;=5000,"2,501–5,000",IF(I2630&lt;=10000,"5,001–10,000","10,001–15,000")))),"2,501–5,000")</x:f>
        <x:v>2,501–5,000</x:v>
      </x:c>
      <x:c r="K2630" s="16"/>
      <x:c r="L2630" s="43" t="str">
        <x:f>IF(AND(ISNUMBER(I2630),I2630&gt;0,ISNUMBER(K2630),K2630&gt;0),K2630/I2630,"n.a.")</x:f>
        <x:v>n.a.</x:v>
      </x:c>
      <x:c r="M2630" s="43"/>
      <x:c r="N2630" s="13" t="str">
        <x:v>No</x:v>
      </x:c>
      <x:c r="O2630" s="15" t="str">
        <x:v>Not stated in reviewed sources</x:v>
      </x:c>
      <x:c r="P2630" s="15" t="str">
        <x:v>Not stated in reviewed sources</x:v>
      </x:c>
      <x:c r="Q2630" s="15" t="str">
        <x:v>Industrial/warehouse accommodation.</x:v>
      </x:c>
      <x:c r="R2630" s="15" t="str">
        <x:v>Advertised to let Named area in current immediately available shell-warehouse scheme schedule. Scheme from-rent not assigned to individual units.</x:v>
      </x:c>
      <x:c r="S2630" s="15" t="str">
        <x:v>https://www.rightmove.co.uk/properties/773345614856353#/?channel=COM_LET</x:v>
      </x:c>
      <x:c r="T2630" s="15" t="str"/>
      <x:c r="U2630" s="15" t="str"/>
      <x:c r="V2630" s="15" t="str">
        <x:v>Chippenham — Methuen One</x:v>
      </x:c>
      <x:c r="W2630" s="15" t="str">
        <x:v>Individual unit ≤15,000 sq ft</x:v>
      </x:c>
      <x:c r="X2630" s="13" t="n">
        <x:f>IF(N2630="Yes",L2630,0)</x:f>
        <x:v>0</x:v>
      </x:c>
      <x:c r="Y2630" s="14" t="n">
        <x:v>1</x:v>
      </x:c>
      <x:c r="Z2630" s="13" t="str">
        <x:v>Industrial / workshop / storage</x:v>
      </x:c>
    </x:row>
    <x:row r="2631" ht="42" customHeight="1">
      <x:c r="A2631" s="13" t="str">
        <x:v>SE1651</x:v>
      </x:c>
      <x:c r="B2631" s="15" t="str">
        <x:v>Chippenham</x:v>
      </x:c>
      <x:c r="C2631" s="15" t="str">
        <x:v>Chippenham</x:v>
      </x:c>
      <x:c r="D2631" s="14" t="n">
        <x:v>36090</x:v>
      </x:c>
      <x:c r="E2631" s="13" t="str">
        <x:v>Town</x:v>
      </x:c>
      <x:c r="F2631" s="15" t="str">
        <x:v>Methuen One</x:v>
      </x:c>
      <x:c r="G2631" s="15" t="str">
        <x:v>Unit 3, Methuen One, Chippenham</x:v>
      </x:c>
      <x:c r="H2631" s="13" t="str">
        <x:v>Current</x:v>
      </x:c>
      <x:c r="I2631" s="14" t="n">
        <x:v>3128</x:v>
      </x:c>
      <x:c r="J2631" s="13" t="str">
        <x:f>IF(AND(ISNUMBER(I2631),I2631&gt;0),IF(I2631&lt;=1000,"1–1,000",IF(I2631&lt;=2500,"1,001–2,500",IF(I2631&lt;=5000,"2,501–5,000",IF(I2631&lt;=10000,"5,001–10,000","10,001–15,000")))),"2,501–5,000")</x:f>
        <x:v>2,501–5,000</x:v>
      </x:c>
      <x:c r="K2631" s="16"/>
      <x:c r="L2631" s="43" t="str">
        <x:f>IF(AND(ISNUMBER(I2631),I2631&gt;0,ISNUMBER(K2631),K2631&gt;0),K2631/I2631,"n.a.")</x:f>
        <x:v>n.a.</x:v>
      </x:c>
      <x:c r="M2631" s="43"/>
      <x:c r="N2631" s="13" t="str">
        <x:v>No</x:v>
      </x:c>
      <x:c r="O2631" s="15" t="str">
        <x:v>Not stated in reviewed sources</x:v>
      </x:c>
      <x:c r="P2631" s="15" t="str">
        <x:v>Not stated in reviewed sources</x:v>
      </x:c>
      <x:c r="Q2631" s="15" t="str">
        <x:v>Industrial/warehouse accommodation.</x:v>
      </x:c>
      <x:c r="R2631" s="15" t="str">
        <x:v>Advertised to let Named area in current immediately available shell-warehouse scheme schedule. Scheme from-rent not assigned to individual units.</x:v>
      </x:c>
      <x:c r="S2631" s="15" t="str">
        <x:v>https://www.rightmove.co.uk/properties/773345614856353#/?channel=COM_LET</x:v>
      </x:c>
      <x:c r="T2631" s="15" t="str"/>
      <x:c r="U2631" s="15" t="str"/>
      <x:c r="V2631" s="15" t="str">
        <x:v>Chippenham — Methuen One</x:v>
      </x:c>
      <x:c r="W2631" s="15" t="str">
        <x:v>Individual unit ≤15,000 sq ft</x:v>
      </x:c>
      <x:c r="X2631" s="13" t="n">
        <x:f>IF(N2631="Yes",L2631,0)</x:f>
        <x:v>0</x:v>
      </x:c>
      <x:c r="Y2631" s="14" t="n">
        <x:v>1</x:v>
      </x:c>
      <x:c r="Z2631" s="13" t="str">
        <x:v>Industrial / workshop / storage</x:v>
      </x:c>
    </x:row>
    <x:row r="2632" ht="42" customHeight="1">
      <x:c r="A2632" s="13" t="str">
        <x:v>SE1652</x:v>
      </x:c>
      <x:c r="B2632" s="15" t="str">
        <x:v>Chippenham</x:v>
      </x:c>
      <x:c r="C2632" s="15" t="str">
        <x:v>Chippenham</x:v>
      </x:c>
      <x:c r="D2632" s="14" t="n">
        <x:v>36090</x:v>
      </x:c>
      <x:c r="E2632" s="13" t="str">
        <x:v>Town</x:v>
      </x:c>
      <x:c r="F2632" s="15" t="str">
        <x:v>Methuen One</x:v>
      </x:c>
      <x:c r="G2632" s="15" t="str">
        <x:v>Unit 4, Methuen One, Chippenham</x:v>
      </x:c>
      <x:c r="H2632" s="13" t="str">
        <x:v>Current</x:v>
      </x:c>
      <x:c r="I2632" s="14" t="n">
        <x:v>2798</x:v>
      </x:c>
      <x:c r="J2632" s="13" t="str">
        <x:f>IF(AND(ISNUMBER(I2632),I2632&gt;0),IF(I2632&lt;=1000,"1–1,000",IF(I2632&lt;=2500,"1,001–2,500",IF(I2632&lt;=5000,"2,501–5,000",IF(I2632&lt;=10000,"5,001–10,000","10,001–15,000")))),"2,501–5,000")</x:f>
        <x:v>2,501–5,000</x:v>
      </x:c>
      <x:c r="K2632" s="16"/>
      <x:c r="L2632" s="43" t="str">
        <x:f>IF(AND(ISNUMBER(I2632),I2632&gt;0,ISNUMBER(K2632),K2632&gt;0),K2632/I2632,"n.a.")</x:f>
        <x:v>n.a.</x:v>
      </x:c>
      <x:c r="M2632" s="43"/>
      <x:c r="N2632" s="13" t="str">
        <x:v>No</x:v>
      </x:c>
      <x:c r="O2632" s="15" t="str">
        <x:v>Not stated in reviewed sources</x:v>
      </x:c>
      <x:c r="P2632" s="15" t="str">
        <x:v>Not stated in reviewed sources</x:v>
      </x:c>
      <x:c r="Q2632" s="15" t="str">
        <x:v>Industrial/warehouse accommodation.</x:v>
      </x:c>
      <x:c r="R2632" s="15" t="str">
        <x:v>Advertised to let Named area in current immediately available shell-warehouse scheme schedule. Scheme from-rent not assigned to individual units.</x:v>
      </x:c>
      <x:c r="S2632" s="15" t="str">
        <x:v>https://www.rightmove.co.uk/properties/773345614856353#/?channel=COM_LET</x:v>
      </x:c>
      <x:c r="T2632" s="15" t="str"/>
      <x:c r="U2632" s="15" t="str"/>
      <x:c r="V2632" s="15" t="str">
        <x:v>Chippenham — Methuen One</x:v>
      </x:c>
      <x:c r="W2632" s="15" t="str">
        <x:v>Individual unit ≤15,000 sq ft</x:v>
      </x:c>
      <x:c r="X2632" s="13" t="n">
        <x:f>IF(N2632="Yes",L2632,0)</x:f>
        <x:v>0</x:v>
      </x:c>
      <x:c r="Y2632" s="14" t="n">
        <x:v>1</x:v>
      </x:c>
      <x:c r="Z2632" s="13" t="str">
        <x:v>Industrial / workshop / storage</x:v>
      </x:c>
    </x:row>
    <x:row r="2633" ht="42" customHeight="1">
      <x:c r="A2633" s="13" t="str">
        <x:v>SE1653</x:v>
      </x:c>
      <x:c r="B2633" s="15" t="str">
        <x:v>Chippenham</x:v>
      </x:c>
      <x:c r="C2633" s="15" t="str">
        <x:v>Chippenham</x:v>
      </x:c>
      <x:c r="D2633" s="14" t="n">
        <x:v>36090</x:v>
      </x:c>
      <x:c r="E2633" s="13" t="str">
        <x:v>Town</x:v>
      </x:c>
      <x:c r="F2633" s="15" t="str">
        <x:v>Methuen One</x:v>
      </x:c>
      <x:c r="G2633" s="15" t="str">
        <x:v>Unit 5, Methuen One, Chippenham</x:v>
      </x:c>
      <x:c r="H2633" s="13" t="str">
        <x:v>Current</x:v>
      </x:c>
      <x:c r="I2633" s="14" t="n">
        <x:v>1426</x:v>
      </x:c>
      <x:c r="J2633" s="13" t="str">
        <x:f>IF(AND(ISNUMBER(I2633),I2633&gt;0),IF(I2633&lt;=1000,"1–1,000",IF(I2633&lt;=2500,"1,001–2,500",IF(I2633&lt;=5000,"2,501–5,000",IF(I2633&lt;=10000,"5,001–10,000","10,001–15,000")))),"1,001–2,500")</x:f>
        <x:v>1,001–2,500</x:v>
      </x:c>
      <x:c r="K2633" s="16"/>
      <x:c r="L2633" s="43" t="str">
        <x:f>IF(AND(ISNUMBER(I2633),I2633&gt;0,ISNUMBER(K2633),K2633&gt;0),K2633/I2633,"n.a.")</x:f>
        <x:v>n.a.</x:v>
      </x:c>
      <x:c r="M2633" s="43"/>
      <x:c r="N2633" s="13" t="str">
        <x:v>No</x:v>
      </x:c>
      <x:c r="O2633" s="15" t="str">
        <x:v>Not stated in reviewed sources</x:v>
      </x:c>
      <x:c r="P2633" s="15" t="str">
        <x:v>Not stated in reviewed sources</x:v>
      </x:c>
      <x:c r="Q2633" s="15" t="str">
        <x:v>Industrial/warehouse accommodation.</x:v>
      </x:c>
      <x:c r="R2633" s="15" t="str">
        <x:v>Advertised to let Named area in current immediately available shell-warehouse scheme schedule. Scheme from-rent not assigned to individual units.</x:v>
      </x:c>
      <x:c r="S2633" s="15" t="str">
        <x:v>https://www.rightmove.co.uk/properties/773345614856353#/?channel=COM_LET</x:v>
      </x:c>
      <x:c r="T2633" s="15" t="str"/>
      <x:c r="U2633" s="15" t="str"/>
      <x:c r="V2633" s="15" t="str">
        <x:v>Chippenham — Methuen One</x:v>
      </x:c>
      <x:c r="W2633" s="15" t="str">
        <x:v>Individual unit ≤15,000 sq ft</x:v>
      </x:c>
      <x:c r="X2633" s="13" t="n">
        <x:f>IF(N2633="Yes",L2633,0)</x:f>
        <x:v>0</x:v>
      </x:c>
      <x:c r="Y2633" s="14" t="n">
        <x:v>1</x:v>
      </x:c>
      <x:c r="Z2633" s="13" t="str">
        <x:v>Industrial / workshop / storage</x:v>
      </x:c>
    </x:row>
    <x:row r="2634" ht="42" customHeight="1">
      <x:c r="A2634" s="13" t="str">
        <x:v>SE1654</x:v>
      </x:c>
      <x:c r="B2634" s="15" t="str">
        <x:v>Chippenham</x:v>
      </x:c>
      <x:c r="C2634" s="15" t="str">
        <x:v>Chippenham</x:v>
      </x:c>
      <x:c r="D2634" s="14" t="n">
        <x:v>36090</x:v>
      </x:c>
      <x:c r="E2634" s="13" t="str">
        <x:v>Town</x:v>
      </x:c>
      <x:c r="F2634" s="15" t="str">
        <x:v>Methuen One</x:v>
      </x:c>
      <x:c r="G2634" s="15" t="str">
        <x:v>Unit 6, Methuen One, Chippenham</x:v>
      </x:c>
      <x:c r="H2634" s="13" t="str">
        <x:v>Current</x:v>
      </x:c>
      <x:c r="I2634" s="14" t="n">
        <x:v>2764</x:v>
      </x:c>
      <x:c r="J2634" s="13" t="str">
        <x:f>IF(AND(ISNUMBER(I2634),I2634&gt;0),IF(I2634&lt;=1000,"1–1,000",IF(I2634&lt;=2500,"1,001–2,500",IF(I2634&lt;=5000,"2,501–5,000",IF(I2634&lt;=10000,"5,001–10,000","10,001–15,000")))),"2,501–5,000")</x:f>
        <x:v>2,501–5,000</x:v>
      </x:c>
      <x:c r="K2634" s="16"/>
      <x:c r="L2634" s="43" t="str">
        <x:f>IF(AND(ISNUMBER(I2634),I2634&gt;0,ISNUMBER(K2634),K2634&gt;0),K2634/I2634,"n.a.")</x:f>
        <x:v>n.a.</x:v>
      </x:c>
      <x:c r="M2634" s="43"/>
      <x:c r="N2634" s="13" t="str">
        <x:v>No</x:v>
      </x:c>
      <x:c r="O2634" s="15" t="str">
        <x:v>Not stated in reviewed sources</x:v>
      </x:c>
      <x:c r="P2634" s="15" t="str">
        <x:v>Not stated in reviewed sources</x:v>
      </x:c>
      <x:c r="Q2634" s="15" t="str">
        <x:v>Industrial/warehouse accommodation.</x:v>
      </x:c>
      <x:c r="R2634" s="15" t="str">
        <x:v>Advertised to let Named area in current immediately available shell-warehouse scheme schedule. Scheme from-rent not assigned to individual units.</x:v>
      </x:c>
      <x:c r="S2634" s="15" t="str">
        <x:v>https://www.rightmove.co.uk/properties/773345614856353#/?channel=COM_LET</x:v>
      </x:c>
      <x:c r="T2634" s="15" t="str"/>
      <x:c r="U2634" s="15" t="str"/>
      <x:c r="V2634" s="15" t="str">
        <x:v>Chippenham — Methuen One</x:v>
      </x:c>
      <x:c r="W2634" s="15" t="str">
        <x:v>Individual unit ≤15,000 sq ft</x:v>
      </x:c>
      <x:c r="X2634" s="13" t="n">
        <x:f>IF(N2634="Yes",L2634,0)</x:f>
        <x:v>0</x:v>
      </x:c>
      <x:c r="Y2634" s="14" t="n">
        <x:v>1</x:v>
      </x:c>
      <x:c r="Z2634" s="13" t="str">
        <x:v>Industrial / workshop / storage</x:v>
      </x:c>
    </x:row>
    <x:row r="2635" ht="49" customHeight="1">
      <x:c r="A2635" s="13" t="str">
        <x:v>SE1655</x:v>
      </x:c>
      <x:c r="B2635" s="15" t="str">
        <x:v>Chippenham</x:v>
      </x:c>
      <x:c r="C2635" s="15" t="str">
        <x:v>Chippenham</x:v>
      </x:c>
      <x:c r="D2635" s="14" t="n">
        <x:v>36090</x:v>
      </x:c>
      <x:c r="E2635" s="13" t="str">
        <x:v>Town</x:v>
      </x:c>
      <x:c r="F2635" s="15" t="str">
        <x:v>Methuen One</x:v>
      </x:c>
      <x:c r="G2635" s="15" t="str">
        <x:v>Unit 7 Methuen One, Chippenham, SN14 0TW</x:v>
      </x:c>
      <x:c r="H2635" s="13" t="str">
        <x:v>Current</x:v>
      </x:c>
      <x:c r="I2635" s="14" t="n">
        <x:v>1506</x:v>
      </x:c>
      <x:c r="J2635" s="13" t="str">
        <x:f>IF(AND(ISNUMBER(I2635),I2635&gt;0),IF(I2635&lt;=1000,"1–1,000",IF(I2635&lt;=2500,"1,001–2,500",IF(I2635&lt;=5000,"2,501–5,000",IF(I2635&lt;=10000,"5,001–10,000","10,001–15,000")))),"1,001–2,500")</x:f>
        <x:v>1,001–2,500</x:v>
      </x:c>
      <x:c r="K2635" s="16"/>
      <x:c r="L2635" s="43" t="str">
        <x:f>IF(AND(ISNUMBER(I2635),I2635&gt;0,ISNUMBER(K2635),K2635&gt;0),K2635/I2635,"n.a.")</x:f>
        <x:v>n.a.</x:v>
      </x:c>
      <x:c r="M2635" s="43"/>
      <x:c r="N2635" s="13" t="str">
        <x:v>No</x:v>
      </x:c>
      <x:c r="O2635" s="15" t="str">
        <x:v>- term: Clear height</x:v>
      </x:c>
      <x:c r="P2635" s="15" t="str">
        <x:v>Electric loading door; The unit benefits from an electric ground level loading door and a mezzanine floor which could be converted to office space.</x:v>
      </x:c>
      <x:c r="Q2635" s="15" t="str">
        <x:v>Industrial/warehouse accommodation.</x:v>
      </x:c>
      <x:c r="R2635" s="15" t="str">
        <x:v>Advertised to let Named current shell industrial unit; generic older portal rent not allocated across equal-size units.</x:v>
      </x:c>
      <x:c r="S2635" s="15" t="str">
        <x:v>https://www.rightmove.co.uk/properties/773402472839297#/?channel=COM_LET</x:v>
      </x:c>
      <x:c r="T2635" s="15" t="str">
        <x:v>https://www.rightmove.co.uk/properties/773345614856353#/?channel=COM_LET</x:v>
      </x:c>
      <x:c r="U2635" s="15" t="str"/>
      <x:c r="V2635" s="15" t="str">
        <x:v>Chippenham — Methuen One</x:v>
      </x:c>
      <x:c r="W2635" s="15" t="str">
        <x:v>Individual unit ≤15,000 sq ft</x:v>
      </x:c>
      <x:c r="X2635" s="13" t="n">
        <x:f>IF(N2635="Yes",L2635,0)</x:f>
        <x:v>0</x:v>
      </x:c>
      <x:c r="Y2635" s="14" t="n">
        <x:v>1</x:v>
      </x:c>
      <x:c r="Z2635" s="13" t="str">
        <x:v>Industrial / workshop / storage</x:v>
      </x:c>
    </x:row>
    <x:row r="2636" ht="42" customHeight="1">
      <x:c r="A2636" s="13" t="str">
        <x:v>SE1656</x:v>
      </x:c>
      <x:c r="B2636" s="15" t="str">
        <x:v>Chippenham</x:v>
      </x:c>
      <x:c r="C2636" s="15" t="str">
        <x:v>Chippenham</x:v>
      </x:c>
      <x:c r="D2636" s="14" t="n">
        <x:v>36090</x:v>
      </x:c>
      <x:c r="E2636" s="13" t="str">
        <x:v>Town</x:v>
      </x:c>
      <x:c r="F2636" s="15" t="str">
        <x:v>Methuen One</x:v>
      </x:c>
      <x:c r="G2636" s="15" t="str">
        <x:v>Unit 8 Methuen One, Chippenham</x:v>
      </x:c>
      <x:c r="H2636" s="13" t="str">
        <x:v>Current</x:v>
      </x:c>
      <x:c r="I2636" s="14" t="n">
        <x:v>2766</x:v>
      </x:c>
      <x:c r="J2636" s="13" t="str">
        <x:f>IF(AND(ISNUMBER(I2636),I2636&gt;0),IF(I2636&lt;=1000,"1–1,000",IF(I2636&lt;=2500,"1,001–2,500",IF(I2636&lt;=5000,"2,501–5,000",IF(I2636&lt;=10000,"5,001–10,000","10,001–15,000")))),"2,501–5,000")</x:f>
        <x:v>2,501–5,000</x:v>
      </x:c>
      <x:c r="K2636" s="16" t="n">
        <x:v>47100</x:v>
      </x:c>
      <x:c r="L2636" s="43" t="n">
        <x:f>IF(AND(ISNUMBER(I2636),I2636&gt;0,ISNUMBER(K2636),K2636&gt;0),K2636/I2636,"n.a.")</x:f>
        <x:v>17.02819956616052</x:v>
      </x:c>
      <x:c r="M2636" s="43"/>
      <x:c r="N2636" s="13" t="str">
        <x:v>Yes</x:v>
      </x:c>
      <x:c r="O2636" s="15" t="str">
        <x:v>Not stated in reviewed sources</x:v>
      </x:c>
      <x:c r="P2636" s="15" t="str">
        <x:v>Not stated in reviewed sources</x:v>
      </x:c>
      <x:c r="Q2636" s="15" t="str">
        <x:v>Industrial/warehouse accommodation.</x:v>
      </x:c>
      <x:c r="R2636" s="15" t="str">
        <x:v>Advertised to let Current advert observed on 4 November 2026. Annual asking rent is 12 × advertised monthly rent; portal values may be rounded.</x:v>
      </x:c>
      <x:c r="S2636" s="15" t="str">
        <x:v>https://www.zoopla.co.uk/to-rent/commercial/details/71994280/</x:v>
      </x:c>
      <x:c r="T2636" s="15" t="str">
        <x:v>https://www.rightmove.co.uk/properties/773402483422945#/?channel=COM_LET</x:v>
      </x:c>
      <x:c r="U2636" s="15" t="str">
        <x:v>https://www.rightmove.co.uk/properties/773345614856353#/?channel=COM_LET</x:v>
      </x:c>
      <x:c r="V2636" s="15" t="str">
        <x:v>Chippenham — Methuen One</x:v>
      </x:c>
      <x:c r="W2636" s="15" t="str">
        <x:v>Individual unit ≤15,000 sq ft</x:v>
      </x:c>
      <x:c r="X2636" s="13" t="n">
        <x:f>IF(N2636="Yes",L2636,0)</x:f>
        <x:v>17.02819956616052</x:v>
      </x:c>
      <x:c r="Y2636" s="14" t="n">
        <x:v>1</x:v>
      </x:c>
      <x:c r="Z2636" s="13" t="str">
        <x:v>Industrial / workshop / storage</x:v>
      </x:c>
    </x:row>
    <x:row r="2637" ht="42" customHeight="1">
      <x:c r="A2637" s="13" t="str">
        <x:v>SE1657</x:v>
      </x:c>
      <x:c r="B2637" s="15" t="str">
        <x:v>Chippenham</x:v>
      </x:c>
      <x:c r="C2637" s="15" t="str">
        <x:v>Chippenham</x:v>
      </x:c>
      <x:c r="D2637" s="14" t="n">
        <x:v>36090</x:v>
      </x:c>
      <x:c r="E2637" s="13" t="str">
        <x:v>Town</x:v>
      </x:c>
      <x:c r="F2637" s="15" t="str">
        <x:v>Methuen One</x:v>
      </x:c>
      <x:c r="G2637" s="15" t="str">
        <x:v>Unit 9, Methuen One, Chippenham</x:v>
      </x:c>
      <x:c r="H2637" s="13" t="str">
        <x:v>Current</x:v>
      </x:c>
      <x:c r="I2637" s="14" t="n">
        <x:v>3250</x:v>
      </x:c>
      <x:c r="J2637" s="13" t="str">
        <x:f>IF(AND(ISNUMBER(I2637),I2637&gt;0),IF(I2637&lt;=1000,"1–1,000",IF(I2637&lt;=2500,"1,001–2,500",IF(I2637&lt;=5000,"2,501–5,000",IF(I2637&lt;=10000,"5,001–10,000","10,001–15,000")))),"2,501–5,000")</x:f>
        <x:v>2,501–5,000</x:v>
      </x:c>
      <x:c r="K2637" s="16"/>
      <x:c r="L2637" s="43" t="str">
        <x:f>IF(AND(ISNUMBER(I2637),I2637&gt;0,ISNUMBER(K2637),K2637&gt;0),K2637/I2637,"n.a.")</x:f>
        <x:v>n.a.</x:v>
      </x:c>
      <x:c r="M2637" s="43"/>
      <x:c r="N2637" s="13" t="str">
        <x:v>No</x:v>
      </x:c>
      <x:c r="O2637" s="15" t="str">
        <x:v>Not stated in reviewed sources</x:v>
      </x:c>
      <x:c r="P2637" s="15" t="str">
        <x:v>Not stated in reviewed sources</x:v>
      </x:c>
      <x:c r="Q2637" s="15" t="str">
        <x:v>Industrial/warehouse accommodation.</x:v>
      </x:c>
      <x:c r="R2637" s="15" t="str">
        <x:v>Advertised to let Named area in current immediately available shell-warehouse scheme schedule. Scheme from-rent not assigned to individual units.</x:v>
      </x:c>
      <x:c r="S2637" s="15" t="str">
        <x:v>https://www.rightmove.co.uk/properties/773345614856353#/?channel=COM_LET</x:v>
      </x:c>
      <x:c r="T2637" s="15" t="str"/>
      <x:c r="U2637" s="15" t="str"/>
      <x:c r="V2637" s="15" t="str">
        <x:v>Chippenham — Methuen One</x:v>
      </x:c>
      <x:c r="W2637" s="15" t="str">
        <x:v>Individual unit ≤15,000 sq ft</x:v>
      </x:c>
      <x:c r="X2637" s="13" t="n">
        <x:f>IF(N2637="Yes",L2637,0)</x:f>
        <x:v>0</x:v>
      </x:c>
      <x:c r="Y2637" s="14" t="n">
        <x:v>1</x:v>
      </x:c>
      <x:c r="Z2637" s="13" t="str">
        <x:v>Industrial / workshop / storage</x:v>
      </x:c>
    </x:row>
    <x:row r="2638" ht="42" customHeight="1">
      <x:c r="A2638" s="13" t="str">
        <x:v>SE1658</x:v>
      </x:c>
      <x:c r="B2638" s="15" t="str">
        <x:v>Chippenham</x:v>
      </x:c>
      <x:c r="C2638" s="15" t="str">
        <x:v>Chippenham</x:v>
      </x:c>
      <x:c r="D2638" s="14" t="n">
        <x:v>36090</x:v>
      </x:c>
      <x:c r="E2638" s="13" t="str">
        <x:v>Town</x:v>
      </x:c>
      <x:c r="F2638" s="15" t="str">
        <x:v>Standalone / estate not stated</x:v>
      </x:c>
      <x:c r="G2638" s="15" t="str">
        <x:v>Roadside Storage Unit, Chittoe Heath, Chippenham SN15</x:v>
      </x:c>
      <x:c r="H2638" s="13" t="str">
        <x:v>Current</x:v>
      </x:c>
      <x:c r="I2638" s="14" t="n">
        <x:v>4757</x:v>
      </x:c>
      <x:c r="J2638" s="13" t="str">
        <x:f>IF(AND(ISNUMBER(I2638),I2638&gt;0),IF(I2638&lt;=1000,"1–1,000",IF(I2638&lt;=2500,"1,001–2,500",IF(I2638&lt;=5000,"2,501–5,000",IF(I2638&lt;=10000,"5,001–10,000","10,001–15,000")))),"2,501–5,000")</x:f>
        <x:v>2,501–5,000</x:v>
      </x:c>
      <x:c r="K2638" s="16" t="n">
        <x:v>12000</x:v>
      </x:c>
      <x:c r="L2638" s="43" t="n">
        <x:f>IF(AND(ISNUMBER(I2638),I2638&gt;0,ISNUMBER(K2638),K2638&gt;0),K2638/I2638,"n.a.")</x:f>
        <x:v>2.522598276224511</x:v>
      </x:c>
      <x:c r="M2638" s="43"/>
      <x:c r="N2638" s="13" t="str">
        <x:v>Yes</x:v>
      </x:c>
      <x:c r="O2638" s="15" t="str">
        <x:v>Not stated in reviewed sources</x:v>
      </x:c>
      <x:c r="P2638" s="15" t="str">
        <x:v>Not stated in reviewed sources</x:v>
      </x:c>
      <x:c r="Q2638" s="15" t="str">
        <x:v>Industrial/warehouse accommodation.</x:v>
      </x:c>
      <x:c r="R2638" s="15" t="str">
        <x:v>Advertised to let Current advert observed on 4 November 2026. Annual asking rent is 12 × advertised monthly rent; portal values may be rounded.</x:v>
      </x:c>
      <x:c r="S2638" s="15" t="str">
        <x:v>https://www.zoopla.co.uk/to-rent/commercial/details/63801274/</x:v>
      </x:c>
      <x:c r="T2638" s="15" t="str">
        <x:v>https://www.rightmove.co.uk/properties/760550823360320#/?channel=COM_LET</x:v>
      </x:c>
      <x:c r="U2638" s="15" t="str"/>
      <x:c r="V2638" s="15" t="str">
        <x:v>Chippenham — Standalone / estate not stated</x:v>
      </x:c>
      <x:c r="W2638" s="15" t="str">
        <x:v>Individual unit ≤15,000 sq ft</x:v>
      </x:c>
      <x:c r="X2638" s="13" t="n">
        <x:f>IF(N2638="Yes",L2638,0)</x:f>
        <x:v>2.522598276224511</x:v>
      </x:c>
      <x:c r="Y2638" s="14" t="n">
        <x:v>1</x:v>
      </x:c>
      <x:c r="Z2638" s="13" t="str">
        <x:v>Industrial / workshop / storage</x:v>
      </x:c>
    </x:row>
    <x:row r="2639" ht="62" customHeight="1">
      <x:c r="A2639" s="13" t="str">
        <x:v>SE1659</x:v>
      </x:c>
      <x:c r="B2639" s="15" t="str">
        <x:v>Trowbridge</x:v>
      </x:c>
      <x:c r="C2639" s="15" t="str">
        <x:v>Trowbridge</x:v>
      </x:c>
      <x:c r="D2639" s="14" t="n">
        <x:v>43750</x:v>
      </x:c>
      <x:c r="E2639" s="13" t="str">
        <x:v>Town</x:v>
      </x:c>
      <x:c r="F2639" s="15" t="str">
        <x:v>White Horse Business Park</x:v>
      </x:c>
      <x:c r="G2639" s="15" t="str">
        <x:v>Unit C, Epsom Court, White Horse Business Park, Trowbridge, Wiltshire BA14</x:v>
      </x:c>
      <x:c r="H2639" s="13" t="str">
        <x:v>Current</x:v>
      </x:c>
      <x:c r="I2639" s="14" t="n">
        <x:v>4834</x:v>
      </x:c>
      <x:c r="J2639" s="13" t="str">
        <x:f>IF(AND(ISNUMBER(I2639),I2639&gt;0),IF(I2639&lt;=1000,"1–1,000",IF(I2639&lt;=2500,"1,001–2,500",IF(I2639&lt;=5000,"2,501–5,000",IF(I2639&lt;=10000,"5,001–10,000","10,001–15,000")))),"2,501–5,000")</x:f>
        <x:v>2,501–5,000</x:v>
      </x:c>
      <x:c r="K2639" s="16" t="n">
        <x:v>38500</x:v>
      </x:c>
      <x:c r="L2639" s="43" t="n">
        <x:f>IF(AND(ISNUMBER(I2639),I2639&gt;0,ISNUMBER(K2639),K2639&gt;0),K2639/I2639,"n.a.")</x:f>
        <x:v>7.964418700868846</x:v>
      </x:c>
      <x:c r="M2639" s="43"/>
      <x:c r="N2639" s="13" t="str">
        <x:v>Yes</x:v>
      </x:c>
      <x:c r="O2639" s="15" t="str">
        <x:v>Not stated in reviewed sources</x:v>
      </x:c>
      <x:c r="P2639" s="15" t="str">
        <x:v>Up-and-over shutter door</x:v>
      </x:c>
      <x:c r="Q2639" s="15" t="str">
        <x:v>Industrial/warehouse accommodation; ancillary offices; trade counter.</x:v>
      </x:c>
      <x:c r="R2639" s="15" t="str">
        <x:v>Advertised to let Current advert observed on 4 November 2026. Annual asking rent is 12 × advertised monthly rent; portal values may be rounded. Direct Myddelton Major current register provides annual asking rent, overriding rounded portal monthly equivalent.</x:v>
      </x:c>
      <x:c r="S2639" s="15" t="str">
        <x:v>https://www.zoopla.co.uk/to-rent/commercial/details/66683022/</x:v>
      </x:c>
      <x:c r="T2639" s="15" t="str">
        <x:v>https://www.zoopla.co.uk/to-rent/commercial/details/64581070/</x:v>
      </x:c>
      <x:c r="U2639" s="15" t="str">
        <x:v>https://www.rightmove.co.uk/properties/760542847992977#/?channel=COM_LET
https://myddeltonmajor.co.uk/property/unit-c-epsom-court-white-horse-business-park-trowbridge-wiltshire-ba14-0xf/</x:v>
      </x:c>
      <x:c r="V2639" s="15" t="str">
        <x:v>Trowbridge — White Horse Business Park</x:v>
      </x:c>
      <x:c r="W2639" s="15" t="str">
        <x:v>Individual unit ≤15,000 sq ft</x:v>
      </x:c>
      <x:c r="X2639" s="13" t="n">
        <x:f>IF(N2639="Yes",L2639,0)</x:f>
        <x:v>7.964418700868846</x:v>
      </x:c>
      <x:c r="Y2639" s="14" t="n">
        <x:v>1</x:v>
      </x:c>
      <x:c r="Z2639" s="13" t="str">
        <x:v>Industrial / workshop / storage</x:v>
      </x:c>
    </x:row>
    <x:row r="2640" ht="75" customHeight="1">
      <x:c r="A2640" s="13" t="str">
        <x:v>SE1660</x:v>
      </x:c>
      <x:c r="B2640" s="15" t="str">
        <x:v>Trowbridge</x:v>
      </x:c>
      <x:c r="C2640" s="15" t="str">
        <x:v>Trowbridge</x:v>
      </x:c>
      <x:c r="D2640" s="14" t="n">
        <x:v>43750</x:v>
      </x:c>
      <x:c r="E2640" s="13" t="str">
        <x:v>Town</x:v>
      </x:c>
      <x:c r="F2640" s="15" t="str">
        <x:v>White Horse Business Park</x:v>
      </x:c>
      <x:c r="G2640" s="15" t="str">
        <x:v>Warehouse Unit, Newbury House, Aintree Avenue, White Horse Business Park, Trowbridge, Wiltshire BA14</x:v>
      </x:c>
      <x:c r="H2640" s="13" t="str">
        <x:v>Current</x:v>
      </x:c>
      <x:c r="I2640" s="14" t="n">
        <x:v>9538</x:v>
      </x:c>
      <x:c r="J2640" s="13" t="str">
        <x:f>IF(AND(ISNUMBER(I2640),I2640&gt;0),IF(I2640&lt;=1000,"1–1,000",IF(I2640&lt;=2500,"1,001–2,500",IF(I2640&lt;=5000,"2,501–5,000",IF(I2640&lt;=10000,"5,001–10,000","10,001–15,000")))),"5,001–10,000")</x:f>
        <x:v>5,001–10,000</x:v>
      </x:c>
      <x:c r="K2640" s="16" t="n">
        <x:v>75000</x:v>
      </x:c>
      <x:c r="L2640" s="43" t="n">
        <x:f>IF(AND(ISNUMBER(I2640),I2640&gt;0,ISNUMBER(K2640),K2640&gt;0),K2640/I2640,"n.a.")</x:f>
        <x:v>7.8632837072761586</x:v>
      </x:c>
      <x:c r="M2640" s="43"/>
      <x:c r="N2640" s="13" t="str">
        <x:v>Yes</x:v>
      </x:c>
      <x:c r="O2640" s="15" t="str">
        <x:v>The warehouse is of steel portal frame construction with painted concrete flooring and benefits from a minimum eaves height of 8.05m.; - Internal minimum eaves height 8.05m, with internal clear height approx.</x:v>
      </x:c>
      <x:c r="P2640" s="15" t="str">
        <x:v>The unit is served by three dock-level loading doors and two surface-level loading doors.; - Concrete loading yard, 3 dock level doors (Approx.</x:v>
      </x:c>
      <x:c r="Q2640" s="15" t="str">
        <x:v>Industrial/warehouse accommodation; ancillary offices; yard/loading area.</x:v>
      </x:c>
      <x:c r="R2640" s="15" t="str">
        <x:v>Advertised to let Current advert observed on 4 November 2026. Annual asking rent is 12 × advertised monthly rent; portal values may be rounded.</x:v>
      </x:c>
      <x:c r="S2640" s="15" t="str">
        <x:v>https://www.zoopla.co.uk/to-rent/commercial/details/73524442/</x:v>
      </x:c>
      <x:c r="T2640" s="15" t="str">
        <x:v>https://www.rightmove.co.uk/properties/760730165557441#/?channel=COM_LET</x:v>
      </x:c>
      <x:c r="U2640" s="15" t="str"/>
      <x:c r="V2640" s="15" t="str">
        <x:v>Trowbridge — White Horse Business Park</x:v>
      </x:c>
      <x:c r="W2640" s="15" t="str">
        <x:v>Individual unit ≤15,000 sq ft</x:v>
      </x:c>
      <x:c r="X2640" s="13" t="n">
        <x:f>IF(N2640="Yes",L2640,0)</x:f>
        <x:v>7.8632837072761586</x:v>
      </x:c>
      <x:c r="Y2640" s="14" t="n">
        <x:v>1</x:v>
      </x:c>
      <x:c r="Z2640" s="13" t="str">
        <x:v>Industrial / workshop / storage</x:v>
      </x:c>
    </x:row>
    <x:row r="2641" ht="49" customHeight="1">
      <x:c r="A2641" s="13" t="str">
        <x:v>SE1661</x:v>
      </x:c>
      <x:c r="B2641" s="15" t="str">
        <x:v>Bletchley</x:v>
      </x:c>
      <x:c r="C2641" s="15" t="str">
        <x:v>Bletchley</x:v>
      </x:c>
      <x:c r="D2641" s="14" t="n">
        <x:v>45010</x:v>
      </x:c>
      <x:c r="E2641" s="13" t="str">
        <x:v>Town</x:v>
      </x:c>
      <x:c r="F2641" s="15" t="str">
        <x:v>Denbigh Industrial Area</x:v>
      </x:c>
      <x:c r="G2641" s="15" t="str">
        <x:v>14 Denbigh Hall, Watling Street, Denbigh Hall, Milton Keynes MK3</x:v>
      </x:c>
      <x:c r="H2641" s="13" t="str">
        <x:v>Current</x:v>
      </x:c>
      <x:c r="I2641" s="14" t="n">
        <x:v>5087</x:v>
      </x:c>
      <x:c r="J2641" s="13" t="str">
        <x:f>IF(AND(ISNUMBER(I2641),I2641&gt;0),IF(I2641&lt;=1000,"1–1,000",IF(I2641&lt;=2500,"1,001–2,500",IF(I2641&lt;=5000,"2,501–5,000",IF(I2641&lt;=10000,"5,001–10,000","10,001–15,000")))),"5,001–10,000")</x:f>
        <x:v>5,001–10,000</x:v>
      </x:c>
      <x:c r="K2641" s="16" t="n">
        <x:v>58500</x:v>
      </x:c>
      <x:c r="L2641" s="43" t="n">
        <x:f>IF(AND(ISNUMBER(I2641),I2641&gt;0,ISNUMBER(K2641),K2641&gt;0),K2641/I2641,"n.a.")</x:f>
        <x:v>11.499901710241792</x:v>
      </x:c>
      <x:c r="M2641" s="43"/>
      <x:c r="N2641" s="13" t="str">
        <x:v>Yes</x:v>
      </x:c>
      <x:c r="O2641" s="15" t="str">
        <x:v>Not stated in reviewed sources</x:v>
      </x:c>
      <x:c r="P2641" s="15" t="str">
        <x:v>Not stated in reviewed sources</x:v>
      </x:c>
      <x:c r="Q2641" s="15" t="str">
        <x:v>Industrial/warehouse accommodation.</x:v>
      </x:c>
      <x:c r="R2641" s="15" t="str">
        <x:v>Advertised to let Current advert observed on 4 November 2026. Annual asking rent is 12 × advertised monthly rent; portal values may be rounded. Allocated once to separate qualifying Bletchley BUA, within the wider Milton Keynes commercial market.</x:v>
      </x:c>
      <x:c r="S2641" s="15" t="str">
        <x:v>https://www.zoopla.co.uk/to-rent/commercial/details/74500124/</x:v>
      </x:c>
      <x:c r="T2641" s="15" t="str">
        <x:v>https://www.rightmove.co.uk/properties/779803916149856#/?channel=COM_LET</x:v>
      </x:c>
      <x:c r="U2641" s="15" t="str"/>
      <x:c r="V2641" s="15" t="str">
        <x:v>Bletchley — Denbigh Industrial Area</x:v>
      </x:c>
      <x:c r="W2641" s="15" t="str">
        <x:v>Individual unit ≤15,000 sq ft</x:v>
      </x:c>
      <x:c r="X2641" s="13" t="n">
        <x:f>IF(N2641="Yes",L2641,0)</x:f>
        <x:v>11.499901710241792</x:v>
      </x:c>
      <x:c r="Y2641" s="14" t="n">
        <x:v>1</x:v>
      </x:c>
      <x:c r="Z2641" s="13" t="str">
        <x:v>Industrial / workshop / storage</x:v>
      </x:c>
    </x:row>
    <x:row r="2642" ht="49" customHeight="1">
      <x:c r="A2642" s="13" t="str">
        <x:v>SE1662</x:v>
      </x:c>
      <x:c r="B2642" s="15" t="str">
        <x:v>Bletchley</x:v>
      </x:c>
      <x:c r="C2642" s="15" t="str">
        <x:v>Bletchley</x:v>
      </x:c>
      <x:c r="D2642" s="14" t="n">
        <x:v>45010</x:v>
      </x:c>
      <x:c r="E2642" s="13" t="str">
        <x:v>Town</x:v>
      </x:c>
      <x:c r="F2642" s="15" t="str">
        <x:v>Denbigh Industrial Area</x:v>
      </x:c>
      <x:c r="G2642" s="15" t="str">
        <x:v>4B, Avant Business Centre, Milton Keynes, MK1 1DR</x:v>
      </x:c>
      <x:c r="H2642" s="13" t="str">
        <x:v>Current</x:v>
      </x:c>
      <x:c r="I2642" s="14" t="n">
        <x:v>6824</x:v>
      </x:c>
      <x:c r="J2642" s="13" t="str">
        <x:f>IF(AND(ISNUMBER(I2642),I2642&gt;0),IF(I2642&lt;=1000,"1–1,000",IF(I2642&lt;=2500,"1,001–2,500",IF(I2642&lt;=5000,"2,501–5,000",IF(I2642&lt;=10000,"5,001–10,000","10,001–15,000")))),"5,001–10,000")</x:f>
        <x:v>5,001–10,000</x:v>
      </x:c>
      <x:c r="K2642" s="16" t="n">
        <x:v>81888</x:v>
      </x:c>
      <x:c r="L2642" s="43" t="n">
        <x:f>IF(AND(ISNUMBER(I2642),I2642&gt;0,ISNUMBER(K2642),K2642&gt;0),K2642/I2642,"n.a.")</x:f>
        <x:v>12</x:v>
      </x:c>
      <x:c r="M2642" s="43"/>
      <x:c r="N2642" s="13" t="str">
        <x:v>Yes</x:v>
      </x:c>
      <x:c r="O2642" s="15" t="str">
        <x:v>Not stated in reviewed sources</x:v>
      </x:c>
      <x:c r="P2642" s="15" t="str">
        <x:v>Not stated in reviewed sources</x:v>
      </x:c>
      <x:c r="Q2642" s="15" t="str">
        <x:v>Industrial/warehouse accommodation; refurbished space.</x:v>
      </x:c>
      <x:c r="R2642" s="15" t="str">
        <x:v>Advertised to let Current advert observed on 4 November 2026. Annual asking rent is 12 × advertised monthly rent; portal values may be rounded. Allocated once to separate qualifying Bletchley BUA, within the wider Milton Keynes commercial market.</x:v>
      </x:c>
      <x:c r="S2642" s="15" t="str">
        <x:v>https://www.rightmove.co.uk/properties/773391844380369#/?channel=COM_LET</x:v>
      </x:c>
      <x:c r="T2642" s="15" t="str"/>
      <x:c r="U2642" s="15" t="str"/>
      <x:c r="V2642" s="15" t="str">
        <x:v>Bletchley — Denbigh Industrial Area</x:v>
      </x:c>
      <x:c r="W2642" s="15" t="str">
        <x:v>Individual unit ≤15,000 sq ft</x:v>
      </x:c>
      <x:c r="X2642" s="13" t="n">
        <x:f>IF(N2642="Yes",L2642,0)</x:f>
        <x:v>12</x:v>
      </x:c>
      <x:c r="Y2642" s="14" t="n">
        <x:v>1</x:v>
      </x:c>
      <x:c r="Z2642" s="13" t="str">
        <x:v>Industrial / workshop / storage</x:v>
      </x:c>
    </x:row>
    <x:row r="2643" ht="49" customHeight="1">
      <x:c r="A2643" s="13" t="str">
        <x:v>SE1663</x:v>
      </x:c>
      <x:c r="B2643" s="15" t="str">
        <x:v>Bletchley</x:v>
      </x:c>
      <x:c r="C2643" s="15" t="str">
        <x:v>Bletchley</x:v>
      </x:c>
      <x:c r="D2643" s="14" t="n">
        <x:v>45010</x:v>
      </x:c>
      <x:c r="E2643" s="13" t="str">
        <x:v>Town</x:v>
      </x:c>
      <x:c r="F2643" s="15" t="str">
        <x:v>Denbigh Industrial Area</x:v>
      </x:c>
      <x:c r="G2643" s="15" t="str">
        <x:v>Unit 2 Denbigh Road, Bletchley, Milton Keynes, MK1 1AX</x:v>
      </x:c>
      <x:c r="H2643" s="13" t="str">
        <x:v>Current</x:v>
      </x:c>
      <x:c r="I2643" s="14" t="n">
        <x:v>14913</x:v>
      </x:c>
      <x:c r="J2643" s="13" t="str">
        <x:f>IF(AND(ISNUMBER(I2643),I2643&gt;0),IF(I2643&lt;=1000,"1–1,000",IF(I2643&lt;=2500,"1,001–2,500",IF(I2643&lt;=5000,"2,501–5,000",IF(I2643&lt;=10000,"5,001–10,000","10,001–15,000")))),"10,001–15,000")</x:f>
        <x:v>10,001–15,000</x:v>
      </x:c>
      <x:c r="K2643" s="16" t="n">
        <x:v>89484</x:v>
      </x:c>
      <x:c r="L2643" s="43" t="n">
        <x:f>IF(AND(ISNUMBER(I2643),I2643&gt;0,ISNUMBER(K2643),K2643&gt;0),K2643/I2643,"n.a.")</x:f>
        <x:v>6.0004023335345</x:v>
      </x:c>
      <x:c r="M2643" s="43"/>
      <x:c r="N2643" s="13" t="str">
        <x:v>Yes</x:v>
      </x:c>
      <x:c r="O2643" s="15" t="str">
        <x:v>Not stated in reviewed sources</x:v>
      </x:c>
      <x:c r="P2643" s="15" t="str">
        <x:v>Not stated in reviewed sources</x:v>
      </x:c>
      <x:c r="Q2643" s="15" t="str">
        <x:v>Industrial/warehouse accommodation.</x:v>
      </x:c>
      <x:c r="R2643" s="15" t="str">
        <x:v>Advertised to let Current advert observed on 4 November 2026. Annual asking rent is 12 × advertised monthly rent; portal values may be rounded. Allocated once to separate qualifying Bletchley BUA, within the wider Milton Keynes commercial market.</x:v>
      </x:c>
      <x:c r="S2643" s="15" t="str">
        <x:v>https://www.rightmove.co.uk/properties/773370287846049#/?channel=COM_LET</x:v>
      </x:c>
      <x:c r="T2643" s="15" t="str"/>
      <x:c r="U2643" s="15" t="str"/>
      <x:c r="V2643" s="15" t="str">
        <x:v>Bletchley — Denbigh Industrial Area</x:v>
      </x:c>
      <x:c r="W2643" s="15" t="str">
        <x:v>Individual unit ≤15,000 sq ft</x:v>
      </x:c>
      <x:c r="X2643" s="13" t="n">
        <x:f>IF(N2643="Yes",L2643,0)</x:f>
        <x:v>6.0004023335345</x:v>
      </x:c>
      <x:c r="Y2643" s="14" t="n">
        <x:v>1</x:v>
      </x:c>
      <x:c r="Z2643" s="13" t="str">
        <x:v>Industrial / workshop / storage</x:v>
      </x:c>
    </x:row>
    <x:row r="2644" ht="62" customHeight="1">
      <x:c r="A2644" s="13" t="str">
        <x:v>SE1664</x:v>
      </x:c>
      <x:c r="B2644" s="15" t="str">
        <x:v>Bletchley</x:v>
      </x:c>
      <x:c r="C2644" s="15" t="str">
        <x:v>Bletchley</x:v>
      </x:c>
      <x:c r="D2644" s="14" t="n">
        <x:v>45010</x:v>
      </x:c>
      <x:c r="E2644" s="13" t="str">
        <x:v>Town</x:v>
      </x:c>
      <x:c r="F2644" s="15" t="str">
        <x:v>Denbigh Industrial Area</x:v>
      </x:c>
      <x:c r="G2644" s="15" t="str">
        <x:v>Unit 22, Peverel Drive, Granby Industrial Estate, Milton Keynes MK1</x:v>
      </x:c>
      <x:c r="H2644" s="13" t="str">
        <x:v>Current</x:v>
      </x:c>
      <x:c r="I2644" s="14" t="n">
        <x:v>6785</x:v>
      </x:c>
      <x:c r="J2644" s="13" t="str">
        <x:f>IF(AND(ISNUMBER(I2644),I2644&gt;0),IF(I2644&lt;=1000,"1–1,000",IF(I2644&lt;=2500,"1,001–2,500",IF(I2644&lt;=5000,"2,501–5,000",IF(I2644&lt;=10000,"5,001–10,000","10,001–15,000")))),"5,001–10,000")</x:f>
        <x:v>5,001–10,000</x:v>
      </x:c>
      <x:c r="K2644" s="16" t="n">
        <x:v>74640</x:v>
      </x:c>
      <x:c r="L2644" s="43" t="n">
        <x:f>IF(AND(ISNUMBER(I2644),I2644&gt;0,ISNUMBER(K2644),K2644&gt;0),K2644/I2644,"n.a.")</x:f>
        <x:v>11.000736919675756</x:v>
      </x:c>
      <x:c r="M2644" s="43"/>
      <x:c r="N2644" s="13" t="str">
        <x:v>Yes</x:v>
      </x:c>
      <x:c r="O2644" s="15" t="str">
        <x:v>Not stated in reviewed sources</x:v>
      </x:c>
      <x:c r="P2644" s="15" t="str">
        <x:v>Not stated in reviewed sources</x:v>
      </x:c>
      <x:c r="Q2644" s="15" t="str">
        <x:v>Industrial/warehouse accommodation; trade counter.</x:v>
      </x:c>
      <x:c r="R2644" s="15" t="str">
        <x:v>Advertised to let Current advert observed on 4 November 2026. Annual asking rent is 12 × advertised monthly rent; portal values may be rounded. Allocated once to separate qualifying Bletchley BUA, within the wider Milton Keynes commercial market.</x:v>
      </x:c>
      <x:c r="S2644" s="15" t="str">
        <x:v>https://www.zoopla.co.uk/to-rent/commercial/details/72985009/</x:v>
      </x:c>
      <x:c r="T2644" s="15" t="str">
        <x:v>https://www.zoopla.co.uk/to-rent/commercial/details/72932077/</x:v>
      </x:c>
      <x:c r="U2644" s="15" t="str">
        <x:v>https://www.rightmove.co.uk/properties/773362708644112#/?channel=COM_LET
https://www.rightmove.co.uk/properties/760714158058289#/?channel=COM_LET</x:v>
      </x:c>
      <x:c r="V2644" s="15" t="str">
        <x:v>Bletchley — Denbigh Industrial Area</x:v>
      </x:c>
      <x:c r="W2644" s="15" t="str">
        <x:v>Individual unit ≤15,000 sq ft</x:v>
      </x:c>
      <x:c r="X2644" s="13" t="n">
        <x:f>IF(N2644="Yes",L2644,0)</x:f>
        <x:v>11.000736919675756</x:v>
      </x:c>
      <x:c r="Y2644" s="14" t="n">
        <x:v>1</x:v>
      </x:c>
      <x:c r="Z2644" s="13" t="str">
        <x:v>Industrial / workshop / storage</x:v>
      </x:c>
    </x:row>
    <x:row r="2645" ht="49" customHeight="1">
      <x:c r="A2645" s="13" t="str">
        <x:v>SE1665</x:v>
      </x:c>
      <x:c r="B2645" s="15" t="str">
        <x:v>Bletchley</x:v>
      </x:c>
      <x:c r="C2645" s="15" t="str">
        <x:v>Bletchley</x:v>
      </x:c>
      <x:c r="D2645" s="14" t="n">
        <x:v>45010</x:v>
      </x:c>
      <x:c r="E2645" s="13" t="str">
        <x:v>Town</x:v>
      </x:c>
      <x:c r="F2645" s="15" t="str">
        <x:v>Denbigh Industrial Area</x:v>
      </x:c>
      <x:c r="G2645" s="15" t="str">
        <x:v>Unit 25, Peverel Drive, Bletchley, Milton Keynes MK1</x:v>
      </x:c>
      <x:c r="H2645" s="13" t="str">
        <x:v>Current</x:v>
      </x:c>
      <x:c r="I2645" s="14" t="n">
        <x:v>12299</x:v>
      </x:c>
      <x:c r="J2645" s="13" t="str">
        <x:f>IF(AND(ISNUMBER(I2645),I2645&gt;0),IF(I2645&lt;=1000,"1–1,000",IF(I2645&lt;=2500,"1,001–2,500",IF(I2645&lt;=5000,"2,501–5,000",IF(I2645&lt;=10000,"5,001–10,000","10,001–15,000")))),"10,001–15,000")</x:f>
        <x:v>10,001–15,000</x:v>
      </x:c>
      <x:c r="K2645" s="16" t="n">
        <x:v>184500</x:v>
      </x:c>
      <x:c r="L2645" s="43" t="n">
        <x:f>IF(AND(ISNUMBER(I2645),I2645&gt;0,ISNUMBER(K2645),K2645&gt;0),K2645/I2645,"n.a.")</x:f>
        <x:v>15.001219611350516</x:v>
      </x:c>
      <x:c r="M2645" s="43"/>
      <x:c r="N2645" s="13" t="str">
        <x:v>Yes</x:v>
      </x:c>
      <x:c r="O2645" s="15" t="str">
        <x:v>Not stated in reviewed sources</x:v>
      </x:c>
      <x:c r="P2645" s="15" t="str">
        <x:v>Not stated in reviewed sources</x:v>
      </x:c>
      <x:c r="Q2645" s="15" t="str">
        <x:v>Industrial/warehouse accommodation; trade counter.</x:v>
      </x:c>
      <x:c r="R2645" s="15" t="str">
        <x:v>Advertised to let Current advert observed on 4 November 2026. Annual asking rent is 12 × advertised monthly rent; portal values may be rounded. Allocated once to separate qualifying Bletchley BUA, within the wider Milton Keynes commercial market.</x:v>
      </x:c>
      <x:c r="S2645" s="15" t="str">
        <x:v>https://www.zoopla.co.uk/to-rent/commercial/details/74143488/</x:v>
      </x:c>
      <x:c r="T2645" s="15" t="str">
        <x:v>https://www.zoopla.co.uk/to-rent/commercial/details/74074430/</x:v>
      </x:c>
      <x:c r="U2645" s="15" t="str">
        <x:v>https://www.rightmove.co.uk/properties/772689560663744#/?channel=COM_LET</x:v>
      </x:c>
      <x:c r="V2645" s="15" t="str">
        <x:v>Bletchley — Denbigh Industrial Area</x:v>
      </x:c>
      <x:c r="W2645" s="15" t="str">
        <x:v>Individual unit ≤15,000 sq ft</x:v>
      </x:c>
      <x:c r="X2645" s="13" t="n">
        <x:f>IF(N2645="Yes",L2645,0)</x:f>
        <x:v>15.001219611350516</x:v>
      </x:c>
      <x:c r="Y2645" s="14" t="n">
        <x:v>1</x:v>
      </x:c>
      <x:c r="Z2645" s="13" t="str">
        <x:v>Industrial / workshop / storage</x:v>
      </x:c>
    </x:row>
    <x:row r="2646" ht="49" customHeight="1">
      <x:c r="A2646" s="13" t="str">
        <x:v>SE1666</x:v>
      </x:c>
      <x:c r="B2646" s="15" t="str">
        <x:v>Bletchley</x:v>
      </x:c>
      <x:c r="C2646" s="15" t="str">
        <x:v>Bletchley</x:v>
      </x:c>
      <x:c r="D2646" s="14" t="n">
        <x:v>45010</x:v>
      </x:c>
      <x:c r="E2646" s="13" t="str">
        <x:v>Town</x:v>
      </x:c>
      <x:c r="F2646" s="15" t="str">
        <x:v>Denbigh Industrial Area</x:v>
      </x:c>
      <x:c r="G2646" s="15" t="str">
        <x:v>Unit 3 Denbigh Hall, Milton Keynes MK3</x:v>
      </x:c>
      <x:c r="H2646" s="13" t="str">
        <x:v>Current</x:v>
      </x:c>
      <x:c r="I2646" s="14" t="n">
        <x:v>13770</x:v>
      </x:c>
      <x:c r="J2646" s="13" t="str">
        <x:f>IF(AND(ISNUMBER(I2646),I2646&gt;0),IF(I2646&lt;=1000,"1–1,000",IF(I2646&lt;=2500,"1,001–2,500",IF(I2646&lt;=5000,"2,501–5,000",IF(I2646&lt;=10000,"5,001–10,000","10,001–15,000")))),"10,001–15,000")</x:f>
        <x:v>10,001–15,000</x:v>
      </x:c>
      <x:c r="K2646" s="16" t="n">
        <x:v>137700</x:v>
      </x:c>
      <x:c r="L2646" s="43" t="n">
        <x:f>IF(AND(ISNUMBER(I2646),I2646&gt;0,ISNUMBER(K2646),K2646&gt;0),K2646/I2646,"n.a.")</x:f>
        <x:v>10</x:v>
      </x:c>
      <x:c r="M2646" s="43"/>
      <x:c r="N2646" s="13" t="str">
        <x:v>Yes</x:v>
      </x:c>
      <x:c r="O2646" s="15" t="str">
        <x:v>Unit 3 Denbigh Hall is a warehouse / industrial unit with an eaves height of 5.4m situated in close proximity to the A5 and Stadium MK.</x:v>
      </x:c>
      <x:c r="P2646" s="15" t="str">
        <x:v>Not stated in reviewed sources</x:v>
      </x:c>
      <x:c r="Q2646" s="15" t="str">
        <x:v>Industrial/warehouse accommodation.</x:v>
      </x:c>
      <x:c r="R2646" s="15" t="str">
        <x:v>Advertised to let Current advert observed on 4 November 2026. Annual asking rent is 12 × advertised monthly rent; portal values may be rounded. Allocated once to separate qualifying Bletchley BUA, within the wider Milton Keynes commercial market.</x:v>
      </x:c>
      <x:c r="S2646" s="15" t="str">
        <x:v>https://www.zoopla.co.uk/to-rent/commercial/details/73844219/</x:v>
      </x:c>
      <x:c r="T2646" s="15" t="str">
        <x:v>https://www.rightmove.co.uk/properties/773398257564768#/?channel=COM_LET</x:v>
      </x:c>
      <x:c r="U2646" s="15" t="str">
        <x:v>https://www.rightmove.co.uk/properties/773348150294193#/?channel=COM_LET</x:v>
      </x:c>
      <x:c r="V2646" s="15" t="str">
        <x:v>Bletchley — Denbigh Industrial Area</x:v>
      </x:c>
      <x:c r="W2646" s="15" t="str">
        <x:v>Individual unit ≤15,000 sq ft</x:v>
      </x:c>
      <x:c r="X2646" s="13" t="n">
        <x:f>IF(N2646="Yes",L2646,0)</x:f>
        <x:v>10</x:v>
      </x:c>
      <x:c r="Y2646" s="14" t="n">
        <x:v>1</x:v>
      </x:c>
      <x:c r="Z2646" s="13" t="str">
        <x:v>Industrial / workshop / storage</x:v>
      </x:c>
    </x:row>
    <x:row r="2647" ht="49" customHeight="1">
      <x:c r="A2647" s="13" t="str">
        <x:v>SE1667</x:v>
      </x:c>
      <x:c r="B2647" s="15" t="str">
        <x:v>Bletchley</x:v>
      </x:c>
      <x:c r="C2647" s="15" t="str">
        <x:v>Bletchley</x:v>
      </x:c>
      <x:c r="D2647" s="14" t="n">
        <x:v>45010</x:v>
      </x:c>
      <x:c r="E2647" s="13" t="str">
        <x:v>Town</x:v>
      </x:c>
      <x:c r="F2647" s="15" t="str">
        <x:v>Denbigh Industrial Area</x:v>
      </x:c>
      <x:c r="G2647" s="15" t="str">
        <x:v>Unit 6, Saxon Park, Denbigh East, Milton Keynes MK1</x:v>
      </x:c>
      <x:c r="H2647" s="13" t="str">
        <x:v>Current</x:v>
      </x:c>
      <x:c r="I2647" s="14" t="n">
        <x:v>10987</x:v>
      </x:c>
      <x:c r="J2647" s="13" t="str">
        <x:f>IF(AND(ISNUMBER(I2647),I2647&gt;0),IF(I2647&lt;=1000,"1–1,000",IF(I2647&lt;=2500,"1,001–2,500",IF(I2647&lt;=5000,"2,501–5,000",IF(I2647&lt;=10000,"5,001–10,000","10,001–15,000")))),"10,001–15,000")</x:f>
        <x:v>10,001–15,000</x:v>
      </x:c>
      <x:c r="K2647" s="16" t="n">
        <x:v>137340</x:v>
      </x:c>
      <x:c r="L2647" s="43" t="n">
        <x:f>IF(AND(ISNUMBER(I2647),I2647&gt;0,ISNUMBER(K2647),K2647&gt;0),K2647/I2647,"n.a.")</x:f>
        <x:v>12.50022754164012</x:v>
      </x:c>
      <x:c r="M2647" s="43"/>
      <x:c r="N2647" s="13" t="str">
        <x:v>Yes</x:v>
      </x:c>
      <x:c r="O2647" s="15" t="str">
        <x:v>The warehouse is clear span and has 6.5m eaves.</x:v>
      </x:c>
      <x:c r="P2647" s="15" t="str">
        <x:v>There is a full height ground level loading door and good service yard area to the side.</x:v>
      </x:c>
      <x:c r="Q2647" s="15" t="str">
        <x:v>Industrial/warehouse accommodation; ancillary offices; refurbished space.</x:v>
      </x:c>
      <x:c r="R2647" s="15" t="str">
        <x:v>Advertised to let Current advert observed on 4 November 2026. Annual asking rent is 12 × advertised monthly rent; portal values may be rounded. Allocated once to separate qualifying Bletchley BUA, within the wider Milton Keynes commercial market.</x:v>
      </x:c>
      <x:c r="S2647" s="15" t="str">
        <x:v>https://www.zoopla.co.uk/to-rent/commercial/details/71715620/</x:v>
      </x:c>
      <x:c r="T2647" s="15" t="str">
        <x:v>https://www.rightmove.co.uk/properties/760714330097344#/?channel=COM_LET</x:v>
      </x:c>
      <x:c r="U2647" s="15" t="str">
        <x:v>https://www.rightmove.co.uk/properties/169769759#/?channel=COM_LET</x:v>
      </x:c>
      <x:c r="V2647" s="15" t="str">
        <x:v>Bletchley — Denbigh Industrial Area</x:v>
      </x:c>
      <x:c r="W2647" s="15" t="str">
        <x:v>Individual unit ≤15,000 sq ft</x:v>
      </x:c>
      <x:c r="X2647" s="13" t="n">
        <x:f>IF(N2647="Yes",L2647,0)</x:f>
        <x:v>12.50022754164012</x:v>
      </x:c>
      <x:c r="Y2647" s="14" t="n">
        <x:v>1</x:v>
      </x:c>
      <x:c r="Z2647" s="13" t="str">
        <x:v>Industrial / workshop / storage</x:v>
      </x:c>
    </x:row>
    <x:row r="2648" ht="88" customHeight="1">
      <x:c r="A2648" s="13" t="str">
        <x:v>SE1668</x:v>
      </x:c>
      <x:c r="B2648" s="15" t="str">
        <x:v>Bletchley</x:v>
      </x:c>
      <x:c r="C2648" s="15" t="str">
        <x:v>Bletchley</x:v>
      </x:c>
      <x:c r="D2648" s="14" t="n">
        <x:v>45010</x:v>
      </x:c>
      <x:c r="E2648" s="13" t="str">
        <x:v>Town</x:v>
      </x:c>
      <x:c r="F2648" s="15" t="str">
        <x:v>Mount Farm Industrial Estate</x:v>
      </x:c>
      <x:c r="G2648" s="15" t="str">
        <x:v>10 Dawson Road, Mount Farm, Milton Keynes MK1</x:v>
      </x:c>
      <x:c r="H2648" s="13" t="str">
        <x:v>Uncertain</x:v>
      </x:c>
      <x:c r="I2648" s="14" t="n">
        <x:v>4553</x:v>
      </x:c>
      <x:c r="J2648" s="13" t="str">
        <x:f>IF(AND(ISNUMBER(I2648),I2648&gt;0),IF(I2648&lt;=1000,"1–1,000",IF(I2648&lt;=2500,"1,001–2,500",IF(I2648&lt;=5000,"2,501–5,000",IF(I2648&lt;=10000,"5,001–10,000","10,001–15,000")))),"2,501–5,000")</x:f>
        <x:v>2,501–5,000</x:v>
      </x:c>
      <x:c r="K2648" s="16" t="n">
        <x:v>54636</x:v>
      </x:c>
      <x:c r="L2648" s="43" t="n">
        <x:f>IF(AND(ISNUMBER(I2648),I2648&gt;0,ISNUMBER(K2648),K2648&gt;0),K2648/I2648,"n.a.")</x:f>
        <x:v>12</x:v>
      </x:c>
      <x:c r="M2648" s="43"/>
      <x:c r="N2648" s="13" t="str">
        <x:v>No</x:v>
      </x:c>
      <x:c r="O2648" s="15" t="str">
        <x:v>The unit is being comprehensively refurbished and comprises of steel portal frame construction with two storey office accommodation to the front, equipped with an internal clear height of 5.5m and a dedicated service road providing rear loading.</x:v>
      </x:c>
      <x:c r="P2648" s="15" t="str">
        <x:v>Not stated in reviewed sources</x:v>
      </x:c>
      <x:c r="Q2648" s="15" t="str">
        <x:v>Industrial/warehouse accommodation; refurbished space.</x:v>
      </x:c>
      <x:c r="R2648" s="15" t="str">
        <x:v>Completion / current availability not verified Current advert observed on 4 November 2026. Annual asking rent is 12 × advertised monthly rent; portal values may be rounded. Allocated once to separate qualifying Bletchley BUA, within the wider Milton Keynes commercial market. Detailed narrative says being comprehensively refurbished despite refurbished card; completion not verified.</x:v>
      </x:c>
      <x:c r="S2648" s="15" t="str">
        <x:v>https://www.zoopla.co.uk/to-rent/commercial/details/74602483/</x:v>
      </x:c>
      <x:c r="T2648" s="15" t="str">
        <x:v>https://www.rightmove.co.uk/properties/782126331507568#/?channel=COM_LET</x:v>
      </x:c>
      <x:c r="U2648" s="15" t="str"/>
      <x:c r="V2648" s="15" t="str">
        <x:v>Bletchley — Mount Farm Industrial Estate</x:v>
      </x:c>
      <x:c r="W2648" s="15" t="str">
        <x:v>Individual unit ≤15,000 sq ft</x:v>
      </x:c>
      <x:c r="X2648" s="13" t="n">
        <x:f>IF(N2648="Yes",L2648,0)</x:f>
        <x:v>0</x:v>
      </x:c>
      <x:c r="Y2648" s="14" t="n">
        <x:v>1</x:v>
      </x:c>
      <x:c r="Z2648" s="13" t="str">
        <x:v>Industrial / workshop / storage</x:v>
      </x:c>
    </x:row>
    <x:row r="2649" ht="88" customHeight="1">
      <x:c r="A2649" s="13" t="str">
        <x:v>SE1669</x:v>
      </x:c>
      <x:c r="B2649" s="15" t="str">
        <x:v>Bletchley</x:v>
      </x:c>
      <x:c r="C2649" s="15" t="str">
        <x:v>Bletchley</x:v>
      </x:c>
      <x:c r="D2649" s="14" t="n">
        <x:v>45010</x:v>
      </x:c>
      <x:c r="E2649" s="13" t="str">
        <x:v>Town</x:v>
      </x:c>
      <x:c r="F2649" s="15" t="str">
        <x:v>Mount Farm Industrial Estate</x:v>
      </x:c>
      <x:c r="G2649" s="15" t="str">
        <x:v>6 Dawson Road, Mount Farm, Milton Keynes MK1</x:v>
      </x:c>
      <x:c r="H2649" s="13" t="str">
        <x:v>Current</x:v>
      </x:c>
      <x:c r="I2649" s="14" t="n">
        <x:v>7218</x:v>
      </x:c>
      <x:c r="J2649" s="13" t="str">
        <x:f>IF(AND(ISNUMBER(I2649),I2649&gt;0),IF(I2649&lt;=1000,"1–1,000",IF(I2649&lt;=2500,"1,001–2,500",IF(I2649&lt;=5000,"2,501–5,000",IF(I2649&lt;=10000,"5,001–10,000","10,001–15,000")))),"5,001–10,000")</x:f>
        <x:v>5,001–10,000</x:v>
      </x:c>
      <x:c r="K2649" s="16" t="n">
        <x:v>84816</x:v>
      </x:c>
      <x:c r="L2649" s="43" t="n">
        <x:f>IF(AND(ISNUMBER(I2649),I2649&gt;0,ISNUMBER(K2649),K2649&gt;0),K2649/I2649,"n.a.")</x:f>
        <x:v>11.75062344139651</x:v>
      </x:c>
      <x:c r="M2649" s="43"/>
      <x:c r="N2649" s="13" t="str">
        <x:v>Yes</x:v>
      </x:c>
      <x:c r="O2649" s="15" t="str">
        <x:v>The unit has been comprehensively refurbished and comprises of steel portal frame construction with two storey office accommodation to the front, equipped with an internal clear height of 5.5m and a dedicated service road providing rear loading.</x:v>
      </x:c>
      <x:c r="P2649" s="15" t="str">
        <x:v>Not stated in reviewed sources</x:v>
      </x:c>
      <x:c r="Q2649" s="15" t="str">
        <x:v>Industrial/warehouse accommodation.</x:v>
      </x:c>
      <x:c r="R2649" s="15" t="str">
        <x:v>Advertised to let Current advert observed on 4 November 2026. Annual asking rent is 12 × advertised monthly rent; portal values may be rounded. Allocated once to separate qualifying Bletchley BUA, within the wider Milton Keynes commercial market.</x:v>
      </x:c>
      <x:c r="S2649" s="15" t="str">
        <x:v>https://www.zoopla.co.uk/to-rent/commercial/details/74602545/</x:v>
      </x:c>
      <x:c r="T2649" s="15" t="str">
        <x:v>https://www.rightmove.co.uk/properties/782126952410097#/?channel=COM_LET</x:v>
      </x:c>
      <x:c r="U2649" s="15" t="str"/>
      <x:c r="V2649" s="15" t="str">
        <x:v>Bletchley — Mount Farm Industrial Estate</x:v>
      </x:c>
      <x:c r="W2649" s="15" t="str">
        <x:v>Individual unit ≤15,000 sq ft</x:v>
      </x:c>
      <x:c r="X2649" s="13" t="n">
        <x:f>IF(N2649="Yes",L2649,0)</x:f>
        <x:v>11.75062344139651</x:v>
      </x:c>
      <x:c r="Y2649" s="14" t="n">
        <x:v>1</x:v>
      </x:c>
      <x:c r="Z2649" s="13" t="str">
        <x:v>Industrial / workshop / storage</x:v>
      </x:c>
    </x:row>
    <x:row r="2650" ht="62" customHeight="1">
      <x:c r="A2650" s="13" t="str">
        <x:v>SE1670</x:v>
      </x:c>
      <x:c r="B2650" s="15" t="str">
        <x:v>Bletchley</x:v>
      </x:c>
      <x:c r="C2650" s="15" t="str">
        <x:v>Bletchley</x:v>
      </x:c>
      <x:c r="D2650" s="14" t="n">
        <x:v>45010</x:v>
      </x:c>
      <x:c r="E2650" s="13" t="str">
        <x:v>Town</x:v>
      </x:c>
      <x:c r="F2650" s="15" t="str">
        <x:v>Mount Farm Industrial Estate</x:v>
      </x:c>
      <x:c r="G2650" s="15" t="str">
        <x:v>7 Clarke Road, Mount Farm, Milton Keynes MK1</x:v>
      </x:c>
      <x:c r="H2650" s="13" t="str">
        <x:v>Current</x:v>
      </x:c>
      <x:c r="I2650" s="14" t="n">
        <x:v>3680</x:v>
      </x:c>
      <x:c r="J2650" s="13" t="str">
        <x:f>IF(AND(ISNUMBER(I2650),I2650&gt;0),IF(I2650&lt;=1000,"1–1,000",IF(I2650&lt;=2500,"1,001–2,500",IF(I2650&lt;=5000,"2,501–5,000",IF(I2650&lt;=10000,"5,001–10,000","10,001–15,000")))),"2,501–5,000")</x:f>
        <x:v>2,501–5,000</x:v>
      </x:c>
      <x:c r="K2650" s="16"/>
      <x:c r="L2650" s="43" t="str">
        <x:f>IF(AND(ISNUMBER(I2650),I2650&gt;0,ISNUMBER(K2650),K2650&gt;0),K2650/I2650,"n.a.")</x:f>
        <x:v>n.a.</x:v>
      </x:c>
      <x:c r="M2650" s="43"/>
      <x:c r="N2650" s="13" t="str">
        <x:v>No</x:v>
      </x:c>
      <x:c r="O2650" s="15" t="str">
        <x:v>Not stated in reviewed sources</x:v>
      </x:c>
      <x:c r="P2650" s="15" t="str">
        <x:v>Not stated in reviewed sources</x:v>
      </x:c>
      <x:c r="Q2650" s="15" t="str">
        <x:v>Industrial/warehouse accommodation.</x:v>
      </x:c>
      <x:c r="R2650" s="15" t="str">
        <x:v>Advertised to let Current advert observed on 4 November 2026. Allocated once to separate qualifying Bletchley BUA, within the wider Milton Keynes commercial market.</x:v>
      </x:c>
      <x:c r="S2650" s="15" t="str">
        <x:v>https://www.zoopla.co.uk/to-rent/commercial/details/65562508/</x:v>
      </x:c>
      <x:c r="T2650" s="15" t="str">
        <x:v>https://www.zoopla.co.uk/to-rent/commercial/details/73834529/</x:v>
      </x:c>
      <x:c r="U2650" s="15" t="str">
        <x:v>https://www.rightmove.co.uk/properties/760714627872753#/?channel=COM_LET
https://www.rightmove.co.uk/properties/773398234496049#/?channel=COM_LET</x:v>
      </x:c>
      <x:c r="V2650" s="15" t="str">
        <x:v>Bletchley — Mount Farm Industrial Estate</x:v>
      </x:c>
      <x:c r="W2650" s="15" t="str">
        <x:v>Individual unit ≤15,000 sq ft</x:v>
      </x:c>
      <x:c r="X2650" s="13" t="n">
        <x:f>IF(N2650="Yes",L2650,0)</x:f>
        <x:v>0</x:v>
      </x:c>
      <x:c r="Y2650" s="14" t="n">
        <x:v>1</x:v>
      </x:c>
      <x:c r="Z2650" s="13" t="str">
        <x:v>Industrial / workshop / storage</x:v>
      </x:c>
    </x:row>
    <x:row r="2651" ht="62" customHeight="1">
      <x:c r="A2651" s="13" t="str">
        <x:v>SE1671</x:v>
      </x:c>
      <x:c r="B2651" s="15" t="str">
        <x:v>Bletchley</x:v>
      </x:c>
      <x:c r="C2651" s="15" t="str">
        <x:v>Bletchley</x:v>
      </x:c>
      <x:c r="D2651" s="14" t="n">
        <x:v>45010</x:v>
      </x:c>
      <x:c r="E2651" s="13" t="str">
        <x:v>Town</x:v>
      </x:c>
      <x:c r="F2651" s="15" t="str">
        <x:v>Mount Farm Industrial Estate</x:v>
      </x:c>
      <x:c r="G2651" s="15" t="str">
        <x:v>Unit 28, 56 Goulds Close, Bletchley, Milton Keynes MK1</x:v>
      </x:c>
      <x:c r="H2651" s="13" t="str">
        <x:v>Current</x:v>
      </x:c>
      <x:c r="I2651" s="14" t="n">
        <x:v>4934</x:v>
      </x:c>
      <x:c r="J2651" s="13" t="str">
        <x:f>IF(AND(ISNUMBER(I2651),I2651&gt;0),IF(I2651&lt;=1000,"1–1,000",IF(I2651&lt;=2500,"1,001–2,500",IF(I2651&lt;=5000,"2,501–5,000",IF(I2651&lt;=10000,"5,001–10,000","10,001–15,000")))),"2,501–5,000")</x:f>
        <x:v>2,501–5,000</x:v>
      </x:c>
      <x:c r="K2651" s="16"/>
      <x:c r="L2651" s="43" t="str">
        <x:f>IF(AND(ISNUMBER(I2651),I2651&gt;0,ISNUMBER(K2651),K2651&gt;0),K2651/I2651,"n.a.")</x:f>
        <x:v>n.a.</x:v>
      </x:c>
      <x:c r="M2651" s="43"/>
      <x:c r="N2651" s="13" t="str">
        <x:v>No</x:v>
      </x:c>
      <x:c r="O2651" s="15" t="str">
        <x:v>Not stated in reviewed sources</x:v>
      </x:c>
      <x:c r="P2651" s="15" t="str">
        <x:v>Not stated in reviewed sources</x:v>
      </x:c>
      <x:c r="Q2651" s="15" t="str">
        <x:v>Industrial/warehouse accommodation; trade counter.</x:v>
      </x:c>
      <x:c r="R2651" s="15" t="str">
        <x:v>Advertised to let Current advert observed on 4 November 2026. Allocated once to separate qualifying Bletchley BUA, within the wider Milton Keynes commercial market.</x:v>
      </x:c>
      <x:c r="S2651" s="15" t="str">
        <x:v>https://www.zoopla.co.uk/to-rent/commercial/details/73979892/</x:v>
      </x:c>
      <x:c r="T2651" s="15" t="str">
        <x:v>https://www.zoopla.co.uk/to-rent/commercial/details/72779683/</x:v>
      </x:c>
      <x:c r="U2651" s="15" t="str">
        <x:v>https://www.rightmove.co.uk/properties/780357868345505#/?channel=COM_LET
https://www.rightmove.co.uk/properties/760713860261569#/?channel=COM_LET</x:v>
      </x:c>
      <x:c r="V2651" s="15" t="str">
        <x:v>Bletchley — Mount Farm Industrial Estate</x:v>
      </x:c>
      <x:c r="W2651" s="15" t="str">
        <x:v>Individual unit ≤15,000 sq ft</x:v>
      </x:c>
      <x:c r="X2651" s="13" t="n">
        <x:f>IF(N2651="Yes",L2651,0)</x:f>
        <x:v>0</x:v>
      </x:c>
      <x:c r="Y2651" s="14" t="n">
        <x:v>1</x:v>
      </x:c>
      <x:c r="Z2651" s="13" t="str">
        <x:v>Industrial / workshop / storage</x:v>
      </x:c>
    </x:row>
    <x:row r="2652" ht="62" customHeight="1">
      <x:c r="A2652" s="13" t="str">
        <x:v>SE1672</x:v>
      </x:c>
      <x:c r="B2652" s="15" t="str">
        <x:v>Bletchley</x:v>
      </x:c>
      <x:c r="C2652" s="15" t="str">
        <x:v>Bletchley</x:v>
      </x:c>
      <x:c r="D2652" s="14" t="n">
        <x:v>45010</x:v>
      </x:c>
      <x:c r="E2652" s="13" t="str">
        <x:v>Town</x:v>
      </x:c>
      <x:c r="F2652" s="15" t="str">
        <x:v>Mount Farm Industrial Estate</x:v>
      </x:c>
      <x:c r="G2652" s="15" t="str">
        <x:v>Unit 3, Dawson Road, Mount Farm, Milton Keynes MK1</x:v>
      </x:c>
      <x:c r="H2652" s="13" t="str">
        <x:v>Current</x:v>
      </x:c>
      <x:c r="I2652" s="14" t="n">
        <x:v>7192</x:v>
      </x:c>
      <x:c r="J2652" s="13" t="str">
        <x:f>IF(AND(ISNUMBER(I2652),I2652&gt;0),IF(I2652&lt;=1000,"1–1,000",IF(I2652&lt;=2500,"1,001–2,500",IF(I2652&lt;=5000,"2,501–5,000",IF(I2652&lt;=10000,"5,001–10,000","10,001–15,000")))),"5,001–10,000")</x:f>
        <x:v>5,001–10,000</x:v>
      </x:c>
      <x:c r="K2652" s="16"/>
      <x:c r="L2652" s="43" t="str">
        <x:f>IF(AND(ISNUMBER(I2652),I2652&gt;0,ISNUMBER(K2652),K2652&gt;0),K2652/I2652,"n.a.")</x:f>
        <x:v>n.a.</x:v>
      </x:c>
      <x:c r="M2652" s="43"/>
      <x:c r="N2652" s="13" t="str">
        <x:v>No</x:v>
      </x:c>
      <x:c r="O2652" s="15" t="str">
        <x:v>Not stated in reviewed sources</x:v>
      </x:c>
      <x:c r="P2652" s="15" t="str">
        <x:v>Not stated in reviewed sources</x:v>
      </x:c>
      <x:c r="Q2652" s="15" t="str">
        <x:v>Industrial/warehouse accommodation; refurbished space.</x:v>
      </x:c>
      <x:c r="R2652" s="15" t="str">
        <x:v>Advertised to let Current advert observed on 4 November 2026. Allocated once to separate qualifying Bletchley BUA, within the wider Milton Keynes commercial market.</x:v>
      </x:c>
      <x:c r="S2652" s="15" t="str">
        <x:v>https://www.zoopla.co.uk/to-rent/commercial/details/73838163/</x:v>
      </x:c>
      <x:c r="T2652" s="15" t="str">
        <x:v>https://www.zoopla.co.uk/to-rent/commercial/details/71927111/</x:v>
      </x:c>
      <x:c r="U2652" s="15" t="str">
        <x:v>https://www.rightmove.co.uk/properties/782125926911457#/?channel=COM_LET
https://www.rightmove.co.uk/properties/760715215033312#/?channel=COM_LET</x:v>
      </x:c>
      <x:c r="V2652" s="15" t="str">
        <x:v>Bletchley — Mount Farm Industrial Estate</x:v>
      </x:c>
      <x:c r="W2652" s="15" t="str">
        <x:v>Individual unit ≤15,000 sq ft</x:v>
      </x:c>
      <x:c r="X2652" s="13" t="n">
        <x:f>IF(N2652="Yes",L2652,0)</x:f>
        <x:v>0</x:v>
      </x:c>
      <x:c r="Y2652" s="14" t="n">
        <x:v>1</x:v>
      </x:c>
      <x:c r="Z2652" s="13" t="str">
        <x:v>Industrial / workshop / storage</x:v>
      </x:c>
    </x:row>
    <x:row r="2653" ht="62" customHeight="1">
      <x:c r="A2653" s="13" t="str">
        <x:v>SE1673</x:v>
      </x:c>
      <x:c r="B2653" s="15" t="str">
        <x:v>Bletchley</x:v>
      </x:c>
      <x:c r="C2653" s="15" t="str">
        <x:v>Bletchley</x:v>
      </x:c>
      <x:c r="D2653" s="14" t="n">
        <x:v>45010</x:v>
      </x:c>
      <x:c r="E2653" s="13" t="str">
        <x:v>Town</x:v>
      </x:c>
      <x:c r="F2653" s="15" t="str">
        <x:v>Mount Farm Industrial Estate</x:v>
      </x:c>
      <x:c r="G2653" s="15" t="str">
        <x:v>Unit 31, 50 Goulds Close, Bletchley</x:v>
      </x:c>
      <x:c r="H2653" s="13" t="str">
        <x:v>Current</x:v>
      </x:c>
      <x:c r="I2653" s="14" t="n">
        <x:v>2588</x:v>
      </x:c>
      <x:c r="J2653" s="13" t="str">
        <x:f>IF(AND(ISNUMBER(I2653),I2653&gt;0),IF(I2653&lt;=1000,"1–1,000",IF(I2653&lt;=2500,"1,001–2,500",IF(I2653&lt;=5000,"2,501–5,000",IF(I2653&lt;=10000,"5,001–10,000","10,001–15,000")))),"2,501–5,000")</x:f>
        <x:v>2,501–5,000</x:v>
      </x:c>
      <x:c r="K2653" s="16"/>
      <x:c r="L2653" s="43" t="str">
        <x:f>IF(AND(ISNUMBER(I2653),I2653&gt;0,ISNUMBER(K2653),K2653&gt;0),K2653/I2653,"n.a.")</x:f>
        <x:v>n.a.</x:v>
      </x:c>
      <x:c r="M2653" s="43"/>
      <x:c r="N2653" s="13" t="str">
        <x:v>No</x:v>
      </x:c>
      <x:c r="O2653" s="15" t="str">
        <x:v>Not stated in reviewed sources</x:v>
      </x:c>
      <x:c r="P2653" s="15" t="str">
        <x:v>Not stated in reviewed sources</x:v>
      </x:c>
      <x:c r="Q2653" s="15" t="str">
        <x:v>Industrial/warehouse accommodation; trade counter.</x:v>
      </x:c>
      <x:c r="R2653" s="15" t="str">
        <x:v>Advertised to let Current advert observed on 4 November 2026. Allocated once to separate qualifying Bletchley BUA, within the wider Milton Keynes commercial market.</x:v>
      </x:c>
      <x:c r="S2653" s="15" t="str">
        <x:v>https://www.zoopla.co.uk/to-rent/commercial/details/74533985/</x:v>
      </x:c>
      <x:c r="T2653" s="15" t="str">
        <x:v>https://www.zoopla.co.uk/to-rent/commercial/details/67530889/</x:v>
      </x:c>
      <x:c r="U2653" s="15" t="str">
        <x:v>https://www.rightmove.co.uk/properties/778495872195376#/?channel=COM_LET
https://www.rightmove.co.uk/properties/780360544330048#/?channel=COM_LET</x:v>
      </x:c>
      <x:c r="V2653" s="15" t="str">
        <x:v>Bletchley — Mount Farm Industrial Estate</x:v>
      </x:c>
      <x:c r="W2653" s="15" t="str">
        <x:v>Individual unit ≤15,000 sq ft</x:v>
      </x:c>
      <x:c r="X2653" s="13" t="n">
        <x:f>IF(N2653="Yes",L2653,0)</x:f>
        <x:v>0</x:v>
      </x:c>
      <x:c r="Y2653" s="14" t="n">
        <x:v>1</x:v>
      </x:c>
      <x:c r="Z2653" s="13" t="str">
        <x:v>Industrial / workshop / storage</x:v>
      </x:c>
    </x:row>
    <x:row r="2654" ht="42" customHeight="1">
      <x:c r="A2654" s="13" t="str">
        <x:v>SE1674</x:v>
      </x:c>
      <x:c r="B2654" s="15" t="str">
        <x:v>Bletchley</x:v>
      </x:c>
      <x:c r="C2654" s="15" t="str">
        <x:v>Bletchley</x:v>
      </x:c>
      <x:c r="D2654" s="14" t="n">
        <x:v>45010</x:v>
      </x:c>
      <x:c r="E2654" s="13" t="str">
        <x:v>Town</x:v>
      </x:c>
      <x:c r="F2654" s="15" t="str">
        <x:v>Mount Farm Industrial Estate</x:v>
      </x:c>
      <x:c r="G2654" s="15" t="str">
        <x:v>Unit 42, 24 Goulds Close, Bletchley, Milton Keynes MK1</x:v>
      </x:c>
      <x:c r="H2654" s="13" t="str">
        <x:v>Current</x:v>
      </x:c>
      <x:c r="I2654" s="14" t="n">
        <x:v>2184</x:v>
      </x:c>
      <x:c r="J2654" s="13" t="str">
        <x:f>IF(AND(ISNUMBER(I2654),I2654&gt;0),IF(I2654&lt;=1000,"1–1,000",IF(I2654&lt;=2500,"1,001–2,500",IF(I2654&lt;=5000,"2,501–5,000",IF(I2654&lt;=10000,"5,001–10,000","10,001–15,000")))),"1,001–2,500")</x:f>
        <x:v>1,001–2,500</x:v>
      </x:c>
      <x:c r="K2654" s="16"/>
      <x:c r="L2654" s="43" t="str">
        <x:f>IF(AND(ISNUMBER(I2654),I2654&gt;0,ISNUMBER(K2654),K2654&gt;0),K2654/I2654,"n.a.")</x:f>
        <x:v>n.a.</x:v>
      </x:c>
      <x:c r="M2654" s="43"/>
      <x:c r="N2654" s="13" t="str">
        <x:v>No</x:v>
      </x:c>
      <x:c r="O2654" s="15" t="str">
        <x:v>Not stated in reviewed sources</x:v>
      </x:c>
      <x:c r="P2654" s="15" t="str">
        <x:v>Not stated in reviewed sources</x:v>
      </x:c>
      <x:c r="Q2654" s="15" t="str">
        <x:v>Industrial/warehouse accommodation; trade counter.</x:v>
      </x:c>
      <x:c r="R2654" s="15" t="str">
        <x:v>Advertised to let Current advert observed on 4 November 2026. Allocated once to separate qualifying Bletchley BUA, within the wider Milton Keynes commercial market.</x:v>
      </x:c>
      <x:c r="S2654" s="15" t="str">
        <x:v>https://www.zoopla.co.uk/to-rent/commercial/details/62628977/</x:v>
      </x:c>
      <x:c r="T2654" s="15" t="str">
        <x:v>https://www.rightmove.co.uk/properties/779617131066864#/?channel=COM_LET</x:v>
      </x:c>
      <x:c r="U2654" s="15" t="str"/>
      <x:c r="V2654" s="15" t="str">
        <x:v>Bletchley — Mount Farm Industrial Estate</x:v>
      </x:c>
      <x:c r="W2654" s="15" t="str">
        <x:v>Individual unit ≤15,000 sq ft</x:v>
      </x:c>
      <x:c r="X2654" s="13" t="n">
        <x:f>IF(N2654="Yes",L2654,0)</x:f>
        <x:v>0</x:v>
      </x:c>
      <x:c r="Y2654" s="14" t="n">
        <x:v>1</x:v>
      </x:c>
      <x:c r="Z2654" s="13" t="str">
        <x:v>Industrial / workshop / storage</x:v>
      </x:c>
    </x:row>
    <x:row r="2655" ht="42" customHeight="1">
      <x:c r="A2655" s="13" t="str">
        <x:v>SE1675</x:v>
      </x:c>
      <x:c r="B2655" s="15" t="str">
        <x:v>Bletchley</x:v>
      </x:c>
      <x:c r="C2655" s="15" t="str">
        <x:v>Bletchley</x:v>
      </x:c>
      <x:c r="D2655" s="14" t="n">
        <x:v>45010</x:v>
      </x:c>
      <x:c r="E2655" s="13" t="str">
        <x:v>Town</x:v>
      </x:c>
      <x:c r="F2655" s="15" t="str">
        <x:v>Mount Farm Industrial Estate</x:v>
      </x:c>
      <x:c r="G2655" s="15" t="str">
        <x:v>Unit 7, Dawson Road, Bletchley, Milton Keynes MK1</x:v>
      </x:c>
      <x:c r="H2655" s="13" t="str">
        <x:v>Current</x:v>
      </x:c>
      <x:c r="I2655" s="14" t="n">
        <x:v>4553</x:v>
      </x:c>
      <x:c r="J2655" s="13" t="str">
        <x:f>IF(AND(ISNUMBER(I2655),I2655&gt;0),IF(I2655&lt;=1000,"1–1,000",IF(I2655&lt;=2500,"1,001–2,500",IF(I2655&lt;=5000,"2,501–5,000",IF(I2655&lt;=10000,"5,001–10,000","10,001–15,000")))),"2,501–5,000")</x:f>
        <x:v>2,501–5,000</x:v>
      </x:c>
      <x:c r="K2655" s="16"/>
      <x:c r="L2655" s="43" t="str">
        <x:f>IF(AND(ISNUMBER(I2655),I2655&gt;0,ISNUMBER(K2655),K2655&gt;0),K2655/I2655,"n.a.")</x:f>
        <x:v>n.a.</x:v>
      </x:c>
      <x:c r="M2655" s="43"/>
      <x:c r="N2655" s="13" t="str">
        <x:v>No</x:v>
      </x:c>
      <x:c r="O2655" s="15" t="str">
        <x:v>Not stated in reviewed sources</x:v>
      </x:c>
      <x:c r="P2655" s="15" t="str">
        <x:v>Not stated in reviewed sources</x:v>
      </x:c>
      <x:c r="Q2655" s="15" t="str">
        <x:v>Industrial/warehouse accommodation.</x:v>
      </x:c>
      <x:c r="R2655" s="15" t="str">
        <x:v>Advertised to let Current advert observed on 4 November 2026. Allocated once to separate qualifying Bletchley BUA, within the wider Milton Keynes commercial market.</x:v>
      </x:c>
      <x:c r="S2655" s="15" t="str">
        <x:v>https://www.zoopla.co.uk/to-rent/commercial/details/62624871/</x:v>
      </x:c>
      <x:c r="T2655" s="15" t="str">
        <x:v>https://www.rightmove.co.uk/properties/760714214732928#/?channel=COM_LET</x:v>
      </x:c>
      <x:c r="U2655" s="15" t="str"/>
      <x:c r="V2655" s="15" t="str">
        <x:v>Bletchley — Mount Farm Industrial Estate</x:v>
      </x:c>
      <x:c r="W2655" s="15" t="str">
        <x:v>Individual unit ≤15,000 sq ft</x:v>
      </x:c>
      <x:c r="X2655" s="13" t="n">
        <x:f>IF(N2655="Yes",L2655,0)</x:f>
        <x:v>0</x:v>
      </x:c>
      <x:c r="Y2655" s="14" t="n">
        <x:v>1</x:v>
      </x:c>
      <x:c r="Z2655" s="13" t="str">
        <x:v>Industrial / workshop / storage</x:v>
      </x:c>
    </x:row>
    <x:row r="2656" ht="49" customHeight="1">
      <x:c r="A2656" s="13" t="str">
        <x:v>SE1676</x:v>
      </x:c>
      <x:c r="B2656" s="15" t="str">
        <x:v>Bletchley</x:v>
      </x:c>
      <x:c r="C2656" s="15" t="str">
        <x:v>Bletchley</x:v>
      </x:c>
      <x:c r="D2656" s="14" t="n">
        <x:v>45010</x:v>
      </x:c>
      <x:c r="E2656" s="13" t="str">
        <x:v>Town</x:v>
      </x:c>
      <x:c r="F2656" s="15" t="str">
        <x:v>Standalone / estate not stated</x:v>
      </x:c>
      <x:c r="G2656" s="15" t="str">
        <x:v>4 Second Avenue, Bletchley, Milton Keynes MK1</x:v>
      </x:c>
      <x:c r="H2656" s="13" t="str">
        <x:v>Current</x:v>
      </x:c>
      <x:c r="I2656" s="14" t="n">
        <x:v>7742</x:v>
      </x:c>
      <x:c r="J2656" s="13" t="str">
        <x:f>IF(AND(ISNUMBER(I2656),I2656&gt;0),IF(I2656&lt;=1000,"1–1,000",IF(I2656&lt;=2500,"1,001–2,500",IF(I2656&lt;=5000,"2,501–5,000",IF(I2656&lt;=10000,"5,001–10,000","10,001–15,000")))),"5,001–10,000")</x:f>
        <x:v>5,001–10,000</x:v>
      </x:c>
      <x:c r="K2656" s="16" t="n">
        <x:v>45000</x:v>
      </x:c>
      <x:c r="L2656" s="43" t="n">
        <x:f>IF(AND(ISNUMBER(I2656),I2656&gt;0,ISNUMBER(K2656),K2656&gt;0),K2656/I2656,"n.a.")</x:f>
        <x:v>5.812451562903642</x:v>
      </x:c>
      <x:c r="M2656" s="43"/>
      <x:c r="N2656" s="13" t="str">
        <x:v>Yes</x:v>
      </x:c>
      <x:c r="O2656" s="15" t="str">
        <x:v>Not stated in reviewed sources</x:v>
      </x:c>
      <x:c r="P2656" s="15" t="str">
        <x:v>Not stated in reviewed sources</x:v>
      </x:c>
      <x:c r="Q2656" s="15" t="str">
        <x:v>Workshop/industrial accommodation; mezzanine.</x:v>
      </x:c>
      <x:c r="R2656" s="15" t="str">
        <x:v>Advertised to let Current advert observed on 4 November 2026. Annual asking rent is 12 × advertised monthly rent; portal values may be rounded. Allocated once to separate qualifying Bletchley BUA, within the wider Milton Keynes commercial market.</x:v>
      </x:c>
      <x:c r="S2656" s="15" t="str">
        <x:v>https://www.zoopla.co.uk/to-rent/commercial/details/62070472/</x:v>
      </x:c>
      <x:c r="T2656" s="15" t="str">
        <x:v>https://www.rightmove.co.uk/properties/760713839358113#/?channel=COM_LET</x:v>
      </x:c>
      <x:c r="U2656" s="15" t="str"/>
      <x:c r="V2656" s="15" t="str">
        <x:v>Bletchley — Standalone / estate not stated</x:v>
      </x:c>
      <x:c r="W2656" s="15" t="str">
        <x:v>Individual unit ≤15,000 sq ft</x:v>
      </x:c>
      <x:c r="X2656" s="13" t="n">
        <x:f>IF(N2656="Yes",L2656,0)</x:f>
        <x:v>5.812451562903642</x:v>
      </x:c>
      <x:c r="Y2656" s="14" t="n">
        <x:v>1</x:v>
      </x:c>
      <x:c r="Z2656" s="13" t="str">
        <x:v>Industrial / workshop / storage</x:v>
      </x:c>
    </x:row>
    <x:row r="2657" ht="49" customHeight="1">
      <x:c r="A2657" s="13" t="str">
        <x:v>SE1677</x:v>
      </x:c>
      <x:c r="B2657" s="15" t="str">
        <x:v>Bletchley</x:v>
      </x:c>
      <x:c r="C2657" s="15" t="str">
        <x:v>Bletchley</x:v>
      </x:c>
      <x:c r="D2657" s="14" t="n">
        <x:v>45010</x:v>
      </x:c>
      <x:c r="E2657" s="13" t="str">
        <x:v>Town</x:v>
      </x:c>
      <x:c r="F2657" s="15" t="str">
        <x:v>Standalone / estate not stated</x:v>
      </x:c>
      <x:c r="G2657" s="15" t="str">
        <x:v>Bond Avenue, Bletchley, Milton Keynes</x:v>
      </x:c>
      <x:c r="H2657" s="13" t="str">
        <x:v>Current</x:v>
      </x:c>
      <x:c r="I2657" s="14" t="n">
        <x:v>8000</x:v>
      </x:c>
      <x:c r="J2657" s="13" t="str">
        <x:f>IF(AND(ISNUMBER(I2657),I2657&gt;0),IF(I2657&lt;=1000,"1–1,000",IF(I2657&lt;=2500,"1,001–2,500",IF(I2657&lt;=5000,"2,501–5,000",IF(I2657&lt;=10000,"5,001–10,000","10,001–15,000")))),"5,001–10,000")</x:f>
        <x:v>5,001–10,000</x:v>
      </x:c>
      <x:c r="K2657" s="16" t="n">
        <x:v>72000</x:v>
      </x:c>
      <x:c r="L2657" s="43" t="n">
        <x:f>IF(AND(ISNUMBER(I2657),I2657&gt;0,ISNUMBER(K2657),K2657&gt;0),K2657/I2657,"n.a.")</x:f>
        <x:v>9</x:v>
      </x:c>
      <x:c r="M2657" s="43"/>
      <x:c r="N2657" s="13" t="str">
        <x:v>Yes</x:v>
      </x:c>
      <x:c r="O2657" s="15" t="str">
        <x:v>Not stated in reviewed sources</x:v>
      </x:c>
      <x:c r="P2657" s="15" t="str">
        <x:v>Not stated in reviewed sources</x:v>
      </x:c>
      <x:c r="Q2657" s="15" t="str">
        <x:v>Industrial/warehouse accommodation.</x:v>
      </x:c>
      <x:c r="R2657" s="15" t="str">
        <x:v>Advertised to let Current advert observed on 4 November 2026. Annual asking rent is 12 × advertised monthly rent; portal values may be rounded. Allocated once to separate qualifying Bletchley BUA, within the wider Milton Keynes commercial market.</x:v>
      </x:c>
      <x:c r="S2657" s="15" t="str">
        <x:v>https://www.rightmove.co.uk/properties/781602475674289#/?channel=COM_LET</x:v>
      </x:c>
      <x:c r="T2657" s="15" t="str"/>
      <x:c r="U2657" s="15" t="str"/>
      <x:c r="V2657" s="15" t="str">
        <x:v>Bletchley — Standalone / estate not stated</x:v>
      </x:c>
      <x:c r="W2657" s="15" t="str">
        <x:v>Individual unit ≤15,000 sq ft</x:v>
      </x:c>
      <x:c r="X2657" s="13" t="n">
        <x:f>IF(N2657="Yes",L2657,0)</x:f>
        <x:v>9</x:v>
      </x:c>
      <x:c r="Y2657" s="14" t="n">
        <x:v>1</x:v>
      </x:c>
      <x:c r="Z2657" s="13" t="str">
        <x:v>Industrial / workshop / storage</x:v>
      </x:c>
    </x:row>
    <x:row r="2658" ht="75" customHeight="1">
      <x:c r="A2658" s="13" t="str">
        <x:v>SE1678</x:v>
      </x:c>
      <x:c r="B2658" s="15" t="str">
        <x:v>Bletchley</x:v>
      </x:c>
      <x:c r="C2658" s="15" t="str">
        <x:v>Bletchley</x:v>
      </x:c>
      <x:c r="D2658" s="14" t="n">
        <x:v>45010</x:v>
      </x:c>
      <x:c r="E2658" s="13" t="str">
        <x:v>Town</x:v>
      </x:c>
      <x:c r="F2658" s="15" t="str">
        <x:v>Standalone / estate not stated</x:v>
      </x:c>
      <x:c r="G2658" s="15" t="str">
        <x:v>Unit 8 The Wharf, 16 Watling Street, Bletchley, Milton Keynes, Buckinghamshire MK2</x:v>
      </x:c>
      <x:c r="H2658" s="13" t="str">
        <x:v>Current</x:v>
      </x:c>
      <x:c r="I2658" s="14" t="n">
        <x:v>892</x:v>
      </x:c>
      <x:c r="J2658" s="13" t="str">
        <x:f>IF(AND(ISNUMBER(I2658),I2658&gt;0),IF(I2658&lt;=1000,"1–1,000",IF(I2658&lt;=2500,"1,001–2,500",IF(I2658&lt;=5000,"2,501–5,000",IF(I2658&lt;=10000,"5,001–10,000","10,001–15,000")))),"1–1,000")</x:f>
        <x:v>1–1,000</x:v>
      </x:c>
      <x:c r="K2658" s="16" t="n">
        <x:v>14272</x:v>
      </x:c>
      <x:c r="L2658" s="43" t="n">
        <x:f>IF(AND(ISNUMBER(I2658),I2658&gt;0,ISNUMBER(K2658),K2658&gt;0),K2658/I2658,"n.a.")</x:f>
        <x:v>16</x:v>
      </x:c>
      <x:c r="M2658" s="43"/>
      <x:c r="N2658" s="13" t="str">
        <x:v>Yes</x:v>
      </x:c>
      <x:c r="O2658" s="15" t="str">
        <x:v>The property includes a full-height roller shutter loading door at the front, providing car / van access, a pedestrian entrance to the side and a minimum eaves height of approximately 5.4m.</x:v>
      </x:c>
      <x:c r="P2658" s="15" t="str">
        <x:v>The property includes a full-height roller shutter loading door at the front, providing car / van access, a pedestrian entrance to the side and a minimum eaves height of approximately 5.4m.</x:v>
      </x:c>
      <x:c r="Q2658" s="15" t="str">
        <x:v>Industrial/warehouse accommodation.</x:v>
      </x:c>
      <x:c r="R2658" s="15" t="str">
        <x:v>Advertised to let Current advert observed on 4 November 2026. Allocated once to separate qualifying Bletchley BUA, within the wider Milton Keynes commercial market.</x:v>
      </x:c>
      <x:c r="S2658" s="15" t="str">
        <x:v>https://www.zoopla.co.uk/to-rent/commercial/details/74280345/</x:v>
      </x:c>
      <x:c r="T2658" s="15" t="str">
        <x:v>https://www.rightmove.co.uk/properties/777626891884945#/?channel=COM_LET</x:v>
      </x:c>
      <x:c r="U2658" s="15" t="str"/>
      <x:c r="V2658" s="15" t="str">
        <x:v>Bletchley — Standalone / estate not stated</x:v>
      </x:c>
      <x:c r="W2658" s="15" t="str">
        <x:v>Individual unit ≤15,000 sq ft</x:v>
      </x:c>
      <x:c r="X2658" s="13" t="n">
        <x:f>IF(N2658="Yes",L2658,0)</x:f>
        <x:v>16</x:v>
      </x:c>
      <x:c r="Y2658" s="14" t="n">
        <x:v>1</x:v>
      </x:c>
      <x:c r="Z2658" s="13" t="str">
        <x:v>Industrial / workshop / storage</x:v>
      </x:c>
    </x:row>
    <x:row r="2659" ht="49" customHeight="1">
      <x:c r="A2659" s="13" t="str">
        <x:v>SE1679</x:v>
      </x:c>
      <x:c r="B2659" s="15" t="str">
        <x:v>Bletchley</x:v>
      </x:c>
      <x:c r="C2659" s="15" t="str">
        <x:v>Bletchley</x:v>
      </x:c>
      <x:c r="D2659" s="14" t="n">
        <x:v>45010</x:v>
      </x:c>
      <x:c r="E2659" s="13" t="str">
        <x:v>Town</x:v>
      </x:c>
      <x:c r="F2659" s="15" t="str">
        <x:v>Water Eaton Industrial Estate</x:v>
      </x:c>
      <x:c r="G2659" s="15" t="str">
        <x:v>Unit 29 Barton Road, Water Eaton Industrial Estate, Bletchley, Milton Keynes MK2</x:v>
      </x:c>
      <x:c r="H2659" s="13" t="str">
        <x:v>Current</x:v>
      </x:c>
      <x:c r="I2659" s="14" t="n">
        <x:v>1618</x:v>
      </x:c>
      <x:c r="J2659" s="13" t="str">
        <x:f>IF(AND(ISNUMBER(I2659),I2659&gt;0),IF(I2659&lt;=1000,"1–1,000",IF(I2659&lt;=2500,"1,001–2,500",IF(I2659&lt;=5000,"2,501–5,000",IF(I2659&lt;=10000,"5,001–10,000","10,001–15,000")))),"1,001–2,500")</x:f>
        <x:v>1,001–2,500</x:v>
      </x:c>
      <x:c r="K2659" s="16" t="n">
        <x:v>19500</x:v>
      </x:c>
      <x:c r="L2659" s="43" t="n">
        <x:f>IF(AND(ISNUMBER(I2659),I2659&gt;0,ISNUMBER(K2659),K2659&gt;0),K2659/I2659,"n.a.")</x:f>
        <x:v>12.051915945611867</x:v>
      </x:c>
      <x:c r="M2659" s="43"/>
      <x:c r="N2659" s="13" t="str">
        <x:v>Yes</x:v>
      </x:c>
      <x:c r="O2659" s="15" t="str">
        <x:v>Not stated in reviewed sources</x:v>
      </x:c>
      <x:c r="P2659" s="15" t="str">
        <x:v>Not stated in reviewed sources</x:v>
      </x:c>
      <x:c r="Q2659" s="15" t="str">
        <x:v>Industrial/warehouse accommodation; parking.</x:v>
      </x:c>
      <x:c r="R2659" s="15" t="str">
        <x:v>Advertised to let Current advert observed on 4 November 2026. Annual asking rent is 12 × advertised monthly rent; portal values may be rounded. Allocated once to separate qualifying Bletchley BUA, within the wider Milton Keynes commercial market.</x:v>
      </x:c>
      <x:c r="S2659" s="15" t="str">
        <x:v>https://www.zoopla.co.uk/to-rent/commercial/details/74443668/</x:v>
      </x:c>
      <x:c r="T2659" s="15" t="str">
        <x:v>https://www.rightmove.co.uk/properties/778676367543952#/?channel=COM_LET</x:v>
      </x:c>
      <x:c r="U2659" s="15" t="str"/>
      <x:c r="V2659" s="15" t="str">
        <x:v>Bletchley — Water Eaton Industrial Estate</x:v>
      </x:c>
      <x:c r="W2659" s="15" t="str">
        <x:v>Individual unit ≤15,000 sq ft</x:v>
      </x:c>
      <x:c r="X2659" s="13" t="n">
        <x:f>IF(N2659="Yes",L2659,0)</x:f>
        <x:v>12.051915945611867</x:v>
      </x:c>
      <x:c r="Y2659" s="14" t="n">
        <x:v>1</x:v>
      </x:c>
      <x:c r="Z2659" s="13" t="str">
        <x:v>Industrial / workshop / storage</x:v>
      </x:c>
    </x:row>
    <x:row r="2660" ht="42" customHeight="1">
      <x:c r="A2660" s="13" t="str">
        <x:v>SE1680</x:v>
      </x:c>
      <x:c r="B2660" s="15" t="str">
        <x:v>Sandhurst</x:v>
      </x:c>
      <x:c r="C2660" s="15" t="str">
        <x:v>Sandhurst</x:v>
      </x:c>
      <x:c r="D2660" s="14" t="n">
        <x:v>20215</x:v>
      </x:c>
      <x:c r="E2660" s="13" t="str">
        <x:v>Town</x:v>
      </x:c>
      <x:c r="F2660" s="15" t="str">
        <x:v>Sandhurst Industrial Estate</x:v>
      </x:c>
      <x:c r="G2660" s="15" t="str">
        <x:v>Unit 2, Vulcan Court, Sandhurst</x:v>
      </x:c>
      <x:c r="H2660" s="13" t="str">
        <x:v>Current</x:v>
      </x:c>
      <x:c r="I2660" s="14" t="n">
        <x:v>1553</x:v>
      </x:c>
      <x:c r="J2660" s="13" t="str">
        <x:f>IF(AND(ISNUMBER(I2660),I2660&gt;0),IF(I2660&lt;=1000,"1–1,000",IF(I2660&lt;=2500,"1,001–2,500",IF(I2660&lt;=5000,"2,501–5,000",IF(I2660&lt;=10000,"5,001–10,000","10,001–15,000")))),"1,001–2,500")</x:f>
        <x:v>1,001–2,500</x:v>
      </x:c>
      <x:c r="K2660" s="16"/>
      <x:c r="L2660" s="43" t="str">
        <x:f>IF(AND(ISNUMBER(I2660),I2660&gt;0,ISNUMBER(K2660),K2660&gt;0),K2660/I2660,"n.a.")</x:f>
        <x:v>n.a.</x:v>
      </x:c>
      <x:c r="M2660" s="43"/>
      <x:c r="N2660" s="13" t="str">
        <x:v>No</x:v>
      </x:c>
      <x:c r="O2660" s="15" t="str">
        <x:v>5m eaves height; - term: Clear height</x:v>
      </x:c>
      <x:c r="P2660" s="15" t="str">
        <x:v>Roller shutter door; The unit benefits from 5m eaves height, 3 phase power, loading door and WC.</x:v>
      </x:c>
      <x:c r="Q2660" s="15" t="str">
        <x:v>Industrial/warehouse accommodation; ancillary offices; mezzanine; parking; three-phase power.</x:v>
      </x:c>
      <x:c r="R2660" s="15" t="str">
        <x:v>Advertised to let</x:v>
      </x:c>
      <x:c r="S2660" s="15" t="str">
        <x:v>https://www.rightmove.co.uk/properties/765979982991312#/?channel=COM_LET</x:v>
      </x:c>
      <x:c r="T2660" s="15" t="str"/>
      <x:c r="U2660" s="15" t="str"/>
      <x:c r="V2660" s="15" t="str">
        <x:v>Sandhurst — Sandhurst Industrial Estate</x:v>
      </x:c>
      <x:c r="W2660" s="15" t="str">
        <x:v>Individual unit ≤15,000 sq ft</x:v>
      </x:c>
      <x:c r="X2660" s="13" t="n">
        <x:f>IF(N2660="Yes",L2660,0)</x:f>
        <x:v>0</x:v>
      </x:c>
      <x:c r="Y2660" s="14" t="n">
        <x:v>1</x:v>
      </x:c>
      <x:c r="Z2660" s="13" t="str">
        <x:v>Industrial / workshop / storage</x:v>
      </x:c>
    </x:row>
    <x:row r="2661" ht="42" customHeight="1">
      <x:c r="A2661" s="13" t="str">
        <x:v>SE1681</x:v>
      </x:c>
      <x:c r="B2661" s="15" t="str">
        <x:v>Woodley</x:v>
      </x:c>
      <x:c r="C2661" s="15" t="str">
        <x:v>Woodley</x:v>
      </x:c>
      <x:c r="D2661" s="14" t="n">
        <x:v>28025</x:v>
      </x:c>
      <x:c r="E2661" s="13" t="str">
        <x:v>Town</x:v>
      </x:c>
      <x:c r="F2661" s="15" t="str">
        <x:v>Headley Road Industrial Area</x:v>
      </x:c>
      <x:c r="G2661" s="15" t="str">
        <x:v>Unit 2 Hurricane Urban Hub, Headley Road East, Woodley, Reading RG5</x:v>
      </x:c>
      <x:c r="H2661" s="13" t="str">
        <x:v>Current</x:v>
      </x:c>
      <x:c r="I2661" s="14" t="n">
        <x:v>12319</x:v>
      </x:c>
      <x:c r="J2661" s="13" t="str">
        <x:f>IF(AND(ISNUMBER(I2661),I2661&gt;0),IF(I2661&lt;=1000,"1–1,000",IF(I2661&lt;=2500,"1,001–2,500",IF(I2661&lt;=5000,"2,501–5,000",IF(I2661&lt;=10000,"5,001–10,000","10,001–15,000")))),"10,001–15,000")</x:f>
        <x:v>10,001–15,000</x:v>
      </x:c>
      <x:c r="K2661" s="16" t="n">
        <x:v>234060</x:v>
      </x:c>
      <x:c r="L2661" s="43" t="n">
        <x:f>IF(AND(ISNUMBER(I2661),I2661&gt;0,ISNUMBER(K2661),K2661&gt;0),K2661/I2661,"n.a.")</x:f>
        <x:v>18.999918824579918</x:v>
      </x:c>
      <x:c r="M2661" s="43"/>
      <x:c r="N2661" s="13" t="str">
        <x:v>Yes</x:v>
      </x:c>
      <x:c r="O2661" s="15" t="str">
        <x:v>Not stated in reviewed sources</x:v>
      </x:c>
      <x:c r="P2661" s="15" t="str">
        <x:v>Not stated in reviewed sources</x:v>
      </x:c>
      <x:c r="Q2661" s="15" t="str">
        <x:v>Industrial/warehouse accommodation.</x:v>
      </x:c>
      <x:c r="R2661" s="15" t="str">
        <x:v>Advertised to let Current advert observed on 4 November 2026. Annual asking rent is 12 × advertised monthly rent; portal values may be rounded. Allocated once to separate qualifying Woodley BUA.</x:v>
      </x:c>
      <x:c r="S2661" s="15" t="str">
        <x:v>https://www.zoopla.co.uk/to-rent/commercial/details/68287430/</x:v>
      </x:c>
      <x:c r="T2661" s="15" t="str">
        <x:v>https://www.rightmove.co.uk/properties/773338446922337#/?channel=COM_LET</x:v>
      </x:c>
      <x:c r="U2661" s="15" t="str"/>
      <x:c r="V2661" s="15" t="str">
        <x:v>Woodley — Headley Road Industrial Area</x:v>
      </x:c>
      <x:c r="W2661" s="15" t="str">
        <x:v>Individual unit ≤15,000 sq ft</x:v>
      </x:c>
      <x:c r="X2661" s="13" t="n">
        <x:f>IF(N2661="Yes",L2661,0)</x:f>
        <x:v>18.999918824579918</x:v>
      </x:c>
      <x:c r="Y2661" s="14" t="n">
        <x:v>1</x:v>
      </x:c>
      <x:c r="Z2661" s="13" t="str">
        <x:v>Industrial / workshop / storage</x:v>
      </x:c>
    </x:row>
    <x:row r="2662" ht="62" customHeight="1">
      <x:c r="A2662" s="13" t="str">
        <x:v>SE1682</x:v>
      </x:c>
      <x:c r="B2662" s="15" t="str">
        <x:v>Woodley</x:v>
      </x:c>
      <x:c r="C2662" s="15" t="str">
        <x:v>Woodley</x:v>
      </x:c>
      <x:c r="D2662" s="14" t="n">
        <x:v>28025</x:v>
      </x:c>
      <x:c r="E2662" s="13" t="str">
        <x:v>Town</x:v>
      </x:c>
      <x:c r="F2662" s="15" t="str">
        <x:v>Headley Road Industrial Area</x:v>
      </x:c>
      <x:c r="G2662" s="15" t="str">
        <x:v>Unit 3 Hurricane Urban Hub, Headley Road East, Woodley, Reading RG5</x:v>
      </x:c>
      <x:c r="H2662" s="13" t="str">
        <x:v>Uncertain</x:v>
      </x:c>
      <x:c r="I2662" s="14" t="n">
        <x:v>10615</x:v>
      </x:c>
      <x:c r="J2662" s="13" t="str">
        <x:f>IF(AND(ISNUMBER(I2662),I2662&gt;0),IF(I2662&lt;=1000,"1–1,000",IF(I2662&lt;=2500,"1,001–2,500",IF(I2662&lt;=5000,"2,501–5,000",IF(I2662&lt;=10000,"5,001–10,000","10,001–15,000")))),"10,001–15,000")</x:f>
        <x:v>10,001–15,000</x:v>
      </x:c>
      <x:c r="K2662" s="16" t="n">
        <x:v>201684</x:v>
      </x:c>
      <x:c r="L2662" s="43" t="n">
        <x:f>IF(AND(ISNUMBER(I2662),I2662&gt;0,ISNUMBER(K2662),K2662&gt;0),K2662/I2662,"n.a.")</x:f>
        <x:v>18.99990579368818</x:v>
      </x:c>
      <x:c r="M2662" s="43"/>
      <x:c r="N2662" s="13" t="str">
        <x:v>No</x:v>
      </x:c>
      <x:c r="O2662" s="15" t="str">
        <x:v>Not stated in reviewed sources</x:v>
      </x:c>
      <x:c r="P2662" s="15" t="str">
        <x:v>Not stated in reviewed sources</x:v>
      </x:c>
      <x:c r="Q2662" s="15" t="str">
        <x:v>Industrial/warehouse accommodation.</x:v>
      </x:c>
      <x:c r="R2662" s="15" t="str">
        <x:v>Completion / current availability not verified Current advert observed on 4 November 2026. Annual asking rent is 12 × advertised monthly rent; portal values may be rounded. Allocated once to separate qualifying Woodley BUA. Advert remains coming soon with a July 2024 construction start; completion not verified.</x:v>
      </x:c>
      <x:c r="S2662" s="15" t="str">
        <x:v>https://www.zoopla.co.uk/to-rent/commercial/details/68287412/</x:v>
      </x:c>
      <x:c r="T2662" s="15" t="str">
        <x:v>https://www.rightmove.co.uk/properties/773338459288177#/?channel=COM_LET</x:v>
      </x:c>
      <x:c r="U2662" s="15" t="str"/>
      <x:c r="V2662" s="15" t="str">
        <x:v>Woodley — Headley Road Industrial Area</x:v>
      </x:c>
      <x:c r="W2662" s="15" t="str">
        <x:v>Individual unit ≤15,000 sq ft</x:v>
      </x:c>
      <x:c r="X2662" s="13" t="n">
        <x:f>IF(N2662="Yes",L2662,0)</x:f>
        <x:v>0</x:v>
      </x:c>
      <x:c r="Y2662" s="14" t="n">
        <x:v>1</x:v>
      </x:c>
      <x:c r="Z2662" s="13" t="str">
        <x:v>Industrial / workshop / storage</x:v>
      </x:c>
    </x:row>
    <x:row r="2663" ht="42" customHeight="1">
      <x:c r="A2663" s="13" t="str">
        <x:v>SE1683</x:v>
      </x:c>
      <x:c r="B2663" s="15" t="str">
        <x:v>Woodley</x:v>
      </x:c>
      <x:c r="C2663" s="15" t="str">
        <x:v>Woodley</x:v>
      </x:c>
      <x:c r="D2663" s="14" t="n">
        <x:v>28025</x:v>
      </x:c>
      <x:c r="E2663" s="13" t="str">
        <x:v>Town</x:v>
      </x:c>
      <x:c r="F2663" s="15" t="str">
        <x:v>Headley Road Industrial Area</x:v>
      </x:c>
      <x:c r="G2663" s="15" t="str">
        <x:v>Unit 3 Multiparc Woodley, Headley Road East, Woodley, Reading RG5</x:v>
      </x:c>
      <x:c r="H2663" s="13" t="str">
        <x:v>Current</x:v>
      </x:c>
      <x:c r="I2663" s="14" t="n">
        <x:v>4543</x:v>
      </x:c>
      <x:c r="J2663" s="13" t="str">
        <x:f>IF(AND(ISNUMBER(I2663),I2663&gt;0),IF(I2663&lt;=1000,"1–1,000",IF(I2663&lt;=2500,"1,001–2,500",IF(I2663&lt;=5000,"2,501–5,000",IF(I2663&lt;=10000,"5,001–10,000","10,001–15,000")))),"2,501–5,000")</x:f>
        <x:v>2,501–5,000</x:v>
      </x:c>
      <x:c r="K2663" s="16" t="n">
        <x:v>72684</x:v>
      </x:c>
      <x:c r="L2663" s="43" t="n">
        <x:f>IF(AND(ISNUMBER(I2663),I2663&gt;0,ISNUMBER(K2663),K2663&gt;0),K2663/I2663,"n.a.")</x:f>
        <x:v>15.999119524543254</x:v>
      </x:c>
      <x:c r="M2663" s="43"/>
      <x:c r="N2663" s="13" t="str">
        <x:v>Yes</x:v>
      </x:c>
      <x:c r="O2663" s="15" t="str">
        <x:v>Not stated in reviewed sources</x:v>
      </x:c>
      <x:c r="P2663" s="15" t="str">
        <x:v>Not stated in reviewed sources</x:v>
      </x:c>
      <x:c r="Q2663" s="15" t="str">
        <x:v>Industrial/warehouse accommodation.</x:v>
      </x:c>
      <x:c r="R2663" s="15" t="str">
        <x:v>Advertised to let Current advert observed on 4 November 2026. Annual asking rent is 12 × advertised monthly rent; portal values may be rounded. Allocated once to separate qualifying Woodley BUA.</x:v>
      </x:c>
      <x:c r="S2663" s="15" t="str">
        <x:v>https://www.zoopla.co.uk/to-rent/commercial/details/59493438/</x:v>
      </x:c>
      <x:c r="T2663" s="15" t="str">
        <x:v>https://www.rightmove.co.uk/properties/90110061#/?channel=COM_LET</x:v>
      </x:c>
      <x:c r="U2663" s="15" t="str"/>
      <x:c r="V2663" s="15" t="str">
        <x:v>Woodley — Headley Road Industrial Area</x:v>
      </x:c>
      <x:c r="W2663" s="15" t="str">
        <x:v>Individual unit ≤15,000 sq ft</x:v>
      </x:c>
      <x:c r="X2663" s="13" t="n">
        <x:f>IF(N2663="Yes",L2663,0)</x:f>
        <x:v>15.999119524543254</x:v>
      </x:c>
      <x:c r="Y2663" s="14" t="n">
        <x:v>1</x:v>
      </x:c>
      <x:c r="Z2663" s="13" t="str">
        <x:v>Industrial / workshop / storage</x:v>
      </x:c>
    </x:row>
    <x:row r="2664" ht="75" customHeight="1">
      <x:c r="A2664" s="13" t="str">
        <x:v>SE1684</x:v>
      </x:c>
      <x:c r="B2664" s="15" t="str">
        <x:v>Woodley</x:v>
      </x:c>
      <x:c r="C2664" s="15" t="str">
        <x:v>Woodley</x:v>
      </x:c>
      <x:c r="D2664" s="14" t="n">
        <x:v>28025</x:v>
      </x:c>
      <x:c r="E2664" s="13" t="str">
        <x:v>Town</x:v>
      </x:c>
      <x:c r="F2664" s="15" t="str">
        <x:v>Headley Road Industrial Area</x:v>
      </x:c>
      <x:c r="G2664" s="15" t="str">
        <x:v>Unit 4, Multipark Headley Park 9, Reading RG5</x:v>
      </x:c>
      <x:c r="H2664" s="13" t="str">
        <x:v>Current</x:v>
      </x:c>
      <x:c r="I2664" s="14" t="n">
        <x:v>6419</x:v>
      </x:c>
      <x:c r="J2664" s="13" t="str">
        <x:f>IF(AND(ISNUMBER(I2664),I2664&gt;0),IF(I2664&lt;=1000,"1–1,000",IF(I2664&lt;=2500,"1,001–2,500",IF(I2664&lt;=5000,"2,501–5,000",IF(I2664&lt;=10000,"5,001–10,000","10,001–15,000")))),"5,001–10,000")</x:f>
        <x:v>5,001–10,000</x:v>
      </x:c>
      <x:c r="K2664" s="16"/>
      <x:c r="L2664" s="43" t="str">
        <x:f>IF(AND(ISNUMBER(I2664),I2664&gt;0,ISNUMBER(K2664),K2664&gt;0),K2664/I2664,"n.a.")</x:f>
        <x:v>n.a.</x:v>
      </x:c>
      <x:c r="M2664" s="43"/>
      <x:c r="N2664" s="13" t="str">
        <x:v>No</x:v>
      </x:c>
      <x:c r="O2664" s="15" t="str">
        <x:v>Non quoting 6419 sq ft Unit 4, Multipark Headley Park 9, Reading RG5 Unit 4 - Warehouse 6M minimum eaves height, Electrically operated loading door, 3 phase power, Concrete floor, Offices ...</x:v>
      </x:c>
      <x:c r="P2664" s="15" t="str">
        <x:v>Non quoting 6419 sq ft Unit 4, Multipark Headley Park 9, Reading RG5 Unit 4 - Warehouse 6M minimum eaves height, Electrically operated loading door, 3 phase power, Concrete floor, Offices ...</x:v>
      </x:c>
      <x:c r="Q2664" s="15" t="str">
        <x:v>Industrial/warehouse accommodation; ancillary offices; three-phase power.</x:v>
      </x:c>
      <x:c r="R2664" s="15" t="str">
        <x:v>Advertised to let Current advert observed on 4 November 2026. Allocated once to separate qualifying Woodley BUA.</x:v>
      </x:c>
      <x:c r="S2664" s="15" t="str">
        <x:v>https://www.zoopla.co.uk/to-rent/commercial/details/71626759/</x:v>
      </x:c>
      <x:c r="T2664" s="15" t="str">
        <x:v>https://www.rightmove.co.uk/properties/88201395#/?channel=COM_LET</x:v>
      </x:c>
      <x:c r="U2664" s="15" t="str"/>
      <x:c r="V2664" s="15" t="str">
        <x:v>Woodley — Headley Road Industrial Area</x:v>
      </x:c>
      <x:c r="W2664" s="15" t="str">
        <x:v>Individual unit ≤15,000 sq ft</x:v>
      </x:c>
      <x:c r="X2664" s="13" t="n">
        <x:f>IF(N2664="Yes",L2664,0)</x:f>
        <x:v>0</x:v>
      </x:c>
      <x:c r="Y2664" s="14" t="n">
        <x:v>1</x:v>
      </x:c>
      <x:c r="Z2664" s="13" t="str">
        <x:v>Industrial / workshop / storage</x:v>
      </x:c>
    </x:row>
    <x:row r="2665" ht="42" customHeight="1">
      <x:c r="A2665" s="13" t="str">
        <x:v>SE1685</x:v>
      </x:c>
      <x:c r="B2665" s="15" t="str">
        <x:v>Woodley</x:v>
      </x:c>
      <x:c r="C2665" s="15" t="str">
        <x:v>Woodley</x:v>
      </x:c>
      <x:c r="D2665" s="14" t="n">
        <x:v>28025</x:v>
      </x:c>
      <x:c r="E2665" s="13" t="str">
        <x:v>Town</x:v>
      </x:c>
      <x:c r="F2665" s="15" t="str">
        <x:v>Headley Road Industrial Area</x:v>
      </x:c>
      <x:c r="G2665" s="15" t="str">
        <x:v>Unit 9, Headley Park 10, Woodley, Reading RG5</x:v>
      </x:c>
      <x:c r="H2665" s="13" t="str">
        <x:v>Current</x:v>
      </x:c>
      <x:c r="I2665" s="14" t="n">
        <x:v>1795</x:v>
      </x:c>
      <x:c r="J2665" s="13" t="str">
        <x:f>IF(AND(ISNUMBER(I2665),I2665&gt;0),IF(I2665&lt;=1000,"1–1,000",IF(I2665&lt;=2500,"1,001–2,500",IF(I2665&lt;=5000,"2,501–5,000",IF(I2665&lt;=10000,"5,001–10,000","10,001–15,000")))),"1,001–2,500")</x:f>
        <x:v>1,001–2,500</x:v>
      </x:c>
      <x:c r="K2665" s="16"/>
      <x:c r="L2665" s="43" t="str">
        <x:f>IF(AND(ISNUMBER(I2665),I2665&gt;0,ISNUMBER(K2665),K2665&gt;0),K2665/I2665,"n.a.")</x:f>
        <x:v>n.a.</x:v>
      </x:c>
      <x:c r="M2665" s="43"/>
      <x:c r="N2665" s="13" t="str">
        <x:v>No</x:v>
      </x:c>
      <x:c r="O2665" s="15" t="str">
        <x:v>Not stated in reviewed sources</x:v>
      </x:c>
      <x:c r="P2665" s="15" t="str">
        <x:v>Not stated in reviewed sources</x:v>
      </x:c>
      <x:c r="Q2665" s="15" t="str">
        <x:v>Industrial/warehouse accommodation; trade counter; refurbished space.</x:v>
      </x:c>
      <x:c r="R2665" s="15" t="str">
        <x:v>Advertised to let Current advert observed on 4 November 2026. Allocated once to separate qualifying Woodley BUA.</x:v>
      </x:c>
      <x:c r="S2665" s="15" t="str">
        <x:v>https://www.zoopla.co.uk/to-rent/commercial/details/73720524/</x:v>
      </x:c>
      <x:c r="T2665" s="15" t="str">
        <x:v>https://www.rightmove.co.uk/properties/773397542434256#/?channel=COM_LET</x:v>
      </x:c>
      <x:c r="U2665" s="15" t="str"/>
      <x:c r="V2665" s="15" t="str">
        <x:v>Woodley — Headley Road Industrial Area</x:v>
      </x:c>
      <x:c r="W2665" s="15" t="str">
        <x:v>Individual unit ≤15,000 sq ft</x:v>
      </x:c>
      <x:c r="X2665" s="13" t="n">
        <x:f>IF(N2665="Yes",L2665,0)</x:f>
        <x:v>0</x:v>
      </x:c>
      <x:c r="Y2665" s="14" t="n">
        <x:v>1</x:v>
      </x:c>
      <x:c r="Z2665" s="13" t="str">
        <x:v>Industrial / workshop / storage</x:v>
      </x:c>
    </x:row>
    <x:row r="2666" ht="42" customHeight="1">
      <x:c r="A2666" s="13" t="str">
        <x:v>SE1686</x:v>
      </x:c>
      <x:c r="B2666" s="15" t="str">
        <x:v>Woodley</x:v>
      </x:c>
      <x:c r="C2666" s="15" t="str">
        <x:v>Woodley</x:v>
      </x:c>
      <x:c r="D2666" s="14" t="n">
        <x:v>28025</x:v>
      </x:c>
      <x:c r="E2666" s="13" t="str">
        <x:v>Town</x:v>
      </x:c>
      <x:c r="F2666" s="15" t="str">
        <x:v>Standalone / estate not stated</x:v>
      </x:c>
      <x:c r="G2666" s="15" t="str">
        <x:v>Unit 1, 29A Western Avenue, Woodley, Reading, RG5 3BJ</x:v>
      </x:c>
      <x:c r="H2666" s="13" t="str">
        <x:v>Current</x:v>
      </x:c>
      <x:c r="I2666" s="14" t="n">
        <x:v>1285</x:v>
      </x:c>
      <x:c r="J2666" s="13" t="str">
        <x:f>IF(AND(ISNUMBER(I2666),I2666&gt;0),IF(I2666&lt;=1000,"1–1,000",IF(I2666&lt;=2500,"1,001–2,500",IF(I2666&lt;=5000,"2,501–5,000",IF(I2666&lt;=10000,"5,001–10,000","10,001–15,000")))),"1,001–2,500")</x:f>
        <x:v>1,001–2,500</x:v>
      </x:c>
      <x:c r="K2666" s="16" t="n">
        <x:v>50004</x:v>
      </x:c>
      <x:c r="L2666" s="43" t="n">
        <x:f>IF(AND(ISNUMBER(I2666),I2666&gt;0,ISNUMBER(K2666),K2666&gt;0),K2666/I2666,"n.a.")</x:f>
        <x:v>38.9136186770428</x:v>
      </x:c>
      <x:c r="M2666" s="43"/>
      <x:c r="N2666" s="13" t="str">
        <x:v>Yes</x:v>
      </x:c>
      <x:c r="O2666" s="15" t="str">
        <x:v>Not stated in reviewed sources</x:v>
      </x:c>
      <x:c r="P2666" s="15" t="str">
        <x:v>Not stated in reviewed sources</x:v>
      </x:c>
      <x:c r="Q2666" s="15" t="str">
        <x:v>Workshop/industrial accommodation; ancillary offices; parking.</x:v>
      </x:c>
      <x:c r="R2666" s="15" t="str">
        <x:v>Advertised to let Current advert observed on 4 November 2026. Annual asking rent is 12 × advertised monthly rent; portal values may be rounded. Allocated once to separate qualifying Woodley BUA.</x:v>
      </x:c>
      <x:c r="S2666" s="15" t="str">
        <x:v>https://www.rightmove.co.uk/properties/782860783545681#/?channel=COM_LET</x:v>
      </x:c>
      <x:c r="T2666" s="15" t="str"/>
      <x:c r="U2666" s="15" t="str"/>
      <x:c r="V2666" s="15" t="str">
        <x:v>Woodley — Standalone / estate not stated</x:v>
      </x:c>
      <x:c r="W2666" s="15" t="str">
        <x:v>Individual unit ≤15,000 sq ft</x:v>
      </x:c>
      <x:c r="X2666" s="13" t="n">
        <x:f>IF(N2666="Yes",L2666,0)</x:f>
        <x:v>38.9136186770428</x:v>
      </x:c>
      <x:c r="Y2666" s="14" t="n">
        <x:v>1</x:v>
      </x:c>
      <x:c r="Z2666" s="13" t="str">
        <x:v>Industrial / workshop / storage</x:v>
      </x:c>
    </x:row>
    <x:row r="2667" ht="42" customHeight="1">
      <x:c r="A2667" s="13" t="str">
        <x:v>SE1687</x:v>
      </x:c>
      <x:c r="B2667" s="15" t="str">
        <x:v>Guildford</x:v>
      </x:c>
      <x:c r="C2667" s="15" t="str">
        <x:v>Bramley</x:v>
      </x:c>
      <x:c r="D2667" s="14" t="n">
        <x:v>4730</x:v>
      </x:c>
      <x:c r="E2667" s="13" t="str">
        <x:v>Nearby</x:v>
      </x:c>
      <x:c r="F2667" s="15" t="str">
        <x:v>Barton Road</x:v>
      </x:c>
      <x:c r="G2667" s="15" t="str">
        <x:v>Stores, Barton Road, Bramley, Guildford GU5</x:v>
      </x:c>
      <x:c r="H2667" s="13" t="str">
        <x:v>Current</x:v>
      </x:c>
      <x:c r="I2667" s="14" t="n">
        <x:v>800</x:v>
      </x:c>
      <x:c r="J2667" s="13" t="str">
        <x:f>IF(AND(ISNUMBER(I2667),I2667&gt;0),IF(I2667&lt;=1000,"1–1,000",IF(I2667&lt;=2500,"1,001–2,500",IF(I2667&lt;=5000,"2,501–5,000",IF(I2667&lt;=10000,"5,001–10,000","10,001–15,000")))),"1–1,000")</x:f>
        <x:v>1–1,000</x:v>
      </x:c>
      <x:c r="K2667" s="16" t="n">
        <x:v>10000</x:v>
      </x:c>
      <x:c r="L2667" s="43" t="n">
        <x:f>IF(AND(ISNUMBER(I2667),I2667&gt;0,ISNUMBER(K2667),K2667&gt;0),K2667/I2667,"n.a.")</x:f>
        <x:v>12.5</x:v>
      </x:c>
      <x:c r="M2667" s="43"/>
      <x:c r="N2667" s="13" t="str">
        <x:v>Yes</x:v>
      </x:c>
      <x:c r="O2667" s="15" t="str">
        <x:v>Not stated</x:v>
      </x:c>
      <x:c r="P2667" s="15" t="str">
        <x:v>Not stated</x:v>
      </x:c>
      <x:c r="Q2667" s="15" t="str">
        <x:v>Industrial, workshop or storage accommodation with yard or loading area.</x:v>
      </x:c>
      <x:c r="R2667" s="15" t="str">
        <x:v>Advertised to let Westwood direct rental register confirms £10,000 pa; portal rounded monthly figure ignored.</x:v>
      </x:c>
      <x:c r="S2667" s="15" t="str">
        <x:v>https://www.zoopla.co.uk/to-rent/commercial/details/68694534/</x:v>
      </x:c>
      <x:c r="T2667" s="15" t="str"/>
      <x:c r="U2667" s="15" t="str"/>
      <x:c r="V2667" s="15" t="str">
        <x:v>Guildford — Barton Road</x:v>
      </x:c>
      <x:c r="W2667" s="15" t="str">
        <x:v>Individual unit ≤15,000 sq ft</x:v>
      </x:c>
      <x:c r="X2667" s="13" t="n">
        <x:f>IF(N2667="Yes",L2667,0)</x:f>
        <x:v>12.5</x:v>
      </x:c>
      <x:c r="Y2667" s="14" t="n">
        <x:v>1</x:v>
      </x:c>
      <x:c r="Z2667" s="13" t="str">
        <x:v>Industrial / workshop / storage</x:v>
      </x:c>
    </x:row>
    <x:row r="2668" ht="42" customHeight="1">
      <x:c r="A2668" s="13" t="str">
        <x:v>SE1688</x:v>
      </x:c>
      <x:c r="B2668" s="15" t="str">
        <x:v>Guildford</x:v>
      </x:c>
      <x:c r="C2668" s="15" t="str">
        <x:v>Shalford</x:v>
      </x:c>
      <x:c r="D2668" s="14"/>
      <x:c r="E2668" s="13" t="str">
        <x:v>Nearby</x:v>
      </x:c>
      <x:c r="F2668" s="15" t="str">
        <x:v>Chinthurst Farm</x:v>
      </x:c>
      <x:c r="G2668" s="15" t="str">
        <x:v>Unit Chinthurst Farm, Chinthurst Farm, Guildford GU5</x:v>
      </x:c>
      <x:c r="H2668" s="13" t="str">
        <x:v>Current</x:v>
      </x:c>
      <x:c r="I2668" s="14" t="n">
        <x:v>4329</x:v>
      </x:c>
      <x:c r="J2668" s="13" t="str">
        <x:f>IF(AND(ISNUMBER(I2668),I2668&gt;0),IF(I2668&lt;=1000,"1–1,000",IF(I2668&lt;=2500,"1,001–2,500",IF(I2668&lt;=5000,"2,501–5,000",IF(I2668&lt;=10000,"5,001–10,000","10,001–15,000")))),"2,501–5,000")</x:f>
        <x:v>2,501–5,000</x:v>
      </x:c>
      <x:c r="K2668" s="16" t="n">
        <x:v>40000</x:v>
      </x:c>
      <x:c r="L2668" s="43" t="n">
        <x:f>IF(AND(ISNUMBER(I2668),I2668&gt;0,ISNUMBER(K2668),K2668&gt;0),K2668/I2668,"n.a.")</x:f>
        <x:v>9.24000924000924</x:v>
      </x:c>
      <x:c r="M2668" s="43" t="n">
        <x:v>9.24</x:v>
      </x:c>
      <x:c r="N2668" s="13" t="str">
        <x:v>Yes</x:v>
      </x:c>
      <x:c r="O2668" s="15" t="str">
        <x:v>Not stated</x:v>
      </x:c>
      <x:c r="P2668" s="15" t="str">
        <x:v>Electric Roller Shutter Door</x:v>
      </x:c>
      <x:c r="Q2668" s="15" t="str">
        <x:v>Industrial, workshop or storage accommodation with parking, three-phase power.</x:v>
      </x:c>
      <x:c r="R2668" s="15" t="str">
        <x:v>Advertised to let Host BUA population not separately matched.</x:v>
      </x:c>
      <x:c r="S2668" s="15" t="str">
        <x:v>https://www.zoopla.co.uk/to-rent/commercial/details/70070616/</x:v>
      </x:c>
      <x:c r="T2668" s="15" t="str"/>
      <x:c r="U2668" s="15" t="str"/>
      <x:c r="V2668" s="15" t="str">
        <x:v>Guildford — Chinthurst Farm</x:v>
      </x:c>
      <x:c r="W2668" s="15" t="str">
        <x:v>Individual unit ≤15,000 sq ft</x:v>
      </x:c>
      <x:c r="X2668" s="13" t="n">
        <x:f>IF(N2668="Yes",L2668,0)</x:f>
        <x:v>9.24000924000924</x:v>
      </x:c>
      <x:c r="Y2668" s="14" t="n">
        <x:v>1</x:v>
      </x:c>
      <x:c r="Z2668" s="13" t="str">
        <x:v>Industrial / workshop / storage</x:v>
      </x:c>
    </x:row>
    <x:row r="2669" ht="42" customHeight="1">
      <x:c r="A2669" s="13" t="str">
        <x:v>SE1689</x:v>
      </x:c>
      <x:c r="B2669" s="15" t="str">
        <x:v>Guildford</x:v>
      </x:c>
      <x:c r="C2669" s="15" t="str">
        <x:v>Bramley</x:v>
      </x:c>
      <x:c r="D2669" s="14" t="n">
        <x:v>4730</x:v>
      </x:c>
      <x:c r="E2669" s="13" t="str">
        <x:v>Nearby</x:v>
      </x:c>
      <x:c r="F2669" s="15" t="str">
        <x:v>Gedore Torque</x:v>
      </x:c>
      <x:c r="G2669" s="15" t="str">
        <x:v>Meadow View, Gedore Torque, Tannery Lane, Guildford GU5</x:v>
      </x:c>
      <x:c r="H2669" s="13" t="str">
        <x:v>Current</x:v>
      </x:c>
      <x:c r="I2669" s="14" t="n">
        <x:v>4601</x:v>
      </x:c>
      <x:c r="J2669" s="13" t="str">
        <x:f>IF(AND(ISNUMBER(I2669),I2669&gt;0),IF(I2669&lt;=1000,"1–1,000",IF(I2669&lt;=2500,"1,001–2,500",IF(I2669&lt;=5000,"2,501–5,000",IF(I2669&lt;=10000,"5,001–10,000","10,001–15,000")))),"2,501–5,000")</x:f>
        <x:v>2,501–5,000</x:v>
      </x:c>
      <x:c r="K2669" s="16" t="n">
        <x:v>59800</x:v>
      </x:c>
      <x:c r="L2669" s="43" t="n">
        <x:f>IF(AND(ISNUMBER(I2669),I2669&gt;0,ISNUMBER(K2669),K2669&gt;0),K2669/I2669,"n.a.")</x:f>
        <x:v>12.997174527276679</x:v>
      </x:c>
      <x:c r="M2669" s="43" t="n">
        <x:v>13</x:v>
      </x:c>
      <x:c r="N2669" s="13" t="str">
        <x:v>Yes</x:v>
      </x:c>
      <x:c r="O2669" s="15" t="str">
        <x:v>Not stated</x:v>
      </x:c>
      <x:c r="P2669" s="15" t="str">
        <x:v>Option to install roller shutter door available</x:v>
      </x:c>
      <x:c r="Q2669" s="15" t="str">
        <x:v>Industrial, workshop or storage accommodation with yard or loading area, parking.</x:v>
      </x:c>
      <x:c r="R2669" s="15" t="str">
        <x:v>Advertised to let</x:v>
      </x:c>
      <x:c r="S2669" s="15" t="str">
        <x:v>https://www.zoopla.co.uk/to-rent/commercial/details/73768565/</x:v>
      </x:c>
      <x:c r="T2669" s="15" t="str"/>
      <x:c r="U2669" s="15" t="str"/>
      <x:c r="V2669" s="15" t="str">
        <x:v>Guildford — Gedore Torque</x:v>
      </x:c>
      <x:c r="W2669" s="15" t="str">
        <x:v>Individual unit ≤15,000 sq ft</x:v>
      </x:c>
      <x:c r="X2669" s="13" t="n">
        <x:f>IF(N2669="Yes",L2669,0)</x:f>
        <x:v>12.997174527276679</x:v>
      </x:c>
      <x:c r="Y2669" s="14" t="n">
        <x:v>1</x:v>
      </x:c>
      <x:c r="Z2669" s="13" t="str">
        <x:v>Industrial / workshop / storage</x:v>
      </x:c>
    </x:row>
    <x:row r="2670" ht="42" customHeight="1">
      <x:c r="A2670" s="13" t="str">
        <x:v>SE1690</x:v>
      </x:c>
      <x:c r="B2670" s="15" t="str">
        <x:v>Guildford</x:v>
      </x:c>
      <x:c r="C2670" s="15" t="str">
        <x:v>Bramley</x:v>
      </x:c>
      <x:c r="D2670" s="14" t="n">
        <x:v>4730</x:v>
      </x:c>
      <x:c r="E2670" s="13" t="str">
        <x:v>Nearby</x:v>
      </x:c>
      <x:c r="F2670" s="15" t="str">
        <x:v>Gedore Torque</x:v>
      </x:c>
      <x:c r="G2670" s="15" t="str">
        <x:v>Roller Unit, Gedore Torque, Tannery Lane, Guildford GU5</x:v>
      </x:c>
      <x:c r="H2670" s="13" t="str">
        <x:v>Current</x:v>
      </x:c>
      <x:c r="I2670" s="14" t="n">
        <x:v>987</x:v>
      </x:c>
      <x:c r="J2670" s="13" t="str">
        <x:f>IF(AND(ISNUMBER(I2670),I2670&gt;0),IF(I2670&lt;=1000,"1–1,000",IF(I2670&lt;=2500,"1,001–2,500",IF(I2670&lt;=5000,"2,501–5,000",IF(I2670&lt;=10000,"5,001–10,000","10,001–15,000")))),"1–1,000")</x:f>
        <x:v>1–1,000</x:v>
      </x:c>
      <x:c r="K2670" s="16" t="n">
        <x:v>15000</x:v>
      </x:c>
      <x:c r="L2670" s="43" t="n">
        <x:f>IF(AND(ISNUMBER(I2670),I2670&gt;0,ISNUMBER(K2670),K2670&gt;0),K2670/I2670,"n.a.")</x:f>
        <x:v>15.19756838905775</x:v>
      </x:c>
      <x:c r="M2670" s="43" t="n">
        <x:v>15.2</x:v>
      </x:c>
      <x:c r="N2670" s="13" t="str">
        <x:v>Yes</x:v>
      </x:c>
      <x:c r="O2670" s="15" t="str">
        <x:v>Not stated</x:v>
      </x:c>
      <x:c r="P2670" s="15" t="str">
        <x:v>Roller shutter door for convenient access and loading</x:v>
      </x:c>
      <x:c r="Q2670" s="15" t="str">
        <x:v>Industrial, workshop or storage accommodation with parking.</x:v>
      </x:c>
      <x:c r="R2670" s="15" t="str">
        <x:v>Advertised to let</x:v>
      </x:c>
      <x:c r="S2670" s="15" t="str">
        <x:v>https://www.zoopla.co.uk/to-rent/commercial/details/74678993/</x:v>
      </x:c>
      <x:c r="T2670" s="15" t="str"/>
      <x:c r="U2670" s="15" t="str"/>
      <x:c r="V2670" s="15" t="str">
        <x:v>Guildford — Gedore Torque</x:v>
      </x:c>
      <x:c r="W2670" s="15" t="str">
        <x:v>Individual unit ≤15,000 sq ft</x:v>
      </x:c>
      <x:c r="X2670" s="13" t="n">
        <x:f>IF(N2670="Yes",L2670,0)</x:f>
        <x:v>15.19756838905775</x:v>
      </x:c>
      <x:c r="Y2670" s="14" t="n">
        <x:v>1</x:v>
      </x:c>
      <x:c r="Z2670" s="13" t="str">
        <x:v>Industrial / workshop / storage</x:v>
      </x:c>
    </x:row>
    <x:row r="2671" ht="42" customHeight="1">
      <x:c r="A2671" s="13" t="str">
        <x:v>SE1691</x:v>
      </x:c>
      <x:c r="B2671" s="15" t="str">
        <x:v>Guildford</x:v>
      </x:c>
      <x:c r="C2671" s="15" t="str">
        <x:v>Bramley</x:v>
      </x:c>
      <x:c r="D2671" s="14" t="n">
        <x:v>4730</x:v>
      </x:c>
      <x:c r="E2671" s="13" t="str">
        <x:v>Nearby</x:v>
      </x:c>
      <x:c r="F2671" s="15" t="str">
        <x:v>Gedore Torque</x:v>
      </x:c>
      <x:c r="G2671" s="15" t="str">
        <x:v>The Gedore Unit, Gedore Torque, Tannery Lane, Guildford GU5</x:v>
      </x:c>
      <x:c r="H2671" s="13" t="str">
        <x:v>Current</x:v>
      </x:c>
      <x:c r="I2671" s="14" t="n">
        <x:v>2303</x:v>
      </x:c>
      <x:c r="J2671" s="13" t="str">
        <x:f>IF(AND(ISNUMBER(I2671),I2671&gt;0),IF(I2671&lt;=1000,"1–1,000",IF(I2671&lt;=2500,"1,001–2,500",IF(I2671&lt;=5000,"2,501–5,000",IF(I2671&lt;=10000,"5,001–10,000","10,001–15,000")))),"1,001–2,500")</x:f>
        <x:v>1,001–2,500</x:v>
      </x:c>
      <x:c r="K2671" s="16" t="n">
        <x:v>32000</x:v>
      </x:c>
      <x:c r="L2671" s="43" t="n">
        <x:f>IF(AND(ISNUMBER(I2671),I2671&gt;0,ISNUMBER(K2671),K2671&gt;0),K2671/I2671,"n.a.")</x:f>
        <x:v>13.894919669995657</x:v>
      </x:c>
      <x:c r="M2671" s="43" t="n">
        <x:v>13.89</x:v>
      </x:c>
      <x:c r="N2671" s="13" t="str">
        <x:v>Yes</x:v>
      </x:c>
      <x:c r="O2671" s="15" t="str">
        <x:v>2.6 max eaves.</x:v>
      </x:c>
      <x:c r="P2671" s="15" t="str">
        <x:v>Not stated</x:v>
      </x:c>
      <x:c r="Q2671" s="15" t="str">
        <x:v>Industrial, workshop or storage accommodation with ancillary office space, three-phase power.</x:v>
      </x:c>
      <x:c r="R2671" s="15" t="str">
        <x:v>Advertised to let</x:v>
      </x:c>
      <x:c r="S2671" s="15" t="str">
        <x:v>https://www.zoopla.co.uk/to-rent/commercial/details/72852225/</x:v>
      </x:c>
      <x:c r="T2671" s="15" t="str"/>
      <x:c r="U2671" s="15" t="str"/>
      <x:c r="V2671" s="15" t="str">
        <x:v>Guildford — Gedore Torque</x:v>
      </x:c>
      <x:c r="W2671" s="15" t="str">
        <x:v>Individual unit ≤15,000 sq ft</x:v>
      </x:c>
      <x:c r="X2671" s="13" t="n">
        <x:f>IF(N2671="Yes",L2671,0)</x:f>
        <x:v>13.894919669995657</x:v>
      </x:c>
      <x:c r="Y2671" s="14" t="n">
        <x:v>1</x:v>
      </x:c>
      <x:c r="Z2671" s="13" t="str">
        <x:v>Industrial / workshop / storage</x:v>
      </x:c>
    </x:row>
    <x:row r="2672" ht="42" customHeight="1">
      <x:c r="A2672" s="13" t="str">
        <x:v>SE1692</x:v>
      </x:c>
      <x:c r="B2672" s="15" t="str">
        <x:v>Guildford</x:v>
      </x:c>
      <x:c r="C2672" s="15" t="str">
        <x:v>Peasmarsh</x:v>
      </x:c>
      <x:c r="D2672" s="14"/>
      <x:c r="E2672" s="13" t="str">
        <x:v>Nearby</x:v>
      </x:c>
      <x:c r="F2672" s="15" t="str">
        <x:v>Heyworth Business Park</x:v>
      </x:c>
      <x:c r="G2672" s="15" t="str">
        <x:v>Unit 7, Heyworth Business Park, Guildford GU3</x:v>
      </x:c>
      <x:c r="H2672" s="13" t="str">
        <x:v>Current</x:v>
      </x:c>
      <x:c r="I2672" s="14" t="n">
        <x:v>2536</x:v>
      </x:c>
      <x:c r="J2672" s="13" t="str">
        <x:f>IF(AND(ISNUMBER(I2672),I2672&gt;0),IF(I2672&lt;=1000,"1–1,000",IF(I2672&lt;=2500,"1,001–2,500",IF(I2672&lt;=5000,"2,501–5,000",IF(I2672&lt;=10000,"5,001–10,000","10,001–15,000")))),"2,501–5,000")</x:f>
        <x:v>2,501–5,000</x:v>
      </x:c>
      <x:c r="K2672" s="16" t="n">
        <x:v>63400</x:v>
      </x:c>
      <x:c r="L2672" s="43" t="n">
        <x:f>IF(AND(ISNUMBER(I2672),I2672&gt;0,ISNUMBER(K2672),K2672&gt;0),K2672/I2672,"n.a.")</x:f>
        <x:v>25</x:v>
      </x:c>
      <x:c r="M2672" s="43" t="n">
        <x:v>25</x:v>
      </x:c>
      <x:c r="N2672" s="13" t="str">
        <x:v>Yes</x:v>
      </x:c>
      <x:c r="O2672" s="15" t="str">
        <x:v>Not stated</x:v>
      </x:c>
      <x:c r="P2672" s="15" t="str">
        <x:v>Scope for roller shutter to be fitted.</x:v>
      </x:c>
      <x:c r="Q2672" s="15" t="str">
        <x:v>Industrial, workshop or storage accommodation with ancillary office space, parking.</x:v>
      </x:c>
      <x:c r="R2672" s="15" t="str">
        <x:v>Advertised to let Host BUA population not separately matched.</x:v>
      </x:c>
      <x:c r="S2672" s="15" t="str">
        <x:v>https://www.zoopla.co.uk/to-rent/commercial/details/72509544/</x:v>
      </x:c>
      <x:c r="T2672" s="15" t="str"/>
      <x:c r="U2672" s="15" t="str"/>
      <x:c r="V2672" s="15" t="str">
        <x:v>Guildford — Heyworth Business Park</x:v>
      </x:c>
      <x:c r="W2672" s="15" t="str">
        <x:v>Individual unit ≤15,000 sq ft</x:v>
      </x:c>
      <x:c r="X2672" s="13" t="n">
        <x:f>IF(N2672="Yes",L2672,0)</x:f>
        <x:v>25</x:v>
      </x:c>
      <x:c r="Y2672" s="14" t="n">
        <x:v>1</x:v>
      </x:c>
      <x:c r="Z2672" s="13" t="str">
        <x:v>Industrial / workshop / storage</x:v>
      </x:c>
    </x:row>
    <x:row r="2673" ht="42" customHeight="1">
      <x:c r="A2673" s="13" t="str">
        <x:v>SE1693</x:v>
      </x:c>
      <x:c r="B2673" s="15" t="str">
        <x:v>Guildford</x:v>
      </x:c>
      <x:c r="C2673" s="15" t="str">
        <x:v>Peasmarsh</x:v>
      </x:c>
      <x:c r="D2673" s="14"/>
      <x:c r="E2673" s="13" t="str">
        <x:v>Nearby</x:v>
      </x:c>
      <x:c r="F2673" s="15" t="str">
        <x:v>Heyworth Business Park</x:v>
      </x:c>
      <x:c r="G2673" s="15" t="str">
        <x:v>Unit 8, Heyworth Business Park, Guildford GU3</x:v>
      </x:c>
      <x:c r="H2673" s="13" t="str">
        <x:v>Current</x:v>
      </x:c>
      <x:c r="I2673" s="14" t="n">
        <x:v>3000</x:v>
      </x:c>
      <x:c r="J2673" s="13" t="str">
        <x:f>IF(AND(ISNUMBER(I2673),I2673&gt;0),IF(I2673&lt;=1000,"1–1,000",IF(I2673&lt;=2500,"1,001–2,500",IF(I2673&lt;=5000,"2,501–5,000",IF(I2673&lt;=10000,"5,001–10,000","10,001–15,000")))),"2,501–5,000")</x:f>
        <x:v>2,501–5,000</x:v>
      </x:c>
      <x:c r="K2673" s="16" t="n">
        <x:v>75000</x:v>
      </x:c>
      <x:c r="L2673" s="43" t="n">
        <x:f>IF(AND(ISNUMBER(I2673),I2673&gt;0,ISNUMBER(K2673),K2673&gt;0),K2673/I2673,"n.a.")</x:f>
        <x:v>25</x:v>
      </x:c>
      <x:c r="M2673" s="43" t="n">
        <x:v>25</x:v>
      </x:c>
      <x:c r="N2673" s="13" t="str">
        <x:v>Yes</x:v>
      </x:c>
      <x:c r="O2673" s="15" t="str">
        <x:v>Not stated</x:v>
      </x:c>
      <x:c r="P2673" s="15" t="str">
        <x:v>Scope for roller shutter to be fitted.</x:v>
      </x:c>
      <x:c r="Q2673" s="15" t="str">
        <x:v>Industrial, workshop or storage accommodation with ancillary office space, parking.</x:v>
      </x:c>
      <x:c r="R2673" s="15" t="str">
        <x:v>Advertised to let Host BUA population not separately matched.</x:v>
      </x:c>
      <x:c r="S2673" s="15" t="str">
        <x:v>https://www.zoopla.co.uk/to-rent/commercial/details/72510851/</x:v>
      </x:c>
      <x:c r="T2673" s="15" t="str"/>
      <x:c r="U2673" s="15" t="str"/>
      <x:c r="V2673" s="15" t="str">
        <x:v>Guildford — Heyworth Business Park</x:v>
      </x:c>
      <x:c r="W2673" s="15" t="str">
        <x:v>Individual unit ≤15,000 sq ft</x:v>
      </x:c>
      <x:c r="X2673" s="13" t="n">
        <x:f>IF(N2673="Yes",L2673,0)</x:f>
        <x:v>25</x:v>
      </x:c>
      <x:c r="Y2673" s="14" t="n">
        <x:v>1</x:v>
      </x:c>
      <x:c r="Z2673" s="13" t="str">
        <x:v>Industrial / workshop / storage</x:v>
      </x:c>
    </x:row>
    <x:row r="2674" ht="42" customHeight="1">
      <x:c r="A2674" s="13" t="str">
        <x:v>SE1694</x:v>
      </x:c>
      <x:c r="B2674" s="15" t="str">
        <x:v>Guildford</x:v>
      </x:c>
      <x:c r="C2674" s="15" t="str">
        <x:v>Bramley</x:v>
      </x:c>
      <x:c r="D2674" s="14" t="n">
        <x:v>4730</x:v>
      </x:c>
      <x:c r="E2674" s="13" t="str">
        <x:v>Nearby</x:v>
      </x:c>
      <x:c r="F2674" s="15" t="str">
        <x:v>Old Beaver Depot</x:v>
      </x:c>
      <x:c r="G2674" s="15" t="str">
        <x:v>Old Beaver Depot, Birtley Road, Bramley, Guildford, GU5 0LA</x:v>
      </x:c>
      <x:c r="H2674" s="13" t="str">
        <x:v>Current</x:v>
      </x:c>
      <x:c r="I2674" s="14" t="n">
        <x:v>3000</x:v>
      </x:c>
      <x:c r="J2674" s="13" t="str">
        <x:f>IF(AND(ISNUMBER(I2674),I2674&gt;0),IF(I2674&lt;=1000,"1–1,000",IF(I2674&lt;=2500,"1,001–2,500",IF(I2674&lt;=5000,"2,501–5,000",IF(I2674&lt;=10000,"5,001–10,000","10,001–15,000")))),"2,501–5,000")</x:f>
        <x:v>2,501–5,000</x:v>
      </x:c>
      <x:c r="K2674" s="16"/>
      <x:c r="L2674" s="43" t="str">
        <x:f>IF(AND(ISNUMBER(I2674),I2674&gt;0,ISNUMBER(K2674),K2674&gt;0),K2674/I2674,"n.a.")</x:f>
        <x:v>n.a.</x:v>
      </x:c>
      <x:c r="M2674" s="43"/>
      <x:c r="N2674" s="13" t="str">
        <x:v>No</x:v>
      </x:c>
      <x:c r="O2674" s="15" t="str">
        <x:v>5.7 eaves height</x:v>
      </x:c>
      <x:c r="P2674" s="15" t="str">
        <x:v>Roller shutter door</x:v>
      </x:c>
      <x:c r="Q2674" s="15" t="str">
        <x:v>Industrial, workshop or storage accommodation with ancillary office space, yard or loading area.</x:v>
      </x:c>
      <x:c r="R2674" s="15" t="str">
        <x:v>Advertised to let</x:v>
      </x:c>
      <x:c r="S2674" s="15" t="str">
        <x:v>https://www.rightmove.co.uk/properties/764880483972241#/?channel=COM_LET</x:v>
      </x:c>
      <x:c r="T2674" s="15" t="str"/>
      <x:c r="U2674" s="15" t="str"/>
      <x:c r="V2674" s="15" t="str">
        <x:v>Guildford — Old Beaver Depot</x:v>
      </x:c>
      <x:c r="W2674" s="15" t="str">
        <x:v>Individual unit ≤15,000 sq ft</x:v>
      </x:c>
      <x:c r="X2674" s="13" t="n">
        <x:f>IF(N2674="Yes",L2674,0)</x:f>
        <x:v>0</x:v>
      </x:c>
      <x:c r="Y2674" s="14" t="n">
        <x:v>1</x:v>
      </x:c>
      <x:c r="Z2674" s="13" t="str">
        <x:v>Industrial / workshop / storage</x:v>
      </x:c>
    </x:row>
    <x:row r="2675" ht="49" customHeight="1">
      <x:c r="A2675" s="13" t="str">
        <x:v>SE1695</x:v>
      </x:c>
      <x:c r="B2675" s="15" t="str">
        <x:v>Guildford</x:v>
      </x:c>
      <x:c r="C2675" s="15" t="str">
        <x:v>Peasmarsh</x:v>
      </x:c>
      <x:c r="D2675" s="14"/>
      <x:c r="E2675" s="13" t="str">
        <x:v>Nearby</x:v>
      </x:c>
      <x:c r="F2675" s="15" t="str">
        <x:v>Weyvern Place / Weyvern Park</x:v>
      </x:c>
      <x:c r="G2675" s="15" t="str">
        <x:v>Unit D, Weyvern Place, Weyvern Park, Peasmarsh, Guildford GU3 1LZ</x:v>
      </x:c>
      <x:c r="H2675" s="13" t="str">
        <x:v>Current</x:v>
      </x:c>
      <x:c r="I2675" s="14" t="n">
        <x:v>532</x:v>
      </x:c>
      <x:c r="J2675" s="13" t="str">
        <x:f>IF(AND(ISNUMBER(I2675),I2675&gt;0),IF(I2675&lt;=1000,"1–1,000",IF(I2675&lt;=2500,"1,001–2,500",IF(I2675&lt;=5000,"2,501–5,000",IF(I2675&lt;=10000,"5,001–10,000","10,001–15,000")))),"1–1,000")</x:f>
        <x:v>1–1,000</x:v>
      </x:c>
      <x:c r="K2675" s="16" t="n">
        <x:v>13079</x:v>
      </x:c>
      <x:c r="L2675" s="43" t="n">
        <x:f>IF(AND(ISNUMBER(I2675),I2675&gt;0,ISNUMBER(K2675),K2675&gt;0),K2675/I2675,"n.a.")</x:f>
        <x:v>24.584586466165412</x:v>
      </x:c>
      <x:c r="M2675" s="43"/>
      <x:c r="N2675" s="13" t="str">
        <x:v>Yes</x:v>
      </x:c>
      <x:c r="O2675" s="15" t="str">
        <x:v>Not stated</x:v>
      </x:c>
      <x:c r="P2675" s="15" t="str">
        <x:v>Not stated</x:v>
      </x:c>
      <x:c r="Q2675" s="15" t="str">
        <x:v>Single-storey workshop and office unit with parking, kitchen and WC.</x:v>
      </x:c>
      <x:c r="R2675" s="15" t="str">
        <x:v>Advertised to let Direct Park Steele advert; single-storey workshop/office, IPMS 3 floor area. Portal quoted £18.69/sq ft does not reconcile with total area/annual rent; omitted from reliable rate. Host BUA population not separately matched.</x:v>
      </x:c>
      <x:c r="S2675" s="15" t="str">
        <x:v>https://www.parksteele.com/properties/unit-d-weyvern-place-weyvern-park-peasmarsh-guildford-gu3-1lz</x:v>
      </x:c>
      <x:c r="T2675" s="15" t="str"/>
      <x:c r="U2675" s="15" t="str"/>
      <x:c r="V2675" s="15" t="str">
        <x:v>Guildford — Weyvern Place / Weyvern Park</x:v>
      </x:c>
      <x:c r="W2675" s="15" t="str">
        <x:v>Individual unit ≤15,000 sq ft</x:v>
      </x:c>
      <x:c r="X2675" s="13" t="n">
        <x:f>IF(N2675="Yes",L2675,0)</x:f>
        <x:v>24.584586466165412</x:v>
      </x:c>
      <x:c r="Y2675" s="14" t="n">
        <x:v>1</x:v>
      </x:c>
      <x:c r="Z2675" s="13" t="str">
        <x:v>Industrial / workshop / storage</x:v>
      </x:c>
    </x:row>
    <x:row r="2676" ht="42" customHeight="1">
      <x:c r="A2676" s="13" t="str">
        <x:v>SE1696</x:v>
      </x:c>
      <x:c r="B2676" s="15" t="str">
        <x:v>Guildford</x:v>
      </x:c>
      <x:c r="C2676" s="15" t="str">
        <x:v>Peasmarsh</x:v>
      </x:c>
      <x:c r="D2676" s="14"/>
      <x:c r="E2676" s="13" t="str">
        <x:v>Nearby</x:v>
      </x:c>
      <x:c r="F2676" s="15" t="str">
        <x:v>Weyvern Place / Weyvern Park</x:v>
      </x:c>
      <x:c r="G2676" s="15" t="str">
        <x:v>Unit F, Weyvern Place, Weyvern Park, Old Portsmouth Road, Peasmarsh GU3 1LZ</x:v>
      </x:c>
      <x:c r="H2676" s="13" t="str">
        <x:v>Current</x:v>
      </x:c>
      <x:c r="I2676" s="14" t="n">
        <x:v>963</x:v>
      </x:c>
      <x:c r="J2676" s="13" t="str">
        <x:f>IF(AND(ISNUMBER(I2676),I2676&gt;0),IF(I2676&lt;=1000,"1–1,000",IF(I2676&lt;=2500,"1,001–2,500",IF(I2676&lt;=5000,"2,501–5,000",IF(I2676&lt;=10000,"5,001–10,000","10,001–15,000")))),"1–1,000")</x:f>
        <x:v>1–1,000</x:v>
      </x:c>
      <x:c r="K2676" s="16" t="n">
        <x:v>18000</x:v>
      </x:c>
      <x:c r="L2676" s="43" t="n">
        <x:f>IF(AND(ISNUMBER(I2676),I2676&gt;0,ISNUMBER(K2676),K2676&gt;0),K2676/I2676,"n.a.")</x:f>
        <x:v>18.69158878504673</x:v>
      </x:c>
      <x:c r="M2676" s="43" t="n">
        <x:v>18.69</x:v>
      </x:c>
      <x:c r="N2676" s="13" t="str">
        <x:v>Yes</x:v>
      </x:c>
      <x:c r="O2676" s="15" t="str">
        <x:v>Not stated</x:v>
      </x:c>
      <x:c r="P2676" s="15" t="str">
        <x:v>Not stated</x:v>
      </x:c>
      <x:c r="Q2676" s="15" t="str">
        <x:v>Industrial, workshop or storage accommodation with ancillary office space, parking, three-phase power.</x:v>
      </x:c>
      <x:c r="R2676" s="15" t="str">
        <x:v>Advertised to let Host BUA population not separately matched.</x:v>
      </x:c>
      <x:c r="S2676" s="15" t="str">
        <x:v>https://www.zoopla.co.uk/to-rent/commercial/details/73299079/</x:v>
      </x:c>
      <x:c r="T2676" s="15" t="str"/>
      <x:c r="U2676" s="15" t="str"/>
      <x:c r="V2676" s="15" t="str">
        <x:v>Guildford — Weyvern Place / Weyvern Park</x:v>
      </x:c>
      <x:c r="W2676" s="15" t="str">
        <x:v>Individual unit ≤15,000 sq ft</x:v>
      </x:c>
      <x:c r="X2676" s="13" t="n">
        <x:f>IF(N2676="Yes",L2676,0)</x:f>
        <x:v>18.69158878504673</x:v>
      </x:c>
      <x:c r="Y2676" s="14" t="n">
        <x:v>1</x:v>
      </x:c>
      <x:c r="Z2676" s="13" t="str">
        <x:v>Industrial / workshop / storage</x:v>
      </x:c>
    </x:row>
    <x:row r="2677" ht="42" customHeight="1">
      <x:c r="A2677" s="13" t="str">
        <x:v>SE1697</x:v>
      </x:c>
      <x:c r="B2677" s="15" t="str">
        <x:v>Guildford</x:v>
      </x:c>
      <x:c r="C2677" s="15" t="str">
        <x:v>Guildford</x:v>
      </x:c>
      <x:c r="D2677" s="14" t="n">
        <x:v>77880</x:v>
      </x:c>
      <x:c r="E2677" s="13" t="str">
        <x:v>Town</x:v>
      </x:c>
      <x:c r="F2677" s="15" t="str">
        <x:v>Bridge Park / Merrow Business Park</x:v>
      </x:c>
      <x:c r="G2677" s="15" t="str">
        <x:v>Unit 2 Bridge Park, Merrow Lane, Guildford, GU4 7BF</x:v>
      </x:c>
      <x:c r="H2677" s="13" t="str">
        <x:v>Uncertain</x:v>
      </x:c>
      <x:c r="I2677" s="14" t="n">
        <x:v>3252</x:v>
      </x:c>
      <x:c r="J2677" s="13" t="str">
        <x:f>IF(AND(ISNUMBER(I2677),I2677&gt;0),IF(I2677&lt;=1000,"1–1,000",IF(I2677&lt;=2500,"1,001–2,500",IF(I2677&lt;=5000,"2,501–5,000",IF(I2677&lt;=10000,"5,001–10,000","10,001–15,000")))),"2,501–5,000")</x:f>
        <x:v>2,501–5,000</x:v>
      </x:c>
      <x:c r="K2677" s="16" t="n">
        <x:v>65004</x:v>
      </x:c>
      <x:c r="L2677" s="43" t="n">
        <x:f>IF(AND(ISNUMBER(I2677),I2677&gt;0,ISNUMBER(K2677),K2677&gt;0),K2677/I2677,"n.a.")</x:f>
        <x:v>19.988929889298895</x:v>
      </x:c>
      <x:c r="M2677" s="43"/>
      <x:c r="N2677" s="13" t="str">
        <x:v>No</x:v>
      </x:c>
      <x:c r="O2677" s="15" t="str">
        <x:v>Internal Eaves 6.6m (max)</x:v>
      </x:c>
      <x:c r="P2677" s="15" t="str">
        <x:v>Electronically operated loading door</x:v>
      </x:c>
      <x:c r="Q2677" s="15" t="str">
        <x:v>Industrial, workshop or storage accommodation with ancillary office space, parking, three-phase power.</x:v>
      </x:c>
      <x:c r="R2677" s="15" t="str">
        <x:v>Availability or demise requires confirmation Annual rent is displayed monthly asking rent ×12; portal rounding may differ from lease quote.</x:v>
      </x:c>
      <x:c r="S2677" s="15" t="str">
        <x:v>https://www.rightmove.co.uk/properties/721780954862176#/?channel=COM_LET</x:v>
      </x:c>
      <x:c r="T2677" s="15" t="str"/>
      <x:c r="U2677" s="15" t="str"/>
      <x:c r="V2677" s="15" t="str">
        <x:v>Guildford — Bridge Park / Merrow Business Park</x:v>
      </x:c>
      <x:c r="W2677" s="15" t="str">
        <x:v>Individual unit ≤15,000 sq ft</x:v>
      </x:c>
      <x:c r="X2677" s="13" t="n">
        <x:f>IF(N2677="Yes",L2677,0)</x:f>
        <x:v>0</x:v>
      </x:c>
      <x:c r="Y2677" s="14" t="n">
        <x:v>1</x:v>
      </x:c>
      <x:c r="Z2677" s="13" t="str">
        <x:v>Industrial / workshop / storage</x:v>
      </x:c>
    </x:row>
    <x:row r="2678" ht="42" customHeight="1">
      <x:c r="A2678" s="13" t="str">
        <x:v>SE1698</x:v>
      </x:c>
      <x:c r="B2678" s="15" t="str">
        <x:v>Guildford</x:v>
      </x:c>
      <x:c r="C2678" s="15" t="str">
        <x:v>Guildford</x:v>
      </x:c>
      <x:c r="D2678" s="14" t="n">
        <x:v>77880</x:v>
      </x:c>
      <x:c r="E2678" s="13" t="str">
        <x:v>Town</x:v>
      </x:c>
      <x:c r="F2678" s="15" t="str">
        <x:v>Bridge Park / Merrow Business Park</x:v>
      </x:c>
      <x:c r="G2678" s="15" t="str">
        <x:v>Unit 3 Bridge Park, Merrow Lane, Guildford, GU4 7BF</x:v>
      </x:c>
      <x:c r="H2678" s="13" t="str">
        <x:v>Current</x:v>
      </x:c>
      <x:c r="I2678" s="14" t="n">
        <x:v>3209</x:v>
      </x:c>
      <x:c r="J2678" s="13" t="str">
        <x:f>IF(AND(ISNUMBER(I2678),I2678&gt;0),IF(I2678&lt;=1000,"1–1,000",IF(I2678&lt;=2500,"1,001–2,500",IF(I2678&lt;=5000,"2,501–5,000",IF(I2678&lt;=10000,"5,001–10,000","10,001–15,000")))),"2,501–5,000")</x:f>
        <x:v>2,501–5,000</x:v>
      </x:c>
      <x:c r="K2678" s="16" t="n">
        <x:v>65000</x:v>
      </x:c>
      <x:c r="L2678" s="43" t="n">
        <x:f>IF(AND(ISNUMBER(I2678),I2678&gt;0,ISNUMBER(K2678),K2678&gt;0),K2678/I2678,"n.a.")</x:f>
        <x:v>20.25553131816765</x:v>
      </x:c>
      <x:c r="M2678" s="43"/>
      <x:c r="N2678" s="13" t="str">
        <x:v>Yes</x:v>
      </x:c>
      <x:c r="O2678" s="15" t="str">
        <x:v>Eaves Min 5.51m / Max 6.62m</x:v>
      </x:c>
      <x:c r="P2678" s="15" t="str">
        <x:v>Electronically Operated Loading Door</x:v>
      </x:c>
      <x:c r="Q2678" s="15" t="str">
        <x:v>Industrial, workshop or storage accommodation with ancillary office space, parking, three-phase power.</x:v>
      </x:c>
      <x:c r="R2678" s="15" t="str">
        <x:v>Advertised to let Annual rent is displayed monthly asking rent ×12; portal rounding may differ from lease quote.</x:v>
      </x:c>
      <x:c r="S2678" s="15" t="str">
        <x:v>https://www.rightmove.co.uk/properties/764553019790256#/?channel=COM_LET</x:v>
      </x:c>
      <x:c r="T2678" s="15" t="str"/>
      <x:c r="U2678" s="15" t="str"/>
      <x:c r="V2678" s="15" t="str">
        <x:v>Guildford — Bridge Park / Merrow Business Park</x:v>
      </x:c>
      <x:c r="W2678" s="15" t="str">
        <x:v>Individual unit ≤15,000 sq ft</x:v>
      </x:c>
      <x:c r="X2678" s="13" t="n">
        <x:f>IF(N2678="Yes",L2678,0)</x:f>
        <x:v>20.25553131816765</x:v>
      </x:c>
      <x:c r="Y2678" s="14" t="n">
        <x:v>1</x:v>
      </x:c>
      <x:c r="Z2678" s="13" t="str">
        <x:v>Industrial / workshop / storage</x:v>
      </x:c>
    </x:row>
    <x:row r="2679" ht="42" customHeight="1">
      <x:c r="A2679" s="13" t="str">
        <x:v>SE1699</x:v>
      </x:c>
      <x:c r="B2679" s="15" t="str">
        <x:v>Guildford</x:v>
      </x:c>
      <x:c r="C2679" s="15" t="str">
        <x:v>Guildford</x:v>
      </x:c>
      <x:c r="D2679" s="14" t="n">
        <x:v>77880</x:v>
      </x:c>
      <x:c r="E2679" s="13" t="str">
        <x:v>Town</x:v>
      </x:c>
      <x:c r="F2679" s="15" t="str">
        <x:v>Midleton Industrial Estate</x:v>
      </x:c>
      <x:c r="G2679" s="15" t="str">
        <x:v>11 Midleton Industrial Estate, Guildford GU2</x:v>
      </x:c>
      <x:c r="H2679" s="13" t="str">
        <x:v>Current</x:v>
      </x:c>
      <x:c r="I2679" s="14" t="n">
        <x:v>9339</x:v>
      </x:c>
      <x:c r="J2679" s="13" t="str">
        <x:f>IF(AND(ISNUMBER(I2679),I2679&gt;0),IF(I2679&lt;=1000,"1–1,000",IF(I2679&lt;=2500,"1,001–2,500",IF(I2679&lt;=5000,"2,501–5,000",IF(I2679&lt;=10000,"5,001–10,000","10,001–15,000")))),"5,001–10,000")</x:f>
        <x:v>5,001–10,000</x:v>
      </x:c>
      <x:c r="K2679" s="16"/>
      <x:c r="L2679" s="43" t="str">
        <x:f>IF(AND(ISNUMBER(I2679),I2679&gt;0,ISNUMBER(K2679),K2679&gt;0),K2679/I2679,"n.a.")</x:f>
        <x:v>n.a.</x:v>
      </x:c>
      <x:c r="M2679" s="43"/>
      <x:c r="N2679" s="13" t="str">
        <x:v>No</x:v>
      </x:c>
      <x:c r="O2679" s="15" t="str">
        <x:v>Height 8 metres to Eaves (approximately)</x:v>
      </x:c>
      <x:c r="P2679" s="15" t="str">
        <x:v>Two Full Sized Loading Doors</x:v>
      </x:c>
      <x:c r="Q2679" s="15" t="str">
        <x:v>Industrial, workshop or storage accommodation with ancillary office space, parking, three-phase power.</x:v>
      </x:c>
      <x:c r="R2679" s="15" t="str">
        <x:v>Advertised to let</x:v>
      </x:c>
      <x:c r="S2679" s="15" t="str">
        <x:v>https://www.zoopla.co.uk/to-rent/commercial/details/73364841/</x:v>
      </x:c>
      <x:c r="T2679" s="15" t="str">
        <x:v>https://www.zoopla.co.uk/to-rent/commercial/details/73362129/</x:v>
      </x:c>
      <x:c r="U2679" s="15" t="str"/>
      <x:c r="V2679" s="15" t="str">
        <x:v>Guildford — Midleton Industrial Estate</x:v>
      </x:c>
      <x:c r="W2679" s="15" t="str">
        <x:v>Individual unit ≤15,000 sq ft</x:v>
      </x:c>
      <x:c r="X2679" s="13" t="n">
        <x:f>IF(N2679="Yes",L2679,0)</x:f>
        <x:v>0</x:v>
      </x:c>
      <x:c r="Y2679" s="14" t="n">
        <x:v>1</x:v>
      </x:c>
      <x:c r="Z2679" s="13" t="str">
        <x:v>Industrial / workshop / storage</x:v>
      </x:c>
    </x:row>
    <x:row r="2680" ht="42" customHeight="1">
      <x:c r="A2680" s="13" t="str">
        <x:v>SE1700</x:v>
      </x:c>
      <x:c r="B2680" s="15" t="str">
        <x:v>Guildford</x:v>
      </x:c>
      <x:c r="C2680" s="15" t="str">
        <x:v>Guildford</x:v>
      </x:c>
      <x:c r="D2680" s="14" t="n">
        <x:v>77880</x:v>
      </x:c>
      <x:c r="E2680" s="13" t="str">
        <x:v>Town</x:v>
      </x:c>
      <x:c r="F2680" s="15" t="str">
        <x:v>Midleton Industrial Estate</x:v>
      </x:c>
      <x:c r="G2680" s="15" t="str">
        <x:v>Unit 6-8 Midleton Industrial Estate, Guildford, Surrey, GU2 8XW</x:v>
      </x:c>
      <x:c r="H2680" s="13" t="str">
        <x:v>Current</x:v>
      </x:c>
      <x:c r="I2680" s="14" t="n">
        <x:v>4392</x:v>
      </x:c>
      <x:c r="J2680" s="13" t="str">
        <x:f>IF(AND(ISNUMBER(I2680),I2680&gt;0),IF(I2680&lt;=1000,"1–1,000",IF(I2680&lt;=2500,"1,001–2,500",IF(I2680&lt;=5000,"2,501–5,000",IF(I2680&lt;=10000,"5,001–10,000","10,001–15,000")))),"2,501–5,000")</x:f>
        <x:v>2,501–5,000</x:v>
      </x:c>
      <x:c r="K2680" s="16"/>
      <x:c r="L2680" s="43" t="str">
        <x:f>IF(AND(ISNUMBER(I2680),I2680&gt;0,ISNUMBER(K2680),K2680&gt;0),K2680/I2680,"n.a.")</x:f>
        <x:v>n.a.</x:v>
      </x:c>
      <x:c r="M2680" s="43"/>
      <x:c r="N2680" s="13" t="str">
        <x:v>No</x:v>
      </x:c>
      <x:c r="O2680" s="15" t="str">
        <x:v>Approx 5.17m minimum eaves height</x:v>
      </x:c>
      <x:c r="P2680" s="15" t="str">
        <x:v>Electric roller shutter loading door</x:v>
      </x:c>
      <x:c r="Q2680" s="15" t="str">
        <x:v>Industrial, workshop or storage accommodation with ancillary office space, parking, three-phase power.</x:v>
      </x:c>
      <x:c r="R2680" s="15" t="str">
        <x:v>Advertised to let Title Unit 6–8, body Unit 6; retained as a single 4,392 sq ft demise, not three units.</x:v>
      </x:c>
      <x:c r="S2680" s="15" t="str">
        <x:v>https://www.rightmove.co.uk/properties/764522579768912#/?channel=COM_LET</x:v>
      </x:c>
      <x:c r="T2680" s="15" t="str"/>
      <x:c r="U2680" s="15" t="str"/>
      <x:c r="V2680" s="15" t="str">
        <x:v>Guildford — Midleton Industrial Estate</x:v>
      </x:c>
      <x:c r="W2680" s="15" t="str">
        <x:v>Individual unit ≤15,000 sq ft</x:v>
      </x:c>
      <x:c r="X2680" s="13" t="n">
        <x:f>IF(N2680="Yes",L2680,0)</x:f>
        <x:v>0</x:v>
      </x:c>
      <x:c r="Y2680" s="14" t="n">
        <x:v>1</x:v>
      </x:c>
      <x:c r="Z2680" s="13" t="str">
        <x:v>Industrial / workshop / storage</x:v>
      </x:c>
    </x:row>
    <x:row r="2681" ht="42" customHeight="1">
      <x:c r="A2681" s="13" t="str">
        <x:v>SE1701</x:v>
      </x:c>
      <x:c r="B2681" s="15" t="str">
        <x:v>Guildford</x:v>
      </x:c>
      <x:c r="C2681" s="15" t="str">
        <x:v>Guildford</x:v>
      </x:c>
      <x:c r="D2681" s="14" t="n">
        <x:v>77880</x:v>
      </x:c>
      <x:c r="E2681" s="13" t="str">
        <x:v>Town</x:v>
      </x:c>
      <x:c r="F2681" s="15" t="str">
        <x:v>Midleton Industrial Estate</x:v>
      </x:c>
      <x:c r="G2681" s="15" t="str">
        <x:v>Unit 8, Midleton Enterprise Park, Midleton Road, Guildford, GU2 8XW</x:v>
      </x:c>
      <x:c r="H2681" s="13" t="str">
        <x:v>Current</x:v>
      </x:c>
      <x:c r="I2681" s="14" t="n">
        <x:v>549</x:v>
      </x:c>
      <x:c r="J2681" s="13" t="str">
        <x:f>IF(AND(ISNUMBER(I2681),I2681&gt;0),IF(I2681&lt;=1000,"1–1,000",IF(I2681&lt;=2500,"1,001–2,500",IF(I2681&lt;=5000,"2,501–5,000",IF(I2681&lt;=10000,"5,001–10,000","10,001–15,000")))),"1–1,000")</x:f>
        <x:v>1–1,000</x:v>
      </x:c>
      <x:c r="K2681" s="16" t="n">
        <x:v>13750</x:v>
      </x:c>
      <x:c r="L2681" s="43" t="n">
        <x:f>IF(AND(ISNUMBER(I2681),I2681&gt;0,ISNUMBER(K2681),K2681&gt;0),K2681/I2681,"n.a.")</x:f>
        <x:v>25.04553734061931</x:v>
      </x:c>
      <x:c r="M2681" s="43"/>
      <x:c r="N2681" s="13" t="str">
        <x:v>Yes</x:v>
      </x:c>
      <x:c r="O2681" s="15" t="str">
        <x:v>4.6-4.9 Eaves Height</x:v>
      </x:c>
      <x:c r="P2681" s="15" t="str">
        <x:v>Not stated</x:v>
      </x:c>
      <x:c r="Q2681" s="15" t="str">
        <x:v>Industrial, workshop or storage accommodation with parking, three-phase power.</x:v>
      </x:c>
      <x:c r="R2681" s="15" t="str">
        <x:v>Advertised to let</x:v>
      </x:c>
      <x:c r="S2681" s="15" t="str">
        <x:v>https://www.rightmove.co.uk/properties/782866383082928#/?channel=COM_LET</x:v>
      </x:c>
      <x:c r="T2681" s="15" t="str"/>
      <x:c r="U2681" s="15" t="str"/>
      <x:c r="V2681" s="15" t="str">
        <x:v>Guildford — Midleton Industrial Estate</x:v>
      </x:c>
      <x:c r="W2681" s="15" t="str">
        <x:v>Individual unit ≤15,000 sq ft</x:v>
      </x:c>
      <x:c r="X2681" s="13" t="n">
        <x:f>IF(N2681="Yes",L2681,0)</x:f>
        <x:v>25.04553734061931</x:v>
      </x:c>
      <x:c r="Y2681" s="14" t="n">
        <x:v>1</x:v>
      </x:c>
      <x:c r="Z2681" s="13" t="str">
        <x:v>Industrial / workshop / storage</x:v>
      </x:c>
    </x:row>
    <x:row r="2682" ht="42" customHeight="1">
      <x:c r="A2682" s="13" t="str">
        <x:v>SE1702</x:v>
      </x:c>
      <x:c r="B2682" s="15" t="str">
        <x:v>Guildford</x:v>
      </x:c>
      <x:c r="C2682" s="15" t="str">
        <x:v>Guildford</x:v>
      </x:c>
      <x:c r="D2682" s="14" t="n">
        <x:v>77880</x:v>
      </x:c>
      <x:c r="E2682" s="13" t="str">
        <x:v>Town</x:v>
      </x:c>
      <x:c r="F2682" s="15" t="str">
        <x:v>Oak Hill Works</x:v>
      </x:c>
      <x:c r="G2682" s="15" t="str">
        <x:v>Oak Hill Works, Guildford, Surrey GU3</x:v>
      </x:c>
      <x:c r="H2682" s="13" t="str">
        <x:v>Current</x:v>
      </x:c>
      <x:c r="I2682" s="14" t="n">
        <x:v>2443</x:v>
      </x:c>
      <x:c r="J2682" s="13" t="str">
        <x:f>IF(AND(ISNUMBER(I2682),I2682&gt;0),IF(I2682&lt;=1000,"1–1,000",IF(I2682&lt;=2500,"1,001–2,500",IF(I2682&lt;=5000,"2,501–5,000",IF(I2682&lt;=10000,"5,001–10,000","10,001–15,000")))),"1,001–2,500")</x:f>
        <x:v>1,001–2,500</x:v>
      </x:c>
      <x:c r="K2682" s="16" t="n">
        <x:v>45996</x:v>
      </x:c>
      <x:c r="L2682" s="43" t="n">
        <x:f>IF(AND(ISNUMBER(I2682),I2682&gt;0,ISNUMBER(K2682),K2682&gt;0),K2682/I2682,"n.a.")</x:f>
        <x:v>18.827670896438804</x:v>
      </x:c>
      <x:c r="M2682" s="43" t="n">
        <x:v>18.82</x:v>
      </x:c>
      <x:c r="N2682" s="13" t="str">
        <x:v>Yes</x:v>
      </x:c>
      <x:c r="O2682" s="15" t="str">
        <x:v>Not stated</x:v>
      </x:c>
      <x:c r="P2682" s="15" t="str">
        <x:v>Not stated</x:v>
      </x:c>
      <x:c r="Q2682" s="15" t="str">
        <x:v>Industrial, workshop or storage accommodation with ancillary office space, yard or loading area.</x:v>
      </x:c>
      <x:c r="R2682" s="15" t="str">
        <x:v>Advertised to let</x:v>
      </x:c>
      <x:c r="S2682" s="15" t="str">
        <x:v>https://www.zoopla.co.uk/to-rent/commercial/details/57348356/</x:v>
      </x:c>
      <x:c r="T2682" s="15" t="str"/>
      <x:c r="U2682" s="15" t="str"/>
      <x:c r="V2682" s="15" t="str">
        <x:v>Guildford — Oak Hill Works</x:v>
      </x:c>
      <x:c r="W2682" s="15" t="str">
        <x:v>Individual unit ≤15,000 sq ft</x:v>
      </x:c>
      <x:c r="X2682" s="13" t="n">
        <x:f>IF(N2682="Yes",L2682,0)</x:f>
        <x:v>18.827670896438804</x:v>
      </x:c>
      <x:c r="Y2682" s="14" t="n">
        <x:v>1</x:v>
      </x:c>
      <x:c r="Z2682" s="13" t="str">
        <x:v>Industrial / workshop / storage</x:v>
      </x:c>
    </x:row>
    <x:row r="2683" ht="42" customHeight="1">
      <x:c r="A2683" s="13" t="str">
        <x:v>SE1703</x:v>
      </x:c>
      <x:c r="B2683" s="15" t="str">
        <x:v>Guildford</x:v>
      </x:c>
      <x:c r="C2683" s="15" t="str">
        <x:v>Guildford</x:v>
      </x:c>
      <x:c r="D2683" s="14" t="n">
        <x:v>77880</x:v>
      </x:c>
      <x:c r="E2683" s="13" t="str">
        <x:v>Town</x:v>
      </x:c>
      <x:c r="F2683" s="15" t="str">
        <x:v>Perram Works / Merrow Business Park</x:v>
      </x:c>
      <x:c r="G2683" s="15" t="str">
        <x:v>Unit E, Perram Works, Merrow Lane, Guildford, GU4 7WA</x:v>
      </x:c>
      <x:c r="H2683" s="13" t="str">
        <x:v>Current</x:v>
      </x:c>
      <x:c r="I2683" s="14" t="n">
        <x:v>2685</x:v>
      </x:c>
      <x:c r="J2683" s="13" t="str">
        <x:f>IF(AND(ISNUMBER(I2683),I2683&gt;0),IF(I2683&lt;=1000,"1–1,000",IF(I2683&lt;=2500,"1,001–2,500",IF(I2683&lt;=5000,"2,501–5,000",IF(I2683&lt;=10000,"5,001–10,000","10,001–15,000")))),"2,501–5,000")</x:f>
        <x:v>2,501–5,000</x:v>
      </x:c>
      <x:c r="K2683" s="16" t="n">
        <x:v>37500</x:v>
      </x:c>
      <x:c r="L2683" s="43" t="n">
        <x:f>IF(AND(ISNUMBER(I2683),I2683&gt;0,ISNUMBER(K2683),K2683&gt;0),K2683/I2683,"n.a.")</x:f>
        <x:v>13.966480446927374</x:v>
      </x:c>
      <x:c r="M2683" s="43"/>
      <x:c r="N2683" s="13" t="str">
        <x:v>Yes</x:v>
      </x:c>
      <x:c r="O2683" s="15" t="str">
        <x:v>Max eaves height 5.37m / min eaves height 2.95m</x:v>
      </x:c>
      <x:c r="P2683" s="15" t="str">
        <x:v>Loading door; Security shutter</x:v>
      </x:c>
      <x:c r="Q2683" s="15" t="str">
        <x:v>Industrial, workshop or storage accommodation with parking.</x:v>
      </x:c>
      <x:c r="R2683" s="15" t="str">
        <x:v>Advertised to let Annual rent is displayed monthly asking rent ×12; portal rounding may differ from lease quote.</x:v>
      </x:c>
      <x:c r="S2683" s="15" t="str">
        <x:v>https://www.rightmove.co.uk/properties/775789914663921#/?channel=COM_LET</x:v>
      </x:c>
      <x:c r="T2683" s="15" t="str"/>
      <x:c r="U2683" s="15" t="str"/>
      <x:c r="V2683" s="15" t="str">
        <x:v>Guildford — Perram Works / Merrow Business Park</x:v>
      </x:c>
      <x:c r="W2683" s="15" t="str">
        <x:v>Individual unit ≤15,000 sq ft</x:v>
      </x:c>
      <x:c r="X2683" s="13" t="n">
        <x:f>IF(N2683="Yes",L2683,0)</x:f>
        <x:v>13.966480446927374</x:v>
      </x:c>
      <x:c r="Y2683" s="14" t="n">
        <x:v>1</x:v>
      </x:c>
      <x:c r="Z2683" s="13" t="str">
        <x:v>Industrial / workshop / storage</x:v>
      </x:c>
    </x:row>
    <x:row r="2684" ht="42" customHeight="1">
      <x:c r="A2684" s="13" t="str">
        <x:v>SE1704</x:v>
      </x:c>
      <x:c r="B2684" s="15" t="str">
        <x:v>Guildford</x:v>
      </x:c>
      <x:c r="C2684" s="15" t="str">
        <x:v>Guildford</x:v>
      </x:c>
      <x:c r="D2684" s="14" t="n">
        <x:v>77880</x:v>
      </x:c>
      <x:c r="E2684" s="13" t="str">
        <x:v>Town</x:v>
      </x:c>
      <x:c r="F2684" s="15" t="str">
        <x:v>Piccards Farm</x:v>
      </x:c>
      <x:c r="G2684" s="15" t="str">
        <x:v>Piccards Farm Barn, Sandy Lane, Guildford GU3</x:v>
      </x:c>
      <x:c r="H2684" s="13" t="str">
        <x:v>Current</x:v>
      </x:c>
      <x:c r="I2684" s="14" t="n">
        <x:v>1533</x:v>
      </x:c>
      <x:c r="J2684" s="13" t="str">
        <x:f>IF(AND(ISNUMBER(I2684),I2684&gt;0),IF(I2684&lt;=1000,"1–1,000",IF(I2684&lt;=2500,"1,001–2,500",IF(I2684&lt;=5000,"2,501–5,000",IF(I2684&lt;=10000,"5,001–10,000","10,001–15,000")))),"1,001–2,500")</x:f>
        <x:v>1,001–2,500</x:v>
      </x:c>
      <x:c r="K2684" s="16" t="n">
        <x:v>15300</x:v>
      </x:c>
      <x:c r="L2684" s="43" t="n">
        <x:f>IF(AND(ISNUMBER(I2684),I2684&gt;0,ISNUMBER(K2684),K2684&gt;0),K2684/I2684,"n.a.")</x:f>
        <x:v>9.980430528375734</x:v>
      </x:c>
      <x:c r="M2684" s="43" t="n">
        <x:v>9.98</x:v>
      </x:c>
      <x:c r="N2684" s="13" t="str">
        <x:v>Yes</x:v>
      </x:c>
      <x:c r="O2684" s="15" t="str">
        <x:v>Not stated</x:v>
      </x:c>
      <x:c r="P2684" s="15" t="str">
        <x:v>Both roller shutter and double timber doors access</x:v>
      </x:c>
      <x:c r="Q2684" s="15" t="str">
        <x:v>Industrial, workshop or storage accommodation.</x:v>
      </x:c>
      <x:c r="R2684" s="15" t="str">
        <x:v>Advertised to let</x:v>
      </x:c>
      <x:c r="S2684" s="15" t="str">
        <x:v>https://www.zoopla.co.uk/to-rent/commercial/details/60656056/</x:v>
      </x:c>
      <x:c r="T2684" s="15" t="str"/>
      <x:c r="U2684" s="15" t="str"/>
      <x:c r="V2684" s="15" t="str">
        <x:v>Guildford — Piccards Farm</x:v>
      </x:c>
      <x:c r="W2684" s="15" t="str">
        <x:v>Individual unit ≤15,000 sq ft</x:v>
      </x:c>
      <x:c r="X2684" s="13" t="n">
        <x:f>IF(N2684="Yes",L2684,0)</x:f>
        <x:v>9.980430528375734</x:v>
      </x:c>
      <x:c r="Y2684" s="14" t="n">
        <x:v>1</x:v>
      </x:c>
      <x:c r="Z2684" s="13" t="str">
        <x:v>Industrial / workshop / storage</x:v>
      </x:c>
    </x:row>
    <x:row r="2685" ht="42" customHeight="1">
      <x:c r="A2685" s="13" t="str">
        <x:v>SE1705</x:v>
      </x:c>
      <x:c r="B2685" s="15" t="str">
        <x:v>Guildford</x:v>
      </x:c>
      <x:c r="C2685" s="15" t="str">
        <x:v>Guildford</x:v>
      </x:c>
      <x:c r="D2685" s="14" t="n">
        <x:v>77880</x:v>
      </x:c>
      <x:c r="E2685" s="13" t="str">
        <x:v>Town</x:v>
      </x:c>
      <x:c r="F2685" s="15" t="str">
        <x:v>Riverside Business Centre</x:v>
      </x:c>
      <x:c r="G2685" s="15" t="str">
        <x:v>Unit 1A, The Riverside Business Centre, Guildford GU1</x:v>
      </x:c>
      <x:c r="H2685" s="13" t="str">
        <x:v>Current</x:v>
      </x:c>
      <x:c r="I2685" s="14" t="n">
        <x:v>6810</x:v>
      </x:c>
      <x:c r="J2685" s="13" t="str">
        <x:f>IF(AND(ISNUMBER(I2685),I2685&gt;0),IF(I2685&lt;=1000,"1–1,000",IF(I2685&lt;=2500,"1,001–2,500",IF(I2685&lt;=5000,"2,501–5,000",IF(I2685&lt;=10000,"5,001–10,000","10,001–15,000")))),"5,001–10,000")</x:f>
        <x:v>5,001–10,000</x:v>
      </x:c>
      <x:c r="K2685" s="16" t="n">
        <x:v>102150</x:v>
      </x:c>
      <x:c r="L2685" s="43" t="n">
        <x:f>IF(AND(ISNUMBER(I2685),I2685&gt;0,ISNUMBER(K2685),K2685&gt;0),K2685/I2685,"n.a.")</x:f>
        <x:v>15</x:v>
      </x:c>
      <x:c r="M2685" s="43" t="n">
        <x:v>15</x:v>
      </x:c>
      <x:c r="N2685" s="13" t="str">
        <x:v>Yes</x:v>
      </x:c>
      <x:c r="O2685" s="15" t="str">
        <x:v>Not stated</x:v>
      </x:c>
      <x:c r="P2685" s="15" t="str">
        <x:v>2x Roller Shutter Doors – 4.9m Height</x:v>
      </x:c>
      <x:c r="Q2685" s="15" t="str">
        <x:v>Industrial, workshop or storage accommodation with parking, three-phase power.</x:v>
      </x:c>
      <x:c r="R2685" s="15" t="str">
        <x:v>Advertised to let</x:v>
      </x:c>
      <x:c r="S2685" s="15" t="str">
        <x:v>https://www.zoopla.co.uk/to-rent/commercial/details/71965269/</x:v>
      </x:c>
      <x:c r="T2685" s="15" t="str"/>
      <x:c r="U2685" s="15" t="str"/>
      <x:c r="V2685" s="15" t="str">
        <x:v>Guildford — Riverside Business Centre</x:v>
      </x:c>
      <x:c r="W2685" s="15" t="str">
        <x:v>Individual unit ≤15,000 sq ft</x:v>
      </x:c>
      <x:c r="X2685" s="13" t="n">
        <x:f>IF(N2685="Yes",L2685,0)</x:f>
        <x:v>15</x:v>
      </x:c>
      <x:c r="Y2685" s="14" t="n">
        <x:v>1</x:v>
      </x:c>
      <x:c r="Z2685" s="13" t="str">
        <x:v>Industrial / workshop / storage</x:v>
      </x:c>
    </x:row>
    <x:row r="2686" ht="42" customHeight="1">
      <x:c r="A2686" s="13" t="str">
        <x:v>SE1706</x:v>
      </x:c>
      <x:c r="B2686" s="15" t="str">
        <x:v>Guildford</x:v>
      </x:c>
      <x:c r="C2686" s="15" t="str">
        <x:v>Guildford</x:v>
      </x:c>
      <x:c r="D2686" s="14" t="n">
        <x:v>77880</x:v>
      </x:c>
      <x:c r="E2686" s="13" t="str">
        <x:v>Town</x:v>
      </x:c>
      <x:c r="F2686" s="15" t="str">
        <x:v>Riverside Business Centre</x:v>
      </x:c>
      <x:c r="G2686" s="15" t="str">
        <x:v>Unit 2, The Riverside Business Centre, Guildford GU1</x:v>
      </x:c>
      <x:c r="H2686" s="13" t="str">
        <x:v>Current</x:v>
      </x:c>
      <x:c r="I2686" s="14" t="n">
        <x:v>3659</x:v>
      </x:c>
      <x:c r="J2686" s="13" t="str">
        <x:f>IF(AND(ISNUMBER(I2686),I2686&gt;0),IF(I2686&lt;=1000,"1–1,000",IF(I2686&lt;=2500,"1,001–2,500",IF(I2686&lt;=5000,"2,501–5,000",IF(I2686&lt;=10000,"5,001–10,000","10,001–15,000")))),"2,501–5,000")</x:f>
        <x:v>2,501–5,000</x:v>
      </x:c>
      <x:c r="K2686" s="16" t="n">
        <x:v>54885</x:v>
      </x:c>
      <x:c r="L2686" s="43" t="n">
        <x:f>IF(AND(ISNUMBER(I2686),I2686&gt;0,ISNUMBER(K2686),K2686&gt;0),K2686/I2686,"n.a.")</x:f>
        <x:v>15</x:v>
      </x:c>
      <x:c r="M2686" s="43" t="n">
        <x:v>15</x:v>
      </x:c>
      <x:c r="N2686" s="13" t="str">
        <x:v>Yes</x:v>
      </x:c>
      <x:c r="O2686" s="15" t="str">
        <x:v>Not stated</x:v>
      </x:c>
      <x:c r="P2686" s="15" t="str">
        <x:v>Roller Shutter Door</x:v>
      </x:c>
      <x:c r="Q2686" s="15" t="str">
        <x:v>Industrial, workshop or storage accommodation with parking, three-phase power.</x:v>
      </x:c>
      <x:c r="R2686" s="15" t="str">
        <x:v>Advertised to let</x:v>
      </x:c>
      <x:c r="S2686" s="15" t="str">
        <x:v>https://www.zoopla.co.uk/to-rent/commercial/details/71963638/</x:v>
      </x:c>
      <x:c r="T2686" s="15" t="str"/>
      <x:c r="U2686" s="15" t="str"/>
      <x:c r="V2686" s="15" t="str">
        <x:v>Guildford — Riverside Business Centre</x:v>
      </x:c>
      <x:c r="W2686" s="15" t="str">
        <x:v>Individual unit ≤15,000 sq ft</x:v>
      </x:c>
      <x:c r="X2686" s="13" t="n">
        <x:f>IF(N2686="Yes",L2686,0)</x:f>
        <x:v>15</x:v>
      </x:c>
      <x:c r="Y2686" s="14" t="n">
        <x:v>1</x:v>
      </x:c>
      <x:c r="Z2686" s="13" t="str">
        <x:v>Industrial / workshop / storage</x:v>
      </x:c>
    </x:row>
    <x:row r="2687" ht="42" customHeight="1">
      <x:c r="A2687" s="13" t="str">
        <x:v>SE1707</x:v>
      </x:c>
      <x:c r="B2687" s="15" t="str">
        <x:v>Guildford</x:v>
      </x:c>
      <x:c r="C2687" s="15" t="str">
        <x:v>Guildford</x:v>
      </x:c>
      <x:c r="D2687" s="14" t="n">
        <x:v>77880</x:v>
      </x:c>
      <x:c r="E2687" s="13" t="str">
        <x:v>Town</x:v>
      </x:c>
      <x:c r="F2687" s="15" t="str">
        <x:v>Slyfield Industrial Estate</x:v>
      </x:c>
      <x:c r="G2687" s="15" t="str">
        <x:v>16 Westfield Road, Slyfield Industrial Estate, Guildford GU1</x:v>
      </x:c>
      <x:c r="H2687" s="13" t="str">
        <x:v>Uncertain</x:v>
      </x:c>
      <x:c r="I2687" s="14"/>
      <x:c r="J2687" s="13" t="str">
        <x:f>IF(AND(ISNUMBER(I2687),I2687&gt;0),IF(I2687&lt;=1000,"1–1,000",IF(I2687&lt;=2500,"1,001–2,500",IF(I2687&lt;=5000,"2,501–5,000",IF(I2687&lt;=10000,"5,001–10,000","10,001–15,000")))),"Range crosses bands")</x:f>
        <x:v>Range crosses bands</x:v>
      </x:c>
      <x:c r="K2687" s="16" t="n">
        <x:v>89500</x:v>
      </x:c>
      <x:c r="L2687" s="43" t="str">
        <x:f>IF(AND(ISNUMBER(I2687),I2687&gt;0,ISNUMBER(K2687),K2687&gt;0),K2687/I2687,"n.a.")</x:f>
        <x:v>n.a.</x:v>
      </x:c>
      <x:c r="M2687" s="43" t="n">
        <x:v>17.01</x:v>
      </x:c>
      <x:c r="N2687" s="13" t="str">
        <x:v>No</x:v>
      </x:c>
      <x:c r="O2687" s="15" t="str">
        <x:v>5.74m ridge &amp; 5.25m eave height</x:v>
      </x:c>
      <x:c r="P2687" s="15" t="str">
        <x:v>Not stated</x:v>
      </x:c>
      <x:c r="Q2687" s="15" t="str">
        <x:v>Industrial, workshop or storage accommodation with ancillary office space, yard or loading area, parking, three-phase power.</x:v>
      </x:c>
      <x:c r="R2687" s="15" t="str">
        <x:v>Availability or demise requires confirmation Warehouse and yard offered; advertised range appears to mix building/land options; precise demise floor area not established.</x:v>
      </x:c>
      <x:c r="S2687" s="15" t="str">
        <x:v>https://www.zoopla.co.uk/to-rent/commercial/details/73255235/</x:v>
      </x:c>
      <x:c r="T2687" s="15" t="str"/>
      <x:c r="U2687" s="15" t="str"/>
      <x:c r="V2687" s="15" t="str">
        <x:v>Guildford — Slyfield Industrial Estate</x:v>
      </x:c>
      <x:c r="W2687" s="15" t="str">
        <x:v>5,262–14,949 sq ft; exact unit area not stated</x:v>
      </x:c>
      <x:c r="X2687" s="13" t="n">
        <x:f>IF(N2687="Yes",L2687,0)</x:f>
        <x:v>0</x:v>
      </x:c>
      <x:c r="Y2687" s="14" t="n">
        <x:v>1</x:v>
      </x:c>
      <x:c r="Z2687" s="13" t="str">
        <x:v>Industrial / workshop / storage</x:v>
      </x:c>
    </x:row>
    <x:row r="2688" ht="42" customHeight="1">
      <x:c r="A2688" s="13" t="str">
        <x:v>SE1708</x:v>
      </x:c>
      <x:c r="B2688" s="15" t="str">
        <x:v>Guildford</x:v>
      </x:c>
      <x:c r="C2688" s="15" t="str">
        <x:v>Guildford</x:v>
      </x:c>
      <x:c r="D2688" s="14" t="n">
        <x:v>77880</x:v>
      </x:c>
      <x:c r="E2688" s="13" t="str">
        <x:v>Town</x:v>
      </x:c>
      <x:c r="F2688" s="15" t="str">
        <x:v>Slyfield Industrial Estate</x:v>
      </x:c>
      <x:c r="G2688" s="15" t="str">
        <x:v>7 Westfield Road, Slyfield, Guildford GU1</x:v>
      </x:c>
      <x:c r="H2688" s="13" t="str">
        <x:v>Current</x:v>
      </x:c>
      <x:c r="I2688" s="14" t="n">
        <x:v>8340</x:v>
      </x:c>
      <x:c r="J2688" s="13" t="str">
        <x:f>IF(AND(ISNUMBER(I2688),I2688&gt;0),IF(I2688&lt;=1000,"1–1,000",IF(I2688&lt;=2500,"1,001–2,500",IF(I2688&lt;=5000,"2,501–5,000",IF(I2688&lt;=10000,"5,001–10,000","10,001–15,000")))),"5,001–10,000")</x:f>
        <x:v>5,001–10,000</x:v>
      </x:c>
      <x:c r="K2688" s="16" t="n">
        <x:v>110000</x:v>
      </x:c>
      <x:c r="L2688" s="43" t="n">
        <x:f>IF(AND(ISNUMBER(I2688),I2688&gt;0,ISNUMBER(K2688),K2688&gt;0),K2688/I2688,"n.a.")</x:f>
        <x:v>13.189448441247002</x:v>
      </x:c>
      <x:c r="M2688" s="43" t="n">
        <x:v>13.19</x:v>
      </x:c>
      <x:c r="N2688" s="13" t="str">
        <x:v>Yes</x:v>
      </x:c>
      <x:c r="O2688" s="15" t="str">
        <x:v>5.75m eaves height</x:v>
      </x:c>
      <x:c r="P2688" s="15" t="str">
        <x:v>Two roller shutter loading doors</x:v>
      </x:c>
      <x:c r="Q2688" s="15" t="str">
        <x:v>Industrial, workshop or storage accommodation with ancillary office space, three-phase power.</x:v>
      </x:c>
      <x:c r="R2688" s="15" t="str">
        <x:v>Advertised to let</x:v>
      </x:c>
      <x:c r="S2688" s="15" t="str">
        <x:v>https://www.zoopla.co.uk/to-rent/commercial/details/73971393/</x:v>
      </x:c>
      <x:c r="T2688" s="15" t="str"/>
      <x:c r="U2688" s="15" t="str"/>
      <x:c r="V2688" s="15" t="str">
        <x:v>Guildford — Slyfield Industrial Estate</x:v>
      </x:c>
      <x:c r="W2688" s="15" t="str">
        <x:v>Individual unit ≤15,000 sq ft</x:v>
      </x:c>
      <x:c r="X2688" s="13" t="n">
        <x:f>IF(N2688="Yes",L2688,0)</x:f>
        <x:v>13.189448441247002</x:v>
      </x:c>
      <x:c r="Y2688" s="14" t="n">
        <x:v>1</x:v>
      </x:c>
      <x:c r="Z2688" s="13" t="str">
        <x:v>Industrial / workshop / storage</x:v>
      </x:c>
    </x:row>
    <x:row r="2689" ht="42" customHeight="1">
      <x:c r="A2689" s="13" t="str">
        <x:v>SE1709</x:v>
      </x:c>
      <x:c r="B2689" s="15" t="str">
        <x:v>Guildford</x:v>
      </x:c>
      <x:c r="C2689" s="15" t="str">
        <x:v>Guildford</x:v>
      </x:c>
      <x:c r="D2689" s="14" t="n">
        <x:v>77880</x:v>
      </x:c>
      <x:c r="E2689" s="13" t="str">
        <x:v>Town</x:v>
      </x:c>
      <x:c r="F2689" s="15" t="str">
        <x:v>Slyfield Industrial Estate</x:v>
      </x:c>
      <x:c r="G2689" s="15" t="str">
        <x:v>Access Self Storage, Slyfield Ind. Estate, Moorfield Road, Guildford GU1</x:v>
      </x:c>
      <x:c r="H2689" s="13" t="str">
        <x:v>Current</x:v>
      </x:c>
      <x:c r="I2689" s="14" t="n">
        <x:v>3600</x:v>
      </x:c>
      <x:c r="J2689" s="13" t="str">
        <x:f>IF(AND(ISNUMBER(I2689),I2689&gt;0),IF(I2689&lt;=1000,"1–1,000",IF(I2689&lt;=2500,"1,001–2,500",IF(I2689&lt;=5000,"2,501–5,000",IF(I2689&lt;=10000,"5,001–10,000","10,001–15,000")))),"2,501–5,000")</x:f>
        <x:v>2,501–5,000</x:v>
      </x:c>
      <x:c r="K2689" s="16" t="n">
        <x:v>48000</x:v>
      </x:c>
      <x:c r="L2689" s="43" t="n">
        <x:f>IF(AND(ISNUMBER(I2689),I2689&gt;0,ISNUMBER(K2689),K2689&gt;0),K2689/I2689,"n.a.")</x:f>
        <x:v>13.333333333333334</x:v>
      </x:c>
      <x:c r="M2689" s="43" t="n">
        <x:v>13.33</x:v>
      </x:c>
      <x:c r="N2689" s="13" t="str">
        <x:v>Yes</x:v>
      </x:c>
      <x:c r="O2689" s="15" t="str">
        <x:v>Not stated</x:v>
      </x:c>
      <x:c r="P2689" s="15" t="str">
        <x:v>Not stated</x:v>
      </x:c>
      <x:c r="Q2689" s="15" t="str">
        <x:v>Industrial, workshop or storage accommodation with parking.</x:v>
      </x:c>
      <x:c r="R2689" s="15" t="str">
        <x:v>Advertised to let Specific 3,600 sq ft industrial unit with roller doors within self-storage facility; generic storage rooms excluded.</x:v>
      </x:c>
      <x:c r="S2689" s="15" t="str">
        <x:v>https://www.zoopla.co.uk/to-rent/commercial/details/73955873/</x:v>
      </x:c>
      <x:c r="T2689" s="15" t="str"/>
      <x:c r="U2689" s="15" t="str"/>
      <x:c r="V2689" s="15" t="str">
        <x:v>Guildford — Slyfield Industrial Estate</x:v>
      </x:c>
      <x:c r="W2689" s="15" t="str">
        <x:v>Individual unit ≤15,000 sq ft</x:v>
      </x:c>
      <x:c r="X2689" s="13" t="n">
        <x:f>IF(N2689="Yes",L2689,0)</x:f>
        <x:v>13.333333333333334</x:v>
      </x:c>
      <x:c r="Y2689" s="14" t="n">
        <x:v>1</x:v>
      </x:c>
      <x:c r="Z2689" s="13" t="str">
        <x:v>Industrial / workshop / storage</x:v>
      </x:c>
    </x:row>
    <x:row r="2690" ht="42" customHeight="1">
      <x:c r="A2690" s="13" t="str">
        <x:v>SE1710</x:v>
      </x:c>
      <x:c r="B2690" s="15" t="str">
        <x:v>Guildford</x:v>
      </x:c>
      <x:c r="C2690" s="15" t="str">
        <x:v>Guildford</x:v>
      </x:c>
      <x:c r="D2690" s="14" t="n">
        <x:v>77880</x:v>
      </x:c>
      <x:c r="E2690" s="13" t="str">
        <x:v>Town</x:v>
      </x:c>
      <x:c r="F2690" s="15" t="str">
        <x:v>The Pines</x:v>
      </x:c>
      <x:c r="G2690" s="15" t="str">
        <x:v>18 The Pines, Broad Street, Guildford GU3</x:v>
      </x:c>
      <x:c r="H2690" s="13" t="str">
        <x:v>Current</x:v>
      </x:c>
      <x:c r="I2690" s="14" t="n">
        <x:v>5121</x:v>
      </x:c>
      <x:c r="J2690" s="13" t="str">
        <x:f>IF(AND(ISNUMBER(I2690),I2690&gt;0),IF(I2690&lt;=1000,"1–1,000",IF(I2690&lt;=2500,"1,001–2,500",IF(I2690&lt;=5000,"2,501–5,000",IF(I2690&lt;=10000,"5,001–10,000","10,001–15,000")))),"5,001–10,000")</x:f>
        <x:v>5,001–10,000</x:v>
      </x:c>
      <x:c r="K2690" s="16" t="n">
        <x:v>74000</x:v>
      </x:c>
      <x:c r="L2690" s="43" t="n">
        <x:f>IF(AND(ISNUMBER(I2690),I2690&gt;0,ISNUMBER(K2690),K2690&gt;0),K2690/I2690,"n.a.")</x:f>
        <x:v>14.450302675258738</x:v>
      </x:c>
      <x:c r="M2690" s="43" t="n">
        <x:v>14.45</x:v>
      </x:c>
      <x:c r="N2690" s="13" t="str">
        <x:v>Yes</x:v>
      </x:c>
      <x:c r="O2690" s="15" t="str">
        <x:v>Not stated</x:v>
      </x:c>
      <x:c r="P2690" s="15" t="str">
        <x:v>Rear Roller Shutter Door</x:v>
      </x:c>
      <x:c r="Q2690" s="15" t="str">
        <x:v>Industrial, workshop or storage accommodation with ancillary office space, parking, three-phase power.</x:v>
      </x:c>
      <x:c r="R2690" s="15" t="str">
        <x:v>Advertised to let</x:v>
      </x:c>
      <x:c r="S2690" s="15" t="str">
        <x:v>https://www.zoopla.co.uk/to-rent/commercial/details/64233556/</x:v>
      </x:c>
      <x:c r="T2690" s="15" t="str"/>
      <x:c r="U2690" s="15" t="str"/>
      <x:c r="V2690" s="15" t="str">
        <x:v>Guildford — The Pines</x:v>
      </x:c>
      <x:c r="W2690" s="15" t="str">
        <x:v>Individual unit ≤15,000 sq ft</x:v>
      </x:c>
      <x:c r="X2690" s="13" t="n">
        <x:f>IF(N2690="Yes",L2690,0)</x:f>
        <x:v>14.450302675258738</x:v>
      </x:c>
      <x:c r="Y2690" s="14" t="n">
        <x:v>1</x:v>
      </x:c>
      <x:c r="Z2690" s="13" t="str">
        <x:v>Industrial / workshop / storage</x:v>
      </x:c>
    </x:row>
    <x:row r="2691" ht="49" customHeight="1">
      <x:c r="A2691" s="13" t="str">
        <x:v>SE1711</x:v>
      </x:c>
      <x:c r="B2691" s="15" t="str">
        <x:v>Guildford</x:v>
      </x:c>
      <x:c r="C2691" s="15" t="str">
        <x:v>Guildford</x:v>
      </x:c>
      <x:c r="D2691" s="14" t="n">
        <x:v>77880</x:v>
      </x:c>
      <x:c r="E2691" s="13" t="str">
        <x:v>Town</x:v>
      </x:c>
      <x:c r="F2691" s="15" t="str">
        <x:v>The Pines</x:v>
      </x:c>
      <x:c r="G2691" s="15" t="str">
        <x:v>4 The Pines, Broad Street, Guildford GU3</x:v>
      </x:c>
      <x:c r="H2691" s="13" t="str">
        <x:v>Uncertain</x:v>
      </x:c>
      <x:c r="I2691" s="14" t="n">
        <x:v>2629</x:v>
      </x:c>
      <x:c r="J2691" s="13" t="str">
        <x:f>IF(AND(ISNUMBER(I2691),I2691&gt;0),IF(I2691&lt;=1000,"1–1,000",IF(I2691&lt;=2500,"1,001–2,500",IF(I2691&lt;=5000,"2,501–5,000",IF(I2691&lt;=10000,"5,001–10,000","10,001–15,000")))),"2,501–5,000")</x:f>
        <x:v>2,501–5,000</x:v>
      </x:c>
      <x:c r="K2691" s="16" t="n">
        <x:v>49951</x:v>
      </x:c>
      <x:c r="L2691" s="43" t="n">
        <x:f>IF(AND(ISNUMBER(I2691),I2691&gt;0,ISNUMBER(K2691),K2691&gt;0),K2691/I2691,"n.a.")</x:f>
        <x:v>19</x:v>
      </x:c>
      <x:c r="M2691" s="43" t="n">
        <x:v>19</x:v>
      </x:c>
      <x:c r="N2691" s="13" t="str">
        <x:v>No</x:v>
      </x:c>
      <x:c r="O2691" s="15" t="str">
        <x:v>Eaves height 5.36 sq.m.</x:v>
      </x:c>
      <x:c r="P2691" s="15" t="str">
        <x:v>Car parking is provided to the front of the property. A loading door is provided in the front elevation for goods deliveries.</x:v>
      </x:c>
      <x:c r="Q2691" s="15" t="str">
        <x:v>Industrial, workshop or storage accommodation with ancillary office space, parking, three-phase power.</x:v>
      </x:c>
      <x:c r="R2691" s="15" t="str">
        <x:v>Availability or demise requires confirmation 2,629/2,630 sq ft rounding discrepancy; refurbishment completion not confirmed.</x:v>
      </x:c>
      <x:c r="S2691" s="15" t="str">
        <x:v>https://www.zoopla.co.uk/to-rent/commercial/details/73700553/</x:v>
      </x:c>
      <x:c r="T2691" s="15" t="str"/>
      <x:c r="U2691" s="15" t="str"/>
      <x:c r="V2691" s="15" t="str">
        <x:v>Guildford — The Pines</x:v>
      </x:c>
      <x:c r="W2691" s="15" t="str">
        <x:v>Individual unit ≤15,000 sq ft</x:v>
      </x:c>
      <x:c r="X2691" s="13" t="n">
        <x:f>IF(N2691="Yes",L2691,0)</x:f>
        <x:v>0</x:v>
      </x:c>
      <x:c r="Y2691" s="14" t="n">
        <x:v>1</x:v>
      </x:c>
      <x:c r="Z2691" s="13" t="str">
        <x:v>Industrial / workshop / storage</x:v>
      </x:c>
    </x:row>
    <x:row r="2692" ht="42" customHeight="1">
      <x:c r="A2692" s="13" t="str">
        <x:v>SE1712</x:v>
      </x:c>
      <x:c r="B2692" s="15" t="str">
        <x:v>Guildford</x:v>
      </x:c>
      <x:c r="C2692" s="15" t="str">
        <x:v>Guildford</x:v>
      </x:c>
      <x:c r="D2692" s="14" t="n">
        <x:v>77880</x:v>
      </x:c>
      <x:c r="E2692" s="13" t="str">
        <x:v>Town</x:v>
      </x:c>
      <x:c r="F2692" s="15" t="str">
        <x:v>The Pines</x:v>
      </x:c>
      <x:c r="G2692" s="15" t="str">
        <x:v>Unit 9, The Pines Business Park, Broad Street, Guildford GU3</x:v>
      </x:c>
      <x:c r="H2692" s="13" t="str">
        <x:v>Current</x:v>
      </x:c>
      <x:c r="I2692" s="14" t="n">
        <x:v>2661</x:v>
      </x:c>
      <x:c r="J2692" s="13" t="str">
        <x:f>IF(AND(ISNUMBER(I2692),I2692&gt;0),IF(I2692&lt;=1000,"1–1,000",IF(I2692&lt;=2500,"1,001–2,500",IF(I2692&lt;=5000,"2,501–5,000",IF(I2692&lt;=10000,"5,001–10,000","10,001–15,000")))),"2,501–5,000")</x:f>
        <x:v>2,501–5,000</x:v>
      </x:c>
      <x:c r="K2692" s="16" t="n">
        <x:v>50559</x:v>
      </x:c>
      <x:c r="L2692" s="43" t="n">
        <x:f>IF(AND(ISNUMBER(I2692),I2692&gt;0,ISNUMBER(K2692),K2692&gt;0),K2692/I2692,"n.a.")</x:f>
        <x:v>19</x:v>
      </x:c>
      <x:c r="M2692" s="43" t="n">
        <x:v>19</x:v>
      </x:c>
      <x:c r="N2692" s="13" t="str">
        <x:v>No</x:v>
      </x:c>
      <x:c r="O2692" s="15" t="str">
        <x:v>5.36m eaves height</x:v>
      </x:c>
      <x:c r="P2692" s="15" t="str">
        <x:v>Full height metal roller shutter door</x:v>
      </x:c>
      <x:c r="Q2692" s="15" t="str">
        <x:v>Industrial, workshop or storage accommodation with ancillary office space, three-phase power.</x:v>
      </x:c>
      <x:c r="R2692" s="15" t="str">
        <x:v>Advertised to let Newer JLL advert says refurbished; older Hurst Warne listing says to be refurbished. £19 rate from older priced listing; current price confirmation needed.</x:v>
      </x:c>
      <x:c r="S2692" s="15" t="str">
        <x:v>https://www.zoopla.co.uk/to-rent/commercial/details/74241165/</x:v>
      </x:c>
      <x:c r="T2692" s="15" t="str">
        <x:v>https://www.zoopla.co.uk/to-rent/commercial/details/72459767/</x:v>
      </x:c>
      <x:c r="U2692" s="15" t="str"/>
      <x:c r="V2692" s="15" t="str">
        <x:v>Guildford — The Pines</x:v>
      </x:c>
      <x:c r="W2692" s="15" t="str">
        <x:v>Individual unit ≤15,000 sq ft</x:v>
      </x:c>
      <x:c r="X2692" s="13" t="n">
        <x:f>IF(N2692="Yes",L2692,0)</x:f>
        <x:v>0</x:v>
      </x:c>
      <x:c r="Y2692" s="14" t="n">
        <x:v>1</x:v>
      </x:c>
      <x:c r="Z2692" s="13" t="str">
        <x:v>Industrial / workshop / storage</x:v>
      </x:c>
    </x:row>
    <x:row r="2693" ht="42" customHeight="1">
      <x:c r="A2693" s="13" t="str">
        <x:v>SE1713</x:v>
      </x:c>
      <x:c r="B2693" s="15" t="str">
        <x:v>Guildford</x:v>
      </x:c>
      <x:c r="C2693" s="15" t="str">
        <x:v>Guildford</x:v>
      </x:c>
      <x:c r="D2693" s="14" t="n">
        <x:v>77880</x:v>
      </x:c>
      <x:c r="E2693" s="13" t="str">
        <x:v>Town</x:v>
      </x:c>
      <x:c r="F2693" s="15" t="str">
        <x:v>Walnut Tree Close</x:v>
      </x:c>
      <x:c r="G2693" s="15" t="str">
        <x:v>175 Walnut Tree Close, Guildford GU1</x:v>
      </x:c>
      <x:c r="H2693" s="13" t="str">
        <x:v>Current</x:v>
      </x:c>
      <x:c r="I2693" s="14" t="n">
        <x:v>2217</x:v>
      </x:c>
      <x:c r="J2693" s="13" t="str">
        <x:f>IF(AND(ISNUMBER(I2693),I2693&gt;0),IF(I2693&lt;=1000,"1–1,000",IF(I2693&lt;=2500,"1,001–2,500",IF(I2693&lt;=5000,"2,501–5,000",IF(I2693&lt;=10000,"5,001–10,000","10,001–15,000")))),"1,001–2,500")</x:f>
        <x:v>1,001–2,500</x:v>
      </x:c>
      <x:c r="K2693" s="16" t="n">
        <x:v>37000</x:v>
      </x:c>
      <x:c r="L2693" s="43" t="n">
        <x:f>IF(AND(ISNUMBER(I2693),I2693&gt;0,ISNUMBER(K2693),K2693&gt;0),K2693/I2693,"n.a.")</x:f>
        <x:v>16.689219666215607</x:v>
      </x:c>
      <x:c r="M2693" s="43" t="n">
        <x:v>16.69</x:v>
      </x:c>
      <x:c r="N2693" s="13" t="str">
        <x:v>Yes</x:v>
      </x:c>
      <x:c r="O2693" s="15" t="str">
        <x:v>Not stated</x:v>
      </x:c>
      <x:c r="P2693" s="15" t="str">
        <x:v>Large doors/shutters to the front for access</x:v>
      </x:c>
      <x:c r="Q2693" s="15" t="str">
        <x:v>Industrial, workshop or storage accommodation with ancillary office space, parking, three-phase power.</x:v>
      </x:c>
      <x:c r="R2693" s="15" t="str">
        <x:v>Advertised to let</x:v>
      </x:c>
      <x:c r="S2693" s="15" t="str">
        <x:v>https://www.zoopla.co.uk/to-rent/commercial/details/74008419/</x:v>
      </x:c>
      <x:c r="T2693" s="15" t="str"/>
      <x:c r="U2693" s="15" t="str"/>
      <x:c r="V2693" s="15" t="str">
        <x:v>Guildford — Walnut Tree Close</x:v>
      </x:c>
      <x:c r="W2693" s="15" t="str">
        <x:v>Individual unit ≤15,000 sq ft</x:v>
      </x:c>
      <x:c r="X2693" s="13" t="n">
        <x:f>IF(N2693="Yes",L2693,0)</x:f>
        <x:v>16.689219666215607</x:v>
      </x:c>
      <x:c r="Y2693" s="14" t="n">
        <x:v>1</x:v>
      </x:c>
      <x:c r="Z2693" s="13" t="str">
        <x:v>Industrial / workshop / storage</x:v>
      </x:c>
    </x:row>
    <x:row r="2694" ht="42" customHeight="1">
      <x:c r="A2694" s="13" t="str">
        <x:v>SE1714</x:v>
      </x:c>
      <x:c r="B2694" s="15" t="str">
        <x:v>Woking</x:v>
      </x:c>
      <x:c r="C2694" s="15" t="str">
        <x:v>Chobham</x:v>
      </x:c>
      <x:c r="D2694" s="14"/>
      <x:c r="E2694" s="13" t="str">
        <x:v>Nearby</x:v>
      </x:c>
      <x:c r="F2694" s="15" t="str">
        <x:v>Alpha 319 Chobham Business Centre</x:v>
      </x:c>
      <x:c r="G2694" s="15" t="str">
        <x:v>Building K (Front), Alpha 319, Chobham Business Centre, Woking GU24</x:v>
      </x:c>
      <x:c r="H2694" s="13" t="str">
        <x:v>Future</x:v>
      </x:c>
      <x:c r="I2694" s="14" t="n">
        <x:v>14144</x:v>
      </x:c>
      <x:c r="J2694" s="13" t="str">
        <x:f>IF(AND(ISNUMBER(I2694),I2694&gt;0),IF(I2694&lt;=1000,"1–1,000",IF(I2694&lt;=2500,"1,001–2,500",IF(I2694&lt;=5000,"2,501–5,000",IF(I2694&lt;=10000,"5,001–10,000","10,001–15,000")))),"10,001–15,000")</x:f>
        <x:v>10,001–15,000</x:v>
      </x:c>
      <x:c r="K2694" s="16" t="n">
        <x:v>205088</x:v>
      </x:c>
      <x:c r="L2694" s="43" t="n">
        <x:f>IF(AND(ISNUMBER(I2694),I2694&gt;0,ISNUMBER(K2694),K2694&gt;0),K2694/I2694,"n.a.")</x:f>
        <x:v>14.5</x:v>
      </x:c>
      <x:c r="M2694" s="43" t="n">
        <x:v>14.5</x:v>
      </x:c>
      <x:c r="N2694" s="13" t="str">
        <x:v>No</x:v>
      </x:c>
      <x:c r="O2694" s="15" t="str">
        <x:v>7.6m minimum eaves height</x:v>
      </x:c>
      <x:c r="P2694" s="15" t="str">
        <x:v>Large sliding loading doors</x:v>
      </x:c>
      <x:c r="Q2694" s="15" t="str">
        <x:v>Industrial, workshop or storage accommodation with ancillary office space, yard or loading area, parking, three-phase power.</x:v>
      </x:c>
      <x:c r="R2694" s="15" t="str">
        <x:v>Future availability Available 1 April 2027. Host BUA population not separately matched.</x:v>
      </x:c>
      <x:c r="S2694" s="15" t="str">
        <x:v>https://www.zoopla.co.uk/to-rent/commercial/details/74643919/</x:v>
      </x:c>
      <x:c r="T2694" s="15" t="str"/>
      <x:c r="U2694" s="15" t="str"/>
      <x:c r="V2694" s="15" t="str">
        <x:v>Woking — Alpha 319 Chobham Business Centre</x:v>
      </x:c>
      <x:c r="W2694" s="15" t="str">
        <x:v>Individual unit ≤15,000 sq ft</x:v>
      </x:c>
      <x:c r="X2694" s="13" t="n">
        <x:f>IF(N2694="Yes",L2694,0)</x:f>
        <x:v>0</x:v>
      </x:c>
      <x:c r="Y2694" s="14" t="n">
        <x:v>1</x:v>
      </x:c>
      <x:c r="Z2694" s="13" t="str">
        <x:v>Industrial / workshop / storage</x:v>
      </x:c>
    </x:row>
    <x:row r="2695" ht="42" customHeight="1">
      <x:c r="A2695" s="13" t="str">
        <x:v>SE1715</x:v>
      </x:c>
      <x:c r="B2695" s="15" t="str">
        <x:v>Woking</x:v>
      </x:c>
      <x:c r="C2695" s="15" t="str">
        <x:v>Byfleet</x:v>
      </x:c>
      <x:c r="D2695" s="14" t="n">
        <x:v>14190</x:v>
      </x:c>
      <x:c r="E2695" s="13" t="str">
        <x:v>Nearby</x:v>
      </x:c>
      <x:c r="F2695" s="15" t="str">
        <x:v>Chertsey Road</x:v>
      </x:c>
      <x:c r="G2695" s="15" t="str">
        <x:v>Unit 1A, 111 Chertsey Road, Byfleet KT14</x:v>
      </x:c>
      <x:c r="H2695" s="13" t="str">
        <x:v>Current</x:v>
      </x:c>
      <x:c r="I2695" s="14" t="n">
        <x:v>10117</x:v>
      </x:c>
      <x:c r="J2695" s="13" t="str">
        <x:f>IF(AND(ISNUMBER(I2695),I2695&gt;0),IF(I2695&lt;=1000,"1–1,000",IF(I2695&lt;=2500,"1,001–2,500",IF(I2695&lt;=5000,"2,501–5,000",IF(I2695&lt;=10000,"5,001–10,000","10,001–15,000")))),"10,001–15,000")</x:f>
        <x:v>10,001–15,000</x:v>
      </x:c>
      <x:c r="K2695" s="16" t="n">
        <x:v>182500</x:v>
      </x:c>
      <x:c r="L2695" s="43" t="n">
        <x:f>IF(AND(ISNUMBER(I2695),I2695&gt;0,ISNUMBER(K2695),K2695&gt;0),K2695/I2695,"n.a.")</x:f>
        <x:v>18.038944351092223</x:v>
      </x:c>
      <x:c r="M2695" s="43" t="n">
        <x:v>18.04</x:v>
      </x:c>
      <x:c r="N2695" s="13" t="str">
        <x:v>Yes</x:v>
      </x:c>
      <x:c r="O2695" s="15" t="str">
        <x:v>Minimum eaves height of 3.7m</x:v>
      </x:c>
      <x:c r="P2695" s="15" t="str">
        <x:v>Electric roller shutter door (5.1m width 4.275m height)</x:v>
      </x:c>
      <x:c r="Q2695" s="15" t="str">
        <x:v>Industrial, workshop or storage accommodation with ancillary office space, parking, three-phase power.</x:v>
      </x:c>
      <x:c r="R2695" s="15" t="str">
        <x:v>Advertised to let</x:v>
      </x:c>
      <x:c r="S2695" s="15" t="str">
        <x:v>https://www.zoopla.co.uk/to-rent/commercial/details/72501896/</x:v>
      </x:c>
      <x:c r="T2695" s="15" t="str"/>
      <x:c r="U2695" s="15" t="str"/>
      <x:c r="V2695" s="15" t="str">
        <x:v>Woking — Chertsey Road</x:v>
      </x:c>
      <x:c r="W2695" s="15" t="str">
        <x:v>Individual unit ≤15,000 sq ft</x:v>
      </x:c>
      <x:c r="X2695" s="13" t="n">
        <x:f>IF(N2695="Yes",L2695,0)</x:f>
        <x:v>18.038944351092223</x:v>
      </x:c>
      <x:c r="Y2695" s="14" t="n">
        <x:v>1</x:v>
      </x:c>
      <x:c r="Z2695" s="13" t="str">
        <x:v>Industrial / workshop / storage</x:v>
      </x:c>
    </x:row>
    <x:row r="2696" ht="62" customHeight="1">
      <x:c r="A2696" s="13" t="str">
        <x:v>SE1716</x:v>
      </x:c>
      <x:c r="B2696" s="15" t="str">
        <x:v>Woking</x:v>
      </x:c>
      <x:c r="C2696" s="15" t="str">
        <x:v>Chobham</x:v>
      </x:c>
      <x:c r="D2696" s="14"/>
      <x:c r="E2696" s="13" t="str">
        <x:v>Nearby</x:v>
      </x:c>
      <x:c r="F2696" s="15" t="str">
        <x:v>Higher Park Farm</x:v>
      </x:c>
      <x:c r="G2696" s="15" t="str">
        <x:v>Halebourne Lane, Woking GU24</x:v>
      </x:c>
      <x:c r="H2696" s="13" t="str">
        <x:v>Current</x:v>
      </x:c>
      <x:c r="I2696" s="14" t="n">
        <x:v>3748</x:v>
      </x:c>
      <x:c r="J2696" s="13" t="str">
        <x:f>IF(AND(ISNUMBER(I2696),I2696&gt;0),IF(I2696&lt;=1000,"1–1,000",IF(I2696&lt;=2500,"1,001–2,500",IF(I2696&lt;=5000,"2,501–5,000",IF(I2696&lt;=10000,"5,001–10,000","10,001–15,000")))),"2,501–5,000")</x:f>
        <x:v>2,501–5,000</x:v>
      </x:c>
      <x:c r="K2696" s="16" t="n">
        <x:v>48000</x:v>
      </x:c>
      <x:c r="L2696" s="43" t="n">
        <x:f>IF(AND(ISNUMBER(I2696),I2696&gt;0,ISNUMBER(K2696),K2696&gt;0),K2696/I2696,"n.a.")</x:f>
        <x:v>12.8068303094984</x:v>
      </x:c>
      <x:c r="M2696" s="43" t="n">
        <x:v>12.81</x:v>
      </x:c>
      <x:c r="N2696" s="13" t="str">
        <x:v>No</x:v>
      </x:c>
      <x:c r="O2696" s="15" t="str">
        <x:v>conventional loading doors and there is 3 phase electric and ample parking. Good eaves height</x:v>
      </x:c>
      <x:c r="P2696" s="15" t="str">
        <x:v>conventional loading doors and there is 3 phase electric and ample parking. Good eaves height; Concrete apron to full height loading doors to warehouse, Warehouse: 63’9 x 58’9 Total: 3748 sq ft (308 sq m)</x:v>
      </x:c>
      <x:c r="Q2696" s="15" t="str">
        <x:v>Industrial, workshop or storage accommodation with ancillary office space, parking, three-phase power.</x:v>
      </x:c>
      <x:c r="R2696" s="15" t="str">
        <x:v>Advertised to let Agent states total 3,748 sq ft but also lists 428 sq ft office component. Rent includes business rates; exclude from clean rent comparison. Host BUA population not separately matched.</x:v>
      </x:c>
      <x:c r="S2696" s="15" t="str">
        <x:v>https://www.zoopla.co.uk/to-rent/commercial/details/71642942/</x:v>
      </x:c>
      <x:c r="T2696" s="15" t="str"/>
      <x:c r="U2696" s="15" t="str"/>
      <x:c r="V2696" s="15" t="str">
        <x:v>Woking — Higher Park Farm</x:v>
      </x:c>
      <x:c r="W2696" s="15" t="str">
        <x:v>Individual unit ≤15,000 sq ft</x:v>
      </x:c>
      <x:c r="X2696" s="13" t="n">
        <x:f>IF(N2696="Yes",L2696,0)</x:f>
        <x:v>0</x:v>
      </x:c>
      <x:c r="Y2696" s="14" t="n">
        <x:v>1</x:v>
      </x:c>
      <x:c r="Z2696" s="13" t="str">
        <x:v>Industrial / workshop / storage</x:v>
      </x:c>
    </x:row>
    <x:row r="2697" ht="42" customHeight="1">
      <x:c r="A2697" s="13" t="str">
        <x:v>SE1717</x:v>
      </x:c>
      <x:c r="B2697" s="15" t="str">
        <x:v>Woking</x:v>
      </x:c>
      <x:c r="C2697" s="15" t="str">
        <x:v>West End</x:v>
      </x:c>
      <x:c r="D2697" s="14"/>
      <x:c r="E2697" s="13" t="str">
        <x:v>Nearby</x:v>
      </x:c>
      <x:c r="F2697" s="15" t="str">
        <x:v>Lucas Green</x:v>
      </x:c>
      <x:c r="G2697" s="15" t="str">
        <x:v>Delta and Kappa Suites, Lucas Green, West End, Woking GU24</x:v>
      </x:c>
      <x:c r="H2697" s="13" t="str">
        <x:v>Current</x:v>
      </x:c>
      <x:c r="I2697" s="14" t="n">
        <x:v>1910</x:v>
      </x:c>
      <x:c r="J2697" s="13" t="str">
        <x:f>IF(AND(ISNUMBER(I2697),I2697&gt;0),IF(I2697&lt;=1000,"1–1,000",IF(I2697&lt;=2500,"1,001–2,500",IF(I2697&lt;=5000,"2,501–5,000",IF(I2697&lt;=10000,"5,001–10,000","10,001–15,000")))),"1,001–2,500")</x:f>
        <x:v>1,001–2,500</x:v>
      </x:c>
      <x:c r="K2697" s="16" t="n">
        <x:v>52525</x:v>
      </x:c>
      <x:c r="L2697" s="43" t="n">
        <x:f>IF(AND(ISNUMBER(I2697),I2697&gt;0,ISNUMBER(K2697),K2697&gt;0),K2697/I2697,"n.a.")</x:f>
        <x:v>27.5</x:v>
      </x:c>
      <x:c r="M2697" s="43" t="n">
        <x:v>27.5</x:v>
      </x:c>
      <x:c r="N2697" s="13" t="str">
        <x:v>Yes</x:v>
      </x:c>
      <x:c r="O2697" s="15" t="str">
        <x:v>Not stated</x:v>
      </x:c>
      <x:c r="P2697" s="15" t="str">
        <x:v>- Roller shutter door and single access door</x:v>
      </x:c>
      <x:c r="Q2697" s="15" t="str">
        <x:v>Industrial, workshop or storage accommodation.</x:v>
      </x:c>
      <x:c r="R2697" s="15" t="str">
        <x:v>Advertised to let Host BUA population not separately matched.</x:v>
      </x:c>
      <x:c r="S2697" s="15" t="str">
        <x:v>https://www.zoopla.co.uk/to-rent/commercial/details/72913284/</x:v>
      </x:c>
      <x:c r="T2697" s="15" t="str"/>
      <x:c r="U2697" s="15" t="str"/>
      <x:c r="V2697" s="15" t="str">
        <x:v>Woking — Lucas Green</x:v>
      </x:c>
      <x:c r="W2697" s="15" t="str">
        <x:v>Individual unit ≤15,000 sq ft</x:v>
      </x:c>
      <x:c r="X2697" s="13" t="n">
        <x:f>IF(N2697="Yes",L2697,0)</x:f>
        <x:v>27.5</x:v>
      </x:c>
      <x:c r="Y2697" s="14" t="n">
        <x:v>1</x:v>
      </x:c>
      <x:c r="Z2697" s="13" t="str">
        <x:v>Industrial / workshop / storage</x:v>
      </x:c>
    </x:row>
    <x:row r="2698" ht="42" customHeight="1">
      <x:c r="A2698" s="13" t="str">
        <x:v>SE1718</x:v>
      </x:c>
      <x:c r="B2698" s="15" t="str">
        <x:v>Woking</x:v>
      </x:c>
      <x:c r="C2698" s="15" t="str">
        <x:v>West End</x:v>
      </x:c>
      <x:c r="D2698" s="14"/>
      <x:c r="E2698" s="13" t="str">
        <x:v>Nearby</x:v>
      </x:c>
      <x:c r="F2698" s="15" t="str">
        <x:v>Lucas Green</x:v>
      </x:c>
      <x:c r="G2698" s="15" t="str">
        <x:v>Omega Suite and Store, Lucas Green, West End, Woking GU24</x:v>
      </x:c>
      <x:c r="H2698" s="13" t="str">
        <x:v>Current</x:v>
      </x:c>
      <x:c r="I2698" s="14" t="n">
        <x:v>3123</x:v>
      </x:c>
      <x:c r="J2698" s="13" t="str">
        <x:f>IF(AND(ISNUMBER(I2698),I2698&gt;0),IF(I2698&lt;=1000,"1–1,000",IF(I2698&lt;=2500,"1,001–2,500",IF(I2698&lt;=5000,"2,501–5,000",IF(I2698&lt;=10000,"5,001–10,000","10,001–15,000")))),"2,501–5,000")</x:f>
        <x:v>2,501–5,000</x:v>
      </x:c>
      <x:c r="K2698" s="16" t="n">
        <x:v>78000</x:v>
      </x:c>
      <x:c r="L2698" s="43" t="n">
        <x:f>IF(AND(ISNUMBER(I2698),I2698&gt;0,ISNUMBER(K2698),K2698&gt;0),K2698/I2698,"n.a.")</x:f>
        <x:v>24.975984630163303</x:v>
      </x:c>
      <x:c r="M2698" s="43" t="n">
        <x:v>24.96</x:v>
      </x:c>
      <x:c r="N2698" s="13" t="str">
        <x:v>Yes</x:v>
      </x:c>
      <x:c r="O2698" s="15" t="str">
        <x:v>Not stated</x:v>
      </x:c>
      <x:c r="P2698" s="15" t="str">
        <x:v>- Large Roller shutter door and single access door</x:v>
      </x:c>
      <x:c r="Q2698" s="15" t="str">
        <x:v>Industrial, workshop or storage accommodation.</x:v>
      </x:c>
      <x:c r="R2698" s="15" t="str">
        <x:v>Advertised to let Host BUA population not separately matched.</x:v>
      </x:c>
      <x:c r="S2698" s="15" t="str">
        <x:v>https://www.zoopla.co.uk/to-rent/commercial/details/74605251/</x:v>
      </x:c>
      <x:c r="T2698" s="15" t="str"/>
      <x:c r="U2698" s="15" t="str"/>
      <x:c r="V2698" s="15" t="str">
        <x:v>Woking — Lucas Green</x:v>
      </x:c>
      <x:c r="W2698" s="15" t="str">
        <x:v>Individual unit ≤15,000 sq ft</x:v>
      </x:c>
      <x:c r="X2698" s="13" t="n">
        <x:f>IF(N2698="Yes",L2698,0)</x:f>
        <x:v>24.975984630163303</x:v>
      </x:c>
      <x:c r="Y2698" s="14" t="n">
        <x:v>1</x:v>
      </x:c>
      <x:c r="Z2698" s="13" t="str">
        <x:v>Industrial / workshop / storage</x:v>
      </x:c>
    </x:row>
    <x:row r="2699" ht="49" customHeight="1">
      <x:c r="A2699" s="13" t="str">
        <x:v>SE1719</x:v>
      </x:c>
      <x:c r="B2699" s="15" t="str">
        <x:v>Woking</x:v>
      </x:c>
      <x:c r="C2699" s="15" t="str">
        <x:v>West End</x:v>
      </x:c>
      <x:c r="D2699" s="14"/>
      <x:c r="E2699" s="13" t="str">
        <x:v>Nearby</x:v>
      </x:c>
      <x:c r="F2699" s="15" t="str">
        <x:v>Lucas Green</x:v>
      </x:c>
      <x:c r="G2699" s="15" t="str">
        <x:v>Unit, Lucas Green Road, West End, Woking GU24</x:v>
      </x:c>
      <x:c r="H2699" s="13" t="str">
        <x:v>Current</x:v>
      </x:c>
      <x:c r="I2699" s="14" t="n">
        <x:v>1618</x:v>
      </x:c>
      <x:c r="J2699" s="13" t="str">
        <x:f>IF(AND(ISNUMBER(I2699),I2699&gt;0),IF(I2699&lt;=1000,"1–1,000",IF(I2699&lt;=2500,"1,001–2,500",IF(I2699&lt;=5000,"2,501–5,000",IF(I2699&lt;=10000,"5,001–10,000","10,001–15,000")))),"1,001–2,500")</x:f>
        <x:v>1,001–2,500</x:v>
      </x:c>
      <x:c r="K2699" s="16" t="n">
        <x:v>22500</x:v>
      </x:c>
      <x:c r="L2699" s="43" t="n">
        <x:f>IF(AND(ISNUMBER(I2699),I2699&gt;0,ISNUMBER(K2699),K2699&gt;0),K2699/I2699,"n.a.")</x:f>
        <x:v>13.906056860321385</x:v>
      </x:c>
      <x:c r="M2699" s="43" t="n">
        <x:v>13.91</x:v>
      </x:c>
      <x:c r="N2699" s="13" t="str">
        <x:v>Yes</x:v>
      </x:c>
      <x:c r="O2699" s="15" t="str">
        <x:v>Minimum eaves height of the roof is around 3.5 metres, with the maximum pitch height of around 4.7metres.</x:v>
      </x:c>
      <x:c r="P2699" s="15" t="str">
        <x:v>Full sized loading door plus pedestrian access door</x:v>
      </x:c>
      <x:c r="Q2699" s="15" t="str">
        <x:v>Industrial, workshop or storage accommodation with ancillary office space, parking.</x:v>
      </x:c>
      <x:c r="R2699" s="15" t="str">
        <x:v>Advertised to let Host BUA population not separately matched.</x:v>
      </x:c>
      <x:c r="S2699" s="15" t="str">
        <x:v>https://www.zoopla.co.uk/to-rent/commercial/details/73177689/</x:v>
      </x:c>
      <x:c r="T2699" s="15" t="str"/>
      <x:c r="U2699" s="15" t="str"/>
      <x:c r="V2699" s="15" t="str">
        <x:v>Woking — Lucas Green</x:v>
      </x:c>
      <x:c r="W2699" s="15" t="str">
        <x:v>Individual unit ≤15,000 sq ft</x:v>
      </x:c>
      <x:c r="X2699" s="13" t="n">
        <x:f>IF(N2699="Yes",L2699,0)</x:f>
        <x:v>13.906056860321385</x:v>
      </x:c>
      <x:c r="Y2699" s="14" t="n">
        <x:v>1</x:v>
      </x:c>
      <x:c r="Z2699" s="13" t="str">
        <x:v>Industrial / workshop / storage</x:v>
      </x:c>
    </x:row>
    <x:row r="2700" ht="42" customHeight="1">
      <x:c r="A2700" s="13" t="str">
        <x:v>SE1720</x:v>
      </x:c>
      <x:c r="B2700" s="15" t="str">
        <x:v>Woking</x:v>
      </x:c>
      <x:c r="C2700" s="15" t="str">
        <x:v>Byfleet</x:v>
      </x:c>
      <x:c r="D2700" s="14" t="n">
        <x:v>14190</x:v>
      </x:c>
      <x:c r="E2700" s="13" t="str">
        <x:v>Nearby</x:v>
      </x:c>
      <x:c r="F2700" s="15" t="str">
        <x:v>Oyster Lane</x:v>
      </x:c>
      <x:c r="G2700" s="15" t="str">
        <x:v>120B Oyster Lane, Byfleet, West Byfleet KT14</x:v>
      </x:c>
      <x:c r="H2700" s="13" t="str">
        <x:v>Current</x:v>
      </x:c>
      <x:c r="I2700" s="14" t="n">
        <x:v>6528</x:v>
      </x:c>
      <x:c r="J2700" s="13" t="str">
        <x:f>IF(AND(ISNUMBER(I2700),I2700&gt;0),IF(I2700&lt;=1000,"1–1,000",IF(I2700&lt;=2500,"1,001–2,500",IF(I2700&lt;=5000,"2,501–5,000",IF(I2700&lt;=10000,"5,001–10,000","10,001–15,000")))),"5,001–10,000")</x:f>
        <x:v>5,001–10,000</x:v>
      </x:c>
      <x:c r="K2700" s="16" t="n">
        <x:v>100000</x:v>
      </x:c>
      <x:c r="L2700" s="43" t="n">
        <x:f>IF(AND(ISNUMBER(I2700),I2700&gt;0,ISNUMBER(K2700),K2700&gt;0),K2700/I2700,"n.a.")</x:f>
        <x:v>15.318627450980392</x:v>
      </x:c>
      <x:c r="M2700" s="43"/>
      <x:c r="N2700" s="13" t="str">
        <x:v>Yes</x:v>
      </x:c>
      <x:c r="O2700" s="15" t="str">
        <x:v>Not stated</x:v>
      </x:c>
      <x:c r="P2700" s="15" t="str">
        <x:v>Not stated</x:v>
      </x:c>
      <x:c r="Q2700" s="15" t="str">
        <x:v>Industrial, workshop or storage accommodation with parking.</x:v>
      </x:c>
      <x:c r="R2700" s="15" t="str">
        <x:v>Advertised to let</x:v>
      </x:c>
      <x:c r="S2700" s="15" t="str">
        <x:v>https://www.zoopla.co.uk/to-rent/commercial/details/73252350/</x:v>
      </x:c>
      <x:c r="T2700" s="15" t="str"/>
      <x:c r="U2700" s="15" t="str"/>
      <x:c r="V2700" s="15" t="str">
        <x:v>Woking — Oyster Lane</x:v>
      </x:c>
      <x:c r="W2700" s="15" t="str">
        <x:v>Individual unit ≤15,000 sq ft</x:v>
      </x:c>
      <x:c r="X2700" s="13" t="n">
        <x:f>IF(N2700="Yes",L2700,0)</x:f>
        <x:v>15.318627450980392</x:v>
      </x:c>
      <x:c r="Y2700" s="14" t="n">
        <x:v>1</x:v>
      </x:c>
      <x:c r="Z2700" s="13" t="str">
        <x:v>Industrial / workshop / storage</x:v>
      </x:c>
    </x:row>
    <x:row r="2701" ht="42" customHeight="1">
      <x:c r="A2701" s="13" t="str">
        <x:v>SE1721</x:v>
      </x:c>
      <x:c r="B2701" s="15" t="str">
        <x:v>Woking</x:v>
      </x:c>
      <x:c r="C2701" s="15" t="str">
        <x:v>Byfleet</x:v>
      </x:c>
      <x:c r="D2701" s="14" t="n">
        <x:v>14190</x:v>
      </x:c>
      <x:c r="E2701" s="13" t="str">
        <x:v>Nearby</x:v>
      </x:c>
      <x:c r="F2701" s="15" t="str">
        <x:v>Oyster Park</x:v>
      </x:c>
      <x:c r="G2701" s="15" t="str">
        <x:v>Unit 2, Oyster Park, West Byfleet KT14</x:v>
      </x:c>
      <x:c r="H2701" s="13" t="str">
        <x:v>Current</x:v>
      </x:c>
      <x:c r="I2701" s="14" t="n">
        <x:v>3897</x:v>
      </x:c>
      <x:c r="J2701" s="13" t="str">
        <x:f>IF(AND(ISNUMBER(I2701),I2701&gt;0),IF(I2701&lt;=1000,"1–1,000",IF(I2701&lt;=2500,"1,001–2,500",IF(I2701&lt;=5000,"2,501–5,000",IF(I2701&lt;=10000,"5,001–10,000","10,001–15,000")))),"2,501–5,000")</x:f>
        <x:v>2,501–5,000</x:v>
      </x:c>
      <x:c r="K2701" s="16"/>
      <x:c r="L2701" s="43" t="str">
        <x:f>IF(AND(ISNUMBER(I2701),I2701&gt;0,ISNUMBER(K2701),K2701&gt;0),K2701/I2701,"n.a.")</x:f>
        <x:v>n.a.</x:v>
      </x:c>
      <x:c r="M2701" s="43"/>
      <x:c r="N2701" s="13" t="str">
        <x:v>No</x:v>
      </x:c>
      <x:c r="O2701" s="15" t="str">
        <x:v>6.7m eaves</x:v>
      </x:c>
      <x:c r="P2701" s="15" t="str">
        <x:v>Electric loading door</x:v>
      </x:c>
      <x:c r="Q2701" s="15" t="str">
        <x:v>Industrial, workshop or storage accommodation with ancillary office space, parking.</x:v>
      </x:c>
      <x:c r="R2701" s="15" t="str">
        <x:v>Advertised to let</x:v>
      </x:c>
      <x:c r="S2701" s="15" t="str">
        <x:v>https://www.zoopla.co.uk/to-rent/commercial/details/70529534/</x:v>
      </x:c>
      <x:c r="T2701" s="15" t="str"/>
      <x:c r="U2701" s="15" t="str"/>
      <x:c r="V2701" s="15" t="str">
        <x:v>Woking — Oyster Park</x:v>
      </x:c>
      <x:c r="W2701" s="15" t="str">
        <x:v>Individual unit ≤15,000 sq ft</x:v>
      </x:c>
      <x:c r="X2701" s="13" t="n">
        <x:f>IF(N2701="Yes",L2701,0)</x:f>
        <x:v>0</x:v>
      </x:c>
      <x:c r="Y2701" s="14" t="n">
        <x:v>1</x:v>
      </x:c>
      <x:c r="Z2701" s="13" t="str">
        <x:v>Industrial / workshop / storage</x:v>
      </x:c>
    </x:row>
    <x:row r="2702" ht="42" customHeight="1">
      <x:c r="A2702" s="13" t="str">
        <x:v>SE1722</x:v>
      </x:c>
      <x:c r="B2702" s="15" t="str">
        <x:v>Woking</x:v>
      </x:c>
      <x:c r="C2702" s="15" t="str">
        <x:v>Byfleet</x:v>
      </x:c>
      <x:c r="D2702" s="14" t="n">
        <x:v>14190</x:v>
      </x:c>
      <x:c r="E2702" s="13" t="str">
        <x:v>Nearby</x:v>
      </x:c>
      <x:c r="F2702" s="15" t="str">
        <x:v>Oyster Park</x:v>
      </x:c>
      <x:c r="G2702" s="15" t="str">
        <x:v>Unit 3 Oyster Park, Chertsey Road, Byfleet KT14</x:v>
      </x:c>
      <x:c r="H2702" s="13" t="str">
        <x:v>Current</x:v>
      </x:c>
      <x:c r="I2702" s="14" t="n">
        <x:v>3701</x:v>
      </x:c>
      <x:c r="J2702" s="13" t="str">
        <x:f>IF(AND(ISNUMBER(I2702),I2702&gt;0),IF(I2702&lt;=1000,"1–1,000",IF(I2702&lt;=2500,"1,001–2,500",IF(I2702&lt;=5000,"2,501–5,000",IF(I2702&lt;=10000,"5,001–10,000","10,001–15,000")))),"2,501–5,000")</x:f>
        <x:v>2,501–5,000</x:v>
      </x:c>
      <x:c r="K2702" s="16" t="n">
        <x:v>77750</x:v>
      </x:c>
      <x:c r="L2702" s="43" t="n">
        <x:f>IF(AND(ISNUMBER(I2702),I2702&gt;0,ISNUMBER(K2702),K2702&gt;0),K2702/I2702,"n.a.")</x:f>
        <x:v>21.007835720075654</x:v>
      </x:c>
      <x:c r="M2702" s="43" t="n">
        <x:v>21.01</x:v>
      </x:c>
      <x:c r="N2702" s="13" t="str">
        <x:v>Yes</x:v>
      </x:c>
      <x:c r="O2702" s="15" t="str">
        <x:v>Not stated</x:v>
      </x:c>
      <x:c r="P2702" s="15" t="str">
        <x:v>Electronically operated roller shutter door 3.5m high</x:v>
      </x:c>
      <x:c r="Q2702" s="15" t="str">
        <x:v>Industrial, workshop or storage accommodation with ancillary office space, parking.</x:v>
      </x:c>
      <x:c r="R2702" s="15" t="str">
        <x:v>Advertised to let</x:v>
      </x:c>
      <x:c r="S2702" s="15" t="str">
        <x:v>https://www.zoopla.co.uk/to-rent/commercial/details/70004341/</x:v>
      </x:c>
      <x:c r="T2702" s="15" t="str"/>
      <x:c r="U2702" s="15" t="str"/>
      <x:c r="V2702" s="15" t="str">
        <x:v>Woking — Oyster Park</x:v>
      </x:c>
      <x:c r="W2702" s="15" t="str">
        <x:v>Individual unit ≤15,000 sq ft</x:v>
      </x:c>
      <x:c r="X2702" s="13" t="n">
        <x:f>IF(N2702="Yes",L2702,0)</x:f>
        <x:v>21.007835720075654</x:v>
      </x:c>
      <x:c r="Y2702" s="14" t="n">
        <x:v>1</x:v>
      </x:c>
      <x:c r="Z2702" s="13" t="str">
        <x:v>Industrial / workshop / storage</x:v>
      </x:c>
    </x:row>
    <x:row r="2703" ht="42" customHeight="1">
      <x:c r="A2703" s="13" t="str">
        <x:v>SE1723</x:v>
      </x:c>
      <x:c r="B2703" s="15" t="str">
        <x:v>Woking</x:v>
      </x:c>
      <x:c r="C2703" s="15" t="str">
        <x:v>Send</x:v>
      </x:c>
      <x:c r="D2703" s="14" t="n">
        <x:v>4095</x:v>
      </x:c>
      <x:c r="E2703" s="13" t="str">
        <x:v>Nearby</x:v>
      </x:c>
      <x:c r="F2703" s="15" t="str">
        <x:v>Portsmouth Road</x:v>
      </x:c>
      <x:c r="G2703" s="15" t="str">
        <x:v>Plumb Centre, Portsmouth Road, Send GU23</x:v>
      </x:c>
      <x:c r="H2703" s="13" t="str">
        <x:v>Current</x:v>
      </x:c>
      <x:c r="I2703" s="14" t="n">
        <x:v>10109</x:v>
      </x:c>
      <x:c r="J2703" s="13" t="str">
        <x:f>IF(AND(ISNUMBER(I2703),I2703&gt;0),IF(I2703&lt;=1000,"1–1,000",IF(I2703&lt;=2500,"1,001–2,500",IF(I2703&lt;=5000,"2,501–5,000",IF(I2703&lt;=10000,"5,001–10,000","10,001–15,000")))),"10,001–15,000")</x:f>
        <x:v>10,001–15,000</x:v>
      </x:c>
      <x:c r="K2703" s="16" t="n">
        <x:v>190000</x:v>
      </x:c>
      <x:c r="L2703" s="43" t="n">
        <x:f>IF(AND(ISNUMBER(I2703),I2703&gt;0,ISNUMBER(K2703),K2703&gt;0),K2703/I2703,"n.a.")</x:f>
        <x:v>18.79513304975764</x:v>
      </x:c>
      <x:c r="M2703" s="43" t="n">
        <x:v>18.8</x:v>
      </x:c>
      <x:c r="N2703" s="13" t="str">
        <x:v>Yes</x:v>
      </x:c>
      <x:c r="O2703" s="15" t="str">
        <x:v>Minimum eaves height 5m</x:v>
      </x:c>
      <x:c r="P2703" s="15" t="str">
        <x:v>Electronically operated roller shutter door 4m high</x:v>
      </x:c>
      <x:c r="Q2703" s="15" t="str">
        <x:v>Industrial, workshop or storage accommodation with ancillary office space, yard or loading area, parking, three-phase power.</x:v>
      </x:c>
      <x:c r="R2703" s="15" t="str">
        <x:v>Advertised to let</x:v>
      </x:c>
      <x:c r="S2703" s="15" t="str">
        <x:v>https://www.zoopla.co.uk/to-rent/commercial/details/72054236/</x:v>
      </x:c>
      <x:c r="T2703" s="15" t="str"/>
      <x:c r="U2703" s="15" t="str"/>
      <x:c r="V2703" s="15" t="str">
        <x:v>Woking — Portsmouth Road</x:v>
      </x:c>
      <x:c r="W2703" s="15" t="str">
        <x:v>Individual unit ≤15,000 sq ft</x:v>
      </x:c>
      <x:c r="X2703" s="13" t="n">
        <x:f>IF(N2703="Yes",L2703,0)</x:f>
        <x:v>18.79513304975764</x:v>
      </x:c>
      <x:c r="Y2703" s="14" t="n">
        <x:v>1</x:v>
      </x:c>
      <x:c r="Z2703" s="13" t="str">
        <x:v>Industrial / workshop / storage</x:v>
      </x:c>
    </x:row>
    <x:row r="2704" ht="42" customHeight="1">
      <x:c r="A2704" s="13" t="str">
        <x:v>SE1724</x:v>
      </x:c>
      <x:c r="B2704" s="15" t="str">
        <x:v>Woking</x:v>
      </x:c>
      <x:c r="C2704" s="15" t="str">
        <x:v>Ripley</x:v>
      </x:c>
      <x:c r="D2704" s="14"/>
      <x:c r="E2704" s="13" t="str">
        <x:v>Nearby</x:v>
      </x:c>
      <x:c r="F2704" s="15" t="str">
        <x:v>Rose Lane</x:v>
      </x:c>
      <x:c r="G2704" s="15" t="str">
        <x:v>Rose Lane, Ripley, Woking GU23</x:v>
      </x:c>
      <x:c r="H2704" s="13" t="str">
        <x:v>Uncertain</x:v>
      </x:c>
      <x:c r="I2704" s="14"/>
      <x:c r="J2704" s="13" t="str">
        <x:f>IF(AND(ISNUMBER(I2704),I2704&gt;0),IF(I2704&lt;=1000,"1–1,000",IF(I2704&lt;=2500,"1,001–2,500",IF(I2704&lt;=5000,"2,501–5,000",IF(I2704&lt;=10000,"5,001–10,000","10,001–15,000")))),"Range crosses bands")</x:f>
        <x:v>Range crosses bands</x:v>
      </x:c>
      <x:c r="K2704" s="16" t="n">
        <x:v>41731</x:v>
      </x:c>
      <x:c r="L2704" s="43" t="str">
        <x:f>IF(AND(ISNUMBER(I2704),I2704&gt;0,ISNUMBER(K2704),K2704&gt;0),K2704/I2704,"n.a.")</x:f>
        <x:v>n.a.</x:v>
      </x:c>
      <x:c r="M2704" s="43" t="n">
        <x:v>29</x:v>
      </x:c>
      <x:c r="N2704" s="13" t="str">
        <x:v>No</x:v>
      </x:c>
      <x:c r="O2704" s="15" t="str">
        <x:v>- 5 m ridge height for optimal storage.</x:v>
      </x:c>
      <x:c r="P2704" s="15" t="str">
        <x:v>- 4 m wide and 4 m high roller shutter doors.</x:v>
      </x:c>
      <x:c r="Q2704" s="15" t="str">
        <x:v>Industrial, workshop or storage accommodation with yard or loading area, parking, three-phase power.</x:v>
      </x:c>
      <x:c r="R2704" s="15" t="str">
        <x:v>Availability or demise requires confirmation Description 1,000 sq ft conflicts with 1,439 sq ft header. Host BUA population not separately matched.</x:v>
      </x:c>
      <x:c r="S2704" s="15" t="str">
        <x:v>https://www.zoopla.co.uk/to-rent/commercial/details/68304485/</x:v>
      </x:c>
      <x:c r="T2704" s="15" t="str"/>
      <x:c r="U2704" s="15" t="str"/>
      <x:c r="V2704" s="15" t="str">
        <x:v>Woking — Rose Lane</x:v>
      </x:c>
      <x:c r="W2704" s="15" t="str">
        <x:v>1,000–1,439 sq ft; exact unit area not stated</x:v>
      </x:c>
      <x:c r="X2704" s="13" t="n">
        <x:f>IF(N2704="Yes",L2704,0)</x:f>
        <x:v>0</x:v>
      </x:c>
      <x:c r="Y2704" s="14" t="n">
        <x:v>1</x:v>
      </x:c>
      <x:c r="Z2704" s="13" t="str">
        <x:v>Industrial / workshop / storage</x:v>
      </x:c>
    </x:row>
    <x:row r="2705" ht="62" customHeight="1">
      <x:c r="A2705" s="13" t="str">
        <x:v>SE1725</x:v>
      </x:c>
      <x:c r="B2705" s="15" t="str">
        <x:v>Woking</x:v>
      </x:c>
      <x:c r="C2705" s="15" t="str">
        <x:v>Woking</x:v>
      </x:c>
      <x:c r="D2705" s="14" t="n">
        <x:v>75660</x:v>
      </x:c>
      <x:c r="E2705" s="13" t="str">
        <x:v>Town</x:v>
      </x:c>
      <x:c r="F2705" s="15" t="str">
        <x:v>Boundary Business Centre</x:v>
      </x:c>
      <x:c r="G2705" s="15" t="str">
        <x:v>Unit 15 Boundary Business Centre, Boundary Way, Woking GU21</x:v>
      </x:c>
      <x:c r="H2705" s="13" t="str">
        <x:v>Current</x:v>
      </x:c>
      <x:c r="I2705" s="14" t="n">
        <x:v>2470</x:v>
      </x:c>
      <x:c r="J2705" s="13" t="str">
        <x:f>IF(AND(ISNUMBER(I2705),I2705&gt;0),IF(I2705&lt;=1000,"1–1,000",IF(I2705&lt;=2500,"1,001–2,500",IF(I2705&lt;=5000,"2,501–5,000",IF(I2705&lt;=10000,"5,001–10,000","10,001–15,000")))),"1,001–2,500")</x:f>
        <x:v>1,001–2,500</x:v>
      </x:c>
      <x:c r="K2705" s="16" t="n">
        <x:v>41372.5</x:v>
      </x:c>
      <x:c r="L2705" s="43" t="n">
        <x:f>IF(AND(ISNUMBER(I2705),I2705&gt;0,ISNUMBER(K2705),K2705&gt;0),K2705/I2705,"n.a.")</x:f>
        <x:v>16.75</x:v>
      </x:c>
      <x:c r="M2705" s="43" t="n">
        <x:v>16.75</x:v>
      </x:c>
      <x:c r="N2705" s="13" t="str">
        <x:v>Yes</x:v>
      </x:c>
      <x:c r="O2705" s="15" t="str">
        <x:v>Not stated</x:v>
      </x:c>
      <x:c r="P2705" s="15" t="str">
        <x:v>Not stated</x:v>
      </x:c>
      <x:c r="Q2705" s="15" t="str">
        <x:v>Industrial, workshop or storage accommodation.</x:v>
      </x:c>
      <x:c r="R2705" s="15" t="str">
        <x:v>Advertised to let Direct Curchod rate £16.75/sq ft applied to 2,470 sq ft; portal duplicates combined.</x:v>
      </x:c>
      <x:c r="S2705" s="15" t="str">
        <x:v>https://www.zoopla.co.uk/to-rent/commercial/details/67541078/</x:v>
      </x:c>
      <x:c r="T2705" s="15" t="str">
        <x:v>https://www.zoopla.co.uk/to-rent/commercial/details/60670187/</x:v>
      </x:c>
      <x:c r="U2705" s="15" t="str">
        <x:v>https://www.curchodandco.com/properties/page/4/?commercial_for_sale_to_rent=to_rent&amp;commercial_property_type=792&amp;address_keyword&amp;minimum_floor_area&amp;maximum_floor_area&amp;radius&amp;department=commercial</x:v>
      </x:c>
      <x:c r="V2705" s="15" t="str">
        <x:v>Woking — Boundary Business Centre</x:v>
      </x:c>
      <x:c r="W2705" s="15" t="str">
        <x:v>Individual unit ≤15,000 sq ft</x:v>
      </x:c>
      <x:c r="X2705" s="13" t="n">
        <x:f>IF(N2705="Yes",L2705,0)</x:f>
        <x:v>16.75</x:v>
      </x:c>
      <x:c r="Y2705" s="14" t="n">
        <x:v>1</x:v>
      </x:c>
      <x:c r="Z2705" s="13" t="str">
        <x:v>Industrial / workshop / storage</x:v>
      </x:c>
    </x:row>
    <x:row r="2706" ht="62" customHeight="1">
      <x:c r="A2706" s="13" t="str">
        <x:v>SE1726</x:v>
      </x:c>
      <x:c r="B2706" s="15" t="str">
        <x:v>Woking</x:v>
      </x:c>
      <x:c r="C2706" s="15" t="str">
        <x:v>Woking</x:v>
      </x:c>
      <x:c r="D2706" s="14" t="n">
        <x:v>75660</x:v>
      </x:c>
      <x:c r="E2706" s="13" t="str">
        <x:v>Town</x:v>
      </x:c>
      <x:c r="F2706" s="15" t="str">
        <x:v>Boundary Business Centre</x:v>
      </x:c>
      <x:c r="G2706" s="15" t="str">
        <x:v>Unit 18 Boundary Business Centre, Boundary Way, Woking GU21</x:v>
      </x:c>
      <x:c r="H2706" s="13" t="str">
        <x:v>Current</x:v>
      </x:c>
      <x:c r="I2706" s="14" t="n">
        <x:v>1926</x:v>
      </x:c>
      <x:c r="J2706" s="13" t="str">
        <x:f>IF(AND(ISNUMBER(I2706),I2706&gt;0),IF(I2706&lt;=1000,"1–1,000",IF(I2706&lt;=2500,"1,001–2,500",IF(I2706&lt;=5000,"2,501–5,000",IF(I2706&lt;=10000,"5,001–10,000","10,001–15,000")))),"1,001–2,500")</x:f>
        <x:v>1,001–2,500</x:v>
      </x:c>
      <x:c r="K2706" s="16" t="n">
        <x:v>32260.5</x:v>
      </x:c>
      <x:c r="L2706" s="43" t="n">
        <x:f>IF(AND(ISNUMBER(I2706),I2706&gt;0,ISNUMBER(K2706),K2706&gt;0),K2706/I2706,"n.a.")</x:f>
        <x:v>16.75</x:v>
      </x:c>
      <x:c r="M2706" s="43" t="n">
        <x:v>16.75</x:v>
      </x:c>
      <x:c r="N2706" s="13" t="str">
        <x:v>Yes</x:v>
      </x:c>
      <x:c r="O2706" s="15" t="str">
        <x:v>Not stated</x:v>
      </x:c>
      <x:c r="P2706" s="15" t="str">
        <x:v>Double access doors (roller shutter not stated)</x:v>
      </x:c>
      <x:c r="Q2706" s="15" t="str">
        <x:v>Industrial, workshop or storage accommodation with ancillary office space, parking.</x:v>
      </x:c>
      <x:c r="R2706" s="15" t="str">
        <x:v>Advertised to let Direct Curchod listing 1,926 sq ft supersedes portal duplicate 1,626 sq ft; rent £16.75/sq ft.</x:v>
      </x:c>
      <x:c r="S2706" s="15" t="str">
        <x:v>https://www.zoopla.co.uk/to-rent/commercial/details/69239805/</x:v>
      </x:c>
      <x:c r="T2706" s="15" t="str">
        <x:v>https://www.zoopla.co.uk/to-rent/commercial/details/69255700/</x:v>
      </x:c>
      <x:c r="U2706" s="15" t="str">
        <x:v>https://www.curchodandco.com/properties/page/4/?commercial_for_sale_to_rent=to_rent&amp;commercial_property_type=792&amp;address_keyword&amp;minimum_floor_area&amp;maximum_floor_area&amp;radius&amp;department=commercial</x:v>
      </x:c>
      <x:c r="V2706" s="15" t="str">
        <x:v>Woking — Boundary Business Centre</x:v>
      </x:c>
      <x:c r="W2706" s="15" t="str">
        <x:v>Individual unit ≤15,000 sq ft</x:v>
      </x:c>
      <x:c r="X2706" s="13" t="n">
        <x:f>IF(N2706="Yes",L2706,0)</x:f>
        <x:v>16.75</x:v>
      </x:c>
      <x:c r="Y2706" s="14" t="n">
        <x:v>1</x:v>
      </x:c>
      <x:c r="Z2706" s="13" t="str">
        <x:v>Industrial / workshop / storage</x:v>
      </x:c>
    </x:row>
    <x:row r="2707" ht="42" customHeight="1">
      <x:c r="A2707" s="13" t="str">
        <x:v>SE1727</x:v>
      </x:c>
      <x:c r="B2707" s="15" t="str">
        <x:v>Woking</x:v>
      </x:c>
      <x:c r="C2707" s="15" t="str">
        <x:v>Woking</x:v>
      </x:c>
      <x:c r="D2707" s="14" t="n">
        <x:v>75660</x:v>
      </x:c>
      <x:c r="E2707" s="13" t="str">
        <x:v>Town</x:v>
      </x:c>
      <x:c r="F2707" s="15" t="str">
        <x:v>Boundary Business Centre</x:v>
      </x:c>
      <x:c r="G2707" s="15" t="str">
        <x:v>Unit 4 Boundary Business Centre, Boundary Way, Maybury, Woking GU21</x:v>
      </x:c>
      <x:c r="H2707" s="13" t="str">
        <x:v>Current</x:v>
      </x:c>
      <x:c r="I2707" s="14" t="n">
        <x:v>2084</x:v>
      </x:c>
      <x:c r="J2707" s="13" t="str">
        <x:f>IF(AND(ISNUMBER(I2707),I2707&gt;0),IF(I2707&lt;=1000,"1–1,000",IF(I2707&lt;=2500,"1,001–2,500",IF(I2707&lt;=5000,"2,501–5,000",IF(I2707&lt;=10000,"5,001–10,000","10,001–15,000")))),"1,001–2,500")</x:f>
        <x:v>1,001–2,500</x:v>
      </x:c>
      <x:c r="K2707" s="16" t="n">
        <x:v>41263</x:v>
      </x:c>
      <x:c r="L2707" s="43" t="n">
        <x:f>IF(AND(ISNUMBER(I2707),I2707&gt;0,ISNUMBER(K2707),K2707&gt;0),K2707/I2707,"n.a.")</x:f>
        <x:v>19.799904030710174</x:v>
      </x:c>
      <x:c r="M2707" s="43" t="n">
        <x:v>19.8</x:v>
      </x:c>
      <x:c r="N2707" s="13" t="str">
        <x:v>Yes</x:v>
      </x:c>
      <x:c r="O2707" s="15" t="str">
        <x:v>Eaves height: 4.8m</x:v>
      </x:c>
      <x:c r="P2707" s="15" t="str">
        <x:v>Roller shutter door: 3.61m (h) x 2.68m (w)</x:v>
      </x:c>
      <x:c r="Q2707" s="15" t="str">
        <x:v>Industrial, workshop or storage accommodation with parking, three-phase power.</x:v>
      </x:c>
      <x:c r="R2707" s="15" t="str">
        <x:v>Advertised to let</x:v>
      </x:c>
      <x:c r="S2707" s="15" t="str">
        <x:v>https://www.zoopla.co.uk/to-rent/commercial/details/73805327/</x:v>
      </x:c>
      <x:c r="T2707" s="15" t="str"/>
      <x:c r="U2707" s="15" t="str"/>
      <x:c r="V2707" s="15" t="str">
        <x:v>Woking — Boundary Business Centre</x:v>
      </x:c>
      <x:c r="W2707" s="15" t="str">
        <x:v>Individual unit ≤15,000 sq ft</x:v>
      </x:c>
      <x:c r="X2707" s="13" t="n">
        <x:f>IF(N2707="Yes",L2707,0)</x:f>
        <x:v>19.799904030710174</x:v>
      </x:c>
      <x:c r="Y2707" s="14" t="n">
        <x:v>1</x:v>
      </x:c>
      <x:c r="Z2707" s="13" t="str">
        <x:v>Industrial / workshop / storage</x:v>
      </x:c>
    </x:row>
    <x:row r="2708" ht="75" customHeight="1">
      <x:c r="A2708" s="13" t="str">
        <x:v>SE1728</x:v>
      </x:c>
      <x:c r="B2708" s="15" t="str">
        <x:v>Woking</x:v>
      </x:c>
      <x:c r="C2708" s="15" t="str">
        <x:v>Woking</x:v>
      </x:c>
      <x:c r="D2708" s="14" t="n">
        <x:v>75660</x:v>
      </x:c>
      <x:c r="E2708" s="13" t="str">
        <x:v>Town</x:v>
      </x:c>
      <x:c r="F2708" s="15" t="str">
        <x:v>Goldsworth Park Trading Estate</x:v>
      </x:c>
      <x:c r="G2708" s="15" t="str">
        <x:v>Unit 16, Goldsworth Park Trading Estate, Kestrel Way, Woking GU21</x:v>
      </x:c>
      <x:c r="H2708" s="13" t="str">
        <x:v>Current</x:v>
      </x:c>
      <x:c r="I2708" s="14" t="n">
        <x:v>7933</x:v>
      </x:c>
      <x:c r="J2708" s="13" t="str">
        <x:f>IF(AND(ISNUMBER(I2708),I2708&gt;0),IF(I2708&lt;=1000,"1–1,000",IF(I2708&lt;=2500,"1,001–2,500",IF(I2708&lt;=5000,"2,501–5,000",IF(I2708&lt;=10000,"5,001–10,000","10,001–15,000")))),"5,001–10,000")</x:f>
        <x:v>5,001–10,000</x:v>
      </x:c>
      <x:c r="K2708" s="16" t="n">
        <x:v>158660</x:v>
      </x:c>
      <x:c r="L2708" s="43" t="n">
        <x:f>IF(AND(ISNUMBER(I2708),I2708&gt;0,ISNUMBER(K2708),K2708&gt;0),K2708/I2708,"n.a.")</x:f>
        <x:v>20</x:v>
      </x:c>
      <x:c r="M2708" s="43" t="n">
        <x:v>20</x:v>
      </x:c>
      <x:c r="N2708" s="13" t="str">
        <x:v>Yes</x:v>
      </x:c>
      <x:c r="O2708" s="15" t="str">
        <x:v>5.7m min eaves height; The industrial/warehouse has a minimum eaves height of 5.7m (18'9''), 3 phase power, a concrete floor and access is via a new full height electric loading door.; 5.7m min eaves height</x:v>
      </x:c>
      <x:c r="P2708" s="15" t="str">
        <x:v>Full height loading door; The industrial/warehouse has a minimum eaves height of 5.7m (18'9''), 3 phase power, a concrete floor and access is via a new full height electric loading door.; Full height loading door</x:v>
      </x:c>
      <x:c r="Q2708" s="15" t="str">
        <x:v>Industrial, workshop or storage accommodation with ancillary office space, yard or loading area, parking, three-phase power.</x:v>
      </x:c>
      <x:c r="R2708" s="15" t="str">
        <x:v>Advertised to let DBRE direct register confirms fully refurbished and £20/sq ft.</x:v>
      </x:c>
      <x:c r="S2708" s="15" t="str">
        <x:v>https://www.zoopla.co.uk/to-rent/commercial/details/71343586/</x:v>
      </x:c>
      <x:c r="T2708" s="15" t="str">
        <x:v>https://www.zoopla.co.uk/to-rent/commercial/details/67580390/</x:v>
      </x:c>
      <x:c r="U2708" s="15" t="str">
        <x:v>https://dbre.co.uk/industrial-0to10000sqft.html</x:v>
      </x:c>
      <x:c r="V2708" s="15" t="str">
        <x:v>Woking — Goldsworth Park Trading Estate</x:v>
      </x:c>
      <x:c r="W2708" s="15" t="str">
        <x:v>Individual unit ≤15,000 sq ft</x:v>
      </x:c>
      <x:c r="X2708" s="13" t="n">
        <x:f>IF(N2708="Yes",L2708,0)</x:f>
        <x:v>20</x:v>
      </x:c>
      <x:c r="Y2708" s="14" t="n">
        <x:v>1</x:v>
      </x:c>
      <x:c r="Z2708" s="13" t="str">
        <x:v>Industrial / workshop / storage</x:v>
      </x:c>
    </x:row>
    <x:row r="2709" ht="42" customHeight="1">
      <x:c r="A2709" s="13" t="str">
        <x:v>SE1729</x:v>
      </x:c>
      <x:c r="B2709" s="15" t="str">
        <x:v>Woking</x:v>
      </x:c>
      <x:c r="C2709" s="15" t="str">
        <x:v>Woking</x:v>
      </x:c>
      <x:c r="D2709" s="14" t="n">
        <x:v>75660</x:v>
      </x:c>
      <x:c r="E2709" s="13" t="str">
        <x:v>Town</x:v>
      </x:c>
      <x:c r="F2709" s="15" t="str">
        <x:v>Goldsworth Park Trading Estate</x:v>
      </x:c>
      <x:c r="G2709" s="15" t="str">
        <x:v>Unit 17, Goldsworth Park Trading Estate, Kestrel Way, Woking GU21</x:v>
      </x:c>
      <x:c r="H2709" s="13" t="str">
        <x:v>Uncertain</x:v>
      </x:c>
      <x:c r="I2709" s="14" t="n">
        <x:v>5330</x:v>
      </x:c>
      <x:c r="J2709" s="13" t="str">
        <x:f>IF(AND(ISNUMBER(I2709),I2709&gt;0),IF(I2709&lt;=1000,"1–1,000",IF(I2709&lt;=2500,"1,001–2,500",IF(I2709&lt;=5000,"2,501–5,000",IF(I2709&lt;=10000,"5,001–10,000","10,001–15,000")))),"5,001–10,000")</x:f>
        <x:v>5,001–10,000</x:v>
      </x:c>
      <x:c r="K2709" s="16" t="n">
        <x:v>101270</x:v>
      </x:c>
      <x:c r="L2709" s="43" t="n">
        <x:f>IF(AND(ISNUMBER(I2709),I2709&gt;0,ISNUMBER(K2709),K2709&gt;0),K2709/I2709,"n.a.")</x:f>
        <x:v>19</x:v>
      </x:c>
      <x:c r="M2709" s="43" t="n">
        <x:v>19</x:v>
      </x:c>
      <x:c r="N2709" s="13" t="str">
        <x:v>No</x:v>
      </x:c>
      <x:c r="O2709" s="15" t="str">
        <x:v>5.6m to eaves</x:v>
      </x:c>
      <x:c r="P2709" s="15" t="str">
        <x:v>Single up and over loading door (4.5m x 4.2m)</x:v>
      </x:c>
      <x:c r="Q2709" s="15" t="str">
        <x:v>Industrial, workshop or storage accommodation with ancillary office space, parking.</x:v>
      </x:c>
      <x:c r="R2709" s="15" t="str">
        <x:v>Availability or demise requires confirmation DBRE advertises to let at £19; portal still says to be refurbished. Completion not confirmed.</x:v>
      </x:c>
      <x:c r="S2709" s="15" t="str">
        <x:v>https://www.zoopla.co.uk/to-rent/commercial/details/74148536/</x:v>
      </x:c>
      <x:c r="T2709" s="15" t="str">
        <x:v>https://www.zoopla.co.uk/to-rent/commercial/details/73055184/</x:v>
      </x:c>
      <x:c r="U2709" s="15" t="str">
        <x:v>https://dbre.co.uk/industrial-0to10000sqft.html</x:v>
      </x:c>
      <x:c r="V2709" s="15" t="str">
        <x:v>Woking — Goldsworth Park Trading Estate</x:v>
      </x:c>
      <x:c r="W2709" s="15" t="str">
        <x:v>Individual unit ≤15,000 sq ft</x:v>
      </x:c>
      <x:c r="X2709" s="13" t="n">
        <x:f>IF(N2709="Yes",L2709,0)</x:f>
        <x:v>0</x:v>
      </x:c>
      <x:c r="Y2709" s="14" t="n">
        <x:v>1</x:v>
      </x:c>
      <x:c r="Z2709" s="13" t="str">
        <x:v>Industrial / workshop / storage</x:v>
      </x:c>
    </x:row>
    <x:row r="2710" ht="42" customHeight="1">
      <x:c r="A2710" s="13" t="str">
        <x:v>SE1730</x:v>
      </x:c>
      <x:c r="B2710" s="15" t="str">
        <x:v>Woking</x:v>
      </x:c>
      <x:c r="C2710" s="15" t="str">
        <x:v>Woking</x:v>
      </x:c>
      <x:c r="D2710" s="14" t="n">
        <x:v>75660</x:v>
      </x:c>
      <x:c r="E2710" s="13" t="str">
        <x:v>Town</x:v>
      </x:c>
      <x:c r="F2710" s="15" t="str">
        <x:v>Goldsworth Park Trading Estate</x:v>
      </x:c>
      <x:c r="G2710" s="15" t="str">
        <x:v>Unit 19 Goldsworth Park Trading Estate Kestrel Way Woking Surrey GU21 3BA</x:v>
      </x:c>
      <x:c r="H2710" s="13" t="str">
        <x:v>Current</x:v>
      </x:c>
      <x:c r="I2710" s="14" t="n">
        <x:v>2088</x:v>
      </x:c>
      <x:c r="J2710" s="13" t="str">
        <x:f>IF(AND(ISNUMBER(I2710),I2710&gt;0),IF(I2710&lt;=1000,"1–1,000",IF(I2710&lt;=2500,"1,001–2,500",IF(I2710&lt;=5000,"2,501–5,000",IF(I2710&lt;=10000,"5,001–10,000","10,001–15,000")))),"1,001–2,500")</x:f>
        <x:v>1,001–2,500</x:v>
      </x:c>
      <x:c r="K2710" s="16"/>
      <x:c r="L2710" s="43" t="str">
        <x:f>IF(AND(ISNUMBER(I2710),I2710&gt;0,ISNUMBER(K2710),K2710&gt;0),K2710/I2710,"n.a.")</x:f>
        <x:v>n.a.</x:v>
      </x:c>
      <x:c r="M2710" s="43"/>
      <x:c r="N2710" s="13" t="str">
        <x:v>No</x:v>
      </x:c>
      <x:c r="O2710" s="15" t="str">
        <x:v>Not stated</x:v>
      </x:c>
      <x:c r="P2710" s="15" t="str">
        <x:v>Not stated</x:v>
      </x:c>
      <x:c r="Q2710" s="15" t="str">
        <x:v>Industrial, workshop or storage accommodation with ancillary office space, parking, three-phase power.</x:v>
      </x:c>
      <x:c r="R2710" s="15" t="str">
        <x:v>Advertised to let</x:v>
      </x:c>
      <x:c r="S2710" s="15" t="str">
        <x:v>https://www.rightmove.co.uk/properties/88530303#/?channel=COM_LET</x:v>
      </x:c>
      <x:c r="T2710" s="15" t="str"/>
      <x:c r="U2710" s="15" t="str"/>
      <x:c r="V2710" s="15" t="str">
        <x:v>Woking — Goldsworth Park Trading Estate</x:v>
      </x:c>
      <x:c r="W2710" s="15" t="str">
        <x:v>Individual unit ≤15,000 sq ft</x:v>
      </x:c>
      <x:c r="X2710" s="13" t="n">
        <x:f>IF(N2710="Yes",L2710,0)</x:f>
        <x:v>0</x:v>
      </x:c>
      <x:c r="Y2710" s="14" t="n">
        <x:v>1</x:v>
      </x:c>
      <x:c r="Z2710" s="13" t="str">
        <x:v>Industrial / workshop / storage</x:v>
      </x:c>
    </x:row>
    <x:row r="2711" ht="42" customHeight="1">
      <x:c r="A2711" s="13" t="str">
        <x:v>SE1731</x:v>
      </x:c>
      <x:c r="B2711" s="15" t="str">
        <x:v>Woking</x:v>
      </x:c>
      <x:c r="C2711" s="15" t="str">
        <x:v>Woking</x:v>
      </x:c>
      <x:c r="D2711" s="14" t="n">
        <x:v>75660</x:v>
      </x:c>
      <x:c r="E2711" s="13" t="str">
        <x:v>Town</x:v>
      </x:c>
      <x:c r="F2711" s="15" t="str">
        <x:v>Goldsworth Park Trading Estate</x:v>
      </x:c>
      <x:c r="G2711" s="15" t="str">
        <x:v>Unit 4, Goldsworth Park Trading Estate, Kestrel Way, Woking GU21 3BA</x:v>
      </x:c>
      <x:c r="H2711" s="13" t="str">
        <x:v>Current</x:v>
      </x:c>
      <x:c r="I2711" s="14" t="n">
        <x:v>12475</x:v>
      </x:c>
      <x:c r="J2711" s="13" t="str">
        <x:f>IF(AND(ISNUMBER(I2711),I2711&gt;0),IF(I2711&lt;=1000,"1–1,000",IF(I2711&lt;=2500,"1,001–2,500",IF(I2711&lt;=5000,"2,501–5,000",IF(I2711&lt;=10000,"5,001–10,000","10,001–15,000")))),"10,001–15,000")</x:f>
        <x:v>10,001–15,000</x:v>
      </x:c>
      <x:c r="K2711" s="16" t="n">
        <x:v>230787.5</x:v>
      </x:c>
      <x:c r="L2711" s="43" t="n">
        <x:f>IF(AND(ISNUMBER(I2711),I2711&gt;0,ISNUMBER(K2711),K2711&gt;0),K2711/I2711,"n.a.")</x:f>
        <x:v>18.5</x:v>
      </x:c>
      <x:c r="M2711" s="43" t="n">
        <x:v>18.5</x:v>
      </x:c>
      <x:c r="N2711" s="13" t="str">
        <x:v>Yes</x:v>
      </x:c>
      <x:c r="O2711" s="15" t="str">
        <x:v>Not stated</x:v>
      </x:c>
      <x:c r="P2711" s="15" t="str">
        <x:v>Not stated</x:v>
      </x:c>
      <x:c r="Q2711" s="15" t="str">
        <x:v>Refurbished trade counter and warehouse unit with secure yard and parking.</x:v>
      </x:c>
      <x:c r="R2711" s="15" t="str">
        <x:v>Advertised to let Direct DBRE register states completely refurbished, to let on new lease.</x:v>
      </x:c>
      <x:c r="S2711" s="15" t="str">
        <x:v>https://dbre.co.uk/industrial-10000sqftplus.html</x:v>
      </x:c>
      <x:c r="T2711" s="15" t="str"/>
      <x:c r="U2711" s="15" t="str"/>
      <x:c r="V2711" s="15" t="str">
        <x:v>Woking — Goldsworth Park Trading Estate</x:v>
      </x:c>
      <x:c r="W2711" s="15" t="str">
        <x:v>Individual unit ≤15,000 sq ft</x:v>
      </x:c>
      <x:c r="X2711" s="13" t="n">
        <x:f>IF(N2711="Yes",L2711,0)</x:f>
        <x:v>18.5</x:v>
      </x:c>
      <x:c r="Y2711" s="14" t="n">
        <x:v>1</x:v>
      </x:c>
      <x:c r="Z2711" s="13" t="str">
        <x:v>Industrial / workshop / storage</x:v>
      </x:c>
    </x:row>
    <x:row r="2712" ht="49" customHeight="1">
      <x:c r="A2712" s="13" t="str">
        <x:v>SE1732</x:v>
      </x:c>
      <x:c r="B2712" s="15" t="str">
        <x:v>Woking</x:v>
      </x:c>
      <x:c r="C2712" s="15" t="str">
        <x:v>Woking</x:v>
      </x:c>
      <x:c r="D2712" s="14" t="n">
        <x:v>75660</x:v>
      </x:c>
      <x:c r="E2712" s="13" t="str">
        <x:v>Town</x:v>
      </x:c>
      <x:c r="F2712" s="15" t="str">
        <x:v>Wintonlea Industrial Estate</x:v>
      </x:c>
      <x:c r="G2712" s="15" t="str">
        <x:v>Unit 4 Wintonlea, Monument Way West, Woking, GU21 5EN</x:v>
      </x:c>
      <x:c r="H2712" s="13" t="str">
        <x:v>Uncertain</x:v>
      </x:c>
      <x:c r="I2712" s="14" t="n">
        <x:v>3387</x:v>
      </x:c>
      <x:c r="J2712" s="13" t="str">
        <x:f>IF(AND(ISNUMBER(I2712),I2712&gt;0),IF(I2712&lt;=1000,"1–1,000",IF(I2712&lt;=2500,"1,001–2,500",IF(I2712&lt;=5000,"2,501–5,000",IF(I2712&lt;=10000,"5,001–10,000","10,001–15,000")))),"2,501–5,000")</x:f>
        <x:v>2,501–5,000</x:v>
      </x:c>
      <x:c r="K2712" s="16" t="n">
        <x:v>50808</x:v>
      </x:c>
      <x:c r="L2712" s="43" t="n">
        <x:f>IF(AND(ISNUMBER(I2712),I2712&gt;0,ISNUMBER(K2712),K2712&gt;0),K2712/I2712,"n.a.")</x:f>
        <x:v>15.00088573959256</x:v>
      </x:c>
      <x:c r="M2712" s="43"/>
      <x:c r="N2712" s="13" t="str">
        <x:v>No</x:v>
      </x:c>
      <x:c r="O2712" s="15" t="str">
        <x:v>Minimum eaves 4.56m; Maximum eaves 5.7m</x:v>
      </x:c>
      <x:c r="P2712" s="15" t="str">
        <x:v>Loading door W 3.24m H 4.5m; - Loading door (W 3.24m H 4.5m)</x:v>
      </x:c>
      <x:c r="Q2712" s="15" t="str">
        <x:v>Industrial, workshop or storage accommodation with ancillary office space, parking, three-phase power.</x:v>
      </x:c>
      <x:c r="R2712" s="15" t="str">
        <x:v>Availability or demise requires confirmation Annual rent is displayed monthly asking rent ×12; portal rounding may differ from lease quote. Internally refurbished but external redecoration ongoing; completion not confirmed.</x:v>
      </x:c>
      <x:c r="S2712" s="15" t="str">
        <x:v>https://www.rightmove.co.uk/properties/721781420294720#/?channel=COM_LET</x:v>
      </x:c>
      <x:c r="T2712" s="15" t="str"/>
      <x:c r="U2712" s="15" t="str"/>
      <x:c r="V2712" s="15" t="str">
        <x:v>Woking — Wintonlea Industrial Estate</x:v>
      </x:c>
      <x:c r="W2712" s="15" t="str">
        <x:v>Individual unit ≤15,000 sq ft</x:v>
      </x:c>
      <x:c r="X2712" s="13" t="n">
        <x:f>IF(N2712="Yes",L2712,0)</x:f>
        <x:v>0</x:v>
      </x:c>
      <x:c r="Y2712" s="14" t="n">
        <x:v>1</x:v>
      </x:c>
      <x:c r="Z2712" s="13" t="str">
        <x:v>Industrial / workshop / storage</x:v>
      </x:c>
    </x:row>
    <x:row r="2713" ht="49" customHeight="1">
      <x:c r="A2713" s="13" t="str">
        <x:v>SE1733</x:v>
      </x:c>
      <x:c r="B2713" s="15" t="str">
        <x:v>Woking</x:v>
      </x:c>
      <x:c r="C2713" s="15" t="str">
        <x:v>Woking</x:v>
      </x:c>
      <x:c r="D2713" s="14" t="n">
        <x:v>75660</x:v>
      </x:c>
      <x:c r="E2713" s="13" t="str">
        <x:v>Town</x:v>
      </x:c>
      <x:c r="F2713" s="15" t="str">
        <x:v>Wintonlea Industrial Estate</x:v>
      </x:c>
      <x:c r="G2713" s="15" t="str">
        <x:v>Unit 5 Wintonlea, Monument Way West, Woking, GU21 5EN</x:v>
      </x:c>
      <x:c r="H2713" s="13" t="str">
        <x:v>Uncertain</x:v>
      </x:c>
      <x:c r="I2713" s="14" t="n">
        <x:v>2085</x:v>
      </x:c>
      <x:c r="J2713" s="13" t="str">
        <x:f>IF(AND(ISNUMBER(I2713),I2713&gt;0),IF(I2713&lt;=1000,"1–1,000",IF(I2713&lt;=2500,"1,001–2,500",IF(I2713&lt;=5000,"2,501–5,000",IF(I2713&lt;=10000,"5,001–10,000","10,001–15,000")))),"1,001–2,500")</x:f>
        <x:v>1,001–2,500</x:v>
      </x:c>
      <x:c r="K2713" s="16" t="n">
        <x:v>31272</x:v>
      </x:c>
      <x:c r="L2713" s="43" t="n">
        <x:f>IF(AND(ISNUMBER(I2713),I2713&gt;0,ISNUMBER(K2713),K2713&gt;0),K2713/I2713,"n.a.")</x:f>
        <x:v>14.998561151079137</x:v>
      </x:c>
      <x:c r="M2713" s="43"/>
      <x:c r="N2713" s="13" t="str">
        <x:v>No</x:v>
      </x:c>
      <x:c r="O2713" s="15" t="str">
        <x:v>Minimum eaves 4.56m; Maximum eaves 5.7m</x:v>
      </x:c>
      <x:c r="P2713" s="15" t="str">
        <x:v>Loading door W 3.24m H 4.5m; - Loading doors (W 3.24m H 4.5m)</x:v>
      </x:c>
      <x:c r="Q2713" s="15" t="str">
        <x:v>Industrial, workshop or storage accommodation with ancillary office space, parking, three-phase power.</x:v>
      </x:c>
      <x:c r="R2713" s="15" t="str">
        <x:v>Availability or demise requires confirmation Annual rent is displayed monthly asking rent ×12; portal rounding may differ from lease quote. Internally refurbished but external redecoration ongoing; completion not confirmed.</x:v>
      </x:c>
      <x:c r="S2713" s="15" t="str">
        <x:v>https://www.rightmove.co.uk/properties/721781424506256#/?channel=COM_LET</x:v>
      </x:c>
      <x:c r="T2713" s="15" t="str"/>
      <x:c r="U2713" s="15" t="str"/>
      <x:c r="V2713" s="15" t="str">
        <x:v>Woking — Wintonlea Industrial Estate</x:v>
      </x:c>
      <x:c r="W2713" s="15" t="str">
        <x:v>Individual unit ≤15,000 sq ft</x:v>
      </x:c>
      <x:c r="X2713" s="13" t="n">
        <x:f>IF(N2713="Yes",L2713,0)</x:f>
        <x:v>0</x:v>
      </x:c>
      <x:c r="Y2713" s="14" t="n">
        <x:v>1</x:v>
      </x:c>
      <x:c r="Z2713" s="13" t="str">
        <x:v>Industrial / workshop / storage</x:v>
      </x:c>
    </x:row>
    <x:row r="2714" ht="42" customHeight="1">
      <x:c r="A2714" s="13" t="str">
        <x:v>SE1734</x:v>
      </x:c>
      <x:c r="B2714" s="15" t="str">
        <x:v>Woking</x:v>
      </x:c>
      <x:c r="C2714" s="15" t="str">
        <x:v>Woking</x:v>
      </x:c>
      <x:c r="D2714" s="14" t="n">
        <x:v>75660</x:v>
      </x:c>
      <x:c r="E2714" s="13" t="str">
        <x:v>Town</x:v>
      </x:c>
      <x:c r="F2714" s="15" t="str">
        <x:v>Woking Business Park</x:v>
      </x:c>
      <x:c r="G2714" s="15" t="str">
        <x:v>Unit 4 Woking Business Park, Albert Drive, Woking, GU21 5JY</x:v>
      </x:c>
      <x:c r="H2714" s="13" t="str">
        <x:v>Current</x:v>
      </x:c>
      <x:c r="I2714" s="14" t="n">
        <x:v>4087</x:v>
      </x:c>
      <x:c r="J2714" s="13" t="str">
        <x:f>IF(AND(ISNUMBER(I2714),I2714&gt;0),IF(I2714&lt;=1000,"1–1,000",IF(I2714&lt;=2500,"1,001–2,500",IF(I2714&lt;=5000,"2,501–5,000",IF(I2714&lt;=10000,"5,001–10,000","10,001–15,000")))),"2,501–5,000")</x:f>
        <x:v>2,501–5,000</x:v>
      </x:c>
      <x:c r="K2714" s="16"/>
      <x:c r="L2714" s="43" t="str">
        <x:f>IF(AND(ISNUMBER(I2714),I2714&gt;0,ISNUMBER(K2714),K2714&gt;0),K2714/I2714,"n.a.")</x:f>
        <x:v>n.a.</x:v>
      </x:c>
      <x:c r="M2714" s="43"/>
      <x:c r="N2714" s="13" t="str">
        <x:v>No</x:v>
      </x:c>
      <x:c r="O2714" s="15" t="str">
        <x:v>6.1m eaves height if mezzanine is removed</x:v>
      </x:c>
      <x:c r="P2714" s="15" t="str">
        <x:v>1 level access loading door</x:v>
      </x:c>
      <x:c r="Q2714" s="15" t="str">
        <x:v>Industrial, workshop or storage accommodation with ancillary office space, yard or loading area, parking.</x:v>
      </x:c>
      <x:c r="R2714" s="15" t="str">
        <x:v>Advertised to let</x:v>
      </x:c>
      <x:c r="S2714" s="15" t="str">
        <x:v>https://www.rightmove.co.uk/properties/779592059663056#/?channel=COM_LET</x:v>
      </x:c>
      <x:c r="T2714" s="15" t="str"/>
      <x:c r="U2714" s="15" t="str"/>
      <x:c r="V2714" s="15" t="str">
        <x:v>Woking — Woking Business Park</x:v>
      </x:c>
      <x:c r="W2714" s="15" t="str">
        <x:v>Individual unit ≤15,000 sq ft</x:v>
      </x:c>
      <x:c r="X2714" s="13" t="n">
        <x:f>IF(N2714="Yes",L2714,0)</x:f>
        <x:v>0</x:v>
      </x:c>
      <x:c r="Y2714" s="14" t="n">
        <x:v>1</x:v>
      </x:c>
      <x:c r="Z2714" s="13" t="str">
        <x:v>Industrial / workshop / storage</x:v>
      </x:c>
    </x:row>
    <x:row r="2715" ht="49" customHeight="1">
      <x:c r="A2715" s="13" t="str">
        <x:v>SE1735</x:v>
      </x:c>
      <x:c r="B2715" s="15" t="str">
        <x:v>Woking</x:v>
      </x:c>
      <x:c r="C2715" s="15" t="str">
        <x:v>Woking</x:v>
      </x:c>
      <x:c r="D2715" s="14" t="n">
        <x:v>75660</x:v>
      </x:c>
      <x:c r="E2715" s="13" t="str">
        <x:v>Town</x:v>
      </x:c>
      <x:c r="F2715" s="15" t="str">
        <x:v>Woking Business Park</x:v>
      </x:c>
      <x:c r="G2715" s="15" t="str">
        <x:v>Woking Business Park, Albery Drive, Woking GU21</x:v>
      </x:c>
      <x:c r="H2715" s="13" t="str">
        <x:v>Uncertain</x:v>
      </x:c>
      <x:c r="I2715" s="14" t="n">
        <x:v>5865</x:v>
      </x:c>
      <x:c r="J2715" s="13" t="str">
        <x:f>IF(AND(ISNUMBER(I2715),I2715&gt;0),IF(I2715&lt;=1000,"1–1,000",IF(I2715&lt;=2500,"1,001–2,500",IF(I2715&lt;=5000,"2,501–5,000",IF(I2715&lt;=10000,"5,001–10,000","10,001–15,000")))),"5,001–10,000")</x:f>
        <x:v>5,001–10,000</x:v>
      </x:c>
      <x:c r="K2715" s="16"/>
      <x:c r="L2715" s="43" t="str">
        <x:f>IF(AND(ISNUMBER(I2715),I2715&gt;0,ISNUMBER(K2715),K2715&gt;0),K2715/I2715,"n.a.")</x:f>
        <x:v>n.a.</x:v>
      </x:c>
      <x:c r="M2715" s="43"/>
      <x:c r="N2715" s="13" t="str">
        <x:v>No</x:v>
      </x:c>
      <x:c r="O2715" s="15" t="str">
        <x:v>The unit benefits from a 4.8m electrically operated roller shutter door to the rear elevation and a minimum eaves height of 6m.</x:v>
      </x:c>
      <x:c r="P2715" s="15" t="str">
        <x:v>The unit benefits from a 4.8m electrically operated roller shutter door to the rear elevation and a minimum eaves height of 6m.</x:v>
      </x:c>
      <x:c r="Q2715" s="15" t="str">
        <x:v>Industrial, workshop or storage accommodation with ancillary office space, parking.</x:v>
      </x:c>
      <x:c r="R2715" s="15" t="str">
        <x:v>Availability or demise requires confirmation Refurbishment, construction completion or immediate availability not independently confirmed from displayed particulars.</x:v>
      </x:c>
      <x:c r="S2715" s="15" t="str">
        <x:v>https://www.zoopla.co.uk/to-rent/commercial/details/74480685/</x:v>
      </x:c>
      <x:c r="T2715" s="15" t="str">
        <x:v>https://www.zoopla.co.uk/to-rent/commercial/details/73874790/</x:v>
      </x:c>
      <x:c r="U2715" s="15" t="str"/>
      <x:c r="V2715" s="15" t="str">
        <x:v>Woking — Woking Business Park</x:v>
      </x:c>
      <x:c r="W2715" s="15" t="str">
        <x:v>Individual unit ≤15,000 sq ft</x:v>
      </x:c>
      <x:c r="X2715" s="13" t="n">
        <x:f>IF(N2715="Yes",L2715,0)</x:f>
        <x:v>0</x:v>
      </x:c>
      <x:c r="Y2715" s="14" t="n">
        <x:v>1</x:v>
      </x:c>
      <x:c r="Z2715" s="13" t="str">
        <x:v>Industrial / workshop / storage</x:v>
      </x:c>
    </x:row>
    <x:row r="2716" ht="42" customHeight="1">
      <x:c r="A2716" s="13" t="str">
        <x:v>SE1736</x:v>
      </x:c>
      <x:c r="B2716" s="15" t="str">
        <x:v>Camberley</x:v>
      </x:c>
      <x:c r="C2716" s="15" t="str">
        <x:v>Frimley</x:v>
      </x:c>
      <x:c r="D2716" s="14" t="n">
        <x:v>15100</x:v>
      </x:c>
      <x:c r="E2716" s="13" t="str">
        <x:v>Nearby</x:v>
      </x:c>
      <x:c r="F2716" s="15" t="str">
        <x:v>Albany Park</x:v>
      </x:c>
      <x:c r="G2716" s="15" t="str">
        <x:v>Unit 1, Phase 4, Albany Park Industrial Estate, Frimley, GU16 7PL</x:v>
      </x:c>
      <x:c r="H2716" s="13" t="str">
        <x:v>Current</x:v>
      </x:c>
      <x:c r="I2716" s="14" t="n">
        <x:v>3004</x:v>
      </x:c>
      <x:c r="J2716" s="13" t="str">
        <x:f>IF(AND(ISNUMBER(I2716),I2716&gt;0),IF(I2716&lt;=1000,"1–1,000",IF(I2716&lt;=2500,"1,001–2,500",IF(I2716&lt;=5000,"2,501–5,000",IF(I2716&lt;=10000,"5,001–10,000","10,001–15,000")))),"2,501–5,000")</x:f>
        <x:v>2,501–5,000</x:v>
      </x:c>
      <x:c r="K2716" s="16"/>
      <x:c r="L2716" s="43" t="str">
        <x:f>IF(AND(ISNUMBER(I2716),I2716&gt;0,ISNUMBER(K2716),K2716&gt;0),K2716/I2716,"n.a.")</x:f>
        <x:v>n.a.</x:v>
      </x:c>
      <x:c r="M2716" s="43"/>
      <x:c r="N2716" s="13" t="str">
        <x:v>No</x:v>
      </x:c>
      <x:c r="O2716" s="15" t="str">
        <x:v>5.7m eaves height</x:v>
      </x:c>
      <x:c r="P2716" s="15" t="str">
        <x:v>Electric Loading door</x:v>
      </x:c>
      <x:c r="Q2716" s="15" t="str">
        <x:v>Industrial, workshop or storage accommodation with ancillary office space, parking, three-phase power.</x:v>
      </x:c>
      <x:c r="R2716" s="15" t="str">
        <x:v>Advertised to let Additional 812 sq ft mezzanine expressly excluded from advertised 3,004 sq ft.</x:v>
      </x:c>
      <x:c r="S2716" s="15" t="str">
        <x:v>https://www.rightmove.co.uk/properties/759620954705761#/?channel=COM_LET</x:v>
      </x:c>
      <x:c r="T2716" s="15" t="str"/>
      <x:c r="U2716" s="15" t="str"/>
      <x:c r="V2716" s="15" t="str">
        <x:v>Camberley — Albany Park</x:v>
      </x:c>
      <x:c r="W2716" s="15" t="str">
        <x:v>Individual unit ≤15,000 sq ft</x:v>
      </x:c>
      <x:c r="X2716" s="13" t="n">
        <x:f>IF(N2716="Yes",L2716,0)</x:f>
        <x:v>0</x:v>
      </x:c>
      <x:c r="Y2716" s="14" t="n">
        <x:v>1</x:v>
      </x:c>
      <x:c r="Z2716" s="13" t="str">
        <x:v>Industrial / workshop / storage</x:v>
      </x:c>
    </x:row>
    <x:row r="2717" ht="42" customHeight="1">
      <x:c r="A2717" s="13" t="str">
        <x:v>SE1737</x:v>
      </x:c>
      <x:c r="B2717" s="15" t="str">
        <x:v>Camberley</x:v>
      </x:c>
      <x:c r="C2717" s="15" t="str">
        <x:v>Frimley</x:v>
      </x:c>
      <x:c r="D2717" s="14" t="n">
        <x:v>15100</x:v>
      </x:c>
      <x:c r="E2717" s="13" t="str">
        <x:v>Nearby</x:v>
      </x:c>
      <x:c r="F2717" s="15" t="str">
        <x:v>Albany Park</x:v>
      </x:c>
      <x:c r="G2717" s="15" t="str">
        <x:v>Unit 2A, Albany Park, Frimley, Camberley GU16 7PH</x:v>
      </x:c>
      <x:c r="H2717" s="13" t="str">
        <x:v>Current</x:v>
      </x:c>
      <x:c r="I2717" s="14" t="n">
        <x:v>13842</x:v>
      </x:c>
      <x:c r="J2717" s="13" t="str">
        <x:f>IF(AND(ISNUMBER(I2717),I2717&gt;0),IF(I2717&lt;=1000,"1–1,000",IF(I2717&lt;=2500,"1,001–2,500",IF(I2717&lt;=5000,"2,501–5,000",IF(I2717&lt;=10000,"5,001–10,000","10,001–15,000")))),"10,001–15,000")</x:f>
        <x:v>10,001–15,000</x:v>
      </x:c>
      <x:c r="K2717" s="16" t="n">
        <x:v>235320</x:v>
      </x:c>
      <x:c r="L2717" s="43" t="n">
        <x:f>IF(AND(ISNUMBER(I2717),I2717&gt;0,ISNUMBER(K2717),K2717&gt;0),K2717/I2717,"n.a.")</x:f>
        <x:v>17.000433463372346</x:v>
      </x:c>
      <x:c r="M2717" s="43"/>
      <x:c r="N2717" s="13" t="str">
        <x:v>Yes</x:v>
      </x:c>
      <x:c r="O2717" s="15" t="str">
        <x:v>5.54m clear height, rising to 7.2 at the apex</x:v>
      </x:c>
      <x:c r="P2717" s="15" t="str">
        <x:v>Level loading door 5m high x 4m wide</x:v>
      </x:c>
      <x:c r="Q2717" s="15" t="str">
        <x:v>Industrial, workshop or storage accommodation with ancillary office space, yard or loading area, parking.</x:v>
      </x:c>
      <x:c r="R2717" s="15" t="str">
        <x:v>Advertised to let Annual rent is displayed monthly asking rent ×12; portal rounding may differ from lease quote.</x:v>
      </x:c>
      <x:c r="S2717" s="15" t="str">
        <x:v>https://www.rightmove.co.uk/properties/760537521306032#/?channel=COM_LET</x:v>
      </x:c>
      <x:c r="T2717" s="15" t="str"/>
      <x:c r="U2717" s="15" t="str"/>
      <x:c r="V2717" s="15" t="str">
        <x:v>Camberley — Albany Park</x:v>
      </x:c>
      <x:c r="W2717" s="15" t="str">
        <x:v>Individual unit ≤15,000 sq ft</x:v>
      </x:c>
      <x:c r="X2717" s="13" t="n">
        <x:f>IF(N2717="Yes",L2717,0)</x:f>
        <x:v>17.000433463372346</x:v>
      </x:c>
      <x:c r="Y2717" s="14" t="n">
        <x:v>1</x:v>
      </x:c>
      <x:c r="Z2717" s="13" t="str">
        <x:v>Industrial / workshop / storage</x:v>
      </x:c>
    </x:row>
    <x:row r="2718" ht="42" customHeight="1">
      <x:c r="A2718" s="13" t="str">
        <x:v>SE1738</x:v>
      </x:c>
      <x:c r="B2718" s="15" t="str">
        <x:v>Camberley</x:v>
      </x:c>
      <x:c r="C2718" s="15" t="str">
        <x:v>Frimley</x:v>
      </x:c>
      <x:c r="D2718" s="14" t="n">
        <x:v>15100</x:v>
      </x:c>
      <x:c r="E2718" s="13" t="str">
        <x:v>Nearby</x:v>
      </x:c>
      <x:c r="F2718" s="15" t="str">
        <x:v>Albany Park</x:v>
      </x:c>
      <x:c r="G2718" s="15" t="str">
        <x:v>Unit 2B, Albany Park, Frimley, Camberley GU16 7PH</x:v>
      </x:c>
      <x:c r="H2718" s="13" t="str">
        <x:v>Current</x:v>
      </x:c>
      <x:c r="I2718" s="14" t="n">
        <x:v>7669</x:v>
      </x:c>
      <x:c r="J2718" s="13" t="str">
        <x:f>IF(AND(ISNUMBER(I2718),I2718&gt;0),IF(I2718&lt;=1000,"1–1,000",IF(I2718&lt;=2500,"1,001–2,500",IF(I2718&lt;=5000,"2,501–5,000",IF(I2718&lt;=10000,"5,001–10,000","10,001–15,000")))),"5,001–10,000")</x:f>
        <x:v>5,001–10,000</x:v>
      </x:c>
      <x:c r="K2718" s="16" t="n">
        <x:v>130368</x:v>
      </x:c>
      <x:c r="L2718" s="43" t="n">
        <x:f>IF(AND(ISNUMBER(I2718),I2718&gt;0,ISNUMBER(K2718),K2718&gt;0),K2718/I2718,"n.a.")</x:f>
        <x:v>16.99934802451428</x:v>
      </x:c>
      <x:c r="M2718" s="43"/>
      <x:c r="N2718" s="13" t="str">
        <x:v>Yes</x:v>
      </x:c>
      <x:c r="O2718" s="15" t="str">
        <x:v>5.7m clear height rising to 7.1m at the apex</x:v>
      </x:c>
      <x:c r="P2718" s="15" t="str">
        <x:v>Level loading door 5m high x 4.0m Wide</x:v>
      </x:c>
      <x:c r="Q2718" s="15" t="str">
        <x:v>Industrial, workshop or storage accommodation with ancillary office space, parking.</x:v>
      </x:c>
      <x:c r="R2718" s="15" t="str">
        <x:v>Advertised to let Annual rent is displayed monthly asking rent ×12; portal rounding may differ from lease quote.</x:v>
      </x:c>
      <x:c r="S2718" s="15" t="str">
        <x:v>https://www.rightmove.co.uk/properties/760537468800993#/?channel=COM_LET</x:v>
      </x:c>
      <x:c r="T2718" s="15" t="str"/>
      <x:c r="U2718" s="15" t="str"/>
      <x:c r="V2718" s="15" t="str">
        <x:v>Camberley — Albany Park</x:v>
      </x:c>
      <x:c r="W2718" s="15" t="str">
        <x:v>Individual unit ≤15,000 sq ft</x:v>
      </x:c>
      <x:c r="X2718" s="13" t="n">
        <x:f>IF(N2718="Yes",L2718,0)</x:f>
        <x:v>16.99934802451428</x:v>
      </x:c>
      <x:c r="Y2718" s="14" t="n">
        <x:v>1</x:v>
      </x:c>
      <x:c r="Z2718" s="13" t="str">
        <x:v>Industrial / workshop / storage</x:v>
      </x:c>
    </x:row>
    <x:row r="2719" ht="42" customHeight="1">
      <x:c r="A2719" s="13" t="str">
        <x:v>SE1739</x:v>
      </x:c>
      <x:c r="B2719" s="15" t="str">
        <x:v>Camberley</x:v>
      </x:c>
      <x:c r="C2719" s="15" t="str">
        <x:v>Frimley</x:v>
      </x:c>
      <x:c r="D2719" s="14" t="n">
        <x:v>15100</x:v>
      </x:c>
      <x:c r="E2719" s="13" t="str">
        <x:v>Nearby</x:v>
      </x:c>
      <x:c r="F2719" s="15" t="str">
        <x:v>Albany Park</x:v>
      </x:c>
      <x:c r="G2719" s="15" t="str">
        <x:v>Unit 5, Phase III, Albany Park, Frimley, GU16 7PQ</x:v>
      </x:c>
      <x:c r="H2719" s="13" t="str">
        <x:v>Uncertain</x:v>
      </x:c>
      <x:c r="I2719" s="14" t="n">
        <x:v>11302</x:v>
      </x:c>
      <x:c r="J2719" s="13" t="str">
        <x:f>IF(AND(ISNUMBER(I2719),I2719&gt;0),IF(I2719&lt;=1000,"1–1,000",IF(I2719&lt;=2500,"1,001–2,500",IF(I2719&lt;=5000,"2,501–5,000",IF(I2719&lt;=10000,"5,001–10,000","10,001–15,000")))),"10,001–15,000")</x:f>
        <x:v>10,001–15,000</x:v>
      </x:c>
      <x:c r="K2719" s="16"/>
      <x:c r="L2719" s="43" t="str">
        <x:f>IF(AND(ISNUMBER(I2719),I2719&gt;0,ISNUMBER(K2719),K2719&gt;0),K2719/I2719,"n.a.")</x:f>
        <x:v>n.a.</x:v>
      </x:c>
      <x:c r="M2719" s="43"/>
      <x:c r="N2719" s="13" t="str">
        <x:v>No</x:v>
      </x:c>
      <x:c r="O2719" s="15" t="str">
        <x:v>6m eaves height</x:v>
      </x:c>
      <x:c r="P2719" s="15" t="str">
        <x:v>Roller shutter door</x:v>
      </x:c>
      <x:c r="Q2719" s="15" t="str">
        <x:v>Industrial, workshop or storage accommodation with ancillary office space, three-phase power.</x:v>
      </x:c>
      <x:c r="R2719" s="15" t="str">
        <x:v>Availability or demise requires confirmation Refurbishment, construction completion or immediate availability not independently confirmed from displayed particulars.</x:v>
      </x:c>
      <x:c r="S2719" s="15" t="str">
        <x:v>https://www.rightmove.co.uk/properties/777408154741553#/?channel=COM_LET</x:v>
      </x:c>
      <x:c r="T2719" s="15" t="str"/>
      <x:c r="U2719" s="15" t="str"/>
      <x:c r="V2719" s="15" t="str">
        <x:v>Camberley — Albany Park</x:v>
      </x:c>
      <x:c r="W2719" s="15" t="str">
        <x:v>Individual unit ≤15,000 sq ft</x:v>
      </x:c>
      <x:c r="X2719" s="13" t="n">
        <x:f>IF(N2719="Yes",L2719,0)</x:f>
        <x:v>0</x:v>
      </x:c>
      <x:c r="Y2719" s="14" t="n">
        <x:v>1</x:v>
      </x:c>
      <x:c r="Z2719" s="13" t="str">
        <x:v>Industrial / workshop / storage</x:v>
      </x:c>
    </x:row>
    <x:row r="2720" ht="42" customHeight="1">
      <x:c r="A2720" s="13" t="str">
        <x:v>SE1740</x:v>
      </x:c>
      <x:c r="B2720" s="15" t="str">
        <x:v>Camberley</x:v>
      </x:c>
      <x:c r="C2720" s="15" t="str">
        <x:v>Frimley</x:v>
      </x:c>
      <x:c r="D2720" s="14" t="n">
        <x:v>15100</x:v>
      </x:c>
      <x:c r="E2720" s="13" t="str">
        <x:v>Nearby</x:v>
      </x:c>
      <x:c r="F2720" s="15" t="str">
        <x:v>Trade City Lyon Way</x:v>
      </x:c>
      <x:c r="G2720" s="15" t="str">
        <x:v>Unit 7, Trade City, Lyon Way, Frimley, GU16 7AL</x:v>
      </x:c>
      <x:c r="H2720" s="13" t="str">
        <x:v>Uncertain</x:v>
      </x:c>
      <x:c r="I2720" s="14" t="n">
        <x:v>2745</x:v>
      </x:c>
      <x:c r="J2720" s="13" t="str">
        <x:f>IF(AND(ISNUMBER(I2720),I2720&gt;0),IF(I2720&lt;=1000,"1–1,000",IF(I2720&lt;=2500,"1,001–2,500",IF(I2720&lt;=5000,"2,501–5,000",IF(I2720&lt;=10000,"5,001–10,000","10,001–15,000")))),"2,501–5,000")</x:f>
        <x:v>2,501–5,000</x:v>
      </x:c>
      <x:c r="K2720" s="16"/>
      <x:c r="L2720" s="43" t="str">
        <x:f>IF(AND(ISNUMBER(I2720),I2720&gt;0,ISNUMBER(K2720),K2720&gt;0),K2720/I2720,"n.a.")</x:f>
        <x:v>n.a.</x:v>
      </x:c>
      <x:c r="M2720" s="43"/>
      <x:c r="N2720" s="13" t="str">
        <x:v>No</x:v>
      </x:c>
      <x:c r="O2720" s="15" t="str">
        <x:v>Not stated</x:v>
      </x:c>
      <x:c r="P2720" s="15" t="str">
        <x:v>Not stated</x:v>
      </x:c>
      <x:c r="Q2720" s="15" t="str">
        <x:v>Industrial, workshop or storage accommodation.</x:v>
      </x:c>
      <x:c r="R2720" s="15" t="str">
        <x:v>Availability or demise requires confirmation Detail page failed to render full particulars; search-card-only evidence, current availability not verified.</x:v>
      </x:c>
      <x:c r="S2720" s="15" t="str">
        <x:v>https://www.rightmove.co.uk/properties/754774006426512#/?channel=COM_LET</x:v>
      </x:c>
      <x:c r="T2720" s="15" t="str"/>
      <x:c r="U2720" s="15" t="str"/>
      <x:c r="V2720" s="15" t="str">
        <x:v>Camberley — Trade City Lyon Way</x:v>
      </x:c>
      <x:c r="W2720" s="15" t="str">
        <x:v>Individual unit ≤15,000 sq ft</x:v>
      </x:c>
      <x:c r="X2720" s="13" t="n">
        <x:f>IF(N2720="Yes",L2720,0)</x:f>
        <x:v>0</x:v>
      </x:c>
      <x:c r="Y2720" s="14" t="n">
        <x:v>1</x:v>
      </x:c>
      <x:c r="Z2720" s="13" t="str">
        <x:v>Industrial / workshop / storage</x:v>
      </x:c>
    </x:row>
    <x:row r="2721" ht="42" customHeight="1">
      <x:c r="A2721" s="13" t="str">
        <x:v>SE1741</x:v>
      </x:c>
      <x:c r="B2721" s="15" t="str">
        <x:v>Camberley</x:v>
      </x:c>
      <x:c r="C2721" s="15" t="str">
        <x:v>Frimley</x:v>
      </x:c>
      <x:c r="D2721" s="14" t="n">
        <x:v>15100</x:v>
      </x:c>
      <x:c r="E2721" s="13" t="str">
        <x:v>Nearby</x:v>
      </x:c>
      <x:c r="F2721" s="15" t="str">
        <x:v>Tungsten Park</x:v>
      </x:c>
      <x:c r="G2721" s="15" t="str">
        <x:v>Unit 2 Tungsten Park, Frimley, Camberley GU16</x:v>
      </x:c>
      <x:c r="H2721" s="13" t="str">
        <x:v>Uncertain</x:v>
      </x:c>
      <x:c r="I2721" s="14" t="n">
        <x:v>4892</x:v>
      </x:c>
      <x:c r="J2721" s="13" t="str">
        <x:f>IF(AND(ISNUMBER(I2721),I2721&gt;0),IF(I2721&lt;=1000,"1–1,000",IF(I2721&lt;=2500,"1,001–2,500",IF(I2721&lt;=5000,"2,501–5,000",IF(I2721&lt;=10000,"5,001–10,000","10,001–15,000")))),"2,501–5,000")</x:f>
        <x:v>2,501–5,000</x:v>
      </x:c>
      <x:c r="K2721" s="16"/>
      <x:c r="L2721" s="43" t="str">
        <x:f>IF(AND(ISNUMBER(I2721),I2721&gt;0,ISNUMBER(K2721),K2721&gt;0),K2721/I2721,"n.a.")</x:f>
        <x:v>n.a.</x:v>
      </x:c>
      <x:c r="M2721" s="43"/>
      <x:c r="N2721" s="13" t="str">
        <x:v>No</x:v>
      </x:c>
      <x:c r="O2721" s="15" t="str">
        <x:v>6m Clear Height; 6m Clear Height</x:v>
      </x:c>
      <x:c r="P2721" s="15" t="str">
        <x:v>Level Access Loading Doors; Level Access Loading Doors</x:v>
      </x:c>
      <x:c r="Q2721" s="15" t="str">
        <x:v>Industrial, workshop or storage accommodation with ancillary office space, yard or loading area, parking.</x:v>
      </x:c>
      <x:c r="R2721" s="15" t="str">
        <x:v>Availability or demise requires confirmation Refurbishment, construction completion or immediate availability not independently confirmed from displayed particulars.</x:v>
      </x:c>
      <x:c r="S2721" s="15" t="str">
        <x:v>https://www.zoopla.co.uk/to-rent/commercial/details/71972323/</x:v>
      </x:c>
      <x:c r="T2721" s="15" t="str"/>
      <x:c r="U2721" s="15" t="str"/>
      <x:c r="V2721" s="15" t="str">
        <x:v>Camberley — Tungsten Park</x:v>
      </x:c>
      <x:c r="W2721" s="15" t="str">
        <x:v>Individual unit ≤15,000 sq ft</x:v>
      </x:c>
      <x:c r="X2721" s="13" t="n">
        <x:f>IF(N2721="Yes",L2721,0)</x:f>
        <x:v>0</x:v>
      </x:c>
      <x:c r="Y2721" s="14" t="n">
        <x:v>1</x:v>
      </x:c>
      <x:c r="Z2721" s="13" t="str">
        <x:v>Industrial / workshop / storage</x:v>
      </x:c>
    </x:row>
    <x:row r="2722" ht="42" customHeight="1">
      <x:c r="A2722" s="13" t="str">
        <x:v>SE1742</x:v>
      </x:c>
      <x:c r="B2722" s="15" t="str">
        <x:v>Camberley</x:v>
      </x:c>
      <x:c r="C2722" s="15" t="str">
        <x:v>Frimley</x:v>
      </x:c>
      <x:c r="D2722" s="14" t="n">
        <x:v>15100</x:v>
      </x:c>
      <x:c r="E2722" s="13" t="str">
        <x:v>Nearby</x:v>
      </x:c>
      <x:c r="F2722" s="15" t="str">
        <x:v>Tungsten Park</x:v>
      </x:c>
      <x:c r="G2722" s="15" t="str">
        <x:v>Unit 3 Tungsten Park, Frimley, Camberley GU16</x:v>
      </x:c>
      <x:c r="H2722" s="13" t="str">
        <x:v>Uncertain</x:v>
      </x:c>
      <x:c r="I2722" s="14" t="n">
        <x:v>6110</x:v>
      </x:c>
      <x:c r="J2722" s="13" t="str">
        <x:f>IF(AND(ISNUMBER(I2722),I2722&gt;0),IF(I2722&lt;=1000,"1–1,000",IF(I2722&lt;=2500,"1,001–2,500",IF(I2722&lt;=5000,"2,501–5,000",IF(I2722&lt;=10000,"5,001–10,000","10,001–15,000")))),"5,001–10,000")</x:f>
        <x:v>5,001–10,000</x:v>
      </x:c>
      <x:c r="K2722" s="16"/>
      <x:c r="L2722" s="43" t="str">
        <x:f>IF(AND(ISNUMBER(I2722),I2722&gt;0,ISNUMBER(K2722),K2722&gt;0),K2722/I2722,"n.a.")</x:f>
        <x:v>n.a.</x:v>
      </x:c>
      <x:c r="M2722" s="43"/>
      <x:c r="N2722" s="13" t="str">
        <x:v>No</x:v>
      </x:c>
      <x:c r="O2722" s="15" t="str">
        <x:v>6m Clear Height; 6m Clear Height</x:v>
      </x:c>
      <x:c r="P2722" s="15" t="str">
        <x:v>Level Access Loading Doors; Level Access Loading Doors</x:v>
      </x:c>
      <x:c r="Q2722" s="15" t="str">
        <x:v>Industrial, workshop or storage accommodation with ancillary office space, yard or loading area, parking.</x:v>
      </x:c>
      <x:c r="R2722" s="15" t="str">
        <x:v>Availability or demise requires confirmation Refurbishment, construction completion or immediate availability not independently confirmed from displayed particulars.</x:v>
      </x:c>
      <x:c r="S2722" s="15" t="str">
        <x:v>https://www.zoopla.co.uk/to-rent/commercial/details/71972354/</x:v>
      </x:c>
      <x:c r="T2722" s="15" t="str"/>
      <x:c r="U2722" s="15" t="str"/>
      <x:c r="V2722" s="15" t="str">
        <x:v>Camberley — Tungsten Park</x:v>
      </x:c>
      <x:c r="W2722" s="15" t="str">
        <x:v>Individual unit ≤15,000 sq ft</x:v>
      </x:c>
      <x:c r="X2722" s="13" t="n">
        <x:f>IF(N2722="Yes",L2722,0)</x:f>
        <x:v>0</x:v>
      </x:c>
      <x:c r="Y2722" s="14" t="n">
        <x:v>1</x:v>
      </x:c>
      <x:c r="Z2722" s="13" t="str">
        <x:v>Industrial / workshop / storage</x:v>
      </x:c>
    </x:row>
    <x:row r="2723" ht="42" customHeight="1">
      <x:c r="A2723" s="13" t="str">
        <x:v>SE1743</x:v>
      </x:c>
      <x:c r="B2723" s="15" t="str">
        <x:v>Camberley</x:v>
      </x:c>
      <x:c r="C2723" s="15" t="str">
        <x:v>Frimley</x:v>
      </x:c>
      <x:c r="D2723" s="14" t="n">
        <x:v>15100</x:v>
      </x:c>
      <x:c r="E2723" s="13" t="str">
        <x:v>Nearby</x:v>
      </x:c>
      <x:c r="F2723" s="15" t="str">
        <x:v>Tungsten Park</x:v>
      </x:c>
      <x:c r="G2723" s="15" t="str">
        <x:v>Unit 4 Tungsten Park, Frimley, Camberley GU16</x:v>
      </x:c>
      <x:c r="H2723" s="13" t="str">
        <x:v>Uncertain</x:v>
      </x:c>
      <x:c r="I2723" s="14" t="n">
        <x:v>6549</x:v>
      </x:c>
      <x:c r="J2723" s="13" t="str">
        <x:f>IF(AND(ISNUMBER(I2723),I2723&gt;0),IF(I2723&lt;=1000,"1–1,000",IF(I2723&lt;=2500,"1,001–2,500",IF(I2723&lt;=5000,"2,501–5,000",IF(I2723&lt;=10000,"5,001–10,000","10,001–15,000")))),"5,001–10,000")</x:f>
        <x:v>5,001–10,000</x:v>
      </x:c>
      <x:c r="K2723" s="16"/>
      <x:c r="L2723" s="43" t="str">
        <x:f>IF(AND(ISNUMBER(I2723),I2723&gt;0,ISNUMBER(K2723),K2723&gt;0),K2723/I2723,"n.a.")</x:f>
        <x:v>n.a.</x:v>
      </x:c>
      <x:c r="M2723" s="43"/>
      <x:c r="N2723" s="13" t="str">
        <x:v>No</x:v>
      </x:c>
      <x:c r="O2723" s="15" t="str">
        <x:v>6m Clear Height; 6m Clear Height</x:v>
      </x:c>
      <x:c r="P2723" s="15" t="str">
        <x:v>Level Access Loading Doors; Level Access Loading Doors</x:v>
      </x:c>
      <x:c r="Q2723" s="15" t="str">
        <x:v>Industrial, workshop or storage accommodation with ancillary office space, yard or loading area, parking.</x:v>
      </x:c>
      <x:c r="R2723" s="15" t="str">
        <x:v>Availability or demise requires confirmation Refurbishment, construction completion or immediate availability not independently confirmed from displayed particulars.</x:v>
      </x:c>
      <x:c r="S2723" s="15" t="str">
        <x:v>https://www.zoopla.co.uk/to-rent/commercial/details/71970181/</x:v>
      </x:c>
      <x:c r="T2723" s="15" t="str"/>
      <x:c r="U2723" s="15" t="str"/>
      <x:c r="V2723" s="15" t="str">
        <x:v>Camberley — Tungsten Park</x:v>
      </x:c>
      <x:c r="W2723" s="15" t="str">
        <x:v>Individual unit ≤15,000 sq ft</x:v>
      </x:c>
      <x:c r="X2723" s="13" t="n">
        <x:f>IF(N2723="Yes",L2723,0)</x:f>
        <x:v>0</x:v>
      </x:c>
      <x:c r="Y2723" s="14" t="n">
        <x:v>1</x:v>
      </x:c>
      <x:c r="Z2723" s="13" t="str">
        <x:v>Industrial / workshop / storage</x:v>
      </x:c>
    </x:row>
    <x:row r="2724" ht="62" customHeight="1">
      <x:c r="A2724" s="13" t="str">
        <x:v>SE1744</x:v>
      </x:c>
      <x:c r="B2724" s="15" t="str">
        <x:v>Camberley</x:v>
      </x:c>
      <x:c r="C2724" s="15" t="str">
        <x:v>Camberley</x:v>
      </x:c>
      <x:c r="D2724" s="14" t="n">
        <x:v>36785</x:v>
      </x:c>
      <x:c r="E2724" s="13" t="str">
        <x:v>Town</x:v>
      </x:c>
      <x:c r="F2724" s="15" t="str">
        <x:v>Admiralty Park / Yorktown Industrial Estate</x:v>
      </x:c>
      <x:c r="G2724" s="15" t="str">
        <x:v>Unit 11, Admiralty Park, Admiralty Way, Camberley GU15</x:v>
      </x:c>
      <x:c r="H2724" s="13" t="str">
        <x:v>Current</x:v>
      </x:c>
      <x:c r="I2724" s="14" t="n">
        <x:v>12278</x:v>
      </x:c>
      <x:c r="J2724" s="13" t="str">
        <x:f>IF(AND(ISNUMBER(I2724),I2724&gt;0),IF(I2724&lt;=1000,"1–1,000",IF(I2724&lt;=2500,"1,001–2,500",IF(I2724&lt;=5000,"2,501–5,000",IF(I2724&lt;=10000,"5,001–10,000","10,001–15,000")))),"10,001–15,000")</x:f>
        <x:v>10,001–15,000</x:v>
      </x:c>
      <x:c r="K2724" s="16"/>
      <x:c r="L2724" s="43" t="str">
        <x:f>IF(AND(ISNUMBER(I2724),I2724&gt;0,ISNUMBER(K2724),K2724&gt;0),K2724/I2724,"n.a.")</x:f>
        <x:v>n.a.</x:v>
      </x:c>
      <x:c r="M2724" s="43"/>
      <x:c r="N2724" s="13" t="str">
        <x:v>No</x:v>
      </x:c>
      <x:c r="O2724" s="15" t="str">
        <x:v>7m eaves height; 7m eaves height</x:v>
      </x:c>
      <x:c r="P2724" s="15" t="str">
        <x:v>Up and over loading door; There is a loading door to the front with covered loading opening onto a common yard area and on-site car parking.; Up and over loading door</x:v>
      </x:c>
      <x:c r="Q2724" s="15" t="str">
        <x:v>Industrial, workshop or storage accommodation with ancillary office space, yard or loading area, parking, three-phase power.</x:v>
      </x:c>
      <x:c r="R2724" s="15" t="str">
        <x:v>Advertised to let</x:v>
      </x:c>
      <x:c r="S2724" s="15" t="str">
        <x:v>https://www.zoopla.co.uk/to-rent/commercial/details/72341635/</x:v>
      </x:c>
      <x:c r="T2724" s="15" t="str"/>
      <x:c r="U2724" s="15" t="str"/>
      <x:c r="V2724" s="15" t="str">
        <x:v>Camberley — Admiralty Park / Yorktown Industrial Estate</x:v>
      </x:c>
      <x:c r="W2724" s="15" t="str">
        <x:v>Individual unit ≤15,000 sq ft</x:v>
      </x:c>
      <x:c r="X2724" s="13" t="n">
        <x:f>IF(N2724="Yes",L2724,0)</x:f>
        <x:v>0</x:v>
      </x:c>
      <x:c r="Y2724" s="14" t="n">
        <x:v>1</x:v>
      </x:c>
      <x:c r="Z2724" s="13" t="str">
        <x:v>Industrial / workshop / storage</x:v>
      </x:c>
    </x:row>
    <x:row r="2725" ht="62" customHeight="1">
      <x:c r="A2725" s="13" t="str">
        <x:v>SE1745</x:v>
      </x:c>
      <x:c r="B2725" s="15" t="str">
        <x:v>Camberley</x:v>
      </x:c>
      <x:c r="C2725" s="15" t="str">
        <x:v>Camberley</x:v>
      </x:c>
      <x:c r="D2725" s="14" t="n">
        <x:v>36785</x:v>
      </x:c>
      <x:c r="E2725" s="13" t="str">
        <x:v>Town</x:v>
      </x:c>
      <x:c r="F2725" s="15" t="str">
        <x:v>Admiralty Park / Yorktown Industrial Estate</x:v>
      </x:c>
      <x:c r="G2725" s="15" t="str">
        <x:v>Unit 8, Admiralty Park, Admiralty Way, Camberley GU15</x:v>
      </x:c>
      <x:c r="H2725" s="13" t="str">
        <x:v>Current</x:v>
      </x:c>
      <x:c r="I2725" s="14" t="n">
        <x:v>8040</x:v>
      </x:c>
      <x:c r="J2725" s="13" t="str">
        <x:f>IF(AND(ISNUMBER(I2725),I2725&gt;0),IF(I2725&lt;=1000,"1–1,000",IF(I2725&lt;=2500,"1,001–2,500",IF(I2725&lt;=5000,"2,501–5,000",IF(I2725&lt;=10000,"5,001–10,000","10,001–15,000")))),"5,001–10,000")</x:f>
        <x:v>5,001–10,000</x:v>
      </x:c>
      <x:c r="K2725" s="16"/>
      <x:c r="L2725" s="43" t="str">
        <x:f>IF(AND(ISNUMBER(I2725),I2725&gt;0,ISNUMBER(K2725),K2725&gt;0),K2725/I2725,"n.a.")</x:f>
        <x:v>n.a.</x:v>
      </x:c>
      <x:c r="M2725" s="43"/>
      <x:c r="N2725" s="13" t="str">
        <x:v>No</x:v>
      </x:c>
      <x:c r="O2725" s="15" t="str">
        <x:v>7m eaves height; 7m eaves height</x:v>
      </x:c>
      <x:c r="P2725" s="15" t="str">
        <x:v>Up and over loading door; There is a loading door to the front with covered loading opening onto a common yard area and on-site car parking.; Up and over loading door</x:v>
      </x:c>
      <x:c r="Q2725" s="15" t="str">
        <x:v>Industrial, workshop or storage accommodation with ancillary office space, yard or loading area, parking, three-phase power.</x:v>
      </x:c>
      <x:c r="R2725" s="15" t="str">
        <x:v>Advertised to let</x:v>
      </x:c>
      <x:c r="S2725" s="15" t="str">
        <x:v>https://www.zoopla.co.uk/to-rent/commercial/details/72341606/</x:v>
      </x:c>
      <x:c r="T2725" s="15" t="str"/>
      <x:c r="U2725" s="15" t="str"/>
      <x:c r="V2725" s="15" t="str">
        <x:v>Camberley — Admiralty Park / Yorktown Industrial Estate</x:v>
      </x:c>
      <x:c r="W2725" s="15" t="str">
        <x:v>Individual unit ≤15,000 sq ft</x:v>
      </x:c>
      <x:c r="X2725" s="13" t="n">
        <x:f>IF(N2725="Yes",L2725,0)</x:f>
        <x:v>0</x:v>
      </x:c>
      <x:c r="Y2725" s="14" t="n">
        <x:v>1</x:v>
      </x:c>
      <x:c r="Z2725" s="13" t="str">
        <x:v>Industrial / workshop / storage</x:v>
      </x:c>
    </x:row>
    <x:row r="2726" ht="42" customHeight="1">
      <x:c r="A2726" s="13" t="str">
        <x:v>SE1746</x:v>
      </x:c>
      <x:c r="B2726" s="15" t="str">
        <x:v>Camberley</x:v>
      </x:c>
      <x:c r="C2726" s="15" t="str">
        <x:v>Camberley</x:v>
      </x:c>
      <x:c r="D2726" s="14" t="n">
        <x:v>36785</x:v>
      </x:c>
      <x:c r="E2726" s="13" t="str">
        <x:v>Town</x:v>
      </x:c>
      <x:c r="F2726" s="15" t="str">
        <x:v>Bridge and Standard Works</x:v>
      </x:c>
      <x:c r="G2726" s="15" t="str">
        <x:v>Enterprise House, Bridge Road, Camberley GU15 2QR</x:v>
      </x:c>
      <x:c r="H2726" s="13" t="str">
        <x:v>Current</x:v>
      </x:c>
      <x:c r="I2726" s="14" t="n">
        <x:v>10493</x:v>
      </x:c>
      <x:c r="J2726" s="13" t="str">
        <x:f>IF(AND(ISNUMBER(I2726),I2726&gt;0),IF(I2726&lt;=1000,"1–1,000",IF(I2726&lt;=2500,"1,001–2,500",IF(I2726&lt;=5000,"2,501–5,000",IF(I2726&lt;=10000,"5,001–10,000","10,001–15,000")))),"10,001–15,000")</x:f>
        <x:v>10,001–15,000</x:v>
      </x:c>
      <x:c r="K2726" s="16" t="n">
        <x:v>97000</x:v>
      </x:c>
      <x:c r="L2726" s="43" t="n">
        <x:f>IF(AND(ISNUMBER(I2726),I2726&gt;0,ISNUMBER(K2726),K2726&gt;0),K2726/I2726,"n.a.")</x:f>
        <x:v>9.244258076813113</x:v>
      </x:c>
      <x:c r="M2726" s="43" t="n">
        <x:v>9.24</x:v>
      </x:c>
      <x:c r="N2726" s="13" t="str">
        <x:v>Yes</x:v>
      </x:c>
      <x:c r="O2726" s="15" t="str">
        <x:v>6M/19’8” Clear Eaves</x:v>
      </x:c>
      <x:c r="P2726" s="15" t="str">
        <x:v>Full Height Loading Door</x:v>
      </x:c>
      <x:c r="Q2726" s="15" t="str">
        <x:v>Industrial, workshop or storage accommodation with ancillary office space, yard or loading area, parking, three-phase power.</x:v>
      </x:c>
      <x:c r="R2726" s="15" t="str">
        <x:v>Advertised to let £97,000 annual rent stated through June 2028; existing lease runs to 2033.</x:v>
      </x:c>
      <x:c r="S2726" s="15" t="str">
        <x:v>https://www.zoopla.co.uk/to-rent/commercial/details/71132236/</x:v>
      </x:c>
      <x:c r="T2726" s="15" t="str">
        <x:v>https://dbre.co.uk/industrial-0to10000sqft.html</x:v>
      </x:c>
      <x:c r="U2726" s="15" t="str"/>
      <x:c r="V2726" s="15" t="str">
        <x:v>Camberley — Bridge and Standard Works</x:v>
      </x:c>
      <x:c r="W2726" s="15" t="str">
        <x:v>Individual unit ≤15,000 sq ft</x:v>
      </x:c>
      <x:c r="X2726" s="13" t="n">
        <x:f>IF(N2726="Yes",L2726,0)</x:f>
        <x:v>9.244258076813113</x:v>
      </x:c>
      <x:c r="Y2726" s="14" t="n">
        <x:v>1</x:v>
      </x:c>
      <x:c r="Z2726" s="13" t="str">
        <x:v>Industrial / workshop / storage</x:v>
      </x:c>
    </x:row>
    <x:row r="2727" ht="42" customHeight="1">
      <x:c r="A2727" s="13" t="str">
        <x:v>SE1747</x:v>
      </x:c>
      <x:c r="B2727" s="15" t="str">
        <x:v>Camberley</x:v>
      </x:c>
      <x:c r="C2727" s="15" t="str">
        <x:v>Camberley</x:v>
      </x:c>
      <x:c r="D2727" s="14" t="n">
        <x:v>36785</x:v>
      </x:c>
      <x:c r="E2727" s="13" t="str">
        <x:v>Town</x:v>
      </x:c>
      <x:c r="F2727" s="15" t="str">
        <x:v>Bridge and Standard Works</x:v>
      </x:c>
      <x:c r="G2727" s="15" t="str">
        <x:v>Unit 1B, Bridge and Standard Works, Bridge Road, Camberley GU15 2QR</x:v>
      </x:c>
      <x:c r="H2727" s="13" t="str">
        <x:v>Current</x:v>
      </x:c>
      <x:c r="I2727" s="14" t="n">
        <x:v>6830</x:v>
      </x:c>
      <x:c r="J2727" s="13" t="str">
        <x:f>IF(AND(ISNUMBER(I2727),I2727&gt;0),IF(I2727&lt;=1000,"1–1,000",IF(I2727&lt;=2500,"1,001–2,500",IF(I2727&lt;=5000,"2,501–5,000",IF(I2727&lt;=10000,"5,001–10,000","10,001–15,000")))),"5,001–10,000")</x:f>
        <x:v>5,001–10,000</x:v>
      </x:c>
      <x:c r="K2727" s="16" t="n">
        <x:v>60120</x:v>
      </x:c>
      <x:c r="L2727" s="43" t="n">
        <x:f>IF(AND(ISNUMBER(I2727),I2727&gt;0,ISNUMBER(K2727),K2727&gt;0),K2727/I2727,"n.a.")</x:f>
        <x:v>8.802342606149342</x:v>
      </x:c>
      <x:c r="M2727" s="43" t="n">
        <x:v>8.8</x:v>
      </x:c>
      <x:c r="N2727" s="13" t="str">
        <x:v>Yes</x:v>
      </x:c>
      <x:c r="O2727" s="15" t="str">
        <x:v>Not stated</x:v>
      </x:c>
      <x:c r="P2727" s="15" t="str">
        <x:v>Loading door</x:v>
      </x:c>
      <x:c r="Q2727" s="15" t="str">
        <x:v>Industrial, workshop or storage accommodation with parking.</x:v>
      </x:c>
      <x:c r="R2727" s="15" t="str">
        <x:v>Advertised to let</x:v>
      </x:c>
      <x:c r="S2727" s="15" t="str">
        <x:v>https://www.zoopla.co.uk/to-rent/commercial/details/70714151/</x:v>
      </x:c>
      <x:c r="T2727" s="15" t="str">
        <x:v>https://www.zoopla.co.uk/to-rent/commercial/details/70622000/</x:v>
      </x:c>
      <x:c r="U2727" s="15" t="str">
        <x:v>https://dbre.co.uk/industrial-0to10000sqft.html</x:v>
      </x:c>
      <x:c r="V2727" s="15" t="str">
        <x:v>Camberley — Bridge and Standard Works</x:v>
      </x:c>
      <x:c r="W2727" s="15" t="str">
        <x:v>Individual unit ≤15,000 sq ft</x:v>
      </x:c>
      <x:c r="X2727" s="13" t="n">
        <x:f>IF(N2727="Yes",L2727,0)</x:f>
        <x:v>8.802342606149342</x:v>
      </x:c>
      <x:c r="Y2727" s="14" t="n">
        <x:v>1</x:v>
      </x:c>
      <x:c r="Z2727" s="13" t="str">
        <x:v>Industrial / workshop / storage</x:v>
      </x:c>
    </x:row>
    <x:row r="2728" ht="42" customHeight="1">
      <x:c r="A2728" s="13" t="str">
        <x:v>SE1748</x:v>
      </x:c>
      <x:c r="B2728" s="15" t="str">
        <x:v>Camberley</x:v>
      </x:c>
      <x:c r="C2728" s="15" t="str">
        <x:v>Camberley</x:v>
      </x:c>
      <x:c r="D2728" s="14" t="n">
        <x:v>36785</x:v>
      </x:c>
      <x:c r="E2728" s="13" t="str">
        <x:v>Town</x:v>
      </x:c>
      <x:c r="F2728" s="15" t="str">
        <x:v>Bridge and Standard Works</x:v>
      </x:c>
      <x:c r="G2728" s="15" t="str">
        <x:v>Unit 2A, Bridge and Standard Works, Bridge Road, Camberley GU15 2QR</x:v>
      </x:c>
      <x:c r="H2728" s="13" t="str">
        <x:v>Current</x:v>
      </x:c>
      <x:c r="I2728" s="14" t="n">
        <x:v>3435</x:v>
      </x:c>
      <x:c r="J2728" s="13" t="str">
        <x:f>IF(AND(ISNUMBER(I2728),I2728&gt;0),IF(I2728&lt;=1000,"1–1,000",IF(I2728&lt;=2500,"1,001–2,500",IF(I2728&lt;=5000,"2,501–5,000",IF(I2728&lt;=10000,"5,001–10,000","10,001–15,000")))),"2,501–5,000")</x:f>
        <x:v>2,501–5,000</x:v>
      </x:c>
      <x:c r="K2728" s="16" t="n">
        <x:v>38259.68</x:v>
      </x:c>
      <x:c r="L2728" s="43" t="n">
        <x:f>IF(AND(ISNUMBER(I2728),I2728&gt;0,ISNUMBER(K2728),K2728&gt;0),K2728/I2728,"n.a.")</x:f>
        <x:v>11.13818922852984</x:v>
      </x:c>
      <x:c r="M2728" s="43" t="n">
        <x:v>11.14</x:v>
      </x:c>
      <x:c r="N2728" s="13" t="str">
        <x:v>Yes</x:v>
      </x:c>
      <x:c r="O2728" s="15" t="str">
        <x:v>Not stated</x:v>
      </x:c>
      <x:c r="P2728" s="15" t="str">
        <x:v>A ramp serving the loading door can be constructed if required</x:v>
      </x:c>
      <x:c r="Q2728" s="15" t="str">
        <x:v>Industrial, workshop or storage accommodation with ancillary office space, parking.</x:v>
      </x:c>
      <x:c r="R2728" s="15" t="str">
        <x:v>Advertised to let DBRE direct register confirms 3,435 sq ft Unit 2A. Older 2,819 sq ft portal duplicate excluded.</x:v>
      </x:c>
      <x:c r="S2728" s="15" t="str">
        <x:v>https://www.zoopla.co.uk/to-rent/commercial/details/70714086/</x:v>
      </x:c>
      <x:c r="T2728" s="15" t="str">
        <x:v>https://www.zoopla.co.uk/to-rent/commercial/details/69376591/</x:v>
      </x:c>
      <x:c r="U2728" s="15" t="str">
        <x:v>https://dbre.co.uk/industrial-0to10000sqft.html</x:v>
      </x:c>
      <x:c r="V2728" s="15" t="str">
        <x:v>Camberley — Bridge and Standard Works</x:v>
      </x:c>
      <x:c r="W2728" s="15" t="str">
        <x:v>Individual unit ≤15,000 sq ft</x:v>
      </x:c>
      <x:c r="X2728" s="13" t="n">
        <x:f>IF(N2728="Yes",L2728,0)</x:f>
        <x:v>11.13818922852984</x:v>
      </x:c>
      <x:c r="Y2728" s="14" t="n">
        <x:v>1</x:v>
      </x:c>
      <x:c r="Z2728" s="13" t="str">
        <x:v>Industrial / workshop / storage</x:v>
      </x:c>
    </x:row>
    <x:row r="2729" ht="42" customHeight="1">
      <x:c r="A2729" s="13" t="str">
        <x:v>SE1749</x:v>
      </x:c>
      <x:c r="B2729" s="15" t="str">
        <x:v>Camberley</x:v>
      </x:c>
      <x:c r="C2729" s="15" t="str">
        <x:v>Camberley</x:v>
      </x:c>
      <x:c r="D2729" s="14" t="n">
        <x:v>36785</x:v>
      </x:c>
      <x:c r="E2729" s="13" t="str">
        <x:v>Town</x:v>
      </x:c>
      <x:c r="F2729" s="15" t="str">
        <x:v>Camberley Trade Park</x:v>
      </x:c>
      <x:c r="G2729" s="15" t="str">
        <x:v>Nelson Way, Camberley GU15</x:v>
      </x:c>
      <x:c r="H2729" s="13" t="str">
        <x:v>Uncertain</x:v>
      </x:c>
      <x:c r="I2729" s="14" t="n">
        <x:v>11462</x:v>
      </x:c>
      <x:c r="J2729" s="13" t="str">
        <x:f>IF(AND(ISNUMBER(I2729),I2729&gt;0),IF(I2729&lt;=1000,"1–1,000",IF(I2729&lt;=2500,"1,001–2,500",IF(I2729&lt;=5000,"2,501–5,000",IF(I2729&lt;=10000,"5,001–10,000","10,001–15,000")))),"10,001–15,000")</x:f>
        <x:v>10,001–15,000</x:v>
      </x:c>
      <x:c r="K2729" s="16"/>
      <x:c r="L2729" s="43" t="str">
        <x:f>IF(AND(ISNUMBER(I2729),I2729&gt;0,ISNUMBER(K2729),K2729&gt;0),K2729/I2729,"n.a.")</x:f>
        <x:v>n.a.</x:v>
      </x:c>
      <x:c r="M2729" s="43"/>
      <x:c r="N2729" s="13" t="str">
        <x:v>No</x:v>
      </x:c>
      <x:c r="O2729" s="15" t="str">
        <x:v>Up to 5.5m clear height; Up to 5.5m clear height</x:v>
      </x:c>
      <x:c r="P2729" s="15" t="str">
        <x:v>1 level access loading door; 1 level access loading door</x:v>
      </x:c>
      <x:c r="Q2729" s="15" t="str">
        <x:v>Industrial, workshop or storage accommodation with yard or loading area, parking.</x:v>
      </x:c>
      <x:c r="R2729" s="15" t="str">
        <x:v>Availability or demise requires confirmation Units 15 and 16 advertised as one combined 11,462 sq ft demise; refurbishment ongoing.</x:v>
      </x:c>
      <x:c r="S2729" s="15" t="str">
        <x:v>https://www.zoopla.co.uk/to-rent/commercial/details/73706954/</x:v>
      </x:c>
      <x:c r="T2729" s="15" t="str"/>
      <x:c r="U2729" s="15" t="str"/>
      <x:c r="V2729" s="15" t="str">
        <x:v>Camberley — Camberley Trade Park</x:v>
      </x:c>
      <x:c r="W2729" s="15" t="str">
        <x:v>Individual unit ≤15,000 sq ft</x:v>
      </x:c>
      <x:c r="X2729" s="13" t="n">
        <x:f>IF(N2729="Yes",L2729,0)</x:f>
        <x:v>0</x:v>
      </x:c>
      <x:c r="Y2729" s="14" t="n">
        <x:v>1</x:v>
      </x:c>
      <x:c r="Z2729" s="13" t="str">
        <x:v>Industrial / workshop / storage</x:v>
      </x:c>
    </x:row>
    <x:row r="2730" ht="42" customHeight="1">
      <x:c r="A2730" s="13" t="str">
        <x:v>SE1750</x:v>
      </x:c>
      <x:c r="B2730" s="15" t="str">
        <x:v>Camberley</x:v>
      </x:c>
      <x:c r="C2730" s="15" t="str">
        <x:v>Camberley</x:v>
      </x:c>
      <x:c r="D2730" s="14" t="n">
        <x:v>36785</x:v>
      </x:c>
      <x:c r="E2730" s="13" t="str">
        <x:v>Town</x:v>
      </x:c>
      <x:c r="F2730" s="15" t="str">
        <x:v>Camberley Trade Park</x:v>
      </x:c>
      <x:c r="G2730" s="15" t="str">
        <x:v>Unit 22, Camberley Trade Park, Camberley GU15</x:v>
      </x:c>
      <x:c r="H2730" s="13" t="str">
        <x:v>Uncertain</x:v>
      </x:c>
      <x:c r="I2730" s="14" t="n">
        <x:v>7989</x:v>
      </x:c>
      <x:c r="J2730" s="13" t="str">
        <x:f>IF(AND(ISNUMBER(I2730),I2730&gt;0),IF(I2730&lt;=1000,"1–1,000",IF(I2730&lt;=2500,"1,001–2,500",IF(I2730&lt;=5000,"2,501–5,000",IF(I2730&lt;=10000,"5,001–10,000","10,001–15,000")))),"5,001–10,000")</x:f>
        <x:v>5,001–10,000</x:v>
      </x:c>
      <x:c r="K2730" s="16"/>
      <x:c r="L2730" s="43" t="str">
        <x:f>IF(AND(ISNUMBER(I2730),I2730&gt;0,ISNUMBER(K2730),K2730&gt;0),K2730/I2730,"n.a.")</x:f>
        <x:v>n.a.</x:v>
      </x:c>
      <x:c r="M2730" s="43"/>
      <x:c r="N2730" s="13" t="str">
        <x:v>No</x:v>
      </x:c>
      <x:c r="O2730" s="15" t="str">
        <x:v>5.5m clear height; 5.5m clear height</x:v>
      </x:c>
      <x:c r="P2730" s="15" t="str">
        <x:v>1 level access loading door; 1 level access loading door</x:v>
      </x:c>
      <x:c r="Q2730" s="15" t="str">
        <x:v>Industrial, workshop or storage accommodation with yard or loading area, parking.</x:v>
      </x:c>
      <x:c r="R2730" s="15" t="str">
        <x:v>Availability or demise requires confirmation Refurbishment, construction completion or immediate availability not independently confirmed from displayed particulars.</x:v>
      </x:c>
      <x:c r="S2730" s="15" t="str">
        <x:v>https://www.zoopla.co.uk/to-rent/commercial/details/73133166/</x:v>
      </x:c>
      <x:c r="T2730" s="15" t="str"/>
      <x:c r="U2730" s="15" t="str"/>
      <x:c r="V2730" s="15" t="str">
        <x:v>Camberley — Camberley Trade Park</x:v>
      </x:c>
      <x:c r="W2730" s="15" t="str">
        <x:v>Individual unit ≤15,000 sq ft</x:v>
      </x:c>
      <x:c r="X2730" s="13" t="n">
        <x:f>IF(N2730="Yes",L2730,0)</x:f>
        <x:v>0</x:v>
      </x:c>
      <x:c r="Y2730" s="14" t="n">
        <x:v>1</x:v>
      </x:c>
      <x:c r="Z2730" s="13" t="str">
        <x:v>Industrial / workshop / storage</x:v>
      </x:c>
    </x:row>
    <x:row r="2731" ht="42" customHeight="1">
      <x:c r="A2731" s="13" t="str">
        <x:v>SE1751</x:v>
      </x:c>
      <x:c r="B2731" s="15" t="str">
        <x:v>Camberley</x:v>
      </x:c>
      <x:c r="C2731" s="15" t="str">
        <x:v>Camberley</x:v>
      </x:c>
      <x:c r="D2731" s="14" t="n">
        <x:v>36785</x:v>
      </x:c>
      <x:c r="E2731" s="13" t="str">
        <x:v>Town</x:v>
      </x:c>
      <x:c r="F2731" s="15" t="str">
        <x:v>Camberley Trade Park</x:v>
      </x:c>
      <x:c r="G2731" s="15" t="str">
        <x:v>Unit 23, Camberley Trade Park, Camberley GU15</x:v>
      </x:c>
      <x:c r="H2731" s="13" t="str">
        <x:v>Uncertain</x:v>
      </x:c>
      <x:c r="I2731" s="14" t="n">
        <x:v>8105</x:v>
      </x:c>
      <x:c r="J2731" s="13" t="str">
        <x:f>IF(AND(ISNUMBER(I2731),I2731&gt;0),IF(I2731&lt;=1000,"1–1,000",IF(I2731&lt;=2500,"1,001–2,500",IF(I2731&lt;=5000,"2,501–5,000",IF(I2731&lt;=10000,"5,001–10,000","10,001–15,000")))),"5,001–10,000")</x:f>
        <x:v>5,001–10,000</x:v>
      </x:c>
      <x:c r="K2731" s="16"/>
      <x:c r="L2731" s="43" t="str">
        <x:f>IF(AND(ISNUMBER(I2731),I2731&gt;0,ISNUMBER(K2731),K2731&gt;0),K2731/I2731,"n.a.")</x:f>
        <x:v>n.a.</x:v>
      </x:c>
      <x:c r="M2731" s="43"/>
      <x:c r="N2731" s="13" t="str">
        <x:v>No</x:v>
      </x:c>
      <x:c r="O2731" s="15" t="str">
        <x:v>5.5m clear height; 5.5m clear height</x:v>
      </x:c>
      <x:c r="P2731" s="15" t="str">
        <x:v>1 level access loading door; 1 level access loading door</x:v>
      </x:c>
      <x:c r="Q2731" s="15" t="str">
        <x:v>Industrial, workshop or storage accommodation with yard or loading area, parking.</x:v>
      </x:c>
      <x:c r="R2731" s="15" t="str">
        <x:v>Availability or demise requires confirmation DBRE also records Unit 23 Nelson Way let to Northgate (7,784 sq ft); newer portal 8,105 sq ft refurbishment listing creates identity/availability conflict.</x:v>
      </x:c>
      <x:c r="S2731" s="15" t="str">
        <x:v>https://www.zoopla.co.uk/to-rent/commercial/details/73133101/</x:v>
      </x:c>
      <x:c r="T2731" s="15" t="str"/>
      <x:c r="U2731" s="15" t="str"/>
      <x:c r="V2731" s="15" t="str">
        <x:v>Camberley — Camberley Trade Park</x:v>
      </x:c>
      <x:c r="W2731" s="15" t="str">
        <x:v>Individual unit ≤15,000 sq ft</x:v>
      </x:c>
      <x:c r="X2731" s="13" t="n">
        <x:f>IF(N2731="Yes",L2731,0)</x:f>
        <x:v>0</x:v>
      </x:c>
      <x:c r="Y2731" s="14" t="n">
        <x:v>1</x:v>
      </x:c>
      <x:c r="Z2731" s="13" t="str">
        <x:v>Industrial / workshop / storage</x:v>
      </x:c>
    </x:row>
    <x:row r="2732" ht="42" customHeight="1">
      <x:c r="A2732" s="13" t="str">
        <x:v>SE1752</x:v>
      </x:c>
      <x:c r="B2732" s="15" t="str">
        <x:v>Camberley</x:v>
      </x:c>
      <x:c r="C2732" s="15" t="str">
        <x:v>Camberley</x:v>
      </x:c>
      <x:c r="D2732" s="14" t="n">
        <x:v>36785</x:v>
      </x:c>
      <x:c r="E2732" s="13" t="str">
        <x:v>Town</x:v>
      </x:c>
      <x:c r="F2732" s="15" t="str">
        <x:v>Camberley Trade Park</x:v>
      </x:c>
      <x:c r="G2732" s="15" t="str">
        <x:v>Unit 9, Camberley Trade Park, Camberley GU15</x:v>
      </x:c>
      <x:c r="H2732" s="13" t="str">
        <x:v>Uncertain</x:v>
      </x:c>
      <x:c r="I2732" s="14"/>
      <x:c r="J2732" s="13" t="str">
        <x:f>IF(AND(ISNUMBER(I2732),I2732&gt;0),IF(I2732&lt;=1000,"1–1,000",IF(I2732&lt;=2500,"1,001–2,500",IF(I2732&lt;=5000,"2,501–5,000",IF(I2732&lt;=10000,"5,001–10,000","10,001–15,000")))),"10,001–15,000")</x:f>
        <x:v>10,001–15,000</x:v>
      </x:c>
      <x:c r="K2732" s="16"/>
      <x:c r="L2732" s="43" t="str">
        <x:f>IF(AND(ISNUMBER(I2732),I2732&gt;0,ISNUMBER(K2732),K2732&gt;0),K2732/I2732,"n.a.")</x:f>
        <x:v>n.a.</x:v>
      </x:c>
      <x:c r="M2732" s="43"/>
      <x:c r="N2732" s="13" t="str">
        <x:v>No</x:v>
      </x:c>
      <x:c r="O2732" s="15" t="str">
        <x:v>Up to 5.5m clear height; Up to 5.5m clear height</x:v>
      </x:c>
      <x:c r="P2732" s="15" t="str">
        <x:v>1 level access loading door; 1 level access loading door</x:v>
      </x:c>
      <x:c r="Q2732" s="15" t="str">
        <x:v>Industrial, workshop or storage accommodation with yard or loading area, parking.</x:v>
      </x:c>
      <x:c r="R2732" s="15" t="str">
        <x:v>Availability or demise requires confirmation Header 12,200 sq ft conflicts with body 11,462; refurbishment in progress.</x:v>
      </x:c>
      <x:c r="S2732" s="15" t="str">
        <x:v>https://www.zoopla.co.uk/to-rent/commercial/details/73706978/</x:v>
      </x:c>
      <x:c r="T2732" s="15" t="str"/>
      <x:c r="U2732" s="15" t="str"/>
      <x:c r="V2732" s="15" t="str">
        <x:v>Camberley — Camberley Trade Park</x:v>
      </x:c>
      <x:c r="W2732" s="15" t="str">
        <x:v>11,462–12,200 sq ft; exact unit area not stated</x:v>
      </x:c>
      <x:c r="X2732" s="13" t="n">
        <x:f>IF(N2732="Yes",L2732,0)</x:f>
        <x:v>0</x:v>
      </x:c>
      <x:c r="Y2732" s="14" t="n">
        <x:v>1</x:v>
      </x:c>
      <x:c r="Z2732" s="13" t="str">
        <x:v>Industrial / workshop / storage</x:v>
      </x:c>
    </x:row>
    <x:row r="2733" ht="42" customHeight="1">
      <x:c r="A2733" s="13" t="str">
        <x:v>SE1753</x:v>
      </x:c>
      <x:c r="B2733" s="15" t="str">
        <x:v>Camberley</x:v>
      </x:c>
      <x:c r="C2733" s="15" t="str">
        <x:v>Camberley</x:v>
      </x:c>
      <x:c r="D2733" s="14" t="n">
        <x:v>36785</x:v>
      </x:c>
      <x:c r="E2733" s="13" t="str">
        <x:v>Town</x:v>
      </x:c>
      <x:c r="F2733" s="15" t="str">
        <x:v>St Georges Industrial Estate</x:v>
      </x:c>
      <x:c r="G2733" s="15" t="str">
        <x:v>Unit 23, St Georges Industrial Estate, Wilton Road, Camberley, GU15 2QW</x:v>
      </x:c>
      <x:c r="H2733" s="13" t="str">
        <x:v>Current</x:v>
      </x:c>
      <x:c r="I2733" s="14" t="n">
        <x:v>5245</x:v>
      </x:c>
      <x:c r="J2733" s="13" t="str">
        <x:f>IF(AND(ISNUMBER(I2733),I2733&gt;0),IF(I2733&lt;=1000,"1–1,000",IF(I2733&lt;=2500,"1,001–2,500",IF(I2733&lt;=5000,"2,501–5,000",IF(I2733&lt;=10000,"5,001–10,000","10,001–15,000")))),"5,001–10,000")</x:f>
        <x:v>5,001–10,000</x:v>
      </x:c>
      <x:c r="K2733" s="16"/>
      <x:c r="L2733" s="43" t="str">
        <x:f>IF(AND(ISNUMBER(I2733),I2733&gt;0,ISNUMBER(K2733),K2733&gt;0),K2733/I2733,"n.a.")</x:f>
        <x:v>n.a.</x:v>
      </x:c>
      <x:c r="M2733" s="43"/>
      <x:c r="N2733" s="13" t="str">
        <x:v>No</x:v>
      </x:c>
      <x:c r="O2733" s="15" t="str">
        <x:v>Max eaves height of 5.3m</x:v>
      </x:c>
      <x:c r="P2733" s="15" t="str">
        <x:v>Not stated</x:v>
      </x:c>
      <x:c r="Q2733" s="15" t="str">
        <x:v>Industrial, workshop or storage accommodation with ancillary office space, yard or loading area, parking.</x:v>
      </x:c>
      <x:c r="R2733" s="15" t="str">
        <x:v>Advertised to let</x:v>
      </x:c>
      <x:c r="S2733" s="15" t="str">
        <x:v>https://www.rightmove.co.uk/properties/752977606972833#/?channel=COM_LET</x:v>
      </x:c>
      <x:c r="T2733" s="15" t="str"/>
      <x:c r="U2733" s="15" t="str"/>
      <x:c r="V2733" s="15" t="str">
        <x:v>Camberley — St Georges Industrial Estate</x:v>
      </x:c>
      <x:c r="W2733" s="15" t="str">
        <x:v>Individual unit ≤15,000 sq ft</x:v>
      </x:c>
      <x:c r="X2733" s="13" t="n">
        <x:f>IF(N2733="Yes",L2733,0)</x:f>
        <x:v>0</x:v>
      </x:c>
      <x:c r="Y2733" s="14" t="n">
        <x:v>1</x:v>
      </x:c>
      <x:c r="Z2733" s="13" t="str">
        <x:v>Industrial / workshop / storage</x:v>
      </x:c>
    </x:row>
    <x:row r="2734" ht="49" customHeight="1">
      <x:c r="A2734" s="13" t="str">
        <x:v>SE1754</x:v>
      </x:c>
      <x:c r="B2734" s="15" t="str">
        <x:v>Camberley</x:v>
      </x:c>
      <x:c r="C2734" s="15" t="str">
        <x:v>Camberley</x:v>
      </x:c>
      <x:c r="D2734" s="14" t="n">
        <x:v>36785</x:v>
      </x:c>
      <x:c r="E2734" s="13" t="str">
        <x:v>Town</x:v>
      </x:c>
      <x:c r="F2734" s="15" t="str">
        <x:v>Watchmoor Park</x:v>
      </x:c>
      <x:c r="G2734" s="15" t="str">
        <x:v>Unit 1C Watchmoor Road, Camberley GU15</x:v>
      </x:c>
      <x:c r="H2734" s="13" t="str">
        <x:v>Current</x:v>
      </x:c>
      <x:c r="I2734" s="14" t="n">
        <x:v>5573</x:v>
      </x:c>
      <x:c r="J2734" s="13" t="str">
        <x:f>IF(AND(ISNUMBER(I2734),I2734&gt;0),IF(I2734&lt;=1000,"1–1,000",IF(I2734&lt;=2500,"1,001–2,500",IF(I2734&lt;=5000,"2,501–5,000",IF(I2734&lt;=10000,"5,001–10,000","10,001–15,000")))),"5,001–10,000")</x:f>
        <x:v>5,001–10,000</x:v>
      </x:c>
      <x:c r="K2734" s="16"/>
      <x:c r="L2734" s="43" t="str">
        <x:f>IF(AND(ISNUMBER(I2734),I2734&gt;0,ISNUMBER(K2734),K2734&gt;0),K2734/I2734,"n.a.")</x:f>
        <x:v>n.a.</x:v>
      </x:c>
      <x:c r="M2734" s="43"/>
      <x:c r="N2734" s="13" t="str">
        <x:v>No</x:v>
      </x:c>
      <x:c r="O2734" s="15" t="str">
        <x:v>7.4m eaves height</x:v>
      </x:c>
      <x:c r="P2734" s="15" t="str">
        <x:v>Up and over loading door; Externally access is provided from the car parking and yard area through an up and over loading door.</x:v>
      </x:c>
      <x:c r="Q2734" s="15" t="str">
        <x:v>Industrial, workshop or storage accommodation with ancillary office space, yard or loading area, parking, three-phase power.</x:v>
      </x:c>
      <x:c r="R2734" s="15" t="str">
        <x:v>Advertised to let</x:v>
      </x:c>
      <x:c r="S2734" s="15" t="str">
        <x:v>https://www.zoopla.co.uk/to-rent/commercial/details/73168194/</x:v>
      </x:c>
      <x:c r="T2734" s="15" t="str"/>
      <x:c r="U2734" s="15" t="str"/>
      <x:c r="V2734" s="15" t="str">
        <x:v>Camberley — Watchmoor Park</x:v>
      </x:c>
      <x:c r="W2734" s="15" t="str">
        <x:v>Individual unit ≤15,000 sq ft</x:v>
      </x:c>
      <x:c r="X2734" s="13" t="n">
        <x:f>IF(N2734="Yes",L2734,0)</x:f>
        <x:v>0</x:v>
      </x:c>
      <x:c r="Y2734" s="14" t="n">
        <x:v>1</x:v>
      </x:c>
      <x:c r="Z2734" s="13" t="str">
        <x:v>Industrial / workshop / storage</x:v>
      </x:c>
    </x:row>
    <x:row r="2735" ht="42" customHeight="1">
      <x:c r="A2735" s="13" t="str">
        <x:v>SE1755</x:v>
      </x:c>
      <x:c r="B2735" s="15" t="str">
        <x:v>Camberley</x:v>
      </x:c>
      <x:c r="C2735" s="15" t="str">
        <x:v>Camberley</x:v>
      </x:c>
      <x:c r="D2735" s="14" t="n">
        <x:v>36785</x:v>
      </x:c>
      <x:c r="E2735" s="13" t="str">
        <x:v>Town</x:v>
      </x:c>
      <x:c r="F2735" s="15" t="str">
        <x:v>Watchmoor Park</x:v>
      </x:c>
      <x:c r="G2735" s="15" t="str">
        <x:v>Watchmoor House, Watchmoor Road, Camberley GU15</x:v>
      </x:c>
      <x:c r="H2735" s="13" t="str">
        <x:v>Current</x:v>
      </x:c>
      <x:c r="I2735" s="14" t="n">
        <x:v>12387</x:v>
      </x:c>
      <x:c r="J2735" s="13" t="str">
        <x:f>IF(AND(ISNUMBER(I2735),I2735&gt;0),IF(I2735&lt;=1000,"1–1,000",IF(I2735&lt;=2500,"1,001–2,500",IF(I2735&lt;=5000,"2,501–5,000",IF(I2735&lt;=10000,"5,001–10,000","10,001–15,000")))),"10,001–15,000")</x:f>
        <x:v>10,001–15,000</x:v>
      </x:c>
      <x:c r="K2735" s="16"/>
      <x:c r="L2735" s="43" t="str">
        <x:f>IF(AND(ISNUMBER(I2735),I2735&gt;0,ISNUMBER(K2735),K2735&gt;0),K2735/I2735,"n.a.")</x:f>
        <x:v>n.a.</x:v>
      </x:c>
      <x:c r="M2735" s="43"/>
      <x:c r="N2735" s="13" t="str">
        <x:v>No</x:v>
      </x:c>
      <x:c r="O2735" s="15" t="str">
        <x:v>4.6m eaves height</x:v>
      </x:c>
      <x:c r="P2735" s="15" t="str">
        <x:v>Not stated</x:v>
      </x:c>
      <x:c r="Q2735" s="15" t="str">
        <x:v>Industrial, workshop or storage accommodation with ancillary office space, parking, three-phase power.</x:v>
      </x:c>
      <x:c r="R2735" s="15" t="str">
        <x:v>Advertised to let</x:v>
      </x:c>
      <x:c r="S2735" s="15" t="str">
        <x:v>https://www.zoopla.co.uk/to-rent/commercial/details/73194466/</x:v>
      </x:c>
      <x:c r="T2735" s="15" t="str"/>
      <x:c r="U2735" s="15" t="str"/>
      <x:c r="V2735" s="15" t="str">
        <x:v>Camberley — Watchmoor Park</x:v>
      </x:c>
      <x:c r="W2735" s="15" t="str">
        <x:v>Individual unit ≤15,000 sq ft</x:v>
      </x:c>
      <x:c r="X2735" s="13" t="n">
        <x:f>IF(N2735="Yes",L2735,0)</x:f>
        <x:v>0</x:v>
      </x:c>
      <x:c r="Y2735" s="14" t="n">
        <x:v>1</x:v>
      </x:c>
      <x:c r="Z2735" s="13" t="str">
        <x:v>Industrial / workshop / storage</x:v>
      </x:c>
    </x:row>
    <x:row r="2736" ht="42" customHeight="1">
      <x:c r="A2736" s="13" t="str">
        <x:v>SE1756</x:v>
      </x:c>
      <x:c r="B2736" s="15" t="str">
        <x:v>Farnham</x:v>
      </x:c>
      <x:c r="C2736" s="15" t="str">
        <x:v>Tilford</x:v>
      </x:c>
      <x:c r="D2736" s="14" t="n">
        <x:v>480</x:v>
      </x:c>
      <x:c r="E2736" s="13" t="str">
        <x:v>Nearby</x:v>
      </x:c>
      <x:c r="F2736" s="15" t="str">
        <x:v>Greenhills Rural Enterprise Centre</x:v>
      </x:c>
      <x:c r="G2736" s="15" t="str">
        <x:v>Aspen, Greenhills Rural Enterprise Centre, Tilford Road, Farnham GU10</x:v>
      </x:c>
      <x:c r="H2736" s="13" t="str">
        <x:v>Future</x:v>
      </x:c>
      <x:c r="I2736" s="14" t="n">
        <x:v>6437</x:v>
      </x:c>
      <x:c r="J2736" s="13" t="str">
        <x:f>IF(AND(ISNUMBER(I2736),I2736&gt;0),IF(I2736&lt;=1000,"1–1,000",IF(I2736&lt;=2500,"1,001–2,500",IF(I2736&lt;=5000,"2,501–5,000",IF(I2736&lt;=10000,"5,001–10,000","10,001–15,000")))),"5,001–10,000")</x:f>
        <x:v>5,001–10,000</x:v>
      </x:c>
      <x:c r="K2736" s="16" t="n">
        <x:v>86950</x:v>
      </x:c>
      <x:c r="L2736" s="43" t="n">
        <x:f>IF(AND(ISNUMBER(I2736),I2736&gt;0,ISNUMBER(K2736),K2736&gt;0),K2736/I2736,"n.a.")</x:f>
        <x:v>13.507845269535498</x:v>
      </x:c>
      <x:c r="M2736" s="43" t="n">
        <x:v>13.51</x:v>
      </x:c>
      <x:c r="N2736" s="13" t="str">
        <x:v>No</x:v>
      </x:c>
      <x:c r="O2736" s="15" t="str">
        <x:v>Minimum eaves height of 4.1m</x:v>
      </x:c>
      <x:c r="P2736" s="15" t="str">
        <x:v>Loading door 4.3m x 4.4m</x:v>
      </x:c>
      <x:c r="Q2736" s="15" t="str">
        <x:v>Industrial, workshop or storage accommodation with ancillary office space, yard or loading area, parking, three-phase power.</x:v>
      </x:c>
      <x:c r="R2736" s="15" t="str">
        <x:v>Future availability Available February 2027.</x:v>
      </x:c>
      <x:c r="S2736" s="15" t="str">
        <x:v>https://www.zoopla.co.uk/to-rent/commercial/details/64141181/</x:v>
      </x:c>
      <x:c r="T2736" s="15" t="str"/>
      <x:c r="U2736" s="15" t="str"/>
      <x:c r="V2736" s="15" t="str">
        <x:v>Farnham — Greenhills Rural Enterprise Centre</x:v>
      </x:c>
      <x:c r="W2736" s="15" t="str">
        <x:v>Individual unit ≤15,000 sq ft</x:v>
      </x:c>
      <x:c r="X2736" s="13" t="n">
        <x:f>IF(N2736="Yes",L2736,0)</x:f>
        <x:v>0</x:v>
      </x:c>
      <x:c r="Y2736" s="14" t="n">
        <x:v>1</x:v>
      </x:c>
      <x:c r="Z2736" s="13" t="str">
        <x:v>Industrial / workshop / storage</x:v>
      </x:c>
    </x:row>
    <x:row r="2737" ht="42" customHeight="1">
      <x:c r="A2737" s="13" t="str">
        <x:v>SE1757</x:v>
      </x:c>
      <x:c r="B2737" s="15" t="str">
        <x:v>Farnham</x:v>
      </x:c>
      <x:c r="C2737" s="15" t="str">
        <x:v>Tilford</x:v>
      </x:c>
      <x:c r="D2737" s="14" t="n">
        <x:v>480</x:v>
      </x:c>
      <x:c r="E2737" s="13" t="str">
        <x:v>Nearby</x:v>
      </x:c>
      <x:c r="F2737" s="15" t="str">
        <x:v>Greenhills Rural Enterprise Centre</x:v>
      </x:c>
      <x:c r="G2737" s="15" t="str">
        <x:v>Willow, Greenhills Rural Enterprise Centre, Tilford Road, Farnham GU10</x:v>
      </x:c>
      <x:c r="H2737" s="13" t="str">
        <x:v>Future</x:v>
      </x:c>
      <x:c r="I2737" s="14" t="n">
        <x:v>4390</x:v>
      </x:c>
      <x:c r="J2737" s="13" t="str">
        <x:f>IF(AND(ISNUMBER(I2737),I2737&gt;0),IF(I2737&lt;=1000,"1–1,000",IF(I2737&lt;=2500,"1,001–2,500",IF(I2737&lt;=5000,"2,501–5,000",IF(I2737&lt;=10000,"5,001–10,000","10,001–15,000")))),"2,501–5,000")</x:f>
        <x:v>2,501–5,000</x:v>
      </x:c>
      <x:c r="K2737" s="16" t="n">
        <x:v>59950</x:v>
      </x:c>
      <x:c r="L2737" s="43" t="n">
        <x:f>IF(AND(ISNUMBER(I2737),I2737&gt;0,ISNUMBER(K2737),K2737&gt;0),K2737/I2737,"n.a.")</x:f>
        <x:v>13.656036446469248</x:v>
      </x:c>
      <x:c r="M2737" s="43" t="n">
        <x:v>13.66</x:v>
      </x:c>
      <x:c r="N2737" s="13" t="str">
        <x:v>No</x:v>
      </x:c>
      <x:c r="O2737" s="15" t="str">
        <x:v>Minimum eaves height 3.81 metres, maximum 4.96 metres</x:v>
      </x:c>
      <x:c r="P2737" s="15" t="str">
        <x:v>Electric loading door</x:v>
      </x:c>
      <x:c r="Q2737" s="15" t="str">
        <x:v>Industrial, workshop or storage accommodation with ancillary office space, parking, three-phase power.</x:v>
      </x:c>
      <x:c r="R2737" s="15" t="str">
        <x:v>Future availability Available December 2026.</x:v>
      </x:c>
      <x:c r="S2737" s="15" t="str">
        <x:v>https://www.zoopla.co.uk/to-rent/commercial/details/73889161/</x:v>
      </x:c>
      <x:c r="T2737" s="15" t="str"/>
      <x:c r="U2737" s="15" t="str"/>
      <x:c r="V2737" s="15" t="str">
        <x:v>Farnham — Greenhills Rural Enterprise Centre</x:v>
      </x:c>
      <x:c r="W2737" s="15" t="str">
        <x:v>Individual unit ≤15,000 sq ft</x:v>
      </x:c>
      <x:c r="X2737" s="13" t="n">
        <x:f>IF(N2737="Yes",L2737,0)</x:f>
        <x:v>0</x:v>
      </x:c>
      <x:c r="Y2737" s="14" t="n">
        <x:v>1</x:v>
      </x:c>
      <x:c r="Z2737" s="13" t="str">
        <x:v>Industrial / workshop / storage</x:v>
      </x:c>
    </x:row>
    <x:row r="2738" ht="42" customHeight="1">
      <x:c r="A2738" s="13" t="str">
        <x:v>SE1758</x:v>
      </x:c>
      <x:c r="B2738" s="15" t="str">
        <x:v>Farnham</x:v>
      </x:c>
      <x:c r="C2738" s="15" t="str">
        <x:v>Farnham</x:v>
      </x:c>
      <x:c r="D2738" s="14" t="n">
        <x:v>20500</x:v>
      </x:c>
      <x:c r="E2738" s="13" t="str">
        <x:v>Town</x:v>
      </x:c>
      <x:c r="F2738" s="15" t="str">
        <x:v>Abbey Business Park</x:v>
      </x:c>
      <x:c r="G2738" s="15" t="str">
        <x:v>8 Abbey Business Park, Monks Walk, Farnham, Farnham GU9</x:v>
      </x:c>
      <x:c r="H2738" s="13" t="str">
        <x:v>Current</x:v>
      </x:c>
      <x:c r="I2738" s="14" t="n">
        <x:v>1688</x:v>
      </x:c>
      <x:c r="J2738" s="13" t="str">
        <x:f>IF(AND(ISNUMBER(I2738),I2738&gt;0),IF(I2738&lt;=1000,"1–1,000",IF(I2738&lt;=2500,"1,001–2,500",IF(I2738&lt;=5000,"2,501–5,000",IF(I2738&lt;=10000,"5,001–10,000","10,001–15,000")))),"1,001–2,500")</x:f>
        <x:v>1,001–2,500</x:v>
      </x:c>
      <x:c r="K2738" s="16" t="n">
        <x:v>25750</x:v>
      </x:c>
      <x:c r="L2738" s="43" t="n">
        <x:f>IF(AND(ISNUMBER(I2738),I2738&gt;0,ISNUMBER(K2738),K2738&gt;0),K2738/I2738,"n.a.")</x:f>
        <x:v>15.254739336492891</x:v>
      </x:c>
      <x:c r="M2738" s="43" t="n">
        <x:v>15.25</x:v>
      </x:c>
      <x:c r="N2738" s="13" t="str">
        <x:v>Yes</x:v>
      </x:c>
      <x:c r="O2738" s="15" t="str">
        <x:v>Not stated</x:v>
      </x:c>
      <x:c r="P2738" s="15" t="str">
        <x:v>Not stated</x:v>
      </x:c>
      <x:c r="Q2738" s="15" t="str">
        <x:v>Industrial, workshop or storage accommodation with ancillary office space, parking.</x:v>
      </x:c>
      <x:c r="R2738" s="15" t="str">
        <x:v>Advertised to let</x:v>
      </x:c>
      <x:c r="S2738" s="15" t="str">
        <x:v>https://www.zoopla.co.uk/to-rent/commercial/details/61551299/</x:v>
      </x:c>
      <x:c r="T2738" s="15" t="str"/>
      <x:c r="U2738" s="15" t="str"/>
      <x:c r="V2738" s="15" t="str">
        <x:v>Farnham — Abbey Business Park</x:v>
      </x:c>
      <x:c r="W2738" s="15" t="str">
        <x:v>Individual unit ≤15,000 sq ft</x:v>
      </x:c>
      <x:c r="X2738" s="13" t="n">
        <x:f>IF(N2738="Yes",L2738,0)</x:f>
        <x:v>15.254739336492891</x:v>
      </x:c>
      <x:c r="Y2738" s="14" t="n">
        <x:v>1</x:v>
      </x:c>
      <x:c r="Z2738" s="13" t="str">
        <x:v>Industrial / workshop / storage</x:v>
      </x:c>
    </x:row>
    <x:row r="2739" ht="42" customHeight="1">
      <x:c r="A2739" s="13" t="str">
        <x:v>SE1759</x:v>
      </x:c>
      <x:c r="B2739" s="15" t="str">
        <x:v>Farnham</x:v>
      </x:c>
      <x:c r="C2739" s="15" t="str">
        <x:v>Farnham</x:v>
      </x:c>
      <x:c r="D2739" s="14" t="n">
        <x:v>20500</x:v>
      </x:c>
      <x:c r="E2739" s="13" t="str">
        <x:v>Town</x:v>
      </x:c>
      <x:c r="F2739" s="15" t="str">
        <x:v>Farnham Business Centre</x:v>
      </x:c>
      <x:c r="G2739" s="15" t="str">
        <x:v>9 Farnham Business Centre, Dogflud Way, Farnham GU9</x:v>
      </x:c>
      <x:c r="H2739" s="13" t="str">
        <x:v>Future</x:v>
      </x:c>
      <x:c r="I2739" s="14" t="n">
        <x:v>1075</x:v>
      </x:c>
      <x:c r="J2739" s="13" t="str">
        <x:f>IF(AND(ISNUMBER(I2739),I2739&gt;0),IF(I2739&lt;=1000,"1–1,000",IF(I2739&lt;=2500,"1,001–2,500",IF(I2739&lt;=5000,"2,501–5,000",IF(I2739&lt;=10000,"5,001–10,000","10,001–15,000")))),"1,001–2,500")</x:f>
        <x:v>1,001–2,500</x:v>
      </x:c>
      <x:c r="K2739" s="16" t="n">
        <x:v>22250</x:v>
      </x:c>
      <x:c r="L2739" s="43" t="n">
        <x:f>IF(AND(ISNUMBER(I2739),I2739&gt;0,ISNUMBER(K2739),K2739&gt;0),K2739/I2739,"n.a.")</x:f>
        <x:v>20.697674418604652</x:v>
      </x:c>
      <x:c r="M2739" s="43" t="n">
        <x:v>20.7</x:v>
      </x:c>
      <x:c r="N2739" s="13" t="str">
        <x:v>No</x:v>
      </x:c>
      <x:c r="O2739" s="15" t="str">
        <x:v>Not stated</x:v>
      </x:c>
      <x:c r="P2739" s="15" t="str">
        <x:v>Loading Door</x:v>
      </x:c>
      <x:c r="Q2739" s="15" t="str">
        <x:v>Industrial, workshop or storage accommodation with ancillary office space, parking.</x:v>
      </x:c>
      <x:c r="R2739" s="15" t="str">
        <x:v>Future availability Available 1 December 2026.</x:v>
      </x:c>
      <x:c r="S2739" s="15" t="str">
        <x:v>https://www.zoopla.co.uk/to-rent/commercial/details/74385781/</x:v>
      </x:c>
      <x:c r="T2739" s="15" t="str"/>
      <x:c r="U2739" s="15" t="str"/>
      <x:c r="V2739" s="15" t="str">
        <x:v>Farnham — Farnham Business Centre</x:v>
      </x:c>
      <x:c r="W2739" s="15" t="str">
        <x:v>Individual unit ≤15,000 sq ft</x:v>
      </x:c>
      <x:c r="X2739" s="13" t="n">
        <x:f>IF(N2739="Yes",L2739,0)</x:f>
        <x:v>0</x:v>
      </x:c>
      <x:c r="Y2739" s="14" t="n">
        <x:v>1</x:v>
      </x:c>
      <x:c r="Z2739" s="13" t="str">
        <x:v>Industrial / workshop / storage</x:v>
      </x:c>
    </x:row>
    <x:row r="2740" ht="42" customHeight="1">
      <x:c r="A2740" s="13" t="str">
        <x:v>SE1760</x:v>
      </x:c>
      <x:c r="B2740" s="15" t="str">
        <x:v>Farnham</x:v>
      </x:c>
      <x:c r="C2740" s="15" t="str">
        <x:v>Farnham</x:v>
      </x:c>
      <x:c r="D2740" s="14" t="n">
        <x:v>20500</x:v>
      </x:c>
      <x:c r="E2740" s="13" t="str">
        <x:v>Town</x:v>
      </x:c>
      <x:c r="F2740" s="15" t="str">
        <x:v>Farnham Trading Estate</x:v>
      </x:c>
      <x:c r="G2740" s="15" t="str">
        <x:v>9E Farnham Trading Estate, Farnham GU9</x:v>
      </x:c>
      <x:c r="H2740" s="13" t="str">
        <x:v>Current</x:v>
      </x:c>
      <x:c r="I2740" s="14" t="n">
        <x:v>4596</x:v>
      </x:c>
      <x:c r="J2740" s="13" t="str">
        <x:f>IF(AND(ISNUMBER(I2740),I2740&gt;0),IF(I2740&lt;=1000,"1–1,000",IF(I2740&lt;=2500,"1,001–2,500",IF(I2740&lt;=5000,"2,501–5,000",IF(I2740&lt;=10000,"5,001–10,000","10,001–15,000")))),"2,501–5,000")</x:f>
        <x:v>2,501–5,000</x:v>
      </x:c>
      <x:c r="K2740" s="16"/>
      <x:c r="L2740" s="43" t="str">
        <x:f>IF(AND(ISNUMBER(I2740),I2740&gt;0,ISNUMBER(K2740),K2740&gt;0),K2740/I2740,"n.a.")</x:f>
        <x:v>n.a.</x:v>
      </x:c>
      <x:c r="M2740" s="43"/>
      <x:c r="N2740" s="13" t="str">
        <x:v>No</x:v>
      </x:c>
      <x:c r="O2740" s="15" t="str">
        <x:v>Not stated</x:v>
      </x:c>
      <x:c r="P2740" s="15" t="str">
        <x:v>Loading door 3.5m x4.0m</x:v>
      </x:c>
      <x:c r="Q2740" s="15" t="str">
        <x:v>Industrial, workshop or storage accommodation with ancillary office space, parking, three-phase power.</x:v>
      </x:c>
      <x:c r="R2740" s="15" t="str">
        <x:v>Advertised to let</x:v>
      </x:c>
      <x:c r="S2740" s="15" t="str">
        <x:v>https://www.zoopla.co.uk/to-rent/commercial/details/72588497/</x:v>
      </x:c>
      <x:c r="T2740" s="15" t="str"/>
      <x:c r="U2740" s="15" t="str"/>
      <x:c r="V2740" s="15" t="str">
        <x:v>Farnham — Farnham Trading Estate</x:v>
      </x:c>
      <x:c r="W2740" s="15" t="str">
        <x:v>Individual unit ≤15,000 sq ft</x:v>
      </x:c>
      <x:c r="X2740" s="13" t="n">
        <x:f>IF(N2740="Yes",L2740,0)</x:f>
        <x:v>0</x:v>
      </x:c>
      <x:c r="Y2740" s="14" t="n">
        <x:v>1</x:v>
      </x:c>
      <x:c r="Z2740" s="13" t="str">
        <x:v>Industrial / workshop / storage</x:v>
      </x:c>
    </x:row>
    <x:row r="2741" ht="42" customHeight="1">
      <x:c r="A2741" s="13" t="str">
        <x:v>SE1761</x:v>
      </x:c>
      <x:c r="B2741" s="15" t="str">
        <x:v>Farnham</x:v>
      </x:c>
      <x:c r="C2741" s="15" t="str">
        <x:v>Farnham</x:v>
      </x:c>
      <x:c r="D2741" s="14" t="n">
        <x:v>20500</x:v>
      </x:c>
      <x:c r="E2741" s="13" t="str">
        <x:v>Town</x:v>
      </x:c>
      <x:c r="F2741" s="15" t="str">
        <x:v>Guildford Road</x:v>
      </x:c>
      <x:c r="G2741" s="15" t="str">
        <x:v>8 Guildford Road, Farnham GU9</x:v>
      </x:c>
      <x:c r="H2741" s="13" t="str">
        <x:v>Current</x:v>
      </x:c>
      <x:c r="I2741" s="14" t="n">
        <x:v>3164</x:v>
      </x:c>
      <x:c r="J2741" s="13" t="str">
        <x:f>IF(AND(ISNUMBER(I2741),I2741&gt;0),IF(I2741&lt;=1000,"1–1,000",IF(I2741&lt;=2500,"1,001–2,500",IF(I2741&lt;=5000,"2,501–5,000",IF(I2741&lt;=10000,"5,001–10,000","10,001–15,000")))),"2,501–5,000")</x:f>
        <x:v>2,501–5,000</x:v>
      </x:c>
      <x:c r="K2741" s="16" t="n">
        <x:v>55000</x:v>
      </x:c>
      <x:c r="L2741" s="43" t="n">
        <x:f>IF(AND(ISNUMBER(I2741),I2741&gt;0,ISNUMBER(K2741),K2741&gt;0),K2741/I2741,"n.a.")</x:f>
        <x:v>17.38305941845765</x:v>
      </x:c>
      <x:c r="M2741" s="43" t="n">
        <x:v>17.38</x:v>
      </x:c>
      <x:c r="N2741" s="13" t="str">
        <x:v>Yes</x:v>
      </x:c>
      <x:c r="O2741" s="15" t="str">
        <x:v>Not stated</x:v>
      </x:c>
      <x:c r="P2741" s="15" t="str">
        <x:v>2 Roller Shutter Doors (with height of 2.2m )</x:v>
      </x:c>
      <x:c r="Q2741" s="15" t="str">
        <x:v>Industrial, workshop or storage accommodation with parking.</x:v>
      </x:c>
      <x:c r="R2741" s="15" t="str">
        <x:v>Advertised to let</x:v>
      </x:c>
      <x:c r="S2741" s="15" t="str">
        <x:v>https://www.zoopla.co.uk/to-rent/commercial/details/61662253/</x:v>
      </x:c>
      <x:c r="T2741" s="15" t="str"/>
      <x:c r="U2741" s="15" t="str"/>
      <x:c r="V2741" s="15" t="str">
        <x:v>Farnham — Guildford Road</x:v>
      </x:c>
      <x:c r="W2741" s="15" t="str">
        <x:v>Individual unit ≤15,000 sq ft</x:v>
      </x:c>
      <x:c r="X2741" s="13" t="n">
        <x:f>IF(N2741="Yes",L2741,0)</x:f>
        <x:v>17.38305941845765</x:v>
      </x:c>
      <x:c r="Y2741" s="14" t="n">
        <x:v>1</x:v>
      </x:c>
      <x:c r="Z2741" s="13" t="str">
        <x:v>Industrial / workshop / storage</x:v>
      </x:c>
    </x:row>
    <x:row r="2742" ht="42" customHeight="1">
      <x:c r="A2742" s="13" t="str">
        <x:v>SE1762</x:v>
      </x:c>
      <x:c r="B2742" s="15" t="str">
        <x:v>Farnham</x:v>
      </x:c>
      <x:c r="C2742" s="15" t="str">
        <x:v>Farnham</x:v>
      </x:c>
      <x:c r="D2742" s="14" t="n">
        <x:v>20500</x:v>
      </x:c>
      <x:c r="E2742" s="13" t="str">
        <x:v>Town</x:v>
      </x:c>
      <x:c r="F2742" s="15" t="str">
        <x:v>Monkton Park / Farnham Trading Estate</x:v>
      </x:c>
      <x:c r="G2742" s="15" t="str">
        <x:v>Unit 3 Monkton Park Industrial Estate, Farnham Trading Estate, Farnham GU9</x:v>
      </x:c>
      <x:c r="H2742" s="13" t="str">
        <x:v>Current</x:v>
      </x:c>
      <x:c r="I2742" s="14" t="n">
        <x:v>8888</x:v>
      </x:c>
      <x:c r="J2742" s="13" t="str">
        <x:f>IF(AND(ISNUMBER(I2742),I2742&gt;0),IF(I2742&lt;=1000,"1–1,000",IF(I2742&lt;=2500,"1,001–2,500",IF(I2742&lt;=5000,"2,501–5,000",IF(I2742&lt;=10000,"5,001–10,000","10,001–15,000")))),"5,001–10,000")</x:f>
        <x:v>5,001–10,000</x:v>
      </x:c>
      <x:c r="K2742" s="16"/>
      <x:c r="L2742" s="43" t="str">
        <x:f>IF(AND(ISNUMBER(I2742),I2742&gt;0,ISNUMBER(K2742),K2742&gt;0),K2742/I2742,"n.a.")</x:f>
        <x:v>n.a.</x:v>
      </x:c>
      <x:c r="M2742" s="43"/>
      <x:c r="N2742" s="13" t="str">
        <x:v>No</x:v>
      </x:c>
      <x:c r="O2742" s="15" t="str">
        <x:v>Not stated</x:v>
      </x:c>
      <x:c r="P2742" s="15" t="str">
        <x:v>Electrically operated loading door</x:v>
      </x:c>
      <x:c r="Q2742" s="15" t="str">
        <x:v>Industrial, workshop or storage accommodation with ancillary office space, parking, three-phase power.</x:v>
      </x:c>
      <x:c r="R2742" s="15" t="str">
        <x:v>Advertised to let</x:v>
      </x:c>
      <x:c r="S2742" s="15" t="str">
        <x:v>https://www.zoopla.co.uk/to-rent/commercial/details/70318822/</x:v>
      </x:c>
      <x:c r="T2742" s="15" t="str"/>
      <x:c r="U2742" s="15" t="str"/>
      <x:c r="V2742" s="15" t="str">
        <x:v>Farnham — Monkton Park / Farnham Trading Estate</x:v>
      </x:c>
      <x:c r="W2742" s="15" t="str">
        <x:v>Individual unit ≤15,000 sq ft</x:v>
      </x:c>
      <x:c r="X2742" s="13" t="n">
        <x:f>IF(N2742="Yes",L2742,0)</x:f>
        <x:v>0</x:v>
      </x:c>
      <x:c r="Y2742" s="14" t="n">
        <x:v>1</x:v>
      </x:c>
      <x:c r="Z2742" s="13" t="str">
        <x:v>Industrial / workshop / storage</x:v>
      </x:c>
    </x:row>
    <x:row r="2743" ht="42" customHeight="1">
      <x:c r="A2743" s="13" t="str">
        <x:v>SE1763</x:v>
      </x:c>
      <x:c r="B2743" s="15" t="str">
        <x:v>Farnham</x:v>
      </x:c>
      <x:c r="C2743" s="15" t="str">
        <x:v>Farnham</x:v>
      </x:c>
      <x:c r="D2743" s="14" t="n">
        <x:v>20500</x:v>
      </x:c>
      <x:c r="E2743" s="13" t="str">
        <x:v>Town</x:v>
      </x:c>
      <x:c r="F2743" s="15" t="str">
        <x:v>Monkton Park / Farnham Trading Estate</x:v>
      </x:c>
      <x:c r="G2743" s="15" t="str">
        <x:v>Unit 4 Monkton Park Industrial Estate, Farnham Trading Estate, Farnham GU9</x:v>
      </x:c>
      <x:c r="H2743" s="13" t="str">
        <x:v>Current</x:v>
      </x:c>
      <x:c r="I2743" s="14" t="n">
        <x:v>8697</x:v>
      </x:c>
      <x:c r="J2743" s="13" t="str">
        <x:f>IF(AND(ISNUMBER(I2743),I2743&gt;0),IF(I2743&lt;=1000,"1–1,000",IF(I2743&lt;=2500,"1,001–2,500",IF(I2743&lt;=5000,"2,501–5,000",IF(I2743&lt;=10000,"5,001–10,000","10,001–15,000")))),"5,001–10,000")</x:f>
        <x:v>5,001–10,000</x:v>
      </x:c>
      <x:c r="K2743" s="16"/>
      <x:c r="L2743" s="43" t="str">
        <x:f>IF(AND(ISNUMBER(I2743),I2743&gt;0,ISNUMBER(K2743),K2743&gt;0),K2743/I2743,"n.a.")</x:f>
        <x:v>n.a.</x:v>
      </x:c>
      <x:c r="M2743" s="43"/>
      <x:c r="N2743" s="13" t="str">
        <x:v>No</x:v>
      </x:c>
      <x:c r="O2743" s="15" t="str">
        <x:v>Not stated</x:v>
      </x:c>
      <x:c r="P2743" s="15" t="str">
        <x:v>Electrically operated loading door</x:v>
      </x:c>
      <x:c r="Q2743" s="15" t="str">
        <x:v>Industrial, workshop or storage accommodation with ancillary office space, parking, three-phase power.</x:v>
      </x:c>
      <x:c r="R2743" s="15" t="str">
        <x:v>Advertised to let</x:v>
      </x:c>
      <x:c r="S2743" s="15" t="str">
        <x:v>https://www.zoopla.co.uk/to-rent/commercial/details/70319041/</x:v>
      </x:c>
      <x:c r="T2743" s="15" t="str"/>
      <x:c r="U2743" s="15" t="str"/>
      <x:c r="V2743" s="15" t="str">
        <x:v>Farnham — Monkton Park / Farnham Trading Estate</x:v>
      </x:c>
      <x:c r="W2743" s="15" t="str">
        <x:v>Individual unit ≤15,000 sq ft</x:v>
      </x:c>
      <x:c r="X2743" s="13" t="n">
        <x:f>IF(N2743="Yes",L2743,0)</x:f>
        <x:v>0</x:v>
      </x:c>
      <x:c r="Y2743" s="14" t="n">
        <x:v>1</x:v>
      </x:c>
      <x:c r="Z2743" s="13" t="str">
        <x:v>Industrial / workshop / storage</x:v>
      </x:c>
    </x:row>
    <x:row r="2744" ht="42" customHeight="1">
      <x:c r="A2744" s="13" t="str">
        <x:v>SE1764</x:v>
      </x:c>
      <x:c r="B2744" s="15" t="str">
        <x:v>Caterham</x:v>
      </x:c>
      <x:c r="C2744" s="15" t="str">
        <x:v>Warlingham</x:v>
      </x:c>
      <x:c r="D2744" s="14" t="n">
        <x:v>8920</x:v>
      </x:c>
      <x:c r="E2744" s="13" t="str">
        <x:v>Nearby</x:v>
      </x:c>
      <x:c r="F2744" s="15" t="str">
        <x:v>Highams Hill Farm</x:v>
      </x:c>
      <x:c r="G2744" s="15" t="str">
        <x:v>Unit 8, Highams Hill Farm, Sheepbarn Lane, Warlingham, Kent CR6</x:v>
      </x:c>
      <x:c r="H2744" s="13" t="str">
        <x:v>Current</x:v>
      </x:c>
      <x:c r="I2744" s="14" t="n">
        <x:v>9365</x:v>
      </x:c>
      <x:c r="J2744" s="13" t="str">
        <x:f>IF(AND(ISNUMBER(I2744),I2744&gt;0),IF(I2744&lt;=1000,"1–1,000",IF(I2744&lt;=2500,"1,001–2,500",IF(I2744&lt;=5000,"2,501–5,000",IF(I2744&lt;=10000,"5,001–10,000","10,001–15,000")))),"5,001–10,000")</x:f>
        <x:v>5,001–10,000</x:v>
      </x:c>
      <x:c r="K2744" s="16" t="n">
        <x:v>93500</x:v>
      </x:c>
      <x:c r="L2744" s="43" t="n">
        <x:f>IF(AND(ISNUMBER(I2744),I2744&gt;0,ISNUMBER(K2744),K2744&gt;0),K2744/I2744,"n.a.")</x:f>
        <x:v>9.98398291510945</x:v>
      </x:c>
      <x:c r="M2744" s="43"/>
      <x:c r="N2744" s="13" t="str">
        <x:v>Yes</x:v>
      </x:c>
      <x:c r="O2744" s="15" t="str">
        <x:v>Not stated</x:v>
      </x:c>
      <x:c r="P2744" s="15" t="str">
        <x:v>24/7 access, CCTV &amp; roller shutters to each unit</x:v>
      </x:c>
      <x:c r="Q2744" s="15" t="str">
        <x:v>Industrial, workshop or storage accommodation with three-phase power.</x:v>
      </x:c>
      <x:c r="R2744" s="15" t="str">
        <x:v>Advertised to let</x:v>
      </x:c>
      <x:c r="S2744" s="15" t="str">
        <x:v>https://www.zoopla.co.uk/to-rent/commercial/details/74662163/</x:v>
      </x:c>
      <x:c r="T2744" s="15" t="str"/>
      <x:c r="U2744" s="15" t="str"/>
      <x:c r="V2744" s="15" t="str">
        <x:v>Caterham — Highams Hill Farm</x:v>
      </x:c>
      <x:c r="W2744" s="15" t="str">
        <x:v>Individual unit ≤15,000 sq ft</x:v>
      </x:c>
      <x:c r="X2744" s="13" t="n">
        <x:f>IF(N2744="Yes",L2744,0)</x:f>
        <x:v>9.98398291510945</x:v>
      </x:c>
      <x:c r="Y2744" s="14" t="n">
        <x:v>1</x:v>
      </x:c>
      <x:c r="Z2744" s="13" t="str">
        <x:v>Industrial / workshop / storage</x:v>
      </x:c>
    </x:row>
    <x:row r="2745" ht="62" customHeight="1">
      <x:c r="A2745" s="13" t="str">
        <x:v>SE1765</x:v>
      </x:c>
      <x:c r="B2745" s="15" t="str">
        <x:v>Epsom</x:v>
      </x:c>
      <x:c r="C2745" s="15" t="str">
        <x:v>Epsom</x:v>
      </x:c>
      <x:c r="D2745" s="14" t="n">
        <x:v>35850</x:v>
      </x:c>
      <x:c r="E2745" s="13" t="str">
        <x:v>Town</x:v>
      </x:c>
      <x:c r="F2745" s="15" t="str">
        <x:v>Blenheim Trade Centre / Longmead Industrial Estate</x:v>
      </x:c>
      <x:c r="G2745" s="15" t="str">
        <x:v>Unit 1 Blenheim Trade Centre, Blenheim Road, Epsom, KT19 9XX</x:v>
      </x:c>
      <x:c r="H2745" s="13" t="str">
        <x:v>Uncertain</x:v>
      </x:c>
      <x:c r="I2745" s="14" t="n">
        <x:v>4661</x:v>
      </x:c>
      <x:c r="J2745" s="13" t="str">
        <x:f>IF(AND(ISNUMBER(I2745),I2745&gt;0),IF(I2745&lt;=1000,"1–1,000",IF(I2745&lt;=2500,"1,001–2,500",IF(I2745&lt;=5000,"2,501–5,000",IF(I2745&lt;=10000,"5,001–10,000","10,001–15,000")))),"2,501–5,000")</x:f>
        <x:v>2,501–5,000</x:v>
      </x:c>
      <x:c r="K2745" s="16" t="n">
        <x:v>104872.5</x:v>
      </x:c>
      <x:c r="L2745" s="43" t="n">
        <x:f>IF(AND(ISNUMBER(I2745),I2745&gt;0,ISNUMBER(K2745),K2745&gt;0),K2745/I2745,"n.a.")</x:f>
        <x:v>22.5</x:v>
      </x:c>
      <x:c r="M2745" s="43" t="n">
        <x:v>22.5</x:v>
      </x:c>
      <x:c r="N2745" s="13" t="str">
        <x:v>No</x:v>
      </x:c>
      <x:c r="O2745" s="15" t="str">
        <x:v>Minimum Eaves 6.5m rising to 8.75m</x:v>
      </x:c>
      <x:c r="P2745" s="15" t="str">
        <x:v>Up and over roller shutter loading door</x:v>
      </x:c>
      <x:c r="Q2745" s="15" t="str">
        <x:v>Industrial, workshop or storage accommodation with yard or loading area, parking.</x:v>
      </x:c>
      <x:c r="R2745" s="15" t="str">
        <x:v>Availability or demise requires confirmation Refurbished-body wording conflicts with soon-to-be-refurbished feature; completion not confirmed. Corrected rate basis: £22.50 is per sq ft per annum, not the whole-unit annual rent. Annual rent derived from explicit quoted £/sq ft/year × stated whole-unit area; original quoted rate preserved.</x:v>
      </x:c>
      <x:c r="S2745" s="15" t="str">
        <x:v>https://www.rightmove.co.uk/properties/723999060071408#/?channel=COM_LET</x:v>
      </x:c>
      <x:c r="T2745" s="15" t="str"/>
      <x:c r="U2745" s="15" t="str"/>
      <x:c r="V2745" s="15" t="str">
        <x:v>Epsom — Blenheim Trade Centre / Longmead Industrial Estate</x:v>
      </x:c>
      <x:c r="W2745" s="15" t="str">
        <x:v>Individual unit ≤15,000 sq ft</x:v>
      </x:c>
      <x:c r="X2745" s="13" t="n">
        <x:f>IF(N2745="Yes",L2745,0)</x:f>
        <x:v>0</x:v>
      </x:c>
      <x:c r="Y2745" s="14" t="n">
        <x:v>1</x:v>
      </x:c>
      <x:c r="Z2745" s="13" t="str">
        <x:v>Industrial / workshop / storage</x:v>
      </x:c>
    </x:row>
    <x:row r="2746" ht="42" customHeight="1">
      <x:c r="A2746" s="13" t="str">
        <x:v>SE1766</x:v>
      </x:c>
      <x:c r="B2746" s="15" t="str">
        <x:v>Epsom</x:v>
      </x:c>
      <x:c r="C2746" s="15" t="str">
        <x:v>Epsom</x:v>
      </x:c>
      <x:c r="D2746" s="14" t="n">
        <x:v>35850</x:v>
      </x:c>
      <x:c r="E2746" s="13" t="str">
        <x:v>Town</x:v>
      </x:c>
      <x:c r="F2746" s="15" t="str">
        <x:v>Blenheim Trade Centre / Longmead Industrial Estate</x:v>
      </x:c>
      <x:c r="G2746" s="15" t="str">
        <x:v>Unit A, Blenheim Trade Centre, Blenheim Road, Epsom, Surrey KT19 9XX</x:v>
      </x:c>
      <x:c r="H2746" s="13" t="str">
        <x:v>Current</x:v>
      </x:c>
      <x:c r="I2746" s="14" t="n">
        <x:v>9713</x:v>
      </x:c>
      <x:c r="J2746" s="13" t="str">
        <x:f>IF(AND(ISNUMBER(I2746),I2746&gt;0),IF(I2746&lt;=1000,"1–1,000",IF(I2746&lt;=2500,"1,001–2,500",IF(I2746&lt;=5000,"2,501–5,000",IF(I2746&lt;=10000,"5,001–10,000","10,001–15,000")))),"5,001–10,000")</x:f>
        <x:v>5,001–10,000</x:v>
      </x:c>
      <x:c r="K2746" s="16" t="n">
        <x:v>155000</x:v>
      </x:c>
      <x:c r="L2746" s="43" t="n">
        <x:f>IF(AND(ISNUMBER(I2746),I2746&gt;0,ISNUMBER(K2746),K2746&gt;0),K2746/I2746,"n.a.")</x:f>
        <x:v>15.957994440440647</x:v>
      </x:c>
      <x:c r="M2746" s="43"/>
      <x:c r="N2746" s="13" t="str">
        <x:v>Yes</x:v>
      </x:c>
      <x:c r="O2746" s="15" t="str">
        <x:v>Eaves - 6.5m; 9m ridge</x:v>
      </x:c>
      <x:c r="P2746" s="15" t="str">
        <x:v>4.5m loading door</x:v>
      </x:c>
      <x:c r="Q2746" s="15" t="str">
        <x:v>Industrial, workshop or storage accommodation with yard or loading area, parking, three-phase power.</x:v>
      </x:c>
      <x:c r="R2746" s="15" t="str">
        <x:v>Advertised to let</x:v>
      </x:c>
      <x:c r="S2746" s="15" t="str">
        <x:v>https://www.rightmove.co.uk/properties/760929856454976#/?channel=COM_LET</x:v>
      </x:c>
      <x:c r="T2746" s="15" t="str"/>
      <x:c r="U2746" s="15" t="str"/>
      <x:c r="V2746" s="15" t="str">
        <x:v>Epsom — Blenheim Trade Centre / Longmead Industrial Estate</x:v>
      </x:c>
      <x:c r="W2746" s="15" t="str">
        <x:v>Individual unit ≤15,000 sq ft</x:v>
      </x:c>
      <x:c r="X2746" s="13" t="n">
        <x:f>IF(N2746="Yes",L2746,0)</x:f>
        <x:v>15.957994440440647</x:v>
      </x:c>
      <x:c r="Y2746" s="14" t="n">
        <x:v>1</x:v>
      </x:c>
      <x:c r="Z2746" s="13" t="str">
        <x:v>Industrial / workshop / storage</x:v>
      </x:c>
    </x:row>
    <x:row r="2747" ht="42" customHeight="1">
      <x:c r="A2747" s="13" t="str">
        <x:v>SE1767</x:v>
      </x:c>
      <x:c r="B2747" s="15" t="str">
        <x:v>Epsom</x:v>
      </x:c>
      <x:c r="C2747" s="15" t="str">
        <x:v>Epsom</x:v>
      </x:c>
      <x:c r="D2747" s="14" t="n">
        <x:v>35850</x:v>
      </x:c>
      <x:c r="E2747" s="13" t="str">
        <x:v>Town</x:v>
      </x:c>
      <x:c r="F2747" s="15" t="str">
        <x:v>Epsom Business Park</x:v>
      </x:c>
      <x:c r="G2747" s="15" t="str">
        <x:v>Unit 6 Epsom Business Park, Kiln Lane, Epsom, Surrey KT17 1JF</x:v>
      </x:c>
      <x:c r="H2747" s="13" t="str">
        <x:v>Current</x:v>
      </x:c>
      <x:c r="I2747" s="14" t="n">
        <x:v>4970</x:v>
      </x:c>
      <x:c r="J2747" s="13" t="str">
        <x:f>IF(AND(ISNUMBER(I2747),I2747&gt;0),IF(I2747&lt;=1000,"1–1,000",IF(I2747&lt;=2500,"1,001–2,500",IF(I2747&lt;=5000,"2,501–5,000",IF(I2747&lt;=10000,"5,001–10,000","10,001–15,000")))),"2,501–5,000")</x:f>
        <x:v>2,501–5,000</x:v>
      </x:c>
      <x:c r="K2747" s="16"/>
      <x:c r="L2747" s="43" t="str">
        <x:f>IF(AND(ISNUMBER(I2747),I2747&gt;0,ISNUMBER(K2747),K2747&gt;0),K2747/I2747,"n.a.")</x:f>
        <x:v>n.a.</x:v>
      </x:c>
      <x:c r="M2747" s="43"/>
      <x:c r="N2747" s="13" t="str">
        <x:v>No</x:v>
      </x:c>
      <x:c r="O2747" s="15" t="str">
        <x:v>6m Eaves</x:v>
      </x:c>
      <x:c r="P2747" s="15" t="str">
        <x:v>5m loading door</x:v>
      </x:c>
      <x:c r="Q2747" s="15" t="str">
        <x:v>Industrial, workshop or storage accommodation with ancillary office space, parking, three-phase power.</x:v>
      </x:c>
      <x:c r="R2747" s="15" t="str">
        <x:v>Advertised to let</x:v>
      </x:c>
      <x:c r="S2747" s="15" t="str">
        <x:v>https://www.rightmove.co.uk/properties/764379184872577#/?channel=COM_LET</x:v>
      </x:c>
      <x:c r="T2747" s="15" t="str"/>
      <x:c r="U2747" s="15" t="str"/>
      <x:c r="V2747" s="15" t="str">
        <x:v>Epsom — Epsom Business Park</x:v>
      </x:c>
      <x:c r="W2747" s="15" t="str">
        <x:v>Individual unit ≤15,000 sq ft</x:v>
      </x:c>
      <x:c r="X2747" s="13" t="n">
        <x:f>IF(N2747="Yes",L2747,0)</x:f>
        <x:v>0</x:v>
      </x:c>
      <x:c r="Y2747" s="14" t="n">
        <x:v>1</x:v>
      </x:c>
      <x:c r="Z2747" s="13" t="str">
        <x:v>Industrial / workshop / storage</x:v>
      </x:c>
    </x:row>
    <x:row r="2748" ht="42" customHeight="1">
      <x:c r="A2748" s="13" t="str">
        <x:v>SE1768</x:v>
      </x:c>
      <x:c r="B2748" s="15" t="str">
        <x:v>Epsom</x:v>
      </x:c>
      <x:c r="C2748" s="15" t="str">
        <x:v>Epsom</x:v>
      </x:c>
      <x:c r="D2748" s="14" t="n">
        <x:v>35850</x:v>
      </x:c>
      <x:c r="E2748" s="13" t="str">
        <x:v>Town</x:v>
      </x:c>
      <x:c r="F2748" s="15" t="str">
        <x:v>Epsom Business Park</x:v>
      </x:c>
      <x:c r="G2748" s="15" t="str">
        <x:v>Units 8 and 9, Epsom Business Park, Kiln Lane, Epsom KT17 1JF</x:v>
      </x:c>
      <x:c r="H2748" s="13" t="str">
        <x:v>Current</x:v>
      </x:c>
      <x:c r="I2748" s="14" t="n">
        <x:v>3700</x:v>
      </x:c>
      <x:c r="J2748" s="13" t="str">
        <x:f>IF(AND(ISNUMBER(I2748),I2748&gt;0),IF(I2748&lt;=1000,"1–1,000",IF(I2748&lt;=2500,"1,001–2,500",IF(I2748&lt;=5000,"2,501–5,000",IF(I2748&lt;=10000,"5,001–10,000","10,001–15,000")))),"2,501–5,000")</x:f>
        <x:v>2,501–5,000</x:v>
      </x:c>
      <x:c r="K2748" s="16" t="n">
        <x:v>85000</x:v>
      </x:c>
      <x:c r="L2748" s="43" t="n">
        <x:f>IF(AND(ISNUMBER(I2748),I2748&gt;0,ISNUMBER(K2748),K2748&gt;0),K2748/I2748,"n.a.")</x:f>
        <x:v>22.972972972972972</x:v>
      </x:c>
      <x:c r="M2748" s="43" t="n">
        <x:v>22.92</x:v>
      </x:c>
      <x:c r="N2748" s="13" t="str">
        <x:v>Yes</x:v>
      </x:c>
      <x:c r="O2748" s="15" t="str">
        <x:v>Not stated</x:v>
      </x:c>
      <x:c r="P2748" s="15" t="str">
        <x:v>Not stated</x:v>
      </x:c>
      <x:c r="Q2748" s="15" t="str">
        <x:v>Industrial, workshop or storage accommodation with ancillary office space, parking, three-phase power.</x:v>
      </x:c>
      <x:c r="R2748" s="15" t="str">
        <x:v>Advertised to let Units 8 and 9 offered as one combined 3,700 sq ft demise; no separate units counted.</x:v>
      </x:c>
      <x:c r="S2748" s="15" t="str">
        <x:v>https://www.zoopla.co.uk/to-rent/commercial/details/73965252/</x:v>
      </x:c>
      <x:c r="T2748" s="15" t="str">
        <x:v>https://www.zoopla.co.uk/to-rent/commercial/details/74453590/</x:v>
      </x:c>
      <x:c r="U2748" s="15" t="str"/>
      <x:c r="V2748" s="15" t="str">
        <x:v>Epsom — Epsom Business Park</x:v>
      </x:c>
      <x:c r="W2748" s="15" t="str">
        <x:v>Individual unit ≤15,000 sq ft</x:v>
      </x:c>
      <x:c r="X2748" s="13" t="n">
        <x:f>IF(N2748="Yes",L2748,0)</x:f>
        <x:v>22.972972972972972</x:v>
      </x:c>
      <x:c r="Y2748" s="14" t="n">
        <x:v>1</x:v>
      </x:c>
      <x:c r="Z2748" s="13" t="str">
        <x:v>Industrial / workshop / storage</x:v>
      </x:c>
    </x:row>
    <x:row r="2749" ht="42" customHeight="1">
      <x:c r="A2749" s="13" t="str">
        <x:v>SE1769</x:v>
      </x:c>
      <x:c r="B2749" s="15" t="str">
        <x:v>Epsom</x:v>
      </x:c>
      <x:c r="C2749" s="15" t="str">
        <x:v>Epsom</x:v>
      </x:c>
      <x:c r="D2749" s="14" t="n">
        <x:v>35850</x:v>
      </x:c>
      <x:c r="E2749" s="13" t="str">
        <x:v>Town</x:v>
      </x:c>
      <x:c r="F2749" s="15" t="str">
        <x:v>Epsom Trade Park / Longmead Industrial Estate</x:v>
      </x:c>
      <x:c r="G2749" s="15" t="str">
        <x:v>Unit 1 Epsom Trade Park, Blenhiem Road, Epsom, KT19 9AP</x:v>
      </x:c>
      <x:c r="H2749" s="13" t="str">
        <x:v>Current</x:v>
      </x:c>
      <x:c r="I2749" s="14" t="n">
        <x:v>4747</x:v>
      </x:c>
      <x:c r="J2749" s="13" t="str">
        <x:f>IF(AND(ISNUMBER(I2749),I2749&gt;0),IF(I2749&lt;=1000,"1–1,000",IF(I2749&lt;=2500,"1,001–2,500",IF(I2749&lt;=5000,"2,501–5,000",IF(I2749&lt;=10000,"5,001–10,000","10,001–15,000")))),"2,501–5,000")</x:f>
        <x:v>2,501–5,000</x:v>
      </x:c>
      <x:c r="K2749" s="16"/>
      <x:c r="L2749" s="43" t="str">
        <x:f>IF(AND(ISNUMBER(I2749),I2749&gt;0,ISNUMBER(K2749),K2749&gt;0),K2749/I2749,"n.a.")</x:f>
        <x:v>n.a.</x:v>
      </x:c>
      <x:c r="M2749" s="43"/>
      <x:c r="N2749" s="13" t="str">
        <x:v>No</x:v>
      </x:c>
      <x:c r="O2749" s="15" t="str">
        <x:v>Not stated</x:v>
      </x:c>
      <x:c r="P2749" s="15" t="str">
        <x:v>Electrically Operated Loading Door</x:v>
      </x:c>
      <x:c r="Q2749" s="15" t="str">
        <x:v>Industrial, workshop or storage accommodation with ancillary office space, three-phase power.</x:v>
      </x:c>
      <x:c r="R2749" s="15" t="str">
        <x:v>Advertised to let</x:v>
      </x:c>
      <x:c r="S2749" s="15" t="str">
        <x:v>https://www.rightmove.co.uk/properties/773635950954305#/?channel=COM_LET</x:v>
      </x:c>
      <x:c r="T2749" s="15" t="str"/>
      <x:c r="U2749" s="15" t="str"/>
      <x:c r="V2749" s="15" t="str">
        <x:v>Epsom — Epsom Trade Park / Longmead Industrial Estate</x:v>
      </x:c>
      <x:c r="W2749" s="15" t="str">
        <x:v>Individual unit ≤15,000 sq ft</x:v>
      </x:c>
      <x:c r="X2749" s="13" t="n">
        <x:f>IF(N2749="Yes",L2749,0)</x:f>
        <x:v>0</x:v>
      </x:c>
      <x:c r="Y2749" s="14" t="n">
        <x:v>1</x:v>
      </x:c>
      <x:c r="Z2749" s="13" t="str">
        <x:v>Industrial / workshop / storage</x:v>
      </x:c>
    </x:row>
    <x:row r="2750" ht="42" customHeight="1">
      <x:c r="A2750" s="13" t="str">
        <x:v>SE1770</x:v>
      </x:c>
      <x:c r="B2750" s="15" t="str">
        <x:v>Epsom</x:v>
      </x:c>
      <x:c r="C2750" s="15" t="str">
        <x:v>Epsom</x:v>
      </x:c>
      <x:c r="D2750" s="14" t="n">
        <x:v>35850</x:v>
      </x:c>
      <x:c r="E2750" s="13" t="str">
        <x:v>Town</x:v>
      </x:c>
      <x:c r="F2750" s="15" t="str">
        <x:v>First Quarter / Longmead Industrial Estate</x:v>
      </x:c>
      <x:c r="G2750" s="15" t="str">
        <x:v>Unit 18, First Quarter, Blenheim Road, Epsom KT19</x:v>
      </x:c>
      <x:c r="H2750" s="13" t="str">
        <x:v>Current</x:v>
      </x:c>
      <x:c r="I2750" s="14"/>
      <x:c r="J2750" s="13" t="str">
        <x:f>IF(AND(ISNUMBER(I2750),I2750&gt;0),IF(I2750&lt;=1000,"1–1,000",IF(I2750&lt;=2500,"1,001–2,500",IF(I2750&lt;=5000,"2,501–5,000",IF(I2750&lt;=10000,"5,001–10,000","10,001–15,000")))),"1,001–2,500")</x:f>
        <x:v>1,001–2,500</x:v>
      </x:c>
      <x:c r="K2750" s="16"/>
      <x:c r="L2750" s="43" t="str">
        <x:f>IF(AND(ISNUMBER(I2750),I2750&gt;0,ISNUMBER(K2750),K2750&gt;0),K2750/I2750,"n.a.")</x:f>
        <x:v>n.a.</x:v>
      </x:c>
      <x:c r="M2750" s="43"/>
      <x:c r="N2750" s="13" t="str">
        <x:v>No</x:v>
      </x:c>
      <x:c r="O2750" s="15" t="str">
        <x:v>Eaves Height 3.15m</x:v>
      </x:c>
      <x:c r="P2750" s="15" t="str">
        <x:v>Roller shutter loading door</x:v>
      </x:c>
      <x:c r="Q2750" s="15" t="str">
        <x:v>Industrial, workshop or storage accommodation with ancillary office space, parking, three-phase power.</x:v>
      </x:c>
      <x:c r="R2750" s="15" t="str">
        <x:v>Advertised to let Individually named available unit. Published1,494–1,498sqft range is not allocated by unit; exact area left null and no area-weighted rent contribution.</x:v>
      </x:c>
      <x:c r="S2750" s="15" t="str">
        <x:v>https://www.zoopla.co.uk/to-rent/commercial/details/71840229/</x:v>
      </x:c>
      <x:c r="T2750" s="15" t="str"/>
      <x:c r="U2750" s="15" t="str"/>
      <x:c r="V2750" s="15" t="str">
        <x:v>Epsom — First Quarter / Longmead Industrial Estate</x:v>
      </x:c>
      <x:c r="W2750" s="15" t="str">
        <x:v>1,494–1,498 sq ft; exact unit area not stated</x:v>
      </x:c>
      <x:c r="X2750" s="13" t="n">
        <x:f>IF(N2750="Yes",L2750,0)</x:f>
        <x:v>0</x:v>
      </x:c>
      <x:c r="Y2750" s="14" t="n">
        <x:v>1</x:v>
      </x:c>
      <x:c r="Z2750" s="13" t="str">
        <x:v>Industrial / workshop / storage</x:v>
      </x:c>
    </x:row>
    <x:row r="2751" ht="42" customHeight="1">
      <x:c r="A2751" s="13" t="str">
        <x:v>SE1771</x:v>
      </x:c>
      <x:c r="B2751" s="15" t="str">
        <x:v>Epsom</x:v>
      </x:c>
      <x:c r="C2751" s="15" t="str">
        <x:v>Epsom</x:v>
      </x:c>
      <x:c r="D2751" s="14" t="n">
        <x:v>35850</x:v>
      </x:c>
      <x:c r="E2751" s="13" t="str">
        <x:v>Town</x:v>
      </x:c>
      <x:c r="F2751" s="15" t="str">
        <x:v>First Quarter / Longmead Industrial Estate</x:v>
      </x:c>
      <x:c r="G2751" s="15" t="str">
        <x:v>Unit 7, First Quarter, Blenheim Road, Epsom KT19</x:v>
      </x:c>
      <x:c r="H2751" s="13" t="str">
        <x:v>Current</x:v>
      </x:c>
      <x:c r="I2751" s="14"/>
      <x:c r="J2751" s="13" t="str">
        <x:f>IF(AND(ISNUMBER(I2751),I2751&gt;0),IF(I2751&lt;=1000,"1–1,000",IF(I2751&lt;=2500,"1,001–2,500",IF(I2751&lt;=5000,"2,501–5,000",IF(I2751&lt;=10000,"5,001–10,000","10,001–15,000")))),"1,001–2,500")</x:f>
        <x:v>1,001–2,500</x:v>
      </x:c>
      <x:c r="K2751" s="16"/>
      <x:c r="L2751" s="43" t="str">
        <x:f>IF(AND(ISNUMBER(I2751),I2751&gt;0,ISNUMBER(K2751),K2751&gt;0),K2751/I2751,"n.a.")</x:f>
        <x:v>n.a.</x:v>
      </x:c>
      <x:c r="M2751" s="43"/>
      <x:c r="N2751" s="13" t="str">
        <x:v>No</x:v>
      </x:c>
      <x:c r="O2751" s="15" t="str">
        <x:v>Eaves Height 3.15m</x:v>
      </x:c>
      <x:c r="P2751" s="15" t="str">
        <x:v>Roller shutter loading door</x:v>
      </x:c>
      <x:c r="Q2751" s="15" t="str">
        <x:v>Industrial, workshop or storage accommodation with ancillary office space, parking, three-phase power.</x:v>
      </x:c>
      <x:c r="R2751" s="15" t="str">
        <x:v>Advertised to let Individually named available unit. Published1,494–1,498sqft range is not allocated by unit; exact area left null and no area-weighted rent contribution.</x:v>
      </x:c>
      <x:c r="S2751" s="15" t="str">
        <x:v>https://www.zoopla.co.uk/to-rent/commercial/details/71840229/</x:v>
      </x:c>
      <x:c r="T2751" s="15" t="str"/>
      <x:c r="U2751" s="15" t="str"/>
      <x:c r="V2751" s="15" t="str">
        <x:v>Epsom — First Quarter / Longmead Industrial Estate</x:v>
      </x:c>
      <x:c r="W2751" s="15" t="str">
        <x:v>1,494–1,498 sq ft; exact unit area not stated</x:v>
      </x:c>
      <x:c r="X2751" s="13" t="n">
        <x:f>IF(N2751="Yes",L2751,0)</x:f>
        <x:v>0</x:v>
      </x:c>
      <x:c r="Y2751" s="14" t="n">
        <x:v>1</x:v>
      </x:c>
      <x:c r="Z2751" s="13" t="str">
        <x:v>Industrial / workshop / storage</x:v>
      </x:c>
    </x:row>
    <x:row r="2752" ht="42" customHeight="1">
      <x:c r="A2752" s="13" t="str">
        <x:v>SE1772</x:v>
      </x:c>
      <x:c r="B2752" s="15" t="str">
        <x:v>Ashford (Spelthorne)</x:v>
      </x:c>
      <x:c r="C2752" s="15" t="str">
        <x:v>Ashford Common</x:v>
      </x:c>
      <x:c r="D2752" s="14" t="n">
        <x:v>8335</x:v>
      </x:c>
      <x:c r="E2752" s="13" t="str">
        <x:v>Nearby</x:v>
      </x:c>
      <x:c r="F2752" s="15" t="str">
        <x:v>Littleton House</x:v>
      </x:c>
      <x:c r="G2752" s="15" t="str">
        <x:v>Unit 20A, Littleton House, Ashford, Sunbury Common TW15</x:v>
      </x:c>
      <x:c r="H2752" s="13" t="str">
        <x:v>Current</x:v>
      </x:c>
      <x:c r="I2752" s="14" t="n">
        <x:v>1200</x:v>
      </x:c>
      <x:c r="J2752" s="13" t="str">
        <x:f>IF(AND(ISNUMBER(I2752),I2752&gt;0),IF(I2752&lt;=1000,"1–1,000",IF(I2752&lt;=2500,"1,001–2,500",IF(I2752&lt;=5000,"2,501–5,000",IF(I2752&lt;=10000,"5,001–10,000","10,001–15,000")))),"1,001–2,500")</x:f>
        <x:v>1,001–2,500</x:v>
      </x:c>
      <x:c r="K2752" s="16" t="n">
        <x:v>23600</x:v>
      </x:c>
      <x:c r="L2752" s="43" t="n">
        <x:f>IF(AND(ISNUMBER(I2752),I2752&gt;0,ISNUMBER(K2752),K2752&gt;0),K2752/I2752,"n.a.")</x:f>
        <x:v>19.666666666666668</x:v>
      </x:c>
      <x:c r="M2752" s="43" t="n">
        <x:v>19.68</x:v>
      </x:c>
      <x:c r="N2752" s="13" t="str">
        <x:v>No</x:v>
      </x:c>
      <x:c r="O2752" s="15" t="str">
        <x:v>Not stated</x:v>
      </x:c>
      <x:c r="P2752" s="15" t="str">
        <x:v>Not stated</x:v>
      </x:c>
      <x:c r="Q2752" s="15" t="str">
        <x:v>Industrial, workshop or storage accommodation with ancillary office space, parking.</x:v>
      </x:c>
      <x:c r="R2752" s="15" t="str">
        <x:v>Advertised to let Rent inclusive of service charge; excluded from clean rent comparison.</x:v>
      </x:c>
      <x:c r="S2752" s="15" t="str">
        <x:v>https://www.zoopla.co.uk/to-rent/commercial/details/70061357/</x:v>
      </x:c>
      <x:c r="T2752" s="15" t="str"/>
      <x:c r="U2752" s="15" t="str"/>
      <x:c r="V2752" s="15" t="str">
        <x:v>Ashford (Spelthorne) — Littleton House</x:v>
      </x:c>
      <x:c r="W2752" s="15" t="str">
        <x:v>Individual unit ≤15,000 sq ft</x:v>
      </x:c>
      <x:c r="X2752" s="13" t="n">
        <x:f>IF(N2752="Yes",L2752,0)</x:f>
        <x:v>0</x:v>
      </x:c>
      <x:c r="Y2752" s="14" t="n">
        <x:v>1</x:v>
      </x:c>
      <x:c r="Z2752" s="13" t="str">
        <x:v>Industrial / workshop / storage</x:v>
      </x:c>
    </x:row>
    <x:row r="2753" ht="42" customHeight="1">
      <x:c r="A2753" s="13" t="str">
        <x:v>SE1773</x:v>
      </x:c>
      <x:c r="B2753" s="15" t="str">
        <x:v>Ashford (Spelthorne)</x:v>
      </x:c>
      <x:c r="C2753" s="15" t="str">
        <x:v>Ashford (Spelthorne)</x:v>
      </x:c>
      <x:c r="D2753" s="14" t="n">
        <x:v>22825</x:v>
      </x:c>
      <x:c r="E2753" s="13" t="str">
        <x:v>Town</x:v>
      </x:c>
      <x:c r="F2753" s="15" t="str">
        <x:v>Ashford Business Complex</x:v>
      </x:c>
      <x:c r="G2753" s="15" t="str">
        <x:v>Unit 15, Ashford Business Complex, 166 Feltham Hill Road, Ashford TW15 1YQ</x:v>
      </x:c>
      <x:c r="H2753" s="13" t="str">
        <x:v>Uncertain</x:v>
      </x:c>
      <x:c r="I2753" s="14" t="n">
        <x:v>4219</x:v>
      </x:c>
      <x:c r="J2753" s="13" t="str">
        <x:f>IF(AND(ISNUMBER(I2753),I2753&gt;0),IF(I2753&lt;=1000,"1–1,000",IF(I2753&lt;=2500,"1,001–2,500",IF(I2753&lt;=5000,"2,501–5,000",IF(I2753&lt;=10000,"5,001–10,000","10,001–15,000")))),"2,501–5,000")</x:f>
        <x:v>2,501–5,000</x:v>
      </x:c>
      <x:c r="K2753" s="16" t="n">
        <x:v>75000</x:v>
      </x:c>
      <x:c r="L2753" s="43" t="n">
        <x:f>IF(AND(ISNUMBER(I2753),I2753&gt;0,ISNUMBER(K2753),K2753&gt;0),K2753/I2753,"n.a.")</x:f>
        <x:v>17.7767243422612</x:v>
      </x:c>
      <x:c r="M2753" s="43" t="n">
        <x:v>17.78</x:v>
      </x:c>
      <x:c r="N2753" s="13" t="str">
        <x:v>No</x:v>
      </x:c>
      <x:c r="O2753" s="15" t="str">
        <x:v>Not stated</x:v>
      </x:c>
      <x:c r="P2753" s="15" t="str">
        <x:v>Not stated</x:v>
      </x:c>
      <x:c r="Q2753" s="15" t="str">
        <x:v>Industrial, workshop or storage accommodation.</x:v>
      </x:c>
      <x:c r="R2753" s="15" t="str">
        <x:v>Availability or demise requires confirmation Available-immediately claim conflicts with ongoing refurbishment.</x:v>
      </x:c>
      <x:c r="S2753" s="15" t="str">
        <x:v>https://www.zoopla.co.uk/to-rent/commercial/details/67079449/</x:v>
      </x:c>
      <x:c r="T2753" s="15" t="str"/>
      <x:c r="U2753" s="15" t="str"/>
      <x:c r="V2753" s="15" t="str">
        <x:v>Ashford (Spelthorne) — Ashford Business Complex</x:v>
      </x:c>
      <x:c r="W2753" s="15" t="str">
        <x:v>Individual unit ≤15,000 sq ft</x:v>
      </x:c>
      <x:c r="X2753" s="13" t="n">
        <x:f>IF(N2753="Yes",L2753,0)</x:f>
        <x:v>0</x:v>
      </x:c>
      <x:c r="Y2753" s="14" t="n">
        <x:v>1</x:v>
      </x:c>
      <x:c r="Z2753" s="13" t="str">
        <x:v>Industrial / workshop / storage</x:v>
      </x:c>
    </x:row>
    <x:row r="2754" ht="42" customHeight="1">
      <x:c r="A2754" s="13" t="str">
        <x:v>SE1774</x:v>
      </x:c>
      <x:c r="B2754" s="15" t="str">
        <x:v>Ashford (Spelthorne)</x:v>
      </x:c>
      <x:c r="C2754" s="15" t="str">
        <x:v>Ashford (Spelthorne)</x:v>
      </x:c>
      <x:c r="D2754" s="14" t="n">
        <x:v>22825</x:v>
      </x:c>
      <x:c r="E2754" s="13" t="str">
        <x:v>Town</x:v>
      </x:c>
      <x:c r="F2754" s="15" t="str">
        <x:v>Ashford Business Complex</x:v>
      </x:c>
      <x:c r="G2754" s="15" t="str">
        <x:v>Unit 8, Ashford Business Complex, 166 Feltham Hill Road, Ashford TW15</x:v>
      </x:c>
      <x:c r="H2754" s="13" t="str">
        <x:v>Current</x:v>
      </x:c>
      <x:c r="I2754" s="14"/>
      <x:c r="J2754" s="13" t="str">
        <x:f>IF(AND(ISNUMBER(I2754),I2754&gt;0),IF(I2754&lt;=1000,"1–1,000",IF(I2754&lt;=2500,"1,001–2,500",IF(I2754&lt;=5000,"2,501–5,000",IF(I2754&lt;=10000,"5,001–10,000","10,001–15,000")))),"Range crosses bands")</x:f>
        <x:v>Range crosses bands</x:v>
      </x:c>
      <x:c r="K2754" s="16"/>
      <x:c r="L2754" s="43" t="str">
        <x:f>IF(AND(ISNUMBER(I2754),I2754&gt;0,ISNUMBER(K2754),K2754&gt;0),K2754/I2754,"n.a.")</x:f>
        <x:v>n.a.</x:v>
      </x:c>
      <x:c r="M2754" s="43" t="n">
        <x:v>17.5</x:v>
      </x:c>
      <x:c r="N2754" s="13" t="str">
        <x:v>No</x:v>
      </x:c>
      <x:c r="O2754" s="15" t="str">
        <x:v>Not stated</x:v>
      </x:c>
      <x:c r="P2754" s="15" t="str">
        <x:v>Not stated</x:v>
      </x:c>
      <x:c r="Q2754" s="15" t="str">
        <x:v>Industrial, workshop or storage accommodation.</x:v>
      </x:c>
      <x:c r="R2754" s="15" t="str">
        <x:v>Advertised to let Named available Unit8; published3,805–7,981sqft range entirelybelow15k. Exactsize and annualrent basis unallocated, retainedasoneunitwithrange.</x:v>
      </x:c>
      <x:c r="S2754" s="15" t="str">
        <x:v>https://www.zoopla.co.uk/to-rent/commercial/details/70571490/</x:v>
      </x:c>
      <x:c r="T2754" s="15" t="str"/>
      <x:c r="U2754" s="15" t="str"/>
      <x:c r="V2754" s="15" t="str">
        <x:v>Ashford (Spelthorne) — Ashford Business Complex</x:v>
      </x:c>
      <x:c r="W2754" s="15" t="str">
        <x:v>3,805–7,981 sq ft; exact unit area not stated</x:v>
      </x:c>
      <x:c r="X2754" s="13" t="n">
        <x:f>IF(N2754="Yes",L2754,0)</x:f>
        <x:v>0</x:v>
      </x:c>
      <x:c r="Y2754" s="14" t="n">
        <x:v>1</x:v>
      </x:c>
      <x:c r="Z2754" s="13" t="str">
        <x:v>Industrial / workshop / storage</x:v>
      </x:c>
    </x:row>
    <x:row r="2755" ht="42" customHeight="1">
      <x:c r="A2755" s="13" t="str">
        <x:v>SE1775</x:v>
      </x:c>
      <x:c r="B2755" s="15" t="str">
        <x:v>Ashford (Spelthorne)</x:v>
      </x:c>
      <x:c r="C2755" s="15" t="str">
        <x:v>Ashford (Spelthorne)</x:v>
      </x:c>
      <x:c r="D2755" s="14" t="n">
        <x:v>22825</x:v>
      </x:c>
      <x:c r="E2755" s="13" t="str">
        <x:v>Town</x:v>
      </x:c>
      <x:c r="F2755" s="15" t="str">
        <x:v>Ashford Industrial Estate</x:v>
      </x:c>
      <x:c r="G2755" s="15" t="str">
        <x:v>Unit 17, Ashford Industrial Estate, Shield Drive, Feltham, Ashford TW15</x:v>
      </x:c>
      <x:c r="H2755" s="13" t="str">
        <x:v>Current</x:v>
      </x:c>
      <x:c r="I2755" s="14" t="n">
        <x:v>7917</x:v>
      </x:c>
      <x:c r="J2755" s="13" t="str">
        <x:f>IF(AND(ISNUMBER(I2755),I2755&gt;0),IF(I2755&lt;=1000,"1–1,000",IF(I2755&lt;=2500,"1,001–2,500",IF(I2755&lt;=5000,"2,501–5,000",IF(I2755&lt;=10000,"5,001–10,000","10,001–15,000")))),"5,001–10,000")</x:f>
        <x:v>5,001–10,000</x:v>
      </x:c>
      <x:c r="K2755" s="16"/>
      <x:c r="L2755" s="43" t="str">
        <x:f>IF(AND(ISNUMBER(I2755),I2755&gt;0,ISNUMBER(K2755),K2755&gt;0),K2755/I2755,"n.a.")</x:f>
        <x:v>n.a.</x:v>
      </x:c>
      <x:c r="M2755" s="43"/>
      <x:c r="N2755" s="13" t="str">
        <x:v>No</x:v>
      </x:c>
      <x:c r="O2755" s="15" t="str">
        <x:v>5.0m eaves rising to 6.8m; 5.0m eaves rising to 6.8m</x:v>
      </x:c>
      <x:c r="P2755" s="15" t="str">
        <x:v>Electric loading doors; Electric loading doors</x:v>
      </x:c>
      <x:c r="Q2755" s="15" t="str">
        <x:v>Industrial, workshop or storage accommodation with ancillary office space, parking.</x:v>
      </x:c>
      <x:c r="R2755" s="15" t="str">
        <x:v>Advertised to let</x:v>
      </x:c>
      <x:c r="S2755" s="15" t="str">
        <x:v>https://www.zoopla.co.uk/to-rent/commercial/details/71343670/</x:v>
      </x:c>
      <x:c r="T2755" s="15" t="str"/>
      <x:c r="U2755" s="15" t="str"/>
      <x:c r="V2755" s="15" t="str">
        <x:v>Ashford (Spelthorne) — Ashford Industrial Estate</x:v>
      </x:c>
      <x:c r="W2755" s="15" t="str">
        <x:v>Individual unit ≤15,000 sq ft</x:v>
      </x:c>
      <x:c r="X2755" s="13" t="n">
        <x:f>IF(N2755="Yes",L2755,0)</x:f>
        <x:v>0</x:v>
      </x:c>
      <x:c r="Y2755" s="14" t="n">
        <x:v>1</x:v>
      </x:c>
      <x:c r="Z2755" s="13" t="str">
        <x:v>Industrial / workshop / storage</x:v>
      </x:c>
    </x:row>
    <x:row r="2756" ht="42" customHeight="1">
      <x:c r="A2756" s="13" t="str">
        <x:v>SE1776</x:v>
      </x:c>
      <x:c r="B2756" s="15" t="str">
        <x:v>Ashford (Spelthorne)</x:v>
      </x:c>
      <x:c r="C2756" s="15" t="str">
        <x:v>Ashford (Spelthorne)</x:v>
      </x:c>
      <x:c r="D2756" s="14" t="n">
        <x:v>22825</x:v>
      </x:c>
      <x:c r="E2756" s="13" t="str">
        <x:v>Town</x:v>
      </x:c>
      <x:c r="F2756" s="15" t="str">
        <x:v>Ashford Industrial Estate</x:v>
      </x:c>
      <x:c r="G2756" s="15" t="str">
        <x:v>Unit 18 Ashford Industrial Estate, Shield Drive, Ashford TW15</x:v>
      </x:c>
      <x:c r="H2756" s="13" t="str">
        <x:v>Uncertain</x:v>
      </x:c>
      <x:c r="I2756" s="14" t="n">
        <x:v>6565</x:v>
      </x:c>
      <x:c r="J2756" s="13" t="str">
        <x:f>IF(AND(ISNUMBER(I2756),I2756&gt;0),IF(I2756&lt;=1000,"1–1,000",IF(I2756&lt;=2500,"1,001–2,500",IF(I2756&lt;=5000,"2,501–5,000",IF(I2756&lt;=10000,"5,001–10,000","10,001–15,000")))),"5,001–10,000")</x:f>
        <x:v>5,001–10,000</x:v>
      </x:c>
      <x:c r="K2756" s="16"/>
      <x:c r="L2756" s="43" t="str">
        <x:f>IF(AND(ISNUMBER(I2756),I2756&gt;0,ISNUMBER(K2756),K2756&gt;0),K2756/I2756,"n.a.")</x:f>
        <x:v>n.a.</x:v>
      </x:c>
      <x:c r="M2756" s="43"/>
      <x:c r="N2756" s="13" t="str">
        <x:v>No</x:v>
      </x:c>
      <x:c r="O2756" s="15" t="str">
        <x:v>Not stated</x:v>
      </x:c>
      <x:c r="P2756" s="15" t="str">
        <x:v>Full height loading door</x:v>
      </x:c>
      <x:c r="Q2756" s="15" t="str">
        <x:v>Industrial, workshop or storage accommodation with ancillary office space.</x:v>
      </x:c>
      <x:c r="R2756" s="15" t="str">
        <x:v>Availability or demise requires confirmation Refurbishment, construction completion or immediate availability not independently confirmed from displayed particulars.</x:v>
      </x:c>
      <x:c r="S2756" s="15" t="str">
        <x:v>https://www.zoopla.co.uk/to-rent/commercial/details/74400763/</x:v>
      </x:c>
      <x:c r="T2756" s="15" t="str">
        <x:v>https://www.zoopla.co.uk/to-rent/commercial/details/74295557/</x:v>
      </x:c>
      <x:c r="U2756" s="15" t="str"/>
      <x:c r="V2756" s="15" t="str">
        <x:v>Ashford (Spelthorne) — Ashford Industrial Estate</x:v>
      </x:c>
      <x:c r="W2756" s="15" t="str">
        <x:v>Individual unit ≤15,000 sq ft</x:v>
      </x:c>
      <x:c r="X2756" s="13" t="n">
        <x:f>IF(N2756="Yes",L2756,0)</x:f>
        <x:v>0</x:v>
      </x:c>
      <x:c r="Y2756" s="14" t="n">
        <x:v>1</x:v>
      </x:c>
      <x:c r="Z2756" s="13" t="str">
        <x:v>Industrial / workshop / storage</x:v>
      </x:c>
    </x:row>
    <x:row r="2757" ht="42" customHeight="1">
      <x:c r="A2757" s="13" t="str">
        <x:v>SE1777</x:v>
      </x:c>
      <x:c r="B2757" s="15" t="str">
        <x:v>Ashford (Spelthorne)</x:v>
      </x:c>
      <x:c r="C2757" s="15" t="str">
        <x:v>Ashford (Spelthorne)</x:v>
      </x:c>
      <x:c r="D2757" s="14" t="n">
        <x:v>22825</x:v>
      </x:c>
      <x:c r="E2757" s="13" t="str">
        <x:v>Town</x:v>
      </x:c>
      <x:c r="F2757" s="15" t="str">
        <x:v>Ashford Industrial Estate</x:v>
      </x:c>
      <x:c r="G2757" s="15" t="str">
        <x:v>Unit 21, Ashford Industrial Estate, Shield Drive, Feltham, Ashford TW15</x:v>
      </x:c>
      <x:c r="H2757" s="13" t="str">
        <x:v>Current</x:v>
      </x:c>
      <x:c r="I2757" s="14" t="n">
        <x:v>8194</x:v>
      </x:c>
      <x:c r="J2757" s="13" t="str">
        <x:f>IF(AND(ISNUMBER(I2757),I2757&gt;0),IF(I2757&lt;=1000,"1–1,000",IF(I2757&lt;=2500,"1,001–2,500",IF(I2757&lt;=5000,"2,501–5,000",IF(I2757&lt;=10000,"5,001–10,000","10,001–15,000")))),"5,001–10,000")</x:f>
        <x:v>5,001–10,000</x:v>
      </x:c>
      <x:c r="K2757" s="16"/>
      <x:c r="L2757" s="43" t="str">
        <x:f>IF(AND(ISNUMBER(I2757),I2757&gt;0,ISNUMBER(K2757),K2757&gt;0),K2757/I2757,"n.a.")</x:f>
        <x:v>n.a.</x:v>
      </x:c>
      <x:c r="M2757" s="43"/>
      <x:c r="N2757" s="13" t="str">
        <x:v>No</x:v>
      </x:c>
      <x:c r="O2757" s="15" t="str">
        <x:v>Minimum eaves height of 5.0m rising to 6.8m; Minimum eaves height of 5.0m rising to 6.8m</x:v>
      </x:c>
      <x:c r="P2757" s="15" t="str">
        <x:v>Electric loading doors; Electric loading doors</x:v>
      </x:c>
      <x:c r="Q2757" s="15" t="str">
        <x:v>Industrial, workshop or storage accommodation with ancillary office space, parking, three-phase power.</x:v>
      </x:c>
      <x:c r="R2757" s="15" t="str">
        <x:v>Advertised to let</x:v>
      </x:c>
      <x:c r="S2757" s="15" t="str">
        <x:v>https://www.zoopla.co.uk/to-rent/commercial/details/71343666/</x:v>
      </x:c>
      <x:c r="T2757" s="15" t="str"/>
      <x:c r="U2757" s="15" t="str"/>
      <x:c r="V2757" s="15" t="str">
        <x:v>Ashford (Spelthorne) — Ashford Industrial Estate</x:v>
      </x:c>
      <x:c r="W2757" s="15" t="str">
        <x:v>Individual unit ≤15,000 sq ft</x:v>
      </x:c>
      <x:c r="X2757" s="13" t="n">
        <x:f>IF(N2757="Yes",L2757,0)</x:f>
        <x:v>0</x:v>
      </x:c>
      <x:c r="Y2757" s="14" t="n">
        <x:v>1</x:v>
      </x:c>
      <x:c r="Z2757" s="13" t="str">
        <x:v>Industrial / workshop / storage</x:v>
      </x:c>
    </x:row>
    <x:row r="2758" ht="42" customHeight="1">
      <x:c r="A2758" s="13" t="str">
        <x:v>SE1778</x:v>
      </x:c>
      <x:c r="B2758" s="15" t="str">
        <x:v>Ashford (Spelthorne)</x:v>
      </x:c>
      <x:c r="C2758" s="15" t="str">
        <x:v>Ashford (Spelthorne)</x:v>
      </x:c>
      <x:c r="D2758" s="14" t="n">
        <x:v>22825</x:v>
      </x:c>
      <x:c r="E2758" s="13" t="str">
        <x:v>Town</x:v>
      </x:c>
      <x:c r="F2758" s="15" t="str">
        <x:v>Ashford Industrial Estate</x:v>
      </x:c>
      <x:c r="G2758" s="15" t="str">
        <x:v>Unit 3, Ashford Industrial Estate, Shield Drive, Ashford TW15</x:v>
      </x:c>
      <x:c r="H2758" s="13" t="str">
        <x:v>Current</x:v>
      </x:c>
      <x:c r="I2758" s="14" t="n">
        <x:v>2323</x:v>
      </x:c>
      <x:c r="J2758" s="13" t="str">
        <x:f>IF(AND(ISNUMBER(I2758),I2758&gt;0),IF(I2758&lt;=1000,"1–1,000",IF(I2758&lt;=2500,"1,001–2,500",IF(I2758&lt;=5000,"2,501–5,000",IF(I2758&lt;=10000,"5,001–10,000","10,001–15,000")))),"1,001–2,500")</x:f>
        <x:v>1,001–2,500</x:v>
      </x:c>
      <x:c r="K2758" s="16" t="n">
        <x:v>50000</x:v>
      </x:c>
      <x:c r="L2758" s="43" t="n">
        <x:f>IF(AND(ISNUMBER(I2758),I2758&gt;0,ISNUMBER(K2758),K2758&gt;0),K2758/I2758,"n.a.")</x:f>
        <x:v>21.52389151958674</x:v>
      </x:c>
      <x:c r="M2758" s="43" t="n">
        <x:v>21.52</x:v>
      </x:c>
      <x:c r="N2758" s="13" t="str">
        <x:v>Yes</x:v>
      </x:c>
      <x:c r="O2758" s="15" t="str">
        <x:v>Minimum eaves height of 3m</x:v>
      </x:c>
      <x:c r="P2758" s="15" t="str">
        <x:v>New electric up and over loading door</x:v>
      </x:c>
      <x:c r="Q2758" s="15" t="str">
        <x:v>Industrial, workshop or storage accommodation with parking, three-phase power.</x:v>
      </x:c>
      <x:c r="R2758" s="15" t="str">
        <x:v>Advertised to let</x:v>
      </x:c>
      <x:c r="S2758" s="15" t="str">
        <x:v>https://www.zoopla.co.uk/to-rent/commercial/details/71333424/</x:v>
      </x:c>
      <x:c r="T2758" s="15" t="str">
        <x:v>https://www.zoopla.co.uk/to-rent/commercial/details/72999930/</x:v>
      </x:c>
      <x:c r="U2758" s="15" t="str"/>
      <x:c r="V2758" s="15" t="str">
        <x:v>Ashford (Spelthorne) — Ashford Industrial Estate</x:v>
      </x:c>
      <x:c r="W2758" s="15" t="str">
        <x:v>Individual unit ≤15,000 sq ft</x:v>
      </x:c>
      <x:c r="X2758" s="13" t="n">
        <x:f>IF(N2758="Yes",L2758,0)</x:f>
        <x:v>21.52389151958674</x:v>
      </x:c>
      <x:c r="Y2758" s="14" t="n">
        <x:v>1</x:v>
      </x:c>
      <x:c r="Z2758" s="13" t="str">
        <x:v>Industrial / workshop / storage</x:v>
      </x:c>
    </x:row>
    <x:row r="2759" ht="42" customHeight="1">
      <x:c r="A2759" s="13" t="str">
        <x:v>SE1779</x:v>
      </x:c>
      <x:c r="B2759" s="15" t="str">
        <x:v>Ashford (Spelthorne)</x:v>
      </x:c>
      <x:c r="C2759" s="15" t="str">
        <x:v>Ashford (Spelthorne)</x:v>
      </x:c>
      <x:c r="D2759" s="14" t="n">
        <x:v>22825</x:v>
      </x:c>
      <x:c r="E2759" s="13" t="str">
        <x:v>Town</x:v>
      </x:c>
      <x:c r="F2759" s="15" t="str">
        <x:v>Chesterfield Road</x:v>
      </x:c>
      <x:c r="G2759" s="15" t="str">
        <x:v>134 Chesterfield Road, Ashford TW15</x:v>
      </x:c>
      <x:c r="H2759" s="13" t="str">
        <x:v>Current</x:v>
      </x:c>
      <x:c r="I2759" s="14" t="n">
        <x:v>6702</x:v>
      </x:c>
      <x:c r="J2759" s="13" t="str">
        <x:f>IF(AND(ISNUMBER(I2759),I2759&gt;0),IF(I2759&lt;=1000,"1–1,000",IF(I2759&lt;=2500,"1,001–2,500",IF(I2759&lt;=5000,"2,501–5,000",IF(I2759&lt;=10000,"5,001–10,000","10,001–15,000")))),"5,001–10,000")</x:f>
        <x:v>5,001–10,000</x:v>
      </x:c>
      <x:c r="K2759" s="16" t="n">
        <x:v>95000</x:v>
      </x:c>
      <x:c r="L2759" s="43" t="n">
        <x:f>IF(AND(ISNUMBER(I2759),I2759&gt;0,ISNUMBER(K2759),K2759&gt;0),K2759/I2759,"n.a.")</x:f>
        <x:v>14.174873172187407</x:v>
      </x:c>
      <x:c r="M2759" s="43" t="n">
        <x:v>14.17</x:v>
      </x:c>
      <x:c r="N2759" s="13" t="str">
        <x:v>Yes</x:v>
      </x:c>
      <x:c r="O2759" s="15" t="str">
        <x:v>Not stated</x:v>
      </x:c>
      <x:c r="P2759" s="15" t="str">
        <x:v>Not stated</x:v>
      </x:c>
      <x:c r="Q2759" s="15" t="str">
        <x:v>Industrial, workshop or storage accommodation with ancillary office space, yard or loading area, parking, three-phase power.</x:v>
      </x:c>
      <x:c r="R2759" s="15" t="str">
        <x:v>Advertised to let</x:v>
      </x:c>
      <x:c r="S2759" s="15" t="str">
        <x:v>https://www.zoopla.co.uk/to-rent/commercial/details/74516105/</x:v>
      </x:c>
      <x:c r="T2759" s="15" t="str"/>
      <x:c r="U2759" s="15" t="str"/>
      <x:c r="V2759" s="15" t="str">
        <x:v>Ashford (Spelthorne) — Chesterfield Road</x:v>
      </x:c>
      <x:c r="W2759" s="15" t="str">
        <x:v>Individual unit ≤15,000 sq ft</x:v>
      </x:c>
      <x:c r="X2759" s="13" t="n">
        <x:f>IF(N2759="Yes",L2759,0)</x:f>
        <x:v>14.174873172187407</x:v>
      </x:c>
      <x:c r="Y2759" s="14" t="n">
        <x:v>1</x:v>
      </x:c>
      <x:c r="Z2759" s="13" t="str">
        <x:v>Industrial / workshop / storage</x:v>
      </x:c>
    </x:row>
    <x:row r="2760" ht="42" customHeight="1">
      <x:c r="A2760" s="13" t="str">
        <x:v>SE1780</x:v>
      </x:c>
      <x:c r="B2760" s="15" t="str">
        <x:v>Egham</x:v>
      </x:c>
      <x:c r="C2760" s="15" t="str">
        <x:v>Thorpe</x:v>
      </x:c>
      <x:c r="D2760" s="14" t="n">
        <x:v>1230</x:v>
      </x:c>
      <x:c r="E2760" s="13" t="str">
        <x:v>Nearby</x:v>
      </x:c>
      <x:c r="F2760" s="15" t="str">
        <x:v>Multipark Ten Acre / Thorpe Industrial Estate</x:v>
      </x:c>
      <x:c r="G2760" s="15" t="str">
        <x:v>Unit 19, Multipark Ten Acre, Thorpe TW20</x:v>
      </x:c>
      <x:c r="H2760" s="13" t="str">
        <x:v>Current</x:v>
      </x:c>
      <x:c r="I2760" s="14" t="n">
        <x:v>619</x:v>
      </x:c>
      <x:c r="J2760" s="13" t="str">
        <x:f>IF(AND(ISNUMBER(I2760),I2760&gt;0),IF(I2760&lt;=1000,"1–1,000",IF(I2760&lt;=2500,"1,001–2,500",IF(I2760&lt;=5000,"2,501–5,000",IF(I2760&lt;=10000,"5,001–10,000","10,001–15,000")))),"1–1,000")</x:f>
        <x:v>1–1,000</x:v>
      </x:c>
      <x:c r="K2760" s="16" t="n">
        <x:v>20000</x:v>
      </x:c>
      <x:c r="L2760" s="43" t="n">
        <x:f>IF(AND(ISNUMBER(I2760),I2760&gt;0,ISNUMBER(K2760),K2760&gt;0),K2760/I2760,"n.a.")</x:f>
        <x:v>32.31017770597738</x:v>
      </x:c>
      <x:c r="M2760" s="43" t="n">
        <x:v>32.31</x:v>
      </x:c>
      <x:c r="N2760" s="13" t="str">
        <x:v>Yes</x:v>
      </x:c>
      <x:c r="O2760" s="15" t="str">
        <x:v>3.9m min eaves</x:v>
      </x:c>
      <x:c r="P2760" s="15" t="str">
        <x:v>3m x3.1m roller shutter door</x:v>
      </x:c>
      <x:c r="Q2760" s="15" t="str">
        <x:v>Industrial, workshop or storage accommodation with parking, three-phase power.</x:v>
      </x:c>
      <x:c r="R2760" s="15" t="str">
        <x:v>Advertised to let</x:v>
      </x:c>
      <x:c r="S2760" s="15" t="str">
        <x:v>https://www.zoopla.co.uk/to-rent/commercial/details/73409043/</x:v>
      </x:c>
      <x:c r="T2760" s="15" t="str">
        <x:v>https://www.zoopla.co.uk/to-rent/commercial/details/73369995/</x:v>
      </x:c>
      <x:c r="U2760" s="15" t="str"/>
      <x:c r="V2760" s="15" t="str">
        <x:v>Egham — Multipark Ten Acre / Thorpe Industrial Estate</x:v>
      </x:c>
      <x:c r="W2760" s="15" t="str">
        <x:v>Individual unit ≤15,000 sq ft</x:v>
      </x:c>
      <x:c r="X2760" s="13" t="n">
        <x:f>IF(N2760="Yes",L2760,0)</x:f>
        <x:v>32.31017770597738</x:v>
      </x:c>
      <x:c r="Y2760" s="14" t="n">
        <x:v>1</x:v>
      </x:c>
      <x:c r="Z2760" s="13" t="str">
        <x:v>Industrial / workshop / storage</x:v>
      </x:c>
    </x:row>
    <x:row r="2761" ht="62" customHeight="1">
      <x:c r="A2761" s="13" t="str">
        <x:v>SE1781</x:v>
      </x:c>
      <x:c r="B2761" s="15" t="str">
        <x:v>Egham</x:v>
      </x:c>
      <x:c r="C2761" s="15" t="str">
        <x:v>Thorpe</x:v>
      </x:c>
      <x:c r="D2761" s="14" t="n">
        <x:v>1230</x:v>
      </x:c>
      <x:c r="E2761" s="13" t="str">
        <x:v>Nearby</x:v>
      </x:c>
      <x:c r="F2761" s="15" t="str">
        <x:v>Sky Business Park / Thorpe Industrial Estate</x:v>
      </x:c>
      <x:c r="G2761" s="15" t="str">
        <x:v>Unit 7, Sky Business Park, Egham TW20</x:v>
      </x:c>
      <x:c r="H2761" s="13" t="str">
        <x:v>Uncertain</x:v>
      </x:c>
      <x:c r="I2761" s="14" t="n">
        <x:v>3729</x:v>
      </x:c>
      <x:c r="J2761" s="13" t="str">
        <x:f>IF(AND(ISNUMBER(I2761),I2761&gt;0),IF(I2761&lt;=1000,"1–1,000",IF(I2761&lt;=2500,"1,001–2,500",IF(I2761&lt;=5000,"2,501–5,000",IF(I2761&lt;=10000,"5,001–10,000","10,001–15,000")))),"2,501–5,000")</x:f>
        <x:v>2,501–5,000</x:v>
      </x:c>
      <x:c r="K2761" s="16" t="n">
        <x:v>61500</x:v>
      </x:c>
      <x:c r="L2761" s="43" t="n">
        <x:f>IF(AND(ISNUMBER(I2761),I2761&gt;0,ISNUMBER(K2761),K2761&gt;0),K2761/I2761,"n.a.")</x:f>
        <x:v>16.492357200321802</x:v>
      </x:c>
      <x:c r="M2761" s="43" t="n">
        <x:v>16.49</x:v>
      </x:c>
      <x:c r="N2761" s="13" t="str">
        <x:v>No</x:v>
      </x:c>
      <x:c r="O2761" s="15" t="str">
        <x:v>Not stated</x:v>
      </x:c>
      <x:c r="P2761" s="15" t="str">
        <x:v>Roller shutter door (3m x 4m); The ground floor provides warehouse accommodation with a roller-shutter door (3m width × 4m height), together with a kitchenette and two WCs.</x:v>
      </x:c>
      <x:c r="Q2761" s="15" t="str">
        <x:v>Industrial, workshop or storage accommodation with ancillary office space, parking.</x:v>
      </x:c>
      <x:c r="R2761" s="15" t="str">
        <x:v>Availability or demise requires confirmation Refurbishment, construction completion or immediate availability not independently confirmed from displayed particulars.</x:v>
      </x:c>
      <x:c r="S2761" s="15" t="str">
        <x:v>https://www.zoopla.co.uk/to-rent/commercial/details/74215357/</x:v>
      </x:c>
      <x:c r="T2761" s="15" t="str"/>
      <x:c r="U2761" s="15" t="str"/>
      <x:c r="V2761" s="15" t="str">
        <x:v>Egham — Sky Business Park / Thorpe Industrial Estate</x:v>
      </x:c>
      <x:c r="W2761" s="15" t="str">
        <x:v>Individual unit ≤15,000 sq ft</x:v>
      </x:c>
      <x:c r="X2761" s="13" t="n">
        <x:f>IF(N2761="Yes",L2761,0)</x:f>
        <x:v>0</x:v>
      </x:c>
      <x:c r="Y2761" s="14" t="n">
        <x:v>1</x:v>
      </x:c>
      <x:c r="Z2761" s="13" t="str">
        <x:v>Industrial / workshop / storage</x:v>
      </x:c>
    </x:row>
    <x:row r="2762" ht="42" customHeight="1">
      <x:c r="A2762" s="13" t="str">
        <x:v>SE1782</x:v>
      </x:c>
      <x:c r="B2762" s="15" t="str">
        <x:v>Egham</x:v>
      </x:c>
      <x:c r="C2762" s="15" t="str">
        <x:v>Thorpe</x:v>
      </x:c>
      <x:c r="D2762" s="14" t="n">
        <x:v>1230</x:v>
      </x:c>
      <x:c r="E2762" s="13" t="str">
        <x:v>Nearby</x:v>
      </x:c>
      <x:c r="F2762" s="15" t="str">
        <x:v>Sky Business Park / Thorpe Industrial Estate</x:v>
      </x:c>
      <x:c r="G2762" s="15" t="str">
        <x:v>Unit 9, Sky Business Park, Egham TW20</x:v>
      </x:c>
      <x:c r="H2762" s="13" t="str">
        <x:v>Current</x:v>
      </x:c>
      <x:c r="I2762" s="14" t="n">
        <x:v>3897</x:v>
      </x:c>
      <x:c r="J2762" s="13" t="str">
        <x:f>IF(AND(ISNUMBER(I2762),I2762&gt;0),IF(I2762&lt;=1000,"1–1,000",IF(I2762&lt;=2500,"1,001–2,500",IF(I2762&lt;=5000,"2,501–5,000",IF(I2762&lt;=10000,"5,001–10,000","10,001–15,000")))),"2,501–5,000")</x:f>
        <x:v>2,501–5,000</x:v>
      </x:c>
      <x:c r="K2762" s="16" t="n">
        <x:v>64300</x:v>
      </x:c>
      <x:c r="L2762" s="43" t="n">
        <x:f>IF(AND(ISNUMBER(I2762),I2762&gt;0,ISNUMBER(K2762),K2762&gt;0),K2762/I2762,"n.a.")</x:f>
        <x:v>16.499871696176545</x:v>
      </x:c>
      <x:c r="M2762" s="43" t="n">
        <x:v>16.5</x:v>
      </x:c>
      <x:c r="N2762" s="13" t="str">
        <x:v>Yes</x:v>
      </x:c>
      <x:c r="O2762" s="15" t="str">
        <x:v>Not stated</x:v>
      </x:c>
      <x:c r="P2762" s="15" t="str">
        <x:v>Roller shutter door (3m x 4m)</x:v>
      </x:c>
      <x:c r="Q2762" s="15" t="str">
        <x:v>Industrial, workshop or storage accommodation with ancillary office space, parking.</x:v>
      </x:c>
      <x:c r="R2762" s="15" t="str">
        <x:v>Advertised to let</x:v>
      </x:c>
      <x:c r="S2762" s="15" t="str">
        <x:v>https://www.zoopla.co.uk/to-rent/commercial/details/74569562/</x:v>
      </x:c>
      <x:c r="T2762" s="15" t="str"/>
      <x:c r="U2762" s="15" t="str"/>
      <x:c r="V2762" s="15" t="str">
        <x:v>Egham — Sky Business Park / Thorpe Industrial Estate</x:v>
      </x:c>
      <x:c r="W2762" s="15" t="str">
        <x:v>Individual unit ≤15,000 sq ft</x:v>
      </x:c>
      <x:c r="X2762" s="13" t="n">
        <x:f>IF(N2762="Yes",L2762,0)</x:f>
        <x:v>16.499871696176545</x:v>
      </x:c>
      <x:c r="Y2762" s="14" t="n">
        <x:v>1</x:v>
      </x:c>
      <x:c r="Z2762" s="13" t="str">
        <x:v>Industrial / workshop / storage</x:v>
      </x:c>
    </x:row>
    <x:row r="2763" ht="42" customHeight="1">
      <x:c r="A2763" s="13" t="str">
        <x:v>SE1783</x:v>
      </x:c>
      <x:c r="B2763" s="15" t="str">
        <x:v>Egham</x:v>
      </x:c>
      <x:c r="C2763" s="15" t="str">
        <x:v>Thorpe</x:v>
      </x:c>
      <x:c r="D2763" s="14" t="n">
        <x:v>1230</x:v>
      </x:c>
      <x:c r="E2763" s="13" t="str">
        <x:v>Nearby</x:v>
      </x:c>
      <x:c r="F2763" s="15" t="str">
        <x:v>Thorpe Industrial Estate</x:v>
      </x:c>
      <x:c r="G2763" s="15" t="str">
        <x:v>Unit 3 Beta Way, Thorpe Industrial Park, Egham TW20</x:v>
      </x:c>
      <x:c r="H2763" s="13" t="str">
        <x:v>Current</x:v>
      </x:c>
      <x:c r="I2763" s="14" t="n">
        <x:v>6478</x:v>
      </x:c>
      <x:c r="J2763" s="13" t="str">
        <x:f>IF(AND(ISNUMBER(I2763),I2763&gt;0),IF(I2763&lt;=1000,"1–1,000",IF(I2763&lt;=2500,"1,001–2,500",IF(I2763&lt;=5000,"2,501–5,000",IF(I2763&lt;=10000,"5,001–10,000","10,001–15,000")))),"5,001–10,000")</x:f>
        <x:v>5,001–10,000</x:v>
      </x:c>
      <x:c r="K2763" s="16"/>
      <x:c r="L2763" s="43" t="str">
        <x:f>IF(AND(ISNUMBER(I2763),I2763&gt;0,ISNUMBER(K2763),K2763&gt;0),K2763/I2763,"n.a.")</x:f>
        <x:v>n.a.</x:v>
      </x:c>
      <x:c r="M2763" s="43"/>
      <x:c r="N2763" s="13" t="str">
        <x:v>No</x:v>
      </x:c>
      <x:c r="O2763" s="15" t="str">
        <x:v>7.3m eaves</x:v>
      </x:c>
      <x:c r="P2763" s="15" t="str">
        <x:v>1 electric loading door</x:v>
      </x:c>
      <x:c r="Q2763" s="15" t="str">
        <x:v>Industrial, workshop or storage accommodation with ancillary office space, yard or loading area, parking, three-phase power.</x:v>
      </x:c>
      <x:c r="R2763" s="15" t="str">
        <x:v>Advertised to let</x:v>
      </x:c>
      <x:c r="S2763" s="15" t="str">
        <x:v>https://www.zoopla.co.uk/to-rent/commercial/details/73994222/</x:v>
      </x:c>
      <x:c r="T2763" s="15" t="str"/>
      <x:c r="U2763" s="15" t="str"/>
      <x:c r="V2763" s="15" t="str">
        <x:v>Egham — Thorpe Industrial Estate</x:v>
      </x:c>
      <x:c r="W2763" s="15" t="str">
        <x:v>Individual unit ≤15,000 sq ft</x:v>
      </x:c>
      <x:c r="X2763" s="13" t="n">
        <x:f>IF(N2763="Yes",L2763,0)</x:f>
        <x:v>0</x:v>
      </x:c>
      <x:c r="Y2763" s="14" t="n">
        <x:v>1</x:v>
      </x:c>
      <x:c r="Z2763" s="13" t="str">
        <x:v>Industrial / workshop / storage</x:v>
      </x:c>
    </x:row>
    <x:row r="2764" ht="49" customHeight="1">
      <x:c r="A2764" s="13" t="str">
        <x:v>SE1784</x:v>
      </x:c>
      <x:c r="B2764" s="15" t="str">
        <x:v>Horley</x:v>
      </x:c>
      <x:c r="C2764" s="15" t="str">
        <x:v>Horley</x:v>
      </x:c>
      <x:c r="D2764" s="14" t="n">
        <x:v>27070</x:v>
      </x:c>
      <x:c r="E2764" s="13" t="str">
        <x:v>Town</x:v>
      </x:c>
      <x:c r="F2764" s="15" t="str">
        <x:v>Station Road</x:v>
      </x:c>
      <x:c r="G2764" s="15" t="str">
        <x:v>4,649 sq. ft. | Unit 1, Station Road, Horley, Surrey</x:v>
      </x:c>
      <x:c r="H2764" s="13" t="str">
        <x:v>Uncertain</x:v>
      </x:c>
      <x:c r="I2764" s="14" t="n">
        <x:v>4649</x:v>
      </x:c>
      <x:c r="J2764" s="13" t="str">
        <x:f>IF(AND(ISNUMBER(I2764),I2764&gt;0),IF(I2764&lt;=1000,"1–1,000",IF(I2764&lt;=2500,"1,001–2,500",IF(I2764&lt;=5000,"2,501–5,000",IF(I2764&lt;=10000,"5,001–10,000","10,001–15,000")))),"2,501–5,000")</x:f>
        <x:v>2,501–5,000</x:v>
      </x:c>
      <x:c r="K2764" s="16" t="n">
        <x:v>51000</x:v>
      </x:c>
      <x:c r="L2764" s="43" t="n">
        <x:f>IF(AND(ISNUMBER(I2764),I2764&gt;0,ISNUMBER(K2764),K2764&gt;0),K2764/I2764,"n.a.")</x:f>
        <x:v>10.97010109701011</x:v>
      </x:c>
      <x:c r="M2764" s="43"/>
      <x:c r="N2764" s="13" t="str">
        <x:v>No</x:v>
      </x:c>
      <x:c r="O2764" s="15" t="str">
        <x:v>Not stated</x:v>
      </x:c>
      <x:c r="P2764" s="15" t="str">
        <x:v>Not stated</x:v>
      </x:c>
      <x:c r="Q2764" s="15" t="str">
        <x:v>Industrial, workshop or storage accommodation.</x:v>
      </x:c>
      <x:c r="R2764" s="15" t="str">
        <x:v>Availability or demise requires confirmation Annual rent is displayed monthly asking rent ×12; portal rounding may differ from lease quote. Detail page failed to render full particulars; search-card-only evidence, current availability not verified.</x:v>
      </x:c>
      <x:c r="S2764" s="15" t="str">
        <x:v>https://www.rightmove.co.uk/properties/754968999584865#/?channel=COM_LET</x:v>
      </x:c>
      <x:c r="T2764" s="15" t="str"/>
      <x:c r="U2764" s="15" t="str"/>
      <x:c r="V2764" s="15" t="str">
        <x:v>Horley — Station Road</x:v>
      </x:c>
      <x:c r="W2764" s="15" t="str">
        <x:v>Individual unit ≤15,000 sq ft</x:v>
      </x:c>
      <x:c r="X2764" s="13" t="n">
        <x:f>IF(N2764="Yes",L2764,0)</x:f>
        <x:v>0</x:v>
      </x:c>
      <x:c r="Y2764" s="14" t="n">
        <x:v>1</x:v>
      </x:c>
      <x:c r="Z2764" s="13" t="str">
        <x:v>Industrial / workshop / storage</x:v>
      </x:c>
    </x:row>
    <x:row r="2765" ht="42" customHeight="1">
      <x:c r="A2765" s="13" t="str">
        <x:v>SE1785</x:v>
      </x:c>
      <x:c r="B2765" s="15" t="str">
        <x:v>Redhill</x:v>
      </x:c>
      <x:c r="C2765" s="15" t="str">
        <x:v>Salfords</x:v>
      </x:c>
      <x:c r="D2765" s="14" t="n">
        <x:v>1870</x:v>
      </x:c>
      <x:c r="E2765" s="13" t="str">
        <x:v>Nearby</x:v>
      </x:c>
      <x:c r="F2765" s="15" t="str">
        <x:v>Fairlawn Enterprise Park</x:v>
      </x:c>
      <x:c r="G2765" s="15" t="str">
        <x:v>Unit 2 Fairlawn Enterprise Park, Bonehurst Road, Salfords RH1</x:v>
      </x:c>
      <x:c r="H2765" s="13" t="str">
        <x:v>Current</x:v>
      </x:c>
      <x:c r="I2765" s="14" t="n">
        <x:v>4639</x:v>
      </x:c>
      <x:c r="J2765" s="13" t="str">
        <x:f>IF(AND(ISNUMBER(I2765),I2765&gt;0),IF(I2765&lt;=1000,"1–1,000",IF(I2765&lt;=2500,"1,001–2,500",IF(I2765&lt;=5000,"2,501–5,000",IF(I2765&lt;=10000,"5,001–10,000","10,001–15,000")))),"2,501–5,000")</x:f>
        <x:v>2,501–5,000</x:v>
      </x:c>
      <x:c r="K2765" s="16" t="n">
        <x:v>62000</x:v>
      </x:c>
      <x:c r="L2765" s="43" t="n">
        <x:f>IF(AND(ISNUMBER(I2765),I2765&gt;0,ISNUMBER(K2765),K2765&gt;0),K2765/I2765,"n.a.")</x:f>
        <x:v>13.364949342530718</x:v>
      </x:c>
      <x:c r="M2765" s="43" t="n">
        <x:v>13.36</x:v>
      </x:c>
      <x:c r="N2765" s="13" t="str">
        <x:v>Yes</x:v>
      </x:c>
      <x:c r="O2765" s="15" t="str">
        <x:v>- Min eaves 6.24m (not under mezzanine)</x:v>
      </x:c>
      <x:c r="P2765" s="15" t="str">
        <x:v>- Electric loading door</x:v>
      </x:c>
      <x:c r="Q2765" s="15" t="str">
        <x:v>Industrial, workshop or storage accommodation with ancillary office space, parking.</x:v>
      </x:c>
      <x:c r="R2765" s="15" t="str">
        <x:v>Advertised to let</x:v>
      </x:c>
      <x:c r="S2765" s="15" t="str">
        <x:v>https://www.zoopla.co.uk/to-rent/commercial/details/72132501/</x:v>
      </x:c>
      <x:c r="T2765" s="15" t="str"/>
      <x:c r="U2765" s="15" t="str"/>
      <x:c r="V2765" s="15" t="str">
        <x:v>Redhill — Fairlawn Enterprise Park</x:v>
      </x:c>
      <x:c r="W2765" s="15" t="str">
        <x:v>Individual unit ≤15,000 sq ft</x:v>
      </x:c>
      <x:c r="X2765" s="13" t="n">
        <x:f>IF(N2765="Yes",L2765,0)</x:f>
        <x:v>13.364949342530718</x:v>
      </x:c>
      <x:c r="Y2765" s="14" t="n">
        <x:v>1</x:v>
      </x:c>
      <x:c r="Z2765" s="13" t="str">
        <x:v>Industrial / workshop / storage</x:v>
      </x:c>
    </x:row>
    <x:row r="2766" ht="42" customHeight="1">
      <x:c r="A2766" s="13" t="str">
        <x:v>SE1786</x:v>
      </x:c>
      <x:c r="B2766" s="15" t="str">
        <x:v>Redhill</x:v>
      </x:c>
      <x:c r="C2766" s="15" t="str">
        <x:v>Salfords</x:v>
      </x:c>
      <x:c r="D2766" s="14" t="n">
        <x:v>1870</x:v>
      </x:c>
      <x:c r="E2766" s="13" t="str">
        <x:v>Nearby</x:v>
      </x:c>
      <x:c r="F2766" s="15" t="str">
        <x:v>IO Centre / Salbrook Road Industrial Estate</x:v>
      </x:c>
      <x:c r="G2766" s="15" t="str">
        <x:v>Unit 29, IO Centre, Salbrook Road Industrial Estate, Salfords, Redhill RH1 5GJ</x:v>
      </x:c>
      <x:c r="H2766" s="13" t="str">
        <x:v>Current</x:v>
      </x:c>
      <x:c r="I2766" s="14" t="n">
        <x:v>2429</x:v>
      </x:c>
      <x:c r="J2766" s="13" t="str">
        <x:f>IF(AND(ISNUMBER(I2766),I2766&gt;0),IF(I2766&lt;=1000,"1–1,000",IF(I2766&lt;=2500,"1,001–2,500",IF(I2766&lt;=5000,"2,501–5,000",IF(I2766&lt;=10000,"5,001–10,000","10,001–15,000")))),"1,001–2,500")</x:f>
        <x:v>1,001–2,500</x:v>
      </x:c>
      <x:c r="K2766" s="16" t="n">
        <x:v>42500</x:v>
      </x:c>
      <x:c r="L2766" s="43" t="n">
        <x:f>IF(AND(ISNUMBER(I2766),I2766&gt;0,ISNUMBER(K2766),K2766&gt;0),K2766/I2766,"n.a.")</x:f>
        <x:v>17.496912309592425</x:v>
      </x:c>
      <x:c r="M2766" s="43"/>
      <x:c r="N2766" s="13" t="str">
        <x:v>Yes</x:v>
      </x:c>
      <x:c r="O2766" s="15" t="str">
        <x:v>Not stated</x:v>
      </x:c>
      <x:c r="P2766" s="15" t="str">
        <x:v>Electric roller shutter entrance</x:v>
      </x:c>
      <x:c r="Q2766" s="15" t="str">
        <x:v>Industrial, workshop or storage accommodation with ancillary office space, yard or loading area, parking.</x:v>
      </x:c>
      <x:c r="R2766" s="15" t="str">
        <x:v>Advertised to let Annual rent is displayed monthly asking rent ×12; portal rounding may differ from lease quote.</x:v>
      </x:c>
      <x:c r="S2766" s="15" t="str">
        <x:v>https://www.rightmove.co.uk/properties/765624505327249#/?channel=COM_LET</x:v>
      </x:c>
      <x:c r="T2766" s="15" t="str"/>
      <x:c r="U2766" s="15" t="str"/>
      <x:c r="V2766" s="15" t="str">
        <x:v>Redhill — IO Centre / Salbrook Road Industrial Estate</x:v>
      </x:c>
      <x:c r="W2766" s="15" t="str">
        <x:v>Individual unit ≤15,000 sq ft</x:v>
      </x:c>
      <x:c r="X2766" s="13" t="n">
        <x:f>IF(N2766="Yes",L2766,0)</x:f>
        <x:v>17.496912309592425</x:v>
      </x:c>
      <x:c r="Y2766" s="14" t="n">
        <x:v>1</x:v>
      </x:c>
      <x:c r="Z2766" s="13" t="str">
        <x:v>Industrial / workshop / storage</x:v>
      </x:c>
    </x:row>
    <x:row r="2767" ht="42" customHeight="1">
      <x:c r="A2767" s="13" t="str">
        <x:v>SE1787</x:v>
      </x:c>
      <x:c r="B2767" s="15" t="str">
        <x:v>Redhill</x:v>
      </x:c>
      <x:c r="C2767" s="15" t="str">
        <x:v>Salfords</x:v>
      </x:c>
      <x:c r="D2767" s="14" t="n">
        <x:v>1870</x:v>
      </x:c>
      <x:c r="E2767" s="13" t="str">
        <x:v>Nearby</x:v>
      </x:c>
      <x:c r="F2767" s="15" t="str">
        <x:v>Orchard Trade Park</x:v>
      </x:c>
      <x:c r="G2767" s="15" t="str">
        <x:v>Unit 5, Orchard Trade Park, Salfords, Redhill RH1</x:v>
      </x:c>
      <x:c r="H2767" s="13" t="str">
        <x:v>Current</x:v>
      </x:c>
      <x:c r="I2767" s="14" t="n">
        <x:v>4494</x:v>
      </x:c>
      <x:c r="J2767" s="13" t="str">
        <x:f>IF(AND(ISNUMBER(I2767),I2767&gt;0),IF(I2767&lt;=1000,"1–1,000",IF(I2767&lt;=2500,"1,001–2,500",IF(I2767&lt;=5000,"2,501–5,000",IF(I2767&lt;=10000,"5,001–10,000","10,001–15,000")))),"2,501–5,000")</x:f>
        <x:v>2,501–5,000</x:v>
      </x:c>
      <x:c r="K2767" s="16" t="n">
        <x:v>97000</x:v>
      </x:c>
      <x:c r="L2767" s="43" t="n">
        <x:f>IF(AND(ISNUMBER(I2767),I2767&gt;0,ISNUMBER(K2767),K2767&gt;0),K2767/I2767,"n.a.")</x:f>
        <x:v>21.584334668446818</x:v>
      </x:c>
      <x:c r="M2767" s="43" t="n">
        <x:v>21.58</x:v>
      </x:c>
      <x:c r="N2767" s="13" t="str">
        <x:v>Yes</x:v>
      </x:c>
      <x:c r="O2767" s="15" t="str">
        <x:v>Eaves height 5.6M approx</x:v>
      </x:c>
      <x:c r="P2767" s="15" t="str">
        <x:v>Full height roller shutter door</x:v>
      </x:c>
      <x:c r="Q2767" s="15" t="str">
        <x:v>Industrial, workshop or storage accommodation with yard or loading area, parking.</x:v>
      </x:c>
      <x:c r="R2767" s="15" t="str">
        <x:v>Advertised to let</x:v>
      </x:c>
      <x:c r="S2767" s="15" t="str">
        <x:v>https://www.zoopla.co.uk/to-rent/commercial/details/72444035/</x:v>
      </x:c>
      <x:c r="T2767" s="15" t="str"/>
      <x:c r="U2767" s="15" t="str"/>
      <x:c r="V2767" s="15" t="str">
        <x:v>Redhill — Orchard Trade Park</x:v>
      </x:c>
      <x:c r="W2767" s="15" t="str">
        <x:v>Individual unit ≤15,000 sq ft</x:v>
      </x:c>
      <x:c r="X2767" s="13" t="n">
        <x:f>IF(N2767="Yes",L2767,0)</x:f>
        <x:v>21.584334668446818</x:v>
      </x:c>
      <x:c r="Y2767" s="14" t="n">
        <x:v>1</x:v>
      </x:c>
      <x:c r="Z2767" s="13" t="str">
        <x:v>Industrial / workshop / storage</x:v>
      </x:c>
    </x:row>
    <x:row r="2768" ht="42" customHeight="1">
      <x:c r="A2768" s="13" t="str">
        <x:v>SE1788</x:v>
      </x:c>
      <x:c r="B2768" s="15" t="str">
        <x:v>Redhill</x:v>
      </x:c>
      <x:c r="C2768" s="15" t="str">
        <x:v>Salfords</x:v>
      </x:c>
      <x:c r="D2768" s="14" t="n">
        <x:v>1870</x:v>
      </x:c>
      <x:c r="E2768" s="13" t="str">
        <x:v>Nearby</x:v>
      </x:c>
      <x:c r="F2768" s="15" t="str">
        <x:v>Perrywood Business Park</x:v>
      </x:c>
      <x:c r="G2768" s="15" t="str">
        <x:v>Honeycrock Lane, Redhill RH1</x:v>
      </x:c>
      <x:c r="H2768" s="13" t="str">
        <x:v>Current</x:v>
      </x:c>
      <x:c r="I2768" s="14" t="n">
        <x:v>1904</x:v>
      </x:c>
      <x:c r="J2768" s="13" t="str">
        <x:f>IF(AND(ISNUMBER(I2768),I2768&gt;0),IF(I2768&lt;=1000,"1–1,000",IF(I2768&lt;=2500,"1,001–2,500",IF(I2768&lt;=5000,"2,501–5,000",IF(I2768&lt;=10000,"5,001–10,000","10,001–15,000")))),"1,001–2,500")</x:f>
        <x:v>1,001–2,500</x:v>
      </x:c>
      <x:c r="K2768" s="16" t="n">
        <x:v>25000</x:v>
      </x:c>
      <x:c r="L2768" s="43" t="n">
        <x:f>IF(AND(ISNUMBER(I2768),I2768&gt;0,ISNUMBER(K2768),K2768&gt;0),K2768/I2768,"n.a.")</x:f>
        <x:v>13.130252100840336</x:v>
      </x:c>
      <x:c r="M2768" s="43"/>
      <x:c r="N2768" s="13" t="str">
        <x:v>Yes</x:v>
      </x:c>
      <x:c r="O2768" s="15" t="str">
        <x:v>Not stated</x:v>
      </x:c>
      <x:c r="P2768" s="15" t="str">
        <x:v>Not stated</x:v>
      </x:c>
      <x:c r="Q2768" s="15" t="str">
        <x:v>Industrial, workshop or storage accommodation with ancillary office space.</x:v>
      </x:c>
      <x:c r="R2768" s="15" t="str">
        <x:v>Advertised to let Warehouse-only option 1,904 sq ft selected; 3,092 sq ft including adjoining office is alternative, not extra unit. Service charge covers rates/utilities etc.</x:v>
      </x:c>
      <x:c r="S2768" s="15" t="str">
        <x:v>https://www.zoopla.co.uk/to-rent/commercial/details/72389575/</x:v>
      </x:c>
      <x:c r="T2768" s="15" t="str"/>
      <x:c r="U2768" s="15" t="str"/>
      <x:c r="V2768" s="15" t="str">
        <x:v>Redhill — Perrywood Business Park</x:v>
      </x:c>
      <x:c r="W2768" s="15" t="str">
        <x:v>Individual unit ≤15,000 sq ft</x:v>
      </x:c>
      <x:c r="X2768" s="13" t="n">
        <x:f>IF(N2768="Yes",L2768,0)</x:f>
        <x:v>13.130252100840336</x:v>
      </x:c>
      <x:c r="Y2768" s="14" t="n">
        <x:v>1</x:v>
      </x:c>
      <x:c r="Z2768" s="13" t="str">
        <x:v>Industrial / workshop / storage</x:v>
      </x:c>
    </x:row>
    <x:row r="2769" ht="42" customHeight="1">
      <x:c r="A2769" s="13" t="str">
        <x:v>SE1789</x:v>
      </x:c>
      <x:c r="B2769" s="15" t="str">
        <x:v>Redhill</x:v>
      </x:c>
      <x:c r="C2769" s="15" t="str">
        <x:v>Redhill</x:v>
      </x:c>
      <x:c r="D2769" s="14" t="n">
        <x:v>32525</x:v>
      </x:c>
      <x:c r="E2769" s="13" t="str">
        <x:v>Town</x:v>
      </x:c>
      <x:c r="F2769" s="15" t="str">
        <x:v>Holmethorpe Industrial Estate</x:v>
      </x:c>
      <x:c r="G2769" s="15" t="str">
        <x:v>25 Ormside Way, Holmethorpe Industrial Estate, Redhill RH1</x:v>
      </x:c>
      <x:c r="H2769" s="13" t="str">
        <x:v>Current</x:v>
      </x:c>
      <x:c r="I2769" s="14" t="n">
        <x:v>4679</x:v>
      </x:c>
      <x:c r="J2769" s="13" t="str">
        <x:f>IF(AND(ISNUMBER(I2769),I2769&gt;0),IF(I2769&lt;=1000,"1–1,000",IF(I2769&lt;=2500,"1,001–2,500",IF(I2769&lt;=5000,"2,501–5,000",IF(I2769&lt;=10000,"5,001–10,000","10,001–15,000")))),"2,501–5,000")</x:f>
        <x:v>2,501–5,000</x:v>
      </x:c>
      <x:c r="K2769" s="16" t="n">
        <x:v>48500</x:v>
      </x:c>
      <x:c r="L2769" s="43" t="n">
        <x:f>IF(AND(ISNUMBER(I2769),I2769&gt;0,ISNUMBER(K2769),K2769&gt;0),K2769/I2769,"n.a.")</x:f>
        <x:v>10.365462705706348</x:v>
      </x:c>
      <x:c r="M2769" s="43" t="n">
        <x:v>10.37</x:v>
      </x:c>
      <x:c r="N2769" s="13" t="str">
        <x:v>Yes</x:v>
      </x:c>
      <x:c r="O2769" s="15" t="str">
        <x:v>Not stated</x:v>
      </x:c>
      <x:c r="P2769" s="15" t="str">
        <x:v>Not stated</x:v>
      </x:c>
      <x:c r="Q2769" s="15" t="str">
        <x:v>Industrial, workshop or storage accommodation with ancillary office space, parking, three-phase power.</x:v>
      </x:c>
      <x:c r="R2769" s="15" t="str">
        <x:v>Advertised to let</x:v>
      </x:c>
      <x:c r="S2769" s="15" t="str">
        <x:v>https://www.zoopla.co.uk/to-rent/commercial/details/72913759/</x:v>
      </x:c>
      <x:c r="T2769" s="15" t="str"/>
      <x:c r="U2769" s="15" t="str"/>
      <x:c r="V2769" s="15" t="str">
        <x:v>Redhill — Holmethorpe Industrial Estate</x:v>
      </x:c>
      <x:c r="W2769" s="15" t="str">
        <x:v>Individual unit ≤15,000 sq ft</x:v>
      </x:c>
      <x:c r="X2769" s="13" t="n">
        <x:f>IF(N2769="Yes",L2769,0)</x:f>
        <x:v>10.365462705706348</x:v>
      </x:c>
      <x:c r="Y2769" s="14" t="n">
        <x:v>1</x:v>
      </x:c>
      <x:c r="Z2769" s="13" t="str">
        <x:v>Industrial / workshop / storage</x:v>
      </x:c>
    </x:row>
    <x:row r="2770" ht="49" customHeight="1">
      <x:c r="A2770" s="13" t="str">
        <x:v>SE1790</x:v>
      </x:c>
      <x:c r="B2770" s="15" t="str">
        <x:v>Redhill</x:v>
      </x:c>
      <x:c r="C2770" s="15" t="str">
        <x:v>Redhill</x:v>
      </x:c>
      <x:c r="D2770" s="14" t="n">
        <x:v>32525</x:v>
      </x:c>
      <x:c r="E2770" s="13" t="str">
        <x:v>Town</x:v>
      </x:c>
      <x:c r="F2770" s="15" t="str">
        <x:v>Holmethorpe Industrial Estate</x:v>
      </x:c>
      <x:c r="G2770" s="15" t="str">
        <x:v>31 Ormside, Redhill, RH1 2LW</x:v>
      </x:c>
      <x:c r="H2770" s="13" t="str">
        <x:v>Uncertain</x:v>
      </x:c>
      <x:c r="I2770" s="14" t="n">
        <x:v>2954</x:v>
      </x:c>
      <x:c r="J2770" s="13" t="str">
        <x:f>IF(AND(ISNUMBER(I2770),I2770&gt;0),IF(I2770&lt;=1000,"1–1,000",IF(I2770&lt;=2500,"1,001–2,500",IF(I2770&lt;=5000,"2,501–5,000",IF(I2770&lt;=10000,"5,001–10,000","10,001–15,000")))),"2,501–5,000")</x:f>
        <x:v>2,501–5,000</x:v>
      </x:c>
      <x:c r="K2770" s="16" t="n">
        <x:v>50004</x:v>
      </x:c>
      <x:c r="L2770" s="43" t="n">
        <x:f>IF(AND(ISNUMBER(I2770),I2770&gt;0,ISNUMBER(K2770),K2770&gt;0),K2770/I2770,"n.a.")</x:f>
        <x:v>16.92755585646581</x:v>
      </x:c>
      <x:c r="M2770" s="43"/>
      <x:c r="N2770" s="13" t="str">
        <x:v>No</x:v>
      </x:c>
      <x:c r="O2770" s="15" t="str">
        <x:v>Not stated</x:v>
      </x:c>
      <x:c r="P2770" s="15" t="str">
        <x:v>Not stated</x:v>
      </x:c>
      <x:c r="Q2770" s="15" t="str">
        <x:v>Industrial, workshop or storage accommodation.</x:v>
      </x:c>
      <x:c r="R2770" s="15" t="str">
        <x:v>Availability or demise requires confirmation Annual rent is displayed monthly asking rent ×12; portal rounding may differ from lease quote. Detail page failed to render full particulars; search-card-only evidence, current availability not verified.</x:v>
      </x:c>
      <x:c r="S2770" s="15" t="str">
        <x:v>https://www.rightmove.co.uk/properties/778852675343616#/?channel=COM_LET</x:v>
      </x:c>
      <x:c r="T2770" s="15" t="str"/>
      <x:c r="U2770" s="15" t="str"/>
      <x:c r="V2770" s="15" t="str">
        <x:v>Redhill — Holmethorpe Industrial Estate</x:v>
      </x:c>
      <x:c r="W2770" s="15" t="str">
        <x:v>Individual unit ≤15,000 sq ft</x:v>
      </x:c>
      <x:c r="X2770" s="13" t="n">
        <x:f>IF(N2770="Yes",L2770,0)</x:f>
        <x:v>0</x:v>
      </x:c>
      <x:c r="Y2770" s="14" t="n">
        <x:v>1</x:v>
      </x:c>
      <x:c r="Z2770" s="13" t="str">
        <x:v>Industrial / workshop / storage</x:v>
      </x:c>
    </x:row>
    <x:row r="2771" ht="42" customHeight="1">
      <x:c r="A2771" s="13" t="str">
        <x:v>SE1791</x:v>
      </x:c>
      <x:c r="B2771" s="15" t="str">
        <x:v>Redhill</x:v>
      </x:c>
      <x:c r="C2771" s="15" t="str">
        <x:v>Redhill</x:v>
      </x:c>
      <x:c r="D2771" s="14" t="n">
        <x:v>32525</x:v>
      </x:c>
      <x:c r="E2771" s="13" t="str">
        <x:v>Town</x:v>
      </x:c>
      <x:c r="F2771" s="15" t="str">
        <x:v>Holmethorpe Industrial Estate</x:v>
      </x:c>
      <x:c r="G2771" s="15" t="str">
        <x:v>34A Holmethorpe Avenue, Redhill RH1</x:v>
      </x:c>
      <x:c r="H2771" s="13" t="str">
        <x:v>Current</x:v>
      </x:c>
      <x:c r="I2771" s="14" t="n">
        <x:v>3790</x:v>
      </x:c>
      <x:c r="J2771" s="13" t="str">
        <x:f>IF(AND(ISNUMBER(I2771),I2771&gt;0),IF(I2771&lt;=1000,"1–1,000",IF(I2771&lt;=2500,"1,001–2,500",IF(I2771&lt;=5000,"2,501–5,000",IF(I2771&lt;=10000,"5,001–10,000","10,001–15,000")))),"2,501–5,000")</x:f>
        <x:v>2,501–5,000</x:v>
      </x:c>
      <x:c r="K2771" s="16" t="n">
        <x:v>41500</x:v>
      </x:c>
      <x:c r="L2771" s="43" t="n">
        <x:f>IF(AND(ISNUMBER(I2771),I2771&gt;0,ISNUMBER(K2771),K2771&gt;0),K2771/I2771,"n.a.")</x:f>
        <x:v>10.949868073878628</x:v>
      </x:c>
      <x:c r="M2771" s="43" t="n">
        <x:v>10.95</x:v>
      </x:c>
      <x:c r="N2771" s="13" t="str">
        <x:v>Yes</x:v>
      </x:c>
      <x:c r="O2771" s="15" t="str">
        <x:v>Not stated</x:v>
      </x:c>
      <x:c r="P2771" s="15" t="str">
        <x:v>Not stated</x:v>
      </x:c>
      <x:c r="Q2771" s="15" t="str">
        <x:v>Industrial, workshop or storage accommodation with ancillary office space, parking, three-phase power.</x:v>
      </x:c>
      <x:c r="R2771" s="15" t="str">
        <x:v>Advertised to let</x:v>
      </x:c>
      <x:c r="S2771" s="15" t="str">
        <x:v>https://www.zoopla.co.uk/to-rent/commercial/details/74542009/</x:v>
      </x:c>
      <x:c r="T2771" s="15" t="str"/>
      <x:c r="U2771" s="15" t="str"/>
      <x:c r="V2771" s="15" t="str">
        <x:v>Redhill — Holmethorpe Industrial Estate</x:v>
      </x:c>
      <x:c r="W2771" s="15" t="str">
        <x:v>Individual unit ≤15,000 sq ft</x:v>
      </x:c>
      <x:c r="X2771" s="13" t="n">
        <x:f>IF(N2771="Yes",L2771,0)</x:f>
        <x:v>10.949868073878628</x:v>
      </x:c>
      <x:c r="Y2771" s="14" t="n">
        <x:v>1</x:v>
      </x:c>
      <x:c r="Z2771" s="13" t="str">
        <x:v>Industrial / workshop / storage</x:v>
      </x:c>
    </x:row>
    <x:row r="2772" ht="42" customHeight="1">
      <x:c r="A2772" s="13" t="str">
        <x:v>SE1792</x:v>
      </x:c>
      <x:c r="B2772" s="15" t="str">
        <x:v>Redhill</x:v>
      </x:c>
      <x:c r="C2772" s="15" t="str">
        <x:v>Redhill</x:v>
      </x:c>
      <x:c r="D2772" s="14" t="n">
        <x:v>32525</x:v>
      </x:c>
      <x:c r="E2772" s="13" t="str">
        <x:v>Town</x:v>
      </x:c>
      <x:c r="F2772" s="15" t="str">
        <x:v>Holmethorpe Industrial Estate</x:v>
      </x:c>
      <x:c r="G2772" s="15" t="str">
        <x:v>55 Ormside Way, Redhill, RH1 2LW</x:v>
      </x:c>
      <x:c r="H2772" s="13" t="str">
        <x:v>Current</x:v>
      </x:c>
      <x:c r="I2772" s="14" t="n">
        <x:v>4750</x:v>
      </x:c>
      <x:c r="J2772" s="13" t="str">
        <x:f>IF(AND(ISNUMBER(I2772),I2772&gt;0),IF(I2772&lt;=1000,"1–1,000",IF(I2772&lt;=2500,"1,001–2,500",IF(I2772&lt;=5000,"2,501–5,000",IF(I2772&lt;=10000,"5,001–10,000","10,001–15,000")))),"2,501–5,000")</x:f>
        <x:v>2,501–5,000</x:v>
      </x:c>
      <x:c r="K2772" s="16" t="n">
        <x:v>47000</x:v>
      </x:c>
      <x:c r="L2772" s="43" t="n">
        <x:f>IF(AND(ISNUMBER(I2772),I2772&gt;0,ISNUMBER(K2772),K2772&gt;0),K2772/I2772,"n.a.")</x:f>
        <x:v>9.894736842105264</x:v>
      </x:c>
      <x:c r="M2772" s="43" t="n">
        <x:v>9.89</x:v>
      </x:c>
      <x:c r="N2772" s="13" t="str">
        <x:v>Yes</x:v>
      </x:c>
      <x:c r="O2772" s="15" t="str">
        <x:v>Not stated</x:v>
      </x:c>
      <x:c r="P2772" s="15" t="str">
        <x:v>- Double loading doors</x:v>
      </x:c>
      <x:c r="Q2772" s="15" t="str">
        <x:v>Industrial, workshop or storage accommodation with ancillary office space, yard or loading area, parking, three-phase power.</x:v>
      </x:c>
      <x:c r="R2772" s="15" t="str">
        <x:v>Advertised to let</x:v>
      </x:c>
      <x:c r="S2772" s="15" t="str">
        <x:v>https://www.rightmove.co.uk/properties/721781569194625#/?channel=COM_LET</x:v>
      </x:c>
      <x:c r="T2772" s="15" t="str"/>
      <x:c r="U2772" s="15" t="str"/>
      <x:c r="V2772" s="15" t="str">
        <x:v>Redhill — Holmethorpe Industrial Estate</x:v>
      </x:c>
      <x:c r="W2772" s="15" t="str">
        <x:v>Individual unit ≤15,000 sq ft</x:v>
      </x:c>
      <x:c r="X2772" s="13" t="n">
        <x:f>IF(N2772="Yes",L2772,0)</x:f>
        <x:v>9.894736842105264</x:v>
      </x:c>
      <x:c r="Y2772" s="14" t="n">
        <x:v>1</x:v>
      </x:c>
      <x:c r="Z2772" s="13" t="str">
        <x:v>Industrial / workshop / storage</x:v>
      </x:c>
    </x:row>
    <x:row r="2773" ht="42" customHeight="1">
      <x:c r="A2773" s="13" t="str">
        <x:v>SE1793</x:v>
      </x:c>
      <x:c r="B2773" s="15" t="str">
        <x:v>Redhill</x:v>
      </x:c>
      <x:c r="C2773" s="15" t="str">
        <x:v>Redhill</x:v>
      </x:c>
      <x:c r="D2773" s="14" t="n">
        <x:v>32525</x:v>
      </x:c>
      <x:c r="E2773" s="13" t="str">
        <x:v>Town</x:v>
      </x:c>
      <x:c r="F2773" s="15" t="str">
        <x:v>Redhill 23 / Holmethorpe Industrial Estate</x:v>
      </x:c>
      <x:c r="G2773" s="15" t="str">
        <x:v>Unit 10, Redhill 23 Business Park, Redhill RH1</x:v>
      </x:c>
      <x:c r="H2773" s="13" t="str">
        <x:v>Current</x:v>
      </x:c>
      <x:c r="I2773" s="14" t="n">
        <x:v>3301</x:v>
      </x:c>
      <x:c r="J2773" s="13" t="str">
        <x:f>IF(AND(ISNUMBER(I2773),I2773&gt;0),IF(I2773&lt;=1000,"1–1,000",IF(I2773&lt;=2500,"1,001–2,500",IF(I2773&lt;=5000,"2,501–5,000",IF(I2773&lt;=10000,"5,001–10,000","10,001–15,000")))),"2,501–5,000")</x:f>
        <x:v>2,501–5,000</x:v>
      </x:c>
      <x:c r="K2773" s="16" t="n">
        <x:v>64500</x:v>
      </x:c>
      <x:c r="L2773" s="43" t="n">
        <x:f>IF(AND(ISNUMBER(I2773),I2773&gt;0,ISNUMBER(K2773),K2773&gt;0),K2773/I2773,"n.a.")</x:f>
        <x:v>19.539533474704633</x:v>
      </x:c>
      <x:c r="M2773" s="43" t="n">
        <x:v>19.54</x:v>
      </x:c>
      <x:c r="N2773" s="13" t="str">
        <x:v>Yes</x:v>
      </x:c>
      <x:c r="O2773" s="15" t="str">
        <x:v>6.5m eaves height</x:v>
      </x:c>
      <x:c r="P2773" s="15" t="str">
        <x:v>Powered loading doors 3.6 m x 4.5 m</x:v>
      </x:c>
      <x:c r="Q2773" s="15" t="str">
        <x:v>Industrial, workshop or storage accommodation with parking.</x:v>
      </x:c>
      <x:c r="R2773" s="15" t="str">
        <x:v>Advertised to let</x:v>
      </x:c>
      <x:c r="S2773" s="15" t="str">
        <x:v>https://www.zoopla.co.uk/to-rent/commercial/details/73618657/</x:v>
      </x:c>
      <x:c r="T2773" s="15" t="str"/>
      <x:c r="U2773" s="15" t="str"/>
      <x:c r="V2773" s="15" t="str">
        <x:v>Redhill — Redhill 23 / Holmethorpe Industrial Estate</x:v>
      </x:c>
      <x:c r="W2773" s="15" t="str">
        <x:v>Individual unit ≤15,000 sq ft</x:v>
      </x:c>
      <x:c r="X2773" s="13" t="n">
        <x:f>IF(N2773="Yes",L2773,0)</x:f>
        <x:v>19.539533474704633</x:v>
      </x:c>
      <x:c r="Y2773" s="14" t="n">
        <x:v>1</x:v>
      </x:c>
      <x:c r="Z2773" s="13" t="str">
        <x:v>Industrial / workshop / storage</x:v>
      </x:c>
    </x:row>
    <x:row r="2774" ht="42" customHeight="1">
      <x:c r="A2774" s="13" t="str">
        <x:v>SE1794</x:v>
      </x:c>
      <x:c r="B2774" s="15" t="str">
        <x:v>Redhill</x:v>
      </x:c>
      <x:c r="C2774" s="15" t="str">
        <x:v>Redhill</x:v>
      </x:c>
      <x:c r="D2774" s="14" t="n">
        <x:v>32525</x:v>
      </x:c>
      <x:c r="E2774" s="13" t="str">
        <x:v>Town</x:v>
      </x:c>
      <x:c r="F2774" s="15" t="str">
        <x:v>Redhill 23 / Holmethorpe Industrial Estate</x:v>
      </x:c>
      <x:c r="G2774" s="15" t="str">
        <x:v>Unit 9, Redhill 23 Business Park, Redhill RH1</x:v>
      </x:c>
      <x:c r="H2774" s="13" t="str">
        <x:v>Uncertain</x:v>
      </x:c>
      <x:c r="I2774" s="14" t="n">
        <x:v>3219</x:v>
      </x:c>
      <x:c r="J2774" s="13" t="str">
        <x:f>IF(AND(ISNUMBER(I2774),I2774&gt;0),IF(I2774&lt;=1000,"1–1,000",IF(I2774&lt;=2500,"1,001–2,500",IF(I2774&lt;=5000,"2,501–5,000",IF(I2774&lt;=10000,"5,001–10,000","10,001–15,000")))),"2,501–5,000")</x:f>
        <x:v>2,501–5,000</x:v>
      </x:c>
      <x:c r="K2774" s="16" t="n">
        <x:v>64500</x:v>
      </x:c>
      <x:c r="L2774" s="43" t="n">
        <x:f>IF(AND(ISNUMBER(I2774),I2774&gt;0,ISNUMBER(K2774),K2774&gt;0),K2774/I2774,"n.a.")</x:f>
        <x:v>20.03727865796831</x:v>
      </x:c>
      <x:c r="M2774" s="43" t="n">
        <x:v>20.04</x:v>
      </x:c>
      <x:c r="N2774" s="13" t="str">
        <x:v>No</x:v>
      </x:c>
      <x:c r="O2774" s="15" t="str">
        <x:v>6.5m eaves height</x:v>
      </x:c>
      <x:c r="P2774" s="15" t="str">
        <x:v>Electric loading doors 3.6 m x 4.5 m</x:v>
      </x:c>
      <x:c r="Q2774" s="15" t="str">
        <x:v>Industrial, workshop or storage accommodation with parking.</x:v>
      </x:c>
      <x:c r="R2774" s="15" t="str">
        <x:v>Availability or demise requires confirmation Refurbishment, construction completion or immediate availability not independently confirmed from displayed particulars.</x:v>
      </x:c>
      <x:c r="S2774" s="15" t="str">
        <x:v>https://www.zoopla.co.uk/to-rent/commercial/details/74602189/</x:v>
      </x:c>
      <x:c r="T2774" s="15" t="str"/>
      <x:c r="U2774" s="15" t="str"/>
      <x:c r="V2774" s="15" t="str">
        <x:v>Redhill — Redhill 23 / Holmethorpe Industrial Estate</x:v>
      </x:c>
      <x:c r="W2774" s="15" t="str">
        <x:v>Individual unit ≤15,000 sq ft</x:v>
      </x:c>
      <x:c r="X2774" s="13" t="n">
        <x:f>IF(N2774="Yes",L2774,0)</x:f>
        <x:v>0</x:v>
      </x:c>
      <x:c r="Y2774" s="14" t="n">
        <x:v>1</x:v>
      </x:c>
      <x:c r="Z2774" s="13" t="str">
        <x:v>Industrial / workshop / storage</x:v>
      </x:c>
    </x:row>
    <x:row r="2775" ht="49" customHeight="1">
      <x:c r="A2775" s="13" t="str">
        <x:v>SE1795</x:v>
      </x:c>
      <x:c r="B2775" s="15" t="str">
        <x:v>Reigate</x:v>
      </x:c>
      <x:c r="C2775" s="15" t="str">
        <x:v>Lonesome Lane</x:v>
      </x:c>
      <x:c r="D2775" s="14"/>
      <x:c r="E2775" s="13" t="str">
        <x:v>Nearby</x:v>
      </x:c>
      <x:c r="F2775" s="15" t="str">
        <x:v>Lonesome Lane</x:v>
      </x:c>
      <x:c r="G2775" s="15" t="str">
        <x:v>Lonesome Lane, Reigate RH2</x:v>
      </x:c>
      <x:c r="H2775" s="13" t="str">
        <x:v>Uncertain</x:v>
      </x:c>
      <x:c r="I2775" s="14" t="n">
        <x:v>1980</x:v>
      </x:c>
      <x:c r="J2775" s="13" t="str">
        <x:f>IF(AND(ISNUMBER(I2775),I2775&gt;0),IF(I2775&lt;=1000,"1–1,000",IF(I2775&lt;=2500,"1,001–2,500",IF(I2775&lt;=5000,"2,501–5,000",IF(I2775&lt;=10000,"5,001–10,000","10,001–15,000")))),"1,001–2,500")</x:f>
        <x:v>1,001–2,500</x:v>
      </x:c>
      <x:c r="K2775" s="16"/>
      <x:c r="L2775" s="43" t="str">
        <x:f>IF(AND(ISNUMBER(I2775),I2775&gt;0,ISNUMBER(K2775),K2775&gt;0),K2775/I2775,"n.a.")</x:f>
        <x:v>n.a.</x:v>
      </x:c>
      <x:c r="M2775" s="43"/>
      <x:c r="N2775" s="13" t="str">
        <x:v>No</x:v>
      </x:c>
      <x:c r="O2775" s="15" t="str">
        <x:v>Not stated</x:v>
      </x:c>
      <x:c r="P2775" s="15" t="str">
        <x:v>Not stated</x:v>
      </x:c>
      <x:c r="Q2775" s="15" t="str">
        <x:v>Industrial, workshop or storage accommodation with yard or loading area, three-phase power.</x:v>
      </x:c>
      <x:c r="R2775" s="15" t="str">
        <x:v>Availability or demise requires confirmation Approx 1,980 sq ft warehouse, unnamed building with ambiguous street-only identity; withheld from current deduplicated count. Host BUA population not separately matched.</x:v>
      </x:c>
      <x:c r="S2775" s="15" t="str">
        <x:v>https://www.zoopla.co.uk/to-rent/commercial/details/73053375/</x:v>
      </x:c>
      <x:c r="T2775" s="15" t="str"/>
      <x:c r="U2775" s="15" t="str"/>
      <x:c r="V2775" s="15" t="str">
        <x:v>Reigate — Lonesome Lane</x:v>
      </x:c>
      <x:c r="W2775" s="15" t="str">
        <x:v>Individual unit ≤15,000 sq ft</x:v>
      </x:c>
      <x:c r="X2775" s="13" t="n">
        <x:f>IF(N2775="Yes",L2775,0)</x:f>
        <x:v>0</x:v>
      </x:c>
      <x:c r="Y2775" s="14" t="n">
        <x:v>1</x:v>
      </x:c>
      <x:c r="Z2775" s="13" t="str">
        <x:v>Industrial / workshop / storage</x:v>
      </x:c>
    </x:row>
    <x:row r="2776" ht="42" customHeight="1">
      <x:c r="A2776" s="13" t="str">
        <x:v>SE1796</x:v>
      </x:c>
      <x:c r="B2776" s="15" t="str">
        <x:v>Reigate</x:v>
      </x:c>
      <x:c r="C2776" s="15" t="str">
        <x:v>Betchworth</x:v>
      </x:c>
      <x:c r="D2776" s="14"/>
      <x:c r="E2776" s="13" t="str">
        <x:v>Nearby</x:v>
      </x:c>
      <x:c r="F2776" s="15" t="str">
        <x:v>Snower Hill Road</x:v>
      </x:c>
      <x:c r="G2776" s="15" t="str">
        <x:v>Snower Hill Road, Betchworth RH3</x:v>
      </x:c>
      <x:c r="H2776" s="13" t="str">
        <x:v>Current</x:v>
      </x:c>
      <x:c r="I2776" s="14" t="n">
        <x:v>2320</x:v>
      </x:c>
      <x:c r="J2776" s="13" t="str">
        <x:f>IF(AND(ISNUMBER(I2776),I2776&gt;0),IF(I2776&lt;=1000,"1–1,000",IF(I2776&lt;=2500,"1,001–2,500",IF(I2776&lt;=5000,"2,501–5,000",IF(I2776&lt;=10000,"5,001–10,000","10,001–15,000")))),"1,001–2,500")</x:f>
        <x:v>1,001–2,500</x:v>
      </x:c>
      <x:c r="K2776" s="16" t="n">
        <x:v>21000</x:v>
      </x:c>
      <x:c r="L2776" s="43" t="n">
        <x:f>IF(AND(ISNUMBER(I2776),I2776&gt;0,ISNUMBER(K2776),K2776&gt;0),K2776/I2776,"n.a.")</x:f>
        <x:v>9.051724137931034</x:v>
      </x:c>
      <x:c r="M2776" s="43" t="n">
        <x:v>9.05</x:v>
      </x:c>
      <x:c r="N2776" s="13" t="str">
        <x:v>Yes</x:v>
      </x:c>
      <x:c r="O2776" s="15" t="str">
        <x:v>Not stated</x:v>
      </x:c>
      <x:c r="P2776" s="15" t="str">
        <x:v>Not stated</x:v>
      </x:c>
      <x:c r="Q2776" s="15" t="str">
        <x:v>Industrial, workshop or storage accommodation with three-phase power.</x:v>
      </x:c>
      <x:c r="R2776" s="15" t="str">
        <x:v>Advertised to let Host BUA population not separately matched.</x:v>
      </x:c>
      <x:c r="S2776" s="15" t="str">
        <x:v>https://www.zoopla.co.uk/to-rent/commercial/details/70442213/</x:v>
      </x:c>
      <x:c r="T2776" s="15" t="str"/>
      <x:c r="U2776" s="15" t="str"/>
      <x:c r="V2776" s="15" t="str">
        <x:v>Reigate — Snower Hill Road</x:v>
      </x:c>
      <x:c r="W2776" s="15" t="str">
        <x:v>Individual unit ≤15,000 sq ft</x:v>
      </x:c>
      <x:c r="X2776" s="13" t="n">
        <x:f>IF(N2776="Yes",L2776,0)</x:f>
        <x:v>9.051724137931034</x:v>
      </x:c>
      <x:c r="Y2776" s="14" t="n">
        <x:v>1</x:v>
      </x:c>
      <x:c r="Z2776" s="13" t="str">
        <x:v>Industrial / workshop / storage</x:v>
      </x:c>
    </x:row>
    <x:row r="2777" ht="42" customHeight="1">
      <x:c r="A2777" s="13" t="str">
        <x:v>SE1797</x:v>
      </x:c>
      <x:c r="B2777" s="15" t="str">
        <x:v>Reigate</x:v>
      </x:c>
      <x:c r="C2777" s="15" t="str">
        <x:v>Reigate</x:v>
      </x:c>
      <x:c r="D2777" s="14" t="n">
        <x:v>23780</x:v>
      </x:c>
      <x:c r="E2777" s="13" t="str">
        <x:v>Town</x:v>
      </x:c>
      <x:c r="F2777" s="15" t="str">
        <x:v>Blackborough Road</x:v>
      </x:c>
      <x:c r="G2777" s="15" t="str">
        <x:v>Blackborough Road, Reigate RH2</x:v>
      </x:c>
      <x:c r="H2777" s="13" t="str">
        <x:v>Current</x:v>
      </x:c>
      <x:c r="I2777" s="14" t="n">
        <x:v>880</x:v>
      </x:c>
      <x:c r="J2777" s="13" t="str">
        <x:f>IF(AND(ISNUMBER(I2777),I2777&gt;0),IF(I2777&lt;=1000,"1–1,000",IF(I2777&lt;=2500,"1,001–2,500",IF(I2777&lt;=5000,"2,501–5,000",IF(I2777&lt;=10000,"5,001–10,000","10,001–15,000")))),"1–1,000")</x:f>
        <x:v>1–1,000</x:v>
      </x:c>
      <x:c r="K2777" s="16" t="n">
        <x:v>14400</x:v>
      </x:c>
      <x:c r="L2777" s="43" t="n">
        <x:f>IF(AND(ISNUMBER(I2777),I2777&gt;0,ISNUMBER(K2777),K2777&gt;0),K2777/I2777,"n.a.")</x:f>
        <x:v>16.363636363636363</x:v>
      </x:c>
      <x:c r="M2777" s="43"/>
      <x:c r="N2777" s="13" t="str">
        <x:v>Yes</x:v>
      </x:c>
      <x:c r="O2777" s="15" t="str">
        <x:v>Not stated</x:v>
      </x:c>
      <x:c r="P2777" s="15" t="str">
        <x:v>Not stated</x:v>
      </x:c>
      <x:c r="Q2777" s="15" t="str">
        <x:v>Industrial, workshop or storage accommodation with ancillary office space, parking.</x:v>
      </x:c>
      <x:c r="R2777" s="15" t="str">
        <x:v>Advertised to let Portal £240/sq ft figure is inconsistent with £14,400 annual rent and 880 sq ft; rejected.</x:v>
      </x:c>
      <x:c r="S2777" s="15" t="str">
        <x:v>https://www.zoopla.co.uk/to-rent/commercial/details/65550195/</x:v>
      </x:c>
      <x:c r="T2777" s="15" t="str"/>
      <x:c r="U2777" s="15" t="str"/>
      <x:c r="V2777" s="15" t="str">
        <x:v>Reigate — Blackborough Road</x:v>
      </x:c>
      <x:c r="W2777" s="15" t="str">
        <x:v>Individual unit ≤15,000 sq ft</x:v>
      </x:c>
      <x:c r="X2777" s="13" t="n">
        <x:f>IF(N2777="Yes",L2777,0)</x:f>
        <x:v>16.363636363636363</x:v>
      </x:c>
      <x:c r="Y2777" s="14" t="n">
        <x:v>1</x:v>
      </x:c>
      <x:c r="Z2777" s="13" t="str">
        <x:v>Industrial / workshop / storage</x:v>
      </x:c>
    </x:row>
    <x:row r="2778" ht="42" customHeight="1">
      <x:c r="A2778" s="13" t="str">
        <x:v>SE1798</x:v>
      </x:c>
      <x:c r="B2778" s="15" t="str">
        <x:v>Reigate</x:v>
      </x:c>
      <x:c r="C2778" s="15" t="str">
        <x:v>Reigate</x:v>
      </x:c>
      <x:c r="D2778" s="14" t="n">
        <x:v>23780</x:v>
      </x:c>
      <x:c r="E2778" s="13" t="str">
        <x:v>Town</x:v>
      </x:c>
      <x:c r="F2778" s="15" t="str">
        <x:v>The Old Bakery</x:v>
      </x:c>
      <x:c r="G2778" s="15" t="str">
        <x:v>Unit 2, The Old Bakery, South Road, Reigate RH2</x:v>
      </x:c>
      <x:c r="H2778" s="13" t="str">
        <x:v>Current</x:v>
      </x:c>
      <x:c r="I2778" s="14"/>
      <x:c r="J2778" s="13" t="str">
        <x:f>IF(AND(ISNUMBER(I2778),I2778&gt;0),IF(I2778&lt;=1000,"1–1,000",IF(I2778&lt;=2500,"1,001–2,500",IF(I2778&lt;=5000,"2,501–5,000",IF(I2778&lt;=10000,"5,001–10,000","10,001–15,000")))),"1–1,000")</x:f>
        <x:v>1–1,000</x:v>
      </x:c>
      <x:c r="K2778" s="16" t="n">
        <x:v>12250</x:v>
      </x:c>
      <x:c r="L2778" s="43" t="str">
        <x:f>IF(AND(ISNUMBER(I2778),I2778&gt;0,ISNUMBER(K2778),K2778&gt;0),K2778/I2778,"n.a.")</x:f>
        <x:v>n.a.</x:v>
      </x:c>
      <x:c r="M2778" s="43"/>
      <x:c r="N2778" s="13" t="str">
        <x:v>No</x:v>
      </x:c>
      <x:c r="O2778" s="15" t="str">
        <x:v>Not stated</x:v>
      </x:c>
      <x:c r="P2778" s="15" t="str">
        <x:v>Not stated</x:v>
      </x:c>
      <x:c r="Q2778" s="15" t="str">
        <x:v>Industrial, workshop or storage accommodation with parking.</x:v>
      </x:c>
      <x:c r="R2778" s="15" t="str">
        <x:v>Advertised to let Named workshop/storage demise. Source range312–875sqft is shared with officeUnit1A; conservative upperbound below 15k but exactUnit2area unassigned. OfficeUnit1Aexcluded.</x:v>
      </x:c>
      <x:c r="S2778" s="15" t="str">
        <x:v>https://www.zoopla.co.uk/to-rent/commercial/details/71348848/</x:v>
      </x:c>
      <x:c r="T2778" s="15" t="str"/>
      <x:c r="U2778" s="15" t="str"/>
      <x:c r="V2778" s="15" t="str">
        <x:v>Reigate — The Old Bakery</x:v>
      </x:c>
      <x:c r="W2778" s="15" t="str">
        <x:v>312–875 sq ft; exact unit area not stated</x:v>
      </x:c>
      <x:c r="X2778" s="13" t="n">
        <x:f>IF(N2778="Yes",L2778,0)</x:f>
        <x:v>0</x:v>
      </x:c>
      <x:c r="Y2778" s="14" t="n">
        <x:v>1</x:v>
      </x:c>
      <x:c r="Z2778" s="13" t="str">
        <x:v>Industrial / workshop / storage</x:v>
      </x:c>
    </x:row>
    <x:row r="2779" ht="42" customHeight="1">
      <x:c r="A2779" s="13" t="str">
        <x:v>SE1799</x:v>
      </x:c>
      <x:c r="B2779" s="15" t="str">
        <x:v>Staines-upon-Thames</x:v>
      </x:c>
      <x:c r="C2779" s="15" t="str">
        <x:v>Staines-upon-Thames</x:v>
      </x:c>
      <x:c r="D2779" s="14" t="n">
        <x:v>21325</x:v>
      </x:c>
      <x:c r="E2779" s="13" t="str">
        <x:v>Town</x:v>
      </x:c>
      <x:c r="F2779" s="15" t="str">
        <x:v>Causeway Connect</x:v>
      </x:c>
      <x:c r="G2779" s="15" t="str">
        <x:v>Unit 4 Causeway Connect, Lagonda Way, Staines Upon Thames TW18</x:v>
      </x:c>
      <x:c r="H2779" s="13" t="str">
        <x:v>Current</x:v>
      </x:c>
      <x:c r="I2779" s="14" t="n">
        <x:v>6414</x:v>
      </x:c>
      <x:c r="J2779" s="13" t="str">
        <x:f>IF(AND(ISNUMBER(I2779),I2779&gt;0),IF(I2779&lt;=1000,"1–1,000",IF(I2779&lt;=2500,"1,001–2,500",IF(I2779&lt;=5000,"2,501–5,000",IF(I2779&lt;=10000,"5,001–10,000","10,001–15,000")))),"5,001–10,000")</x:f>
        <x:v>5,001–10,000</x:v>
      </x:c>
      <x:c r="K2779" s="16"/>
      <x:c r="L2779" s="43" t="str">
        <x:f>IF(AND(ISNUMBER(I2779),I2779&gt;0,ISNUMBER(K2779),K2779&gt;0),K2779/I2779,"n.a.")</x:f>
        <x:v>n.a.</x:v>
      </x:c>
      <x:c r="M2779" s="43"/>
      <x:c r="N2779" s="13" t="str">
        <x:v>No</x:v>
      </x:c>
      <x:c r="O2779" s="15" t="str">
        <x:v>6m eaves height; - 6m eaves height</x:v>
      </x:c>
      <x:c r="P2779" s="15" t="str">
        <x:v>Single electric loading door; - Single electric loading door</x:v>
      </x:c>
      <x:c r="Q2779" s="15" t="str">
        <x:v>Industrial, workshop or storage accommodation with parking, three-phase power.</x:v>
      </x:c>
      <x:c r="R2779" s="15" t="str">
        <x:v>Advertised to let</x:v>
      </x:c>
      <x:c r="S2779" s="15" t="str">
        <x:v>https://www.zoopla.co.uk/to-rent/commercial/details/71343561/</x:v>
      </x:c>
      <x:c r="T2779" s="15" t="str"/>
      <x:c r="U2779" s="15" t="str"/>
      <x:c r="V2779" s="15" t="str">
        <x:v>Staines-upon-Thames — Causeway Connect</x:v>
      </x:c>
      <x:c r="W2779" s="15" t="str">
        <x:v>Individual unit ≤15,000 sq ft</x:v>
      </x:c>
      <x:c r="X2779" s="13" t="n">
        <x:f>IF(N2779="Yes",L2779,0)</x:f>
        <x:v>0</x:v>
      </x:c>
      <x:c r="Y2779" s="14" t="n">
        <x:v>1</x:v>
      </x:c>
      <x:c r="Z2779" s="13" t="str">
        <x:v>Industrial / workshop / storage</x:v>
      </x:c>
    </x:row>
    <x:row r="2780" ht="42" customHeight="1">
      <x:c r="A2780" s="13" t="str">
        <x:v>SE1800</x:v>
      </x:c>
      <x:c r="B2780" s="15" t="str">
        <x:v>Staines-upon-Thames</x:v>
      </x:c>
      <x:c r="C2780" s="15" t="str">
        <x:v>Staines-upon-Thames</x:v>
      </x:c>
      <x:c r="D2780" s="14" t="n">
        <x:v>21325</x:v>
      </x:c>
      <x:c r="E2780" s="13" t="str">
        <x:v>Town</x:v>
      </x:c>
      <x:c r="F2780" s="15" t="str">
        <x:v>Causeway Connect</x:v>
      </x:c>
      <x:c r="G2780" s="15" t="str">
        <x:v>Unit 5 Causeway Connect, Lagonda Way, Staines Upon Thames TW18</x:v>
      </x:c>
      <x:c r="H2780" s="13" t="str">
        <x:v>Current</x:v>
      </x:c>
      <x:c r="I2780" s="14" t="n">
        <x:v>4084</x:v>
      </x:c>
      <x:c r="J2780" s="13" t="str">
        <x:f>IF(AND(ISNUMBER(I2780),I2780&gt;0),IF(I2780&lt;=1000,"1–1,000",IF(I2780&lt;=2500,"1,001–2,500",IF(I2780&lt;=5000,"2,501–5,000",IF(I2780&lt;=10000,"5,001–10,000","10,001–15,000")))),"2,501–5,000")</x:f>
        <x:v>2,501–5,000</x:v>
      </x:c>
      <x:c r="K2780" s="16"/>
      <x:c r="L2780" s="43" t="str">
        <x:f>IF(AND(ISNUMBER(I2780),I2780&gt;0,ISNUMBER(K2780),K2780&gt;0),K2780/I2780,"n.a.")</x:f>
        <x:v>n.a.</x:v>
      </x:c>
      <x:c r="M2780" s="43"/>
      <x:c r="N2780" s="13" t="str">
        <x:v>No</x:v>
      </x:c>
      <x:c r="O2780" s="15" t="str">
        <x:v>6m eaves height; - 6m eaves height</x:v>
      </x:c>
      <x:c r="P2780" s="15" t="str">
        <x:v>Single electric loading door; - Single electric loading door</x:v>
      </x:c>
      <x:c r="Q2780" s="15" t="str">
        <x:v>Industrial, workshop or storage accommodation with parking, three-phase power.</x:v>
      </x:c>
      <x:c r="R2780" s="15" t="str">
        <x:v>Advertised to let</x:v>
      </x:c>
      <x:c r="S2780" s="15" t="str">
        <x:v>https://www.zoopla.co.uk/to-rent/commercial/details/71343556/</x:v>
      </x:c>
      <x:c r="T2780" s="15" t="str"/>
      <x:c r="U2780" s="15" t="str"/>
      <x:c r="V2780" s="15" t="str">
        <x:v>Staines-upon-Thames — Causeway Connect</x:v>
      </x:c>
      <x:c r="W2780" s="15" t="str">
        <x:v>Individual unit ≤15,000 sq ft</x:v>
      </x:c>
      <x:c r="X2780" s="13" t="n">
        <x:f>IF(N2780="Yes",L2780,0)</x:f>
        <x:v>0</x:v>
      </x:c>
      <x:c r="Y2780" s="14" t="n">
        <x:v>1</x:v>
      </x:c>
      <x:c r="Z2780" s="13" t="str">
        <x:v>Industrial / workshop / storage</x:v>
      </x:c>
    </x:row>
    <x:row r="2781" ht="42" customHeight="1">
      <x:c r="A2781" s="13" t="str">
        <x:v>SE1801</x:v>
      </x:c>
      <x:c r="B2781" s="15" t="str">
        <x:v>Staines-upon-Thames</x:v>
      </x:c>
      <x:c r="C2781" s="15" t="str">
        <x:v>Staines-upon-Thames</x:v>
      </x:c>
      <x:c r="D2781" s="14" t="n">
        <x:v>21325</x:v>
      </x:c>
      <x:c r="E2781" s="13" t="str">
        <x:v>Town</x:v>
      </x:c>
      <x:c r="F2781" s="15" t="str">
        <x:v>Causeway Connect</x:v>
      </x:c>
      <x:c r="G2781" s="15" t="str">
        <x:v>Unit 6 Causeway Connect, Lagonda Way, Staines Upon Thames TW18</x:v>
      </x:c>
      <x:c r="H2781" s="13" t="str">
        <x:v>Current</x:v>
      </x:c>
      <x:c r="I2781" s="14" t="n">
        <x:v>4099</x:v>
      </x:c>
      <x:c r="J2781" s="13" t="str">
        <x:f>IF(AND(ISNUMBER(I2781),I2781&gt;0),IF(I2781&lt;=1000,"1–1,000",IF(I2781&lt;=2500,"1,001–2,500",IF(I2781&lt;=5000,"2,501–5,000",IF(I2781&lt;=10000,"5,001–10,000","10,001–15,000")))),"2,501–5,000")</x:f>
        <x:v>2,501–5,000</x:v>
      </x:c>
      <x:c r="K2781" s="16"/>
      <x:c r="L2781" s="43" t="str">
        <x:f>IF(AND(ISNUMBER(I2781),I2781&gt;0,ISNUMBER(K2781),K2781&gt;0),K2781/I2781,"n.a.")</x:f>
        <x:v>n.a.</x:v>
      </x:c>
      <x:c r="M2781" s="43"/>
      <x:c r="N2781" s="13" t="str">
        <x:v>No</x:v>
      </x:c>
      <x:c r="O2781" s="15" t="str">
        <x:v>6m eaves height; - 6m eaves height</x:v>
      </x:c>
      <x:c r="P2781" s="15" t="str">
        <x:v>Electric loading door; - Single electric loading door</x:v>
      </x:c>
      <x:c r="Q2781" s="15" t="str">
        <x:v>Industrial, workshop or storage accommodation with parking, three-phase power.</x:v>
      </x:c>
      <x:c r="R2781" s="15" t="str">
        <x:v>Advertised to let</x:v>
      </x:c>
      <x:c r="S2781" s="15" t="str">
        <x:v>https://www.zoopla.co.uk/to-rent/commercial/details/71343537/</x:v>
      </x:c>
      <x:c r="T2781" s="15" t="str"/>
      <x:c r="U2781" s="15" t="str"/>
      <x:c r="V2781" s="15" t="str">
        <x:v>Staines-upon-Thames — Causeway Connect</x:v>
      </x:c>
      <x:c r="W2781" s="15" t="str">
        <x:v>Individual unit ≤15,000 sq ft</x:v>
      </x:c>
      <x:c r="X2781" s="13" t="n">
        <x:f>IF(N2781="Yes",L2781,0)</x:f>
        <x:v>0</x:v>
      </x:c>
      <x:c r="Y2781" s="14" t="n">
        <x:v>1</x:v>
      </x:c>
      <x:c r="Z2781" s="13" t="str">
        <x:v>Industrial / workshop / storage</x:v>
      </x:c>
    </x:row>
    <x:row r="2782" ht="42" customHeight="1">
      <x:c r="A2782" s="13" t="str">
        <x:v>SE1802</x:v>
      </x:c>
      <x:c r="B2782" s="15" t="str">
        <x:v>Staines-upon-Thames</x:v>
      </x:c>
      <x:c r="C2782" s="15" t="str">
        <x:v>Staines-upon-Thames</x:v>
      </x:c>
      <x:c r="D2782" s="14" t="n">
        <x:v>21325</x:v>
      </x:c>
      <x:c r="E2782" s="13" t="str">
        <x:v>Town</x:v>
      </x:c>
      <x:c r="F2782" s="15" t="str">
        <x:v>Causeway Connect</x:v>
      </x:c>
      <x:c r="G2782" s="15" t="str">
        <x:v>Unit 7 Causeway Connect, Lagonda Way, Staines Upon Thames TW18</x:v>
      </x:c>
      <x:c r="H2782" s="13" t="str">
        <x:v>Current</x:v>
      </x:c>
      <x:c r="I2782" s="14" t="n">
        <x:v>4080</x:v>
      </x:c>
      <x:c r="J2782" s="13" t="str">
        <x:f>IF(AND(ISNUMBER(I2782),I2782&gt;0),IF(I2782&lt;=1000,"1–1,000",IF(I2782&lt;=2500,"1,001–2,500",IF(I2782&lt;=5000,"2,501–5,000",IF(I2782&lt;=10000,"5,001–10,000","10,001–15,000")))),"2,501–5,000")</x:f>
        <x:v>2,501–5,000</x:v>
      </x:c>
      <x:c r="K2782" s="16"/>
      <x:c r="L2782" s="43" t="str">
        <x:f>IF(AND(ISNUMBER(I2782),I2782&gt;0,ISNUMBER(K2782),K2782&gt;0),K2782/I2782,"n.a.")</x:f>
        <x:v>n.a.</x:v>
      </x:c>
      <x:c r="M2782" s="43"/>
      <x:c r="N2782" s="13" t="str">
        <x:v>No</x:v>
      </x:c>
      <x:c r="O2782" s="15" t="str">
        <x:v>6m eaves height; - 6m eaves height</x:v>
      </x:c>
      <x:c r="P2782" s="15" t="str">
        <x:v>Single electric loading door; - Single electric loading door</x:v>
      </x:c>
      <x:c r="Q2782" s="15" t="str">
        <x:v>Industrial, workshop or storage accommodation with parking, three-phase power.</x:v>
      </x:c>
      <x:c r="R2782" s="15" t="str">
        <x:v>Advertised to let</x:v>
      </x:c>
      <x:c r="S2782" s="15" t="str">
        <x:v>https://www.zoopla.co.uk/to-rent/commercial/details/71343547/</x:v>
      </x:c>
      <x:c r="T2782" s="15" t="str"/>
      <x:c r="U2782" s="15" t="str"/>
      <x:c r="V2782" s="15" t="str">
        <x:v>Staines-upon-Thames — Causeway Connect</x:v>
      </x:c>
      <x:c r="W2782" s="15" t="str">
        <x:v>Individual unit ≤15,000 sq ft</x:v>
      </x:c>
      <x:c r="X2782" s="13" t="n">
        <x:f>IF(N2782="Yes",L2782,0)</x:f>
        <x:v>0</x:v>
      </x:c>
      <x:c r="Y2782" s="14" t="n">
        <x:v>1</x:v>
      </x:c>
      <x:c r="Z2782" s="13" t="str">
        <x:v>Industrial / workshop / storage</x:v>
      </x:c>
    </x:row>
    <x:row r="2783" ht="42" customHeight="1">
      <x:c r="A2783" s="13" t="str">
        <x:v>SE1803</x:v>
      </x:c>
      <x:c r="B2783" s="15" t="str">
        <x:v>Staines-upon-Thames</x:v>
      </x:c>
      <x:c r="C2783" s="15" t="str">
        <x:v>Staines-upon-Thames</x:v>
      </x:c>
      <x:c r="D2783" s="14" t="n">
        <x:v>21325</x:v>
      </x:c>
      <x:c r="E2783" s="13" t="str">
        <x:v>Town</x:v>
      </x:c>
      <x:c r="F2783" s="15" t="str">
        <x:v>Causeway Connect</x:v>
      </x:c>
      <x:c r="G2783" s="15" t="str">
        <x:v>Unit 8 Causeway Connect, Lagonda Way, Staines Upon Thames TW18</x:v>
      </x:c>
      <x:c r="H2783" s="13" t="str">
        <x:v>Current</x:v>
      </x:c>
      <x:c r="I2783" s="14" t="n">
        <x:v>4104</x:v>
      </x:c>
      <x:c r="J2783" s="13" t="str">
        <x:f>IF(AND(ISNUMBER(I2783),I2783&gt;0),IF(I2783&lt;=1000,"1–1,000",IF(I2783&lt;=2500,"1,001–2,500",IF(I2783&lt;=5000,"2,501–5,000",IF(I2783&lt;=10000,"5,001–10,000","10,001–15,000")))),"2,501–5,000")</x:f>
        <x:v>2,501–5,000</x:v>
      </x:c>
      <x:c r="K2783" s="16"/>
      <x:c r="L2783" s="43" t="str">
        <x:f>IF(AND(ISNUMBER(I2783),I2783&gt;0,ISNUMBER(K2783),K2783&gt;0),K2783/I2783,"n.a.")</x:f>
        <x:v>n.a.</x:v>
      </x:c>
      <x:c r="M2783" s="43"/>
      <x:c r="N2783" s="13" t="str">
        <x:v>No</x:v>
      </x:c>
      <x:c r="O2783" s="15" t="str">
        <x:v>6m eaves height; - 6m eaves height</x:v>
      </x:c>
      <x:c r="P2783" s="15" t="str">
        <x:v>Electric loading door; - Single electric loading door</x:v>
      </x:c>
      <x:c r="Q2783" s="15" t="str">
        <x:v>Industrial, workshop or storage accommodation with parking, three-phase power.</x:v>
      </x:c>
      <x:c r="R2783" s="15" t="str">
        <x:v>Advertised to let</x:v>
      </x:c>
      <x:c r="S2783" s="15" t="str">
        <x:v>https://www.zoopla.co.uk/to-rent/commercial/details/71343580/</x:v>
      </x:c>
      <x:c r="T2783" s="15" t="str"/>
      <x:c r="U2783" s="15" t="str"/>
      <x:c r="V2783" s="15" t="str">
        <x:v>Staines-upon-Thames — Causeway Connect</x:v>
      </x:c>
      <x:c r="W2783" s="15" t="str">
        <x:v>Individual unit ≤15,000 sq ft</x:v>
      </x:c>
      <x:c r="X2783" s="13" t="n">
        <x:f>IF(N2783="Yes",L2783,0)</x:f>
        <x:v>0</x:v>
      </x:c>
      <x:c r="Y2783" s="14" t="n">
        <x:v>1</x:v>
      </x:c>
      <x:c r="Z2783" s="13" t="str">
        <x:v>Industrial / workshop / storage</x:v>
      </x:c>
    </x:row>
    <x:row r="2784" ht="42" customHeight="1">
      <x:c r="A2784" s="13" t="str">
        <x:v>SE1804</x:v>
      </x:c>
      <x:c r="B2784" s="15" t="str">
        <x:v>Sunbury-on-Thames</x:v>
      </x:c>
      <x:c r="C2784" s="15" t="str">
        <x:v>Sunbury-on-Thames</x:v>
      </x:c>
      <x:c r="D2784" s="14" t="n">
        <x:v>21475</x:v>
      </x:c>
      <x:c r="E2784" s="13" t="str">
        <x:v>Town</x:v>
      </x:c>
      <x:c r="F2784" s="15" t="str">
        <x:v>Brooklands Close</x:v>
      </x:c>
      <x:c r="G2784" s="15" t="str">
        <x:v>Unit C3, Brooklands Close, Sunbury-on-Thames TW16 7DX</x:v>
      </x:c>
      <x:c r="H2784" s="13" t="str">
        <x:v>Current</x:v>
      </x:c>
      <x:c r="I2784" s="14" t="n">
        <x:v>2971</x:v>
      </x:c>
      <x:c r="J2784" s="13" t="str">
        <x:f>IF(AND(ISNUMBER(I2784),I2784&gt;0),IF(I2784&lt;=1000,"1–1,000",IF(I2784&lt;=2500,"1,001–2,500",IF(I2784&lt;=5000,"2,501–5,000",IF(I2784&lt;=10000,"5,001–10,000","10,001–15,000")))),"2,501–5,000")</x:f>
        <x:v>2,501–5,000</x:v>
      </x:c>
      <x:c r="K2784" s="16"/>
      <x:c r="L2784" s="43" t="str">
        <x:f>IF(AND(ISNUMBER(I2784),I2784&gt;0,ISNUMBER(K2784),K2784&gt;0),K2784/I2784,"n.a.")</x:f>
        <x:v>n.a.</x:v>
      </x:c>
      <x:c r="M2784" s="43"/>
      <x:c r="N2784" s="13" t="str">
        <x:v>No</x:v>
      </x:c>
      <x:c r="O2784" s="15" t="str">
        <x:v>6.2m eaves</x:v>
      </x:c>
      <x:c r="P2784" s="15" t="str">
        <x:v>1 loading door</x:v>
      </x:c>
      <x:c r="Q2784" s="15" t="str">
        <x:v>Industrial, workshop or storage accommodation with ancillary office space, parking.</x:v>
      </x:c>
      <x:c r="R2784" s="15" t="str">
        <x:v>Advertised to let</x:v>
      </x:c>
      <x:c r="S2784" s="15" t="str">
        <x:v>https://www.zoopla.co.uk/to-rent/commercial/details/73841274/</x:v>
      </x:c>
      <x:c r="T2784" s="15" t="str"/>
      <x:c r="U2784" s="15" t="str"/>
      <x:c r="V2784" s="15" t="str">
        <x:v>Sunbury-on-Thames — Brooklands Close</x:v>
      </x:c>
      <x:c r="W2784" s="15" t="str">
        <x:v>Individual unit ≤15,000 sq ft</x:v>
      </x:c>
      <x:c r="X2784" s="13" t="n">
        <x:f>IF(N2784="Yes",L2784,0)</x:f>
        <x:v>0</x:v>
      </x:c>
      <x:c r="Y2784" s="14" t="n">
        <x:v>1</x:v>
      </x:c>
      <x:c r="Z2784" s="13" t="str">
        <x:v>Industrial / workshop / storage</x:v>
      </x:c>
    </x:row>
    <x:row r="2785" ht="62" customHeight="1">
      <x:c r="A2785" s="13" t="str">
        <x:v>SE1805</x:v>
      </x:c>
      <x:c r="B2785" s="15" t="str">
        <x:v>Sunbury-on-Thames</x:v>
      </x:c>
      <x:c r="C2785" s="15" t="str">
        <x:v>Sunbury-on-Thames</x:v>
      </x:c>
      <x:c r="D2785" s="14" t="n">
        <x:v>21475</x:v>
      </x:c>
      <x:c r="E2785" s="13" t="str">
        <x:v>Town</x:v>
      </x:c>
      <x:c r="F2785" s="15" t="str">
        <x:v>International Business Centre</x:v>
      </x:c>
      <x:c r="G2785" s="15" t="str">
        <x:v>Unit International Business Centre, Sunbury, Brooklands Close, Sunbury-On-Thames TW16</x:v>
      </x:c>
      <x:c r="H2785" s="13" t="str">
        <x:v>Uncertain</x:v>
      </x:c>
      <x:c r="I2785" s="14" t="n">
        <x:v>7627</x:v>
      </x:c>
      <x:c r="J2785" s="13" t="str">
        <x:f>IF(AND(ISNUMBER(I2785),I2785&gt;0),IF(I2785&lt;=1000,"1–1,000",IF(I2785&lt;=2500,"1,001–2,500",IF(I2785&lt;=5000,"2,501–5,000",IF(I2785&lt;=10000,"5,001–10,000","10,001–15,000")))),"5,001–10,000")</x:f>
        <x:v>5,001–10,000</x:v>
      </x:c>
      <x:c r="K2785" s="16" t="n">
        <x:v>160385</x:v>
      </x:c>
      <x:c r="L2785" s="43" t="n">
        <x:f>IF(AND(ISNUMBER(I2785),I2785&gt;0,ISNUMBER(K2785),K2785&gt;0),K2785/I2785,"n.a.")</x:f>
        <x:v>21.028582666841483</x:v>
      </x:c>
      <x:c r="M2785" s="43" t="n">
        <x:v>21.03</x:v>
      </x:c>
      <x:c r="N2785" s="13" t="str">
        <x:v>No</x:v>
      </x:c>
      <x:c r="O2785" s="15" t="str">
        <x:v>Not stated</x:v>
      </x:c>
      <x:c r="P2785" s="15" t="str">
        <x:v>Electric Roller Shutter Door; The unit also benefits from vehicle loading to the front, electric roller shutter door, passenger lift, and heating and lighting throughout.</x:v>
      </x:c>
      <x:c r="Q2785" s="15" t="str">
        <x:v>Industrial, workshop or storage accommodation with ancillary office space, parking.</x:v>
      </x:c>
      <x:c r="R2785" s="15" t="str">
        <x:v>Availability or demise requires confirmation Unit J2: landlord gives 7,627 sq ft and refurbished; agent gives 8,278 sq ft and to be refurbished. One duplicate retained Uncertain pending resolution.</x:v>
      </x:c>
      <x:c r="S2785" s="15" t="str">
        <x:v>https://www.zoopla.co.uk/to-rent/commercial/details/73518261/</x:v>
      </x:c>
      <x:c r="T2785" s="15" t="str">
        <x:v>https://www.zoopla.co.uk/to-rent/commercial/details/73876226/</x:v>
      </x:c>
      <x:c r="U2785" s="15" t="str"/>
      <x:c r="V2785" s="15" t="str">
        <x:v>Sunbury-on-Thames — International Business Centre</x:v>
      </x:c>
      <x:c r="W2785" s="15" t="str">
        <x:v>Individual unit ≤15,000 sq ft</x:v>
      </x:c>
      <x:c r="X2785" s="13" t="n">
        <x:f>IF(N2785="Yes",L2785,0)</x:f>
        <x:v>0</x:v>
      </x:c>
      <x:c r="Y2785" s="14" t="n">
        <x:v>1</x:v>
      </x:c>
      <x:c r="Z2785" s="13" t="str">
        <x:v>Industrial / workshop / storage</x:v>
      </x:c>
    </x:row>
    <x:row r="2786" ht="42" customHeight="1">
      <x:c r="A2786" s="13" t="str">
        <x:v>SE1806</x:v>
      </x:c>
      <x:c r="B2786" s="15" t="str">
        <x:v>Walton-on-Thames</x:v>
      </x:c>
      <x:c r="C2786" s="15" t="str">
        <x:v>Walton-on-Thames</x:v>
      </x:c>
      <x:c r="D2786" s="14" t="n">
        <x:v>27020</x:v>
      </x:c>
      <x:c r="E2786" s="13" t="str">
        <x:v>Town</x:v>
      </x:c>
      <x:c r="F2786" s="15" t="str">
        <x:v>Hersham Trading Estate</x:v>
      </x:c>
      <x:c r="G2786" s="15" t="str">
        <x:v>25A Lyon Road, Walton-On-Thames KT12</x:v>
      </x:c>
      <x:c r="H2786" s="13" t="str">
        <x:v>Current</x:v>
      </x:c>
      <x:c r="I2786" s="14" t="n">
        <x:v>4500</x:v>
      </x:c>
      <x:c r="J2786" s="13" t="str">
        <x:f>IF(AND(ISNUMBER(I2786),I2786&gt;0),IF(I2786&lt;=1000,"1–1,000",IF(I2786&lt;=2500,"1,001–2,500",IF(I2786&lt;=5000,"2,501–5,000",IF(I2786&lt;=10000,"5,001–10,000","10,001–15,000")))),"2,501–5,000")</x:f>
        <x:v>2,501–5,000</x:v>
      </x:c>
      <x:c r="K2786" s="16" t="n">
        <x:v>76500</x:v>
      </x:c>
      <x:c r="L2786" s="43" t="n">
        <x:f>IF(AND(ISNUMBER(I2786),I2786&gt;0,ISNUMBER(K2786),K2786&gt;0),K2786/I2786,"n.a.")</x:f>
        <x:v>17</x:v>
      </x:c>
      <x:c r="M2786" s="43" t="n">
        <x:v>17</x:v>
      </x:c>
      <x:c r="N2786" s="13" t="str">
        <x:v>Yes</x:v>
      </x:c>
      <x:c r="O2786" s="15" t="str">
        <x:v>Max eaves height 6.94m / 22’ 9”; Min eaves height 3.55m / 11’ 8”</x:v>
      </x:c>
      <x:c r="P2786" s="15" t="str">
        <x:v>Concertina loading door</x:v>
      </x:c>
      <x:c r="Q2786" s="15" t="str">
        <x:v>Industrial, workshop or storage accommodation with ancillary office space, yard or loading area, parking, three-phase power.</x:v>
      </x:c>
      <x:c r="R2786" s="15" t="str">
        <x:v>Advertised to let</x:v>
      </x:c>
      <x:c r="S2786" s="15" t="str">
        <x:v>https://www.zoopla.co.uk/to-rent/commercial/details/71830913/</x:v>
      </x:c>
      <x:c r="T2786" s="15" t="str"/>
      <x:c r="U2786" s="15" t="str"/>
      <x:c r="V2786" s="15" t="str">
        <x:v>Walton-on-Thames — Hersham Trading Estate</x:v>
      </x:c>
      <x:c r="W2786" s="15" t="str">
        <x:v>Individual unit ≤15,000 sq ft</x:v>
      </x:c>
      <x:c r="X2786" s="13" t="n">
        <x:f>IF(N2786="Yes",L2786,0)</x:f>
        <x:v>17</x:v>
      </x:c>
      <x:c r="Y2786" s="14" t="n">
        <x:v>1</x:v>
      </x:c>
      <x:c r="Z2786" s="13" t="str">
        <x:v>Industrial / workshop / storage</x:v>
      </x:c>
    </x:row>
    <x:row r="2787" ht="42" customHeight="1">
      <x:c r="A2787" s="13" t="str">
        <x:v>SE1807</x:v>
      </x:c>
      <x:c r="B2787" s="15" t="str">
        <x:v>West Molesey</x:v>
      </x:c>
      <x:c r="C2787" s="15" t="str">
        <x:v>West Molesey</x:v>
      </x:c>
      <x:c r="D2787" s="14" t="n">
        <x:v>47150</x:v>
      </x:c>
      <x:c r="E2787" s="13" t="str">
        <x:v>Town</x:v>
      </x:c>
      <x:c r="F2787" s="15" t="str">
        <x:v>Central Park / West Molesey Trading Estate</x:v>
      </x:c>
      <x:c r="G2787" s="15" t="str">
        <x:v>34c, Central Park Estate, West Molesey, UK, Unit C, 34 Central Park Estate, Central Avenue KT8</x:v>
      </x:c>
      <x:c r="H2787" s="13" t="str">
        <x:v>Current</x:v>
      </x:c>
      <x:c r="I2787" s="14" t="n">
        <x:v>2316</x:v>
      </x:c>
      <x:c r="J2787" s="13" t="str">
        <x:f>IF(AND(ISNUMBER(I2787),I2787&gt;0),IF(I2787&lt;=1000,"1–1,000",IF(I2787&lt;=2500,"1,001–2,500",IF(I2787&lt;=5000,"2,501–5,000",IF(I2787&lt;=10000,"5,001–10,000","10,001–15,000")))),"1,001–2,500")</x:f>
        <x:v>1,001–2,500</x:v>
      </x:c>
      <x:c r="K2787" s="16" t="n">
        <x:v>39950</x:v>
      </x:c>
      <x:c r="L2787" s="43" t="n">
        <x:f>IF(AND(ISNUMBER(I2787),I2787&gt;0,ISNUMBER(K2787),K2787&gt;0),K2787/I2787,"n.a.")</x:f>
        <x:v>17.249568221070813</x:v>
      </x:c>
      <x:c r="M2787" s="43"/>
      <x:c r="N2787" s="13" t="str">
        <x:v>Yes</x:v>
      </x:c>
      <x:c r="O2787" s="15" t="str">
        <x:v>Max eaves height to Apex 8m</x:v>
      </x:c>
      <x:c r="P2787" s="15" t="str">
        <x:v>Roller shutter loading doors</x:v>
      </x:c>
      <x:c r="Q2787" s="15" t="str">
        <x:v>Industrial, workshop or storage accommodation with ancillary office space, parking.</x:v>
      </x:c>
      <x:c r="R2787" s="15" t="str">
        <x:v>Advertised to let 2,316 sq ft whole Unit 34C; 524 sq ft component caused erroneous portal £76.24 rate, rejected.</x:v>
      </x:c>
      <x:c r="S2787" s="15" t="str">
        <x:v>https://www.zoopla.co.uk/to-rent/commercial/details/72538808/</x:v>
      </x:c>
      <x:c r="T2787" s="15" t="str"/>
      <x:c r="U2787" s="15" t="str"/>
      <x:c r="V2787" s="15" t="str">
        <x:v>West Molesey — Central Park / West Molesey Trading Estate</x:v>
      </x:c>
      <x:c r="W2787" s="15" t="str">
        <x:v>Individual unit ≤15,000 sq ft</x:v>
      </x:c>
      <x:c r="X2787" s="13" t="n">
        <x:f>IF(N2787="Yes",L2787,0)</x:f>
        <x:v>17.249568221070813</x:v>
      </x:c>
      <x:c r="Y2787" s="14" t="n">
        <x:v>1</x:v>
      </x:c>
      <x:c r="Z2787" s="13" t="str">
        <x:v>Industrial / workshop / storage</x:v>
      </x:c>
    </x:row>
    <x:row r="2788" ht="42" customHeight="1">
      <x:c r="A2788" s="13" t="str">
        <x:v>SE1808</x:v>
      </x:c>
      <x:c r="B2788" s="15" t="str">
        <x:v>West Molesey</x:v>
      </x:c>
      <x:c r="C2788" s="15" t="str">
        <x:v>West Molesey</x:v>
      </x:c>
      <x:c r="D2788" s="14" t="n">
        <x:v>47150</x:v>
      </x:c>
      <x:c r="E2788" s="13" t="str">
        <x:v>Town</x:v>
      </x:c>
      <x:c r="F2788" s="15" t="str">
        <x:v>Central Park / West Molesey Trading Estate</x:v>
      </x:c>
      <x:c r="G2788" s="15" t="str">
        <x:v>Unit 34D, Central Park Estate, Central Avenue, West Molesey KT8</x:v>
      </x:c>
      <x:c r="H2788" s="13" t="str">
        <x:v>Current</x:v>
      </x:c>
      <x:c r="I2788" s="14" t="n">
        <x:v>4653</x:v>
      </x:c>
      <x:c r="J2788" s="13" t="str">
        <x:f>IF(AND(ISNUMBER(I2788),I2788&gt;0),IF(I2788&lt;=1000,"1–1,000",IF(I2788&lt;=2500,"1,001–2,500",IF(I2788&lt;=5000,"2,501–5,000",IF(I2788&lt;=10000,"5,001–10,000","10,001–15,000")))),"2,501–5,000")</x:f>
        <x:v>2,501–5,000</x:v>
      </x:c>
      <x:c r="K2788" s="16" t="n">
        <x:v>79100</x:v>
      </x:c>
      <x:c r="L2788" s="43" t="n">
        <x:f>IF(AND(ISNUMBER(I2788),I2788&gt;0,ISNUMBER(K2788),K2788&gt;0),K2788/I2788,"n.a.")</x:f>
        <x:v>16.999785084891467</x:v>
      </x:c>
      <x:c r="M2788" s="43" t="n">
        <x:v>17</x:v>
      </x:c>
      <x:c r="N2788" s="13" t="str">
        <x:v>Yes</x:v>
      </x:c>
      <x:c r="O2788" s="15" t="str">
        <x:v>Max eaves height to Apex 8m; Max eaves height to Apex 8 m</x:v>
      </x:c>
      <x:c r="P2788" s="15" t="str">
        <x:v>Roller shutter loading doors; Roller shutter loading doors</x:v>
      </x:c>
      <x:c r="Q2788" s="15" t="str">
        <x:v>Industrial, workshop or storage accommodation with ancillary office space, parking.</x:v>
      </x:c>
      <x:c r="R2788" s="15" t="str">
        <x:v>Advertised to let</x:v>
      </x:c>
      <x:c r="S2788" s="15" t="str">
        <x:v>https://www.zoopla.co.uk/to-rent/commercial/details/71832373/</x:v>
      </x:c>
      <x:c r="T2788" s="15" t="str"/>
      <x:c r="U2788" s="15" t="str"/>
      <x:c r="V2788" s="15" t="str">
        <x:v>West Molesey — Central Park / West Molesey Trading Estate</x:v>
      </x:c>
      <x:c r="W2788" s="15" t="str">
        <x:v>Individual unit ≤15,000 sq ft</x:v>
      </x:c>
      <x:c r="X2788" s="13" t="n">
        <x:f>IF(N2788="Yes",L2788,0)</x:f>
        <x:v>16.999785084891467</x:v>
      </x:c>
      <x:c r="Y2788" s="14" t="n">
        <x:v>1</x:v>
      </x:c>
      <x:c r="Z2788" s="13" t="str">
        <x:v>Industrial / workshop / storage</x:v>
      </x:c>
    </x:row>
    <x:row r="2789" ht="42" customHeight="1">
      <x:c r="A2789" s="13" t="str">
        <x:v>SE1809</x:v>
      </x:c>
      <x:c r="B2789" s="15" t="str">
        <x:v>West Molesey</x:v>
      </x:c>
      <x:c r="C2789" s="15" t="str">
        <x:v>West Molesey</x:v>
      </x:c>
      <x:c r="D2789" s="14" t="n">
        <x:v>47150</x:v>
      </x:c>
      <x:c r="E2789" s="13" t="str">
        <x:v>Town</x:v>
      </x:c>
      <x:c r="F2789" s="15" t="str">
        <x:v>West Molesey Trading Estate</x:v>
      </x:c>
      <x:c r="G2789" s="15" t="str">
        <x:v>Glebe House, Armfield Close, West Molesey KT8</x:v>
      </x:c>
      <x:c r="H2789" s="13" t="str">
        <x:v>Current</x:v>
      </x:c>
      <x:c r="I2789" s="14" t="n">
        <x:v>940</x:v>
      </x:c>
      <x:c r="J2789" s="13" t="str">
        <x:f>IF(AND(ISNUMBER(I2789),I2789&gt;0),IF(I2789&lt;=1000,"1–1,000",IF(I2789&lt;=2500,"1,001–2,500",IF(I2789&lt;=5000,"2,501–5,000",IF(I2789&lt;=10000,"5,001–10,000","10,001–15,000")))),"1–1,000")</x:f>
        <x:v>1–1,000</x:v>
      </x:c>
      <x:c r="K2789" s="16" t="n">
        <x:v>16740</x:v>
      </x:c>
      <x:c r="L2789" s="43" t="n">
        <x:f>IF(AND(ISNUMBER(I2789),I2789&gt;0,ISNUMBER(K2789),K2789&gt;0),K2789/I2789,"n.a.")</x:f>
        <x:v>17.80851063829787</x:v>
      </x:c>
      <x:c r="M2789" s="43" t="n">
        <x:v>17.81</x:v>
      </x:c>
      <x:c r="N2789" s="13" t="str">
        <x:v>Yes</x:v>
      </x:c>
      <x:c r="O2789" s="15" t="str">
        <x:v>Minimum eaves height 2.43m/7'11"; Maximum eaves height 5.55m/18'1"</x:v>
      </x:c>
      <x:c r="P2789" s="15" t="str">
        <x:v>Not stated</x:v>
      </x:c>
      <x:c r="Q2789" s="15" t="str">
        <x:v>Industrial, workshop or storage accommodation with parking, three-phase power.</x:v>
      </x:c>
      <x:c r="R2789" s="15" t="str">
        <x:v>Advertised to let</x:v>
      </x:c>
      <x:c r="S2789" s="15" t="str">
        <x:v>https://www.zoopla.co.uk/to-rent/commercial/details/73577748/</x:v>
      </x:c>
      <x:c r="T2789" s="15" t="str"/>
      <x:c r="U2789" s="15" t="str"/>
      <x:c r="V2789" s="15" t="str">
        <x:v>West Molesey — West Molesey Trading Estate</x:v>
      </x:c>
      <x:c r="W2789" s="15" t="str">
        <x:v>Individual unit ≤15,000 sq ft</x:v>
      </x:c>
      <x:c r="X2789" s="13" t="n">
        <x:f>IF(N2789="Yes",L2789,0)</x:f>
        <x:v>17.80851063829787</x:v>
      </x:c>
      <x:c r="Y2789" s="14" t="n">
        <x:v>1</x:v>
      </x:c>
      <x:c r="Z2789" s="13" t="str">
        <x:v>Industrial / workshop / storage</x:v>
      </x:c>
    </x:row>
    <x:row r="2790" ht="42" customHeight="1">
      <x:c r="A2790" s="13" t="str">
        <x:v>SE1810</x:v>
      </x:c>
      <x:c r="B2790" s="15" t="str">
        <x:v>West Molesey</x:v>
      </x:c>
      <x:c r="C2790" s="15" t="str">
        <x:v>West Molesey</x:v>
      </x:c>
      <x:c r="D2790" s="14" t="n">
        <x:v>47150</x:v>
      </x:c>
      <x:c r="E2790" s="13" t="str">
        <x:v>Town</x:v>
      </x:c>
      <x:c r="F2790" s="15" t="str">
        <x:v>West Molesey Trading Estate</x:v>
      </x:c>
      <x:c r="G2790" s="15" t="str">
        <x:v>Unit 2, Glebe House, Armfield Close, West Molesey KT8</x:v>
      </x:c>
      <x:c r="H2790" s="13" t="str">
        <x:v>Current</x:v>
      </x:c>
      <x:c r="I2790" s="14" t="n">
        <x:v>2530</x:v>
      </x:c>
      <x:c r="J2790" s="13" t="str">
        <x:f>IF(AND(ISNUMBER(I2790),I2790&gt;0),IF(I2790&lt;=1000,"1–1,000",IF(I2790&lt;=2500,"1,001–2,500",IF(I2790&lt;=5000,"2,501–5,000",IF(I2790&lt;=10000,"5,001–10,000","10,001–15,000")))),"2,501–5,000")</x:f>
        <x:v>2,501–5,000</x:v>
      </x:c>
      <x:c r="K2790" s="16" t="n">
        <x:v>37950</x:v>
      </x:c>
      <x:c r="L2790" s="43" t="n">
        <x:f>IF(AND(ISNUMBER(I2790),I2790&gt;0,ISNUMBER(K2790),K2790&gt;0),K2790/I2790,"n.a.")</x:f>
        <x:v>15</x:v>
      </x:c>
      <x:c r="M2790" s="43" t="n">
        <x:v>15</x:v>
      </x:c>
      <x:c r="N2790" s="13" t="str">
        <x:v>Yes</x:v>
      </x:c>
      <x:c r="O2790" s="15" t="str">
        <x:v>Minimum eaves height 6.92m /22'8"; Maximum eaves height 3.26m / 10'8"</x:v>
      </x:c>
      <x:c r="P2790" s="15" t="str">
        <x:v>Roller shutter loading door</x:v>
      </x:c>
      <x:c r="Q2790" s="15" t="str">
        <x:v>Industrial, workshop or storage accommodation with parking, three-phase power.</x:v>
      </x:c>
      <x:c r="R2790" s="15" t="str">
        <x:v>Advertised to let</x:v>
      </x:c>
      <x:c r="S2790" s="15" t="str">
        <x:v>https://www.zoopla.co.uk/to-rent/commercial/details/73574070/</x:v>
      </x:c>
      <x:c r="T2790" s="15" t="str"/>
      <x:c r="U2790" s="15" t="str"/>
      <x:c r="V2790" s="15" t="str">
        <x:v>West Molesey — West Molesey Trading Estate</x:v>
      </x:c>
      <x:c r="W2790" s="15" t="str">
        <x:v>Individual unit ≤15,000 sq ft</x:v>
      </x:c>
      <x:c r="X2790" s="13" t="n">
        <x:f>IF(N2790="Yes",L2790,0)</x:f>
        <x:v>15</x:v>
      </x:c>
      <x:c r="Y2790" s="14" t="n">
        <x:v>1</x:v>
      </x:c>
      <x:c r="Z2790" s="13" t="str">
        <x:v>Industrial / workshop / storage</x:v>
      </x:c>
    </x:row>
    <x:row r="2791" ht="49" customHeight="1">
      <x:c r="A2791" s="13" t="str">
        <x:v>SE1811</x:v>
      </x:c>
      <x:c r="B2791" s="15" t="str">
        <x:v>Ash and Ash Vale</x:v>
      </x:c>
      <x:c r="C2791" s="15" t="str">
        <x:v>Ash Vale</x:v>
      </x:c>
      <x:c r="D2791" s="14"/>
      <x:c r="E2791" s="13" t="str">
        <x:v>Town</x:v>
      </x:c>
      <x:c r="F2791" s="15" t="str">
        <x:v>The Royston Centre</x:v>
      </x:c>
      <x:c r="G2791" s="15" t="str">
        <x:v>Unit 4, The Royston Centre, Lynchford Road, Ash Vale GU12 5PQ</x:v>
      </x:c>
      <x:c r="H2791" s="13" t="str">
        <x:v>Current</x:v>
      </x:c>
      <x:c r="I2791" s="14" t="n">
        <x:v>2807</x:v>
      </x:c>
      <x:c r="J2791" s="13" t="str">
        <x:f>IF(AND(ISNUMBER(I2791),I2791&gt;0),IF(I2791&lt;=1000,"1–1,000",IF(I2791&lt;=2500,"1,001–2,500",IF(I2791&lt;=5000,"2,501–5,000",IF(I2791&lt;=10000,"5,001–10,000","10,001–15,000")))),"2,501–5,000")</x:f>
        <x:v>2,501–5,000</x:v>
      </x:c>
      <x:c r="K2791" s="16" t="n">
        <x:v>28068</x:v>
      </x:c>
      <x:c r="L2791" s="43" t="n">
        <x:f>IF(AND(ISNUMBER(I2791),I2791&gt;0,ISNUMBER(K2791),K2791&gt;0),K2791/I2791,"n.a.")</x:f>
        <x:v>9.999287495546847</x:v>
      </x:c>
      <x:c r="M2791" s="43"/>
      <x:c r="N2791" s="13" t="str">
        <x:v>No</x:v>
      </x:c>
      <x:c r="O2791" s="15" t="str">
        <x:v>6m eaves (Mileway combined particulars)</x:v>
      </x:c>
      <x:c r="P2791" s="15" t="str">
        <x:v>Roller shutter door and covered loading bay</x:v>
      </x:c>
      <x:c r="Q2791" s="15" t="str">
        <x:v>Steel portal frame industrial unit with ancillary ground and first-floor offices, parking and kitchen/WC.</x:v>
      </x:c>
      <x:c r="R2791" s="15" t="str">
        <x:v>Advertised to let; individual agent particulars verified £28,068 annual rent is a limited-time promotional offer dependent on lease terms; excluded from comparable rental average. Rightmove agent quotes POA. Host BUA population not separately matched.</x:v>
      </x:c>
      <x:c r="S2791" s="15" t="str">
        <x:v>https://www.rightmove.co.uk/properties/748025855745697#/?channel=COM_LET</x:v>
      </x:c>
      <x:c r="T2791" s="15" t="str">
        <x:v>https://www.zoopla.co.uk/to-rent/commercial/details/74579033/</x:v>
      </x:c>
      <x:c r="U2791" s="15" t="str"/>
      <x:c r="V2791" s="15" t="str">
        <x:v>Ash and Ash Vale — The Royston Centre</x:v>
      </x:c>
      <x:c r="W2791" s="15" t="str">
        <x:v>Individual unit ≤15,000 sq ft</x:v>
      </x:c>
      <x:c r="X2791" s="13" t="n">
        <x:f>IF(N2791="Yes",L2791,0)</x:f>
        <x:v>0</x:v>
      </x:c>
      <x:c r="Y2791" s="14" t="n">
        <x:v>1</x:v>
      </x:c>
      <x:c r="Z2791" s="13" t="str">
        <x:v>Industrial / workshop / storage</x:v>
      </x:c>
    </x:row>
    <x:row r="2792" ht="49" customHeight="1">
      <x:c r="A2792" s="13" t="str">
        <x:v>SE1812</x:v>
      </x:c>
      <x:c r="B2792" s="15" t="str">
        <x:v>Ash and Ash Vale</x:v>
      </x:c>
      <x:c r="C2792" s="15" t="str">
        <x:v>Ash Vale</x:v>
      </x:c>
      <x:c r="D2792" s="14"/>
      <x:c r="E2792" s="13" t="str">
        <x:v>Town</x:v>
      </x:c>
      <x:c r="F2792" s="15" t="str">
        <x:v>The Royston Centre</x:v>
      </x:c>
      <x:c r="G2792" s="15" t="str">
        <x:v>Unit 5, The Royston Centre, Lynchford Road, Ash Vale GU12 5PQ</x:v>
      </x:c>
      <x:c r="H2792" s="13" t="str">
        <x:v>Current</x:v>
      </x:c>
      <x:c r="I2792" s="14" t="n">
        <x:v>6249</x:v>
      </x:c>
      <x:c r="J2792" s="13" t="str">
        <x:f>IF(AND(ISNUMBER(I2792),I2792&gt;0),IF(I2792&lt;=1000,"1–1,000",IF(I2792&lt;=2500,"1,001–2,500",IF(I2792&lt;=5000,"2,501–5,000",IF(I2792&lt;=10000,"5,001–10,000","10,001–15,000")))),"5,001–10,000")</x:f>
        <x:v>5,001–10,000</x:v>
      </x:c>
      <x:c r="K2792" s="16"/>
      <x:c r="L2792" s="43" t="str">
        <x:f>IF(AND(ISNUMBER(I2792),I2792&gt;0,ISNUMBER(K2792),K2792&gt;0),K2792/I2792,"n.a.")</x:f>
        <x:v>n.a.</x:v>
      </x:c>
      <x:c r="M2792" s="43"/>
      <x:c r="N2792" s="13" t="str">
        <x:v>No</x:v>
      </x:c>
      <x:c r="O2792" s="15" t="str">
        <x:v>6m eaves (Mileway combined particulars)</x:v>
      </x:c>
      <x:c r="P2792" s="15" t="str">
        <x:v>Electric roller shutter door and covered loading bay</x:v>
      </x:c>
      <x:c r="Q2792" s="15" t="str">
        <x:v>Steel portal frame industrial unit with ancillary ground and first-floor offices, parking and kitchen/WC.</x:v>
      </x:c>
      <x:c r="R2792" s="15" t="str">
        <x:v>Advertised to let; individual agent particulars verified Mileway body states £9,375 without an explicit period for Unit5; annual rent left blank. Rightmove agent quotes POA. Ground floor5,187sqft plus first-floor office1,062sqft totals6,249sqft. Host BUA population not separately matched.</x:v>
      </x:c>
      <x:c r="S2792" s="15" t="str">
        <x:v>https://www.rightmove.co.uk/properties/763464524723552#/?channel=COM_LET</x:v>
      </x:c>
      <x:c r="T2792" s="15" t="str">
        <x:v>https://www.zoopla.co.uk/to-rent/commercial/details/74579033/</x:v>
      </x:c>
      <x:c r="U2792" s="15" t="str"/>
      <x:c r="V2792" s="15" t="str">
        <x:v>Ash and Ash Vale — The Royston Centre</x:v>
      </x:c>
      <x:c r="W2792" s="15" t="str">
        <x:v>Individual unit ≤15,000 sq ft</x:v>
      </x:c>
      <x:c r="X2792" s="13" t="n">
        <x:f>IF(N2792="Yes",L2792,0)</x:f>
        <x:v>0</x:v>
      </x:c>
      <x:c r="Y2792" s="14" t="n">
        <x:v>1</x:v>
      </x:c>
      <x:c r="Z2792" s="13" t="str">
        <x:v>Industrial / workshop / storage</x:v>
      </x:c>
    </x:row>
    <x:row r="2793" ht="42" customHeight="1">
      <x:c r="A2793" s="13" t="str">
        <x:v>SE1813</x:v>
      </x:c>
      <x:c r="B2793" s="15" t="str">
        <x:v>Basingstoke</x:v>
      </x:c>
      <x:c r="C2793" s="15" t="str">
        <x:v>Hatch</x:v>
      </x:c>
      <x:c r="D2793" s="14"/>
      <x:c r="E2793" s="13" t="str">
        <x:v>Nearby</x:v>
      </x:c>
      <x:c r="F2793" s="15" t="str">
        <x:v>Hatch Industrial Park</x:v>
      </x:c>
      <x:c r="G2793" s="15" t="str">
        <x:v>Unit 4, Hatch Industrial Park, Greywell Road</x:v>
      </x:c>
      <x:c r="H2793" s="13" t="str">
        <x:v>Current</x:v>
      </x:c>
      <x:c r="I2793" s="14" t="n">
        <x:v>5362</x:v>
      </x:c>
      <x:c r="J2793" s="13" t="str">
        <x:f>IF(AND(ISNUMBER(I2793),I2793&gt;0),IF(I2793&lt;=1000,"1–1,000",IF(I2793&lt;=2500,"1,001–2,500",IF(I2793&lt;=5000,"2,501–5,000",IF(I2793&lt;=10000,"5,001–10,000","10,001–15,000")))),"5,001–10,000")</x:f>
        <x:v>5,001–10,000</x:v>
      </x:c>
      <x:c r="K2793" s="16" t="n">
        <x:v>79090</x:v>
      </x:c>
      <x:c r="L2793" s="43" t="n">
        <x:f>IF(AND(ISNUMBER(I2793),I2793&gt;0,ISNUMBER(K2793),K2793&gt;0),K2793/I2793,"n.a.")</x:f>
        <x:v>14.750093248787765</x:v>
      </x:c>
      <x:c r="M2793" s="43" t="n">
        <x:v>14.75</x:v>
      </x:c>
      <x:c r="N2793" s="13" t="str">
        <x:v>Yes</x:v>
      </x:c>
      <x:c r="O2793" s="15" t="str">
        <x:v>7.5m haunch / 10.1m ridge</x:v>
      </x:c>
      <x:c r="P2793" s="15" t="str">
        <x:v>Electric up-and-over 4m × 4m</x:v>
      </x:c>
      <x:c r="Q2793" s="15" t="str">
        <x:v>Modern warehouse with office and five parking spaces.</x:v>
      </x:c>
      <x:c r="R2793" s="15" t="str">
        <x:v>Advertised to let Host BUA population not separately matched.</x:v>
      </x:c>
      <x:c r="S2793" s="15" t="str">
        <x:v>https://www.zoopla.co.uk/to-rent/commercial/details/73200762/</x:v>
      </x:c>
      <x:c r="T2793" s="15" t="str"/>
      <x:c r="U2793" s="15" t="str"/>
      <x:c r="V2793" s="15" t="str">
        <x:v>Basingstoke — Hatch Industrial Park</x:v>
      </x:c>
      <x:c r="W2793" s="15" t="str">
        <x:v>Individual unit ≤15,000 sq ft</x:v>
      </x:c>
      <x:c r="X2793" s="13" t="n">
        <x:f>IF(N2793="Yes",L2793,0)</x:f>
        <x:v>14.750093248787765</x:v>
      </x:c>
      <x:c r="Y2793" s="14" t="n">
        <x:v>1</x:v>
      </x:c>
      <x:c r="Z2793" s="13" t="str">
        <x:v>Industrial / workshop / storage</x:v>
      </x:c>
    </x:row>
    <x:row r="2794" ht="42" customHeight="1">
      <x:c r="A2794" s="13" t="str">
        <x:v>SE1814</x:v>
      </x:c>
      <x:c r="B2794" s="15" t="str">
        <x:v>Basingstoke</x:v>
      </x:c>
      <x:c r="C2794" s="15" t="str">
        <x:v>Herriard</x:v>
      </x:c>
      <x:c r="D2794" s="14"/>
      <x:c r="E2794" s="13" t="str">
        <x:v>Nearby</x:v>
      </x:c>
      <x:c r="F2794" s="15" t="str">
        <x:v>Herriard Nursery</x:v>
      </x:c>
      <x:c r="G2794" s="15" t="str">
        <x:v>Herriard Nursery, Herriard</x:v>
      </x:c>
      <x:c r="H2794" s="13" t="str">
        <x:v>Current</x:v>
      </x:c>
      <x:c r="I2794" s="14" t="n">
        <x:v>2863</x:v>
      </x:c>
      <x:c r="J2794" s="13" t="str">
        <x:f>IF(AND(ISNUMBER(I2794),I2794&gt;0),IF(I2794&lt;=1000,"1–1,000",IF(I2794&lt;=2500,"1,001–2,500",IF(I2794&lt;=5000,"2,501–5,000",IF(I2794&lt;=10000,"5,001–10,000","10,001–15,000")))),"2,501–5,000")</x:f>
        <x:v>2,501–5,000</x:v>
      </x:c>
      <x:c r="K2794" s="16" t="n">
        <x:v>31493</x:v>
      </x:c>
      <x:c r="L2794" s="43" t="n">
        <x:f>IF(AND(ISNUMBER(I2794),I2794&gt;0,ISNUMBER(K2794),K2794&gt;0),K2794/I2794,"n.a.")</x:f>
        <x:v>11</x:v>
      </x:c>
      <x:c r="M2794" s="43" t="n">
        <x:v>11</x:v>
      </x:c>
      <x:c r="N2794" s="13" t="str">
        <x:v>Yes</x:v>
      </x:c>
      <x:c r="O2794" s="15" t="str">
        <x:v>Not stated</x:v>
      </x:c>
      <x:c r="P2794" s="15" t="str">
        <x:v>Large timber front doors</x:v>
      </x:c>
      <x:c r="Q2794" s="15" t="str">
        <x:v>Food-production/storage fit-out with cold storage and yard.</x:v>
      </x:c>
      <x:c r="R2794" s="15" t="str">
        <x:v>Advertised to let Host BUA population not separately matched.</x:v>
      </x:c>
      <x:c r="S2794" s="15" t="str">
        <x:v>https://www.zoopla.co.uk/to-rent/commercial/details/73918693/</x:v>
      </x:c>
      <x:c r="T2794" s="15" t="str">
        <x:v>https://www.zoopla.co.uk/to-rent/commercial/details/73898065/</x:v>
      </x:c>
      <x:c r="U2794" s="15" t="str"/>
      <x:c r="V2794" s="15" t="str">
        <x:v>Basingstoke — Herriard Nursery</x:v>
      </x:c>
      <x:c r="W2794" s="15" t="str">
        <x:v>Individual unit ≤15,000 sq ft</x:v>
      </x:c>
      <x:c r="X2794" s="13" t="n">
        <x:f>IF(N2794="Yes",L2794,0)</x:f>
        <x:v>11</x:v>
      </x:c>
      <x:c r="Y2794" s="14" t="n">
        <x:v>1</x:v>
      </x:c>
      <x:c r="Z2794" s="13" t="str">
        <x:v>Industrial / workshop / storage</x:v>
      </x:c>
    </x:row>
    <x:row r="2795" ht="42" customHeight="1">
      <x:c r="A2795" s="13" t="str">
        <x:v>SE1815</x:v>
      </x:c>
      <x:c r="B2795" s="15" t="str">
        <x:v>Basingstoke</x:v>
      </x:c>
      <x:c r="C2795" s="15" t="str">
        <x:v>Basingstoke</x:v>
      </x:c>
      <x:c r="D2795" s="14" t="n">
        <x:v>117210</x:v>
      </x:c>
      <x:c r="E2795" s="13" t="str">
        <x:v>Town</x:v>
      </x:c>
      <x:c r="F2795" s="15" t="str">
        <x:v>Chineham Park</x:v>
      </x:c>
      <x:c r="G2795" s="15" t="str">
        <x:v>Unit 3B, Beechwood, Chineham Park</x:v>
      </x:c>
      <x:c r="H2795" s="13" t="str">
        <x:v>Current</x:v>
      </x:c>
      <x:c r="I2795" s="14" t="n">
        <x:v>4114</x:v>
      </x:c>
      <x:c r="J2795" s="13" t="str">
        <x:f>IF(AND(ISNUMBER(I2795),I2795&gt;0),IF(I2795&lt;=1000,"1–1,000",IF(I2795&lt;=2500,"1,001–2,500",IF(I2795&lt;=5000,"2,501–5,000",IF(I2795&lt;=10000,"5,001–10,000","10,001–15,000")))),"2,501–5,000")</x:f>
        <x:v>2,501–5,000</x:v>
      </x:c>
      <x:c r="K2795" s="16"/>
      <x:c r="L2795" s="43" t="str">
        <x:f>IF(AND(ISNUMBER(I2795),I2795&gt;0,ISNUMBER(K2795),K2795&gt;0),K2795/I2795,"n.a.")</x:f>
        <x:v>n.a.</x:v>
      </x:c>
      <x:c r="M2795" s="43"/>
      <x:c r="N2795" s="13" t="str">
        <x:v>No</x:v>
      </x:c>
      <x:c r="O2795" s="15" t="str">
        <x:v>Not stated</x:v>
      </x:c>
      <x:c r="P2795" s="15" t="str">
        <x:v>Not stated</x:v>
      </x:c>
      <x:c r="Q2795" s="15" t="str">
        <x:v>Refurbished warehouse advertised available.</x:v>
      </x:c>
      <x:c r="R2795" s="15" t="str">
        <x:v>Advertised to let Result card verifies type, size and availability; detail text failed to load, specifications unavailable.</x:v>
      </x:c>
      <x:c r="S2795" s="15" t="str">
        <x:v>https://www.rightmove.co.uk/properties/773341189997984#/?channel=COM_LET</x:v>
      </x:c>
      <x:c r="T2795" s="15" t="str"/>
      <x:c r="U2795" s="15" t="str"/>
      <x:c r="V2795" s="15" t="str">
        <x:v>Basingstoke — Chineham Park</x:v>
      </x:c>
      <x:c r="W2795" s="15" t="str">
        <x:v>Individual unit ≤15,000 sq ft</x:v>
      </x:c>
      <x:c r="X2795" s="13" t="n">
        <x:f>IF(N2795="Yes",L2795,0)</x:f>
        <x:v>0</x:v>
      </x:c>
      <x:c r="Y2795" s="14" t="n">
        <x:v>1</x:v>
      </x:c>
      <x:c r="Z2795" s="13" t="str">
        <x:v>Industrial / workshop / storage</x:v>
      </x:c>
    </x:row>
    <x:row r="2796" ht="42" customHeight="1">
      <x:c r="A2796" s="13" t="str">
        <x:v>SE1816</x:v>
      </x:c>
      <x:c r="B2796" s="15" t="str">
        <x:v>Basingstoke</x:v>
      </x:c>
      <x:c r="C2796" s="15" t="str">
        <x:v>Basingstoke</x:v>
      </x:c>
      <x:c r="D2796" s="14" t="n">
        <x:v>117210</x:v>
      </x:c>
      <x:c r="E2796" s="13" t="str">
        <x:v>Town</x:v>
      </x:c>
      <x:c r="F2796" s="15" t="str">
        <x:v>Devonshire Business Park</x:v>
      </x:c>
      <x:c r="G2796" s="15" t="str">
        <x:v>Unit 10, Devonshire Business Park</x:v>
      </x:c>
      <x:c r="H2796" s="13" t="str">
        <x:v>Current</x:v>
      </x:c>
      <x:c r="I2796" s="14" t="n">
        <x:v>1479</x:v>
      </x:c>
      <x:c r="J2796" s="13" t="str">
        <x:f>IF(AND(ISNUMBER(I2796),I2796&gt;0),IF(I2796&lt;=1000,"1–1,000",IF(I2796&lt;=2500,"1,001–2,500",IF(I2796&lt;=5000,"2,501–5,000",IF(I2796&lt;=10000,"5,001–10,000","10,001–15,000")))),"1,001–2,500")</x:f>
        <x:v>1,001–2,500</x:v>
      </x:c>
      <x:c r="K2796" s="16" t="n">
        <x:v>23000</x:v>
      </x:c>
      <x:c r="L2796" s="43" t="n">
        <x:f>IF(AND(ISNUMBER(I2796),I2796&gt;0,ISNUMBER(K2796),K2796&gt;0),K2796/I2796,"n.a.")</x:f>
        <x:v>15.55104800540906</x:v>
      </x:c>
      <x:c r="M2796" s="43" t="n">
        <x:v>15.55</x:v>
      </x:c>
      <x:c r="N2796" s="13" t="str">
        <x:v>Yes</x:v>
      </x:c>
      <x:c r="O2796" s="15" t="str">
        <x:v>6.9m minimum eaves</x:v>
      </x:c>
      <x:c r="P2796" s="15" t="str">
        <x:v>Electric roller 3m wide × 4.5m high</x:v>
      </x:c>
      <x:c r="Q2796" s="15" t="str">
        <x:v>Shell warehouse with WC and two parking spaces.</x:v>
      </x:c>
      <x:c r="R2796" s="15" t="str">
        <x:v>Advertised to let Combined 3,406 sqft option not additionally counted.</x:v>
      </x:c>
      <x:c r="S2796" s="15" t="str">
        <x:v>https://www.zoopla.co.uk/to-rent/commercial/details/72670892/</x:v>
      </x:c>
      <x:c r="T2796" s="15" t="str"/>
      <x:c r="U2796" s="15" t="str"/>
      <x:c r="V2796" s="15" t="str">
        <x:v>Basingstoke — Devonshire Business Park</x:v>
      </x:c>
      <x:c r="W2796" s="15" t="str">
        <x:v>Individual unit ≤15,000 sq ft</x:v>
      </x:c>
      <x:c r="X2796" s="13" t="n">
        <x:f>IF(N2796="Yes",L2796,0)</x:f>
        <x:v>15.55104800540906</x:v>
      </x:c>
      <x:c r="Y2796" s="14" t="n">
        <x:v>1</x:v>
      </x:c>
      <x:c r="Z2796" s="13" t="str">
        <x:v>Industrial / workshop / storage</x:v>
      </x:c>
    </x:row>
    <x:row r="2797" ht="42" customHeight="1">
      <x:c r="A2797" s="13" t="str">
        <x:v>SE1817</x:v>
      </x:c>
      <x:c r="B2797" s="15" t="str">
        <x:v>Basingstoke</x:v>
      </x:c>
      <x:c r="C2797" s="15" t="str">
        <x:v>Basingstoke</x:v>
      </x:c>
      <x:c r="D2797" s="14" t="n">
        <x:v>117210</x:v>
      </x:c>
      <x:c r="E2797" s="13" t="str">
        <x:v>Town</x:v>
      </x:c>
      <x:c r="F2797" s="15" t="str">
        <x:v>Devonshire Business Park</x:v>
      </x:c>
      <x:c r="G2797" s="15" t="str">
        <x:v>Unit 11, Devonshire Business Park</x:v>
      </x:c>
      <x:c r="H2797" s="13" t="str">
        <x:v>Current</x:v>
      </x:c>
      <x:c r="I2797" s="14" t="n">
        <x:v>1927</x:v>
      </x:c>
      <x:c r="J2797" s="13" t="str">
        <x:f>IF(AND(ISNUMBER(I2797),I2797&gt;0),IF(I2797&lt;=1000,"1–1,000",IF(I2797&lt;=2500,"1,001–2,500",IF(I2797&lt;=5000,"2,501–5,000",IF(I2797&lt;=10000,"5,001–10,000","10,001–15,000")))),"1,001–2,500")</x:f>
        <x:v>1,001–2,500</x:v>
      </x:c>
      <x:c r="K2797" s="16" t="n">
        <x:v>25000</x:v>
      </x:c>
      <x:c r="L2797" s="43" t="n">
        <x:f>IF(AND(ISNUMBER(I2797),I2797&gt;0,ISNUMBER(K2797),K2797&gt;0),K2797/I2797,"n.a.")</x:f>
        <x:v>12.973533990659055</x:v>
      </x:c>
      <x:c r="M2797" s="43" t="n">
        <x:v>12.97</x:v>
      </x:c>
      <x:c r="N2797" s="13" t="str">
        <x:v>Yes</x:v>
      </x:c>
      <x:c r="O2797" s="15" t="str">
        <x:v>6.9m minimum eaves</x:v>
      </x:c>
      <x:c r="P2797" s="15" t="str">
        <x:v>Electric roller 3m wide × 4.5m high</x:v>
      </x:c>
      <x:c r="Q2797" s="15" t="str">
        <x:v>Warehouse with mezzanine and office, two parking spaces.</x:v>
      </x:c>
      <x:c r="R2797" s="15" t="str">
        <x:v>Advertised to let</x:v>
      </x:c>
      <x:c r="S2797" s="15" t="str">
        <x:v>https://www.zoopla.co.uk/to-rent/commercial/details/72670950/</x:v>
      </x:c>
      <x:c r="T2797" s="15" t="str"/>
      <x:c r="U2797" s="15" t="str"/>
      <x:c r="V2797" s="15" t="str">
        <x:v>Basingstoke — Devonshire Business Park</x:v>
      </x:c>
      <x:c r="W2797" s="15" t="str">
        <x:v>Individual unit ≤15,000 sq ft</x:v>
      </x:c>
      <x:c r="X2797" s="13" t="n">
        <x:f>IF(N2797="Yes",L2797,0)</x:f>
        <x:v>12.973533990659055</x:v>
      </x:c>
      <x:c r="Y2797" s="14" t="n">
        <x:v>1</x:v>
      </x:c>
      <x:c r="Z2797" s="13" t="str">
        <x:v>Industrial / workshop / storage</x:v>
      </x:c>
    </x:row>
    <x:row r="2798" ht="42" customHeight="1">
      <x:c r="A2798" s="13" t="str">
        <x:v>SE1818</x:v>
      </x:c>
      <x:c r="B2798" s="15" t="str">
        <x:v>Basingstoke</x:v>
      </x:c>
      <x:c r="C2798" s="15" t="str">
        <x:v>Basingstoke</x:v>
      </x:c>
      <x:c r="D2798" s="14" t="n">
        <x:v>117210</x:v>
      </x:c>
      <x:c r="E2798" s="13" t="str">
        <x:v>Town</x:v>
      </x:c>
      <x:c r="F2798" s="15" t="str">
        <x:v>Devonshire Business Park</x:v>
      </x:c>
      <x:c r="G2798" s="15" t="str">
        <x:v>Unit 2, Devonshire Business Park</x:v>
      </x:c>
      <x:c r="H2798" s="13" t="str">
        <x:v>Current</x:v>
      </x:c>
      <x:c r="I2798" s="14" t="n">
        <x:v>1648</x:v>
      </x:c>
      <x:c r="J2798" s="13" t="str">
        <x:f>IF(AND(ISNUMBER(I2798),I2798&gt;0),IF(I2798&lt;=1000,"1–1,000",IF(I2798&lt;=2500,"1,001–2,500",IF(I2798&lt;=5000,"2,501–5,000",IF(I2798&lt;=10000,"5,001–10,000","10,001–15,000")))),"1,001–2,500")</x:f>
        <x:v>1,001–2,500</x:v>
      </x:c>
      <x:c r="K2798" s="16" t="n">
        <x:v>24750</x:v>
      </x:c>
      <x:c r="L2798" s="43" t="n">
        <x:f>IF(AND(ISNUMBER(I2798),I2798&gt;0,ISNUMBER(K2798),K2798&gt;0),K2798/I2798,"n.a.")</x:f>
        <x:v>15.018203883495145</x:v>
      </x:c>
      <x:c r="M2798" s="43" t="n">
        <x:v>15.02</x:v>
      </x:c>
      <x:c r="N2798" s="13" t="str">
        <x:v>Yes</x:v>
      </x:c>
      <x:c r="O2798" s="15" t="str">
        <x:v>6.89m minimum eaves</x:v>
      </x:c>
      <x:c r="P2798" s="15" t="str">
        <x:v>Electric roller shutter</x:v>
      </x:c>
      <x:c r="Q2798" s="15" t="str">
        <x:v>Warehouse with three-phase power, two WCs and two parking spaces.</x:v>
      </x:c>
      <x:c r="R2798" s="15" t="str">
        <x:v>Advertised to let</x:v>
      </x:c>
      <x:c r="S2798" s="15" t="str">
        <x:v>https://www.zoopla.co.uk/to-rent/commercial/details/69919998/</x:v>
      </x:c>
      <x:c r="T2798" s="15" t="str"/>
      <x:c r="U2798" s="15" t="str"/>
      <x:c r="V2798" s="15" t="str">
        <x:v>Basingstoke — Devonshire Business Park</x:v>
      </x:c>
      <x:c r="W2798" s="15" t="str">
        <x:v>Individual unit ≤15,000 sq ft</x:v>
      </x:c>
      <x:c r="X2798" s="13" t="n">
        <x:f>IF(N2798="Yes",L2798,0)</x:f>
        <x:v>15.018203883495145</x:v>
      </x:c>
      <x:c r="Y2798" s="14" t="n">
        <x:v>1</x:v>
      </x:c>
      <x:c r="Z2798" s="13" t="str">
        <x:v>Industrial / workshop / storage</x:v>
      </x:c>
    </x:row>
    <x:row r="2799" ht="42" customHeight="1">
      <x:c r="A2799" s="13" t="str">
        <x:v>SE1819</x:v>
      </x:c>
      <x:c r="B2799" s="15" t="str">
        <x:v>Basingstoke</x:v>
      </x:c>
      <x:c r="C2799" s="15" t="str">
        <x:v>Basingstoke</x:v>
      </x:c>
      <x:c r="D2799" s="14" t="n">
        <x:v>117210</x:v>
      </x:c>
      <x:c r="E2799" s="13" t="str">
        <x:v>Town</x:v>
      </x:c>
      <x:c r="F2799" s="15" t="str">
        <x:v>Enterprise Centre</x:v>
      </x:c>
      <x:c r="G2799" s="15" t="str">
        <x:v>Unit 14, Enterprise Centre, Moniton Trading Estate</x:v>
      </x:c>
      <x:c r="H2799" s="13" t="str">
        <x:v>Current</x:v>
      </x:c>
      <x:c r="I2799" s="14" t="n">
        <x:v>2970</x:v>
      </x:c>
      <x:c r="J2799" s="13" t="str">
        <x:f>IF(AND(ISNUMBER(I2799),I2799&gt;0),IF(I2799&lt;=1000,"1–1,000",IF(I2799&lt;=2500,"1,001–2,500",IF(I2799&lt;=5000,"2,501–5,000",IF(I2799&lt;=10000,"5,001–10,000","10,001–15,000")))),"2,501–5,000")</x:f>
        <x:v>2,501–5,000</x:v>
      </x:c>
      <x:c r="K2799" s="16"/>
      <x:c r="L2799" s="43" t="str">
        <x:f>IF(AND(ISNUMBER(I2799),I2799&gt;0,ISNUMBER(K2799),K2799&gt;0),K2799/I2799,"n.a.")</x:f>
        <x:v>n.a.</x:v>
      </x:c>
      <x:c r="M2799" s="43"/>
      <x:c r="N2799" s="13" t="str">
        <x:v>No</x:v>
      </x:c>
      <x:c r="O2799" s="15" t="str">
        <x:v>4.6m underside of steel truss</x:v>
      </x:c>
      <x:c r="P2799" s="15" t="str">
        <x:v>Not stated</x:v>
      </x:c>
      <x:c r="Q2799" s="15" t="str">
        <x:v>Refurbished workshop with offices and four parking spaces.</x:v>
      </x:c>
      <x:c r="R2799" s="15" t="str">
        <x:v>Advertised to let</x:v>
      </x:c>
      <x:c r="S2799" s="15" t="str">
        <x:v>https://www.zoopla.co.uk/to-rent/commercial/details/63031913/</x:v>
      </x:c>
      <x:c r="T2799" s="15" t="str"/>
      <x:c r="U2799" s="15" t="str"/>
      <x:c r="V2799" s="15" t="str">
        <x:v>Basingstoke — Enterprise Centre</x:v>
      </x:c>
      <x:c r="W2799" s="15" t="str">
        <x:v>Individual unit ≤15,000 sq ft</x:v>
      </x:c>
      <x:c r="X2799" s="13" t="n">
        <x:f>IF(N2799="Yes",L2799,0)</x:f>
        <x:v>0</x:v>
      </x:c>
      <x:c r="Y2799" s="14" t="n">
        <x:v>1</x:v>
      </x:c>
      <x:c r="Z2799" s="13" t="str">
        <x:v>Industrial / workshop / storage</x:v>
      </x:c>
    </x:row>
    <x:row r="2800" ht="42" customHeight="1">
      <x:c r="A2800" s="13" t="str">
        <x:v>SE1820</x:v>
      </x:c>
      <x:c r="B2800" s="15" t="str">
        <x:v>Basingstoke</x:v>
      </x:c>
      <x:c r="C2800" s="15" t="str">
        <x:v>Basingstoke</x:v>
      </x:c>
      <x:c r="D2800" s="14" t="n">
        <x:v>117210</x:v>
      </x:c>
      <x:c r="E2800" s="13" t="str">
        <x:v>Town</x:v>
      </x:c>
      <x:c r="F2800" s="15" t="str">
        <x:v>Enterprise Centre</x:v>
      </x:c>
      <x:c r="G2800" s="15" t="str">
        <x:v>Unit 18, Enterprise Centre, Moniton Trading Estate</x:v>
      </x:c>
      <x:c r="H2800" s="13" t="str">
        <x:v>Current</x:v>
      </x:c>
      <x:c r="I2800" s="14" t="n">
        <x:v>2993</x:v>
      </x:c>
      <x:c r="J2800" s="13" t="str">
        <x:f>IF(AND(ISNUMBER(I2800),I2800&gt;0),IF(I2800&lt;=1000,"1–1,000",IF(I2800&lt;=2500,"1,001–2,500",IF(I2800&lt;=5000,"2,501–5,000",IF(I2800&lt;=10000,"5,001–10,000","10,001–15,000")))),"2,501–5,000")</x:f>
        <x:v>2,501–5,000</x:v>
      </x:c>
      <x:c r="K2800" s="16"/>
      <x:c r="L2800" s="43" t="str">
        <x:f>IF(AND(ISNUMBER(I2800),I2800&gt;0,ISNUMBER(K2800),K2800&gt;0),K2800/I2800,"n.a.")</x:f>
        <x:v>n.a.</x:v>
      </x:c>
      <x:c r="M2800" s="43"/>
      <x:c r="N2800" s="13" t="str">
        <x:v>No</x:v>
      </x:c>
      <x:c r="O2800" s="15" t="str">
        <x:v>4.75m clear height</x:v>
      </x:c>
      <x:c r="P2800" s="15" t="str">
        <x:v>Electric roller; dimensions reported inconsistently as 3.96m × 4.18m</x:v>
      </x:c>
      <x:c r="Q2800" s="15" t="str">
        <x:v>Refurbished workshop with offices, WCs and five parking spaces.</x:v>
      </x:c>
      <x:c r="R2800" s="15" t="str">
        <x:v>Advertised to let Door height/width order conflicts within advert.</x:v>
      </x:c>
      <x:c r="S2800" s="15" t="str">
        <x:v>https://www.zoopla.co.uk/to-rent/commercial/details/69705479/</x:v>
      </x:c>
      <x:c r="T2800" s="15" t="str"/>
      <x:c r="U2800" s="15" t="str"/>
      <x:c r="V2800" s="15" t="str">
        <x:v>Basingstoke — Enterprise Centre</x:v>
      </x:c>
      <x:c r="W2800" s="15" t="str">
        <x:v>Individual unit ≤15,000 sq ft</x:v>
      </x:c>
      <x:c r="X2800" s="13" t="n">
        <x:f>IF(N2800="Yes",L2800,0)</x:f>
        <x:v>0</x:v>
      </x:c>
      <x:c r="Y2800" s="14" t="n">
        <x:v>1</x:v>
      </x:c>
      <x:c r="Z2800" s="13" t="str">
        <x:v>Industrial / workshop / storage</x:v>
      </x:c>
    </x:row>
    <x:row r="2801" ht="42" customHeight="1">
      <x:c r="A2801" s="13" t="str">
        <x:v>SE1821</x:v>
      </x:c>
      <x:c r="B2801" s="15" t="str">
        <x:v>Basingstoke</x:v>
      </x:c>
      <x:c r="C2801" s="15" t="str">
        <x:v>Basingstoke</x:v>
      </x:c>
      <x:c r="D2801" s="14" t="n">
        <x:v>117210</x:v>
      </x:c>
      <x:c r="E2801" s="13" t="str">
        <x:v>Town</x:v>
      </x:c>
      <x:c r="F2801" s="15" t="str">
        <x:v>Enterprise Centre</x:v>
      </x:c>
      <x:c r="G2801" s="15" t="str">
        <x:v>Unit 2, Enterprise Centre, Moniton Trading Estate</x:v>
      </x:c>
      <x:c r="H2801" s="13" t="str">
        <x:v>Current</x:v>
      </x:c>
      <x:c r="I2801" s="14" t="n">
        <x:v>2469</x:v>
      </x:c>
      <x:c r="J2801" s="13" t="str">
        <x:f>IF(AND(ISNUMBER(I2801),I2801&gt;0),IF(I2801&lt;=1000,"1–1,000",IF(I2801&lt;=2500,"1,001–2,500",IF(I2801&lt;=5000,"2,501–5,000",IF(I2801&lt;=10000,"5,001–10,000","10,001–15,000")))),"1,001–2,500")</x:f>
        <x:v>1,001–2,500</x:v>
      </x:c>
      <x:c r="K2801" s="16" t="n">
        <x:v>25924</x:v>
      </x:c>
      <x:c r="L2801" s="43" t="n">
        <x:f>IF(AND(ISNUMBER(I2801),I2801&gt;0,ISNUMBER(K2801),K2801&gt;0),K2801/I2801,"n.a.")</x:f>
        <x:v>10.499797488861887</x:v>
      </x:c>
      <x:c r="M2801" s="43" t="n">
        <x:v>10.5</x:v>
      </x:c>
      <x:c r="N2801" s="13" t="str">
        <x:v>No</x:v>
      </x:c>
      <x:c r="O2801" s="15" t="str">
        <x:v>6.2m minimum eaves</x:v>
      </x:c>
      <x:c r="P2801" s="15" t="str">
        <x:v>Roller 3.36m wide × 5.01m high</x:v>
      </x:c>
      <x:c r="Q2801" s="15" t="str">
        <x:v>Refurbished shell warehouse with WC and parking.</x:v>
      </x:c>
      <x:c r="R2801" s="15" t="str">
        <x:v>Advertised to let Stepped rent: year 1 £25,924 (£10.50 psf), year 2 £28,393 (£11.50 psf), year 3 £30,863 (£12.50 psf). Headline is year 1.</x:v>
      </x:c>
      <x:c r="S2801" s="15" t="str">
        <x:v>https://www.zoopla.co.uk/to-rent/commercial/details/74017111/</x:v>
      </x:c>
      <x:c r="T2801" s="15" t="str">
        <x:v>https://www.zoopla.co.uk/to-rent/commercial/details/73884775/</x:v>
      </x:c>
      <x:c r="U2801" s="15" t="str"/>
      <x:c r="V2801" s="15" t="str">
        <x:v>Basingstoke — Enterprise Centre</x:v>
      </x:c>
      <x:c r="W2801" s="15" t="str">
        <x:v>Individual unit ≤15,000 sq ft</x:v>
      </x:c>
      <x:c r="X2801" s="13" t="n">
        <x:f>IF(N2801="Yes",L2801,0)</x:f>
        <x:v>0</x:v>
      </x:c>
      <x:c r="Y2801" s="14" t="n">
        <x:v>1</x:v>
      </x:c>
      <x:c r="Z2801" s="13" t="str">
        <x:v>Industrial / workshop / storage</x:v>
      </x:c>
    </x:row>
    <x:row r="2802" ht="42" customHeight="1">
      <x:c r="A2802" s="13" t="str">
        <x:v>SE1822</x:v>
      </x:c>
      <x:c r="B2802" s="15" t="str">
        <x:v>Basingstoke</x:v>
      </x:c>
      <x:c r="C2802" s="15" t="str">
        <x:v>Basingstoke</x:v>
      </x:c>
      <x:c r="D2802" s="14" t="n">
        <x:v>117210</x:v>
      </x:c>
      <x:c r="E2802" s="13" t="str">
        <x:v>Town</x:v>
      </x:c>
      <x:c r="F2802" s="15" t="str">
        <x:v>Grafton Way estate</x:v>
      </x:c>
      <x:c r="G2802" s="15" t="str">
        <x:v>Unit 10, Grafton Way</x:v>
      </x:c>
      <x:c r="H2802" s="13" t="str">
        <x:v>Uncertain</x:v>
      </x:c>
      <x:c r="I2802" s="14" t="n">
        <x:v>4580</x:v>
      </x:c>
      <x:c r="J2802" s="13" t="str">
        <x:f>IF(AND(ISNUMBER(I2802),I2802&gt;0),IF(I2802&lt;=1000,"1–1,000",IF(I2802&lt;=2500,"1,001–2,500",IF(I2802&lt;=5000,"2,501–5,000",IF(I2802&lt;=10000,"5,001–10,000","10,001–15,000")))),"2,501–5,000")</x:f>
        <x:v>2,501–5,000</x:v>
      </x:c>
      <x:c r="K2802" s="16" t="n">
        <x:v>48000</x:v>
      </x:c>
      <x:c r="L2802" s="43" t="n">
        <x:f>IF(AND(ISNUMBER(I2802),I2802&gt;0,ISNUMBER(K2802),K2802&gt;0),K2802/I2802,"n.a.")</x:f>
        <x:v>10.480349344978166</x:v>
      </x:c>
      <x:c r="M2802" s="43" t="n">
        <x:v>10.48</x:v>
      </x:c>
      <x:c r="N2802" s="13" t="str">
        <x:v>No</x:v>
      </x:c>
      <x:c r="O2802" s="15" t="str">
        <x:v>2.76m maximum ground-floor height</x:v>
      </x:c>
      <x:c r="P2802" s="15" t="str">
        <x:v>Up-and-over 3m wide × 2.48m high</x:v>
      </x:c>
      <x:c r="Q2802" s="15" t="str">
        <x:v>Two-storey storage/assembly and office unit with 14 parking spaces.</x:v>
      </x:c>
      <x:c r="R2802" s="15" t="str">
        <x:v>Uncertain Advert states to be refurbished; completion unconfirmed.</x:v>
      </x:c>
      <x:c r="S2802" s="15" t="str">
        <x:v>https://www.zoopla.co.uk/to-rent/commercial/details/67438455/</x:v>
      </x:c>
      <x:c r="T2802" s="15" t="str"/>
      <x:c r="U2802" s="15" t="str"/>
      <x:c r="V2802" s="15" t="str">
        <x:v>Basingstoke — Grafton Way estate</x:v>
      </x:c>
      <x:c r="W2802" s="15" t="str">
        <x:v>Individual unit ≤15,000 sq ft</x:v>
      </x:c>
      <x:c r="X2802" s="13" t="n">
        <x:f>IF(N2802="Yes",L2802,0)</x:f>
        <x:v>0</x:v>
      </x:c>
      <x:c r="Y2802" s="14" t="n">
        <x:v>1</x:v>
      </x:c>
      <x:c r="Z2802" s="13" t="str">
        <x:v>Industrial / workshop / storage</x:v>
      </x:c>
    </x:row>
    <x:row r="2803" ht="42" customHeight="1">
      <x:c r="A2803" s="13" t="str">
        <x:v>SE1823</x:v>
      </x:c>
      <x:c r="B2803" s="15" t="str">
        <x:v>Basingstoke</x:v>
      </x:c>
      <x:c r="C2803" s="15" t="str">
        <x:v>Basingstoke</x:v>
      </x:c>
      <x:c r="D2803" s="14" t="n">
        <x:v>117210</x:v>
      </x:c>
      <x:c r="E2803" s="13" t="str">
        <x:v>Town</x:v>
      </x:c>
      <x:c r="F2803" s="15" t="str">
        <x:v>Hassocks Wood Business Centre</x:v>
      </x:c>
      <x:c r="G2803" s="15" t="str">
        <x:v>Unit 18, Hassocks Wood Business Centre, Stroudley Road</x:v>
      </x:c>
      <x:c r="H2803" s="13" t="str">
        <x:v>Current</x:v>
      </x:c>
      <x:c r="I2803" s="14" t="n">
        <x:v>518</x:v>
      </x:c>
      <x:c r="J2803" s="13" t="str">
        <x:f>IF(AND(ISNUMBER(I2803),I2803&gt;0),IF(I2803&lt;=1000,"1–1,000",IF(I2803&lt;=2500,"1,001–2,500",IF(I2803&lt;=5000,"2,501–5,000",IF(I2803&lt;=10000,"5,001–10,000","10,001–15,000")))),"1–1,000")</x:f>
        <x:v>1–1,000</x:v>
      </x:c>
      <x:c r="K2803" s="16" t="n">
        <x:v>7750</x:v>
      </x:c>
      <x:c r="L2803" s="43" t="n">
        <x:f>IF(AND(ISNUMBER(I2803),I2803&gt;0,ISNUMBER(K2803),K2803&gt;0),K2803/I2803,"n.a.")</x:f>
        <x:v>14.961389961389962</x:v>
      </x:c>
      <x:c r="M2803" s="43" t="n">
        <x:v>14.96</x:v>
      </x:c>
      <x:c r="N2803" s="13" t="str">
        <x:v>Yes</x:v>
      </x:c>
      <x:c r="O2803" s="15" t="str">
        <x:v>Not stated</x:v>
      </x:c>
      <x:c r="P2803" s="15" t="str">
        <x:v>Double glazed entrance doors for deliveries; no roller stated</x:v>
      </x:c>
      <x:c r="Q2803" s="15" t="str">
        <x:v>Small self-contained workshop/stores with WC and one/two parking spaces.</x:v>
      </x:c>
      <x:c r="R2803" s="15" t="str">
        <x:v>Advertised to let Part of 25-unit estate; industrial/light workshop use expressly advertised.</x:v>
      </x:c>
      <x:c r="S2803" s="15" t="str">
        <x:v>https://www.zoopla.co.uk/to-rent/commercial/details/74566479/</x:v>
      </x:c>
      <x:c r="T2803" s="15" t="str"/>
      <x:c r="U2803" s="15" t="str"/>
      <x:c r="V2803" s="15" t="str">
        <x:v>Basingstoke — Hassocks Wood Business Centre</x:v>
      </x:c>
      <x:c r="W2803" s="15" t="str">
        <x:v>Individual unit ≤15,000 sq ft</x:v>
      </x:c>
      <x:c r="X2803" s="13" t="n">
        <x:f>IF(N2803="Yes",L2803,0)</x:f>
        <x:v>14.961389961389962</x:v>
      </x:c>
      <x:c r="Y2803" s="14" t="n">
        <x:v>1</x:v>
      </x:c>
      <x:c r="Z2803" s="13" t="str">
        <x:v>Industrial / workshop / storage</x:v>
      </x:c>
    </x:row>
    <x:row r="2804" ht="42" customHeight="1">
      <x:c r="A2804" s="13" t="str">
        <x:v>SE1824</x:v>
      </x:c>
      <x:c r="B2804" s="15" t="str">
        <x:v>Basingstoke</x:v>
      </x:c>
      <x:c r="C2804" s="15" t="str">
        <x:v>Basingstoke</x:v>
      </x:c>
      <x:c r="D2804" s="14" t="n">
        <x:v>117210</x:v>
      </x:c>
      <x:c r="E2804" s="13" t="str">
        <x:v>Town</x:v>
      </x:c>
      <x:c r="F2804" s="15" t="str">
        <x:v>Houndmills Industrial Estate</x:v>
      </x:c>
      <x:c r="G2804" s="15" t="str">
        <x:v>Former G4S premises, Pelton Road</x:v>
      </x:c>
      <x:c r="H2804" s="13" t="str">
        <x:v>Current</x:v>
      </x:c>
      <x:c r="I2804" s="14" t="n">
        <x:v>5459</x:v>
      </x:c>
      <x:c r="J2804" s="13" t="str">
        <x:f>IF(AND(ISNUMBER(I2804),I2804&gt;0),IF(I2804&lt;=1000,"1–1,000",IF(I2804&lt;=2500,"1,001–2,500",IF(I2804&lt;=5000,"2,501–5,000",IF(I2804&lt;=10000,"5,001–10,000","10,001–15,000")))),"5,001–10,000")</x:f>
        <x:v>5,001–10,000</x:v>
      </x:c>
      <x:c r="K2804" s="16" t="n">
        <x:v>85000</x:v>
      </x:c>
      <x:c r="L2804" s="43" t="n">
        <x:f>IF(AND(ISNUMBER(I2804),I2804&gt;0,ISNUMBER(K2804),K2804&gt;0),K2804/I2804,"n.a.")</x:f>
        <x:v>15.570617329181168</x:v>
      </x:c>
      <x:c r="M2804" s="43" t="n">
        <x:v>15.57</x:v>
      </x:c>
      <x:c r="N2804" s="13" t="str">
        <x:v>Yes</x:v>
      </x:c>
      <x:c r="O2804" s="15" t="str">
        <x:v>Not stated</x:v>
      </x:c>
      <x:c r="P2804" s="15" t="str">
        <x:v>Vehicle loading lane; door dimensions not stated</x:v>
      </x:c>
      <x:c r="Q2804" s="15" t="str">
        <x:v>Workshop/storage with offices and approximately half-acre secure yard.</x:v>
      </x:c>
      <x:c r="R2804" s="15" t="str">
        <x:v>Advertised to let Building and yard together are one demise; separate yard advertisement not counted.</x:v>
      </x:c>
      <x:c r="S2804" s="15" t="str">
        <x:v>https://www.zoopla.co.uk/to-rent/commercial/details/74277481/</x:v>
      </x:c>
      <x:c r="T2804" s="15" t="str"/>
      <x:c r="U2804" s="15" t="str"/>
      <x:c r="V2804" s="15" t="str">
        <x:v>Basingstoke — Houndmills Industrial Estate</x:v>
      </x:c>
      <x:c r="W2804" s="15" t="str">
        <x:v>Individual unit ≤15,000 sq ft</x:v>
      </x:c>
      <x:c r="X2804" s="13" t="n">
        <x:f>IF(N2804="Yes",L2804,0)</x:f>
        <x:v>15.570617329181168</x:v>
      </x:c>
      <x:c r="Y2804" s="14" t="n">
        <x:v>1</x:v>
      </x:c>
      <x:c r="Z2804" s="13" t="str">
        <x:v>Industrial / workshop / storage</x:v>
      </x:c>
    </x:row>
    <x:row r="2805" ht="42" customHeight="1">
      <x:c r="A2805" s="13" t="str">
        <x:v>SE1825</x:v>
      </x:c>
      <x:c r="B2805" s="15" t="str">
        <x:v>Basingstoke</x:v>
      </x:c>
      <x:c r="C2805" s="15" t="str">
        <x:v>Basingstoke</x:v>
      </x:c>
      <x:c r="D2805" s="14" t="n">
        <x:v>117210</x:v>
      </x:c>
      <x:c r="E2805" s="13" t="str">
        <x:v>Town</x:v>
      </x:c>
      <x:c r="F2805" s="15" t="str">
        <x:v>Houndmills Industrial Estate</x:v>
      </x:c>
      <x:c r="G2805" s="15" t="str">
        <x:v>Part Unit A, Hamilton Close</x:v>
      </x:c>
      <x:c r="H2805" s="13" t="str">
        <x:v>Current</x:v>
      </x:c>
      <x:c r="I2805" s="14"/>
      <x:c r="J2805" s="13" t="str">
        <x:f>IF(AND(ISNUMBER(I2805),I2805&gt;0),IF(I2805&lt;=1000,"1–1,000",IF(I2805&lt;=2500,"1,001–2,500",IF(I2805&lt;=5000,"2,501–5,000",IF(I2805&lt;=10000,"5,001–10,000","10,001–15,000")))),"Range crosses bands")</x:f>
        <x:v>Range crosses bands</x:v>
      </x:c>
      <x:c r="K2805" s="16"/>
      <x:c r="L2805" s="43" t="str">
        <x:f>IF(AND(ISNUMBER(I2805),I2805&gt;0,ISNUMBER(K2805),K2805&gt;0),K2805/I2805,"n.a.")</x:f>
        <x:v>n.a.</x:v>
      </x:c>
      <x:c r="M2805" s="43"/>
      <x:c r="N2805" s="13" t="str">
        <x:v>No</x:v>
      </x:c>
      <x:c r="O2805" s="15" t="str">
        <x:v>6m minimum eaves</x:v>
      </x:c>
      <x:c r="P2805" s="15" t="str">
        <x:v>Electric roller 4.62m wide × 5.48m high</x:v>
      </x:c>
      <x:c r="Q2805" s="15" t="str">
        <x:v>Part warehouse sublease including offices and kitchenette, three-phase power and parking.</x:v>
      </x:c>
      <x:c r="R2805" s="15" t="str">
        <x:v>Advertised to let One named part-unit offering, 5,000–9,897 sqft; no exact demise fixed. Headlease agreed from 30 April 2025; no assumed subdivision count.</x:v>
      </x:c>
      <x:c r="S2805" s="15" t="str">
        <x:v>https://www.curchodandco.com/property/233895-unit-a-hamilton-close-basingstoke/</x:v>
      </x:c>
      <x:c r="T2805" s="15" t="str">
        <x:v>https://www.zoopla.co.uk/to-rent/commercial/details/68500898/</x:v>
      </x:c>
      <x:c r="U2805" s="15" t="str"/>
      <x:c r="V2805" s="15" t="str">
        <x:v>Basingstoke — Houndmills Industrial Estate</x:v>
      </x:c>
      <x:c r="W2805" s="15" t="str">
        <x:v>5,000–9,897 sq ft; exact unit area not stated</x:v>
      </x:c>
      <x:c r="X2805" s="13" t="n">
        <x:f>IF(N2805="Yes",L2805,0)</x:f>
        <x:v>0</x:v>
      </x:c>
      <x:c r="Y2805" s="14" t="n">
        <x:v>1</x:v>
      </x:c>
      <x:c r="Z2805" s="13" t="str">
        <x:v>Industrial / workshop / storage</x:v>
      </x:c>
    </x:row>
    <x:row r="2806" ht="42" customHeight="1">
      <x:c r="A2806" s="13" t="str">
        <x:v>SE1826</x:v>
      </x:c>
      <x:c r="B2806" s="15" t="str">
        <x:v>Basingstoke</x:v>
      </x:c>
      <x:c r="C2806" s="15" t="str">
        <x:v>Basingstoke</x:v>
      </x:c>
      <x:c r="D2806" s="14" t="n">
        <x:v>117210</x:v>
      </x:c>
      <x:c r="E2806" s="13" t="str">
        <x:v>Town</x:v>
      </x:c>
      <x:c r="F2806" s="15" t="str">
        <x:v>Houndmills Industrial Estate</x:v>
      </x:c>
      <x:c r="G2806" s="15" t="str">
        <x:v>Unit 1, Lister Road</x:v>
      </x:c>
      <x:c r="H2806" s="13" t="str">
        <x:v>Current</x:v>
      </x:c>
      <x:c r="I2806" s="14" t="n">
        <x:v>6070</x:v>
      </x:c>
      <x:c r="J2806" s="13" t="str">
        <x:f>IF(AND(ISNUMBER(I2806),I2806&gt;0),IF(I2806&lt;=1000,"1–1,000",IF(I2806&lt;=2500,"1,001–2,500",IF(I2806&lt;=5000,"2,501–5,000",IF(I2806&lt;=10000,"5,001–10,000","10,001–15,000")))),"5,001–10,000")</x:f>
        <x:v>5,001–10,000</x:v>
      </x:c>
      <x:c r="K2806" s="16" t="n">
        <x:v>84980</x:v>
      </x:c>
      <x:c r="L2806" s="43" t="n">
        <x:f>IF(AND(ISNUMBER(I2806),I2806&gt;0,ISNUMBER(K2806),K2806&gt;0),K2806/I2806,"n.a.")</x:f>
        <x:v>14</x:v>
      </x:c>
      <x:c r="M2806" s="43" t="n">
        <x:v>14</x:v>
      </x:c>
      <x:c r="N2806" s="13" t="str">
        <x:v>Yes</x:v>
      </x:c>
      <x:c r="O2806" s="15" t="str">
        <x:v>6.1m eaves</x:v>
      </x:c>
      <x:c r="P2806" s="15" t="str">
        <x:v>One loading door 3.6m wide × 4.7m high</x:v>
      </x:c>
      <x:c r="Q2806" s="15" t="str">
        <x:v>Open warehouse with kitchen, two WCs and service yard.</x:v>
      </x:c>
      <x:c r="R2806" s="15" t="str">
        <x:v>Advertised to let</x:v>
      </x:c>
      <x:c r="S2806" s="15" t="str">
        <x:v>https://www.zoopla.co.uk/to-rent/commercial/details/72307297/</x:v>
      </x:c>
      <x:c r="T2806" s="15" t="str">
        <x:v>https://www.zoopla.co.uk/to-rent/commercial/details/72313513/</x:v>
      </x:c>
      <x:c r="U2806" s="15" t="str"/>
      <x:c r="V2806" s="15" t="str">
        <x:v>Basingstoke — Houndmills Industrial Estate</x:v>
      </x:c>
      <x:c r="W2806" s="15" t="str">
        <x:v>Individual unit ≤15,000 sq ft</x:v>
      </x:c>
      <x:c r="X2806" s="13" t="n">
        <x:f>IF(N2806="Yes",L2806,0)</x:f>
        <x:v>14</x:v>
      </x:c>
      <x:c r="Y2806" s="14" t="n">
        <x:v>1</x:v>
      </x:c>
      <x:c r="Z2806" s="13" t="str">
        <x:v>Industrial / workshop / storage</x:v>
      </x:c>
    </x:row>
    <x:row r="2807" ht="42" customHeight="1">
      <x:c r="A2807" s="13" t="str">
        <x:v>SE1827</x:v>
      </x:c>
      <x:c r="B2807" s="15" t="str">
        <x:v>Basingstoke</x:v>
      </x:c>
      <x:c r="C2807" s="15" t="str">
        <x:v>Basingstoke</x:v>
      </x:c>
      <x:c r="D2807" s="14" t="n">
        <x:v>117210</x:v>
      </x:c>
      <x:c r="E2807" s="13" t="str">
        <x:v>Town</x:v>
      </x:c>
      <x:c r="F2807" s="15" t="str">
        <x:v>Houndmills Industrial Estate</x:v>
      </x:c>
      <x:c r="G2807" s="15" t="str">
        <x:v>Unit 4, Telford Road</x:v>
      </x:c>
      <x:c r="H2807" s="13" t="str">
        <x:v>Current</x:v>
      </x:c>
      <x:c r="I2807" s="14" t="n">
        <x:v>4560</x:v>
      </x:c>
      <x:c r="J2807" s="13" t="str">
        <x:f>IF(AND(ISNUMBER(I2807),I2807&gt;0),IF(I2807&lt;=1000,"1–1,000",IF(I2807&lt;=2500,"1,001–2,500",IF(I2807&lt;=5000,"2,501–5,000",IF(I2807&lt;=10000,"5,001–10,000","10,001–15,000")))),"2,501–5,000")</x:f>
        <x:v>2,501–5,000</x:v>
      </x:c>
      <x:c r="K2807" s="16" t="n">
        <x:v>43320</x:v>
      </x:c>
      <x:c r="L2807" s="43" t="n">
        <x:f>IF(AND(ISNUMBER(I2807),I2807&gt;0,ISNUMBER(K2807),K2807&gt;0),K2807/I2807,"n.a.")</x:f>
        <x:v>9.5</x:v>
      </x:c>
      <x:c r="M2807" s="43" t="n">
        <x:v>9.5</x:v>
      </x:c>
      <x:c r="N2807" s="13" t="str">
        <x:v>Yes</x:v>
      </x:c>
      <x:c r="O2807" s="15" t="str">
        <x:v>2.85m eaves</x:v>
      </x:c>
      <x:c r="P2807" s="15" t="str">
        <x:v>Loading door 2.5m × 2.96m</x:v>
      </x:c>
      <x:c r="Q2807" s="15" t="str">
        <x:v>Basic open storage warehouse with three-phase power and parking.</x:v>
      </x:c>
      <x:c r="R2807" s="15" t="str">
        <x:v>Advertised to let</x:v>
      </x:c>
      <x:c r="S2807" s="15" t="str">
        <x:v>https://www.zoopla.co.uk/to-rent/commercial/details/74027185/</x:v>
      </x:c>
      <x:c r="T2807" s="15" t="str"/>
      <x:c r="U2807" s="15" t="str"/>
      <x:c r="V2807" s="15" t="str">
        <x:v>Basingstoke — Houndmills Industrial Estate</x:v>
      </x:c>
      <x:c r="W2807" s="15" t="str">
        <x:v>Individual unit ≤15,000 sq ft</x:v>
      </x:c>
      <x:c r="X2807" s="13" t="n">
        <x:f>IF(N2807="Yes",L2807,0)</x:f>
        <x:v>9.5</x:v>
      </x:c>
      <x:c r="Y2807" s="14" t="n">
        <x:v>1</x:v>
      </x:c>
      <x:c r="Z2807" s="13" t="str">
        <x:v>Industrial / workshop / storage</x:v>
      </x:c>
    </x:row>
    <x:row r="2808" ht="42" customHeight="1">
      <x:c r="A2808" s="13" t="str">
        <x:v>SE1828</x:v>
      </x:c>
      <x:c r="B2808" s="15" t="str">
        <x:v>Basingstoke</x:v>
      </x:c>
      <x:c r="C2808" s="15" t="str">
        <x:v>Basingstoke</x:v>
      </x:c>
      <x:c r="D2808" s="14" t="n">
        <x:v>117210</x:v>
      </x:c>
      <x:c r="E2808" s="13" t="str">
        <x:v>Town</x:v>
      </x:c>
      <x:c r="F2808" s="15" t="str">
        <x:v>Houndmills Industrial Estate</x:v>
      </x:c>
      <x:c r="G2808" s="15" t="str">
        <x:v>Unit 9A, Telford Road</x:v>
      </x:c>
      <x:c r="H2808" s="13" t="str">
        <x:v>Current</x:v>
      </x:c>
      <x:c r="I2808" s="14" t="n">
        <x:v>10746</x:v>
      </x:c>
      <x:c r="J2808" s="13" t="str">
        <x:f>IF(AND(ISNUMBER(I2808),I2808&gt;0),IF(I2808&lt;=1000,"1–1,000",IF(I2808&lt;=2500,"1,001–2,500",IF(I2808&lt;=5000,"2,501–5,000",IF(I2808&lt;=10000,"5,001–10,000","10,001–15,000")))),"10,001–15,000")</x:f>
        <x:v>10,001–15,000</x:v>
      </x:c>
      <x:c r="K2808" s="16" t="n">
        <x:v>70000</x:v>
      </x:c>
      <x:c r="L2808" s="43" t="n">
        <x:f>IF(AND(ISNUMBER(I2808),I2808&gt;0,ISNUMBER(K2808),K2808&gt;0),K2808/I2808,"n.a.")</x:f>
        <x:v>6.514051740182394</x:v>
      </x:c>
      <x:c r="M2808" s="43" t="n">
        <x:v>6.51</x:v>
      </x:c>
      <x:c r="N2808" s="13" t="str">
        <x:v>Yes</x:v>
      </x:c>
      <x:c r="O2808" s="15" t="str">
        <x:v>3.67m eaves</x:v>
      </x:c>
      <x:c r="P2808" s="15" t="str">
        <x:v>Loading door 3.58m wide × 3.08m high</x:v>
      </x:c>
      <x:c r="Q2808" s="15" t="str">
        <x:v>Warehouse with office, three-phase power and parking.</x:v>
      </x:c>
      <x:c r="R2808" s="15" t="str">
        <x:v>Advertised to let</x:v>
      </x:c>
      <x:c r="S2808" s="15" t="str">
        <x:v>https://www.zoopla.co.uk/to-rent/commercial/details/57886744/</x:v>
      </x:c>
      <x:c r="T2808" s="15" t="str"/>
      <x:c r="U2808" s="15" t="str"/>
      <x:c r="V2808" s="15" t="str">
        <x:v>Basingstoke — Houndmills Industrial Estate</x:v>
      </x:c>
      <x:c r="W2808" s="15" t="str">
        <x:v>Individual unit ≤15,000 sq ft</x:v>
      </x:c>
      <x:c r="X2808" s="13" t="n">
        <x:f>IF(N2808="Yes",L2808,0)</x:f>
        <x:v>6.514051740182394</x:v>
      </x:c>
      <x:c r="Y2808" s="14" t="n">
        <x:v>1</x:v>
      </x:c>
      <x:c r="Z2808" s="13" t="str">
        <x:v>Industrial / workshop / storage</x:v>
      </x:c>
    </x:row>
    <x:row r="2809" ht="42" customHeight="1">
      <x:c r="A2809" s="13" t="str">
        <x:v>SE1829</x:v>
      </x:c>
      <x:c r="B2809" s="15" t="str">
        <x:v>Basingstoke</x:v>
      </x:c>
      <x:c r="C2809" s="15" t="str">
        <x:v>Basingstoke</x:v>
      </x:c>
      <x:c r="D2809" s="14" t="n">
        <x:v>117210</x:v>
      </x:c>
      <x:c r="E2809" s="13" t="str">
        <x:v>Town</x:v>
      </x:c>
      <x:c r="F2809" s="15" t="str">
        <x:v>Kingsland Business Park</x:v>
      </x:c>
      <x:c r="G2809" s="15" t="str">
        <x:v>Unit 10, Bilton Road</x:v>
      </x:c>
      <x:c r="H2809" s="13" t="str">
        <x:v>Uncertain</x:v>
      </x:c>
      <x:c r="I2809" s="14" t="n">
        <x:v>4661</x:v>
      </x:c>
      <x:c r="J2809" s="13" t="str">
        <x:f>IF(AND(ISNUMBER(I2809),I2809&gt;0),IF(I2809&lt;=1000,"1–1,000",IF(I2809&lt;=2500,"1,001–2,500",IF(I2809&lt;=5000,"2,501–5,000",IF(I2809&lt;=10000,"5,001–10,000","10,001–15,000")))),"2,501–5,000")</x:f>
        <x:v>2,501–5,000</x:v>
      </x:c>
      <x:c r="K2809" s="16"/>
      <x:c r="L2809" s="43" t="str">
        <x:f>IF(AND(ISNUMBER(I2809),I2809&gt;0,ISNUMBER(K2809),K2809&gt;0),K2809/I2809,"n.a.")</x:f>
        <x:v>n.a.</x:v>
      </x:c>
      <x:c r="M2809" s="43"/>
      <x:c r="N2809" s="13" t="str">
        <x:v>No</x:v>
      </x:c>
      <x:c r="O2809" s="15" t="str">
        <x:v>6.5m clear internal height</x:v>
      </x:c>
      <x:c r="P2809" s="15" t="str">
        <x:v>Full-height electric loading door</x:v>
      </x:c>
      <x:c r="Q2809" s="15" t="str">
        <x:v>Refurbished warehouse with ancillary offices and dedicated yard.</x:v>
      </x:c>
      <x:c r="R2809" s="15" t="str">
        <x:v>Uncertain Zoopla states subject to vacant possession; later Rightmove advert does not resolve occupation.</x:v>
      </x:c>
      <x:c r="S2809" s="15" t="str">
        <x:v>https://www.zoopla.co.uk/to-rent/commercial/details/73484403/</x:v>
      </x:c>
      <x:c r="T2809" s="15" t="str">
        <x:v>https://www.zoopla.co.uk/to-rent/commercial/details/73438991/</x:v>
      </x:c>
      <x:c r="U2809" s="15" t="str">
        <x:v>https://www.rightmove.co.uk/properties/773391429156305#/?channel=COM_LET</x:v>
      </x:c>
      <x:c r="V2809" s="15" t="str">
        <x:v>Basingstoke — Kingsland Business Park</x:v>
      </x:c>
      <x:c r="W2809" s="15" t="str">
        <x:v>Individual unit ≤15,000 sq ft</x:v>
      </x:c>
      <x:c r="X2809" s="13" t="n">
        <x:f>IF(N2809="Yes",L2809,0)</x:f>
        <x:v>0</x:v>
      </x:c>
      <x:c r="Y2809" s="14" t="n">
        <x:v>1</x:v>
      </x:c>
      <x:c r="Z2809" s="13" t="str">
        <x:v>Industrial / workshop / storage</x:v>
      </x:c>
    </x:row>
    <x:row r="2810" ht="42" customHeight="1">
      <x:c r="A2810" s="13" t="str">
        <x:v>SE1830</x:v>
      </x:c>
      <x:c r="B2810" s="15" t="str">
        <x:v>Basingstoke</x:v>
      </x:c>
      <x:c r="C2810" s="15" t="str">
        <x:v>Basingstoke</x:v>
      </x:c>
      <x:c r="D2810" s="14" t="n">
        <x:v>117210</x:v>
      </x:c>
      <x:c r="E2810" s="13" t="str">
        <x:v>Town</x:v>
      </x:c>
      <x:c r="F2810" s="15" t="str">
        <x:v>Knight Trade Park</x:v>
      </x:c>
      <x:c r="G2810" s="15" t="str">
        <x:v>Warehouse unit, Knight Trade Park</x:v>
      </x:c>
      <x:c r="H2810" s="13" t="str">
        <x:v>Current</x:v>
      </x:c>
      <x:c r="I2810" s="14" t="n">
        <x:v>2654</x:v>
      </x:c>
      <x:c r="J2810" s="13" t="str">
        <x:f>IF(AND(ISNUMBER(I2810),I2810&gt;0),IF(I2810&lt;=1000,"1–1,000",IF(I2810&lt;=2500,"1,001–2,500",IF(I2810&lt;=5000,"2,501–5,000",IF(I2810&lt;=10000,"5,001–10,000","10,001–15,000")))),"2,501–5,000")</x:f>
        <x:v>2,501–5,000</x:v>
      </x:c>
      <x:c r="K2810" s="16" t="n">
        <x:v>39810</x:v>
      </x:c>
      <x:c r="L2810" s="43" t="n">
        <x:f>IF(AND(ISNUMBER(I2810),I2810&gt;0,ISNUMBER(K2810),K2810&gt;0),K2810/I2810,"n.a.")</x:f>
        <x:v>15</x:v>
      </x:c>
      <x:c r="M2810" s="43" t="n">
        <x:v>15</x:v>
      </x:c>
      <x:c r="N2810" s="13" t="str">
        <x:v>Yes</x:v>
      </x:c>
      <x:c r="O2810" s="15" t="str">
        <x:v>Not stated</x:v>
      </x:c>
      <x:c r="P2810" s="15" t="str">
        <x:v>One loading door</x:v>
      </x:c>
      <x:c r="Q2810" s="15" t="str">
        <x:v>Warehouse with WC, three-phase power and parking.</x:v>
      </x:c>
      <x:c r="R2810" s="15" t="str">
        <x:v>Advertised to let Single identifiable 2,654 sqft demise; unit number not stated. Lease assignment to March 2033, break March 2028.</x:v>
      </x:c>
      <x:c r="S2810" s="15" t="str">
        <x:v>https://www.zoopla.co.uk/to-rent/commercial/details/73495065/</x:v>
      </x:c>
      <x:c r="T2810" s="15" t="str"/>
      <x:c r="U2810" s="15" t="str"/>
      <x:c r="V2810" s="15" t="str">
        <x:v>Basingstoke — Knight Trade Park</x:v>
      </x:c>
      <x:c r="W2810" s="15" t="str">
        <x:v>Individual unit ≤15,000 sq ft</x:v>
      </x:c>
      <x:c r="X2810" s="13" t="n">
        <x:f>IF(N2810="Yes",L2810,0)</x:f>
        <x:v>15</x:v>
      </x:c>
      <x:c r="Y2810" s="14" t="n">
        <x:v>1</x:v>
      </x:c>
      <x:c r="Z2810" s="13" t="str">
        <x:v>Industrial / workshop / storage</x:v>
      </x:c>
    </x:row>
    <x:row r="2811" ht="42" customHeight="1">
      <x:c r="A2811" s="13" t="str">
        <x:v>SE1831</x:v>
      </x:c>
      <x:c r="B2811" s="15" t="str">
        <x:v>Basingstoke</x:v>
      </x:c>
      <x:c r="C2811" s="15" t="str">
        <x:v>Basingstoke</x:v>
      </x:c>
      <x:c r="D2811" s="14" t="n">
        <x:v>117210</x:v>
      </x:c>
      <x:c r="E2811" s="13" t="str">
        <x:v>Town</x:v>
      </x:c>
      <x:c r="F2811" s="15" t="str">
        <x:v>Lion Court</x:v>
      </x:c>
      <x:c r="G2811" s="15" t="str">
        <x:v>Unit 21, Lion Court</x:v>
      </x:c>
      <x:c r="H2811" s="13" t="str">
        <x:v>Current</x:v>
      </x:c>
      <x:c r="I2811" s="14" t="n">
        <x:v>2032</x:v>
      </x:c>
      <x:c r="J2811" s="13" t="str">
        <x:f>IF(AND(ISNUMBER(I2811),I2811&gt;0),IF(I2811&lt;=1000,"1–1,000",IF(I2811&lt;=2500,"1,001–2,500",IF(I2811&lt;=5000,"2,501–5,000",IF(I2811&lt;=10000,"5,001–10,000","10,001–15,000")))),"1,001–2,500")</x:f>
        <x:v>1,001–2,500</x:v>
      </x:c>
      <x:c r="K2811" s="16" t="n">
        <x:v>25900</x:v>
      </x:c>
      <x:c r="L2811" s="43" t="n">
        <x:f>IF(AND(ISNUMBER(I2811),I2811&gt;0,ISNUMBER(K2811),K2811&gt;0),K2811/I2811,"n.a.")</x:f>
        <x:v>12.746062992125983</x:v>
      </x:c>
      <x:c r="M2811" s="43" t="n">
        <x:v>12.75</x:v>
      </x:c>
      <x:c r="N2811" s="13" t="str">
        <x:v>Yes</x:v>
      </x:c>
      <x:c r="O2811" s="15" t="str">
        <x:v>3.1m minimum / 6.8m maximum</x:v>
      </x:c>
      <x:c r="P2811" s="15" t="str">
        <x:v>Electric roller 3m wide × 4.3m high</x:v>
      </x:c>
      <x:c r="Q2811" s="15" t="str">
        <x:v>Workshop with reception, office, WC and tea point.</x:v>
      </x:c>
      <x:c r="R2811" s="15" t="str">
        <x:v>Advertised to let</x:v>
      </x:c>
      <x:c r="S2811" s="15" t="str">
        <x:v>https://www.zoopla.co.uk/to-rent/commercial/details/71313367/</x:v>
      </x:c>
      <x:c r="T2811" s="15" t="str"/>
      <x:c r="U2811" s="15" t="str"/>
      <x:c r="V2811" s="15" t="str">
        <x:v>Basingstoke — Lion Court</x:v>
      </x:c>
      <x:c r="W2811" s="15" t="str">
        <x:v>Individual unit ≤15,000 sq ft</x:v>
      </x:c>
      <x:c r="X2811" s="13" t="n">
        <x:f>IF(N2811="Yes",L2811,0)</x:f>
        <x:v>12.746062992125983</x:v>
      </x:c>
      <x:c r="Y2811" s="14" t="n">
        <x:v>1</x:v>
      </x:c>
      <x:c r="Z2811" s="13" t="str">
        <x:v>Industrial / workshop / storage</x:v>
      </x:c>
    </x:row>
    <x:row r="2812" ht="42" customHeight="1">
      <x:c r="A2812" s="13" t="str">
        <x:v>SE1832</x:v>
      </x:c>
      <x:c r="B2812" s="15" t="str">
        <x:v>Basingstoke</x:v>
      </x:c>
      <x:c r="C2812" s="15" t="str">
        <x:v>Basingstoke</x:v>
      </x:c>
      <x:c r="D2812" s="14" t="n">
        <x:v>117210</x:v>
      </x:c>
      <x:c r="E2812" s="13" t="str">
        <x:v>Town</x:v>
      </x:c>
      <x:c r="F2812" s="15" t="str">
        <x:v>Loddon Centre</x:v>
      </x:c>
      <x:c r="G2812" s="15" t="str">
        <x:v>Unit E, Loddon Centre</x:v>
      </x:c>
      <x:c r="H2812" s="13" t="str">
        <x:v>Current</x:v>
      </x:c>
      <x:c r="I2812" s="14" t="n">
        <x:v>6191</x:v>
      </x:c>
      <x:c r="J2812" s="13" t="str">
        <x:f>IF(AND(ISNUMBER(I2812),I2812&gt;0),IF(I2812&lt;=1000,"1–1,000",IF(I2812&lt;=2500,"1,001–2,500",IF(I2812&lt;=5000,"2,501–5,000",IF(I2812&lt;=10000,"5,001–10,000","10,001–15,000")))),"5,001–10,000")</x:f>
        <x:v>5,001–10,000</x:v>
      </x:c>
      <x:c r="K2812" s="16" t="n">
        <x:v>71200</x:v>
      </x:c>
      <x:c r="L2812" s="43" t="n">
        <x:f>IF(AND(ISNUMBER(I2812),I2812&gt;0,ISNUMBER(K2812),K2812&gt;0),K2812/I2812,"n.a.")</x:f>
        <x:v>11.500565336779196</x:v>
      </x:c>
      <x:c r="M2812" s="43" t="n">
        <x:v>11.5</x:v>
      </x:c>
      <x:c r="N2812" s="13" t="str">
        <x:v>Yes</x:v>
      </x:c>
      <x:c r="O2812" s="15" t="str">
        <x:v>5.66m eaves / 6.96m ridge</x:v>
      </x:c>
      <x:c r="P2812" s="15" t="str">
        <x:v>Electric roller 5m wide × 5.1m high</x:v>
      </x:c>
      <x:c r="Q2812" s="15" t="str">
        <x:v>Warehouse with mezzanine office and eight parking spaces.</x:v>
      </x:c>
      <x:c r="R2812" s="15" t="str">
        <x:v>Advertised to let</x:v>
      </x:c>
      <x:c r="S2812" s="15" t="str">
        <x:v>https://www.zoopla.co.uk/to-rent/commercial/details/73578005/</x:v>
      </x:c>
      <x:c r="T2812" s="15" t="str"/>
      <x:c r="U2812" s="15" t="str"/>
      <x:c r="V2812" s="15" t="str">
        <x:v>Basingstoke — Loddon Centre</x:v>
      </x:c>
      <x:c r="W2812" s="15" t="str">
        <x:v>Individual unit ≤15,000 sq ft</x:v>
      </x:c>
      <x:c r="X2812" s="13" t="n">
        <x:f>IF(N2812="Yes",L2812,0)</x:f>
        <x:v>11.500565336779196</x:v>
      </x:c>
      <x:c r="Y2812" s="14" t="n">
        <x:v>1</x:v>
      </x:c>
      <x:c r="Z2812" s="13" t="str">
        <x:v>Industrial / workshop / storage</x:v>
      </x:c>
    </x:row>
    <x:row r="2813" ht="42" customHeight="1">
      <x:c r="A2813" s="13" t="str">
        <x:v>SE1833</x:v>
      </x:c>
      <x:c r="B2813" s="15" t="str">
        <x:v>Basingstoke</x:v>
      </x:c>
      <x:c r="C2813" s="15" t="str">
        <x:v>Basingstoke</x:v>
      </x:c>
      <x:c r="D2813" s="14" t="n">
        <x:v>117210</x:v>
      </x:c>
      <x:c r="E2813" s="13" t="str">
        <x:v>Town</x:v>
      </x:c>
      <x:c r="F2813" s="15" t="str">
        <x:v>Moniton Trading Estate</x:v>
      </x:c>
      <x:c r="G2813" s="15" t="str">
        <x:v>Units 10 &amp; 12, Moniton Trading Estate</x:v>
      </x:c>
      <x:c r="H2813" s="13" t="str">
        <x:v>Current</x:v>
      </x:c>
      <x:c r="I2813" s="14" t="n">
        <x:v>7196</x:v>
      </x:c>
      <x:c r="J2813" s="13" t="str">
        <x:f>IF(AND(ISNUMBER(I2813),I2813&gt;0),IF(I2813&lt;=1000,"1–1,000",IF(I2813&lt;=2500,"1,001–2,500",IF(I2813&lt;=5000,"2,501–5,000",IF(I2813&lt;=10000,"5,001–10,000","10,001–15,000")))),"5,001–10,000")</x:f>
        <x:v>5,001–10,000</x:v>
      </x:c>
      <x:c r="K2813" s="16" t="n">
        <x:v>100744</x:v>
      </x:c>
      <x:c r="L2813" s="43" t="n">
        <x:f>IF(AND(ISNUMBER(I2813),I2813&gt;0,ISNUMBER(K2813),K2813&gt;0),K2813/I2813,"n.a.")</x:f>
        <x:v>14</x:v>
      </x:c>
      <x:c r="M2813" s="43" t="n">
        <x:v>14</x:v>
      </x:c>
      <x:c r="N2813" s="13" t="str">
        <x:v>Yes</x:v>
      </x:c>
      <x:c r="O2813" s="15" t="str">
        <x:v>4.1m minimum eaves</x:v>
      </x:c>
      <x:c r="P2813" s="15" t="str">
        <x:v>Five electric up-and-over doors across combined premises</x:v>
      </x:c>
      <x:c r="Q2813" s="15" t="str">
        <x:v>Combined warehouse/workshop with secure yards and four parking spaces.</x:v>
      </x:c>
      <x:c r="R2813" s="15" t="str">
        <x:v>Advertised to let One combined demise. Split requires landlord approval; no additional individual count.</x:v>
      </x:c>
      <x:c r="S2813" s="15" t="str">
        <x:v>https://www.zoopla.co.uk/to-rent/commercial/details/71080110/</x:v>
      </x:c>
      <x:c r="T2813" s="15" t="str"/>
      <x:c r="U2813" s="15" t="str"/>
      <x:c r="V2813" s="15" t="str">
        <x:v>Basingstoke — Moniton Trading Estate</x:v>
      </x:c>
      <x:c r="W2813" s="15" t="str">
        <x:v>Individual unit ≤15,000 sq ft</x:v>
      </x:c>
      <x:c r="X2813" s="13" t="n">
        <x:f>IF(N2813="Yes",L2813,0)</x:f>
        <x:v>14</x:v>
      </x:c>
      <x:c r="Y2813" s="14" t="n">
        <x:v>1</x:v>
      </x:c>
      <x:c r="Z2813" s="13" t="str">
        <x:v>Industrial / workshop / storage</x:v>
      </x:c>
    </x:row>
    <x:row r="2814" ht="49" customHeight="1">
      <x:c r="A2814" s="13" t="str">
        <x:v>SE1834</x:v>
      </x:c>
      <x:c r="B2814" s="15" t="str">
        <x:v>Basingstoke</x:v>
      </x:c>
      <x:c r="C2814" s="15" t="str">
        <x:v>Basingstoke</x:v>
      </x:c>
      <x:c r="D2814" s="14" t="n">
        <x:v>117210</x:v>
      </x:c>
      <x:c r="E2814" s="13" t="str">
        <x:v>Town</x:v>
      </x:c>
      <x:c r="F2814" s="15" t="str">
        <x:v>Radius Park</x:v>
      </x:c>
      <x:c r="G2814" s="15" t="str">
        <x:v>Unit 8, Radius Park, Winchester Road</x:v>
      </x:c>
      <x:c r="H2814" s="13" t="str">
        <x:v>Uncertain</x:v>
      </x:c>
      <x:c r="I2814" s="14" t="n">
        <x:v>10844</x:v>
      </x:c>
      <x:c r="J2814" s="13" t="str">
        <x:f>IF(AND(ISNUMBER(I2814),I2814&gt;0),IF(I2814&lt;=1000,"1–1,000",IF(I2814&lt;=2500,"1,001–2,500",IF(I2814&lt;=5000,"2,501–5,000",IF(I2814&lt;=10000,"5,001–10,000","10,001–15,000")))),"10,001–15,000")</x:f>
        <x:v>10,001–15,000</x:v>
      </x:c>
      <x:c r="K2814" s="16"/>
      <x:c r="L2814" s="43" t="str">
        <x:f>IF(AND(ISNUMBER(I2814),I2814&gt;0,ISNUMBER(K2814),K2814&gt;0),K2814/I2814,"n.a.")</x:f>
        <x:v>n.a.</x:v>
      </x:c>
      <x:c r="M2814" s="43"/>
      <x:c r="N2814" s="13" t="str">
        <x:v>No</x:v>
      </x:c>
      <x:c r="O2814" s="15" t="str">
        <x:v>Not stated</x:v>
      </x:c>
      <x:c r="P2814" s="15" t="str">
        <x:v>Not stated</x:v>
      </x:c>
      <x:c r="Q2814" s="15" t="str">
        <x:v>New trade/distribution warehouse in secure private estate with sustainable features.</x:v>
      </x:c>
      <x:c r="R2814" s="15" t="str">
        <x:v>Uncertain Agent schedule names Unit 8 at 10,844 sqft. Portal scheme range and earlier December 2025 delivery wording are inconsistent; current completion/occupation not confirmed. No rent transferred from aggregate advert.</x:v>
      </x:c>
      <x:c r="S2814" s="15" t="str">
        <x:v>https://www.curchodandco.com/property/235650-radius-park-basingstoke/</x:v>
      </x:c>
      <x:c r="T2814" s="15" t="str">
        <x:v>https://www.zoopla.co.uk/to-rent/commercial/details/71712860/</x:v>
      </x:c>
      <x:c r="U2814" s="15" t="str">
        <x:v>https://www.zoopla.co.uk/to-rent/commercial/details/72376797/</x:v>
      </x:c>
      <x:c r="V2814" s="15" t="str">
        <x:v>Basingstoke — Radius Park</x:v>
      </x:c>
      <x:c r="W2814" s="15" t="str">
        <x:v>Individual unit ≤15,000 sq ft</x:v>
      </x:c>
      <x:c r="X2814" s="13" t="n">
        <x:f>IF(N2814="Yes",L2814,0)</x:f>
        <x:v>0</x:v>
      </x:c>
      <x:c r="Y2814" s="14" t="n">
        <x:v>1</x:v>
      </x:c>
      <x:c r="Z2814" s="13" t="str">
        <x:v>Industrial / workshop / storage</x:v>
      </x:c>
    </x:row>
    <x:row r="2815" ht="42" customHeight="1">
      <x:c r="A2815" s="13" t="str">
        <x:v>SE1835</x:v>
      </x:c>
      <x:c r="B2815" s="15" t="str">
        <x:v>Basingstoke</x:v>
      </x:c>
      <x:c r="C2815" s="15" t="str">
        <x:v>Basingstoke</x:v>
      </x:c>
      <x:c r="D2815" s="14" t="n">
        <x:v>117210</x:v>
      </x:c>
      <x:c r="E2815" s="13" t="str">
        <x:v>Town</x:v>
      </x:c>
      <x:c r="F2815" s="15" t="str">
        <x:v>Ringway Industrial Estate</x:v>
      </x:c>
      <x:c r="G2815" s="15" t="str">
        <x:v>Unit 4, Ringway Industrial Estate</x:v>
      </x:c>
      <x:c r="H2815" s="13" t="str">
        <x:v>Current</x:v>
      </x:c>
      <x:c r="I2815" s="14" t="n">
        <x:v>5096</x:v>
      </x:c>
      <x:c r="J2815" s="13" t="str">
        <x:f>IF(AND(ISNUMBER(I2815),I2815&gt;0),IF(I2815&lt;=1000,"1–1,000",IF(I2815&lt;=2500,"1,001–2,500",IF(I2815&lt;=5000,"2,501–5,000",IF(I2815&lt;=10000,"5,001–10,000","10,001–15,000")))),"5,001–10,000")</x:f>
        <x:v>5,001–10,000</x:v>
      </x:c>
      <x:c r="K2815" s="16" t="n">
        <x:v>58000</x:v>
      </x:c>
      <x:c r="L2815" s="43" t="n">
        <x:f>IF(AND(ISNUMBER(I2815),I2815&gt;0,ISNUMBER(K2815),K2815&gt;0),K2815/I2815,"n.a.")</x:f>
        <x:v>11.381475667189953</x:v>
      </x:c>
      <x:c r="M2815" s="43" t="n">
        <x:v>11.38</x:v>
      </x:c>
      <x:c r="N2815" s="13" t="str">
        <x:v>Yes</x:v>
      </x:c>
      <x:c r="O2815" s="15" t="str">
        <x:v>5.5m eaves</x:v>
      </x:c>
      <x:c r="P2815" s="15" t="str">
        <x:v>Full-height rear loading door</x:v>
      </x:c>
      <x:c r="Q2815" s="15" t="str">
        <x:v>Warehouse with office/mezzanine accommodation and 12 parking spaces.</x:v>
      </x:c>
      <x:c r="R2815" s="15" t="str">
        <x:v>Advertised to let</x:v>
      </x:c>
      <x:c r="S2815" s="15" t="str">
        <x:v>https://www.zoopla.co.uk/to-rent/commercial/details/66379311/</x:v>
      </x:c>
      <x:c r="T2815" s="15" t="str"/>
      <x:c r="U2815" s="15" t="str"/>
      <x:c r="V2815" s="15" t="str">
        <x:v>Basingstoke — Ringway Industrial Estate</x:v>
      </x:c>
      <x:c r="W2815" s="15" t="str">
        <x:v>Individual unit ≤15,000 sq ft</x:v>
      </x:c>
      <x:c r="X2815" s="13" t="n">
        <x:f>IF(N2815="Yes",L2815,0)</x:f>
        <x:v>11.381475667189953</x:v>
      </x:c>
      <x:c r="Y2815" s="14" t="n">
        <x:v>1</x:v>
      </x:c>
      <x:c r="Z2815" s="13" t="str">
        <x:v>Industrial / workshop / storage</x:v>
      </x:c>
    </x:row>
    <x:row r="2816" ht="42" customHeight="1">
      <x:c r="A2816" s="13" t="str">
        <x:v>SE1836</x:v>
      </x:c>
      <x:c r="B2816" s="15" t="str">
        <x:v>Basingstoke</x:v>
      </x:c>
      <x:c r="C2816" s="15" t="str">
        <x:v>Basingstoke</x:v>
      </x:c>
      <x:c r="D2816" s="14" t="n">
        <x:v>117210</x:v>
      </x:c>
      <x:c r="E2816" s="13" t="str">
        <x:v>Town</x:v>
      </x:c>
      <x:c r="F2816" s="15" t="str">
        <x:v>Ringway Industrial Estate</x:v>
      </x:c>
      <x:c r="G2816" s="15" t="str">
        <x:v>Unit 6, Ringway Industrial Estate</x:v>
      </x:c>
      <x:c r="H2816" s="13" t="str">
        <x:v>Current</x:v>
      </x:c>
      <x:c r="I2816" s="14" t="n">
        <x:v>11644</x:v>
      </x:c>
      <x:c r="J2816" s="13" t="str">
        <x:f>IF(AND(ISNUMBER(I2816),I2816&gt;0),IF(I2816&lt;=1000,"1–1,000",IF(I2816&lt;=2500,"1,001–2,500",IF(I2816&lt;=5000,"2,501–5,000",IF(I2816&lt;=10000,"5,001–10,000","10,001–15,000")))),"10,001–15,000")</x:f>
        <x:v>10,001–15,000</x:v>
      </x:c>
      <x:c r="K2816" s="16" t="n">
        <x:v>137000</x:v>
      </x:c>
      <x:c r="L2816" s="43" t="n">
        <x:f>IF(AND(ISNUMBER(I2816),I2816&gt;0,ISNUMBER(K2816),K2816&gt;0),K2816/I2816,"n.a.")</x:f>
        <x:v>11.765716248711783</x:v>
      </x:c>
      <x:c r="M2816" s="43" t="n">
        <x:v>11.77</x:v>
      </x:c>
      <x:c r="N2816" s="13" t="str">
        <x:v>Yes</x:v>
      </x:c>
      <x:c r="O2816" s="15" t="str">
        <x:v>Not stated</x:v>
      </x:c>
      <x:c r="P2816" s="15" t="str">
        <x:v>Rear loading access</x:v>
      </x:c>
      <x:c r="Q2816" s="15" t="str">
        <x:v>Warehouse with about 30% offices, mezzanine and 24 parking spaces.</x:v>
      </x:c>
      <x:c r="R2816" s="15" t="str">
        <x:v>Advertised to let Sublease until 31 July 2028.</x:v>
      </x:c>
      <x:c r="S2816" s="15" t="str">
        <x:v>https://www.zoopla.co.uk/to-rent/commercial/details/71051733/</x:v>
      </x:c>
      <x:c r="T2816" s="15" t="str"/>
      <x:c r="U2816" s="15" t="str"/>
      <x:c r="V2816" s="15" t="str">
        <x:v>Basingstoke — Ringway Industrial Estate</x:v>
      </x:c>
      <x:c r="W2816" s="15" t="str">
        <x:v>Individual unit ≤15,000 sq ft</x:v>
      </x:c>
      <x:c r="X2816" s="13" t="n">
        <x:f>IF(N2816="Yes",L2816,0)</x:f>
        <x:v>11.765716248711783</x:v>
      </x:c>
      <x:c r="Y2816" s="14" t="n">
        <x:v>1</x:v>
      </x:c>
      <x:c r="Z2816" s="13" t="str">
        <x:v>Industrial / workshop / storage</x:v>
      </x:c>
    </x:row>
    <x:row r="2817" ht="42" customHeight="1">
      <x:c r="A2817" s="13" t="str">
        <x:v>SE1837</x:v>
      </x:c>
      <x:c r="B2817" s="15" t="str">
        <x:v>Basingstoke</x:v>
      </x:c>
      <x:c r="C2817" s="15" t="str">
        <x:v>Basingstoke</x:v>
      </x:c>
      <x:c r="D2817" s="14" t="n">
        <x:v>117210</x:v>
      </x:c>
      <x:c r="E2817" s="13" t="str">
        <x:v>Town</x:v>
      </x:c>
      <x:c r="F2817" s="15" t="str">
        <x:v>Rutherford Road estate</x:v>
      </x:c>
      <x:c r="G2817" s="15" t="str">
        <x:v>Unit 2, Rutherford Road</x:v>
      </x:c>
      <x:c r="H2817" s="13" t="str">
        <x:v>Current</x:v>
      </x:c>
      <x:c r="I2817" s="14" t="n">
        <x:v>2813</x:v>
      </x:c>
      <x:c r="J2817" s="13" t="str">
        <x:f>IF(AND(ISNUMBER(I2817),I2817&gt;0),IF(I2817&lt;=1000,"1–1,000",IF(I2817&lt;=2500,"1,001–2,500",IF(I2817&lt;=5000,"2,501–5,000",IF(I2817&lt;=10000,"5,001–10,000","10,001–15,000")))),"2,501–5,000")</x:f>
        <x:v>2,501–5,000</x:v>
      </x:c>
      <x:c r="K2817" s="16" t="n">
        <x:v>24750</x:v>
      </x:c>
      <x:c r="L2817" s="43" t="n">
        <x:f>IF(AND(ISNUMBER(I2817),I2817&gt;0,ISNUMBER(K2817),K2817&gt;0),K2817/I2817,"n.a.")</x:f>
        <x:v>8.798435833629577</x:v>
      </x:c>
      <x:c r="M2817" s="43" t="n">
        <x:v>8.8</x:v>
      </x:c>
      <x:c r="N2817" s="13" t="str">
        <x:v>Yes</x:v>
      </x:c>
      <x:c r="O2817" s="15" t="str">
        <x:v>Not stated</x:v>
      </x:c>
      <x:c r="P2817" s="15" t="str">
        <x:v>3.8m wide × 4.2m high</x:v>
      </x:c>
      <x:c r="Q2817" s="15" t="str">
        <x:v>Warehouse and office accommodation over two floors with full-cover mezzanine.</x:v>
      </x:c>
      <x:c r="R2817" s="15" t="str">
        <x:v>Advertised to let</x:v>
      </x:c>
      <x:c r="S2817" s="15" t="str">
        <x:v>https://www.zoopla.co.uk/to-rent/commercial/details/72230093/</x:v>
      </x:c>
      <x:c r="T2817" s="15" t="str"/>
      <x:c r="U2817" s="15" t="str"/>
      <x:c r="V2817" s="15" t="str">
        <x:v>Basingstoke — Rutherford Road estate</x:v>
      </x:c>
      <x:c r="W2817" s="15" t="str">
        <x:v>Individual unit ≤15,000 sq ft</x:v>
      </x:c>
      <x:c r="X2817" s="13" t="n">
        <x:f>IF(N2817="Yes",L2817,0)</x:f>
        <x:v>8.798435833629577</x:v>
      </x:c>
      <x:c r="Y2817" s="14" t="n">
        <x:v>1</x:v>
      </x:c>
      <x:c r="Z2817" s="13" t="str">
        <x:v>Industrial / workshop / storage</x:v>
      </x:c>
    </x:row>
    <x:row r="2818" ht="42" customHeight="1">
      <x:c r="A2818" s="13" t="str">
        <x:v>SE1838</x:v>
      </x:c>
      <x:c r="B2818" s="15" t="str">
        <x:v>Basingstoke</x:v>
      </x:c>
      <x:c r="C2818" s="15" t="str">
        <x:v>Basingstoke</x:v>
      </x:c>
      <x:c r="D2818" s="14" t="n">
        <x:v>117210</x:v>
      </x:c>
      <x:c r="E2818" s="13" t="str">
        <x:v>Town</x:v>
      </x:c>
      <x:c r="F2818" s="15" t="str">
        <x:v>Rutherford Road estate</x:v>
      </x:c>
      <x:c r="G2818" s="15" t="str">
        <x:v>Unit 4, Rutherford Road</x:v>
      </x:c>
      <x:c r="H2818" s="13" t="str">
        <x:v>Current</x:v>
      </x:c>
      <x:c r="I2818" s="14" t="n">
        <x:v>2264</x:v>
      </x:c>
      <x:c r="J2818" s="13" t="str">
        <x:f>IF(AND(ISNUMBER(I2818),I2818&gt;0),IF(I2818&lt;=1000,"1–1,000",IF(I2818&lt;=2500,"1,001–2,500",IF(I2818&lt;=5000,"2,501–5,000",IF(I2818&lt;=10000,"5,001–10,000","10,001–15,000")))),"1,001–2,500")</x:f>
        <x:v>1,001–2,500</x:v>
      </x:c>
      <x:c r="K2818" s="16" t="n">
        <x:v>21750</x:v>
      </x:c>
      <x:c r="L2818" s="43" t="n">
        <x:f>IF(AND(ISNUMBER(I2818),I2818&gt;0,ISNUMBER(K2818),K2818&gt;0),K2818/I2818,"n.a.")</x:f>
        <x:v>9.606890459363958</x:v>
      </x:c>
      <x:c r="M2818" s="43" t="n">
        <x:v>9.61</x:v>
      </x:c>
      <x:c r="N2818" s="13" t="str">
        <x:v>Yes</x:v>
      </x:c>
      <x:c r="O2818" s="15" t="str">
        <x:v>Not stated</x:v>
      </x:c>
      <x:c r="P2818" s="15" t="str">
        <x:v>3.8m wide × 4.2m high</x:v>
      </x:c>
      <x:c r="Q2818" s="15" t="str">
        <x:v>Workshop/warehouse with partial mezzanine, three-phase power and secure gated access.</x:v>
      </x:c>
      <x:c r="R2818" s="15" t="str">
        <x:v>Advertised to let</x:v>
      </x:c>
      <x:c r="S2818" s="15" t="str">
        <x:v>https://www.zoopla.co.uk/to-rent/commercial/details/72230255/</x:v>
      </x:c>
      <x:c r="T2818" s="15" t="str"/>
      <x:c r="U2818" s="15" t="str"/>
      <x:c r="V2818" s="15" t="str">
        <x:v>Basingstoke — Rutherford Road estate</x:v>
      </x:c>
      <x:c r="W2818" s="15" t="str">
        <x:v>Individual unit ≤15,000 sq ft</x:v>
      </x:c>
      <x:c r="X2818" s="13" t="n">
        <x:f>IF(N2818="Yes",L2818,0)</x:f>
        <x:v>9.606890459363958</x:v>
      </x:c>
      <x:c r="Y2818" s="14" t="n">
        <x:v>1</x:v>
      </x:c>
      <x:c r="Z2818" s="13" t="str">
        <x:v>Industrial / workshop / storage</x:v>
      </x:c>
    </x:row>
    <x:row r="2819" ht="62" customHeight="1">
      <x:c r="A2819" s="13" t="str">
        <x:v>SE1839</x:v>
      </x:c>
      <x:c r="B2819" s="15" t="str">
        <x:v>Basingstoke</x:v>
      </x:c>
      <x:c r="C2819" s="15" t="str">
        <x:v>Basingstoke</x:v>
      </x:c>
      <x:c r="D2819" s="14" t="n">
        <x:v>117210</x:v>
      </x:c>
      <x:c r="E2819" s="13" t="str">
        <x:v>Town</x:v>
      </x:c>
      <x:c r="F2819" s="15" t="str">
        <x:v>Spectrum Court</x:v>
      </x:c>
      <x:c r="G2819" s="15" t="str">
        <x:v>Unit 13, Spectrum Court, Wade Road</x:v>
      </x:c>
      <x:c r="H2819" s="13" t="str">
        <x:v>Uncertain</x:v>
      </x:c>
      <x:c r="I2819" s="14" t="n">
        <x:v>2584</x:v>
      </x:c>
      <x:c r="J2819" s="13" t="str">
        <x:f>IF(AND(ISNUMBER(I2819),I2819&gt;0),IF(I2819&lt;=1000,"1–1,000",IF(I2819&lt;=2500,"1,001–2,500",IF(I2819&lt;=5000,"2,501–5,000",IF(I2819&lt;=10000,"5,001–10,000","10,001–15,000")))),"2,501–5,000")</x:f>
        <x:v>2,501–5,000</x:v>
      </x:c>
      <x:c r="K2819" s="16" t="n">
        <x:v>38760</x:v>
      </x:c>
      <x:c r="L2819" s="43" t="n">
        <x:f>IF(AND(ISNUMBER(I2819),I2819&gt;0,ISNUMBER(K2819),K2819&gt;0),K2819/I2819,"n.a.")</x:f>
        <x:v>15</x:v>
      </x:c>
      <x:c r="M2819" s="43" t="n">
        <x:v>15</x:v>
      </x:c>
      <x:c r="N2819" s="13" t="str">
        <x:v>No</x:v>
      </x:c>
      <x:c r="O2819" s="15" t="str">
        <x:v>5.5m eaves</x:v>
      </x:c>
      <x:c r="P2819" s="15" t="str">
        <x:v>Roller 4.7m wide × 5m high</x:v>
      </x:c>
      <x:c r="Q2819" s="15" t="str">
        <x:v>Warehouse with office, kitchen, two WCs and parking.</x:v>
      </x:c>
      <x:c r="R2819" s="15" t="str">
        <x:v>Uncertain Direct Curchod catalogue labels TO BE REFURBISHED; completion unconfirmed.</x:v>
      </x:c>
      <x:c r="S2819" s="15" t="str">
        <x:v>https://www.zoopla.co.uk/to-rent/commercial/details/71154189/</x:v>
      </x:c>
      <x:c r="T2819" s="15" t="str">
        <x:v>https://www.curchodandco.com/properties/?commercial_for_sale_to_rent=to_rent&amp;commercial_property_type=792&amp;address_keyword=Basingstoke&amp;minimum_floor_area=&amp;maximum_floor_area=&amp;radius=&amp;department=commercial</x:v>
      </x:c>
      <x:c r="U2819" s="15" t="str"/>
      <x:c r="V2819" s="15" t="str">
        <x:v>Basingstoke — Spectrum Court</x:v>
      </x:c>
      <x:c r="W2819" s="15" t="str">
        <x:v>Individual unit ≤15,000 sq ft</x:v>
      </x:c>
      <x:c r="X2819" s="13" t="n">
        <x:f>IF(N2819="Yes",L2819,0)</x:f>
        <x:v>0</x:v>
      </x:c>
      <x:c r="Y2819" s="14" t="n">
        <x:v>1</x:v>
      </x:c>
      <x:c r="Z2819" s="13" t="str">
        <x:v>Industrial / workshop / storage</x:v>
      </x:c>
    </x:row>
    <x:row r="2820" ht="62" customHeight="1">
      <x:c r="A2820" s="13" t="str">
        <x:v>SE1840</x:v>
      </x:c>
      <x:c r="B2820" s="15" t="str">
        <x:v>Basingstoke</x:v>
      </x:c>
      <x:c r="C2820" s="15" t="str">
        <x:v>Basingstoke</x:v>
      </x:c>
      <x:c r="D2820" s="14" t="n">
        <x:v>117210</x:v>
      </x:c>
      <x:c r="E2820" s="13" t="str">
        <x:v>Town</x:v>
      </x:c>
      <x:c r="F2820" s="15" t="str">
        <x:v>Spectrum Court</x:v>
      </x:c>
      <x:c r="G2820" s="15" t="str">
        <x:v>Unit 4, Spectrum Court, Wade Road</x:v>
      </x:c>
      <x:c r="H2820" s="13" t="str">
        <x:v>Uncertain</x:v>
      </x:c>
      <x:c r="I2820" s="14" t="n">
        <x:v>2470</x:v>
      </x:c>
      <x:c r="J2820" s="13" t="str">
        <x:f>IF(AND(ISNUMBER(I2820),I2820&gt;0),IF(I2820&lt;=1000,"1–1,000",IF(I2820&lt;=2500,"1,001–2,500",IF(I2820&lt;=5000,"2,501–5,000",IF(I2820&lt;=10000,"5,001–10,000","10,001–15,000")))),"1,001–2,500")</x:f>
        <x:v>1,001–2,500</x:v>
      </x:c>
      <x:c r="K2820" s="16" t="n">
        <x:v>37050</x:v>
      </x:c>
      <x:c r="L2820" s="43" t="n">
        <x:f>IF(AND(ISNUMBER(I2820),I2820&gt;0,ISNUMBER(K2820),K2820&gt;0),K2820/I2820,"n.a.")</x:f>
        <x:v>15</x:v>
      </x:c>
      <x:c r="M2820" s="43" t="n">
        <x:v>15</x:v>
      </x:c>
      <x:c r="N2820" s="13" t="str">
        <x:v>No</x:v>
      </x:c>
      <x:c r="O2820" s="15" t="str">
        <x:v>5.5m eaves</x:v>
      </x:c>
      <x:c r="P2820" s="15" t="str">
        <x:v>Roller 4.7m wide × 5m high</x:v>
      </x:c>
      <x:c r="Q2820" s="15" t="str">
        <x:v>Warehouse with office, kitchen, two WCs and parking.</x:v>
      </x:c>
      <x:c r="R2820" s="15" t="str">
        <x:v>Uncertain Direct Curchod catalogue labels TO BE REFURBISHED; completion unconfirmed.</x:v>
      </x:c>
      <x:c r="S2820" s="15" t="str">
        <x:v>https://www.zoopla.co.uk/to-rent/commercial/details/71153910/</x:v>
      </x:c>
      <x:c r="T2820" s="15" t="str">
        <x:v>https://www.curchodandco.com/properties/?commercial_for_sale_to_rent=to_rent&amp;commercial_property_type=792&amp;address_keyword=Basingstoke&amp;minimum_floor_area=&amp;maximum_floor_area=&amp;radius=&amp;department=commercial</x:v>
      </x:c>
      <x:c r="U2820" s="15" t="str"/>
      <x:c r="V2820" s="15" t="str">
        <x:v>Basingstoke — Spectrum Court</x:v>
      </x:c>
      <x:c r="W2820" s="15" t="str">
        <x:v>Individual unit ≤15,000 sq ft</x:v>
      </x:c>
      <x:c r="X2820" s="13" t="n">
        <x:f>IF(N2820="Yes",L2820,0)</x:f>
        <x:v>0</x:v>
      </x:c>
      <x:c r="Y2820" s="14" t="n">
        <x:v>1</x:v>
      </x:c>
      <x:c r="Z2820" s="13" t="str">
        <x:v>Industrial / workshop / storage</x:v>
      </x:c>
    </x:row>
    <x:row r="2821" ht="62" customHeight="1">
      <x:c r="A2821" s="13" t="str">
        <x:v>SE1841</x:v>
      </x:c>
      <x:c r="B2821" s="15" t="str">
        <x:v>Basingstoke</x:v>
      </x:c>
      <x:c r="C2821" s="15" t="str">
        <x:v>Basingstoke</x:v>
      </x:c>
      <x:c r="D2821" s="14" t="n">
        <x:v>117210</x:v>
      </x:c>
      <x:c r="E2821" s="13" t="str">
        <x:v>Town</x:v>
      </x:c>
      <x:c r="F2821" s="15" t="str">
        <x:v>Spectrum Court</x:v>
      </x:c>
      <x:c r="G2821" s="15" t="str">
        <x:v>Unit 7, Spectrum Court, Wade Road</x:v>
      </x:c>
      <x:c r="H2821" s="13" t="str">
        <x:v>Uncertain</x:v>
      </x:c>
      <x:c r="I2821" s="14" t="n">
        <x:v>2584</x:v>
      </x:c>
      <x:c r="J2821" s="13" t="str">
        <x:f>IF(AND(ISNUMBER(I2821),I2821&gt;0),IF(I2821&lt;=1000,"1–1,000",IF(I2821&lt;=2500,"1,001–2,500",IF(I2821&lt;=5000,"2,501–5,000",IF(I2821&lt;=10000,"5,001–10,000","10,001–15,000")))),"2,501–5,000")</x:f>
        <x:v>2,501–5,000</x:v>
      </x:c>
      <x:c r="K2821" s="16" t="n">
        <x:v>38760</x:v>
      </x:c>
      <x:c r="L2821" s="43" t="n">
        <x:f>IF(AND(ISNUMBER(I2821),I2821&gt;0,ISNUMBER(K2821),K2821&gt;0),K2821/I2821,"n.a.")</x:f>
        <x:v>15</x:v>
      </x:c>
      <x:c r="M2821" s="43" t="n">
        <x:v>15</x:v>
      </x:c>
      <x:c r="N2821" s="13" t="str">
        <x:v>No</x:v>
      </x:c>
      <x:c r="O2821" s="15" t="str">
        <x:v>5.5m eaves</x:v>
      </x:c>
      <x:c r="P2821" s="15" t="str">
        <x:v>Roller 4.7m wide × 5m high</x:v>
      </x:c>
      <x:c r="Q2821" s="15" t="str">
        <x:v>Warehouse with office, kitchen, two WCs and parking.</x:v>
      </x:c>
      <x:c r="R2821" s="15" t="str">
        <x:v>Uncertain Direct Curchod catalogue labels TO BE REFURBISHED; completion unconfirmed.</x:v>
      </x:c>
      <x:c r="S2821" s="15" t="str">
        <x:v>https://www.zoopla.co.uk/to-rent/commercial/details/71154157/</x:v>
      </x:c>
      <x:c r="T2821" s="15" t="str">
        <x:v>https://www.curchodandco.com/properties/?commercial_for_sale_to_rent=to_rent&amp;commercial_property_type=792&amp;address_keyword=Basingstoke&amp;minimum_floor_area=&amp;maximum_floor_area=&amp;radius=&amp;department=commercial</x:v>
      </x:c>
      <x:c r="U2821" s="15" t="str"/>
      <x:c r="V2821" s="15" t="str">
        <x:v>Basingstoke — Spectrum Court</x:v>
      </x:c>
      <x:c r="W2821" s="15" t="str">
        <x:v>Individual unit ≤15,000 sq ft</x:v>
      </x:c>
      <x:c r="X2821" s="13" t="n">
        <x:f>IF(N2821="Yes",L2821,0)</x:f>
        <x:v>0</x:v>
      </x:c>
      <x:c r="Y2821" s="14" t="n">
        <x:v>1</x:v>
      </x:c>
      <x:c r="Z2821" s="13" t="str">
        <x:v>Industrial / workshop / storage</x:v>
      </x:c>
    </x:row>
    <x:row r="2822" ht="42" customHeight="1">
      <x:c r="A2822" s="13" t="str">
        <x:v>SE1842</x:v>
      </x:c>
      <x:c r="B2822" s="15" t="str">
        <x:v>Basingstoke</x:v>
      </x:c>
      <x:c r="C2822" s="15" t="str">
        <x:v>Basingstoke</x:v>
      </x:c>
      <x:c r="D2822" s="14" t="n">
        <x:v>117210</x:v>
      </x:c>
      <x:c r="E2822" s="13" t="str">
        <x:v>Town</x:v>
      </x:c>
      <x:c r="F2822" s="15" t="str">
        <x:v>Tempus Business Centre</x:v>
      </x:c>
      <x:c r="G2822" s="15" t="str">
        <x:v>Unit 57, Tempus Business Centre, Kingsclere Road</x:v>
      </x:c>
      <x:c r="H2822" s="13" t="str">
        <x:v>Current</x:v>
      </x:c>
      <x:c r="I2822" s="14" t="n">
        <x:v>3354</x:v>
      </x:c>
      <x:c r="J2822" s="13" t="str">
        <x:f>IF(AND(ISNUMBER(I2822),I2822&gt;0),IF(I2822&lt;=1000,"1–1,000",IF(I2822&lt;=2500,"1,001–2,500",IF(I2822&lt;=5000,"2,501–5,000",IF(I2822&lt;=10000,"5,001–10,000","10,001–15,000")))),"2,501–5,000")</x:f>
        <x:v>2,501–5,000</x:v>
      </x:c>
      <x:c r="K2822" s="16" t="n">
        <x:v>38500</x:v>
      </x:c>
      <x:c r="L2822" s="43" t="n">
        <x:f>IF(AND(ISNUMBER(I2822),I2822&gt;0,ISNUMBER(K2822),K2822&gt;0),K2822/I2822,"n.a.")</x:f>
        <x:v>11.478831246273106</x:v>
      </x:c>
      <x:c r="M2822" s="43" t="n">
        <x:v>11.48</x:v>
      </x:c>
      <x:c r="N2822" s="13" t="str">
        <x:v>Yes</x:v>
      </x:c>
      <x:c r="O2822" s="15" t="str">
        <x:v>3.6m ground-floor ceiling</x:v>
      </x:c>
      <x:c r="P2822" s="15" t="str">
        <x:v>Rear up-and-over 3m × 3m</x:v>
      </x:c>
      <x:c r="Q2822" s="15" t="str">
        <x:v>End-terrace workshop/storage with first-floor offices and nine parking spaces.</x:v>
      </x:c>
      <x:c r="R2822" s="15" t="str">
        <x:v>Advertised to let</x:v>
      </x:c>
      <x:c r="S2822" s="15" t="str">
        <x:v>https://www.zoopla.co.uk/to-rent/commercial/details/73009105/</x:v>
      </x:c>
      <x:c r="T2822" s="15" t="str"/>
      <x:c r="U2822" s="15" t="str"/>
      <x:c r="V2822" s="15" t="str">
        <x:v>Basingstoke — Tempus Business Centre</x:v>
      </x:c>
      <x:c r="W2822" s="15" t="str">
        <x:v>Individual unit ≤15,000 sq ft</x:v>
      </x:c>
      <x:c r="X2822" s="13" t="n">
        <x:f>IF(N2822="Yes",L2822,0)</x:f>
        <x:v>11.478831246273106</x:v>
      </x:c>
      <x:c r="Y2822" s="14" t="n">
        <x:v>1</x:v>
      </x:c>
      <x:c r="Z2822" s="13" t="str">
        <x:v>Industrial / workshop / storage</x:v>
      </x:c>
    </x:row>
    <x:row r="2823" ht="42" customHeight="1">
      <x:c r="A2823" s="13" t="str">
        <x:v>SE1843</x:v>
      </x:c>
      <x:c r="B2823" s="15" t="str">
        <x:v>Basingstoke</x:v>
      </x:c>
      <x:c r="C2823" s="15" t="str">
        <x:v>Basingstoke</x:v>
      </x:c>
      <x:c r="D2823" s="14" t="n">
        <x:v>117210</x:v>
      </x:c>
      <x:c r="E2823" s="13" t="str">
        <x:v>Town</x:v>
      </x:c>
      <x:c r="F2823" s="15" t="str">
        <x:v>The IO Centre</x:v>
      </x:c>
      <x:c r="G2823" s="15" t="str">
        <x:v>Unit 4, The IO Centre, Brunel Road</x:v>
      </x:c>
      <x:c r="H2823" s="13" t="str">
        <x:v>Current</x:v>
      </x:c>
      <x:c r="I2823" s="14" t="n">
        <x:v>4742</x:v>
      </x:c>
      <x:c r="J2823" s="13" t="str">
        <x:f>IF(AND(ISNUMBER(I2823),I2823&gt;0),IF(I2823&lt;=1000,"1–1,000",IF(I2823&lt;=2500,"1,001–2,500",IF(I2823&lt;=5000,"2,501–5,000",IF(I2823&lt;=10000,"5,001–10,000","10,001–15,000")))),"2,501–5,000")</x:f>
        <x:v>2,501–5,000</x:v>
      </x:c>
      <x:c r="K2823" s="16" t="n">
        <x:v>59000</x:v>
      </x:c>
      <x:c r="L2823" s="43" t="n">
        <x:f>IF(AND(ISNUMBER(I2823),I2823&gt;0,ISNUMBER(K2823),K2823&gt;0),K2823/I2823,"n.a.")</x:f>
        <x:v>12.442007591733447</x:v>
      </x:c>
      <x:c r="M2823" s="43" t="n">
        <x:v>12.44</x:v>
      </x:c>
      <x:c r="N2823" s="13" t="str">
        <x:v>Yes</x:v>
      </x:c>
      <x:c r="O2823" s="15" t="str">
        <x:v>7.7m maximum clear height</x:v>
      </x:c>
      <x:c r="P2823" s="15" t="str">
        <x:v>One electric loading door</x:v>
      </x:c>
      <x:c r="Q2823" s="15" t="str">
        <x:v>Warehouse with first-floor office and mezzanine; nine parking spaces.</x:v>
      </x:c>
      <x:c r="R2823" s="15" t="str">
        <x:v>Advertised to let New lease subject to simultaneous surrender of existing lease.</x:v>
      </x:c>
      <x:c r="S2823" s="15" t="str">
        <x:v>https://www.zoopla.co.uk/to-rent/commercial/details/72180109/</x:v>
      </x:c>
      <x:c r="T2823" s="15" t="str"/>
      <x:c r="U2823" s="15" t="str"/>
      <x:c r="V2823" s="15" t="str">
        <x:v>Basingstoke — The IO Centre</x:v>
      </x:c>
      <x:c r="W2823" s="15" t="str">
        <x:v>Individual unit ≤15,000 sq ft</x:v>
      </x:c>
      <x:c r="X2823" s="13" t="n">
        <x:f>IF(N2823="Yes",L2823,0)</x:f>
        <x:v>12.442007591733447</x:v>
      </x:c>
      <x:c r="Y2823" s="14" t="n">
        <x:v>1</x:v>
      </x:c>
      <x:c r="Z2823" s="13" t="str">
        <x:v>Industrial / workshop / storage</x:v>
      </x:c>
    </x:row>
    <x:row r="2824" ht="49" customHeight="1">
      <x:c r="A2824" s="13" t="str">
        <x:v>SE1844</x:v>
      </x:c>
      <x:c r="B2824" s="15" t="str">
        <x:v>Basingstoke</x:v>
      </x:c>
      <x:c r="C2824" s="15" t="str">
        <x:v>Basingstoke</x:v>
      </x:c>
      <x:c r="D2824" s="14" t="n">
        <x:v>117210</x:v>
      </x:c>
      <x:c r="E2824" s="13" t="str">
        <x:v>Town</x:v>
      </x:c>
      <x:c r="F2824" s="15" t="str">
        <x:v>The IO Centre</x:v>
      </x:c>
      <x:c r="G2824" s="15" t="str">
        <x:v>Unit 7, The IO Centre, Brunel Road</x:v>
      </x:c>
      <x:c r="H2824" s="13" t="str">
        <x:v>Current</x:v>
      </x:c>
      <x:c r="I2824" s="14" t="n">
        <x:v>4757</x:v>
      </x:c>
      <x:c r="J2824" s="13" t="str">
        <x:f>IF(AND(ISNUMBER(I2824),I2824&gt;0),IF(I2824&lt;=1000,"1–1,000",IF(I2824&lt;=2500,"1,001–2,500",IF(I2824&lt;=5000,"2,501–5,000",IF(I2824&lt;=10000,"5,001–10,000","10,001–15,000")))),"2,501–5,000")</x:f>
        <x:v>2,501–5,000</x:v>
      </x:c>
      <x:c r="K2824" s="16"/>
      <x:c r="L2824" s="43" t="str">
        <x:f>IF(AND(ISNUMBER(I2824),I2824&gt;0,ISNUMBER(K2824),K2824&gt;0),K2824/I2824,"n.a.")</x:f>
        <x:v>n.a.</x:v>
      </x:c>
      <x:c r="M2824" s="43"/>
      <x:c r="N2824" s="13" t="str">
        <x:v>No</x:v>
      </x:c>
      <x:c r="O2824" s="15" t="str">
        <x:v>Approximately 7m clear</x:v>
      </x:c>
      <x:c r="P2824" s="15" t="str">
        <x:v>Two ground-level loading doors across the pair; allocation not stated</x:v>
      </x:c>
      <x:c r="Q2824" s="15" t="str">
        <x:v>Fully refurbished warehouse with first-floor offices; now available.</x:v>
      </x:c>
      <x:c r="R2824" s="15" t="str">
        <x:v>Advertised to let Exact area is sum of agent schedule: 3,743 warehouse + 354 ground office + 660 first office sqft. Separately available; combined 11,544 sqft option not additionally counted. Scheme has 28 parking spaces.</x:v>
      </x:c>
      <x:c r="S2824" s="15" t="str">
        <x:v>https://www.curchodandco.com/property/425680-the-io-centre-units-7-8-basingstoke/</x:v>
      </x:c>
      <x:c r="T2824" s="15" t="str">
        <x:v>https://www.zoopla.co.uk/to-rent/commercial/details/74452169/</x:v>
      </x:c>
      <x:c r="U2824" s="15" t="str"/>
      <x:c r="V2824" s="15" t="str">
        <x:v>Basingstoke — The IO Centre</x:v>
      </x:c>
      <x:c r="W2824" s="15" t="str">
        <x:v>Individual unit ≤15,000 sq ft</x:v>
      </x:c>
      <x:c r="X2824" s="13" t="n">
        <x:f>IF(N2824="Yes",L2824,0)</x:f>
        <x:v>0</x:v>
      </x:c>
      <x:c r="Y2824" s="14" t="n">
        <x:v>1</x:v>
      </x:c>
      <x:c r="Z2824" s="13" t="str">
        <x:v>Industrial / workshop / storage</x:v>
      </x:c>
    </x:row>
    <x:row r="2825" ht="49" customHeight="1">
      <x:c r="A2825" s="13" t="str">
        <x:v>SE1845</x:v>
      </x:c>
      <x:c r="B2825" s="15" t="str">
        <x:v>Basingstoke</x:v>
      </x:c>
      <x:c r="C2825" s="15" t="str">
        <x:v>Basingstoke</x:v>
      </x:c>
      <x:c r="D2825" s="14" t="n">
        <x:v>117210</x:v>
      </x:c>
      <x:c r="E2825" s="13" t="str">
        <x:v>Town</x:v>
      </x:c>
      <x:c r="F2825" s="15" t="str">
        <x:v>The IO Centre</x:v>
      </x:c>
      <x:c r="G2825" s="15" t="str">
        <x:v>Unit 8, The IO Centre, Brunel Road</x:v>
      </x:c>
      <x:c r="H2825" s="13" t="str">
        <x:v>Current</x:v>
      </x:c>
      <x:c r="I2825" s="14" t="n">
        <x:v>6787</x:v>
      </x:c>
      <x:c r="J2825" s="13" t="str">
        <x:f>IF(AND(ISNUMBER(I2825),I2825&gt;0),IF(I2825&lt;=1000,"1–1,000",IF(I2825&lt;=2500,"1,001–2,500",IF(I2825&lt;=5000,"2,501–5,000",IF(I2825&lt;=10000,"5,001–10,000","10,001–15,000")))),"5,001–10,000")</x:f>
        <x:v>5,001–10,000</x:v>
      </x:c>
      <x:c r="K2825" s="16"/>
      <x:c r="L2825" s="43" t="str">
        <x:f>IF(AND(ISNUMBER(I2825),I2825&gt;0,ISNUMBER(K2825),K2825&gt;0),K2825/I2825,"n.a.")</x:f>
        <x:v>n.a.</x:v>
      </x:c>
      <x:c r="M2825" s="43"/>
      <x:c r="N2825" s="13" t="str">
        <x:v>No</x:v>
      </x:c>
      <x:c r="O2825" s="15" t="str">
        <x:v>Approximately 7m clear</x:v>
      </x:c>
      <x:c r="P2825" s="15" t="str">
        <x:v>Two ground-level loading doors across the pair; allocation not stated</x:v>
      </x:c>
      <x:c r="Q2825" s="15" t="str">
        <x:v>Fully refurbished warehouse with first-floor offices; now available.</x:v>
      </x:c>
      <x:c r="R2825" s="15" t="str">
        <x:v>Advertised to let Exact area is sum of agent schedule: 5,803 warehouse + 355 ground office + 629 first office sqft. Separately available; combined 11,544 sqft option not additionally counted. Scheme has 28 parking spaces.</x:v>
      </x:c>
      <x:c r="S2825" s="15" t="str">
        <x:v>https://www.curchodandco.com/property/425680-the-io-centre-units-7-8-basingstoke/</x:v>
      </x:c>
      <x:c r="T2825" s="15" t="str">
        <x:v>https://www.zoopla.co.uk/to-rent/commercial/details/74452169/</x:v>
      </x:c>
      <x:c r="U2825" s="15" t="str"/>
      <x:c r="V2825" s="15" t="str">
        <x:v>Basingstoke — The IO Centre</x:v>
      </x:c>
      <x:c r="W2825" s="15" t="str">
        <x:v>Individual unit ≤15,000 sq ft</x:v>
      </x:c>
      <x:c r="X2825" s="13" t="n">
        <x:f>IF(N2825="Yes",L2825,0)</x:f>
        <x:v>0</x:v>
      </x:c>
      <x:c r="Y2825" s="14" t="n">
        <x:v>1</x:v>
      </x:c>
      <x:c r="Z2825" s="13" t="str">
        <x:v>Industrial / workshop / storage</x:v>
      </x:c>
    </x:row>
    <x:row r="2826" ht="42" customHeight="1">
      <x:c r="A2826" s="13" t="str">
        <x:v>SE1846</x:v>
      </x:c>
      <x:c r="B2826" s="15" t="str">
        <x:v>Basingstoke</x:v>
      </x:c>
      <x:c r="C2826" s="15" t="str">
        <x:v>Basingstoke</x:v>
      </x:c>
      <x:c r="D2826" s="14" t="n">
        <x:v>117210</x:v>
      </x:c>
      <x:c r="E2826" s="13" t="str">
        <x:v>Town</x:v>
      </x:c>
      <x:c r="F2826" s="15" t="str">
        <x:v>Vickers Business Centre</x:v>
      </x:c>
      <x:c r="G2826" s="15" t="str">
        <x:v>Unit 11, Vickers Business Centre, Priestley Road</x:v>
      </x:c>
      <x:c r="H2826" s="13" t="str">
        <x:v>Current</x:v>
      </x:c>
      <x:c r="I2826" s="14" t="n">
        <x:v>1455</x:v>
      </x:c>
      <x:c r="J2826" s="13" t="str">
        <x:f>IF(AND(ISNUMBER(I2826),I2826&gt;0),IF(I2826&lt;=1000,"1–1,000",IF(I2826&lt;=2500,"1,001–2,500",IF(I2826&lt;=5000,"2,501–5,000",IF(I2826&lt;=10000,"5,001–10,000","10,001–15,000")))),"1,001–2,500")</x:f>
        <x:v>1,001–2,500</x:v>
      </x:c>
      <x:c r="K2826" s="16" t="n">
        <x:v>24010</x:v>
      </x:c>
      <x:c r="L2826" s="43" t="n">
        <x:f>IF(AND(ISNUMBER(I2826),I2826&gt;0,ISNUMBER(K2826),K2826&gt;0),K2826/I2826,"n.a.")</x:f>
        <x:v>16.50171821305842</x:v>
      </x:c>
      <x:c r="M2826" s="43" t="n">
        <x:v>16.5</x:v>
      </x:c>
      <x:c r="N2826" s="13" t="str">
        <x:v>Yes</x:v>
      </x:c>
      <x:c r="O2826" s="15" t="str">
        <x:v>About 6m minimum / 6.98m maximum eaves</x:v>
      </x:c>
      <x:c r="P2826" s="15" t="str">
        <x:v>Roller shutter loading door</x:v>
      </x:c>
      <x:c r="Q2826" s="15" t="str">
        <x:v>Modern warehouse with three-phase power and three parking spaces.</x:v>
      </x:c>
      <x:c r="R2826" s="15" t="str">
        <x:v>Advertised to let</x:v>
      </x:c>
      <x:c r="S2826" s="15" t="str">
        <x:v>https://www.zoopla.co.uk/to-rent/commercial/details/74418886/</x:v>
      </x:c>
      <x:c r="T2826" s="15" t="str"/>
      <x:c r="U2826" s="15" t="str"/>
      <x:c r="V2826" s="15" t="str">
        <x:v>Basingstoke — Vickers Business Centre</x:v>
      </x:c>
      <x:c r="W2826" s="15" t="str">
        <x:v>Individual unit ≤15,000 sq ft</x:v>
      </x:c>
      <x:c r="X2826" s="13" t="n">
        <x:f>IF(N2826="Yes",L2826,0)</x:f>
        <x:v>16.50171821305842</x:v>
      </x:c>
      <x:c r="Y2826" s="14" t="n">
        <x:v>1</x:v>
      </x:c>
      <x:c r="Z2826" s="13" t="str">
        <x:v>Industrial / workshop / storage</x:v>
      </x:c>
    </x:row>
    <x:row r="2827" ht="42" customHeight="1">
      <x:c r="A2827" s="13" t="str">
        <x:v>SE1847</x:v>
      </x:c>
      <x:c r="B2827" s="15" t="str">
        <x:v>Basingstoke</x:v>
      </x:c>
      <x:c r="C2827" s="15" t="str">
        <x:v>Basingstoke</x:v>
      </x:c>
      <x:c r="D2827" s="14" t="n">
        <x:v>117210</x:v>
      </x:c>
      <x:c r="E2827" s="13" t="str">
        <x:v>Town</x:v>
      </x:c>
      <x:c r="F2827" s="15" t="str">
        <x:v>Vision 14</x:v>
      </x:c>
      <x:c r="G2827" s="15" t="str">
        <x:v>Vision 14, Grafton Way</x:v>
      </x:c>
      <x:c r="H2827" s="13" t="str">
        <x:v>Future</x:v>
      </x:c>
      <x:c r="I2827" s="14" t="n">
        <x:v>14237</x:v>
      </x:c>
      <x:c r="J2827" s="13" t="str">
        <x:f>IF(AND(ISNUMBER(I2827),I2827&gt;0),IF(I2827&lt;=1000,"1–1,000",IF(I2827&lt;=2500,"1,001–2,500",IF(I2827&lt;=5000,"2,501–5,000",IF(I2827&lt;=10000,"5,001–10,000","10,001–15,000")))),"10,001–15,000")</x:f>
        <x:v>10,001–15,000</x:v>
      </x:c>
      <x:c r="K2827" s="16"/>
      <x:c r="L2827" s="43" t="str">
        <x:f>IF(AND(ISNUMBER(I2827),I2827&gt;0,ISNUMBER(K2827),K2827&gt;0),K2827/I2827,"n.a.")</x:f>
        <x:v>n.a.</x:v>
      </x:c>
      <x:c r="M2827" s="43"/>
      <x:c r="N2827" s="13" t="str">
        <x:v>No</x:v>
      </x:c>
      <x:c r="O2827" s="15" t="str">
        <x:v>10.5m clear haunch</x:v>
      </x:c>
      <x:c r="P2827" s="15" t="str">
        <x:v>Two roller doors, 4m × 5m</x:v>
      </x:c>
      <x:c r="Q2827" s="15" t="str">
        <x:v>New detached warehouse with yard and 19 parking spaces.</x:v>
      </x:c>
      <x:c r="R2827" s="15" t="str">
        <x:v>Future Under construction; availability Q1 2027.</x:v>
      </x:c>
      <x:c r="S2827" s="15" t="str">
        <x:v>https://www.zoopla.co.uk/to-rent/commercial/details/73411259/</x:v>
      </x:c>
      <x:c r="T2827" s="15" t="str">
        <x:v>https://www.zoopla.co.uk/to-rent/commercial/details/73189874/</x:v>
      </x:c>
      <x:c r="U2827" s="15" t="str"/>
      <x:c r="V2827" s="15" t="str">
        <x:v>Basingstoke — Vision 14</x:v>
      </x:c>
      <x:c r="W2827" s="15" t="str">
        <x:v>Individual unit ≤15,000 sq ft</x:v>
      </x:c>
      <x:c r="X2827" s="13" t="n">
        <x:f>IF(N2827="Yes",L2827,0)</x:f>
        <x:v>0</x:v>
      </x:c>
      <x:c r="Y2827" s="14" t="n">
        <x:v>1</x:v>
      </x:c>
      <x:c r="Z2827" s="13" t="str">
        <x:v>Industrial / workshop / storage</x:v>
      </x:c>
    </x:row>
    <x:row r="2828" ht="42" customHeight="1">
      <x:c r="A2828" s="13" t="str">
        <x:v>SE1848</x:v>
      </x:c>
      <x:c r="B2828" s="15" t="str">
        <x:v>Andover</x:v>
      </x:c>
      <x:c r="C2828" s="15" t="str">
        <x:v>Andover</x:v>
      </x:c>
      <x:c r="D2828" s="14" t="n">
        <x:v>48480</x:v>
      </x:c>
      <x:c r="E2828" s="13" t="str">
        <x:v>Town</x:v>
      </x:c>
      <x:c r="F2828" s="15" t="str">
        <x:v>East Portway Industrial Estate</x:v>
      </x:c>
      <x:c r="G2828" s="15" t="str">
        <x:v>Unit 3, Parnell Court, East Portway</x:v>
      </x:c>
      <x:c r="H2828" s="13" t="str">
        <x:v>Current</x:v>
      </x:c>
      <x:c r="I2828" s="14" t="n">
        <x:v>2204</x:v>
      </x:c>
      <x:c r="J2828" s="13" t="str">
        <x:f>IF(AND(ISNUMBER(I2828),I2828&gt;0),IF(I2828&lt;=1000,"1–1,000",IF(I2828&lt;=2500,"1,001–2,500",IF(I2828&lt;=5000,"2,501–5,000",IF(I2828&lt;=10000,"5,001–10,000","10,001–15,000")))),"1,001–2,500")</x:f>
        <x:v>1,001–2,500</x:v>
      </x:c>
      <x:c r="K2828" s="16" t="n">
        <x:v>17500</x:v>
      </x:c>
      <x:c r="L2828" s="43" t="n">
        <x:f>IF(AND(ISNUMBER(I2828),I2828&gt;0,ISNUMBER(K2828),K2828&gt;0),K2828/I2828,"n.a.")</x:f>
        <x:v>7.94010889292196</x:v>
      </x:c>
      <x:c r="M2828" s="43" t="n">
        <x:v>7.94</x:v>
      </x:c>
      <x:c r="N2828" s="13" t="str">
        <x:v>Yes</x:v>
      </x:c>
      <x:c r="O2828" s="15" t="str">
        <x:v>4.8m eaves</x:v>
      </x:c>
      <x:c r="P2828" s="15" t="str">
        <x:v>Concertina loading door</x:v>
      </x:c>
      <x:c r="Q2828" s="15" t="str">
        <x:v>Warehouse with two-storey offices and parking.</x:v>
      </x:c>
      <x:c r="R2828" s="15" t="str">
        <x:v>Advertised to let Available by lease assignment.</x:v>
      </x:c>
      <x:c r="S2828" s="15" t="str">
        <x:v>https://www.zoopla.co.uk/to-rent/commercial/details/64501656/</x:v>
      </x:c>
      <x:c r="T2828" s="15" t="str"/>
      <x:c r="U2828" s="15" t="str"/>
      <x:c r="V2828" s="15" t="str">
        <x:v>Andover — East Portway Industrial Estate</x:v>
      </x:c>
      <x:c r="W2828" s="15" t="str">
        <x:v>Individual unit ≤15,000 sq ft</x:v>
      </x:c>
      <x:c r="X2828" s="13" t="n">
        <x:f>IF(N2828="Yes",L2828,0)</x:f>
        <x:v>7.94010889292196</x:v>
      </x:c>
      <x:c r="Y2828" s="14" t="n">
        <x:v>1</x:v>
      </x:c>
      <x:c r="Z2828" s="13" t="str">
        <x:v>Industrial / workshop / storage</x:v>
      </x:c>
    </x:row>
    <x:row r="2829" ht="42" customHeight="1">
      <x:c r="A2829" s="13" t="str">
        <x:v>SE1849</x:v>
      </x:c>
      <x:c r="B2829" s="15" t="str">
        <x:v>Andover</x:v>
      </x:c>
      <x:c r="C2829" s="15" t="str">
        <x:v>Andover</x:v>
      </x:c>
      <x:c r="D2829" s="14" t="n">
        <x:v>48480</x:v>
      </x:c>
      <x:c r="E2829" s="13" t="str">
        <x:v>Town</x:v>
      </x:c>
      <x:c r="F2829" s="15" t="str">
        <x:v>Focus 303 Business Centre</x:v>
      </x:c>
      <x:c r="G2829" s="15" t="str">
        <x:v>Unit 8, Focus 303 Business Centre, Focus Way</x:v>
      </x:c>
      <x:c r="H2829" s="13" t="str">
        <x:v>Current</x:v>
      </x:c>
      <x:c r="I2829" s="14" t="n">
        <x:v>2849</x:v>
      </x:c>
      <x:c r="J2829" s="13" t="str">
        <x:f>IF(AND(ISNUMBER(I2829),I2829&gt;0),IF(I2829&lt;=1000,"1–1,000",IF(I2829&lt;=2500,"1,001–2,500",IF(I2829&lt;=5000,"2,501–5,000",IF(I2829&lt;=10000,"5,001–10,000","10,001–15,000")))),"2,501–5,000")</x:f>
        <x:v>2,501–5,000</x:v>
      </x:c>
      <x:c r="K2829" s="16"/>
      <x:c r="L2829" s="43" t="str">
        <x:f>IF(AND(ISNUMBER(I2829),I2829&gt;0,ISNUMBER(K2829),K2829&gt;0),K2829/I2829,"n.a.")</x:f>
        <x:v>n.a.</x:v>
      </x:c>
      <x:c r="M2829" s="43" t="n">
        <x:v>10</x:v>
      </x:c>
      <x:c r="N2829" s="13" t="str">
        <x:v>No</x:v>
      </x:c>
      <x:c r="O2829" s="15" t="str">
        <x:v>Not stated</x:v>
      </x:c>
      <x:c r="P2829" s="15" t="str">
        <x:v>Loading door 2.89m wide × 2.56m high</x:v>
      </x:c>
      <x:c r="Q2829" s="15" t="str">
        <x:v>Ground-floor workshop/storage-capable rooms and first-floor offices with allocated parking.</x:v>
      </x:c>
      <x:c r="R2829" s="15" t="str">
        <x:v>Advertised to let High office content; ground-floor workshop/storage expressly offered. £10 psf rent quoted without explicit period on direct page; annual figure left blank.</x:v>
      </x:c>
      <x:c r="S2829" s="15" t="str">
        <x:v>https://www.curchodandco.com/property/372510-unit-8-focus-303-business-centre-andover/</x:v>
      </x:c>
      <x:c r="T2829" s="15" t="str"/>
      <x:c r="U2829" s="15" t="str"/>
      <x:c r="V2829" s="15" t="str">
        <x:v>Andover — Focus 303 Business Centre</x:v>
      </x:c>
      <x:c r="W2829" s="15" t="str">
        <x:v>Individual unit ≤15,000 sq ft</x:v>
      </x:c>
      <x:c r="X2829" s="13" t="n">
        <x:f>IF(N2829="Yes",L2829,0)</x:f>
        <x:v>0</x:v>
      </x:c>
      <x:c r="Y2829" s="14" t="n">
        <x:v>1</x:v>
      </x:c>
      <x:c r="Z2829" s="13" t="str">
        <x:v>Industrial / workshop / storage</x:v>
      </x:c>
    </x:row>
    <x:row r="2830" ht="42" customHeight="1">
      <x:c r="A2830" s="13" t="str">
        <x:v>SE1850</x:v>
      </x:c>
      <x:c r="B2830" s="15" t="str">
        <x:v>Andover</x:v>
      </x:c>
      <x:c r="C2830" s="15" t="str">
        <x:v>Andover</x:v>
      </x:c>
      <x:c r="D2830" s="14" t="n">
        <x:v>48480</x:v>
      </x:c>
      <x:c r="E2830" s="13" t="str">
        <x:v>Town</x:v>
      </x:c>
      <x:c r="F2830" s="15" t="str">
        <x:v>Meridian Centre</x:v>
      </x:c>
      <x:c r="G2830" s="15" t="str">
        <x:v>Units C &amp; D, Meridian Centre</x:v>
      </x:c>
      <x:c r="H2830" s="13" t="str">
        <x:v>Current</x:v>
      </x:c>
      <x:c r="I2830" s="14" t="n">
        <x:v>13427</x:v>
      </x:c>
      <x:c r="J2830" s="13" t="str">
        <x:f>IF(AND(ISNUMBER(I2830),I2830&gt;0),IF(I2830&lt;=1000,"1–1,000",IF(I2830&lt;=2500,"1,001–2,500",IF(I2830&lt;=5000,"2,501–5,000",IF(I2830&lt;=10000,"5,001–10,000","10,001–15,000")))),"10,001–15,000")</x:f>
        <x:v>10,001–15,000</x:v>
      </x:c>
      <x:c r="K2830" s="16"/>
      <x:c r="L2830" s="43" t="str">
        <x:f>IF(AND(ISNUMBER(I2830),I2830&gt;0,ISNUMBER(K2830),K2830&gt;0),K2830/I2830,"n.a.")</x:f>
        <x:v>n.a.</x:v>
      </x:c>
      <x:c r="M2830" s="43"/>
      <x:c r="N2830" s="13" t="str">
        <x:v>No</x:v>
      </x:c>
      <x:c r="O2830" s="15" t="str">
        <x:v>7.7m eaves</x:v>
      </x:c>
      <x:c r="P2830" s="15" t="str">
        <x:v>Two electric up-and-over doors, 6m × 4.5m</x:v>
      </x:c>
      <x:c r="Q2830" s="15" t="str">
        <x:v>Combined clear-span warehouse with first-floor offices, secure yard and 22 parking spaces.</x:v>
      </x:c>
      <x:c r="R2830" s="15" t="str">
        <x:v>Advertised to let One combined demise; no additional individual unit counts.</x:v>
      </x:c>
      <x:c r="S2830" s="15" t="str">
        <x:v>https://www.zoopla.co.uk/to-rent/commercial/details/69735826/</x:v>
      </x:c>
      <x:c r="T2830" s="15" t="str"/>
      <x:c r="U2830" s="15" t="str"/>
      <x:c r="V2830" s="15" t="str">
        <x:v>Andover — Meridian Centre</x:v>
      </x:c>
      <x:c r="W2830" s="15" t="str">
        <x:v>Individual unit ≤15,000 sq ft</x:v>
      </x:c>
      <x:c r="X2830" s="13" t="n">
        <x:f>IF(N2830="Yes",L2830,0)</x:f>
        <x:v>0</x:v>
      </x:c>
      <x:c r="Y2830" s="14" t="n">
        <x:v>1</x:v>
      </x:c>
      <x:c r="Z2830" s="13" t="str">
        <x:v>Industrial / workshop / storage</x:v>
      </x:c>
    </x:row>
    <x:row r="2831" ht="42" customHeight="1">
      <x:c r="A2831" s="13" t="str">
        <x:v>SE1851</x:v>
      </x:c>
      <x:c r="B2831" s="15" t="str">
        <x:v>Andover</x:v>
      </x:c>
      <x:c r="C2831" s="15" t="str">
        <x:v>Andover</x:v>
      </x:c>
      <x:c r="D2831" s="14" t="n">
        <x:v>48480</x:v>
      </x:c>
      <x:c r="E2831" s="13" t="str">
        <x:v>Town</x:v>
      </x:c>
      <x:c r="F2831" s="15" t="str">
        <x:v>Portway Business Park</x:v>
      </x:c>
      <x:c r="G2831" s="15" t="str">
        <x:v>Unit B, Rennie Gate, Mitchell Close</x:v>
      </x:c>
      <x:c r="H2831" s="13" t="str">
        <x:v>Current</x:v>
      </x:c>
      <x:c r="I2831" s="14" t="n">
        <x:v>5889</x:v>
      </x:c>
      <x:c r="J2831" s="13" t="str">
        <x:f>IF(AND(ISNUMBER(I2831),I2831&gt;0),IF(I2831&lt;=1000,"1–1,000",IF(I2831&lt;=2500,"1,001–2,500",IF(I2831&lt;=5000,"2,501–5,000",IF(I2831&lt;=10000,"5,001–10,000","10,001–15,000")))),"5,001–10,000")</x:f>
        <x:v>5,001–10,000</x:v>
      </x:c>
      <x:c r="K2831" s="16" t="n">
        <x:v>55003.26</x:v>
      </x:c>
      <x:c r="L2831" s="43" t="n">
        <x:f>IF(AND(ISNUMBER(I2831),I2831&gt;0,ISNUMBER(K2831),K2831&gt;0),K2831/I2831,"n.a.")</x:f>
        <x:v>9.34</x:v>
      </x:c>
      <x:c r="M2831" s="43" t="n">
        <x:v>9.34</x:v>
      </x:c>
      <x:c r="N2831" s="13" t="str">
        <x:v>Yes</x:v>
      </x:c>
      <x:c r="O2831" s="15" t="str">
        <x:v>5.7m eaves</x:v>
      </x:c>
      <x:c r="P2831" s="15" t="str">
        <x:v>Two sectional roller doors 4m × 4m</x:v>
      </x:c>
      <x:c r="Q2831" s="15" t="str">
        <x:v>Detached warehouse with offices and secure shared yard.</x:v>
      </x:c>
      <x:c r="R2831" s="15" t="str">
        <x:v>Advertised to let Explicit quoted £9.34 psf pa retained; rounded £4,583 pcm not annualised. Annual rent derived from explicit quoted £/sq ft/year × stated whole-unit area; original quoted rate preserved.</x:v>
      </x:c>
      <x:c r="S2831" s="15" t="str">
        <x:v>https://www.rightmove.co.uk/properties/760907999864048#/?channel=COM_LET</x:v>
      </x:c>
      <x:c r="T2831" s="15" t="str"/>
      <x:c r="U2831" s="15" t="str"/>
      <x:c r="V2831" s="15" t="str">
        <x:v>Andover — Portway Business Park</x:v>
      </x:c>
      <x:c r="W2831" s="15" t="str">
        <x:v>Individual unit ≤15,000 sq ft</x:v>
      </x:c>
      <x:c r="X2831" s="13" t="n">
        <x:f>IF(N2831="Yes",L2831,0)</x:f>
        <x:v>9.34</x:v>
      </x:c>
      <x:c r="Y2831" s="14" t="n">
        <x:v>1</x:v>
      </x:c>
      <x:c r="Z2831" s="13" t="str">
        <x:v>Industrial / workshop / storage</x:v>
      </x:c>
    </x:row>
    <x:row r="2832" ht="42" customHeight="1">
      <x:c r="A2832" s="13" t="str">
        <x:v>SE1852</x:v>
      </x:c>
      <x:c r="B2832" s="15" t="str">
        <x:v>Andover</x:v>
      </x:c>
      <x:c r="C2832" s="15" t="str">
        <x:v>Andover</x:v>
      </x:c>
      <x:c r="D2832" s="14" t="n">
        <x:v>48480</x:v>
      </x:c>
      <x:c r="E2832" s="13" t="str">
        <x:v>Town</x:v>
      </x:c>
      <x:c r="F2832" s="15" t="str">
        <x:v>Sopwith Park</x:v>
      </x:c>
      <x:c r="G2832" s="15" t="str">
        <x:v>Unit 3, Sopwith Park, Royce Close</x:v>
      </x:c>
      <x:c r="H2832" s="13" t="str">
        <x:v>Current</x:v>
      </x:c>
      <x:c r="I2832" s="14" t="n">
        <x:v>2114</x:v>
      </x:c>
      <x:c r="J2832" s="13" t="str">
        <x:f>IF(AND(ISNUMBER(I2832),I2832&gt;0),IF(I2832&lt;=1000,"1–1,000",IF(I2832&lt;=2500,"1,001–2,500",IF(I2832&lt;=5000,"2,501–5,000",IF(I2832&lt;=10000,"5,001–10,000","10,001–15,000")))),"1,001–2,500")</x:f>
        <x:v>1,001–2,500</x:v>
      </x:c>
      <x:c r="K2832" s="16" t="n">
        <x:v>17950</x:v>
      </x:c>
      <x:c r="L2832" s="43" t="n">
        <x:f>IF(AND(ISNUMBER(I2832),I2832&gt;0,ISNUMBER(K2832),K2832&gt;0),K2832/I2832,"n.a.")</x:f>
        <x:v>8.491012298959319</x:v>
      </x:c>
      <x:c r="M2832" s="43" t="n">
        <x:v>8.49</x:v>
      </x:c>
      <x:c r="N2832" s="13" t="str">
        <x:v>Yes</x:v>
      </x:c>
      <x:c r="O2832" s="15" t="str">
        <x:v>Not stated</x:v>
      </x:c>
      <x:c r="P2832" s="15" t="str">
        <x:v>Roller loading door</x:v>
      </x:c>
      <x:c r="Q2832" s="15" t="str">
        <x:v>Workshop/warehouse with ground and first-floor offices and parking.</x:v>
      </x:c>
      <x:c r="R2832" s="15" t="str">
        <x:v>Advertised to let</x:v>
      </x:c>
      <x:c r="S2832" s="15" t="str">
        <x:v>https://www.zoopla.co.uk/to-rent/commercial/details/73490129/</x:v>
      </x:c>
      <x:c r="T2832" s="15" t="str"/>
      <x:c r="U2832" s="15" t="str"/>
      <x:c r="V2832" s="15" t="str">
        <x:v>Andover — Sopwith Park</x:v>
      </x:c>
      <x:c r="W2832" s="15" t="str">
        <x:v>Individual unit ≤15,000 sq ft</x:v>
      </x:c>
      <x:c r="X2832" s="13" t="n">
        <x:f>IF(N2832="Yes",L2832,0)</x:f>
        <x:v>8.491012298959319</x:v>
      </x:c>
      <x:c r="Y2832" s="14" t="n">
        <x:v>1</x:v>
      </x:c>
      <x:c r="Z2832" s="13" t="str">
        <x:v>Industrial / workshop / storage</x:v>
      </x:c>
    </x:row>
    <x:row r="2833" ht="42" customHeight="1">
      <x:c r="A2833" s="13" t="str">
        <x:v>SE1853</x:v>
      </x:c>
      <x:c r="B2833" s="15" t="str">
        <x:v>Andover</x:v>
      </x:c>
      <x:c r="C2833" s="15" t="str">
        <x:v>Andover</x:v>
      </x:c>
      <x:c r="D2833" s="14" t="n">
        <x:v>48480</x:v>
      </x:c>
      <x:c r="E2833" s="13" t="str">
        <x:v>Town</x:v>
      </x:c>
      <x:c r="F2833" s="15" t="str">
        <x:v>Walworth Business Park</x:v>
      </x:c>
      <x:c r="G2833" s="15" t="str">
        <x:v>Unit 5, Kingsway, Walworth Business Park</x:v>
      </x:c>
      <x:c r="H2833" s="13" t="str">
        <x:v>Current</x:v>
      </x:c>
      <x:c r="I2833" s="14" t="n">
        <x:v>13822</x:v>
      </x:c>
      <x:c r="J2833" s="13" t="str">
        <x:f>IF(AND(ISNUMBER(I2833),I2833&gt;0),IF(I2833&lt;=1000,"1–1,000",IF(I2833&lt;=2500,"1,001–2,500",IF(I2833&lt;=5000,"2,501–5,000",IF(I2833&lt;=10000,"5,001–10,000","10,001–15,000")))),"10,001–15,000")</x:f>
        <x:v>10,001–15,000</x:v>
      </x:c>
      <x:c r="K2833" s="16" t="n">
        <x:v>115000</x:v>
      </x:c>
      <x:c r="L2833" s="43" t="n">
        <x:f>IF(AND(ISNUMBER(I2833),I2833&gt;0,ISNUMBER(K2833),K2833&gt;0),K2833/I2833,"n.a.")</x:f>
        <x:v>8.320069454492838</x:v>
      </x:c>
      <x:c r="M2833" s="43" t="n">
        <x:v>8.32</x:v>
      </x:c>
      <x:c r="N2833" s="13" t="str">
        <x:v>Yes</x:v>
      </x:c>
      <x:c r="O2833" s="15" t="str">
        <x:v>5.12m eaves</x:v>
      </x:c>
      <x:c r="P2833" s="15" t="str">
        <x:v>Two loading doors, front and rear</x:v>
      </x:c>
      <x:c r="Q2833" s="15" t="str">
        <x:v>Warehouse with offices, staff facilities and parking.</x:v>
      </x:c>
      <x:c r="R2833" s="15" t="str">
        <x:v>Advertised to let</x:v>
      </x:c>
      <x:c r="S2833" s="15" t="str">
        <x:v>https://www.zoopla.co.uk/to-rent/commercial/details/73548430/</x:v>
      </x:c>
      <x:c r="T2833" s="15" t="str"/>
      <x:c r="U2833" s="15" t="str"/>
      <x:c r="V2833" s="15" t="str">
        <x:v>Andover — Walworth Business Park</x:v>
      </x:c>
      <x:c r="W2833" s="15" t="str">
        <x:v>Individual unit ≤15,000 sq ft</x:v>
      </x:c>
      <x:c r="X2833" s="13" t="n">
        <x:f>IF(N2833="Yes",L2833,0)</x:f>
        <x:v>8.320069454492838</x:v>
      </x:c>
      <x:c r="Y2833" s="14" t="n">
        <x:v>1</x:v>
      </x:c>
      <x:c r="Z2833" s="13" t="str">
        <x:v>Industrial / workshop / storage</x:v>
      </x:c>
    </x:row>
    <x:row r="2834" ht="42" customHeight="1">
      <x:c r="A2834" s="13" t="str">
        <x:v>SE1854</x:v>
      </x:c>
      <x:c r="B2834" s="15" t="str">
        <x:v>Andover</x:v>
      </x:c>
      <x:c r="C2834" s="15" t="str">
        <x:v>Andover</x:v>
      </x:c>
      <x:c r="D2834" s="14" t="n">
        <x:v>48480</x:v>
      </x:c>
      <x:c r="E2834" s="13" t="str">
        <x:v>Town</x:v>
      </x:c>
      <x:c r="F2834" s="15" t="str">
        <x:v>Walworth Business Park</x:v>
      </x:c>
      <x:c r="G2834" s="15" t="str">
        <x:v>Units 10–11, Crown Way</x:v>
      </x:c>
      <x:c r="H2834" s="13" t="str">
        <x:v>Current</x:v>
      </x:c>
      <x:c r="I2834" s="14" t="n">
        <x:v>10175</x:v>
      </x:c>
      <x:c r="J2834" s="13" t="str">
        <x:f>IF(AND(ISNUMBER(I2834),I2834&gt;0),IF(I2834&lt;=1000,"1–1,000",IF(I2834&lt;=2500,"1,001–2,500",IF(I2834&lt;=5000,"2,501–5,000",IF(I2834&lt;=10000,"5,001–10,000","10,001–15,000")))),"10,001–15,000")</x:f>
        <x:v>10,001–15,000</x:v>
      </x:c>
      <x:c r="K2834" s="16" t="n">
        <x:v>86487.5</x:v>
      </x:c>
      <x:c r="L2834" s="43" t="n">
        <x:f>IF(AND(ISNUMBER(I2834),I2834&gt;0,ISNUMBER(K2834),K2834&gt;0),K2834/I2834,"n.a.")</x:f>
        <x:v>8.5</x:v>
      </x:c>
      <x:c r="M2834" s="43" t="n">
        <x:v>8.5</x:v>
      </x:c>
      <x:c r="N2834" s="13" t="str">
        <x:v>Yes</x:v>
      </x:c>
      <x:c r="O2834" s="15" t="str">
        <x:v>6.8m eaves</x:v>
      </x:c>
      <x:c r="P2834" s="15" t="str">
        <x:v>Two full-height doors, 4m wide × 5m high</x:v>
      </x:c>
      <x:c r="Q2834" s="15" t="str">
        <x:v>Recently refurbished warehouse with new roof, LED lighting, offices, forecourt and parking.</x:v>
      </x:c>
      <x:c r="R2834" s="15" t="str">
        <x:v>Advertised to let One combined demise; rounded monthly display not annualised. Annual rent derived from explicit quoted £/sq ft/year × stated whole-unit area; original quoted rate preserved.</x:v>
      </x:c>
      <x:c r="S2834" s="15" t="str">
        <x:v>https://www.rightmove.co.uk/properties/760908064781665#/?channel=COM_LET</x:v>
      </x:c>
      <x:c r="T2834" s="15" t="str"/>
      <x:c r="U2834" s="15" t="str"/>
      <x:c r="V2834" s="15" t="str">
        <x:v>Andover — Walworth Business Park</x:v>
      </x:c>
      <x:c r="W2834" s="15" t="str">
        <x:v>Individual unit ≤15,000 sq ft</x:v>
      </x:c>
      <x:c r="X2834" s="13" t="n">
        <x:f>IF(N2834="Yes",L2834,0)</x:f>
        <x:v>8.5</x:v>
      </x:c>
      <x:c r="Y2834" s="14" t="n">
        <x:v>1</x:v>
      </x:c>
      <x:c r="Z2834" s="13" t="str">
        <x:v>Industrial / workshop / storage</x:v>
      </x:c>
    </x:row>
    <x:row r="2835" ht="49" customHeight="1">
      <x:c r="A2835" s="13" t="str">
        <x:v>SE1855</x:v>
      </x:c>
      <x:c r="B2835" s="15" t="str">
        <x:v>Andover</x:v>
      </x:c>
      <x:c r="C2835" s="15" t="str">
        <x:v>Andover</x:v>
      </x:c>
      <x:c r="D2835" s="14" t="n">
        <x:v>48480</x:v>
      </x:c>
      <x:c r="E2835" s="13" t="str">
        <x:v>Town</x:v>
      </x:c>
      <x:c r="F2835" s="15" t="str">
        <x:v>Walworth Business Park</x:v>
      </x:c>
      <x:c r="G2835" s="15" t="str">
        <x:v>Units 4–5, Crown Way</x:v>
      </x:c>
      <x:c r="H2835" s="13" t="str">
        <x:v>Current</x:v>
      </x:c>
      <x:c r="I2835" s="14" t="n">
        <x:v>14130</x:v>
      </x:c>
      <x:c r="J2835" s="13" t="str">
        <x:f>IF(AND(ISNUMBER(I2835),I2835&gt;0),IF(I2835&lt;=1000,"1–1,000",IF(I2835&lt;=2500,"1,001–2,500",IF(I2835&lt;=5000,"2,501–5,000",IF(I2835&lt;=10000,"5,001–10,000","10,001–15,000")))),"10,001–15,000")</x:f>
        <x:v>10,001–15,000</x:v>
      </x:c>
      <x:c r="K2835" s="16" t="n">
        <x:v>120105</x:v>
      </x:c>
      <x:c r="L2835" s="43" t="n">
        <x:f>IF(AND(ISNUMBER(I2835),I2835&gt;0,ISNUMBER(K2835),K2835&gt;0),K2835/I2835,"n.a.")</x:f>
        <x:v>8.5</x:v>
      </x:c>
      <x:c r="M2835" s="43" t="n">
        <x:v>8.5</x:v>
      </x:c>
      <x:c r="N2835" s="13" t="str">
        <x:v>Yes</x:v>
      </x:c>
      <x:c r="O2835" s="15" t="str">
        <x:v>Not stated</x:v>
      </x:c>
      <x:c r="P2835" s="15" t="str">
        <x:v>Two electric level-loading doors</x:v>
      </x:c>
      <x:c r="Q2835" s="15" t="str">
        <x:v>Refurbished clear-span warehouse with offices, loading forecourt and parking.</x:v>
      </x:c>
      <x:c r="R2835" s="15" t="str">
        <x:v>Advertised to let One combined demise. Rounded £10,009 pcm not annualised; explicit £8.50 psf pa retained. Annual rent derived from explicit quoted £/sq ft/year × stated whole-unit area; original quoted rate preserved.</x:v>
      </x:c>
      <x:c r="S2835" s="15" t="str">
        <x:v>https://www.rightmove.co.uk/properties/741696699361969#/?channel=COM_LET</x:v>
      </x:c>
      <x:c r="T2835" s="15" t="str"/>
      <x:c r="U2835" s="15" t="str"/>
      <x:c r="V2835" s="15" t="str">
        <x:v>Andover — Walworth Business Park</x:v>
      </x:c>
      <x:c r="W2835" s="15" t="str">
        <x:v>Individual unit ≤15,000 sq ft</x:v>
      </x:c>
      <x:c r="X2835" s="13" t="n">
        <x:f>IF(N2835="Yes",L2835,0)</x:f>
        <x:v>8.5</x:v>
      </x:c>
      <x:c r="Y2835" s="14" t="n">
        <x:v>1</x:v>
      </x:c>
      <x:c r="Z2835" s="13" t="str">
        <x:v>Industrial / workshop / storage</x:v>
      </x:c>
    </x:row>
    <x:row r="2836" ht="42" customHeight="1">
      <x:c r="A2836" s="13" t="str">
        <x:v>SE1856</x:v>
      </x:c>
      <x:c r="B2836" s="15" t="str">
        <x:v>Andover</x:v>
      </x:c>
      <x:c r="C2836" s="15" t="str">
        <x:v>Andover</x:v>
      </x:c>
      <x:c r="D2836" s="14" t="n">
        <x:v>48480</x:v>
      </x:c>
      <x:c r="E2836" s="13" t="str">
        <x:v>Town</x:v>
      </x:c>
      <x:c r="F2836" s="15" t="str">
        <x:v>Walworth Business Park</x:v>
      </x:c>
      <x:c r="G2836" s="15" t="str">
        <x:v>Units 7 &amp; 8, Crown Way</x:v>
      </x:c>
      <x:c r="H2836" s="13" t="str">
        <x:v>Current</x:v>
      </x:c>
      <x:c r="I2836" s="14"/>
      <x:c r="J2836" s="13" t="str">
        <x:f>IF(AND(ISNUMBER(I2836),I2836&gt;0),IF(I2836&lt;=1000,"1–1,000",IF(I2836&lt;=2500,"1,001–2,500",IF(I2836&lt;=5000,"2,501–5,000",IF(I2836&lt;=10000,"5,001–10,000","10,001–15,000")))),"Range crosses bands")</x:f>
        <x:v>Range crosses bands</x:v>
      </x:c>
      <x:c r="K2836" s="16"/>
      <x:c r="L2836" s="43" t="str">
        <x:f>IF(AND(ISNUMBER(I2836),I2836&gt;0,ISNUMBER(K2836),K2836&gt;0),K2836/I2836,"n.a.")</x:f>
        <x:v>n.a.</x:v>
      </x:c>
      <x:c r="M2836" s="43" t="n">
        <x:v>7.89</x:v>
      </x:c>
      <x:c r="N2836" s="13" t="str">
        <x:v>No</x:v>
      </x:c>
      <x:c r="O2836" s="15" t="str">
        <x:v>6m eaves</x:v>
      </x:c>
      <x:c r="P2836" s="15" t="str">
        <x:v>Two loading doors</x:v>
      </x:c>
      <x:c r="Q2836" s="15" t="str">
        <x:v>Warehouse with refurbished office, three-phase power and 20 parking spaces; immediate availability.</x:v>
      </x:c>
      <x:c r="R2836" s="15" t="str">
        <x:v>Advertised to let One combined demise with 10,000–10,184 sqft advertised range; exact area unresolved. Rounded £6,577 pcm not annualised.</x:v>
      </x:c>
      <x:c r="S2836" s="15" t="str">
        <x:v>https://www.rightmove.co.uk/properties/756046902191249#/?channel=COM_LET</x:v>
      </x:c>
      <x:c r="T2836" s="15" t="str"/>
      <x:c r="U2836" s="15" t="str"/>
      <x:c r="V2836" s="15" t="str">
        <x:v>Andover — Walworth Business Park</x:v>
      </x:c>
      <x:c r="W2836" s="15" t="str">
        <x:v>10,000–10,184 sq ft; exact unit area not stated</x:v>
      </x:c>
      <x:c r="X2836" s="13" t="n">
        <x:f>IF(N2836="Yes",L2836,0)</x:f>
        <x:v>0</x:v>
      </x:c>
      <x:c r="Y2836" s="14" t="n">
        <x:v>1</x:v>
      </x:c>
      <x:c r="Z2836" s="13" t="str">
        <x:v>Industrial / workshop / storage</x:v>
      </x:c>
    </x:row>
    <x:row r="2837" ht="42" customHeight="1">
      <x:c r="A2837" s="13" t="str">
        <x:v>SE1857</x:v>
      </x:c>
      <x:c r="B2837" s="15" t="str">
        <x:v>Farnborough</x:v>
      </x:c>
      <x:c r="C2837" s="15" t="str">
        <x:v>Farnborough</x:v>
      </x:c>
      <x:c r="D2837" s="14" t="n">
        <x:v>60655</x:v>
      </x:c>
      <x:c r="E2837" s="13" t="str">
        <x:v>Town</x:v>
      </x:c>
      <x:c r="F2837" s="15" t="str">
        <x:v>Cody Technology Park</x:v>
      </x:c>
      <x:c r="G2837" s="15" t="str">
        <x:v>Building A2, G104–G114, Cody Technology Park</x:v>
      </x:c>
      <x:c r="H2837" s="13" t="str">
        <x:v>Uncertain</x:v>
      </x:c>
      <x:c r="I2837" s="14" t="n">
        <x:v>12054</x:v>
      </x:c>
      <x:c r="J2837" s="13" t="str">
        <x:f>IF(AND(ISNUMBER(I2837),I2837&gt;0),IF(I2837&lt;=1000,"1–1,000",IF(I2837&lt;=2500,"1,001–2,500",IF(I2837&lt;=5000,"2,501–5,000",IF(I2837&lt;=10000,"5,001–10,000","10,001–15,000")))),"10,001–15,000")</x:f>
        <x:v>10,001–15,000</x:v>
      </x:c>
      <x:c r="K2837" s="16"/>
      <x:c r="L2837" s="43" t="str">
        <x:f>IF(AND(ISNUMBER(I2837),I2837&gt;0,ISNUMBER(K2837),K2837&gt;0),K2837/I2837,"n.a.")</x:f>
        <x:v>n.a.</x:v>
      </x:c>
      <x:c r="M2837" s="43"/>
      <x:c r="N2837" s="13" t="str">
        <x:v>No</x:v>
      </x:c>
      <x:c r="O2837" s="15" t="str">
        <x:v>Not stated</x:v>
      </x:c>
      <x:c r="P2837" s="15" t="str">
        <x:v>Not stated</x:v>
      </x:c>
      <x:c r="Q2837" s="15" t="str">
        <x:v>Industrial/workshop accommodation with ancillary offices, crane and covered storage.</x:v>
      </x:c>
      <x:c r="R2837" s="15" t="str">
        <x:v>Uncertain Advert mentions 5,620 sqft covered storage; whether additional to headline 12,054 sqft is unclear. Kept uncertain to avoid exceeding cap.</x:v>
      </x:c>
      <x:c r="S2837" s="15" t="str">
        <x:v>https://www.zoopla.co.uk/to-rent/commercial/details/73189453/</x:v>
      </x:c>
      <x:c r="T2837" s="15" t="str"/>
      <x:c r="U2837" s="15" t="str"/>
      <x:c r="V2837" s="15" t="str">
        <x:v>Farnborough — Cody Technology Park</x:v>
      </x:c>
      <x:c r="W2837" s="15" t="str">
        <x:v>Individual unit ≤15,000 sq ft</x:v>
      </x:c>
      <x:c r="X2837" s="13" t="n">
        <x:f>IF(N2837="Yes",L2837,0)</x:f>
        <x:v>0</x:v>
      </x:c>
      <x:c r="Y2837" s="14" t="n">
        <x:v>1</x:v>
      </x:c>
      <x:c r="Z2837" s="13" t="str">
        <x:v>Industrial / workshop / storage</x:v>
      </x:c>
    </x:row>
    <x:row r="2838" ht="42" customHeight="1">
      <x:c r="A2838" s="13" t="str">
        <x:v>SE1858</x:v>
      </x:c>
      <x:c r="B2838" s="15" t="str">
        <x:v>Farnborough</x:v>
      </x:c>
      <x:c r="C2838" s="15" t="str">
        <x:v>Farnborough</x:v>
      </x:c>
      <x:c r="D2838" s="14" t="n">
        <x:v>60655</x:v>
      </x:c>
      <x:c r="E2838" s="13" t="str">
        <x:v>Town</x:v>
      </x:c>
      <x:c r="F2838" s="15" t="str">
        <x:v>Cove Business Centre</x:v>
      </x:c>
      <x:c r="G2838" s="15" t="str">
        <x:v>Unit 4, Cove Business Centre, Cove Road</x:v>
      </x:c>
      <x:c r="H2838" s="13" t="str">
        <x:v>Current</x:v>
      </x:c>
      <x:c r="I2838" s="14" t="n">
        <x:v>775</x:v>
      </x:c>
      <x:c r="J2838" s="13" t="str">
        <x:f>IF(AND(ISNUMBER(I2838),I2838&gt;0),IF(I2838&lt;=1000,"1–1,000",IF(I2838&lt;=2500,"1,001–2,500",IF(I2838&lt;=5000,"2,501–5,000",IF(I2838&lt;=10000,"5,001–10,000","10,001–15,000")))),"1–1,000")</x:f>
        <x:v>1–1,000</x:v>
      </x:c>
      <x:c r="K2838" s="16" t="n">
        <x:v>15300</x:v>
      </x:c>
      <x:c r="L2838" s="43" t="n">
        <x:f>IF(AND(ISNUMBER(I2838),I2838&gt;0,ISNUMBER(K2838),K2838&gt;0),K2838/I2838,"n.a.")</x:f>
        <x:v>19.741935483870968</x:v>
      </x:c>
      <x:c r="M2838" s="43" t="n">
        <x:v>19.74</x:v>
      </x:c>
      <x:c r="N2838" s="13" t="str">
        <x:v>Yes</x:v>
      </x:c>
      <x:c r="O2838" s="15" t="str">
        <x:v>Not stated</x:v>
      </x:c>
      <x:c r="P2838" s="15" t="str">
        <x:v>Electric full-height loading door</x:v>
      </x:c>
      <x:c r="Q2838" s="15" t="str">
        <x:v>Small industrial unit with two parking spaces; nine-unit estate.</x:v>
      </x:c>
      <x:c r="R2838" s="15" t="str">
        <x:v>Advertised to let</x:v>
      </x:c>
      <x:c r="S2838" s="15" t="str">
        <x:v>https://www.zoopla.co.uk/to-rent/commercial/details/74315708/</x:v>
      </x:c>
      <x:c r="T2838" s="15" t="str"/>
      <x:c r="U2838" s="15" t="str"/>
      <x:c r="V2838" s="15" t="str">
        <x:v>Farnborough — Cove Business Centre</x:v>
      </x:c>
      <x:c r="W2838" s="15" t="str">
        <x:v>Individual unit ≤15,000 sq ft</x:v>
      </x:c>
      <x:c r="X2838" s="13" t="n">
        <x:f>IF(N2838="Yes",L2838,0)</x:f>
        <x:v>19.741935483870968</x:v>
      </x:c>
      <x:c r="Y2838" s="14" t="n">
        <x:v>1</x:v>
      </x:c>
      <x:c r="Z2838" s="13" t="str">
        <x:v>Industrial / workshop / storage</x:v>
      </x:c>
    </x:row>
    <x:row r="2839" ht="42" customHeight="1">
      <x:c r="A2839" s="13" t="str">
        <x:v>SE1859</x:v>
      </x:c>
      <x:c r="B2839" s="15" t="str">
        <x:v>Farnborough</x:v>
      </x:c>
      <x:c r="C2839" s="15" t="str">
        <x:v>Farnborough</x:v>
      </x:c>
      <x:c r="D2839" s="14" t="n">
        <x:v>60655</x:v>
      </x:c>
      <x:c r="E2839" s="13" t="str">
        <x:v>Town</x:v>
      </x:c>
      <x:c r="F2839" s="15" t="str">
        <x:v>Evolution</x:v>
      </x:c>
      <x:c r="G2839" s="15" t="str">
        <x:v>Unit 1, Evolution, Hawley Lane</x:v>
      </x:c>
      <x:c r="H2839" s="13" t="str">
        <x:v>Uncertain</x:v>
      </x:c>
      <x:c r="I2839" s="14" t="n">
        <x:v>4177</x:v>
      </x:c>
      <x:c r="J2839" s="13" t="str">
        <x:f>IF(AND(ISNUMBER(I2839),I2839&gt;0),IF(I2839&lt;=1000,"1–1,000",IF(I2839&lt;=2500,"1,001–2,500",IF(I2839&lt;=5000,"2,501–5,000",IF(I2839&lt;=10000,"5,001–10,000","10,001–15,000")))),"2,501–5,000")</x:f>
        <x:v>2,501–5,000</x:v>
      </x:c>
      <x:c r="K2839" s="16"/>
      <x:c r="L2839" s="43" t="str">
        <x:f>IF(AND(ISNUMBER(I2839),I2839&gt;0,ISNUMBER(K2839),K2839&gt;0),K2839/I2839,"n.a.")</x:f>
        <x:v>n.a.</x:v>
      </x:c>
      <x:c r="M2839" s="43"/>
      <x:c r="N2839" s="13" t="str">
        <x:v>No</x:v>
      </x:c>
      <x:c r="O2839" s="15" t="str">
        <x:v>6.2m eaves</x:v>
      </x:c>
      <x:c r="P2839" s="15" t="str">
        <x:v>Not stated</x:v>
      </x:c>
      <x:c r="Q2839" s="15" t="str">
        <x:v>Warehouse/business unit with parking, offered to let or for sale.</x:v>
      </x:c>
      <x:c r="R2839" s="15" t="str">
        <x:v>Uncertain Undated DBRE register mixed with historical sold/let entries; no current portal corroboration. Excluded from current supply.</x:v>
      </x:c>
      <x:c r="S2839" s="15" t="str">
        <x:v>https://dbre.co.uk/industrial-0to10000sqft.html</x:v>
      </x:c>
      <x:c r="T2839" s="15" t="str"/>
      <x:c r="U2839" s="15" t="str"/>
      <x:c r="V2839" s="15" t="str">
        <x:v>Farnborough — Evolution</x:v>
      </x:c>
      <x:c r="W2839" s="15" t="str">
        <x:v>Individual unit ≤15,000 sq ft</x:v>
      </x:c>
      <x:c r="X2839" s="13" t="n">
        <x:f>IF(N2839="Yes",L2839,0)</x:f>
        <x:v>0</x:v>
      </x:c>
      <x:c r="Y2839" s="14" t="n">
        <x:v>1</x:v>
      </x:c>
      <x:c r="Z2839" s="13" t="str">
        <x:v>Industrial / workshop / storage</x:v>
      </x:c>
    </x:row>
    <x:row r="2840" ht="42" customHeight="1">
      <x:c r="A2840" s="13" t="str">
        <x:v>SE1860</x:v>
      </x:c>
      <x:c r="B2840" s="15" t="str">
        <x:v>Farnborough</x:v>
      </x:c>
      <x:c r="C2840" s="15" t="str">
        <x:v>Farnborough</x:v>
      </x:c>
      <x:c r="D2840" s="14" t="n">
        <x:v>60655</x:v>
      </x:c>
      <x:c r="E2840" s="13" t="str">
        <x:v>Town</x:v>
      </x:c>
      <x:c r="F2840" s="15" t="str">
        <x:v>Evolution</x:v>
      </x:c>
      <x:c r="G2840" s="15" t="str">
        <x:v>Unit 5, Evolution, Hawley Lane</x:v>
      </x:c>
      <x:c r="H2840" s="13" t="str">
        <x:v>Uncertain</x:v>
      </x:c>
      <x:c r="I2840" s="14" t="n">
        <x:v>7782</x:v>
      </x:c>
      <x:c r="J2840" s="13" t="str">
        <x:f>IF(AND(ISNUMBER(I2840),I2840&gt;0),IF(I2840&lt;=1000,"1–1,000",IF(I2840&lt;=2500,"1,001–2,500",IF(I2840&lt;=5000,"2,501–5,000",IF(I2840&lt;=10000,"5,001–10,000","10,001–15,000")))),"5,001–10,000")</x:f>
        <x:v>5,001–10,000</x:v>
      </x:c>
      <x:c r="K2840" s="16"/>
      <x:c r="L2840" s="43" t="str">
        <x:f>IF(AND(ISNUMBER(I2840),I2840&gt;0,ISNUMBER(K2840),K2840&gt;0),K2840/I2840,"n.a.")</x:f>
        <x:v>n.a.</x:v>
      </x:c>
      <x:c r="M2840" s="43"/>
      <x:c r="N2840" s="13" t="str">
        <x:v>No</x:v>
      </x:c>
      <x:c r="O2840" s="15" t="str">
        <x:v>8.4m eaves</x:v>
      </x:c>
      <x:c r="P2840" s="15" t="str">
        <x:v>Not stated</x:v>
      </x:c>
      <x:c r="Q2840" s="15" t="str">
        <x:v>Warehouse/business unit with parking, offered to let or for sale.</x:v>
      </x:c>
      <x:c r="R2840" s="15" t="str">
        <x:v>Uncertain Undated DBRE register mixed with historical sold/let entries; no current portal corroboration. Excluded from current supply.</x:v>
      </x:c>
      <x:c r="S2840" s="15" t="str">
        <x:v>https://dbre.co.uk/industrial-0to10000sqft.html</x:v>
      </x:c>
      <x:c r="T2840" s="15" t="str"/>
      <x:c r="U2840" s="15" t="str"/>
      <x:c r="V2840" s="15" t="str">
        <x:v>Farnborough — Evolution</x:v>
      </x:c>
      <x:c r="W2840" s="15" t="str">
        <x:v>Individual unit ≤15,000 sq ft</x:v>
      </x:c>
      <x:c r="X2840" s="13" t="n">
        <x:f>IF(N2840="Yes",L2840,0)</x:f>
        <x:v>0</x:v>
      </x:c>
      <x:c r="Y2840" s="14" t="n">
        <x:v>1</x:v>
      </x:c>
      <x:c r="Z2840" s="13" t="str">
        <x:v>Industrial / workshop / storage</x:v>
      </x:c>
    </x:row>
    <x:row r="2841" ht="42" customHeight="1">
      <x:c r="A2841" s="13" t="str">
        <x:v>SE1861</x:v>
      </x:c>
      <x:c r="B2841" s="15" t="str">
        <x:v>Farnborough</x:v>
      </x:c>
      <x:c r="C2841" s="15" t="str">
        <x:v>Farnborough</x:v>
      </x:c>
      <x:c r="D2841" s="14" t="n">
        <x:v>60655</x:v>
      </x:c>
      <x:c r="E2841" s="13" t="str">
        <x:v>Town</x:v>
      </x:c>
      <x:c r="F2841" s="15" t="str">
        <x:v>Farnborough Business Centre</x:v>
      </x:c>
      <x:c r="G2841" s="15" t="str">
        <x:v>Unit 10, Farnborough Business Centre, Eelmore Road</x:v>
      </x:c>
      <x:c r="H2841" s="13" t="str">
        <x:v>Uncertain</x:v>
      </x:c>
      <x:c r="I2841" s="14" t="n">
        <x:v>1214</x:v>
      </x:c>
      <x:c r="J2841" s="13" t="str">
        <x:f>IF(AND(ISNUMBER(I2841),I2841&gt;0),IF(I2841&lt;=1000,"1–1,000",IF(I2841&lt;=2500,"1,001–2,500",IF(I2841&lt;=5000,"2,501–5,000",IF(I2841&lt;=10000,"5,001–10,000","10,001–15,000")))),"1,001–2,500")</x:f>
        <x:v>1,001–2,500</x:v>
      </x:c>
      <x:c r="K2841" s="16"/>
      <x:c r="L2841" s="43" t="str">
        <x:f>IF(AND(ISNUMBER(I2841),I2841&gt;0,ISNUMBER(K2841),K2841&gt;0),K2841/I2841,"n.a.")</x:f>
        <x:v>n.a.</x:v>
      </x:c>
      <x:c r="M2841" s="43"/>
      <x:c r="N2841" s="13" t="str">
        <x:v>No</x:v>
      </x:c>
      <x:c r="O2841" s="15" t="str">
        <x:v>3.64m ground-floor height</x:v>
      </x:c>
      <x:c r="P2841" s="15" t="str">
        <x:v>Roller 2.8m wide × 2.9m high</x:v>
      </x:c>
      <x:c r="Q2841" s="15" t="str">
        <x:v>Ground-floor warehouse with first-floor offices, three-phase power and parking.</x:v>
      </x:c>
      <x:c r="R2841" s="15" t="str">
        <x:v>Uncertain Individually named available schedule; Units 8 &amp; 9 form one combined demise. Description says each unit will be refurbished; completion unconfirmed. Estate contains 16 units.</x:v>
      </x:c>
      <x:c r="S2841" s="15" t="str">
        <x:v>https://www.curchodandco.com/property/405058-farnborough-business-centre-farnnborough/</x:v>
      </x:c>
      <x:c r="T2841" s="15" t="str">
        <x:v>https://www.zoopla.co.uk/to-rent/commercial/details/74308361/</x:v>
      </x:c>
      <x:c r="U2841" s="15" t="str"/>
      <x:c r="V2841" s="15" t="str">
        <x:v>Farnborough — Farnborough Business Centre</x:v>
      </x:c>
      <x:c r="W2841" s="15" t="str">
        <x:v>Individual unit ≤15,000 sq ft</x:v>
      </x:c>
      <x:c r="X2841" s="13" t="n">
        <x:f>IF(N2841="Yes",L2841,0)</x:f>
        <x:v>0</x:v>
      </x:c>
      <x:c r="Y2841" s="14" t="n">
        <x:v>1</x:v>
      </x:c>
      <x:c r="Z2841" s="13" t="str">
        <x:v>Industrial / workshop / storage</x:v>
      </x:c>
    </x:row>
    <x:row r="2842" ht="42" customHeight="1">
      <x:c r="A2842" s="13" t="str">
        <x:v>SE1862</x:v>
      </x:c>
      <x:c r="B2842" s="15" t="str">
        <x:v>Farnborough</x:v>
      </x:c>
      <x:c r="C2842" s="15" t="str">
        <x:v>Farnborough</x:v>
      </x:c>
      <x:c r="D2842" s="14" t="n">
        <x:v>60655</x:v>
      </x:c>
      <x:c r="E2842" s="13" t="str">
        <x:v>Town</x:v>
      </x:c>
      <x:c r="F2842" s="15" t="str">
        <x:v>Farnborough Business Centre</x:v>
      </x:c>
      <x:c r="G2842" s="15" t="str">
        <x:v>Unit 2, Farnborough Business Centre, Eelmore Road</x:v>
      </x:c>
      <x:c r="H2842" s="13" t="str">
        <x:v>Uncertain</x:v>
      </x:c>
      <x:c r="I2842" s="14" t="n">
        <x:v>1250</x:v>
      </x:c>
      <x:c r="J2842" s="13" t="str">
        <x:f>IF(AND(ISNUMBER(I2842),I2842&gt;0),IF(I2842&lt;=1000,"1–1,000",IF(I2842&lt;=2500,"1,001–2,500",IF(I2842&lt;=5000,"2,501–5,000",IF(I2842&lt;=10000,"5,001–10,000","10,001–15,000")))),"1,001–2,500")</x:f>
        <x:v>1,001–2,500</x:v>
      </x:c>
      <x:c r="K2842" s="16"/>
      <x:c r="L2842" s="43" t="str">
        <x:f>IF(AND(ISNUMBER(I2842),I2842&gt;0,ISNUMBER(K2842),K2842&gt;0),K2842/I2842,"n.a.")</x:f>
        <x:v>n.a.</x:v>
      </x:c>
      <x:c r="M2842" s="43"/>
      <x:c r="N2842" s="13" t="str">
        <x:v>No</x:v>
      </x:c>
      <x:c r="O2842" s="15" t="str">
        <x:v>3.64m ground-floor height</x:v>
      </x:c>
      <x:c r="P2842" s="15" t="str">
        <x:v>Roller 2.8m wide × 2.9m high</x:v>
      </x:c>
      <x:c r="Q2842" s="15" t="str">
        <x:v>Ground-floor warehouse with first-floor offices, three-phase power and parking.</x:v>
      </x:c>
      <x:c r="R2842" s="15" t="str">
        <x:v>Uncertain Individually named available schedule; Units 8 &amp; 9 form one combined demise. Description says each unit will be refurbished; completion unconfirmed. Estate contains 16 units.</x:v>
      </x:c>
      <x:c r="S2842" s="15" t="str">
        <x:v>https://www.curchodandco.com/property/405058-farnborough-business-centre-farnnborough/</x:v>
      </x:c>
      <x:c r="T2842" s="15" t="str">
        <x:v>https://www.zoopla.co.uk/to-rent/commercial/details/74308361/</x:v>
      </x:c>
      <x:c r="U2842" s="15" t="str"/>
      <x:c r="V2842" s="15" t="str">
        <x:v>Farnborough — Farnborough Business Centre</x:v>
      </x:c>
      <x:c r="W2842" s="15" t="str">
        <x:v>Individual unit ≤15,000 sq ft</x:v>
      </x:c>
      <x:c r="X2842" s="13" t="n">
        <x:f>IF(N2842="Yes",L2842,0)</x:f>
        <x:v>0</x:v>
      </x:c>
      <x:c r="Y2842" s="14" t="n">
        <x:v>1</x:v>
      </x:c>
      <x:c r="Z2842" s="13" t="str">
        <x:v>Industrial / workshop / storage</x:v>
      </x:c>
    </x:row>
    <x:row r="2843" ht="42" customHeight="1">
      <x:c r="A2843" s="13" t="str">
        <x:v>SE1863</x:v>
      </x:c>
      <x:c r="B2843" s="15" t="str">
        <x:v>Farnborough</x:v>
      </x:c>
      <x:c r="C2843" s="15" t="str">
        <x:v>Farnborough</x:v>
      </x:c>
      <x:c r="D2843" s="14" t="n">
        <x:v>60655</x:v>
      </x:c>
      <x:c r="E2843" s="13" t="str">
        <x:v>Town</x:v>
      </x:c>
      <x:c r="F2843" s="15" t="str">
        <x:v>Farnborough Business Centre</x:v>
      </x:c>
      <x:c r="G2843" s="15" t="str">
        <x:v>Unit 6, Farnborough Business Centre, Eelmore Road</x:v>
      </x:c>
      <x:c r="H2843" s="13" t="str">
        <x:v>Uncertain</x:v>
      </x:c>
      <x:c r="I2843" s="14" t="n">
        <x:v>2654</x:v>
      </x:c>
      <x:c r="J2843" s="13" t="str">
        <x:f>IF(AND(ISNUMBER(I2843),I2843&gt;0),IF(I2843&lt;=1000,"1–1,000",IF(I2843&lt;=2500,"1,001–2,500",IF(I2843&lt;=5000,"2,501–5,000",IF(I2843&lt;=10000,"5,001–10,000","10,001–15,000")))),"2,501–5,000")</x:f>
        <x:v>2,501–5,000</x:v>
      </x:c>
      <x:c r="K2843" s="16"/>
      <x:c r="L2843" s="43" t="str">
        <x:f>IF(AND(ISNUMBER(I2843),I2843&gt;0,ISNUMBER(K2843),K2843&gt;0),K2843/I2843,"n.a.")</x:f>
        <x:v>n.a.</x:v>
      </x:c>
      <x:c r="M2843" s="43"/>
      <x:c r="N2843" s="13" t="str">
        <x:v>No</x:v>
      </x:c>
      <x:c r="O2843" s="15" t="str">
        <x:v>3.64m ground-floor height</x:v>
      </x:c>
      <x:c r="P2843" s="15" t="str">
        <x:v>Roller 2.8m wide × 2.9m high</x:v>
      </x:c>
      <x:c r="Q2843" s="15" t="str">
        <x:v>Ground-floor warehouse with first-floor offices, three-phase power and parking.</x:v>
      </x:c>
      <x:c r="R2843" s="15" t="str">
        <x:v>Uncertain Individually named available schedule; Units 8 &amp; 9 form one combined demise. Description says each unit will be refurbished; completion unconfirmed. Estate contains 16 units.</x:v>
      </x:c>
      <x:c r="S2843" s="15" t="str">
        <x:v>https://www.curchodandco.com/property/405058-farnborough-business-centre-farnnborough/</x:v>
      </x:c>
      <x:c r="T2843" s="15" t="str">
        <x:v>https://www.zoopla.co.uk/to-rent/commercial/details/74308361/</x:v>
      </x:c>
      <x:c r="U2843" s="15" t="str"/>
      <x:c r="V2843" s="15" t="str">
        <x:v>Farnborough — Farnborough Business Centre</x:v>
      </x:c>
      <x:c r="W2843" s="15" t="str">
        <x:v>Individual unit ≤15,000 sq ft</x:v>
      </x:c>
      <x:c r="X2843" s="13" t="n">
        <x:f>IF(N2843="Yes",L2843,0)</x:f>
        <x:v>0</x:v>
      </x:c>
      <x:c r="Y2843" s="14" t="n">
        <x:v>1</x:v>
      </x:c>
      <x:c r="Z2843" s="13" t="str">
        <x:v>Industrial / workshop / storage</x:v>
      </x:c>
    </x:row>
    <x:row r="2844" ht="42" customHeight="1">
      <x:c r="A2844" s="13" t="str">
        <x:v>SE1864</x:v>
      </x:c>
      <x:c r="B2844" s="15" t="str">
        <x:v>Farnborough</x:v>
      </x:c>
      <x:c r="C2844" s="15" t="str">
        <x:v>Farnborough</x:v>
      </x:c>
      <x:c r="D2844" s="14" t="n">
        <x:v>60655</x:v>
      </x:c>
      <x:c r="E2844" s="13" t="str">
        <x:v>Town</x:v>
      </x:c>
      <x:c r="F2844" s="15" t="str">
        <x:v>Farnborough Business Centre</x:v>
      </x:c>
      <x:c r="G2844" s="15" t="str">
        <x:v>Unit 8 &amp; 9, Farnborough Business Centre, Eelmore Road</x:v>
      </x:c>
      <x:c r="H2844" s="13" t="str">
        <x:v>Uncertain</x:v>
      </x:c>
      <x:c r="I2844" s="14" t="n">
        <x:v>2594</x:v>
      </x:c>
      <x:c r="J2844" s="13" t="str">
        <x:f>IF(AND(ISNUMBER(I2844),I2844&gt;0),IF(I2844&lt;=1000,"1–1,000",IF(I2844&lt;=2500,"1,001–2,500",IF(I2844&lt;=5000,"2,501–5,000",IF(I2844&lt;=10000,"5,001–10,000","10,001–15,000")))),"2,501–5,000")</x:f>
        <x:v>2,501–5,000</x:v>
      </x:c>
      <x:c r="K2844" s="16"/>
      <x:c r="L2844" s="43" t="str">
        <x:f>IF(AND(ISNUMBER(I2844),I2844&gt;0,ISNUMBER(K2844),K2844&gt;0),K2844/I2844,"n.a.")</x:f>
        <x:v>n.a.</x:v>
      </x:c>
      <x:c r="M2844" s="43"/>
      <x:c r="N2844" s="13" t="str">
        <x:v>No</x:v>
      </x:c>
      <x:c r="O2844" s="15" t="str">
        <x:v>3.64m ground-floor height</x:v>
      </x:c>
      <x:c r="P2844" s="15" t="str">
        <x:v>Roller 2.8m wide × 2.9m high</x:v>
      </x:c>
      <x:c r="Q2844" s="15" t="str">
        <x:v>Ground-floor warehouse with first-floor offices, three-phase power and parking.</x:v>
      </x:c>
      <x:c r="R2844" s="15" t="str">
        <x:v>Uncertain Individually named available schedule; Units 8 &amp; 9 form one combined demise. Description says each unit will be refurbished; completion unconfirmed. Estate contains 16 units.</x:v>
      </x:c>
      <x:c r="S2844" s="15" t="str">
        <x:v>https://www.curchodandco.com/property/405058-farnborough-business-centre-farnnborough/</x:v>
      </x:c>
      <x:c r="T2844" s="15" t="str">
        <x:v>https://www.zoopla.co.uk/to-rent/commercial/details/74308361/</x:v>
      </x:c>
      <x:c r="U2844" s="15" t="str"/>
      <x:c r="V2844" s="15" t="str">
        <x:v>Farnborough — Farnborough Business Centre</x:v>
      </x:c>
      <x:c r="W2844" s="15" t="str">
        <x:v>Individual unit ≤15,000 sq ft</x:v>
      </x:c>
      <x:c r="X2844" s="13" t="n">
        <x:f>IF(N2844="Yes",L2844,0)</x:f>
        <x:v>0</x:v>
      </x:c>
      <x:c r="Y2844" s="14" t="n">
        <x:v>1</x:v>
      </x:c>
      <x:c r="Z2844" s="13" t="str">
        <x:v>Industrial / workshop / storage</x:v>
      </x:c>
    </x:row>
    <x:row r="2845" ht="42" customHeight="1">
      <x:c r="A2845" s="13" t="str">
        <x:v>SE1865</x:v>
      </x:c>
      <x:c r="B2845" s="15" t="str">
        <x:v>Farnborough</x:v>
      </x:c>
      <x:c r="C2845" s="15" t="str">
        <x:v>Farnborough</x:v>
      </x:c>
      <x:c r="D2845" s="14" t="n">
        <x:v>60655</x:v>
      </x:c>
      <x:c r="E2845" s="13" t="str">
        <x:v>Town</x:v>
      </x:c>
      <x:c r="F2845" s="15" t="str">
        <x:v>Invincible Road industrial area</x:v>
      </x:c>
      <x:c r="G2845" s="15" t="str">
        <x:v>Unit 17, Invincible Road</x:v>
      </x:c>
      <x:c r="H2845" s="13" t="str">
        <x:v>Uncertain</x:v>
      </x:c>
      <x:c r="I2845" s="14" t="n">
        <x:v>8030</x:v>
      </x:c>
      <x:c r="J2845" s="13" t="str">
        <x:f>IF(AND(ISNUMBER(I2845),I2845&gt;0),IF(I2845&lt;=1000,"1–1,000",IF(I2845&lt;=2500,"1,001–2,500",IF(I2845&lt;=5000,"2,501–5,000",IF(I2845&lt;=10000,"5,001–10,000","10,001–15,000")))),"5,001–10,000")</x:f>
        <x:v>5,001–10,000</x:v>
      </x:c>
      <x:c r="K2845" s="16"/>
      <x:c r="L2845" s="43" t="str">
        <x:f>IF(AND(ISNUMBER(I2845),I2845&gt;0,ISNUMBER(K2845),K2845&gt;0),K2845/I2845,"n.a.")</x:f>
        <x:v>n.a.</x:v>
      </x:c>
      <x:c r="M2845" s="43"/>
      <x:c r="N2845" s="13" t="str">
        <x:v>No</x:v>
      </x:c>
      <x:c r="O2845" s="15" t="str">
        <x:v>Zoopla 4.037m minimum eaves; Rightmove about 6m</x:v>
      </x:c>
      <x:c r="P2845" s="15" t="str">
        <x:v>Zoopla: two electric doors 3m wide × 2.85m high</x:v>
      </x:c>
      <x:c r="Q2845" s="15" t="str">
        <x:v>Warehouse with office and secure parking for 16 vehicles.</x:v>
      </x:c>
      <x:c r="R2845" s="15" t="str">
        <x:v>Uncertain Zoopla two agents quote 8,030 sqft; newer Rightmove quotes 9,671 sqft and different eaves. One property only; exact demise requires reconciliation.</x:v>
      </x:c>
      <x:c r="S2845" s="15" t="str">
        <x:v>https://www.zoopla.co.uk/to-rent/commercial/details/71560914/</x:v>
      </x:c>
      <x:c r="T2845" s="15" t="str">
        <x:v>https://www.zoopla.co.uk/to-rent/commercial/details/71507054/</x:v>
      </x:c>
      <x:c r="U2845" s="15" t="str">
        <x:v>https://www.rightmove.co.uk/properties/772676438757056#/?channel=COM_LET</x:v>
      </x:c>
      <x:c r="V2845" s="15" t="str">
        <x:v>Farnborough — Invincible Road industrial area</x:v>
      </x:c>
      <x:c r="W2845" s="15" t="str">
        <x:v>Individual unit ≤15,000 sq ft</x:v>
      </x:c>
      <x:c r="X2845" s="13" t="n">
        <x:f>IF(N2845="Yes",L2845,0)</x:f>
        <x:v>0</x:v>
      </x:c>
      <x:c r="Y2845" s="14" t="n">
        <x:v>1</x:v>
      </x:c>
      <x:c r="Z2845" s="13" t="str">
        <x:v>Industrial / workshop / storage</x:v>
      </x:c>
    </x:row>
    <x:row r="2846" ht="42" customHeight="1">
      <x:c r="A2846" s="13" t="str">
        <x:v>SE1866</x:v>
      </x:c>
      <x:c r="B2846" s="15" t="str">
        <x:v>Farnborough</x:v>
      </x:c>
      <x:c r="C2846" s="15" t="str">
        <x:v>Farnborough</x:v>
      </x:c>
      <x:c r="D2846" s="14" t="n">
        <x:v>60655</x:v>
      </x:c>
      <x:c r="E2846" s="13" t="str">
        <x:v>Town</x:v>
      </x:c>
      <x:c r="F2846" s="15" t="str">
        <x:v>Invincible Road industrial area</x:v>
      </x:c>
      <x:c r="G2846" s="15" t="str">
        <x:v>Unit 37, Invincible Road</x:v>
      </x:c>
      <x:c r="H2846" s="13" t="str">
        <x:v>Current</x:v>
      </x:c>
      <x:c r="I2846" s="14" t="n">
        <x:v>7382</x:v>
      </x:c>
      <x:c r="J2846" s="13" t="str">
        <x:f>IF(AND(ISNUMBER(I2846),I2846&gt;0),IF(I2846&lt;=1000,"1–1,000",IF(I2846&lt;=2500,"1,001–2,500",IF(I2846&lt;=5000,"2,501–5,000",IF(I2846&lt;=10000,"5,001–10,000","10,001–15,000")))),"5,001–10,000")</x:f>
        <x:v>5,001–10,000</x:v>
      </x:c>
      <x:c r="K2846" s="16" t="n">
        <x:v>95000</x:v>
      </x:c>
      <x:c r="L2846" s="43" t="n">
        <x:f>IF(AND(ISNUMBER(I2846),I2846&gt;0,ISNUMBER(K2846),K2846&gt;0),K2846/I2846,"n.a.")</x:f>
        <x:v>12.869141154158765</x:v>
      </x:c>
      <x:c r="M2846" s="43" t="n">
        <x:v>12.87</x:v>
      </x:c>
      <x:c r="N2846" s="13" t="str">
        <x:v>Yes</x:v>
      </x:c>
      <x:c r="O2846" s="15" t="str">
        <x:v>Not stated</x:v>
      </x:c>
      <x:c r="P2846" s="15" t="str">
        <x:v>Full-height loading door</x:v>
      </x:c>
      <x:c r="Q2846" s="15" t="str">
        <x:v>Warehouse of 3,483 sqft with ground and first-floor offices totalling 3,899 sqft; 16 parking spaces.</x:v>
      </x:c>
      <x:c r="R2846" s="15" t="str">
        <x:v>Advertised to let</x:v>
      </x:c>
      <x:c r="S2846" s="15" t="str">
        <x:v>https://www.zoopla.co.uk/to-rent/commercial/details/74190752/</x:v>
      </x:c>
      <x:c r="T2846" s="15" t="str"/>
      <x:c r="U2846" s="15" t="str"/>
      <x:c r="V2846" s="15" t="str">
        <x:v>Farnborough — Invincible Road industrial area</x:v>
      </x:c>
      <x:c r="W2846" s="15" t="str">
        <x:v>Individual unit ≤15,000 sq ft</x:v>
      </x:c>
      <x:c r="X2846" s="13" t="n">
        <x:f>IF(N2846="Yes",L2846,0)</x:f>
        <x:v>12.869141154158765</x:v>
      </x:c>
      <x:c r="Y2846" s="14" t="n">
        <x:v>1</x:v>
      </x:c>
      <x:c r="Z2846" s="13" t="str">
        <x:v>Industrial / workshop / storage</x:v>
      </x:c>
    </x:row>
    <x:row r="2847" ht="42" customHeight="1">
      <x:c r="A2847" s="13" t="str">
        <x:v>SE1867</x:v>
      </x:c>
      <x:c r="B2847" s="15" t="str">
        <x:v>Farnborough</x:v>
      </x:c>
      <x:c r="C2847" s="15" t="str">
        <x:v>Farnborough</x:v>
      </x:c>
      <x:c r="D2847" s="14" t="n">
        <x:v>60655</x:v>
      </x:c>
      <x:c r="E2847" s="13" t="str">
        <x:v>Town</x:v>
      </x:c>
      <x:c r="F2847" s="15" t="str">
        <x:v>Kingsgrove Trade Park</x:v>
      </x:c>
      <x:c r="G2847" s="15" t="str">
        <x:v>Unit 3, Kingsgrove Trade Park, Invincible Road</x:v>
      </x:c>
      <x:c r="H2847" s="13" t="str">
        <x:v>Uncertain</x:v>
      </x:c>
      <x:c r="I2847" s="14" t="n">
        <x:v>1669</x:v>
      </x:c>
      <x:c r="J2847" s="13" t="str">
        <x:f>IF(AND(ISNUMBER(I2847),I2847&gt;0),IF(I2847&lt;=1000,"1–1,000",IF(I2847&lt;=2500,"1,001–2,500",IF(I2847&lt;=5000,"2,501–5,000",IF(I2847&lt;=10000,"5,001–10,000","10,001–15,000")))),"1,001–2,500")</x:f>
        <x:v>1,001–2,500</x:v>
      </x:c>
      <x:c r="K2847" s="16" t="n">
        <x:v>35000</x:v>
      </x:c>
      <x:c r="L2847" s="43" t="n">
        <x:f>IF(AND(ISNUMBER(I2847),I2847&gt;0,ISNUMBER(K2847),K2847&gt;0),K2847/I2847,"n.a.")</x:f>
        <x:v>20.97064110245656</x:v>
      </x:c>
      <x:c r="M2847" s="43" t="n">
        <x:v>20.97</x:v>
      </x:c>
      <x:c r="N2847" s="13" t="str">
        <x:v>No</x:v>
      </x:c>
      <x:c r="O2847" s="15" t="str">
        <x:v>5.6m clear to eaves</x:v>
      </x:c>
      <x:c r="P2847" s="15" t="str">
        <x:v>Roller 4.5m high</x:v>
      </x:c>
      <x:c r="Q2847" s="15" t="str">
        <x:v>Warehouse with new roof, shared service yard and allocated parking.</x:v>
      </x:c>
      <x:c r="R2847" s="15" t="str">
        <x:v>Uncertain Advert simultaneously states under refurbishment and immediate occupation; completion needs confirmation.</x:v>
      </x:c>
      <x:c r="S2847" s="15" t="str">
        <x:v>https://www.rightmove.co.uk/properties/773403326382833#/?channel=COM_LET</x:v>
      </x:c>
      <x:c r="T2847" s="15" t="str"/>
      <x:c r="U2847" s="15" t="str"/>
      <x:c r="V2847" s="15" t="str">
        <x:v>Farnborough — Kingsgrove Trade Park</x:v>
      </x:c>
      <x:c r="W2847" s="15" t="str">
        <x:v>Individual unit ≤15,000 sq ft</x:v>
      </x:c>
      <x:c r="X2847" s="13" t="n">
        <x:f>IF(N2847="Yes",L2847,0)</x:f>
        <x:v>0</x:v>
      </x:c>
      <x:c r="Y2847" s="14" t="n">
        <x:v>1</x:v>
      </x:c>
      <x:c r="Z2847" s="13" t="str">
        <x:v>Industrial / workshop / storage</x:v>
      </x:c>
    </x:row>
    <x:row r="2848" ht="42" customHeight="1">
      <x:c r="A2848" s="13" t="str">
        <x:v>SE1868</x:v>
      </x:c>
      <x:c r="B2848" s="15" t="str">
        <x:v>Farnborough</x:v>
      </x:c>
      <x:c r="C2848" s="15" t="str">
        <x:v>Farnborough</x:v>
      </x:c>
      <x:c r="D2848" s="14" t="n">
        <x:v>60655</x:v>
      </x:c>
      <x:c r="E2848" s="13" t="str">
        <x:v>Town</x:v>
      </x:c>
      <x:c r="F2848" s="15" t="str">
        <x:v>Southwood Business Park</x:v>
      </x:c>
      <x:c r="G2848" s="15" t="str">
        <x:v>Unit 1, Southwood Business Park</x:v>
      </x:c>
      <x:c r="H2848" s="13" t="str">
        <x:v>Uncertain</x:v>
      </x:c>
      <x:c r="I2848" s="14" t="n">
        <x:v>7259</x:v>
      </x:c>
      <x:c r="J2848" s="13" t="str">
        <x:f>IF(AND(ISNUMBER(I2848),I2848&gt;0),IF(I2848&lt;=1000,"1–1,000",IF(I2848&lt;=2500,"1,001–2,500",IF(I2848&lt;=5000,"2,501–5,000",IF(I2848&lt;=10000,"5,001–10,000","10,001–15,000")))),"5,001–10,000")</x:f>
        <x:v>5,001–10,000</x:v>
      </x:c>
      <x:c r="K2848" s="16"/>
      <x:c r="L2848" s="43" t="str">
        <x:f>IF(AND(ISNUMBER(I2848),I2848&gt;0,ISNUMBER(K2848),K2848&gt;0),K2848/I2848,"n.a.")</x:f>
        <x:v>n.a.</x:v>
      </x:c>
      <x:c r="M2848" s="43"/>
      <x:c r="N2848" s="13" t="str">
        <x:v>No</x:v>
      </x:c>
      <x:c r="O2848" s="15" t="str">
        <x:v>6m eaves</x:v>
      </x:c>
      <x:c r="P2848" s="15" t="str">
        <x:v>Segregated loading access</x:v>
      </x:c>
      <x:c r="Q2848" s="15" t="str">
        <x:v>Warehouse and offices with three-phase power and 24 parking spaces.</x:v>
      </x:c>
      <x:c r="R2848" s="15" t="str">
        <x:v>Uncertain Advert states to be refurbished; completion unconfirmed.</x:v>
      </x:c>
      <x:c r="S2848" s="15" t="str">
        <x:v>https://www.zoopla.co.uk/to-rent/commercial/details/73916284/</x:v>
      </x:c>
      <x:c r="T2848" s="15" t="str"/>
      <x:c r="U2848" s="15" t="str"/>
      <x:c r="V2848" s="15" t="str">
        <x:v>Farnborough — Southwood Business Park</x:v>
      </x:c>
      <x:c r="W2848" s="15" t="str">
        <x:v>Individual unit ≤15,000 sq ft</x:v>
      </x:c>
      <x:c r="X2848" s="13" t="n">
        <x:f>IF(N2848="Yes",L2848,0)</x:f>
        <x:v>0</x:v>
      </x:c>
      <x:c r="Y2848" s="14" t="n">
        <x:v>1</x:v>
      </x:c>
      <x:c r="Z2848" s="13" t="str">
        <x:v>Industrial / workshop / storage</x:v>
      </x:c>
    </x:row>
    <x:row r="2849" ht="42" customHeight="1">
      <x:c r="A2849" s="13" t="str">
        <x:v>SE1869</x:v>
      </x:c>
      <x:c r="B2849" s="15" t="str">
        <x:v>Farnborough</x:v>
      </x:c>
      <x:c r="C2849" s="15" t="str">
        <x:v>Farnborough</x:v>
      </x:c>
      <x:c r="D2849" s="14" t="n">
        <x:v>60655</x:v>
      </x:c>
      <x:c r="E2849" s="13" t="str">
        <x:v>Town</x:v>
      </x:c>
      <x:c r="F2849" s="15" t="str">
        <x:v>Southwood Business Park</x:v>
      </x:c>
      <x:c r="G2849" s="15" t="str">
        <x:v>Unit 5, Armstrong Mall, Southwood Business Park</x:v>
      </x:c>
      <x:c r="H2849" s="13" t="str">
        <x:v>Uncertain</x:v>
      </x:c>
      <x:c r="I2849" s="14" t="n">
        <x:v>7952</x:v>
      </x:c>
      <x:c r="J2849" s="13" t="str">
        <x:f>IF(AND(ISNUMBER(I2849),I2849&gt;0),IF(I2849&lt;=1000,"1–1,000",IF(I2849&lt;=2500,"1,001–2,500",IF(I2849&lt;=5000,"2,501–5,000",IF(I2849&lt;=10000,"5,001–10,000","10,001–15,000")))),"5,001–10,000")</x:f>
        <x:v>5,001–10,000</x:v>
      </x:c>
      <x:c r="K2849" s="16"/>
      <x:c r="L2849" s="43" t="str">
        <x:f>IF(AND(ISNUMBER(I2849),I2849&gt;0,ISNUMBER(K2849),K2849&gt;0),K2849/I2849,"n.a.")</x:f>
        <x:v>n.a.</x:v>
      </x:c>
      <x:c r="M2849" s="43" t="n">
        <x:v>11.76</x:v>
      </x:c>
      <x:c r="N2849" s="13" t="str">
        <x:v>No</x:v>
      </x:c>
      <x:c r="O2849" s="15" t="str">
        <x:v>Not stated</x:v>
      </x:c>
      <x:c r="P2849" s="15" t="str">
        <x:v>Not stated</x:v>
      </x:c>
      <x:c r="Q2849" s="15" t="str">
        <x:v>Business unit with clean workshops, substantial office content and 22 parking spaces.</x:v>
      </x:c>
      <x:c r="R2849" s="15" t="str">
        <x:v>Uncertain Undated register says available straightaway, from £11.76 psf; period and current availability unconfirmed. Not current rent sample.</x:v>
      </x:c>
      <x:c r="S2849" s="15" t="str">
        <x:v>https://dbre.co.uk/industrial-0to10000sqft.html</x:v>
      </x:c>
      <x:c r="T2849" s="15" t="str"/>
      <x:c r="U2849" s="15" t="str"/>
      <x:c r="V2849" s="15" t="str">
        <x:v>Farnborough — Southwood Business Park</x:v>
      </x:c>
      <x:c r="W2849" s="15" t="str">
        <x:v>Individual unit ≤15,000 sq ft</x:v>
      </x:c>
      <x:c r="X2849" s="13" t="n">
        <x:f>IF(N2849="Yes",L2849,0)</x:f>
        <x:v>0</x:v>
      </x:c>
      <x:c r="Y2849" s="14" t="n">
        <x:v>1</x:v>
      </x:c>
      <x:c r="Z2849" s="13" t="str">
        <x:v>Industrial / workshop / storage</x:v>
      </x:c>
    </x:row>
    <x:row r="2850" ht="42" customHeight="1">
      <x:c r="A2850" s="13" t="str">
        <x:v>SE1870</x:v>
      </x:c>
      <x:c r="B2850" s="15" t="str">
        <x:v>Farnborough</x:v>
      </x:c>
      <x:c r="C2850" s="15" t="str">
        <x:v>Farnborough</x:v>
      </x:c>
      <x:c r="D2850" s="14" t="n">
        <x:v>60655</x:v>
      </x:c>
      <x:c r="E2850" s="13" t="str">
        <x:v>Town</x:v>
      </x:c>
      <x:c r="F2850" s="15" t="str">
        <x:v>Southwood Business Park</x:v>
      </x:c>
      <x:c r="G2850" s="15" t="str">
        <x:v>Units 9 &amp; 10, Southwood Business Park</x:v>
      </x:c>
      <x:c r="H2850" s="13" t="str">
        <x:v>Current</x:v>
      </x:c>
      <x:c r="I2850" s="14" t="n">
        <x:v>14448</x:v>
      </x:c>
      <x:c r="J2850" s="13" t="str">
        <x:f>IF(AND(ISNUMBER(I2850),I2850&gt;0),IF(I2850&lt;=1000,"1–1,000",IF(I2850&lt;=2500,"1,001–2,500",IF(I2850&lt;=5000,"2,501–5,000",IF(I2850&lt;=10000,"5,001–10,000","10,001–15,000")))),"10,001–15,000")</x:f>
        <x:v>10,001–15,000</x:v>
      </x:c>
      <x:c r="K2850" s="16" t="n">
        <x:v>267288</x:v>
      </x:c>
      <x:c r="L2850" s="43" t="n">
        <x:f>IF(AND(ISNUMBER(I2850),I2850&gt;0,ISNUMBER(K2850),K2850&gt;0),K2850/I2850,"n.a.")</x:f>
        <x:v>18.5</x:v>
      </x:c>
      <x:c r="M2850" s="43" t="n">
        <x:v>18.5</x:v>
      </x:c>
      <x:c r="N2850" s="13" t="str">
        <x:v>Yes</x:v>
      </x:c>
      <x:c r="O2850" s="15" t="str">
        <x:v>6m eaves</x:v>
      </x:c>
      <x:c r="P2850" s="15" t="str">
        <x:v>Two loading doors</x:v>
      </x:c>
      <x:c r="Q2850" s="15" t="str">
        <x:v>Combined industrial/office premises with 42 parking spaces.</x:v>
      </x:c>
      <x:c r="R2850" s="15" t="str">
        <x:v>Advertised to let One combined 14,448 sqft demise. Separate Unit 10 7,170 sqft advert is an overlapping option and not additionally counted.</x:v>
      </x:c>
      <x:c r="S2850" s="15" t="str">
        <x:v>https://www.zoopla.co.uk/to-rent/commercial/details/71897974/</x:v>
      </x:c>
      <x:c r="T2850" s="15" t="str"/>
      <x:c r="U2850" s="15" t="str"/>
      <x:c r="V2850" s="15" t="str">
        <x:v>Farnborough — Southwood Business Park</x:v>
      </x:c>
      <x:c r="W2850" s="15" t="str">
        <x:v>Individual unit ≤15,000 sq ft</x:v>
      </x:c>
      <x:c r="X2850" s="13" t="n">
        <x:f>IF(N2850="Yes",L2850,0)</x:f>
        <x:v>18.5</x:v>
      </x:c>
      <x:c r="Y2850" s="14" t="n">
        <x:v>1</x:v>
      </x:c>
      <x:c r="Z2850" s="13" t="str">
        <x:v>Industrial / workshop / storage</x:v>
      </x:c>
    </x:row>
    <x:row r="2851" ht="42" customHeight="1">
      <x:c r="A2851" s="13" t="str">
        <x:v>SE1871</x:v>
      </x:c>
      <x:c r="B2851" s="15" t="str">
        <x:v>Aldershot</x:v>
      </x:c>
      <x:c r="C2851" s="15" t="str">
        <x:v>Aldershot</x:v>
      </x:c>
      <x:c r="D2851" s="14" t="n">
        <x:v>39825</x:v>
      </x:c>
      <x:c r="E2851" s="13" t="str">
        <x:v>Town</x:v>
      </x:c>
      <x:c r="F2851" s="15" t="str">
        <x:v>Brook Trading Estate</x:v>
      </x:c>
      <x:c r="G2851" s="15" t="str">
        <x:v>Unit 5, Brook Trading Estate</x:v>
      </x:c>
      <x:c r="H2851" s="13" t="str">
        <x:v>Current</x:v>
      </x:c>
      <x:c r="I2851" s="14" t="n">
        <x:v>9090</x:v>
      </x:c>
      <x:c r="J2851" s="13" t="str">
        <x:f>IF(AND(ISNUMBER(I2851),I2851&gt;0),IF(I2851&lt;=1000,"1–1,000",IF(I2851&lt;=2500,"1,001–2,500",IF(I2851&lt;=5000,"2,501–5,000",IF(I2851&lt;=10000,"5,001–10,000","10,001–15,000")))),"5,001–10,000")</x:f>
        <x:v>5,001–10,000</x:v>
      </x:c>
      <x:c r="K2851" s="16" t="n">
        <x:v>141000</x:v>
      </x:c>
      <x:c r="L2851" s="43" t="n">
        <x:f>IF(AND(ISNUMBER(I2851),I2851&gt;0,ISNUMBER(K2851),K2851&gt;0),K2851/I2851,"n.a.")</x:f>
        <x:v>15.511551155115512</x:v>
      </x:c>
      <x:c r="M2851" s="43" t="n">
        <x:v>15.51</x:v>
      </x:c>
      <x:c r="N2851" s="13" t="str">
        <x:v>Yes</x:v>
      </x:c>
      <x:c r="O2851" s="15" t="str">
        <x:v>4.77m / about 4.8m eaves; about 6m apex</x:v>
      </x:c>
      <x:c r="P2851" s="15" t="str">
        <x:v>Three electric doors, about 5m high × 4.6m wide</x:v>
      </x:c>
      <x:c r="Q2851" s="15" t="str">
        <x:v>Refurbished warehouse with first-floor offices, secure yard and 36 parking spaces.</x:v>
      </x:c>
      <x:c r="R2851" s="15" t="str">
        <x:v>Advertised to let Current availability corroborated by Curchod news dated 23 September 2026; only remaining unit on this estate.</x:v>
      </x:c>
      <x:c r="S2851" s="15" t="str">
        <x:v>https://www.zoopla.co.uk/to-rent/commercial/details/72816477/</x:v>
      </x:c>
      <x:c r="T2851" s="15" t="str">
        <x:v>https://www.zoopla.co.uk/to-rent/commercial/details/72751940/</x:v>
      </x:c>
      <x:c r="U2851" s="15" t="str">
        <x:v>https://www.curchodandco.com/unit-let-at-aldershots-brook-trading-estate-as-expanding-tenant-takes-second-unit/</x:v>
      </x:c>
      <x:c r="V2851" s="15" t="str">
        <x:v>Aldershot — Brook Trading Estate</x:v>
      </x:c>
      <x:c r="W2851" s="15" t="str">
        <x:v>Individual unit ≤15,000 sq ft</x:v>
      </x:c>
      <x:c r="X2851" s="13" t="n">
        <x:f>IF(N2851="Yes",L2851,0)</x:f>
        <x:v>15.511551155115512</x:v>
      </x:c>
      <x:c r="Y2851" s="14" t="n">
        <x:v>1</x:v>
      </x:c>
      <x:c r="Z2851" s="13" t="str">
        <x:v>Industrial / workshop / storage</x:v>
      </x:c>
    </x:row>
    <x:row r="2852" ht="42" customHeight="1">
      <x:c r="A2852" s="13" t="str">
        <x:v>SE1872</x:v>
      </x:c>
      <x:c r="B2852" s="15" t="str">
        <x:v>Aldershot</x:v>
      </x:c>
      <x:c r="C2852" s="15" t="str">
        <x:v>Aldershot</x:v>
      </x:c>
      <x:c r="D2852" s="14" t="n">
        <x:v>39825</x:v>
      </x:c>
      <x:c r="E2852" s="13" t="str">
        <x:v>Town</x:v>
      </x:c>
      <x:c r="F2852" s="15" t="str">
        <x:v>Fairfax Industrial Estate</x:v>
      </x:c>
      <x:c r="G2852" s="15" t="str">
        <x:v>Unit 3, Fairfax Industrial Estate, Eastern Road</x:v>
      </x:c>
      <x:c r="H2852" s="13" t="str">
        <x:v>Uncertain</x:v>
      </x:c>
      <x:c r="I2852" s="14" t="n">
        <x:v>2507</x:v>
      </x:c>
      <x:c r="J2852" s="13" t="str">
        <x:f>IF(AND(ISNUMBER(I2852),I2852&gt;0),IF(I2852&lt;=1000,"1–1,000",IF(I2852&lt;=2500,"1,001–2,500",IF(I2852&lt;=5000,"2,501–5,000",IF(I2852&lt;=10000,"5,001–10,000","10,001–15,000")))),"2,501–5,000")</x:f>
        <x:v>2,501–5,000</x:v>
      </x:c>
      <x:c r="K2852" s="16"/>
      <x:c r="L2852" s="43" t="str">
        <x:f>IF(AND(ISNUMBER(I2852),I2852&gt;0,ISNUMBER(K2852),K2852&gt;0),K2852/I2852,"n.a.")</x:f>
        <x:v>n.a.</x:v>
      </x:c>
      <x:c r="M2852" s="43"/>
      <x:c r="N2852" s="13" t="str">
        <x:v>No</x:v>
      </x:c>
      <x:c r="O2852" s="15" t="str">
        <x:v>4m eaves rising to 5.7m</x:v>
      </x:c>
      <x:c r="P2852" s="15" t="str">
        <x:v>New electric loading door about 3.5m high</x:v>
      </x:c>
      <x:c r="Q2852" s="15" t="str">
        <x:v>Warehouse with first-floor offices, covered loading and parking.</x:v>
      </x:c>
      <x:c r="R2852" s="15" t="str">
        <x:v>Uncertain Rightmove says available from 18 May 2026 at 2,507 sqft; DBRE register says LET and 3,003 sqft. Not current until status/demise reconciled.</x:v>
      </x:c>
      <x:c r="S2852" s="15" t="str">
        <x:v>https://www.rightmove.co.uk/properties/752972361989873#/?channel=COM_LET</x:v>
      </x:c>
      <x:c r="T2852" s="15" t="str"/>
      <x:c r="U2852" s="15" t="str"/>
      <x:c r="V2852" s="15" t="str">
        <x:v>Aldershot — Fairfax Industrial Estate</x:v>
      </x:c>
      <x:c r="W2852" s="15" t="str">
        <x:v>Individual unit ≤15,000 sq ft</x:v>
      </x:c>
      <x:c r="X2852" s="13" t="n">
        <x:f>IF(N2852="Yes",L2852,0)</x:f>
        <x:v>0</x:v>
      </x:c>
      <x:c r="Y2852" s="14" t="n">
        <x:v>1</x:v>
      </x:c>
      <x:c r="Z2852" s="13" t="str">
        <x:v>Industrial / workshop / storage</x:v>
      </x:c>
    </x:row>
    <x:row r="2853" ht="42" customHeight="1">
      <x:c r="A2853" s="13" t="str">
        <x:v>SE1873</x:v>
      </x:c>
      <x:c r="B2853" s="15" t="str">
        <x:v>Aldershot</x:v>
      </x:c>
      <x:c r="C2853" s="15" t="str">
        <x:v>Aldershot</x:v>
      </x:c>
      <x:c r="D2853" s="14" t="n">
        <x:v>39825</x:v>
      </x:c>
      <x:c r="E2853" s="13" t="str">
        <x:v>Town</x:v>
      </x:c>
      <x:c r="F2853" s="15" t="str">
        <x:v>Manawey Industrial Estate</x:v>
      </x:c>
      <x:c r="G2853" s="15" t="str">
        <x:v>Unit J, Manawey Industrial Estate</x:v>
      </x:c>
      <x:c r="H2853" s="13" t="str">
        <x:v>Uncertain</x:v>
      </x:c>
      <x:c r="I2853" s="14" t="n">
        <x:v>2210</x:v>
      </x:c>
      <x:c r="J2853" s="13" t="str">
        <x:f>IF(AND(ISNUMBER(I2853),I2853&gt;0),IF(I2853&lt;=1000,"1–1,000",IF(I2853&lt;=2500,"1,001–2,500",IF(I2853&lt;=5000,"2,501–5,000",IF(I2853&lt;=10000,"5,001–10,000","10,001–15,000")))),"1,001–2,500")</x:f>
        <x:v>1,001–2,500</x:v>
      </x:c>
      <x:c r="K2853" s="16" t="n">
        <x:v>32000</x:v>
      </x:c>
      <x:c r="L2853" s="43" t="n">
        <x:f>IF(AND(ISNUMBER(I2853),I2853&gt;0,ISNUMBER(K2853),K2853&gt;0),K2853/I2853,"n.a.")</x:f>
        <x:v>14.479638009049774</x:v>
      </x:c>
      <x:c r="M2853" s="43" t="n">
        <x:v>14.48</x:v>
      </x:c>
      <x:c r="N2853" s="13" t="str">
        <x:v>No</x:v>
      </x:c>
      <x:c r="O2853" s="15" t="str">
        <x:v>5m eaves</x:v>
      </x:c>
      <x:c r="P2853" s="15" t="str">
        <x:v>Roller shutter</x:v>
      </x:c>
      <x:c r="Q2853" s="15" t="str">
        <x:v>Warehouse with first-floor offices.</x:v>
      </x:c>
      <x:c r="R2853" s="15" t="str">
        <x:v>Uncertain Advert says currently being refurbished; completion not confirmed.</x:v>
      </x:c>
      <x:c r="S2853" s="15" t="str">
        <x:v>https://www.zoopla.co.uk/to-rent/commercial/details/74515819/</x:v>
      </x:c>
      <x:c r="T2853" s="15" t="str"/>
      <x:c r="U2853" s="15" t="str"/>
      <x:c r="V2853" s="15" t="str">
        <x:v>Aldershot — Manawey Industrial Estate</x:v>
      </x:c>
      <x:c r="W2853" s="15" t="str">
        <x:v>Individual unit ≤15,000 sq ft</x:v>
      </x:c>
      <x:c r="X2853" s="13" t="n">
        <x:f>IF(N2853="Yes",L2853,0)</x:f>
        <x:v>0</x:v>
      </x:c>
      <x:c r="Y2853" s="14" t="n">
        <x:v>1</x:v>
      </x:c>
      <x:c r="Z2853" s="13" t="str">
        <x:v>Industrial / workshop / storage</x:v>
      </x:c>
    </x:row>
    <x:row r="2854" ht="42" customHeight="1">
      <x:c r="A2854" s="13" t="str">
        <x:v>SE1874</x:v>
      </x:c>
      <x:c r="B2854" s="15" t="str">
        <x:v>Aldershot</x:v>
      </x:c>
      <x:c r="C2854" s="15" t="str">
        <x:v>Aldershot</x:v>
      </x:c>
      <x:c r="D2854" s="14" t="n">
        <x:v>39825</x:v>
      </x:c>
      <x:c r="E2854" s="13" t="str">
        <x:v>Town</x:v>
      </x:c>
      <x:c r="F2854" s="15" t="str">
        <x:v>Springlakes Industrial Estate</x:v>
      </x:c>
      <x:c r="G2854" s="15" t="str">
        <x:v>Unit 7, Springlakes Industrial Estate, Deadbrook Lane</x:v>
      </x:c>
      <x:c r="H2854" s="13" t="str">
        <x:v>Current</x:v>
      </x:c>
      <x:c r="I2854" s="14" t="n">
        <x:v>7698</x:v>
      </x:c>
      <x:c r="J2854" s="13" t="str">
        <x:f>IF(AND(ISNUMBER(I2854),I2854&gt;0),IF(I2854&lt;=1000,"1–1,000",IF(I2854&lt;=2500,"1,001–2,500",IF(I2854&lt;=5000,"2,501–5,000",IF(I2854&lt;=10000,"5,001–10,000","10,001–15,000")))),"5,001–10,000")</x:f>
        <x:v>5,001–10,000</x:v>
      </x:c>
      <x:c r="K2854" s="16"/>
      <x:c r="L2854" s="43" t="str">
        <x:f>IF(AND(ISNUMBER(I2854),I2854&gt;0,ISNUMBER(K2854),K2854&gt;0),K2854/I2854,"n.a.")</x:f>
        <x:v>n.a.</x:v>
      </x:c>
      <x:c r="M2854" s="43"/>
      <x:c r="N2854" s="13" t="str">
        <x:v>No</x:v>
      </x:c>
      <x:c r="O2854" s="15" t="str">
        <x:v>5.5m eaves rising to 7.5m; 8.2m apex</x:v>
      </x:c>
      <x:c r="P2854" s="15" t="str">
        <x:v>Electric roller shutter</x:v>
      </x:c>
      <x:c r="Q2854" s="15" t="str">
        <x:v>Warehouse/production with 1,350 sqft first-floor offices, three-phase power and parking for 16 cars and two lorries.</x:v>
      </x:c>
      <x:c r="R2854" s="15" t="str">
        <x:v>Advertised to let Eight-unit estate; new lease available.</x:v>
      </x:c>
      <x:c r="S2854" s="15" t="str">
        <x:v>https://www.rightmove.co.uk/properties/768863262930209#/?channel=COM_LET</x:v>
      </x:c>
      <x:c r="T2854" s="15" t="str"/>
      <x:c r="U2854" s="15" t="str"/>
      <x:c r="V2854" s="15" t="str">
        <x:v>Aldershot — Springlakes Industrial Estate</x:v>
      </x:c>
      <x:c r="W2854" s="15" t="str">
        <x:v>Individual unit ≤15,000 sq ft</x:v>
      </x:c>
      <x:c r="X2854" s="13" t="n">
        <x:f>IF(N2854="Yes",L2854,0)</x:f>
        <x:v>0</x:v>
      </x:c>
      <x:c r="Y2854" s="14" t="n">
        <x:v>1</x:v>
      </x:c>
      <x:c r="Z2854" s="13" t="str">
        <x:v>Industrial / workshop / storage</x:v>
      </x:c>
    </x:row>
    <x:row r="2855" ht="42" customHeight="1">
      <x:c r="A2855" s="13" t="str">
        <x:v>SE1875</x:v>
      </x:c>
      <x:c r="B2855" s="15" t="str">
        <x:v>Aldershot</x:v>
      </x:c>
      <x:c r="C2855" s="15" t="str">
        <x:v>Aldershot</x:v>
      </x:c>
      <x:c r="D2855" s="14" t="n">
        <x:v>39825</x:v>
      </x:c>
      <x:c r="E2855" s="13" t="str">
        <x:v>Town</x:v>
      </x:c>
      <x:c r="F2855" s="15" t="str">
        <x:v>Standalone premises — Aldershot</x:v>
      </x:c>
      <x:c r="G2855" s="15" t="str">
        <x:v>Stableford House, Sebastapol Road</x:v>
      </x:c>
      <x:c r="H2855" s="13" t="str">
        <x:v>Current</x:v>
      </x:c>
      <x:c r="I2855" s="14" t="n">
        <x:v>2243</x:v>
      </x:c>
      <x:c r="J2855" s="13" t="str">
        <x:f>IF(AND(ISNUMBER(I2855),I2855&gt;0),IF(I2855&lt;=1000,"1–1,000",IF(I2855&lt;=2500,"1,001–2,500",IF(I2855&lt;=5000,"2,501–5,000",IF(I2855&lt;=10000,"5,001–10,000","10,001–15,000")))),"1,001–2,500")</x:f>
        <x:v>1,001–2,500</x:v>
      </x:c>
      <x:c r="K2855" s="16" t="n">
        <x:v>20000</x:v>
      </x:c>
      <x:c r="L2855" s="43" t="n">
        <x:f>IF(AND(ISNUMBER(I2855),I2855&gt;0,ISNUMBER(K2855),K2855&gt;0),K2855/I2855,"n.a.")</x:f>
        <x:v>8.916629514043692</x:v>
      </x:c>
      <x:c r="M2855" s="43"/>
      <x:c r="N2855" s="13" t="str">
        <x:v>Yes</x:v>
      </x:c>
      <x:c r="O2855" s="15" t="str">
        <x:v>Ground floor about 3.1–3.5m</x:v>
      </x:c>
      <x:c r="P2855" s="15" t="str">
        <x:v>Electric door 4.5m wide × 3m high</x:v>
      </x:c>
      <x:c r="Q2855" s="15" t="str">
        <x:v>Two-storey storage and office building with loading suitable for vans/trucks.</x:v>
      </x:c>
      <x:c r="R2855" s="15" t="str">
        <x:v>Advertised to let</x:v>
      </x:c>
      <x:c r="S2855" s="15" t="str">
        <x:v>https://www.rightmove.co.uk/properties/773351405089121#/?channel=COM_LET</x:v>
      </x:c>
      <x:c r="T2855" s="15" t="str"/>
      <x:c r="U2855" s="15" t="str"/>
      <x:c r="V2855" s="15" t="str">
        <x:v>Aldershot — Standalone premises — Aldershot</x:v>
      </x:c>
      <x:c r="W2855" s="15" t="str">
        <x:v>Individual unit ≤15,000 sq ft</x:v>
      </x:c>
      <x:c r="X2855" s="13" t="n">
        <x:f>IF(N2855="Yes",L2855,0)</x:f>
        <x:v>8.916629514043692</x:v>
      </x:c>
      <x:c r="Y2855" s="14" t="n">
        <x:v>1</x:v>
      </x:c>
      <x:c r="Z2855" s="13" t="str">
        <x:v>Industrial / workshop / storage</x:v>
      </x:c>
    </x:row>
    <x:row r="2856" ht="42" customHeight="1">
      <x:c r="A2856" s="13" t="str">
        <x:v>SE1876</x:v>
      </x:c>
      <x:c r="B2856" s="15" t="str">
        <x:v>Fleet</x:v>
      </x:c>
      <x:c r="C2856" s="15" t="str">
        <x:v>Little Bramshot</x:v>
      </x:c>
      <x:c r="D2856" s="14"/>
      <x:c r="E2856" s="13" t="str">
        <x:v>Nearby</x:v>
      </x:c>
      <x:c r="F2856" s="15" t="str">
        <x:v>Little Bramshot Farm</x:v>
      </x:c>
      <x:c r="G2856" s="15" t="str">
        <x:v>Unit D, Little Bramshot Farm, Cove Road</x:v>
      </x:c>
      <x:c r="H2856" s="13" t="str">
        <x:v>Uncertain</x:v>
      </x:c>
      <x:c r="I2856" s="14" t="n">
        <x:v>9640</x:v>
      </x:c>
      <x:c r="J2856" s="13" t="str">
        <x:f>IF(AND(ISNUMBER(I2856),I2856&gt;0),IF(I2856&lt;=1000,"1–1,000",IF(I2856&lt;=2500,"1,001–2,500",IF(I2856&lt;=5000,"2,501–5,000",IF(I2856&lt;=10000,"5,001–10,000","10,001–15,000")))),"5,001–10,000")</x:f>
        <x:v>5,001–10,000</x:v>
      </x:c>
      <x:c r="K2856" s="16"/>
      <x:c r="L2856" s="43" t="str">
        <x:f>IF(AND(ISNUMBER(I2856),I2856&gt;0,ISNUMBER(K2856),K2856&gt;0),K2856/I2856,"n.a.")</x:f>
        <x:v>n.a.</x:v>
      </x:c>
      <x:c r="M2856" s="43"/>
      <x:c r="N2856" s="13" t="str">
        <x:v>No</x:v>
      </x:c>
      <x:c r="O2856" s="15" t="str">
        <x:v>About 3m eaves / 6m ridge</x:v>
      </x:c>
      <x:c r="P2856" s="15" t="str">
        <x:v>Dual loading doors</x:v>
      </x:c>
      <x:c r="Q2856" s="15" t="str">
        <x:v>Storage warehouse with offices and yard; access unsuitable for articulated lorries.</x:v>
      </x:c>
      <x:c r="R2856" s="15" t="str">
        <x:v>Uncertain Available date remains 10 May 2024; no corroborating current confirmation found. Kept outside current totals. Host BUA population not separately matched.</x:v>
      </x:c>
      <x:c r="S2856" s="15" t="str">
        <x:v>https://www.rightmove.co.uk/properties/782326018220001#/?channel=COM_LET</x:v>
      </x:c>
      <x:c r="T2856" s="15" t="str"/>
      <x:c r="U2856" s="15" t="str"/>
      <x:c r="V2856" s="15" t="str">
        <x:v>Fleet — Little Bramshot Farm</x:v>
      </x:c>
      <x:c r="W2856" s="15" t="str">
        <x:v>Individual unit ≤15,000 sq ft</x:v>
      </x:c>
      <x:c r="X2856" s="13" t="n">
        <x:f>IF(N2856="Yes",L2856,0)</x:f>
        <x:v>0</x:v>
      </x:c>
      <x:c r="Y2856" s="14" t="n">
        <x:v>1</x:v>
      </x:c>
      <x:c r="Z2856" s="13" t="str">
        <x:v>Industrial / workshop / storage</x:v>
      </x:c>
    </x:row>
    <x:row r="2857" ht="42" customHeight="1">
      <x:c r="A2857" s="13" t="str">
        <x:v>SE1877</x:v>
      </x:c>
      <x:c r="B2857" s="15" t="str">
        <x:v>Fleet</x:v>
      </x:c>
      <x:c r="C2857" s="15" t="str">
        <x:v>Hook</x:v>
      </x:c>
      <x:c r="D2857" s="14"/>
      <x:c r="E2857" s="13" t="str">
        <x:v>Nearby</x:v>
      </x:c>
      <x:c r="F2857" s="15" t="str">
        <x:v>Murrell Green Business Park</x:v>
      </x:c>
      <x:c r="G2857" s="15" t="str">
        <x:v>Unit 11, Murrell Green Business Park, London Road</x:v>
      </x:c>
      <x:c r="H2857" s="13" t="str">
        <x:v>Current</x:v>
      </x:c>
      <x:c r="I2857" s="14" t="n">
        <x:v>1837</x:v>
      </x:c>
      <x:c r="J2857" s="13" t="str">
        <x:f>IF(AND(ISNUMBER(I2857),I2857&gt;0),IF(I2857&lt;=1000,"1–1,000",IF(I2857&lt;=2500,"1,001–2,500",IF(I2857&lt;=5000,"2,501–5,000",IF(I2857&lt;=10000,"5,001–10,000","10,001–15,000")))),"1,001–2,500")</x:f>
        <x:v>1,001–2,500</x:v>
      </x:c>
      <x:c r="K2857" s="16" t="n">
        <x:v>21250</x:v>
      </x:c>
      <x:c r="L2857" s="43" t="n">
        <x:f>IF(AND(ISNUMBER(I2857),I2857&gt;0,ISNUMBER(K2857),K2857&gt;0),K2857/I2857,"n.a.")</x:f>
        <x:v>11.567773543821447</x:v>
      </x:c>
      <x:c r="M2857" s="43" t="n">
        <x:v>11.57</x:v>
      </x:c>
      <x:c r="N2857" s="13" t="str">
        <x:v>Yes</x:v>
      </x:c>
      <x:c r="O2857" s="15" t="str">
        <x:v>Not stated</x:v>
      </x:c>
      <x:c r="P2857" s="15" t="str">
        <x:v>Roller loading door</x:v>
      </x:c>
      <x:c r="Q2857" s="15" t="str">
        <x:v>Ground-floor workshop/storage of 947 sqft with 890 sqft first-floor offices and parking.</x:v>
      </x:c>
      <x:c r="R2857" s="15" t="str">
        <x:v>Advertised to let Host BUA population not separately matched.</x:v>
      </x:c>
      <x:c r="S2857" s="15" t="str">
        <x:v>https://www.zoopla.co.uk/to-rent/commercial/details/74069612/</x:v>
      </x:c>
      <x:c r="T2857" s="15" t="str"/>
      <x:c r="U2857" s="15" t="str"/>
      <x:c r="V2857" s="15" t="str">
        <x:v>Fleet — Murrell Green Business Park</x:v>
      </x:c>
      <x:c r="W2857" s="15" t="str">
        <x:v>Individual unit ≤15,000 sq ft</x:v>
      </x:c>
      <x:c r="X2857" s="13" t="n">
        <x:f>IF(N2857="Yes",L2857,0)</x:f>
        <x:v>11.567773543821447</x:v>
      </x:c>
      <x:c r="Y2857" s="14" t="n">
        <x:v>1</x:v>
      </x:c>
      <x:c r="Z2857" s="13" t="str">
        <x:v>Industrial / workshop / storage</x:v>
      </x:c>
    </x:row>
    <x:row r="2858" ht="42" customHeight="1">
      <x:c r="A2858" s="13" t="str">
        <x:v>SE1878</x:v>
      </x:c>
      <x:c r="B2858" s="15" t="str">
        <x:v>Fleet</x:v>
      </x:c>
      <x:c r="C2858" s="15" t="str">
        <x:v>Hook</x:v>
      </x:c>
      <x:c r="D2858" s="14"/>
      <x:c r="E2858" s="13" t="str">
        <x:v>Nearby</x:v>
      </x:c>
      <x:c r="F2858" s="15" t="str">
        <x:v>Murrell Green Business Park</x:v>
      </x:c>
      <x:c r="G2858" s="15" t="str">
        <x:v>Unit 16, Murrell Green Business Park</x:v>
      </x:c>
      <x:c r="H2858" s="13" t="str">
        <x:v>Current</x:v>
      </x:c>
      <x:c r="I2858" s="14"/>
      <x:c r="J2858" s="13" t="str">
        <x:f>IF(AND(ISNUMBER(I2858),I2858&gt;0),IF(I2858&lt;=1000,"1–1,000",IF(I2858&lt;=2500,"1,001–2,500",IF(I2858&lt;=5000,"2,501–5,000",IF(I2858&lt;=10000,"5,001–10,000","10,001–15,000")))),"Range crosses bands")</x:f>
        <x:v>Range crosses bands</x:v>
      </x:c>
      <x:c r="K2858" s="16" t="n">
        <x:v>20000</x:v>
      </x:c>
      <x:c r="L2858" s="43" t="str">
        <x:f>IF(AND(ISNUMBER(I2858),I2858&gt;0,ISNUMBER(K2858),K2858&gt;0),K2858/I2858,"n.a.")</x:f>
        <x:v>n.a.</x:v>
      </x:c>
      <x:c r="M2858" s="43"/>
      <x:c r="N2858" s="13" t="str">
        <x:v>No</x:v>
      </x:c>
      <x:c r="O2858" s="15" t="str">
        <x:v>Not stated</x:v>
      </x:c>
      <x:c r="P2858" s="15" t="str">
        <x:v>Not stated</x:v>
      </x:c>
      <x:c r="Q2858" s="15" t="str">
        <x:v>Two-storey business unit with ground-floor storage/workshop and offices, kitchen and four parking spaces.</x:v>
      </x:c>
      <x:c r="R2858" s="15" t="str">
        <x:v>Advertised to let Advert area range 958–1,883 sqft does not identify exact leased configuration; quoted £20.88 psf reflects minimum area. Host BUA population not separately matched.</x:v>
      </x:c>
      <x:c r="S2858" s="15" t="str">
        <x:v>https://www.zoopla.co.uk/to-rent/commercial/details/72696861/</x:v>
      </x:c>
      <x:c r="T2858" s="15" t="str"/>
      <x:c r="U2858" s="15" t="str"/>
      <x:c r="V2858" s="15" t="str">
        <x:v>Fleet — Murrell Green Business Park</x:v>
      </x:c>
      <x:c r="W2858" s="15" t="str">
        <x:v>958–1,883 sq ft; exact unit area not stated</x:v>
      </x:c>
      <x:c r="X2858" s="13" t="n">
        <x:f>IF(N2858="Yes",L2858,0)</x:f>
        <x:v>0</x:v>
      </x:c>
      <x:c r="Y2858" s="14" t="n">
        <x:v>1</x:v>
      </x:c>
      <x:c r="Z2858" s="13" t="str">
        <x:v>Industrial / workshop / storage</x:v>
      </x:c>
    </x:row>
    <x:row r="2859" ht="42" customHeight="1">
      <x:c r="A2859" s="13" t="str">
        <x:v>SE1879</x:v>
      </x:c>
      <x:c r="B2859" s="15" t="str">
        <x:v>Fleet</x:v>
      </x:c>
      <x:c r="C2859" s="15" t="str">
        <x:v>Fleet</x:v>
      </x:c>
      <x:c r="D2859" s="14" t="n">
        <x:v>37790</x:v>
      </x:c>
      <x:c r="E2859" s="13" t="str">
        <x:v>Town</x:v>
      </x:c>
      <x:c r="F2859" s="15" t="str">
        <x:v>Avondale Business Centre</x:v>
      </x:c>
      <x:c r="G2859" s="15" t="str">
        <x:v>Unit 2, Avondale Business Centre</x:v>
      </x:c>
      <x:c r="H2859" s="13" t="str">
        <x:v>Current</x:v>
      </x:c>
      <x:c r="I2859" s="14" t="n">
        <x:v>1200</x:v>
      </x:c>
      <x:c r="J2859" s="13" t="str">
        <x:f>IF(AND(ISNUMBER(I2859),I2859&gt;0),IF(I2859&lt;=1000,"1–1,000",IF(I2859&lt;=2500,"1,001–2,500",IF(I2859&lt;=5000,"2,501–5,000",IF(I2859&lt;=10000,"5,001–10,000","10,001–15,000")))),"1,001–2,500")</x:f>
        <x:v>1,001–2,500</x:v>
      </x:c>
      <x:c r="K2859" s="16" t="n">
        <x:v>19000</x:v>
      </x:c>
      <x:c r="L2859" s="43" t="n">
        <x:f>IF(AND(ISNUMBER(I2859),I2859&gt;0,ISNUMBER(K2859),K2859&gt;0),K2859/I2859,"n.a.")</x:f>
        <x:v>15.833333333333334</x:v>
      </x:c>
      <x:c r="M2859" s="43"/>
      <x:c r="N2859" s="13" t="str">
        <x:v>Yes</x:v>
      </x:c>
      <x:c r="O2859" s="15" t="str">
        <x:v>Not stated</x:v>
      </x:c>
      <x:c r="P2859" s="15" t="str">
        <x:v>Roller 2.2m wide × 2.4m high</x:v>
      </x:c>
      <x:c r="Q2859" s="15" t="str">
        <x:v>Ground-floor storage/workshop and first-floor office, three reserved parking spaces.</x:v>
      </x:c>
      <x:c r="R2859" s="15" t="str">
        <x:v>Advertised to let Two expressly named units available individually at £19,000 pa each; combined 2,400 sqft option not additionally counted.</x:v>
      </x:c>
      <x:c r="S2859" s="15" t="str">
        <x:v>https://www.zoopla.co.uk/to-rent/commercial/details/72998708/</x:v>
      </x:c>
      <x:c r="T2859" s="15" t="str"/>
      <x:c r="U2859" s="15" t="str"/>
      <x:c r="V2859" s="15" t="str">
        <x:v>Fleet — Avondale Business Centre</x:v>
      </x:c>
      <x:c r="W2859" s="15" t="str">
        <x:v>Individual unit ≤15,000 sq ft</x:v>
      </x:c>
      <x:c r="X2859" s="13" t="n">
        <x:f>IF(N2859="Yes",L2859,0)</x:f>
        <x:v>15.833333333333334</x:v>
      </x:c>
      <x:c r="Y2859" s="14" t="n">
        <x:v>1</x:v>
      </x:c>
      <x:c r="Z2859" s="13" t="str">
        <x:v>Industrial / workshop / storage</x:v>
      </x:c>
    </x:row>
    <x:row r="2860" ht="42" customHeight="1">
      <x:c r="A2860" s="13" t="str">
        <x:v>SE1880</x:v>
      </x:c>
      <x:c r="B2860" s="15" t="str">
        <x:v>Fleet</x:v>
      </x:c>
      <x:c r="C2860" s="15" t="str">
        <x:v>Fleet</x:v>
      </x:c>
      <x:c r="D2860" s="14" t="n">
        <x:v>37790</x:v>
      </x:c>
      <x:c r="E2860" s="13" t="str">
        <x:v>Town</x:v>
      </x:c>
      <x:c r="F2860" s="15" t="str">
        <x:v>Avondale Business Centre</x:v>
      </x:c>
      <x:c r="G2860" s="15" t="str">
        <x:v>Unit 3, Avondale Business Centre</x:v>
      </x:c>
      <x:c r="H2860" s="13" t="str">
        <x:v>Current</x:v>
      </x:c>
      <x:c r="I2860" s="14" t="n">
        <x:v>1200</x:v>
      </x:c>
      <x:c r="J2860" s="13" t="str">
        <x:f>IF(AND(ISNUMBER(I2860),I2860&gt;0),IF(I2860&lt;=1000,"1–1,000",IF(I2860&lt;=2500,"1,001–2,500",IF(I2860&lt;=5000,"2,501–5,000",IF(I2860&lt;=10000,"5,001–10,000","10,001–15,000")))),"1,001–2,500")</x:f>
        <x:v>1,001–2,500</x:v>
      </x:c>
      <x:c r="K2860" s="16" t="n">
        <x:v>19000</x:v>
      </x:c>
      <x:c r="L2860" s="43" t="n">
        <x:f>IF(AND(ISNUMBER(I2860),I2860&gt;0,ISNUMBER(K2860),K2860&gt;0),K2860/I2860,"n.a.")</x:f>
        <x:v>15.833333333333334</x:v>
      </x:c>
      <x:c r="M2860" s="43"/>
      <x:c r="N2860" s="13" t="str">
        <x:v>Yes</x:v>
      </x:c>
      <x:c r="O2860" s="15" t="str">
        <x:v>Not stated</x:v>
      </x:c>
      <x:c r="P2860" s="15" t="str">
        <x:v>Roller 2.2m wide × 2.4m high</x:v>
      </x:c>
      <x:c r="Q2860" s="15" t="str">
        <x:v>Ground-floor storage/workshop and first-floor office, three reserved parking spaces.</x:v>
      </x:c>
      <x:c r="R2860" s="15" t="str">
        <x:v>Advertised to let Two expressly named units available individually at £19,000 pa each; combined 2,400 sqft option not additionally counted.</x:v>
      </x:c>
      <x:c r="S2860" s="15" t="str">
        <x:v>https://www.zoopla.co.uk/to-rent/commercial/details/72998708/</x:v>
      </x:c>
      <x:c r="T2860" s="15" t="str"/>
      <x:c r="U2860" s="15" t="str"/>
      <x:c r="V2860" s="15" t="str">
        <x:v>Fleet — Avondale Business Centre</x:v>
      </x:c>
      <x:c r="W2860" s="15" t="str">
        <x:v>Individual unit ≤15,000 sq ft</x:v>
      </x:c>
      <x:c r="X2860" s="13" t="n">
        <x:f>IF(N2860="Yes",L2860,0)</x:f>
        <x:v>15.833333333333334</x:v>
      </x:c>
      <x:c r="Y2860" s="14" t="n">
        <x:v>1</x:v>
      </x:c>
      <x:c r="Z2860" s="13" t="str">
        <x:v>Industrial / workshop / storage</x:v>
      </x:c>
    </x:row>
    <x:row r="2861" ht="42" customHeight="1">
      <x:c r="A2861" s="13" t="str">
        <x:v>SE1881</x:v>
      </x:c>
      <x:c r="B2861" s="15" t="str">
        <x:v>Fleet</x:v>
      </x:c>
      <x:c r="C2861" s="15" t="str">
        <x:v>Fleet</x:v>
      </x:c>
      <x:c r="D2861" s="14" t="n">
        <x:v>37790</x:v>
      </x:c>
      <x:c r="E2861" s="13" t="str">
        <x:v>Town</x:v>
      </x:c>
      <x:c r="F2861" s="15" t="str">
        <x:v>Rye Logistics Park</x:v>
      </x:c>
      <x:c r="G2861" s="15" t="str">
        <x:v>Unit 2, Rye Logistics Park, Rye Close</x:v>
      </x:c>
      <x:c r="H2861" s="13" t="str">
        <x:v>Current</x:v>
      </x:c>
      <x:c r="I2861" s="14" t="n">
        <x:v>13126</x:v>
      </x:c>
      <x:c r="J2861" s="13" t="str">
        <x:f>IF(AND(ISNUMBER(I2861),I2861&gt;0),IF(I2861&lt;=1000,"1–1,000",IF(I2861&lt;=2500,"1,001–2,500",IF(I2861&lt;=5000,"2,501–5,000",IF(I2861&lt;=10000,"5,001–10,000","10,001–15,000")))),"10,001–15,000")</x:f>
        <x:v>10,001–15,000</x:v>
      </x:c>
      <x:c r="K2861" s="16"/>
      <x:c r="L2861" s="43" t="str">
        <x:f>IF(AND(ISNUMBER(I2861),I2861&gt;0,ISNUMBER(K2861),K2861&gt;0),K2861/I2861,"n.a.")</x:f>
        <x:v>n.a.</x:v>
      </x:c>
      <x:c r="M2861" s="43"/>
      <x:c r="N2861" s="13" t="str">
        <x:v>No</x:v>
      </x:c>
      <x:c r="O2861" s="15" t="str">
        <x:v>8m eaves</x:v>
      </x:c>
      <x:c r="P2861" s="15" t="str">
        <x:v>Two level-loading doors</x:v>
      </x:c>
      <x:c r="Q2861" s="15" t="str">
        <x:v>Modern warehouse with offices, 37m yard depth and 23 parking spaces.</x:v>
      </x:c>
      <x:c r="R2861" s="15" t="str">
        <x:v>Advertised to let</x:v>
      </x:c>
      <x:c r="S2861" s="15" t="str">
        <x:v>https://www.rightmove.co.uk/properties/721781067973408#/?channel=COM_LET</x:v>
      </x:c>
      <x:c r="T2861" s="15" t="str"/>
      <x:c r="U2861" s="15" t="str"/>
      <x:c r="V2861" s="15" t="str">
        <x:v>Fleet — Rye Logistics Park</x:v>
      </x:c>
      <x:c r="W2861" s="15" t="str">
        <x:v>Individual unit ≤15,000 sq ft</x:v>
      </x:c>
      <x:c r="X2861" s="13" t="n">
        <x:f>IF(N2861="Yes",L2861,0)</x:f>
        <x:v>0</x:v>
      </x:c>
      <x:c r="Y2861" s="14" t="n">
        <x:v>1</x:v>
      </x:c>
      <x:c r="Z2861" s="13" t="str">
        <x:v>Industrial / workshop / storage</x:v>
      </x:c>
    </x:row>
    <x:row r="2862" ht="42" customHeight="1">
      <x:c r="A2862" s="13" t="str">
        <x:v>SE1882</x:v>
      </x:c>
      <x:c r="B2862" s="15" t="str">
        <x:v>Fleet</x:v>
      </x:c>
      <x:c r="C2862" s="15" t="str">
        <x:v>Fleet</x:v>
      </x:c>
      <x:c r="D2862" s="14" t="n">
        <x:v>37790</x:v>
      </x:c>
      <x:c r="E2862" s="13" t="str">
        <x:v>Town</x:v>
      </x:c>
      <x:c r="F2862" s="15" t="str">
        <x:v>Waterfront Business Park</x:v>
      </x:c>
      <x:c r="G2862" s="15" t="str">
        <x:v>Units 21 / 22, Waterfront Business Park</x:v>
      </x:c>
      <x:c r="H2862" s="13" t="str">
        <x:v>Uncertain</x:v>
      </x:c>
      <x:c r="I2862" s="14" t="n">
        <x:v>7993</x:v>
      </x:c>
      <x:c r="J2862" s="13" t="str">
        <x:f>IF(AND(ISNUMBER(I2862),I2862&gt;0),IF(I2862&lt;=1000,"1–1,000",IF(I2862&lt;=2500,"1,001–2,500",IF(I2862&lt;=5000,"2,501–5,000",IF(I2862&lt;=10000,"5,001–10,000","10,001–15,000")))),"5,001–10,000")</x:f>
        <x:v>5,001–10,000</x:v>
      </x:c>
      <x:c r="K2862" s="16"/>
      <x:c r="L2862" s="43" t="str">
        <x:f>IF(AND(ISNUMBER(I2862),I2862&gt;0,ISNUMBER(K2862),K2862&gt;0),K2862/I2862,"n.a.")</x:f>
        <x:v>n.a.</x:v>
      </x:c>
      <x:c r="M2862" s="43"/>
      <x:c r="N2862" s="13" t="str">
        <x:v>No</x:v>
      </x:c>
      <x:c r="O2862" s="15" t="str">
        <x:v>4.03m minimum internal eaves</x:v>
      </x:c>
      <x:c r="P2862" s="15" t="str">
        <x:v>Two loading doors</x:v>
      </x:c>
      <x:c r="Q2862" s="15" t="str">
        <x:v>Combined trade warehouse with offices, fitted kitchen and customer/staff parking.</x:v>
      </x:c>
      <x:c r="R2862" s="15" t="str">
        <x:v>Uncertain To be refurbished. Monthly asking £9,325 is rounded; annual rent not asserted. Combined demise counted once.</x:v>
      </x:c>
      <x:c r="S2862" s="15" t="str">
        <x:v>https://www.rightmove.co.uk/properties/778313956763312#/?channel=COM_LET</x:v>
      </x:c>
      <x:c r="T2862" s="15" t="str"/>
      <x:c r="U2862" s="15" t="str"/>
      <x:c r="V2862" s="15" t="str">
        <x:v>Fleet — Waterfront Business Park</x:v>
      </x:c>
      <x:c r="W2862" s="15" t="str">
        <x:v>Individual unit ≤15,000 sq ft</x:v>
      </x:c>
      <x:c r="X2862" s="13" t="n">
        <x:f>IF(N2862="Yes",L2862,0)</x:f>
        <x:v>0</x:v>
      </x:c>
      <x:c r="Y2862" s="14" t="n">
        <x:v>1</x:v>
      </x:c>
      <x:c r="Z2862" s="13" t="str">
        <x:v>Industrial / workshop / storage</x:v>
      </x:c>
    </x:row>
    <x:row r="2863" ht="75" customHeight="1">
      <x:c r="A2863" s="13" t="str">
        <x:v>SE1883</x:v>
      </x:c>
      <x:c r="B2863" s="15" t="str">
        <x:v>London</x:v>
      </x:c>
      <x:c r="C2863" s="15" t="str">
        <x:v>Deptford</x:v>
      </x:c>
      <x:c r="D2863" s="14"/>
      <x:c r="E2863" s="13" t="str">
        <x:v>Town</x:v>
      </x:c>
      <x:c r="F2863" s="15" t="str">
        <x:v>(Arch 168) Titan Business Estate</x:v>
      </x:c>
      <x:c r="G2863" s="15" t="str">
        <x:v>15a (Arch 168) Titan Business Estate, London, SE8 5QA</x:v>
      </x:c>
      <x:c r="H2863" s="13" t="str">
        <x:v>Current</x:v>
      </x:c>
      <x:c r="I2863" s="14" t="n">
        <x:v>910</x:v>
      </x:c>
      <x:c r="J2863" s="13" t="str">
        <x:f>IF(AND(ISNUMBER(I2863),I2863&gt;0),IF(I2863&lt;=1000,"1–1,000",IF(I2863&lt;=2500,"1,001–2,500",IF(I2863&lt;=5000,"2,501–5,000",IF(I2863&lt;=10000,"5,001–10,000","10,001–15,000")))),"1–1,000")</x:f>
        <x:v>1–1,000</x:v>
      </x:c>
      <x:c r="K2863" s="16" t="n">
        <x:v>22680</x:v>
      </x:c>
      <x:c r="L2863" s="43" t="n">
        <x:f>IF(AND(ISNUMBER(I2863),I2863&gt;0,ISNUMBER(K2863),K2863&gt;0),K2863/I2863,"n.a.")</x:f>
        <x:v>24.923076923076923</x:v>
      </x:c>
      <x:c r="M2863" s="43"/>
      <x:c r="N2863" s="13" t="str">
        <x:v>Yes</x:v>
      </x:c>
      <x:c r="O2863" s="15" t="str">
        <x:v>Not stated in reviewed card</x:v>
      </x:c>
      <x:c r="P2863" s="15" t="str">
        <x:v>Not stated in reviewed card</x:v>
      </x:c>
      <x:c r="Q2863" s="15" t="str">
        <x:v>Advertised industrial unit. Card provides limited specification.</x:v>
      </x:c>
      <x:c r="R2863"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63" s="15" t="str">
        <x:v>https://www.zoopla.co.uk/to-rent/commercial/details/74564025/</x:v>
      </x:c>
      <x:c r="T2863" s="15" t="str">
        <x:v>https://www.zoopla.co.uk/to-rent/commercial/details/74564023/</x:v>
      </x:c>
      <x:c r="U2863" s="15" t="str">
        <x:v>https://www.rightmove.co.uk/properties/781203077176656#/?channel=COM_LET</x:v>
      </x:c>
      <x:c r="V2863" s="15" t="str">
        <x:v>London — (Arch 168) Titan Business Estate</x:v>
      </x:c>
      <x:c r="W2863" s="15" t="str">
        <x:v>Individual unit ≤15,000 sq ft</x:v>
      </x:c>
      <x:c r="X2863" s="13" t="n">
        <x:f>IF(N2863="Yes",L2863,0)</x:f>
        <x:v>24.923076923076923</x:v>
      </x:c>
      <x:c r="Y2863" s="14" t="n">
        <x:v>1</x:v>
      </x:c>
      <x:c r="Z2863" s="13" t="str">
        <x:v>Industrial / workshop / storage</x:v>
      </x:c>
    </x:row>
    <x:row r="2864" ht="75" customHeight="1">
      <x:c r="A2864" s="13" t="str">
        <x:v>SE1884</x:v>
      </x:c>
      <x:c r="B2864" s="15" t="str">
        <x:v>London</x:v>
      </x:c>
      <x:c r="C2864" s="15" t="str">
        <x:v>New Cross</x:v>
      </x:c>
      <x:c r="D2864" s="14"/>
      <x:c r="E2864" s="13" t="str">
        <x:v>Town</x:v>
      </x:c>
      <x:c r="F2864" s="15" t="str">
        <x:v>(Arch 169) Titan Business Estate</x:v>
      </x:c>
      <x:c r="G2864" s="15" t="str">
        <x:v>15B (Arch 169) Titan Business Estate , London, SE8 5QA</x:v>
      </x:c>
      <x:c r="H2864" s="13" t="str">
        <x:v>Current</x:v>
      </x:c>
      <x:c r="I2864" s="14" t="n">
        <x:v>910</x:v>
      </x:c>
      <x:c r="J2864" s="13" t="str">
        <x:f>IF(AND(ISNUMBER(I2864),I2864&gt;0),IF(I2864&lt;=1000,"1–1,000",IF(I2864&lt;=2500,"1,001–2,500",IF(I2864&lt;=5000,"2,501–5,000",IF(I2864&lt;=10000,"5,001–10,000","10,001–15,000")))),"1–1,000")</x:f>
        <x:v>1–1,000</x:v>
      </x:c>
      <x:c r="K2864" s="16" t="n">
        <x:v>22680</x:v>
      </x:c>
      <x:c r="L2864" s="43" t="n">
        <x:f>IF(AND(ISNUMBER(I2864),I2864&gt;0,ISNUMBER(K2864),K2864&gt;0),K2864/I2864,"n.a.")</x:f>
        <x:v>24.923076923076923</x:v>
      </x:c>
      <x:c r="M2864" s="43"/>
      <x:c r="N2864" s="13" t="str">
        <x:v>Yes</x:v>
      </x:c>
      <x:c r="O2864" s="15" t="str">
        <x:v>Not stated in reviewed card</x:v>
      </x:c>
      <x:c r="P2864" s="15" t="str">
        <x:v>Not stated in reviewed card</x:v>
      </x:c>
      <x:c r="Q2864" s="15" t="str">
        <x:v>Advertised industrial unit with refurbished specification.</x:v>
      </x:c>
      <x:c r="R2864"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64" s="15" t="str">
        <x:v>https://www.zoopla.co.uk/to-rent/commercial/details/74275067/</x:v>
      </x:c>
      <x:c r="T2864" s="15" t="str">
        <x:v>https://www.zoopla.co.uk/to-rent/commercial/details/74275074/</x:v>
      </x:c>
      <x:c r="U2864" s="15" t="str">
        <x:v>https://www.rightmove.co.uk/properties/775230759440544#/?channel=COM_LET</x:v>
      </x:c>
      <x:c r="V2864" s="15" t="str">
        <x:v>London — (Arch 169) Titan Business Estate</x:v>
      </x:c>
      <x:c r="W2864" s="15" t="str">
        <x:v>Individual unit ≤15,000 sq ft</x:v>
      </x:c>
      <x:c r="X2864" s="13" t="n">
        <x:f>IF(N2864="Yes",L2864,0)</x:f>
        <x:v>24.923076923076923</x:v>
      </x:c>
      <x:c r="Y2864" s="14" t="n">
        <x:v>1</x:v>
      </x:c>
      <x:c r="Z2864" s="13" t="str">
        <x:v>Industrial / workshop / storage</x:v>
      </x:c>
    </x:row>
    <x:row r="2865" ht="88" customHeight="1">
      <x:c r="A2865" s="13" t="str">
        <x:v>SE1885</x:v>
      </x:c>
      <x:c r="B2865" s="15" t="str">
        <x:v>London</x:v>
      </x:c>
      <x:c r="C2865" s="15" t="str">
        <x:v>Acton</x:v>
      </x:c>
      <x:c r="D2865" s="14"/>
      <x:c r="E2865" s="13" t="str">
        <x:v>Town</x:v>
      </x:c>
      <x:c r="F2865" s="15" t="str">
        <x:v>3 Westpoint Trading Estate</x:v>
      </x:c>
      <x:c r="G2865" s="15" t="str">
        <x:v>Units 2 3 Westpoint Trading Estate, Alliance Road, Acton, W3 0RA</x:v>
      </x:c>
      <x:c r="H2865" s="13" t="str">
        <x:v>Uncertain</x:v>
      </x:c>
      <x:c r="I2865" s="14"/>
      <x:c r="J2865" s="13" t="str">
        <x:f>IF(AND(ISNUMBER(I2865),I2865&gt;0),IF(I2865&lt;=1000,"1–1,000",IF(I2865&lt;=2500,"1,001–2,500",IF(I2865&lt;=5000,"2,501–5,000",IF(I2865&lt;=10000,"5,001–10,000","10,001–15,000")))),"Range crosses bands")</x:f>
        <x:v>Range crosses bands</x:v>
      </x:c>
      <x:c r="K2865" s="16"/>
      <x:c r="L2865" s="43" t="str">
        <x:f>IF(AND(ISNUMBER(I2865),I2865&gt;0,ISNUMBER(K2865),K2865&gt;0),K2865/I2865,"n.a.")</x:f>
        <x:v>n.a.</x:v>
      </x:c>
      <x:c r="M2865" s="43"/>
      <x:c r="N2865" s="13" t="str">
        <x:v>No</x:v>
      </x:c>
      <x:c r="O2865" s="15" t="str">
        <x:v>Not stated in reviewed card</x:v>
      </x:c>
      <x:c r="P2865" s="15" t="str">
        <x:v>Not stated in reviewed card</x:v>
      </x:c>
      <x:c r="Q2865" s="15" t="str">
        <x:v>Advertised commercial storage/workshop premises. Card provides limited specification.</x:v>
      </x:c>
      <x:c r="R2865" s="15" t="str">
        <x:v>Uncertain Conflicting exact areas across adverts: 5757, 13995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65" s="15" t="str">
        <x:v>https://www.zoopla.co.uk/to-rent/commercial/details/71343529/</x:v>
      </x:c>
      <x:c r="T2865" s="15" t="str">
        <x:v>https://www.rightmove.co.uk/properties/773365936334384#/?channel=COM_LET</x:v>
      </x:c>
      <x:c r="U2865" s="15" t="str">
        <x:v>https://www.rightmove.co.uk/properties/773594477584272#/?channel=COM_LET
https://www.rightmove.co.uk/properties/773341229627697#/?channel=COM_LET</x:v>
      </x:c>
      <x:c r="V2865" s="15" t="str">
        <x:v>London — 3 Westpoint Trading Estate</x:v>
      </x:c>
      <x:c r="W2865" s="15" t="str">
        <x:v>5,757–13,995 sq ft; exact unit area not stated</x:v>
      </x:c>
      <x:c r="X2865" s="13" t="n">
        <x:f>IF(N2865="Yes",L2865,0)</x:f>
        <x:v>0</x:v>
      </x:c>
      <x:c r="Y2865" s="14" t="n">
        <x:v>1</x:v>
      </x:c>
      <x:c r="Z2865" s="13" t="str">
        <x:v>Industrial / workshop / storage</x:v>
      </x:c>
    </x:row>
    <x:row r="2866" ht="75" customHeight="1">
      <x:c r="A2866" s="13" t="str">
        <x:v>SE1886</x:v>
      </x:c>
      <x:c r="B2866" s="15" t="str">
        <x:v>London</x:v>
      </x:c>
      <x:c r="C2866" s="15" t="str">
        <x:v>Thamesmead</x:v>
      </x:c>
      <x:c r="D2866" s="14"/>
      <x:c r="E2866" s="13" t="str">
        <x:v>Town</x:v>
      </x:c>
      <x:c r="F2866" s="15" t="str">
        <x:v>65.5 Sienna Park</x:v>
      </x:c>
      <x:c r="G2866" s="15" t="str">
        <x:v>65.5 Sienna Park, White Hart Avenue, Thamesmead, London, SE28 0GW</x:v>
      </x:c>
      <x:c r="H2866" s="13" t="str">
        <x:v>Current</x:v>
      </x:c>
      <x:c r="I2866" s="14" t="n">
        <x:v>7601</x:v>
      </x:c>
      <x:c r="J2866" s="13" t="str">
        <x:f>IF(AND(ISNUMBER(I2866),I2866&gt;0),IF(I2866&lt;=1000,"1–1,000",IF(I2866&lt;=2500,"1,001–2,500",IF(I2866&lt;=5000,"2,501–5,000",IF(I2866&lt;=10000,"5,001–10,000","10,001–15,000")))),"5,001–10,000")</x:f>
        <x:v>5,001–10,000</x:v>
      </x:c>
      <x:c r="K2866" s="16" t="n">
        <x:v>125004</x:v>
      </x:c>
      <x:c r="L2866" s="43" t="n">
        <x:f>IF(AND(ISNUMBER(I2866),I2866&gt;0,ISNUMBER(K2866),K2866&gt;0),K2866/I2866,"n.a.")</x:f>
        <x:v>16.445730824891463</x:v>
      </x:c>
      <x:c r="M2866" s="43"/>
      <x:c r="N2866" s="13" t="str">
        <x:v>Yes</x:v>
      </x:c>
      <x:c r="O2866" s="15" t="str">
        <x:v>Not stated in reviewed card</x:v>
      </x:c>
      <x:c r="P2866" s="15" t="str">
        <x:v>3 phase power supply * Electrically operated sectional loading doors</x:v>
      </x:c>
      <x:c r="Q2866" s="15" t="str">
        <x:v>Advertised commercial storage/workshop premises with ancillary office accommodation, yard/loading area, three-phase power, refurbished specification.</x:v>
      </x:c>
      <x:c r="R2866"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66" s="15" t="str">
        <x:v>https://www.zoopla.co.uk/to-rent/commercial/details/73128324/</x:v>
      </x:c>
      <x:c r="T2866" s="15" t="str">
        <x:v>https://www.zoopla.co.uk/to-rent/commercial/details/71881147/</x:v>
      </x:c>
      <x:c r="U2866" s="15" t="str">
        <x:v>https://www.rightmove.co.uk/properties/773387908124368#/?channel=COM_LET
https://www.rightmove.co.uk/properties/760938224023152#/?channel=COM_LET</x:v>
      </x:c>
      <x:c r="V2866" s="15" t="str">
        <x:v>London — 65.5 Sienna Park</x:v>
      </x:c>
      <x:c r="W2866" s="15" t="str">
        <x:v>Individual unit ≤15,000 sq ft</x:v>
      </x:c>
      <x:c r="X2866" s="13" t="n">
        <x:f>IF(N2866="Yes",L2866,0)</x:f>
        <x:v>16.445730824891463</x:v>
      </x:c>
      <x:c r="Y2866" s="14" t="n">
        <x:v>1</x:v>
      </x:c>
      <x:c r="Z2866" s="13" t="str">
        <x:v>Industrial / workshop / storage</x:v>
      </x:c>
    </x:row>
    <x:row r="2867" ht="88" customHeight="1">
      <x:c r="A2867" s="13" t="str">
        <x:v>SE1887</x:v>
      </x:c>
      <x:c r="B2867" s="15" t="str">
        <x:v>London</x:v>
      </x:c>
      <x:c r="C2867" s="15" t="str">
        <x:v>Acton</x:v>
      </x:c>
      <x:c r="D2867" s="14"/>
      <x:c r="E2867" s="13" t="str">
        <x:v>Town</x:v>
      </x:c>
      <x:c r="F2867" s="15" t="str">
        <x:v>8 Westpoint Trading Estate</x:v>
      </x:c>
      <x:c r="G2867" s="15" t="str">
        <x:v>Units 7 8 Westpoint Trading Estate, Alliance Road, Acton, W3 0RA</x:v>
      </x:c>
      <x:c r="H2867" s="13" t="str">
        <x:v>Uncertain</x:v>
      </x:c>
      <x:c r="I2867" s="14"/>
      <x:c r="J2867" s="13" t="str">
        <x:f>IF(AND(ISNUMBER(I2867),I2867&gt;0),IF(I2867&lt;=1000,"1–1,000",IF(I2867&lt;=2500,"1,001–2,500",IF(I2867&lt;=5000,"2,501–5,000",IF(I2867&lt;=10000,"5,001–10,000","10,001–15,000")))),"Range crosses bands")</x:f>
        <x:v>Range crosses bands</x:v>
      </x:c>
      <x:c r="K2867" s="16"/>
      <x:c r="L2867" s="43" t="str">
        <x:f>IF(AND(ISNUMBER(I2867),I2867&gt;0,ISNUMBER(K2867),K2867&gt;0),K2867/I2867,"n.a.")</x:f>
        <x:v>n.a.</x:v>
      </x:c>
      <x:c r="M2867" s="43"/>
      <x:c r="N2867" s="13" t="str">
        <x:v>No</x:v>
      </x:c>
      <x:c r="O2867" s="15" t="str">
        <x:v>Not stated in reviewed card</x:v>
      </x:c>
      <x:c r="P2867" s="15" t="str">
        <x:v>Not stated in reviewed card</x:v>
      </x:c>
      <x:c r="Q2867" s="15" t="str">
        <x:v>Advertised commercial storage/workshop premises. Card provides limited specification.</x:v>
      </x:c>
      <x:c r="R2867" s="15" t="str">
        <x:v>Uncertain Conflicting exact areas across adverts: 6756, 13512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67" s="15" t="str">
        <x:v>https://www.zoopla.co.uk/to-rent/commercial/details/71343431/</x:v>
      </x:c>
      <x:c r="T2867" s="15" t="str">
        <x:v>https://www.rightmove.co.uk/properties/773352686586080#/?channel=COM_LET</x:v>
      </x:c>
      <x:c r="U2867" s="15" t="str">
        <x:v>https://www.rightmove.co.uk/properties/773330473419488#/?channel=COM_LET
https://www.rightmove.co.uk/properties/773594800543249#/?channel=COM_LET</x:v>
      </x:c>
      <x:c r="V2867" s="15" t="str">
        <x:v>London — 8 Westpoint Trading Estate</x:v>
      </x:c>
      <x:c r="W2867" s="15" t="str">
        <x:v>6,756–13,512 sq ft; exact unit area not stated</x:v>
      </x:c>
      <x:c r="X2867" s="13" t="n">
        <x:f>IF(N2867="Yes",L2867,0)</x:f>
        <x:v>0</x:v>
      </x:c>
      <x:c r="Y2867" s="14" t="n">
        <x:v>1</x:v>
      </x:c>
      <x:c r="Z2867" s="13" t="str">
        <x:v>Industrial / workshop / storage</x:v>
      </x:c>
    </x:row>
    <x:row r="2868" ht="88" customHeight="1">
      <x:c r="A2868" s="13" t="str">
        <x:v>SE1888</x:v>
      </x:c>
      <x:c r="B2868" s="15" t="str">
        <x:v>London</x:v>
      </x:c>
      <x:c r="C2868" s="15" t="str">
        <x:v>Park Royal</x:v>
      </x:c>
      <x:c r="D2868" s="14"/>
      <x:c r="E2868" s="13" t="str">
        <x:v>Town</x:v>
      </x:c>
      <x:c r="F2868" s="15" t="str">
        <x:v>Abbey Road Industrial Estate</x:v>
      </x:c>
      <x:c r="G2868" s="15" t="str">
        <x:v>Unit 1, Abbey Road Industrial Estate, Commercial Way, Park Royal, NW10 7XF</x:v>
      </x:c>
      <x:c r="H2868" s="13" t="str">
        <x:v>Uncertain</x:v>
      </x:c>
      <x:c r="I2868" s="14"/>
      <x:c r="J2868" s="13" t="str">
        <x:f>IF(AND(ISNUMBER(I2868),I2868&gt;0),IF(I2868&lt;=1000,"1–1,000",IF(I2868&lt;=2500,"1,001–2,500",IF(I2868&lt;=5000,"2,501–5,000",IF(I2868&lt;=10000,"5,001–10,000","10,001–15,000")))),"10,001–15,000")</x:f>
        <x:v>10,001–15,000</x:v>
      </x:c>
      <x:c r="K2868" s="16"/>
      <x:c r="L2868" s="43" t="str">
        <x:f>IF(AND(ISNUMBER(I2868),I2868&gt;0,ISNUMBER(K2868),K2868&gt;0),K2868/I2868,"n.a.")</x:f>
        <x:v>n.a.</x:v>
      </x:c>
      <x:c r="M2868" s="43"/>
      <x:c r="N2868" s="13" t="str">
        <x:v>No</x:v>
      </x:c>
      <x:c r="O2868" s="15" t="str">
        <x:v>Not stated in reviewed card</x:v>
      </x:c>
      <x:c r="P2868" s="15" t="str">
        <x:v>Not stated in reviewed card</x:v>
      </x:c>
      <x:c r="Q2868" s="15" t="str">
        <x:v>Advertised industrial unit with warehouse space.</x:v>
      </x:c>
      <x:c r="R2868" s="15" t="str">
        <x:v>Uncertain Conflicting exact areas across adverts: 10936, 11021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68" s="15" t="str">
        <x:v>https://www.zoopla.co.uk/to-rent/commercial/details/71343617/</x:v>
      </x:c>
      <x:c r="T2868" s="15" t="str">
        <x:v>https://www.zoopla.co.uk/to-rent/commercial/details/69452515/</x:v>
      </x:c>
      <x:c r="U2868" s="15" t="str">
        <x:v>https://www.rightmove.co.uk/properties/773350245270096#/?channel=COM_LET
https://www.rightmove.co.uk/properties/773350322945649#/?channel=COM_LET</x:v>
      </x:c>
      <x:c r="V2868" s="15" t="str">
        <x:v>London — Abbey Road Industrial Estate</x:v>
      </x:c>
      <x:c r="W2868" s="15" t="str">
        <x:v>10,936–11,021 sq ft; exact unit area not stated</x:v>
      </x:c>
      <x:c r="X2868" s="13" t="n">
        <x:f>IF(N2868="Yes",L2868,0)</x:f>
        <x:v>0</x:v>
      </x:c>
      <x:c r="Y2868" s="14" t="n">
        <x:v>1</x:v>
      </x:c>
      <x:c r="Z2868" s="13" t="str">
        <x:v>Industrial / workshop / storage</x:v>
      </x:c>
    </x:row>
    <x:row r="2869" ht="62" customHeight="1">
      <x:c r="A2869" s="13" t="str">
        <x:v>SE1889</x:v>
      </x:c>
      <x:c r="B2869" s="15" t="str">
        <x:v>London</x:v>
      </x:c>
      <x:c r="C2869" s="15" t="str">
        <x:v>Park Royal</x:v>
      </x:c>
      <x:c r="D2869" s="14"/>
      <x:c r="E2869" s="13" t="str">
        <x:v>Town</x:v>
      </x:c>
      <x:c r="F2869" s="15" t="str">
        <x:v>Abbey Road Industrial Estate</x:v>
      </x:c>
      <x:c r="G2869" s="15" t="str">
        <x:v>Unit 13 Abbey Road Industrial Estate, Commercial Way, Park Royal, NW10 7XF</x:v>
      </x:c>
      <x:c r="H2869" s="13" t="str">
        <x:v>Current</x:v>
      </x:c>
      <x:c r="I2869" s="14" t="n">
        <x:v>5287</x:v>
      </x:c>
      <x:c r="J2869" s="13" t="str">
        <x:f>IF(AND(ISNUMBER(I2869),I2869&gt;0),IF(I2869&lt;=1000,"1–1,000",IF(I2869&lt;=2500,"1,001–2,500",IF(I2869&lt;=5000,"2,501–5,000",IF(I2869&lt;=10000,"5,001–10,000","10,001–15,000")))),"5,001–10,000")</x:f>
        <x:v>5,001–10,000</x:v>
      </x:c>
      <x:c r="K2869" s="16"/>
      <x:c r="L2869" s="43" t="str">
        <x:f>IF(AND(ISNUMBER(I2869),I2869&gt;0,ISNUMBER(K2869),K2869&gt;0),K2869/I2869,"n.a.")</x:f>
        <x:v>n.a.</x:v>
      </x:c>
      <x:c r="M2869" s="43"/>
      <x:c r="N2869" s="13" t="str">
        <x:v>No</x:v>
      </x:c>
      <x:c r="O2869" s="15" t="str">
        <x:v>Not stated in reviewed card</x:v>
      </x:c>
      <x:c r="P2869" s="15" t="str">
        <x:v>Not stated in reviewed card</x:v>
      </x:c>
      <x:c r="Q2869" s="15" t="str">
        <x:v>Advertised commercial storage/workshop premises with warehouse space.</x:v>
      </x:c>
      <x:c r="R286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69" s="15" t="str">
        <x:v>https://www.rightmove.co.uk/properties/781987942668800#/?channel=COM_LET</x:v>
      </x:c>
      <x:c r="T2869" s="15" t="str"/>
      <x:c r="U2869" s="15" t="str"/>
      <x:c r="V2869" s="15" t="str">
        <x:v>London — Abbey Road Industrial Estate</x:v>
      </x:c>
      <x:c r="W2869" s="15" t="str">
        <x:v>Individual unit ≤15,000 sq ft</x:v>
      </x:c>
      <x:c r="X2869" s="13" t="n">
        <x:f>IF(N2869="Yes",L2869,0)</x:f>
        <x:v>0</x:v>
      </x:c>
      <x:c r="Y2869" s="14" t="n">
        <x:v>1</x:v>
      </x:c>
      <x:c r="Z2869" s="13" t="str">
        <x:v>Industrial / workshop / storage</x:v>
      </x:c>
    </x:row>
    <x:row r="2870" ht="75" customHeight="1">
      <x:c r="A2870" s="13" t="str">
        <x:v>SE1890</x:v>
      </x:c>
      <x:c r="B2870" s="15" t="str">
        <x:v>London</x:v>
      </x:c>
      <x:c r="C2870" s="15" t="str">
        <x:v>Park Royal</x:v>
      </x:c>
      <x:c r="D2870" s="14"/>
      <x:c r="E2870" s="13" t="str">
        <x:v>Town</x:v>
      </x:c>
      <x:c r="F2870" s="15" t="str">
        <x:v>Abbey Road Industrial Estate</x:v>
      </x:c>
      <x:c r="G2870" s="15" t="str">
        <x:v>Unit 18, Abbey Road Industrial Estate, Commercial Way, Park Royal, NW10 7XF</x:v>
      </x:c>
      <x:c r="H2870" s="13" t="str">
        <x:v>Uncertain</x:v>
      </x:c>
      <x:c r="I2870" s="14" t="n">
        <x:v>2510</x:v>
      </x:c>
      <x:c r="J2870" s="13" t="str">
        <x:f>IF(AND(ISNUMBER(I2870),I2870&gt;0),IF(I2870&lt;=1000,"1–1,000",IF(I2870&lt;=2500,"1,001–2,500",IF(I2870&lt;=5000,"2,501–5,000",IF(I2870&lt;=10000,"5,001–10,000","10,001–15,000")))),"2,501–5,000")</x:f>
        <x:v>2,501–5,000</x:v>
      </x:c>
      <x:c r="K2870" s="16"/>
      <x:c r="L2870" s="43" t="str">
        <x:f>IF(AND(ISNUMBER(I2870),I2870&gt;0,ISNUMBER(K2870),K2870&gt;0),K2870/I2870,"n.a.")</x:f>
        <x:v>n.a.</x:v>
      </x:c>
      <x:c r="M2870" s="43"/>
      <x:c r="N2870" s="13" t="str">
        <x:v>No</x:v>
      </x:c>
      <x:c r="O2870" s="15" t="str">
        <x:v>Not stated in reviewed card</x:v>
      </x:c>
      <x:c r="P2870" s="15" t="str">
        <x:v>Not stated in reviewed card</x:v>
      </x:c>
      <x:c r="Q2870" s="15" t="str">
        <x:v>Advertised industrial unit with warehouse space.</x:v>
      </x:c>
      <x:c r="R2870" s="15" t="str">
        <x:v>Uncertain 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0" s="15" t="str">
        <x:v>https://www.zoopla.co.uk/to-rent/commercial/details/71343636/</x:v>
      </x:c>
      <x:c r="T2870" s="15" t="str">
        <x:v>https://www.zoopla.co.uk/to-rent/commercial/details/69618775/</x:v>
      </x:c>
      <x:c r="U2870" s="15" t="str">
        <x:v>https://www.rightmove.co.uk/properties/773351524705601#/?channel=COM_LET
https://www.rightmove.co.uk/properties/773349941378705#/?channel=COM_LET</x:v>
      </x:c>
      <x:c r="V2870" s="15" t="str">
        <x:v>London — Abbey Road Industrial Estate</x:v>
      </x:c>
      <x:c r="W2870" s="15" t="str">
        <x:v>Individual unit ≤15,000 sq ft</x:v>
      </x:c>
      <x:c r="X2870" s="13" t="n">
        <x:f>IF(N2870="Yes",L2870,0)</x:f>
        <x:v>0</x:v>
      </x:c>
      <x:c r="Y2870" s="14" t="n">
        <x:v>1</x:v>
      </x:c>
      <x:c r="Z2870" s="13" t="str">
        <x:v>Industrial / workshop / storage</x:v>
      </x:c>
    </x:row>
    <x:row r="2871" ht="88" customHeight="1">
      <x:c r="A2871" s="13" t="str">
        <x:v>SE1891</x:v>
      </x:c>
      <x:c r="B2871" s="15" t="str">
        <x:v>London</x:v>
      </x:c>
      <x:c r="C2871" s="15" t="str">
        <x:v>Park Royal</x:v>
      </x:c>
      <x:c r="D2871" s="14"/>
      <x:c r="E2871" s="13" t="str">
        <x:v>Town</x:v>
      </x:c>
      <x:c r="F2871" s="15" t="str">
        <x:v>Abbey Road Industrial Estate</x:v>
      </x:c>
      <x:c r="G2871" s="15" t="str">
        <x:v>Unit 5, Abbey Road Industrial Estate, Commercial Way, Park Royal, NW10 7XF</x:v>
      </x:c>
      <x:c r="H2871" s="13" t="str">
        <x:v>Uncertain</x:v>
      </x:c>
      <x:c r="I2871" s="14" t="n">
        <x:v>6298</x:v>
      </x:c>
      <x:c r="J2871" s="13" t="str">
        <x:f>IF(AND(ISNUMBER(I2871),I2871&gt;0),IF(I2871&lt;=1000,"1–1,000",IF(I2871&lt;=2500,"1,001–2,500",IF(I2871&lt;=5000,"2,501–5,000",IF(I2871&lt;=10000,"5,001–10,000","10,001–15,000")))),"5,001–10,000")</x:f>
        <x:v>5,001–10,000</x:v>
      </x:c>
      <x:c r="K2871" s="16"/>
      <x:c r="L2871" s="43" t="str">
        <x:f>IF(AND(ISNUMBER(I2871),I2871&gt;0,ISNUMBER(K2871),K2871&gt;0),K2871/I2871,"n.a.")</x:f>
        <x:v>n.a.</x:v>
      </x:c>
      <x:c r="M2871" s="43"/>
      <x:c r="N2871" s="13" t="str">
        <x:v>No</x:v>
      </x:c>
      <x:c r="O2871" s="15" t="str">
        <x:v>Not stated in reviewed card</x:v>
      </x:c>
      <x:c r="P2871" s="15" t="str">
        <x:v>Not stated in reviewed card</x:v>
      </x:c>
      <x:c r="Q2871" s="15" t="str">
        <x:v>Advertised industrial unit with warehouse space.</x:v>
      </x:c>
      <x:c r="R2871" s="15" t="str">
        <x:v>Uncertain Refurbishment or availability timing unresolved; excluded from current supply.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1" s="15" t="str">
        <x:v>https://www.zoopla.co.uk/to-rent/commercial/details/71343612/</x:v>
      </x:c>
      <x:c r="T2871" s="15" t="str">
        <x:v>https://www.zoopla.co.uk/to-rent/commercial/details/70831295/</x:v>
      </x:c>
      <x:c r="U2871" s="15" t="str">
        <x:v>https://www.rightmove.co.uk/properties/773349932969312#/?channel=COM_LET
https://www.rightmove.co.uk/properties/773359745383120#/?channel=COM_LET</x:v>
      </x:c>
      <x:c r="V2871" s="15" t="str">
        <x:v>London — Abbey Road Industrial Estate</x:v>
      </x:c>
      <x:c r="W2871" s="15" t="str">
        <x:v>Individual unit ≤15,000 sq ft</x:v>
      </x:c>
      <x:c r="X2871" s="13" t="n">
        <x:f>IF(N2871="Yes",L2871,0)</x:f>
        <x:v>0</x:v>
      </x:c>
      <x:c r="Y2871" s="14" t="n">
        <x:v>1</x:v>
      </x:c>
      <x:c r="Z2871" s="13" t="str">
        <x:v>Industrial / workshop / storage</x:v>
      </x:c>
    </x:row>
    <x:row r="2872" ht="88" customHeight="1">
      <x:c r="A2872" s="13" t="str">
        <x:v>SE1892</x:v>
      </x:c>
      <x:c r="B2872" s="15" t="str">
        <x:v>London</x:v>
      </x:c>
      <x:c r="C2872" s="15" t="str">
        <x:v>Park Royal</x:v>
      </x:c>
      <x:c r="D2872" s="14"/>
      <x:c r="E2872" s="13" t="str">
        <x:v>Town</x:v>
      </x:c>
      <x:c r="F2872" s="15" t="str">
        <x:v>Abbey Road Industrial Estate</x:v>
      </x:c>
      <x:c r="G2872" s="15" t="str">
        <x:v>Unit 7, Abbey Road Industrial Estate, Commercial Way, Park Royal, NW10 7XF</x:v>
      </x:c>
      <x:c r="H2872" s="13" t="str">
        <x:v>Uncertain</x:v>
      </x:c>
      <x:c r="I2872" s="14" t="n">
        <x:v>6333</x:v>
      </x:c>
      <x:c r="J2872" s="13" t="str">
        <x:f>IF(AND(ISNUMBER(I2872),I2872&gt;0),IF(I2872&lt;=1000,"1–1,000",IF(I2872&lt;=2500,"1,001–2,500",IF(I2872&lt;=5000,"2,501–5,000",IF(I2872&lt;=10000,"5,001–10,000","10,001–15,000")))),"5,001–10,000")</x:f>
        <x:v>5,001–10,000</x:v>
      </x:c>
      <x:c r="K2872" s="16"/>
      <x:c r="L2872" s="43" t="str">
        <x:f>IF(AND(ISNUMBER(I2872),I2872&gt;0,ISNUMBER(K2872),K2872&gt;0),K2872/I2872,"n.a.")</x:f>
        <x:v>n.a.</x:v>
      </x:c>
      <x:c r="M2872" s="43"/>
      <x:c r="N2872" s="13" t="str">
        <x:v>No</x:v>
      </x:c>
      <x:c r="O2872" s="15" t="str">
        <x:v>Not stated in reviewed card</x:v>
      </x:c>
      <x:c r="P2872" s="15" t="str">
        <x:v>Not stated in reviewed card</x:v>
      </x:c>
      <x:c r="Q2872" s="15" t="str">
        <x:v>Advertised industrial unit with warehouse space.</x:v>
      </x:c>
      <x:c r="R2872" s="15" t="str">
        <x:v>Uncertain Refurbishment or availability timing unresolved; excluded from current supply.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2" s="15" t="str">
        <x:v>https://www.zoopla.co.uk/to-rent/commercial/details/71343599/</x:v>
      </x:c>
      <x:c r="T2872" s="15" t="str">
        <x:v>https://www.zoopla.co.uk/to-rent/commercial/details/70831506/</x:v>
      </x:c>
      <x:c r="U2872" s="15" t="str">
        <x:v>https://www.rightmove.co.uk/properties/773359758181504#/?channel=COM_LET
https://www.rightmove.co.uk/properties/773349937083152#/?channel=COM_LET</x:v>
      </x:c>
      <x:c r="V2872" s="15" t="str">
        <x:v>London — Abbey Road Industrial Estate</x:v>
      </x:c>
      <x:c r="W2872" s="15" t="str">
        <x:v>Individual unit ≤15,000 sq ft</x:v>
      </x:c>
      <x:c r="X2872" s="13" t="n">
        <x:f>IF(N2872="Yes",L2872,0)</x:f>
        <x:v>0</x:v>
      </x:c>
      <x:c r="Y2872" s="14" t="n">
        <x:v>1</x:v>
      </x:c>
      <x:c r="Z2872" s="13" t="str">
        <x:v>Industrial / workshop / storage</x:v>
      </x:c>
    </x:row>
    <x:row r="2873" ht="75" customHeight="1">
      <x:c r="A2873" s="13" t="str">
        <x:v>SE1893</x:v>
      </x:c>
      <x:c r="B2873" s="15" t="str">
        <x:v>London</x:v>
      </x:c>
      <x:c r="C2873" s="15" t="str">
        <x:v>Park Royal</x:v>
      </x:c>
      <x:c r="D2873" s="14"/>
      <x:c r="E2873" s="13" t="str">
        <x:v>Town</x:v>
      </x:c>
      <x:c r="F2873" s="15" t="str">
        <x:v>Abbey Road Industrial Estate</x:v>
      </x:c>
      <x:c r="G2873" s="15" t="str">
        <x:v>Unit 8, Abbey Road Industrial Estate, Commercial Way, Park Royal, NW10 7XF</x:v>
      </x:c>
      <x:c r="H2873" s="13" t="str">
        <x:v>Uncertain</x:v>
      </x:c>
      <x:c r="I2873" s="14" t="n">
        <x:v>6050</x:v>
      </x:c>
      <x:c r="J2873" s="13" t="str">
        <x:f>IF(AND(ISNUMBER(I2873),I2873&gt;0),IF(I2873&lt;=1000,"1–1,000",IF(I2873&lt;=2500,"1,001–2,500",IF(I2873&lt;=5000,"2,501–5,000",IF(I2873&lt;=10000,"5,001–10,000","10,001–15,000")))),"5,001–10,000")</x:f>
        <x:v>5,001–10,000</x:v>
      </x:c>
      <x:c r="K2873" s="16"/>
      <x:c r="L2873" s="43" t="str">
        <x:f>IF(AND(ISNUMBER(I2873),I2873&gt;0,ISNUMBER(K2873),K2873&gt;0),K2873/I2873,"n.a.")</x:f>
        <x:v>n.a.</x:v>
      </x:c>
      <x:c r="M2873" s="43"/>
      <x:c r="N2873" s="13" t="str">
        <x:v>No</x:v>
      </x:c>
      <x:c r="O2873" s="15" t="str">
        <x:v>Not stated in reviewed card</x:v>
      </x:c>
      <x:c r="P2873" s="15" t="str">
        <x:v>Not stated in reviewed card</x:v>
      </x:c>
      <x:c r="Q2873" s="15" t="str">
        <x:v>Advertised industrial unit with warehouse space.</x:v>
      </x:c>
      <x:c r="R2873" s="15" t="str">
        <x:v>Uncertain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3" s="15" t="str">
        <x:v>https://www.zoopla.co.uk/to-rent/commercial/details/71504362/</x:v>
      </x:c>
      <x:c r="T2873" s="15" t="str">
        <x:v>https://www.zoopla.co.uk/to-rent/commercial/details/66770001/</x:v>
      </x:c>
      <x:c r="U2873" s="15" t="str">
        <x:v>https://www.rightmove.co.uk/properties/773348043263457#/?channel=COM_LET
https://www.rightmove.co.uk/properties/773337368757377#/?channel=COM_LET</x:v>
      </x:c>
      <x:c r="V2873" s="15" t="str">
        <x:v>London — Abbey Road Industrial Estate</x:v>
      </x:c>
      <x:c r="W2873" s="15" t="str">
        <x:v>Individual unit ≤15,000 sq ft</x:v>
      </x:c>
      <x:c r="X2873" s="13" t="n">
        <x:f>IF(N2873="Yes",L2873,0)</x:f>
        <x:v>0</x:v>
      </x:c>
      <x:c r="Y2873" s="14" t="n">
        <x:v>1</x:v>
      </x:c>
      <x:c r="Z2873" s="13" t="str">
        <x:v>Industrial / workshop / storage</x:v>
      </x:c>
    </x:row>
    <x:row r="2874" ht="62" customHeight="1">
      <x:c r="A2874" s="13" t="str">
        <x:v>SE1894</x:v>
      </x:c>
      <x:c r="B2874" s="15" t="str">
        <x:v>London</x:v>
      </x:c>
      <x:c r="C2874" s="15" t="str">
        <x:v>Hayes</x:v>
      </x:c>
      <x:c r="D2874" s="14"/>
      <x:c r="E2874" s="13" t="str">
        <x:v>Town</x:v>
      </x:c>
      <x:c r="F2874" s="15" t="str">
        <x:v>Abenglen Industrial Estate</x:v>
      </x:c>
      <x:c r="G2874" s="15" t="str">
        <x:v>Unit 18, Abenglen Industrial Estate, Betam Road Off Dawley Road, Hayes UB3</x:v>
      </x:c>
      <x:c r="H2874" s="13" t="str">
        <x:v>Current</x:v>
      </x:c>
      <x:c r="I2874" s="14" t="n">
        <x:v>1160</x:v>
      </x:c>
      <x:c r="J2874" s="13" t="str">
        <x:f>IF(AND(ISNUMBER(I2874),I2874&gt;0),IF(I2874&lt;=1000,"1–1,000",IF(I2874&lt;=2500,"1,001–2,500",IF(I2874&lt;=5000,"2,501–5,000",IF(I2874&lt;=10000,"5,001–10,000","10,001–15,000")))),"1,001–2,500")</x:f>
        <x:v>1,001–2,500</x:v>
      </x:c>
      <x:c r="K2874" s="16"/>
      <x:c r="L2874" s="43" t="str">
        <x:f>IF(AND(ISNUMBER(I2874),I2874&gt;0,ISNUMBER(K2874),K2874&gt;0),K2874/I2874,"n.a.")</x:f>
        <x:v>n.a.</x:v>
      </x:c>
      <x:c r="M2874" s="43"/>
      <x:c r="N2874" s="13" t="str">
        <x:v>No</x:v>
      </x:c>
      <x:c r="O2874" s="15" t="str">
        <x:v>Not stated in reviewed card</x:v>
      </x:c>
      <x:c r="P2874" s="15" t="str">
        <x:v>Not stated in reviewed card</x:v>
      </x:c>
      <x:c r="Q2874" s="15" t="str">
        <x:v>Advertised industrial unit with warehouse space.</x:v>
      </x:c>
      <x:c r="R287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4" s="15" t="str">
        <x:v>https://www.zoopla.co.uk/to-rent/commercial/details/71710232/</x:v>
      </x:c>
      <x:c r="T2874" s="15" t="str"/>
      <x:c r="U2874" s="15" t="str"/>
      <x:c r="V2874" s="15" t="str">
        <x:v>London — Abenglen Industrial Estate</x:v>
      </x:c>
      <x:c r="W2874" s="15" t="str">
        <x:v>Individual unit ≤15,000 sq ft</x:v>
      </x:c>
      <x:c r="X2874" s="13" t="n">
        <x:f>IF(N2874="Yes",L2874,0)</x:f>
        <x:v>0</x:v>
      </x:c>
      <x:c r="Y2874" s="14" t="n">
        <x:v>1</x:v>
      </x:c>
      <x:c r="Z2874" s="13" t="str">
        <x:v>Industrial / workshop / storage</x:v>
      </x:c>
    </x:row>
    <x:row r="2875" ht="62" customHeight="1">
      <x:c r="A2875" s="13" t="str">
        <x:v>SE1895</x:v>
      </x:c>
      <x:c r="B2875" s="15" t="str">
        <x:v>London</x:v>
      </x:c>
      <x:c r="C2875" s="15" t="str">
        <x:v>Hayes</x:v>
      </x:c>
      <x:c r="D2875" s="14"/>
      <x:c r="E2875" s="13" t="str">
        <x:v>Town</x:v>
      </x:c>
      <x:c r="F2875" s="15" t="str">
        <x:v>Abenglen Industrial Estate</x:v>
      </x:c>
      <x:c r="G2875" s="15" t="str">
        <x:v>Unit 20, Abenglen Industrial Estate, Betam Road Off Dawley Road, Hayes UB3</x:v>
      </x:c>
      <x:c r="H2875" s="13" t="str">
        <x:v>Current</x:v>
      </x:c>
      <x:c r="I2875" s="14" t="n">
        <x:v>2505</x:v>
      </x:c>
      <x:c r="J2875" s="13" t="str">
        <x:f>IF(AND(ISNUMBER(I2875),I2875&gt;0),IF(I2875&lt;=1000,"1–1,000",IF(I2875&lt;=2500,"1,001–2,500",IF(I2875&lt;=5000,"2,501–5,000",IF(I2875&lt;=10000,"5,001–10,000","10,001–15,000")))),"2,501–5,000")</x:f>
        <x:v>2,501–5,000</x:v>
      </x:c>
      <x:c r="K2875" s="16"/>
      <x:c r="L2875" s="43" t="str">
        <x:f>IF(AND(ISNUMBER(I2875),I2875&gt;0,ISNUMBER(K2875),K2875&gt;0),K2875/I2875,"n.a.")</x:f>
        <x:v>n.a.</x:v>
      </x:c>
      <x:c r="M2875" s="43"/>
      <x:c r="N2875" s="13" t="str">
        <x:v>No</x:v>
      </x:c>
      <x:c r="O2875" s="15" t="str">
        <x:v>Not stated in reviewed card</x:v>
      </x:c>
      <x:c r="P2875" s="15" t="str">
        <x:v>Not stated in reviewed card</x:v>
      </x:c>
      <x:c r="Q2875" s="15" t="str">
        <x:v>Advertised industrial unit with warehouse space.</x:v>
      </x:c>
      <x:c r="R287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5" s="15" t="str">
        <x:v>https://www.zoopla.co.uk/to-rent/commercial/details/72507868/</x:v>
      </x:c>
      <x:c r="T2875" s="15" t="str"/>
      <x:c r="U2875" s="15" t="str"/>
      <x:c r="V2875" s="15" t="str">
        <x:v>London — Abenglen Industrial Estate</x:v>
      </x:c>
      <x:c r="W2875" s="15" t="str">
        <x:v>Individual unit ≤15,000 sq ft</x:v>
      </x:c>
      <x:c r="X2875" s="13" t="n">
        <x:f>IF(N2875="Yes",L2875,0)</x:f>
        <x:v>0</x:v>
      </x:c>
      <x:c r="Y2875" s="14" t="n">
        <x:v>1</x:v>
      </x:c>
      <x:c r="Z2875" s="13" t="str">
        <x:v>Industrial / workshop / storage</x:v>
      </x:c>
    </x:row>
    <x:row r="2876" ht="88" customHeight="1">
      <x:c r="A2876" s="13" t="str">
        <x:v>SE1896</x:v>
      </x:c>
      <x:c r="B2876" s="15" t="str">
        <x:v>London</x:v>
      </x:c>
      <x:c r="C2876" s="15" t="str">
        <x:v>Acton</x:v>
      </x:c>
      <x:c r="D2876" s="14"/>
      <x:c r="E2876" s="13" t="str">
        <x:v>Town</x:v>
      </x:c>
      <x:c r="F2876" s="15" t="str">
        <x:v>Acton Vale Industrial Park</x:v>
      </x:c>
      <x:c r="G2876" s="15" t="str">
        <x:v>Unit 3, Acton Vale Industrial Park, 10 Cowley Road, London, Acton, W3 7XA</x:v>
      </x:c>
      <x:c r="H2876" s="13" t="str">
        <x:v>Current</x:v>
      </x:c>
      <x:c r="I2876" s="14" t="n">
        <x:v>3038</x:v>
      </x:c>
      <x:c r="J2876" s="13" t="str">
        <x:f>IF(AND(ISNUMBER(I2876),I2876&gt;0),IF(I2876&lt;=1000,"1–1,000",IF(I2876&lt;=2500,"1,001–2,500",IF(I2876&lt;=5000,"2,501–5,000",IF(I2876&lt;=10000,"5,001–10,000","10,001–15,000")))),"2,501–5,000")</x:f>
        <x:v>2,501–5,000</x:v>
      </x:c>
      <x:c r="K2876" s="16" t="n">
        <x:v>68352</x:v>
      </x:c>
      <x:c r="L2876" s="43" t="n">
        <x:f>IF(AND(ISNUMBER(I2876),I2876&gt;0,ISNUMBER(K2876),K2876&gt;0),K2876/I2876,"n.a.")</x:f>
        <x:v>22.499012508229097</x:v>
      </x:c>
      <x:c r="M2876" s="43"/>
      <x:c r="N2876" s="13" t="str">
        <x:v>No</x:v>
      </x:c>
      <x:c r="O2876" s="15" t="str">
        <x:v>Not stated in reviewed card</x:v>
      </x:c>
      <x:c r="P2876" s="15" t="str">
        <x:v>Not stated in reviewed card</x:v>
      </x:c>
      <x:c r="Q2876" s="15" t="str">
        <x:v>Advertised commercial storage/workshop premises with warehouse space, yard/loading area, parking, refurbished specification.</x:v>
      </x:c>
      <x:c r="R2876"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2876" s="15" t="str">
        <x:v>https://www.zoopla.co.uk/to-rent/commercial/details/65883186/</x:v>
      </x:c>
      <x:c r="T2876" s="15" t="str">
        <x:v>https://www.rightmove.co.uk/properties/773335439552001#/?channel=COM_LET</x:v>
      </x:c>
      <x:c r="U2876" s="15" t="str"/>
      <x:c r="V2876" s="15" t="str">
        <x:v>London — Acton Vale Industrial Park</x:v>
      </x:c>
      <x:c r="W2876" s="15" t="str">
        <x:v>Individual unit ≤15,000 sq ft</x:v>
      </x:c>
      <x:c r="X2876" s="13" t="n">
        <x:f>IF(N2876="Yes",L2876,0)</x:f>
        <x:v>0</x:v>
      </x:c>
      <x:c r="Y2876" s="14" t="n">
        <x:v>1</x:v>
      </x:c>
      <x:c r="Z2876" s="13" t="str">
        <x:v>Industrial / workshop / storage</x:v>
      </x:c>
    </x:row>
    <x:row r="2877" ht="62" customHeight="1">
      <x:c r="A2877" s="13" t="str">
        <x:v>SE1897</x:v>
      </x:c>
      <x:c r="B2877" s="15" t="str">
        <x:v>London</x:v>
      </x:c>
      <x:c r="C2877" s="15" t="str">
        <x:v>Hayes</x:v>
      </x:c>
      <x:c r="D2877" s="14"/>
      <x:c r="E2877" s="13" t="str">
        <x:v>Town</x:v>
      </x:c>
      <x:c r="F2877" s="15" t="str">
        <x:v>Adler Industrial Estate</x:v>
      </x:c>
      <x:c r="G2877" s="15" t="str">
        <x:v>23 Adler Industrial Estate, Betam Road, Hayes UB3</x:v>
      </x:c>
      <x:c r="H2877" s="13" t="str">
        <x:v>Uncertain</x:v>
      </x:c>
      <x:c r="I2877" s="14" t="n">
        <x:v>1181</x:v>
      </x:c>
      <x:c r="J2877" s="13" t="str">
        <x:f>IF(AND(ISNUMBER(I2877),I2877&gt;0),IF(I2877&lt;=1000,"1–1,000",IF(I2877&lt;=2500,"1,001–2,500",IF(I2877&lt;=5000,"2,501–5,000",IF(I2877&lt;=10000,"5,001–10,000","10,001–15,000")))),"1,001–2,500")</x:f>
        <x:v>1,001–2,500</x:v>
      </x:c>
      <x:c r="K2877" s="16"/>
      <x:c r="L2877" s="43" t="str">
        <x:f>IF(AND(ISNUMBER(I2877),I2877&gt;0,ISNUMBER(K2877),K2877&gt;0),K2877/I2877,"n.a.")</x:f>
        <x:v>n.a.</x:v>
      </x:c>
      <x:c r="M2877" s="43"/>
      <x:c r="N2877" s="13" t="str">
        <x:v>No</x:v>
      </x:c>
      <x:c r="O2877" s="15" t="str">
        <x:v>Not stated in reviewed card</x:v>
      </x:c>
      <x:c r="P2877" s="15" t="str">
        <x:v>full height roller shutter</x:v>
      </x:c>
      <x:c r="Q2877" s="15" t="str">
        <x:v>Advertised industrial unit with warehouse space.</x:v>
      </x:c>
      <x:c r="R2877"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7" s="15" t="str">
        <x:v>https://www.zoopla.co.uk/to-rent/commercial/details/71790417/</x:v>
      </x:c>
      <x:c r="T2877" s="15" t="str"/>
      <x:c r="U2877" s="15" t="str"/>
      <x:c r="V2877" s="15" t="str">
        <x:v>London — Adler Industrial Estate</x:v>
      </x:c>
      <x:c r="W2877" s="15" t="str">
        <x:v>Individual unit ≤15,000 sq ft</x:v>
      </x:c>
      <x:c r="X2877" s="13" t="n">
        <x:f>IF(N2877="Yes",L2877,0)</x:f>
        <x:v>0</x:v>
      </x:c>
      <x:c r="Y2877" s="14" t="n">
        <x:v>1</x:v>
      </x:c>
      <x:c r="Z2877" s="13" t="str">
        <x:v>Industrial / workshop / storage</x:v>
      </x:c>
    </x:row>
    <x:row r="2878" ht="88" customHeight="1">
      <x:c r="A2878" s="13" t="str">
        <x:v>SE1898</x:v>
      </x:c>
      <x:c r="B2878" s="15" t="str">
        <x:v>London</x:v>
      </x:c>
      <x:c r="C2878" s="15" t="str">
        <x:v>Hayes</x:v>
      </x:c>
      <x:c r="D2878" s="14"/>
      <x:c r="E2878" s="13" t="str">
        <x:v>Town</x:v>
      </x:c>
      <x:c r="F2878" s="15" t="str">
        <x:v>Adler Industrial Estate</x:v>
      </x:c>
      <x:c r="G2878" s="15" t="str">
        <x:v>Adler Industrial Estate, Betam Road, Hayes UB3</x:v>
      </x:c>
      <x:c r="H2878" s="13" t="str">
        <x:v>Uncertain</x:v>
      </x:c>
      <x:c r="I2878" s="14"/>
      <x:c r="J2878" s="13" t="str">
        <x:f>IF(AND(ISNUMBER(I2878),I2878&gt;0),IF(I2878&lt;=1000,"1–1,000",IF(I2878&lt;=2500,"1,001–2,500",IF(I2878&lt;=5000,"2,501–5,000",IF(I2878&lt;=10000,"5,001–10,000","10,001–15,000")))),"1,001–2,500")</x:f>
        <x:v>1,001–2,500</x:v>
      </x:c>
      <x:c r="K2878" s="16"/>
      <x:c r="L2878" s="43" t="str">
        <x:f>IF(AND(ISNUMBER(I2878),I2878&gt;0,ISNUMBER(K2878),K2878&gt;0),K2878/I2878,"n.a.")</x:f>
        <x:v>n.a.</x:v>
      </x:c>
      <x:c r="M2878" s="43"/>
      <x:c r="N2878" s="13" t="str">
        <x:v>No</x:v>
      </x:c>
      <x:c r="O2878" s="15" t="str">
        <x:v>Not stated in reviewed card</x:v>
      </x:c>
      <x:c r="P2878" s="15" t="str">
        <x:v>Not stated in reviewed card</x:v>
      </x:c>
      <x:c r="Q2878" s="15" t="str">
        <x:v>Advertised industrial unit with warehouse space.</x:v>
      </x:c>
      <x:c r="R2878" s="15" t="str">
        <x:v>Uncertain 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78" s="15" t="str">
        <x:v>https://www.zoopla.co.uk/to-rent/commercial/details/72791004/</x:v>
      </x:c>
      <x:c r="T2878" s="15" t="str"/>
      <x:c r="U2878" s="15" t="str"/>
      <x:c r="V2878" s="15" t="str">
        <x:v>London — Adler Industrial Estate</x:v>
      </x:c>
      <x:c r="W2878" s="15" t="str">
        <x:v>1,181–2,460 sq ft; exact unit area not stated</x:v>
      </x:c>
      <x:c r="X2878" s="13" t="n">
        <x:f>IF(N2878="Yes",L2878,0)</x:f>
        <x:v>0</x:v>
      </x:c>
      <x:c r="Y2878" s="14" t="n">
        <x:v>1</x:v>
      </x:c>
      <x:c r="Z2878" s="13" t="str">
        <x:v>Industrial / workshop / storage</x:v>
      </x:c>
    </x:row>
    <x:row r="2879" ht="62" customHeight="1">
      <x:c r="A2879" s="13" t="str">
        <x:v>SE1899</x:v>
      </x:c>
      <x:c r="B2879" s="15" t="str">
        <x:v>London</x:v>
      </x:c>
      <x:c r="C2879" s="15" t="str">
        <x:v>London (TW5)</x:v>
      </x:c>
      <x:c r="D2879" s="14"/>
      <x:c r="E2879" s="13" t="str">
        <x:v>Town</x:v>
      </x:c>
      <x:c r="F2879" s="15" t="str">
        <x:v>Airlinks Industrial Estate</x:v>
      </x:c>
      <x:c r="G2879" s="15" t="str">
        <x:v>Unit 11, Airlinks Industrial Estate, Heston TW5, Heston</x:v>
      </x:c>
      <x:c r="H2879" s="13" t="str">
        <x:v>Current</x:v>
      </x:c>
      <x:c r="I2879" s="14" t="n">
        <x:v>2992</x:v>
      </x:c>
      <x:c r="J2879" s="13" t="str">
        <x:f>IF(AND(ISNUMBER(I2879),I2879&gt;0),IF(I2879&lt;=1000,"1–1,000",IF(I2879&lt;=2500,"1,001–2,500",IF(I2879&lt;=5000,"2,501–5,000",IF(I2879&lt;=10000,"5,001–10,000","10,001–15,000")))),"2,501–5,000")</x:f>
        <x:v>2,501–5,000</x:v>
      </x:c>
      <x:c r="K2879" s="16" t="n">
        <x:v>74796</x:v>
      </x:c>
      <x:c r="L2879" s="43" t="n">
        <x:f>IF(AND(ISNUMBER(I2879),I2879&gt;0,ISNUMBER(K2879),K2879&gt;0),K2879/I2879,"n.a.")</x:f>
        <x:v>24.99866310160428</x:v>
      </x:c>
      <x:c r="M2879" s="43"/>
      <x:c r="N2879" s="13" t="str">
        <x:v>Yes</x:v>
      </x:c>
      <x:c r="O2879" s="15" t="str">
        <x:v>Not stated in reviewed card</x:v>
      </x:c>
      <x:c r="P2879" s="15" t="str">
        <x:v>Not stated in reviewed card</x:v>
      </x:c>
      <x:c r="Q2879" s="15" t="str">
        <x:v>Advertised commercial storage/workshop premises with warehouse space, ancillary office accommodation.</x:v>
      </x:c>
      <x:c r="R287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79" s="15" t="str">
        <x:v>https://www.zoopla.co.uk/to-rent/commercial/details/73285174/</x:v>
      </x:c>
      <x:c r="T2879" s="15" t="str"/>
      <x:c r="U2879" s="15" t="str"/>
      <x:c r="V2879" s="15" t="str">
        <x:v>London — Airlinks Industrial Estate</x:v>
      </x:c>
      <x:c r="W2879" s="15" t="str">
        <x:v>Individual unit ≤15,000 sq ft</x:v>
      </x:c>
      <x:c r="X2879" s="13" t="n">
        <x:f>IF(N2879="Yes",L2879,0)</x:f>
        <x:v>24.99866310160428</x:v>
      </x:c>
      <x:c r="Y2879" s="14" t="n">
        <x:v>1</x:v>
      </x:c>
      <x:c r="Z2879" s="13" t="str">
        <x:v>Industrial / workshop / storage</x:v>
      </x:c>
    </x:row>
    <x:row r="2880" ht="75" customHeight="1">
      <x:c r="A2880" s="13" t="str">
        <x:v>SE1900</x:v>
      </x:c>
      <x:c r="B2880" s="15" t="str">
        <x:v>London</x:v>
      </x:c>
      <x:c r="C2880" s="15" t="str">
        <x:v>London (NW10)</x:v>
      </x:c>
      <x:c r="D2880" s="14"/>
      <x:c r="E2880" s="13" t="str">
        <x:v>Town</x:v>
      </x:c>
      <x:c r="F2880" s="15" t="str">
        <x:v>Apex Industrial Estate</x:v>
      </x:c>
      <x:c r="G2880" s="15" t="str">
        <x:v>Unit 4, Apex Industrial Estate, Hythe Road, London, NW10 6RT</x:v>
      </x:c>
      <x:c r="H2880" s="13" t="str">
        <x:v>Current</x:v>
      </x:c>
      <x:c r="I2880" s="14" t="n">
        <x:v>4901</x:v>
      </x:c>
      <x:c r="J2880" s="13" t="str">
        <x:f>IF(AND(ISNUMBER(I2880),I2880&gt;0),IF(I2880&lt;=1000,"1–1,000",IF(I2880&lt;=2500,"1,001–2,500",IF(I2880&lt;=5000,"2,501–5,000",IF(I2880&lt;=10000,"5,001–10,000","10,001–15,000")))),"2,501–5,000")</x:f>
        <x:v>2,501–5,000</x:v>
      </x:c>
      <x:c r="K2880" s="16" t="n">
        <x:v>115176</x:v>
      </x:c>
      <x:c r="L2880" s="43" t="n">
        <x:f>IF(AND(ISNUMBER(I2880),I2880&gt;0,ISNUMBER(K2880),K2880&gt;0),K2880/I2880,"n.a.")</x:f>
        <x:v>23.500510099979596</x:v>
      </x:c>
      <x:c r="M2880" s="43" t="n">
        <x:v>23.5</x:v>
      </x:c>
      <x:c r="N2880" s="13" t="str">
        <x:v>Yes</x:v>
      </x:c>
      <x:c r="O2880" s="15" t="str">
        <x:v>ceiling heights Economical rent at £23</x:v>
      </x:c>
      <x:c r="P2880" s="15" t="str">
        <x:v>Not stated in reviewed card</x:v>
      </x:c>
      <x:c r="Q2880" s="15" t="str">
        <x:v>Advertised commercial storage/workshop premises with warehouse space, refurbished specification.</x:v>
      </x:c>
      <x:c r="R288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0" s="15" t="str">
        <x:v>https://www.rightmove.co.uk/properties/721597596604992#/?channel=COM_LET</x:v>
      </x:c>
      <x:c r="T2880" s="15" t="str">
        <x:v>https://www.rightmove.co.uk/properties/773378785512208#/?channel=COM_LET</x:v>
      </x:c>
      <x:c r="U2880" s="15" t="str"/>
      <x:c r="V2880" s="15" t="str">
        <x:v>London — Apex Industrial Estate</x:v>
      </x:c>
      <x:c r="W2880" s="15" t="str">
        <x:v>Individual unit ≤15,000 sq ft</x:v>
      </x:c>
      <x:c r="X2880" s="13" t="n">
        <x:f>IF(N2880="Yes",L2880,0)</x:f>
        <x:v>23.500510099979596</x:v>
      </x:c>
      <x:c r="Y2880" s="14" t="n">
        <x:v>1</x:v>
      </x:c>
      <x:c r="Z2880" s="13" t="str">
        <x:v>Industrial / workshop / storage</x:v>
      </x:c>
    </x:row>
    <x:row r="2881" ht="75" customHeight="1">
      <x:c r="A2881" s="13" t="str">
        <x:v>SE1901</x:v>
      </x:c>
      <x:c r="B2881" s="15" t="str">
        <x:v>London</x:v>
      </x:c>
      <x:c r="C2881" s="15" t="str">
        <x:v>London (E10)</x:v>
      </x:c>
      <x:c r="D2881" s="14"/>
      <x:c r="E2881" s="13" t="str">
        <x:v>Town</x:v>
      </x:c>
      <x:c r="F2881" s="15" t="str">
        <x:v>Argall Avenue Trading Estate</x:v>
      </x:c>
      <x:c r="G2881" s="15" t="str">
        <x:v>Unit 11, Argall Avenue Trading Estate, Argall Avenue, London E10 7QE</x:v>
      </x:c>
      <x:c r="H2881" s="13" t="str">
        <x:v>Current</x:v>
      </x:c>
      <x:c r="I2881" s="14" t="n">
        <x:v>1775</x:v>
      </x:c>
      <x:c r="J2881" s="13" t="str">
        <x:f>IF(AND(ISNUMBER(I2881),I2881&gt;0),IF(I2881&lt;=1000,"1–1,000",IF(I2881&lt;=2500,"1,001–2,500",IF(I2881&lt;=5000,"2,501–5,000",IF(I2881&lt;=10000,"5,001–10,000","10,001–15,000")))),"1,001–2,500")</x:f>
        <x:v>1,001–2,500</x:v>
      </x:c>
      <x:c r="K2881" s="16" t="n">
        <x:v>33000</x:v>
      </x:c>
      <x:c r="L2881" s="43" t="n">
        <x:f>IF(AND(ISNUMBER(I2881),I2881&gt;0,ISNUMBER(K2881),K2881&gt;0),K2881/I2881,"n.a.")</x:f>
        <x:v>18.591549295774648</x:v>
      </x:c>
      <x:c r="M2881" s="43"/>
      <x:c r="N2881" s="13" t="str">
        <x:v>Yes</x:v>
      </x:c>
      <x:c r="O2881" s="15" t="str">
        <x:v>Not stated in reviewed card</x:v>
      </x:c>
      <x:c r="P2881" s="15" t="str">
        <x:v>two roller shutter</x:v>
      </x:c>
      <x:c r="Q2881" s="15" t="str">
        <x:v>Advertised commercial storage/workshop premises with warehouse space, parking.</x:v>
      </x:c>
      <x:c r="R288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1" s="15" t="str">
        <x:v>https://www.zoopla.co.uk/to-rent/commercial/details/74306220/</x:v>
      </x:c>
      <x:c r="T2881" s="15" t="str">
        <x:v>https://www.rightmove.co.uk/properties/778339296562288#/?channel=COM_LET</x:v>
      </x:c>
      <x:c r="U2881" s="15" t="str"/>
      <x:c r="V2881" s="15" t="str">
        <x:v>London — Argall Avenue Trading Estate</x:v>
      </x:c>
      <x:c r="W2881" s="15" t="str">
        <x:v>Individual unit ≤15,000 sq ft</x:v>
      </x:c>
      <x:c r="X2881" s="13" t="n">
        <x:f>IF(N2881="Yes",L2881,0)</x:f>
        <x:v>18.591549295774648</x:v>
      </x:c>
      <x:c r="Y2881" s="14" t="n">
        <x:v>1</x:v>
      </x:c>
      <x:c r="Z2881" s="13" t="str">
        <x:v>Industrial / workshop / storage</x:v>
      </x:c>
    </x:row>
    <x:row r="2882" ht="75" customHeight="1">
      <x:c r="A2882" s="13" t="str">
        <x:v>SE1902</x:v>
      </x:c>
      <x:c r="B2882" s="15" t="str">
        <x:v>London</x:v>
      </x:c>
      <x:c r="C2882" s="15" t="str">
        <x:v>London (E10)</x:v>
      </x:c>
      <x:c r="D2882" s="14"/>
      <x:c r="E2882" s="13" t="str">
        <x:v>Town</x:v>
      </x:c>
      <x:c r="F2882" s="15" t="str">
        <x:v>Argall Avenue Trading Estate</x:v>
      </x:c>
      <x:c r="G2882" s="15" t="str">
        <x:v>Unit 15, Argall Avenue Trading Estate, Argall Avenue, London E10 7QE</x:v>
      </x:c>
      <x:c r="H2882" s="13" t="str">
        <x:v>Current</x:v>
      </x:c>
      <x:c r="I2882" s="14" t="n">
        <x:v>3043</x:v>
      </x:c>
      <x:c r="J2882" s="13" t="str">
        <x:f>IF(AND(ISNUMBER(I2882),I2882&gt;0),IF(I2882&lt;=1000,"1–1,000",IF(I2882&lt;=2500,"1,001–2,500",IF(I2882&lt;=5000,"2,501–5,000",IF(I2882&lt;=10000,"5,001–10,000","10,001–15,000")))),"2,501–5,000")</x:f>
        <x:v>2,501–5,000</x:v>
      </x:c>
      <x:c r="K2882" s="16" t="n">
        <x:v>52992</x:v>
      </x:c>
      <x:c r="L2882" s="43" t="n">
        <x:f>IF(AND(ISNUMBER(I2882),I2882&gt;0,ISNUMBER(K2882),K2882&gt;0),K2882/I2882,"n.a.")</x:f>
        <x:v>17.41439369043707</x:v>
      </x:c>
      <x:c r="M2882" s="43"/>
      <x:c r="N2882" s="13" t="str">
        <x:v>Yes</x:v>
      </x:c>
      <x:c r="O2882" s="15" t="str">
        <x:v>Not stated in reviewed card</x:v>
      </x:c>
      <x:c r="P2882" s="15" t="str">
        <x:v>Not stated in reviewed card</x:v>
      </x:c>
      <x:c r="Q2882" s="15" t="str">
        <x:v>Advertised industrial unit with warehouse space, ancillary office accommodation.</x:v>
      </x:c>
      <x:c r="R2882"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2" s="15" t="str">
        <x:v>https://www.zoopla.co.uk/to-rent/commercial/details/74306424/</x:v>
      </x:c>
      <x:c r="T2882" s="15" t="str">
        <x:v>https://www.zoopla.co.uk/to-rent/commercial/details/73952374/</x:v>
      </x:c>
      <x:c r="U2882" s="15" t="str">
        <x:v>https://www.rightmove.co.uk/properties/778339273568129#/?channel=COM_LET
https://www.rightmove.co.uk/properties/768347168358561#/?channel=COM_LET</x:v>
      </x:c>
      <x:c r="V2882" s="15" t="str">
        <x:v>London — Argall Avenue Trading Estate</x:v>
      </x:c>
      <x:c r="W2882" s="15" t="str">
        <x:v>Individual unit ≤15,000 sq ft</x:v>
      </x:c>
      <x:c r="X2882" s="13" t="n">
        <x:f>IF(N2882="Yes",L2882,0)</x:f>
        <x:v>17.41439369043707</x:v>
      </x:c>
      <x:c r="Y2882" s="14" t="n">
        <x:v>1</x:v>
      </x:c>
      <x:c r="Z2882" s="13" t="str">
        <x:v>Industrial / workshop / storage</x:v>
      </x:c>
    </x:row>
    <x:row r="2883" ht="75" customHeight="1">
      <x:c r="A2883" s="13" t="str">
        <x:v>SE1903</x:v>
      </x:c>
      <x:c r="B2883" s="15" t="str">
        <x:v>London</x:v>
      </x:c>
      <x:c r="C2883" s="15" t="str">
        <x:v>Hayes</x:v>
      </x:c>
      <x:c r="D2883" s="14"/>
      <x:c r="E2883" s="13" t="str">
        <x:v>Town</x:v>
      </x:c>
      <x:c r="F2883" s="15" t="str">
        <x:v>Argent Trade Park</x:v>
      </x:c>
      <x:c r="G2883" s="15" t="str">
        <x:v>Unit 5 Argent Trade Park, Pump Lane, Hayes UB3</x:v>
      </x:c>
      <x:c r="H2883" s="13" t="str">
        <x:v>Uncertain</x:v>
      </x:c>
      <x:c r="I2883" s="14" t="n">
        <x:v>5725</x:v>
      </x:c>
      <x:c r="J2883" s="13" t="str">
        <x:f>IF(AND(ISNUMBER(I2883),I2883&gt;0),IF(I2883&lt;=1000,"1–1,000",IF(I2883&lt;=2500,"1,001–2,500",IF(I2883&lt;=5000,"2,501–5,000",IF(I2883&lt;=10000,"5,001–10,000","10,001–15,000")))),"5,001–10,000")</x:f>
        <x:v>5,001–10,000</x:v>
      </x:c>
      <x:c r="K2883" s="16"/>
      <x:c r="L2883" s="43" t="str">
        <x:f>IF(AND(ISNUMBER(I2883),I2883&gt;0,ISNUMBER(K2883),K2883&gt;0),K2883/I2883,"n.a.")</x:f>
        <x:v>n.a.</x:v>
      </x:c>
      <x:c r="M2883" s="43"/>
      <x:c r="N2883" s="13" t="str">
        <x:v>No</x:v>
      </x:c>
      <x:c r="O2883" s="15" t="str">
        <x:v>Not stated in reviewed card</x:v>
      </x:c>
      <x:c r="P2883" s="15" t="str">
        <x:v>Not stated in reviewed card</x:v>
      </x:c>
      <x:c r="Q2883" s="15" t="str">
        <x:v>Advertised industrial unit with warehouse space, refurbished specification.</x:v>
      </x:c>
      <x:c r="R2883"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83" s="15" t="str">
        <x:v>https://www.zoopla.co.uk/to-rent/commercial/details/74448971/</x:v>
      </x:c>
      <x:c r="T2883" s="15" t="str">
        <x:v>https://www.zoopla.co.uk/to-rent/commercial/details/74366787/</x:v>
      </x:c>
      <x:c r="U2883" s="15" t="str"/>
      <x:c r="V2883" s="15" t="str">
        <x:v>London — Argent Trade Park</x:v>
      </x:c>
      <x:c r="W2883" s="15" t="str">
        <x:v>Individual unit ≤15,000 sq ft</x:v>
      </x:c>
      <x:c r="X2883" s="13" t="n">
        <x:f>IF(N2883="Yes",L2883,0)</x:f>
        <x:v>0</x:v>
      </x:c>
      <x:c r="Y2883" s="14" t="n">
        <x:v>1</x:v>
      </x:c>
      <x:c r="Z2883" s="13" t="str">
        <x:v>Industrial / workshop / storage</x:v>
      </x:c>
    </x:row>
    <x:row r="2884" ht="75" customHeight="1">
      <x:c r="A2884" s="13" t="str">
        <x:v>SE1904</x:v>
      </x:c>
      <x:c r="B2884" s="15" t="str">
        <x:v>London</x:v>
      </x:c>
      <x:c r="C2884" s="15" t="str">
        <x:v>London (NW10)</x:v>
      </x:c>
      <x:c r="D2884" s="14"/>
      <x:c r="E2884" s="13" t="str">
        <x:v>Town</x:v>
      </x:c>
      <x:c r="F2884" s="15" t="str">
        <x:v>Artesian Close Industrial Estate</x:v>
      </x:c>
      <x:c r="G2884" s="15" t="str">
        <x:v>Unit 13, Artesian Close Industrial Estate, Artesian Close, London NW10 8RW</x:v>
      </x:c>
      <x:c r="H2884" s="13" t="str">
        <x:v>Current</x:v>
      </x:c>
      <x:c r="I2884" s="14" t="n">
        <x:v>855</x:v>
      </x:c>
      <x:c r="J2884" s="13" t="str">
        <x:f>IF(AND(ISNUMBER(I2884),I2884&gt;0),IF(I2884&lt;=1000,"1–1,000",IF(I2884&lt;=2500,"1,001–2,500",IF(I2884&lt;=5000,"2,501–5,000",IF(I2884&lt;=10000,"5,001–10,000","10,001–15,000")))),"1–1,000")</x:f>
        <x:v>1–1,000</x:v>
      </x:c>
      <x:c r="K2884" s="16" t="n">
        <x:v>27360</x:v>
      </x:c>
      <x:c r="L2884" s="43" t="n">
        <x:f>IF(AND(ISNUMBER(I2884),I2884&gt;0,ISNUMBER(K2884),K2884&gt;0),K2884/I2884,"n.a.")</x:f>
        <x:v>32</x:v>
      </x:c>
      <x:c r="M2884" s="43"/>
      <x:c r="N2884" s="13" t="str">
        <x:v>Yes</x:v>
      </x:c>
      <x:c r="O2884" s="15" t="str">
        <x:v>Not stated in reviewed card</x:v>
      </x:c>
      <x:c r="P2884" s="15" t="str">
        <x:v>roller shutter</x:v>
      </x:c>
      <x:c r="Q2884" s="15" t="str">
        <x:v>Advertised commercial storage/workshop premises with parking, three-phase power.</x:v>
      </x:c>
      <x:c r="R2884"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4" s="15" t="str">
        <x:v>https://www.zoopla.co.uk/to-rent/commercial/details/74543142/</x:v>
      </x:c>
      <x:c r="T2884" s="15" t="str">
        <x:v>https://www.zoopla.co.uk/to-rent/commercial/details/74487074/</x:v>
      </x:c>
      <x:c r="U2884" s="15" t="str">
        <x:v>https://www.rightmove.co.uk/properties/779620020975105#/?channel=COM_LET
https://www.rightmove.co.uk/properties/780844506135937#/?channel=COM_LET</x:v>
      </x:c>
      <x:c r="V2884" s="15" t="str">
        <x:v>London — Artesian Close Industrial Estate</x:v>
      </x:c>
      <x:c r="W2884" s="15" t="str">
        <x:v>Individual unit ≤15,000 sq ft</x:v>
      </x:c>
      <x:c r="X2884" s="13" t="n">
        <x:f>IF(N2884="Yes",L2884,0)</x:f>
        <x:v>32</x:v>
      </x:c>
      <x:c r="Y2884" s="14" t="n">
        <x:v>1</x:v>
      </x:c>
      <x:c r="Z2884" s="13" t="str">
        <x:v>Industrial / workshop / storage</x:v>
      </x:c>
    </x:row>
    <x:row r="2885" ht="75" customHeight="1">
      <x:c r="A2885" s="13" t="str">
        <x:v>SE1905</x:v>
      </x:c>
      <x:c r="B2885" s="15" t="str">
        <x:v>London</x:v>
      </x:c>
      <x:c r="C2885" s="15" t="str">
        <x:v>Peckham</x:v>
      </x:c>
      <x:c r="D2885" s="14"/>
      <x:c r="E2885" s="13" t="str">
        <x:v>Town</x:v>
      </x:c>
      <x:c r="F2885" s="15" t="str">
        <x:v>Astbury Business Park</x:v>
      </x:c>
      <x:c r="G2885" s="15" t="str">
        <x:v>Astbury Business Park, Station Passage, London SE15</x:v>
      </x:c>
      <x:c r="H2885" s="13" t="str">
        <x:v>Current</x:v>
      </x:c>
      <x:c r="I2885" s="14" t="n">
        <x:v>1110</x:v>
      </x:c>
      <x:c r="J2885" s="13" t="str">
        <x:f>IF(AND(ISNUMBER(I2885),I2885&gt;0),IF(I2885&lt;=1000,"1–1,000",IF(I2885&lt;=2500,"1,001–2,500",IF(I2885&lt;=5000,"2,501–5,000",IF(I2885&lt;=10000,"5,001–10,000","10,001–15,000")))),"1,001–2,500")</x:f>
        <x:v>1,001–2,500</x:v>
      </x:c>
      <x:c r="K2885" s="16" t="n">
        <x:v>23028</x:v>
      </x:c>
      <x:c r="L2885" s="43" t="n">
        <x:f>IF(AND(ISNUMBER(I2885),I2885&gt;0,ISNUMBER(K2885),K2885&gt;0),K2885/I2885,"n.a.")</x:f>
        <x:v>20.745945945945945</x:v>
      </x:c>
      <x:c r="M2885" s="43"/>
      <x:c r="N2885" s="13" t="str">
        <x:v>Yes</x:v>
      </x:c>
      <x:c r="O2885" s="15" t="str">
        <x:v>Not stated in reviewed card</x:v>
      </x:c>
      <x:c r="P2885" s="15" t="str">
        <x:v>Not stated in reviewed card</x:v>
      </x:c>
      <x:c r="Q2885" s="15" t="str">
        <x:v>Advertised industrial unit. Card provides limited specification.</x:v>
      </x:c>
      <x:c r="R288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5" s="15" t="str">
        <x:v>https://www.zoopla.co.uk/to-rent/commercial/details/59959642/</x:v>
      </x:c>
      <x:c r="T2885" s="15" t="str">
        <x:v>https://www.rightmove.co.uk/properties/168785702#/?channel=COM_LET</x:v>
      </x:c>
      <x:c r="U2885" s="15" t="str"/>
      <x:c r="V2885" s="15" t="str">
        <x:v>London — Astbury Business Park</x:v>
      </x:c>
      <x:c r="W2885" s="15" t="str">
        <x:v>Individual unit ≤15,000 sq ft</x:v>
      </x:c>
      <x:c r="X2885" s="13" t="n">
        <x:f>IF(N2885="Yes",L2885,0)</x:f>
        <x:v>20.745945945945945</x:v>
      </x:c>
      <x:c r="Y2885" s="14" t="n">
        <x:v>1</x:v>
      </x:c>
      <x:c r="Z2885" s="13" t="str">
        <x:v>Industrial / workshop / storage</x:v>
      </x:c>
    </x:row>
    <x:row r="2886" ht="62" customHeight="1">
      <x:c r="A2886" s="13" t="str">
        <x:v>SE1906</x:v>
      </x:c>
      <x:c r="B2886" s="15" t="str">
        <x:v>London</x:v>
      </x:c>
      <x:c r="C2886" s="15" t="str">
        <x:v>Cricklewood</x:v>
      </x:c>
      <x:c r="D2886" s="14"/>
      <x:c r="E2886" s="13" t="str">
        <x:v>Town</x:v>
      </x:c>
      <x:c r="F2886" s="15" t="str">
        <x:v>Atlas Business Centre</x:v>
      </x:c>
      <x:c r="G2886" s="15" t="str">
        <x:v>Studio, Atlas Business Centre, Cricklewood Glass, Oxgate Lane, London NW2 7HJ</x:v>
      </x:c>
      <x:c r="H2886" s="13" t="str">
        <x:v>Current</x:v>
      </x:c>
      <x:c r="I2886" s="14" t="n">
        <x:v>232</x:v>
      </x:c>
      <x:c r="J2886" s="13" t="str">
        <x:f>IF(AND(ISNUMBER(I2886),I2886&gt;0),IF(I2886&lt;=1000,"1–1,000",IF(I2886&lt;=2500,"1,001–2,500",IF(I2886&lt;=5000,"2,501–5,000",IF(I2886&lt;=10000,"5,001–10,000","10,001–15,000")))),"1–1,000")</x:f>
        <x:v>1–1,000</x:v>
      </x:c>
      <x:c r="K2886" s="16" t="n">
        <x:v>6900</x:v>
      </x:c>
      <x:c r="L2886" s="43" t="n">
        <x:f>IF(AND(ISNUMBER(I2886),I2886&gt;0,ISNUMBER(K2886),K2886&gt;0),K2886/I2886,"n.a.")</x:f>
        <x:v>29.74137931034483</x:v>
      </x:c>
      <x:c r="M2886" s="43"/>
      <x:c r="N2886" s="13" t="str">
        <x:v>Yes</x:v>
      </x:c>
      <x:c r="O2886" s="15" t="str">
        <x:v>Not stated in reviewed card</x:v>
      </x:c>
      <x:c r="P2886" s="15" t="str">
        <x:v>Not stated in reviewed card</x:v>
      </x:c>
      <x:c r="Q2886" s="15" t="str">
        <x:v>Advertised commercial storage/workshop premises with workshop space.</x:v>
      </x:c>
      <x:c r="R288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6" s="15" t="str">
        <x:v>https://www.rightmove.co.uk/properties/745869259860865#/?channel=COM_LET</x:v>
      </x:c>
      <x:c r="T2886" s="15" t="str"/>
      <x:c r="U2886" s="15" t="str"/>
      <x:c r="V2886" s="15" t="str">
        <x:v>London — Atlas Business Centre</x:v>
      </x:c>
      <x:c r="W2886" s="15" t="str">
        <x:v>Individual unit ≤15,000 sq ft</x:v>
      </x:c>
      <x:c r="X2886" s="13" t="n">
        <x:f>IF(N2886="Yes",L2886,0)</x:f>
        <x:v>29.74137931034483</x:v>
      </x:c>
      <x:c r="Y2886" s="14" t="n">
        <x:v>1</x:v>
      </x:c>
      <x:c r="Z2886" s="13" t="str">
        <x:v>Industrial / workshop / storage</x:v>
      </x:c>
    </x:row>
    <x:row r="2887" ht="75" customHeight="1">
      <x:c r="A2887" s="13" t="str">
        <x:v>SE1907</x:v>
      </x:c>
      <x:c r="B2887" s="15" t="str">
        <x:v>London</x:v>
      </x:c>
      <x:c r="C2887" s="15" t="str">
        <x:v>Cricklewood</x:v>
      </x:c>
      <x:c r="D2887" s="14"/>
      <x:c r="E2887" s="13" t="str">
        <x:v>Town</x:v>
      </x:c>
      <x:c r="F2887" s="15" t="str">
        <x:v>Atlas Business Centre</x:v>
      </x:c>
      <x:c r="G2887" s="15" t="str">
        <x:v>Unit 6P, Atlas Business Centre, Cricklewood Glass, Oxgate Lane, London NW2 7HJ</x:v>
      </x:c>
      <x:c r="H2887" s="13" t="str">
        <x:v>Current</x:v>
      </x:c>
      <x:c r="I2887" s="14" t="n">
        <x:v>934</x:v>
      </x:c>
      <x:c r="J2887" s="13" t="str">
        <x:f>IF(AND(ISNUMBER(I2887),I2887&gt;0),IF(I2887&lt;=1000,"1–1,000",IF(I2887&lt;=2500,"1,001–2,500",IF(I2887&lt;=5000,"2,501–5,000",IF(I2887&lt;=10000,"5,001–10,000","10,001–15,000")))),"1–1,000")</x:f>
        <x:v>1–1,000</x:v>
      </x:c>
      <x:c r="K2887" s="16" t="n">
        <x:v>22500</x:v>
      </x:c>
      <x:c r="L2887" s="43" t="n">
        <x:f>IF(AND(ISNUMBER(I2887),I2887&gt;0,ISNUMBER(K2887),K2887&gt;0),K2887/I2887,"n.a.")</x:f>
        <x:v>24.089935760171308</x:v>
      </x:c>
      <x:c r="M2887" s="43"/>
      <x:c r="N2887" s="13" t="str">
        <x:v>Yes</x:v>
      </x:c>
      <x:c r="O2887" s="15" t="str">
        <x:v>Not stated in reviewed card</x:v>
      </x:c>
      <x:c r="P2887" s="15" t="str">
        <x:v>roller shutter</x:v>
      </x:c>
      <x:c r="Q2887" s="15" t="str">
        <x:v>Advertised industrial unit with ancillary office accommodation.</x:v>
      </x:c>
      <x:c r="R288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87" s="15" t="str">
        <x:v>https://www.zoopla.co.uk/to-rent/commercial/details/70923108/</x:v>
      </x:c>
      <x:c r="T2887" s="15" t="str">
        <x:v>https://www.rightmove.co.uk/properties/745868811123888#/?channel=COM_LET</x:v>
      </x:c>
      <x:c r="U2887" s="15" t="str"/>
      <x:c r="V2887" s="15" t="str">
        <x:v>London — Atlas Business Centre</x:v>
      </x:c>
      <x:c r="W2887" s="15" t="str">
        <x:v>Individual unit ≤15,000 sq ft</x:v>
      </x:c>
      <x:c r="X2887" s="13" t="n">
        <x:f>IF(N2887="Yes",L2887,0)</x:f>
        <x:v>24.089935760171308</x:v>
      </x:c>
      <x:c r="Y2887" s="14" t="n">
        <x:v>1</x:v>
      </x:c>
      <x:c r="Z2887" s="13" t="str">
        <x:v>Industrial / workshop / storage</x:v>
      </x:c>
    </x:row>
    <x:row r="2888" ht="88" customHeight="1">
      <x:c r="A2888" s="13" t="str">
        <x:v>SE1908</x:v>
      </x:c>
      <x:c r="B2888" s="15" t="str">
        <x:v>London</x:v>
      </x:c>
      <x:c r="C2888" s="15" t="str">
        <x:v>Cricklewood</x:v>
      </x:c>
      <x:c r="D2888" s="14"/>
      <x:c r="E2888" s="13" t="str">
        <x:v>Town</x:v>
      </x:c>
      <x:c r="F2888" s="15" t="str">
        <x:v>Atlas Business Centre</x:v>
      </x:c>
      <x:c r="G2888" s="15" t="str">
        <x:v>Unit G14, Atlas Business Centre, Cricklewood Glass, Oxgate Lane, London NW2 7HJ</x:v>
      </x:c>
      <x:c r="H2888" s="13" t="str">
        <x:v>Current</x:v>
      </x:c>
      <x:c r="I2888" s="14" t="n">
        <x:v>970</x:v>
      </x:c>
      <x:c r="J2888" s="13" t="str">
        <x:f>IF(AND(ISNUMBER(I2888),I2888&gt;0),IF(I2888&lt;=1000,"1–1,000",IF(I2888&lt;=2500,"1,001–2,500",IF(I2888&lt;=5000,"2,501–5,000",IF(I2888&lt;=10000,"5,001–10,000","10,001–15,000")))),"1–1,000")</x:f>
        <x:v>1–1,000</x:v>
      </x:c>
      <x:c r="K2888" s="16" t="n">
        <x:v>20004</x:v>
      </x:c>
      <x:c r="L2888" s="43" t="n">
        <x:f>IF(AND(ISNUMBER(I2888),I2888&gt;0,ISNUMBER(K2888),K2888&gt;0),K2888/I2888,"n.a.")</x:f>
        <x:v>20.622680412371135</x:v>
      </x:c>
      <x:c r="M2888" s="43"/>
      <x:c r="N2888" s="13" t="str">
        <x:v>No</x:v>
      </x:c>
      <x:c r="O2888" s="15" t="str">
        <x:v>Not stated in reviewed card</x:v>
      </x:c>
      <x:c r="P2888" s="15" t="str">
        <x:v>Not stated in reviewed card</x:v>
      </x:c>
      <x:c r="Q2888" s="15" t="str">
        <x:v>Advertised commercial storage/workshop premises with parking, three-phase power, refurbished specification.</x:v>
      </x:c>
      <x:c r="R2888"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2888" s="15" t="str">
        <x:v>https://www.zoopla.co.uk/to-rent/commercial/details/70369690/</x:v>
      </x:c>
      <x:c r="T2888" s="15" t="str">
        <x:v>https://www.rightmove.co.uk/properties/772496517810849#/?channel=COM_LET</x:v>
      </x:c>
      <x:c r="U2888" s="15" t="str"/>
      <x:c r="V2888" s="15" t="str">
        <x:v>London — Atlas Business Centre</x:v>
      </x:c>
      <x:c r="W2888" s="15" t="str">
        <x:v>Individual unit ≤15,000 sq ft</x:v>
      </x:c>
      <x:c r="X2888" s="13" t="n">
        <x:f>IF(N2888="Yes",L2888,0)</x:f>
        <x:v>0</x:v>
      </x:c>
      <x:c r="Y2888" s="14" t="n">
        <x:v>1</x:v>
      </x:c>
      <x:c r="Z2888" s="13" t="str">
        <x:v>Industrial / workshop / storage</x:v>
      </x:c>
    </x:row>
    <x:row r="2889" ht="88" customHeight="1">
      <x:c r="A2889" s="13" t="str">
        <x:v>SE1909</x:v>
      </x:c>
      <x:c r="B2889" s="15" t="str">
        <x:v>London</x:v>
      </x:c>
      <x:c r="C2889" s="15" t="str">
        <x:v>Cricklewood</x:v>
      </x:c>
      <x:c r="D2889" s="14"/>
      <x:c r="E2889" s="13" t="str">
        <x:v>Town</x:v>
      </x:c>
      <x:c r="F2889" s="15" t="str">
        <x:v>Atlas Business Centre</x:v>
      </x:c>
      <x:c r="G2889" s="15" t="str">
        <x:v>Unit G17, Atlas Business Centre, Cricklewood Glass, Oxgate Lane, London NW2 7HJ</x:v>
      </x:c>
      <x:c r="H2889" s="13" t="str">
        <x:v>Current</x:v>
      </x:c>
      <x:c r="I2889" s="14" t="n">
        <x:v>991</x:v>
      </x:c>
      <x:c r="J2889" s="13" t="str">
        <x:f>IF(AND(ISNUMBER(I2889),I2889&gt;0),IF(I2889&lt;=1000,"1–1,000",IF(I2889&lt;=2500,"1,001–2,500",IF(I2889&lt;=5000,"2,501–5,000",IF(I2889&lt;=10000,"5,001–10,000","10,001–15,000")))),"1–1,000")</x:f>
        <x:v>1–1,000</x:v>
      </x:c>
      <x:c r="K2889" s="16" t="n">
        <x:v>19500</x:v>
      </x:c>
      <x:c r="L2889" s="43" t="n">
        <x:f>IF(AND(ISNUMBER(I2889),I2889&gt;0,ISNUMBER(K2889),K2889&gt;0),K2889/I2889,"n.a.")</x:f>
        <x:v>19.677093844601412</x:v>
      </x:c>
      <x:c r="M2889" s="43"/>
      <x:c r="N2889" s="13" t="str">
        <x:v>No</x:v>
      </x:c>
      <x:c r="O2889" s="15" t="str">
        <x:v>Not stated in reviewed card</x:v>
      </x:c>
      <x:c r="P2889" s="15" t="str">
        <x:v>Not stated in reviewed card</x:v>
      </x:c>
      <x:c r="Q2889" s="15" t="str">
        <x:v>Advertised commercial storage/workshop premises with parking, three-phase power.</x:v>
      </x:c>
      <x:c r="R2889"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2889" s="15" t="str">
        <x:v>https://www.zoopla.co.uk/to-rent/commercial/details/73583447/</x:v>
      </x:c>
      <x:c r="T2889" s="15" t="str">
        <x:v>https://www.rightmove.co.uk/properties/760729689461872#/?channel=COM_LET</x:v>
      </x:c>
      <x:c r="U2889" s="15" t="str"/>
      <x:c r="V2889" s="15" t="str">
        <x:v>London — Atlas Business Centre</x:v>
      </x:c>
      <x:c r="W2889" s="15" t="str">
        <x:v>Individual unit ≤15,000 sq ft</x:v>
      </x:c>
      <x:c r="X2889" s="13" t="n">
        <x:f>IF(N2889="Yes",L2889,0)</x:f>
        <x:v>0</x:v>
      </x:c>
      <x:c r="Y2889" s="14" t="n">
        <x:v>1</x:v>
      </x:c>
      <x:c r="Z2889" s="13" t="str">
        <x:v>Industrial / workshop / storage</x:v>
      </x:c>
    </x:row>
    <x:row r="2890" ht="88" customHeight="1">
      <x:c r="A2890" s="13" t="str">
        <x:v>SE1910</x:v>
      </x:c>
      <x:c r="B2890" s="15" t="str">
        <x:v>London</x:v>
      </x:c>
      <x:c r="C2890" s="15" t="str">
        <x:v>Barking</x:v>
      </x:c>
      <x:c r="D2890" s="14"/>
      <x:c r="E2890" s="13" t="str">
        <x:v>Town</x:v>
      </x:c>
      <x:c r="F2890" s="15" t="str">
        <x:v>Bankside Park Industrial Estate</x:v>
      </x:c>
      <x:c r="G2890" s="15" t="str">
        <x:v>Unit 9, Bankside Park Industrial Estate, 28 Thames Road, Barking, Essex IG11</x:v>
      </x:c>
      <x:c r="H2890" s="13" t="str">
        <x:v>Current</x:v>
      </x:c>
      <x:c r="I2890" s="14" t="n">
        <x:v>2755</x:v>
      </x:c>
      <x:c r="J2890" s="13" t="str">
        <x:f>IF(AND(ISNUMBER(I2890),I2890&gt;0),IF(I2890&lt;=1000,"1–1,000",IF(I2890&lt;=2500,"1,001–2,500",IF(I2890&lt;=5000,"2,501–5,000",IF(I2890&lt;=10000,"5,001–10,000","10,001–15,000")))),"2,501–5,000")</x:f>
        <x:v>2,501–5,000</x:v>
      </x:c>
      <x:c r="K2890" s="16" t="n">
        <x:v>46836</x:v>
      </x:c>
      <x:c r="L2890" s="43" t="n">
        <x:f>IF(AND(ISNUMBER(I2890),I2890&gt;0,ISNUMBER(K2890),K2890&gt;0),K2890/I2890,"n.a.")</x:f>
        <x:v>17.000362976406535</x:v>
      </x:c>
      <x:c r="M2890" s="43"/>
      <x:c r="N2890" s="13" t="str">
        <x:v>No</x:v>
      </x:c>
      <x:c r="O2890" s="15" t="str">
        <x:v>Not stated in reviewed card</x:v>
      </x:c>
      <x:c r="P2890" s="15" t="str">
        <x:v>Not stated in reviewed card</x:v>
      </x:c>
      <x:c r="Q2890" s="15" t="str">
        <x:v>Advertised industrial unit with warehouse space, refurbished specification.</x:v>
      </x:c>
      <x:c r="R2890" s="15" t="str">
        <x:v>Advertised to let 2 agent/portal adverts reconciled to one demise; no additional unit count. Conflicting advertised annual/annualised asks: £45,456, £46,836.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0" s="15" t="str">
        <x:v>https://www.zoopla.co.uk/to-rent/commercial/details/74508223/</x:v>
      </x:c>
      <x:c r="T2890" s="15" t="str">
        <x:v>https://www.zoopla.co.uk/to-rent/commercial/details/74445600/</x:v>
      </x:c>
      <x:c r="U2890" s="15" t="str"/>
      <x:c r="V2890" s="15" t="str">
        <x:v>London — Bankside Park Industrial Estate</x:v>
      </x:c>
      <x:c r="W2890" s="15" t="str">
        <x:v>Individual unit ≤15,000 sq ft</x:v>
      </x:c>
      <x:c r="X2890" s="13" t="n">
        <x:f>IF(N2890="Yes",L2890,0)</x:f>
        <x:v>0</x:v>
      </x:c>
      <x:c r="Y2890" s="14" t="n">
        <x:v>1</x:v>
      </x:c>
      <x:c r="Z2890" s="13" t="str">
        <x:v>Industrial / workshop / storage</x:v>
      </x:c>
    </x:row>
    <x:row r="2891" ht="62" customHeight="1">
      <x:c r="A2891" s="13" t="str">
        <x:v>SE1911</x:v>
      </x:c>
      <x:c r="B2891" s="15" t="str">
        <x:v>London</x:v>
      </x:c>
      <x:c r="C2891" s="15" t="str">
        <x:v>Barking</x:v>
      </x:c>
      <x:c r="D2891" s="14"/>
      <x:c r="E2891" s="13" t="str">
        <x:v>Town</x:v>
      </x:c>
      <x:c r="F2891" s="15" t="str">
        <x:v>Barking Business Centre</x:v>
      </x:c>
      <x:c r="G2891" s="15" t="str">
        <x:v>Unit 9C Barking Business Centre, Thames Road, Barking IG11</x:v>
      </x:c>
      <x:c r="H2891" s="13" t="str">
        <x:v>Current</x:v>
      </x:c>
      <x:c r="I2891" s="14" t="n">
        <x:v>1248</x:v>
      </x:c>
      <x:c r="J2891" s="13" t="str">
        <x:f>IF(AND(ISNUMBER(I2891),I2891&gt;0),IF(I2891&lt;=1000,"1–1,000",IF(I2891&lt;=2500,"1,001–2,500",IF(I2891&lt;=5000,"2,501–5,000",IF(I2891&lt;=10000,"5,001–10,000","10,001–15,000")))),"1,001–2,500")</x:f>
        <x:v>1,001–2,500</x:v>
      </x:c>
      <x:c r="K2891" s="16"/>
      <x:c r="L2891" s="43" t="str">
        <x:f>IF(AND(ISNUMBER(I2891),I2891&gt;0,ISNUMBER(K2891),K2891&gt;0),K2891/I2891,"n.a.")</x:f>
        <x:v>n.a.</x:v>
      </x:c>
      <x:c r="M2891" s="43"/>
      <x:c r="N2891" s="13" t="str">
        <x:v>No</x:v>
      </x:c>
      <x:c r="O2891" s="15" t="str">
        <x:v>Not stated in reviewed card</x:v>
      </x:c>
      <x:c r="P2891" s="15" t="str">
        <x:v>Not stated in reviewed card</x:v>
      </x:c>
      <x:c r="Q2891" s="15" t="str">
        <x:v>Advertised industrial unit. Card provides limited specification.</x:v>
      </x:c>
      <x:c r="R289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91" s="15" t="str">
        <x:v>https://www.zoopla.co.uk/to-rent/commercial/details/74573017/</x:v>
      </x:c>
      <x:c r="T2891" s="15" t="str"/>
      <x:c r="U2891" s="15" t="str"/>
      <x:c r="V2891" s="15" t="str">
        <x:v>London — Barking Business Centre</x:v>
      </x:c>
      <x:c r="W2891" s="15" t="str">
        <x:v>Individual unit ≤15,000 sq ft</x:v>
      </x:c>
      <x:c r="X2891" s="13" t="n">
        <x:f>IF(N2891="Yes",L2891,0)</x:f>
        <x:v>0</x:v>
      </x:c>
      <x:c r="Y2891" s="14" t="n">
        <x:v>1</x:v>
      </x:c>
      <x:c r="Z2891" s="13" t="str">
        <x:v>Industrial / workshop / storage</x:v>
      </x:c>
    </x:row>
    <x:row r="2892" ht="88" customHeight="1">
      <x:c r="A2892" s="13" t="str">
        <x:v>SE1912</x:v>
      </x:c>
      <x:c r="B2892" s="15" t="str">
        <x:v>London</x:v>
      </x:c>
      <x:c r="C2892" s="15" t="str">
        <x:v>West Norwood</x:v>
      </x:c>
      <x:c r="D2892" s="14"/>
      <x:c r="E2892" s="13" t="str">
        <x:v>Town</x:v>
      </x:c>
      <x:c r="F2892" s="15" t="str">
        <x:v>Barratt Industrial Park</x:v>
      </x:c>
      <x:c r="G2892" s="15" t="str">
        <x:v>Unit 1, Barratt Industrial Park, Beadman Street, West Norwood, SE27</x:v>
      </x:c>
      <x:c r="H2892" s="13" t="str">
        <x:v>Uncertain</x:v>
      </x:c>
      <x:c r="I2892" s="14"/>
      <x:c r="J2892" s="13" t="str">
        <x:f>IF(AND(ISNUMBER(I2892),I2892&gt;0),IF(I2892&lt;=1000,"1–1,000",IF(I2892&lt;=2500,"1,001–2,500",IF(I2892&lt;=5000,"2,501–5,000",IF(I2892&lt;=10000,"5,001–10,000","10,001–15,000")))),"Range crosses bands")</x:f>
        <x:v>Range crosses bands</x:v>
      </x:c>
      <x:c r="K2892" s="16" t="n">
        <x:v>63492</x:v>
      </x:c>
      <x:c r="L2892" s="43" t="str">
        <x:f>IF(AND(ISNUMBER(I2892),I2892&gt;0,ISNUMBER(K2892),K2892&gt;0),K2892/I2892,"n.a.")</x:f>
        <x:v>n.a.</x:v>
      </x:c>
      <x:c r="M2892" s="43"/>
      <x:c r="N2892" s="13" t="str">
        <x:v>No</x:v>
      </x:c>
      <x:c r="O2892" s="15" t="str">
        <x:v>clear height WC facilities Roadside frontage to A215; 4.53m clear height WC facilities Roadside f</x:v>
      </x:c>
      <x:c r="P2892" s="15" t="str">
        <x:v>1 Recently refurbished Electric Roller shutter 4.53m clear height WC faciliti</x:v>
      </x:c>
      <x:c r="Q2892" s="15" t="str">
        <x:v>Advertised industrial unit with refurbished specification.</x:v>
      </x:c>
      <x:c r="R2892" s="15" t="str">
        <x:v>Uncertain Conflicting exact areas across adverts: 848, 2527 sqft; no exact figure selected. Bounds record observed figures, not an offered subdivision range. 4 agent/portal adverts reconciled to one demise; no additional unit count. Annual rent = clear advertised pcm × 12; portal pcm may be rounded, so actual annual asking figure can differ slightly. Selected full-detail page reviewed; agent-authored specification used. London locality: regional population appears once in Town summary; no neighbourhood population substituted.</x:v>
      </x:c>
      <x:c r="S2892" s="15" t="str">
        <x:v>https://www.zoopla.co.uk/to-rent/commercial/details/74244985/</x:v>
      </x:c>
      <x:c r="T2892" s="15" t="str">
        <x:v>https://www.rightmove.co.uk/properties/778313845616224#/?channel=COM_LET</x:v>
      </x:c>
      <x:c r="U2892" s="15" t="str">
        <x:v>https://www.rightmove.co.uk/properties/760575599278625#/?channel=COM_LET
https://www.rightmove.co.uk/properties/760575615890144#/?channel=COM_LET</x:v>
      </x:c>
      <x:c r="V2892" s="15" t="str">
        <x:v>London — Barratt Industrial Park</x:v>
      </x:c>
      <x:c r="W2892" s="15" t="str">
        <x:v>848–2,527 sq ft; exact unit area not stated</x:v>
      </x:c>
      <x:c r="X2892" s="13" t="n">
        <x:f>IF(N2892="Yes",L2892,0)</x:f>
        <x:v>0</x:v>
      </x:c>
      <x:c r="Y2892" s="14" t="n">
        <x:v>1</x:v>
      </x:c>
      <x:c r="Z2892" s="13" t="str">
        <x:v>Industrial / workshop / storage</x:v>
      </x:c>
    </x:row>
    <x:row r="2893" ht="75" customHeight="1">
      <x:c r="A2893" s="13" t="str">
        <x:v>SE1913</x:v>
      </x:c>
      <x:c r="B2893" s="15" t="str">
        <x:v>London</x:v>
      </x:c>
      <x:c r="C2893" s="15" t="str">
        <x:v>West Norwood</x:v>
      </x:c>
      <x:c r="D2893" s="14"/>
      <x:c r="E2893" s="13" t="str">
        <x:v>Town</x:v>
      </x:c>
      <x:c r="F2893" s="15" t="str">
        <x:v>Barratt Industrial Park</x:v>
      </x:c>
      <x:c r="G2893" s="15" t="str">
        <x:v>Unit 2, Barratt Industrial Park, West Norwood SE27, West Norwood</x:v>
      </x:c>
      <x:c r="H2893" s="13" t="str">
        <x:v>Current</x:v>
      </x:c>
      <x:c r="I2893" s="14" t="n">
        <x:v>840</x:v>
      </x:c>
      <x:c r="J2893" s="13" t="str">
        <x:f>IF(AND(ISNUMBER(I2893),I2893&gt;0),IF(I2893&lt;=1000,"1–1,000",IF(I2893&lt;=2500,"1,001–2,500",IF(I2893&lt;=5000,"2,501–5,000",IF(I2893&lt;=10000,"5,001–10,000","10,001–15,000")))),"1–1,000")</x:f>
        <x:v>1–1,000</x:v>
      </x:c>
      <x:c r="K2893" s="16" t="n">
        <x:v>29496</x:v>
      </x:c>
      <x:c r="L2893" s="43" t="n">
        <x:f>IF(AND(ISNUMBER(I2893),I2893&gt;0,ISNUMBER(K2893),K2893&gt;0),K2893/I2893,"n.a.")</x:f>
        <x:v>35.114285714285714</x:v>
      </x:c>
      <x:c r="M2893" s="43"/>
      <x:c r="N2893" s="13" t="str">
        <x:v>Yes</x:v>
      </x:c>
      <x:c r="O2893" s="15" t="str">
        <x:v>Not stated in reviewed card</x:v>
      </x:c>
      <x:c r="P2893" s="15" t="str">
        <x:v>roller shutter</x:v>
      </x:c>
      <x:c r="Q2893" s="15" t="str">
        <x:v>Advertised commercial storage/workshop premises with parking, three-phase power.</x:v>
      </x:c>
      <x:c r="R289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3" s="15" t="str">
        <x:v>https://www.zoopla.co.uk/to-rent/commercial/details/74245039/</x:v>
      </x:c>
      <x:c r="T2893" s="15" t="str">
        <x:v>https://www.rightmove.co.uk/properties/777786298686336#/?channel=COM_LET</x:v>
      </x:c>
      <x:c r="U2893" s="15" t="str"/>
      <x:c r="V2893" s="15" t="str">
        <x:v>London — Barratt Industrial Park</x:v>
      </x:c>
      <x:c r="W2893" s="15" t="str">
        <x:v>Individual unit ≤15,000 sq ft</x:v>
      </x:c>
      <x:c r="X2893" s="13" t="n">
        <x:f>IF(N2893="Yes",L2893,0)</x:f>
        <x:v>35.114285714285714</x:v>
      </x:c>
      <x:c r="Y2893" s="14" t="n">
        <x:v>1</x:v>
      </x:c>
      <x:c r="Z2893" s="13" t="str">
        <x:v>Industrial / workshop / storage</x:v>
      </x:c>
    </x:row>
    <x:row r="2894" ht="88" customHeight="1">
      <x:c r="A2894" s="13" t="str">
        <x:v>SE1914</x:v>
      </x:c>
      <x:c r="B2894" s="15" t="str">
        <x:v>London</x:v>
      </x:c>
      <x:c r="C2894" s="15" t="str">
        <x:v>West Norwood</x:v>
      </x:c>
      <x:c r="D2894" s="14"/>
      <x:c r="E2894" s="13" t="str">
        <x:v>Town</x:v>
      </x:c>
      <x:c r="F2894" s="15" t="str">
        <x:v>Barratt Industrial Park</x:v>
      </x:c>
      <x:c r="G2894" s="15" t="str">
        <x:v>Unit 7, Barratt Industrial Park, Beadman Street, West Norwood, London, SE27 0DJ</x:v>
      </x:c>
      <x:c r="H2894" s="13" t="str">
        <x:v>Current</x:v>
      </x:c>
      <x:c r="I2894" s="14" t="n">
        <x:v>848</x:v>
      </x:c>
      <x:c r="J2894" s="13" t="str">
        <x:f>IF(AND(ISNUMBER(I2894),I2894&gt;0),IF(I2894&lt;=1000,"1–1,000",IF(I2894&lt;=2500,"1,001–2,500",IF(I2894&lt;=5000,"2,501–5,000",IF(I2894&lt;=10000,"5,001–10,000","10,001–15,000")))),"1–1,000")</x:f>
        <x:v>1–1,000</x:v>
      </x:c>
      <x:c r="K2894" s="16" t="n">
        <x:v>29496</x:v>
      </x:c>
      <x:c r="L2894" s="43" t="n">
        <x:f>IF(AND(ISNUMBER(I2894),I2894&gt;0,ISNUMBER(K2894),K2894&gt;0),K2894/I2894,"n.a.")</x:f>
        <x:v>34.783018867924525</x:v>
      </x:c>
      <x:c r="M2894" s="43"/>
      <x:c r="N2894" s="13" t="str">
        <x:v>No</x:v>
      </x:c>
      <x:c r="O2894" s="15" t="str">
        <x:v>Not stated in reviewed card</x:v>
      </x:c>
      <x:c r="P2894" s="15" t="str">
        <x:v>Not stated in reviewed card</x:v>
      </x:c>
      <x:c r="Q2894" s="15" t="str">
        <x:v>Advertised industrial unit. Card provides limited specification.</x:v>
      </x:c>
      <x:c r="R2894" s="15" t="str">
        <x:v>Advertised to let 4 agent/portal adverts reconciled to one demise; no additional unit count. Conflicting advertised annual/annualised asks: £27,552, £27,564, £29,496.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4" s="15" t="str">
        <x:v>https://www.zoopla.co.uk/to-rent/commercial/details/65837535/</x:v>
      </x:c>
      <x:c r="T2894" s="15" t="str">
        <x:v>https://www.rightmove.co.uk/properties/760906202607217#/?channel=COM_LET</x:v>
      </x:c>
      <x:c r="U2894" s="15" t="str">
        <x:v>https://www.rightmove.co.uk/properties/745869341822529#/?channel=COM_LET
https://www.rightmove.co.uk/properties/760575334995296#/?channel=COM_LET</x:v>
      </x:c>
      <x:c r="V2894" s="15" t="str">
        <x:v>London — Barratt Industrial Park</x:v>
      </x:c>
      <x:c r="W2894" s="15" t="str">
        <x:v>Individual unit ≤15,000 sq ft</x:v>
      </x:c>
      <x:c r="X2894" s="13" t="n">
        <x:f>IF(N2894="Yes",L2894,0)</x:f>
        <x:v>0</x:v>
      </x:c>
      <x:c r="Y2894" s="14" t="n">
        <x:v>1</x:v>
      </x:c>
      <x:c r="Z2894" s="13" t="str">
        <x:v>Industrial / workshop / storage</x:v>
      </x:c>
    </x:row>
    <x:row r="2895" ht="62" customHeight="1">
      <x:c r="A2895" s="13" t="str">
        <x:v>SE1915</x:v>
      </x:c>
      <x:c r="B2895" s="15" t="str">
        <x:v>London</x:v>
      </x:c>
      <x:c r="C2895" s="15" t="str">
        <x:v>Harrow</x:v>
      </x:c>
      <x:c r="D2895" s="14"/>
      <x:c r="E2895" s="13" t="str">
        <x:v>Town</x:v>
      </x:c>
      <x:c r="F2895" s="15" t="str">
        <x:v>Barratt Way Industrial Estate</x:v>
      </x:c>
      <x:c r="G2895" s="15" t="str">
        <x:v>Unit 11, Barratt Way Industrial Estate, Harrow HA3, Harrow</x:v>
      </x:c>
      <x:c r="H2895" s="13" t="str">
        <x:v>Current</x:v>
      </x:c>
      <x:c r="I2895" s="14" t="n">
        <x:v>2539</x:v>
      </x:c>
      <x:c r="J2895" s="13" t="str">
        <x:f>IF(AND(ISNUMBER(I2895),I2895&gt;0),IF(I2895&lt;=1000,"1–1,000",IF(I2895&lt;=2500,"1,001–2,500",IF(I2895&lt;=5000,"2,501–5,000",IF(I2895&lt;=10000,"5,001–10,000","10,001–15,000")))),"2,501–5,000")</x:f>
        <x:v>2,501–5,000</x:v>
      </x:c>
      <x:c r="K2895" s="16" t="n">
        <x:v>60936</x:v>
      </x:c>
      <x:c r="L2895" s="43" t="n">
        <x:f>IF(AND(ISNUMBER(I2895),I2895&gt;0,ISNUMBER(K2895),K2895&gt;0),K2895/I2895,"n.a.")</x:f>
        <x:v>24</x:v>
      </x:c>
      <x:c r="M2895" s="43"/>
      <x:c r="N2895" s="13" t="str">
        <x:v>Yes</x:v>
      </x:c>
      <x:c r="O2895" s="15" t="str">
        <x:v>Not stated in reviewed card</x:v>
      </x:c>
      <x:c r="P2895" s="15" t="str">
        <x:v>3 phase power, a roller shutter</x:v>
      </x:c>
      <x:c r="Q2895" s="15" t="str">
        <x:v>Advertised commercial storage/workshop premises with warehouse space, three-phase power, refurbished specification.</x:v>
      </x:c>
      <x:c r="R289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5" s="15" t="str">
        <x:v>https://www.zoopla.co.uk/to-rent/commercial/details/74160152/</x:v>
      </x:c>
      <x:c r="T2895" s="15" t="str"/>
      <x:c r="U2895" s="15" t="str"/>
      <x:c r="V2895" s="15" t="str">
        <x:v>London — Barratt Way Industrial Estate</x:v>
      </x:c>
      <x:c r="W2895" s="15" t="str">
        <x:v>Individual unit ≤15,000 sq ft</x:v>
      </x:c>
      <x:c r="X2895" s="13" t="n">
        <x:f>IF(N2895="Yes",L2895,0)</x:f>
        <x:v>24</x:v>
      </x:c>
      <x:c r="Y2895" s="14" t="n">
        <x:v>1</x:v>
      </x:c>
      <x:c r="Z2895" s="13" t="str">
        <x:v>Industrial / workshop / storage</x:v>
      </x:c>
    </x:row>
    <x:row r="2896" ht="62" customHeight="1">
      <x:c r="A2896" s="13" t="str">
        <x:v>SE1916</x:v>
      </x:c>
      <x:c r="B2896" s="15" t="str">
        <x:v>London</x:v>
      </x:c>
      <x:c r="C2896" s="15" t="str">
        <x:v>Harrow</x:v>
      </x:c>
      <x:c r="D2896" s="14"/>
      <x:c r="E2896" s="13" t="str">
        <x:v>Town</x:v>
      </x:c>
      <x:c r="F2896" s="15" t="str">
        <x:v>Barratt Way Industrial Estate</x:v>
      </x:c>
      <x:c r="G2896" s="15" t="str">
        <x:v>Unit 2, Barratt Way Industrial Estate, Harrow HA3, Harrow</x:v>
      </x:c>
      <x:c r="H2896" s="13" t="str">
        <x:v>Current</x:v>
      </x:c>
      <x:c r="I2896" s="14" t="n">
        <x:v>3159</x:v>
      </x:c>
      <x:c r="J2896" s="13" t="str">
        <x:f>IF(AND(ISNUMBER(I2896),I2896&gt;0),IF(I2896&lt;=1000,"1–1,000",IF(I2896&lt;=2500,"1,001–2,500",IF(I2896&lt;=5000,"2,501–5,000",IF(I2896&lt;=10000,"5,001–10,000","10,001–15,000")))),"2,501–5,000")</x:f>
        <x:v>2,501–5,000</x:v>
      </x:c>
      <x:c r="K2896" s="16" t="n">
        <x:v>75816</x:v>
      </x:c>
      <x:c r="L2896" s="43" t="n">
        <x:f>IF(AND(ISNUMBER(I2896),I2896&gt;0,ISNUMBER(K2896),K2896&gt;0),K2896/I2896,"n.a.")</x:f>
        <x:v>24</x:v>
      </x:c>
      <x:c r="M2896" s="43"/>
      <x:c r="N2896" s="13" t="str">
        <x:v>Yes</x:v>
      </x:c>
      <x:c r="O2896" s="15" t="str">
        <x:v>Not stated in reviewed card</x:v>
      </x:c>
      <x:c r="P2896" s="15" t="str">
        <x:v>3 phase power, a roller shutter</x:v>
      </x:c>
      <x:c r="Q2896" s="15" t="str">
        <x:v>Advertised commercial storage/workshop premises with warehouse space, three-phase power, refurbished specification.</x:v>
      </x:c>
      <x:c r="R289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6" s="15" t="str">
        <x:v>https://www.zoopla.co.uk/to-rent/commercial/details/74159934/</x:v>
      </x:c>
      <x:c r="T2896" s="15" t="str"/>
      <x:c r="U2896" s="15" t="str"/>
      <x:c r="V2896" s="15" t="str">
        <x:v>London — Barratt Way Industrial Estate</x:v>
      </x:c>
      <x:c r="W2896" s="15" t="str">
        <x:v>Individual unit ≤15,000 sq ft</x:v>
      </x:c>
      <x:c r="X2896" s="13" t="n">
        <x:f>IF(N2896="Yes",L2896,0)</x:f>
        <x:v>24</x:v>
      </x:c>
      <x:c r="Y2896" s="14" t="n">
        <x:v>1</x:v>
      </x:c>
      <x:c r="Z2896" s="13" t="str">
        <x:v>Industrial / workshop / storage</x:v>
      </x:c>
    </x:row>
    <x:row r="2897" ht="75" customHeight="1">
      <x:c r="A2897" s="13" t="str">
        <x:v>SE1917</x:v>
      </x:c>
      <x:c r="B2897" s="15" t="str">
        <x:v>London</x:v>
      </x:c>
      <x:c r="C2897" s="15" t="str">
        <x:v>Harrow</x:v>
      </x:c>
      <x:c r="D2897" s="14"/>
      <x:c r="E2897" s="13" t="str">
        <x:v>Town</x:v>
      </x:c>
      <x:c r="F2897" s="15" t="str">
        <x:v>Barratt Way Industrial Estate</x:v>
      </x:c>
      <x:c r="G2897" s="15" t="str">
        <x:v>Unit 5, Barratt Way Industrial Estate, Harrow HA3, Harrow</x:v>
      </x:c>
      <x:c r="H2897" s="13" t="str">
        <x:v>Uncertain</x:v>
      </x:c>
      <x:c r="I2897" s="14" t="n">
        <x:v>3475</x:v>
      </x:c>
      <x:c r="J2897" s="13" t="str">
        <x:f>IF(AND(ISNUMBER(I2897),I2897&gt;0),IF(I2897&lt;=1000,"1–1,000",IF(I2897&lt;=2500,"1,001–2,500",IF(I2897&lt;=5000,"2,501–5,000",IF(I2897&lt;=10000,"5,001–10,000","10,001–15,000")))),"2,501–5,000")</x:f>
        <x:v>2,501–5,000</x:v>
      </x:c>
      <x:c r="K2897" s="16" t="n">
        <x:v>83400</x:v>
      </x:c>
      <x:c r="L2897" s="43" t="n">
        <x:f>IF(AND(ISNUMBER(I2897),I2897&gt;0,ISNUMBER(K2897),K2897&gt;0),K2897/I2897,"n.a.")</x:f>
        <x:v>24</x:v>
      </x:c>
      <x:c r="M2897" s="43"/>
      <x:c r="N2897" s="13" t="str">
        <x:v>No</x:v>
      </x:c>
      <x:c r="O2897" s="15" t="str">
        <x:v>Not stated in reviewed card</x:v>
      </x:c>
      <x:c r="P2897" s="15" t="str">
        <x:v>Not stated in reviewed card</x:v>
      </x:c>
      <x:c r="Q2897" s="15" t="str">
        <x:v>Advertised industrial unit with warehouse space, ancillary office accommodation, refurbished specification.</x:v>
      </x:c>
      <x:c r="R2897"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7" s="15" t="str">
        <x:v>https://www.zoopla.co.uk/to-rent/commercial/details/65837874/</x:v>
      </x:c>
      <x:c r="T2897" s="15" t="str"/>
      <x:c r="U2897" s="15" t="str"/>
      <x:c r="V2897" s="15" t="str">
        <x:v>London — Barratt Way Industrial Estate</x:v>
      </x:c>
      <x:c r="W2897" s="15" t="str">
        <x:v>Individual unit ≤15,000 sq ft</x:v>
      </x:c>
      <x:c r="X2897" s="13" t="n">
        <x:f>IF(N2897="Yes",L2897,0)</x:f>
        <x:v>0</x:v>
      </x:c>
      <x:c r="Y2897" s="14" t="n">
        <x:v>1</x:v>
      </x:c>
      <x:c r="Z2897" s="13" t="str">
        <x:v>Industrial / workshop / storage</x:v>
      </x:c>
    </x:row>
    <x:row r="2898" ht="62" customHeight="1">
      <x:c r="A2898" s="13" t="str">
        <x:v>SE1918</x:v>
      </x:c>
      <x:c r="B2898" s="15" t="str">
        <x:v>London</x:v>
      </x:c>
      <x:c r="C2898" s="15" t="str">
        <x:v>Harrow</x:v>
      </x:c>
      <x:c r="D2898" s="14"/>
      <x:c r="E2898" s="13" t="str">
        <x:v>Town</x:v>
      </x:c>
      <x:c r="F2898" s="15" t="str">
        <x:v>Barratt Way Industrial Estate</x:v>
      </x:c>
      <x:c r="G2898" s="15" t="str">
        <x:v>Unit 8, Barratt Way Industrial Estate, Harrow HA3, Harrow</x:v>
      </x:c>
      <x:c r="H2898" s="13" t="str">
        <x:v>Current</x:v>
      </x:c>
      <x:c r="I2898" s="14" t="n">
        <x:v>2437</x:v>
      </x:c>
      <x:c r="J2898" s="13" t="str">
        <x:f>IF(AND(ISNUMBER(I2898),I2898&gt;0),IF(I2898&lt;=1000,"1–1,000",IF(I2898&lt;=2500,"1,001–2,500",IF(I2898&lt;=5000,"2,501–5,000",IF(I2898&lt;=10000,"5,001–10,000","10,001–15,000")))),"1,001–2,500")</x:f>
        <x:v>1,001–2,500</x:v>
      </x:c>
      <x:c r="K2898" s="16" t="n">
        <x:v>58488</x:v>
      </x:c>
      <x:c r="L2898" s="43" t="n">
        <x:f>IF(AND(ISNUMBER(I2898),I2898&gt;0,ISNUMBER(K2898),K2898&gt;0),K2898/I2898,"n.a.")</x:f>
        <x:v>24</x:v>
      </x:c>
      <x:c r="M2898" s="43"/>
      <x:c r="N2898" s="13" t="str">
        <x:v>Yes</x:v>
      </x:c>
      <x:c r="O2898" s="15" t="str">
        <x:v>Not stated in reviewed card</x:v>
      </x:c>
      <x:c r="P2898" s="15" t="str">
        <x:v>Not stated in reviewed card</x:v>
      </x:c>
      <x:c r="Q2898" s="15" t="str">
        <x:v>Advertised commercial storage/workshop premises. Card provides limited specification.</x:v>
      </x:c>
      <x:c r="R289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898" s="15" t="str">
        <x:v>https://www.zoopla.co.uk/to-rent/commercial/details/70369486/</x:v>
      </x:c>
      <x:c r="T2898" s="15" t="str"/>
      <x:c r="U2898" s="15" t="str"/>
      <x:c r="V2898" s="15" t="str">
        <x:v>London — Barratt Way Industrial Estate</x:v>
      </x:c>
      <x:c r="W2898" s="15" t="str">
        <x:v>Individual unit ≤15,000 sq ft</x:v>
      </x:c>
      <x:c r="X2898" s="13" t="n">
        <x:f>IF(N2898="Yes",L2898,0)</x:f>
        <x:v>24</x:v>
      </x:c>
      <x:c r="Y2898" s="14" t="n">
        <x:v>1</x:v>
      </x:c>
      <x:c r="Z2898" s="13" t="str">
        <x:v>Industrial / workshop / storage</x:v>
      </x:c>
    </x:row>
    <x:row r="2899" ht="62" customHeight="1">
      <x:c r="A2899" s="13" t="str">
        <x:v>SE1919</x:v>
      </x:c>
      <x:c r="B2899" s="15" t="str">
        <x:v>London</x:v>
      </x:c>
      <x:c r="C2899" s="15" t="str">
        <x:v>Chessington</x:v>
      </x:c>
      <x:c r="D2899" s="14"/>
      <x:c r="E2899" s="13" t="str">
        <x:v>Town</x:v>
      </x:c>
      <x:c r="F2899" s="15" t="str">
        <x:v>Barwell Business Park</x:v>
      </x:c>
      <x:c r="G2899" s="15" t="str">
        <x:v>Unit 22 Barwell Business Park, Leatherhead Road, Chessington KT9</x:v>
      </x:c>
      <x:c r="H2899" s="13" t="str">
        <x:v>Current</x:v>
      </x:c>
      <x:c r="I2899" s="14" t="n">
        <x:v>5524</x:v>
      </x:c>
      <x:c r="J2899" s="13" t="str">
        <x:f>IF(AND(ISNUMBER(I2899),I2899&gt;0),IF(I2899&lt;=1000,"1–1,000",IF(I2899&lt;=2500,"1,001–2,500",IF(I2899&lt;=5000,"2,501–5,000",IF(I2899&lt;=10000,"5,001–10,000","10,001–15,000")))),"5,001–10,000")</x:f>
        <x:v>5,001–10,000</x:v>
      </x:c>
      <x:c r="K2899" s="16"/>
      <x:c r="L2899" s="43" t="str">
        <x:f>IF(AND(ISNUMBER(I2899),I2899&gt;0,ISNUMBER(K2899),K2899&gt;0),K2899/I2899,"n.a.")</x:f>
        <x:v>n.a.</x:v>
      </x:c>
      <x:c r="M2899" s="43"/>
      <x:c r="N2899" s="13" t="str">
        <x:v>No</x:v>
      </x:c>
      <x:c r="O2899" s="15" t="str">
        <x:v>Not stated in reviewed card</x:v>
      </x:c>
      <x:c r="P2899" s="15" t="str">
        <x:v>1 electric level access loading door</x:v>
      </x:c>
      <x:c r="Q2899" s="15" t="str">
        <x:v>Advertised industrial unit with warehouse space.</x:v>
      </x:c>
      <x:c r="R2899"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899" s="15" t="str">
        <x:v>https://www.zoopla.co.uk/to-rent/commercial/details/71679963/</x:v>
      </x:c>
      <x:c r="T2899" s="15" t="str">
        <x:v>https://www.zoopla.co.uk/to-rent/commercial/details/71679959/</x:v>
      </x:c>
      <x:c r="U2899" s="15" t="str"/>
      <x:c r="V2899" s="15" t="str">
        <x:v>London — Barwell Business Park</x:v>
      </x:c>
      <x:c r="W2899" s="15" t="str">
        <x:v>Individual unit ≤15,000 sq ft</x:v>
      </x:c>
      <x:c r="X2899" s="13" t="n">
        <x:f>IF(N2899="Yes",L2899,0)</x:f>
        <x:v>0</x:v>
      </x:c>
      <x:c r="Y2899" s="14" t="n">
        <x:v>1</x:v>
      </x:c>
      <x:c r="Z2899" s="13" t="str">
        <x:v>Industrial / workshop / storage</x:v>
      </x:c>
    </x:row>
    <x:row r="2900" ht="62" customHeight="1">
      <x:c r="A2900" s="13" t="str">
        <x:v>SE1920</x:v>
      </x:c>
      <x:c r="B2900" s="15" t="str">
        <x:v>London</x:v>
      </x:c>
      <x:c r="C2900" s="15" t="str">
        <x:v>Battersea</x:v>
      </x:c>
      <x:c r="D2900" s="14"/>
      <x:c r="E2900" s="13" t="str">
        <x:v>Town</x:v>
      </x:c>
      <x:c r="F2900" s="15" t="str">
        <x:v>Battersea Business Park</x:v>
      </x:c>
      <x:c r="G2900" s="15" t="str">
        <x:v>Unit 6, Battersea Business Park, Battersea, London, SW8 4UG</x:v>
      </x:c>
      <x:c r="H2900" s="13" t="str">
        <x:v>Current</x:v>
      </x:c>
      <x:c r="I2900" s="14" t="n">
        <x:v>3747</x:v>
      </x:c>
      <x:c r="J2900" s="13" t="str">
        <x:f>IF(AND(ISNUMBER(I2900),I2900&gt;0),IF(I2900&lt;=1000,"1–1,000",IF(I2900&lt;=2500,"1,001–2,500",IF(I2900&lt;=5000,"2,501–5,000",IF(I2900&lt;=10000,"5,001–10,000","10,001–15,000")))),"2,501–5,000")</x:f>
        <x:v>2,501–5,000</x:v>
      </x:c>
      <x:c r="K2900" s="16"/>
      <x:c r="L2900" s="43" t="str">
        <x:f>IF(AND(ISNUMBER(I2900),I2900&gt;0,ISNUMBER(K2900),K2900&gt;0),K2900/I2900,"n.a.")</x:f>
        <x:v>n.a.</x:v>
      </x:c>
      <x:c r="M2900" s="43"/>
      <x:c r="N2900" s="13" t="str">
        <x:v>No</x:v>
      </x:c>
      <x:c r="O2900" s="15" t="str">
        <x:v>Not stated in reviewed card</x:v>
      </x:c>
      <x:c r="P2900" s="15" t="str">
        <x:v>Not stated in reviewed card</x:v>
      </x:c>
      <x:c r="Q2900" s="15" t="str">
        <x:v>Advertised industrial unit. Card provides limited specification.</x:v>
      </x:c>
      <x:c r="R290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0" s="15" t="str">
        <x:v>https://www.rightmove.co.uk/properties/773347474945168#/?channel=COM_LET</x:v>
      </x:c>
      <x:c r="T2900" s="15" t="str"/>
      <x:c r="U2900" s="15" t="str"/>
      <x:c r="V2900" s="15" t="str">
        <x:v>London — Battersea Business Park</x:v>
      </x:c>
      <x:c r="W2900" s="15" t="str">
        <x:v>Individual unit ≤15,000 sq ft</x:v>
      </x:c>
      <x:c r="X2900" s="13" t="n">
        <x:f>IF(N2900="Yes",L2900,0)</x:f>
        <x:v>0</x:v>
      </x:c>
      <x:c r="Y2900" s="14" t="n">
        <x:v>1</x:v>
      </x:c>
      <x:c r="Z2900" s="13" t="str">
        <x:v>Industrial / workshop / storage</x:v>
      </x:c>
    </x:row>
    <x:row r="2901" ht="62" customHeight="1">
      <x:c r="A2901" s="13" t="str">
        <x:v>SE1921</x:v>
      </x:c>
      <x:c r="B2901" s="15" t="str">
        <x:v>London</x:v>
      </x:c>
      <x:c r="C2901" s="15" t="str">
        <x:v>Battersea</x:v>
      </x:c>
      <x:c r="D2901" s="14"/>
      <x:c r="E2901" s="13" t="str">
        <x:v>Town</x:v>
      </x:c>
      <x:c r="F2901" s="15" t="str">
        <x:v>Battersea Business Park</x:v>
      </x:c>
      <x:c r="G2901" s="15" t="str">
        <x:v>Unit 7, Battersea Business Park, Stewarts Road, London, SW8 4UG</x:v>
      </x:c>
      <x:c r="H2901" s="13" t="str">
        <x:v>Current</x:v>
      </x:c>
      <x:c r="I2901" s="14" t="n">
        <x:v>3388</x:v>
      </x:c>
      <x:c r="J2901" s="13" t="str">
        <x:f>IF(AND(ISNUMBER(I2901),I2901&gt;0),IF(I2901&lt;=1000,"1–1,000",IF(I2901&lt;=2500,"1,001–2,500",IF(I2901&lt;=5000,"2,501–5,000",IF(I2901&lt;=10000,"5,001–10,000","10,001–15,000")))),"2,501–5,000")</x:f>
        <x:v>2,501–5,000</x:v>
      </x:c>
      <x:c r="K2901" s="16"/>
      <x:c r="L2901" s="43" t="str">
        <x:f>IF(AND(ISNUMBER(I2901),I2901&gt;0,ISNUMBER(K2901),K2901&gt;0),K2901/I2901,"n.a.")</x:f>
        <x:v>n.a.</x:v>
      </x:c>
      <x:c r="M2901" s="43"/>
      <x:c r="N2901" s="13" t="str">
        <x:v>No</x:v>
      </x:c>
      <x:c r="O2901" s="15" t="str">
        <x:v>Not stated in reviewed card</x:v>
      </x:c>
      <x:c r="P2901" s="15" t="str">
        <x:v>Not stated in reviewed card</x:v>
      </x:c>
      <x:c r="Q2901" s="15" t="str">
        <x:v>Advertised industrial unit. Card provides limited specification.</x:v>
      </x:c>
      <x:c r="R290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1" s="15" t="str">
        <x:v>https://www.rightmove.co.uk/properties/782134378372785#/?channel=COM_LET</x:v>
      </x:c>
      <x:c r="T2901" s="15" t="str"/>
      <x:c r="U2901" s="15" t="str"/>
      <x:c r="V2901" s="15" t="str">
        <x:v>London — Battersea Business Park</x:v>
      </x:c>
      <x:c r="W2901" s="15" t="str">
        <x:v>Individual unit ≤15,000 sq ft</x:v>
      </x:c>
      <x:c r="X2901" s="13" t="n">
        <x:f>IF(N2901="Yes",L2901,0)</x:f>
        <x:v>0</x:v>
      </x:c>
      <x:c r="Y2901" s="14" t="n">
        <x:v>1</x:v>
      </x:c>
      <x:c r="Z2901" s="13" t="str">
        <x:v>Industrial / workshop / storage</x:v>
      </x:c>
    </x:row>
    <x:row r="2902" ht="62" customHeight="1">
      <x:c r="A2902" s="13" t="str">
        <x:v>SE1922</x:v>
      </x:c>
      <x:c r="B2902" s="15" t="str">
        <x:v>London</x:v>
      </x:c>
      <x:c r="C2902" s="15" t="str">
        <x:v>Battersea</x:v>
      </x:c>
      <x:c r="D2902" s="14"/>
      <x:c r="E2902" s="13" t="str">
        <x:v>Town</x:v>
      </x:c>
      <x:c r="F2902" s="15" t="str">
        <x:v>Battersea Business Park</x:v>
      </x:c>
      <x:c r="G2902" s="15" t="str">
        <x:v>Unit 8, Battersea Business Park, Stewarts Road, London, SW8 4UG</x:v>
      </x:c>
      <x:c r="H2902" s="13" t="str">
        <x:v>Current</x:v>
      </x:c>
      <x:c r="I2902" s="14" t="n">
        <x:v>6670</x:v>
      </x:c>
      <x:c r="J2902" s="13" t="str">
        <x:f>IF(AND(ISNUMBER(I2902),I2902&gt;0),IF(I2902&lt;=1000,"1–1,000",IF(I2902&lt;=2500,"1,001–2,500",IF(I2902&lt;=5000,"2,501–5,000",IF(I2902&lt;=10000,"5,001–10,000","10,001–15,000")))),"5,001–10,000")</x:f>
        <x:v>5,001–10,000</x:v>
      </x:c>
      <x:c r="K2902" s="16"/>
      <x:c r="L2902" s="43" t="str">
        <x:f>IF(AND(ISNUMBER(I2902),I2902&gt;0,ISNUMBER(K2902),K2902&gt;0),K2902/I2902,"n.a.")</x:f>
        <x:v>n.a.</x:v>
      </x:c>
      <x:c r="M2902" s="43"/>
      <x:c r="N2902" s="13" t="str">
        <x:v>No</x:v>
      </x:c>
      <x:c r="O2902" s="15" t="str">
        <x:v>Not stated in reviewed card</x:v>
      </x:c>
      <x:c r="P2902" s="15" t="str">
        <x:v>Not stated in reviewed card</x:v>
      </x:c>
      <x:c r="Q2902" s="15" t="str">
        <x:v>Advertised commercial storage/workshop premises with warehouse space, trade counter use.</x:v>
      </x:c>
      <x:c r="R290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2" s="15" t="str">
        <x:v>https://www.rightmove.co.uk/properties/773359634297680#/?channel=COM_LET</x:v>
      </x:c>
      <x:c r="T2902" s="15" t="str"/>
      <x:c r="U2902" s="15" t="str"/>
      <x:c r="V2902" s="15" t="str">
        <x:v>London — Battersea Business Park</x:v>
      </x:c>
      <x:c r="W2902" s="15" t="str">
        <x:v>Individual unit ≤15,000 sq ft</x:v>
      </x:c>
      <x:c r="X2902" s="13" t="n">
        <x:f>IF(N2902="Yes",L2902,0)</x:f>
        <x:v>0</x:v>
      </x:c>
      <x:c r="Y2902" s="14" t="n">
        <x:v>1</x:v>
      </x:c>
      <x:c r="Z2902" s="13" t="str">
        <x:v>Industrial / workshop / storage</x:v>
      </x:c>
    </x:row>
    <x:row r="2903" ht="62" customHeight="1">
      <x:c r="A2903" s="13" t="str">
        <x:v>SE1923</x:v>
      </x:c>
      <x:c r="B2903" s="15" t="str">
        <x:v>London</x:v>
      </x:c>
      <x:c r="C2903" s="15" t="str">
        <x:v>Hackney</x:v>
      </x:c>
      <x:c r="D2903" s="14"/>
      <x:c r="E2903" s="13" t="str">
        <x:v>Town</x:v>
      </x:c>
      <x:c r="F2903" s="15" t="str">
        <x:v>Bayford Street Business Centre</x:v>
      </x:c>
      <x:c r="G2903" s="15" t="str">
        <x:v>Bayford Street Business Centre, Bayford Street, Hackney, E8 3SE</x:v>
      </x:c>
      <x:c r="H2903" s="13" t="str">
        <x:v>Current</x:v>
      </x:c>
      <x:c r="I2903" s="14" t="n">
        <x:v>4300</x:v>
      </x:c>
      <x:c r="J2903" s="13" t="str">
        <x:f>IF(AND(ISNUMBER(I2903),I2903&gt;0),IF(I2903&lt;=1000,"1–1,000",IF(I2903&lt;=2500,"1,001–2,500",IF(I2903&lt;=5000,"2,501–5,000",IF(I2903&lt;=10000,"5,001–10,000","10,001–15,000")))),"2,501–5,000")</x:f>
        <x:v>2,501–5,000</x:v>
      </x:c>
      <x:c r="K2903" s="16"/>
      <x:c r="L2903" s="43" t="str">
        <x:f>IF(AND(ISNUMBER(I2903),I2903&gt;0,ISNUMBER(K2903),K2903&gt;0),K2903/I2903,"n.a.")</x:f>
        <x:v>n.a.</x:v>
      </x:c>
      <x:c r="M2903" s="43"/>
      <x:c r="N2903" s="13" t="str">
        <x:v>No</x:v>
      </x:c>
      <x:c r="O2903" s="15" t="str">
        <x:v>Not stated in reviewed card</x:v>
      </x:c>
      <x:c r="P2903" s="15" t="str">
        <x:v>Not stated in reviewed card</x:v>
      </x:c>
      <x:c r="Q2903" s="15" t="str">
        <x:v>Advertised industrial unit. Card provides limited specification.</x:v>
      </x:c>
      <x:c r="R290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3" s="15" t="str">
        <x:v>https://www.zoopla.co.uk/to-rent/commercial/details/66445449/</x:v>
      </x:c>
      <x:c r="T2903" s="15" t="str">
        <x:v>https://www.rightmove.co.uk/properties/774604248032672#/?channel=COM_LET</x:v>
      </x:c>
      <x:c r="U2903" s="15" t="str"/>
      <x:c r="V2903" s="15" t="str">
        <x:v>London — Bayford Street Business Centre</x:v>
      </x:c>
      <x:c r="W2903" s="15" t="str">
        <x:v>Individual unit ≤15,000 sq ft</x:v>
      </x:c>
      <x:c r="X2903" s="13" t="n">
        <x:f>IF(N2903="Yes",L2903,0)</x:f>
        <x:v>0</x:v>
      </x:c>
      <x:c r="Y2903" s="14" t="n">
        <x:v>1</x:v>
      </x:c>
      <x:c r="Z2903" s="13" t="str">
        <x:v>Industrial / workshop / storage</x:v>
      </x:c>
    </x:row>
    <x:row r="2904" ht="75" customHeight="1">
      <x:c r="A2904" s="13" t="str">
        <x:v>SE1924</x:v>
      </x:c>
      <x:c r="B2904" s="15" t="str">
        <x:v>London</x:v>
      </x:c>
      <x:c r="C2904" s="15" t="str">
        <x:v>Beckton</x:v>
      </x:c>
      <x:c r="D2904" s="14"/>
      <x:c r="E2904" s="13" t="str">
        <x:v>Town</x:v>
      </x:c>
      <x:c r="F2904" s="15" t="str">
        <x:v>Beckton Trade Park</x:v>
      </x:c>
      <x:c r="G2904" s="15" t="str">
        <x:v>Unit 10, Beckton Trade Park, Eastbury Road, Beckton, E6 6LP</x:v>
      </x:c>
      <x:c r="H2904" s="13" t="str">
        <x:v>Uncertain</x:v>
      </x:c>
      <x:c r="I2904" s="14" t="n">
        <x:v>11371</x:v>
      </x:c>
      <x:c r="J2904" s="13" t="str">
        <x:f>IF(AND(ISNUMBER(I2904),I2904&gt;0),IF(I2904&lt;=1000,"1–1,000",IF(I2904&lt;=2500,"1,001–2,500",IF(I2904&lt;=5000,"2,501–5,000",IF(I2904&lt;=10000,"5,001–10,000","10,001–15,000")))),"10,001–15,000")</x:f>
        <x:v>10,001–15,000</x:v>
      </x:c>
      <x:c r="K2904" s="16"/>
      <x:c r="L2904" s="43" t="str">
        <x:f>IF(AND(ISNUMBER(I2904),I2904&gt;0,ISNUMBER(K2904),K2904&gt;0),K2904/I2904,"n.a.")</x:f>
        <x:v>n.a.</x:v>
      </x:c>
      <x:c r="M2904" s="43"/>
      <x:c r="N2904" s="13" t="str">
        <x:v>No</x:v>
      </x:c>
      <x:c r="O2904" s="15" t="str">
        <x:v>Not stated in reviewed card</x:v>
      </x:c>
      <x:c r="P2904" s="15" t="str">
        <x:v>Not stated in reviewed card</x:v>
      </x:c>
      <x:c r="Q2904" s="15" t="str">
        <x:v>Advertised industrial unit with trade counter use.</x:v>
      </x:c>
      <x:c r="R2904"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4" s="15" t="str">
        <x:v>https://www.zoopla.co.uk/to-rent/commercial/details/73132739/</x:v>
      </x:c>
      <x:c r="T2904" s="15" t="str">
        <x:v>https://www.rightmove.co.uk/properties/773376837259072#/?channel=COM_LET</x:v>
      </x:c>
      <x:c r="U2904" s="15" t="str"/>
      <x:c r="V2904" s="15" t="str">
        <x:v>London — Beckton Trade Park</x:v>
      </x:c>
      <x:c r="W2904" s="15" t="str">
        <x:v>Individual unit ≤15,000 sq ft</x:v>
      </x:c>
      <x:c r="X2904" s="13" t="n">
        <x:f>IF(N2904="Yes",L2904,0)</x:f>
        <x:v>0</x:v>
      </x:c>
      <x:c r="Y2904" s="14" t="n">
        <x:v>1</x:v>
      </x:c>
      <x:c r="Z2904" s="13" t="str">
        <x:v>Industrial / workshop / storage</x:v>
      </x:c>
    </x:row>
    <x:row r="2905" ht="75" customHeight="1">
      <x:c r="A2905" s="13" t="str">
        <x:v>SE1925</x:v>
      </x:c>
      <x:c r="B2905" s="15" t="str">
        <x:v>London</x:v>
      </x:c>
      <x:c r="C2905" s="15" t="str">
        <x:v>Beckton</x:v>
      </x:c>
      <x:c r="D2905" s="14"/>
      <x:c r="E2905" s="13" t="str">
        <x:v>Town</x:v>
      </x:c>
      <x:c r="F2905" s="15" t="str">
        <x:v>Beckton Trade Park</x:v>
      </x:c>
      <x:c r="G2905" s="15" t="str">
        <x:v>Unit 11, Beckton Trade Park, Eastbury Road, Beckton, E6 6LP</x:v>
      </x:c>
      <x:c r="H2905" s="13" t="str">
        <x:v>Uncertain</x:v>
      </x:c>
      <x:c r="I2905" s="14" t="n">
        <x:v>11190</x:v>
      </x:c>
      <x:c r="J2905" s="13" t="str">
        <x:f>IF(AND(ISNUMBER(I2905),I2905&gt;0),IF(I2905&lt;=1000,"1–1,000",IF(I2905&lt;=2500,"1,001–2,500",IF(I2905&lt;=5000,"2,501–5,000",IF(I2905&lt;=10000,"5,001–10,000","10,001–15,000")))),"10,001–15,000")</x:f>
        <x:v>10,001–15,000</x:v>
      </x:c>
      <x:c r="K2905" s="16"/>
      <x:c r="L2905" s="43" t="str">
        <x:f>IF(AND(ISNUMBER(I2905),I2905&gt;0,ISNUMBER(K2905),K2905&gt;0),K2905/I2905,"n.a.")</x:f>
        <x:v>n.a.</x:v>
      </x:c>
      <x:c r="M2905" s="43"/>
      <x:c r="N2905" s="13" t="str">
        <x:v>No</x:v>
      </x:c>
      <x:c r="O2905" s="15" t="str">
        <x:v>Not stated in reviewed card</x:v>
      </x:c>
      <x:c r="P2905" s="15" t="str">
        <x:v>Not stated in reviewed card</x:v>
      </x:c>
      <x:c r="Q2905" s="15" t="str">
        <x:v>Advertised industrial unit with trade counter use.</x:v>
      </x:c>
      <x:c r="R2905"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5" s="15" t="str">
        <x:v>https://www.zoopla.co.uk/to-rent/commercial/details/73137445/</x:v>
      </x:c>
      <x:c r="T2905" s="15" t="str">
        <x:v>https://www.rightmove.co.uk/properties/773376841432048#/?channel=COM_LET</x:v>
      </x:c>
      <x:c r="U2905" s="15" t="str"/>
      <x:c r="V2905" s="15" t="str">
        <x:v>London — Beckton Trade Park</x:v>
      </x:c>
      <x:c r="W2905" s="15" t="str">
        <x:v>Individual unit ≤15,000 sq ft</x:v>
      </x:c>
      <x:c r="X2905" s="13" t="n">
        <x:f>IF(N2905="Yes",L2905,0)</x:f>
        <x:v>0</x:v>
      </x:c>
      <x:c r="Y2905" s="14" t="n">
        <x:v>1</x:v>
      </x:c>
      <x:c r="Z2905" s="13" t="str">
        <x:v>Industrial / workshop / storage</x:v>
      </x:c>
    </x:row>
    <x:row r="2906" ht="75" customHeight="1">
      <x:c r="A2906" s="13" t="str">
        <x:v>SE1926</x:v>
      </x:c>
      <x:c r="B2906" s="15" t="str">
        <x:v>London</x:v>
      </x:c>
      <x:c r="C2906" s="15" t="str">
        <x:v>Beckton</x:v>
      </x:c>
      <x:c r="D2906" s="14"/>
      <x:c r="E2906" s="13" t="str">
        <x:v>Town</x:v>
      </x:c>
      <x:c r="F2906" s="15" t="str">
        <x:v>Beckton Trade Park</x:v>
      </x:c>
      <x:c r="G2906" s="15" t="str">
        <x:v>Unit 12, Beckton Trade Park, Eastbury Road, Beckton, E6 6LP</x:v>
      </x:c>
      <x:c r="H2906" s="13" t="str">
        <x:v>Uncertain</x:v>
      </x:c>
      <x:c r="I2906" s="14" t="n">
        <x:v>11435</x:v>
      </x:c>
      <x:c r="J2906" s="13" t="str">
        <x:f>IF(AND(ISNUMBER(I2906),I2906&gt;0),IF(I2906&lt;=1000,"1–1,000",IF(I2906&lt;=2500,"1,001–2,500",IF(I2906&lt;=5000,"2,501–5,000",IF(I2906&lt;=10000,"5,001–10,000","10,001–15,000")))),"10,001–15,000")</x:f>
        <x:v>10,001–15,000</x:v>
      </x:c>
      <x:c r="K2906" s="16"/>
      <x:c r="L2906" s="43" t="str">
        <x:f>IF(AND(ISNUMBER(I2906),I2906&gt;0,ISNUMBER(K2906),K2906&gt;0),K2906/I2906,"n.a.")</x:f>
        <x:v>n.a.</x:v>
      </x:c>
      <x:c r="M2906" s="43"/>
      <x:c r="N2906" s="13" t="str">
        <x:v>No</x:v>
      </x:c>
      <x:c r="O2906" s="15" t="str">
        <x:v>Not stated in reviewed card</x:v>
      </x:c>
      <x:c r="P2906" s="15" t="str">
        <x:v>Not stated in reviewed card</x:v>
      </x:c>
      <x:c r="Q2906" s="15" t="str">
        <x:v>Advertised industrial unit with trade counter use.</x:v>
      </x:c>
      <x:c r="R2906"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6" s="15" t="str">
        <x:v>https://www.zoopla.co.uk/to-rent/commercial/details/73133016/</x:v>
      </x:c>
      <x:c r="T2906" s="15" t="str">
        <x:v>https://www.rightmove.co.uk/properties/773376845547264#/?channel=COM_LET</x:v>
      </x:c>
      <x:c r="U2906" s="15" t="str"/>
      <x:c r="V2906" s="15" t="str">
        <x:v>London — Beckton Trade Park</x:v>
      </x:c>
      <x:c r="W2906" s="15" t="str">
        <x:v>Individual unit ≤15,000 sq ft</x:v>
      </x:c>
      <x:c r="X2906" s="13" t="n">
        <x:f>IF(N2906="Yes",L2906,0)</x:f>
        <x:v>0</x:v>
      </x:c>
      <x:c r="Y2906" s="14" t="n">
        <x:v>1</x:v>
      </x:c>
      <x:c r="Z2906" s="13" t="str">
        <x:v>Industrial / workshop / storage</x:v>
      </x:c>
    </x:row>
    <x:row r="2907" ht="88" customHeight="1">
      <x:c r="A2907" s="13" t="str">
        <x:v>SE1927</x:v>
      </x:c>
      <x:c r="B2907" s="15" t="str">
        <x:v>London</x:v>
      </x:c>
      <x:c r="C2907" s="15" t="str">
        <x:v>Sutton</x:v>
      </x:c>
      <x:c r="D2907" s="14"/>
      <x:c r="E2907" s="13" t="str">
        <x:v>Town</x:v>
      </x:c>
      <x:c r="F2907" s="15" t="str">
        <x:v>Beddington Trading Estate</x:v>
      </x:c>
      <x:c r="G2907" s="15" t="str">
        <x:v>Unit 10, Beddington Trading Estate, Bath House Road, Beddington, Sutton, CR0 4TT</x:v>
      </x:c>
      <x:c r="H2907" s="13" t="str">
        <x:v>Current</x:v>
      </x:c>
      <x:c r="I2907" s="14" t="n">
        <x:v>12774</x:v>
      </x:c>
      <x:c r="J2907" s="13" t="str">
        <x:f>IF(AND(ISNUMBER(I2907),I2907&gt;0),IF(I2907&lt;=1000,"1–1,000",IF(I2907&lt;=2500,"1,001–2,500",IF(I2907&lt;=5000,"2,501–5,000",IF(I2907&lt;=10000,"5,001–10,000","10,001–15,000")))),"10,001–15,000")</x:f>
        <x:v>10,001–15,000</x:v>
      </x:c>
      <x:c r="K2907" s="16" t="n">
        <x:v>2844000</x:v>
      </x:c>
      <x:c r="L2907" s="43" t="n">
        <x:f>IF(AND(ISNUMBER(I2907),I2907&gt;0,ISNUMBER(K2907),K2907&gt;0),K2907/I2907,"n.a.")</x:f>
        <x:v>222.6397369657116</x:v>
      </x:c>
      <x:c r="M2907" s="43"/>
      <x:c r="N2907" s="13" t="str">
        <x:v>No</x:v>
      </x:c>
      <x:c r="O2907" s="15" t="str">
        <x:v>eaves height, three phase power and roller sh; 6.49m eaves height, three phase powe</x:v>
      </x:c>
      <x:c r="P2907" s="15" t="str">
        <x:v>49m eaves height, three phase power and roller shutter</x:v>
      </x:c>
      <x:c r="Q2907" s="15" t="str">
        <x:v>Advertised industrial unit with ancillary office accommodation, yard/loading area, parking, three-phase power, secure/gated access.</x:v>
      </x:c>
      <x:c r="R2907" s="15" t="str">
        <x:v>Advertised to let 5 agent/portal adverts reconciled to one demise; no additional unit count. Conflicting advertised annual/annualised asks: £237,000, £2,844,000.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07" s="15" t="str">
        <x:v>https://www.zoopla.co.uk/to-rent/commercial/details/67505446/</x:v>
      </x:c>
      <x:c r="T2907" s="15" t="str">
        <x:v>https://www.zoopla.co.uk/to-rent/commercial/details/67411483/</x:v>
      </x:c>
      <x:c r="U2907" s="15" t="str">
        <x:v>https://www.rightmove.co.uk/properties/780142043996816#/?channel=COM_LET
https://www.rightmove.co.uk/properties/760906122976352#/?channel=COM_LET
https://www.rightmove.co.uk/properties/758582119924416#/?channel=COM_LET</x:v>
      </x:c>
      <x:c r="V2907" s="15" t="str">
        <x:v>London — Beddington Trading Estate</x:v>
      </x:c>
      <x:c r="W2907" s="15" t="str">
        <x:v>Individual unit ≤15,000 sq ft</x:v>
      </x:c>
      <x:c r="X2907" s="13" t="n">
        <x:f>IF(N2907="Yes",L2907,0)</x:f>
        <x:v>0</x:v>
      </x:c>
      <x:c r="Y2907" s="14" t="n">
        <x:v>1</x:v>
      </x:c>
      <x:c r="Z2907" s="13" t="str">
        <x:v>Industrial / workshop / storage</x:v>
      </x:c>
    </x:row>
    <x:row r="2908" ht="75" customHeight="1">
      <x:c r="A2908" s="13" t="str">
        <x:v>SE1928</x:v>
      </x:c>
      <x:c r="B2908" s="15" t="str">
        <x:v>London</x:v>
      </x:c>
      <x:c r="C2908" s="15" t="str">
        <x:v>Croydon</x:v>
      </x:c>
      <x:c r="D2908" s="14"/>
      <x:c r="E2908" s="13" t="str">
        <x:v>Town</x:v>
      </x:c>
      <x:c r="F2908" s="15" t="str">
        <x:v>Beddington Trading Estate</x:v>
      </x:c>
      <x:c r="G2908" s="15" t="str">
        <x:v>Unit 9, Beddington Trading Estate, Bath House Road, Croydon CR0 4TT</x:v>
      </x:c>
      <x:c r="H2908" s="13" t="str">
        <x:v>Current</x:v>
      </x:c>
      <x:c r="I2908" s="14" t="n">
        <x:v>12974</x:v>
      </x:c>
      <x:c r="J2908" s="13" t="str">
        <x:f>IF(AND(ISNUMBER(I2908),I2908&gt;0),IF(I2908&lt;=1000,"1–1,000",IF(I2908&lt;=2500,"1,001–2,500",IF(I2908&lt;=5000,"2,501–5,000",IF(I2908&lt;=10000,"5,001–10,000","10,001–15,000")))),"10,001–15,000")</x:f>
        <x:v>10,001–15,000</x:v>
      </x:c>
      <x:c r="K2908" s="16" t="n">
        <x:v>240000</x:v>
      </x:c>
      <x:c r="L2908" s="43" t="n">
        <x:f>IF(AND(ISNUMBER(I2908),I2908&gt;0,ISNUMBER(K2908),K2908&gt;0),K2908/I2908,"n.a.")</x:f>
        <x:v>18.49853553260367</x:v>
      </x:c>
      <x:c r="M2908" s="43"/>
      <x:c r="N2908" s="13" t="str">
        <x:v>Yes</x:v>
      </x:c>
      <x:c r="O2908" s="15" t="str">
        <x:v>Not stated in reviewed card</x:v>
      </x:c>
      <x:c r="P2908" s="15" t="str">
        <x:v>3-phase power and roller shutter</x:v>
      </x:c>
      <x:c r="Q2908" s="15" t="str">
        <x:v>Advertised commercial storage/workshop premises with warehouse space, ancillary office accommodation, yard/loading area, parking, three-phase power, secure/gated access.</x:v>
      </x:c>
      <x:c r="R290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08" s="15" t="str">
        <x:v>https://www.zoopla.co.uk/to-rent/commercial/details/73355423/</x:v>
      </x:c>
      <x:c r="T2908" s="15" t="str">
        <x:v>https://www.rightmove.co.uk/properties/745869266149793#/?channel=COM_LET</x:v>
      </x:c>
      <x:c r="U2908" s="15" t="str"/>
      <x:c r="V2908" s="15" t="str">
        <x:v>London — Beddington Trading Estate</x:v>
      </x:c>
      <x:c r="W2908" s="15" t="str">
        <x:v>Individual unit ≤15,000 sq ft</x:v>
      </x:c>
      <x:c r="X2908" s="13" t="n">
        <x:f>IF(N2908="Yes",L2908,0)</x:f>
        <x:v>18.49853553260367</x:v>
      </x:c>
      <x:c r="Y2908" s="14" t="n">
        <x:v>1</x:v>
      </x:c>
      <x:c r="Z2908" s="13" t="str">
        <x:v>Industrial / workshop / storage</x:v>
      </x:c>
    </x:row>
    <x:row r="2909" ht="62" customHeight="1">
      <x:c r="A2909" s="13" t="str">
        <x:v>SE1929</x:v>
      </x:c>
      <x:c r="B2909" s="15" t="str">
        <x:v>London</x:v>
      </x:c>
      <x:c r="C2909" s="15" t="str">
        <x:v>London (SE26)</x:v>
      </x:c>
      <x:c r="D2909" s="14"/>
      <x:c r="E2909" s="13" t="str">
        <x:v>Town</x:v>
      </x:c>
      <x:c r="F2909" s="15" t="str">
        <x:v>Bell Green Trade Park</x:v>
      </x:c>
      <x:c r="G2909" s="15" t="str">
        <x:v>Unit A2, Bell Green Trade Park, Sydenham, SE26 4PR</x:v>
      </x:c>
      <x:c r="H2909" s="13" t="str">
        <x:v>Current</x:v>
      </x:c>
      <x:c r="I2909" s="14" t="n">
        <x:v>4652</x:v>
      </x:c>
      <x:c r="J2909" s="13" t="str">
        <x:f>IF(AND(ISNUMBER(I2909),I2909&gt;0),IF(I2909&lt;=1000,"1–1,000",IF(I2909&lt;=2500,"1,001–2,500",IF(I2909&lt;=5000,"2,501–5,000",IF(I2909&lt;=10000,"5,001–10,000","10,001–15,000")))),"2,501–5,000")</x:f>
        <x:v>2,501–5,000</x:v>
      </x:c>
      <x:c r="K2909" s="16"/>
      <x:c r="L2909" s="43" t="str">
        <x:f>IF(AND(ISNUMBER(I2909),I2909&gt;0,ISNUMBER(K2909),K2909&gt;0),K2909/I2909,"n.a.")</x:f>
        <x:v>n.a.</x:v>
      </x:c>
      <x:c r="M2909" s="43"/>
      <x:c r="N2909" s="13" t="str">
        <x:v>No</x:v>
      </x:c>
      <x:c r="O2909" s="15" t="str">
        <x:v>Not stated in reviewed card</x:v>
      </x:c>
      <x:c r="P2909" s="15" t="str">
        <x:v>Not stated in reviewed card</x:v>
      </x:c>
      <x:c r="Q2909" s="15" t="str">
        <x:v>Advertised commercial storage/workshop premises with trade counter use.</x:v>
      </x:c>
      <x:c r="R290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09" s="15" t="str">
        <x:v>https://www.rightmove.co.uk/properties/773404030927520#/?channel=COM_LET</x:v>
      </x:c>
      <x:c r="T2909" s="15" t="str"/>
      <x:c r="U2909" s="15" t="str"/>
      <x:c r="V2909" s="15" t="str">
        <x:v>London — Bell Green Trade Park</x:v>
      </x:c>
      <x:c r="W2909" s="15" t="str">
        <x:v>Individual unit ≤15,000 sq ft</x:v>
      </x:c>
      <x:c r="X2909" s="13" t="n">
        <x:f>IF(N2909="Yes",L2909,0)</x:f>
        <x:v>0</x:v>
      </x:c>
      <x:c r="Y2909" s="14" t="n">
        <x:v>1</x:v>
      </x:c>
      <x:c r="Z2909" s="13" t="str">
        <x:v>Industrial / workshop / storage</x:v>
      </x:c>
    </x:row>
    <x:row r="2910" ht="75" customHeight="1">
      <x:c r="A2910" s="13" t="str">
        <x:v>SE1930</x:v>
      </x:c>
      <x:c r="B2910" s="15" t="str">
        <x:v>London</x:v>
      </x:c>
      <x:c r="C2910" s="15" t="str">
        <x:v>Chiswick</x:v>
      </x:c>
      <x:c r="D2910" s="14"/>
      <x:c r="E2910" s="13" t="str">
        <x:v>Town</x:v>
      </x:c>
      <x:c r="F2910" s="15" t="str">
        <x:v>Bell Industrial Estate</x:v>
      </x:c>
      <x:c r="G2910" s="15" t="str">
        <x:v>Unit 4 Bell Industrial Estate, Cunnington Street, Chiswick, W4 5HB</x:v>
      </x:c>
      <x:c r="H2910" s="13" t="str">
        <x:v>Current</x:v>
      </x:c>
      <x:c r="I2910" s="14" t="n">
        <x:v>2249</x:v>
      </x:c>
      <x:c r="J2910" s="13" t="str">
        <x:f>IF(AND(ISNUMBER(I2910),I2910&gt;0),IF(I2910&lt;=1000,"1–1,000",IF(I2910&lt;=2500,"1,001–2,500",IF(I2910&lt;=5000,"2,501–5,000",IF(I2910&lt;=10000,"5,001–10,000","10,001–15,000")))),"1,001–2,500")</x:f>
        <x:v>1,001–2,500</x:v>
      </x:c>
      <x:c r="K2910" s="16" t="n">
        <x:v>45000</x:v>
      </x:c>
      <x:c r="L2910" s="43" t="n">
        <x:f>IF(AND(ISNUMBER(I2910),I2910&gt;0,ISNUMBER(K2910),K2910&gt;0),K2910/I2910,"n.a.")</x:f>
        <x:v>20.008892841262785</x:v>
      </x:c>
      <x:c r="M2910" s="43"/>
      <x:c r="N2910" s="13" t="str">
        <x:v>Yes</x:v>
      </x:c>
      <x:c r="O2910" s="15" t="str">
        <x:v>Not stated in reviewed card</x:v>
      </x:c>
      <x:c r="P2910" s="15" t="str">
        <x:v>Not stated in reviewed card</x:v>
      </x:c>
      <x:c r="Q2910" s="15" t="str">
        <x:v>Advertised industrial unit with parking.</x:v>
      </x:c>
      <x:c r="R291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0" s="15" t="str">
        <x:v>https://www.zoopla.co.uk/to-rent/commercial/details/74242834/</x:v>
      </x:c>
      <x:c r="T2910" s="15" t="str">
        <x:v>https://www.rightmove.co.uk/properties/774685248275936#/?channel=COM_LET</x:v>
      </x:c>
      <x:c r="U2910" s="15" t="str"/>
      <x:c r="V2910" s="15" t="str">
        <x:v>London — Bell Industrial Estate</x:v>
      </x:c>
      <x:c r="W2910" s="15" t="str">
        <x:v>Individual unit ≤15,000 sq ft</x:v>
      </x:c>
      <x:c r="X2910" s="13" t="n">
        <x:f>IF(N2910="Yes",L2910,0)</x:f>
        <x:v>20.008892841262785</x:v>
      </x:c>
      <x:c r="Y2910" s="14" t="n">
        <x:v>1</x:v>
      </x:c>
      <x:c r="Z2910" s="13" t="str">
        <x:v>Industrial / workshop / storage</x:v>
      </x:c>
    </x:row>
    <x:row r="2911" ht="62" customHeight="1">
      <x:c r="A2911" s="13" t="str">
        <x:v>SE1931</x:v>
      </x:c>
      <x:c r="B2911" s="15" t="str">
        <x:v>London</x:v>
      </x:c>
      <x:c r="C2911" s="15" t="str">
        <x:v>Belvedere</x:v>
      </x:c>
      <x:c r="D2911" s="14"/>
      <x:c r="E2911" s="13" t="str">
        <x:v>Town</x:v>
      </x:c>
      <x:c r="F2911" s="15" t="str">
        <x:v>Belvedere Business Park</x:v>
      </x:c>
      <x:c r="G2911" s="15" t="str">
        <x:v>9 Belvedere Business Park, Crabtree Manorway South, Belvedere, Kent DA17</x:v>
      </x:c>
      <x:c r="H2911" s="13" t="str">
        <x:v>Current</x:v>
      </x:c>
      <x:c r="I2911" s="14" t="n">
        <x:v>3783</x:v>
      </x:c>
      <x:c r="J2911" s="13" t="str">
        <x:f>IF(AND(ISNUMBER(I2911),I2911&gt;0),IF(I2911&lt;=1000,"1–1,000",IF(I2911&lt;=2500,"1,001–2,500",IF(I2911&lt;=5000,"2,501–5,000",IF(I2911&lt;=10000,"5,001–10,000","10,001–15,000")))),"2,501–5,000")</x:f>
        <x:v>2,501–5,000</x:v>
      </x:c>
      <x:c r="K2911" s="16" t="n">
        <x:v>60504</x:v>
      </x:c>
      <x:c r="L2911" s="43" t="n">
        <x:f>IF(AND(ISNUMBER(I2911),I2911&gt;0,ISNUMBER(K2911),K2911&gt;0),K2911/I2911,"n.a.")</x:f>
        <x:v>15.993655828707375</x:v>
      </x:c>
      <x:c r="M2911" s="43"/>
      <x:c r="N2911" s="13" t="str">
        <x:v>Yes</x:v>
      </x:c>
      <x:c r="O2911" s="15" t="str">
        <x:v>Not stated in reviewed card</x:v>
      </x:c>
      <x:c r="P2911" s="15" t="str">
        <x:v>Not stated in reviewed card</x:v>
      </x:c>
      <x:c r="Q2911" s="15" t="str">
        <x:v>Advertised industrial unit with warehouse space.</x:v>
      </x:c>
      <x:c r="R291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1" s="15" t="str">
        <x:v>https://www.zoopla.co.uk/to-rent/commercial/details/74039992/</x:v>
      </x:c>
      <x:c r="T2911" s="15" t="str"/>
      <x:c r="U2911" s="15" t="str"/>
      <x:c r="V2911" s="15" t="str">
        <x:v>London — Belvedere Business Park</x:v>
      </x:c>
      <x:c r="W2911" s="15" t="str">
        <x:v>Individual unit ≤15,000 sq ft</x:v>
      </x:c>
      <x:c r="X2911" s="13" t="n">
        <x:f>IF(N2911="Yes",L2911,0)</x:f>
        <x:v>15.993655828707375</x:v>
      </x:c>
      <x:c r="Y2911" s="14" t="n">
        <x:v>1</x:v>
      </x:c>
      <x:c r="Z2911" s="13" t="str">
        <x:v>Industrial / workshop / storage</x:v>
      </x:c>
    </x:row>
    <x:row r="2912" ht="62" customHeight="1">
      <x:c r="A2912" s="13" t="str">
        <x:v>SE1932</x:v>
      </x:c>
      <x:c r="B2912" s="15" t="str">
        <x:v>London</x:v>
      </x:c>
      <x:c r="C2912" s="15" t="str">
        <x:v>Bermondsey</x:v>
      </x:c>
      <x:c r="D2912" s="14"/>
      <x:c r="E2912" s="13" t="str">
        <x:v>Town</x:v>
      </x:c>
      <x:c r="F2912" s="15" t="str">
        <x:v>Bermondsey Trading Estate</x:v>
      </x:c>
      <x:c r="G2912" s="15" t="str">
        <x:v>Unit 21, Bermondsey Trading Estate, Rotherhithe New Road, Bermondsey, SE16 3LL</x:v>
      </x:c>
      <x:c r="H2912" s="13" t="str">
        <x:v>Current</x:v>
      </x:c>
      <x:c r="I2912" s="14" t="n">
        <x:v>5243</x:v>
      </x:c>
      <x:c r="J2912" s="13" t="str">
        <x:f>IF(AND(ISNUMBER(I2912),I2912&gt;0),IF(I2912&lt;=1000,"1–1,000",IF(I2912&lt;=2500,"1,001–2,500",IF(I2912&lt;=5000,"2,501–5,000",IF(I2912&lt;=10000,"5,001–10,000","10,001–15,000")))),"5,001–10,000")</x:f>
        <x:v>5,001–10,000</x:v>
      </x:c>
      <x:c r="K2912" s="16"/>
      <x:c r="L2912" s="43" t="str">
        <x:f>IF(AND(ISNUMBER(I2912),I2912&gt;0,ISNUMBER(K2912),K2912&gt;0),K2912/I2912,"n.a.")</x:f>
        <x:v>n.a.</x:v>
      </x:c>
      <x:c r="M2912" s="43"/>
      <x:c r="N2912" s="13" t="str">
        <x:v>No</x:v>
      </x:c>
      <x:c r="O2912" s="15" t="str">
        <x:v>Not stated in reviewed card</x:v>
      </x:c>
      <x:c r="P2912" s="15" t="str">
        <x:v>Not stated in reviewed card</x:v>
      </x:c>
      <x:c r="Q2912" s="15" t="str">
        <x:v>Advertised industrial unit with warehouse space, refurbished specification.</x:v>
      </x:c>
      <x:c r="R291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12" s="15" t="str">
        <x:v>https://www.zoopla.co.uk/to-rent/commercial/details/72460545/</x:v>
      </x:c>
      <x:c r="T2912" s="15" t="str">
        <x:v>https://www.rightmove.co.uk/properties/773332736163568#/?channel=COM_LET</x:v>
      </x:c>
      <x:c r="U2912" s="15" t="str"/>
      <x:c r="V2912" s="15" t="str">
        <x:v>London — Bermondsey Trading Estate</x:v>
      </x:c>
      <x:c r="W2912" s="15" t="str">
        <x:v>Individual unit ≤15,000 sq ft</x:v>
      </x:c>
      <x:c r="X2912" s="13" t="n">
        <x:f>IF(N2912="Yes",L2912,0)</x:f>
        <x:v>0</x:v>
      </x:c>
      <x:c r="Y2912" s="14" t="n">
        <x:v>1</x:v>
      </x:c>
      <x:c r="Z2912" s="13" t="str">
        <x:v>Industrial / workshop / storage</x:v>
      </x:c>
    </x:row>
    <x:row r="2913" ht="88" customHeight="1">
      <x:c r="A2913" s="13" t="str">
        <x:v>SE1933</x:v>
      </x:c>
      <x:c r="B2913" s="15" t="str">
        <x:v>London</x:v>
      </x:c>
      <x:c r="C2913" s="15" t="str">
        <x:v>Bermondsey</x:v>
      </x:c>
      <x:c r="D2913" s="14"/>
      <x:c r="E2913" s="13" t="str">
        <x:v>Town</x:v>
      </x:c>
      <x:c r="F2913" s="15" t="str">
        <x:v>Bermondsey Trading Estate</x:v>
      </x:c>
      <x:c r="G2913" s="15" t="str">
        <x:v>Unit 4, Bermondsey Trading Estate, Rotherhithe New Road, Bermondsey, SE16 3LL</x:v>
      </x:c>
      <x:c r="H2913" s="13" t="str">
        <x:v>Uncertain</x:v>
      </x:c>
      <x:c r="I2913" s="14" t="n">
        <x:v>5355</x:v>
      </x:c>
      <x:c r="J2913" s="13" t="str">
        <x:f>IF(AND(ISNUMBER(I2913),I2913&gt;0),IF(I2913&lt;=1000,"1–1,000",IF(I2913&lt;=2500,"1,001–2,500",IF(I2913&lt;=5000,"2,501–5,000",IF(I2913&lt;=10000,"5,001–10,000","10,001–15,000")))),"5,001–10,000")</x:f>
        <x:v>5,001–10,000</x:v>
      </x:c>
      <x:c r="K2913" s="16" t="n">
        <x:v>185004</x:v>
      </x:c>
      <x:c r="L2913" s="43" t="n">
        <x:f>IF(AND(ISNUMBER(I2913),I2913&gt;0,ISNUMBER(K2913),K2913&gt;0),K2913/I2913,"n.a.")</x:f>
        <x:v>34.547899159663864</x:v>
      </x:c>
      <x:c r="M2913" s="43"/>
      <x:c r="N2913" s="13" t="str">
        <x:v>No</x:v>
      </x:c>
      <x:c r="O2913" s="15" t="str">
        <x:v>Not stated in reviewed card</x:v>
      </x:c>
      <x:c r="P2913" s="15" t="str">
        <x:v>Not stated in reviewed card</x:v>
      </x:c>
      <x:c r="Q2913" s="15" t="str">
        <x:v>Advertised industrial unit with trade counter use, refurbished specification.</x:v>
      </x:c>
      <x:c r="R2913" s="15" t="str">
        <x:v>Uncertain 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3" s="15" t="str">
        <x:v>https://www.zoopla.co.uk/to-rent/commercial/details/72688732/</x:v>
      </x:c>
      <x:c r="T2913" s="15" t="str">
        <x:v>https://www.zoopla.co.uk/to-rent/commercial/details/71370656/</x:v>
      </x:c>
      <x:c r="U2913" s="15" t="str">
        <x:v>https://www.rightmove.co.uk/properties/773382031977680#/?channel=COM_LET</x:v>
      </x:c>
      <x:c r="V2913" s="15" t="str">
        <x:v>London — Bermondsey Trading Estate</x:v>
      </x:c>
      <x:c r="W2913" s="15" t="str">
        <x:v>Individual unit ≤15,000 sq ft</x:v>
      </x:c>
      <x:c r="X2913" s="13" t="n">
        <x:f>IF(N2913="Yes",L2913,0)</x:f>
        <x:v>0</x:v>
      </x:c>
      <x:c r="Y2913" s="14" t="n">
        <x:v>1</x:v>
      </x:c>
      <x:c r="Z2913" s="13" t="str">
        <x:v>Industrial / workshop / storage</x:v>
      </x:c>
    </x:row>
    <x:row r="2914" ht="75" customHeight="1">
      <x:c r="A2914" s="13" t="str">
        <x:v>SE1934</x:v>
      </x:c>
      <x:c r="B2914" s="15" t="str">
        <x:v>London</x:v>
      </x:c>
      <x:c r="C2914" s="15" t="str">
        <x:v>Bermondsey</x:v>
      </x:c>
      <x:c r="D2914" s="14"/>
      <x:c r="E2914" s="13" t="str">
        <x:v>Town</x:v>
      </x:c>
      <x:c r="F2914" s="15" t="str">
        <x:v>Bermondsey Trading Estate - Arches</x:v>
      </x:c>
      <x:c r="G2914" s="15" t="str">
        <x:v>Bermondsey Trading Estate - Arches, Bermondsey, London, SE16 3LL</x:v>
      </x:c>
      <x:c r="H2914" s="13" t="str">
        <x:v>Current</x:v>
      </x:c>
      <x:c r="I2914" s="14" t="n">
        <x:v>2121</x:v>
      </x:c>
      <x:c r="J2914" s="13" t="str">
        <x:f>IF(AND(ISNUMBER(I2914),I2914&gt;0),IF(I2914&lt;=1000,"1–1,000",IF(I2914&lt;=2500,"1,001–2,500",IF(I2914&lt;=5000,"2,501–5,000",IF(I2914&lt;=10000,"5,001–10,000","10,001–15,000")))),"1,001–2,500")</x:f>
        <x:v>1,001–2,500</x:v>
      </x:c>
      <x:c r="K2914" s="16" t="n">
        <x:v>48780</x:v>
      </x:c>
      <x:c r="L2914" s="43" t="n">
        <x:f>IF(AND(ISNUMBER(I2914),I2914&gt;0,ISNUMBER(K2914),K2914&gt;0),K2914/I2914,"n.a.")</x:f>
        <x:v>22.998585572842998</x:v>
      </x:c>
      <x:c r="M2914" s="43"/>
      <x:c r="N2914" s="13" t="str">
        <x:v>Yes</x:v>
      </x:c>
      <x:c r="O2914" s="15" t="str">
        <x:v>Not stated in reviewed card</x:v>
      </x:c>
      <x:c r="P2914" s="15" t="str">
        <x:v>Not stated in reviewed card</x:v>
      </x:c>
      <x:c r="Q2914" s="15" t="str">
        <x:v>Advertised commercial storage/workshop premises with trade counter use, refurbished specification.</x:v>
      </x:c>
      <x:c r="R291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4" s="15" t="str">
        <x:v>https://www.zoopla.co.uk/to-rent/commercial/details/69004357/</x:v>
      </x:c>
      <x:c r="T2914" s="15" t="str">
        <x:v>https://www.rightmove.co.uk/properties/773347540037888#/?channel=COM_LET</x:v>
      </x:c>
      <x:c r="U2914" s="15" t="str"/>
      <x:c r="V2914" s="15" t="str">
        <x:v>London — Bermondsey Trading Estate - Arches</x:v>
      </x:c>
      <x:c r="W2914" s="15" t="str">
        <x:v>Individual unit ≤15,000 sq ft</x:v>
      </x:c>
      <x:c r="X2914" s="13" t="n">
        <x:f>IF(N2914="Yes",L2914,0)</x:f>
        <x:v>22.998585572842998</x:v>
      </x:c>
      <x:c r="Y2914" s="14" t="n">
        <x:v>1</x:v>
      </x:c>
      <x:c r="Z2914" s="13" t="str">
        <x:v>Industrial / workshop / storage</x:v>
      </x:c>
    </x:row>
    <x:row r="2915" ht="62" customHeight="1">
      <x:c r="A2915" s="13" t="str">
        <x:v>SE1935</x:v>
      </x:c>
      <x:c r="B2915" s="15" t="str">
        <x:v>London</x:v>
      </x:c>
      <x:c r="C2915" s="15" t="str">
        <x:v>Thamesmead</x:v>
      </x:c>
      <x:c r="D2915" s="14"/>
      <x:c r="E2915" s="13" t="str">
        <x:v>Town</x:v>
      </x:c>
      <x:c r="F2915" s="15" t="str">
        <x:v>Birchmere Business Park</x:v>
      </x:c>
      <x:c r="G2915" s="15" t="str">
        <x:v>Unit 2 Birchmere Business Park, Nathan Way, Thamesmead, SE28 0AF</x:v>
      </x:c>
      <x:c r="H2915" s="13" t="str">
        <x:v>Current</x:v>
      </x:c>
      <x:c r="I2915" s="14" t="n">
        <x:v>10837</x:v>
      </x:c>
      <x:c r="J2915" s="13" t="str">
        <x:f>IF(AND(ISNUMBER(I2915),I2915&gt;0),IF(I2915&lt;=1000,"1–1,000",IF(I2915&lt;=2500,"1,001–2,500",IF(I2915&lt;=5000,"2,501–5,000",IF(I2915&lt;=10000,"5,001–10,000","10,001–15,000")))),"10,001–15,000")</x:f>
        <x:v>10,001–15,000</x:v>
      </x:c>
      <x:c r="K2915" s="16"/>
      <x:c r="L2915" s="43" t="str">
        <x:f>IF(AND(ISNUMBER(I2915),I2915&gt;0,ISNUMBER(K2915),K2915&gt;0),K2915/I2915,"n.a.")</x:f>
        <x:v>n.a.</x:v>
      </x:c>
      <x:c r="M2915" s="43"/>
      <x:c r="N2915" s="13" t="str">
        <x:v>No</x:v>
      </x:c>
      <x:c r="O2915" s="15" t="str">
        <x:v>Not stated in reviewed card</x:v>
      </x:c>
      <x:c r="P2915" s="15" t="str">
        <x:v>Not stated in reviewed card</x:v>
      </x:c>
      <x:c r="Q2915" s="15" t="str">
        <x:v>Advertised commercial storage/workshop premises with warehouse space, ancillary office accommodation, parking, refurbished specification.</x:v>
      </x:c>
      <x:c r="R2915"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15" s="15" t="str">
        <x:v>https://www.zoopla.co.uk/to-rent/commercial/details/71772624/</x:v>
      </x:c>
      <x:c r="T2915" s="15" t="str">
        <x:v>https://www.rightmove.co.uk/properties/773368476044449#/?channel=COM_LET</x:v>
      </x:c>
      <x:c r="U2915" s="15" t="str">
        <x:v>https://www.rightmove.co.uk/properties/773374935121248#/?channel=COM_LET</x:v>
      </x:c>
      <x:c r="V2915" s="15" t="str">
        <x:v>London — Birchmere Business Park</x:v>
      </x:c>
      <x:c r="W2915" s="15" t="str">
        <x:v>Individual unit ≤15,000 sq ft</x:v>
      </x:c>
      <x:c r="X2915" s="13" t="n">
        <x:f>IF(N2915="Yes",L2915,0)</x:f>
        <x:v>0</x:v>
      </x:c>
      <x:c r="Y2915" s="14" t="n">
        <x:v>1</x:v>
      </x:c>
      <x:c r="Z2915" s="13" t="str">
        <x:v>Industrial / workshop / storage</x:v>
      </x:c>
    </x:row>
    <x:row r="2916" ht="62" customHeight="1">
      <x:c r="A2916" s="13" t="str">
        <x:v>SE1936</x:v>
      </x:c>
      <x:c r="B2916" s="15" t="str">
        <x:v>London</x:v>
      </x:c>
      <x:c r="C2916" s="15" t="str">
        <x:v>Thamesmead</x:v>
      </x:c>
      <x:c r="D2916" s="14"/>
      <x:c r="E2916" s="13" t="str">
        <x:v>Town</x:v>
      </x:c>
      <x:c r="F2916" s="15" t="str">
        <x:v>Birchmere Business Park</x:v>
      </x:c>
      <x:c r="G2916" s="15" t="str">
        <x:v>Unit 2 Birchmere Business Park, Thamesmead, London SE28</x:v>
      </x:c>
      <x:c r="H2916" s="13" t="str">
        <x:v>Current</x:v>
      </x:c>
      <x:c r="I2916" s="14" t="n">
        <x:v>10540</x:v>
      </x:c>
      <x:c r="J2916" s="13" t="str">
        <x:f>IF(AND(ISNUMBER(I2916),I2916&gt;0),IF(I2916&lt;=1000,"1–1,000",IF(I2916&lt;=2500,"1,001–2,500",IF(I2916&lt;=5000,"2,501–5,000",IF(I2916&lt;=10000,"5,001–10,000","10,001–15,000")))),"10,001–15,000")</x:f>
        <x:v>10,001–15,000</x:v>
      </x:c>
      <x:c r="K2916" s="16"/>
      <x:c r="L2916" s="43" t="str">
        <x:f>IF(AND(ISNUMBER(I2916),I2916&gt;0,ISNUMBER(K2916),K2916&gt;0),K2916/I2916,"n.a.")</x:f>
        <x:v>n.a.</x:v>
      </x:c>
      <x:c r="M2916" s="43"/>
      <x:c r="N2916" s="13" t="str">
        <x:v>No</x:v>
      </x:c>
      <x:c r="O2916" s="15" t="str">
        <x:v>Not stated in reviewed card</x:v>
      </x:c>
      <x:c r="P2916" s="15" t="str">
        <x:v>Not stated in reviewed card</x:v>
      </x:c>
      <x:c r="Q2916" s="15" t="str">
        <x:v>Advertised industrial unit with refurbished specification.</x:v>
      </x:c>
      <x:c r="R291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16" s="15" t="str">
        <x:v>https://www.zoopla.co.uk/to-rent/commercial/details/74163548/</x:v>
      </x:c>
      <x:c r="T2916" s="15" t="str"/>
      <x:c r="U2916" s="15" t="str"/>
      <x:c r="V2916" s="15" t="str">
        <x:v>London — Birchmere Business Park</x:v>
      </x:c>
      <x:c r="W2916" s="15" t="str">
        <x:v>Individual unit ≤15,000 sq ft</x:v>
      </x:c>
      <x:c r="X2916" s="13" t="n">
        <x:f>IF(N2916="Yes",L2916,0)</x:f>
        <x:v>0</x:v>
      </x:c>
      <x:c r="Y2916" s="14" t="n">
        <x:v>1</x:v>
      </x:c>
      <x:c r="Z2916" s="13" t="str">
        <x:v>Industrial / workshop / storage</x:v>
      </x:c>
    </x:row>
    <x:row r="2917" ht="62" customHeight="1">
      <x:c r="A2917" s="13" t="str">
        <x:v>SE1937</x:v>
      </x:c>
      <x:c r="B2917" s="15" t="str">
        <x:v>London</x:v>
      </x:c>
      <x:c r="C2917" s="15" t="str">
        <x:v>Thamesmead</x:v>
      </x:c>
      <x:c r="D2917" s="14"/>
      <x:c r="E2917" s="13" t="str">
        <x:v>Town</x:v>
      </x:c>
      <x:c r="F2917" s="15" t="str">
        <x:v>Birchmere Business Park</x:v>
      </x:c>
      <x:c r="G2917" s="15" t="str">
        <x:v>Unit 3 Birchmere Business Park, Nathan Way, Thamesmead, SE28 0AF</x:v>
      </x:c>
      <x:c r="H2917" s="13" t="str">
        <x:v>Current</x:v>
      </x:c>
      <x:c r="I2917" s="14" t="n">
        <x:v>7921</x:v>
      </x:c>
      <x:c r="J2917" s="13" t="str">
        <x:f>IF(AND(ISNUMBER(I2917),I2917&gt;0),IF(I2917&lt;=1000,"1–1,000",IF(I2917&lt;=2500,"1,001–2,500",IF(I2917&lt;=5000,"2,501–5,000",IF(I2917&lt;=10000,"5,001–10,000","10,001–15,000")))),"5,001–10,000")</x:f>
        <x:v>5,001–10,000</x:v>
      </x:c>
      <x:c r="K2917" s="16"/>
      <x:c r="L2917" s="43" t="str">
        <x:f>IF(AND(ISNUMBER(I2917),I2917&gt;0,ISNUMBER(K2917),K2917&gt;0),K2917/I2917,"n.a.")</x:f>
        <x:v>n.a.</x:v>
      </x:c>
      <x:c r="M2917" s="43"/>
      <x:c r="N2917" s="13" t="str">
        <x:v>No</x:v>
      </x:c>
      <x:c r="O2917" s="15" t="str">
        <x:v>Not stated in reviewed card</x:v>
      </x:c>
      <x:c r="P2917" s="15" t="str">
        <x:v>Not stated in reviewed card</x:v>
      </x:c>
      <x:c r="Q2917" s="15" t="str">
        <x:v>Advertised commercial storage/workshop premises with warehouse space, ancillary office accommodation, yard/loading area, parking, secure/gated access, refurbished specification.</x:v>
      </x:c>
      <x:c r="R291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17" s="15" t="str">
        <x:v>https://www.rightmove.co.uk/properties/773384261249792#/?channel=COM_LET</x:v>
      </x:c>
      <x:c r="T2917" s="15" t="str"/>
      <x:c r="U2917" s="15" t="str"/>
      <x:c r="V2917" s="15" t="str">
        <x:v>London — Birchmere Business Park</x:v>
      </x:c>
      <x:c r="W2917" s="15" t="str">
        <x:v>Individual unit ≤15,000 sq ft</x:v>
      </x:c>
      <x:c r="X2917" s="13" t="n">
        <x:f>IF(N2917="Yes",L2917,0)</x:f>
        <x:v>0</x:v>
      </x:c>
      <x:c r="Y2917" s="14" t="n">
        <x:v>1</x:v>
      </x:c>
      <x:c r="Z2917" s="13" t="str">
        <x:v>Industrial / workshop / storage</x:v>
      </x:c>
    </x:row>
    <x:row r="2918" ht="75" customHeight="1">
      <x:c r="A2918" s="13" t="str">
        <x:v>SE1938</x:v>
      </x:c>
      <x:c r="B2918" s="15" t="str">
        <x:v>London</x:v>
      </x:c>
      <x:c r="C2918" s="15" t="str">
        <x:v>London (NW7)</x:v>
      </x:c>
      <x:c r="D2918" s="14"/>
      <x:c r="E2918" s="13" t="str">
        <x:v>Town</x:v>
      </x:c>
      <x:c r="F2918" s="15" t="str">
        <x:v>Bittacy Business Centre</x:v>
      </x:c>
      <x:c r="G2918" s="15" t="str">
        <x:v>Unit 1 Bittacy Business Centre, London, NW7 1BA</x:v>
      </x:c>
      <x:c r="H2918" s="13" t="str">
        <x:v>Current</x:v>
      </x:c>
      <x:c r="I2918" s="14" t="n">
        <x:v>11996</x:v>
      </x:c>
      <x:c r="J2918" s="13" t="str">
        <x:f>IF(AND(ISNUMBER(I2918),I2918&gt;0),IF(I2918&lt;=1000,"1–1,000",IF(I2918&lt;=2500,"1,001–2,500",IF(I2918&lt;=5000,"2,501–5,000",IF(I2918&lt;=10000,"5,001–10,000","10,001–15,000")))),"10,001–15,000")</x:f>
        <x:v>10,001–15,000</x:v>
      </x:c>
      <x:c r="K2918" s="16" t="n">
        <x:v>200004</x:v>
      </x:c>
      <x:c r="L2918" s="43" t="n">
        <x:f>IF(AND(ISNUMBER(I2918),I2918&gt;0,ISNUMBER(K2918),K2918&gt;0),K2918/I2918,"n.a.")</x:f>
        <x:v>16.672557519173058</x:v>
      </x:c>
      <x:c r="M2918" s="43"/>
      <x:c r="N2918" s="13" t="str">
        <x:v>Yes</x:v>
      </x:c>
      <x:c r="O2918" s="15" t="str">
        <x:v>Not stated in reviewed card</x:v>
      </x:c>
      <x:c r="P2918" s="15" t="str">
        <x:v>Not stated in reviewed card</x:v>
      </x:c>
      <x:c r="Q2918" s="15" t="str">
        <x:v>Advertised commercial storage/workshop premises with warehouse space, ancillary office accommodation.</x:v>
      </x:c>
      <x:c r="R291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8" s="15" t="str">
        <x:v>https://www.zoopla.co.uk/to-rent/commercial/details/72697747/</x:v>
      </x:c>
      <x:c r="T2918" s="15" t="str">
        <x:v>https://www.rightmove.co.uk/properties/742964171799969#/?channel=COM_LET</x:v>
      </x:c>
      <x:c r="U2918" s="15" t="str"/>
      <x:c r="V2918" s="15" t="str">
        <x:v>London — Bittacy Business Centre</x:v>
      </x:c>
      <x:c r="W2918" s="15" t="str">
        <x:v>Individual unit ≤15,000 sq ft</x:v>
      </x:c>
      <x:c r="X2918" s="13" t="n">
        <x:f>IF(N2918="Yes",L2918,0)</x:f>
        <x:v>16.672557519173058</x:v>
      </x:c>
      <x:c r="Y2918" s="14" t="n">
        <x:v>1</x:v>
      </x:c>
      <x:c r="Z2918" s="13" t="str">
        <x:v>Industrial / workshop / storage</x:v>
      </x:c>
    </x:row>
    <x:row r="2919" ht="101" customHeight="1">
      <x:c r="A2919" s="13" t="str">
        <x:v>SE1939</x:v>
      </x:c>
      <x:c r="B2919" s="15" t="str">
        <x:v>London</x:v>
      </x:c>
      <x:c r="C2919" s="15" t="str">
        <x:v>Hanwell</x:v>
      </x:c>
      <x:c r="D2919" s="14"/>
      <x:c r="E2919" s="13" t="str">
        <x:v>Town</x:v>
      </x:c>
      <x:c r="F2919" s="15" t="str">
        <x:v>Boston &amp; River Brent Business Parks</x:v>
      </x:c>
      <x:c r="G2919" s="15" t="str">
        <x:v>Unit 3, Boston &amp; River Brent Business Parks, Hanwell Skips, Trumpers Way, London W7 2QA</x:v>
      </x:c>
      <x:c r="H2919" s="13" t="str">
        <x:v>Uncertain</x:v>
      </x:c>
      <x:c r="I2919" s="14"/>
      <x:c r="J2919" s="13" t="str">
        <x:f>IF(AND(ISNUMBER(I2919),I2919&gt;0),IF(I2919&lt;=1000,"1–1,000",IF(I2919&lt;=2500,"1,001–2,500",IF(I2919&lt;=5000,"2,501–5,000",IF(I2919&lt;=10000,"5,001–10,000","10,001–15,000")))),"5,001–10,000")</x:f>
        <x:v>5,001–10,000</x:v>
      </x:c>
      <x:c r="K2919" s="16" t="n">
        <x:v>133992</x:v>
      </x:c>
      <x:c r="L2919" s="43" t="str">
        <x:f>IF(AND(ISNUMBER(I2919),I2919&gt;0,ISNUMBER(K2919),K2919&gt;0),K2919/I2919,"n.a.")</x:f>
        <x:v>n.a.</x:v>
      </x:c>
      <x:c r="M2919" s="43"/>
      <x:c r="N2919" s="13" t="str">
        <x:v>No</x:v>
      </x:c>
      <x:c r="O2919" s="15" t="str">
        <x:v>Not stated in reviewed card</x:v>
      </x:c>
      <x:c r="P2919" s="15" t="str">
        <x:v>roller shutter</x:v>
      </x:c>
      <x:c r="Q2919" s="15" t="str">
        <x:v>Advertised commercial storage/workshop premises with warehouse space, ancillary office accommodation, parking.</x:v>
      </x:c>
      <x:c r="R2919" s="15" t="str">
        <x:v>Uncertain Conflicting exact areas across adverts: 7671, 7736 sqft; no exact figure selected. Bounds record observed figures, not an offered subdivision range. 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19" s="15" t="str">
        <x:v>https://www.zoopla.co.uk/to-rent/commercial/details/57602514/</x:v>
      </x:c>
      <x:c r="T2919" s="15" t="str">
        <x:v>https://www.zoopla.co.uk/to-rent/commercial/details/74344124/</x:v>
      </x:c>
      <x:c r="U2919" s="15" t="str">
        <x:v>https://www.rightmove.co.uk/properties/776566169311281#/?channel=COM_LET</x:v>
      </x:c>
      <x:c r="V2919" s="15" t="str">
        <x:v>London — Boston &amp; River Brent Business Parks</x:v>
      </x:c>
      <x:c r="W2919" s="15" t="str">
        <x:v>7,671–7,736 sq ft; exact unit area not stated</x:v>
      </x:c>
      <x:c r="X2919" s="13" t="n">
        <x:f>IF(N2919="Yes",L2919,0)</x:f>
        <x:v>0</x:v>
      </x:c>
      <x:c r="Y2919" s="14" t="n">
        <x:v>1</x:v>
      </x:c>
      <x:c r="Z2919" s="13" t="str">
        <x:v>Industrial / workshop / storage</x:v>
      </x:c>
    </x:row>
    <x:row r="2920" ht="75" customHeight="1">
      <x:c r="A2920" s="13" t="str">
        <x:v>SE1940</x:v>
      </x:c>
      <x:c r="B2920" s="15" t="str">
        <x:v>London</x:v>
      </x:c>
      <x:c r="C2920" s="15" t="str">
        <x:v>London (N11)</x:v>
      </x:c>
      <x:c r="D2920" s="14"/>
      <x:c r="E2920" s="13" t="str">
        <x:v>Town</x:v>
      </x:c>
      <x:c r="F2920" s="15" t="str">
        <x:v>Bounds Green Industrial Estate</x:v>
      </x:c>
      <x:c r="G2920" s="15" t="str">
        <x:v>Unit B8D, Bounds Green Industrial Estate, Bounds Green N11, New Southgate</x:v>
      </x:c>
      <x:c r="H2920" s="13" t="str">
        <x:v>Current</x:v>
      </x:c>
      <x:c r="I2920" s="14" t="n">
        <x:v>2584</x:v>
      </x:c>
      <x:c r="J2920" s="13" t="str">
        <x:f>IF(AND(ISNUMBER(I2920),I2920&gt;0),IF(I2920&lt;=1000,"1–1,000",IF(I2920&lt;=2500,"1,001–2,500",IF(I2920&lt;=5000,"2,501–5,000",IF(I2920&lt;=10000,"5,001–10,000","10,001–15,000")))),"2,501–5,000")</x:f>
        <x:v>2,501–5,000</x:v>
      </x:c>
      <x:c r="K2920" s="16" t="n">
        <x:v>54996</x:v>
      </x:c>
      <x:c r="L2920" s="43" t="n">
        <x:f>IF(AND(ISNUMBER(I2920),I2920&gt;0,ISNUMBER(K2920),K2920&gt;0),K2920/I2920,"n.a.")</x:f>
        <x:v>21.28328173374613</x:v>
      </x:c>
      <x:c r="M2920" s="43"/>
      <x:c r="N2920" s="13" t="str">
        <x:v>Yes</x:v>
      </x:c>
      <x:c r="O2920" s="15" t="str">
        <x:v>Not stated in reviewed card</x:v>
      </x:c>
      <x:c r="P2920" s="15" t="str">
        <x:v>Not stated in reviewed card</x:v>
      </x:c>
      <x:c r="Q2920" s="15" t="str">
        <x:v>Advertised industrial unit with warehouse space.</x:v>
      </x:c>
      <x:c r="R292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0" s="15" t="str">
        <x:v>https://www.zoopla.co.uk/to-rent/commercial/details/68194002/</x:v>
      </x:c>
      <x:c r="T2920" s="15" t="str">
        <x:v>https://www.rightmove.co.uk/properties/745683632721024#/?channel=COM_LET</x:v>
      </x:c>
      <x:c r="U2920" s="15" t="str"/>
      <x:c r="V2920" s="15" t="str">
        <x:v>London — Bounds Green Industrial Estate</x:v>
      </x:c>
      <x:c r="W2920" s="15" t="str">
        <x:v>Individual unit ≤15,000 sq ft</x:v>
      </x:c>
      <x:c r="X2920" s="13" t="n">
        <x:f>IF(N2920="Yes",L2920,0)</x:f>
        <x:v>21.28328173374613</x:v>
      </x:c>
      <x:c r="Y2920" s="14" t="n">
        <x:v>1</x:v>
      </x:c>
      <x:c r="Z2920" s="13" t="str">
        <x:v>Industrial / workshop / storage</x:v>
      </x:c>
    </x:row>
    <x:row r="2921" ht="75" customHeight="1">
      <x:c r="A2921" s="13" t="str">
        <x:v>SE1941</x:v>
      </x:c>
      <x:c r="B2921" s="15" t="str">
        <x:v>London</x:v>
      </x:c>
      <x:c r="C2921" s="15" t="str">
        <x:v>London (N11)</x:v>
      </x:c>
      <x:c r="D2921" s="14"/>
      <x:c r="E2921" s="13" t="str">
        <x:v>Town</x:v>
      </x:c>
      <x:c r="F2921" s="15" t="str">
        <x:v>Bounds Green Industrial Estate</x:v>
      </x:c>
      <x:c r="G2921" s="15" t="str">
        <x:v>Unit E3U, Bounds Green Industrial Estate, Bounds Green N11, New Southgate</x:v>
      </x:c>
      <x:c r="H2921" s="13" t="str">
        <x:v>Current</x:v>
      </x:c>
      <x:c r="I2921" s="14" t="n">
        <x:v>1093</x:v>
      </x:c>
      <x:c r="J2921" s="13" t="str">
        <x:f>IF(AND(ISNUMBER(I2921),I2921&gt;0),IF(I2921&lt;=1000,"1–1,000",IF(I2921&lt;=2500,"1,001–2,500",IF(I2921&lt;=5000,"2,501–5,000",IF(I2921&lt;=10000,"5,001–10,000","10,001–15,000")))),"1,001–2,500")</x:f>
        <x:v>1,001–2,500</x:v>
      </x:c>
      <x:c r="K2921" s="16" t="n">
        <x:v>24588</x:v>
      </x:c>
      <x:c r="L2921" s="43" t="n">
        <x:f>IF(AND(ISNUMBER(I2921),I2921&gt;0,ISNUMBER(K2921),K2921&gt;0),K2921/I2921,"n.a.")</x:f>
        <x:v>22.495882891125344</x:v>
      </x:c>
      <x:c r="M2921" s="43"/>
      <x:c r="N2921" s="13" t="str">
        <x:v>Yes</x:v>
      </x:c>
      <x:c r="O2921" s="15" t="str">
        <x:v>Not stated in reviewed card</x:v>
      </x:c>
      <x:c r="P2921" s="15" t="str">
        <x:v>Not stated in reviewed card</x:v>
      </x:c>
      <x:c r="Q2921" s="15" t="str">
        <x:v>Advertised industrial unit with refurbished specification.</x:v>
      </x:c>
      <x:c r="R292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1" s="15" t="str">
        <x:v>https://www.zoopla.co.uk/to-rent/commercial/details/66927116/</x:v>
      </x:c>
      <x:c r="T2921" s="15" t="str">
        <x:v>https://www.rightmove.co.uk/properties/745869272615217#/?channel=COM_LET</x:v>
      </x:c>
      <x:c r="U2921" s="15" t="str"/>
      <x:c r="V2921" s="15" t="str">
        <x:v>London — Bounds Green Industrial Estate</x:v>
      </x:c>
      <x:c r="W2921" s="15" t="str">
        <x:v>Individual unit ≤15,000 sq ft</x:v>
      </x:c>
      <x:c r="X2921" s="13" t="n">
        <x:f>IF(N2921="Yes",L2921,0)</x:f>
        <x:v>22.495882891125344</x:v>
      </x:c>
      <x:c r="Y2921" s="14" t="n">
        <x:v>1</x:v>
      </x:c>
      <x:c r="Z2921" s="13" t="str">
        <x:v>Industrial / workshop / storage</x:v>
      </x:c>
    </x:row>
    <x:row r="2922" ht="101" customHeight="1">
      <x:c r="A2922" s="13" t="str">
        <x:v>SE1942</x:v>
      </x:c>
      <x:c r="B2922" s="15" t="str">
        <x:v>London</x:v>
      </x:c>
      <x:c r="C2922" s="15" t="str">
        <x:v>Bow</x:v>
      </x:c>
      <x:c r="D2922" s="14"/>
      <x:c r="E2922" s="13" t="str">
        <x:v>Town</x:v>
      </x:c>
      <x:c r="F2922" s="15" t="str">
        <x:v>Bow Triangle Business Estate</x:v>
      </x:c>
      <x:c r="G2922" s="15" t="str">
        <x:v>34 &amp; 35 Bow Triangle Business Estate, Eleanor Street, London, E3 4NP</x:v>
      </x:c>
      <x:c r="H2922" s="13" t="str">
        <x:v>Uncertain</x:v>
      </x:c>
      <x:c r="I2922" s="14" t="n">
        <x:v>2960</x:v>
      </x:c>
      <x:c r="J2922" s="13" t="str">
        <x:f>IF(AND(ISNUMBER(I2922),I2922&gt;0),IF(I2922&lt;=1000,"1–1,000",IF(I2922&lt;=2500,"1,001–2,500",IF(I2922&lt;=5000,"2,501–5,000",IF(I2922&lt;=10000,"5,001–10,000","10,001–15,000")))),"2,501–5,000")</x:f>
        <x:v>2,501–5,000</x:v>
      </x:c>
      <x:c r="K2922" s="16" t="n">
        <x:v>74040</x:v>
      </x:c>
      <x:c r="L2922" s="43" t="n">
        <x:f>IF(AND(ISNUMBER(I2922),I2922&gt;0,ISNUMBER(K2922),K2922&gt;0),K2922/I2922,"n.a.")</x:f>
        <x:v>25.013513513513512</x:v>
      </x:c>
      <x:c r="M2922" s="43"/>
      <x:c r="N2922" s="13" t="str">
        <x:v>No</x:v>
      </x:c>
      <x:c r="O2922" s="15" t="str">
        <x:v>Not stated in reviewed card</x:v>
      </x:c>
      <x:c r="P2922" s="15" t="str">
        <x:v>Not stated in reviewed card</x:v>
      </x:c>
      <x:c r="Q2922" s="15" t="str">
        <x:v>Advertised commercial storage/workshop premises with refurbished specification.</x:v>
      </x:c>
      <x:c r="R2922" s="15" t="str">
        <x:v>Uncertain Conflicting area in search heading and description (1,240 vs 1,980 or 2,960 vs 4,250 sqft); exact demise and rent basis unresolved.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2922" s="15" t="str">
        <x:v>https://www.zoopla.co.uk/to-rent/commercial/details/72689500/</x:v>
      </x:c>
      <x:c r="T2922" s="15" t="str">
        <x:v>https://www.zoopla.co.uk/to-rent/commercial/details/72689499/</x:v>
      </x:c>
      <x:c r="U2922" s="15" t="str">
        <x:v>https://www.rightmove.co.uk/properties/741772899155121#/?channel=COM_LET</x:v>
      </x:c>
      <x:c r="V2922" s="15" t="str">
        <x:v>London — Bow Triangle Business Estate</x:v>
      </x:c>
      <x:c r="W2922" s="15" t="str">
        <x:v>Individual unit ≤15,000 sq ft</x:v>
      </x:c>
      <x:c r="X2922" s="13" t="n">
        <x:f>IF(N2922="Yes",L2922,0)</x:f>
        <x:v>0</x:v>
      </x:c>
      <x:c r="Y2922" s="14" t="n">
        <x:v>1</x:v>
      </x:c>
      <x:c r="Z2922" s="13" t="str">
        <x:v>Industrial / workshop / storage</x:v>
      </x:c>
    </x:row>
    <x:row r="2923" ht="62" customHeight="1">
      <x:c r="A2923" s="13" t="str">
        <x:v>SE1943</x:v>
      </x:c>
      <x:c r="B2923" s="15" t="str">
        <x:v>London</x:v>
      </x:c>
      <x:c r="C2923" s="15" t="str">
        <x:v>Ilford</x:v>
      </x:c>
      <x:c r="D2923" s="14"/>
      <x:c r="E2923" s="13" t="str">
        <x:v>Town</x:v>
      </x:c>
      <x:c r="F2923" s="15" t="str">
        <x:v>Bracken Industrial Estate</x:v>
      </x:c>
      <x:c r="G2923" s="15" t="str">
        <x:v>Bansal House, Bracken Industrial Estate, Forest Road, Ilford IG6</x:v>
      </x:c>
      <x:c r="H2923" s="13" t="str">
        <x:v>Current</x:v>
      </x:c>
      <x:c r="I2923" s="14" t="n">
        <x:v>10360</x:v>
      </x:c>
      <x:c r="J2923" s="13" t="str">
        <x:f>IF(AND(ISNUMBER(I2923),I2923&gt;0),IF(I2923&lt;=1000,"1–1,000",IF(I2923&lt;=2500,"1,001–2,500",IF(I2923&lt;=5000,"2,501–5,000",IF(I2923&lt;=10000,"5,001–10,000","10,001–15,000")))),"10,001–15,000")</x:f>
        <x:v>10,001–15,000</x:v>
      </x:c>
      <x:c r="K2923" s="16"/>
      <x:c r="L2923" s="43" t="str">
        <x:f>IF(AND(ISNUMBER(I2923),I2923&gt;0,ISNUMBER(K2923),K2923&gt;0),K2923/I2923,"n.a.")</x:f>
        <x:v>n.a.</x:v>
      </x:c>
      <x:c r="M2923" s="43"/>
      <x:c r="N2923" s="13" t="str">
        <x:v>No</x:v>
      </x:c>
      <x:c r="O2923" s="15" t="str">
        <x:v>Not stated in reviewed card</x:v>
      </x:c>
      <x:c r="P2923" s="15" t="str">
        <x:v>Not stated in reviewed card</x:v>
      </x:c>
      <x:c r="Q2923" s="15" t="str">
        <x:v>Advertised industrial unit. Card provides limited specification.</x:v>
      </x:c>
      <x:c r="R292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23" s="15" t="str">
        <x:v>https://www.zoopla.co.uk/to-rent/commercial/details/73664467/</x:v>
      </x:c>
      <x:c r="T2923" s="15" t="str"/>
      <x:c r="U2923" s="15" t="str"/>
      <x:c r="V2923" s="15" t="str">
        <x:v>London — Bracken Industrial Estate</x:v>
      </x:c>
      <x:c r="W2923" s="15" t="str">
        <x:v>Individual unit ≤15,000 sq ft</x:v>
      </x:c>
      <x:c r="X2923" s="13" t="n">
        <x:f>IF(N2923="Yes",L2923,0)</x:f>
        <x:v>0</x:v>
      </x:c>
      <x:c r="Y2923" s="14" t="n">
        <x:v>1</x:v>
      </x:c>
      <x:c r="Z2923" s="13" t="str">
        <x:v>Industrial / workshop / storage</x:v>
      </x:c>
    </x:row>
    <x:row r="2924" ht="75" customHeight="1">
      <x:c r="A2924" s="13" t="str">
        <x:v>SE1944</x:v>
      </x:c>
      <x:c r="B2924" s="15" t="str">
        <x:v>London</x:v>
      </x:c>
      <x:c r="C2924" s="15" t="str">
        <x:v>Tottenham</x:v>
      </x:c>
      <x:c r="D2924" s="14"/>
      <x:c r="E2924" s="13" t="str">
        <x:v>Town</x:v>
      </x:c>
      <x:c r="F2924" s="15" t="str">
        <x:v>Brantwood Road Industrial Estate</x:v>
      </x:c>
      <x:c r="G2924" s="15" t="str">
        <x:v>Unit A4, Brantwood Road Industrial Estate, Tottenham, N17 0DX</x:v>
      </x:c>
      <x:c r="H2924" s="13" t="str">
        <x:v>Current</x:v>
      </x:c>
      <x:c r="I2924" s="14" t="n">
        <x:v>6070</x:v>
      </x:c>
      <x:c r="J2924" s="13" t="str">
        <x:f>IF(AND(ISNUMBER(I2924),I2924&gt;0),IF(I2924&lt;=1000,"1–1,000",IF(I2924&lt;=2500,"1,001–2,500",IF(I2924&lt;=5000,"2,501–5,000",IF(I2924&lt;=10000,"5,001–10,000","10,001–15,000")))),"5,001–10,000")</x:f>
        <x:v>5,001–10,000</x:v>
      </x:c>
      <x:c r="K2924" s="16" t="n">
        <x:v>151752</x:v>
      </x:c>
      <x:c r="L2924" s="43" t="n">
        <x:f>IF(AND(ISNUMBER(I2924),I2924&gt;0,ISNUMBER(K2924),K2924&gt;0),K2924/I2924,"n.a.")</x:f>
        <x:v>25.000329489291598</x:v>
      </x:c>
      <x:c r="M2924" s="43"/>
      <x:c r="N2924" s="13" t="str">
        <x:v>Yes</x:v>
      </x:c>
      <x:c r="O2924" s="15" t="str">
        <x:v>internal clear height of approximately 5</x:v>
      </x:c>
      <x:c r="P2924" s="15" t="str">
        <x:v>level roller shutter</x:v>
      </x:c>
      <x:c r="Q2924" s="15" t="str">
        <x:v>Advertised industrial unit with warehouse space, ancillary office accommodation, three-phase power, refurbished specification.</x:v>
      </x:c>
      <x:c r="R292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4" s="15" t="str">
        <x:v>https://www.zoopla.co.uk/to-rent/commercial/details/67815181/</x:v>
      </x:c>
      <x:c r="T2924" s="15" t="str">
        <x:v>https://www.rightmove.co.uk/properties/760578250079153#/?channel=COM_LET</x:v>
      </x:c>
      <x:c r="U2924" s="15" t="str"/>
      <x:c r="V2924" s="15" t="str">
        <x:v>London — Brantwood Road Industrial Estate</x:v>
      </x:c>
      <x:c r="W2924" s="15" t="str">
        <x:v>Individual unit ≤15,000 sq ft</x:v>
      </x:c>
      <x:c r="X2924" s="13" t="n">
        <x:f>IF(N2924="Yes",L2924,0)</x:f>
        <x:v>25.000329489291598</x:v>
      </x:c>
      <x:c r="Y2924" s="14" t="n">
        <x:v>1</x:v>
      </x:c>
      <x:c r="Z2924" s="13" t="str">
        <x:v>Industrial / workshop / storage</x:v>
      </x:c>
    </x:row>
    <x:row r="2925" ht="75" customHeight="1">
      <x:c r="A2925" s="13" t="str">
        <x:v>SE1945</x:v>
      </x:c>
      <x:c r="B2925" s="15" t="str">
        <x:v>London</x:v>
      </x:c>
      <x:c r="C2925" s="15" t="str">
        <x:v>Brentford</x:v>
      </x:c>
      <x:c r="D2925" s="14"/>
      <x:c r="E2925" s="13" t="str">
        <x:v>Town</x:v>
      </x:c>
      <x:c r="F2925" s="15" t="str">
        <x:v>Brentwaters Business Park</x:v>
      </x:c>
      <x:c r="G2925" s="15" t="str">
        <x:v>Wharf House, Brentwaters Business Park, The Ham, Brentford, TW8 8HQ</x:v>
      </x:c>
      <x:c r="H2925" s="13" t="str">
        <x:v>Current</x:v>
      </x:c>
      <x:c r="I2925" s="14" t="n">
        <x:v>3172</x:v>
      </x:c>
      <x:c r="J2925" s="13" t="str">
        <x:f>IF(AND(ISNUMBER(I2925),I2925&gt;0),IF(I2925&lt;=1000,"1–1,000",IF(I2925&lt;=2500,"1,001–2,500",IF(I2925&lt;=5000,"2,501–5,000",IF(I2925&lt;=10000,"5,001–10,000","10,001–15,000")))),"2,501–5,000")</x:f>
        <x:v>2,501–5,000</x:v>
      </x:c>
      <x:c r="K2925" s="16" t="n">
        <x:v>68004</x:v>
      </x:c>
      <x:c r="L2925" s="43" t="n">
        <x:f>IF(AND(ISNUMBER(I2925),I2925&gt;0,ISNUMBER(K2925),K2925&gt;0),K2925/I2925,"n.a.")</x:f>
        <x:v>21.438839848675915</x:v>
      </x:c>
      <x:c r="M2925" s="43"/>
      <x:c r="N2925" s="13" t="str">
        <x:v>Yes</x:v>
      </x:c>
      <x:c r="O2925" s="15" t="str">
        <x:v>Not stated in reviewed card</x:v>
      </x:c>
      <x:c r="P2925" s="15" t="str">
        <x:v>Not stated in reviewed card</x:v>
      </x:c>
      <x:c r="Q2925" s="15" t="str">
        <x:v>Advertised commercial storage/workshop premises with yard/loading area, secure/gated access.</x:v>
      </x:c>
      <x:c r="R292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5" s="15" t="str">
        <x:v>https://www.zoopla.co.uk/to-rent/commercial/details/73373195/</x:v>
      </x:c>
      <x:c r="T2925" s="15" t="str">
        <x:v>https://www.rightmove.co.uk/properties/773391408249121#/?channel=COM_LET</x:v>
      </x:c>
      <x:c r="U2925" s="15" t="str"/>
      <x:c r="V2925" s="15" t="str">
        <x:v>London — Brentwaters Business Park</x:v>
      </x:c>
      <x:c r="W2925" s="15" t="str">
        <x:v>Individual unit ≤15,000 sq ft</x:v>
      </x:c>
      <x:c r="X2925" s="13" t="n">
        <x:f>IF(N2925="Yes",L2925,0)</x:f>
        <x:v>21.438839848675915</x:v>
      </x:c>
      <x:c r="Y2925" s="14" t="n">
        <x:v>1</x:v>
      </x:c>
      <x:c r="Z2925" s="13" t="str">
        <x:v>Industrial / workshop / storage</x:v>
      </x:c>
    </x:row>
    <x:row r="2926" ht="62" customHeight="1">
      <x:c r="A2926" s="13" t="str">
        <x:v>SE1946</x:v>
      </x:c>
      <x:c r="B2926" s="15" t="str">
        <x:v>London</x:v>
      </x:c>
      <x:c r="C2926" s="15" t="str">
        <x:v>Bermondsey</x:v>
      </x:c>
      <x:c r="D2926" s="14"/>
      <x:c r="E2926" s="13" t="str">
        <x:v>Town</x:v>
      </x:c>
      <x:c r="F2926" s="15" t="str">
        <x:v>British Wharf Industrial Estate</x:v>
      </x:c>
      <x:c r="G2926" s="15" t="str">
        <x:v>Unit 6, British Wharf Industrial Estate, Landmann Way, Bermondsey, London, SE14 5RS</x:v>
      </x:c>
      <x:c r="H2926" s="13" t="str">
        <x:v>Current</x:v>
      </x:c>
      <x:c r="I2926" s="14" t="n">
        <x:v>2917</x:v>
      </x:c>
      <x:c r="J2926" s="13" t="str">
        <x:f>IF(AND(ISNUMBER(I2926),I2926&gt;0),IF(I2926&lt;=1000,"1–1,000",IF(I2926&lt;=2500,"1,001–2,500",IF(I2926&lt;=5000,"2,501–5,000",IF(I2926&lt;=10000,"5,001–10,000","10,001–15,000")))),"2,501–5,000")</x:f>
        <x:v>2,501–5,000</x:v>
      </x:c>
      <x:c r="K2926" s="16"/>
      <x:c r="L2926" s="43" t="str">
        <x:f>IF(AND(ISNUMBER(I2926),I2926&gt;0,ISNUMBER(K2926),K2926&gt;0),K2926/I2926,"n.a.")</x:f>
        <x:v>n.a.</x:v>
      </x:c>
      <x:c r="M2926" s="43"/>
      <x:c r="N2926" s="13" t="str">
        <x:v>No</x:v>
      </x:c>
      <x:c r="O2926" s="15" t="str">
        <x:v>Not stated in reviewed card</x:v>
      </x:c>
      <x:c r="P2926" s="15" t="str">
        <x:v>Not stated in reviewed card</x:v>
      </x:c>
      <x:c r="Q2926" s="15" t="str">
        <x:v>Advertised industrial unit with warehouse space, ancillary office accommodation.</x:v>
      </x:c>
      <x:c r="R292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26" s="15" t="str">
        <x:v>https://www.rightmove.co.uk/properties/760906294939808#/?channel=COM_LET</x:v>
      </x:c>
      <x:c r="T2926" s="15" t="str">
        <x:v>https://www.rightmove.co.uk/properties/764526969110000#/?channel=COM_LET</x:v>
      </x:c>
      <x:c r="U2926" s="15" t="str"/>
      <x:c r="V2926" s="15" t="str">
        <x:v>London — British Wharf Industrial Estate</x:v>
      </x:c>
      <x:c r="W2926" s="15" t="str">
        <x:v>Individual unit ≤15,000 sq ft</x:v>
      </x:c>
      <x:c r="X2926" s="13" t="n">
        <x:f>IF(N2926="Yes",L2926,0)</x:f>
        <x:v>0</x:v>
      </x:c>
      <x:c r="Y2926" s="14" t="n">
        <x:v>1</x:v>
      </x:c>
      <x:c r="Z2926" s="13" t="str">
        <x:v>Industrial / workshop / storage</x:v>
      </x:c>
    </x:row>
    <x:row r="2927" ht="88" customHeight="1">
      <x:c r="A2927" s="13" t="str">
        <x:v>SE1947</x:v>
      </x:c>
      <x:c r="B2927" s="15" t="str">
        <x:v>London</x:v>
      </x:c>
      <x:c r="C2927" s="15" t="str">
        <x:v>Brentford</x:v>
      </x:c>
      <x:c r="D2927" s="14"/>
      <x:c r="E2927" s="13" t="str">
        <x:v>Town</x:v>
      </x:c>
      <x:c r="F2927" s="15" t="str">
        <x:v>Brook Lane Business Centre</x:v>
      </x:c>
      <x:c r="G2927" s="15" t="str">
        <x:v>Unit 16 Brook Lane Business Centre, Brook Lane North, Brentford, TW8 0PP</x:v>
      </x:c>
      <x:c r="H2927" s="13" t="str">
        <x:v>Uncertain</x:v>
      </x:c>
      <x:c r="I2927" s="14" t="n">
        <x:v>1058</x:v>
      </x:c>
      <x:c r="J2927" s="13" t="str">
        <x:f>IF(AND(ISNUMBER(I2927),I2927&gt;0),IF(I2927&lt;=1000,"1–1,000",IF(I2927&lt;=2500,"1,001–2,500",IF(I2927&lt;=5000,"2,501–5,000",IF(I2927&lt;=10000,"5,001–10,000","10,001–15,000")))),"1,001–2,500")</x:f>
        <x:v>1,001–2,500</x:v>
      </x:c>
      <x:c r="K2927" s="16" t="n">
        <x:v>26496</x:v>
      </x:c>
      <x:c r="L2927" s="43" t="n">
        <x:f>IF(AND(ISNUMBER(I2927),I2927&gt;0,ISNUMBER(K2927),K2927&gt;0),K2927/I2927,"n.a.")</x:f>
        <x:v>25.043478260869566</x:v>
      </x:c>
      <x:c r="M2927" s="43"/>
      <x:c r="N2927" s="13" t="str">
        <x:v>No</x:v>
      </x:c>
      <x:c r="O2927" s="15" t="str">
        <x:v>Not stated in reviewed card</x:v>
      </x:c>
      <x:c r="P2927" s="15" t="str">
        <x:v>Not stated in reviewed card</x:v>
      </x:c>
      <x:c r="Q2927" s="15" t="str">
        <x:v>Advertised industrial unit with parking, refurbished specification.</x:v>
      </x:c>
      <x:c r="R2927"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7" s="15" t="str">
        <x:v>https://www.zoopla.co.uk/to-rent/commercial/details/74546945/</x:v>
      </x:c>
      <x:c r="T2927" s="15" t="str">
        <x:v>https://www.rightmove.co.uk/properties/780873377617184#/?channel=COM_LET</x:v>
      </x:c>
      <x:c r="U2927" s="15" t="str"/>
      <x:c r="V2927" s="15" t="str">
        <x:v>London — Brook Lane Business Centre</x:v>
      </x:c>
      <x:c r="W2927" s="15" t="str">
        <x:v>Individual unit ≤15,000 sq ft</x:v>
      </x:c>
      <x:c r="X2927" s="13" t="n">
        <x:f>IF(N2927="Yes",L2927,0)</x:f>
        <x:v>0</x:v>
      </x:c>
      <x:c r="Y2927" s="14" t="n">
        <x:v>1</x:v>
      </x:c>
      <x:c r="Z2927" s="13" t="str">
        <x:v>Industrial / workshop / storage</x:v>
      </x:c>
    </x:row>
    <x:row r="2928" ht="88" customHeight="1">
      <x:c r="A2928" s="13" t="str">
        <x:v>SE1948</x:v>
      </x:c>
      <x:c r="B2928" s="15" t="str">
        <x:v>London</x:v>
      </x:c>
      <x:c r="C2928" s="15" t="str">
        <x:v>Croydon</x:v>
      </x:c>
      <x:c r="D2928" s="14"/>
      <x:c r="E2928" s="13" t="str">
        <x:v>Town</x:v>
      </x:c>
      <x:c r="F2928" s="15" t="str">
        <x:v>Brookmead Industrial Estate</x:v>
      </x:c>
      <x:c r="G2928" s="15" t="str">
        <x:v>Unit 1, Brookmead Industrial Estate, 2 Jessops Way, Croydon, Surrey, CR0 4TS</x:v>
      </x:c>
      <x:c r="H2928" s="13" t="str">
        <x:v>Uncertain</x:v>
      </x:c>
      <x:c r="I2928" s="14"/>
      <x:c r="J2928" s="13" t="str">
        <x:f>IF(AND(ISNUMBER(I2928),I2928&gt;0),IF(I2928&lt;=1000,"1–1,000",IF(I2928&lt;=2500,"1,001–2,500",IF(I2928&lt;=5000,"2,501–5,000",IF(I2928&lt;=10000,"5,001–10,000","10,001–15,000")))),"5,001–10,000")</x:f>
        <x:v>5,001–10,000</x:v>
      </x:c>
      <x:c r="K2928" s="16" t="n">
        <x:v>120000</x:v>
      </x:c>
      <x:c r="L2928" s="43" t="str">
        <x:f>IF(AND(ISNUMBER(I2928),I2928&gt;0,ISNUMBER(K2928),K2928&gt;0),K2928/I2928,"n.a.")</x:f>
        <x:v>n.a.</x:v>
      </x:c>
      <x:c r="M2928" s="43"/>
      <x:c r="N2928" s="13" t="str">
        <x:v>No</x:v>
      </x:c>
      <x:c r="O2928" s="15" t="str">
        <x:v>Not stated in reviewed card</x:v>
      </x:c>
      <x:c r="P2928" s="15" t="str">
        <x:v>3 phase power, a large roller shutter; loading door</x:v>
      </x:c>
      <x:c r="Q2928" s="15" t="str">
        <x:v>Advertised industrial unit with warehouse space, ancillary office accommodation, parking, three-phase power, secure/gated access, refurbished specification.</x:v>
      </x:c>
      <x:c r="R2928" s="15" t="str">
        <x:v>Uncertain Conflicting exact areas across adverts: 6401, 6403 sqft; no exact figure selected. Bounds record observed figures, not an offered subdivision range.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8" s="15" t="str">
        <x:v>https://www.zoopla.co.uk/to-rent/commercial/details/72833241/</x:v>
      </x:c>
      <x:c r="T2928" s="15" t="str">
        <x:v>https://www.zoopla.co.uk/to-rent/commercial/details/72250113/</x:v>
      </x:c>
      <x:c r="U2928" s="15" t="str">
        <x:v>https://www.rightmove.co.uk/properties/760758124789216#/?channel=COM_LET
https://www.rightmove.co.uk/properties/760757632006592#/?channel=COM_LET
https://www.rightmove.co.uk/properties/90719343#/?channel=COM_LET</x:v>
      </x:c>
      <x:c r="V2928" s="15" t="str">
        <x:v>London — Brookmead Industrial Estate</x:v>
      </x:c>
      <x:c r="W2928" s="15" t="str">
        <x:v>6,401–6,403 sq ft; exact unit area not stated</x:v>
      </x:c>
      <x:c r="X2928" s="13" t="n">
        <x:f>IF(N2928="Yes",L2928,0)</x:f>
        <x:v>0</x:v>
      </x:c>
      <x:c r="Y2928" s="14" t="n">
        <x:v>1</x:v>
      </x:c>
      <x:c r="Z2928" s="13" t="str">
        <x:v>Industrial / workshop / storage</x:v>
      </x:c>
    </x:row>
    <x:row r="2929" ht="75" customHeight="1">
      <x:c r="A2929" s="13" t="str">
        <x:v>SE1949</x:v>
      </x:c>
      <x:c r="B2929" s="15" t="str">
        <x:v>London</x:v>
      </x:c>
      <x:c r="C2929" s="15" t="str">
        <x:v>London (N11)</x:v>
      </x:c>
      <x:c r="D2929" s="14"/>
      <x:c r="E2929" s="13" t="str">
        <x:v>Town</x:v>
      </x:c>
      <x:c r="F2929" s="15" t="str">
        <x:v>Brunswick Industrial Park</x:v>
      </x:c>
      <x:c r="G2929" s="15" t="str">
        <x:v>Brunswick Industrial Park, Brunswick Way, London N11</x:v>
      </x:c>
      <x:c r="H2929" s="13" t="str">
        <x:v>Uncertain</x:v>
      </x:c>
      <x:c r="I2929" s="14" t="n">
        <x:v>14966</x:v>
      </x:c>
      <x:c r="J2929" s="13" t="str">
        <x:f>IF(AND(ISNUMBER(I2929),I2929&gt;0),IF(I2929&lt;=1000,"1–1,000",IF(I2929&lt;=2500,"1,001–2,500",IF(I2929&lt;=5000,"2,501–5,000",IF(I2929&lt;=10000,"5,001–10,000","10,001–15,000")))),"10,001–15,000")</x:f>
        <x:v>10,001–15,000</x:v>
      </x:c>
      <x:c r="K2929" s="16" t="n">
        <x:v>200004</x:v>
      </x:c>
      <x:c r="L2929" s="43" t="n">
        <x:f>IF(AND(ISNUMBER(I2929),I2929&gt;0,ISNUMBER(K2929),K2929&gt;0),K2929/I2929,"n.a.")</x:f>
        <x:v>13.363891487371376</x:v>
      </x:c>
      <x:c r="M2929" s="43"/>
      <x:c r="N2929" s="13" t="str">
        <x:v>No</x:v>
      </x:c>
      <x:c r="O2929" s="15" t="str">
        <x:v>Not stated in reviewed card</x:v>
      </x:c>
      <x:c r="P2929" s="15" t="str">
        <x:v>Not stated in reviewed card</x:v>
      </x:c>
      <x:c r="Q2929" s="15" t="str">
        <x:v>Advertised commercial storage/workshop premises with warehouse space, trade counter use.</x:v>
      </x:c>
      <x:c r="R2929"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29" s="15" t="str">
        <x:v>https://www.zoopla.co.uk/to-rent/commercial/details/71387567/</x:v>
      </x:c>
      <x:c r="T2929" s="15" t="str"/>
      <x:c r="U2929" s="15" t="str"/>
      <x:c r="V2929" s="15" t="str">
        <x:v>London — Brunswick Industrial Park</x:v>
      </x:c>
      <x:c r="W2929" s="15" t="str">
        <x:v>Individual unit ≤15,000 sq ft</x:v>
      </x:c>
      <x:c r="X2929" s="13" t="n">
        <x:f>IF(N2929="Yes",L2929,0)</x:f>
        <x:v>0</x:v>
      </x:c>
      <x:c r="Y2929" s="14" t="n">
        <x:v>1</x:v>
      </x:c>
      <x:c r="Z2929" s="13" t="str">
        <x:v>Industrial / workshop / storage</x:v>
      </x:c>
    </x:row>
    <x:row r="2930" ht="62" customHeight="1">
      <x:c r="A2930" s="13" t="str">
        <x:v>SE1950</x:v>
      </x:c>
      <x:c r="B2930" s="15" t="str">
        <x:v>London</x:v>
      </x:c>
      <x:c r="C2930" s="15" t="str">
        <x:v>London (N11)</x:v>
      </x:c>
      <x:c r="D2930" s="14"/>
      <x:c r="E2930" s="13" t="str">
        <x:v>Town</x:v>
      </x:c>
      <x:c r="F2930" s="15" t="str">
        <x:v>Brunswick Industrial Park</x:v>
      </x:c>
      <x:c r="G2930" s="15" t="str">
        <x:v>Unit 13 Brunswick Industrial Park, Brunswick Way, New Southgate, LONDON N11</x:v>
      </x:c>
      <x:c r="H2930" s="13" t="str">
        <x:v>Uncertain</x:v>
      </x:c>
      <x:c r="I2930" s="14" t="n">
        <x:v>14966</x:v>
      </x:c>
      <x:c r="J2930" s="13" t="str">
        <x:f>IF(AND(ISNUMBER(I2930),I2930&gt;0),IF(I2930&lt;=1000,"1–1,000",IF(I2930&lt;=2500,"1,001–2,500",IF(I2930&lt;=5000,"2,501–5,000",IF(I2930&lt;=10000,"5,001–10,000","10,001–15,000")))),"10,001–15,000")</x:f>
        <x:v>10,001–15,000</x:v>
      </x:c>
      <x:c r="K2930" s="16"/>
      <x:c r="L2930" s="43" t="str">
        <x:f>IF(AND(ISNUMBER(I2930),I2930&gt;0,ISNUMBER(K2930),K2930&gt;0),K2930/I2930,"n.a.")</x:f>
        <x:v>n.a.</x:v>
      </x:c>
      <x:c r="M2930" s="43"/>
      <x:c r="N2930" s="13" t="str">
        <x:v>No</x:v>
      </x:c>
      <x:c r="O2930" s="15" t="str">
        <x:v>Not stated in reviewed card</x:v>
      </x:c>
      <x:c r="P2930" s="15" t="str">
        <x:v>Not stated in reviewed card</x:v>
      </x:c>
      <x:c r="Q2930" s="15" t="str">
        <x:v>Advertised commercial storage/workshop premises with warehouse space, trade counter use.</x:v>
      </x:c>
      <x:c r="R2930"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0" s="15" t="str">
        <x:v>https://www.rightmove.co.uk/properties/767466127731233#/?channel=COM_LET</x:v>
      </x:c>
      <x:c r="T2930" s="15" t="str"/>
      <x:c r="U2930" s="15" t="str"/>
      <x:c r="V2930" s="15" t="str">
        <x:v>London — Brunswick Industrial Park</x:v>
      </x:c>
      <x:c r="W2930" s="15" t="str">
        <x:v>Individual unit ≤15,000 sq ft</x:v>
      </x:c>
      <x:c r="X2930" s="13" t="n">
        <x:f>IF(N2930="Yes",L2930,0)</x:f>
        <x:v>0</x:v>
      </x:c>
      <x:c r="Y2930" s="14" t="n">
        <x:v>1</x:v>
      </x:c>
      <x:c r="Z2930" s="13" t="str">
        <x:v>Industrial / workshop / storage</x:v>
      </x:c>
    </x:row>
    <x:row r="2931" ht="62" customHeight="1">
      <x:c r="A2931" s="13" t="str">
        <x:v>SE1951</x:v>
      </x:c>
      <x:c r="B2931" s="15" t="str">
        <x:v>London</x:v>
      </x:c>
      <x:c r="C2931" s="15" t="str">
        <x:v>London (NW10)</x:v>
      </x:c>
      <x:c r="D2931" s="14"/>
      <x:c r="E2931" s="13" t="str">
        <x:v>Town</x:v>
      </x:c>
      <x:c r="F2931" s="15" t="str">
        <x:v>Bush Industrial Estate</x:v>
      </x:c>
      <x:c r="G2931" s="15" t="str">
        <x:v>Unit 6 Bush Industrial Estate, Junction Road, Tufnell Park, London, NW10 6DF</x:v>
      </x:c>
      <x:c r="H2931" s="13" t="str">
        <x:v>Current</x:v>
      </x:c>
      <x:c r="I2931" s="14" t="n">
        <x:v>8268</x:v>
      </x:c>
      <x:c r="J2931" s="13" t="str">
        <x:f>IF(AND(ISNUMBER(I2931),I2931&gt;0),IF(I2931&lt;=1000,"1–1,000",IF(I2931&lt;=2500,"1,001–2,500",IF(I2931&lt;=5000,"2,501–5,000",IF(I2931&lt;=10000,"5,001–10,000","10,001–15,000")))),"5,001–10,000")</x:f>
        <x:v>5,001–10,000</x:v>
      </x:c>
      <x:c r="K2931" s="16"/>
      <x:c r="L2931" s="43" t="str">
        <x:f>IF(AND(ISNUMBER(I2931),I2931&gt;0,ISNUMBER(K2931),K2931&gt;0),K2931/I2931,"n.a.")</x:f>
        <x:v>n.a.</x:v>
      </x:c>
      <x:c r="M2931" s="43"/>
      <x:c r="N2931" s="13" t="str">
        <x:v>No</x:v>
      </x:c>
      <x:c r="O2931" s="15" t="str">
        <x:v>Not stated in reviewed card</x:v>
      </x:c>
      <x:c r="P2931" s="15" t="str">
        <x:v>Not stated in reviewed card</x:v>
      </x:c>
      <x:c r="Q2931" s="15" t="str">
        <x:v>Advertised industrial unit with warehouse space, refurbished specification.</x:v>
      </x:c>
      <x:c r="R293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1" s="15" t="str">
        <x:v>https://www.rightmove.co.uk/properties/762027317039488#/?channel=COM_LET</x:v>
      </x:c>
      <x:c r="T2931" s="15" t="str"/>
      <x:c r="U2931" s="15" t="str"/>
      <x:c r="V2931" s="15" t="str">
        <x:v>London — Bush Industrial Estate</x:v>
      </x:c>
      <x:c r="W2931" s="15" t="str">
        <x:v>Individual unit ≤15,000 sq ft</x:v>
      </x:c>
      <x:c r="X2931" s="13" t="n">
        <x:f>IF(N2931="Yes",L2931,0)</x:f>
        <x:v>0</x:v>
      </x:c>
      <x:c r="Y2931" s="14" t="n">
        <x:v>1</x:v>
      </x:c>
      <x:c r="Z2931" s="13" t="str">
        <x:v>Industrial / workshop / storage</x:v>
      </x:c>
    </x:row>
    <x:row r="2932" ht="62" customHeight="1">
      <x:c r="A2932" s="13" t="str">
        <x:v>SE1952</x:v>
      </x:c>
      <x:c r="B2932" s="15" t="str">
        <x:v>London</x:v>
      </x:c>
      <x:c r="C2932" s="15" t="str">
        <x:v>London (N19)</x:v>
      </x:c>
      <x:c r="D2932" s="14"/>
      <x:c r="E2932" s="13" t="str">
        <x:v>Town</x:v>
      </x:c>
      <x:c r="F2932" s="15" t="str">
        <x:v>Bush Industrial Estate</x:v>
      </x:c>
      <x:c r="G2932" s="15" t="str">
        <x:v>Unit 6 Bush Industrial Estate, London, N19 5UN</x:v>
      </x:c>
      <x:c r="H2932" s="13" t="str">
        <x:v>Future</x:v>
      </x:c>
      <x:c r="I2932" s="14" t="n">
        <x:v>8268</x:v>
      </x:c>
      <x:c r="J2932" s="13" t="str">
        <x:f>IF(AND(ISNUMBER(I2932),I2932&gt;0),IF(I2932&lt;=1000,"1–1,000",IF(I2932&lt;=2500,"1,001–2,500",IF(I2932&lt;=5000,"2,501–5,000",IF(I2932&lt;=10000,"5,001–10,000","10,001–15,000")))),"5,001–10,000")</x:f>
        <x:v>5,001–10,000</x:v>
      </x:c>
      <x:c r="K2932" s="16"/>
      <x:c r="L2932" s="43" t="str">
        <x:f>IF(AND(ISNUMBER(I2932),I2932&gt;0,ISNUMBER(K2932),K2932&gt;0),K2932/I2932,"n.a.")</x:f>
        <x:v>n.a.</x:v>
      </x:c>
      <x:c r="M2932" s="43"/>
      <x:c r="N2932" s="13" t="str">
        <x:v>No</x:v>
      </x:c>
      <x:c r="O2932" s="15" t="str">
        <x:v>Not stated in reviewed card</x:v>
      </x:c>
      <x:c r="P2932" s="15" t="str">
        <x:v>Not stated in reviewed card</x:v>
      </x:c>
      <x:c r="Q2932" s="15" t="str">
        <x:v>Advertised commercial storage/workshop premises. Card provides limited specification.</x:v>
      </x:c>
      <x:c r="R2932"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2" s="15" t="str">
        <x:v>https://www.rightmove.co.uk/properties/782701131703729#/?channel=COM_LET</x:v>
      </x:c>
      <x:c r="T2932" s="15" t="str"/>
      <x:c r="U2932" s="15" t="str"/>
      <x:c r="V2932" s="15" t="str">
        <x:v>London — Bush Industrial Estate</x:v>
      </x:c>
      <x:c r="W2932" s="15" t="str">
        <x:v>Individual unit ≤15,000 sq ft</x:v>
      </x:c>
      <x:c r="X2932" s="13" t="n">
        <x:f>IF(N2932="Yes",L2932,0)</x:f>
        <x:v>0</x:v>
      </x:c>
      <x:c r="Y2932" s="14" t="n">
        <x:v>1</x:v>
      </x:c>
      <x:c r="Z2932" s="13" t="str">
        <x:v>Industrial / workshop / storage</x:v>
      </x:c>
    </x:row>
    <x:row r="2933" ht="62" customHeight="1">
      <x:c r="A2933" s="13" t="str">
        <x:v>SE1953</x:v>
      </x:c>
      <x:c r="B2933" s="15" t="str">
        <x:v>London</x:v>
      </x:c>
      <x:c r="C2933" s="15" t="str">
        <x:v>Barking</x:v>
      </x:c>
      <x:c r="D2933" s="14"/>
      <x:c r="E2933" s="13" t="str">
        <x:v>Town</x:v>
      </x:c>
      <x:c r="F2933" s="15" t="str">
        <x:v>Buzzard Creek Industrial Estate</x:v>
      </x:c>
      <x:c r="G2933" s="15" t="str">
        <x:v>Unit 12, Buzzard Creek Industrial Estate, River Road, Barking IG11</x:v>
      </x:c>
      <x:c r="H2933" s="13" t="str">
        <x:v>Current</x:v>
      </x:c>
      <x:c r="I2933" s="14" t="n">
        <x:v>2492</x:v>
      </x:c>
      <x:c r="J2933" s="13" t="str">
        <x:f>IF(AND(ISNUMBER(I2933),I2933&gt;0),IF(I2933&lt;=1000,"1–1,000",IF(I2933&lt;=2500,"1,001–2,500",IF(I2933&lt;=5000,"2,501–5,000",IF(I2933&lt;=10000,"5,001–10,000","10,001–15,000")))),"1,001–2,500")</x:f>
        <x:v>1,001–2,500</x:v>
      </x:c>
      <x:c r="K2933" s="16"/>
      <x:c r="L2933" s="43" t="str">
        <x:f>IF(AND(ISNUMBER(I2933),I2933&gt;0,ISNUMBER(K2933),K2933&gt;0),K2933/I2933,"n.a.")</x:f>
        <x:v>n.a.</x:v>
      </x:c>
      <x:c r="M2933" s="43"/>
      <x:c r="N2933" s="13" t="str">
        <x:v>No</x:v>
      </x:c>
      <x:c r="O2933" s="15" t="str">
        <x:v>Not stated in reviewed card</x:v>
      </x:c>
      <x:c r="P2933" s="15" t="str">
        <x:v>Not stated in reviewed card</x:v>
      </x:c>
      <x:c r="Q2933" s="15" t="str">
        <x:v>Advertised industrial unit with warehouse space.</x:v>
      </x:c>
      <x:c r="R293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3" s="15" t="str">
        <x:v>https://www.zoopla.co.uk/to-rent/commercial/details/74318072/</x:v>
      </x:c>
      <x:c r="T2933" s="15" t="str"/>
      <x:c r="U2933" s="15" t="str"/>
      <x:c r="V2933" s="15" t="str">
        <x:v>London — Buzzard Creek Industrial Estate</x:v>
      </x:c>
      <x:c r="W2933" s="15" t="str">
        <x:v>Individual unit ≤15,000 sq ft</x:v>
      </x:c>
      <x:c r="X2933" s="13" t="n">
        <x:f>IF(N2933="Yes",L2933,0)</x:f>
        <x:v>0</x:v>
      </x:c>
      <x:c r="Y2933" s="14" t="n">
        <x:v>1</x:v>
      </x:c>
      <x:c r="Z2933" s="13" t="str">
        <x:v>Industrial / workshop / storage</x:v>
      </x:c>
    </x:row>
    <x:row r="2934" ht="62" customHeight="1">
      <x:c r="A2934" s="13" t="str">
        <x:v>SE1954</x:v>
      </x:c>
      <x:c r="B2934" s="15" t="str">
        <x:v>London</x:v>
      </x:c>
      <x:c r="C2934" s="15" t="str">
        <x:v>Barking</x:v>
      </x:c>
      <x:c r="D2934" s="14"/>
      <x:c r="E2934" s="13" t="str">
        <x:v>Town</x:v>
      </x:c>
      <x:c r="F2934" s="15" t="str">
        <x:v>Buzzard Creek Industrial Estate</x:v>
      </x:c>
      <x:c r="G2934" s="15" t="str">
        <x:v>Unit 17 Buzzard Creek Industrial Estate, River Road, Barking IG11</x:v>
      </x:c>
      <x:c r="H2934" s="13" t="str">
        <x:v>Current</x:v>
      </x:c>
      <x:c r="I2934" s="14" t="n">
        <x:v>2451</x:v>
      </x:c>
      <x:c r="J2934" s="13" t="str">
        <x:f>IF(AND(ISNUMBER(I2934),I2934&gt;0),IF(I2934&lt;=1000,"1–1,000",IF(I2934&lt;=2500,"1,001–2,500",IF(I2934&lt;=5000,"2,501–5,000",IF(I2934&lt;=10000,"5,001–10,000","10,001–15,000")))),"1,001–2,500")</x:f>
        <x:v>1,001–2,500</x:v>
      </x:c>
      <x:c r="K2934" s="16"/>
      <x:c r="L2934" s="43" t="str">
        <x:f>IF(AND(ISNUMBER(I2934),I2934&gt;0,ISNUMBER(K2934),K2934&gt;0),K2934/I2934,"n.a.")</x:f>
        <x:v>n.a.</x:v>
      </x:c>
      <x:c r="M2934" s="43"/>
      <x:c r="N2934" s="13" t="str">
        <x:v>No</x:v>
      </x:c>
      <x:c r="O2934" s="15" t="str">
        <x:v>Not stated in reviewed card</x:v>
      </x:c>
      <x:c r="P2934" s="15" t="str">
        <x:v>Not stated in reviewed card</x:v>
      </x:c>
      <x:c r="Q2934" s="15" t="str">
        <x:v>Advertised industrial unit with warehouse space.</x:v>
      </x:c>
      <x:c r="R293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4" s="15" t="str">
        <x:v>https://www.zoopla.co.uk/to-rent/commercial/details/73997095/</x:v>
      </x:c>
      <x:c r="T2934" s="15" t="str"/>
      <x:c r="U2934" s="15" t="str"/>
      <x:c r="V2934" s="15" t="str">
        <x:v>London — Buzzard Creek Industrial Estate</x:v>
      </x:c>
      <x:c r="W2934" s="15" t="str">
        <x:v>Individual unit ≤15,000 sq ft</x:v>
      </x:c>
      <x:c r="X2934" s="13" t="n">
        <x:f>IF(N2934="Yes",L2934,0)</x:f>
        <x:v>0</x:v>
      </x:c>
      <x:c r="Y2934" s="14" t="n">
        <x:v>1</x:v>
      </x:c>
      <x:c r="Z2934" s="13" t="str">
        <x:v>Industrial / workshop / storage</x:v>
      </x:c>
    </x:row>
    <x:row r="2935" ht="62" customHeight="1">
      <x:c r="A2935" s="13" t="str">
        <x:v>SE1955</x:v>
      </x:c>
      <x:c r="B2935" s="15" t="str">
        <x:v>London</x:v>
      </x:c>
      <x:c r="C2935" s="15" t="str">
        <x:v>Barking</x:v>
      </x:c>
      <x:c r="D2935" s="14"/>
      <x:c r="E2935" s="13" t="str">
        <x:v>Town</x:v>
      </x:c>
      <x:c r="F2935" s="15" t="str">
        <x:v>Buzzard Creek Industrial Estate</x:v>
      </x:c>
      <x:c r="G2935" s="15" t="str">
        <x:v>Unit 3, Buzzard Creek Industrial Estate, River Road, Barking IG11</x:v>
      </x:c>
      <x:c r="H2935" s="13" t="str">
        <x:v>Uncertain</x:v>
      </x:c>
      <x:c r="I2935" s="14" t="n">
        <x:v>2481</x:v>
      </x:c>
      <x:c r="J2935" s="13" t="str">
        <x:f>IF(AND(ISNUMBER(I2935),I2935&gt;0),IF(I2935&lt;=1000,"1–1,000",IF(I2935&lt;=2500,"1,001–2,500",IF(I2935&lt;=5000,"2,501–5,000",IF(I2935&lt;=10000,"5,001–10,000","10,001–15,000")))),"1,001–2,500")</x:f>
        <x:v>1,001–2,500</x:v>
      </x:c>
      <x:c r="K2935" s="16"/>
      <x:c r="L2935" s="43" t="str">
        <x:f>IF(AND(ISNUMBER(I2935),I2935&gt;0,ISNUMBER(K2935),K2935&gt;0),K2935/I2935,"n.a.")</x:f>
        <x:v>n.a.</x:v>
      </x:c>
      <x:c r="M2935" s="43"/>
      <x:c r="N2935" s="13" t="str">
        <x:v>No</x:v>
      </x:c>
      <x:c r="O2935" s="15" t="str">
        <x:v>Not stated in reviewed card</x:v>
      </x:c>
      <x:c r="P2935" s="15" t="str">
        <x:v>Not stated in reviewed card</x:v>
      </x:c>
      <x:c r="Q2935" s="15" t="str">
        <x:v>Advertised industrial unit. Card provides limited specification.</x:v>
      </x:c>
      <x:c r="R293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5" s="15" t="str">
        <x:v>https://www.zoopla.co.uk/to-rent/commercial/details/74662788/</x:v>
      </x:c>
      <x:c r="T2935" s="15" t="str"/>
      <x:c r="U2935" s="15" t="str"/>
      <x:c r="V2935" s="15" t="str">
        <x:v>London — Buzzard Creek Industrial Estate</x:v>
      </x:c>
      <x:c r="W2935" s="15" t="str">
        <x:v>Individual unit ≤15,000 sq ft</x:v>
      </x:c>
      <x:c r="X2935" s="13" t="n">
        <x:f>IF(N2935="Yes",L2935,0)</x:f>
        <x:v>0</x:v>
      </x:c>
      <x:c r="Y2935" s="14" t="n">
        <x:v>1</x:v>
      </x:c>
      <x:c r="Z2935" s="13" t="str">
        <x:v>Industrial / workshop / storage</x:v>
      </x:c>
    </x:row>
    <x:row r="2936" ht="62" customHeight="1">
      <x:c r="A2936" s="13" t="str">
        <x:v>SE1956</x:v>
      </x:c>
      <x:c r="B2936" s="15" t="str">
        <x:v>London</x:v>
      </x:c>
      <x:c r="C2936" s="15" t="str">
        <x:v>Barking</x:v>
      </x:c>
      <x:c r="D2936" s="14"/>
      <x:c r="E2936" s="13" t="str">
        <x:v>Town</x:v>
      </x:c>
      <x:c r="F2936" s="15" t="str">
        <x:v>Buzzard Creek Industrial Estate</x:v>
      </x:c>
      <x:c r="G2936" s="15" t="str">
        <x:v>Unit 8 Buzzard Creek Industrial Estate, River Road, Barking IG11</x:v>
      </x:c>
      <x:c r="H2936" s="13" t="str">
        <x:v>Current</x:v>
      </x:c>
      <x:c r="I2936" s="14" t="n">
        <x:v>2542</x:v>
      </x:c>
      <x:c r="J2936" s="13" t="str">
        <x:f>IF(AND(ISNUMBER(I2936),I2936&gt;0),IF(I2936&lt;=1000,"1–1,000",IF(I2936&lt;=2500,"1,001–2,500",IF(I2936&lt;=5000,"2,501–5,000",IF(I2936&lt;=10000,"5,001–10,000","10,001–15,000")))),"2,501–5,000")</x:f>
        <x:v>2,501–5,000</x:v>
      </x:c>
      <x:c r="K2936" s="16"/>
      <x:c r="L2936" s="43" t="str">
        <x:f>IF(AND(ISNUMBER(I2936),I2936&gt;0,ISNUMBER(K2936),K2936&gt;0),K2936/I2936,"n.a.")</x:f>
        <x:v>n.a.</x:v>
      </x:c>
      <x:c r="M2936" s="43"/>
      <x:c r="N2936" s="13" t="str">
        <x:v>No</x:v>
      </x:c>
      <x:c r="O2936" s="15" t="str">
        <x:v>Not stated in reviewed card</x:v>
      </x:c>
      <x:c r="P2936" s="15" t="str">
        <x:v>Not stated in reviewed card</x:v>
      </x:c>
      <x:c r="Q2936" s="15" t="str">
        <x:v>Advertised industrial unit. Card provides limited specification.</x:v>
      </x:c>
      <x:c r="R293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6" s="15" t="str">
        <x:v>https://www.zoopla.co.uk/to-rent/commercial/details/73254875/</x:v>
      </x:c>
      <x:c r="T2936" s="15" t="str"/>
      <x:c r="U2936" s="15" t="str"/>
      <x:c r="V2936" s="15" t="str">
        <x:v>London — Buzzard Creek Industrial Estate</x:v>
      </x:c>
      <x:c r="W2936" s="15" t="str">
        <x:v>Individual unit ≤15,000 sq ft</x:v>
      </x:c>
      <x:c r="X2936" s="13" t="n">
        <x:f>IF(N2936="Yes",L2936,0)</x:f>
        <x:v>0</x:v>
      </x:c>
      <x:c r="Y2936" s="14" t="n">
        <x:v>1</x:v>
      </x:c>
      <x:c r="Z2936" s="13" t="str">
        <x:v>Industrial / workshop / storage</x:v>
      </x:c>
    </x:row>
    <x:row r="2937" ht="62" customHeight="1">
      <x:c r="A2937" s="13" t="str">
        <x:v>SE1957</x:v>
      </x:c>
      <x:c r="B2937" s="15" t="str">
        <x:v>London</x:v>
      </x:c>
      <x:c r="C2937" s="15" t="str">
        <x:v>Barking</x:v>
      </x:c>
      <x:c r="D2937" s="14"/>
      <x:c r="E2937" s="13" t="str">
        <x:v>Town</x:v>
      </x:c>
      <x:c r="F2937" s="15" t="str">
        <x:v>Buzzard Creek Industrial Estate</x:v>
      </x:c>
      <x:c r="G2937" s="15" t="str">
        <x:v>Unit 9 Buzzard Creek Industrial Estate, River Road, Barking IG11</x:v>
      </x:c>
      <x:c r="H2937" s="13" t="str">
        <x:v>Current</x:v>
      </x:c>
      <x:c r="I2937" s="14" t="n">
        <x:v>2476</x:v>
      </x:c>
      <x:c r="J2937" s="13" t="str">
        <x:f>IF(AND(ISNUMBER(I2937),I2937&gt;0),IF(I2937&lt;=1000,"1–1,000",IF(I2937&lt;=2500,"1,001–2,500",IF(I2937&lt;=5000,"2,501–5,000",IF(I2937&lt;=10000,"5,001–10,000","10,001–15,000")))),"1,001–2,500")</x:f>
        <x:v>1,001–2,500</x:v>
      </x:c>
      <x:c r="K2937" s="16"/>
      <x:c r="L2937" s="43" t="str">
        <x:f>IF(AND(ISNUMBER(I2937),I2937&gt;0,ISNUMBER(K2937),K2937&gt;0),K2937/I2937,"n.a.")</x:f>
        <x:v>n.a.</x:v>
      </x:c>
      <x:c r="M2937" s="43"/>
      <x:c r="N2937" s="13" t="str">
        <x:v>No</x:v>
      </x:c>
      <x:c r="O2937" s="15" t="str">
        <x:v>Not stated in reviewed card</x:v>
      </x:c>
      <x:c r="P2937" s="15" t="str">
        <x:v>Not stated in reviewed card</x:v>
      </x:c>
      <x:c r="Q2937" s="15" t="str">
        <x:v>Advertised industrial unit. Card provides limited specification.</x:v>
      </x:c>
      <x:c r="R293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7" s="15" t="str">
        <x:v>https://www.zoopla.co.uk/to-rent/commercial/details/73997090/</x:v>
      </x:c>
      <x:c r="T2937" s="15" t="str"/>
      <x:c r="U2937" s="15" t="str"/>
      <x:c r="V2937" s="15" t="str">
        <x:v>London — Buzzard Creek Industrial Estate</x:v>
      </x:c>
      <x:c r="W2937" s="15" t="str">
        <x:v>Individual unit ≤15,000 sq ft</x:v>
      </x:c>
      <x:c r="X2937" s="13" t="n">
        <x:f>IF(N2937="Yes",L2937,0)</x:f>
        <x:v>0</x:v>
      </x:c>
      <x:c r="Y2937" s="14" t="n">
        <x:v>1</x:v>
      </x:c>
      <x:c r="Z2937" s="13" t="str">
        <x:v>Industrial / workshop / storage</x:v>
      </x:c>
    </x:row>
    <x:row r="2938" ht="62" customHeight="1">
      <x:c r="A2938" s="13" t="str">
        <x:v>SE1958</x:v>
      </x:c>
      <x:c r="B2938" s="15" t="str">
        <x:v>London</x:v>
      </x:c>
      <x:c r="C2938" s="15" t="str">
        <x:v>London (E16)</x:v>
      </x:c>
      <x:c r="D2938" s="14"/>
      <x:c r="E2938" s="13" t="str">
        <x:v>Town</x:v>
      </x:c>
      <x:c r="F2938" s="15" t="str">
        <x:v>Canning Town Business Park</x:v>
      </x:c>
      <x:c r="G2938" s="15" t="str">
        <x:v>Canning Town Business Park, Stephenson Street, Canning Town, London, E16</x:v>
      </x:c>
      <x:c r="H2938" s="13" t="str">
        <x:v>Current</x:v>
      </x:c>
      <x:c r="I2938" s="14" t="n">
        <x:v>11250</x:v>
      </x:c>
      <x:c r="J2938" s="13" t="str">
        <x:f>IF(AND(ISNUMBER(I2938),I2938&gt;0),IF(I2938&lt;=1000,"1–1,000",IF(I2938&lt;=2500,"1,001–2,500",IF(I2938&lt;=5000,"2,501–5,000",IF(I2938&lt;=10000,"5,001–10,000","10,001–15,000")))),"10,001–15,000")</x:f>
        <x:v>10,001–15,000</x:v>
      </x:c>
      <x:c r="K2938" s="16"/>
      <x:c r="L2938" s="43" t="str">
        <x:f>IF(AND(ISNUMBER(I2938),I2938&gt;0,ISNUMBER(K2938),K2938&gt;0),K2938/I2938,"n.a.")</x:f>
        <x:v>n.a.</x:v>
      </x:c>
      <x:c r="M2938" s="43"/>
      <x:c r="N2938" s="13" t="str">
        <x:v>No</x:v>
      </x:c>
      <x:c r="O2938" s="15" t="str">
        <x:v>Not stated in reviewed card</x:v>
      </x:c>
      <x:c r="P2938" s="15" t="str">
        <x:v>Not stated in reviewed card</x:v>
      </x:c>
      <x:c r="Q2938" s="15" t="str">
        <x:v>Advertised commercial storage/workshop premises. Card provides limited specification.</x:v>
      </x:c>
      <x:c r="R293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38" s="15" t="str">
        <x:v>https://www.rightmove.co.uk/properties/760572254268385#/?channel=COM_LET</x:v>
      </x:c>
      <x:c r="T2938" s="15" t="str"/>
      <x:c r="U2938" s="15" t="str"/>
      <x:c r="V2938" s="15" t="str">
        <x:v>London — Canning Town Business Park</x:v>
      </x:c>
      <x:c r="W2938" s="15" t="str">
        <x:v>Individual unit ≤15,000 sq ft</x:v>
      </x:c>
      <x:c r="X2938" s="13" t="n">
        <x:f>IF(N2938="Yes",L2938,0)</x:f>
        <x:v>0</x:v>
      </x:c>
      <x:c r="Y2938" s="14" t="n">
        <x:v>1</x:v>
      </x:c>
      <x:c r="Z2938" s="13" t="str">
        <x:v>Industrial / workshop / storage</x:v>
      </x:c>
    </x:row>
    <x:row r="2939" ht="88" customHeight="1">
      <x:c r="A2939" s="13" t="str">
        <x:v>SE1959</x:v>
      </x:c>
      <x:c r="B2939" s="15" t="str">
        <x:v>London</x:v>
      </x:c>
      <x:c r="C2939" s="15" t="str">
        <x:v>London (SE15)</x:v>
      </x:c>
      <x:c r="D2939" s="14"/>
      <x:c r="E2939" s="13" t="str">
        <x:v>Town</x:v>
      </x:c>
      <x:c r="F2939" s="15" t="str">
        <x:v>Canterbury Industrial Park</x:v>
      </x:c>
      <x:c r="G2939" s="15" t="str">
        <x:v>Unit 1, Canterbury Industrial Park, Ilderton Road, London SE15 1NP</x:v>
      </x:c>
      <x:c r="H2939" s="13" t="str">
        <x:v>Current</x:v>
      </x:c>
      <x:c r="I2939" s="14" t="n">
        <x:v>2053</x:v>
      </x:c>
      <x:c r="J2939" s="13" t="str">
        <x:f>IF(AND(ISNUMBER(I2939),I2939&gt;0),IF(I2939&lt;=1000,"1–1,000",IF(I2939&lt;=2500,"1,001–2,500",IF(I2939&lt;=5000,"2,501–5,000",IF(I2939&lt;=10000,"5,001–10,000","10,001–15,000")))),"1,001–2,500")</x:f>
        <x:v>1,001–2,500</x:v>
      </x:c>
      <x:c r="K2939" s="16" t="n">
        <x:v>61584</x:v>
      </x:c>
      <x:c r="L2939" s="43" t="n">
        <x:f>IF(AND(ISNUMBER(I2939),I2939&gt;0,ISNUMBER(K2939),K2939&gt;0),K2939/I2939,"n.a.")</x:f>
        <x:v>29.997077447637604</x:v>
      </x:c>
      <x:c r="M2939" s="43"/>
      <x:c r="N2939" s="13" t="str">
        <x:v>Yes</x:v>
      </x:c>
      <x:c r="O2939" s="15" t="str">
        <x:v>Not stated in reviewed card</x:v>
      </x:c>
      <x:c r="P2939" s="15" t="str">
        <x:v>roller shutter</x:v>
      </x:c>
      <x:c r="Q2939" s="15" t="str">
        <x:v>Advertised commercial storage/workshop premises with warehouse space, parking, secure/gated access.</x:v>
      </x:c>
      <x:c r="R2939"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39" s="15" t="str">
        <x:v>https://www.zoopla.co.uk/to-rent/commercial/details/74296609/</x:v>
      </x:c>
      <x:c r="T2939" s="15" t="str">
        <x:v>https://www.zoopla.co.uk/to-rent/commercial/details/74265599/</x:v>
      </x:c>
      <x:c r="U2939" s="15" t="str">
        <x:v>https://www.rightmove.co.uk/properties/745869295689632#/?channel=COM_LET
https://www.rightmove.co.uk/properties/778313707105665#/?channel=COM_LET
https://www.rightmove.co.uk/properties/775800868159937#/?channel=COM_LET</x:v>
      </x:c>
      <x:c r="V2939" s="15" t="str">
        <x:v>London — Canterbury Industrial Park</x:v>
      </x:c>
      <x:c r="W2939" s="15" t="str">
        <x:v>Individual unit ≤15,000 sq ft</x:v>
      </x:c>
      <x:c r="X2939" s="13" t="n">
        <x:f>IF(N2939="Yes",L2939,0)</x:f>
        <x:v>29.997077447637604</x:v>
      </x:c>
      <x:c r="Y2939" s="14" t="n">
        <x:v>1</x:v>
      </x:c>
      <x:c r="Z2939" s="13" t="str">
        <x:v>Industrial / workshop / storage</x:v>
      </x:c>
    </x:row>
    <x:row r="2940" ht="75" customHeight="1">
      <x:c r="A2940" s="13" t="str">
        <x:v>SE1960</x:v>
      </x:c>
      <x:c r="B2940" s="15" t="str">
        <x:v>London</x:v>
      </x:c>
      <x:c r="C2940" s="15" t="str">
        <x:v>Bermondsey</x:v>
      </x:c>
      <x:c r="D2940" s="14"/>
      <x:c r="E2940" s="13" t="str">
        <x:v>Town</x:v>
      </x:c>
      <x:c r="F2940" s="15" t="str">
        <x:v>Canterbury Industrial Park</x:v>
      </x:c>
      <x:c r="G2940" s="15" t="str">
        <x:v>Unit 3A, Canterbury Industrial Park, Bermondsey SE15, Bermondsey</x:v>
      </x:c>
      <x:c r="H2940" s="13" t="str">
        <x:v>Current</x:v>
      </x:c>
      <x:c r="I2940" s="14" t="n">
        <x:v>2885</x:v>
      </x:c>
      <x:c r="J2940" s="13" t="str">
        <x:f>IF(AND(ISNUMBER(I2940),I2940&gt;0),IF(I2940&lt;=1000,"1–1,000",IF(I2940&lt;=2500,"1,001–2,500",IF(I2940&lt;=5000,"2,501–5,000",IF(I2940&lt;=10000,"5,001–10,000","10,001–15,000")))),"2,501–5,000")</x:f>
        <x:v>2,501–5,000</x:v>
      </x:c>
      <x:c r="K2940" s="16" t="n">
        <x:v>56256</x:v>
      </x:c>
      <x:c r="L2940" s="43" t="n">
        <x:f>IF(AND(ISNUMBER(I2940),I2940&gt;0,ISNUMBER(K2940),K2940&gt;0),K2940/I2940,"n.a.")</x:f>
        <x:v>19.49948006932409</x:v>
      </x:c>
      <x:c r="M2940" s="43"/>
      <x:c r="N2940" s="13" t="str">
        <x:v>Yes</x:v>
      </x:c>
      <x:c r="O2940" s="15" t="str">
        <x:v>Not stated in reviewed card</x:v>
      </x:c>
      <x:c r="P2940" s="15" t="str">
        <x:v>Not stated in reviewed card</x:v>
      </x:c>
      <x:c r="Q2940" s="15" t="str">
        <x:v>Advertised commercial storage/workshop premises with warehouse space.</x:v>
      </x:c>
      <x:c r="R2940"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40" s="15" t="str">
        <x:v>https://www.zoopla.co.uk/to-rent/commercial/details/72519825/</x:v>
      </x:c>
      <x:c r="T2940" s="15" t="str">
        <x:v>https://www.zoopla.co.uk/to-rent/commercial/details/65837681/</x:v>
      </x:c>
      <x:c r="U2940" s="15" t="str">
        <x:v>https://www.rightmove.co.uk/properties/773377644789984#/?channel=COM_LET</x:v>
      </x:c>
      <x:c r="V2940" s="15" t="str">
        <x:v>London — Canterbury Industrial Park</x:v>
      </x:c>
      <x:c r="W2940" s="15" t="str">
        <x:v>Individual unit ≤15,000 sq ft</x:v>
      </x:c>
      <x:c r="X2940" s="13" t="n">
        <x:f>IF(N2940="Yes",L2940,0)</x:f>
        <x:v>19.49948006932409</x:v>
      </x:c>
      <x:c r="Y2940" s="14" t="n">
        <x:v>1</x:v>
      </x:c>
      <x:c r="Z2940" s="13" t="str">
        <x:v>Industrial / workshop / storage</x:v>
      </x:c>
    </x:row>
    <x:row r="2941" ht="62" customHeight="1">
      <x:c r="A2941" s="13" t="str">
        <x:v>SE1961</x:v>
      </x:c>
      <x:c r="B2941" s="15" t="str">
        <x:v>London</x:v>
      </x:c>
      <x:c r="C2941" s="15" t="str">
        <x:v>Colindale</x:v>
      </x:c>
      <x:c r="D2941" s="14"/>
      <x:c r="E2941" s="13" t="str">
        <x:v>Town</x:v>
      </x:c>
      <x:c r="F2941" s="15" t="str">
        <x:v>Capitol Industrial Park</x:v>
      </x:c>
      <x:c r="G2941" s="15" t="str">
        <x:v>Unit 34 Capitol Industrial Park, Colindale NW9</x:v>
      </x:c>
      <x:c r="H2941" s="13" t="str">
        <x:v>Current</x:v>
      </x:c>
      <x:c r="I2941" s="14" t="n">
        <x:v>5113</x:v>
      </x:c>
      <x:c r="J2941" s="13" t="str">
        <x:f>IF(AND(ISNUMBER(I2941),I2941&gt;0),IF(I2941&lt;=1000,"1–1,000",IF(I2941&lt;=2500,"1,001–2,500",IF(I2941&lt;=5000,"2,501–5,000",IF(I2941&lt;=10000,"5,001–10,000","10,001–15,000")))),"5,001–10,000")</x:f>
        <x:v>5,001–10,000</x:v>
      </x:c>
      <x:c r="K2941" s="16"/>
      <x:c r="L2941" s="43" t="str">
        <x:f>IF(AND(ISNUMBER(I2941),I2941&gt;0,ISNUMBER(K2941),K2941&gt;0),K2941/I2941,"n.a.")</x:f>
        <x:v>n.a.</x:v>
      </x:c>
      <x:c r="M2941" s="43"/>
      <x:c r="N2941" s="13" t="str">
        <x:v>No</x:v>
      </x:c>
      <x:c r="O2941" s="15" t="str">
        <x:v>Not stated in reviewed card</x:v>
      </x:c>
      <x:c r="P2941" s="15" t="str">
        <x:v>Not stated in reviewed card</x:v>
      </x:c>
      <x:c r="Q2941" s="15" t="str">
        <x:v>Advertised industrial unit with warehouse space, trade counter use.</x:v>
      </x:c>
      <x:c r="R294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1" s="15" t="str">
        <x:v>https://www.zoopla.co.uk/to-rent/commercial/details/74604904/</x:v>
      </x:c>
      <x:c r="T2941" s="15" t="str"/>
      <x:c r="U2941" s="15" t="str"/>
      <x:c r="V2941" s="15" t="str">
        <x:v>London — Capitol Industrial Park</x:v>
      </x:c>
      <x:c r="W2941" s="15" t="str">
        <x:v>Individual unit ≤15,000 sq ft</x:v>
      </x:c>
      <x:c r="X2941" s="13" t="n">
        <x:f>IF(N2941="Yes",L2941,0)</x:f>
        <x:v>0</x:v>
      </x:c>
      <x:c r="Y2941" s="14" t="n">
        <x:v>1</x:v>
      </x:c>
      <x:c r="Z2941" s="13" t="str">
        <x:v>Industrial / workshop / storage</x:v>
      </x:c>
    </x:row>
    <x:row r="2942" ht="62" customHeight="1">
      <x:c r="A2942" s="13" t="str">
        <x:v>SE1962</x:v>
      </x:c>
      <x:c r="B2942" s="15" t="str">
        <x:v>London</x:v>
      </x:c>
      <x:c r="C2942" s="15" t="str">
        <x:v>Beckenham</x:v>
      </x:c>
      <x:c r="D2942" s="14"/>
      <x:c r="E2942" s="13" t="str">
        <x:v>Town</x:v>
      </x:c>
      <x:c r="F2942" s="15" t="str">
        <x:v>Chaffinch Business Park</x:v>
      </x:c>
      <x:c r="G2942" s="15" t="str">
        <x:v>Unit 5 Chaffinch Business Park, Beckenham BR3</x:v>
      </x:c>
      <x:c r="H2942" s="13" t="str">
        <x:v>Current</x:v>
      </x:c>
      <x:c r="I2942" s="14" t="n">
        <x:v>12834</x:v>
      </x:c>
      <x:c r="J2942" s="13" t="str">
        <x:f>IF(AND(ISNUMBER(I2942),I2942&gt;0),IF(I2942&lt;=1000,"1–1,000",IF(I2942&lt;=2500,"1,001–2,500",IF(I2942&lt;=5000,"2,501–5,000",IF(I2942&lt;=10000,"5,001–10,000","10,001–15,000")))),"10,001–15,000")</x:f>
        <x:v>10,001–15,000</x:v>
      </x:c>
      <x:c r="K2942" s="16" t="n">
        <x:v>248976</x:v>
      </x:c>
      <x:c r="L2942" s="43" t="n">
        <x:f>IF(AND(ISNUMBER(I2942),I2942&gt;0,ISNUMBER(K2942),K2942&gt;0),K2942/I2942,"n.a.")</x:f>
        <x:v>19.399719495091166</x:v>
      </x:c>
      <x:c r="M2942" s="43"/>
      <x:c r="N2942" s="13" t="str">
        <x:v>Yes</x:v>
      </x:c>
      <x:c r="O2942" s="15" t="str">
        <x:v>Not stated in reviewed card</x:v>
      </x:c>
      <x:c r="P2942" s="15" t="str">
        <x:v>Not stated in reviewed card</x:v>
      </x:c>
      <x:c r="Q2942" s="15" t="str">
        <x:v>Advertised industrial unit with warehouse space.</x:v>
      </x:c>
      <x:c r="R29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42" s="15" t="str">
        <x:v>https://www.zoopla.co.uk/to-rent/commercial/details/74087064/</x:v>
      </x:c>
      <x:c r="T2942" s="15" t="str"/>
      <x:c r="U2942" s="15" t="str"/>
      <x:c r="V2942" s="15" t="str">
        <x:v>London — Chaffinch Business Park</x:v>
      </x:c>
      <x:c r="W2942" s="15" t="str">
        <x:v>Individual unit ≤15,000 sq ft</x:v>
      </x:c>
      <x:c r="X2942" s="13" t="n">
        <x:f>IF(N2942="Yes",L2942,0)</x:f>
        <x:v>19.399719495091166</x:v>
      </x:c>
      <x:c r="Y2942" s="14" t="n">
        <x:v>1</x:v>
      </x:c>
      <x:c r="Z2942" s="13" t="str">
        <x:v>Industrial / workshop / storage</x:v>
      </x:c>
    </x:row>
    <x:row r="2943" ht="75" customHeight="1">
      <x:c r="A2943" s="13" t="str">
        <x:v>SE1963</x:v>
      </x:c>
      <x:c r="B2943" s="15" t="str">
        <x:v>London</x:v>
      </x:c>
      <x:c r="C2943" s="15" t="str">
        <x:v>London (NW10)</x:v>
      </x:c>
      <x:c r="D2943" s="14"/>
      <x:c r="E2943" s="13" t="str">
        <x:v>Town</x:v>
      </x:c>
      <x:c r="F2943" s="15" t="str">
        <x:v>Chapmans Park Trading Estate</x:v>
      </x:c>
      <x:c r="G2943" s="15" t="str">
        <x:v>Unit 5 Chapmans Park Trading Estate, 378 High Road, Willesden NW10</x:v>
      </x:c>
      <x:c r="H2943" s="13" t="str">
        <x:v>Uncertain</x:v>
      </x:c>
      <x:c r="I2943" s="14" t="n">
        <x:v>6300</x:v>
      </x:c>
      <x:c r="J2943" s="13" t="str">
        <x:f>IF(AND(ISNUMBER(I2943),I2943&gt;0),IF(I2943&lt;=1000,"1–1,000",IF(I2943&lt;=2500,"1,001–2,500",IF(I2943&lt;=5000,"2,501–5,000",IF(I2943&lt;=10000,"5,001–10,000","10,001–15,000")))),"5,001–10,000")</x:f>
        <x:v>5,001–10,000</x:v>
      </x:c>
      <x:c r="K2943" s="16" t="n">
        <x:v>141756</x:v>
      </x:c>
      <x:c r="L2943" s="43" t="n">
        <x:f>IF(AND(ISNUMBER(I2943),I2943&gt;0,ISNUMBER(K2943),K2943&gt;0),K2943/I2943,"n.a.")</x:f>
        <x:v>22.50095238095238</x:v>
      </x:c>
      <x:c r="M2943" s="43"/>
      <x:c r="N2943" s="13" t="str">
        <x:v>No</x:v>
      </x:c>
      <x:c r="O2943" s="15" t="str">
        <x:v>Not stated in reviewed card</x:v>
      </x:c>
      <x:c r="P2943" s="15" t="str">
        <x:v>Not stated in reviewed card</x:v>
      </x:c>
      <x:c r="Q2943" s="15" t="str">
        <x:v>Advertised industrial unit with warehouse space, trade counter use.</x:v>
      </x:c>
      <x:c r="R2943"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43" s="15" t="str">
        <x:v>https://www.zoopla.co.uk/to-rent/commercial/details/72331970/</x:v>
      </x:c>
      <x:c r="T2943" s="15" t="str"/>
      <x:c r="U2943" s="15" t="str"/>
      <x:c r="V2943" s="15" t="str">
        <x:v>London — Chapmans Park Trading Estate</x:v>
      </x:c>
      <x:c r="W2943" s="15" t="str">
        <x:v>Individual unit ≤15,000 sq ft</x:v>
      </x:c>
      <x:c r="X2943" s="13" t="n">
        <x:f>IF(N2943="Yes",L2943,0)</x:f>
        <x:v>0</x:v>
      </x:c>
      <x:c r="Y2943" s="14" t="n">
        <x:v>1</x:v>
      </x:c>
      <x:c r="Z2943" s="13" t="str">
        <x:v>Industrial / workshop / storage</x:v>
      </x:c>
    </x:row>
    <x:row r="2944" ht="88" customHeight="1">
      <x:c r="A2944" s="13" t="str">
        <x:v>SE1964</x:v>
      </x:c>
      <x:c r="B2944" s="15" t="str">
        <x:v>London</x:v>
      </x:c>
      <x:c r="C2944" s="15" t="str">
        <x:v>Erith</x:v>
      </x:c>
      <x:c r="D2944" s="14"/>
      <x:c r="E2944" s="13" t="str">
        <x:v>Town</x:v>
      </x:c>
      <x:c r="F2944" s="15" t="str">
        <x:v>Church Trading Estate</x:v>
      </x:c>
      <x:c r="G2944" s="15" t="str">
        <x:v>Unit 1, Church Trading Estate, Slade Green Road, Erith, Kent DA8</x:v>
      </x:c>
      <x:c r="H2944" s="13" t="str">
        <x:v>Current</x:v>
      </x:c>
      <x:c r="I2944" s="14" t="n">
        <x:v>12645</x:v>
      </x:c>
      <x:c r="J2944" s="13" t="str">
        <x:f>IF(AND(ISNUMBER(I2944),I2944&gt;0),IF(I2944&lt;=1000,"1–1,000",IF(I2944&lt;=2500,"1,001–2,500",IF(I2944&lt;=5000,"2,501–5,000",IF(I2944&lt;=10000,"5,001–10,000","10,001–15,000")))),"10,001–15,000")</x:f>
        <x:v>10,001–15,000</x:v>
      </x:c>
      <x:c r="K2944" s="16" t="n">
        <x:v>126456</x:v>
      </x:c>
      <x:c r="L2944" s="43" t="n">
        <x:f>IF(AND(ISNUMBER(I2944),I2944&gt;0,ISNUMBER(K2944),K2944&gt;0),K2944/I2944,"n.a.")</x:f>
        <x:v>10.000474495848161</x:v>
      </x:c>
      <x:c r="M2944" s="43"/>
      <x:c r="N2944" s="13" t="str">
        <x:v>No</x:v>
      </x:c>
      <x:c r="O2944" s="15" t="str">
        <x:v>Not stated in reviewed card</x:v>
      </x:c>
      <x:c r="P2944" s="15" t="str">
        <x:v>Not stated in reviewed card</x:v>
      </x:c>
      <x:c r="Q2944" s="15" t="str">
        <x:v>Advertised industrial unit. Card provides limited specification.</x:v>
      </x:c>
      <x:c r="R2944"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2944" s="15" t="str">
        <x:v>https://www.zoopla.co.uk/to-rent/commercial/details/70701592/</x:v>
      </x:c>
      <x:c r="T2944" s="15" t="str">
        <x:v>https://www.zoopla.co.uk/to-rent/commercial/details/67390139/</x:v>
      </x:c>
      <x:c r="U2944" s="15" t="str"/>
      <x:c r="V2944" s="15" t="str">
        <x:v>London — Church Trading Estate</x:v>
      </x:c>
      <x:c r="W2944" s="15" t="str">
        <x:v>Individual unit ≤15,000 sq ft</x:v>
      </x:c>
      <x:c r="X2944" s="13" t="n">
        <x:f>IF(N2944="Yes",L2944,0)</x:f>
        <x:v>0</x:v>
      </x:c>
      <x:c r="Y2944" s="14" t="n">
        <x:v>1</x:v>
      </x:c>
      <x:c r="Z2944" s="13" t="str">
        <x:v>Industrial / workshop / storage</x:v>
      </x:c>
    </x:row>
    <x:row r="2945" ht="62" customHeight="1">
      <x:c r="A2945" s="13" t="str">
        <x:v>SE1965</x:v>
      </x:c>
      <x:c r="B2945" s="15" t="str">
        <x:v>London</x:v>
      </x:c>
      <x:c r="C2945" s="15" t="str">
        <x:v>London (N9)</x:v>
      </x:c>
      <x:c r="D2945" s="14"/>
      <x:c r="E2945" s="13" t="str">
        <x:v>Town</x:v>
      </x:c>
      <x:c r="F2945" s="15" t="str">
        <x:v>Claverings Industrial Estate</x:v>
      </x:c>
      <x:c r="G2945" s="15" t="str">
        <x:v>Unit 5 Claverings Industrial Estate, London, N9 0AB</x:v>
      </x:c>
      <x:c r="H2945" s="13" t="str">
        <x:v>Current</x:v>
      </x:c>
      <x:c r="I2945" s="14" t="n">
        <x:v>11302</x:v>
      </x:c>
      <x:c r="J2945" s="13" t="str">
        <x:f>IF(AND(ISNUMBER(I2945),I2945&gt;0),IF(I2945&lt;=1000,"1–1,000",IF(I2945&lt;=2500,"1,001–2,500",IF(I2945&lt;=5000,"2,501–5,000",IF(I2945&lt;=10000,"5,001–10,000","10,001–15,000")))),"10,001–15,000")</x:f>
        <x:v>10,001–15,000</x:v>
      </x:c>
      <x:c r="K2945" s="16"/>
      <x:c r="L2945" s="43" t="str">
        <x:f>IF(AND(ISNUMBER(I2945),I2945&gt;0,ISNUMBER(K2945),K2945&gt;0),K2945/I2945,"n.a.")</x:f>
        <x:v>n.a.</x:v>
      </x:c>
      <x:c r="M2945" s="43"/>
      <x:c r="N2945" s="13" t="str">
        <x:v>No</x:v>
      </x:c>
      <x:c r="O2945" s="15" t="str">
        <x:v>eaves height 1 level access door 16; 10M eaves height 1 level access do</x:v>
      </x:c>
      <x:c r="P2945" s="15" t="str">
        <x:v>10M eaves height 1 level access door 16.7M yard depth Best in class</x:v>
      </x:c>
      <x:c r="Q2945" s="15" t="str">
        <x:v>Advertised industrial unit with yard/loading area.</x:v>
      </x:c>
      <x:c r="R294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5" s="15" t="str">
        <x:v>https://www.rightmove.co.uk/properties/760928858201024#/?channel=COM_LET</x:v>
      </x:c>
      <x:c r="T2945" s="15" t="str"/>
      <x:c r="U2945" s="15" t="str"/>
      <x:c r="V2945" s="15" t="str">
        <x:v>London — Claverings Industrial Estate</x:v>
      </x:c>
      <x:c r="W2945" s="15" t="str">
        <x:v>Individual unit ≤15,000 sq ft</x:v>
      </x:c>
      <x:c r="X2945" s="13" t="n">
        <x:f>IF(N2945="Yes",L2945,0)</x:f>
        <x:v>0</x:v>
      </x:c>
      <x:c r="Y2945" s="14" t="n">
        <x:v>1</x:v>
      </x:c>
      <x:c r="Z2945" s="13" t="str">
        <x:v>Industrial / workshop / storage</x:v>
      </x:c>
    </x:row>
    <x:row r="2946" ht="62" customHeight="1">
      <x:c r="A2946" s="13" t="str">
        <x:v>SE1966</x:v>
      </x:c>
      <x:c r="B2946" s="15" t="str">
        <x:v>London</x:v>
      </x:c>
      <x:c r="C2946" s="15" t="str">
        <x:v>London (N9)</x:v>
      </x:c>
      <x:c r="D2946" s="14"/>
      <x:c r="E2946" s="13" t="str">
        <x:v>Town</x:v>
      </x:c>
      <x:c r="F2946" s="15" t="str">
        <x:v>Claverings Industrial Estate</x:v>
      </x:c>
      <x:c r="G2946" s="15" t="str">
        <x:v>Unit 6 Claverings Industrial Estate, London, N9 0AB</x:v>
      </x:c>
      <x:c r="H2946" s="13" t="str">
        <x:v>Current</x:v>
      </x:c>
      <x:c r="I2946" s="14" t="n">
        <x:v>11302</x:v>
      </x:c>
      <x:c r="J2946" s="13" t="str">
        <x:f>IF(AND(ISNUMBER(I2946),I2946&gt;0),IF(I2946&lt;=1000,"1–1,000",IF(I2946&lt;=2500,"1,001–2,500",IF(I2946&lt;=5000,"2,501–5,000",IF(I2946&lt;=10000,"5,001–10,000","10,001–15,000")))),"10,001–15,000")</x:f>
        <x:v>10,001–15,000</x:v>
      </x:c>
      <x:c r="K2946" s="16"/>
      <x:c r="L2946" s="43" t="str">
        <x:f>IF(AND(ISNUMBER(I2946),I2946&gt;0,ISNUMBER(K2946),K2946&gt;0),K2946/I2946,"n.a.")</x:f>
        <x:v>n.a.</x:v>
      </x:c>
      <x:c r="M2946" s="43"/>
      <x:c r="N2946" s="13" t="str">
        <x:v>No</x:v>
      </x:c>
      <x:c r="O2946" s="15" t="str">
        <x:v>Not stated in reviewed card</x:v>
      </x:c>
      <x:c r="P2946" s="15" t="str">
        <x:v>Not stated in reviewed card</x:v>
      </x:c>
      <x:c r="Q2946" s="15" t="str">
        <x:v>Advertised industrial unit. Card provides limited specification.</x:v>
      </x:c>
      <x:c r="R294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6" s="15" t="str">
        <x:v>https://www.rightmove.co.uk/properties/760928941916225#/?channel=COM_LET</x:v>
      </x:c>
      <x:c r="T2946" s="15" t="str"/>
      <x:c r="U2946" s="15" t="str"/>
      <x:c r="V2946" s="15" t="str">
        <x:v>London — Claverings Industrial Estate</x:v>
      </x:c>
      <x:c r="W2946" s="15" t="str">
        <x:v>Individual unit ≤15,000 sq ft</x:v>
      </x:c>
      <x:c r="X2946" s="13" t="n">
        <x:f>IF(N2946="Yes",L2946,0)</x:f>
        <x:v>0</x:v>
      </x:c>
      <x:c r="Y2946" s="14" t="n">
        <x:v>1</x:v>
      </x:c>
      <x:c r="Z2946" s="13" t="str">
        <x:v>Industrial / workshop / storage</x:v>
      </x:c>
    </x:row>
    <x:row r="2947" ht="62" customHeight="1">
      <x:c r="A2947" s="13" t="str">
        <x:v>SE1967</x:v>
      </x:c>
      <x:c r="B2947" s="15" t="str">
        <x:v>London</x:v>
      </x:c>
      <x:c r="C2947" s="15" t="str">
        <x:v>Hayes</x:v>
      </x:c>
      <x:c r="D2947" s="14"/>
      <x:c r="E2947" s="13" t="str">
        <x:v>Town</x:v>
      </x:c>
      <x:c r="F2947" s="15" t="str">
        <x:v>Clayton Business Centre</x:v>
      </x:c>
      <x:c r="G2947" s="15" t="str">
        <x:v>Unit 2 Clayton Business Centre, Hayes UB3</x:v>
      </x:c>
      <x:c r="H2947" s="13" t="str">
        <x:v>Current</x:v>
      </x:c>
      <x:c r="I2947" s="14" t="n">
        <x:v>2676</x:v>
      </x:c>
      <x:c r="J2947" s="13" t="str">
        <x:f>IF(AND(ISNUMBER(I2947),I2947&gt;0),IF(I2947&lt;=1000,"1–1,000",IF(I2947&lt;=2500,"1,001–2,500",IF(I2947&lt;=5000,"2,501–5,000",IF(I2947&lt;=10000,"5,001–10,000","10,001–15,000")))),"2,501–5,000")</x:f>
        <x:v>2,501–5,000</x:v>
      </x:c>
      <x:c r="K2947" s="16"/>
      <x:c r="L2947" s="43" t="str">
        <x:f>IF(AND(ISNUMBER(I2947),I2947&gt;0,ISNUMBER(K2947),K2947&gt;0),K2947/I2947,"n.a.")</x:f>
        <x:v>n.a.</x:v>
      </x:c>
      <x:c r="M2947" s="43"/>
      <x:c r="N2947" s="13" t="str">
        <x:v>No</x:v>
      </x:c>
      <x:c r="O2947" s="15" t="str">
        <x:v>Not stated in reviewed card</x:v>
      </x:c>
      <x:c r="P2947" s="15" t="str">
        <x:v>Not stated in reviewed card</x:v>
      </x:c>
      <x:c r="Q2947" s="15" t="str">
        <x:v>Advertised industrial unit with trade counter use.</x:v>
      </x:c>
      <x:c r="R294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7" s="15" t="str">
        <x:v>https://www.zoopla.co.uk/to-rent/commercial/details/73283874/</x:v>
      </x:c>
      <x:c r="T2947" s="15" t="str"/>
      <x:c r="U2947" s="15" t="str"/>
      <x:c r="V2947" s="15" t="str">
        <x:v>London — Clayton Business Centre</x:v>
      </x:c>
      <x:c r="W2947" s="15" t="str">
        <x:v>Individual unit ≤15,000 sq ft</x:v>
      </x:c>
      <x:c r="X2947" s="13" t="n">
        <x:f>IF(N2947="Yes",L2947,0)</x:f>
        <x:v>0</x:v>
      </x:c>
      <x:c r="Y2947" s="14" t="n">
        <x:v>1</x:v>
      </x:c>
      <x:c r="Z2947" s="13" t="str">
        <x:v>Industrial / workshop / storage</x:v>
      </x:c>
    </x:row>
    <x:row r="2948" ht="62" customHeight="1">
      <x:c r="A2948" s="13" t="str">
        <x:v>SE1968</x:v>
      </x:c>
      <x:c r="B2948" s="15" t="str">
        <x:v>London</x:v>
      </x:c>
      <x:c r="C2948" s="15" t="str">
        <x:v>Hayes</x:v>
      </x:c>
      <x:c r="D2948" s="14"/>
      <x:c r="E2948" s="13" t="str">
        <x:v>Town</x:v>
      </x:c>
      <x:c r="F2948" s="15" t="str">
        <x:v>Clayton Business Centre</x:v>
      </x:c>
      <x:c r="G2948" s="15" t="str">
        <x:v>Unit 5 Clayton Business Centre, Hayes UB3</x:v>
      </x:c>
      <x:c r="H2948" s="13" t="str">
        <x:v>Current</x:v>
      </x:c>
      <x:c r="I2948" s="14" t="n">
        <x:v>2740</x:v>
      </x:c>
      <x:c r="J2948" s="13" t="str">
        <x:f>IF(AND(ISNUMBER(I2948),I2948&gt;0),IF(I2948&lt;=1000,"1–1,000",IF(I2948&lt;=2500,"1,001–2,500",IF(I2948&lt;=5000,"2,501–5,000",IF(I2948&lt;=10000,"5,001–10,000","10,001–15,000")))),"2,501–5,000")</x:f>
        <x:v>2,501–5,000</x:v>
      </x:c>
      <x:c r="K2948" s="16"/>
      <x:c r="L2948" s="43" t="str">
        <x:f>IF(AND(ISNUMBER(I2948),I2948&gt;0,ISNUMBER(K2948),K2948&gt;0),K2948/I2948,"n.a.")</x:f>
        <x:v>n.a.</x:v>
      </x:c>
      <x:c r="M2948" s="43"/>
      <x:c r="N2948" s="13" t="str">
        <x:v>No</x:v>
      </x:c>
      <x:c r="O2948" s="15" t="str">
        <x:v>Not stated in reviewed card</x:v>
      </x:c>
      <x:c r="P2948" s="15" t="str">
        <x:v>Not stated in reviewed card</x:v>
      </x:c>
      <x:c r="Q2948" s="15" t="str">
        <x:v>Advertised industrial unit with trade counter use.</x:v>
      </x:c>
      <x:c r="R294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8" s="15" t="str">
        <x:v>https://www.zoopla.co.uk/to-rent/commercial/details/73283915/</x:v>
      </x:c>
      <x:c r="T2948" s="15" t="str"/>
      <x:c r="U2948" s="15" t="str"/>
      <x:c r="V2948" s="15" t="str">
        <x:v>London — Clayton Business Centre</x:v>
      </x:c>
      <x:c r="W2948" s="15" t="str">
        <x:v>Individual unit ≤15,000 sq ft</x:v>
      </x:c>
      <x:c r="X2948" s="13" t="n">
        <x:f>IF(N2948="Yes",L2948,0)</x:f>
        <x:v>0</x:v>
      </x:c>
      <x:c r="Y2948" s="14" t="n">
        <x:v>1</x:v>
      </x:c>
      <x:c r="Z2948" s="13" t="str">
        <x:v>Industrial / workshop / storage</x:v>
      </x:c>
    </x:row>
    <x:row r="2949" ht="62" customHeight="1">
      <x:c r="A2949" s="13" t="str">
        <x:v>SE1969</x:v>
      </x:c>
      <x:c r="B2949" s="15" t="str">
        <x:v>London</x:v>
      </x:c>
      <x:c r="C2949" s="15" t="str">
        <x:v>Isleworth</x:v>
      </x:c>
      <x:c r="D2949" s="14"/>
      <x:c r="E2949" s="13" t="str">
        <x:v>Town</x:v>
      </x:c>
      <x:c r="F2949" s="15" t="str">
        <x:v>Clock Tower Industrial Estate</x:v>
      </x:c>
      <x:c r="G2949" s="15" t="str">
        <x:v>128 Clock Tower Industrial Estate, Clock Tower Road, Isleworth , TW7 6GF</x:v>
      </x:c>
      <x:c r="H2949" s="13" t="str">
        <x:v>Current</x:v>
      </x:c>
      <x:c r="I2949" s="14" t="n">
        <x:v>4467</x:v>
      </x:c>
      <x:c r="J2949" s="13" t="str">
        <x:f>IF(AND(ISNUMBER(I2949),I2949&gt;0),IF(I2949&lt;=1000,"1–1,000",IF(I2949&lt;=2500,"1,001–2,500",IF(I2949&lt;=5000,"2,501–5,000",IF(I2949&lt;=10000,"5,001–10,000","10,001–15,000")))),"2,501–5,000")</x:f>
        <x:v>2,501–5,000</x:v>
      </x:c>
      <x:c r="K2949" s="16"/>
      <x:c r="L2949" s="43" t="str">
        <x:f>IF(AND(ISNUMBER(I2949),I2949&gt;0,ISNUMBER(K2949),K2949&gt;0),K2949/I2949,"n.a.")</x:f>
        <x:v>n.a.</x:v>
      </x:c>
      <x:c r="M2949" s="43"/>
      <x:c r="N2949" s="13" t="str">
        <x:v>No</x:v>
      </x:c>
      <x:c r="O2949" s="15" t="str">
        <x:v>minimum eaves height of 5</x:v>
      </x:c>
      <x:c r="P2949" s="15" t="str">
        <x:v>Not stated in reviewed card</x:v>
      </x:c>
      <x:c r="Q2949" s="15" t="str">
        <x:v>Advertised industrial unit with trade counter use, parking, secure/gated access.</x:v>
      </x:c>
      <x:c r="R2949"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49" s="15" t="str">
        <x:v>https://www.rightmove.co.uk/properties/773382866569344#/?channel=COM_LET</x:v>
      </x:c>
      <x:c r="T2949" s="15" t="str">
        <x:v>https://www.rightmove.co.uk/properties/760896549372560#/?channel=COM_LET</x:v>
      </x:c>
      <x:c r="U2949" s="15" t="str"/>
      <x:c r="V2949" s="15" t="str">
        <x:v>London — Clock Tower Industrial Estate</x:v>
      </x:c>
      <x:c r="W2949" s="15" t="str">
        <x:v>Individual unit ≤15,000 sq ft</x:v>
      </x:c>
      <x:c r="X2949" s="13" t="n">
        <x:f>IF(N2949="Yes",L2949,0)</x:f>
        <x:v>0</x:v>
      </x:c>
      <x:c r="Y2949" s="14" t="n">
        <x:v>1</x:v>
      </x:c>
      <x:c r="Z2949" s="13" t="str">
        <x:v>Industrial / workshop / storage</x:v>
      </x:c>
    </x:row>
    <x:row r="2950" ht="62" customHeight="1">
      <x:c r="A2950" s="13" t="str">
        <x:v>SE1970</x:v>
      </x:c>
      <x:c r="B2950" s="15" t="str">
        <x:v>London</x:v>
      </x:c>
      <x:c r="C2950" s="15" t="str">
        <x:v>Isleworth</x:v>
      </x:c>
      <x:c r="D2950" s="14"/>
      <x:c r="E2950" s="13" t="str">
        <x:v>Town</x:v>
      </x:c>
      <x:c r="F2950" s="15" t="str">
        <x:v>Clock Tower Industrial Estate</x:v>
      </x:c>
      <x:c r="G2950" s="15" t="str">
        <x:v>Unit 1437, Clock Tower Industrial Estate, Clock Tower Road, Isleworth, TW7 6GF</x:v>
      </x:c>
      <x:c r="H2950" s="13" t="str">
        <x:v>Current</x:v>
      </x:c>
      <x:c r="I2950" s="14" t="n">
        <x:v>5381</x:v>
      </x:c>
      <x:c r="J2950" s="13" t="str">
        <x:f>IF(AND(ISNUMBER(I2950),I2950&gt;0),IF(I2950&lt;=1000,"1–1,000",IF(I2950&lt;=2500,"1,001–2,500",IF(I2950&lt;=5000,"2,501–5,000",IF(I2950&lt;=10000,"5,001–10,000","10,001–15,000")))),"5,001–10,000")</x:f>
        <x:v>5,001–10,000</x:v>
      </x:c>
      <x:c r="K2950" s="16"/>
      <x:c r="L2950" s="43" t="str">
        <x:f>IF(AND(ISNUMBER(I2950),I2950&gt;0,ISNUMBER(K2950),K2950&gt;0),K2950/I2950,"n.a.")</x:f>
        <x:v>n.a.</x:v>
      </x:c>
      <x:c r="M2950" s="43"/>
      <x:c r="N2950" s="13" t="str">
        <x:v>No</x:v>
      </x:c>
      <x:c r="O2950" s="15" t="str">
        <x:v>Not stated in reviewed card</x:v>
      </x:c>
      <x:c r="P2950" s="15" t="str">
        <x:v>Not stated in reviewed card</x:v>
      </x:c>
      <x:c r="Q2950" s="15" t="str">
        <x:v>Advertised commercial storage/workshop premises with warehouse space, trade counter use.</x:v>
      </x:c>
      <x:c r="R295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0" s="15" t="str">
        <x:v>https://www.zoopla.co.uk/to-rent/commercial/details/71343527/</x:v>
      </x:c>
      <x:c r="T2950" s="15" t="str">
        <x:v>https://www.rightmove.co.uk/properties/773339287730545#/?channel=COM_LET</x:v>
      </x:c>
      <x:c r="U2950" s="15" t="str"/>
      <x:c r="V2950" s="15" t="str">
        <x:v>London — Clock Tower Industrial Estate</x:v>
      </x:c>
      <x:c r="W2950" s="15" t="str">
        <x:v>Individual unit ≤15,000 sq ft</x:v>
      </x:c>
      <x:c r="X2950" s="13" t="n">
        <x:f>IF(N2950="Yes",L2950,0)</x:f>
        <x:v>0</x:v>
      </x:c>
      <x:c r="Y2950" s="14" t="n">
        <x:v>1</x:v>
      </x:c>
      <x:c r="Z2950" s="13" t="str">
        <x:v>Industrial / workshop / storage</x:v>
      </x:c>
    </x:row>
    <x:row r="2951" ht="88" customHeight="1">
      <x:c r="A2951" s="13" t="str">
        <x:v>SE1971</x:v>
      </x:c>
      <x:c r="B2951" s="15" t="str">
        <x:v>London</x:v>
      </x:c>
      <x:c r="C2951" s="15" t="str">
        <x:v>Isleworth</x:v>
      </x:c>
      <x:c r="D2951" s="14"/>
      <x:c r="E2951" s="13" t="str">
        <x:v>Town</x:v>
      </x:c>
      <x:c r="F2951" s="15" t="str">
        <x:v>Clock Tower Industrial Estate</x:v>
      </x:c>
      <x:c r="G2951" s="15" t="str">
        <x:v>Unit 16, Clock Tower Industrial Estate, Clock Tower Road, Isleworth, TW7 6GF</x:v>
      </x:c>
      <x:c r="H2951" s="13" t="str">
        <x:v>Uncertain</x:v>
      </x:c>
      <x:c r="I2951" s="14" t="n">
        <x:v>5368</x:v>
      </x:c>
      <x:c r="J2951" s="13" t="str">
        <x:f>IF(AND(ISNUMBER(I2951),I2951&gt;0),IF(I2951&lt;=1000,"1–1,000",IF(I2951&lt;=2500,"1,001–2,500",IF(I2951&lt;=5000,"2,501–5,000",IF(I2951&lt;=10000,"5,001–10,000","10,001–15,000")))),"5,001–10,000")</x:f>
        <x:v>5,001–10,000</x:v>
      </x:c>
      <x:c r="K2951" s="16" t="n">
        <x:v>128484</x:v>
      </x:c>
      <x:c r="L2951" s="43" t="n">
        <x:f>IF(AND(ISNUMBER(I2951),I2951&gt;0,ISNUMBER(K2951),K2951&gt;0),K2951/I2951,"n.a.")</x:f>
        <x:v>23.935171385991058</x:v>
      </x:c>
      <x:c r="M2951" s="43"/>
      <x:c r="N2951" s="13" t="str">
        <x:v>No</x:v>
      </x:c>
      <x:c r="O2951" s="15" t="str">
        <x:v>Clear internal height from 7m TO LET - WAREHOUSE / TRADE COUN</x:v>
      </x:c>
      <x:c r="P2951" s="15" t="str">
        <x:v>Not stated in reviewed card</x:v>
      </x:c>
      <x:c r="Q2951" s="15" t="str">
        <x:v>Advertised commercial storage/workshop premises with warehouse space, trade counter use, refurbished specification.</x:v>
      </x:c>
      <x:c r="R2951"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51" s="15" t="str">
        <x:v>https://www.rightmove.co.uk/properties/773357495355344#/?channel=COM_LET</x:v>
      </x:c>
      <x:c r="T2951" s="15" t="str">
        <x:v>https://www.rightmove.co.uk/properties/773363216386064#/?channel=COM_LET</x:v>
      </x:c>
      <x:c r="U2951" s="15" t="str"/>
      <x:c r="V2951" s="15" t="str">
        <x:v>London — Clock Tower Industrial Estate</x:v>
      </x:c>
      <x:c r="W2951" s="15" t="str">
        <x:v>Individual unit ≤15,000 sq ft</x:v>
      </x:c>
      <x:c r="X2951" s="13" t="n">
        <x:f>IF(N2951="Yes",L2951,0)</x:f>
        <x:v>0</x:v>
      </x:c>
      <x:c r="Y2951" s="14" t="n">
        <x:v>1</x:v>
      </x:c>
      <x:c r="Z2951" s="13" t="str">
        <x:v>Industrial / workshop / storage</x:v>
      </x:c>
    </x:row>
    <x:row r="2952" ht="62" customHeight="1">
      <x:c r="A2952" s="13" t="str">
        <x:v>SE1972</x:v>
      </x:c>
      <x:c r="B2952" s="15" t="str">
        <x:v>London</x:v>
      </x:c>
      <x:c r="C2952" s="15" t="str">
        <x:v>Isleworth</x:v>
      </x:c>
      <x:c r="D2952" s="14"/>
      <x:c r="E2952" s="13" t="str">
        <x:v>Town</x:v>
      </x:c>
      <x:c r="F2952" s="15" t="str">
        <x:v>Clock Tower Industrial Estate</x:v>
      </x:c>
      <x:c r="G2952" s="15" t="str">
        <x:v>Unit 17, Clock Tower Industrial Estate, Clock Tower Road, Isleworth, TW7 6GF</x:v>
      </x:c>
      <x:c r="H2952" s="13" t="str">
        <x:v>Current</x:v>
      </x:c>
      <x:c r="I2952" s="14" t="n">
        <x:v>5244</x:v>
      </x:c>
      <x:c r="J2952" s="13" t="str">
        <x:f>IF(AND(ISNUMBER(I2952),I2952&gt;0),IF(I2952&lt;=1000,"1–1,000",IF(I2952&lt;=2500,"1,001–2,500",IF(I2952&lt;=5000,"2,501–5,000",IF(I2952&lt;=10000,"5,001–10,000","10,001–15,000")))),"5,001–10,000")</x:f>
        <x:v>5,001–10,000</x:v>
      </x:c>
      <x:c r="K2952" s="16"/>
      <x:c r="L2952" s="43" t="str">
        <x:f>IF(AND(ISNUMBER(I2952),I2952&gt;0,ISNUMBER(K2952),K2952&gt;0),K2952/I2952,"n.a.")</x:f>
        <x:v>n.a.</x:v>
      </x:c>
      <x:c r="M2952" s="43"/>
      <x:c r="N2952" s="13" t="str">
        <x:v>No</x:v>
      </x:c>
      <x:c r="O2952" s="15" t="str">
        <x:v>Not stated in reviewed card</x:v>
      </x:c>
      <x:c r="P2952" s="15" t="str">
        <x:v>Not stated in reviewed card</x:v>
      </x:c>
      <x:c r="Q2952" s="15" t="str">
        <x:v>Advertised commercial storage/workshop premises with warehouse space, trade counter use.</x:v>
      </x:c>
      <x:c r="R295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2" s="15" t="str">
        <x:v>https://www.zoopla.co.uk/to-rent/commercial/details/71343656/</x:v>
      </x:c>
      <x:c r="T2952" s="15" t="str">
        <x:v>https://www.rightmove.co.uk/properties/773357224605793#/?channel=COM_LET</x:v>
      </x:c>
      <x:c r="U2952" s="15" t="str"/>
      <x:c r="V2952" s="15" t="str">
        <x:v>London — Clock Tower Industrial Estate</x:v>
      </x:c>
      <x:c r="W2952" s="15" t="str">
        <x:v>Individual unit ≤15,000 sq ft</x:v>
      </x:c>
      <x:c r="X2952" s="13" t="n">
        <x:f>IF(N2952="Yes",L2952,0)</x:f>
        <x:v>0</x:v>
      </x:c>
      <x:c r="Y2952" s="14" t="n">
        <x:v>1</x:v>
      </x:c>
      <x:c r="Z2952" s="13" t="str">
        <x:v>Industrial / workshop / storage</x:v>
      </x:c>
    </x:row>
    <x:row r="2953" ht="101" customHeight="1">
      <x:c r="A2953" s="13" t="str">
        <x:v>SE1973</x:v>
      </x:c>
      <x:c r="B2953" s="15" t="str">
        <x:v>London</x:v>
      </x:c>
      <x:c r="C2953" s="15" t="str">
        <x:v>Isleworth</x:v>
      </x:c>
      <x:c r="D2953" s="14"/>
      <x:c r="E2953" s="13" t="str">
        <x:v>Town</x:v>
      </x:c>
      <x:c r="F2953" s="15" t="str">
        <x:v>Clock Tower Industrial Estate</x:v>
      </x:c>
      <x:c r="G2953" s="15" t="str">
        <x:v>Units 16 &amp; 17, Clock Tower Industrial Estate, Isleworth TW7</x:v>
      </x:c>
      <x:c r="H2953" s="13" t="str">
        <x:v>Uncertain</x:v>
      </x:c>
      <x:c r="I2953" s="14"/>
      <x:c r="J2953" s="13" t="str">
        <x:f>IF(AND(ISNUMBER(I2953),I2953&gt;0),IF(I2953&lt;=1000,"1–1,000",IF(I2953&lt;=2500,"1,001–2,500",IF(I2953&lt;=5000,"2,501–5,000",IF(I2953&lt;=10000,"5,001–10,000","10,001–15,000")))),"Range crosses bands")</x:f>
        <x:v>Range crosses bands</x:v>
      </x:c>
      <x:c r="K2953" s="16" t="n">
        <x:v>128484</x:v>
      </x:c>
      <x:c r="L2953" s="43" t="str">
        <x:f>IF(AND(ISNUMBER(I2953),I2953&gt;0,ISNUMBER(K2953),K2953&gt;0),K2953/I2953,"n.a.")</x:f>
        <x:v>n.a.</x:v>
      </x:c>
      <x:c r="M2953" s="43"/>
      <x:c r="N2953" s="13" t="str">
        <x:v>No</x:v>
      </x:c>
      <x:c r="O2953" s="15" t="str">
        <x:v>Not stated in reviewed card</x:v>
      </x:c>
      <x:c r="P2953" s="15" t="str">
        <x:v>Not stated in reviewed card</x:v>
      </x:c>
      <x:c r="Q2953" s="15" t="str">
        <x:v>Advertised industrial unit with warehouse space, trade counter use.</x:v>
      </x:c>
      <x:c r="R2953" s="15" t="str">
        <x:v>Uncertain 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2953" s="15" t="str">
        <x:v>https://www.zoopla.co.uk/to-rent/commercial/details/70829274/</x:v>
      </x:c>
      <x:c r="T2953" s="15" t="str"/>
      <x:c r="U2953" s="15" t="str"/>
      <x:c r="V2953" s="15" t="str">
        <x:v>London — Clock Tower Industrial Estate</x:v>
      </x:c>
      <x:c r="W2953" s="15" t="str">
        <x:v>5,244–10,612 sq ft; exact unit area not stated</x:v>
      </x:c>
      <x:c r="X2953" s="13" t="n">
        <x:f>IF(N2953="Yes",L2953,0)</x:f>
        <x:v>0</x:v>
      </x:c>
      <x:c r="Y2953" s="14" t="n">
        <x:v>1</x:v>
      </x:c>
      <x:c r="Z2953" s="13" t="str">
        <x:v>Industrial / workshop / storage</x:v>
      </x:c>
    </x:row>
    <x:row r="2954" ht="62" customHeight="1">
      <x:c r="A2954" s="13" t="str">
        <x:v>SE1974</x:v>
      </x:c>
      <x:c r="B2954" s="15" t="str">
        <x:v>London</x:v>
      </x:c>
      <x:c r="C2954" s="15" t="str">
        <x:v>Croydon</x:v>
      </x:c>
      <x:c r="D2954" s="14"/>
      <x:c r="E2954" s="13" t="str">
        <x:v>Town</x:v>
      </x:c>
      <x:c r="F2954" s="15" t="str">
        <x:v>Commerce Trade Park</x:v>
      </x:c>
      <x:c r="G2954" s="15" t="str">
        <x:v>Unit 1 Commerce Trade Park, 4 Commerce Way, Croydon, CR0 4YN</x:v>
      </x:c>
      <x:c r="H2954" s="13" t="str">
        <x:v>Current</x:v>
      </x:c>
      <x:c r="I2954" s="14" t="n">
        <x:v>3836</x:v>
      </x:c>
      <x:c r="J2954" s="13" t="str">
        <x:f>IF(AND(ISNUMBER(I2954),I2954&gt;0),IF(I2954&lt;=1000,"1–1,000",IF(I2954&lt;=2500,"1,001–2,500",IF(I2954&lt;=5000,"2,501–5,000",IF(I2954&lt;=10000,"5,001–10,000","10,001–15,000")))),"2,501–5,000")</x:f>
        <x:v>2,501–5,000</x:v>
      </x:c>
      <x:c r="K2954" s="16"/>
      <x:c r="L2954" s="43" t="str">
        <x:f>IF(AND(ISNUMBER(I2954),I2954&gt;0,ISNUMBER(K2954),K2954&gt;0),K2954/I2954,"n.a.")</x:f>
        <x:v>n.a.</x:v>
      </x:c>
      <x:c r="M2954" s="43"/>
      <x:c r="N2954" s="13" t="str">
        <x:v>No</x:v>
      </x:c>
      <x:c r="O2954" s="15" t="str">
        <x:v>Not stated in reviewed card</x:v>
      </x:c>
      <x:c r="P2954" s="15" t="str">
        <x:v>Not stated in reviewed card</x:v>
      </x:c>
      <x:c r="Q2954" s="15" t="str">
        <x:v>Advertised industrial unit. Card provides limited specification.</x:v>
      </x:c>
      <x:c r="R295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4" s="15" t="str">
        <x:v>https://www.rightmove.co.uk/properties/760904162078128#/?channel=COM_LET</x:v>
      </x:c>
      <x:c r="T2954" s="15" t="str"/>
      <x:c r="U2954" s="15" t="str"/>
      <x:c r="V2954" s="15" t="str">
        <x:v>London — Commerce Trade Park</x:v>
      </x:c>
      <x:c r="W2954" s="15" t="str">
        <x:v>Individual unit ≤15,000 sq ft</x:v>
      </x:c>
      <x:c r="X2954" s="13" t="n">
        <x:f>IF(N2954="Yes",L2954,0)</x:f>
        <x:v>0</x:v>
      </x:c>
      <x:c r="Y2954" s="14" t="n">
        <x:v>1</x:v>
      </x:c>
      <x:c r="Z2954" s="13" t="str">
        <x:v>Industrial / workshop / storage</x:v>
      </x:c>
    </x:row>
    <x:row r="2955" ht="62" customHeight="1">
      <x:c r="A2955" s="13" t="str">
        <x:v>SE1975</x:v>
      </x:c>
      <x:c r="B2955" s="15" t="str">
        <x:v>London</x:v>
      </x:c>
      <x:c r="C2955" s="15" t="str">
        <x:v>Croydon</x:v>
      </x:c>
      <x:c r="D2955" s="14"/>
      <x:c r="E2955" s="13" t="str">
        <x:v>Town</x:v>
      </x:c>
      <x:c r="F2955" s="15" t="str">
        <x:v>Commerce Trade Park</x:v>
      </x:c>
      <x:c r="G2955" s="15" t="str">
        <x:v>Unit 4 Commerce Trade Park, 4 Commerce Way, Croydon, CR0 4YN</x:v>
      </x:c>
      <x:c r="H2955" s="13" t="str">
        <x:v>Current</x:v>
      </x:c>
      <x:c r="I2955" s="14" t="n">
        <x:v>3830</x:v>
      </x:c>
      <x:c r="J2955" s="13" t="str">
        <x:f>IF(AND(ISNUMBER(I2955),I2955&gt;0),IF(I2955&lt;=1000,"1–1,000",IF(I2955&lt;=2500,"1,001–2,500",IF(I2955&lt;=5000,"2,501–5,000",IF(I2955&lt;=10000,"5,001–10,000","10,001–15,000")))),"2,501–5,000")</x:f>
        <x:v>2,501–5,000</x:v>
      </x:c>
      <x:c r="K2955" s="16"/>
      <x:c r="L2955" s="43" t="str">
        <x:f>IF(AND(ISNUMBER(I2955),I2955&gt;0,ISNUMBER(K2955),K2955&gt;0),K2955/I2955,"n.a.")</x:f>
        <x:v>n.a.</x:v>
      </x:c>
      <x:c r="M2955" s="43"/>
      <x:c r="N2955" s="13" t="str">
        <x:v>No</x:v>
      </x:c>
      <x:c r="O2955" s="15" t="str">
        <x:v>Not stated in reviewed card</x:v>
      </x:c>
      <x:c r="P2955" s="15" t="str">
        <x:v>Not stated in reviewed card</x:v>
      </x:c>
      <x:c r="Q2955" s="15" t="str">
        <x:v>Advertised industrial unit. Card provides limited specification.</x:v>
      </x:c>
      <x:c r="R295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5" s="15" t="str">
        <x:v>https://www.rightmove.co.uk/properties/760904170355056#/?channel=COM_LET</x:v>
      </x:c>
      <x:c r="T2955" s="15" t="str"/>
      <x:c r="U2955" s="15" t="str"/>
      <x:c r="V2955" s="15" t="str">
        <x:v>London — Commerce Trade Park</x:v>
      </x:c>
      <x:c r="W2955" s="15" t="str">
        <x:v>Individual unit ≤15,000 sq ft</x:v>
      </x:c>
      <x:c r="X2955" s="13" t="n">
        <x:f>IF(N2955="Yes",L2955,0)</x:f>
        <x:v>0</x:v>
      </x:c>
      <x:c r="Y2955" s="14" t="n">
        <x:v>1</x:v>
      </x:c>
      <x:c r="Z2955" s="13" t="str">
        <x:v>Industrial / workshop / storage</x:v>
      </x:c>
    </x:row>
    <x:row r="2956" ht="62" customHeight="1">
      <x:c r="A2956" s="13" t="str">
        <x:v>SE1976</x:v>
      </x:c>
      <x:c r="B2956" s="15" t="str">
        <x:v>London</x:v>
      </x:c>
      <x:c r="C2956" s="15" t="str">
        <x:v>Croydon</x:v>
      </x:c>
      <x:c r="D2956" s="14"/>
      <x:c r="E2956" s="13" t="str">
        <x:v>Town</x:v>
      </x:c>
      <x:c r="F2956" s="15" t="str">
        <x:v>Commerce Trade Park</x:v>
      </x:c>
      <x:c r="G2956" s="15" t="str">
        <x:v>Unit 5 Commerce Trade Park, 4 Commerce Way, Croydon, CR0 4YN</x:v>
      </x:c>
      <x:c r="H2956" s="13" t="str">
        <x:v>Current</x:v>
      </x:c>
      <x:c r="I2956" s="14" t="n">
        <x:v>4253</x:v>
      </x:c>
      <x:c r="J2956" s="13" t="str">
        <x:f>IF(AND(ISNUMBER(I2956),I2956&gt;0),IF(I2956&lt;=1000,"1–1,000",IF(I2956&lt;=2500,"1,001–2,500",IF(I2956&lt;=5000,"2,501–5,000",IF(I2956&lt;=10000,"5,001–10,000","10,001–15,000")))),"2,501–5,000")</x:f>
        <x:v>2,501–5,000</x:v>
      </x:c>
      <x:c r="K2956" s="16"/>
      <x:c r="L2956" s="43" t="str">
        <x:f>IF(AND(ISNUMBER(I2956),I2956&gt;0,ISNUMBER(K2956),K2956&gt;0),K2956/I2956,"n.a.")</x:f>
        <x:v>n.a.</x:v>
      </x:c>
      <x:c r="M2956" s="43"/>
      <x:c r="N2956" s="13" t="str">
        <x:v>No</x:v>
      </x:c>
      <x:c r="O2956" s="15" t="str">
        <x:v>Not stated in reviewed card</x:v>
      </x:c>
      <x:c r="P2956" s="15" t="str">
        <x:v>Not stated in reviewed card</x:v>
      </x:c>
      <x:c r="Q2956" s="15" t="str">
        <x:v>Advertised industrial unit. Card provides limited specification.</x:v>
      </x:c>
      <x:c r="R295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6" s="15" t="str">
        <x:v>https://www.rightmove.co.uk/properties/760904176832000#/?channel=COM_LET</x:v>
      </x:c>
      <x:c r="T2956" s="15" t="str"/>
      <x:c r="U2956" s="15" t="str"/>
      <x:c r="V2956" s="15" t="str">
        <x:v>London — Commerce Trade Park</x:v>
      </x:c>
      <x:c r="W2956" s="15" t="str">
        <x:v>Individual unit ≤15,000 sq ft</x:v>
      </x:c>
      <x:c r="X2956" s="13" t="n">
        <x:f>IF(N2956="Yes",L2956,0)</x:f>
        <x:v>0</x:v>
      </x:c>
      <x:c r="Y2956" s="14" t="n">
        <x:v>1</x:v>
      </x:c>
      <x:c r="Z2956" s="13" t="str">
        <x:v>Industrial / workshop / storage</x:v>
      </x:c>
    </x:row>
    <x:row r="2957" ht="62" customHeight="1">
      <x:c r="A2957" s="13" t="str">
        <x:v>SE1977</x:v>
      </x:c>
      <x:c r="B2957" s="15" t="str">
        <x:v>London</x:v>
      </x:c>
      <x:c r="C2957" s="15" t="str">
        <x:v>Croydon</x:v>
      </x:c>
      <x:c r="D2957" s="14"/>
      <x:c r="E2957" s="13" t="str">
        <x:v>Town</x:v>
      </x:c>
      <x:c r="F2957" s="15" t="str">
        <x:v>Commerce Trade Park</x:v>
      </x:c>
      <x:c r="G2957" s="15" t="str">
        <x:v>Unit 7 Commerce Trade Park, 4 Commerce Way, Croydon, CR0 4YN</x:v>
      </x:c>
      <x:c r="H2957" s="13" t="str">
        <x:v>Current</x:v>
      </x:c>
      <x:c r="I2957" s="14" t="n">
        <x:v>4210</x:v>
      </x:c>
      <x:c r="J2957" s="13" t="str">
        <x:f>IF(AND(ISNUMBER(I2957),I2957&gt;0),IF(I2957&lt;=1000,"1–1,000",IF(I2957&lt;=2500,"1,001–2,500",IF(I2957&lt;=5000,"2,501–5,000",IF(I2957&lt;=10000,"5,001–10,000","10,001–15,000")))),"2,501–5,000")</x:f>
        <x:v>2,501–5,000</x:v>
      </x:c>
      <x:c r="K2957" s="16"/>
      <x:c r="L2957" s="43" t="str">
        <x:f>IF(AND(ISNUMBER(I2957),I2957&gt;0,ISNUMBER(K2957),K2957&gt;0),K2957/I2957,"n.a.")</x:f>
        <x:v>n.a.</x:v>
      </x:c>
      <x:c r="M2957" s="43"/>
      <x:c r="N2957" s="13" t="str">
        <x:v>No</x:v>
      </x:c>
      <x:c r="O2957" s="15" t="str">
        <x:v>Not stated in reviewed card</x:v>
      </x:c>
      <x:c r="P2957" s="15" t="str">
        <x:v>Not stated in reviewed card</x:v>
      </x:c>
      <x:c r="Q2957" s="15" t="str">
        <x:v>Advertised industrial unit. Card provides limited specification.</x:v>
      </x:c>
      <x:c r="R295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57" s="15" t="str">
        <x:v>https://www.rightmove.co.uk/properties/760904185038096#/?channel=COM_LET</x:v>
      </x:c>
      <x:c r="T2957" s="15" t="str"/>
      <x:c r="U2957" s="15" t="str"/>
      <x:c r="V2957" s="15" t="str">
        <x:v>London — Commerce Trade Park</x:v>
      </x:c>
      <x:c r="W2957" s="15" t="str">
        <x:v>Individual unit ≤15,000 sq ft</x:v>
      </x:c>
      <x:c r="X2957" s="13" t="n">
        <x:f>IF(N2957="Yes",L2957,0)</x:f>
        <x:v>0</x:v>
      </x:c>
      <x:c r="Y2957" s="14" t="n">
        <x:v>1</x:v>
      </x:c>
      <x:c r="Z2957" s="13" t="str">
        <x:v>Industrial / workshop / storage</x:v>
      </x:c>
    </x:row>
    <x:row r="2958" ht="88" customHeight="1">
      <x:c r="A2958" s="13" t="str">
        <x:v>SE1978</x:v>
      </x:c>
      <x:c r="B2958" s="15" t="str">
        <x:v>London</x:v>
      </x:c>
      <x:c r="C2958" s="15" t="str">
        <x:v>Acton</x:v>
      </x:c>
      <x:c r="D2958" s="14"/>
      <x:c r="E2958" s="13" t="str">
        <x:v>Town</x:v>
      </x:c>
      <x:c r="F2958" s="15" t="str">
        <x:v>Concord Business Centre</x:v>
      </x:c>
      <x:c r="G2958" s="15" t="str">
        <x:v>Unit 7 Concord Business Centre, Concord Rd, West Acton W3</x:v>
      </x:c>
      <x:c r="H2958" s="13" t="str">
        <x:v>Uncertain</x:v>
      </x:c>
      <x:c r="I2958" s="14" t="n">
        <x:v>4231</x:v>
      </x:c>
      <x:c r="J2958" s="13" t="str">
        <x:f>IF(AND(ISNUMBER(I2958),I2958&gt;0),IF(I2958&lt;=1000,"1–1,000",IF(I2958&lt;=2500,"1,001–2,500",IF(I2958&lt;=5000,"2,501–5,000",IF(I2958&lt;=10000,"5,001–10,000","10,001–15,000")))),"2,501–5,000")</x:f>
        <x:v>2,501–5,000</x:v>
      </x:c>
      <x:c r="K2958" s="16" t="n">
        <x:v>69996</x:v>
      </x:c>
      <x:c r="L2958" s="43" t="n">
        <x:f>IF(AND(ISNUMBER(I2958),I2958&gt;0,ISNUMBER(K2958),K2958&gt;0),K2958/I2958,"n.a.")</x:f>
        <x:v>16.543606712361143</x:v>
      </x:c>
      <x:c r="M2958" s="43"/>
      <x:c r="N2958" s="13" t="str">
        <x:v>No</x:v>
      </x:c>
      <x:c r="O2958" s="15" t="str">
        <x:v>Not stated in reviewed card</x:v>
      </x:c>
      <x:c r="P2958" s="15" t="str">
        <x:v>Not stated in reviewed card</x:v>
      </x:c>
      <x:c r="Q2958" s="15" t="str">
        <x:v>Advertised industrial unit with warehouse space.</x:v>
      </x:c>
      <x:c r="R2958" s="15" t="str">
        <x:v>Uncertain Advert contains under-offer/let/sold status;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58" s="15" t="str">
        <x:v>https://www.zoopla.co.uk/to-rent/commercial/details/73334499/</x:v>
      </x:c>
      <x:c r="T2958" s="15" t="str">
        <x:v>https://www.zoopla.co.uk/to-rent/commercial/details/73310855/</x:v>
      </x:c>
      <x:c r="U2958" s="15" t="str">
        <x:v>https://www.rightmove.co.uk/properties/773391278226545#/?channel=COM_LET</x:v>
      </x:c>
      <x:c r="V2958" s="15" t="str">
        <x:v>London — Concord Business Centre</x:v>
      </x:c>
      <x:c r="W2958" s="15" t="str">
        <x:v>Individual unit ≤15,000 sq ft</x:v>
      </x:c>
      <x:c r="X2958" s="13" t="n">
        <x:f>IF(N2958="Yes",L2958,0)</x:f>
        <x:v>0</x:v>
      </x:c>
      <x:c r="Y2958" s="14" t="n">
        <x:v>1</x:v>
      </x:c>
      <x:c r="Z2958" s="13" t="str">
        <x:v>Industrial / workshop / storage</x:v>
      </x:c>
    </x:row>
    <x:row r="2959" ht="62" customHeight="1">
      <x:c r="A2959" s="13" t="str">
        <x:v>SE1979</x:v>
      </x:c>
      <x:c r="B2959" s="15" t="str">
        <x:v>London</x:v>
      </x:c>
      <x:c r="C2959" s="15" t="str">
        <x:v>Mitcham</x:v>
      </x:c>
      <x:c r="D2959" s="14"/>
      <x:c r="E2959" s="13" t="str">
        <x:v>Town</x:v>
      </x:c>
      <x:c r="F2959" s="15" t="str">
        <x:v>Connaught Business Centre</x:v>
      </x:c>
      <x:c r="G2959" s="15" t="str">
        <x:v>Unit A1, Connaught Business Centre, Willow Lane, Mitcham CR4 4NA</x:v>
      </x:c>
      <x:c r="H2959" s="13" t="str">
        <x:v>Current</x:v>
      </x:c>
      <x:c r="I2959" s="14" t="n">
        <x:v>1251</x:v>
      </x:c>
      <x:c r="J2959" s="13" t="str">
        <x:f>IF(AND(ISNUMBER(I2959),I2959&gt;0),IF(I2959&lt;=1000,"1–1,000",IF(I2959&lt;=2500,"1,001–2,500",IF(I2959&lt;=5000,"2,501–5,000",IF(I2959&lt;=10000,"5,001–10,000","10,001–15,000")))),"1,001–2,500")</x:f>
        <x:v>1,001–2,500</x:v>
      </x:c>
      <x:c r="K2959" s="16" t="n">
        <x:v>27516</x:v>
      </x:c>
      <x:c r="L2959" s="43" t="n">
        <x:f>IF(AND(ISNUMBER(I2959),I2959&gt;0,ISNUMBER(K2959),K2959&gt;0),K2959/I2959,"n.a.")</x:f>
        <x:v>21.995203836930454</x:v>
      </x:c>
      <x:c r="M2959" s="43"/>
      <x:c r="N2959" s="13" t="str">
        <x:v>Yes</x:v>
      </x:c>
      <x:c r="O2959" s="15" t="str">
        <x:v>eaves height, parking and a shared yard, with; 4.4m eaves height, parking and a sh</x:v>
      </x:c>
      <x:c r="P2959" s="15" t="str">
        <x:v>roller shutter access, 3.6m–4</x:v>
      </x:c>
      <x:c r="Q2959" s="15" t="str">
        <x:v>Advertised industrial unit with yard/loading area, parking, secure/gated access, refurbished specification.</x:v>
      </x:c>
      <x:c r="R295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59" s="15" t="str">
        <x:v>https://www.rightmove.co.uk/properties/745869243082688#/?channel=COM_LET</x:v>
      </x:c>
      <x:c r="T2959" s="15" t="str"/>
      <x:c r="U2959" s="15" t="str"/>
      <x:c r="V2959" s="15" t="str">
        <x:v>London — Connaught Business Centre</x:v>
      </x:c>
      <x:c r="W2959" s="15" t="str">
        <x:v>Individual unit ≤15,000 sq ft</x:v>
      </x:c>
      <x:c r="X2959" s="13" t="n">
        <x:f>IF(N2959="Yes",L2959,0)</x:f>
        <x:v>21.995203836930454</x:v>
      </x:c>
      <x:c r="Y2959" s="14" t="n">
        <x:v>1</x:v>
      </x:c>
      <x:c r="Z2959" s="13" t="str">
        <x:v>Industrial / workshop / storage</x:v>
      </x:c>
    </x:row>
    <x:row r="2960" ht="62" customHeight="1">
      <x:c r="A2960" s="13" t="str">
        <x:v>SE1980</x:v>
      </x:c>
      <x:c r="B2960" s="15" t="str">
        <x:v>London</x:v>
      </x:c>
      <x:c r="C2960" s="15" t="str">
        <x:v>Mitcham</x:v>
      </x:c>
      <x:c r="D2960" s="14"/>
      <x:c r="E2960" s="13" t="str">
        <x:v>Town</x:v>
      </x:c>
      <x:c r="F2960" s="15" t="str">
        <x:v>Connaught Business Centre</x:v>
      </x:c>
      <x:c r="G2960" s="15" t="str">
        <x:v>Unit A5, Connaught Business Centre, Mitcham CR4</x:v>
      </x:c>
      <x:c r="H2960" s="13" t="str">
        <x:v>Current</x:v>
      </x:c>
      <x:c r="I2960" s="14" t="n">
        <x:v>1251</x:v>
      </x:c>
      <x:c r="J2960" s="13" t="str">
        <x:f>IF(AND(ISNUMBER(I2960),I2960&gt;0),IF(I2960&lt;=1000,"1–1,000",IF(I2960&lt;=2500,"1,001–2,500",IF(I2960&lt;=5000,"2,501–5,000",IF(I2960&lt;=10000,"5,001–10,000","10,001–15,000")))),"1,001–2,500")</x:f>
        <x:v>1,001–2,500</x:v>
      </x:c>
      <x:c r="K2960" s="16" t="n">
        <x:v>27528</x:v>
      </x:c>
      <x:c r="L2960" s="43" t="n">
        <x:f>IF(AND(ISNUMBER(I2960),I2960&gt;0,ISNUMBER(K2960),K2960&gt;0),K2960/I2960,"n.a.")</x:f>
        <x:v>22.004796163069546</x:v>
      </x:c>
      <x:c r="M2960" s="43"/>
      <x:c r="N2960" s="13" t="str">
        <x:v>Yes</x:v>
      </x:c>
      <x:c r="O2960" s="15" t="str">
        <x:v>Not stated in reviewed card</x:v>
      </x:c>
      <x:c r="P2960" s="15" t="str">
        <x:v>Not stated in reviewed card</x:v>
      </x:c>
      <x:c r="Q2960" s="15" t="str">
        <x:v>Advertised commercial storage/workshop premises. Card provides limited specification.</x:v>
      </x:c>
      <x:c r="R29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60" s="15" t="str">
        <x:v>https://www.zoopla.co.uk/to-rent/commercial/details/65837537/</x:v>
      </x:c>
      <x:c r="T2960" s="15" t="str"/>
      <x:c r="U2960" s="15" t="str"/>
      <x:c r="V2960" s="15" t="str">
        <x:v>London — Connaught Business Centre</x:v>
      </x:c>
      <x:c r="W2960" s="15" t="str">
        <x:v>Individual unit ≤15,000 sq ft</x:v>
      </x:c>
      <x:c r="X2960" s="13" t="n">
        <x:f>IF(N2960="Yes",L2960,0)</x:f>
        <x:v>22.004796163069546</x:v>
      </x:c>
      <x:c r="Y2960" s="14" t="n">
        <x:v>1</x:v>
      </x:c>
      <x:c r="Z2960" s="13" t="str">
        <x:v>Industrial / workshop / storage</x:v>
      </x:c>
    </x:row>
    <x:row r="2961" ht="62" customHeight="1">
      <x:c r="A2961" s="13" t="str">
        <x:v>SE1981</x:v>
      </x:c>
      <x:c r="B2961" s="15" t="str">
        <x:v>London</x:v>
      </x:c>
      <x:c r="C2961" s="15" t="str">
        <x:v>London (E16)</x:v>
      </x:c>
      <x:c r="D2961" s="14"/>
      <x:c r="E2961" s="13" t="str">
        <x:v>Town</x:v>
      </x:c>
      <x:c r="F2961" s="15" t="str">
        <x:v>Crescent Court Business Centre</x:v>
      </x:c>
      <x:c r="G2961" s="15" t="str">
        <x:v>Crescent Court Business Centre, Canning Town, London, E16</x:v>
      </x:c>
      <x:c r="H2961" s="13" t="str">
        <x:v>Current</x:v>
      </x:c>
      <x:c r="I2961" s="14" t="n">
        <x:v>1555</x:v>
      </x:c>
      <x:c r="J2961" s="13" t="str">
        <x:f>IF(AND(ISNUMBER(I2961),I2961&gt;0),IF(I2961&lt;=1000,"1–1,000",IF(I2961&lt;=2500,"1,001–2,500",IF(I2961&lt;=5000,"2,501–5,000",IF(I2961&lt;=10000,"5,001–10,000","10,001–15,000")))),"1,001–2,500")</x:f>
        <x:v>1,001–2,500</x:v>
      </x:c>
      <x:c r="K2961" s="16"/>
      <x:c r="L2961" s="43" t="str">
        <x:f>IF(AND(ISNUMBER(I2961),I2961&gt;0,ISNUMBER(K2961),K2961&gt;0),K2961/I2961,"n.a.")</x:f>
        <x:v>n.a.</x:v>
      </x:c>
      <x:c r="M2961" s="43"/>
      <x:c r="N2961" s="13" t="str">
        <x:v>No</x:v>
      </x:c>
      <x:c r="O2961" s="15" t="str">
        <x:v>Not stated in reviewed card</x:v>
      </x:c>
      <x:c r="P2961" s="15" t="str">
        <x:v>Not stated in reviewed card</x:v>
      </x:c>
      <x:c r="Q2961" s="15" t="str">
        <x:v>Advertised industrial unit with warehouse space, refurbished specification.</x:v>
      </x:c>
      <x:c r="R296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1" s="15" t="str">
        <x:v>https://www.rightmove.co.uk/properties/760572405335488#/?channel=COM_LET</x:v>
      </x:c>
      <x:c r="T2961" s="15" t="str"/>
      <x:c r="U2961" s="15" t="str"/>
      <x:c r="V2961" s="15" t="str">
        <x:v>London — Crescent Court Business Centre</x:v>
      </x:c>
      <x:c r="W2961" s="15" t="str">
        <x:v>Individual unit ≤15,000 sq ft</x:v>
      </x:c>
      <x:c r="X2961" s="13" t="n">
        <x:f>IF(N2961="Yes",L2961,0)</x:f>
        <x:v>0</x:v>
      </x:c>
      <x:c r="Y2961" s="14" t="n">
        <x:v>1</x:v>
      </x:c>
      <x:c r="Z2961" s="13" t="str">
        <x:v>Industrial / workshop / storage</x:v>
      </x:c>
    </x:row>
    <x:row r="2962" ht="62" customHeight="1">
      <x:c r="A2962" s="13" t="str">
        <x:v>SE1982</x:v>
      </x:c>
      <x:c r="B2962" s="15" t="str">
        <x:v>London</x:v>
      </x:c>
      <x:c r="C2962" s="15" t="str">
        <x:v>London (E16)</x:v>
      </x:c>
      <x:c r="D2962" s="14"/>
      <x:c r="E2962" s="13" t="str">
        <x:v>Town</x:v>
      </x:c>
      <x:c r="F2962" s="15" t="str">
        <x:v>Crescent Court Business Centre</x:v>
      </x:c>
      <x:c r="G2962" s="15" t="str">
        <x:v>Crescent Court Business Centre, Canning Town, London, E16</x:v>
      </x:c>
      <x:c r="H2962" s="13" t="str">
        <x:v>Current</x:v>
      </x:c>
      <x:c r="I2962" s="14" t="n">
        <x:v>1445</x:v>
      </x:c>
      <x:c r="J2962" s="13" t="str">
        <x:f>IF(AND(ISNUMBER(I2962),I2962&gt;0),IF(I2962&lt;=1000,"1–1,000",IF(I2962&lt;=2500,"1,001–2,500",IF(I2962&lt;=5000,"2,501–5,000",IF(I2962&lt;=10000,"5,001–10,000","10,001–15,000")))),"1,001–2,500")</x:f>
        <x:v>1,001–2,500</x:v>
      </x:c>
      <x:c r="K2962" s="16"/>
      <x:c r="L2962" s="43" t="str">
        <x:f>IF(AND(ISNUMBER(I2962),I2962&gt;0,ISNUMBER(K2962),K2962&gt;0),K2962/I2962,"n.a.")</x:f>
        <x:v>n.a.</x:v>
      </x:c>
      <x:c r="M2962" s="43"/>
      <x:c r="N2962" s="13" t="str">
        <x:v>No</x:v>
      </x:c>
      <x:c r="O2962" s="15" t="str">
        <x:v>Not stated in reviewed card</x:v>
      </x:c>
      <x:c r="P2962" s="15" t="str">
        <x:v>Not stated in reviewed card</x:v>
      </x:c>
      <x:c r="Q2962" s="15" t="str">
        <x:v>Advertised industrial unit with warehouse space, refurbished specification.</x:v>
      </x:c>
      <x:c r="R296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2" s="15" t="str">
        <x:v>https://www.rightmove.co.uk/properties/760572432414737#/?channel=COM_LET</x:v>
      </x:c>
      <x:c r="T2962" s="15" t="str"/>
      <x:c r="U2962" s="15" t="str"/>
      <x:c r="V2962" s="15" t="str">
        <x:v>London — Crescent Court Business Centre</x:v>
      </x:c>
      <x:c r="W2962" s="15" t="str">
        <x:v>Individual unit ≤15,000 sq ft</x:v>
      </x:c>
      <x:c r="X2962" s="13" t="n">
        <x:f>IF(N2962="Yes",L2962,0)</x:f>
        <x:v>0</x:v>
      </x:c>
      <x:c r="Y2962" s="14" t="n">
        <x:v>1</x:v>
      </x:c>
      <x:c r="Z2962" s="13" t="str">
        <x:v>Industrial / workshop / storage</x:v>
      </x:c>
    </x:row>
    <x:row r="2963" ht="62" customHeight="1">
      <x:c r="A2963" s="13" t="str">
        <x:v>SE1983</x:v>
      </x:c>
      <x:c r="B2963" s="15" t="str">
        <x:v>London</x:v>
      </x:c>
      <x:c r="C2963" s="15" t="str">
        <x:v>London (E16)</x:v>
      </x:c>
      <x:c r="D2963" s="14"/>
      <x:c r="E2963" s="13" t="str">
        <x:v>Town</x:v>
      </x:c>
      <x:c r="F2963" s="15" t="str">
        <x:v>Crescent Court Business Centre</x:v>
      </x:c>
      <x:c r="G2963" s="15" t="str">
        <x:v>Crescent Court Business Centre, Canning Town, London, E16</x:v>
      </x:c>
      <x:c r="H2963" s="13" t="str">
        <x:v>Current</x:v>
      </x:c>
      <x:c r="I2963" s="14" t="n">
        <x:v>1440</x:v>
      </x:c>
      <x:c r="J2963" s="13" t="str">
        <x:f>IF(AND(ISNUMBER(I2963),I2963&gt;0),IF(I2963&lt;=1000,"1–1,000",IF(I2963&lt;=2500,"1,001–2,500",IF(I2963&lt;=5000,"2,501–5,000",IF(I2963&lt;=10000,"5,001–10,000","10,001–15,000")))),"1,001–2,500")</x:f>
        <x:v>1,001–2,500</x:v>
      </x:c>
      <x:c r="K2963" s="16"/>
      <x:c r="L2963" s="43" t="str">
        <x:f>IF(AND(ISNUMBER(I2963),I2963&gt;0,ISNUMBER(K2963),K2963&gt;0),K2963/I2963,"n.a.")</x:f>
        <x:v>n.a.</x:v>
      </x:c>
      <x:c r="M2963" s="43"/>
      <x:c r="N2963" s="13" t="str">
        <x:v>No</x:v>
      </x:c>
      <x:c r="O2963" s="15" t="str">
        <x:v>Not stated in reviewed card</x:v>
      </x:c>
      <x:c r="P2963" s="15" t="str">
        <x:v>Not stated in reviewed card</x:v>
      </x:c>
      <x:c r="Q2963" s="15" t="str">
        <x:v>Advertised industrial unit with warehouse space, refurbished specification.</x:v>
      </x:c>
      <x:c r="R296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3" s="15" t="str">
        <x:v>https://www.rightmove.co.uk/properties/760572472369281#/?channel=COM_LET</x:v>
      </x:c>
      <x:c r="T2963" s="15" t="str"/>
      <x:c r="U2963" s="15" t="str"/>
      <x:c r="V2963" s="15" t="str">
        <x:v>London — Crescent Court Business Centre</x:v>
      </x:c>
      <x:c r="W2963" s="15" t="str">
        <x:v>Individual unit ≤15,000 sq ft</x:v>
      </x:c>
      <x:c r="X2963" s="13" t="n">
        <x:f>IF(N2963="Yes",L2963,0)</x:f>
        <x:v>0</x:v>
      </x:c>
      <x:c r="Y2963" s="14" t="n">
        <x:v>1</x:v>
      </x:c>
      <x:c r="Z2963" s="13" t="str">
        <x:v>Industrial / workshop / storage</x:v>
      </x:c>
    </x:row>
    <x:row r="2964" ht="62" customHeight="1">
      <x:c r="A2964" s="13" t="str">
        <x:v>SE1984</x:v>
      </x:c>
      <x:c r="B2964" s="15" t="str">
        <x:v>London</x:v>
      </x:c>
      <x:c r="C2964" s="15" t="str">
        <x:v>London (E16)</x:v>
      </x:c>
      <x:c r="D2964" s="14"/>
      <x:c r="E2964" s="13" t="str">
        <x:v>Town</x:v>
      </x:c>
      <x:c r="F2964" s="15" t="str">
        <x:v>Crescent Court Business Centre</x:v>
      </x:c>
      <x:c r="G2964" s="15" t="str">
        <x:v>Crescent Court Business Centre, Canning Town, London, E16</x:v>
      </x:c>
      <x:c r="H2964" s="13" t="str">
        <x:v>Current</x:v>
      </x:c>
      <x:c r="I2964" s="14" t="n">
        <x:v>1437</x:v>
      </x:c>
      <x:c r="J2964" s="13" t="str">
        <x:f>IF(AND(ISNUMBER(I2964),I2964&gt;0),IF(I2964&lt;=1000,"1–1,000",IF(I2964&lt;=2500,"1,001–2,500",IF(I2964&lt;=5000,"2,501–5,000",IF(I2964&lt;=10000,"5,001–10,000","10,001–15,000")))),"1,001–2,500")</x:f>
        <x:v>1,001–2,500</x:v>
      </x:c>
      <x:c r="K2964" s="16"/>
      <x:c r="L2964" s="43" t="str">
        <x:f>IF(AND(ISNUMBER(I2964),I2964&gt;0,ISNUMBER(K2964),K2964&gt;0),K2964/I2964,"n.a.")</x:f>
        <x:v>n.a.</x:v>
      </x:c>
      <x:c r="M2964" s="43"/>
      <x:c r="N2964" s="13" t="str">
        <x:v>No</x:v>
      </x:c>
      <x:c r="O2964" s="15" t="str">
        <x:v>Not stated in reviewed card</x:v>
      </x:c>
      <x:c r="P2964" s="15" t="str">
        <x:v>Not stated in reviewed card</x:v>
      </x:c>
      <x:c r="Q2964" s="15" t="str">
        <x:v>Advertised industrial unit with warehouse space, refurbished specification.</x:v>
      </x:c>
      <x:c r="R296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4" s="15" t="str">
        <x:v>https://www.rightmove.co.uk/properties/760572445178225#/?channel=COM_LET</x:v>
      </x:c>
      <x:c r="T2964" s="15" t="str"/>
      <x:c r="U2964" s="15" t="str"/>
      <x:c r="V2964" s="15" t="str">
        <x:v>London — Crescent Court Business Centre</x:v>
      </x:c>
      <x:c r="W2964" s="15" t="str">
        <x:v>Individual unit ≤15,000 sq ft</x:v>
      </x:c>
      <x:c r="X2964" s="13" t="n">
        <x:f>IF(N2964="Yes",L2964,0)</x:f>
        <x:v>0</x:v>
      </x:c>
      <x:c r="Y2964" s="14" t="n">
        <x:v>1</x:v>
      </x:c>
      <x:c r="Z2964" s="13" t="str">
        <x:v>Industrial / workshop / storage</x:v>
      </x:c>
    </x:row>
    <x:row r="2965" ht="62" customHeight="1">
      <x:c r="A2965" s="13" t="str">
        <x:v>SE1985</x:v>
      </x:c>
      <x:c r="B2965" s="15" t="str">
        <x:v>London</x:v>
      </x:c>
      <x:c r="C2965" s="15" t="str">
        <x:v>London (E16)</x:v>
      </x:c>
      <x:c r="D2965" s="14"/>
      <x:c r="E2965" s="13" t="str">
        <x:v>Town</x:v>
      </x:c>
      <x:c r="F2965" s="15" t="str">
        <x:v>Crescent Court Business Centre</x:v>
      </x:c>
      <x:c r="G2965" s="15" t="str">
        <x:v>Crescent Court Business Centre, Canning Town, London, E16</x:v>
      </x:c>
      <x:c r="H2965" s="13" t="str">
        <x:v>Current</x:v>
      </x:c>
      <x:c r="I2965" s="14" t="n">
        <x:v>1436</x:v>
      </x:c>
      <x:c r="J2965" s="13" t="str">
        <x:f>IF(AND(ISNUMBER(I2965),I2965&gt;0),IF(I2965&lt;=1000,"1–1,000",IF(I2965&lt;=2500,"1,001–2,500",IF(I2965&lt;=5000,"2,501–5,000",IF(I2965&lt;=10000,"5,001–10,000","10,001–15,000")))),"1,001–2,500")</x:f>
        <x:v>1,001–2,500</x:v>
      </x:c>
      <x:c r="K2965" s="16"/>
      <x:c r="L2965" s="43" t="str">
        <x:f>IF(AND(ISNUMBER(I2965),I2965&gt;0,ISNUMBER(K2965),K2965&gt;0),K2965/I2965,"n.a.")</x:f>
        <x:v>n.a.</x:v>
      </x:c>
      <x:c r="M2965" s="43"/>
      <x:c r="N2965" s="13" t="str">
        <x:v>No</x:v>
      </x:c>
      <x:c r="O2965" s="15" t="str">
        <x:v>Not stated in reviewed card</x:v>
      </x:c>
      <x:c r="P2965" s="15" t="str">
        <x:v>Not stated in reviewed card</x:v>
      </x:c>
      <x:c r="Q2965" s="15" t="str">
        <x:v>Advertised industrial unit with warehouse space, refurbished specification.</x:v>
      </x:c>
      <x:c r="R296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5" s="15" t="str">
        <x:v>https://www.rightmove.co.uk/properties/760572459787280#/?channel=COM_LET</x:v>
      </x:c>
      <x:c r="T2965" s="15" t="str"/>
      <x:c r="U2965" s="15" t="str"/>
      <x:c r="V2965" s="15" t="str">
        <x:v>London — Crescent Court Business Centre</x:v>
      </x:c>
      <x:c r="W2965" s="15" t="str">
        <x:v>Individual unit ≤15,000 sq ft</x:v>
      </x:c>
      <x:c r="X2965" s="13" t="n">
        <x:f>IF(N2965="Yes",L2965,0)</x:f>
        <x:v>0</x:v>
      </x:c>
      <x:c r="Y2965" s="14" t="n">
        <x:v>1</x:v>
      </x:c>
      <x:c r="Z2965" s="13" t="str">
        <x:v>Industrial / workshop / storage</x:v>
      </x:c>
    </x:row>
    <x:row r="2966" ht="62" customHeight="1">
      <x:c r="A2966" s="13" t="str">
        <x:v>SE1986</x:v>
      </x:c>
      <x:c r="B2966" s="15" t="str">
        <x:v>London</x:v>
      </x:c>
      <x:c r="C2966" s="15" t="str">
        <x:v>London (E16)</x:v>
      </x:c>
      <x:c r="D2966" s="14"/>
      <x:c r="E2966" s="13" t="str">
        <x:v>Town</x:v>
      </x:c>
      <x:c r="F2966" s="15" t="str">
        <x:v>Crescent Court Business Centre</x:v>
      </x:c>
      <x:c r="G2966" s="15" t="str">
        <x:v>Unit 1, Crescent Court Business Centre, Canning Town, E16 4TG</x:v>
      </x:c>
      <x:c r="H2966" s="13" t="str">
        <x:v>Current</x:v>
      </x:c>
      <x:c r="I2966" s="14" t="n">
        <x:v>2605</x:v>
      </x:c>
      <x:c r="J2966" s="13" t="str">
        <x:f>IF(AND(ISNUMBER(I2966),I2966&gt;0),IF(I2966&lt;=1000,"1–1,000",IF(I2966&lt;=2500,"1,001–2,500",IF(I2966&lt;=5000,"2,501–5,000",IF(I2966&lt;=10000,"5,001–10,000","10,001–15,000")))),"2,501–5,000")</x:f>
        <x:v>2,501–5,000</x:v>
      </x:c>
      <x:c r="K2966" s="16"/>
      <x:c r="L2966" s="43" t="str">
        <x:f>IF(AND(ISNUMBER(I2966),I2966&gt;0,ISNUMBER(K2966),K2966&gt;0),K2966/I2966,"n.a.")</x:f>
        <x:v>n.a.</x:v>
      </x:c>
      <x:c r="M2966" s="43"/>
      <x:c r="N2966" s="13" t="str">
        <x:v>No</x:v>
      </x:c>
      <x:c r="O2966" s="15" t="str">
        <x:v>Not stated in reviewed card</x:v>
      </x:c>
      <x:c r="P2966" s="15" t="str">
        <x:v>Not stated in reviewed card</x:v>
      </x:c>
      <x:c r="Q2966" s="15" t="str">
        <x:v>Advertised commercial storage/workshop premises with warehouse space, refurbished specification.</x:v>
      </x:c>
      <x:c r="R296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6" s="15" t="str">
        <x:v>https://www.rightmove.co.uk/properties/773376575108449#/?channel=COM_LET</x:v>
      </x:c>
      <x:c r="T2966" s="15" t="str"/>
      <x:c r="U2966" s="15" t="str"/>
      <x:c r="V2966" s="15" t="str">
        <x:v>London — Crescent Court Business Centre</x:v>
      </x:c>
      <x:c r="W2966" s="15" t="str">
        <x:v>Individual unit ≤15,000 sq ft</x:v>
      </x:c>
      <x:c r="X2966" s="13" t="n">
        <x:f>IF(N2966="Yes",L2966,0)</x:f>
        <x:v>0</x:v>
      </x:c>
      <x:c r="Y2966" s="14" t="n">
        <x:v>1</x:v>
      </x:c>
      <x:c r="Z2966" s="13" t="str">
        <x:v>Industrial / workshop / storage</x:v>
      </x:c>
    </x:row>
    <x:row r="2967" ht="62" customHeight="1">
      <x:c r="A2967" s="13" t="str">
        <x:v>SE1987</x:v>
      </x:c>
      <x:c r="B2967" s="15" t="str">
        <x:v>London</x:v>
      </x:c>
      <x:c r="C2967" s="15" t="str">
        <x:v>London (E16)</x:v>
      </x:c>
      <x:c r="D2967" s="14"/>
      <x:c r="E2967" s="13" t="str">
        <x:v>Town</x:v>
      </x:c>
      <x:c r="F2967" s="15" t="str">
        <x:v>Crescent Court Business Centre</x:v>
      </x:c>
      <x:c r="G2967" s="15" t="str">
        <x:v>Unit 1112, Crescent Court Business Centre, Canning Town, E16 4TG</x:v>
      </x:c>
      <x:c r="H2967" s="13" t="str">
        <x:v>Current</x:v>
      </x:c>
      <x:c r="I2967" s="14" t="n">
        <x:v>3083</x:v>
      </x:c>
      <x:c r="J2967" s="13" t="str">
        <x:f>IF(AND(ISNUMBER(I2967),I2967&gt;0),IF(I2967&lt;=1000,"1–1,000",IF(I2967&lt;=2500,"1,001–2,500",IF(I2967&lt;=5000,"2,501–5,000",IF(I2967&lt;=10000,"5,001–10,000","10,001–15,000")))),"2,501–5,000")</x:f>
        <x:v>2,501–5,000</x:v>
      </x:c>
      <x:c r="K2967" s="16"/>
      <x:c r="L2967" s="43" t="str">
        <x:f>IF(AND(ISNUMBER(I2967),I2967&gt;0,ISNUMBER(K2967),K2967&gt;0),K2967/I2967,"n.a.")</x:f>
        <x:v>n.a.</x:v>
      </x:c>
      <x:c r="M2967" s="43"/>
      <x:c r="N2967" s="13" t="str">
        <x:v>No</x:v>
      </x:c>
      <x:c r="O2967" s="15" t="str">
        <x:v>Not stated in reviewed card</x:v>
      </x:c>
      <x:c r="P2967" s="15" t="str">
        <x:v>Not stated in reviewed card</x:v>
      </x:c>
      <x:c r="Q2967" s="15" t="str">
        <x:v>Advertised commercial storage/workshop premises with warehouse space, refurbished specification.</x:v>
      </x:c>
      <x:c r="R296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7" s="15" t="str">
        <x:v>https://www.rightmove.co.uk/properties/773376644314944#/?channel=COM_LET</x:v>
      </x:c>
      <x:c r="T2967" s="15" t="str"/>
      <x:c r="U2967" s="15" t="str"/>
      <x:c r="V2967" s="15" t="str">
        <x:v>London — Crescent Court Business Centre</x:v>
      </x:c>
      <x:c r="W2967" s="15" t="str">
        <x:v>Individual unit ≤15,000 sq ft</x:v>
      </x:c>
      <x:c r="X2967" s="13" t="n">
        <x:f>IF(N2967="Yes",L2967,0)</x:f>
        <x:v>0</x:v>
      </x:c>
      <x:c r="Y2967" s="14" t="n">
        <x:v>1</x:v>
      </x:c>
      <x:c r="Z2967" s="13" t="str">
        <x:v>Industrial / workshop / storage</x:v>
      </x:c>
    </x:row>
    <x:row r="2968" ht="62" customHeight="1">
      <x:c r="A2968" s="13" t="str">
        <x:v>SE1988</x:v>
      </x:c>
      <x:c r="B2968" s="15" t="str">
        <x:v>London</x:v>
      </x:c>
      <x:c r="C2968" s="15" t="str">
        <x:v>London (E16)</x:v>
      </x:c>
      <x:c r="D2968" s="14"/>
      <x:c r="E2968" s="13" t="str">
        <x:v>Town</x:v>
      </x:c>
      <x:c r="F2968" s="15" t="str">
        <x:v>Crescent Court Business Centre</x:v>
      </x:c>
      <x:c r="G2968" s="15" t="str">
        <x:v>Unit 13/14, Crescent Court Business Centre, North Crescent, Canning Town, London, E16</x:v>
      </x:c>
      <x:c r="H2968" s="13" t="str">
        <x:v>Current</x:v>
      </x:c>
      <x:c r="I2968" s="14" t="n">
        <x:v>2820</x:v>
      </x:c>
      <x:c r="J2968" s="13" t="str">
        <x:f>IF(AND(ISNUMBER(I2968),I2968&gt;0),IF(I2968&lt;=1000,"1–1,000",IF(I2968&lt;=2500,"1,001–2,500",IF(I2968&lt;=5000,"2,501–5,000",IF(I2968&lt;=10000,"5,001–10,000","10,001–15,000")))),"2,501–5,000")</x:f>
        <x:v>2,501–5,000</x:v>
      </x:c>
      <x:c r="K2968" s="16"/>
      <x:c r="L2968" s="43" t="str">
        <x:f>IF(AND(ISNUMBER(I2968),I2968&gt;0,ISNUMBER(K2968),K2968&gt;0),K2968/I2968,"n.a.")</x:f>
        <x:v>n.a.</x:v>
      </x:c>
      <x:c r="M2968" s="43"/>
      <x:c r="N2968" s="13" t="str">
        <x:v>No</x:v>
      </x:c>
      <x:c r="O2968" s="15" t="str">
        <x:v>Not stated in reviewed card</x:v>
      </x:c>
      <x:c r="P2968" s="15" t="str">
        <x:v>Not stated in reviewed card</x:v>
      </x:c>
      <x:c r="Q2968" s="15" t="str">
        <x:v>Advertised industrial unit with warehouse space.</x:v>
      </x:c>
      <x:c r="R2968"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2968" s="15" t="str">
        <x:v>https://www.rightmove.co.uk/properties/760572193340785#/?channel=COM_LET</x:v>
      </x:c>
      <x:c r="T2968" s="15" t="str"/>
      <x:c r="U2968" s="15" t="str"/>
      <x:c r="V2968" s="15" t="str">
        <x:v>London — Crescent Court Business Centre</x:v>
      </x:c>
      <x:c r="W2968" s="15" t="str">
        <x:v>Individual unit ≤15,000 sq ft</x:v>
      </x:c>
      <x:c r="X2968" s="13" t="n">
        <x:f>IF(N2968="Yes",L2968,0)</x:f>
        <x:v>0</x:v>
      </x:c>
      <x:c r="Y2968" s="14" t="n">
        <x:v>1</x:v>
      </x:c>
      <x:c r="Z2968" s="13" t="str">
        <x:v>Industrial / workshop / storage</x:v>
      </x:c>
    </x:row>
    <x:row r="2969" ht="62" customHeight="1">
      <x:c r="A2969" s="13" t="str">
        <x:v>SE1989</x:v>
      </x:c>
      <x:c r="B2969" s="15" t="str">
        <x:v>London</x:v>
      </x:c>
      <x:c r="C2969" s="15" t="str">
        <x:v>London (E16)</x:v>
      </x:c>
      <x:c r="D2969" s="14"/>
      <x:c r="E2969" s="13" t="str">
        <x:v>Town</x:v>
      </x:c>
      <x:c r="F2969" s="15" t="str">
        <x:v>Crescent Court Business Centre</x:v>
      </x:c>
      <x:c r="G2969" s="15" t="str">
        <x:v>Unit 1314, Crescent Court Business Centre, Canning Town, E16 4TG</x:v>
      </x:c>
      <x:c r="H2969" s="13" t="str">
        <x:v>Current</x:v>
      </x:c>
      <x:c r="I2969" s="14" t="n">
        <x:v>2868</x:v>
      </x:c>
      <x:c r="J2969" s="13" t="str">
        <x:f>IF(AND(ISNUMBER(I2969),I2969&gt;0),IF(I2969&lt;=1000,"1–1,000",IF(I2969&lt;=2500,"1,001–2,500",IF(I2969&lt;=5000,"2,501–5,000",IF(I2969&lt;=10000,"5,001–10,000","10,001–15,000")))),"2,501–5,000")</x:f>
        <x:v>2,501–5,000</x:v>
      </x:c>
      <x:c r="K2969" s="16"/>
      <x:c r="L2969" s="43" t="str">
        <x:f>IF(AND(ISNUMBER(I2969),I2969&gt;0,ISNUMBER(K2969),K2969&gt;0),K2969/I2969,"n.a.")</x:f>
        <x:v>n.a.</x:v>
      </x:c>
      <x:c r="M2969" s="43"/>
      <x:c r="N2969" s="13" t="str">
        <x:v>No</x:v>
      </x:c>
      <x:c r="O2969" s="15" t="str">
        <x:v>Not stated in reviewed card</x:v>
      </x:c>
      <x:c r="P2969" s="15" t="str">
        <x:v>Not stated in reviewed card</x:v>
      </x:c>
      <x:c r="Q2969" s="15" t="str">
        <x:v>Advertised commercial storage/workshop premises with warehouse space, refurbished specification.</x:v>
      </x:c>
      <x:c r="R296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69" s="15" t="str">
        <x:v>https://www.rightmove.co.uk/properties/773350740294465#/?channel=COM_LET</x:v>
      </x:c>
      <x:c r="T2969" s="15" t="str"/>
      <x:c r="U2969" s="15" t="str"/>
      <x:c r="V2969" s="15" t="str">
        <x:v>London — Crescent Court Business Centre</x:v>
      </x:c>
      <x:c r="W2969" s="15" t="str">
        <x:v>Individual unit ≤15,000 sq ft</x:v>
      </x:c>
      <x:c r="X2969" s="13" t="n">
        <x:f>IF(N2969="Yes",L2969,0)</x:f>
        <x:v>0</x:v>
      </x:c>
      <x:c r="Y2969" s="14" t="n">
        <x:v>1</x:v>
      </x:c>
      <x:c r="Z2969" s="13" t="str">
        <x:v>Industrial / workshop / storage</x:v>
      </x:c>
    </x:row>
    <x:row r="2970" ht="62" customHeight="1">
      <x:c r="A2970" s="13" t="str">
        <x:v>SE1990</x:v>
      </x:c>
      <x:c r="B2970" s="15" t="str">
        <x:v>London</x:v>
      </x:c>
      <x:c r="C2970" s="15" t="str">
        <x:v>London (E16)</x:v>
      </x:c>
      <x:c r="D2970" s="14"/>
      <x:c r="E2970" s="13" t="str">
        <x:v>Town</x:v>
      </x:c>
      <x:c r="F2970" s="15" t="str">
        <x:v>Crescent Court Business Centre</x:v>
      </x:c>
      <x:c r="G2970" s="15" t="str">
        <x:v>Unit 2, Crescent Court Business Centre, Canning Town, E16 4TG</x:v>
      </x:c>
      <x:c r="H2970" s="13" t="str">
        <x:v>Current</x:v>
      </x:c>
      <x:c r="I2970" s="14" t="n">
        <x:v>1517</x:v>
      </x:c>
      <x:c r="J2970" s="13" t="str">
        <x:f>IF(AND(ISNUMBER(I2970),I2970&gt;0),IF(I2970&lt;=1000,"1–1,000",IF(I2970&lt;=2500,"1,001–2,500",IF(I2970&lt;=5000,"2,501–5,000",IF(I2970&lt;=10000,"5,001–10,000","10,001–15,000")))),"1,001–2,500")</x:f>
        <x:v>1,001–2,500</x:v>
      </x:c>
      <x:c r="K2970" s="16"/>
      <x:c r="L2970" s="43" t="str">
        <x:f>IF(AND(ISNUMBER(I2970),I2970&gt;0,ISNUMBER(K2970),K2970&gt;0),K2970/I2970,"n.a.")</x:f>
        <x:v>n.a.</x:v>
      </x:c>
      <x:c r="M2970" s="43"/>
      <x:c r="N2970" s="13" t="str">
        <x:v>No</x:v>
      </x:c>
      <x:c r="O2970" s="15" t="str">
        <x:v>Not stated in reviewed card</x:v>
      </x:c>
      <x:c r="P2970" s="15" t="str">
        <x:v>Not stated in reviewed card</x:v>
      </x:c>
      <x:c r="Q2970" s="15" t="str">
        <x:v>Advertised commercial storage/workshop premises with warehouse space, refurbished specification.</x:v>
      </x:c>
      <x:c r="R297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0" s="15" t="str">
        <x:v>https://www.rightmove.co.uk/properties/773376583573536#/?channel=COM_LET</x:v>
      </x:c>
      <x:c r="T2970" s="15" t="str"/>
      <x:c r="U2970" s="15" t="str"/>
      <x:c r="V2970" s="15" t="str">
        <x:v>London — Crescent Court Business Centre</x:v>
      </x:c>
      <x:c r="W2970" s="15" t="str">
        <x:v>Individual unit ≤15,000 sq ft</x:v>
      </x:c>
      <x:c r="X2970" s="13" t="n">
        <x:f>IF(N2970="Yes",L2970,0)</x:f>
        <x:v>0</x:v>
      </x:c>
      <x:c r="Y2970" s="14" t="n">
        <x:v>1</x:v>
      </x:c>
      <x:c r="Z2970" s="13" t="str">
        <x:v>Industrial / workshop / storage</x:v>
      </x:c>
    </x:row>
    <x:row r="2971" ht="62" customHeight="1">
      <x:c r="A2971" s="13" t="str">
        <x:v>SE1991</x:v>
      </x:c>
      <x:c r="B2971" s="15" t="str">
        <x:v>London</x:v>
      </x:c>
      <x:c r="C2971" s="15" t="str">
        <x:v>London (E16)</x:v>
      </x:c>
      <x:c r="D2971" s="14"/>
      <x:c r="E2971" s="13" t="str">
        <x:v>Town</x:v>
      </x:c>
      <x:c r="F2971" s="15" t="str">
        <x:v>Crescent Court Business Centre</x:v>
      </x:c>
      <x:c r="G2971" s="15" t="str">
        <x:v>Unit 4c, Crescent Court Business Centre, Canning Town, E16 4TG</x:v>
      </x:c>
      <x:c r="H2971" s="13" t="str">
        <x:v>Current</x:v>
      </x:c>
      <x:c r="I2971" s="14" t="n">
        <x:v>5216</x:v>
      </x:c>
      <x:c r="J2971" s="13" t="str">
        <x:f>IF(AND(ISNUMBER(I2971),I2971&gt;0),IF(I2971&lt;=1000,"1–1,000",IF(I2971&lt;=2500,"1,001–2,500",IF(I2971&lt;=5000,"2,501–5,000",IF(I2971&lt;=10000,"5,001–10,000","10,001–15,000")))),"5,001–10,000")</x:f>
        <x:v>5,001–10,000</x:v>
      </x:c>
      <x:c r="K2971" s="16"/>
      <x:c r="L2971" s="43" t="str">
        <x:f>IF(AND(ISNUMBER(I2971),I2971&gt;0,ISNUMBER(K2971),K2971&gt;0),K2971/I2971,"n.a.")</x:f>
        <x:v>n.a.</x:v>
      </x:c>
      <x:c r="M2971" s="43"/>
      <x:c r="N2971" s="13" t="str">
        <x:v>No</x:v>
      </x:c>
      <x:c r="O2971" s="15" t="str">
        <x:v>Not stated in reviewed card</x:v>
      </x:c>
      <x:c r="P2971" s="15" t="str">
        <x:v>Not stated in reviewed card</x:v>
      </x:c>
      <x:c r="Q2971" s="15" t="str">
        <x:v>Advertised commercial storage/workshop premises with warehouse space, refurbished specification.</x:v>
      </x:c>
      <x:c r="R297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1" s="15" t="str">
        <x:v>https://www.rightmove.co.uk/properties/760571990018320#/?channel=COM_LET</x:v>
      </x:c>
      <x:c r="T2971" s="15" t="str">
        <x:v>https://www.rightmove.co.uk/properties/773350731908449#/?channel=COM_LET</x:v>
      </x:c>
      <x:c r="U2971" s="15" t="str"/>
      <x:c r="V2971" s="15" t="str">
        <x:v>London — Crescent Court Business Centre</x:v>
      </x:c>
      <x:c r="W2971" s="15" t="str">
        <x:v>Individual unit ≤15,000 sq ft</x:v>
      </x:c>
      <x:c r="X2971" s="13" t="n">
        <x:f>IF(N2971="Yes",L2971,0)</x:f>
        <x:v>0</x:v>
      </x:c>
      <x:c r="Y2971" s="14" t="n">
        <x:v>1</x:v>
      </x:c>
      <x:c r="Z2971" s="13" t="str">
        <x:v>Industrial / workshop / storage</x:v>
      </x:c>
    </x:row>
    <x:row r="2972" ht="62" customHeight="1">
      <x:c r="A2972" s="13" t="str">
        <x:v>SE1992</x:v>
      </x:c>
      <x:c r="B2972" s="15" t="str">
        <x:v>London</x:v>
      </x:c>
      <x:c r="C2972" s="15" t="str">
        <x:v>London (E16)</x:v>
      </x:c>
      <x:c r="D2972" s="14"/>
      <x:c r="E2972" s="13" t="str">
        <x:v>Town</x:v>
      </x:c>
      <x:c r="F2972" s="15" t="str">
        <x:v>Crescent Court Business Centre</x:v>
      </x:c>
      <x:c r="G2972" s="15" t="str">
        <x:v>Unit 8, Crescent Court Business Centre, Canning Town, E16 4TG</x:v>
      </x:c>
      <x:c r="H2972" s="13" t="str">
        <x:v>Current</x:v>
      </x:c>
      <x:c r="I2972" s="14" t="n">
        <x:v>1452</x:v>
      </x:c>
      <x:c r="J2972" s="13" t="str">
        <x:f>IF(AND(ISNUMBER(I2972),I2972&gt;0),IF(I2972&lt;=1000,"1–1,000",IF(I2972&lt;=2500,"1,001–2,500",IF(I2972&lt;=5000,"2,501–5,000",IF(I2972&lt;=10000,"5,001–10,000","10,001–15,000")))),"1,001–2,500")</x:f>
        <x:v>1,001–2,500</x:v>
      </x:c>
      <x:c r="K2972" s="16"/>
      <x:c r="L2972" s="43" t="str">
        <x:f>IF(AND(ISNUMBER(I2972),I2972&gt;0,ISNUMBER(K2972),K2972&gt;0),K2972/I2972,"n.a.")</x:f>
        <x:v>n.a.</x:v>
      </x:c>
      <x:c r="M2972" s="43"/>
      <x:c r="N2972" s="13" t="str">
        <x:v>No</x:v>
      </x:c>
      <x:c r="O2972" s="15" t="str">
        <x:v>Not stated in reviewed card</x:v>
      </x:c>
      <x:c r="P2972" s="15" t="str">
        <x:v>Not stated in reviewed card</x:v>
      </x:c>
      <x:c r="Q2972" s="15" t="str">
        <x:v>Advertised commercial storage/workshop premises with warehouse space, refurbished specification.</x:v>
      </x:c>
      <x:c r="R297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2" s="15" t="str">
        <x:v>https://www.rightmove.co.uk/properties/773350736177296#/?channel=COM_LET</x:v>
      </x:c>
      <x:c r="T2972" s="15" t="str"/>
      <x:c r="U2972" s="15" t="str"/>
      <x:c r="V2972" s="15" t="str">
        <x:v>London — Crescent Court Business Centre</x:v>
      </x:c>
      <x:c r="W2972" s="15" t="str">
        <x:v>Individual unit ≤15,000 sq ft</x:v>
      </x:c>
      <x:c r="X2972" s="13" t="n">
        <x:f>IF(N2972="Yes",L2972,0)</x:f>
        <x:v>0</x:v>
      </x:c>
      <x:c r="Y2972" s="14" t="n">
        <x:v>1</x:v>
      </x:c>
      <x:c r="Z2972" s="13" t="str">
        <x:v>Industrial / workshop / storage</x:v>
      </x:c>
    </x:row>
    <x:row r="2973" ht="62" customHeight="1">
      <x:c r="A2973" s="13" t="str">
        <x:v>SE1993</x:v>
      </x:c>
      <x:c r="B2973" s="15" t="str">
        <x:v>London</x:v>
      </x:c>
      <x:c r="C2973" s="15" t="str">
        <x:v>West Drayton</x:v>
      </x:c>
      <x:c r="D2973" s="14"/>
      <x:c r="E2973" s="13" t="str">
        <x:v>Town</x:v>
      </x:c>
      <x:c r="F2973" s="15" t="str">
        <x:v>Crown Trade Park</x:v>
      </x:c>
      <x:c r="G2973" s="15" t="str">
        <x:v>Unit 10, Crown Trade Park, Horton Road, West Drayton UB7</x:v>
      </x:c>
      <x:c r="H2973" s="13" t="str">
        <x:v>Current</x:v>
      </x:c>
      <x:c r="I2973" s="14" t="n">
        <x:v>4029</x:v>
      </x:c>
      <x:c r="J2973" s="13" t="str">
        <x:f>IF(AND(ISNUMBER(I2973),I2973&gt;0),IF(I2973&lt;=1000,"1–1,000",IF(I2973&lt;=2500,"1,001–2,500",IF(I2973&lt;=5000,"2,501–5,000",IF(I2973&lt;=10000,"5,001–10,000","10,001–15,000")))),"2,501–5,000")</x:f>
        <x:v>2,501–5,000</x:v>
      </x:c>
      <x:c r="K2973" s="16"/>
      <x:c r="L2973" s="43" t="str">
        <x:f>IF(AND(ISNUMBER(I2973),I2973&gt;0,ISNUMBER(K2973),K2973&gt;0),K2973/I2973,"n.a.")</x:f>
        <x:v>n.a.</x:v>
      </x:c>
      <x:c r="M2973" s="43"/>
      <x:c r="N2973" s="13" t="str">
        <x:v>No</x:v>
      </x:c>
      <x:c r="O2973" s="15" t="str">
        <x:v>Not stated in reviewed card</x:v>
      </x:c>
      <x:c r="P2973" s="15" t="str">
        <x:v>Not stated in reviewed card</x:v>
      </x:c>
      <x:c r="Q2973" s="15" t="str">
        <x:v>Advertised commercial storage/workshop premises with warehouse space, trade counter use, refurbished specification.</x:v>
      </x:c>
      <x:c r="R297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3" s="15" t="str">
        <x:v>https://www.zoopla.co.uk/to-rent/commercial/details/71343595/</x:v>
      </x:c>
      <x:c r="T2973" s="15" t="str"/>
      <x:c r="U2973" s="15" t="str"/>
      <x:c r="V2973" s="15" t="str">
        <x:v>London — Crown Trade Park</x:v>
      </x:c>
      <x:c r="W2973" s="15" t="str">
        <x:v>Individual unit ≤15,000 sq ft</x:v>
      </x:c>
      <x:c r="X2973" s="13" t="n">
        <x:f>IF(N2973="Yes",L2973,0)</x:f>
        <x:v>0</x:v>
      </x:c>
      <x:c r="Y2973" s="14" t="n">
        <x:v>1</x:v>
      </x:c>
      <x:c r="Z2973" s="13" t="str">
        <x:v>Industrial / workshop / storage</x:v>
      </x:c>
    </x:row>
    <x:row r="2974" ht="75" customHeight="1">
      <x:c r="A2974" s="13" t="str">
        <x:v>SE1994</x:v>
      </x:c>
      <x:c r="B2974" s="15" t="str">
        <x:v>London</x:v>
      </x:c>
      <x:c r="C2974" s="15" t="str">
        <x:v>Croydon</x:v>
      </x:c>
      <x:c r="D2974" s="14"/>
      <x:c r="E2974" s="13" t="str">
        <x:v>Town</x:v>
      </x:c>
      <x:c r="F2974" s="15" t="str">
        <x:v>Croydon Valley Trade Park</x:v>
      </x:c>
      <x:c r="G2974" s="15" t="str">
        <x:v>Croydon Valley Trade Park, Endeavour Way, Croydon, Surrey, CR0</x:v>
      </x:c>
      <x:c r="H2974" s="13" t="str">
        <x:v>Current</x:v>
      </x:c>
      <x:c r="I2974" s="14" t="n">
        <x:v>3119</x:v>
      </x:c>
      <x:c r="J2974" s="13" t="str">
        <x:f>IF(AND(ISNUMBER(I2974),I2974&gt;0),IF(I2974&lt;=1000,"1–1,000",IF(I2974&lt;=2500,"1,001–2,500",IF(I2974&lt;=5000,"2,501–5,000",IF(I2974&lt;=10000,"5,001–10,000","10,001–15,000")))),"2,501–5,000")</x:f>
        <x:v>2,501–5,000</x:v>
      </x:c>
      <x:c r="K2974" s="16" t="n">
        <x:v>54588</x:v>
      </x:c>
      <x:c r="L2974" s="43" t="n">
        <x:f>IF(AND(ISNUMBER(I2974),I2974&gt;0,ISNUMBER(K2974),K2974&gt;0),K2974/I2974,"n.a.")</x:f>
        <x:v>17.501763385700546</x:v>
      </x:c>
      <x:c r="M2974" s="43"/>
      <x:c r="N2974" s="13" t="str">
        <x:v>Yes</x:v>
      </x:c>
      <x:c r="O2974" s="15" t="str">
        <x:v>clear height of 7</x:v>
      </x:c>
      <x:c r="P2974" s="15" t="str">
        <x:v>loading door</x:v>
      </x:c>
      <x:c r="Q2974" s="15" t="str">
        <x:v>Advertised industrial unit with trade counter use, parking, three-phase power.</x:v>
      </x:c>
      <x:c r="R297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74" s="15" t="str">
        <x:v>https://www.zoopla.co.uk/to-rent/commercial/details/73970457/</x:v>
      </x:c>
      <x:c r="T2974" s="15" t="str">
        <x:v>https://www.rightmove.co.uk/properties/760550307626640#/?channel=COM_LET</x:v>
      </x:c>
      <x:c r="U2974" s="15" t="str"/>
      <x:c r="V2974" s="15" t="str">
        <x:v>London — Croydon Valley Trade Park</x:v>
      </x:c>
      <x:c r="W2974" s="15" t="str">
        <x:v>Individual unit ≤15,000 sq ft</x:v>
      </x:c>
      <x:c r="X2974" s="13" t="n">
        <x:f>IF(N2974="Yes",L2974,0)</x:f>
        <x:v>17.501763385700546</x:v>
      </x:c>
      <x:c r="Y2974" s="14" t="n">
        <x:v>1</x:v>
      </x:c>
      <x:c r="Z2974" s="13" t="str">
        <x:v>Industrial / workshop / storage</x:v>
      </x:c>
    </x:row>
    <x:row r="2975" ht="62" customHeight="1">
      <x:c r="A2975" s="13" t="str">
        <x:v>SE1995</x:v>
      </x:c>
      <x:c r="B2975" s="15" t="str">
        <x:v>London</x:v>
      </x:c>
      <x:c r="C2975" s="15" t="str">
        <x:v>Croydon</x:v>
      </x:c>
      <x:c r="D2975" s="14"/>
      <x:c r="E2975" s="13" t="str">
        <x:v>Town</x:v>
      </x:c>
      <x:c r="F2975" s="15" t="str">
        <x:v>Croydon Valley Trade Park</x:v>
      </x:c>
      <x:c r="G2975" s="15" t="str">
        <x:v>Unit 4, Croydon Valley Trade Park, Therapia Lane, Croydon, CR0</x:v>
      </x:c>
      <x:c r="H2975" s="13" t="str">
        <x:v>Current</x:v>
      </x:c>
      <x:c r="I2975" s="14" t="n">
        <x:v>6218</x:v>
      </x:c>
      <x:c r="J2975" s="13" t="str">
        <x:f>IF(AND(ISNUMBER(I2975),I2975&gt;0),IF(I2975&lt;=1000,"1–1,000",IF(I2975&lt;=2500,"1,001–2,500",IF(I2975&lt;=5000,"2,501–5,000",IF(I2975&lt;=10000,"5,001–10,000","10,001–15,000")))),"5,001–10,000")</x:f>
        <x:v>5,001–10,000</x:v>
      </x:c>
      <x:c r="K2975" s="16"/>
      <x:c r="L2975" s="43" t="str">
        <x:f>IF(AND(ISNUMBER(I2975),I2975&gt;0,ISNUMBER(K2975),K2975&gt;0),K2975/I2975,"n.a.")</x:f>
        <x:v>n.a.</x:v>
      </x:c>
      <x:c r="M2975" s="43"/>
      <x:c r="N2975" s="13" t="str">
        <x:v>No</x:v>
      </x:c>
      <x:c r="O2975" s="15" t="str">
        <x:v>clear height of 6</x:v>
      </x:c>
      <x:c r="P2975" s="15" t="str">
        <x:v>up and over electric loading door</x:v>
      </x:c>
      <x:c r="Q2975" s="15" t="str">
        <x:v>Advertised commercial storage/workshop premises with warehouse space, trade counter use, ancillary office accommodation.</x:v>
      </x:c>
      <x:c r="R297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5" s="15" t="str">
        <x:v>https://www.rightmove.co.uk/properties/174446495#/?channel=COM_LET</x:v>
      </x:c>
      <x:c r="T2975" s="15" t="str"/>
      <x:c r="U2975" s="15" t="str"/>
      <x:c r="V2975" s="15" t="str">
        <x:v>London — Croydon Valley Trade Park</x:v>
      </x:c>
      <x:c r="W2975" s="15" t="str">
        <x:v>Individual unit ≤15,000 sq ft</x:v>
      </x:c>
      <x:c r="X2975" s="13" t="n">
        <x:f>IF(N2975="Yes",L2975,0)</x:f>
        <x:v>0</x:v>
      </x:c>
      <x:c r="Y2975" s="14" t="n">
        <x:v>1</x:v>
      </x:c>
      <x:c r="Z2975" s="13" t="str">
        <x:v>Industrial / workshop / storage</x:v>
      </x:c>
    </x:row>
    <x:row r="2976" ht="88" customHeight="1">
      <x:c r="A2976" s="13" t="str">
        <x:v>SE1996</x:v>
      </x:c>
      <x:c r="B2976" s="15" t="str">
        <x:v>London</x:v>
      </x:c>
      <x:c r="C2976" s="15" t="str">
        <x:v>Croydon</x:v>
      </x:c>
      <x:c r="D2976" s="14"/>
      <x:c r="E2976" s="13" t="str">
        <x:v>Town</x:v>
      </x:c>
      <x:c r="F2976" s="15" t="str">
        <x:v>Croydon Valley Trade Park</x:v>
      </x:c>
      <x:c r="G2976" s="15" t="str">
        <x:v>Unit 5, Croydon Valley Trade Park, Therapia Lane, Croydon, Surrey CR0 3DY</x:v>
      </x:c>
      <x:c r="H2976" s="13" t="str">
        <x:v>Uncertain</x:v>
      </x:c>
      <x:c r="I2976" s="14" t="n">
        <x:v>3934</x:v>
      </x:c>
      <x:c r="J2976" s="13" t="str">
        <x:f>IF(AND(ISNUMBER(I2976),I2976&gt;0),IF(I2976&lt;=1000,"1–1,000",IF(I2976&lt;=2500,"1,001–2,500",IF(I2976&lt;=5000,"2,501–5,000",IF(I2976&lt;=10000,"5,001–10,000","10,001–15,000")))),"2,501–5,000")</x:f>
        <x:v>2,501–5,000</x:v>
      </x:c>
      <x:c r="K2976" s="16" t="n">
        <x:v>84576</x:v>
      </x:c>
      <x:c r="L2976" s="43" t="n">
        <x:f>IF(AND(ISNUMBER(I2976),I2976&gt;0,ISNUMBER(K2976),K2976&gt;0),K2976/I2976,"n.a.")</x:f>
        <x:v>21.49872902897814</x:v>
      </x:c>
      <x:c r="M2976" s="43"/>
      <x:c r="N2976" s="13" t="str">
        <x:v>No</x:v>
      </x:c>
      <x:c r="O2976" s="15" t="str">
        <x:v>clear height of 6</x:v>
      </x:c>
      <x:c r="P2976" s="15" t="str">
        <x:v>up and over electric loading door</x:v>
      </x:c>
      <x:c r="Q2976" s="15" t="str">
        <x:v>Advertised industrial unit with warehouse space, trade counter use, ancillary office accommodation, refurbished specification.</x:v>
      </x:c>
      <x:c r="R2976"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76" s="15" t="str">
        <x:v>https://www.rightmove.co.uk/properties/781387840394241#/?channel=COM_LET</x:v>
      </x:c>
      <x:c r="T2976" s="15" t="str">
        <x:v>https://www.rightmove.co.uk/properties/93143424#/?channel=COM_LET</x:v>
      </x:c>
      <x:c r="U2976" s="15" t="str"/>
      <x:c r="V2976" s="15" t="str">
        <x:v>London — Croydon Valley Trade Park</x:v>
      </x:c>
      <x:c r="W2976" s="15" t="str">
        <x:v>Individual unit ≤15,000 sq ft</x:v>
      </x:c>
      <x:c r="X2976" s="13" t="n">
        <x:f>IF(N2976="Yes",L2976,0)</x:f>
        <x:v>0</x:v>
      </x:c>
      <x:c r="Y2976" s="14" t="n">
        <x:v>1</x:v>
      </x:c>
      <x:c r="Z2976" s="13" t="str">
        <x:v>Industrial / workshop / storage</x:v>
      </x:c>
    </x:row>
    <x:row r="2977" ht="101" customHeight="1">
      <x:c r="A2977" s="13" t="str">
        <x:v>SE1997</x:v>
      </x:c>
      <x:c r="B2977" s="15" t="str">
        <x:v>London</x:v>
      </x:c>
      <x:c r="C2977" s="15" t="str">
        <x:v>London (N4)</x:v>
      </x:c>
      <x:c r="D2977" s="14"/>
      <x:c r="E2977" s="13" t="str">
        <x:v>Town</x:v>
      </x:c>
      <x:c r="F2977" s="15" t="str">
        <x:v>Crusader Industrial Estate</x:v>
      </x:c>
      <x:c r="G2977" s="15" t="str">
        <x:v>Crusader Industrial Estate, 167 Hermitage Road, London, N4 1LZ</x:v>
      </x:c>
      <x:c r="H2977" s="13" t="str">
        <x:v>Uncertain</x:v>
      </x:c>
      <x:c r="I2977" s="14"/>
      <x:c r="J2977" s="13" t="str">
        <x:f>IF(AND(ISNUMBER(I2977),I2977&gt;0),IF(I2977&lt;=1000,"1–1,000",IF(I2977&lt;=2500,"1,001–2,500",IF(I2977&lt;=5000,"2,501–5,000",IF(I2977&lt;=10000,"5,001–10,000","10,001–15,000")))),"Range crosses bands")</x:f>
        <x:v>Range crosses bands</x:v>
      </x:c>
      <x:c r="K2977" s="16"/>
      <x:c r="L2977" s="43" t="str">
        <x:f>IF(AND(ISNUMBER(I2977),I2977&gt;0,ISNUMBER(K2977),K2977&gt;0),K2977/I2977,"n.a.")</x:f>
        <x:v>n.a.</x:v>
      </x:c>
      <x:c r="M2977" s="43"/>
      <x:c r="N2977" s="13" t="str">
        <x:v>No</x:v>
      </x:c>
      <x:c r="O2977" s="15" t="str">
        <x:v>Not stated in reviewed card</x:v>
      </x:c>
      <x:c r="P2977" s="15" t="str">
        <x:v>Not stated in reviewed card</x:v>
      </x:c>
      <x:c r="Q2977" s="15" t="str">
        <x:v>Advertised commercial storage/workshop premises with refurbished specification.</x:v>
      </x:c>
      <x:c r="R2977" s="15" t="str">
        <x:v>Uncertain 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77" s="15" t="str">
        <x:v>https://www.zoopla.co.uk/to-rent/commercial/details/70085273/</x:v>
      </x:c>
      <x:c r="T2977" s="15" t="str">
        <x:v>https://www.rightmove.co.uk/properties/774621079692272#/?channel=COM_LET</x:v>
      </x:c>
      <x:c r="U2977" s="15" t="str"/>
      <x:c r="V2977" s="15" t="str">
        <x:v>London — Crusader Industrial Estate</x:v>
      </x:c>
      <x:c r="W2977" s="15" t="str">
        <x:v>3,305–10,441 sq ft; exact unit area not stated</x:v>
      </x:c>
      <x:c r="X2977" s="13" t="n">
        <x:f>IF(N2977="Yes",L2977,0)</x:f>
        <x:v>0</x:v>
      </x:c>
      <x:c r="Y2977" s="14" t="n">
        <x:v>1</x:v>
      </x:c>
      <x:c r="Z2977" s="13" t="str">
        <x:v>Industrial / workshop / storage</x:v>
      </x:c>
    </x:row>
    <x:row r="2978" ht="62" customHeight="1">
      <x:c r="A2978" s="13" t="str">
        <x:v>SE1998</x:v>
      </x:c>
      <x:c r="B2978" s="15" t="str">
        <x:v>London</x:v>
      </x:c>
      <x:c r="C2978" s="15" t="str">
        <x:v>London (N4)</x:v>
      </x:c>
      <x:c r="D2978" s="14"/>
      <x:c r="E2978" s="13" t="str">
        <x:v>Town</x:v>
      </x:c>
      <x:c r="F2978" s="15" t="str">
        <x:v>Crusader Industrial Estate</x:v>
      </x:c>
      <x:c r="G2978" s="15" t="str">
        <x:v>Crusader Industrial Estate, Hermitage Road, London, Greater London N4</x:v>
      </x:c>
      <x:c r="H2978" s="13" t="str">
        <x:v>Current</x:v>
      </x:c>
      <x:c r="I2978" s="14" t="n">
        <x:v>8071</x:v>
      </x:c>
      <x:c r="J2978" s="13" t="str">
        <x:f>IF(AND(ISNUMBER(I2978),I2978&gt;0),IF(I2978&lt;=1000,"1–1,000",IF(I2978&lt;=2500,"1,001–2,500",IF(I2978&lt;=5000,"2,501–5,000",IF(I2978&lt;=10000,"5,001–10,000","10,001–15,000")))),"5,001–10,000")</x:f>
        <x:v>5,001–10,000</x:v>
      </x:c>
      <x:c r="K2978" s="16" t="n">
        <x:v>221952</x:v>
      </x:c>
      <x:c r="L2978" s="43" t="n">
        <x:f>IF(AND(ISNUMBER(I2978),I2978&gt;0,ISNUMBER(K2978),K2978&gt;0),K2978/I2978,"n.a.")</x:f>
        <x:v>27.499938049807955</x:v>
      </x:c>
      <x:c r="M2978" s="43"/>
      <x:c r="N2978" s="13" t="str">
        <x:v>Yes</x:v>
      </x:c>
      <x:c r="O2978" s="15" t="str">
        <x:v>eaves height of 6m</x:v>
      </x:c>
      <x:c r="P2978" s="15" t="str">
        <x:v>Not stated in reviewed card</x:v>
      </x:c>
      <x:c r="Q2978" s="15" t="str">
        <x:v>Advertised industrial unit. Card provides limited specification.</x:v>
      </x:c>
      <x:c r="R297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78" s="15" t="str">
        <x:v>https://www.zoopla.co.uk/to-rent/commercial/details/68171184/</x:v>
      </x:c>
      <x:c r="T2978" s="15" t="str"/>
      <x:c r="U2978" s="15" t="str"/>
      <x:c r="V2978" s="15" t="str">
        <x:v>London — Crusader Industrial Estate</x:v>
      </x:c>
      <x:c r="W2978" s="15" t="str">
        <x:v>Individual unit ≤15,000 sq ft</x:v>
      </x:c>
      <x:c r="X2978" s="13" t="n">
        <x:f>IF(N2978="Yes",L2978,0)</x:f>
        <x:v>27.499938049807955</x:v>
      </x:c>
      <x:c r="Y2978" s="14" t="n">
        <x:v>1</x:v>
      </x:c>
      <x:c r="Z2978" s="13" t="str">
        <x:v>Industrial / workshop / storage</x:v>
      </x:c>
    </x:row>
    <x:row r="2979" ht="88" customHeight="1">
      <x:c r="A2979" s="13" t="str">
        <x:v>SE1999</x:v>
      </x:c>
      <x:c r="B2979" s="15" t="str">
        <x:v>London</x:v>
      </x:c>
      <x:c r="C2979" s="15" t="str">
        <x:v>London (N4)</x:v>
      </x:c>
      <x:c r="D2979" s="14"/>
      <x:c r="E2979" s="13" t="str">
        <x:v>Town</x:v>
      </x:c>
      <x:c r="F2979" s="15" t="str">
        <x:v>Crusader Industrial Estate</x:v>
      </x:c>
      <x:c r="G2979" s="15" t="str">
        <x:v>Unit 14, Crusader Industrial Estate, 167 Hermitage Road, London, N4 1LZ</x:v>
      </x:c>
      <x:c r="H2979" s="13" t="str">
        <x:v>Uncertain</x:v>
      </x:c>
      <x:c r="I2979" s="14" t="n">
        <x:v>7481</x:v>
      </x:c>
      <x:c r="J2979" s="13" t="str">
        <x:f>IF(AND(ISNUMBER(I2979),I2979&gt;0),IF(I2979&lt;=1000,"1–1,000",IF(I2979&lt;=2500,"1,001–2,500",IF(I2979&lt;=5000,"2,501–5,000",IF(I2979&lt;=10000,"5,001–10,000","10,001–15,000")))),"5,001–10,000")</x:f>
        <x:v>5,001–10,000</x:v>
      </x:c>
      <x:c r="K2979" s="16" t="n">
        <x:v>205728</x:v>
      </x:c>
      <x:c r="L2979" s="43" t="n">
        <x:f>IF(AND(ISNUMBER(I2979),I2979&gt;0,ISNUMBER(K2979),K2979&gt;0),K2979/I2979,"n.a.")</x:f>
        <x:v>27.500066835984494</x:v>
      </x:c>
      <x:c r="M2979" s="43"/>
      <x:c r="N2979" s="13" t="str">
        <x:v>No</x:v>
      </x:c>
      <x:c r="O2979" s="15" t="str">
        <x:v>eaves height of 6m</x:v>
      </x:c>
      <x:c r="P2979" s="15" t="str">
        <x:v>level access loading door</x:v>
      </x:c>
      <x:c r="Q2979" s="15" t="str">
        <x:v>Advertised commercial storage/workshop premises with warehouse space, ancillary office accommodation.</x:v>
      </x:c>
      <x:c r="R2979" s="15" t="str">
        <x:v>Uncertain 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79" s="15" t="str">
        <x:v>https://www.zoopla.co.uk/to-rent/commercial/details/69608888/</x:v>
      </x:c>
      <x:c r="T2979" s="15" t="str">
        <x:v>https://www.rightmove.co.uk/properties/760578264776065#/?channel=COM_LET</x:v>
      </x:c>
      <x:c r="U2979" s="15" t="str">
        <x:v>https://www.rightmove.co.uk/properties/774617552185073#/?channel=COM_LET</x:v>
      </x:c>
      <x:c r="V2979" s="15" t="str">
        <x:v>London — Crusader Industrial Estate</x:v>
      </x:c>
      <x:c r="W2979" s="15" t="str">
        <x:v>Individual unit ≤15,000 sq ft</x:v>
      </x:c>
      <x:c r="X2979" s="13" t="n">
        <x:f>IF(N2979="Yes",L2979,0)</x:f>
        <x:v>0</x:v>
      </x:c>
      <x:c r="Y2979" s="14" t="n">
        <x:v>1</x:v>
      </x:c>
      <x:c r="Z2979" s="13" t="str">
        <x:v>Industrial / workshop / storage</x:v>
      </x:c>
    </x:row>
    <x:row r="2980" ht="75" customHeight="1">
      <x:c r="A2980" s="13" t="str">
        <x:v>SE2000</x:v>
      </x:c>
      <x:c r="B2980" s="15" t="str">
        <x:v>London</x:v>
      </x:c>
      <x:c r="C2980" s="15" t="str">
        <x:v>London (N4)</x:v>
      </x:c>
      <x:c r="D2980" s="14"/>
      <x:c r="E2980" s="13" t="str">
        <x:v>Town</x:v>
      </x:c>
      <x:c r="F2980" s="15" t="str">
        <x:v>Crusader Industrial Estate</x:v>
      </x:c>
      <x:c r="G2980" s="15" t="str">
        <x:v>Unit 7 Crusader Industrial Estate, Hermitage Road, Harringay, London, N4</x:v>
      </x:c>
      <x:c r="H2980" s="13" t="str">
        <x:v>Uncertain</x:v>
      </x:c>
      <x:c r="I2980" s="14" t="n">
        <x:v>3305</x:v>
      </x:c>
      <x:c r="J2980" s="13" t="str">
        <x:f>IF(AND(ISNUMBER(I2980),I2980&gt;0),IF(I2980&lt;=1000,"1–1,000",IF(I2980&lt;=2500,"1,001–2,500",IF(I2980&lt;=5000,"2,501–5,000",IF(I2980&lt;=10000,"5,001–10,000","10,001–15,000")))),"2,501–5,000")</x:f>
        <x:v>2,501–5,000</x:v>
      </x:c>
      <x:c r="K2980" s="16"/>
      <x:c r="L2980" s="43" t="str">
        <x:f>IF(AND(ISNUMBER(I2980),I2980&gt;0,ISNUMBER(K2980),K2980&gt;0),K2980/I2980,"n.a.")</x:f>
        <x:v>n.a.</x:v>
      </x:c>
      <x:c r="M2980" s="43"/>
      <x:c r="N2980" s="13" t="str">
        <x:v>No</x:v>
      </x:c>
      <x:c r="O2980" s="15" t="str">
        <x:v>eaves height of up to 6m</x:v>
      </x:c>
      <x:c r="P2980" s="15" t="str">
        <x:v>level access loading doors</x:v>
      </x:c>
      <x:c r="Q2980" s="15" t="str">
        <x:v>Advertised commercial storage/workshop premises with warehouse space, refurbished specification.</x:v>
      </x:c>
      <x:c r="R2980" s="15" t="str">
        <x:v>Uncertain 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80" s="15" t="str">
        <x:v>https://www.zoopla.co.uk/to-rent/commercial/details/70086139/</x:v>
      </x:c>
      <x:c r="T2980" s="15" t="str">
        <x:v>https://www.rightmove.co.uk/properties/774621092205041#/?channel=COM_LET</x:v>
      </x:c>
      <x:c r="U2980" s="15" t="str">
        <x:v>https://www.rightmove.co.uk/properties/760577962603312#/?channel=COM_LET</x:v>
      </x:c>
      <x:c r="V2980" s="15" t="str">
        <x:v>London — Crusader Industrial Estate</x:v>
      </x:c>
      <x:c r="W2980" s="15" t="str">
        <x:v>Individual unit ≤15,000 sq ft</x:v>
      </x:c>
      <x:c r="X2980" s="13" t="n">
        <x:f>IF(N2980="Yes",L2980,0)</x:f>
        <x:v>0</x:v>
      </x:c>
      <x:c r="Y2980" s="14" t="n">
        <x:v>1</x:v>
      </x:c>
      <x:c r="Z2980" s="13" t="str">
        <x:v>Industrial / workshop / storage</x:v>
      </x:c>
    </x:row>
    <x:row r="2981" ht="62" customHeight="1">
      <x:c r="A2981" s="13" t="str">
        <x:v>SE2001</x:v>
      </x:c>
      <x:c r="B2981" s="15" t="str">
        <x:v>London</x:v>
      </x:c>
      <x:c r="C2981" s="15" t="str">
        <x:v>Park Royal</x:v>
      </x:c>
      <x:c r="D2981" s="14"/>
      <x:c r="E2981" s="13" t="str">
        <x:v>Town</x:v>
      </x:c>
      <x:c r="F2981" s="15" t="str">
        <x:v>Cumberland Business Park</x:v>
      </x:c>
      <x:c r="G2981" s="15" t="str">
        <x:v>Building, Cumberland Business Park, 17, Cumberland Avenue, Park Royal NW10</x:v>
      </x:c>
      <x:c r="H2981" s="13" t="str">
        <x:v>Current</x:v>
      </x:c>
      <x:c r="I2981" s="14" t="n">
        <x:v>4457</x:v>
      </x:c>
      <x:c r="J2981" s="13" t="str">
        <x:f>IF(AND(ISNUMBER(I2981),I2981&gt;0),IF(I2981&lt;=1000,"1–1,000",IF(I2981&lt;=2500,"1,001–2,500",IF(I2981&lt;=5000,"2,501–5,000",IF(I2981&lt;=10000,"5,001–10,000","10,001–15,000")))),"2,501–5,000")</x:f>
        <x:v>2,501–5,000</x:v>
      </x:c>
      <x:c r="K2981" s="16" t="n">
        <x:v>97500</x:v>
      </x:c>
      <x:c r="L2981" s="43" t="n">
        <x:f>IF(AND(ISNUMBER(I2981),I2981&gt;0,ISNUMBER(K2981),K2981&gt;0),K2981/I2981,"n.a.")</x:f>
        <x:v>21.875701144267445</x:v>
      </x:c>
      <x:c r="M2981" s="43"/>
      <x:c r="N2981" s="13" t="str">
        <x:v>Yes</x:v>
      </x:c>
      <x:c r="O2981" s="15" t="str">
        <x:v>Not stated in reviewed card</x:v>
      </x:c>
      <x:c r="P2981" s="15" t="str">
        <x:v>Not stated in reviewed card</x:v>
      </x:c>
      <x:c r="Q2981" s="15" t="str">
        <x:v>Advertised industrial unit. Card provides limited specification.</x:v>
      </x:c>
      <x:c r="R298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1" s="15" t="str">
        <x:v>https://www.zoopla.co.uk/to-rent/commercial/details/72885499/</x:v>
      </x:c>
      <x:c r="T2981" s="15" t="str"/>
      <x:c r="U2981" s="15" t="str"/>
      <x:c r="V2981" s="15" t="str">
        <x:v>London — Cumberland Business Park</x:v>
      </x:c>
      <x:c r="W2981" s="15" t="str">
        <x:v>Individual unit ≤15,000 sq ft</x:v>
      </x:c>
      <x:c r="X2981" s="13" t="n">
        <x:f>IF(N2981="Yes",L2981,0)</x:f>
        <x:v>21.875701144267445</x:v>
      </x:c>
      <x:c r="Y2981" s="14" t="n">
        <x:v>1</x:v>
      </x:c>
      <x:c r="Z2981" s="13" t="str">
        <x:v>Industrial / workshop / storage</x:v>
      </x:c>
    </x:row>
    <x:row r="2982" ht="62" customHeight="1">
      <x:c r="A2982" s="13" t="str">
        <x:v>SE2002</x:v>
      </x:c>
      <x:c r="B2982" s="15" t="str">
        <x:v>London</x:v>
      </x:c>
      <x:c r="C2982" s="15" t="str">
        <x:v>Park Royal</x:v>
      </x:c>
      <x:c r="D2982" s="14"/>
      <x:c r="E2982" s="13" t="str">
        <x:v>Town</x:v>
      </x:c>
      <x:c r="F2982" s="15" t="str">
        <x:v>Cumberland Business Park</x:v>
      </x:c>
      <x:c r="G2982" s="15" t="str">
        <x:v>Unit No.17, Cumberland Business Park, 17, Cumberland Avenue, Park Royal NW10</x:v>
      </x:c>
      <x:c r="H2982" s="13" t="str">
        <x:v>Current</x:v>
      </x:c>
      <x:c r="I2982" s="14" t="n">
        <x:v>2282</x:v>
      </x:c>
      <x:c r="J2982" s="13" t="str">
        <x:f>IF(AND(ISNUMBER(I2982),I2982&gt;0),IF(I2982&lt;=1000,"1–1,000",IF(I2982&lt;=2500,"1,001–2,500",IF(I2982&lt;=5000,"2,501–5,000",IF(I2982&lt;=10000,"5,001–10,000","10,001–15,000")))),"1,001–2,500")</x:f>
        <x:v>1,001–2,500</x:v>
      </x:c>
      <x:c r="K2982" s="16" t="n">
        <x:v>47496</x:v>
      </x:c>
      <x:c r="L2982" s="43" t="n">
        <x:f>IF(AND(ISNUMBER(I2982),I2982&gt;0,ISNUMBER(K2982),K2982&gt;0),K2982/I2982,"n.a.")</x:f>
        <x:v>20.813321647677476</x:v>
      </x:c>
      <x:c r="M2982" s="43"/>
      <x:c r="N2982" s="13" t="str">
        <x:v>Yes</x:v>
      </x:c>
      <x:c r="O2982" s="15" t="str">
        <x:v>Not stated in reviewed card</x:v>
      </x:c>
      <x:c r="P2982" s="15" t="str">
        <x:v>Not stated in reviewed card</x:v>
      </x:c>
      <x:c r="Q2982" s="15" t="str">
        <x:v>Advertised industrial unit. Card provides limited specification.</x:v>
      </x:c>
      <x:c r="R298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2" s="15" t="str">
        <x:v>https://www.zoopla.co.uk/to-rent/commercial/details/73540124/</x:v>
      </x:c>
      <x:c r="T2982" s="15" t="str"/>
      <x:c r="U2982" s="15" t="str"/>
      <x:c r="V2982" s="15" t="str">
        <x:v>London — Cumberland Business Park</x:v>
      </x:c>
      <x:c r="W2982" s="15" t="str">
        <x:v>Individual unit ≤15,000 sq ft</x:v>
      </x:c>
      <x:c r="X2982" s="13" t="n">
        <x:f>IF(N2982="Yes",L2982,0)</x:f>
        <x:v>20.813321647677476</x:v>
      </x:c>
      <x:c r="Y2982" s="14" t="n">
        <x:v>1</x:v>
      </x:c>
      <x:c r="Z2982" s="13" t="str">
        <x:v>Industrial / workshop / storage</x:v>
      </x:c>
    </x:row>
    <x:row r="2983" ht="62" customHeight="1">
      <x:c r="A2983" s="13" t="str">
        <x:v>SE2003</x:v>
      </x:c>
      <x:c r="B2983" s="15" t="str">
        <x:v>London</x:v>
      </x:c>
      <x:c r="C2983" s="15" t="str">
        <x:v>Park Royal</x:v>
      </x:c>
      <x:c r="D2983" s="14"/>
      <x:c r="E2983" s="13" t="str">
        <x:v>Town</x:v>
      </x:c>
      <x:c r="F2983" s="15" t="str">
        <x:v>Cumberland Business Park</x:v>
      </x:c>
      <x:c r="G2983" s="15" t="str">
        <x:v>Unit No.18, Cumberland Business Park, 17, Cumberland Avenue, Park Royal NW10</x:v>
      </x:c>
      <x:c r="H2983" s="13" t="str">
        <x:v>Current</x:v>
      </x:c>
      <x:c r="I2983" s="14" t="n">
        <x:v>2175</x:v>
      </x:c>
      <x:c r="J2983" s="13" t="str">
        <x:f>IF(AND(ISNUMBER(I2983),I2983&gt;0),IF(I2983&lt;=1000,"1–1,000",IF(I2983&lt;=2500,"1,001–2,500",IF(I2983&lt;=5000,"2,501–5,000",IF(I2983&lt;=10000,"5,001–10,000","10,001–15,000")))),"1,001–2,500")</x:f>
        <x:v>1,001–2,500</x:v>
      </x:c>
      <x:c r="K2983" s="16" t="n">
        <x:v>45000</x:v>
      </x:c>
      <x:c r="L2983" s="43" t="n">
        <x:f>IF(AND(ISNUMBER(I2983),I2983&gt;0,ISNUMBER(K2983),K2983&gt;0),K2983/I2983,"n.a.")</x:f>
        <x:v>20.689655172413794</x:v>
      </x:c>
      <x:c r="M2983" s="43"/>
      <x:c r="N2983" s="13" t="str">
        <x:v>Yes</x:v>
      </x:c>
      <x:c r="O2983" s="15" t="str">
        <x:v>Not stated in reviewed card</x:v>
      </x:c>
      <x:c r="P2983" s="15" t="str">
        <x:v>Not stated in reviewed card</x:v>
      </x:c>
      <x:c r="Q2983" s="15" t="str">
        <x:v>Advertised industrial unit. Card provides limited specification.</x:v>
      </x:c>
      <x:c r="R298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3" s="15" t="str">
        <x:v>https://www.zoopla.co.uk/to-rent/commercial/details/73540462/</x:v>
      </x:c>
      <x:c r="T2983" s="15" t="str"/>
      <x:c r="U2983" s="15" t="str"/>
      <x:c r="V2983" s="15" t="str">
        <x:v>London — Cumberland Business Park</x:v>
      </x:c>
      <x:c r="W2983" s="15" t="str">
        <x:v>Individual unit ≤15,000 sq ft</x:v>
      </x:c>
      <x:c r="X2983" s="13" t="n">
        <x:f>IF(N2983="Yes",L2983,0)</x:f>
        <x:v>20.689655172413794</x:v>
      </x:c>
      <x:c r="Y2983" s="14" t="n">
        <x:v>1</x:v>
      </x:c>
      <x:c r="Z2983" s="13" t="str">
        <x:v>Industrial / workshop / storage</x:v>
      </x:c>
    </x:row>
    <x:row r="2984" ht="75" customHeight="1">
      <x:c r="A2984" s="13" t="str">
        <x:v>SE2004</x:v>
      </x:c>
      <x:c r="B2984" s="15" t="str">
        <x:v>London</x:v>
      </x:c>
      <x:c r="C2984" s="15" t="str">
        <x:v>London (NW10)</x:v>
      </x:c>
      <x:c r="D2984" s="14"/>
      <x:c r="E2984" s="13" t="str">
        <x:v>Town</x:v>
      </x:c>
      <x:c r="F2984" s="15" t="str">
        <x:v>Cygnus Business Centre</x:v>
      </x:c>
      <x:c r="G2984" s="15" t="str">
        <x:v>16 Cygnus Business Centre, Dalmayer Road, London, NW10 2XA</x:v>
      </x:c>
      <x:c r="H2984" s="13" t="str">
        <x:v>Current</x:v>
      </x:c>
      <x:c r="I2984" s="14" t="n">
        <x:v>1920</x:v>
      </x:c>
      <x:c r="J2984" s="13" t="str">
        <x:f>IF(AND(ISNUMBER(I2984),I2984&gt;0),IF(I2984&lt;=1000,"1–1,000",IF(I2984&lt;=2500,"1,001–2,500",IF(I2984&lt;=5000,"2,501–5,000",IF(I2984&lt;=10000,"5,001–10,000","10,001–15,000")))),"1,001–2,500")</x:f>
        <x:v>1,001–2,500</x:v>
      </x:c>
      <x:c r="K2984" s="16" t="n">
        <x:v>32496</x:v>
      </x:c>
      <x:c r="L2984" s="43" t="n">
        <x:f>IF(AND(ISNUMBER(I2984),I2984&gt;0,ISNUMBER(K2984),K2984&gt;0),K2984/I2984,"n.a.")</x:f>
        <x:v>16.925</x:v>
      </x:c>
      <x:c r="M2984" s="43"/>
      <x:c r="N2984" s="13" t="str">
        <x:v>Yes</x:v>
      </x:c>
      <x:c r="O2984" s="15" t="str">
        <x:v>Not stated in reviewed card</x:v>
      </x:c>
      <x:c r="P2984" s="15" t="str">
        <x:v>Not stated in reviewed card</x:v>
      </x:c>
      <x:c r="Q2984" s="15" t="str">
        <x:v>Advertised commercial storage/workshop premises with ancillary office accommodation, parking.</x:v>
      </x:c>
      <x:c r="R298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4" s="15" t="str">
        <x:v>https://www.zoopla.co.uk/to-rent/commercial/details/62508838/</x:v>
      </x:c>
      <x:c r="T2984" s="15" t="str">
        <x:v>https://www.rightmove.co.uk/properties/773330301433905#/?channel=COM_LET</x:v>
      </x:c>
      <x:c r="U2984" s="15" t="str"/>
      <x:c r="V2984" s="15" t="str">
        <x:v>London — Cygnus Business Centre</x:v>
      </x:c>
      <x:c r="W2984" s="15" t="str">
        <x:v>Individual unit ≤15,000 sq ft</x:v>
      </x:c>
      <x:c r="X2984" s="13" t="n">
        <x:f>IF(N2984="Yes",L2984,0)</x:f>
        <x:v>16.925</x:v>
      </x:c>
      <x:c r="Y2984" s="14" t="n">
        <x:v>1</x:v>
      </x:c>
      <x:c r="Z2984" s="13" t="str">
        <x:v>Industrial / workshop / storage</x:v>
      </x:c>
    </x:row>
    <x:row r="2985" ht="75" customHeight="1">
      <x:c r="A2985" s="13" t="str">
        <x:v>SE2005</x:v>
      </x:c>
      <x:c r="B2985" s="15" t="str">
        <x:v>London</x:v>
      </x:c>
      <x:c r="C2985" s="15" t="str">
        <x:v>London (NW10)</x:v>
      </x:c>
      <x:c r="D2985" s="14"/>
      <x:c r="E2985" s="13" t="str">
        <x:v>Town</x:v>
      </x:c>
      <x:c r="F2985" s="15" t="str">
        <x:v>Cygnus Business Centre</x:v>
      </x:c>
      <x:c r="G2985" s="15" t="str">
        <x:v>Unit 5 Cygnus Business Centre, Willesden, NW10 2XA</x:v>
      </x:c>
      <x:c r="H2985" s="13" t="str">
        <x:v>Current</x:v>
      </x:c>
      <x:c r="I2985" s="14" t="n">
        <x:v>2106</x:v>
      </x:c>
      <x:c r="J2985" s="13" t="str">
        <x:f>IF(AND(ISNUMBER(I2985),I2985&gt;0),IF(I2985&lt;=1000,"1–1,000",IF(I2985&lt;=2500,"1,001–2,500",IF(I2985&lt;=5000,"2,501–5,000",IF(I2985&lt;=10000,"5,001–10,000","10,001–15,000")))),"1,001–2,500")</x:f>
        <x:v>1,001–2,500</x:v>
      </x:c>
      <x:c r="K2985" s="16" t="n">
        <x:v>32496</x:v>
      </x:c>
      <x:c r="L2985" s="43" t="n">
        <x:f>IF(AND(ISNUMBER(I2985),I2985&gt;0,ISNUMBER(K2985),K2985&gt;0),K2985/I2985,"n.a.")</x:f>
        <x:v>15.43019943019943</x:v>
      </x:c>
      <x:c r="M2985" s="43"/>
      <x:c r="N2985" s="13" t="str">
        <x:v>Yes</x:v>
      </x:c>
      <x:c r="O2985" s="15" t="str">
        <x:v>Not stated in reviewed card</x:v>
      </x:c>
      <x:c r="P2985" s="15" t="str">
        <x:v>Not stated in reviewed card</x:v>
      </x:c>
      <x:c r="Q2985" s="15" t="str">
        <x:v>Advertised commercial storage/workshop premises with ancillary office accommodation, parking.</x:v>
      </x:c>
      <x:c r="R298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5" s="15" t="str">
        <x:v>https://www.zoopla.co.uk/to-rent/commercial/details/66230499/</x:v>
      </x:c>
      <x:c r="T2985" s="15" t="str">
        <x:v>https://www.rightmove.co.uk/properties/773336032970160#/?channel=COM_LET</x:v>
      </x:c>
      <x:c r="U2985" s="15" t="str"/>
      <x:c r="V2985" s="15" t="str">
        <x:v>London — Cygnus Business Centre</x:v>
      </x:c>
      <x:c r="W2985" s="15" t="str">
        <x:v>Individual unit ≤15,000 sq ft</x:v>
      </x:c>
      <x:c r="X2985" s="13" t="n">
        <x:f>IF(N2985="Yes",L2985,0)</x:f>
        <x:v>15.43019943019943</x:v>
      </x:c>
      <x:c r="Y2985" s="14" t="n">
        <x:v>1</x:v>
      </x:c>
      <x:c r="Z2985" s="13" t="str">
        <x:v>Industrial / workshop / storage</x:v>
      </x:c>
    </x:row>
    <x:row r="2986" ht="62" customHeight="1">
      <x:c r="A2986" s="13" t="str">
        <x:v>SE2006</x:v>
      </x:c>
      <x:c r="B2986" s="15" t="str">
        <x:v>London</x:v>
      </x:c>
      <x:c r="C2986" s="15" t="str">
        <x:v>Dagenham</x:v>
      </x:c>
      <x:c r="D2986" s="14"/>
      <x:c r="E2986" s="13" t="str">
        <x:v>Town</x:v>
      </x:c>
      <x:c r="F2986" s="15" t="str">
        <x:v>Dagenham Business Centre</x:v>
      </x:c>
      <x:c r="G2986" s="15" t="str">
        <x:v>Unit 6 Dagenham Business Centre, 123 Rainham Road North, Dagenham RM10</x:v>
      </x:c>
      <x:c r="H2986" s="13" t="str">
        <x:v>Current</x:v>
      </x:c>
      <x:c r="I2986" s="14" t="n">
        <x:v>1244</x:v>
      </x:c>
      <x:c r="J2986" s="13" t="str">
        <x:f>IF(AND(ISNUMBER(I2986),I2986&gt;0),IF(I2986&lt;=1000,"1–1,000",IF(I2986&lt;=2500,"1,001–2,500",IF(I2986&lt;=5000,"2,501–5,000",IF(I2986&lt;=10000,"5,001–10,000","10,001–15,000")))),"1,001–2,500")</x:f>
        <x:v>1,001–2,500</x:v>
      </x:c>
      <x:c r="K2986" s="16"/>
      <x:c r="L2986" s="43" t="str">
        <x:f>IF(AND(ISNUMBER(I2986),I2986&gt;0,ISNUMBER(K2986),K2986&gt;0),K2986/I2986,"n.a.")</x:f>
        <x:v>n.a.</x:v>
      </x:c>
      <x:c r="M2986" s="43"/>
      <x:c r="N2986" s="13" t="str">
        <x:v>No</x:v>
      </x:c>
      <x:c r="O2986" s="15" t="str">
        <x:v>Not stated in reviewed card</x:v>
      </x:c>
      <x:c r="P2986" s="15" t="str">
        <x:v>Not stated in reviewed card</x:v>
      </x:c>
      <x:c r="Q2986" s="15" t="str">
        <x:v>Advertised industrial unit. Card provides limited specification.</x:v>
      </x:c>
      <x:c r="R298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86" s="15" t="str">
        <x:v>https://www.zoopla.co.uk/to-rent/commercial/details/73339580/</x:v>
      </x:c>
      <x:c r="T2986" s="15" t="str"/>
      <x:c r="U2986" s="15" t="str"/>
      <x:c r="V2986" s="15" t="str">
        <x:v>London — Dagenham Business Centre</x:v>
      </x:c>
      <x:c r="W2986" s="15" t="str">
        <x:v>Individual unit ≤15,000 sq ft</x:v>
      </x:c>
      <x:c r="X2986" s="13" t="n">
        <x:f>IF(N2986="Yes",L2986,0)</x:f>
        <x:v>0</x:v>
      </x:c>
      <x:c r="Y2986" s="14" t="n">
        <x:v>1</x:v>
      </x:c>
      <x:c r="Z2986" s="13" t="str">
        <x:v>Industrial / workshop / storage</x:v>
      </x:c>
    </x:row>
    <x:row r="2987" ht="62" customHeight="1">
      <x:c r="A2987" s="13" t="str">
        <x:v>SE2007</x:v>
      </x:c>
      <x:c r="B2987" s="15" t="str">
        <x:v>London</x:v>
      </x:c>
      <x:c r="C2987" s="15" t="str">
        <x:v>London (E16)</x:v>
      </x:c>
      <x:c r="D2987" s="14"/>
      <x:c r="E2987" s="13" t="str">
        <x:v>Town</x:v>
      </x:c>
      <x:c r="F2987" s="15" t="str">
        <x:v>Datapoint Business Centre</x:v>
      </x:c>
      <x:c r="G2987" s="15" t="str">
        <x:v>Unit 7 Datapoint Business Centre, 6 South Crescent, Canning Town, London, E16 4TL</x:v>
      </x:c>
      <x:c r="H2987" s="13" t="str">
        <x:v>Current</x:v>
      </x:c>
      <x:c r="I2987" s="14" t="n">
        <x:v>6198</x:v>
      </x:c>
      <x:c r="J2987" s="13" t="str">
        <x:f>IF(AND(ISNUMBER(I2987),I2987&gt;0),IF(I2987&lt;=1000,"1–1,000",IF(I2987&lt;=2500,"1,001–2,500",IF(I2987&lt;=5000,"2,501–5,000",IF(I2987&lt;=10000,"5,001–10,000","10,001–15,000")))),"5,001–10,000")</x:f>
        <x:v>5,001–10,000</x:v>
      </x:c>
      <x:c r="K2987" s="16" t="n">
        <x:v>185940</x:v>
      </x:c>
      <x:c r="L2987" s="43" t="n">
        <x:f>IF(AND(ISNUMBER(I2987),I2987&gt;0,ISNUMBER(K2987),K2987&gt;0),K2987/I2987,"n.a.")</x:f>
        <x:v>30</x:v>
      </x:c>
      <x:c r="M2987" s="43"/>
      <x:c r="N2987" s="13" t="str">
        <x:v>Yes</x:v>
      </x:c>
      <x:c r="O2987" s="15" t="str">
        <x:v>Not stated in reviewed card</x:v>
      </x:c>
      <x:c r="P2987" s="15" t="str">
        <x:v>Not stated in reviewed card</x:v>
      </x:c>
      <x:c r="Q2987" s="15" t="str">
        <x:v>Advertised industrial unit with ancillary office accommodation, yard/loading area, parking, secure/gated access.</x:v>
      </x:c>
      <x:c r="R298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7" s="15" t="str">
        <x:v>https://www.rightmove.co.uk/properties/740625463623425#/?channel=COM_LET</x:v>
      </x:c>
      <x:c r="T2987" s="15" t="str"/>
      <x:c r="U2987" s="15" t="str"/>
      <x:c r="V2987" s="15" t="str">
        <x:v>London — Datapoint Business Centre</x:v>
      </x:c>
      <x:c r="W2987" s="15" t="str">
        <x:v>Individual unit ≤15,000 sq ft</x:v>
      </x:c>
      <x:c r="X2987" s="13" t="n">
        <x:f>IF(N2987="Yes",L2987,0)</x:f>
        <x:v>30</x:v>
      </x:c>
      <x:c r="Y2987" s="14" t="n">
        <x:v>1</x:v>
      </x:c>
      <x:c r="Z2987" s="13" t="str">
        <x:v>Industrial / workshop / storage</x:v>
      </x:c>
    </x:row>
    <x:row r="2988" ht="62" customHeight="1">
      <x:c r="A2988" s="13" t="str">
        <x:v>SE2008</x:v>
      </x:c>
      <x:c r="B2988" s="15" t="str">
        <x:v>London</x:v>
      </x:c>
      <x:c r="C2988" s="15" t="str">
        <x:v>Hounslow</x:v>
      </x:c>
      <x:c r="D2988" s="14"/>
      <x:c r="E2988" s="13" t="str">
        <x:v>Town</x:v>
      </x:c>
      <x:c r="F2988" s="15" t="str">
        <x:v>Derby Road Industrial Estate</x:v>
      </x:c>
      <x:c r="G2988" s="15" t="str">
        <x:v>Unit 10 Derby Road Industrial Estate, Hounslow TW3</x:v>
      </x:c>
      <x:c r="H2988" s="13" t="str">
        <x:v>Current</x:v>
      </x:c>
      <x:c r="I2988" s="14" t="n">
        <x:v>1416</x:v>
      </x:c>
      <x:c r="J2988" s="13" t="str">
        <x:f>IF(AND(ISNUMBER(I2988),I2988&gt;0),IF(I2988&lt;=1000,"1–1,000",IF(I2988&lt;=2500,"1,001–2,500",IF(I2988&lt;=5000,"2,501–5,000",IF(I2988&lt;=10000,"5,001–10,000","10,001–15,000")))),"1,001–2,500")</x:f>
        <x:v>1,001–2,500</x:v>
      </x:c>
      <x:c r="K2988" s="16" t="n">
        <x:v>36996</x:v>
      </x:c>
      <x:c r="L2988" s="43" t="n">
        <x:f>IF(AND(ISNUMBER(I2988),I2988&gt;0,ISNUMBER(K2988),K2988&gt;0),K2988/I2988,"n.a.")</x:f>
        <x:v>26.127118644067796</x:v>
      </x:c>
      <x:c r="M2988" s="43"/>
      <x:c r="N2988" s="13" t="str">
        <x:v>Yes</x:v>
      </x:c>
      <x:c r="O2988" s="15" t="str">
        <x:v>Not stated in reviewed card</x:v>
      </x:c>
      <x:c r="P2988" s="15" t="str">
        <x:v>Not stated in reviewed card</x:v>
      </x:c>
      <x:c r="Q2988" s="15" t="str">
        <x:v>Advertised industrial unit with warehouse space.</x:v>
      </x:c>
      <x:c r="R298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8" s="15" t="str">
        <x:v>https://www.zoopla.co.uk/to-rent/commercial/details/69098337/</x:v>
      </x:c>
      <x:c r="T2988" s="15" t="str"/>
      <x:c r="U2988" s="15" t="str"/>
      <x:c r="V2988" s="15" t="str">
        <x:v>London — Derby Road Industrial Estate</x:v>
      </x:c>
      <x:c r="W2988" s="15" t="str">
        <x:v>Individual unit ≤15,000 sq ft</x:v>
      </x:c>
      <x:c r="X2988" s="13" t="n">
        <x:f>IF(N2988="Yes",L2988,0)</x:f>
        <x:v>26.127118644067796</x:v>
      </x:c>
      <x:c r="Y2988" s="14" t="n">
        <x:v>1</x:v>
      </x:c>
      <x:c r="Z2988" s="13" t="str">
        <x:v>Industrial / workshop / storage</x:v>
      </x:c>
    </x:row>
    <x:row r="2989" ht="62" customHeight="1">
      <x:c r="A2989" s="13" t="str">
        <x:v>SE2009</x:v>
      </x:c>
      <x:c r="B2989" s="15" t="str">
        <x:v>London</x:v>
      </x:c>
      <x:c r="C2989" s="15" t="str">
        <x:v>Southall</x:v>
      </x:c>
      <x:c r="D2989" s="14"/>
      <x:c r="E2989" s="13" t="str">
        <x:v>Town</x:v>
      </x:c>
      <x:c r="F2989" s="15" t="str">
        <x:v>Dominion Industrial Estate</x:v>
      </x:c>
      <x:c r="G2989" s="15" t="str">
        <x:v>Unit 17E, Dominion Industrial Estate, Dominion Road, Southall UB2</x:v>
      </x:c>
      <x:c r="H2989" s="13" t="str">
        <x:v>Current</x:v>
      </x:c>
      <x:c r="I2989" s="14" t="n">
        <x:v>2948</x:v>
      </x:c>
      <x:c r="J2989" s="13" t="str">
        <x:f>IF(AND(ISNUMBER(I2989),I2989&gt;0),IF(I2989&lt;=1000,"1–1,000",IF(I2989&lt;=2500,"1,001–2,500",IF(I2989&lt;=5000,"2,501–5,000",IF(I2989&lt;=10000,"5,001–10,000","10,001–15,000")))),"2,501–5,000")</x:f>
        <x:v>2,501–5,000</x:v>
      </x:c>
      <x:c r="K2989" s="16" t="n">
        <x:v>67800</x:v>
      </x:c>
      <x:c r="L2989" s="43" t="n">
        <x:f>IF(AND(ISNUMBER(I2989),I2989&gt;0,ISNUMBER(K2989),K2989&gt;0),K2989/I2989,"n.a.")</x:f>
        <x:v>22.99864314789688</x:v>
      </x:c>
      <x:c r="M2989" s="43"/>
      <x:c r="N2989" s="13" t="str">
        <x:v>Yes</x:v>
      </x:c>
      <x:c r="O2989" s="15" t="str">
        <x:v>Not stated in reviewed card</x:v>
      </x:c>
      <x:c r="P2989" s="15" t="str">
        <x:v>Not stated in reviewed card</x:v>
      </x:c>
      <x:c r="Q2989" s="15" t="str">
        <x:v>Advertised industrial unit. Card provides limited specification.</x:v>
      </x:c>
      <x:c r="R298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89" s="15" t="str">
        <x:v>https://www.zoopla.co.uk/to-rent/commercial/details/68029800/</x:v>
      </x:c>
      <x:c r="T2989" s="15" t="str"/>
      <x:c r="U2989" s="15" t="str"/>
      <x:c r="V2989" s="15" t="str">
        <x:v>London — Dominion Industrial Estate</x:v>
      </x:c>
      <x:c r="W2989" s="15" t="str">
        <x:v>Individual unit ≤15,000 sq ft</x:v>
      </x:c>
      <x:c r="X2989" s="13" t="n">
        <x:f>IF(N2989="Yes",L2989,0)</x:f>
        <x:v>22.99864314789688</x:v>
      </x:c>
      <x:c r="Y2989" s="14" t="n">
        <x:v>1</x:v>
      </x:c>
      <x:c r="Z2989" s="13" t="str">
        <x:v>Industrial / workshop / storage</x:v>
      </x:c>
    </x:row>
    <x:row r="2990" ht="75" customHeight="1">
      <x:c r="A2990" s="13" t="str">
        <x:v>SE2010</x:v>
      </x:c>
      <x:c r="B2990" s="15" t="str">
        <x:v>London</x:v>
      </x:c>
      <x:c r="C2990" s="15" t="str">
        <x:v>London (NW10)</x:v>
      </x:c>
      <x:c r="D2990" s="14"/>
      <x:c r="E2990" s="13" t="str">
        <x:v>Town</x:v>
      </x:c>
      <x:c r="F2990" s="15" t="str">
        <x:v>Drury Way Industrial Estate</x:v>
      </x:c>
      <x:c r="G2990" s="15" t="str">
        <x:v>Unit 6 Drury Way Industrial Estate, London, NW10 0TG</x:v>
      </x:c>
      <x:c r="H2990" s="13" t="str">
        <x:v>Current</x:v>
      </x:c>
      <x:c r="I2990" s="14" t="n">
        <x:v>5960</x:v>
      </x:c>
      <x:c r="J2990" s="13" t="str">
        <x:f>IF(AND(ISNUMBER(I2990),I2990&gt;0),IF(I2990&lt;=1000,"1–1,000",IF(I2990&lt;=2500,"1,001–2,500",IF(I2990&lt;=5000,"2,501–5,000",IF(I2990&lt;=10000,"5,001–10,000","10,001–15,000")))),"5,001–10,000")</x:f>
        <x:v>5,001–10,000</x:v>
      </x:c>
      <x:c r="K2990" s="16" t="n">
        <x:v>90000</x:v>
      </x:c>
      <x:c r="L2990" s="43" t="n">
        <x:f>IF(AND(ISNUMBER(I2990),I2990&gt;0,ISNUMBER(K2990),K2990&gt;0),K2990/I2990,"n.a.")</x:f>
        <x:v>15.100671140939598</x:v>
      </x:c>
      <x:c r="M2990" s="43"/>
      <x:c r="N2990" s="13" t="str">
        <x:v>Yes</x:v>
      </x:c>
      <x:c r="O2990" s="15" t="str">
        <x:v>Not stated in reviewed card</x:v>
      </x:c>
      <x:c r="P2990" s="15" t="str">
        <x:v>Not stated in reviewed card</x:v>
      </x:c>
      <x:c r="Q2990" s="15" t="str">
        <x:v>Advertised industrial unit with warehouse space, ancillary office accommodation.</x:v>
      </x:c>
      <x:c r="R299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0" s="15" t="str">
        <x:v>https://www.zoopla.co.uk/to-rent/commercial/details/55932949/</x:v>
      </x:c>
      <x:c r="T2990" s="15" t="str">
        <x:v>https://www.rightmove.co.uk/properties/773322898580241#/?channel=COM_LET</x:v>
      </x:c>
      <x:c r="U2990" s="15" t="str"/>
      <x:c r="V2990" s="15" t="str">
        <x:v>London — Drury Way Industrial Estate</x:v>
      </x:c>
      <x:c r="W2990" s="15" t="str">
        <x:v>Individual unit ≤15,000 sq ft</x:v>
      </x:c>
      <x:c r="X2990" s="13" t="n">
        <x:f>IF(N2990="Yes",L2990,0)</x:f>
        <x:v>15.100671140939598</x:v>
      </x:c>
      <x:c r="Y2990" s="14" t="n">
        <x:v>1</x:v>
      </x:c>
      <x:c r="Z2990" s="13" t="str">
        <x:v>Industrial / workshop / storage</x:v>
      </x:c>
    </x:row>
    <x:row r="2991" ht="62" customHeight="1">
      <x:c r="A2991" s="13" t="str">
        <x:v>SE2011</x:v>
      </x:c>
      <x:c r="B2991" s="15" t="str">
        <x:v>London</x:v>
      </x:c>
      <x:c r="C2991" s="15" t="str">
        <x:v>Wembley</x:v>
      </x:c>
      <x:c r="D2991" s="14"/>
      <x:c r="E2991" s="13" t="str">
        <x:v>Town</x:v>
      </x:c>
      <x:c r="F2991" s="15" t="str">
        <x:v>East Lane Business Park</x:v>
      </x:c>
      <x:c r="G2991" s="15" t="str">
        <x:v>East Lane Business Park, Wembley HA9</x:v>
      </x:c>
      <x:c r="H2991" s="13" t="str">
        <x:v>Current</x:v>
      </x:c>
      <x:c r="I2991" s="14" t="n">
        <x:v>11560</x:v>
      </x:c>
      <x:c r="J2991" s="13" t="str">
        <x:f>IF(AND(ISNUMBER(I2991),I2991&gt;0),IF(I2991&lt;=1000,"1–1,000",IF(I2991&lt;=2500,"1,001–2,500",IF(I2991&lt;=5000,"2,501–5,000",IF(I2991&lt;=10000,"5,001–10,000","10,001–15,000")))),"10,001–15,000")</x:f>
        <x:v>10,001–15,000</x:v>
      </x:c>
      <x:c r="K2991" s="16" t="n">
        <x:v>145344</x:v>
      </x:c>
      <x:c r="L2991" s="43" t="n">
        <x:f>IF(AND(ISNUMBER(I2991),I2991&gt;0,ISNUMBER(K2991),K2991&gt;0),K2991/I2991,"n.a.")</x:f>
        <x:v>12.573010380622838</x:v>
      </x:c>
      <x:c r="M2991" s="43"/>
      <x:c r="N2991" s="13" t="str">
        <x:v>Yes</x:v>
      </x:c>
      <x:c r="O2991" s="15" t="str">
        <x:v>eaves height, large roller shutter, roof glaz; 11.5m eaves height, large roller shu</x:v>
      </x:c>
      <x:c r="P2991" s="15" t="str">
        <x:v>5m eaves height, large roller shutter</x:v>
      </x:c>
      <x:c r="Q2991" s="15" t="str">
        <x:v>Advertised industrial unit with warehouse space.</x:v>
      </x:c>
      <x:c r="R299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1" s="15" t="str">
        <x:v>https://www.zoopla.co.uk/to-rent/commercial/details/74028930/</x:v>
      </x:c>
      <x:c r="T2991" s="15" t="str"/>
      <x:c r="U2991" s="15" t="str"/>
      <x:c r="V2991" s="15" t="str">
        <x:v>London — East Lane Business Park</x:v>
      </x:c>
      <x:c r="W2991" s="15" t="str">
        <x:v>Individual unit ≤15,000 sq ft</x:v>
      </x:c>
      <x:c r="X2991" s="13" t="n">
        <x:f>IF(N2991="Yes",L2991,0)</x:f>
        <x:v>12.573010380622838</x:v>
      </x:c>
      <x:c r="Y2991" s="14" t="n">
        <x:v>1</x:v>
      </x:c>
      <x:c r="Z2991" s="13" t="str">
        <x:v>Industrial / workshop / storage</x:v>
      </x:c>
    </x:row>
    <x:row r="2992" ht="62" customHeight="1">
      <x:c r="A2992" s="13" t="str">
        <x:v>SE2012</x:v>
      </x:c>
      <x:c r="B2992" s="15" t="str">
        <x:v>London</x:v>
      </x:c>
      <x:c r="C2992" s="15" t="str">
        <x:v>Wembley</x:v>
      </x:c>
      <x:c r="D2992" s="14"/>
      <x:c r="E2992" s="13" t="str">
        <x:v>Town</x:v>
      </x:c>
      <x:c r="F2992" s="15" t="str">
        <x:v>East Lane Business Park</x:v>
      </x:c>
      <x:c r="G2992" s="15" t="str">
        <x:v>Unit 1, East Lane Business Park, Wembley HA9</x:v>
      </x:c>
      <x:c r="H2992" s="13" t="str">
        <x:v>Current</x:v>
      </x:c>
      <x:c r="I2992" s="14" t="n">
        <x:v>767</x:v>
      </x:c>
      <x:c r="J2992" s="13" t="str">
        <x:f>IF(AND(ISNUMBER(I2992),I2992&gt;0),IF(I2992&lt;=1000,"1–1,000",IF(I2992&lt;=2500,"1,001–2,500",IF(I2992&lt;=5000,"2,501–5,000",IF(I2992&lt;=10000,"5,001–10,000","10,001–15,000")))),"1–1,000")</x:f>
        <x:v>1–1,000</x:v>
      </x:c>
      <x:c r="K2992" s="16" t="n">
        <x:v>23016</x:v>
      </x:c>
      <x:c r="L2992" s="43" t="n">
        <x:f>IF(AND(ISNUMBER(I2992),I2992&gt;0,ISNUMBER(K2992),K2992&gt;0),K2992/I2992,"n.a.")</x:f>
        <x:v>30.00782268578879</x:v>
      </x:c>
      <x:c r="M2992" s="43"/>
      <x:c r="N2992" s="13" t="str">
        <x:v>Yes</x:v>
      </x:c>
      <x:c r="O2992" s="15" t="str">
        <x:v>Not stated in reviewed card</x:v>
      </x:c>
      <x:c r="P2992" s="15" t="str">
        <x:v>Not stated in reviewed card</x:v>
      </x:c>
      <x:c r="Q2992" s="15" t="str">
        <x:v>Advertised industrial unit with warehouse space.</x:v>
      </x:c>
      <x:c r="R29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2" s="15" t="str">
        <x:v>https://www.zoopla.co.uk/to-rent/commercial/details/73544177/</x:v>
      </x:c>
      <x:c r="T2992" s="15" t="str"/>
      <x:c r="U2992" s="15" t="str"/>
      <x:c r="V2992" s="15" t="str">
        <x:v>London — East Lane Business Park</x:v>
      </x:c>
      <x:c r="W2992" s="15" t="str">
        <x:v>Individual unit ≤15,000 sq ft</x:v>
      </x:c>
      <x:c r="X2992" s="13" t="n">
        <x:f>IF(N2992="Yes",L2992,0)</x:f>
        <x:v>30.00782268578879</x:v>
      </x:c>
      <x:c r="Y2992" s="14" t="n">
        <x:v>1</x:v>
      </x:c>
      <x:c r="Z2992" s="13" t="str">
        <x:v>Industrial / workshop / storage</x:v>
      </x:c>
    </x:row>
    <x:row r="2993" ht="62" customHeight="1">
      <x:c r="A2993" s="13" t="str">
        <x:v>SE2013</x:v>
      </x:c>
      <x:c r="B2993" s="15" t="str">
        <x:v>London</x:v>
      </x:c>
      <x:c r="C2993" s="15" t="str">
        <x:v>Wembley</x:v>
      </x:c>
      <x:c r="D2993" s="14"/>
      <x:c r="E2993" s="13" t="str">
        <x:v>Town</x:v>
      </x:c>
      <x:c r="F2993" s="15" t="str">
        <x:v>East Lane Business Park</x:v>
      </x:c>
      <x:c r="G2993" s="15" t="str">
        <x:v>Unit 15, Lumen Road, East Lane Business Park, Wembley HA9</x:v>
      </x:c>
      <x:c r="H2993" s="13" t="str">
        <x:v>Current</x:v>
      </x:c>
      <x:c r="I2993" s="14" t="n">
        <x:v>8484</x:v>
      </x:c>
      <x:c r="J2993" s="13" t="str">
        <x:f>IF(AND(ISNUMBER(I2993),I2993&gt;0),IF(I2993&lt;=1000,"1–1,000",IF(I2993&lt;=2500,"1,001–2,500",IF(I2993&lt;=5000,"2,501–5,000",IF(I2993&lt;=10000,"5,001–10,000","10,001–15,000")))),"5,001–10,000")</x:f>
        <x:v>5,001–10,000</x:v>
      </x:c>
      <x:c r="K2993" s="16" t="n">
        <x:v>59388</x:v>
      </x:c>
      <x:c r="L2993" s="43" t="n">
        <x:f>IF(AND(ISNUMBER(I2993),I2993&gt;0,ISNUMBER(K2993),K2993&gt;0),K2993/I2993,"n.a.")</x:f>
        <x:v>7</x:v>
      </x:c>
      <x:c r="M2993" s="43"/>
      <x:c r="N2993" s="13" t="str">
        <x:v>Yes</x:v>
      </x:c>
      <x:c r="O2993" s="15" t="str">
        <x:v>Not stated in reviewed card</x:v>
      </x:c>
      <x:c r="P2993" s="15" t="str">
        <x:v>Not stated in reviewed card</x:v>
      </x:c>
      <x:c r="Q2993" s="15" t="str">
        <x:v>Advertised industrial unit with warehouse space.</x:v>
      </x:c>
      <x:c r="R299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3" s="15" t="str">
        <x:v>https://www.zoopla.co.uk/to-rent/commercial/details/73662809/</x:v>
      </x:c>
      <x:c r="T2993" s="15" t="str"/>
      <x:c r="U2993" s="15" t="str"/>
      <x:c r="V2993" s="15" t="str">
        <x:v>London — East Lane Business Park</x:v>
      </x:c>
      <x:c r="W2993" s="15" t="str">
        <x:v>Individual unit ≤15,000 sq ft</x:v>
      </x:c>
      <x:c r="X2993" s="13" t="n">
        <x:f>IF(N2993="Yes",L2993,0)</x:f>
        <x:v>7</x:v>
      </x:c>
      <x:c r="Y2993" s="14" t="n">
        <x:v>1</x:v>
      </x:c>
      <x:c r="Z2993" s="13" t="str">
        <x:v>Industrial / workshop / storage</x:v>
      </x:c>
    </x:row>
    <x:row r="2994" ht="62" customHeight="1">
      <x:c r="A2994" s="13" t="str">
        <x:v>SE2014</x:v>
      </x:c>
      <x:c r="B2994" s="15" t="str">
        <x:v>London</x:v>
      </x:c>
      <x:c r="C2994" s="15" t="str">
        <x:v>Wembley</x:v>
      </x:c>
      <x:c r="D2994" s="14"/>
      <x:c r="E2994" s="13" t="str">
        <x:v>Town</x:v>
      </x:c>
      <x:c r="F2994" s="15" t="str">
        <x:v>East Lane Business Park</x:v>
      </x:c>
      <x:c r="G2994" s="15" t="str">
        <x:v>Unit 5B, East Lane Business Park, Wembley HA9</x:v>
      </x:c>
      <x:c r="H2994" s="13" t="str">
        <x:v>Current</x:v>
      </x:c>
      <x:c r="I2994" s="14" t="n">
        <x:v>1555</x:v>
      </x:c>
      <x:c r="J2994" s="13" t="str">
        <x:f>IF(AND(ISNUMBER(I2994),I2994&gt;0),IF(I2994&lt;=1000,"1–1,000",IF(I2994&lt;=2500,"1,001–2,500",IF(I2994&lt;=5000,"2,501–5,000",IF(I2994&lt;=10000,"5,001–10,000","10,001–15,000")))),"1,001–2,500")</x:f>
        <x:v>1,001–2,500</x:v>
      </x:c>
      <x:c r="K2994" s="16" t="n">
        <x:v>31104</x:v>
      </x:c>
      <x:c r="L2994" s="43" t="n">
        <x:f>IF(AND(ISNUMBER(I2994),I2994&gt;0,ISNUMBER(K2994),K2994&gt;0),K2994/I2994,"n.a.")</x:f>
        <x:v>20.00257234726688</x:v>
      </x:c>
      <x:c r="M2994" s="43"/>
      <x:c r="N2994" s="13" t="str">
        <x:v>Yes</x:v>
      </x:c>
      <x:c r="O2994" s="15" t="str">
        <x:v>Not stated in reviewed card</x:v>
      </x:c>
      <x:c r="P2994" s="15" t="str">
        <x:v>Not stated in reviewed card</x:v>
      </x:c>
      <x:c r="Q2994" s="15" t="str">
        <x:v>Advertised industrial unit with warehouse space.</x:v>
      </x:c>
      <x:c r="R299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4" s="15" t="str">
        <x:v>https://www.zoopla.co.uk/to-rent/commercial/details/73731477/</x:v>
      </x:c>
      <x:c r="T2994" s="15" t="str"/>
      <x:c r="U2994" s="15" t="str"/>
      <x:c r="V2994" s="15" t="str">
        <x:v>London — East Lane Business Park</x:v>
      </x:c>
      <x:c r="W2994" s="15" t="str">
        <x:v>Individual unit ≤15,000 sq ft</x:v>
      </x:c>
      <x:c r="X2994" s="13" t="n">
        <x:f>IF(N2994="Yes",L2994,0)</x:f>
        <x:v>20.00257234726688</x:v>
      </x:c>
      <x:c r="Y2994" s="14" t="n">
        <x:v>1</x:v>
      </x:c>
      <x:c r="Z2994" s="13" t="str">
        <x:v>Industrial / workshop / storage</x:v>
      </x:c>
    </x:row>
    <x:row r="2995" ht="62" customHeight="1">
      <x:c r="A2995" s="13" t="str">
        <x:v>SE2015</x:v>
      </x:c>
      <x:c r="B2995" s="15" t="str">
        <x:v>London</x:v>
      </x:c>
      <x:c r="C2995" s="15" t="str">
        <x:v>Wembley</x:v>
      </x:c>
      <x:c r="D2995" s="14"/>
      <x:c r="E2995" s="13" t="str">
        <x:v>Town</x:v>
      </x:c>
      <x:c r="F2995" s="15" t="str">
        <x:v>East Lane Business Park</x:v>
      </x:c>
      <x:c r="G2995" s="15" t="str">
        <x:v>Unit G8, Magnet Road, East Lane Business Park, Wembley HA9</x:v>
      </x:c>
      <x:c r="H2995" s="13" t="str">
        <x:v>Current</x:v>
      </x:c>
      <x:c r="I2995" s="14" t="n">
        <x:v>1932</x:v>
      </x:c>
      <x:c r="J2995" s="13" t="str">
        <x:f>IF(AND(ISNUMBER(I2995),I2995&gt;0),IF(I2995&lt;=1000,"1–1,000",IF(I2995&lt;=2500,"1,001–2,500",IF(I2995&lt;=5000,"2,501–5,000",IF(I2995&lt;=10000,"5,001–10,000","10,001–15,000")))),"1,001–2,500")</x:f>
        <x:v>1,001–2,500</x:v>
      </x:c>
      <x:c r="K2995" s="16" t="n">
        <x:v>40572</x:v>
      </x:c>
      <x:c r="L2995" s="43" t="n">
        <x:f>IF(AND(ISNUMBER(I2995),I2995&gt;0,ISNUMBER(K2995),K2995&gt;0),K2995/I2995,"n.a.")</x:f>
        <x:v>21</x:v>
      </x:c>
      <x:c r="M2995" s="43"/>
      <x:c r="N2995" s="13" t="str">
        <x:v>Yes</x:v>
      </x:c>
      <x:c r="O2995" s="15" t="str">
        <x:v>Not stated in reviewed card</x:v>
      </x:c>
      <x:c r="P2995" s="15" t="str">
        <x:v>full-height electric roller shutter</x:v>
      </x:c>
      <x:c r="Q2995" s="15" t="str">
        <x:v>Advertised industrial unit with warehouse space.</x:v>
      </x:c>
      <x:c r="R299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5" s="15" t="str">
        <x:v>https://www.zoopla.co.uk/to-rent/commercial/details/73909007/</x:v>
      </x:c>
      <x:c r="T2995" s="15" t="str"/>
      <x:c r="U2995" s="15" t="str"/>
      <x:c r="V2995" s="15" t="str">
        <x:v>London — East Lane Business Park</x:v>
      </x:c>
      <x:c r="W2995" s="15" t="str">
        <x:v>Individual unit ≤15,000 sq ft</x:v>
      </x:c>
      <x:c r="X2995" s="13" t="n">
        <x:f>IF(N2995="Yes",L2995,0)</x:f>
        <x:v>21</x:v>
      </x:c>
      <x:c r="Y2995" s="14" t="n">
        <x:v>1</x:v>
      </x:c>
      <x:c r="Z2995" s="13" t="str">
        <x:v>Industrial / workshop / storage</x:v>
      </x:c>
    </x:row>
    <x:row r="2996" ht="62" customHeight="1">
      <x:c r="A2996" s="13" t="str">
        <x:v>SE2016</x:v>
      </x:c>
      <x:c r="B2996" s="15" t="str">
        <x:v>London</x:v>
      </x:c>
      <x:c r="C2996" s="15" t="str">
        <x:v>Edmonton</x:v>
      </x:c>
      <x:c r="D2996" s="14"/>
      <x:c r="E2996" s="13" t="str">
        <x:v>Town</x:v>
      </x:c>
      <x:c r="F2996" s="15" t="str">
        <x:v>Edmonton Industrial Park</x:v>
      </x:c>
      <x:c r="G2996" s="15" t="str">
        <x:v>B3, Edmonton Industrial Park, Nobel Road, Edmonton, London N18</x:v>
      </x:c>
      <x:c r="H2996" s="13" t="str">
        <x:v>Current</x:v>
      </x:c>
      <x:c r="I2996" s="14" t="n">
        <x:v>10704</x:v>
      </x:c>
      <x:c r="J2996" s="13" t="str">
        <x:f>IF(AND(ISNUMBER(I2996),I2996&gt;0),IF(I2996&lt;=1000,"1–1,000",IF(I2996&lt;=2500,"1,001–2,500",IF(I2996&lt;=5000,"2,501–5,000",IF(I2996&lt;=10000,"5,001–10,000","10,001–15,000")))),"10,001–15,000")</x:f>
        <x:v>10,001–15,000</x:v>
      </x:c>
      <x:c r="K2996" s="16" t="n">
        <x:v>176616</x:v>
      </x:c>
      <x:c r="L2996" s="43" t="n">
        <x:f>IF(AND(ISNUMBER(I2996),I2996&gt;0,ISNUMBER(K2996),K2996&gt;0),K2996/I2996,"n.a.")</x:f>
        <x:v>16.5</x:v>
      </x:c>
      <x:c r="M2996" s="43"/>
      <x:c r="N2996" s="13" t="str">
        <x:v>Yes</x:v>
      </x:c>
      <x:c r="O2996" s="15" t="str">
        <x:v>Not stated in reviewed card</x:v>
      </x:c>
      <x:c r="P2996" s="15" t="str">
        <x:v>Not stated in reviewed card</x:v>
      </x:c>
      <x:c r="Q2996" s="15" t="str">
        <x:v>Advertised industrial unit with warehouse space.</x:v>
      </x:c>
      <x:c r="R299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6" s="15" t="str">
        <x:v>https://www.zoopla.co.uk/to-rent/commercial/details/66044234/</x:v>
      </x:c>
      <x:c r="T2996" s="15" t="str"/>
      <x:c r="U2996" s="15" t="str"/>
      <x:c r="V2996" s="15" t="str">
        <x:v>London — Edmonton Industrial Park</x:v>
      </x:c>
      <x:c r="W2996" s="15" t="str">
        <x:v>Individual unit ≤15,000 sq ft</x:v>
      </x:c>
      <x:c r="X2996" s="13" t="n">
        <x:f>IF(N2996="Yes",L2996,0)</x:f>
        <x:v>16.5</x:v>
      </x:c>
      <x:c r="Y2996" s="14" t="n">
        <x:v>1</x:v>
      </x:c>
      <x:c r="Z2996" s="13" t="str">
        <x:v>Industrial / workshop / storage</x:v>
      </x:c>
    </x:row>
    <x:row r="2997" ht="62" customHeight="1">
      <x:c r="A2997" s="13" t="str">
        <x:v>SE2017</x:v>
      </x:c>
      <x:c r="B2997" s="15" t="str">
        <x:v>London</x:v>
      </x:c>
      <x:c r="C2997" s="15" t="str">
        <x:v>Edmonton</x:v>
      </x:c>
      <x:c r="D2997" s="14"/>
      <x:c r="E2997" s="13" t="str">
        <x:v>Town</x:v>
      </x:c>
      <x:c r="F2997" s="15" t="str">
        <x:v>Edmonton Trade Park</x:v>
      </x:c>
      <x:c r="G2997" s="15" t="str">
        <x:v>Unit 4 Edmonton Trade Park, Advent Way, Edmonton, London, N18 3AF</x:v>
      </x:c>
      <x:c r="H2997" s="13" t="str">
        <x:v>Current</x:v>
      </x:c>
      <x:c r="I2997" s="14" t="n">
        <x:v>2881</x:v>
      </x:c>
      <x:c r="J2997" s="13" t="str">
        <x:f>IF(AND(ISNUMBER(I2997),I2997&gt;0),IF(I2997&lt;=1000,"1–1,000",IF(I2997&lt;=2500,"1,001–2,500",IF(I2997&lt;=5000,"2,501–5,000",IF(I2997&lt;=10000,"5,001–10,000","10,001–15,000")))),"2,501–5,000")</x:f>
        <x:v>2,501–5,000</x:v>
      </x:c>
      <x:c r="K2997" s="16"/>
      <x:c r="L2997" s="43" t="str">
        <x:f>IF(AND(ISNUMBER(I2997),I2997&gt;0,ISNUMBER(K2997),K2997&gt;0),K2997/I2997,"n.a.")</x:f>
        <x:v>n.a.</x:v>
      </x:c>
      <x:c r="M2997" s="43"/>
      <x:c r="N2997" s="13" t="str">
        <x:v>No</x:v>
      </x:c>
      <x:c r="O2997" s="15" t="str">
        <x:v>Not stated in reviewed card</x:v>
      </x:c>
      <x:c r="P2997" s="15" t="str">
        <x:v>Not stated in reviewed card</x:v>
      </x:c>
      <x:c r="Q2997" s="15" t="str">
        <x:v>Advertised industrial unit with trade counter use, refurbished specification.</x:v>
      </x:c>
      <x:c r="R2997"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97" s="15" t="str">
        <x:v>https://www.zoopla.co.uk/to-rent/commercial/details/68065028/</x:v>
      </x:c>
      <x:c r="T2997" s="15" t="str">
        <x:v>https://www.rightmove.co.uk/properties/773325694085777#/?channel=COM_LET</x:v>
      </x:c>
      <x:c r="U2997" s="15" t="str">
        <x:v>https://www.rightmove.co.uk/properties/774602486427344#/?channel=COM_LET</x:v>
      </x:c>
      <x:c r="V2997" s="15" t="str">
        <x:v>London — Edmonton Trade Park</x:v>
      </x:c>
      <x:c r="W2997" s="15" t="str">
        <x:v>Individual unit ≤15,000 sq ft</x:v>
      </x:c>
      <x:c r="X2997" s="13" t="n">
        <x:f>IF(N2997="Yes",L2997,0)</x:f>
        <x:v>0</x:v>
      </x:c>
      <x:c r="Y2997" s="14" t="n">
        <x:v>1</x:v>
      </x:c>
      <x:c r="Z2997" s="13" t="str">
        <x:v>Industrial / workshop / storage</x:v>
      </x:c>
    </x:row>
    <x:row r="2998" ht="62" customHeight="1">
      <x:c r="A2998" s="13" t="str">
        <x:v>SE2018</x:v>
      </x:c>
      <x:c r="B2998" s="15" t="str">
        <x:v>London</x:v>
      </x:c>
      <x:c r="C2998" s="15" t="str">
        <x:v>Edmonton</x:v>
      </x:c>
      <x:c r="D2998" s="14"/>
      <x:c r="E2998" s="13" t="str">
        <x:v>Town</x:v>
      </x:c>
      <x:c r="F2998" s="15" t="str">
        <x:v>Edmonton Trade Park</x:v>
      </x:c>
      <x:c r="G2998" s="15" t="str">
        <x:v>Unit 7 Edmonton Trade Park, Advent Way, Edmonton, N18 3AF</x:v>
      </x:c>
      <x:c r="H2998" s="13" t="str">
        <x:v>Current</x:v>
      </x:c>
      <x:c r="I2998" s="14" t="n">
        <x:v>5081</x:v>
      </x:c>
      <x:c r="J2998" s="13" t="str">
        <x:f>IF(AND(ISNUMBER(I2998),I2998&gt;0),IF(I2998&lt;=1000,"1–1,000",IF(I2998&lt;=2500,"1,001–2,500",IF(I2998&lt;=5000,"2,501–5,000",IF(I2998&lt;=10000,"5,001–10,000","10,001–15,000")))),"5,001–10,000")</x:f>
        <x:v>5,001–10,000</x:v>
      </x:c>
      <x:c r="K2998" s="16"/>
      <x:c r="L2998" s="43" t="str">
        <x:f>IF(AND(ISNUMBER(I2998),I2998&gt;0,ISNUMBER(K2998),K2998&gt;0),K2998/I2998,"n.a.")</x:f>
        <x:v>n.a.</x:v>
      </x:c>
      <x:c r="M2998" s="43"/>
      <x:c r="N2998" s="13" t="str">
        <x:v>No</x:v>
      </x:c>
      <x:c r="O2998" s="15" t="str">
        <x:v>Not stated in reviewed card</x:v>
      </x:c>
      <x:c r="P2998" s="15" t="str">
        <x:v>Not stated in reviewed card</x:v>
      </x:c>
      <x:c r="Q2998" s="15" t="str">
        <x:v>Advertised industrial unit with trade counter use.</x:v>
      </x:c>
      <x:c r="R299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2998" s="15" t="str">
        <x:v>https://www.rightmove.co.uk/properties/773357440773761#/?channel=COM_LET</x:v>
      </x:c>
      <x:c r="T2998" s="15" t="str"/>
      <x:c r="U2998" s="15" t="str"/>
      <x:c r="V2998" s="15" t="str">
        <x:v>London — Edmonton Trade Park</x:v>
      </x:c>
      <x:c r="W2998" s="15" t="str">
        <x:v>Individual unit ≤15,000 sq ft</x:v>
      </x:c>
      <x:c r="X2998" s="13" t="n">
        <x:f>IF(N2998="Yes",L2998,0)</x:f>
        <x:v>0</x:v>
      </x:c>
      <x:c r="Y2998" s="14" t="n">
        <x:v>1</x:v>
      </x:c>
      <x:c r="Z2998" s="13" t="str">
        <x:v>Industrial / workshop / storage</x:v>
      </x:c>
    </x:row>
    <x:row r="2999" ht="62" customHeight="1">
      <x:c r="A2999" s="13" t="str">
        <x:v>SE2019</x:v>
      </x:c>
      <x:c r="B2999" s="15" t="str">
        <x:v>London</x:v>
      </x:c>
      <x:c r="C2999" s="15" t="str">
        <x:v>Edmonton</x:v>
      </x:c>
      <x:c r="D2999" s="14"/>
      <x:c r="E2999" s="13" t="str">
        <x:v>Town</x:v>
      </x:c>
      <x:c r="F2999" s="15" t="str">
        <x:v>Eley Business Centre</x:v>
      </x:c>
      <x:c r="G2999" s="15" t="str">
        <x:v>Unit 4, Eley Business Centre, London, N18 3AT</x:v>
      </x:c>
      <x:c r="H2999" s="13" t="str">
        <x:v>Current</x:v>
      </x:c>
      <x:c r="I2999" s="14" t="n">
        <x:v>4416</x:v>
      </x:c>
      <x:c r="J2999" s="13" t="str">
        <x:f>IF(AND(ISNUMBER(I2999),I2999&gt;0),IF(I2999&lt;=1000,"1–1,000",IF(I2999&lt;=2500,"1,001–2,500",IF(I2999&lt;=5000,"2,501–5,000",IF(I2999&lt;=10000,"5,001–10,000","10,001–15,000")))),"2,501–5,000")</x:f>
        <x:v>2,501–5,000</x:v>
      </x:c>
      <x:c r="K2999" s="16" t="n">
        <x:v>88320</x:v>
      </x:c>
      <x:c r="L2999" s="43" t="n">
        <x:f>IF(AND(ISNUMBER(I2999),I2999&gt;0,ISNUMBER(K2999),K2999&gt;0),K2999/I2999,"n.a.")</x:f>
        <x:v>20</x:v>
      </x:c>
      <x:c r="M2999" s="43"/>
      <x:c r="N2999" s="13" t="str">
        <x:v>Yes</x:v>
      </x:c>
      <x:c r="O2999" s="15" t="str">
        <x:v>Not stated in reviewed card</x:v>
      </x:c>
      <x:c r="P2999" s="15" t="str">
        <x:v>Not stated in reviewed card</x:v>
      </x:c>
      <x:c r="Q2999" s="15" t="str">
        <x:v>Advertised industrial unit with warehouse space, secure/gated access.</x:v>
      </x:c>
      <x:c r="R299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2999" s="15" t="str">
        <x:v>https://www.rightmove.co.uk/properties/773400939724913#/?channel=COM_LET</x:v>
      </x:c>
      <x:c r="T2999" s="15" t="str"/>
      <x:c r="U2999" s="15" t="str"/>
      <x:c r="V2999" s="15" t="str">
        <x:v>London — Eley Business Centre</x:v>
      </x:c>
      <x:c r="W2999" s="15" t="str">
        <x:v>Individual unit ≤15,000 sq ft</x:v>
      </x:c>
      <x:c r="X2999" s="13" t="n">
        <x:f>IF(N2999="Yes",L2999,0)</x:f>
        <x:v>20</x:v>
      </x:c>
      <x:c r="Y2999" s="14" t="n">
        <x:v>1</x:v>
      </x:c>
      <x:c r="Z2999" s="13" t="str">
        <x:v>Industrial / workshop / storage</x:v>
      </x:c>
    </x:row>
    <x:row r="3000" ht="62" customHeight="1">
      <x:c r="A3000" s="13" t="str">
        <x:v>SE2020</x:v>
      </x:c>
      <x:c r="B3000" s="15" t="str">
        <x:v>London</x:v>
      </x:c>
      <x:c r="C3000" s="15" t="str">
        <x:v>Edmonton</x:v>
      </x:c>
      <x:c r="D3000" s="14"/>
      <x:c r="E3000" s="13" t="str">
        <x:v>Town</x:v>
      </x:c>
      <x:c r="F3000" s="15" t="str">
        <x:v>Eley Business Park</x:v>
      </x:c>
      <x:c r="G3000" s="15" t="str">
        <x:v>Unit 5, Eley Business Park, London, N18 3AT</x:v>
      </x:c>
      <x:c r="H3000" s="13" t="str">
        <x:v>Current</x:v>
      </x:c>
      <x:c r="I3000" s="14" t="n">
        <x:v>4518</x:v>
      </x:c>
      <x:c r="J3000" s="13" t="str">
        <x:f>IF(AND(ISNUMBER(I3000),I3000&gt;0),IF(I3000&lt;=1000,"1–1,000",IF(I3000&lt;=2500,"1,001–2,500",IF(I3000&lt;=5000,"2,501–5,000",IF(I3000&lt;=10000,"5,001–10,000","10,001–15,000")))),"2,501–5,000")</x:f>
        <x:v>2,501–5,000</x:v>
      </x:c>
      <x:c r="K3000" s="16" t="n">
        <x:v>90360</x:v>
      </x:c>
      <x:c r="L3000" s="43" t="n">
        <x:f>IF(AND(ISNUMBER(I3000),I3000&gt;0,ISNUMBER(K3000),K3000&gt;0),K3000/I3000,"n.a.")</x:f>
        <x:v>20</x:v>
      </x:c>
      <x:c r="M3000" s="43"/>
      <x:c r="N3000" s="13" t="str">
        <x:v>Yes</x:v>
      </x:c>
      <x:c r="O3000" s="15" t="str">
        <x:v>Not stated in reviewed card</x:v>
      </x:c>
      <x:c r="P3000" s="15" t="str">
        <x:v>Not stated in reviewed card</x:v>
      </x:c>
      <x:c r="Q3000" s="15" t="str">
        <x:v>Advertised industrial unit with warehouse space, secure/gated access, refurbished specification.</x:v>
      </x:c>
      <x:c r="R300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0" s="15" t="str">
        <x:v>https://www.rightmove.co.uk/properties/773400935546577#/?channel=COM_LET</x:v>
      </x:c>
      <x:c r="T3000" s="15" t="str"/>
      <x:c r="U3000" s="15" t="str"/>
      <x:c r="V3000" s="15" t="str">
        <x:v>London — Eley Business Park</x:v>
      </x:c>
      <x:c r="W3000" s="15" t="str">
        <x:v>Individual unit ≤15,000 sq ft</x:v>
      </x:c>
      <x:c r="X3000" s="13" t="n">
        <x:f>IF(N3000="Yes",L3000,0)</x:f>
        <x:v>20</x:v>
      </x:c>
      <x:c r="Y3000" s="14" t="n">
        <x:v>1</x:v>
      </x:c>
      <x:c r="Z3000" s="13" t="str">
        <x:v>Industrial / workshop / storage</x:v>
      </x:c>
    </x:row>
    <x:row r="3001" ht="75" customHeight="1">
      <x:c r="A3001" s="13" t="str">
        <x:v>SE2021</x:v>
      </x:c>
      <x:c r="B3001" s="15" t="str">
        <x:v>London</x:v>
      </x:c>
      <x:c r="C3001" s="15" t="str">
        <x:v>London (SE14)</x:v>
      </x:c>
      <x:c r="D3001" s="14"/>
      <x:c r="E3001" s="13" t="str">
        <x:v>Town</x:v>
      </x:c>
      <x:c r="F3001" s="15" t="str">
        <x:v>Elizabeth Industrial Estate</x:v>
      </x:c>
      <x:c r="G3001" s="15" t="str">
        <x:v>1A Elizabeth Industrial Estate, Juno Way, London, SE14 5RW</x:v>
      </x:c>
      <x:c r="H3001" s="13" t="str">
        <x:v>Current</x:v>
      </x:c>
      <x:c r="I3001" s="14" t="n">
        <x:v>8300</x:v>
      </x:c>
      <x:c r="J3001" s="13" t="str">
        <x:f>IF(AND(ISNUMBER(I3001),I3001&gt;0),IF(I3001&lt;=1000,"1–1,000",IF(I3001&lt;=2500,"1,001–2,500",IF(I3001&lt;=5000,"2,501–5,000",IF(I3001&lt;=10000,"5,001–10,000","10,001–15,000")))),"5,001–10,000")</x:f>
        <x:v>5,001–10,000</x:v>
      </x:c>
      <x:c r="K3001" s="16" t="n">
        <x:v>83004</x:v>
      </x:c>
      <x:c r="L3001" s="43" t="n">
        <x:f>IF(AND(ISNUMBER(I3001),I3001&gt;0,ISNUMBER(K3001),K3001&gt;0),K3001/I3001,"n.a.")</x:f>
        <x:v>10.000481927710844</x:v>
      </x:c>
      <x:c r="M3001" s="43"/>
      <x:c r="N3001" s="13" t="str">
        <x:v>Yes</x:v>
      </x:c>
      <x:c r="O3001" s="15" t="str">
        <x:v>eaves height and roof lights providing strong</x:v>
      </x:c>
      <x:c r="P3001" s="15" t="str">
        <x:v>Not stated in reviewed card</x:v>
      </x:c>
      <x:c r="Q3001" s="15" t="str">
        <x:v>Advertised industrial unit with warehouse space, secure/gated access.</x:v>
      </x:c>
      <x:c r="R300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1" s="15" t="str">
        <x:v>https://www.zoopla.co.uk/to-rent/commercial/details/72577381/</x:v>
      </x:c>
      <x:c r="T3001" s="15" t="str">
        <x:v>https://www.rightmove.co.uk/properties/172877429#/?channel=COM_LET</x:v>
      </x:c>
      <x:c r="U3001" s="15" t="str"/>
      <x:c r="V3001" s="15" t="str">
        <x:v>London — Elizabeth Industrial Estate</x:v>
      </x:c>
      <x:c r="W3001" s="15" t="str">
        <x:v>Individual unit ≤15,000 sq ft</x:v>
      </x:c>
      <x:c r="X3001" s="13" t="n">
        <x:f>IF(N3001="Yes",L3001,0)</x:f>
        <x:v>10.000481927710844</x:v>
      </x:c>
      <x:c r="Y3001" s="14" t="n">
        <x:v>1</x:v>
      </x:c>
      <x:c r="Z3001" s="13" t="str">
        <x:v>Industrial / workshop / storage</x:v>
      </x:c>
    </x:row>
    <x:row r="3002" ht="62" customHeight="1">
      <x:c r="A3002" s="13" t="str">
        <x:v>SE2022</x:v>
      </x:c>
      <x:c r="B3002" s="15" t="str">
        <x:v>London</x:v>
      </x:c>
      <x:c r="C3002" s="15" t="str">
        <x:v>Brixton</x:v>
      </x:c>
      <x:c r="D3002" s="14"/>
      <x:c r="E3002" s="13" t="str">
        <x:v>Town</x:v>
      </x:c>
      <x:c r="F3002" s="15" t="str">
        <x:v>Ellerslie Square Industrial Estate</x:v>
      </x:c>
      <x:c r="G3002" s="15" t="str">
        <x:v>Unit 9, Ellerslie Square Industrial Estate, Brixton, London SW2</x:v>
      </x:c>
      <x:c r="H3002" s="13" t="str">
        <x:v>Uncertain</x:v>
      </x:c>
      <x:c r="I3002" s="14" t="n">
        <x:v>13740</x:v>
      </x:c>
      <x:c r="J3002" s="13" t="str">
        <x:f>IF(AND(ISNUMBER(I3002),I3002&gt;0),IF(I3002&lt;=1000,"1–1,000",IF(I3002&lt;=2500,"1,001–2,500",IF(I3002&lt;=5000,"2,501–5,000",IF(I3002&lt;=10000,"5,001–10,000","10,001–15,000")))),"10,001–15,000")</x:f>
        <x:v>10,001–15,000</x:v>
      </x:c>
      <x:c r="K3002" s="16"/>
      <x:c r="L3002" s="43" t="str">
        <x:f>IF(AND(ISNUMBER(I3002),I3002&gt;0,ISNUMBER(K3002),K3002&gt;0),K3002/I3002,"n.a.")</x:f>
        <x:v>n.a.</x:v>
      </x:c>
      <x:c r="M3002" s="43"/>
      <x:c r="N3002" s="13" t="str">
        <x:v>No</x:v>
      </x:c>
      <x:c r="O3002" s="15" t="str">
        <x:v>Not stated in reviewed card</x:v>
      </x:c>
      <x:c r="P3002" s="15" t="str">
        <x:v>Not stated in reviewed card</x:v>
      </x:c>
      <x:c r="Q3002" s="15" t="str">
        <x:v>Advertised industrial unit with refurbished specification.</x:v>
      </x:c>
      <x:c r="R3002"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02" s="15" t="str">
        <x:v>https://www.zoopla.co.uk/to-rent/commercial/details/74655307/</x:v>
      </x:c>
      <x:c r="T3002" s="15" t="str"/>
      <x:c r="U3002" s="15" t="str"/>
      <x:c r="V3002" s="15" t="str">
        <x:v>London — Ellerslie Square Industrial Estate</x:v>
      </x:c>
      <x:c r="W3002" s="15" t="str">
        <x:v>Individual unit ≤15,000 sq ft</x:v>
      </x:c>
      <x:c r="X3002" s="13" t="n">
        <x:f>IF(N3002="Yes",L3002,0)</x:f>
        <x:v>0</x:v>
      </x:c>
      <x:c r="Y3002" s="14" t="n">
        <x:v>1</x:v>
      </x:c>
      <x:c r="Z3002" s="13" t="str">
        <x:v>Industrial / workshop / storage</x:v>
      </x:c>
    </x:row>
    <x:row r="3003" ht="75" customHeight="1">
      <x:c r="A3003" s="13" t="str">
        <x:v>SE2023</x:v>
      </x:c>
      <x:c r="B3003" s="15" t="str">
        <x:v>London</x:v>
      </x:c>
      <x:c r="C3003" s="15" t="str">
        <x:v>London (SE16)</x:v>
      </x:c>
      <x:c r="D3003" s="14"/>
      <x:c r="E3003" s="13" t="str">
        <x:v>Town</x:v>
      </x:c>
      <x:c r="F3003" s="15" t="str">
        <x:v>Enterprise Industrial Estate</x:v>
      </x:c>
      <x:c r="G3003" s="15" t="str">
        <x:v>Unit 19, Enterprise Industrial Estate, Bolina Road, London, SE16 3LF</x:v>
      </x:c>
      <x:c r="H3003" s="13" t="str">
        <x:v>Future</x:v>
      </x:c>
      <x:c r="I3003" s="14" t="n">
        <x:v>998</x:v>
      </x:c>
      <x:c r="J3003" s="13" t="str">
        <x:f>IF(AND(ISNUMBER(I3003),I3003&gt;0),IF(I3003&lt;=1000,"1–1,000",IF(I3003&lt;=2500,"1,001–2,500",IF(I3003&lt;=5000,"2,501–5,000",IF(I3003&lt;=10000,"5,001–10,000","10,001–15,000")))),"1–1,000")</x:f>
        <x:v>1–1,000</x:v>
      </x:c>
      <x:c r="K3003" s="16" t="n">
        <x:v>23496</x:v>
      </x:c>
      <x:c r="L3003" s="43" t="n">
        <x:f>IF(AND(ISNUMBER(I3003),I3003&gt;0,ISNUMBER(K3003),K3003&gt;0),K3003/I3003,"n.a.")</x:f>
        <x:v>23.54308617234469</x:v>
      </x:c>
      <x:c r="M3003" s="43"/>
      <x:c r="N3003" s="13" t="str">
        <x:v>No</x:v>
      </x:c>
      <x:c r="O3003" s="15" t="str">
        <x:v>Not stated in reviewed card</x:v>
      </x:c>
      <x:c r="P3003" s="15" t="str">
        <x:v>Loading into the unit is via the up and over roller shutter</x:v>
      </x:c>
      <x:c r="Q3003" s="15" t="str">
        <x:v>Advertised industrial unit with workshop space, mezzanine.</x:v>
      </x:c>
      <x:c r="R3003" s="15" t="str">
        <x:v>Future Future delivery/pre-let or construction wording; not current.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3" s="15" t="str">
        <x:v>https://www.zoopla.co.uk/to-rent/commercial/details/74614126/</x:v>
      </x:c>
      <x:c r="T3003" s="15" t="str">
        <x:v>https://www.rightmove.co.uk/properties/782326114749297#/?channel=COM_LET</x:v>
      </x:c>
      <x:c r="U3003" s="15" t="str"/>
      <x:c r="V3003" s="15" t="str">
        <x:v>London — Enterprise Industrial Estate</x:v>
      </x:c>
      <x:c r="W3003" s="15" t="str">
        <x:v>Individual unit ≤15,000 sq ft</x:v>
      </x:c>
      <x:c r="X3003" s="13" t="n">
        <x:f>IF(N3003="Yes",L3003,0)</x:f>
        <x:v>0</x:v>
      </x:c>
      <x:c r="Y3003" s="14" t="n">
        <x:v>1</x:v>
      </x:c>
      <x:c r="Z3003" s="13" t="str">
        <x:v>Industrial / workshop / storage</x:v>
      </x:c>
    </x:row>
    <x:row r="3004" ht="62" customHeight="1">
      <x:c r="A3004" s="13" t="str">
        <x:v>SE2024</x:v>
      </x:c>
      <x:c r="B3004" s="15" t="str">
        <x:v>London</x:v>
      </x:c>
      <x:c r="C3004" s="15" t="str">
        <x:v>Southall</x:v>
      </x:c>
      <x:c r="D3004" s="14"/>
      <x:c r="E3004" s="13" t="str">
        <x:v>Town</x:v>
      </x:c>
      <x:c r="F3004" s="15" t="str">
        <x:v>Enterprise Trading Estate</x:v>
      </x:c>
      <x:c r="G3004" s="15" t="str">
        <x:v>Unit 2B Enterprise Trading Estate, Collette Way, Southall UB2</x:v>
      </x:c>
      <x:c r="H3004" s="13" t="str">
        <x:v>Current</x:v>
      </x:c>
      <x:c r="I3004" s="14" t="n">
        <x:v>6764</x:v>
      </x:c>
      <x:c r="J3004" s="13" t="str">
        <x:f>IF(AND(ISNUMBER(I3004),I3004&gt;0),IF(I3004&lt;=1000,"1–1,000",IF(I3004&lt;=2500,"1,001–2,500",IF(I3004&lt;=5000,"2,501–5,000",IF(I3004&lt;=10000,"5,001–10,000","10,001–15,000")))),"5,001–10,000")</x:f>
        <x:v>5,001–10,000</x:v>
      </x:c>
      <x:c r="K3004" s="16" t="n">
        <x:v>125136</x:v>
      </x:c>
      <x:c r="L3004" s="43" t="n">
        <x:f>IF(AND(ISNUMBER(I3004),I3004&gt;0,ISNUMBER(K3004),K3004&gt;0),K3004/I3004,"n.a.")</x:f>
        <x:v>18.500295683027794</x:v>
      </x:c>
      <x:c r="M3004" s="43"/>
      <x:c r="N3004" s="13" t="str">
        <x:v>Yes</x:v>
      </x:c>
      <x:c r="O3004" s="15" t="str">
        <x:v>Not stated in reviewed card</x:v>
      </x:c>
      <x:c r="P3004" s="15" t="str">
        <x:v>Not stated in reviewed card</x:v>
      </x:c>
      <x:c r="Q3004" s="15" t="str">
        <x:v>Advertised industrial unit with warehouse space, yard/loading area.</x:v>
      </x:c>
      <x:c r="R300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4" s="15" t="str">
        <x:v>https://www.zoopla.co.uk/to-rent/commercial/details/71343489/</x:v>
      </x:c>
      <x:c r="T3004" s="15" t="str"/>
      <x:c r="U3004" s="15" t="str"/>
      <x:c r="V3004" s="15" t="str">
        <x:v>London — Enterprise Trading Estate</x:v>
      </x:c>
      <x:c r="W3004" s="15" t="str">
        <x:v>Individual unit ≤15,000 sq ft</x:v>
      </x:c>
      <x:c r="X3004" s="13" t="n">
        <x:f>IF(N3004="Yes",L3004,0)</x:f>
        <x:v>18.500295683027794</x:v>
      </x:c>
      <x:c r="Y3004" s="14" t="n">
        <x:v>1</x:v>
      </x:c>
      <x:c r="Z3004" s="13" t="str">
        <x:v>Industrial / workshop / storage</x:v>
      </x:c>
    </x:row>
    <x:row r="3005" ht="62" customHeight="1">
      <x:c r="A3005" s="13" t="str">
        <x:v>SE2025</x:v>
      </x:c>
      <x:c r="B3005" s="15" t="str">
        <x:v>London</x:v>
      </x:c>
      <x:c r="C3005" s="15" t="str">
        <x:v>Enfield</x:v>
      </x:c>
      <x:c r="D3005" s="14"/>
      <x:c r="E3005" s="13" t="str">
        <x:v>Town</x:v>
      </x:c>
      <x:c r="F3005" s="15" t="str">
        <x:v>Epsilon Trade Park</x:v>
      </x:c>
      <x:c r="G3005" s="15" t="str">
        <x:v>Unit 3 Epsilon Trade Park, Enfield EN3</x:v>
      </x:c>
      <x:c r="H3005" s="13" t="str">
        <x:v>Current</x:v>
      </x:c>
      <x:c r="I3005" s="14" t="n">
        <x:v>5499</x:v>
      </x:c>
      <x:c r="J3005" s="13" t="str">
        <x:f>IF(AND(ISNUMBER(I3005),I3005&gt;0),IF(I3005&lt;=1000,"1–1,000",IF(I3005&lt;=2500,"1,001–2,500",IF(I3005&lt;=5000,"2,501–5,000",IF(I3005&lt;=10000,"5,001–10,000","10,001–15,000")))),"5,001–10,000")</x:f>
        <x:v>5,001–10,000</x:v>
      </x:c>
      <x:c r="K3005" s="16" t="n">
        <x:v>151236</x:v>
      </x:c>
      <x:c r="L3005" s="43" t="n">
        <x:f>IF(AND(ISNUMBER(I3005),I3005&gt;0,ISNUMBER(K3005),K3005&gt;0),K3005/I3005,"n.a.")</x:f>
        <x:v>27.502454991816695</x:v>
      </x:c>
      <x:c r="M3005" s="43"/>
      <x:c r="N3005" s="13" t="str">
        <x:v>Yes</x:v>
      </x:c>
      <x:c r="O3005" s="15" t="str">
        <x:v>Not stated in reviewed card</x:v>
      </x:c>
      <x:c r="P3005" s="15" t="str">
        <x:v>Not stated in reviewed card</x:v>
      </x:c>
      <x:c r="Q3005" s="15" t="str">
        <x:v>Advertised industrial unit with trade counter use, refurbished specification.</x:v>
      </x:c>
      <x:c r="R300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5" s="15" t="str">
        <x:v>https://www.zoopla.co.uk/to-rent/commercial/details/74091401/</x:v>
      </x:c>
      <x:c r="T3005" s="15" t="str"/>
      <x:c r="U3005" s="15" t="str"/>
      <x:c r="V3005" s="15" t="str">
        <x:v>London — Epsilon Trade Park</x:v>
      </x:c>
      <x:c r="W3005" s="15" t="str">
        <x:v>Individual unit ≤15,000 sq ft</x:v>
      </x:c>
      <x:c r="X3005" s="13" t="n">
        <x:f>IF(N3005="Yes",L3005,0)</x:f>
        <x:v>27.502454991816695</x:v>
      </x:c>
      <x:c r="Y3005" s="14" t="n">
        <x:v>1</x:v>
      </x:c>
      <x:c r="Z3005" s="13" t="str">
        <x:v>Industrial / workshop / storage</x:v>
      </x:c>
    </x:row>
    <x:row r="3006" ht="62" customHeight="1">
      <x:c r="A3006" s="13" t="str">
        <x:v>SE2026</x:v>
      </x:c>
      <x:c r="B3006" s="15" t="str">
        <x:v>London</x:v>
      </x:c>
      <x:c r="C3006" s="15" t="str">
        <x:v>Heathrow</x:v>
      </x:c>
      <x:c r="D3006" s="14"/>
      <x:c r="E3006" s="13" t="str">
        <x:v>Town</x:v>
      </x:c>
      <x:c r="F3006" s="15" t="str">
        <x:v>Fairway Trading Estate</x:v>
      </x:c>
      <x:c r="G3006" s="15" t="str">
        <x:v>Unit 11 Fairway Trading Estate, Fairway Close, Heathrow TW4</x:v>
      </x:c>
      <x:c r="H3006" s="13" t="str">
        <x:v>Current</x:v>
      </x:c>
      <x:c r="I3006" s="14" t="n">
        <x:v>12370</x:v>
      </x:c>
      <x:c r="J3006" s="13" t="str">
        <x:f>IF(AND(ISNUMBER(I3006),I3006&gt;0),IF(I3006&lt;=1000,"1–1,000",IF(I3006&lt;=2500,"1,001–2,500",IF(I3006&lt;=5000,"2,501–5,000",IF(I3006&lt;=10000,"5,001–10,000","10,001–15,000")))),"10,001–15,000")</x:f>
        <x:v>10,001–15,000</x:v>
      </x:c>
      <x:c r="K3006" s="16"/>
      <x:c r="L3006" s="43" t="str">
        <x:f>IF(AND(ISNUMBER(I3006),I3006&gt;0,ISNUMBER(K3006),K3006&gt;0),K3006/I3006,"n.a.")</x:f>
        <x:v>n.a.</x:v>
      </x:c>
      <x:c r="M3006" s="43"/>
      <x:c r="N3006" s="13" t="str">
        <x:v>No</x:v>
      </x:c>
      <x:c r="O3006" s="15" t="str">
        <x:v>Not stated in reviewed card</x:v>
      </x:c>
      <x:c r="P3006" s="15" t="str">
        <x:v>Not stated in reviewed card</x:v>
      </x:c>
      <x:c r="Q3006" s="15" t="str">
        <x:v>Advertised industrial unit with warehouse space, yard/loading area.</x:v>
      </x:c>
      <x:c r="R300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06" s="15" t="str">
        <x:v>https://www.zoopla.co.uk/to-rent/commercial/details/73613827/</x:v>
      </x:c>
      <x:c r="T3006" s="15" t="str"/>
      <x:c r="U3006" s="15" t="str"/>
      <x:c r="V3006" s="15" t="str">
        <x:v>London — Fairway Trading Estate</x:v>
      </x:c>
      <x:c r="W3006" s="15" t="str">
        <x:v>Individual unit ≤15,000 sq ft</x:v>
      </x:c>
      <x:c r="X3006" s="13" t="n">
        <x:f>IF(N3006="Yes",L3006,0)</x:f>
        <x:v>0</x:v>
      </x:c>
      <x:c r="Y3006" s="14" t="n">
        <x:v>1</x:v>
      </x:c>
      <x:c r="Z3006" s="13" t="str">
        <x:v>Industrial / workshop / storage</x:v>
      </x:c>
    </x:row>
    <x:row r="3007" ht="114" customHeight="1">
      <x:c r="A3007" s="13" t="str">
        <x:v>SE2027</x:v>
      </x:c>
      <x:c r="B3007" s="15" t="str">
        <x:v>London</x:v>
      </x:c>
      <x:c r="C3007" s="15" t="str">
        <x:v>Leyton</x:v>
      </x:c>
      <x:c r="D3007" s="14"/>
      <x:c r="E3007" s="13" t="str">
        <x:v>Town</x:v>
      </x:c>
      <x:c r="F3007" s="15" t="str">
        <x:v>Fairways Business Park</x:v>
      </x:c>
      <x:c r="G3007" s="15" t="str">
        <x:v>Unit 44, Fairways Business Park, Lammas Road, Leyton, London, E10</x:v>
      </x:c>
      <x:c r="H3007" s="13" t="str">
        <x:v>Current</x:v>
      </x:c>
      <x:c r="I3007" s="14" t="n">
        <x:v>1462</x:v>
      </x:c>
      <x:c r="J3007" s="13" t="str">
        <x:f>IF(AND(ISNUMBER(I3007),I3007&gt;0),IF(I3007&lt;=1000,"1–1,000",IF(I3007&lt;=2500,"1,001–2,500",IF(I3007&lt;=5000,"2,501–5,000",IF(I3007&lt;=10000,"5,001–10,000","10,001–15,000")))),"1,001–2,500")</x:f>
        <x:v>1,001–2,500</x:v>
      </x:c>
      <x:c r="K3007" s="16" t="n">
        <x:v>31500</x:v>
      </x:c>
      <x:c r="L3007" s="43" t="n">
        <x:f>IF(AND(ISNUMBER(I3007),I3007&gt;0,ISNUMBER(K3007),K3007&gt;0),K3007/I3007,"n.a.")</x:f>
        <x:v>21.545827633378934</x:v>
      </x:c>
      <x:c r="M3007" s="43"/>
      <x:c r="N3007" s="13" t="str">
        <x:v>Yes</x:v>
      </x:c>
      <x:c r="O3007" s="15" t="str">
        <x:v>Not stated in reviewed card</x:v>
      </x:c>
      <x:c r="P3007" s="15" t="str">
        <x:v>Not stated in reviewed card</x:v>
      </x:c>
      <x:c r="Q3007" s="15" t="str">
        <x:v>Advertised industrial unit with warehouse space, mezzanine, parking.</x:v>
      </x:c>
      <x:c r="R3007" s="15" t="str">
        <x:v>Advertised to let 6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07" s="15" t="str">
        <x:v>https://www.zoopla.co.uk/to-rent/commercial/details/74518917/</x:v>
      </x:c>
      <x:c r="T3007" s="15" t="str">
        <x:v>https://www.zoopla.co.uk/to-rent/commercial/details/74492430/</x:v>
      </x:c>
      <x:c r="U3007" s="15" t="str">
        <x:v>https://www.zoopla.co.uk/to-rent/commercial/details/74435825/
https://www.rightmove.co.uk/properties/779789626074529#/?channel=COM_LET
https://www.rightmove.co.uk/properties/780877955634704#/?channel=COM_LET
https://www.rightmove.co.uk/properties/778536252857441#/?channel=COM_LET</x:v>
      </x:c>
      <x:c r="V3007" s="15" t="str">
        <x:v>London — Fairways Business Park</x:v>
      </x:c>
      <x:c r="W3007" s="15" t="str">
        <x:v>Individual unit ≤15,000 sq ft</x:v>
      </x:c>
      <x:c r="X3007" s="13" t="n">
        <x:f>IF(N3007="Yes",L3007,0)</x:f>
        <x:v>21.545827633378934</x:v>
      </x:c>
      <x:c r="Y3007" s="14" t="n">
        <x:v>1</x:v>
      </x:c>
      <x:c r="Z3007" s="13" t="str">
        <x:v>Industrial / workshop / storage</x:v>
      </x:c>
    </x:row>
    <x:row r="3008" ht="88" customHeight="1">
      <x:c r="A3008" s="13" t="str">
        <x:v>SE2028</x:v>
      </x:c>
      <x:c r="B3008" s="15" t="str">
        <x:v>London</x:v>
      </x:c>
      <x:c r="C3008" s="15" t="str">
        <x:v>Leyton</x:v>
      </x:c>
      <x:c r="D3008" s="14"/>
      <x:c r="E3008" s="13" t="str">
        <x:v>Town</x:v>
      </x:c>
      <x:c r="F3008" s="15" t="str">
        <x:v>Fairways Business Park</x:v>
      </x:c>
      <x:c r="G3008" s="15" t="str">
        <x:v>Units 22-23 Fairways Business Park, Lammas Road, Leyton, E10</x:v>
      </x:c>
      <x:c r="H3008" s="13" t="str">
        <x:v>Current</x:v>
      </x:c>
      <x:c r="I3008" s="14" t="n">
        <x:v>1979</x:v>
      </x:c>
      <x:c r="J3008" s="13" t="str">
        <x:f>IF(AND(ISNUMBER(I3008),I3008&gt;0),IF(I3008&lt;=1000,"1–1,000",IF(I3008&lt;=2500,"1,001–2,500",IF(I3008&lt;=5000,"2,501–5,000",IF(I3008&lt;=10000,"5,001–10,000","10,001–15,000")))),"1,001–2,500")</x:f>
        <x:v>1,001–2,500</x:v>
      </x:c>
      <x:c r="K3008" s="16" t="n">
        <x:v>44496</x:v>
      </x:c>
      <x:c r="L3008" s="43" t="n">
        <x:f>IF(AND(ISNUMBER(I3008),I3008&gt;0,ISNUMBER(K3008),K3008&gt;0),K3008/I3008,"n.a.")</x:f>
        <x:v>22.484082870136433</x:v>
      </x:c>
      <x:c r="M3008" s="43"/>
      <x:c r="N3008" s="13" t="str">
        <x:v>Yes</x:v>
      </x:c>
      <x:c r="O3008" s="15" t="str">
        <x:v>Not stated in reviewed card</x:v>
      </x:c>
      <x:c r="P3008" s="15" t="str">
        <x:v>electric roller shutter</x:v>
      </x:c>
      <x:c r="Q3008" s="15" t="str">
        <x:v>Advertised industrial unit with warehouse space, ancillary office accommodation.</x:v>
      </x:c>
      <x:c r="R3008"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08" s="15" t="str">
        <x:v>https://www.zoopla.co.uk/to-rent/commercial/details/72217500/</x:v>
      </x:c>
      <x:c r="T3008" s="15" t="str">
        <x:v>https://www.zoopla.co.uk/to-rent/commercial/details/72041144/</x:v>
      </x:c>
      <x:c r="U3008" s="15" t="str">
        <x:v>https://www.rightmove.co.uk/properties/773373500690144#/?channel=COM_LET
https://www.rightmove.co.uk/properties/760719533057697#/?channel=COM_LET</x:v>
      </x:c>
      <x:c r="V3008" s="15" t="str">
        <x:v>London — Fairways Business Park</x:v>
      </x:c>
      <x:c r="W3008" s="15" t="str">
        <x:v>Individual unit ≤15,000 sq ft</x:v>
      </x:c>
      <x:c r="X3008" s="13" t="n">
        <x:f>IF(N3008="Yes",L3008,0)</x:f>
        <x:v>22.484082870136433</x:v>
      </x:c>
      <x:c r="Y3008" s="14" t="n">
        <x:v>1</x:v>
      </x:c>
      <x:c r="Z3008" s="13" t="str">
        <x:v>Industrial / workshop / storage</x:v>
      </x:c>
    </x:row>
    <x:row r="3009" ht="62" customHeight="1">
      <x:c r="A3009" s="13" t="str">
        <x:v>SE2029</x:v>
      </x:c>
      <x:c r="B3009" s="15" t="str">
        <x:v>London</x:v>
      </x:c>
      <x:c r="C3009" s="15" t="str">
        <x:v>Mitcham</x:v>
      </x:c>
      <x:c r="D3009" s="14"/>
      <x:c r="E3009" s="13" t="str">
        <x:v>Town</x:v>
      </x:c>
      <x:c r="F3009" s="15" t="str">
        <x:v>Falcon Business Centre</x:v>
      </x:c>
      <x:c r="G3009" s="15" t="str">
        <x:v>Falcon Business Centre, Mitcham, London, CR4 4NA</x:v>
      </x:c>
      <x:c r="H3009" s="13" t="str">
        <x:v>Current</x:v>
      </x:c>
      <x:c r="I3009" s="14" t="n">
        <x:v>7739</x:v>
      </x:c>
      <x:c r="J3009" s="13" t="str">
        <x:f>IF(AND(ISNUMBER(I3009),I3009&gt;0),IF(I3009&lt;=1000,"1–1,000",IF(I3009&lt;=2500,"1,001–2,500",IF(I3009&lt;=5000,"2,501–5,000",IF(I3009&lt;=10000,"5,001–10,000","10,001–15,000")))),"5,001–10,000")</x:f>
        <x:v>5,001–10,000</x:v>
      </x:c>
      <x:c r="K3009" s="16"/>
      <x:c r="L3009" s="43" t="str">
        <x:f>IF(AND(ISNUMBER(I3009),I3009&gt;0,ISNUMBER(K3009),K3009&gt;0),K3009/I3009,"n.a.")</x:f>
        <x:v>n.a.</x:v>
      </x:c>
      <x:c r="M3009" s="43"/>
      <x:c r="N3009" s="13" t="str">
        <x:v>No</x:v>
      </x:c>
      <x:c r="O3009" s="15" t="str">
        <x:v>Not stated in reviewed card</x:v>
      </x:c>
      <x:c r="P3009" s="15" t="str">
        <x:v>Not stated in reviewed card</x:v>
      </x:c>
      <x:c r="Q3009" s="15" t="str">
        <x:v>Advertised industrial unit with ancillary office accommodation, mezzanine.</x:v>
      </x:c>
      <x:c r="R3009"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09" s="15" t="str">
        <x:v>https://www.zoopla.co.uk/to-rent/commercial/details/73009801/</x:v>
      </x:c>
      <x:c r="T3009" s="15" t="str">
        <x:v>https://www.rightmove.co.uk/properties/773385863528992#/?channel=COM_LET</x:v>
      </x:c>
      <x:c r="U3009" s="15" t="str"/>
      <x:c r="V3009" s="15" t="str">
        <x:v>London — Falcon Business Centre</x:v>
      </x:c>
      <x:c r="W3009" s="15" t="str">
        <x:v>Individual unit ≤15,000 sq ft</x:v>
      </x:c>
      <x:c r="X3009" s="13" t="n">
        <x:f>IF(N3009="Yes",L3009,0)</x:f>
        <x:v>0</x:v>
      </x:c>
      <x:c r="Y3009" s="14" t="n">
        <x:v>1</x:v>
      </x:c>
      <x:c r="Z3009" s="13" t="str">
        <x:v>Industrial / workshop / storage</x:v>
      </x:c>
    </x:row>
    <x:row r="3010" ht="88" customHeight="1">
      <x:c r="A3010" s="13" t="str">
        <x:v>SE2030</x:v>
      </x:c>
      <x:c r="B3010" s="15" t="str">
        <x:v>London</x:v>
      </x:c>
      <x:c r="C3010" s="15" t="str">
        <x:v>Mitcham</x:v>
      </x:c>
      <x:c r="D3010" s="14"/>
      <x:c r="E3010" s="13" t="str">
        <x:v>Town</x:v>
      </x:c>
      <x:c r="F3010" s="15" t="str">
        <x:v>Falcon Business Centre</x:v>
      </x:c>
      <x:c r="G3010" s="15" t="str">
        <x:v>Falcon Business Centre, Wandle Way, Mitcham CR4 4FG</x:v>
      </x:c>
      <x:c r="H3010" s="13" t="str">
        <x:v>Current</x:v>
      </x:c>
      <x:c r="I3010" s="14" t="n">
        <x:v>7672</x:v>
      </x:c>
      <x:c r="J3010" s="13" t="str">
        <x:f>IF(AND(ISNUMBER(I3010),I3010&gt;0),IF(I3010&lt;=1000,"1–1,000",IF(I3010&lt;=2500,"1,001–2,500",IF(I3010&lt;=5000,"2,501–5,000",IF(I3010&lt;=10000,"5,001–10,000","10,001–15,000")))),"5,001–10,000")</x:f>
        <x:v>5,001–10,000</x:v>
      </x:c>
      <x:c r="K3010" s="16" t="n">
        <x:v>164952</x:v>
      </x:c>
      <x:c r="L3010" s="43" t="n">
        <x:f>IF(AND(ISNUMBER(I3010),I3010&gt;0,ISNUMBER(K3010),K3010&gt;0),K3010/I3010,"n.a.")</x:f>
        <x:v>21.500521376433785</x:v>
      </x:c>
      <x:c r="M3010" s="43"/>
      <x:c r="N3010" s="13" t="str">
        <x:v>No</x:v>
      </x:c>
      <x:c r="O3010" s="15" t="str">
        <x:v>Not stated in reviewed card</x:v>
      </x:c>
      <x:c r="P3010" s="15" t="str">
        <x:v>Not stated in reviewed card</x:v>
      </x:c>
      <x:c r="Q3010" s="15" t="str">
        <x:v>Advertised industrial unit with warehouse space.</x:v>
      </x:c>
      <x:c r="R3010"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010" s="15" t="str">
        <x:v>https://www.zoopla.co.uk/to-rent/commercial/details/74497168/</x:v>
      </x:c>
      <x:c r="T3010" s="15" t="str">
        <x:v>https://www.rightmove.co.uk/properties/762562073858496#/?channel=COM_LET</x:v>
      </x:c>
      <x:c r="U3010" s="15" t="str"/>
      <x:c r="V3010" s="15" t="str">
        <x:v>London — Falcon Business Centre</x:v>
      </x:c>
      <x:c r="W3010" s="15" t="str">
        <x:v>Individual unit ≤15,000 sq ft</x:v>
      </x:c>
      <x:c r="X3010" s="13" t="n">
        <x:f>IF(N3010="Yes",L3010,0)</x:f>
        <x:v>0</x:v>
      </x:c>
      <x:c r="Y3010" s="14" t="n">
        <x:v>1</x:v>
      </x:c>
      <x:c r="Z3010" s="13" t="str">
        <x:v>Industrial / workshop / storage</x:v>
      </x:c>
    </x:row>
    <x:row r="3011" ht="62" customHeight="1">
      <x:c r="A3011" s="13" t="str">
        <x:v>SE2031</x:v>
      </x:c>
      <x:c r="B3011" s="15" t="str">
        <x:v>London</x:v>
      </x:c>
      <x:c r="C3011" s="15" t="str">
        <x:v>Neasden</x:v>
      </x:c>
      <x:c r="D3011" s="14"/>
      <x:c r="E3011" s="13" t="str">
        <x:v>Town</x:v>
      </x:c>
      <x:c r="F3011" s="15" t="str">
        <x:v>Falcon Park Industrial Estate</x:v>
      </x:c>
      <x:c r="G3011" s="15" t="str">
        <x:v>Unit 1 Falcon Park Industrial Estate, Neasden NW10</x:v>
      </x:c>
      <x:c r="H3011" s="13" t="str">
        <x:v>Current</x:v>
      </x:c>
      <x:c r="I3011" s="14" t="n">
        <x:v>12570</x:v>
      </x:c>
      <x:c r="J3011" s="13" t="str">
        <x:f>IF(AND(ISNUMBER(I3011),I3011&gt;0),IF(I3011&lt;=1000,"1–1,000",IF(I3011&lt;=2500,"1,001–2,500",IF(I3011&lt;=5000,"2,501–5,000",IF(I3011&lt;=10000,"5,001–10,000","10,001–15,000")))),"10,001–15,000")</x:f>
        <x:v>10,001–15,000</x:v>
      </x:c>
      <x:c r="K3011" s="16" t="n">
        <x:v>338760</x:v>
      </x:c>
      <x:c r="L3011" s="43" t="n">
        <x:f>IF(AND(ISNUMBER(I3011),I3011&gt;0,ISNUMBER(K3011),K3011&gt;0),K3011/I3011,"n.a.")</x:f>
        <x:v>26.949880668257755</x:v>
      </x:c>
      <x:c r="M3011" s="43"/>
      <x:c r="N3011" s="13" t="str">
        <x:v>Yes</x:v>
      </x:c>
      <x:c r="O3011" s="15" t="str">
        <x:v>Not stated in reviewed card</x:v>
      </x:c>
      <x:c r="P3011" s="15" t="str">
        <x:v>Not stated in reviewed card</x:v>
      </x:c>
      <x:c r="Q3011" s="15" t="str">
        <x:v>Advertised industrial unit with warehouse space.</x:v>
      </x:c>
      <x:c r="R301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1" s="15" t="str">
        <x:v>https://www.zoopla.co.uk/to-rent/commercial/details/73862374/</x:v>
      </x:c>
      <x:c r="T3011" s="15" t="str"/>
      <x:c r="U3011" s="15" t="str"/>
      <x:c r="V3011" s="15" t="str">
        <x:v>London — Falcon Park Industrial Estate</x:v>
      </x:c>
      <x:c r="W3011" s="15" t="str">
        <x:v>Individual unit ≤15,000 sq ft</x:v>
      </x:c>
      <x:c r="X3011" s="13" t="n">
        <x:f>IF(N3011="Yes",L3011,0)</x:f>
        <x:v>26.949880668257755</x:v>
      </x:c>
      <x:c r="Y3011" s="14" t="n">
        <x:v>1</x:v>
      </x:c>
      <x:c r="Z3011" s="13" t="str">
        <x:v>Industrial / workshop / storage</x:v>
      </x:c>
    </x:row>
    <x:row r="3012" ht="75" customHeight="1">
      <x:c r="A3012" s="13" t="str">
        <x:v>SE2032</x:v>
      </x:c>
      <x:c r="B3012" s="15" t="str">
        <x:v>London</x:v>
      </x:c>
      <x:c r="C3012" s="15" t="str">
        <x:v>Neasden</x:v>
      </x:c>
      <x:c r="D3012" s="14"/>
      <x:c r="E3012" s="13" t="str">
        <x:v>Town</x:v>
      </x:c>
      <x:c r="F3012" s="15" t="str">
        <x:v>Falcon Park Industrial Estate</x:v>
      </x:c>
      <x:c r="G3012" s="15" t="str">
        <x:v>Unit 10 Falcon Park Industrial Estate, Neasden NW10</x:v>
      </x:c>
      <x:c r="H3012" s="13" t="str">
        <x:v>Current</x:v>
      </x:c>
      <x:c r="I3012" s="14" t="n">
        <x:v>10053</x:v>
      </x:c>
      <x:c r="J3012" s="13" t="str">
        <x:f>IF(AND(ISNUMBER(I3012),I3012&gt;0),IF(I3012&lt;=1000,"1–1,000",IF(I3012&lt;=2500,"1,001–2,500",IF(I3012&lt;=5000,"2,501–5,000",IF(I3012&lt;=10000,"5,001–10,000","10,001–15,000")))),"10,001–15,000")</x:f>
        <x:v>10,001–15,000</x:v>
      </x:c>
      <x:c r="K3012" s="16" t="n">
        <x:v>270924</x:v>
      </x:c>
      <x:c r="L3012" s="43" t="n">
        <x:f>IF(AND(ISNUMBER(I3012),I3012&gt;0,ISNUMBER(K3012),K3012&gt;0),K3012/I3012,"n.a.")</x:f>
        <x:v>26.94956729334527</x:v>
      </x:c>
      <x:c r="M3012" s="43"/>
      <x:c r="N3012" s="13" t="str">
        <x:v>Yes</x:v>
      </x:c>
      <x:c r="O3012" s="15" t="str">
        <x:v>Not stated in reviewed card</x:v>
      </x:c>
      <x:c r="P3012" s="15" t="str">
        <x:v>Not stated in reviewed card</x:v>
      </x:c>
      <x:c r="Q3012" s="15" t="str">
        <x:v>Advertised industrial unit with warehouse space, refurbished specification.</x:v>
      </x:c>
      <x:c r="R301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2" s="15" t="str">
        <x:v>https://www.zoopla.co.uk/to-rent/commercial/details/72332914/</x:v>
      </x:c>
      <x:c r="T3012" s="15" t="str">
        <x:v>https://www.rightmove.co.uk/properties/158502074#/?channel=COM_LET</x:v>
      </x:c>
      <x:c r="U3012" s="15" t="str"/>
      <x:c r="V3012" s="15" t="str">
        <x:v>London — Falcon Park Industrial Estate</x:v>
      </x:c>
      <x:c r="W3012" s="15" t="str">
        <x:v>Individual unit ≤15,000 sq ft</x:v>
      </x:c>
      <x:c r="X3012" s="13" t="n">
        <x:f>IF(N3012="Yes",L3012,0)</x:f>
        <x:v>26.94956729334527</x:v>
      </x:c>
      <x:c r="Y3012" s="14" t="n">
        <x:v>1</x:v>
      </x:c>
      <x:c r="Z3012" s="13" t="str">
        <x:v>Industrial / workshop / storage</x:v>
      </x:c>
    </x:row>
    <x:row r="3013" ht="62" customHeight="1">
      <x:c r="A3013" s="13" t="str">
        <x:v>SE2033</x:v>
      </x:c>
      <x:c r="B3013" s="15" t="str">
        <x:v>London</x:v>
      </x:c>
      <x:c r="C3013" s="15" t="str">
        <x:v>Neasden</x:v>
      </x:c>
      <x:c r="D3013" s="14"/>
      <x:c r="E3013" s="13" t="str">
        <x:v>Town</x:v>
      </x:c>
      <x:c r="F3013" s="15" t="str">
        <x:v>Falcon Park Industrial Estate</x:v>
      </x:c>
      <x:c r="G3013" s="15" t="str">
        <x:v>Unit 6 Falcon Park Industrial Estate, Neasden NW10</x:v>
      </x:c>
      <x:c r="H3013" s="13" t="str">
        <x:v>Current</x:v>
      </x:c>
      <x:c r="I3013" s="14" t="n">
        <x:v>7871</x:v>
      </x:c>
      <x:c r="J3013" s="13" t="str">
        <x:f>IF(AND(ISNUMBER(I3013),I3013&gt;0),IF(I3013&lt;=1000,"1–1,000",IF(I3013&lt;=2500,"1,001–2,500",IF(I3013&lt;=5000,"2,501–5,000",IF(I3013&lt;=10000,"5,001–10,000","10,001–15,000")))),"5,001–10,000")</x:f>
        <x:v>5,001–10,000</x:v>
      </x:c>
      <x:c r="K3013" s="16" t="n">
        <x:v>212124</x:v>
      </x:c>
      <x:c r="L3013" s="43" t="n">
        <x:f>IF(AND(ISNUMBER(I3013),I3013&gt;0,ISNUMBER(K3013),K3013&gt;0),K3013/I3013,"n.a.")</x:f>
        <x:v>26.9500698767628</x:v>
      </x:c>
      <x:c r="M3013" s="43"/>
      <x:c r="N3013" s="13" t="str">
        <x:v>Yes</x:v>
      </x:c>
      <x:c r="O3013" s="15" t="str">
        <x:v>Not stated in reviewed card</x:v>
      </x:c>
      <x:c r="P3013" s="15" t="str">
        <x:v>Not stated in reviewed card</x:v>
      </x:c>
      <x:c r="Q3013" s="15" t="str">
        <x:v>Advertised industrial unit with warehouse space.</x:v>
      </x:c>
      <x:c r="R301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3" s="15" t="str">
        <x:v>https://www.zoopla.co.uk/to-rent/commercial/details/73252188/</x:v>
      </x:c>
      <x:c r="T3013" s="15" t="str"/>
      <x:c r="U3013" s="15" t="str"/>
      <x:c r="V3013" s="15" t="str">
        <x:v>London — Falcon Park Industrial Estate</x:v>
      </x:c>
      <x:c r="W3013" s="15" t="str">
        <x:v>Individual unit ≤15,000 sq ft</x:v>
      </x:c>
      <x:c r="X3013" s="13" t="n">
        <x:f>IF(N3013="Yes",L3013,0)</x:f>
        <x:v>26.9500698767628</x:v>
      </x:c>
      <x:c r="Y3013" s="14" t="n">
        <x:v>1</x:v>
      </x:c>
      <x:c r="Z3013" s="13" t="str">
        <x:v>Industrial / workshop / storage</x:v>
      </x:c>
    </x:row>
    <x:row r="3014" ht="62" customHeight="1">
      <x:c r="A3014" s="13" t="str">
        <x:v>SE2034</x:v>
      </x:c>
      <x:c r="B3014" s="15" t="str">
        <x:v>London</x:v>
      </x:c>
      <x:c r="C3014" s="15" t="str">
        <x:v>Feltham</x:v>
      </x:c>
      <x:c r="D3014" s="14"/>
      <x:c r="E3014" s="13" t="str">
        <x:v>Town</x:v>
      </x:c>
      <x:c r="F3014" s="15" t="str">
        <x:v>Felthambrook Industrial Estate</x:v>
      </x:c>
      <x:c r="G3014" s="15" t="str">
        <x:v>Unit 9, Felthambrook Industrial Estate, Felthambrook Way, Feltham TW13</x:v>
      </x:c>
      <x:c r="H3014" s="13" t="str">
        <x:v>Current</x:v>
      </x:c>
      <x:c r="I3014" s="14" t="n">
        <x:v>4559</x:v>
      </x:c>
      <x:c r="J3014" s="13" t="str">
        <x:f>IF(AND(ISNUMBER(I3014),I3014&gt;0),IF(I3014&lt;=1000,"1–1,000",IF(I3014&lt;=2500,"1,001–2,500",IF(I3014&lt;=5000,"2,501–5,000",IF(I3014&lt;=10000,"5,001–10,000","10,001–15,000")))),"2,501–5,000")</x:f>
        <x:v>2,501–5,000</x:v>
      </x:c>
      <x:c r="K3014" s="16"/>
      <x:c r="L3014" s="43" t="str">
        <x:f>IF(AND(ISNUMBER(I3014),I3014&gt;0,ISNUMBER(K3014),K3014&gt;0),K3014/I3014,"n.a.")</x:f>
        <x:v>n.a.</x:v>
      </x:c>
      <x:c r="M3014" s="43"/>
      <x:c r="N3014" s="13" t="str">
        <x:v>No</x:v>
      </x:c>
      <x:c r="O3014" s="15" t="str">
        <x:v>Not stated in reviewed card</x:v>
      </x:c>
      <x:c r="P3014" s="15" t="str">
        <x:v>Not stated in reviewed card</x:v>
      </x:c>
      <x:c r="Q3014" s="15" t="str">
        <x:v>Advertised industrial unit with warehouse space, yard/loading area.</x:v>
      </x:c>
      <x:c r="R301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14" s="15" t="str">
        <x:v>https://www.zoopla.co.uk/to-rent/commercial/details/72833864/</x:v>
      </x:c>
      <x:c r="T3014" s="15" t="str">
        <x:v>https://www.zoopla.co.uk/to-rent/commercial/details/72758719/</x:v>
      </x:c>
      <x:c r="U3014" s="15" t="str"/>
      <x:c r="V3014" s="15" t="str">
        <x:v>London — Felthambrook Industrial Estate</x:v>
      </x:c>
      <x:c r="W3014" s="15" t="str">
        <x:v>Individual unit ≤15,000 sq ft</x:v>
      </x:c>
      <x:c r="X3014" s="13" t="n">
        <x:f>IF(N3014="Yes",L3014,0)</x:f>
        <x:v>0</x:v>
      </x:c>
      <x:c r="Y3014" s="14" t="n">
        <x:v>1</x:v>
      </x:c>
      <x:c r="Z3014" s="13" t="str">
        <x:v>Industrial / workshop / storage</x:v>
      </x:c>
    </x:row>
    <x:row r="3015" ht="62" customHeight="1">
      <x:c r="A3015" s="13" t="str">
        <x:v>SE2035</x:v>
      </x:c>
      <x:c r="B3015" s="15" t="str">
        <x:v>London</x:v>
      </x:c>
      <x:c r="C3015" s="15" t="str">
        <x:v>Finchley</x:v>
      </x:c>
      <x:c r="D3015" s="14"/>
      <x:c r="E3015" s="13" t="str">
        <x:v>Town</x:v>
      </x:c>
      <x:c r="F3015" s="15" t="str">
        <x:v>Finchley Industrial Estate</x:v>
      </x:c>
      <x:c r="G3015" s="15" t="str">
        <x:v>Unit 7 Finchley Industrial Estate, 879 High Road, Finchley N12</x:v>
      </x:c>
      <x:c r="H3015" s="13" t="str">
        <x:v>Current</x:v>
      </x:c>
      <x:c r="I3015" s="14" t="n">
        <x:v>6779</x:v>
      </x:c>
      <x:c r="J3015" s="13" t="str">
        <x:f>IF(AND(ISNUMBER(I3015),I3015&gt;0),IF(I3015&lt;=1000,"1–1,000",IF(I3015&lt;=2500,"1,001–2,500",IF(I3015&lt;=5000,"2,501–5,000",IF(I3015&lt;=10000,"5,001–10,000","10,001–15,000")))),"5,001–10,000")</x:f>
        <x:v>5,001–10,000</x:v>
      </x:c>
      <x:c r="K3015" s="16" t="n">
        <x:v>180000</x:v>
      </x:c>
      <x:c r="L3015" s="43" t="n">
        <x:f>IF(AND(ISNUMBER(I3015),I3015&gt;0,ISNUMBER(K3015),K3015&gt;0),K3015/I3015,"n.a.")</x:f>
        <x:v>26.55258887741555</x:v>
      </x:c>
      <x:c r="M3015" s="43"/>
      <x:c r="N3015" s="13" t="str">
        <x:v>Yes</x:v>
      </x:c>
      <x:c r="O3015" s="15" t="str">
        <x:v>Not stated in reviewed card</x:v>
      </x:c>
      <x:c r="P3015" s="15" t="str">
        <x:v>Not stated in reviewed card</x:v>
      </x:c>
      <x:c r="Q3015" s="15" t="str">
        <x:v>Advertised industrial unit with warehouse space.</x:v>
      </x:c>
      <x:c r="R301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5" s="15" t="str">
        <x:v>https://www.zoopla.co.uk/to-rent/commercial/details/73862287/</x:v>
      </x:c>
      <x:c r="T3015" s="15" t="str"/>
      <x:c r="U3015" s="15" t="str"/>
      <x:c r="V3015" s="15" t="str">
        <x:v>London — Finchley Industrial Estate</x:v>
      </x:c>
      <x:c r="W3015" s="15" t="str">
        <x:v>Individual unit ≤15,000 sq ft</x:v>
      </x:c>
      <x:c r="X3015" s="13" t="n">
        <x:f>IF(N3015="Yes",L3015,0)</x:f>
        <x:v>26.55258887741555</x:v>
      </x:c>
      <x:c r="Y3015" s="14" t="n">
        <x:v>1</x:v>
      </x:c>
      <x:c r="Z3015" s="13" t="str">
        <x:v>Industrial / workshop / storage</x:v>
      </x:c>
    </x:row>
    <x:row r="3016" ht="62" customHeight="1">
      <x:c r="A3016" s="13" t="str">
        <x:v>SE2036</x:v>
      </x:c>
      <x:c r="B3016" s="15" t="str">
        <x:v>London</x:v>
      </x:c>
      <x:c r="C3016" s="15" t="str">
        <x:v>Isleworth</x:v>
      </x:c>
      <x:c r="D3016" s="14"/>
      <x:c r="E3016" s="13" t="str">
        <x:v>Town</x:v>
      </x:c>
      <x:c r="F3016" s="15" t="str">
        <x:v>Fleming Way Trading Estate</x:v>
      </x:c>
      <x:c r="G3016" s="15" t="str">
        <x:v>Unit 4 Fleming Way Trading Estate, Worton Road, Isleworth, TW7 6EU</x:v>
      </x:c>
      <x:c r="H3016" s="13" t="str">
        <x:v>Current</x:v>
      </x:c>
      <x:c r="I3016" s="14" t="n">
        <x:v>9610</x:v>
      </x:c>
      <x:c r="J3016" s="13" t="str">
        <x:f>IF(AND(ISNUMBER(I3016),I3016&gt;0),IF(I3016&lt;=1000,"1–1,000",IF(I3016&lt;=2500,"1,001–2,500",IF(I3016&lt;=5000,"2,501–5,000",IF(I3016&lt;=10000,"5,001–10,000","10,001–15,000")))),"5,001–10,000")</x:f>
        <x:v>5,001–10,000</x:v>
      </x:c>
      <x:c r="K3016" s="16"/>
      <x:c r="L3016" s="43" t="str">
        <x:f>IF(AND(ISNUMBER(I3016),I3016&gt;0,ISNUMBER(K3016),K3016&gt;0),K3016/I3016,"n.a.")</x:f>
        <x:v>n.a.</x:v>
      </x:c>
      <x:c r="M3016" s="43"/>
      <x:c r="N3016" s="13" t="str">
        <x:v>No</x:v>
      </x:c>
      <x:c r="O3016" s="15" t="str">
        <x:v>Not stated in reviewed card</x:v>
      </x:c>
      <x:c r="P3016" s="15" t="str">
        <x:v>Not stated in reviewed card</x:v>
      </x:c>
      <x:c r="Q3016" s="15" t="str">
        <x:v>Advertised industrial unit with warehouse space, trade counter use.</x:v>
      </x:c>
      <x:c r="R301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16" s="15" t="str">
        <x:v>https://www.rightmove.co.uk/properties/773357230980049#/?channel=COM_LET</x:v>
      </x:c>
      <x:c r="T3016" s="15" t="str"/>
      <x:c r="U3016" s="15" t="str"/>
      <x:c r="V3016" s="15" t="str">
        <x:v>London — Fleming Way Trading Estate</x:v>
      </x:c>
      <x:c r="W3016" s="15" t="str">
        <x:v>Individual unit ≤15,000 sq ft</x:v>
      </x:c>
      <x:c r="X3016" s="13" t="n">
        <x:f>IF(N3016="Yes",L3016,0)</x:f>
        <x:v>0</x:v>
      </x:c>
      <x:c r="Y3016" s="14" t="n">
        <x:v>1</x:v>
      </x:c>
      <x:c r="Z3016" s="13" t="str">
        <x:v>Industrial / workshop / storage</x:v>
      </x:c>
    </x:row>
    <x:row r="3017" ht="62" customHeight="1">
      <x:c r="A3017" s="13" t="str">
        <x:v>SE2037</x:v>
      </x:c>
      <x:c r="B3017" s="15" t="str">
        <x:v>London</x:v>
      </x:c>
      <x:c r="C3017" s="15" t="str">
        <x:v>Leyton</x:v>
      </x:c>
      <x:c r="D3017" s="14"/>
      <x:c r="E3017" s="13" t="str">
        <x:v>Town</x:v>
      </x:c>
      <x:c r="F3017" s="15" t="str">
        <x:v>Forest Business Park</x:v>
      </x:c>
      <x:c r="G3017" s="15" t="str">
        <x:v>Forest Business Park, Argall Avenue, Leyton E10</x:v>
      </x:c>
      <x:c r="H3017" s="13" t="str">
        <x:v>Current</x:v>
      </x:c>
      <x:c r="I3017" s="14" t="n">
        <x:v>7165</x:v>
      </x:c>
      <x:c r="J3017" s="13" t="str">
        <x:f>IF(AND(ISNUMBER(I3017),I3017&gt;0),IF(I3017&lt;=1000,"1–1,000",IF(I3017&lt;=2500,"1,001–2,500",IF(I3017&lt;=5000,"2,501–5,000",IF(I3017&lt;=10000,"5,001–10,000","10,001–15,000")))),"5,001–10,000")</x:f>
        <x:v>5,001–10,000</x:v>
      </x:c>
      <x:c r="K3017" s="16" t="n">
        <x:v>97500</x:v>
      </x:c>
      <x:c r="L3017" s="43" t="n">
        <x:f>IF(AND(ISNUMBER(I3017),I3017&gt;0,ISNUMBER(K3017),K3017&gt;0),K3017/I3017,"n.a.")</x:f>
        <x:v>13.60781577110956</x:v>
      </x:c>
      <x:c r="M3017" s="43"/>
      <x:c r="N3017" s="13" t="str">
        <x:v>Yes</x:v>
      </x:c>
      <x:c r="O3017" s="15" t="str">
        <x:v>Not stated in reviewed card</x:v>
      </x:c>
      <x:c r="P3017" s="15" t="str">
        <x:v>Not stated in reviewed card</x:v>
      </x:c>
      <x:c r="Q3017" s="15" t="str">
        <x:v>Advertised industrial unit with warehouse space.</x:v>
      </x:c>
      <x:c r="R301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7" s="15" t="str">
        <x:v>https://www.zoopla.co.uk/to-rent/commercial/details/73231245/</x:v>
      </x:c>
      <x:c r="T3017" s="15" t="str"/>
      <x:c r="U3017" s="15" t="str"/>
      <x:c r="V3017" s="15" t="str">
        <x:v>London — Forest Business Park</x:v>
      </x:c>
      <x:c r="W3017" s="15" t="str">
        <x:v>Individual unit ≤15,000 sq ft</x:v>
      </x:c>
      <x:c r="X3017" s="13" t="n">
        <x:f>IF(N3017="Yes",L3017,0)</x:f>
        <x:v>13.60781577110956</x:v>
      </x:c>
      <x:c r="Y3017" s="14" t="n">
        <x:v>1</x:v>
      </x:c>
      <x:c r="Z3017" s="13" t="str">
        <x:v>Industrial / workshop / storage</x:v>
      </x:c>
    </x:row>
    <x:row r="3018" ht="62" customHeight="1">
      <x:c r="A3018" s="13" t="str">
        <x:v>SE2038</x:v>
      </x:c>
      <x:c r="B3018" s="15" t="str">
        <x:v>London</x:v>
      </x:c>
      <x:c r="C3018" s="15" t="str">
        <x:v>Leyton</x:v>
      </x:c>
      <x:c r="D3018" s="14"/>
      <x:c r="E3018" s="13" t="str">
        <x:v>Town</x:v>
      </x:c>
      <x:c r="F3018" s="15" t="str">
        <x:v>Forest Business Park</x:v>
      </x:c>
      <x:c r="G3018" s="15" t="str">
        <x:v>Forest Business Park, Argall Avenue, Leyton, Waltham Forest</x:v>
      </x:c>
      <x:c r="H3018" s="13" t="str">
        <x:v>Current</x:v>
      </x:c>
      <x:c r="I3018" s="14" t="n">
        <x:v>3464</x:v>
      </x:c>
      <x:c r="J3018" s="13" t="str">
        <x:f>IF(AND(ISNUMBER(I3018),I3018&gt;0),IF(I3018&lt;=1000,"1–1,000",IF(I3018&lt;=2500,"1,001–2,500",IF(I3018&lt;=5000,"2,501–5,000",IF(I3018&lt;=10000,"5,001–10,000","10,001–15,000")))),"2,501–5,000")</x:f>
        <x:v>2,501–5,000</x:v>
      </x:c>
      <x:c r="K3018" s="16" t="n">
        <x:v>54996</x:v>
      </x:c>
      <x:c r="L3018" s="43" t="n">
        <x:f>IF(AND(ISNUMBER(I3018),I3018&gt;0,ISNUMBER(K3018),K3018&gt;0),K3018/I3018,"n.a.")</x:f>
        <x:v>15.876443418013857</x:v>
      </x:c>
      <x:c r="M3018" s="43"/>
      <x:c r="N3018" s="13" t="str">
        <x:v>Yes</x:v>
      </x:c>
      <x:c r="O3018" s="15" t="str">
        <x:v>ceiling height</x:v>
      </x:c>
      <x:c r="P3018" s="15" t="str">
        <x:v>Not stated in reviewed card</x:v>
      </x:c>
      <x:c r="Q3018" s="15" t="str">
        <x:v>Advertised industrial unit with warehouse space.</x:v>
      </x:c>
      <x:c r="R301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8" s="15" t="str">
        <x:v>https://www.rightmove.co.uk/properties/778301554207905#/?channel=COM_LET</x:v>
      </x:c>
      <x:c r="T3018" s="15" t="str"/>
      <x:c r="U3018" s="15" t="str"/>
      <x:c r="V3018" s="15" t="str">
        <x:v>London — Forest Business Park</x:v>
      </x:c>
      <x:c r="W3018" s="15" t="str">
        <x:v>Individual unit ≤15,000 sq ft</x:v>
      </x:c>
      <x:c r="X3018" s="13" t="n">
        <x:f>IF(N3018="Yes",L3018,0)</x:f>
        <x:v>15.876443418013857</x:v>
      </x:c>
      <x:c r="Y3018" s="14" t="n">
        <x:v>1</x:v>
      </x:c>
      <x:c r="Z3018" s="13" t="str">
        <x:v>Industrial / workshop / storage</x:v>
      </x:c>
    </x:row>
    <x:row r="3019" ht="88" customHeight="1">
      <x:c r="A3019" s="13" t="str">
        <x:v>SE2039</x:v>
      </x:c>
      <x:c r="B3019" s="15" t="str">
        <x:v>London</x:v>
      </x:c>
      <x:c r="C3019" s="15" t="str">
        <x:v>Leyton</x:v>
      </x:c>
      <x:c r="D3019" s="14"/>
      <x:c r="E3019" s="13" t="str">
        <x:v>Town</x:v>
      </x:c>
      <x:c r="F3019" s="15" t="str">
        <x:v>Forest Business Park</x:v>
      </x:c>
      <x:c r="G3019" s="15" t="str">
        <x:v>Forest Business Park, Leyton E10</x:v>
      </x:c>
      <x:c r="H3019" s="13" t="str">
        <x:v>Current</x:v>
      </x:c>
      <x:c r="I3019" s="14" t="n">
        <x:v>5539</x:v>
      </x:c>
      <x:c r="J3019" s="13" t="str">
        <x:f>IF(AND(ISNUMBER(I3019),I3019&gt;0),IF(I3019&lt;=1000,"1–1,000",IF(I3019&lt;=2500,"1,001–2,500",IF(I3019&lt;=5000,"2,501–5,000",IF(I3019&lt;=10000,"5,001–10,000","10,001–15,000")))),"5,001–10,000")</x:f>
        <x:v>5,001–10,000</x:v>
      </x:c>
      <x:c r="K3019" s="16" t="n">
        <x:v>80004</x:v>
      </x:c>
      <x:c r="L3019" s="43" t="n">
        <x:f>IF(AND(ISNUMBER(I3019),I3019&gt;0,ISNUMBER(K3019),K3019&gt;0),K3019/I3019,"n.a.")</x:f>
        <x:v>14.443762411987723</x:v>
      </x:c>
      <x:c r="M3019" s="43"/>
      <x:c r="N3019" s="13" t="str">
        <x:v>No</x:v>
      </x:c>
      <x:c r="O3019" s="15" t="str">
        <x:v>Not stated in reviewed card</x:v>
      </x:c>
      <x:c r="P3019" s="15" t="str">
        <x:v>Not stated in reviewed card</x:v>
      </x:c>
      <x:c r="Q3019" s="15" t="str">
        <x:v>Advertised industrial unit with warehouse space.</x:v>
      </x:c>
      <x:c r="R3019" s="15" t="str">
        <x:v>Advertised to let 2 agent/portal adverts reconciled to one demise; no additional unit count. Conflicting advertised annual/annualised asks: £50,004, £80,004.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19" s="15" t="str">
        <x:v>https://www.zoopla.co.uk/to-rent/commercial/details/73073174/</x:v>
      </x:c>
      <x:c r="T3019" s="15" t="str">
        <x:v>https://www.zoopla.co.uk/to-rent/commercial/details/73060104/</x:v>
      </x:c>
      <x:c r="U3019" s="15" t="str"/>
      <x:c r="V3019" s="15" t="str">
        <x:v>London — Forest Business Park</x:v>
      </x:c>
      <x:c r="W3019" s="15" t="str">
        <x:v>Individual unit ≤15,000 sq ft</x:v>
      </x:c>
      <x:c r="X3019" s="13" t="n">
        <x:f>IF(N3019="Yes",L3019,0)</x:f>
        <x:v>0</x:v>
      </x:c>
      <x:c r="Y3019" s="14" t="n">
        <x:v>1</x:v>
      </x:c>
      <x:c r="Z3019" s="13" t="str">
        <x:v>Industrial / workshop / storage</x:v>
      </x:c>
    </x:row>
    <x:row r="3020" ht="62" customHeight="1">
      <x:c r="A3020" s="13" t="str">
        <x:v>SE2040</x:v>
      </x:c>
      <x:c r="B3020" s="15" t="str">
        <x:v>London</x:v>
      </x:c>
      <x:c r="C3020" s="15" t="str">
        <x:v>Beckenham</x:v>
      </x:c>
      <x:c r="D3020" s="14"/>
      <x:c r="E3020" s="13" t="str">
        <x:v>Town</x:v>
      </x:c>
      <x:c r="F3020" s="15" t="str">
        <x:v>Gardner Industrial Estate</x:v>
      </x:c>
      <x:c r="G3020" s="15" t="str">
        <x:v>Unit 15 Gardner Industrial Estate, Kent House Lane, Beckenham, Kent, BR3</x:v>
      </x:c>
      <x:c r="H3020" s="13" t="str">
        <x:v>Current</x:v>
      </x:c>
      <x:c r="I3020" s="14" t="n">
        <x:v>2927</x:v>
      </x:c>
      <x:c r="J3020" s="13" t="str">
        <x:f>IF(AND(ISNUMBER(I3020),I3020&gt;0),IF(I3020&lt;=1000,"1–1,000",IF(I3020&lt;=2500,"1,001–2,500",IF(I3020&lt;=5000,"2,501–5,000",IF(I3020&lt;=10000,"5,001–10,000","10,001–15,000")))),"2,501–5,000")</x:f>
        <x:v>2,501–5,000</x:v>
      </x:c>
      <x:c r="K3020" s="16"/>
      <x:c r="L3020" s="43" t="str">
        <x:f>IF(AND(ISNUMBER(I3020),I3020&gt;0,ISNUMBER(K3020),K3020&gt;0),K3020/I3020,"n.a.")</x:f>
        <x:v>n.a.</x:v>
      </x:c>
      <x:c r="M3020" s="43"/>
      <x:c r="N3020" s="13" t="str">
        <x:v>No</x:v>
      </x:c>
      <x:c r="O3020" s="15" t="str">
        <x:v>Not stated in reviewed card</x:v>
      </x:c>
      <x:c r="P3020" s="15" t="str">
        <x:v>full height (4m) roller shutter; loading door; three vehicles in addition to a loading area to the front of the shutter</x:v>
      </x:c>
      <x:c r="Q3020" s="15" t="str">
        <x:v>Advertised industrial unit with warehouse space, ancillary office accommodation, parking.</x:v>
      </x:c>
      <x:c r="R302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0" s="15" t="str">
        <x:v>https://www.rightmove.co.uk/properties/760575167100369#/?channel=COM_LET</x:v>
      </x:c>
      <x:c r="T3020" s="15" t="str"/>
      <x:c r="U3020" s="15" t="str"/>
      <x:c r="V3020" s="15" t="str">
        <x:v>London — Gardner Industrial Estate</x:v>
      </x:c>
      <x:c r="W3020" s="15" t="str">
        <x:v>Individual unit ≤15,000 sq ft</x:v>
      </x:c>
      <x:c r="X3020" s="13" t="n">
        <x:f>IF(N3020="Yes",L3020,0)</x:f>
        <x:v>0</x:v>
      </x:c>
      <x:c r="Y3020" s="14" t="n">
        <x:v>1</x:v>
      </x:c>
      <x:c r="Z3020" s="13" t="str">
        <x:v>Industrial / workshop / storage</x:v>
      </x:c>
    </x:row>
    <x:row r="3021" ht="62" customHeight="1">
      <x:c r="A3021" s="13" t="str">
        <x:v>SE2041</x:v>
      </x:c>
      <x:c r="B3021" s="15" t="str">
        <x:v>London</x:v>
      </x:c>
      <x:c r="C3021" s="15" t="str">
        <x:v>Beckenham</x:v>
      </x:c>
      <x:c r="D3021" s="14"/>
      <x:c r="E3021" s="13" t="str">
        <x:v>Town</x:v>
      </x:c>
      <x:c r="F3021" s="15" t="str">
        <x:v>Gardner Industrial Estate</x:v>
      </x:c>
      <x:c r="G3021" s="15" t="str">
        <x:v>Unit 5, Gardner Industrial Estate, Kent House Lane, Beckenham, Kent, BR3</x:v>
      </x:c>
      <x:c r="H3021" s="13" t="str">
        <x:v>Current</x:v>
      </x:c>
      <x:c r="I3021" s="14" t="n">
        <x:v>3169</x:v>
      </x:c>
      <x:c r="J3021" s="13" t="str">
        <x:f>IF(AND(ISNUMBER(I3021),I3021&gt;0),IF(I3021&lt;=1000,"1–1,000",IF(I3021&lt;=2500,"1,001–2,500",IF(I3021&lt;=5000,"2,501–5,000",IF(I3021&lt;=10000,"5,001–10,000","10,001–15,000")))),"2,501–5,000")</x:f>
        <x:v>2,501–5,000</x:v>
      </x:c>
      <x:c r="K3021" s="16"/>
      <x:c r="L3021" s="43" t="str">
        <x:f>IF(AND(ISNUMBER(I3021),I3021&gt;0,ISNUMBER(K3021),K3021&gt;0),K3021/I3021,"n.a.")</x:f>
        <x:v>n.a.</x:v>
      </x:c>
      <x:c r="M3021" s="43"/>
      <x:c r="N3021" s="13" t="str">
        <x:v>No</x:v>
      </x:c>
      <x:c r="O3021" s="15" t="str">
        <x:v>Not stated in reviewed card</x:v>
      </x:c>
      <x:c r="P3021" s="15" t="str">
        <x:v>5 comprises a single storey industrial unit with manual roller shutter</x:v>
      </x:c>
      <x:c r="Q3021" s="15" t="str">
        <x:v>Advertised industrial unit with parking.</x:v>
      </x:c>
      <x:c r="R302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1" s="15" t="str">
        <x:v>https://www.rightmove.co.uk/properties/760575181779872#/?channel=COM_LET</x:v>
      </x:c>
      <x:c r="T3021" s="15" t="str"/>
      <x:c r="U3021" s="15" t="str"/>
      <x:c r="V3021" s="15" t="str">
        <x:v>London — Gardner Industrial Estate</x:v>
      </x:c>
      <x:c r="W3021" s="15" t="str">
        <x:v>Individual unit ≤15,000 sq ft</x:v>
      </x:c>
      <x:c r="X3021" s="13" t="n">
        <x:f>IF(N3021="Yes",L3021,0)</x:f>
        <x:v>0</x:v>
      </x:c>
      <x:c r="Y3021" s="14" t="n">
        <x:v>1</x:v>
      </x:c>
      <x:c r="Z3021" s="13" t="str">
        <x:v>Industrial / workshop / storage</x:v>
      </x:c>
    </x:row>
    <x:row r="3022" ht="62" customHeight="1">
      <x:c r="A3022" s="13" t="str">
        <x:v>SE2042</x:v>
      </x:c>
      <x:c r="B3022" s="15" t="str">
        <x:v>London</x:v>
      </x:c>
      <x:c r="C3022" s="15" t="str">
        <x:v>London (SE26)</x:v>
      </x:c>
      <x:c r="D3022" s="14"/>
      <x:c r="E3022" s="13" t="str">
        <x:v>Town</x:v>
      </x:c>
      <x:c r="F3022" s="15" t="str">
        <x:v>Gateway Business Centre</x:v>
      </x:c>
      <x:c r="G3022" s="15" t="str">
        <x:v>The New Powerhouse, Gateway Business Centre, Kangley Bridge Road, Sydenham, SE26 5AN</x:v>
      </x:c>
      <x:c r="H3022" s="13" t="str">
        <x:v>Current</x:v>
      </x:c>
      <x:c r="I3022" s="14" t="n">
        <x:v>14843</x:v>
      </x:c>
      <x:c r="J3022" s="13" t="str">
        <x:f>IF(AND(ISNUMBER(I3022),I3022&gt;0),IF(I3022&lt;=1000,"1–1,000",IF(I3022&lt;=2500,"1,001–2,500",IF(I3022&lt;=5000,"2,501–5,000",IF(I3022&lt;=10000,"5,001–10,000","10,001–15,000")))),"10,001–15,000")</x:f>
        <x:v>10,001–15,000</x:v>
      </x:c>
      <x:c r="K3022" s="16"/>
      <x:c r="L3022" s="43" t="str">
        <x:f>IF(AND(ISNUMBER(I3022),I3022&gt;0,ISNUMBER(K3022),K3022&gt;0),K3022/I3022,"n.a.")</x:f>
        <x:v>n.a.</x:v>
      </x:c>
      <x:c r="M3022" s="43"/>
      <x:c r="N3022" s="13" t="str">
        <x:v>No</x:v>
      </x:c>
      <x:c r="O3022" s="15" t="str">
        <x:v>Not stated in reviewed card</x:v>
      </x:c>
      <x:c r="P3022" s="15" t="str">
        <x:v>Not stated in reviewed card</x:v>
      </x:c>
      <x:c r="Q3022" s="15" t="str">
        <x:v>Advertised industrial unit with warehouse space.</x:v>
      </x:c>
      <x:c r="R302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2" s="15" t="str">
        <x:v>https://www.zoopla.co.uk/to-rent/commercial/details/72747071/</x:v>
      </x:c>
      <x:c r="T3022" s="15" t="str">
        <x:v>https://www.rightmove.co.uk/properties/773382774424369#/?channel=COM_LET</x:v>
      </x:c>
      <x:c r="U3022" s="15" t="str"/>
      <x:c r="V3022" s="15" t="str">
        <x:v>London — Gateway Business Centre</x:v>
      </x:c>
      <x:c r="W3022" s="15" t="str">
        <x:v>Individual unit ≤15,000 sq ft</x:v>
      </x:c>
      <x:c r="X3022" s="13" t="n">
        <x:f>IF(N3022="Yes",L3022,0)</x:f>
        <x:v>0</x:v>
      </x:c>
      <x:c r="Y3022" s="14" t="n">
        <x:v>1</x:v>
      </x:c>
      <x:c r="Z3022" s="13" t="str">
        <x:v>Industrial / workshop / storage</x:v>
      </x:c>
    </x:row>
    <x:row r="3023" ht="75" customHeight="1">
      <x:c r="A3023" s="13" t="str">
        <x:v>SE2043</x:v>
      </x:c>
      <x:c r="B3023" s="15" t="str">
        <x:v>London</x:v>
      </x:c>
      <x:c r="C3023" s="15" t="str">
        <x:v>Thamesmead</x:v>
      </x:c>
      <x:c r="D3023" s="14"/>
      <x:c r="E3023" s="13" t="str">
        <x:v>Town</x:v>
      </x:c>
      <x:c r="F3023" s="15" t="str">
        <x:v>Gateway Business Centre</x:v>
      </x:c>
      <x:c r="G3023" s="15" t="str">
        <x:v>Unit 1 Gateway Business Centre, Thamesmead, London, SE28 0EZ</x:v>
      </x:c>
      <x:c r="H3023" s="13" t="str">
        <x:v>Current</x:v>
      </x:c>
      <x:c r="I3023" s="14" t="n">
        <x:v>5268</x:v>
      </x:c>
      <x:c r="J3023" s="13" t="str">
        <x:f>IF(AND(ISNUMBER(I3023),I3023&gt;0),IF(I3023&lt;=1000,"1–1,000",IF(I3023&lt;=2500,"1,001–2,500",IF(I3023&lt;=5000,"2,501–5,000",IF(I3023&lt;=10000,"5,001–10,000","10,001–15,000")))),"5,001–10,000")</x:f>
        <x:v>5,001–10,000</x:v>
      </x:c>
      <x:c r="K3023" s="16" t="n">
        <x:v>50004</x:v>
      </x:c>
      <x:c r="L3023" s="43" t="n">
        <x:f>IF(AND(ISNUMBER(I3023),I3023&gt;0,ISNUMBER(K3023),K3023&gt;0),K3023/I3023,"n.a.")</x:f>
        <x:v>9.492027334851937</x:v>
      </x:c>
      <x:c r="M3023" s="43"/>
      <x:c r="N3023" s="13" t="str">
        <x:v>Yes</x:v>
      </x:c>
      <x:c r="O3023" s="15" t="str">
        <x:v>Not stated in reviewed card</x:v>
      </x:c>
      <x:c r="P3023" s="15" t="str">
        <x:v>Not stated in reviewed card</x:v>
      </x:c>
      <x:c r="Q3023" s="15" t="str">
        <x:v>Advertised industrial unit. Card provides limited specification.</x:v>
      </x:c>
      <x:c r="R302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23" s="15" t="str">
        <x:v>https://www.zoopla.co.uk/to-rent/commercial/details/71510883/</x:v>
      </x:c>
      <x:c r="T3023" s="15" t="str">
        <x:v>https://www.rightmove.co.uk/properties/773777500301169#/?channel=COM_LET</x:v>
      </x:c>
      <x:c r="U3023" s="15" t="str"/>
      <x:c r="V3023" s="15" t="str">
        <x:v>London — Gateway Business Centre</x:v>
      </x:c>
      <x:c r="W3023" s="15" t="str">
        <x:v>Individual unit ≤15,000 sq ft</x:v>
      </x:c>
      <x:c r="X3023" s="13" t="n">
        <x:f>IF(N3023="Yes",L3023,0)</x:f>
        <x:v>9.492027334851937</x:v>
      </x:c>
      <x:c r="Y3023" s="14" t="n">
        <x:v>1</x:v>
      </x:c>
      <x:c r="Z3023" s="13" t="str">
        <x:v>Industrial / workshop / storage</x:v>
      </x:c>
    </x:row>
    <x:row r="3024" ht="75" customHeight="1">
      <x:c r="A3024" s="13" t="str">
        <x:v>SE2044</x:v>
      </x:c>
      <x:c r="B3024" s="15" t="str">
        <x:v>London</x:v>
      </x:c>
      <x:c r="C3024" s="15" t="str">
        <x:v>South Bermondsey</x:v>
      </x:c>
      <x:c r="D3024" s="14"/>
      <x:c r="E3024" s="13" t="str">
        <x:v>Town</x:v>
      </x:c>
      <x:c r="F3024" s="15" t="str">
        <x:v>Gemini Business Estate</x:v>
      </x:c>
      <x:c r="G3024" s="15" t="str">
        <x:v>35 Gemini Business Estate, London SE14</x:v>
      </x:c>
      <x:c r="H3024" s="13" t="str">
        <x:v>Current</x:v>
      </x:c>
      <x:c r="I3024" s="14" t="n">
        <x:v>1330</x:v>
      </x:c>
      <x:c r="J3024" s="13" t="str">
        <x:f>IF(AND(ISNUMBER(I3024),I3024&gt;0),IF(I3024&lt;=1000,"1–1,000",IF(I3024&lt;=2500,"1,001–2,500",IF(I3024&lt;=5000,"2,501–5,000",IF(I3024&lt;=10000,"5,001–10,000","10,001–15,000")))),"1,001–2,500")</x:f>
        <x:v>1,001–2,500</x:v>
      </x:c>
      <x:c r="K3024" s="16" t="n">
        <x:v>31320</x:v>
      </x:c>
      <x:c r="L3024" s="43" t="n">
        <x:f>IF(AND(ISNUMBER(I3024),I3024&gt;0,ISNUMBER(K3024),K3024&gt;0),K3024/I3024,"n.a.")</x:f>
        <x:v>23.548872180451127</x:v>
      </x:c>
      <x:c r="M3024" s="43"/>
      <x:c r="N3024" s="13" t="str">
        <x:v>Yes</x:v>
      </x:c>
      <x:c r="O3024" s="15" t="str">
        <x:v>Not stated in reviewed card</x:v>
      </x:c>
      <x:c r="P3024" s="15" t="str">
        <x:v>Not stated in reviewed card</x:v>
      </x:c>
      <x:c r="Q3024" s="15" t="str">
        <x:v>Advertised industrial unit with refurbished specification.</x:v>
      </x:c>
      <x:c r="R302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24" s="15" t="str">
        <x:v>https://www.zoopla.co.uk/to-rent/commercial/details/74394900/</x:v>
      </x:c>
      <x:c r="T3024" s="15" t="str">
        <x:v>https://www.zoopla.co.uk/to-rent/commercial/details/74394898/</x:v>
      </x:c>
      <x:c r="U3024" s="15" t="str"/>
      <x:c r="V3024" s="15" t="str">
        <x:v>London — Gemini Business Estate</x:v>
      </x:c>
      <x:c r="W3024" s="15" t="str">
        <x:v>Individual unit ≤15,000 sq ft</x:v>
      </x:c>
      <x:c r="X3024" s="13" t="n">
        <x:f>IF(N3024="Yes",L3024,0)</x:f>
        <x:v>23.548872180451127</x:v>
      </x:c>
      <x:c r="Y3024" s="14" t="n">
        <x:v>1</x:v>
      </x:c>
      <x:c r="Z3024" s="13" t="str">
        <x:v>Industrial / workshop / storage</x:v>
      </x:c>
    </x:row>
    <x:row r="3025" ht="62" customHeight="1">
      <x:c r="A3025" s="13" t="str">
        <x:v>SE2045</x:v>
      </x:c>
      <x:c r="B3025" s="15" t="str">
        <x:v>London</x:v>
      </x:c>
      <x:c r="C3025" s="15" t="str">
        <x:v>Beckton</x:v>
      </x:c>
      <x:c r="D3025" s="14"/>
      <x:c r="E3025" s="13" t="str">
        <x:v>Town</x:v>
      </x:c>
      <x:c r="F3025" s="15" t="str">
        <x:v>Gemini Business Park</x:v>
      </x:c>
      <x:c r="G3025" s="15" t="str">
        <x:v>Unit 17, Gemini Business Park, Beckton E6</x:v>
      </x:c>
      <x:c r="H3025" s="13" t="str">
        <x:v>Current</x:v>
      </x:c>
      <x:c r="I3025" s="14" t="n">
        <x:v>5059</x:v>
      </x:c>
      <x:c r="J3025" s="13" t="str">
        <x:f>IF(AND(ISNUMBER(I3025),I3025&gt;0),IF(I3025&lt;=1000,"1–1,000",IF(I3025&lt;=2500,"1,001–2,500",IF(I3025&lt;=5000,"2,501–5,000",IF(I3025&lt;=10000,"5,001–10,000","10,001–15,000")))),"5,001–10,000")</x:f>
        <x:v>5,001–10,000</x:v>
      </x:c>
      <x:c r="K3025" s="16"/>
      <x:c r="L3025" s="43" t="str">
        <x:f>IF(AND(ISNUMBER(I3025),I3025&gt;0,ISNUMBER(K3025),K3025&gt;0),K3025/I3025,"n.a.")</x:f>
        <x:v>n.a.</x:v>
      </x:c>
      <x:c r="M3025" s="43"/>
      <x:c r="N3025" s="13" t="str">
        <x:v>No</x:v>
      </x:c>
      <x:c r="O3025" s="15" t="str">
        <x:v>Not stated in reviewed card</x:v>
      </x:c>
      <x:c r="P3025" s="15" t="str">
        <x:v>Not stated in reviewed card</x:v>
      </x:c>
      <x:c r="Q3025" s="15" t="str">
        <x:v>Advertised industrial unit. Card provides limited specification.</x:v>
      </x:c>
      <x:c r="R302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5" s="15" t="str">
        <x:v>https://www.zoopla.co.uk/to-rent/commercial/details/72578844/</x:v>
      </x:c>
      <x:c r="T3025" s="15" t="str"/>
      <x:c r="U3025" s="15" t="str"/>
      <x:c r="V3025" s="15" t="str">
        <x:v>London — Gemini Business Park</x:v>
      </x:c>
      <x:c r="W3025" s="15" t="str">
        <x:v>Individual unit ≤15,000 sq ft</x:v>
      </x:c>
      <x:c r="X3025" s="13" t="n">
        <x:f>IF(N3025="Yes",L3025,0)</x:f>
        <x:v>0</x:v>
      </x:c>
      <x:c r="Y3025" s="14" t="n">
        <x:v>1</x:v>
      </x:c>
      <x:c r="Z3025" s="13" t="str">
        <x:v>Industrial / workshop / storage</x:v>
      </x:c>
    </x:row>
    <x:row r="3026" ht="62" customHeight="1">
      <x:c r="A3026" s="13" t="str">
        <x:v>SE2046</x:v>
      </x:c>
      <x:c r="B3026" s="15" t="str">
        <x:v>London</x:v>
      </x:c>
      <x:c r="C3026" s="15" t="str">
        <x:v>London (SW18)</x:v>
      </x:c>
      <x:c r="D3026" s="14"/>
      <x:c r="E3026" s="13" t="str">
        <x:v>Town</x:v>
      </x:c>
      <x:c r="F3026" s="15" t="str">
        <x:v>Glenville Mews Industrial Estate</x:v>
      </x:c>
      <x:c r="G3026" s="15" t="str">
        <x:v>Glenville Mews Industrial Estate, Glenville Mews, London, SW18 4NJ</x:v>
      </x:c>
      <x:c r="H3026" s="13" t="str">
        <x:v>Current</x:v>
      </x:c>
      <x:c r="I3026" s="14" t="n">
        <x:v>1586</x:v>
      </x:c>
      <x:c r="J3026" s="13" t="str">
        <x:f>IF(AND(ISNUMBER(I3026),I3026&gt;0),IF(I3026&lt;=1000,"1–1,000",IF(I3026&lt;=2500,"1,001–2,500",IF(I3026&lt;=5000,"2,501–5,000",IF(I3026&lt;=10000,"5,001–10,000","10,001–15,000")))),"1,001–2,500")</x:f>
        <x:v>1,001–2,500</x:v>
      </x:c>
      <x:c r="K3026" s="16"/>
      <x:c r="L3026" s="43" t="str">
        <x:f>IF(AND(ISNUMBER(I3026),I3026&gt;0,ISNUMBER(K3026),K3026&gt;0),K3026/I3026,"n.a.")</x:f>
        <x:v>n.a.</x:v>
      </x:c>
      <x:c r="M3026" s="43"/>
      <x:c r="N3026" s="13" t="str">
        <x:v>No</x:v>
      </x:c>
      <x:c r="O3026" s="15" t="str">
        <x:v>Not stated in reviewed card</x:v>
      </x:c>
      <x:c r="P3026" s="15" t="str">
        <x:v>Not stated in reviewed card</x:v>
      </x:c>
      <x:c r="Q3026" s="15" t="str">
        <x:v>Advertised industrial unit with warehouse space.</x:v>
      </x:c>
      <x:c r="R302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6" s="15" t="str">
        <x:v>https://www.rightmove.co.uk/properties/773326281113745#/?channel=COM_LET</x:v>
      </x:c>
      <x:c r="T3026" s="15" t="str"/>
      <x:c r="U3026" s="15" t="str"/>
      <x:c r="V3026" s="15" t="str">
        <x:v>London — Glenville Mews Industrial Estate</x:v>
      </x:c>
      <x:c r="W3026" s="15" t="str">
        <x:v>Individual unit ≤15,000 sq ft</x:v>
      </x:c>
      <x:c r="X3026" s="13" t="n">
        <x:f>IF(N3026="Yes",L3026,0)</x:f>
        <x:v>0</x:v>
      </x:c>
      <x:c r="Y3026" s="14" t="n">
        <x:v>1</x:v>
      </x:c>
      <x:c r="Z3026" s="13" t="str">
        <x:v>Industrial / workshop / storage</x:v>
      </x:c>
    </x:row>
    <x:row r="3027" ht="75" customHeight="1">
      <x:c r="A3027" s="13" t="str">
        <x:v>SE2047</x:v>
      </x:c>
      <x:c r="B3027" s="15" t="str">
        <x:v>London</x:v>
      </x:c>
      <x:c r="C3027" s="15" t="str">
        <x:v>Mitcham</x:v>
      </x:c>
      <x:c r="D3027" s="14"/>
      <x:c r="E3027" s="13" t="str">
        <x:v>Town</x:v>
      </x:c>
      <x:c r="F3027" s="15" t="str">
        <x:v>Grace Business Park</x:v>
      </x:c>
      <x:c r="G3027" s="15" t="str">
        <x:v>Grace Business Park, Mitcham, CR4 4FL</x:v>
      </x:c>
      <x:c r="H3027" s="13" t="str">
        <x:v>Current</x:v>
      </x:c>
      <x:c r="I3027" s="14" t="n">
        <x:v>2424</x:v>
      </x:c>
      <x:c r="J3027" s="13" t="str">
        <x:f>IF(AND(ISNUMBER(I3027),I3027&gt;0),IF(I3027&lt;=1000,"1–1,000",IF(I3027&lt;=2500,"1,001–2,500",IF(I3027&lt;=5000,"2,501–5,000",IF(I3027&lt;=10000,"5,001–10,000","10,001–15,000")))),"1,001–2,500")</x:f>
        <x:v>1,001–2,500</x:v>
      </x:c>
      <x:c r="K3027" s="16" t="n">
        <x:v>36360</x:v>
      </x:c>
      <x:c r="L3027" s="43" t="n">
        <x:f>IF(AND(ISNUMBER(I3027),I3027&gt;0,ISNUMBER(K3027),K3027&gt;0),K3027/I3027,"n.a.")</x:f>
        <x:v>15</x:v>
      </x:c>
      <x:c r="M3027" s="43"/>
      <x:c r="N3027" s="13" t="str">
        <x:v>Yes</x:v>
      </x:c>
      <x:c r="O3027" s="15" t="str">
        <x:v>Not stated in reviewed card</x:v>
      </x:c>
      <x:c r="P3027" s="15" t="str">
        <x:v>Not stated in reviewed card</x:v>
      </x:c>
      <x:c r="Q3027" s="15" t="str">
        <x:v>Advertised industrial unit with warehouse space.</x:v>
      </x:c>
      <x:c r="R302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27" s="15" t="str">
        <x:v>https://www.zoopla.co.uk/to-rent/commercial/details/74498626/</x:v>
      </x:c>
      <x:c r="T3027" s="15" t="str">
        <x:v>https://www.rightmove.co.uk/properties/766025120058017#/?channel=COM_LET</x:v>
      </x:c>
      <x:c r="U3027" s="15" t="str"/>
      <x:c r="V3027" s="15" t="str">
        <x:v>London — Grace Business Park</x:v>
      </x:c>
      <x:c r="W3027" s="15" t="str">
        <x:v>Individual unit ≤15,000 sq ft</x:v>
      </x:c>
      <x:c r="X3027" s="13" t="n">
        <x:f>IF(N3027="Yes",L3027,0)</x:f>
        <x:v>15</x:v>
      </x:c>
      <x:c r="Y3027" s="14" t="n">
        <x:v>1</x:v>
      </x:c>
      <x:c r="Z3027" s="13" t="str">
        <x:v>Industrial / workshop / storage</x:v>
      </x:c>
    </x:row>
    <x:row r="3028" ht="62" customHeight="1">
      <x:c r="A3028" s="13" t="str">
        <x:v>SE2048</x:v>
      </x:c>
      <x:c r="B3028" s="15" t="str">
        <x:v>London</x:v>
      </x:c>
      <x:c r="C3028" s="15" t="str">
        <x:v>Enfield</x:v>
      </x:c>
      <x:c r="D3028" s="14"/>
      <x:c r="E3028" s="13" t="str">
        <x:v>Town</x:v>
      </x:c>
      <x:c r="F3028" s="15" t="str">
        <x:v>Great Cambridge Industrial Estate</x:v>
      </x:c>
      <x:c r="G3028" s="15" t="str">
        <x:v>27 Great Cambridge Industrial Estate, Enfield, Greater London EN1</x:v>
      </x:c>
      <x:c r="H3028" s="13" t="str">
        <x:v>Current</x:v>
      </x:c>
      <x:c r="I3028" s="14" t="n">
        <x:v>6489</x:v>
      </x:c>
      <x:c r="J3028" s="13" t="str">
        <x:f>IF(AND(ISNUMBER(I3028),I3028&gt;0),IF(I3028&lt;=1000,"1–1,000",IF(I3028&lt;=2500,"1,001–2,500",IF(I3028&lt;=5000,"2,501–5,000",IF(I3028&lt;=10000,"5,001–10,000","10,001–15,000")))),"5,001–10,000")</x:f>
        <x:v>5,001–10,000</x:v>
      </x:c>
      <x:c r="K3028" s="16" t="n">
        <x:v>119052</x:v>
      </x:c>
      <x:c r="L3028" s="43" t="n">
        <x:f>IF(AND(ISNUMBER(I3028),I3028&gt;0,ISNUMBER(K3028),K3028&gt;0),K3028/I3028,"n.a.")</x:f>
        <x:v>18.346740638002775</x:v>
      </x:c>
      <x:c r="M3028" s="43"/>
      <x:c r="N3028" s="13" t="str">
        <x:v>Yes</x:v>
      </x:c>
      <x:c r="O3028" s="15" t="str">
        <x:v>Not stated in reviewed card</x:v>
      </x:c>
      <x:c r="P3028" s="15" t="str">
        <x:v>Not stated in reviewed card</x:v>
      </x:c>
      <x:c r="Q3028" s="15" t="str">
        <x:v>Advertised industrial unit with trade counter use, mezzanine.</x:v>
      </x:c>
      <x:c r="R302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28" s="15" t="str">
        <x:v>https://www.zoopla.co.uk/to-rent/commercial/details/72643474/</x:v>
      </x:c>
      <x:c r="T3028" s="15" t="str"/>
      <x:c r="U3028" s="15" t="str"/>
      <x:c r="V3028" s="15" t="str">
        <x:v>London — Great Cambridge Industrial Estate</x:v>
      </x:c>
      <x:c r="W3028" s="15" t="str">
        <x:v>Individual unit ≤15,000 sq ft</x:v>
      </x:c>
      <x:c r="X3028" s="13" t="n">
        <x:f>IF(N3028="Yes",L3028,0)</x:f>
        <x:v>18.346740638002775</x:v>
      </x:c>
      <x:c r="Y3028" s="14" t="n">
        <x:v>1</x:v>
      </x:c>
      <x:c r="Z3028" s="13" t="str">
        <x:v>Industrial / workshop / storage</x:v>
      </x:c>
    </x:row>
    <x:row r="3029" ht="62" customHeight="1">
      <x:c r="A3029" s="13" t="str">
        <x:v>SE2049</x:v>
      </x:c>
      <x:c r="B3029" s="15" t="str">
        <x:v>London</x:v>
      </x:c>
      <x:c r="C3029" s="15" t="str">
        <x:v>Enfield</x:v>
      </x:c>
      <x:c r="D3029" s="14"/>
      <x:c r="E3029" s="13" t="str">
        <x:v>Town</x:v>
      </x:c>
      <x:c r="F3029" s="15" t="str">
        <x:v>Great Cambridge Industrial Estate</x:v>
      </x:c>
      <x:c r="G3029" s="15" t="str">
        <x:v>4 Great Cambridge Industrial Estate, Enfield EN1</x:v>
      </x:c>
      <x:c r="H3029" s="13" t="str">
        <x:v>Current</x:v>
      </x:c>
      <x:c r="I3029" s="14" t="n">
        <x:v>12370</x:v>
      </x:c>
      <x:c r="J3029" s="13" t="str">
        <x:f>IF(AND(ISNUMBER(I3029),I3029&gt;0),IF(I3029&lt;=1000,"1–1,000",IF(I3029&lt;=2500,"1,001–2,500",IF(I3029&lt;=5000,"2,501–5,000",IF(I3029&lt;=10000,"5,001–10,000","10,001–15,000")))),"10,001–15,000")</x:f>
        <x:v>10,001–15,000</x:v>
      </x:c>
      <x:c r="K3029" s="16"/>
      <x:c r="L3029" s="43" t="str">
        <x:f>IF(AND(ISNUMBER(I3029),I3029&gt;0,ISNUMBER(K3029),K3029&gt;0),K3029/I3029,"n.a.")</x:f>
        <x:v>n.a.</x:v>
      </x:c>
      <x:c r="M3029" s="43"/>
      <x:c r="N3029" s="13" t="str">
        <x:v>No</x:v>
      </x:c>
      <x:c r="O3029" s="15" t="str">
        <x:v>Not stated in reviewed card</x:v>
      </x:c>
      <x:c r="P3029" s="15" t="str">
        <x:v>Not stated in reviewed card</x:v>
      </x:c>
      <x:c r="Q3029" s="15" t="str">
        <x:v>Advertised commercial storage/workshop premises with warehouse space.</x:v>
      </x:c>
      <x:c r="R302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29" s="15" t="str">
        <x:v>https://www.zoopla.co.uk/to-rent/commercial/details/70833932/</x:v>
      </x:c>
      <x:c r="T3029" s="15" t="str"/>
      <x:c r="U3029" s="15" t="str"/>
      <x:c r="V3029" s="15" t="str">
        <x:v>London — Great Cambridge Industrial Estate</x:v>
      </x:c>
      <x:c r="W3029" s="15" t="str">
        <x:v>Individual unit ≤15,000 sq ft</x:v>
      </x:c>
      <x:c r="X3029" s="13" t="n">
        <x:f>IF(N3029="Yes",L3029,0)</x:f>
        <x:v>0</x:v>
      </x:c>
      <x:c r="Y3029" s="14" t="n">
        <x:v>1</x:v>
      </x:c>
      <x:c r="Z3029" s="13" t="str">
        <x:v>Industrial / workshop / storage</x:v>
      </x:c>
    </x:row>
    <x:row r="3030" ht="62" customHeight="1">
      <x:c r="A3030" s="13" t="str">
        <x:v>SE2050</x:v>
      </x:c>
      <x:c r="B3030" s="15" t="str">
        <x:v>London</x:v>
      </x:c>
      <x:c r="C3030" s="15" t="str">
        <x:v>Enfield</x:v>
      </x:c>
      <x:c r="D3030" s="14"/>
      <x:c r="E3030" s="13" t="str">
        <x:v>Town</x:v>
      </x:c>
      <x:c r="F3030" s="15" t="str">
        <x:v>Great Cambridge Industrial Estate</x:v>
      </x:c>
      <x:c r="G3030" s="15" t="str">
        <x:v>Lincoln Road, Great Cambridge Industrial Estate, Enfield, Greater London EN1</x:v>
      </x:c>
      <x:c r="H3030" s="13" t="str">
        <x:v>Future</x:v>
      </x:c>
      <x:c r="I3030" s="14" t="n">
        <x:v>7182</x:v>
      </x:c>
      <x:c r="J3030" s="13" t="str">
        <x:f>IF(AND(ISNUMBER(I3030),I3030&gt;0),IF(I3030&lt;=1000,"1–1,000",IF(I3030&lt;=2500,"1,001–2,500",IF(I3030&lt;=5000,"2,501–5,000",IF(I3030&lt;=10000,"5,001–10,000","10,001–15,000")))),"5,001–10,000")</x:f>
        <x:v>5,001–10,000</x:v>
      </x:c>
      <x:c r="K3030" s="16"/>
      <x:c r="L3030" s="43" t="str">
        <x:f>IF(AND(ISNUMBER(I3030),I3030&gt;0,ISNUMBER(K3030),K3030&gt;0),K3030/I3030,"n.a.")</x:f>
        <x:v>n.a.</x:v>
      </x:c>
      <x:c r="M3030" s="43"/>
      <x:c r="N3030" s="13" t="str">
        <x:v>No</x:v>
      </x:c>
      <x:c r="O3030" s="15" t="str">
        <x:v>eaves height 7; ridge height 1 new level access loading door 2 s; 5.7m eaves height 7; 1m ridge height 1 new level acc</x:v>
      </x:c>
      <x:c r="P3030" s="15" t="str">
        <x:v>1m ridge height 1 new level access loading door</x:v>
      </x:c>
      <x:c r="Q3030" s="15" t="str">
        <x:v>Advertised industrial unit with warehouse space, trade counter use, ancillary office accommodation, secure/gated access.</x:v>
      </x:c>
      <x:c r="R3030"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0" s="15" t="str">
        <x:v>https://www.rightmove.co.uk/properties/94849473#/?channel=COM_LET</x:v>
      </x:c>
      <x:c r="T3030" s="15" t="str"/>
      <x:c r="U3030" s="15" t="str"/>
      <x:c r="V3030" s="15" t="str">
        <x:v>London — Great Cambridge Industrial Estate</x:v>
      </x:c>
      <x:c r="W3030" s="15" t="str">
        <x:v>Individual unit ≤15,000 sq ft</x:v>
      </x:c>
      <x:c r="X3030" s="13" t="n">
        <x:f>IF(N3030="Yes",L3030,0)</x:f>
        <x:v>0</x:v>
      </x:c>
      <x:c r="Y3030" s="14" t="n">
        <x:v>1</x:v>
      </x:c>
      <x:c r="Z3030" s="13" t="str">
        <x:v>Industrial / workshop / storage</x:v>
      </x:c>
    </x:row>
    <x:row r="3031" ht="75" customHeight="1">
      <x:c r="A3031" s="13" t="str">
        <x:v>SE2051</x:v>
      </x:c>
      <x:c r="B3031" s="15" t="str">
        <x:v>London</x:v>
      </x:c>
      <x:c r="C3031" s="15" t="str">
        <x:v>Brentford</x:v>
      </x:c>
      <x:c r="D3031" s="14"/>
      <x:c r="E3031" s="13" t="str">
        <x:v>Town</x:v>
      </x:c>
      <x:c r="F3031" s="15" t="str">
        <x:v>Great West Trading Estate</x:v>
      </x:c>
      <x:c r="G3031" s="15" t="str">
        <x:v>Unit 8, Great West Road, Great West Trading Estate, Brentford, Middlesex, TW8</x:v>
      </x:c>
      <x:c r="H3031" s="13" t="str">
        <x:v>Current</x:v>
      </x:c>
      <x:c r="I3031" s="14" t="n">
        <x:v>9592</x:v>
      </x:c>
      <x:c r="J3031" s="13" t="str">
        <x:f>IF(AND(ISNUMBER(I3031),I3031&gt;0),IF(I3031&lt;=1000,"1–1,000",IF(I3031&lt;=2500,"1,001–2,500",IF(I3031&lt;=5000,"2,501–5,000",IF(I3031&lt;=10000,"5,001–10,000","10,001–15,000")))),"5,001–10,000")</x:f>
        <x:v>5,001–10,000</x:v>
      </x:c>
      <x:c r="K3031" s="16" t="n">
        <x:v>225408</x:v>
      </x:c>
      <x:c r="L3031" s="43" t="n">
        <x:f>IF(AND(ISNUMBER(I3031),I3031&gt;0,ISNUMBER(K3031),K3031&gt;0),K3031/I3031,"n.a.")</x:f>
        <x:v>23.49958298582152</x:v>
      </x:c>
      <x:c r="M3031" s="43"/>
      <x:c r="N3031" s="13" t="str">
        <x:v>Yes</x:v>
      </x:c>
      <x:c r="O3031" s="15" t="str">
        <x:v>Not stated in reviewed card</x:v>
      </x:c>
      <x:c r="P3031" s="15" t="str">
        <x:v>electric level up &amp; over loading door</x:v>
      </x:c>
      <x:c r="Q3031" s="15" t="str">
        <x:v>Advertised commercial storage/workshop premises with warehouse space, ancillary office accommodation, parking.</x:v>
      </x:c>
      <x:c r="R3031"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31" s="15" t="str">
        <x:v>https://www.zoopla.co.uk/to-rent/commercial/details/69660392/</x:v>
      </x:c>
      <x:c r="T3031" s="15" t="str">
        <x:v>https://www.rightmove.co.uk/properties/153723893#/?channel=COM_LET</x:v>
      </x:c>
      <x:c r="U3031" s="15" t="str">
        <x:v>https://www.rightmove.co.uk/properties/773351828795248#/?channel=COM_LET</x:v>
      </x:c>
      <x:c r="V3031" s="15" t="str">
        <x:v>London — Great West Trading Estate</x:v>
      </x:c>
      <x:c r="W3031" s="15" t="str">
        <x:v>Individual unit ≤15,000 sq ft</x:v>
      </x:c>
      <x:c r="X3031" s="13" t="n">
        <x:f>IF(N3031="Yes",L3031,0)</x:f>
        <x:v>23.49958298582152</x:v>
      </x:c>
      <x:c r="Y3031" s="14" t="n">
        <x:v>1</x:v>
      </x:c>
      <x:c r="Z3031" s="13" t="str">
        <x:v>Industrial / workshop / storage</x:v>
      </x:c>
    </x:row>
    <x:row r="3032" ht="62" customHeight="1">
      <x:c r="A3032" s="13" t="str">
        <x:v>SE2052</x:v>
      </x:c>
      <x:c r="B3032" s="15" t="str">
        <x:v>London</x:v>
      </x:c>
      <x:c r="C3032" s="15" t="str">
        <x:v>Southall</x:v>
      </x:c>
      <x:c r="D3032" s="14"/>
      <x:c r="E3032" s="13" t="str">
        <x:v>Town</x:v>
      </x:c>
      <x:c r="F3032" s="15" t="str">
        <x:v>Great Western Industrial Estate</x:v>
      </x:c>
      <x:c r="G3032" s="15" t="str">
        <x:v>Unit 2, Signal Southall, Collett Way, Great Western Industrial Estate, Southall UB2</x:v>
      </x:c>
      <x:c r="H3032" s="13" t="str">
        <x:v>Future</x:v>
      </x:c>
      <x:c r="I3032" s="14" t="n">
        <x:v>11227</x:v>
      </x:c>
      <x:c r="J3032" s="13" t="str">
        <x:f>IF(AND(ISNUMBER(I3032),I3032&gt;0),IF(I3032&lt;=1000,"1–1,000",IF(I3032&lt;=2500,"1,001–2,500",IF(I3032&lt;=5000,"2,501–5,000",IF(I3032&lt;=10000,"5,001–10,000","10,001–15,000")))),"10,001–15,000")</x:f>
        <x:v>10,001–15,000</x:v>
      </x:c>
      <x:c r="K3032" s="16"/>
      <x:c r="L3032" s="43" t="str">
        <x:f>IF(AND(ISNUMBER(I3032),I3032&gt;0,ISNUMBER(K3032),K3032&gt;0),K3032/I3032,"n.a.")</x:f>
        <x:v>n.a.</x:v>
      </x:c>
      <x:c r="M3032" s="43"/>
      <x:c r="N3032" s="13" t="str">
        <x:v>No</x:v>
      </x:c>
      <x:c r="O3032" s="15" t="str">
        <x:v>Not stated in reviewed card</x:v>
      </x:c>
      <x:c r="P3032" s="15" t="str">
        <x:v>Not stated in reviewed card</x:v>
      </x:c>
      <x:c r="Q3032" s="15" t="str">
        <x:v>Advertised industrial unit. Card provides limited specification.</x:v>
      </x:c>
      <x:c r="R3032"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2" s="15" t="str">
        <x:v>https://www.zoopla.co.uk/to-rent/commercial/details/72433041/</x:v>
      </x:c>
      <x:c r="T3032" s="15" t="str"/>
      <x:c r="U3032" s="15" t="str"/>
      <x:c r="V3032" s="15" t="str">
        <x:v>London — Great Western Industrial Estate</x:v>
      </x:c>
      <x:c r="W3032" s="15" t="str">
        <x:v>Individual unit ≤15,000 sq ft</x:v>
      </x:c>
      <x:c r="X3032" s="13" t="n">
        <x:f>IF(N3032="Yes",L3032,0)</x:f>
        <x:v>0</x:v>
      </x:c>
      <x:c r="Y3032" s="14" t="n">
        <x:v>1</x:v>
      </x:c>
      <x:c r="Z3032" s="13" t="str">
        <x:v>Industrial / workshop / storage</x:v>
      </x:c>
    </x:row>
    <x:row r="3033" ht="62" customHeight="1">
      <x:c r="A3033" s="13" t="str">
        <x:v>SE2053</x:v>
      </x:c>
      <x:c r="B3033" s="15" t="str">
        <x:v>London</x:v>
      </x:c>
      <x:c r="C3033" s="15" t="str">
        <x:v>Southall</x:v>
      </x:c>
      <x:c r="D3033" s="14"/>
      <x:c r="E3033" s="13" t="str">
        <x:v>Town</x:v>
      </x:c>
      <x:c r="F3033" s="15" t="str">
        <x:v>Great Western Industrial Estate</x:v>
      </x:c>
      <x:c r="G3033" s="15" t="str">
        <x:v>Unit 3, Signal Southall, Collett Way, Great Western Industrial Estate, Southall UB2</x:v>
      </x:c>
      <x:c r="H3033" s="13" t="str">
        <x:v>Future</x:v>
      </x:c>
      <x:c r="I3033" s="14" t="n">
        <x:v>9429</x:v>
      </x:c>
      <x:c r="J3033" s="13" t="str">
        <x:f>IF(AND(ISNUMBER(I3033),I3033&gt;0),IF(I3033&lt;=1000,"1–1,000",IF(I3033&lt;=2500,"1,001–2,500",IF(I3033&lt;=5000,"2,501–5,000",IF(I3033&lt;=10000,"5,001–10,000","10,001–15,000")))),"5,001–10,000")</x:f>
        <x:v>5,001–10,000</x:v>
      </x:c>
      <x:c r="K3033" s="16"/>
      <x:c r="L3033" s="43" t="str">
        <x:f>IF(AND(ISNUMBER(I3033),I3033&gt;0,ISNUMBER(K3033),K3033&gt;0),K3033/I3033,"n.a.")</x:f>
        <x:v>n.a.</x:v>
      </x:c>
      <x:c r="M3033" s="43"/>
      <x:c r="N3033" s="13" t="str">
        <x:v>No</x:v>
      </x:c>
      <x:c r="O3033" s="15" t="str">
        <x:v>Not stated in reviewed card</x:v>
      </x:c>
      <x:c r="P3033" s="15" t="str">
        <x:v>Not stated in reviewed card</x:v>
      </x:c>
      <x:c r="Q3033" s="15" t="str">
        <x:v>Advertised industrial unit. Card provides limited specification.</x:v>
      </x:c>
      <x:c r="R3033"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3" s="15" t="str">
        <x:v>https://www.zoopla.co.uk/to-rent/commercial/details/72433047/</x:v>
      </x:c>
      <x:c r="T3033" s="15" t="str"/>
      <x:c r="U3033" s="15" t="str"/>
      <x:c r="V3033" s="15" t="str">
        <x:v>London — Great Western Industrial Estate</x:v>
      </x:c>
      <x:c r="W3033" s="15" t="str">
        <x:v>Individual unit ≤15,000 sq ft</x:v>
      </x:c>
      <x:c r="X3033" s="13" t="n">
        <x:f>IF(N3033="Yes",L3033,0)</x:f>
        <x:v>0</x:v>
      </x:c>
      <x:c r="Y3033" s="14" t="n">
        <x:v>1</x:v>
      </x:c>
      <x:c r="Z3033" s="13" t="str">
        <x:v>Industrial / workshop / storage</x:v>
      </x:c>
    </x:row>
    <x:row r="3034" ht="62" customHeight="1">
      <x:c r="A3034" s="13" t="str">
        <x:v>SE2054</x:v>
      </x:c>
      <x:c r="B3034" s="15" t="str">
        <x:v>London</x:v>
      </x:c>
      <x:c r="C3034" s="15" t="str">
        <x:v>Southall</x:v>
      </x:c>
      <x:c r="D3034" s="14"/>
      <x:c r="E3034" s="13" t="str">
        <x:v>Town</x:v>
      </x:c>
      <x:c r="F3034" s="15" t="str">
        <x:v>Great Western Industrial Estate</x:v>
      </x:c>
      <x:c r="G3034" s="15" t="str">
        <x:v>Unit 4, Signal Southall, Collett Way, Great Western Industrial Estate, Southall UB2</x:v>
      </x:c>
      <x:c r="H3034" s="13" t="str">
        <x:v>Future</x:v>
      </x:c>
      <x:c r="I3034" s="14" t="n">
        <x:v>5468</x:v>
      </x:c>
      <x:c r="J3034" s="13" t="str">
        <x:f>IF(AND(ISNUMBER(I3034),I3034&gt;0),IF(I3034&lt;=1000,"1–1,000",IF(I3034&lt;=2500,"1,001–2,500",IF(I3034&lt;=5000,"2,501–5,000",IF(I3034&lt;=10000,"5,001–10,000","10,001–15,000")))),"5,001–10,000")</x:f>
        <x:v>5,001–10,000</x:v>
      </x:c>
      <x:c r="K3034" s="16"/>
      <x:c r="L3034" s="43" t="str">
        <x:f>IF(AND(ISNUMBER(I3034),I3034&gt;0,ISNUMBER(K3034),K3034&gt;0),K3034/I3034,"n.a.")</x:f>
        <x:v>n.a.</x:v>
      </x:c>
      <x:c r="M3034" s="43"/>
      <x:c r="N3034" s="13" t="str">
        <x:v>No</x:v>
      </x:c>
      <x:c r="O3034" s="15" t="str">
        <x:v>Not stated in reviewed card</x:v>
      </x:c>
      <x:c r="P3034" s="15" t="str">
        <x:v>Not stated in reviewed card</x:v>
      </x:c>
      <x:c r="Q3034" s="15" t="str">
        <x:v>Advertised industrial unit. Card provides limited specification.</x:v>
      </x:c>
      <x:c r="R3034"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4" s="15" t="str">
        <x:v>https://www.zoopla.co.uk/to-rent/commercial/details/72433061/</x:v>
      </x:c>
      <x:c r="T3034" s="15" t="str"/>
      <x:c r="U3034" s="15" t="str"/>
      <x:c r="V3034" s="15" t="str">
        <x:v>London — Great Western Industrial Estate</x:v>
      </x:c>
      <x:c r="W3034" s="15" t="str">
        <x:v>Individual unit ≤15,000 sq ft</x:v>
      </x:c>
      <x:c r="X3034" s="13" t="n">
        <x:f>IF(N3034="Yes",L3034,0)</x:f>
        <x:v>0</x:v>
      </x:c>
      <x:c r="Y3034" s="14" t="n">
        <x:v>1</x:v>
      </x:c>
      <x:c r="Z3034" s="13" t="str">
        <x:v>Industrial / workshop / storage</x:v>
      </x:c>
    </x:row>
    <x:row r="3035" ht="62" customHeight="1">
      <x:c r="A3035" s="13" t="str">
        <x:v>SE2055</x:v>
      </x:c>
      <x:c r="B3035" s="15" t="str">
        <x:v>London</x:v>
      </x:c>
      <x:c r="C3035" s="15" t="str">
        <x:v>Southall</x:v>
      </x:c>
      <x:c r="D3035" s="14"/>
      <x:c r="E3035" s="13" t="str">
        <x:v>Town</x:v>
      </x:c>
      <x:c r="F3035" s="15" t="str">
        <x:v>Great Western Industrial Estate</x:v>
      </x:c>
      <x:c r="G3035" s="15" t="str">
        <x:v>Unit 5, Signal Southall, Collett Way, Great Western Industrial Estate, Southall UB2</x:v>
      </x:c>
      <x:c r="H3035" s="13" t="str">
        <x:v>Future</x:v>
      </x:c>
      <x:c r="I3035" s="14" t="n">
        <x:v>6889</x:v>
      </x:c>
      <x:c r="J3035" s="13" t="str">
        <x:f>IF(AND(ISNUMBER(I3035),I3035&gt;0),IF(I3035&lt;=1000,"1–1,000",IF(I3035&lt;=2500,"1,001–2,500",IF(I3035&lt;=5000,"2,501–5,000",IF(I3035&lt;=10000,"5,001–10,000","10,001–15,000")))),"5,001–10,000")</x:f>
        <x:v>5,001–10,000</x:v>
      </x:c>
      <x:c r="K3035" s="16"/>
      <x:c r="L3035" s="43" t="str">
        <x:f>IF(AND(ISNUMBER(I3035),I3035&gt;0,ISNUMBER(K3035),K3035&gt;0),K3035/I3035,"n.a.")</x:f>
        <x:v>n.a.</x:v>
      </x:c>
      <x:c r="M3035" s="43"/>
      <x:c r="N3035" s="13" t="str">
        <x:v>No</x:v>
      </x:c>
      <x:c r="O3035" s="15" t="str">
        <x:v>Not stated in reviewed card</x:v>
      </x:c>
      <x:c r="P3035" s="15" t="str">
        <x:v>Not stated in reviewed card</x:v>
      </x:c>
      <x:c r="Q3035" s="15" t="str">
        <x:v>Advertised industrial unit. Card provides limited specification.</x:v>
      </x:c>
      <x:c r="R3035"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5" s="15" t="str">
        <x:v>https://www.zoopla.co.uk/to-rent/commercial/details/72433064/</x:v>
      </x:c>
      <x:c r="T3035" s="15" t="str"/>
      <x:c r="U3035" s="15" t="str"/>
      <x:c r="V3035" s="15" t="str">
        <x:v>London — Great Western Industrial Estate</x:v>
      </x:c>
      <x:c r="W3035" s="15" t="str">
        <x:v>Individual unit ≤15,000 sq ft</x:v>
      </x:c>
      <x:c r="X3035" s="13" t="n">
        <x:f>IF(N3035="Yes",L3035,0)</x:f>
        <x:v>0</x:v>
      </x:c>
      <x:c r="Y3035" s="14" t="n">
        <x:v>1</x:v>
      </x:c>
      <x:c r="Z3035" s="13" t="str">
        <x:v>Industrial / workshop / storage</x:v>
      </x:c>
    </x:row>
    <x:row r="3036" ht="62" customHeight="1">
      <x:c r="A3036" s="13" t="str">
        <x:v>SE2056</x:v>
      </x:c>
      <x:c r="B3036" s="15" t="str">
        <x:v>London</x:v>
      </x:c>
      <x:c r="C3036" s="15" t="str">
        <x:v>Greenwich</x:v>
      </x:c>
      <x:c r="D3036" s="14"/>
      <x:c r="E3036" s="13" t="str">
        <x:v>Town</x:v>
      </x:c>
      <x:c r="F3036" s="15" t="str">
        <x:v>Greenwich Centre Business Park</x:v>
      </x:c>
      <x:c r="G3036" s="15" t="str">
        <x:v>Industrial &amp; Warehouse, Unit 4-5, Greenwich Centre Business Park, London SE10</x:v>
      </x:c>
      <x:c r="H3036" s="13" t="str">
        <x:v>Current</x:v>
      </x:c>
      <x:c r="I3036" s="14" t="n">
        <x:v>5494</x:v>
      </x:c>
      <x:c r="J3036" s="13" t="str">
        <x:f>IF(AND(ISNUMBER(I3036),I3036&gt;0),IF(I3036&lt;=1000,"1–1,000",IF(I3036&lt;=2500,"1,001–2,500",IF(I3036&lt;=5000,"2,501–5,000",IF(I3036&lt;=10000,"5,001–10,000","10,001–15,000")))),"5,001–10,000")</x:f>
        <x:v>5,001–10,000</x:v>
      </x:c>
      <x:c r="K3036" s="16" t="n">
        <x:v>75000</x:v>
      </x:c>
      <x:c r="L3036" s="43" t="n">
        <x:f>IF(AND(ISNUMBER(I3036),I3036&gt;0,ISNUMBER(K3036),K3036&gt;0),K3036/I3036,"n.a.")</x:f>
        <x:v>13.65125591554423</x:v>
      </x:c>
      <x:c r="M3036" s="43"/>
      <x:c r="N3036" s="13" t="str">
        <x:v>Yes</x:v>
      </x:c>
      <x:c r="O3036" s="15" t="str">
        <x:v>Not stated in reviewed card</x:v>
      </x:c>
      <x:c r="P3036" s="15" t="str">
        <x:v>Not stated in reviewed card</x:v>
      </x:c>
      <x:c r="Q3036" s="15" t="str">
        <x:v>Advertised industrial unit with parking.</x:v>
      </x:c>
      <x:c r="R303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36" s="15" t="str">
        <x:v>https://www.zoopla.co.uk/to-rent/commercial/details/72774064/</x:v>
      </x:c>
      <x:c r="T3036" s="15" t="str"/>
      <x:c r="U3036" s="15" t="str"/>
      <x:c r="V3036" s="15" t="str">
        <x:v>London — Greenwich Centre Business Park</x:v>
      </x:c>
      <x:c r="W3036" s="15" t="str">
        <x:v>Individual unit ≤15,000 sq ft</x:v>
      </x:c>
      <x:c r="X3036" s="13" t="n">
        <x:f>IF(N3036="Yes",L3036,0)</x:f>
        <x:v>13.65125591554423</x:v>
      </x:c>
      <x:c r="Y3036" s="14" t="n">
        <x:v>1</x:v>
      </x:c>
      <x:c r="Z3036" s="13" t="str">
        <x:v>Industrial / workshop / storage</x:v>
      </x:c>
    </x:row>
    <x:row r="3037" ht="88" customHeight="1">
      <x:c r="A3037" s="13" t="str">
        <x:v>SE2057</x:v>
      </x:c>
      <x:c r="B3037" s="15" t="str">
        <x:v>London</x:v>
      </x:c>
      <x:c r="C3037" s="15" t="str">
        <x:v>Greenwich</x:v>
      </x:c>
      <x:c r="D3037" s="14"/>
      <x:c r="E3037" s="13" t="str">
        <x:v>Town</x:v>
      </x:c>
      <x:c r="F3037" s="15" t="str">
        <x:v>Greenwich Centre Business Park</x:v>
      </x:c>
      <x:c r="G3037" s="15" t="str">
        <x:v>Unit 4-5 Greenwich Centre Business Park, 53 Norman Road, Greenwich, SE10 9QF</x:v>
      </x:c>
      <x:c r="H3037" s="13" t="str">
        <x:v>Current</x:v>
      </x:c>
      <x:c r="I3037" s="14" t="n">
        <x:v>5494</x:v>
      </x:c>
      <x:c r="J3037" s="13" t="str">
        <x:f>IF(AND(ISNUMBER(I3037),I3037&gt;0),IF(I3037&lt;=1000,"1–1,000",IF(I3037&lt;=2500,"1,001–2,500",IF(I3037&lt;=5000,"2,501–5,000",IF(I3037&lt;=10000,"5,001–10,000","10,001–15,000")))),"5,001–10,000")</x:f>
        <x:v>5,001–10,000</x:v>
      </x:c>
      <x:c r="K3037" s="16" t="n">
        <x:v>75000</x:v>
      </x:c>
      <x:c r="L3037" s="43" t="n">
        <x:f>IF(AND(ISNUMBER(I3037),I3037&gt;0,ISNUMBER(K3037),K3037&gt;0),K3037/I3037,"n.a.")</x:f>
        <x:v>13.65125591554423</x:v>
      </x:c>
      <x:c r="M3037" s="43"/>
      <x:c r="N3037" s="13" t="str">
        <x:v>Yes</x:v>
      </x:c>
      <x:c r="O3037" s="15" t="str">
        <x:v>Not stated in reviewed card</x:v>
      </x:c>
      <x:c r="P3037" s="15" t="str">
        <x:v>Not stated in reviewed card</x:v>
      </x:c>
      <x:c r="Q3037" s="15" t="str">
        <x:v>Advertised industrial unit with ancillary office accommodation.</x:v>
      </x:c>
      <x:c r="R3037"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37" s="15" t="str">
        <x:v>https://www.zoopla.co.uk/to-rent/commercial/details/70958862/</x:v>
      </x:c>
      <x:c r="T3037" s="15" t="str">
        <x:v>https://www.zoopla.co.uk/to-rent/commercial/details/68860497/</x:v>
      </x:c>
      <x:c r="U3037" s="15" t="str">
        <x:v>https://www.rightmove.co.uk/properties/90753477#/?channel=COM_LET
https://www.rightmove.co.uk/properties/773347009462273#/?channel=COM_LET</x:v>
      </x:c>
      <x:c r="V3037" s="15" t="str">
        <x:v>London — Greenwich Centre Business Park</x:v>
      </x:c>
      <x:c r="W3037" s="15" t="str">
        <x:v>Individual unit ≤15,000 sq ft</x:v>
      </x:c>
      <x:c r="X3037" s="13" t="n">
        <x:f>IF(N3037="Yes",L3037,0)</x:f>
        <x:v>13.65125591554423</x:v>
      </x:c>
      <x:c r="Y3037" s="14" t="n">
        <x:v>1</x:v>
      </x:c>
      <x:c r="Z3037" s="13" t="str">
        <x:v>Industrial / workshop / storage</x:v>
      </x:c>
    </x:row>
    <x:row r="3038" ht="62" customHeight="1">
      <x:c r="A3038" s="13" t="str">
        <x:v>SE2058</x:v>
      </x:c>
      <x:c r="B3038" s="15" t="str">
        <x:v>London</x:v>
      </x:c>
      <x:c r="C3038" s="15" t="str">
        <x:v>Leyton</x:v>
      </x:c>
      <x:c r="D3038" s="14"/>
      <x:c r="E3038" s="13" t="str">
        <x:v>Town</x:v>
      </x:c>
      <x:c r="F3038" s="15" t="str">
        <x:v>Ground Floor Gateway Business Centre</x:v>
      </x:c>
      <x:c r="G3038" s="15" t="str">
        <x:v>Ground Floor Gateway Business Centre, Church Road, Leyton, E10 7JQ</x:v>
      </x:c>
      <x:c r="H3038" s="13" t="str">
        <x:v>Current</x:v>
      </x:c>
      <x:c r="I3038" s="14" t="n">
        <x:v>5642</x:v>
      </x:c>
      <x:c r="J3038" s="13" t="str">
        <x:f>IF(AND(ISNUMBER(I3038),I3038&gt;0),IF(I3038&lt;=1000,"1–1,000",IF(I3038&lt;=2500,"1,001–2,500",IF(I3038&lt;=5000,"2,501–5,000",IF(I3038&lt;=10000,"5,001–10,000","10,001–15,000")))),"5,001–10,000")</x:f>
        <x:v>5,001–10,000</x:v>
      </x:c>
      <x:c r="K3038" s="16"/>
      <x:c r="L3038" s="43" t="str">
        <x:f>IF(AND(ISNUMBER(I3038),I3038&gt;0,ISNUMBER(K3038),K3038&gt;0),K3038/I3038,"n.a.")</x:f>
        <x:v>n.a.</x:v>
      </x:c>
      <x:c r="M3038" s="43"/>
      <x:c r="N3038" s="13" t="str">
        <x:v>No</x:v>
      </x:c>
      <x:c r="O3038" s="15" t="str">
        <x:v>Not stated in reviewed card</x:v>
      </x:c>
      <x:c r="P3038" s="15" t="str">
        <x:v>Not stated in reviewed card</x:v>
      </x:c>
      <x:c r="Q3038" s="15" t="str">
        <x:v>Advertised industrial unit with warehouse space.</x:v>
      </x:c>
      <x:c r="R303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38" s="15" t="str">
        <x:v>https://www.zoopla.co.uk/to-rent/commercial/details/70058432/</x:v>
      </x:c>
      <x:c r="T3038" s="15" t="str">
        <x:v>https://www.rightmove.co.uk/properties/774618776921937#/?channel=COM_LET</x:v>
      </x:c>
      <x:c r="U3038" s="15" t="str"/>
      <x:c r="V3038" s="15" t="str">
        <x:v>London — Ground Floor Gateway Business Centre</x:v>
      </x:c>
      <x:c r="W3038" s="15" t="str">
        <x:v>Individual unit ≤15,000 sq ft</x:v>
      </x:c>
      <x:c r="X3038" s="13" t="n">
        <x:f>IF(N3038="Yes",L3038,0)</x:f>
        <x:v>0</x:v>
      </x:c>
      <x:c r="Y3038" s="14" t="n">
        <x:v>1</x:v>
      </x:c>
      <x:c r="Z3038" s="13" t="str">
        <x:v>Industrial / workshop / storage</x:v>
      </x:c>
    </x:row>
    <x:row r="3039" ht="62" customHeight="1">
      <x:c r="A3039" s="13" t="str">
        <x:v>SE2059</x:v>
      </x:c>
      <x:c r="B3039" s="15" t="str">
        <x:v>London</x:v>
      </x:c>
      <x:c r="C3039" s="15" t="str">
        <x:v>London (SM6)</x:v>
      </x:c>
      <x:c r="D3039" s="14"/>
      <x:c r="E3039" s="13" t="str">
        <x:v>Town</x:v>
      </x:c>
      <x:c r="F3039" s="15" t="str">
        <x:v>Hackbridge Industrial Estate</x:v>
      </x:c>
      <x:c r="G3039" s="15" t="str">
        <x:v>Unit 2 Hackbridge Industrial Estate, Station Approach, Hackbridge, Surrey, SM6 7BJ</x:v>
      </x:c>
      <x:c r="H3039" s="13" t="str">
        <x:v>Current</x:v>
      </x:c>
      <x:c r="I3039" s="14" t="n">
        <x:v>3872</x:v>
      </x:c>
      <x:c r="J3039" s="13" t="str">
        <x:f>IF(AND(ISNUMBER(I3039),I3039&gt;0),IF(I3039&lt;=1000,"1–1,000",IF(I3039&lt;=2500,"1,001–2,500",IF(I3039&lt;=5000,"2,501–5,000",IF(I3039&lt;=10000,"5,001–10,000","10,001–15,000")))),"2,501–5,000")</x:f>
        <x:v>2,501–5,000</x:v>
      </x:c>
      <x:c r="K3039" s="16" t="n">
        <x:v>75000</x:v>
      </x:c>
      <x:c r="L3039" s="43" t="n">
        <x:f>IF(AND(ISNUMBER(I3039),I3039&gt;0,ISNUMBER(K3039),K3039&gt;0),K3039/I3039,"n.a.")</x:f>
        <x:v>19.369834710743802</x:v>
      </x:c>
      <x:c r="M3039" s="43"/>
      <x:c r="N3039" s="13" t="str">
        <x:v>Yes</x:v>
      </x:c>
      <x:c r="O3039" s="15" t="str">
        <x:v>Not stated in reviewed card</x:v>
      </x:c>
      <x:c r="P3039" s="15" t="str">
        <x:v>2 roller shutter</x:v>
      </x:c>
      <x:c r="Q3039" s="15" t="str">
        <x:v>Advertised industrial unit with warehouse space, ancillary office accommodation, yard/loading area, secure/gated access, refurbished specification.</x:v>
      </x:c>
      <x:c r="R303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39" s="15" t="str">
        <x:v>https://www.rightmove.co.uk/properties/760906361894544#/?channel=COM_LET</x:v>
      </x:c>
      <x:c r="T3039" s="15" t="str"/>
      <x:c r="U3039" s="15" t="str"/>
      <x:c r="V3039" s="15" t="str">
        <x:v>London — Hackbridge Industrial Estate</x:v>
      </x:c>
      <x:c r="W3039" s="15" t="str">
        <x:v>Individual unit ≤15,000 sq ft</x:v>
      </x:c>
      <x:c r="X3039" s="13" t="n">
        <x:f>IF(N3039="Yes",L3039,0)</x:f>
        <x:v>19.369834710743802</x:v>
      </x:c>
      <x:c r="Y3039" s="14" t="n">
        <x:v>1</x:v>
      </x:c>
      <x:c r="Z3039" s="13" t="str">
        <x:v>Industrial / workshop / storage</x:v>
      </x:c>
    </x:row>
    <x:row r="3040" ht="75" customHeight="1">
      <x:c r="A3040" s="13" t="str">
        <x:v>SE2060</x:v>
      </x:c>
      <x:c r="B3040" s="15" t="str">
        <x:v>London</x:v>
      </x:c>
      <x:c r="C3040" s="15" t="str">
        <x:v>Park Royal</x:v>
      </x:c>
      <x:c r="D3040" s="14"/>
      <x:c r="E3040" s="13" t="str">
        <x:v>Town</x:v>
      </x:c>
      <x:c r="F3040" s="15" t="str">
        <x:v>Hanover West Industrial Estate</x:v>
      </x:c>
      <x:c r="G3040" s="15" t="str">
        <x:v>Unit 5 Hanover West Industrial Estate, Acton Lane, Park Royal NW10</x:v>
      </x:c>
      <x:c r="H3040" s="13" t="str">
        <x:v>Current</x:v>
      </x:c>
      <x:c r="I3040" s="14" t="n">
        <x:v>2471</x:v>
      </x:c>
      <x:c r="J3040" s="13" t="str">
        <x:f>IF(AND(ISNUMBER(I3040),I3040&gt;0),IF(I3040&lt;=1000,"1–1,000",IF(I3040&lt;=2500,"1,001–2,500",IF(I3040&lt;=5000,"2,501–5,000",IF(I3040&lt;=10000,"5,001–10,000","10,001–15,000")))),"1,001–2,500")</x:f>
        <x:v>1,001–2,500</x:v>
      </x:c>
      <x:c r="K3040" s="16" t="n">
        <x:v>86496</x:v>
      </x:c>
      <x:c r="L3040" s="43" t="n">
        <x:f>IF(AND(ISNUMBER(I3040),I3040&gt;0,ISNUMBER(K3040),K3040&gt;0),K3040/I3040,"n.a.")</x:f>
        <x:v>35.004451639012544</x:v>
      </x:c>
      <x:c r="M3040" s="43"/>
      <x:c r="N3040" s="13" t="str">
        <x:v>Yes</x:v>
      </x:c>
      <x:c r="O3040" s="15" t="str">
        <x:v>Not stated in reviewed card</x:v>
      </x:c>
      <x:c r="P3040" s="15" t="str">
        <x:v>Not stated in reviewed card</x:v>
      </x:c>
      <x:c r="Q3040" s="15" t="str">
        <x:v>Advertised industrial unit with warehouse space.</x:v>
      </x:c>
      <x:c r="R304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40" s="15" t="str">
        <x:v>https://www.zoopla.co.uk/to-rent/commercial/details/73067688/</x:v>
      </x:c>
      <x:c r="T3040" s="15" t="str">
        <x:v>https://www.rightmove.co.uk/properties/773388417862368#/?channel=COM_LET</x:v>
      </x:c>
      <x:c r="U3040" s="15" t="str"/>
      <x:c r="V3040" s="15" t="str">
        <x:v>London — Hanover West Industrial Estate</x:v>
      </x:c>
      <x:c r="W3040" s="15" t="str">
        <x:v>Individual unit ≤15,000 sq ft</x:v>
      </x:c>
      <x:c r="X3040" s="13" t="n">
        <x:f>IF(N3040="Yes",L3040,0)</x:f>
        <x:v>35.004451639012544</x:v>
      </x:c>
      <x:c r="Y3040" s="14" t="n">
        <x:v>1</x:v>
      </x:c>
      <x:c r="Z3040" s="13" t="str">
        <x:v>Industrial / workshop / storage</x:v>
      </x:c>
    </x:row>
    <x:row r="3041" ht="75" customHeight="1">
      <x:c r="A3041" s="13" t="str">
        <x:v>SE2061</x:v>
      </x:c>
      <x:c r="B3041" s="15" t="str">
        <x:v>London</x:v>
      </x:c>
      <x:c r="C3041" s="15" t="str">
        <x:v>Feltham</x:v>
      </x:c>
      <x:c r="D3041" s="14"/>
      <x:c r="E3041" s="13" t="str">
        <x:v>Town</x:v>
      </x:c>
      <x:c r="F3041" s="15" t="str">
        <x:v>Hanworth Trading Estate</x:v>
      </x:c>
      <x:c r="G3041" s="15" t="str">
        <x:v>Unit 4 Hanworth Trading Estate, Feltham TW13</x:v>
      </x:c>
      <x:c r="H3041" s="13" t="str">
        <x:v>Uncertain</x:v>
      </x:c>
      <x:c r="I3041" s="14"/>
      <x:c r="J3041" s="13" t="str">
        <x:f>IF(AND(ISNUMBER(I3041),I3041&gt;0),IF(I3041&lt;=1000,"1–1,000",IF(I3041&lt;=2500,"1,001–2,500",IF(I3041&lt;=5000,"2,501–5,000",IF(I3041&lt;=10000,"5,001–10,000","10,001–15,000")))),"2,501–5,000")</x:f>
        <x:v>2,501–5,000</x:v>
      </x:c>
      <x:c r="K3041" s="16"/>
      <x:c r="L3041" s="43" t="str">
        <x:f>IF(AND(ISNUMBER(I3041),I3041&gt;0,ISNUMBER(K3041),K3041&gt;0),K3041/I3041,"n.a.")</x:f>
        <x:v>n.a.</x:v>
      </x:c>
      <x:c r="M3041" s="43"/>
      <x:c r="N3041" s="13" t="str">
        <x:v>No</x:v>
      </x:c>
      <x:c r="O3041" s="15" t="str">
        <x:v>Not stated in reviewed card</x:v>
      </x:c>
      <x:c r="P3041" s="15" t="str">
        <x:v>Not stated in reviewed card</x:v>
      </x:c>
      <x:c r="Q3041" s="15" t="str">
        <x:v>Advertised industrial unit with warehouse space.</x:v>
      </x:c>
      <x:c r="R3041"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41" s="15" t="str">
        <x:v>https://www.zoopla.co.uk/to-rent/commercial/details/73834747/</x:v>
      </x:c>
      <x:c r="T3041" s="15" t="str"/>
      <x:c r="U3041" s="15" t="str"/>
      <x:c r="V3041" s="15" t="str">
        <x:v>London — Hanworth Trading Estate</x:v>
      </x:c>
      <x:c r="W3041" s="15" t="str">
        <x:v>3,650–4,230 sq ft; exact unit area not stated</x:v>
      </x:c>
      <x:c r="X3041" s="13" t="n">
        <x:f>IF(N3041="Yes",L3041,0)</x:f>
        <x:v>0</x:v>
      </x:c>
      <x:c r="Y3041" s="14" t="n">
        <x:v>1</x:v>
      </x:c>
      <x:c r="Z3041" s="13" t="str">
        <x:v>Industrial / workshop / storage</x:v>
      </x:c>
    </x:row>
    <x:row r="3042" ht="62" customHeight="1">
      <x:c r="A3042" s="13" t="str">
        <x:v>SE2062</x:v>
      </x:c>
      <x:c r="B3042" s="15" t="str">
        <x:v>London</x:v>
      </x:c>
      <x:c r="C3042" s="15" t="str">
        <x:v>Twickenham</x:v>
      </x:c>
      <x:c r="D3042" s="14"/>
      <x:c r="E3042" s="13" t="str">
        <x:v>Town</x:v>
      </x:c>
      <x:c r="F3042" s="15" t="str">
        <x:v>Heathlands Industrial Estate</x:v>
      </x:c>
      <x:c r="G3042" s="15" t="str">
        <x:v>Heathlands Industrial Estate, Twickenham TW1</x:v>
      </x:c>
      <x:c r="H3042" s="13" t="str">
        <x:v>Uncertain</x:v>
      </x:c>
      <x:c r="I3042" s="14" t="n">
        <x:v>10000</x:v>
      </x:c>
      <x:c r="J3042" s="13" t="str">
        <x:f>IF(AND(ISNUMBER(I3042),I3042&gt;0),IF(I3042&lt;=1000,"1–1,000",IF(I3042&lt;=2500,"1,001–2,500",IF(I3042&lt;=5000,"2,501–5,000",IF(I3042&lt;=10000,"5,001–10,000","10,001–15,000")))),"5,001–10,000")</x:f>
        <x:v>5,001–10,000</x:v>
      </x:c>
      <x:c r="K3042" s="16"/>
      <x:c r="L3042" s="43" t="str">
        <x:f>IF(AND(ISNUMBER(I3042),I3042&gt;0,ISNUMBER(K3042),K3042&gt;0),K3042/I3042,"n.a.")</x:f>
        <x:v>n.a.</x:v>
      </x:c>
      <x:c r="M3042" s="43"/>
      <x:c r="N3042" s="13" t="str">
        <x:v>No</x:v>
      </x:c>
      <x:c r="O3042" s="15" t="str">
        <x:v>Not stated in reviewed card</x:v>
      </x:c>
      <x:c r="P3042" s="15" t="str">
        <x:v>Not stated in reviewed card</x:v>
      </x:c>
      <x:c r="Q3042" s="15" t="str">
        <x:v>Advertised industrial unit with warehouse space.</x:v>
      </x:c>
      <x:c r="R3042"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42" s="15" t="str">
        <x:v>https://www.zoopla.co.uk/to-rent/commercial/details/68558637/</x:v>
      </x:c>
      <x:c r="T3042" s="15" t="str"/>
      <x:c r="U3042" s="15" t="str"/>
      <x:c r="V3042" s="15" t="str">
        <x:v>London — Heathlands Industrial Estate</x:v>
      </x:c>
      <x:c r="W3042" s="15" t="str">
        <x:v>Individual unit ≤15,000 sq ft</x:v>
      </x:c>
      <x:c r="X3042" s="13" t="n">
        <x:f>IF(N3042="Yes",L3042,0)</x:f>
        <x:v>0</x:v>
      </x:c>
      <x:c r="Y3042" s="14" t="n">
        <x:v>1</x:v>
      </x:c>
      <x:c r="Z3042" s="13" t="str">
        <x:v>Industrial / workshop / storage</x:v>
      </x:c>
    </x:row>
    <x:row r="3043" ht="62" customHeight="1">
      <x:c r="A3043" s="13" t="str">
        <x:v>SE2063</x:v>
      </x:c>
      <x:c r="B3043" s="15" t="str">
        <x:v>London</x:v>
      </x:c>
      <x:c r="C3043" s="15" t="str">
        <x:v>Twickenham</x:v>
      </x:c>
      <x:c r="D3043" s="14"/>
      <x:c r="E3043" s="13" t="str">
        <x:v>Town</x:v>
      </x:c>
      <x:c r="F3043" s="15" t="str">
        <x:v>Heathlands Industrial Estate</x:v>
      </x:c>
      <x:c r="G3043" s="15" t="str">
        <x:v>Heathlands Industrial Estate, Twickenhamw1 4Bp TW1</x:v>
      </x:c>
      <x:c r="H3043" s="13" t="str">
        <x:v>Current</x:v>
      </x:c>
      <x:c r="I3043" s="14" t="n">
        <x:v>3156</x:v>
      </x:c>
      <x:c r="J3043" s="13" t="str">
        <x:f>IF(AND(ISNUMBER(I3043),I3043&gt;0),IF(I3043&lt;=1000,"1–1,000",IF(I3043&lt;=2500,"1,001–2,500",IF(I3043&lt;=5000,"2,501–5,000",IF(I3043&lt;=10000,"5,001–10,000","10,001–15,000")))),"2,501–5,000")</x:f>
        <x:v>2,501–5,000</x:v>
      </x:c>
      <x:c r="K3043" s="16" t="n">
        <x:v>80484</x:v>
      </x:c>
      <x:c r="L3043" s="43" t="n">
        <x:f>IF(AND(ISNUMBER(I3043),I3043&gt;0,ISNUMBER(K3043),K3043&gt;0),K3043/I3043,"n.a.")</x:f>
        <x:v>25.50190114068441</x:v>
      </x:c>
      <x:c r="M3043" s="43"/>
      <x:c r="N3043" s="13" t="str">
        <x:v>Yes</x:v>
      </x:c>
      <x:c r="O3043" s="15" t="str">
        <x:v>Not stated in reviewed card</x:v>
      </x:c>
      <x:c r="P3043" s="15" t="str">
        <x:v>Not stated in reviewed card</x:v>
      </x:c>
      <x:c r="Q3043" s="15" t="str">
        <x:v>Advertised industrial unit with warehouse space.</x:v>
      </x:c>
      <x:c r="R304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43" s="15" t="str">
        <x:v>https://www.zoopla.co.uk/to-rent/commercial/details/74087356/</x:v>
      </x:c>
      <x:c r="T3043" s="15" t="str"/>
      <x:c r="U3043" s="15" t="str"/>
      <x:c r="V3043" s="15" t="str">
        <x:v>London — Heathlands Industrial Estate</x:v>
      </x:c>
      <x:c r="W3043" s="15" t="str">
        <x:v>Individual unit ≤15,000 sq ft</x:v>
      </x:c>
      <x:c r="X3043" s="13" t="n">
        <x:f>IF(N3043="Yes",L3043,0)</x:f>
        <x:v>25.50190114068441</x:v>
      </x:c>
      <x:c r="Y3043" s="14" t="n">
        <x:v>1</x:v>
      </x:c>
      <x:c r="Z3043" s="13" t="str">
        <x:v>Industrial / workshop / storage</x:v>
      </x:c>
    </x:row>
    <x:row r="3044" ht="75" customHeight="1">
      <x:c r="A3044" s="13" t="str">
        <x:v>SE2064</x:v>
      </x:c>
      <x:c r="B3044" s="15" t="str">
        <x:v>London</x:v>
      </x:c>
      <x:c r="C3044" s="15" t="str">
        <x:v>Twickenham</x:v>
      </x:c>
      <x:c r="D3044" s="14"/>
      <x:c r="E3044" s="13" t="str">
        <x:v>Town</x:v>
      </x:c>
      <x:c r="F3044" s="15" t="str">
        <x:v>Heathlands Industrial Estate</x:v>
      </x:c>
      <x:c r="G3044" s="15" t="str">
        <x:v>Unit 1, Heathlands Industrial Estate, Heathlands Close, Twickenham, Middlesex, TW1</x:v>
      </x:c>
      <x:c r="H3044" s="13" t="str">
        <x:v>Current</x:v>
      </x:c>
      <x:c r="I3044" s="14" t="n">
        <x:v>9899</x:v>
      </x:c>
      <x:c r="J3044" s="13" t="str">
        <x:f>IF(AND(ISNUMBER(I3044),I3044&gt;0),IF(I3044&lt;=1000,"1–1,000",IF(I3044&lt;=2500,"1,001–2,500",IF(I3044&lt;=5000,"2,501–5,000",IF(I3044&lt;=10000,"5,001–10,000","10,001–15,000")))),"5,001–10,000")</x:f>
        <x:v>5,001–10,000</x:v>
      </x:c>
      <x:c r="K3044" s="16" t="n">
        <x:v>200004</x:v>
      </x:c>
      <x:c r="L3044" s="43" t="n">
        <x:f>IF(AND(ISNUMBER(I3044),I3044&gt;0,ISNUMBER(K3044),K3044&gt;0),K3044/I3044,"n.a.")</x:f>
        <x:v>20.204465097484594</x:v>
      </x:c>
      <x:c r="M3044" s="43"/>
      <x:c r="N3044" s="13" t="str">
        <x:v>Yes</x:v>
      </x:c>
      <x:c r="O3044" s="15" t="str">
        <x:v>5.2m minimum height, 1 electric loading door</x:v>
      </x:c>
      <x:c r="P3044" s="15" t="str">
        <x:v>2m minimum height, 1 electric loading door</x:v>
      </x:c>
      <x:c r="Q3044" s="15" t="str">
        <x:v>Advertised industrial unit with trade counter use, refurbished specification.</x:v>
      </x:c>
      <x:c r="R3044"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44" s="15" t="str">
        <x:v>https://www.zoopla.co.uk/to-rent/commercial/details/65837894/</x:v>
      </x:c>
      <x:c r="T3044" s="15" t="str">
        <x:v>https://www.zoopla.co.uk/to-rent/commercial/details/69780554/</x:v>
      </x:c>
      <x:c r="U3044" s="15" t="str">
        <x:v>https://www.rightmove.co.uk/properties/773352470578128#/?channel=COM_LET
https://www.rightmove.co.uk/properties/166491863#/?channel=COM_LET</x:v>
      </x:c>
      <x:c r="V3044" s="15" t="str">
        <x:v>London — Heathlands Industrial Estate</x:v>
      </x:c>
      <x:c r="W3044" s="15" t="str">
        <x:v>Individual unit ≤15,000 sq ft</x:v>
      </x:c>
      <x:c r="X3044" s="13" t="n">
        <x:f>IF(N3044="Yes",L3044,0)</x:f>
        <x:v>20.204465097484594</x:v>
      </x:c>
      <x:c r="Y3044" s="14" t="n">
        <x:v>1</x:v>
      </x:c>
      <x:c r="Z3044" s="13" t="str">
        <x:v>Industrial / workshop / storage</x:v>
      </x:c>
    </x:row>
    <x:row r="3045" ht="75" customHeight="1">
      <x:c r="A3045" s="13" t="str">
        <x:v>SE2065</x:v>
      </x:c>
      <x:c r="B3045" s="15" t="str">
        <x:v>London</x:v>
      </x:c>
      <x:c r="C3045" s="15" t="str">
        <x:v>Twickenham</x:v>
      </x:c>
      <x:c r="D3045" s="14"/>
      <x:c r="E3045" s="13" t="str">
        <x:v>Town</x:v>
      </x:c>
      <x:c r="F3045" s="15" t="str">
        <x:v>Heathlands Industrial Estate</x:v>
      </x:c>
      <x:c r="G3045" s="15" t="str">
        <x:v>Unit 2, Heathlands Industrial Estate, Heathlands Close, Twickenham, Middlesex TW1</x:v>
      </x:c>
      <x:c r="H3045" s="13" t="str">
        <x:v>Current</x:v>
      </x:c>
      <x:c r="I3045" s="14" t="n">
        <x:v>9919</x:v>
      </x:c>
      <x:c r="J3045" s="13" t="str">
        <x:f>IF(AND(ISNUMBER(I3045),I3045&gt;0),IF(I3045&lt;=1000,"1–1,000",IF(I3045&lt;=2500,"1,001–2,500",IF(I3045&lt;=5000,"2,501–5,000",IF(I3045&lt;=10000,"5,001–10,000","10,001–15,000")))),"5,001–10,000")</x:f>
        <x:v>5,001–10,000</x:v>
      </x:c>
      <x:c r="K3045" s="16" t="n">
        <x:v>218256</x:v>
      </x:c>
      <x:c r="L3045" s="43" t="n">
        <x:f>IF(AND(ISNUMBER(I3045),I3045&gt;0,ISNUMBER(K3045),K3045&gt;0),K3045/I3045,"n.a.")</x:f>
        <x:v>22.00383103135397</x:v>
      </x:c>
      <x:c r="M3045" s="43"/>
      <x:c r="N3045" s="13" t="str">
        <x:v>Yes</x:v>
      </x:c>
      <x:c r="O3045" s="15" t="str">
        <x:v>5.2m minimum height, 1 electric loading do</x:v>
      </x:c>
      <x:c r="P3045" s="15" t="str">
        <x:v>Not stated in reviewed card</x:v>
      </x:c>
      <x:c r="Q3045" s="15" t="str">
        <x:v>Advertised industrial unit with trade counter use, refurbished specification.</x:v>
      </x:c>
      <x:c r="R3045"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45" s="15" t="str">
        <x:v>https://www.zoopla.co.uk/to-rent/commercial/details/73580007/</x:v>
      </x:c>
      <x:c r="T3045" s="15" t="str">
        <x:v>https://www.zoopla.co.uk/to-rent/commercial/details/73203566/</x:v>
      </x:c>
      <x:c r="U3045" s="15" t="str">
        <x:v>https://www.rightmove.co.uk/properties/91867335#/?channel=COM_LET
https://www.rightmove.co.uk/properties/773383325745841#/?channel=COM_LET</x:v>
      </x:c>
      <x:c r="V3045" s="15" t="str">
        <x:v>London — Heathlands Industrial Estate</x:v>
      </x:c>
      <x:c r="W3045" s="15" t="str">
        <x:v>Individual unit ≤15,000 sq ft</x:v>
      </x:c>
      <x:c r="X3045" s="13" t="n">
        <x:f>IF(N3045="Yes",L3045,0)</x:f>
        <x:v>22.00383103135397</x:v>
      </x:c>
      <x:c r="Y3045" s="14" t="n">
        <x:v>1</x:v>
      </x:c>
      <x:c r="Z3045" s="13" t="str">
        <x:v>Industrial / workshop / storage</x:v>
      </x:c>
    </x:row>
    <x:row r="3046" ht="88" customHeight="1">
      <x:c r="A3046" s="13" t="str">
        <x:v>SE2066</x:v>
      </x:c>
      <x:c r="B3046" s="15" t="str">
        <x:v>London</x:v>
      </x:c>
      <x:c r="C3046" s="15" t="str">
        <x:v>Twickenham</x:v>
      </x:c>
      <x:c r="D3046" s="14"/>
      <x:c r="E3046" s="13" t="str">
        <x:v>Town</x:v>
      </x:c>
      <x:c r="F3046" s="15" t="str">
        <x:v>Heathlands Industrial Estate</x:v>
      </x:c>
      <x:c r="G3046" s="15" t="str">
        <x:v>Unit 3, Heathlands Industrial Estate, Heathlands Close, Twickenham, Middlesex TW1</x:v>
      </x:c>
      <x:c r="H3046" s="13" t="str">
        <x:v>Current</x:v>
      </x:c>
      <x:c r="I3046" s="14" t="n">
        <x:v>3615</x:v>
      </x:c>
      <x:c r="J3046" s="13" t="str">
        <x:f>IF(AND(ISNUMBER(I3046),I3046&gt;0),IF(I3046&lt;=1000,"1–1,000",IF(I3046&lt;=2500,"1,001–2,500",IF(I3046&lt;=5000,"2,501–5,000",IF(I3046&lt;=10000,"5,001–10,000","10,001–15,000")))),"2,501–5,000")</x:f>
        <x:v>2,501–5,000</x:v>
      </x:c>
      <x:c r="K3046" s="16" t="n">
        <x:v>90372</x:v>
      </x:c>
      <x:c r="L3046" s="43" t="n">
        <x:f>IF(AND(ISNUMBER(I3046),I3046&gt;0,ISNUMBER(K3046),K3046&gt;0),K3046/I3046,"n.a.")</x:f>
        <x:v>24.999170124481328</x:v>
      </x:c>
      <x:c r="M3046" s="43"/>
      <x:c r="N3046" s="13" t="str">
        <x:v>Yes</x:v>
      </x:c>
      <x:c r="O3046" s="15" t="str">
        <x:v>minimum eaves and 1 loading door; 5.5m minimum eaves and 1 loading door</x:v>
      </x:c>
      <x:c r="P3046" s="15" t="str">
        <x:v>5m minimum eaves and 1 loading door</x:v>
      </x:c>
      <x:c r="Q3046" s="15" t="str">
        <x:v>Advertised industrial unit with trade counter use, refurbished specification.</x:v>
      </x:c>
      <x:c r="R3046"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46" s="15" t="str">
        <x:v>https://www.zoopla.co.uk/to-rent/commercial/details/73583488/</x:v>
      </x:c>
      <x:c r="T3046" s="15" t="str">
        <x:v>https://www.zoopla.co.uk/to-rent/commercial/details/73262969/</x:v>
      </x:c>
      <x:c r="U3046" s="15" t="str">
        <x:v>https://www.rightmove.co.uk/properties/745869278873457#/?channel=COM_LET
https://www.rightmove.co.uk/properties/92982681#/?channel=COM_LET
https://www.rightmove.co.uk/properties/773383365766816#/?channel=COM_LET</x:v>
      </x:c>
      <x:c r="V3046" s="15" t="str">
        <x:v>London — Heathlands Industrial Estate</x:v>
      </x:c>
      <x:c r="W3046" s="15" t="str">
        <x:v>Individual unit ≤15,000 sq ft</x:v>
      </x:c>
      <x:c r="X3046" s="13" t="n">
        <x:f>IF(N3046="Yes",L3046,0)</x:f>
        <x:v>24.999170124481328</x:v>
      </x:c>
      <x:c r="Y3046" s="14" t="n">
        <x:v>1</x:v>
      </x:c>
      <x:c r="Z3046" s="13" t="str">
        <x:v>Industrial / workshop / storage</x:v>
      </x:c>
    </x:row>
    <x:row r="3047" ht="62" customHeight="1">
      <x:c r="A3047" s="13" t="str">
        <x:v>SE2067</x:v>
      </x:c>
      <x:c r="B3047" s="15" t="str">
        <x:v>London</x:v>
      </x:c>
      <x:c r="C3047" s="15" t="str">
        <x:v>London (SW20)</x:v>
      </x:c>
      <x:c r="D3047" s="14"/>
      <x:c r="E3047" s="13" t="str">
        <x:v>Town</x:v>
      </x:c>
      <x:c r="F3047" s="15" t="str">
        <x:v>Hortus Industrial Park</x:v>
      </x:c>
      <x:c r="G3047" s="15" t="str">
        <x:v>Unit 2 Hortus Industrial Park, 88 Bushey Road, Raynes Park, Greater London, SW20 0JW</x:v>
      </x:c>
      <x:c r="H3047" s="13" t="str">
        <x:v>Current</x:v>
      </x:c>
      <x:c r="I3047" s="14" t="n">
        <x:v>13586</x:v>
      </x:c>
      <x:c r="J3047" s="13" t="str">
        <x:f>IF(AND(ISNUMBER(I3047),I3047&gt;0),IF(I3047&lt;=1000,"1–1,000",IF(I3047&lt;=2500,"1,001–2,500",IF(I3047&lt;=5000,"2,501–5,000",IF(I3047&lt;=10000,"5,001–10,000","10,001–15,000")))),"10,001–15,000")</x:f>
        <x:v>10,001–15,000</x:v>
      </x:c>
      <x:c r="K3047" s="16"/>
      <x:c r="L3047" s="43" t="str">
        <x:f>IF(AND(ISNUMBER(I3047),I3047&gt;0,ISNUMBER(K3047),K3047&gt;0),K3047/I3047,"n.a.")</x:f>
        <x:v>n.a.</x:v>
      </x:c>
      <x:c r="M3047" s="43"/>
      <x:c r="N3047" s="13" t="str">
        <x:v>No</x:v>
      </x:c>
      <x:c r="O3047" s="15" t="str">
        <x:v>Not stated in reviewed card</x:v>
      </x:c>
      <x:c r="P3047" s="15" t="str">
        <x:v>Not stated in reviewed card</x:v>
      </x:c>
      <x:c r="Q3047" s="15" t="str">
        <x:v>Advertised industrial unit with warehouse space, trade counter use.</x:v>
      </x:c>
      <x:c r="R304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47" s="15" t="str">
        <x:v>https://www.rightmove.co.uk/properties/778311756849281#/?channel=COM_LET</x:v>
      </x:c>
      <x:c r="T3047" s="15" t="str"/>
      <x:c r="U3047" s="15" t="str"/>
      <x:c r="V3047" s="15" t="str">
        <x:v>London — Hortus Industrial Park</x:v>
      </x:c>
      <x:c r="W3047" s="15" t="str">
        <x:v>Individual unit ≤15,000 sq ft</x:v>
      </x:c>
      <x:c r="X3047" s="13" t="n">
        <x:f>IF(N3047="Yes",L3047,0)</x:f>
        <x:v>0</x:v>
      </x:c>
      <x:c r="Y3047" s="14" t="n">
        <x:v>1</x:v>
      </x:c>
      <x:c r="Z3047" s="13" t="str">
        <x:v>Industrial / workshop / storage</x:v>
      </x:c>
    </x:row>
    <x:row r="3048" ht="62" customHeight="1">
      <x:c r="A3048" s="13" t="str">
        <x:v>SE2068</x:v>
      </x:c>
      <x:c r="B3048" s="15" t="str">
        <x:v>London</x:v>
      </x:c>
      <x:c r="C3048" s="15" t="str">
        <x:v>London (SW20)</x:v>
      </x:c>
      <x:c r="D3048" s="14"/>
      <x:c r="E3048" s="13" t="str">
        <x:v>Town</x:v>
      </x:c>
      <x:c r="F3048" s="15" t="str">
        <x:v>Hortus Industrial Park</x:v>
      </x:c>
      <x:c r="G3048" s="15" t="str">
        <x:v>Unit 5 Hortus Industrial Park, 88 Bushey Road, Raynes Park, Greater London, SW20 0JW</x:v>
      </x:c>
      <x:c r="H3048" s="13" t="str">
        <x:v>Current</x:v>
      </x:c>
      <x:c r="I3048" s="14" t="n">
        <x:v>11105</x:v>
      </x:c>
      <x:c r="J3048" s="13" t="str">
        <x:f>IF(AND(ISNUMBER(I3048),I3048&gt;0),IF(I3048&lt;=1000,"1–1,000",IF(I3048&lt;=2500,"1,001–2,500",IF(I3048&lt;=5000,"2,501–5,000",IF(I3048&lt;=10000,"5,001–10,000","10,001–15,000")))),"10,001–15,000")</x:f>
        <x:v>10,001–15,000</x:v>
      </x:c>
      <x:c r="K3048" s="16"/>
      <x:c r="L3048" s="43" t="str">
        <x:f>IF(AND(ISNUMBER(I3048),I3048&gt;0,ISNUMBER(K3048),K3048&gt;0),K3048/I3048,"n.a.")</x:f>
        <x:v>n.a.</x:v>
      </x:c>
      <x:c r="M3048" s="43"/>
      <x:c r="N3048" s="13" t="str">
        <x:v>No</x:v>
      </x:c>
      <x:c r="O3048" s="15" t="str">
        <x:v>Not stated in reviewed card</x:v>
      </x:c>
      <x:c r="P3048" s="15" t="str">
        <x:v>Not stated in reviewed card</x:v>
      </x:c>
      <x:c r="Q3048" s="15" t="str">
        <x:v>Advertised industrial unit with warehouse space, trade counter use.</x:v>
      </x:c>
      <x:c r="R304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48" s="15" t="str">
        <x:v>https://www.rightmove.co.uk/properties/778311872058161#/?channel=COM_LET</x:v>
      </x:c>
      <x:c r="T3048" s="15" t="str"/>
      <x:c r="U3048" s="15" t="str"/>
      <x:c r="V3048" s="15" t="str">
        <x:v>London — Hortus Industrial Park</x:v>
      </x:c>
      <x:c r="W3048" s="15" t="str">
        <x:v>Individual unit ≤15,000 sq ft</x:v>
      </x:c>
      <x:c r="X3048" s="13" t="n">
        <x:f>IF(N3048="Yes",L3048,0)</x:f>
        <x:v>0</x:v>
      </x:c>
      <x:c r="Y3048" s="14" t="n">
        <x:v>1</x:v>
      </x:c>
      <x:c r="Z3048" s="13" t="str">
        <x:v>Industrial / workshop / storage</x:v>
      </x:c>
    </x:row>
    <x:row r="3049" ht="62" customHeight="1">
      <x:c r="A3049" s="13" t="str">
        <x:v>SE2069</x:v>
      </x:c>
      <x:c r="B3049" s="15" t="str">
        <x:v>London</x:v>
      </x:c>
      <x:c r="C3049" s="15" t="str">
        <x:v>London (SW20)</x:v>
      </x:c>
      <x:c r="D3049" s="14"/>
      <x:c r="E3049" s="13" t="str">
        <x:v>Town</x:v>
      </x:c>
      <x:c r="F3049" s="15" t="str">
        <x:v>Hortus Industrial Park</x:v>
      </x:c>
      <x:c r="G3049" s="15" t="str">
        <x:v>Unit 6 Hortus Industrial Park, 88 Bushey Road, Raynes Park, Greater London, SW20 0JW</x:v>
      </x:c>
      <x:c r="H3049" s="13" t="str">
        <x:v>Current</x:v>
      </x:c>
      <x:c r="I3049" s="14" t="n">
        <x:v>9910</x:v>
      </x:c>
      <x:c r="J3049" s="13" t="str">
        <x:f>IF(AND(ISNUMBER(I3049),I3049&gt;0),IF(I3049&lt;=1000,"1–1,000",IF(I3049&lt;=2500,"1,001–2,500",IF(I3049&lt;=5000,"2,501–5,000",IF(I3049&lt;=10000,"5,001–10,000","10,001–15,000")))),"5,001–10,000")</x:f>
        <x:v>5,001–10,000</x:v>
      </x:c>
      <x:c r="K3049" s="16"/>
      <x:c r="L3049" s="43" t="str">
        <x:f>IF(AND(ISNUMBER(I3049),I3049&gt;0,ISNUMBER(K3049),K3049&gt;0),K3049/I3049,"n.a.")</x:f>
        <x:v>n.a.</x:v>
      </x:c>
      <x:c r="M3049" s="43"/>
      <x:c r="N3049" s="13" t="str">
        <x:v>No</x:v>
      </x:c>
      <x:c r="O3049" s="15" t="str">
        <x:v>Not stated in reviewed card</x:v>
      </x:c>
      <x:c r="P3049" s="15" t="str">
        <x:v>Not stated in reviewed card</x:v>
      </x:c>
      <x:c r="Q3049" s="15" t="str">
        <x:v>Advertised industrial unit with warehouse space, trade counter use.</x:v>
      </x:c>
      <x:c r="R304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49" s="15" t="str">
        <x:v>https://www.rightmove.co.uk/properties/778311911995376#/?channel=COM_LET</x:v>
      </x:c>
      <x:c r="T3049" s="15" t="str"/>
      <x:c r="U3049" s="15" t="str"/>
      <x:c r="V3049" s="15" t="str">
        <x:v>London — Hortus Industrial Park</x:v>
      </x:c>
      <x:c r="W3049" s="15" t="str">
        <x:v>Individual unit ≤15,000 sq ft</x:v>
      </x:c>
      <x:c r="X3049" s="13" t="n">
        <x:f>IF(N3049="Yes",L3049,0)</x:f>
        <x:v>0</x:v>
      </x:c>
      <x:c r="Y3049" s="14" t="n">
        <x:v>1</x:v>
      </x:c>
      <x:c r="Z3049" s="13" t="str">
        <x:v>Industrial / workshop / storage</x:v>
      </x:c>
    </x:row>
    <x:row r="3050" ht="75" customHeight="1">
      <x:c r="A3050" s="13" t="str">
        <x:v>SE2070</x:v>
      </x:c>
      <x:c r="B3050" s="15" t="str">
        <x:v>London</x:v>
      </x:c>
      <x:c r="C3050" s="15" t="str">
        <x:v>Hounslow</x:v>
      </x:c>
      <x:c r="D3050" s="14"/>
      <x:c r="E3050" s="13" t="str">
        <x:v>Town</x:v>
      </x:c>
      <x:c r="F3050" s="15" t="str">
        <x:v>Hounslow Business Park</x:v>
      </x:c>
      <x:c r="G3050" s="15" t="str">
        <x:v>Unit 1 Hounslow Business Park, Hounslow TW3</x:v>
      </x:c>
      <x:c r="H3050" s="13" t="str">
        <x:v>Uncertain</x:v>
      </x:c>
      <x:c r="I3050" s="14" t="n">
        <x:v>2803</x:v>
      </x:c>
      <x:c r="J3050" s="13" t="str">
        <x:f>IF(AND(ISNUMBER(I3050),I3050&gt;0),IF(I3050&lt;=1000,"1–1,000",IF(I3050&lt;=2500,"1,001–2,500",IF(I3050&lt;=5000,"2,501–5,000",IF(I3050&lt;=10000,"5,001–10,000","10,001–15,000")))),"2,501–5,000")</x:f>
        <x:v>2,501–5,000</x:v>
      </x:c>
      <x:c r="K3050" s="16" t="n">
        <x:v>60000</x:v>
      </x:c>
      <x:c r="L3050" s="43" t="n">
        <x:f>IF(AND(ISNUMBER(I3050),I3050&gt;0,ISNUMBER(K3050),K3050&gt;0),K3050/I3050,"n.a.")</x:f>
        <x:v>21.405636817695328</x:v>
      </x:c>
      <x:c r="M3050" s="43"/>
      <x:c r="N3050" s="13" t="str">
        <x:v>No</x:v>
      </x:c>
      <x:c r="O3050" s="15" t="str">
        <x:v>Not stated in reviewed card</x:v>
      </x:c>
      <x:c r="P3050" s="15" t="str">
        <x:v>Not stated in reviewed card</x:v>
      </x:c>
      <x:c r="Q3050" s="15" t="str">
        <x:v>Advertised industrial unit with parking.</x:v>
      </x:c>
      <x:c r="R3050"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0" s="15" t="str">
        <x:v>https://www.zoopla.co.uk/to-rent/commercial/details/58347356/</x:v>
      </x:c>
      <x:c r="T3050" s="15" t="str"/>
      <x:c r="U3050" s="15" t="str"/>
      <x:c r="V3050" s="15" t="str">
        <x:v>London — Hounslow Business Park</x:v>
      </x:c>
      <x:c r="W3050" s="15" t="str">
        <x:v>Individual unit ≤15,000 sq ft</x:v>
      </x:c>
      <x:c r="X3050" s="13" t="n">
        <x:f>IF(N3050="Yes",L3050,0)</x:f>
        <x:v>0</x:v>
      </x:c>
      <x:c r="Y3050" s="14" t="n">
        <x:v>1</x:v>
      </x:c>
      <x:c r="Z3050" s="13" t="str">
        <x:v>Industrial / workshop / storage</x:v>
      </x:c>
    </x:row>
    <x:row r="3051" ht="62" customHeight="1">
      <x:c r="A3051" s="13" t="str">
        <x:v>SE2071</x:v>
      </x:c>
      <x:c r="B3051" s="15" t="str">
        <x:v>London</x:v>
      </x:c>
      <x:c r="C3051" s="15" t="str">
        <x:v>Hounslow</x:v>
      </x:c>
      <x:c r="D3051" s="14"/>
      <x:c r="E3051" s="13" t="str">
        <x:v>Town</x:v>
      </x:c>
      <x:c r="F3051" s="15" t="str">
        <x:v>Hounslow Trade Park</x:v>
      </x:c>
      <x:c r="G3051" s="15" t="str">
        <x:v>Unit 3, Hounslow Trade Park, Hounslow TW3</x:v>
      </x:c>
      <x:c r="H3051" s="13" t="str">
        <x:v>Current</x:v>
      </x:c>
      <x:c r="I3051" s="14" t="n">
        <x:v>4035</x:v>
      </x:c>
      <x:c r="J3051" s="13" t="str">
        <x:f>IF(AND(ISNUMBER(I3051),I3051&gt;0),IF(I3051&lt;=1000,"1–1,000",IF(I3051&lt;=2500,"1,001–2,500",IF(I3051&lt;=5000,"2,501–5,000",IF(I3051&lt;=10000,"5,001–10,000","10,001–15,000")))),"2,501–5,000")</x:f>
        <x:v>2,501–5,000</x:v>
      </x:c>
      <x:c r="K3051" s="16" t="n">
        <x:v>114996</x:v>
      </x:c>
      <x:c r="L3051" s="43" t="n">
        <x:f>IF(AND(ISNUMBER(I3051),I3051&gt;0,ISNUMBER(K3051),K3051&gt;0),K3051/I3051,"n.a.")</x:f>
        <x:v>28.499628252788103</x:v>
      </x:c>
      <x:c r="M3051" s="43"/>
      <x:c r="N3051" s="13" t="str">
        <x:v>Yes</x:v>
      </x:c>
      <x:c r="O3051" s="15" t="str">
        <x:v>Not stated in reviewed card</x:v>
      </x:c>
      <x:c r="P3051" s="15" t="str">
        <x:v>Not stated in reviewed card</x:v>
      </x:c>
      <x:c r="Q3051" s="15" t="str">
        <x:v>Advertised industrial unit. Card provides limited specification.</x:v>
      </x:c>
      <x:c r="R305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1" s="15" t="str">
        <x:v>https://www.zoopla.co.uk/to-rent/commercial/details/66654701/</x:v>
      </x:c>
      <x:c r="T3051" s="15" t="str"/>
      <x:c r="U3051" s="15" t="str"/>
      <x:c r="V3051" s="15" t="str">
        <x:v>London — Hounslow Trade Park</x:v>
      </x:c>
      <x:c r="W3051" s="15" t="str">
        <x:v>Individual unit ≤15,000 sq ft</x:v>
      </x:c>
      <x:c r="X3051" s="13" t="n">
        <x:f>IF(N3051="Yes",L3051,0)</x:f>
        <x:v>28.499628252788103</x:v>
      </x:c>
      <x:c r="Y3051" s="14" t="n">
        <x:v>1</x:v>
      </x:c>
      <x:c r="Z3051" s="13" t="str">
        <x:v>Industrial / workshop / storage</x:v>
      </x:c>
    </x:row>
    <x:row r="3052" ht="75" customHeight="1">
      <x:c r="A3052" s="13" t="str">
        <x:v>SE2072</x:v>
      </x:c>
      <x:c r="B3052" s="15" t="str">
        <x:v>London</x:v>
      </x:c>
      <x:c r="C3052" s="15" t="str">
        <x:v>Hounslow</x:v>
      </x:c>
      <x:c r="D3052" s="14"/>
      <x:c r="E3052" s="13" t="str">
        <x:v>Town</x:v>
      </x:c>
      <x:c r="F3052" s="15" t="str">
        <x:v>Inwood Business Centre</x:v>
      </x:c>
      <x:c r="G3052" s="15" t="str">
        <x:v>Unit 5, Inwood Business Centre, Whitton Road, Hounslow, TW3 2EB</x:v>
      </x:c>
      <x:c r="H3052" s="13" t="str">
        <x:v>Uncertain</x:v>
      </x:c>
      <x:c r="I3052" s="14" t="n">
        <x:v>3254</x:v>
      </x:c>
      <x:c r="J3052" s="13" t="str">
        <x:f>IF(AND(ISNUMBER(I3052),I3052&gt;0),IF(I3052&lt;=1000,"1–1,000",IF(I3052&lt;=2500,"1,001–2,500",IF(I3052&lt;=5000,"2,501–5,000",IF(I3052&lt;=10000,"5,001–10,000","10,001–15,000")))),"2,501–5,000")</x:f>
        <x:v>2,501–5,000</x:v>
      </x:c>
      <x:c r="K3052" s="16"/>
      <x:c r="L3052" s="43" t="str">
        <x:f>IF(AND(ISNUMBER(I3052),I3052&gt;0,ISNUMBER(K3052),K3052&gt;0),K3052/I3052,"n.a.")</x:f>
        <x:v>n.a.</x:v>
      </x:c>
      <x:c r="M3052" s="43"/>
      <x:c r="N3052" s="13" t="str">
        <x:v>No</x:v>
      </x:c>
      <x:c r="O3052" s="15" t="str">
        <x:v>Not stated in reviewed card</x:v>
      </x:c>
      <x:c r="P3052" s="15" t="str">
        <x:v>Not stated in reviewed card</x:v>
      </x:c>
      <x:c r="Q3052" s="15" t="str">
        <x:v>Advertised industrial unit with warehouse space, refurbished specification.</x:v>
      </x:c>
      <x:c r="R3052"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52" s="15" t="str">
        <x:v>https://www.zoopla.co.uk/to-rent/commercial/details/71291863/</x:v>
      </x:c>
      <x:c r="T3052" s="15" t="str">
        <x:v>https://www.rightmove.co.uk/properties/773363583351185#/?channel=COM_LET</x:v>
      </x:c>
      <x:c r="U3052" s="15" t="str"/>
      <x:c r="V3052" s="15" t="str">
        <x:v>London — Inwood Business Centre</x:v>
      </x:c>
      <x:c r="W3052" s="15" t="str">
        <x:v>Individual unit ≤15,000 sq ft</x:v>
      </x:c>
      <x:c r="X3052" s="13" t="n">
        <x:f>IF(N3052="Yes",L3052,0)</x:f>
        <x:v>0</x:v>
      </x:c>
      <x:c r="Y3052" s="14" t="n">
        <x:v>1</x:v>
      </x:c>
      <x:c r="Z3052" s="13" t="str">
        <x:v>Industrial / workshop / storage</x:v>
      </x:c>
    </x:row>
    <x:row r="3053" ht="62" customHeight="1">
      <x:c r="A3053" s="13" t="str">
        <x:v>SE2073</x:v>
      </x:c>
      <x:c r="B3053" s="15" t="str">
        <x:v>London</x:v>
      </x:c>
      <x:c r="C3053" s="15" t="str">
        <x:v>London (DA18)</x:v>
      </x:c>
      <x:c r="D3053" s="14"/>
      <x:c r="E3053" s="13" t="str">
        <x:v>Town</x:v>
      </x:c>
      <x:c r="F3053" s="15" t="str">
        <x:v>Kencot Close Business Park</x:v>
      </x:c>
      <x:c r="G3053" s="15" t="str">
        <x:v>Kencot Close Business Park, Kent DA18</x:v>
      </x:c>
      <x:c r="H3053" s="13" t="str">
        <x:v>Current</x:v>
      </x:c>
      <x:c r="I3053" s="14" t="n">
        <x:v>804</x:v>
      </x:c>
      <x:c r="J3053" s="13" t="str">
        <x:f>IF(AND(ISNUMBER(I3053),I3053&gt;0),IF(I3053&lt;=1000,"1–1,000",IF(I3053&lt;=2500,"1,001–2,500",IF(I3053&lt;=5000,"2,501–5,000",IF(I3053&lt;=10000,"5,001–10,000","10,001–15,000")))),"1–1,000")</x:f>
        <x:v>1–1,000</x:v>
      </x:c>
      <x:c r="K3053" s="16" t="n">
        <x:v>17700</x:v>
      </x:c>
      <x:c r="L3053" s="43" t="n">
        <x:f>IF(AND(ISNUMBER(I3053),I3053&gt;0,ISNUMBER(K3053),K3053&gt;0),K3053/I3053,"n.a.")</x:f>
        <x:v>22.01492537313433</x:v>
      </x:c>
      <x:c r="M3053" s="43"/>
      <x:c r="N3053" s="13" t="str">
        <x:v>Yes</x:v>
      </x:c>
      <x:c r="O3053" s="15" t="str">
        <x:v>Not stated in reviewed card</x:v>
      </x:c>
      <x:c r="P3053" s="15" t="str">
        <x:v>Not stated in reviewed card</x:v>
      </x:c>
      <x:c r="Q3053" s="15" t="str">
        <x:v>Advertised industrial unit. Card provides limited specification.</x:v>
      </x:c>
      <x:c r="R305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3" s="15" t="str">
        <x:v>https://www.zoopla.co.uk/to-rent/commercial/details/74508106/</x:v>
      </x:c>
      <x:c r="T3053" s="15" t="str"/>
      <x:c r="U3053" s="15" t="str"/>
      <x:c r="V3053" s="15" t="str">
        <x:v>London — Kencot Close Business Park</x:v>
      </x:c>
      <x:c r="W3053" s="15" t="str">
        <x:v>Individual unit ≤15,000 sq ft</x:v>
      </x:c>
      <x:c r="X3053" s="13" t="n">
        <x:f>IF(N3053="Yes",L3053,0)</x:f>
        <x:v>22.01492537313433</x:v>
      </x:c>
      <x:c r="Y3053" s="14" t="n">
        <x:v>1</x:v>
      </x:c>
      <x:c r="Z3053" s="13" t="str">
        <x:v>Industrial / workshop / storage</x:v>
      </x:c>
    </x:row>
    <x:row r="3054" ht="62" customHeight="1">
      <x:c r="A3054" s="13" t="str">
        <x:v>SE2074</x:v>
      </x:c>
      <x:c r="B3054" s="15" t="str">
        <x:v>London</x:v>
      </x:c>
      <x:c r="C3054" s="15" t="str">
        <x:v>London (locality unspecified)</x:v>
      </x:c>
      <x:c r="D3054" s="14"/>
      <x:c r="E3054" s="13" t="str">
        <x:v>Town</x:v>
      </x:c>
      <x:c r="F3054" s="15" t="str">
        <x:v>Kent Park Industrial Estate</x:v>
      </x:c>
      <x:c r="G3054" s="15" t="str">
        <x:v>Unit 26 Kent Park Industrial Estate, Ruby Street, London</x:v>
      </x:c>
      <x:c r="H3054" s="13" t="str">
        <x:v>Current</x:v>
      </x:c>
      <x:c r="I3054" s="14" t="n">
        <x:v>9091</x:v>
      </x:c>
      <x:c r="J3054" s="13" t="str">
        <x:f>IF(AND(ISNUMBER(I3054),I3054&gt;0),IF(I3054&lt;=1000,"1–1,000",IF(I3054&lt;=2500,"1,001–2,500",IF(I3054&lt;=5000,"2,501–5,000",IF(I3054&lt;=10000,"5,001–10,000","10,001–15,000")))),"5,001–10,000")</x:f>
        <x:v>5,001–10,000</x:v>
      </x:c>
      <x:c r="K3054" s="16" t="n">
        <x:v>150000</x:v>
      </x:c>
      <x:c r="L3054" s="43" t="n">
        <x:f>IF(AND(ISNUMBER(I3054),I3054&gt;0,ISNUMBER(K3054),K3054&gt;0),K3054/I3054,"n.a.")</x:f>
        <x:v>16.499835001649984</x:v>
      </x:c>
      <x:c r="M3054" s="43"/>
      <x:c r="N3054" s="13" t="str">
        <x:v>Yes</x:v>
      </x:c>
      <x:c r="O3054" s="15" t="str">
        <x:v>Not stated in reviewed card</x:v>
      </x:c>
      <x:c r="P3054" s="15" t="str">
        <x:v>Loading access is via the electric roller shutter</x:v>
      </x:c>
      <x:c r="Q3054" s="15" t="str">
        <x:v>Advertised industrial unit with warehouse space, ancillary office accommodation, mezzanine, yard/loading area, secure/gated access.</x:v>
      </x:c>
      <x:c r="R305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4" s="15" t="str">
        <x:v>https://www.rightmove.co.uk/properties/760581278311265#/?channel=COM_LET</x:v>
      </x:c>
      <x:c r="T3054" s="15" t="str"/>
      <x:c r="U3054" s="15" t="str"/>
      <x:c r="V3054" s="15" t="str">
        <x:v>London — Kent Park Industrial Estate</x:v>
      </x:c>
      <x:c r="W3054" s="15" t="str">
        <x:v>Individual unit ≤15,000 sq ft</x:v>
      </x:c>
      <x:c r="X3054" s="13" t="n">
        <x:f>IF(N3054="Yes",L3054,0)</x:f>
        <x:v>16.499835001649984</x:v>
      </x:c>
      <x:c r="Y3054" s="14" t="n">
        <x:v>1</x:v>
      </x:c>
      <x:c r="Z3054" s="13" t="str">
        <x:v>Industrial / workshop / storage</x:v>
      </x:c>
    </x:row>
    <x:row r="3055" ht="62" customHeight="1">
      <x:c r="A3055" s="13" t="str">
        <x:v>SE2075</x:v>
      </x:c>
      <x:c r="B3055" s="15" t="str">
        <x:v>London</x:v>
      </x:c>
      <x:c r="C3055" s="15" t="str">
        <x:v>London (SE15)</x:v>
      </x:c>
      <x:c r="D3055" s="14"/>
      <x:c r="E3055" s="13" t="str">
        <x:v>Town</x:v>
      </x:c>
      <x:c r="F3055" s="15" t="str">
        <x:v>Kent Park Industrial Estate</x:v>
      </x:c>
      <x:c r="G3055" s="15" t="str">
        <x:v>Unit 26 Kent Park Industrial Estate, Ruby Street, London SE15</x:v>
      </x:c>
      <x:c r="H3055" s="13" t="str">
        <x:v>Current</x:v>
      </x:c>
      <x:c r="I3055" s="14" t="n">
        <x:v>9091</x:v>
      </x:c>
      <x:c r="J3055" s="13" t="str">
        <x:f>IF(AND(ISNUMBER(I3055),I3055&gt;0),IF(I3055&lt;=1000,"1–1,000",IF(I3055&lt;=2500,"1,001–2,500",IF(I3055&lt;=5000,"2,501–5,000",IF(I3055&lt;=10000,"5,001–10,000","10,001–15,000")))),"5,001–10,000")</x:f>
        <x:v>5,001–10,000</x:v>
      </x:c>
      <x:c r="K3055" s="16" t="n">
        <x:v>150000</x:v>
      </x:c>
      <x:c r="L3055" s="43" t="n">
        <x:f>IF(AND(ISNUMBER(I3055),I3055&gt;0,ISNUMBER(K3055),K3055&gt;0),K3055/I3055,"n.a.")</x:f>
        <x:v>16.499835001649984</x:v>
      </x:c>
      <x:c r="M3055" s="43"/>
      <x:c r="N3055" s="13" t="str">
        <x:v>Yes</x:v>
      </x:c>
      <x:c r="O3055" s="15" t="str">
        <x:v>Not stated in reviewed card</x:v>
      </x:c>
      <x:c r="P3055" s="15" t="str">
        <x:v>Not stated in reviewed card</x:v>
      </x:c>
      <x:c r="Q3055" s="15" t="str">
        <x:v>Advertised industrial unit with warehouse space.</x:v>
      </x:c>
      <x:c r="R305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5" s="15" t="str">
        <x:v>https://www.zoopla.co.uk/to-rent/commercial/details/73366226/</x:v>
      </x:c>
      <x:c r="T3055" s="15" t="str"/>
      <x:c r="U3055" s="15" t="str"/>
      <x:c r="V3055" s="15" t="str">
        <x:v>London — Kent Park Industrial Estate</x:v>
      </x:c>
      <x:c r="W3055" s="15" t="str">
        <x:v>Individual unit ≤15,000 sq ft</x:v>
      </x:c>
      <x:c r="X3055" s="13" t="n">
        <x:f>IF(N3055="Yes",L3055,0)</x:f>
        <x:v>16.499835001649984</x:v>
      </x:c>
      <x:c r="Y3055" s="14" t="n">
        <x:v>1</x:v>
      </x:c>
      <x:c r="Z3055" s="13" t="str">
        <x:v>Industrial / workshop / storage</x:v>
      </x:c>
    </x:row>
    <x:row r="3056" ht="62" customHeight="1">
      <x:c r="A3056" s="13" t="str">
        <x:v>SE2076</x:v>
      </x:c>
      <x:c r="B3056" s="15" t="str">
        <x:v>London</x:v>
      </x:c>
      <x:c r="C3056" s="15" t="str">
        <x:v>Sutton</x:v>
      </x:c>
      <x:c r="D3056" s="14"/>
      <x:c r="E3056" s="13" t="str">
        <x:v>Town</x:v>
      </x:c>
      <x:c r="F3056" s="15" t="str">
        <x:v>Kimpton Industrial Park</x:v>
      </x:c>
      <x:c r="G3056" s="15" t="str">
        <x:v>Unit 5, IO Centre, Kimpton Industrial Park, Minden Road, Sutton, SM3 9BL</x:v>
      </x:c>
      <x:c r="H3056" s="13" t="str">
        <x:v>Current</x:v>
      </x:c>
      <x:c r="I3056" s="14" t="n">
        <x:v>3664</x:v>
      </x:c>
      <x:c r="J3056" s="13" t="str">
        <x:f>IF(AND(ISNUMBER(I3056),I3056&gt;0),IF(I3056&lt;=1000,"1–1,000",IF(I3056&lt;=2500,"1,001–2,500",IF(I3056&lt;=5000,"2,501–5,000",IF(I3056&lt;=10000,"5,001–10,000","10,001–15,000")))),"2,501–5,000")</x:f>
        <x:v>2,501–5,000</x:v>
      </x:c>
      <x:c r="K3056" s="16" t="n">
        <x:v>71496</x:v>
      </x:c>
      <x:c r="L3056" s="43" t="n">
        <x:f>IF(AND(ISNUMBER(I3056),I3056&gt;0,ISNUMBER(K3056),K3056&gt;0),K3056/I3056,"n.a.")</x:f>
        <x:v>19.513100436681224</x:v>
      </x:c>
      <x:c r="M3056" s="43"/>
      <x:c r="N3056" s="13" t="str">
        <x:v>Yes</x:v>
      </x:c>
      <x:c r="O3056" s="15" t="str">
        <x:v>Not stated in reviewed card</x:v>
      </x:c>
      <x:c r="P3056" s="15" t="str">
        <x:v>electric roller shutter; loading door</x:v>
      </x:c>
      <x:c r="Q3056" s="15" t="str">
        <x:v>Advertised industrial unit with warehouse space, ancillary office accommodation, parking.</x:v>
      </x:c>
      <x:c r="R305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56" s="15" t="str">
        <x:v>https://www.rightmove.co.uk/properties/760905980250897#/?channel=COM_LET</x:v>
      </x:c>
      <x:c r="T3056" s="15" t="str"/>
      <x:c r="U3056" s="15" t="str"/>
      <x:c r="V3056" s="15" t="str">
        <x:v>London — Kimpton Industrial Park</x:v>
      </x:c>
      <x:c r="W3056" s="15" t="str">
        <x:v>Individual unit ≤15,000 sq ft</x:v>
      </x:c>
      <x:c r="X3056" s="13" t="n">
        <x:f>IF(N3056="Yes",L3056,0)</x:f>
        <x:v>19.513100436681224</x:v>
      </x:c>
      <x:c r="Y3056" s="14" t="n">
        <x:v>1</x:v>
      </x:c>
      <x:c r="Z3056" s="13" t="str">
        <x:v>Industrial / workshop / storage</x:v>
      </x:c>
    </x:row>
    <x:row r="3057" ht="62" customHeight="1">
      <x:c r="A3057" s="13" t="str">
        <x:v>SE2077</x:v>
      </x:c>
      <x:c r="B3057" s="15" t="str">
        <x:v>London</x:v>
      </x:c>
      <x:c r="C3057" s="15" t="str">
        <x:v>Sutton</x:v>
      </x:c>
      <x:c r="D3057" s="14"/>
      <x:c r="E3057" s="13" t="str">
        <x:v>Town</x:v>
      </x:c>
      <x:c r="F3057" s="15" t="str">
        <x:v>Kimpton Trade &amp; Business Centre</x:v>
      </x:c>
      <x:c r="G3057" s="15" t="str">
        <x:v>Kimpton Trade &amp; Business Centre, Unit 10, Minden Road, Sutton, Surrey SM3</x:v>
      </x:c>
      <x:c r="H3057" s="13" t="str">
        <x:v>Current</x:v>
      </x:c>
      <x:c r="I3057" s="14" t="n">
        <x:v>3283</x:v>
      </x:c>
      <x:c r="J3057" s="13" t="str">
        <x:f>IF(AND(ISNUMBER(I3057),I3057&gt;0),IF(I3057&lt;=1000,"1–1,000",IF(I3057&lt;=2500,"1,001–2,500",IF(I3057&lt;=5000,"2,501–5,000",IF(I3057&lt;=10000,"5,001–10,000","10,001–15,000")))),"2,501–5,000")</x:f>
        <x:v>2,501–5,000</x:v>
      </x:c>
      <x:c r="K3057" s="16"/>
      <x:c r="L3057" s="43" t="str">
        <x:f>IF(AND(ISNUMBER(I3057),I3057&gt;0,ISNUMBER(K3057),K3057&gt;0),K3057/I3057,"n.a.")</x:f>
        <x:v>n.a.</x:v>
      </x:c>
      <x:c r="M3057" s="43"/>
      <x:c r="N3057" s="13" t="str">
        <x:v>No</x:v>
      </x:c>
      <x:c r="O3057" s="15" t="str">
        <x:v>Eaves height 4</x:v>
      </x:c>
      <x:c r="P3057" s="15" t="str">
        <x:v>Roller shutter door Eaves height 4.7m Gated communal yard Mode; roller shutter door - Eaves height 4.7m - Separate personnel ent</x:v>
      </x:c>
      <x:c r="Q3057" s="15" t="str">
        <x:v>Advertised industrial unit with warehouse space, yard/loading area, parking, secure/gated access.</x:v>
      </x:c>
      <x:c r="R305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57" s="15" t="str">
        <x:v>https://www.zoopla.co.uk/to-rent/commercial/details/72502802/</x:v>
      </x:c>
      <x:c r="T3057" s="15" t="str">
        <x:v>https://www.rightmove.co.uk/properties/758582511939648#/?channel=COM_LET</x:v>
      </x:c>
      <x:c r="U3057" s="15" t="str"/>
      <x:c r="V3057" s="15" t="str">
        <x:v>London — Kimpton Trade &amp; Business Centre</x:v>
      </x:c>
      <x:c r="W3057" s="15" t="str">
        <x:v>Individual unit ≤15,000 sq ft</x:v>
      </x:c>
      <x:c r="X3057" s="13" t="n">
        <x:f>IF(N3057="Yes",L3057,0)</x:f>
        <x:v>0</x:v>
      </x:c>
      <x:c r="Y3057" s="14" t="n">
        <x:v>1</x:v>
      </x:c>
      <x:c r="Z3057" s="13" t="str">
        <x:v>Industrial / workshop / storage</x:v>
      </x:c>
    </x:row>
    <x:row r="3058" ht="62" customHeight="1">
      <x:c r="A3058" s="13" t="str">
        <x:v>SE2078</x:v>
      </x:c>
      <x:c r="B3058" s="15" t="str">
        <x:v>London</x:v>
      </x:c>
      <x:c r="C3058" s="15" t="str">
        <x:v>Sutton</x:v>
      </x:c>
      <x:c r="D3058" s="14"/>
      <x:c r="E3058" s="13" t="str">
        <x:v>Town</x:v>
      </x:c>
      <x:c r="F3058" s="15" t="str">
        <x:v>Kimpton Trade And Business Centre</x:v>
      </x:c>
      <x:c r="G3058" s="15" t="str">
        <x:v>Unit 14, Kimpton Trade And Business Centre, Minden Road, Sutton SM3 9PF</x:v>
      </x:c>
      <x:c r="H3058" s="13" t="str">
        <x:v>Future</x:v>
      </x:c>
      <x:c r="I3058" s="14" t="n">
        <x:v>3150</x:v>
      </x:c>
      <x:c r="J3058" s="13" t="str">
        <x:f>IF(AND(ISNUMBER(I3058),I3058&gt;0),IF(I3058&lt;=1000,"1–1,000",IF(I3058&lt;=2500,"1,001–2,500",IF(I3058&lt;=5000,"2,501–5,000",IF(I3058&lt;=10000,"5,001–10,000","10,001–15,000")))),"2,501–5,000")</x:f>
        <x:v>2,501–5,000</x:v>
      </x:c>
      <x:c r="K3058" s="16"/>
      <x:c r="L3058" s="43" t="str">
        <x:f>IF(AND(ISNUMBER(I3058),I3058&gt;0,ISNUMBER(K3058),K3058&gt;0),K3058/I3058,"n.a.")</x:f>
        <x:v>n.a.</x:v>
      </x:c>
      <x:c r="M3058" s="43"/>
      <x:c r="N3058" s="13" t="str">
        <x:v>No</x:v>
      </x:c>
      <x:c r="O3058" s="15" t="str">
        <x:v>Not stated in reviewed card</x:v>
      </x:c>
      <x:c r="P3058" s="15" t="str">
        <x:v>Not stated in reviewed card</x:v>
      </x:c>
      <x:c r="Q3058" s="15" t="str">
        <x:v>Advertised industrial unit with warehouse space, trade counter use.</x:v>
      </x:c>
      <x:c r="R3058"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58" s="15" t="str">
        <x:v>https://www.rightmove.co.uk/properties/753686056357488#/?channel=COM_LET</x:v>
      </x:c>
      <x:c r="T3058" s="15" t="str"/>
      <x:c r="U3058" s="15" t="str"/>
      <x:c r="V3058" s="15" t="str">
        <x:v>London — Kimpton Trade And Business Centre</x:v>
      </x:c>
      <x:c r="W3058" s="15" t="str">
        <x:v>Individual unit ≤15,000 sq ft</x:v>
      </x:c>
      <x:c r="X3058" s="13" t="n">
        <x:f>IF(N3058="Yes",L3058,0)</x:f>
        <x:v>0</x:v>
      </x:c>
      <x:c r="Y3058" s="14" t="n">
        <x:v>1</x:v>
      </x:c>
      <x:c r="Z3058" s="13" t="str">
        <x:v>Industrial / workshop / storage</x:v>
      </x:c>
    </x:row>
    <x:row r="3059" ht="62" customHeight="1">
      <x:c r="A3059" s="13" t="str">
        <x:v>SE2079</x:v>
      </x:c>
      <x:c r="B3059" s="15" t="str">
        <x:v>London</x:v>
      </x:c>
      <x:c r="C3059" s="15" t="str">
        <x:v>Chessington</x:v>
      </x:c>
      <x:c r="D3059" s="14"/>
      <x:c r="E3059" s="13" t="str">
        <x:v>Town</x:v>
      </x:c>
      <x:c r="F3059" s="15" t="str">
        <x:v>King Georges Trading Estate</x:v>
      </x:c>
      <x:c r="G3059" s="15" t="str">
        <x:v>&amp; 8, King Georges Trading Estate, Davis Road, Chessington, Surrey KT9</x:v>
      </x:c>
      <x:c r="H3059" s="13" t="str">
        <x:v>Current</x:v>
      </x:c>
      <x:c r="I3059" s="14" t="n">
        <x:v>14500</x:v>
      </x:c>
      <x:c r="J3059" s="13" t="str">
        <x:f>IF(AND(ISNUMBER(I3059),I3059&gt;0),IF(I3059&lt;=1000,"1–1,000",IF(I3059&lt;=2500,"1,001–2,500",IF(I3059&lt;=5000,"2,501–5,000",IF(I3059&lt;=10000,"5,001–10,000","10,001–15,000")))),"10,001–15,000")</x:f>
        <x:v>10,001–15,000</x:v>
      </x:c>
      <x:c r="K3059" s="16"/>
      <x:c r="L3059" s="43" t="str">
        <x:f>IF(AND(ISNUMBER(I3059),I3059&gt;0,ISNUMBER(K3059),K3059&gt;0),K3059/I3059,"n.a.")</x:f>
        <x:v>n.a.</x:v>
      </x:c>
      <x:c r="M3059" s="43"/>
      <x:c r="N3059" s="13" t="str">
        <x:v>No</x:v>
      </x:c>
      <x:c r="O3059" s="15" t="str">
        <x:v>Not stated in reviewed card</x:v>
      </x:c>
      <x:c r="P3059" s="15" t="str">
        <x:v>Not stated in reviewed card</x:v>
      </x:c>
      <x:c r="Q3059" s="15" t="str">
        <x:v>Advertised industrial unit with warehouse space.</x:v>
      </x:c>
      <x:c r="R305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59" s="15" t="str">
        <x:v>https://www.zoopla.co.uk/to-rent/commercial/details/73974699/</x:v>
      </x:c>
      <x:c r="T3059" s="15" t="str"/>
      <x:c r="U3059" s="15" t="str"/>
      <x:c r="V3059" s="15" t="str">
        <x:v>London — King Georges Trading Estate</x:v>
      </x:c>
      <x:c r="W3059" s="15" t="str">
        <x:v>Individual unit ≤15,000 sq ft</x:v>
      </x:c>
      <x:c r="X3059" s="13" t="n">
        <x:f>IF(N3059="Yes",L3059,0)</x:f>
        <x:v>0</x:v>
      </x:c>
      <x:c r="Y3059" s="14" t="n">
        <x:v>1</x:v>
      </x:c>
      <x:c r="Z3059" s="13" t="str">
        <x:v>Industrial / workshop / storage</x:v>
      </x:c>
    </x:row>
    <x:row r="3060" ht="62" customHeight="1">
      <x:c r="A3060" s="13" t="str">
        <x:v>SE2080</x:v>
      </x:c>
      <x:c r="B3060" s="15" t="str">
        <x:v>London</x:v>
      </x:c>
      <x:c r="C3060" s="15" t="str">
        <x:v>London (N18)</x:v>
      </x:c>
      <x:c r="D3060" s="14"/>
      <x:c r="E3060" s="13" t="str">
        <x:v>Town</x:v>
      </x:c>
      <x:c r="F3060" s="15" t="str">
        <x:v>Langhedge Lane Industrial Estate</x:v>
      </x:c>
      <x:c r="G3060" s="15" t="str">
        <x:v>Langhedge Lane Industrial Estate, Langhedge Lane, London N18</x:v>
      </x:c>
      <x:c r="H3060" s="13" t="str">
        <x:v>Current</x:v>
      </x:c>
      <x:c r="I3060" s="14" t="n">
        <x:v>1367</x:v>
      </x:c>
      <x:c r="J3060" s="13" t="str">
        <x:f>IF(AND(ISNUMBER(I3060),I3060&gt;0),IF(I3060&lt;=1000,"1–1,000",IF(I3060&lt;=2500,"1,001–2,500",IF(I3060&lt;=5000,"2,501–5,000",IF(I3060&lt;=10000,"5,001–10,000","10,001–15,000")))),"1,001–2,500")</x:f>
        <x:v>1,001–2,500</x:v>
      </x:c>
      <x:c r="K3060" s="16" t="n">
        <x:v>30000</x:v>
      </x:c>
      <x:c r="L3060" s="43" t="n">
        <x:f>IF(AND(ISNUMBER(I3060),I3060&gt;0,ISNUMBER(K3060),K3060&gt;0),K3060/I3060,"n.a.")</x:f>
        <x:v>21.945866861741038</x:v>
      </x:c>
      <x:c r="M3060" s="43"/>
      <x:c r="N3060" s="13" t="str">
        <x:v>Yes</x:v>
      </x:c>
      <x:c r="O3060" s="15" t="str">
        <x:v>Not stated in reviewed card</x:v>
      </x:c>
      <x:c r="P3060" s="15" t="str">
        <x:v>1,366 sq ft with mezzanine, roller shutter</x:v>
      </x:c>
      <x:c r="Q3060" s="15" t="str">
        <x:v>Advertised industrial unit with warehouse space, mezzanine.</x:v>
      </x:c>
      <x:c r="R30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0" s="15" t="str">
        <x:v>https://www.zoopla.co.uk/to-rent/commercial/details/72924080/</x:v>
      </x:c>
      <x:c r="T3060" s="15" t="str"/>
      <x:c r="U3060" s="15" t="str"/>
      <x:c r="V3060" s="15" t="str">
        <x:v>London — Langhedge Lane Industrial Estate</x:v>
      </x:c>
      <x:c r="W3060" s="15" t="str">
        <x:v>Individual unit ≤15,000 sq ft</x:v>
      </x:c>
      <x:c r="X3060" s="13" t="n">
        <x:f>IF(N3060="Yes",L3060,0)</x:f>
        <x:v>21.945866861741038</x:v>
      </x:c>
      <x:c r="Y3060" s="14" t="n">
        <x:v>1</x:v>
      </x:c>
      <x:c r="Z3060" s="13" t="str">
        <x:v>Industrial / workshop / storage</x:v>
      </x:c>
    </x:row>
    <x:row r="3061" ht="62" customHeight="1">
      <x:c r="A3061" s="13" t="str">
        <x:v>SE2081</x:v>
      </x:c>
      <x:c r="B3061" s="15" t="str">
        <x:v>London</x:v>
      </x:c>
      <x:c r="C3061" s="15" t="str">
        <x:v>Tottenham</x:v>
      </x:c>
      <x:c r="D3061" s="14"/>
      <x:c r="E3061" s="13" t="str">
        <x:v>Town</x:v>
      </x:c>
      <x:c r="F3061" s="15" t="str">
        <x:v>Langhedge Lane Industrial Estate</x:v>
      </x:c>
      <x:c r="G3061" s="15" t="str">
        <x:v>Langhedge Lane Industrial Estate, Tottenham, London, N18 2TQ</x:v>
      </x:c>
      <x:c r="H3061" s="13" t="str">
        <x:v>Current</x:v>
      </x:c>
      <x:c r="I3061" s="14" t="n">
        <x:v>7221</x:v>
      </x:c>
      <x:c r="J3061" s="13" t="str">
        <x:f>IF(AND(ISNUMBER(I3061),I3061&gt;0),IF(I3061&lt;=1000,"1–1,000",IF(I3061&lt;=2500,"1,001–2,500",IF(I3061&lt;=5000,"2,501–5,000",IF(I3061&lt;=10000,"5,001–10,000","10,001–15,000")))),"5,001–10,000")</x:f>
        <x:v>5,001–10,000</x:v>
      </x:c>
      <x:c r="K3061" s="16" t="n">
        <x:v>180528</x:v>
      </x:c>
      <x:c r="L3061" s="43" t="n">
        <x:f>IF(AND(ISNUMBER(I3061),I3061&gt;0,ISNUMBER(K3061),K3061&gt;0),K3061/I3061,"n.a.")</x:f>
        <x:v>25.00041545492314</x:v>
      </x:c>
      <x:c r="M3061" s="43"/>
      <x:c r="N3061" s="13" t="str">
        <x:v>Yes</x:v>
      </x:c>
      <x:c r="O3061" s="15" t="str">
        <x:v>Not stated in reviewed card</x:v>
      </x:c>
      <x:c r="P3061" s="15" t="str">
        <x:v>Not stated in reviewed card</x:v>
      </x:c>
      <x:c r="Q3061" s="15" t="str">
        <x:v>Advertised commercial storage/workshop premises with warehouse space, yard/loading area.</x:v>
      </x:c>
      <x:c r="R306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1" s="15" t="str">
        <x:v>https://www.rightmove.co.uk/properties/164535527#/?channel=COM_LET</x:v>
      </x:c>
      <x:c r="T3061" s="15" t="str"/>
      <x:c r="U3061" s="15" t="str"/>
      <x:c r="V3061" s="15" t="str">
        <x:v>London — Langhedge Lane Industrial Estate</x:v>
      </x:c>
      <x:c r="W3061" s="15" t="str">
        <x:v>Individual unit ≤15,000 sq ft</x:v>
      </x:c>
      <x:c r="X3061" s="13" t="n">
        <x:f>IF(N3061="Yes",L3061,0)</x:f>
        <x:v>25.00041545492314</x:v>
      </x:c>
      <x:c r="Y3061" s="14" t="n">
        <x:v>1</x:v>
      </x:c>
      <x:c r="Z3061" s="13" t="str">
        <x:v>Industrial / workshop / storage</x:v>
      </x:c>
    </x:row>
    <x:row r="3062" ht="62" customHeight="1">
      <x:c r="A3062" s="13" t="str">
        <x:v>SE2082</x:v>
      </x:c>
      <x:c r="B3062" s="15" t="str">
        <x:v>London</x:v>
      </x:c>
      <x:c r="C3062" s="15" t="str">
        <x:v>London (locality unspecified)</x:v>
      </x:c>
      <x:c r="D3062" s="14"/>
      <x:c r="E3062" s="13" t="str">
        <x:v>Town</x:v>
      </x:c>
      <x:c r="F3062" s="15" t="str">
        <x:v>Langhedge Lane Industrial Estate Langhedge Lane</x:v>
      </x:c>
      <x:c r="G3062" s="15" t="str">
        <x:v>Unit , Langhedge Lane Industrial Estate Langhedge Lane, London</x:v>
      </x:c>
      <x:c r="H3062" s="13" t="str">
        <x:v>Current</x:v>
      </x:c>
      <x:c r="I3062" s="14" t="n">
        <x:v>1367</x:v>
      </x:c>
      <x:c r="J3062" s="13" t="str">
        <x:f>IF(AND(ISNUMBER(I3062),I3062&gt;0),IF(I3062&lt;=1000,"1–1,000",IF(I3062&lt;=2500,"1,001–2,500",IF(I3062&lt;=5000,"2,501–5,000",IF(I3062&lt;=10000,"5,001–10,000","10,001–15,000")))),"1,001–2,500")</x:f>
        <x:v>1,001–2,500</x:v>
      </x:c>
      <x:c r="K3062" s="16" t="n">
        <x:v>30000</x:v>
      </x:c>
      <x:c r="L3062" s="43" t="n">
        <x:f>IF(AND(ISNUMBER(I3062),I3062&gt;0,ISNUMBER(K3062),K3062&gt;0),K3062/I3062,"n.a.")</x:f>
        <x:v>21.945866861741038</x:v>
      </x:c>
      <x:c r="M3062" s="43"/>
      <x:c r="N3062" s="13" t="str">
        <x:v>Yes</x:v>
      </x:c>
      <x:c r="O3062" s="15" t="str">
        <x:v>Not stated in reviewed card</x:v>
      </x:c>
      <x:c r="P3062" s="15" t="str">
        <x:v>1,366 sq ft with mezzanine, roller shutter</x:v>
      </x:c>
      <x:c r="Q3062" s="15" t="str">
        <x:v>Advertised industrial unit with warehouse space, mezzanine.</x:v>
      </x:c>
      <x:c r="R306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2" s="15" t="str">
        <x:v>https://www.rightmove.co.uk/properties/174420329#/?channel=COM_LET</x:v>
      </x:c>
      <x:c r="T3062" s="15" t="str"/>
      <x:c r="U3062" s="15" t="str"/>
      <x:c r="V3062" s="15" t="str">
        <x:v>London — Langhedge Lane Industrial Estate Langhedge Lane</x:v>
      </x:c>
      <x:c r="W3062" s="15" t="str">
        <x:v>Individual unit ≤15,000 sq ft</x:v>
      </x:c>
      <x:c r="X3062" s="13" t="n">
        <x:f>IF(N3062="Yes",L3062,0)</x:f>
        <x:v>21.945866861741038</x:v>
      </x:c>
      <x:c r="Y3062" s="14" t="n">
        <x:v>1</x:v>
      </x:c>
      <x:c r="Z3062" s="13" t="str">
        <x:v>Industrial / workshop / storage</x:v>
      </x:c>
    </x:row>
    <x:row r="3063" ht="88" customHeight="1">
      <x:c r="A3063" s="13" t="str">
        <x:v>SE2083</x:v>
      </x:c>
      <x:c r="B3063" s="15" t="str">
        <x:v>London</x:v>
      </x:c>
      <x:c r="C3063" s="15" t="str">
        <x:v>Leyton</x:v>
      </x:c>
      <x:c r="D3063" s="14"/>
      <x:c r="E3063" s="13" t="str">
        <x:v>Town</x:v>
      </x:c>
      <x:c r="F3063" s="15" t="str">
        <x:v>Leyton Business Centre</x:v>
      </x:c>
      <x:c r="G3063" s="15" t="str">
        <x:v>Unit 21 Leyton Business Centre, Etloe Road, London, E10</x:v>
      </x:c>
      <x:c r="H3063" s="13" t="str">
        <x:v>Current</x:v>
      </x:c>
      <x:c r="I3063" s="14" t="n">
        <x:v>2067</x:v>
      </x:c>
      <x:c r="J3063" s="13" t="str">
        <x:f>IF(AND(ISNUMBER(I3063),I3063&gt;0),IF(I3063&lt;=1000,"1–1,000",IF(I3063&lt;=2500,"1,001–2,500",IF(I3063&lt;=5000,"2,501–5,000",IF(I3063&lt;=10000,"5,001–10,000","10,001–15,000")))),"1,001–2,500")</x:f>
        <x:v>1,001–2,500</x:v>
      </x:c>
      <x:c r="K3063" s="16" t="n">
        <x:v>52704</x:v>
      </x:c>
      <x:c r="L3063" s="43" t="n">
        <x:f>IF(AND(ISNUMBER(I3063),I3063&gt;0,ISNUMBER(K3063),K3063&gt;0),K3063/I3063,"n.a.")</x:f>
        <x:v>25.497822931785198</x:v>
      </x:c>
      <x:c r="M3063" s="43"/>
      <x:c r="N3063" s="13" t="str">
        <x:v>Yes</x:v>
      </x:c>
      <x:c r="O3063" s="15" t="str">
        <x:v>Not stated in reviewed card</x:v>
      </x:c>
      <x:c r="P3063" s="15" t="str">
        <x:v>Not stated in reviewed card</x:v>
      </x:c>
      <x:c r="Q3063" s="15" t="str">
        <x:v>Advertised industrial unit with warehouse space, ancillary office accommodation, mezzanine.</x:v>
      </x:c>
      <x:c r="R3063"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3" s="15" t="str">
        <x:v>https://www.zoopla.co.uk/to-rent/commercial/details/73408298/</x:v>
      </x:c>
      <x:c r="T3063" s="15" t="str">
        <x:v>https://www.zoopla.co.uk/to-rent/commercial/details/71665850/</x:v>
      </x:c>
      <x:c r="U3063" s="15" t="str">
        <x:v>https://www.zoopla.co.uk/to-rent/commercial/details/71490131/
https://www.rightmove.co.uk/properties/773367318283280#/?channel=COM_LET
https://www.rightmove.co.uk/properties/760719283548849#/?channel=COM_LET</x:v>
      </x:c>
      <x:c r="V3063" s="15" t="str">
        <x:v>London — Leyton Business Centre</x:v>
      </x:c>
      <x:c r="W3063" s="15" t="str">
        <x:v>Individual unit ≤15,000 sq ft</x:v>
      </x:c>
      <x:c r="X3063" s="13" t="n">
        <x:f>IF(N3063="Yes",L3063,0)</x:f>
        <x:v>25.497822931785198</x:v>
      </x:c>
      <x:c r="Y3063" s="14" t="n">
        <x:v>1</x:v>
      </x:c>
      <x:c r="Z3063" s="13" t="str">
        <x:v>Industrial / workshop / storage</x:v>
      </x:c>
    </x:row>
    <x:row r="3064" ht="114" customHeight="1">
      <x:c r="A3064" s="13" t="str">
        <x:v>SE2084</x:v>
      </x:c>
      <x:c r="B3064" s="15" t="str">
        <x:v>London</x:v>
      </x:c>
      <x:c r="C3064" s="15" t="str">
        <x:v>Leyton</x:v>
      </x:c>
      <x:c r="D3064" s="14"/>
      <x:c r="E3064" s="13" t="str">
        <x:v>Town</x:v>
      </x:c>
      <x:c r="F3064" s="15" t="str">
        <x:v>Leyton Business Centre</x:v>
      </x:c>
      <x:c r="G3064" s="15" t="str">
        <x:v>Unit 26, 15-30 Leyton Business Centre, Etloe Road, London E10 7BT</x:v>
      </x:c>
      <x:c r="H3064" s="13" t="str">
        <x:v>Current</x:v>
      </x:c>
      <x:c r="I3064" s="14" t="n">
        <x:v>1104</x:v>
      </x:c>
      <x:c r="J3064" s="13" t="str">
        <x:f>IF(AND(ISNUMBER(I3064),I3064&gt;0),IF(I3064&lt;=1000,"1–1,000",IF(I3064&lt;=2500,"1,001–2,500",IF(I3064&lt;=5000,"2,501–5,000",IF(I3064&lt;=10000,"5,001–10,000","10,001–15,000")))),"1,001–2,500")</x:f>
        <x:v>1,001–2,500</x:v>
      </x:c>
      <x:c r="K3064" s="16" t="n">
        <x:v>29808</x:v>
      </x:c>
      <x:c r="L3064" s="43" t="n">
        <x:f>IF(AND(ISNUMBER(I3064),I3064&gt;0,ISNUMBER(K3064),K3064&gt;0),K3064/I3064,"n.a.")</x:f>
        <x:v>27</x:v>
      </x:c>
      <x:c r="M3064" s="43"/>
      <x:c r="N3064" s="13" t="str">
        <x:v>Yes</x:v>
      </x:c>
      <x:c r="O3064" s="15" t="str">
        <x:v>Not stated in reviewed card</x:v>
      </x:c>
      <x:c r="P3064" s="15" t="str">
        <x:v>Not stated in reviewed card</x:v>
      </x:c>
      <x:c r="Q3064" s="15" t="str">
        <x:v>Advertised commercial storage/workshop premises with mezzanine, three-phase power.</x:v>
      </x:c>
      <x:c r="R3064" s="15" t="str">
        <x:v>Advertised to let 6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4" s="15" t="str">
        <x:v>https://www.zoopla.co.uk/to-rent/commercial/details/73908348/</x:v>
      </x:c>
      <x:c r="T3064" s="15" t="str">
        <x:v>https://www.zoopla.co.uk/to-rent/commercial/details/71659415/</x:v>
      </x:c>
      <x:c r="U3064" s="15" t="str">
        <x:v>https://www.zoopla.co.uk/to-rent/commercial/details/71490132/
https://www.rightmove.co.uk/properties/756916719018865#/?channel=COM_LET
https://www.rightmove.co.uk/properties/760719298067888#/?channel=COM_LET
https://www.rightmove.co.uk/properties/773367326745841#/?channel=COM_LET</x:v>
      </x:c>
      <x:c r="V3064" s="15" t="str">
        <x:v>London — Leyton Business Centre</x:v>
      </x:c>
      <x:c r="W3064" s="15" t="str">
        <x:v>Individual unit ≤15,000 sq ft</x:v>
      </x:c>
      <x:c r="X3064" s="13" t="n">
        <x:f>IF(N3064="Yes",L3064,0)</x:f>
        <x:v>27</x:v>
      </x:c>
      <x:c r="Y3064" s="14" t="n">
        <x:v>1</x:v>
      </x:c>
      <x:c r="Z3064" s="13" t="str">
        <x:v>Industrial / workshop / storage</x:v>
      </x:c>
    </x:row>
    <x:row r="3065" ht="114" customHeight="1">
      <x:c r="A3065" s="13" t="str">
        <x:v>SE2085</x:v>
      </x:c>
      <x:c r="B3065" s="15" t="str">
        <x:v>London</x:v>
      </x:c>
      <x:c r="C3065" s="15" t="str">
        <x:v>Leyton</x:v>
      </x:c>
      <x:c r="D3065" s="14"/>
      <x:c r="E3065" s="13" t="str">
        <x:v>Town</x:v>
      </x:c>
      <x:c r="F3065" s="15" t="str">
        <x:v>Leyton Business Centre</x:v>
      </x:c>
      <x:c r="G3065" s="15" t="str">
        <x:v>Unit 29, 15-30 Leyton Business Centre, Etloe Road, London E10 7BT</x:v>
      </x:c>
      <x:c r="H3065" s="13" t="str">
        <x:v>Current</x:v>
      </x:c>
      <x:c r="I3065" s="14" t="n">
        <x:v>1102</x:v>
      </x:c>
      <x:c r="J3065" s="13" t="str">
        <x:f>IF(AND(ISNUMBER(I3065),I3065&gt;0),IF(I3065&lt;=1000,"1–1,000",IF(I3065&lt;=2500,"1,001–2,500",IF(I3065&lt;=5000,"2,501–5,000",IF(I3065&lt;=10000,"5,001–10,000","10,001–15,000")))),"1,001–2,500")</x:f>
        <x:v>1,001–2,500</x:v>
      </x:c>
      <x:c r="K3065" s="16" t="n">
        <x:v>29748</x:v>
      </x:c>
      <x:c r="L3065" s="43" t="n">
        <x:f>IF(AND(ISNUMBER(I3065),I3065&gt;0,ISNUMBER(K3065),K3065&gt;0),K3065/I3065,"n.a.")</x:f>
        <x:v>26.994555353901998</x:v>
      </x:c>
      <x:c r="M3065" s="43"/>
      <x:c r="N3065" s="13" t="str">
        <x:v>Yes</x:v>
      </x:c>
      <x:c r="O3065" s="15" t="str">
        <x:v>Not stated in reviewed card</x:v>
      </x:c>
      <x:c r="P3065" s="15" t="str">
        <x:v>loading access, an office, WC, kitchenette and large shutter</x:v>
      </x:c>
      <x:c r="Q3065" s="15" t="str">
        <x:v>Advertised commercial storage/workshop premises with workshop space, ancillary office accommodation.</x:v>
      </x:c>
      <x:c r="R3065" s="15" t="str">
        <x:v>Advertised to let 6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5" s="15" t="str">
        <x:v>https://www.zoopla.co.uk/to-rent/commercial/details/65837676/</x:v>
      </x:c>
      <x:c r="T3065" s="15" t="str">
        <x:v>https://www.zoopla.co.uk/to-rent/commercial/details/74258042/</x:v>
      </x:c>
      <x:c r="U3065" s="15" t="str">
        <x:v>https://www.zoopla.co.uk/to-rent/commercial/details/74257819/
https://www.rightmove.co.uk/properties/774901135471536#/?channel=COM_LET
https://www.rightmove.co.uk/properties/774903341516688#/?channel=COM_LET
https://www.rightmove.co.uk/properties/774903932949521#/?channel=COM_LET</x:v>
      </x:c>
      <x:c r="V3065" s="15" t="str">
        <x:v>London — Leyton Business Centre</x:v>
      </x:c>
      <x:c r="W3065" s="15" t="str">
        <x:v>Individual unit ≤15,000 sq ft</x:v>
      </x:c>
      <x:c r="X3065" s="13" t="n">
        <x:f>IF(N3065="Yes",L3065,0)</x:f>
        <x:v>26.994555353901998</x:v>
      </x:c>
      <x:c r="Y3065" s="14" t="n">
        <x:v>1</x:v>
      </x:c>
      <x:c r="Z3065" s="13" t="str">
        <x:v>Industrial / workshop / storage</x:v>
      </x:c>
    </x:row>
    <x:row r="3066" ht="75" customHeight="1">
      <x:c r="A3066" s="13" t="str">
        <x:v>SE2086</x:v>
      </x:c>
      <x:c r="B3066" s="15" t="str">
        <x:v>London</x:v>
      </x:c>
      <x:c r="C3066" s="15" t="str">
        <x:v>Leyton</x:v>
      </x:c>
      <x:c r="D3066" s="14"/>
      <x:c r="E3066" s="13" t="str">
        <x:v>Town</x:v>
      </x:c>
      <x:c r="F3066" s="15" t="str">
        <x:v>Leyton Industrial Village</x:v>
      </x:c>
      <x:c r="G3066" s="15" t="str">
        <x:v>Unit 44G, Leyton Industrial Village, Argall Avenue, London E10 7QP</x:v>
      </x:c>
      <x:c r="H3066" s="13" t="str">
        <x:v>Current</x:v>
      </x:c>
      <x:c r="I3066" s="14" t="n">
        <x:v>409</x:v>
      </x:c>
      <x:c r="J3066" s="13" t="str">
        <x:f>IF(AND(ISNUMBER(I3066),I3066&gt;0),IF(I3066&lt;=1000,"1–1,000",IF(I3066&lt;=2500,"1,001–2,500",IF(I3066&lt;=5000,"2,501–5,000",IF(I3066&lt;=10000,"5,001–10,000","10,001–15,000")))),"1–1,000")</x:f>
        <x:v>1–1,000</x:v>
      </x:c>
      <x:c r="K3066" s="16" t="n">
        <x:v>10992</x:v>
      </x:c>
      <x:c r="L3066" s="43" t="n">
        <x:f>IF(AND(ISNUMBER(I3066),I3066&gt;0,ISNUMBER(K3066),K3066&gt;0),K3066/I3066,"n.a.")</x:f>
        <x:v>26.87530562347188</x:v>
      </x:c>
      <x:c r="M3066" s="43"/>
      <x:c r="N3066" s="13" t="str">
        <x:v>Yes</x:v>
      </x:c>
      <x:c r="O3066" s="15" t="str">
        <x:v>Not stated in reviewed card</x:v>
      </x:c>
      <x:c r="P3066" s="15" t="str">
        <x:v>Not stated in reviewed card</x:v>
      </x:c>
      <x:c r="Q3066" s="15" t="str">
        <x:v>Advertised commercial storage/workshop premises with mezzanine, three-phase power, secure/gated access.</x:v>
      </x:c>
      <x:c r="R306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6" s="15" t="str">
        <x:v>https://www.zoopla.co.uk/to-rent/commercial/details/65857254/</x:v>
      </x:c>
      <x:c r="T3066" s="15" t="str">
        <x:v>https://www.rightmove.co.uk/properties/745683657765584#/?channel=COM_LET</x:v>
      </x:c>
      <x:c r="U3066" s="15" t="str"/>
      <x:c r="V3066" s="15" t="str">
        <x:v>London — Leyton Industrial Village</x:v>
      </x:c>
      <x:c r="W3066" s="15" t="str">
        <x:v>Individual unit ≤15,000 sq ft</x:v>
      </x:c>
      <x:c r="X3066" s="13" t="n">
        <x:f>IF(N3066="Yes",L3066,0)</x:f>
        <x:v>26.87530562347188</x:v>
      </x:c>
      <x:c r="Y3066" s="14" t="n">
        <x:v>1</x:v>
      </x:c>
      <x:c r="Z3066" s="13" t="str">
        <x:v>Industrial / workshop / storage</x:v>
      </x:c>
    </x:row>
    <x:row r="3067" ht="62" customHeight="1">
      <x:c r="A3067" s="13" t="str">
        <x:v>SE2087</x:v>
      </x:c>
      <x:c r="B3067" s="15" t="str">
        <x:v>London</x:v>
      </x:c>
      <x:c r="C3067" s="15" t="str">
        <x:v>Leyton</x:v>
      </x:c>
      <x:c r="D3067" s="14"/>
      <x:c r="E3067" s="13" t="str">
        <x:v>Town</x:v>
      </x:c>
      <x:c r="F3067" s="15" t="str">
        <x:v>Leyton Industrial Village</x:v>
      </x:c>
      <x:c r="G3067" s="15" t="str">
        <x:v>Unit 46H, Leyton Industrial Village, Leyton E10, Leyton</x:v>
      </x:c>
      <x:c r="H3067" s="13" t="str">
        <x:v>Current</x:v>
      </x:c>
      <x:c r="I3067" s="14" t="n">
        <x:v>560</x:v>
      </x:c>
      <x:c r="J3067" s="13" t="str">
        <x:f>IF(AND(ISNUMBER(I3067),I3067&gt;0),IF(I3067&lt;=1000,"1–1,000",IF(I3067&lt;=2500,"1,001–2,500",IF(I3067&lt;=5000,"2,501–5,000",IF(I3067&lt;=10000,"5,001–10,000","10,001–15,000")))),"1–1,000")</x:f>
        <x:v>1–1,000</x:v>
      </x:c>
      <x:c r="K3067" s="16" t="n">
        <x:v>14604</x:v>
      </x:c>
      <x:c r="L3067" s="43" t="n">
        <x:f>IF(AND(ISNUMBER(I3067),I3067&gt;0,ISNUMBER(K3067),K3067&gt;0),K3067/I3067,"n.a.")</x:f>
        <x:v>26.07857142857143</x:v>
      </x:c>
      <x:c r="M3067" s="43"/>
      <x:c r="N3067" s="13" t="str">
        <x:v>Yes</x:v>
      </x:c>
      <x:c r="O3067" s="15" t="str">
        <x:v>Not stated in reviewed card</x:v>
      </x:c>
      <x:c r="P3067" s="15" t="str">
        <x:v>Not stated in reviewed card</x:v>
      </x:c>
      <x:c r="Q3067" s="15" t="str">
        <x:v>Advertised commercial storage/workshop premises with mezzanine, three-phase power.</x:v>
      </x:c>
      <x:c r="R306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7" s="15" t="str">
        <x:v>https://www.zoopla.co.uk/to-rent/commercial/details/65857359/</x:v>
      </x:c>
      <x:c r="T3067" s="15" t="str"/>
      <x:c r="U3067" s="15" t="str"/>
      <x:c r="V3067" s="15" t="str">
        <x:v>London — Leyton Industrial Village</x:v>
      </x:c>
      <x:c r="W3067" s="15" t="str">
        <x:v>Individual unit ≤15,000 sq ft</x:v>
      </x:c>
      <x:c r="X3067" s="13" t="n">
        <x:f>IF(N3067="Yes",L3067,0)</x:f>
        <x:v>26.07857142857143</x:v>
      </x:c>
      <x:c r="Y3067" s="14" t="n">
        <x:v>1</x:v>
      </x:c>
      <x:c r="Z3067" s="13" t="str">
        <x:v>Industrial / workshop / storage</x:v>
      </x:c>
    </x:row>
    <x:row r="3068" ht="75" customHeight="1">
      <x:c r="A3068" s="13" t="str">
        <x:v>SE2088</x:v>
      </x:c>
      <x:c r="B3068" s="15" t="str">
        <x:v>London</x:v>
      </x:c>
      <x:c r="C3068" s="15" t="str">
        <x:v>Leyton</x:v>
      </x:c>
      <x:c r="D3068" s="14"/>
      <x:c r="E3068" s="13" t="str">
        <x:v>Town</x:v>
      </x:c>
      <x:c r="F3068" s="15" t="str">
        <x:v>Leyton Industrial Village</x:v>
      </x:c>
      <x:c r="G3068" s="15" t="str">
        <x:v>Unit 46N, Leyton Industrial Village, Argall Avenue, London E10 7QP</x:v>
      </x:c>
      <x:c r="H3068" s="13" t="str">
        <x:v>Current</x:v>
      </x:c>
      <x:c r="I3068" s="14" t="n">
        <x:v>1106</x:v>
      </x:c>
      <x:c r="J3068" s="13" t="str">
        <x:f>IF(AND(ISNUMBER(I3068),I3068&gt;0),IF(I3068&lt;=1000,"1–1,000",IF(I3068&lt;=2500,"1,001–2,500",IF(I3068&lt;=5000,"2,501–5,000",IF(I3068&lt;=10000,"5,001–10,000","10,001–15,000")))),"1,001–2,500")</x:f>
        <x:v>1,001–2,500</x:v>
      </x:c>
      <x:c r="K3068" s="16" t="n">
        <x:v>28992</x:v>
      </x:c>
      <x:c r="L3068" s="43" t="n">
        <x:f>IF(AND(ISNUMBER(I3068),I3068&gt;0,ISNUMBER(K3068),K3068&gt;0),K3068/I3068,"n.a.")</x:f>
        <x:v>26.213381555153706</x:v>
      </x:c>
      <x:c r="M3068" s="43"/>
      <x:c r="N3068" s="13" t="str">
        <x:v>Yes</x:v>
      </x:c>
      <x:c r="O3068" s="15" t="str">
        <x:v>Not stated in reviewed card</x:v>
      </x:c>
      <x:c r="P3068" s="15" t="str">
        <x:v>Not stated in reviewed card</x:v>
      </x:c>
      <x:c r="Q3068" s="15" t="str">
        <x:v>Advertised commercial storage/workshop premises with mezzanine, parking, three-phase power.</x:v>
      </x:c>
      <x:c r="R306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8" s="15" t="str">
        <x:v>https://www.zoopla.co.uk/to-rent/commercial/details/74552464/</x:v>
      </x:c>
      <x:c r="T3068" s="15" t="str">
        <x:v>https://www.rightmove.co.uk/properties/781013991661505#/?channel=COM_LET</x:v>
      </x:c>
      <x:c r="U3068" s="15" t="str"/>
      <x:c r="V3068" s="15" t="str">
        <x:v>London — Leyton Industrial Village</x:v>
      </x:c>
      <x:c r="W3068" s="15" t="str">
        <x:v>Individual unit ≤15,000 sq ft</x:v>
      </x:c>
      <x:c r="X3068" s="13" t="n">
        <x:f>IF(N3068="Yes",L3068,0)</x:f>
        <x:v>26.213381555153706</x:v>
      </x:c>
      <x:c r="Y3068" s="14" t="n">
        <x:v>1</x:v>
      </x:c>
      <x:c r="Z3068" s="13" t="str">
        <x:v>Industrial / workshop / storage</x:v>
      </x:c>
    </x:row>
    <x:row r="3069" ht="114" customHeight="1">
      <x:c r="A3069" s="13" t="str">
        <x:v>SE2089</x:v>
      </x:c>
      <x:c r="B3069" s="15" t="str">
        <x:v>London</x:v>
      </x:c>
      <x:c r="C3069" s="15" t="str">
        <x:v>Leyton</x:v>
      </x:c>
      <x:c r="D3069" s="14"/>
      <x:c r="E3069" s="13" t="str">
        <x:v>Town</x:v>
      </x:c>
      <x:c r="F3069" s="15" t="str">
        <x:v>Leyton Industrial Village</x:v>
      </x:c>
      <x:c r="G3069" s="15" t="str">
        <x:v>Unit B09, Leyton Industrial Village, Argall Avenue, Leyton, E10 7QP</x:v>
      </x:c>
      <x:c r="H3069" s="13" t="str">
        <x:v>Current</x:v>
      </x:c>
      <x:c r="I3069" s="14" t="n">
        <x:v>6083</x:v>
      </x:c>
      <x:c r="J3069" s="13" t="str">
        <x:f>IF(AND(ISNUMBER(I3069),I3069&gt;0),IF(I3069&lt;=1000,"1–1,000",IF(I3069&lt;=2500,"1,001–2,500",IF(I3069&lt;=5000,"2,501–5,000",IF(I3069&lt;=10000,"5,001–10,000","10,001–15,000")))),"5,001–10,000")</x:f>
        <x:v>5,001–10,000</x:v>
      </x:c>
      <x:c r="K3069" s="16" t="n">
        <x:v>159996</x:v>
      </x:c>
      <x:c r="L3069" s="43" t="n">
        <x:f>IF(AND(ISNUMBER(I3069),I3069&gt;0,ISNUMBER(K3069),K3069&gt;0),K3069/I3069,"n.a.")</x:f>
        <x:v>26.302153542659873</x:v>
      </x:c>
      <x:c r="M3069" s="43"/>
      <x:c r="N3069" s="13" t="str">
        <x:v>Yes</x:v>
      </x:c>
      <x:c r="O3069" s="15" t="str">
        <x:v>eaves Located close to Lea Bridge station 24/; 6m eaves Located close to Lea Bri</x:v>
      </x:c>
      <x:c r="P3069" s="15" t="str">
        <x:v>loading access is provided via two electric up and over shutters</x:v>
      </x:c>
      <x:c r="Q3069" s="15" t="str">
        <x:v>Advertised industrial unit with warehouse space.</x:v>
      </x:c>
      <x:c r="R3069" s="15" t="str">
        <x:v>Advertised to let 6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69" s="15" t="str">
        <x:v>https://www.zoopla.co.uk/to-rent/commercial/details/71859365/</x:v>
      </x:c>
      <x:c r="T3069" s="15" t="str">
        <x:v>https://www.zoopla.co.uk/to-rent/commercial/details/71852212/</x:v>
      </x:c>
      <x:c r="U3069" s="15" t="str">
        <x:v>https://www.zoopla.co.uk/to-rent/commercial/details/68780931/
https://www.rightmove.co.uk/properties/760719405123777#/?channel=COM_LET
https://www.rightmove.co.uk/properties/745683666278976#/?channel=COM_LET
https://www.rightmove.co.uk/properties/774635101179136#/?channel=COM_LET</x:v>
      </x:c>
      <x:c r="V3069" s="15" t="str">
        <x:v>London — Leyton Industrial Village</x:v>
      </x:c>
      <x:c r="W3069" s="15" t="str">
        <x:v>Individual unit ≤15,000 sq ft</x:v>
      </x:c>
      <x:c r="X3069" s="13" t="n">
        <x:f>IF(N3069="Yes",L3069,0)</x:f>
        <x:v>26.302153542659873</x:v>
      </x:c>
      <x:c r="Y3069" s="14" t="n">
        <x:v>1</x:v>
      </x:c>
      <x:c r="Z3069" s="13" t="str">
        <x:v>Industrial / workshop / storage</x:v>
      </x:c>
    </x:row>
    <x:row r="3070" ht="75" customHeight="1">
      <x:c r="A3070" s="13" t="str">
        <x:v>SE2090</x:v>
      </x:c>
      <x:c r="B3070" s="15" t="str">
        <x:v>London</x:v>
      </x:c>
      <x:c r="C3070" s="15" t="str">
        <x:v>Leyton</x:v>
      </x:c>
      <x:c r="D3070" s="14"/>
      <x:c r="E3070" s="13" t="str">
        <x:v>Town</x:v>
      </x:c>
      <x:c r="F3070" s="15" t="str">
        <x:v>Leyton Industrial Village</x:v>
      </x:c>
      <x:c r="G3070" s="15" t="str">
        <x:v>Unit C1, Leyton Industrial Village, Argall Avenue, London E10 7QP</x:v>
      </x:c>
      <x:c r="H3070" s="13" t="str">
        <x:v>Current</x:v>
      </x:c>
      <x:c r="I3070" s="14" t="n">
        <x:v>3563</x:v>
      </x:c>
      <x:c r="J3070" s="13" t="str">
        <x:f>IF(AND(ISNUMBER(I3070),I3070&gt;0),IF(I3070&lt;=1000,"1–1,000",IF(I3070&lt;=2500,"1,001–2,500",IF(I3070&lt;=5000,"2,501–5,000",IF(I3070&lt;=10000,"5,001–10,000","10,001–15,000")))),"2,501–5,000")</x:f>
        <x:v>2,501–5,000</x:v>
      </x:c>
      <x:c r="K3070" s="16" t="n">
        <x:v>78492</x:v>
      </x:c>
      <x:c r="L3070" s="43" t="n">
        <x:f>IF(AND(ISNUMBER(I3070),I3070&gt;0,ISNUMBER(K3070),K3070&gt;0),K3070/I3070,"n.a.")</x:f>
        <x:v>22.029750210496772</x:v>
      </x:c>
      <x:c r="M3070" s="43"/>
      <x:c r="N3070" s="13" t="str">
        <x:v>Yes</x:v>
      </x:c>
      <x:c r="O3070" s="15" t="str">
        <x:v>Not stated in reviewed card</x:v>
      </x:c>
      <x:c r="P3070" s="15" t="str">
        <x:v>large shutter</x:v>
      </x:c>
      <x:c r="Q3070" s="15" t="str">
        <x:v>Advertised commercial storage/workshop premises with warehouse space, mezzanine, parking, three-phase power.</x:v>
      </x:c>
      <x:c r="R307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0" s="15" t="str">
        <x:v>https://www.zoopla.co.uk/to-rent/commercial/details/65837541/</x:v>
      </x:c>
      <x:c r="T3070" s="15" t="str">
        <x:v>https://www.rightmove.co.uk/properties/777786558730784#/?channel=COM_LET</x:v>
      </x:c>
      <x:c r="U3070" s="15" t="str"/>
      <x:c r="V3070" s="15" t="str">
        <x:v>London — Leyton Industrial Village</x:v>
      </x:c>
      <x:c r="W3070" s="15" t="str">
        <x:v>Individual unit ≤15,000 sq ft</x:v>
      </x:c>
      <x:c r="X3070" s="13" t="n">
        <x:f>IF(N3070="Yes",L3070,0)</x:f>
        <x:v>22.029750210496772</x:v>
      </x:c>
      <x:c r="Y3070" s="14" t="n">
        <x:v>1</x:v>
      </x:c>
      <x:c r="Z3070" s="13" t="str">
        <x:v>Industrial / workshop / storage</x:v>
      </x:c>
    </x:row>
    <x:row r="3071" ht="75" customHeight="1">
      <x:c r="A3071" s="13" t="str">
        <x:v>SE2091</x:v>
      </x:c>
      <x:c r="B3071" s="15" t="str">
        <x:v>London</x:v>
      </x:c>
      <x:c r="C3071" s="15" t="str">
        <x:v>Leyton</x:v>
      </x:c>
      <x:c r="D3071" s="14"/>
      <x:c r="E3071" s="13" t="str">
        <x:v>Town</x:v>
      </x:c>
      <x:c r="F3071" s="15" t="str">
        <x:v>Leyton Industrial Village</x:v>
      </x:c>
      <x:c r="G3071" s="15" t="str">
        <x:v>Unit C2, Leyton Industrial Village, Leyton Industrial Village, Argall Ave, Upper Clapton E10</x:v>
      </x:c>
      <x:c r="H3071" s="13" t="str">
        <x:v>Current</x:v>
      </x:c>
      <x:c r="I3071" s="14" t="n">
        <x:v>3649</x:v>
      </x:c>
      <x:c r="J3071" s="13" t="str">
        <x:f>IF(AND(ISNUMBER(I3071),I3071&gt;0),IF(I3071&lt;=1000,"1–1,000",IF(I3071&lt;=2500,"1,001–2,500",IF(I3071&lt;=5000,"2,501–5,000",IF(I3071&lt;=10000,"5,001–10,000","10,001–15,000")))),"2,501–5,000")</x:f>
        <x:v>2,501–5,000</x:v>
      </x:c>
      <x:c r="K3071" s="16" t="n">
        <x:v>80400</x:v>
      </x:c>
      <x:c r="L3071" s="43" t="n">
        <x:f>IF(AND(ISNUMBER(I3071),I3071&gt;0,ISNUMBER(K3071),K3071&gt;0),K3071/I3071,"n.a.")</x:f>
        <x:v>22.03343381748424</x:v>
      </x:c>
      <x:c r="M3071" s="43"/>
      <x:c r="N3071" s="13" t="str">
        <x:v>Yes</x:v>
      </x:c>
      <x:c r="O3071" s="15" t="str">
        <x:v>Not stated in reviewed card</x:v>
      </x:c>
      <x:c r="P3071" s="15" t="str">
        <x:v>large shutter</x:v>
      </x:c>
      <x:c r="Q3071" s="15" t="str">
        <x:v>Advertised commercial storage/workshop premises with warehouse space, mezzanine, parking, three-phase power.</x:v>
      </x:c>
      <x:c r="R307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1" s="15" t="str">
        <x:v>https://www.zoopla.co.uk/to-rent/commercial/details/65837881/</x:v>
      </x:c>
      <x:c r="T3071" s="15" t="str">
        <x:v>https://www.rightmove.co.uk/properties/777786609065025#/?channel=COM_LET</x:v>
      </x:c>
      <x:c r="U3071" s="15" t="str"/>
      <x:c r="V3071" s="15" t="str">
        <x:v>London — Leyton Industrial Village</x:v>
      </x:c>
      <x:c r="W3071" s="15" t="str">
        <x:v>Individual unit ≤15,000 sq ft</x:v>
      </x:c>
      <x:c r="X3071" s="13" t="n">
        <x:f>IF(N3071="Yes",L3071,0)</x:f>
        <x:v>22.03343381748424</x:v>
      </x:c>
      <x:c r="Y3071" s="14" t="n">
        <x:v>1</x:v>
      </x:c>
      <x:c r="Z3071" s="13" t="str">
        <x:v>Industrial / workshop / storage</x:v>
      </x:c>
    </x:row>
    <x:row r="3072" ht="114" customHeight="1">
      <x:c r="A3072" s="13" t="str">
        <x:v>SE2092</x:v>
      </x:c>
      <x:c r="B3072" s="15" t="str">
        <x:v>London</x:v>
      </x:c>
      <x:c r="C3072" s="15" t="str">
        <x:v>Leyton</x:v>
      </x:c>
      <x:c r="D3072" s="14"/>
      <x:c r="E3072" s="13" t="str">
        <x:v>Town</x:v>
      </x:c>
      <x:c r="F3072" s="15" t="str">
        <x:v>Leyton Industrial Village</x:v>
      </x:c>
      <x:c r="G3072" s="15" t="str">
        <x:v>Unit C6, Leyton Industrial Village, Argall Avenue, London E10 7QP</x:v>
      </x:c>
      <x:c r="H3072" s="13" t="str">
        <x:v>Current</x:v>
      </x:c>
      <x:c r="I3072" s="14" t="n">
        <x:v>980</x:v>
      </x:c>
      <x:c r="J3072" s="13" t="str">
        <x:f>IF(AND(ISNUMBER(I3072),I3072&gt;0),IF(I3072&lt;=1000,"1–1,000",IF(I3072&lt;=2500,"1,001–2,500",IF(I3072&lt;=5000,"2,501–5,000",IF(I3072&lt;=10000,"5,001–10,000","10,001–15,000")))),"1–1,000")</x:f>
        <x:v>1–1,000</x:v>
      </x:c>
      <x:c r="K3072" s="16" t="n">
        <x:v>31500</x:v>
      </x:c>
      <x:c r="L3072" s="43" t="n">
        <x:f>IF(AND(ISNUMBER(I3072),I3072&gt;0,ISNUMBER(K3072),K3072&gt;0),K3072/I3072,"n.a.")</x:f>
        <x:v>32.142857142857146</x:v>
      </x:c>
      <x:c r="M3072" s="43"/>
      <x:c r="N3072" s="13" t="str">
        <x:v>Yes</x:v>
      </x:c>
      <x:c r="O3072" s="15" t="str">
        <x:v>Not stated in reviewed card</x:v>
      </x:c>
      <x:c r="P3072" s="15" t="str">
        <x:v>large shutter</x:v>
      </x:c>
      <x:c r="Q3072" s="15" t="str">
        <x:v>Advertised industrial unit with warehouse space.</x:v>
      </x:c>
      <x:c r="R3072" s="15" t="str">
        <x:v>Advertised to let 6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2" s="15" t="str">
        <x:v>https://www.zoopla.co.uk/to-rent/commercial/details/74420654/</x:v>
      </x:c>
      <x:c r="T3072" s="15" t="str">
        <x:v>https://www.zoopla.co.uk/to-rent/commercial/details/73952371/</x:v>
      </x:c>
      <x:c r="U3072" s="15" t="str">
        <x:v>https://www.zoopla.co.uk/to-rent/commercial/details/73908039/
https://www.rightmove.co.uk/properties/745683661909249#/?channel=COM_LET
https://www.rightmove.co.uk/properties/768347059324625#/?channel=COM_LET
https://www.rightmove.co.uk/properties/778320300513457#/?channel=COM_LET</x:v>
      </x:c>
      <x:c r="V3072" s="15" t="str">
        <x:v>London — Leyton Industrial Village</x:v>
      </x:c>
      <x:c r="W3072" s="15" t="str">
        <x:v>Individual unit ≤15,000 sq ft</x:v>
      </x:c>
      <x:c r="X3072" s="13" t="n">
        <x:f>IF(N3072="Yes",L3072,0)</x:f>
        <x:v>32.142857142857146</x:v>
      </x:c>
      <x:c r="Y3072" s="14" t="n">
        <x:v>1</x:v>
      </x:c>
      <x:c r="Z3072" s="13" t="str">
        <x:v>Industrial / workshop / storage</x:v>
      </x:c>
    </x:row>
    <x:row r="3073" ht="62" customHeight="1">
      <x:c r="A3073" s="13" t="str">
        <x:v>SE2093</x:v>
      </x:c>
      <x:c r="B3073" s="15" t="str">
        <x:v>London</x:v>
      </x:c>
      <x:c r="C3073" s="15" t="str">
        <x:v>Leyton</x:v>
      </x:c>
      <x:c r="D3073" s="14"/>
      <x:c r="E3073" s="13" t="str">
        <x:v>Town</x:v>
      </x:c>
      <x:c r="F3073" s="15" t="str">
        <x:v>Leyton Industrial Village</x:v>
      </x:c>
      <x:c r="G3073" s="15" t="str">
        <x:v>Unit D10, D10, Leyton Industrial Village, Argall Avenue, London, Greater London E10</x:v>
      </x:c>
      <x:c r="H3073" s="13" t="str">
        <x:v>Current</x:v>
      </x:c>
      <x:c r="I3073" s="14" t="n">
        <x:v>5644</x:v>
      </x:c>
      <x:c r="J3073" s="13" t="str">
        <x:f>IF(AND(ISNUMBER(I3073),I3073&gt;0),IF(I3073&lt;=1000,"1–1,000",IF(I3073&lt;=2500,"1,001–2,500",IF(I3073&lt;=5000,"2,501–5,000",IF(I3073&lt;=10000,"5,001–10,000","10,001–15,000")))),"5,001–10,000")</x:f>
        <x:v>5,001–10,000</x:v>
      </x:c>
      <x:c r="K3073" s="16" t="n">
        <x:v>150000</x:v>
      </x:c>
      <x:c r="L3073" s="43" t="n">
        <x:f>IF(AND(ISNUMBER(I3073),I3073&gt;0,ISNUMBER(K3073),K3073&gt;0),K3073/I3073,"n.a.")</x:f>
        <x:v>26.576895818568392</x:v>
      </x:c>
      <x:c r="M3073" s="43"/>
      <x:c r="N3073" s="13" t="str">
        <x:v>Yes</x:v>
      </x:c>
      <x:c r="O3073" s="15" t="str">
        <x:v>Not stated in reviewed card</x:v>
      </x:c>
      <x:c r="P3073" s="15" t="str">
        <x:v>Not stated in reviewed card</x:v>
      </x:c>
      <x:c r="Q3073" s="15" t="str">
        <x:v>Advertised industrial unit. Card provides limited specification.</x:v>
      </x:c>
      <x:c r="R307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3" s="15" t="str">
        <x:v>https://www.zoopla.co.uk/to-rent/commercial/details/68578969/</x:v>
      </x:c>
      <x:c r="T3073" s="15" t="str"/>
      <x:c r="U3073" s="15" t="str"/>
      <x:c r="V3073" s="15" t="str">
        <x:v>London — Leyton Industrial Village</x:v>
      </x:c>
      <x:c r="W3073" s="15" t="str">
        <x:v>Individual unit ≤15,000 sq ft</x:v>
      </x:c>
      <x:c r="X3073" s="13" t="n">
        <x:f>IF(N3073="Yes",L3073,0)</x:f>
        <x:v>26.576895818568392</x:v>
      </x:c>
      <x:c r="Y3073" s="14" t="n">
        <x:v>1</x:v>
      </x:c>
      <x:c r="Z3073" s="13" t="str">
        <x:v>Industrial / workshop / storage</x:v>
      </x:c>
    </x:row>
    <x:row r="3074" ht="88" customHeight="1">
      <x:c r="A3074" s="13" t="str">
        <x:v>SE2094</x:v>
      </x:c>
      <x:c r="B3074" s="15" t="str">
        <x:v>London</x:v>
      </x:c>
      <x:c r="C3074" s="15" t="str">
        <x:v>Leyton</x:v>
      </x:c>
      <x:c r="D3074" s="14"/>
      <x:c r="E3074" s="13" t="str">
        <x:v>Town</x:v>
      </x:c>
      <x:c r="F3074" s="15" t="str">
        <x:v>Leyton Industrial Village</x:v>
      </x:c>
      <x:c r="G3074" s="15" t="str">
        <x:v>Unit D5, Leyton Industrial Village, Argall Avenue, Leyton, E10 7QP</x:v>
      </x:c>
      <x:c r="H3074" s="13" t="str">
        <x:v>Current</x:v>
      </x:c>
      <x:c r="I3074" s="14" t="n">
        <x:v>1962</x:v>
      </x:c>
      <x:c r="J3074" s="13" t="str">
        <x:f>IF(AND(ISNUMBER(I3074),I3074&gt;0),IF(I3074&lt;=1000,"1–1,000",IF(I3074&lt;=2500,"1,001–2,500",IF(I3074&lt;=5000,"2,501–5,000",IF(I3074&lt;=10000,"5,001–10,000","10,001–15,000")))),"1,001–2,500")</x:f>
        <x:v>1,001–2,500</x:v>
      </x:c>
      <x:c r="K3074" s="16" t="n">
        <x:v>55920</x:v>
      </x:c>
      <x:c r="L3074" s="43" t="n">
        <x:f>IF(AND(ISNUMBER(I3074),I3074&gt;0,ISNUMBER(K3074),K3074&gt;0),K3074/I3074,"n.a.")</x:f>
        <x:v>28.501529051987767</x:v>
      </x:c>
      <x:c r="M3074" s="43"/>
      <x:c r="N3074" s="13" t="str">
        <x:v>Yes</x:v>
      </x:c>
      <x:c r="O3074" s="15" t="str">
        <x:v>Not stated in reviewed card</x:v>
      </x:c>
      <x:c r="P3074" s="15" t="str">
        <x:v>Not stated in reviewed card</x:v>
      </x:c>
      <x:c r="Q3074" s="15" t="str">
        <x:v>Advertised commercial storage/workshop premises with ancillary office accommodation.</x:v>
      </x:c>
      <x:c r="R3074"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4" s="15" t="str">
        <x:v>https://www.zoopla.co.uk/to-rent/commercial/details/73465853/</x:v>
      </x:c>
      <x:c r="T3074" s="15" t="str">
        <x:v>https://www.zoopla.co.uk/to-rent/commercial/details/65837569/</x:v>
      </x:c>
      <x:c r="U3074" s="15" t="str">
        <x:v>https://www.zoopla.co.uk/to-rent/commercial/details/73424144/
https://www.rightmove.co.uk/properties/760719916847168#/?channel=COM_LET
https://www.rightmove.co.uk/properties/774656976569072#/?channel=COM_LET</x:v>
      </x:c>
      <x:c r="V3074" s="15" t="str">
        <x:v>London — Leyton Industrial Village</x:v>
      </x:c>
      <x:c r="W3074" s="15" t="str">
        <x:v>Individual unit ≤15,000 sq ft</x:v>
      </x:c>
      <x:c r="X3074" s="13" t="n">
        <x:f>IF(N3074="Yes",L3074,0)</x:f>
        <x:v>28.501529051987767</x:v>
      </x:c>
      <x:c r="Y3074" s="14" t="n">
        <x:v>1</x:v>
      </x:c>
      <x:c r="Z3074" s="13" t="str">
        <x:v>Industrial / workshop / storage</x:v>
      </x:c>
    </x:row>
    <x:row r="3075" ht="62" customHeight="1">
      <x:c r="A3075" s="13" t="str">
        <x:v>SE2095</x:v>
      </x:c>
      <x:c r="B3075" s="15" t="str">
        <x:v>London</x:v>
      </x:c>
      <x:c r="C3075" s="15" t="str">
        <x:v>Leyton</x:v>
      </x:c>
      <x:c r="D3075" s="14"/>
      <x:c r="E3075" s="13" t="str">
        <x:v>Town</x:v>
      </x:c>
      <x:c r="F3075" s="15" t="str">
        <x:v>Leyton Industrial Village</x:v>
      </x:c>
      <x:c r="G3075" s="15" t="str">
        <x:v>Unit D8, D8, Leyton Industrial Village, Argall Avenue, London, Greater London E10</x:v>
      </x:c>
      <x:c r="H3075" s="13" t="str">
        <x:v>Current</x:v>
      </x:c>
      <x:c r="I3075" s="14" t="n">
        <x:v>5644</x:v>
      </x:c>
      <x:c r="J3075" s="13" t="str">
        <x:f>IF(AND(ISNUMBER(I3075),I3075&gt;0),IF(I3075&lt;=1000,"1–1,000",IF(I3075&lt;=2500,"1,001–2,500",IF(I3075&lt;=5000,"2,501–5,000",IF(I3075&lt;=10000,"5,001–10,000","10,001–15,000")))),"5,001–10,000")</x:f>
        <x:v>5,001–10,000</x:v>
      </x:c>
      <x:c r="K3075" s="16" t="n">
        <x:v>150000</x:v>
      </x:c>
      <x:c r="L3075" s="43" t="n">
        <x:f>IF(AND(ISNUMBER(I3075),I3075&gt;0,ISNUMBER(K3075),K3075&gt;0),K3075/I3075,"n.a.")</x:f>
        <x:v>26.576895818568392</x:v>
      </x:c>
      <x:c r="M3075" s="43"/>
      <x:c r="N3075" s="13" t="str">
        <x:v>Yes</x:v>
      </x:c>
      <x:c r="O3075" s="15" t="str">
        <x:v>Not stated in reviewed card</x:v>
      </x:c>
      <x:c r="P3075" s="15" t="str">
        <x:v>Not stated in reviewed card</x:v>
      </x:c>
      <x:c r="Q3075" s="15" t="str">
        <x:v>Advertised industrial unit. Card provides limited specification.</x:v>
      </x:c>
      <x:c r="R307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5" s="15" t="str">
        <x:v>https://www.zoopla.co.uk/to-rent/commercial/details/68575314/</x:v>
      </x:c>
      <x:c r="T3075" s="15" t="str"/>
      <x:c r="U3075" s="15" t="str"/>
      <x:c r="V3075" s="15" t="str">
        <x:v>London — Leyton Industrial Village</x:v>
      </x:c>
      <x:c r="W3075" s="15" t="str">
        <x:v>Individual unit ≤15,000 sq ft</x:v>
      </x:c>
      <x:c r="X3075" s="13" t="n">
        <x:f>IF(N3075="Yes",L3075,0)</x:f>
        <x:v>26.576895818568392</x:v>
      </x:c>
      <x:c r="Y3075" s="14" t="n">
        <x:v>1</x:v>
      </x:c>
      <x:c r="Z3075" s="13" t="str">
        <x:v>Industrial / workshop / storage</x:v>
      </x:c>
    </x:row>
    <x:row r="3076" ht="114" customHeight="1">
      <x:c r="A3076" s="13" t="str">
        <x:v>SE2096</x:v>
      </x:c>
      <x:c r="B3076" s="15" t="str">
        <x:v>London</x:v>
      </x:c>
      <x:c r="C3076" s="15" t="str">
        <x:v>Leyton</x:v>
      </x:c>
      <x:c r="D3076" s="14"/>
      <x:c r="E3076" s="13" t="str">
        <x:v>Town</x:v>
      </x:c>
      <x:c r="F3076" s="15" t="str">
        <x:v>Leyton Industrial Village</x:v>
      </x:c>
      <x:c r="G3076" s="15" t="str">
        <x:v>Unit T12, Leyton Industrial Village, Argall Avenue E10, Upper Clapton</x:v>
      </x:c>
      <x:c r="H3076" s="13" t="str">
        <x:v>Current</x:v>
      </x:c>
      <x:c r="I3076" s="14" t="n">
        <x:v>1665</x:v>
      </x:c>
      <x:c r="J3076" s="13" t="str">
        <x:f>IF(AND(ISNUMBER(I3076),I3076&gt;0),IF(I3076&lt;=1000,"1–1,000",IF(I3076&lt;=2500,"1,001–2,500",IF(I3076&lt;=5000,"2,501–5,000",IF(I3076&lt;=10000,"5,001–10,000","10,001–15,000")))),"1,001–2,500")</x:f>
        <x:v>1,001–2,500</x:v>
      </x:c>
      <x:c r="K3076" s="16" t="n">
        <x:v>52500</x:v>
      </x:c>
      <x:c r="L3076" s="43" t="n">
        <x:f>IF(AND(ISNUMBER(I3076),I3076&gt;0,ISNUMBER(K3076),K3076&gt;0),K3076/I3076,"n.a.")</x:f>
        <x:v>31.53153153153153</x:v>
      </x:c>
      <x:c r="M3076" s="43"/>
      <x:c r="N3076" s="13" t="str">
        <x:v>No</x:v>
      </x:c>
      <x:c r="O3076" s="15" t="str">
        <x:v>Not stated in reviewed card</x:v>
      </x:c>
      <x:c r="P3076" s="15" t="str">
        <x:v>Loading access is available via an up and over electric shutter</x:v>
      </x:c>
      <x:c r="Q3076" s="15" t="str">
        <x:v>Advertised industrial unit with warehouse space.</x:v>
      </x:c>
      <x:c r="R3076" s="15" t="str">
        <x:v>Advertised to let 6 agent/portal adverts reconciled to one demise; no additional unit count. Conflicting advertised annual/annualised asks: £51,204, £52,500.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6" s="15" t="str">
        <x:v>https://www.zoopla.co.uk/to-rent/commercial/details/74420804/</x:v>
      </x:c>
      <x:c r="T3076" s="15" t="str">
        <x:v>https://www.zoopla.co.uk/to-rent/commercial/details/73975843/</x:v>
      </x:c>
      <x:c r="U3076" s="15" t="str">
        <x:v>https://www.zoopla.co.uk/to-rent/commercial/details/73952372/
https://www.rightmove.co.uk/properties/778321500175585#/?channel=COM_LET
https://www.rightmove.co.uk/properties/777786514548257#/?channel=COM_LET
https://www.rightmove.co.uk/properties/768347118230321#/?channel=COM_LET</x:v>
      </x:c>
      <x:c r="V3076" s="15" t="str">
        <x:v>London — Leyton Industrial Village</x:v>
      </x:c>
      <x:c r="W3076" s="15" t="str">
        <x:v>Individual unit ≤15,000 sq ft</x:v>
      </x:c>
      <x:c r="X3076" s="13" t="n">
        <x:f>IF(N3076="Yes",L3076,0)</x:f>
        <x:v>0</x:v>
      </x:c>
      <x:c r="Y3076" s="14" t="n">
        <x:v>1</x:v>
      </x:c>
      <x:c r="Z3076" s="13" t="str">
        <x:v>Industrial / workshop / storage</x:v>
      </x:c>
    </x:row>
    <x:row r="3077" ht="62" customHeight="1">
      <x:c r="A3077" s="13" t="str">
        <x:v>SE2097</x:v>
      </x:c>
      <x:c r="B3077" s="15" t="str">
        <x:v>London</x:v>
      </x:c>
      <x:c r="C3077" s="15" t="str">
        <x:v>Leyton</x:v>
      </x:c>
      <x:c r="D3077" s="14"/>
      <x:c r="E3077" s="13" t="str">
        <x:v>Town</x:v>
      </x:c>
      <x:c r="F3077" s="15" t="str">
        <x:v>Leyton Industrial Village</x:v>
      </x:c>
      <x:c r="G3077" s="15" t="str">
        <x:v>Unit T16 Leyton Industrial Village, Argall Avenue, London, E10</x:v>
      </x:c>
      <x:c r="H3077" s="13" t="str">
        <x:v>Current</x:v>
      </x:c>
      <x:c r="I3077" s="14" t="n">
        <x:v>1710</x:v>
      </x:c>
      <x:c r="J3077" s="13" t="str">
        <x:f>IF(AND(ISNUMBER(I3077),I3077&gt;0),IF(I3077&lt;=1000,"1–1,000",IF(I3077&lt;=2500,"1,001–2,500",IF(I3077&lt;=5000,"2,501–5,000",IF(I3077&lt;=10000,"5,001–10,000","10,001–15,000")))),"1,001–2,500")</x:f>
        <x:v>1,001–2,500</x:v>
      </x:c>
      <x:c r="K3077" s="16"/>
      <x:c r="L3077" s="43" t="str">
        <x:f>IF(AND(ISNUMBER(I3077),I3077&gt;0,ISNUMBER(K3077),K3077&gt;0),K3077/I3077,"n.a.")</x:f>
        <x:v>n.a.</x:v>
      </x:c>
      <x:c r="M3077" s="43"/>
      <x:c r="N3077" s="13" t="str">
        <x:v>No</x:v>
      </x:c>
      <x:c r="O3077" s="15" t="str">
        <x:v>Not stated in reviewed card</x:v>
      </x:c>
      <x:c r="P3077" s="15" t="str">
        <x:v>Loading access is available through an up-and-over electric shutter</x:v>
      </x:c>
      <x:c r="Q3077" s="15" t="str">
        <x:v>Advertised industrial unit with warehouse space.</x:v>
      </x:c>
      <x:c r="R307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77" s="15" t="str">
        <x:v>https://www.zoopla.co.uk/to-rent/commercial/details/71490139/</x:v>
      </x:c>
      <x:c r="T3077" s="15" t="str">
        <x:v>https://www.rightmove.co.uk/properties/760719329523408#/?channel=COM_LET</x:v>
      </x:c>
      <x:c r="U3077" s="15" t="str"/>
      <x:c r="V3077" s="15" t="str">
        <x:v>London — Leyton Industrial Village</x:v>
      </x:c>
      <x:c r="W3077" s="15" t="str">
        <x:v>Individual unit ≤15,000 sq ft</x:v>
      </x:c>
      <x:c r="X3077" s="13" t="n">
        <x:f>IF(N3077="Yes",L3077,0)</x:f>
        <x:v>0</x:v>
      </x:c>
      <x:c r="Y3077" s="14" t="n">
        <x:v>1</x:v>
      </x:c>
      <x:c r="Z3077" s="13" t="str">
        <x:v>Industrial / workshop / storage</x:v>
      </x:c>
    </x:row>
    <x:row r="3078" ht="88" customHeight="1">
      <x:c r="A3078" s="13" t="str">
        <x:v>SE2098</x:v>
      </x:c>
      <x:c r="B3078" s="15" t="str">
        <x:v>London</x:v>
      </x:c>
      <x:c r="C3078" s="15" t="str">
        <x:v>Leyton</x:v>
      </x:c>
      <x:c r="D3078" s="14"/>
      <x:c r="E3078" s="13" t="str">
        <x:v>Town</x:v>
      </x:c>
      <x:c r="F3078" s="15" t="str">
        <x:v>Leyton Industrial Village</x:v>
      </x:c>
      <x:c r="G3078" s="15" t="str">
        <x:v>Unit T1A, Leyton Industrial Village, Argall Avenue, Leyton, E10 7QP</x:v>
      </x:c>
      <x:c r="H3078" s="13" t="str">
        <x:v>Current</x:v>
      </x:c>
      <x:c r="I3078" s="14" t="n">
        <x:v>835</x:v>
      </x:c>
      <x:c r="J3078" s="13" t="str">
        <x:f>IF(AND(ISNUMBER(I3078),I3078&gt;0),IF(I3078&lt;=1000,"1–1,000",IF(I3078&lt;=2500,"1,001–2,500",IF(I3078&lt;=5000,"2,501–5,000",IF(I3078&lt;=10000,"5,001–10,000","10,001–15,000")))),"1–1,000")</x:f>
        <x:v>1–1,000</x:v>
      </x:c>
      <x:c r="K3078" s="16" t="n">
        <x:v>28800</x:v>
      </x:c>
      <x:c r="L3078" s="43" t="n">
        <x:f>IF(AND(ISNUMBER(I3078),I3078&gt;0,ISNUMBER(K3078),K3078&gt;0),K3078/I3078,"n.a.")</x:f>
        <x:v>34.49101796407186</x:v>
      </x:c>
      <x:c r="M3078" s="43"/>
      <x:c r="N3078" s="13" t="str">
        <x:v>Yes</x:v>
      </x:c>
      <x:c r="O3078" s="15" t="str">
        <x:v>clear internal eaves height of 6m</x:v>
      </x:c>
      <x:c r="P3078" s="15" t="str">
        <x:v>Loading access is available through an electric roller shutter</x:v>
      </x:c>
      <x:c r="Q3078" s="15" t="str">
        <x:v>Advertised industrial unit with warehouse space, mezzanine, secure/gated access.</x:v>
      </x:c>
      <x:c r="R3078"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78" s="15" t="str">
        <x:v>https://www.zoopla.co.uk/to-rent/commercial/details/74420982/</x:v>
      </x:c>
      <x:c r="T3078" s="15" t="str">
        <x:v>https://www.zoopla.co.uk/to-rent/commercial/details/65837637/</x:v>
      </x:c>
      <x:c r="U3078" s="15" t="str">
        <x:v>https://www.rightmove.co.uk/properties/768742932519920#/?channel=COM_LET
https://www.rightmove.co.uk/properties/778322905357313#/?channel=COM_LET
https://www.rightmove.co.uk/properties/780133191921296#/?channel=COM_LET</x:v>
      </x:c>
      <x:c r="V3078" s="15" t="str">
        <x:v>London — Leyton Industrial Village</x:v>
      </x:c>
      <x:c r="W3078" s="15" t="str">
        <x:v>Individual unit ≤15,000 sq ft</x:v>
      </x:c>
      <x:c r="X3078" s="13" t="n">
        <x:f>IF(N3078="Yes",L3078,0)</x:f>
        <x:v>34.49101796407186</x:v>
      </x:c>
      <x:c r="Y3078" s="14" t="n">
        <x:v>1</x:v>
      </x:c>
      <x:c r="Z3078" s="13" t="str">
        <x:v>Industrial / workshop / storage</x:v>
      </x:c>
    </x:row>
    <x:row r="3079" ht="62" customHeight="1">
      <x:c r="A3079" s="13" t="str">
        <x:v>SE2099</x:v>
      </x:c>
      <x:c r="B3079" s="15" t="str">
        <x:v>London</x:v>
      </x:c>
      <x:c r="C3079" s="15" t="str">
        <x:v>Battersea</x:v>
      </x:c>
      <x:c r="D3079" s="14"/>
      <x:c r="E3079" s="13" t="str">
        <x:v>Town</x:v>
      </x:c>
      <x:c r="F3079" s="15" t="str">
        <x:v>Linford Street Business Estate</x:v>
      </x:c>
      <x:c r="G3079" s="15" t="str">
        <x:v>Unit 13, Linford Street Business Estate, Battersea, London, SW8 4AB</x:v>
      </x:c>
      <x:c r="H3079" s="13" t="str">
        <x:v>Current</x:v>
      </x:c>
      <x:c r="I3079" s="14" t="n">
        <x:v>1260</x:v>
      </x:c>
      <x:c r="J3079" s="13" t="str">
        <x:f>IF(AND(ISNUMBER(I3079),I3079&gt;0),IF(I3079&lt;=1000,"1–1,000",IF(I3079&lt;=2500,"1,001–2,500",IF(I3079&lt;=5000,"2,501–5,000",IF(I3079&lt;=10000,"5,001–10,000","10,001–15,000")))),"1,001–2,500")</x:f>
        <x:v>1,001–2,500</x:v>
      </x:c>
      <x:c r="K3079" s="16"/>
      <x:c r="L3079" s="43" t="str">
        <x:f>IF(AND(ISNUMBER(I3079),I3079&gt;0,ISNUMBER(K3079),K3079&gt;0),K3079/I3079,"n.a.")</x:f>
        <x:v>n.a.</x:v>
      </x:c>
      <x:c r="M3079" s="43"/>
      <x:c r="N3079" s="13" t="str">
        <x:v>No</x:v>
      </x:c>
      <x:c r="O3079" s="15" t="str">
        <x:v>Not stated in reviewed card</x:v>
      </x:c>
      <x:c r="P3079" s="15" t="str">
        <x:v>Not stated in reviewed card</x:v>
      </x:c>
      <x:c r="Q3079" s="15" t="str">
        <x:v>Advertised industrial unit with refurbished specification.</x:v>
      </x:c>
      <x:c r="R307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79" s="15" t="str">
        <x:v>https://www.rightmove.co.uk/properties/734133939145569#/?channel=COM_LET</x:v>
      </x:c>
      <x:c r="T3079" s="15" t="str"/>
      <x:c r="U3079" s="15" t="str"/>
      <x:c r="V3079" s="15" t="str">
        <x:v>London — Linford Street Business Estate</x:v>
      </x:c>
      <x:c r="W3079" s="15" t="str">
        <x:v>Individual unit ≤15,000 sq ft</x:v>
      </x:c>
      <x:c r="X3079" s="13" t="n">
        <x:f>IF(N3079="Yes",L3079,0)</x:f>
        <x:v>0</x:v>
      </x:c>
      <x:c r="Y3079" s="14" t="n">
        <x:v>1</x:v>
      </x:c>
      <x:c r="Z3079" s="13" t="str">
        <x:v>Industrial / workshop / storage</x:v>
      </x:c>
    </x:row>
    <x:row r="3080" ht="75" customHeight="1">
      <x:c r="A3080" s="13" t="str">
        <x:v>SE2100</x:v>
      </x:c>
      <x:c r="B3080" s="15" t="str">
        <x:v>London</x:v>
      </x:c>
      <x:c r="C3080" s="15" t="str">
        <x:v>Hanworth</x:v>
      </x:c>
      <x:c r="D3080" s="14"/>
      <x:c r="E3080" s="13" t="str">
        <x:v>Town</x:v>
      </x:c>
      <x:c r="F3080" s="15" t="str">
        <x:v>Links Industrial Estate</x:v>
      </x:c>
      <x:c r="G3080" s="15" t="str">
        <x:v>Unit 3, Links Industrial Estate, Popham Close, Hanworth TW13</x:v>
      </x:c>
      <x:c r="H3080" s="13" t="str">
        <x:v>Current</x:v>
      </x:c>
      <x:c r="I3080" s="14" t="n">
        <x:v>14589</x:v>
      </x:c>
      <x:c r="J3080" s="13" t="str">
        <x:f>IF(AND(ISNUMBER(I3080),I3080&gt;0),IF(I3080&lt;=1000,"1–1,000",IF(I3080&lt;=2500,"1,001–2,500",IF(I3080&lt;=5000,"2,501–5,000",IF(I3080&lt;=10000,"5,001–10,000","10,001–15,000")))),"10,001–15,000")</x:f>
        <x:v>10,001–15,000</x:v>
      </x:c>
      <x:c r="K3080" s="16" t="n">
        <x:v>335544</x:v>
      </x:c>
      <x:c r="L3080" s="43" t="n">
        <x:f>IF(AND(ISNUMBER(I3080),I3080&gt;0,ISNUMBER(K3080),K3080&gt;0),K3080/I3080,"n.a.")</x:f>
        <x:v>22.99979436561793</x:v>
      </x:c>
      <x:c r="M3080" s="43"/>
      <x:c r="N3080" s="13" t="str">
        <x:v>Yes</x:v>
      </x:c>
      <x:c r="O3080" s="15" t="str">
        <x:v>Not stated in reviewed card</x:v>
      </x:c>
      <x:c r="P3080" s="15" t="str">
        <x:v>Not stated in reviewed card</x:v>
      </x:c>
      <x:c r="Q3080" s="15" t="str">
        <x:v>Advertised industrial unit with warehouse space.</x:v>
      </x:c>
      <x:c r="R308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80" s="15" t="str">
        <x:v>https://www.zoopla.co.uk/to-rent/commercial/details/71343485/</x:v>
      </x:c>
      <x:c r="T3080" s="15" t="str">
        <x:v>https://www.zoopla.co.uk/to-rent/commercial/details/66873065/</x:v>
      </x:c>
      <x:c r="U3080" s="15" t="str"/>
      <x:c r="V3080" s="15" t="str">
        <x:v>London — Links Industrial Estate</x:v>
      </x:c>
      <x:c r="W3080" s="15" t="str">
        <x:v>Individual unit ≤15,000 sq ft</x:v>
      </x:c>
      <x:c r="X3080" s="13" t="n">
        <x:f>IF(N3080="Yes",L3080,0)</x:f>
        <x:v>22.99979436561793</x:v>
      </x:c>
      <x:c r="Y3080" s="14" t="n">
        <x:v>1</x:v>
      </x:c>
      <x:c r="Z3080" s="13" t="str">
        <x:v>Industrial / workshop / storage</x:v>
      </x:c>
    </x:row>
    <x:row r="3081" ht="62" customHeight="1">
      <x:c r="A3081" s="13" t="str">
        <x:v>SE2101</x:v>
      </x:c>
      <x:c r="B3081" s="15" t="str">
        <x:v>London</x:v>
      </x:c>
      <x:c r="C3081" s="15" t="str">
        <x:v>London (E6)</x:v>
      </x:c>
      <x:c r="D3081" s="14"/>
      <x:c r="E3081" s="13" t="str">
        <x:v>Town</x:v>
      </x:c>
      <x:c r="F3081" s="15" t="str">
        <x:v>London Industrial Estate</x:v>
      </x:c>
      <x:c r="G3081" s="15" t="str">
        <x:v>Unit 17, London Industrial Estate, Eastbury Road, London, E6 6LP</x:v>
      </x:c>
      <x:c r="H3081" s="13" t="str">
        <x:v>Current</x:v>
      </x:c>
      <x:c r="I3081" s="14" t="n">
        <x:v>4442</x:v>
      </x:c>
      <x:c r="J3081" s="13" t="str">
        <x:f>IF(AND(ISNUMBER(I3081),I3081&gt;0),IF(I3081&lt;=1000,"1–1,000",IF(I3081&lt;=2500,"1,001–2,500",IF(I3081&lt;=5000,"2,501–5,000",IF(I3081&lt;=10000,"5,001–10,000","10,001–15,000")))),"2,501–5,000")</x:f>
        <x:v>2,501–5,000</x:v>
      </x:c>
      <x:c r="K3081" s="16"/>
      <x:c r="L3081" s="43" t="str">
        <x:f>IF(AND(ISNUMBER(I3081),I3081&gt;0,ISNUMBER(K3081),K3081&gt;0),K3081/I3081,"n.a.")</x:f>
        <x:v>n.a.</x:v>
      </x:c>
      <x:c r="M3081" s="43"/>
      <x:c r="N3081" s="13" t="str">
        <x:v>No</x:v>
      </x:c>
      <x:c r="O3081" s="15" t="str">
        <x:v>Not stated in reviewed card</x:v>
      </x:c>
      <x:c r="P3081" s="15" t="str">
        <x:v>Not stated in reviewed card</x:v>
      </x:c>
      <x:c r="Q3081" s="15" t="str">
        <x:v>Advertised industrial unit with warehouse space.</x:v>
      </x:c>
      <x:c r="R308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1" s="15" t="str">
        <x:v>https://www.zoopla.co.uk/to-rent/commercial/details/72447638/</x:v>
      </x:c>
      <x:c r="T3081" s="15" t="str">
        <x:v>https://www.rightmove.co.uk/properties/773378552628032#/?channel=COM_LET</x:v>
      </x:c>
      <x:c r="U3081" s="15" t="str"/>
      <x:c r="V3081" s="15" t="str">
        <x:v>London — London Industrial Estate</x:v>
      </x:c>
      <x:c r="W3081" s="15" t="str">
        <x:v>Individual unit ≤15,000 sq ft</x:v>
      </x:c>
      <x:c r="X3081" s="13" t="n">
        <x:f>IF(N3081="Yes",L3081,0)</x:f>
        <x:v>0</x:v>
      </x:c>
      <x:c r="Y3081" s="14" t="n">
        <x:v>1</x:v>
      </x:c>
      <x:c r="Z3081" s="13" t="str">
        <x:v>Industrial / workshop / storage</x:v>
      </x:c>
    </x:row>
    <x:row r="3082" ht="62" customHeight="1">
      <x:c r="A3082" s="13" t="str">
        <x:v>SE2102</x:v>
      </x:c>
      <x:c r="B3082" s="15" t="str">
        <x:v>London</x:v>
      </x:c>
      <x:c r="C3082" s="15" t="str">
        <x:v>Beckton</x:v>
      </x:c>
      <x:c r="D3082" s="14"/>
      <x:c r="E3082" s="13" t="str">
        <x:v>Town</x:v>
      </x:c>
      <x:c r="F3082" s="15" t="str">
        <x:v>London Industrial Park</x:v>
      </x:c>
      <x:c r="G3082" s="15" t="str">
        <x:v>London Industrial Park, Roding Road, Beckton, E6</x:v>
      </x:c>
      <x:c r="H3082" s="13" t="str">
        <x:v>Current</x:v>
      </x:c>
      <x:c r="I3082" s="14" t="n">
        <x:v>11884</x:v>
      </x:c>
      <x:c r="J3082" s="13" t="str">
        <x:f>IF(AND(ISNUMBER(I3082),I3082&gt;0),IF(I3082&lt;=1000,"1–1,000",IF(I3082&lt;=2500,"1,001–2,500",IF(I3082&lt;=5000,"2,501–5,000",IF(I3082&lt;=10000,"5,001–10,000","10,001–15,000")))),"10,001–15,000")</x:f>
        <x:v>10,001–15,000</x:v>
      </x:c>
      <x:c r="K3082" s="16"/>
      <x:c r="L3082" s="43" t="str">
        <x:f>IF(AND(ISNUMBER(I3082),I3082&gt;0,ISNUMBER(K3082),K3082&gt;0),K3082/I3082,"n.a.")</x:f>
        <x:v>n.a.</x:v>
      </x:c>
      <x:c r="M3082" s="43"/>
      <x:c r="N3082" s="13" t="str">
        <x:v>No</x:v>
      </x:c>
      <x:c r="O3082" s="15" t="str">
        <x:v>Not stated in reviewed card</x:v>
      </x:c>
      <x:c r="P3082" s="15" t="str">
        <x:v>Not stated in reviewed card</x:v>
      </x:c>
      <x:c r="Q3082" s="15" t="str">
        <x:v>Advertised industrial unit with warehouse space, ancillary office accommodation.</x:v>
      </x:c>
      <x:c r="R308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2" s="15" t="str">
        <x:v>https://www.rightmove.co.uk/properties/768353369758289#/?channel=COM_LET</x:v>
      </x:c>
      <x:c r="T3082" s="15" t="str"/>
      <x:c r="U3082" s="15" t="str"/>
      <x:c r="V3082" s="15" t="str">
        <x:v>London — London Industrial Park</x:v>
      </x:c>
      <x:c r="W3082" s="15" t="str">
        <x:v>Individual unit ≤15,000 sq ft</x:v>
      </x:c>
      <x:c r="X3082" s="13" t="n">
        <x:f>IF(N3082="Yes",L3082,0)</x:f>
        <x:v>0</x:v>
      </x:c>
      <x:c r="Y3082" s="14" t="n">
        <x:v>1</x:v>
      </x:c>
      <x:c r="Z3082" s="13" t="str">
        <x:v>Industrial / workshop / storage</x:v>
      </x:c>
    </x:row>
    <x:row r="3083" ht="62" customHeight="1">
      <x:c r="A3083" s="13" t="str">
        <x:v>SE2103</x:v>
      </x:c>
      <x:c r="B3083" s="15" t="str">
        <x:v>London</x:v>
      </x:c>
      <x:c r="C3083" s="15" t="str">
        <x:v>Beckton</x:v>
      </x:c>
      <x:c r="D3083" s="14"/>
      <x:c r="E3083" s="13" t="str">
        <x:v>Town</x:v>
      </x:c>
      <x:c r="F3083" s="15" t="str">
        <x:v>London Industrial Park</x:v>
      </x:c>
      <x:c r="G3083" s="15" t="str">
        <x:v>London Industrial Park, Roding Road, Beckton, E6</x:v>
      </x:c>
      <x:c r="H3083" s="13" t="str">
        <x:v>Uncertain</x:v>
      </x:c>
      <x:c r="I3083" s="14" t="n">
        <x:v>11754</x:v>
      </x:c>
      <x:c r="J3083" s="13" t="str">
        <x:f>IF(AND(ISNUMBER(I3083),I3083&gt;0),IF(I3083&lt;=1000,"1–1,000",IF(I3083&lt;=2500,"1,001–2,500",IF(I3083&lt;=5000,"2,501–5,000",IF(I3083&lt;=10000,"5,001–10,000","10,001–15,000")))),"10,001–15,000")</x:f>
        <x:v>10,001–15,000</x:v>
      </x:c>
      <x:c r="K3083" s="16"/>
      <x:c r="L3083" s="43" t="str">
        <x:f>IF(AND(ISNUMBER(I3083),I3083&gt;0,ISNUMBER(K3083),K3083&gt;0),K3083/I3083,"n.a.")</x:f>
        <x:v>n.a.</x:v>
      </x:c>
      <x:c r="M3083" s="43"/>
      <x:c r="N3083" s="13" t="str">
        <x:v>No</x:v>
      </x:c>
      <x:c r="O3083" s="15" t="str">
        <x:v>Not stated in reviewed card</x:v>
      </x:c>
      <x:c r="P3083" s="15" t="str">
        <x:v>Not stated in reviewed card</x:v>
      </x:c>
      <x:c r="Q3083" s="15" t="str">
        <x:v>Advertised industrial unit with warehouse space, ancillary office accommodation.</x:v>
      </x:c>
      <x:c r="R3083"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3" s="15" t="str">
        <x:v>https://www.rightmove.co.uk/properties/768349557152993#/?channel=COM_LET</x:v>
      </x:c>
      <x:c r="T3083" s="15" t="str"/>
      <x:c r="U3083" s="15" t="str"/>
      <x:c r="V3083" s="15" t="str">
        <x:v>London — London Industrial Park</x:v>
      </x:c>
      <x:c r="W3083" s="15" t="str">
        <x:v>Individual unit ≤15,000 sq ft</x:v>
      </x:c>
      <x:c r="X3083" s="13" t="n">
        <x:f>IF(N3083="Yes",L3083,0)</x:f>
        <x:v>0</x:v>
      </x:c>
      <x:c r="Y3083" s="14" t="n">
        <x:v>1</x:v>
      </x:c>
      <x:c r="Z3083" s="13" t="str">
        <x:v>Industrial / workshop / storage</x:v>
      </x:c>
    </x:row>
    <x:row r="3084" ht="75" customHeight="1">
      <x:c r="A3084" s="13" t="str">
        <x:v>SE2104</x:v>
      </x:c>
      <x:c r="B3084" s="15" t="str">
        <x:v>London</x:v>
      </x:c>
      <x:c r="C3084" s="15" t="str">
        <x:v>Beckton</x:v>
      </x:c>
      <x:c r="D3084" s="14"/>
      <x:c r="E3084" s="13" t="str">
        <x:v>Town</x:v>
      </x:c>
      <x:c r="F3084" s="15" t="str">
        <x:v>London Industrial Park</x:v>
      </x:c>
      <x:c r="G3084" s="15" t="str">
        <x:v>Unit 34-36 London Industrial Park, 34 Eastbury Road, Beckton, E6 6LP</x:v>
      </x:c>
      <x:c r="H3084" s="13" t="str">
        <x:v>Current</x:v>
      </x:c>
      <x:c r="I3084" s="14" t="n">
        <x:v>13717</x:v>
      </x:c>
      <x:c r="J3084" s="13" t="str">
        <x:f>IF(AND(ISNUMBER(I3084),I3084&gt;0),IF(I3084&lt;=1000,"1–1,000",IF(I3084&lt;=2500,"1,001–2,500",IF(I3084&lt;=5000,"2,501–5,000",IF(I3084&lt;=10000,"5,001–10,000","10,001–15,000")))),"10,001–15,000")</x:f>
        <x:v>10,001–15,000</x:v>
      </x:c>
      <x:c r="K3084" s="16"/>
      <x:c r="L3084" s="43" t="str">
        <x:f>IF(AND(ISNUMBER(I3084),I3084&gt;0,ISNUMBER(K3084),K3084&gt;0),K3084/I3084,"n.a.")</x:f>
        <x:v>n.a.</x:v>
      </x:c>
      <x:c r="M3084" s="43"/>
      <x:c r="N3084" s="13" t="str">
        <x:v>No</x:v>
      </x:c>
      <x:c r="O3084" s="15" t="str">
        <x:v>Not stated in reviewed card</x:v>
      </x:c>
      <x:c r="P3084" s="15" t="str">
        <x:v>Not stated in reviewed card</x:v>
      </x:c>
      <x:c r="Q3084" s="15" t="str">
        <x:v>Advertised industrial unit with warehouse space.</x:v>
      </x:c>
      <x:c r="R308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84" s="15" t="str">
        <x:v>https://www.zoopla.co.uk/to-rent/commercial/details/72227919/</x:v>
      </x:c>
      <x:c r="T3084" s="15" t="str">
        <x:v>https://www.rightmove.co.uk/properties/774636193893953#/?channel=COM_LET</x:v>
      </x:c>
      <x:c r="U3084" s="15" t="str"/>
      <x:c r="V3084" s="15" t="str">
        <x:v>London — London Industrial Park</x:v>
      </x:c>
      <x:c r="W3084" s="15" t="str">
        <x:v>Individual unit ≤15,000 sq ft</x:v>
      </x:c>
      <x:c r="X3084" s="13" t="n">
        <x:f>IF(N3084="Yes",L3084,0)</x:f>
        <x:v>0</x:v>
      </x:c>
      <x:c r="Y3084" s="14" t="n">
        <x:v>1</x:v>
      </x:c>
      <x:c r="Z3084" s="13" t="str">
        <x:v>Industrial / workshop / storage</x:v>
      </x:c>
    </x:row>
    <x:row r="3085" ht="75" customHeight="1">
      <x:c r="A3085" s="13" t="str">
        <x:v>SE2105</x:v>
      </x:c>
      <x:c r="B3085" s="15" t="str">
        <x:v>London</x:v>
      </x:c>
      <x:c r="C3085" s="15" t="str">
        <x:v>Beckton</x:v>
      </x:c>
      <x:c r="D3085" s="14"/>
      <x:c r="E3085" s="13" t="str">
        <x:v>Town</x:v>
      </x:c>
      <x:c r="F3085" s="15" t="str">
        <x:v>London Industrial Park</x:v>
      </x:c>
      <x:c r="G3085" s="15" t="str">
        <x:v>Unit 34-36, London Industrial Park, Eastbury Road, Beckton, London, E6</x:v>
      </x:c>
      <x:c r="H3085" s="13" t="str">
        <x:v>Current</x:v>
      </x:c>
      <x:c r="I3085" s="14" t="n">
        <x:v>13307</x:v>
      </x:c>
      <x:c r="J3085" s="13" t="str">
        <x:f>IF(AND(ISNUMBER(I3085),I3085&gt;0),IF(I3085&lt;=1000,"1–1,000",IF(I3085&lt;=2500,"1,001–2,500",IF(I3085&lt;=5000,"2,501–5,000",IF(I3085&lt;=10000,"5,001–10,000","10,001–15,000")))),"10,001–15,000")</x:f>
        <x:v>10,001–15,000</x:v>
      </x:c>
      <x:c r="K3085" s="16"/>
      <x:c r="L3085" s="43" t="str">
        <x:f>IF(AND(ISNUMBER(I3085),I3085&gt;0,ISNUMBER(K3085),K3085&gt;0),K3085/I3085,"n.a.")</x:f>
        <x:v>n.a.</x:v>
      </x:c>
      <x:c r="M3085" s="43"/>
      <x:c r="N3085" s="13" t="str">
        <x:v>No</x:v>
      </x:c>
      <x:c r="O3085" s="15" t="str">
        <x:v>Min. eaves height 5</x:v>
      </x:c>
      <x:c r="P3085" s="15" t="str">
        <x:v>5m 2x new electric roller shutter; loading doors</x:v>
      </x:c>
      <x:c r="Q3085" s="15" t="str">
        <x:v>Advertised industrial unit with warehouse space, ancillary office accommodation, parking, refurbished specification.</x:v>
      </x:c>
      <x:c r="R308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85" s="15" t="str">
        <x:v>https://www.zoopla.co.uk/to-rent/commercial/details/73046163/</x:v>
      </x:c>
      <x:c r="T3085" s="15" t="str">
        <x:v>https://www.rightmove.co.uk/properties/760719772144080#/?channel=COM_LET</x:v>
      </x:c>
      <x:c r="U3085" s="15" t="str"/>
      <x:c r="V3085" s="15" t="str">
        <x:v>London — London Industrial Park</x:v>
      </x:c>
      <x:c r="W3085" s="15" t="str">
        <x:v>Individual unit ≤15,000 sq ft</x:v>
      </x:c>
      <x:c r="X3085" s="13" t="n">
        <x:f>IF(N3085="Yes",L3085,0)</x:f>
        <x:v>0</x:v>
      </x:c>
      <x:c r="Y3085" s="14" t="n">
        <x:v>1</x:v>
      </x:c>
      <x:c r="Z3085" s="13" t="str">
        <x:v>Industrial / workshop / storage</x:v>
      </x:c>
    </x:row>
    <x:row r="3086" ht="62" customHeight="1">
      <x:c r="A3086" s="13" t="str">
        <x:v>SE2106</x:v>
      </x:c>
      <x:c r="B3086" s="15" t="str">
        <x:v>London</x:v>
      </x:c>
      <x:c r="C3086" s="15" t="str">
        <x:v>Beckton</x:v>
      </x:c>
      <x:c r="D3086" s="14"/>
      <x:c r="E3086" s="13" t="str">
        <x:v>Town</x:v>
      </x:c>
      <x:c r="F3086" s="15" t="str">
        <x:v>London Industrial Park</x:v>
      </x:c>
      <x:c r="G3086" s="15" t="str">
        <x:v>Unit 78, Roding Road, London Industrial Park, Beckton, E6 6LS</x:v>
      </x:c>
      <x:c r="H3086" s="13" t="str">
        <x:v>Current</x:v>
      </x:c>
      <x:c r="I3086" s="14" t="n">
        <x:v>5810</x:v>
      </x:c>
      <x:c r="J3086" s="13" t="str">
        <x:f>IF(AND(ISNUMBER(I3086),I3086&gt;0),IF(I3086&lt;=1000,"1–1,000",IF(I3086&lt;=2500,"1,001–2,500",IF(I3086&lt;=5000,"2,501–5,000",IF(I3086&lt;=10000,"5,001–10,000","10,001–15,000")))),"5,001–10,000")</x:f>
        <x:v>5,001–10,000</x:v>
      </x:c>
      <x:c r="K3086" s="16"/>
      <x:c r="L3086" s="43" t="str">
        <x:f>IF(AND(ISNUMBER(I3086),I3086&gt;0,ISNUMBER(K3086),K3086&gt;0),K3086/I3086,"n.a.")</x:f>
        <x:v>n.a.</x:v>
      </x:c>
      <x:c r="M3086" s="43"/>
      <x:c r="N3086" s="13" t="str">
        <x:v>No</x:v>
      </x:c>
      <x:c r="O3086" s="15" t="str">
        <x:v>Not stated in reviewed card</x:v>
      </x:c>
      <x:c r="P3086" s="15" t="str">
        <x:v>Not stated in reviewed card</x:v>
      </x:c>
      <x:c r="Q3086" s="15" t="str">
        <x:v>Advertised industrial unit with warehouse space, ancillary office accommodation, refurbished specification.</x:v>
      </x:c>
      <x:c r="R3086"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6" s="15" t="str">
        <x:v>https://www.zoopla.co.uk/to-rent/commercial/details/73435819/</x:v>
      </x:c>
      <x:c r="T3086" s="15" t="str">
        <x:v>https://www.rightmove.co.uk/properties/760572034066048#/?channel=COM_LET</x:v>
      </x:c>
      <x:c r="U3086" s="15" t="str">
        <x:v>https://www.rightmove.co.uk/properties/773389944434769#/?channel=COM_LET</x:v>
      </x:c>
      <x:c r="V3086" s="15" t="str">
        <x:v>London — London Industrial Park</x:v>
      </x:c>
      <x:c r="W3086" s="15" t="str">
        <x:v>Individual unit ≤15,000 sq ft</x:v>
      </x:c>
      <x:c r="X3086" s="13" t="n">
        <x:f>IF(N3086="Yes",L3086,0)</x:f>
        <x:v>0</x:v>
      </x:c>
      <x:c r="Y3086" s="14" t="n">
        <x:v>1</x:v>
      </x:c>
      <x:c r="Z3086" s="13" t="str">
        <x:v>Industrial / workshop / storage</x:v>
      </x:c>
    </x:row>
    <x:row r="3087" ht="75" customHeight="1">
      <x:c r="A3087" s="13" t="str">
        <x:v>SE2107</x:v>
      </x:c>
      <x:c r="B3087" s="15" t="str">
        <x:v>London</x:v>
      </x:c>
      <x:c r="C3087" s="15" t="str">
        <x:v>Beckton</x:v>
      </x:c>
      <x:c r="D3087" s="14"/>
      <x:c r="E3087" s="13" t="str">
        <x:v>Town</x:v>
      </x:c>
      <x:c r="F3087" s="15" t="str">
        <x:v>London Industrial Park</x:v>
      </x:c>
      <x:c r="G3087" s="15" t="str">
        <x:v>Unit 96, Roding Road, London Industrial Park, Beckton, E6 6LS</x:v>
      </x:c>
      <x:c r="H3087" s="13" t="str">
        <x:v>Uncertain</x:v>
      </x:c>
      <x:c r="I3087" s="14" t="n">
        <x:v>11797</x:v>
      </x:c>
      <x:c r="J3087" s="13" t="str">
        <x:f>IF(AND(ISNUMBER(I3087),I3087&gt;0),IF(I3087&lt;=1000,"1–1,000",IF(I3087&lt;=2500,"1,001–2,500",IF(I3087&lt;=5000,"2,501–5,000",IF(I3087&lt;=10000,"5,001–10,000","10,001–15,000")))),"10,001–15,000")</x:f>
        <x:v>10,001–15,000</x:v>
      </x:c>
      <x:c r="K3087" s="16"/>
      <x:c r="L3087" s="43" t="str">
        <x:f>IF(AND(ISNUMBER(I3087),I3087&gt;0,ISNUMBER(K3087),K3087&gt;0),K3087/I3087,"n.a.")</x:f>
        <x:v>n.a.</x:v>
      </x:c>
      <x:c r="M3087" s="43"/>
      <x:c r="N3087" s="13" t="str">
        <x:v>No</x:v>
      </x:c>
      <x:c r="O3087" s="15" t="str">
        <x:v>Not stated in reviewed card</x:v>
      </x:c>
      <x:c r="P3087" s="15" t="str">
        <x:v>Not stated in reviewed card</x:v>
      </x:c>
      <x:c r="Q3087" s="15" t="str">
        <x:v>Advertised industrial unit with warehouse space, ancillary office accommodation.</x:v>
      </x:c>
      <x:c r="R3087" s="15" t="str">
        <x:v>Uncertain 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7" s="15" t="str">
        <x:v>https://www.zoopla.co.uk/to-rent/commercial/details/73436112/</x:v>
      </x:c>
      <x:c r="T3087" s="15" t="str">
        <x:v>https://www.rightmove.co.uk/properties/768342237967457#/?channel=COM_LET</x:v>
      </x:c>
      <x:c r="U3087" s="15" t="str">
        <x:v>https://www.rightmove.co.uk/properties/773389948566289#/?channel=COM_LET</x:v>
      </x:c>
      <x:c r="V3087" s="15" t="str">
        <x:v>London — London Industrial Park</x:v>
      </x:c>
      <x:c r="W3087" s="15" t="str">
        <x:v>Individual unit ≤15,000 sq ft</x:v>
      </x:c>
      <x:c r="X3087" s="13" t="n">
        <x:f>IF(N3087="Yes",L3087,0)</x:f>
        <x:v>0</x:v>
      </x:c>
      <x:c r="Y3087" s="14" t="n">
        <x:v>1</x:v>
      </x:c>
      <x:c r="Z3087" s="13" t="str">
        <x:v>Industrial / workshop / storage</x:v>
      </x:c>
    </x:row>
    <x:row r="3088" ht="62" customHeight="1">
      <x:c r="A3088" s="13" t="str">
        <x:v>SE2108</x:v>
      </x:c>
      <x:c r="B3088" s="15" t="str">
        <x:v>London</x:v>
      </x:c>
      <x:c r="C3088" s="15" t="str">
        <x:v>Beckton</x:v>
      </x:c>
      <x:c r="D3088" s="14"/>
      <x:c r="E3088" s="13" t="str">
        <x:v>Town</x:v>
      </x:c>
      <x:c r="F3088" s="15" t="str">
        <x:v>London Industrial Park</x:v>
      </x:c>
      <x:c r="G3088" s="15" t="str">
        <x:v>Unit 98, Roding Road, London Industrial Park, Beckton, E6 6LS</x:v>
      </x:c>
      <x:c r="H3088" s="13" t="str">
        <x:v>Current</x:v>
      </x:c>
      <x:c r="I3088" s="14" t="n">
        <x:v>11764</x:v>
      </x:c>
      <x:c r="J3088" s="13" t="str">
        <x:f>IF(AND(ISNUMBER(I3088),I3088&gt;0),IF(I3088&lt;=1000,"1–1,000",IF(I3088&lt;=2500,"1,001–2,500",IF(I3088&lt;=5000,"2,501–5,000",IF(I3088&lt;=10000,"5,001–10,000","10,001–15,000")))),"10,001–15,000")</x:f>
        <x:v>10,001–15,000</x:v>
      </x:c>
      <x:c r="K3088" s="16"/>
      <x:c r="L3088" s="43" t="str">
        <x:f>IF(AND(ISNUMBER(I3088),I3088&gt;0,ISNUMBER(K3088),K3088&gt;0),K3088/I3088,"n.a.")</x:f>
        <x:v>n.a.</x:v>
      </x:c>
      <x:c r="M3088" s="43"/>
      <x:c r="N3088" s="13" t="str">
        <x:v>No</x:v>
      </x:c>
      <x:c r="O3088" s="15" t="str">
        <x:v>Not stated in reviewed card</x:v>
      </x:c>
      <x:c r="P3088" s="15" t="str">
        <x:v>Not stated in reviewed card</x:v>
      </x:c>
      <x:c r="Q3088" s="15" t="str">
        <x:v>Advertised industrial unit with warehouse space.</x:v>
      </x:c>
      <x:c r="R308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088" s="15" t="str">
        <x:v>https://www.zoopla.co.uk/to-rent/commercial/details/73455609/</x:v>
      </x:c>
      <x:c r="T3088" s="15" t="str">
        <x:v>https://www.rightmove.co.uk/properties/773389955037665#/?channel=COM_LET</x:v>
      </x:c>
      <x:c r="U3088" s="15" t="str"/>
      <x:c r="V3088" s="15" t="str">
        <x:v>London — London Industrial Park</x:v>
      </x:c>
      <x:c r="W3088" s="15" t="str">
        <x:v>Individual unit ≤15,000 sq ft</x:v>
      </x:c>
      <x:c r="X3088" s="13" t="n">
        <x:f>IF(N3088="Yes",L3088,0)</x:f>
        <x:v>0</x:v>
      </x:c>
      <x:c r="Y3088" s="14" t="n">
        <x:v>1</x:v>
      </x:c>
      <x:c r="Z3088" s="13" t="str">
        <x:v>Industrial / workshop / storage</x:v>
      </x:c>
    </x:row>
    <x:row r="3089" ht="62" customHeight="1">
      <x:c r="A3089" s="13" t="str">
        <x:v>SE2109</x:v>
      </x:c>
      <x:c r="B3089" s="15" t="str">
        <x:v>London</x:v>
      </x:c>
      <x:c r="C3089" s="15" t="str">
        <x:v>Battersea</x:v>
      </x:c>
      <x:c r="D3089" s="14"/>
      <x:c r="E3089" s="13" t="str">
        <x:v>Town</x:v>
      </x:c>
      <x:c r="F3089" s="15" t="str">
        <x:v>London Stone Industrial Estate</x:v>
      </x:c>
      <x:c r="G3089" s="15" t="str">
        <x:v>Arch 29 London Stone Industrial Estate, Battersea SW8</x:v>
      </x:c>
      <x:c r="H3089" s="13" t="str">
        <x:v>Current</x:v>
      </x:c>
      <x:c r="I3089" s="14" t="n">
        <x:v>1400</x:v>
      </x:c>
      <x:c r="J3089" s="13" t="str">
        <x:f>IF(AND(ISNUMBER(I3089),I3089&gt;0),IF(I3089&lt;=1000,"1–1,000",IF(I3089&lt;=2500,"1,001–2,500",IF(I3089&lt;=5000,"2,501–5,000",IF(I3089&lt;=10000,"5,001–10,000","10,001–15,000")))),"1,001–2,500")</x:f>
        <x:v>1,001–2,500</x:v>
      </x:c>
      <x:c r="K3089" s="16" t="n">
        <x:v>30804</x:v>
      </x:c>
      <x:c r="L3089" s="43" t="n">
        <x:f>IF(AND(ISNUMBER(I3089),I3089&gt;0,ISNUMBER(K3089),K3089&gt;0),K3089/I3089,"n.a.")</x:f>
        <x:v>22.002857142857142</x:v>
      </x:c>
      <x:c r="M3089" s="43"/>
      <x:c r="N3089" s="13" t="str">
        <x:v>Yes</x:v>
      </x:c>
      <x:c r="O3089" s="15" t="str">
        <x:v>Not stated in reviewed card</x:v>
      </x:c>
      <x:c r="P3089" s="15" t="str">
        <x:v>Not stated in reviewed card</x:v>
      </x:c>
      <x:c r="Q3089" s="15" t="str">
        <x:v>Advertised industrial unit with warehouse space.</x:v>
      </x:c>
      <x:c r="R308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89" s="15" t="str">
        <x:v>https://www.zoopla.co.uk/to-rent/commercial/details/73051673/</x:v>
      </x:c>
      <x:c r="T3089" s="15" t="str"/>
      <x:c r="U3089" s="15" t="str"/>
      <x:c r="V3089" s="15" t="str">
        <x:v>London — London Stone Industrial Estate</x:v>
      </x:c>
      <x:c r="W3089" s="15" t="str">
        <x:v>Individual unit ≤15,000 sq ft</x:v>
      </x:c>
      <x:c r="X3089" s="13" t="n">
        <x:f>IF(N3089="Yes",L3089,0)</x:f>
        <x:v>22.002857142857142</x:v>
      </x:c>
      <x:c r="Y3089" s="14" t="n">
        <x:v>1</x:v>
      </x:c>
      <x:c r="Z3089" s="13" t="str">
        <x:v>Industrial / workshop / storage</x:v>
      </x:c>
    </x:row>
    <x:row r="3090" ht="75" customHeight="1">
      <x:c r="A3090" s="13" t="str">
        <x:v>SE2110</x:v>
      </x:c>
      <x:c r="B3090" s="15" t="str">
        <x:v>London</x:v>
      </x:c>
      <x:c r="C3090" s="15" t="str">
        <x:v>London (SE2)</x:v>
      </x:c>
      <x:c r="D3090" s="14"/>
      <x:c r="E3090" s="13" t="str">
        <x:v>Town</x:v>
      </x:c>
      <x:c r="F3090" s="15" t="str">
        <x:v>Lyndean Industrial Estate</x:v>
      </x:c>
      <x:c r="G3090" s="15" t="str">
        <x:v>Unit 3, Lyndean Industrial Estate, Felixstowe Road,, Abbey Wood, SE2 9SG</x:v>
      </x:c>
      <x:c r="H3090" s="13" t="str">
        <x:v>Current</x:v>
      </x:c>
      <x:c r="I3090" s="14" t="n">
        <x:v>4902</x:v>
      </x:c>
      <x:c r="J3090" s="13" t="str">
        <x:f>IF(AND(ISNUMBER(I3090),I3090&gt;0),IF(I3090&lt;=1000,"1–1,000",IF(I3090&lt;=2500,"1,001–2,500",IF(I3090&lt;=5000,"2,501–5,000",IF(I3090&lt;=10000,"5,001–10,000","10,001–15,000")))),"2,501–5,000")</x:f>
        <x:v>2,501–5,000</x:v>
      </x:c>
      <x:c r="K3090" s="16" t="n">
        <x:v>64248</x:v>
      </x:c>
      <x:c r="L3090" s="43" t="n">
        <x:f>IF(AND(ISNUMBER(I3090),I3090&gt;0,ISNUMBER(K3090),K3090&gt;0),K3090/I3090,"n.a.")</x:f>
        <x:v>13.106487148102815</x:v>
      </x:c>
      <x:c r="M3090" s="43"/>
      <x:c r="N3090" s="13" t="str">
        <x:v>Yes</x:v>
      </x:c>
      <x:c r="O3090" s="15" t="str">
        <x:v>Not stated in reviewed card</x:v>
      </x:c>
      <x:c r="P3090" s="15" t="str">
        <x:v>Not stated in reviewed card</x:v>
      </x:c>
      <x:c r="Q3090" s="15" t="str">
        <x:v>Advertised industrial unit with warehouse space, ancillary office accommodation, parking.</x:v>
      </x:c>
      <x:c r="R309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0" s="15" t="str">
        <x:v>https://www.zoopla.co.uk/to-rent/commercial/details/65866736/</x:v>
      </x:c>
      <x:c r="T3090" s="15" t="str">
        <x:v>https://www.rightmove.co.uk/properties/773332394545040#/?channel=COM_LET</x:v>
      </x:c>
      <x:c r="U3090" s="15" t="str"/>
      <x:c r="V3090" s="15" t="str">
        <x:v>London — Lyndean Industrial Estate</x:v>
      </x:c>
      <x:c r="W3090" s="15" t="str">
        <x:v>Individual unit ≤15,000 sq ft</x:v>
      </x:c>
      <x:c r="X3090" s="13" t="n">
        <x:f>IF(N3090="Yes",L3090,0)</x:f>
        <x:v>13.106487148102815</x:v>
      </x:c>
      <x:c r="Y3090" s="14" t="n">
        <x:v>1</x:v>
      </x:c>
      <x:c r="Z3090" s="13" t="str">
        <x:v>Industrial / workshop / storage</x:v>
      </x:c>
    </x:row>
    <x:row r="3091" ht="62" customHeight="1">
      <x:c r="A3091" s="13" t="str">
        <x:v>SE2111</x:v>
      </x:c>
      <x:c r="B3091" s="15" t="str">
        <x:v>London</x:v>
      </x:c>
      <x:c r="C3091" s="15" t="str">
        <x:v>Erith</x:v>
      </x:c>
      <x:c r="D3091" s="14"/>
      <x:c r="E3091" s="13" t="str">
        <x:v>Town</x:v>
      </x:c>
      <x:c r="F3091" s="15" t="str">
        <x:v>Manford Industrial Estate</x:v>
      </x:c>
      <x:c r="G3091" s="15" t="str">
        <x:v>Manford Industrial Estate, Manor Road, Erith DA8</x:v>
      </x:c>
      <x:c r="H3091" s="13" t="str">
        <x:v>Current</x:v>
      </x:c>
      <x:c r="I3091" s="14" t="n">
        <x:v>5001</x:v>
      </x:c>
      <x:c r="J3091" s="13" t="str">
        <x:f>IF(AND(ISNUMBER(I3091),I3091&gt;0),IF(I3091&lt;=1000,"1–1,000",IF(I3091&lt;=2500,"1,001–2,500",IF(I3091&lt;=5000,"2,501–5,000",IF(I3091&lt;=10000,"5,001–10,000","10,001–15,000")))),"5,001–10,000")</x:f>
        <x:v>5,001–10,000</x:v>
      </x:c>
      <x:c r="K3091" s="16" t="n">
        <x:v>80796</x:v>
      </x:c>
      <x:c r="L3091" s="43" t="n">
        <x:f>IF(AND(ISNUMBER(I3091),I3091&gt;0,ISNUMBER(K3091),K3091&gt;0),K3091/I3091,"n.a.")</x:f>
        <x:v>16.155968806238754</x:v>
      </x:c>
      <x:c r="M3091" s="43"/>
      <x:c r="N3091" s="13" t="str">
        <x:v>Yes</x:v>
      </x:c>
      <x:c r="O3091" s="15" t="str">
        <x:v>Not stated in reviewed card</x:v>
      </x:c>
      <x:c r="P3091" s="15" t="str">
        <x:v>Not stated in reviewed card</x:v>
      </x:c>
      <x:c r="Q3091" s="15" t="str">
        <x:v>Advertised industrial unit with refurbished specification.</x:v>
      </x:c>
      <x:c r="R309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1" s="15" t="str">
        <x:v>https://www.zoopla.co.uk/to-rent/commercial/details/72761669/</x:v>
      </x:c>
      <x:c r="T3091" s="15" t="str"/>
      <x:c r="U3091" s="15" t="str"/>
      <x:c r="V3091" s="15" t="str">
        <x:v>London — Manford Industrial Estate</x:v>
      </x:c>
      <x:c r="W3091" s="15" t="str">
        <x:v>Individual unit ≤15,000 sq ft</x:v>
      </x:c>
      <x:c r="X3091" s="13" t="n">
        <x:f>IF(N3091="Yes",L3091,0)</x:f>
        <x:v>16.155968806238754</x:v>
      </x:c>
      <x:c r="Y3091" s="14" t="n">
        <x:v>1</x:v>
      </x:c>
      <x:c r="Z3091" s="13" t="str">
        <x:v>Industrial / workshop / storage</x:v>
      </x:c>
    </x:row>
    <x:row r="3092" ht="62" customHeight="1">
      <x:c r="A3092" s="13" t="str">
        <x:v>SE2112</x:v>
      </x:c>
      <x:c r="B3092" s="15" t="str">
        <x:v>London</x:v>
      </x:c>
      <x:c r="C3092" s="15" t="str">
        <x:v>London (DA8)</x:v>
      </x:c>
      <x:c r="D3092" s="14"/>
      <x:c r="E3092" s="13" t="str">
        <x:v>Town</x:v>
      </x:c>
      <x:c r="F3092" s="15" t="str">
        <x:v>Manford Industrial Estate</x:v>
      </x:c>
      <x:c r="G3092" s="15" t="str">
        <x:v>Unit 6 Manford Industrial Estate, Manor Road, London DA8</x:v>
      </x:c>
      <x:c r="H3092" s="13" t="str">
        <x:v>Current</x:v>
      </x:c>
      <x:c r="I3092" s="14" t="n">
        <x:v>2520</x:v>
      </x:c>
      <x:c r="J3092" s="13" t="str">
        <x:f>IF(AND(ISNUMBER(I3092),I3092&gt;0),IF(I3092&lt;=1000,"1–1,000",IF(I3092&lt;=2500,"1,001–2,500",IF(I3092&lt;=5000,"2,501–5,000",IF(I3092&lt;=10000,"5,001–10,000","10,001–15,000")))),"2,501–5,000")</x:f>
        <x:v>2,501–5,000</x:v>
      </x:c>
      <x:c r="K3092" s="16" t="n">
        <x:v>43500</x:v>
      </x:c>
      <x:c r="L3092" s="43" t="n">
        <x:f>IF(AND(ISNUMBER(I3092),I3092&gt;0,ISNUMBER(K3092),K3092&gt;0),K3092/I3092,"n.a.")</x:f>
        <x:v>17.261904761904763</x:v>
      </x:c>
      <x:c r="M3092" s="43"/>
      <x:c r="N3092" s="13" t="str">
        <x:v>Yes</x:v>
      </x:c>
      <x:c r="O3092" s="15" t="str">
        <x:v>Not stated in reviewed card</x:v>
      </x:c>
      <x:c r="P3092" s="15" t="str">
        <x:v>Not stated in reviewed card</x:v>
      </x:c>
      <x:c r="Q3092" s="15" t="str">
        <x:v>Advertised industrial unit. Card provides limited specification.</x:v>
      </x:c>
      <x:c r="R30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2" s="15" t="str">
        <x:v>https://www.zoopla.co.uk/to-rent/commercial/details/70789118/</x:v>
      </x:c>
      <x:c r="T3092" s="15" t="str"/>
      <x:c r="U3092" s="15" t="str"/>
      <x:c r="V3092" s="15" t="str">
        <x:v>London — Manford Industrial Estate</x:v>
      </x:c>
      <x:c r="W3092" s="15" t="str">
        <x:v>Individual unit ≤15,000 sq ft</x:v>
      </x:c>
      <x:c r="X3092" s="13" t="n">
        <x:f>IF(N3092="Yes",L3092,0)</x:f>
        <x:v>17.261904761904763</x:v>
      </x:c>
      <x:c r="Y3092" s="14" t="n">
        <x:v>1</x:v>
      </x:c>
      <x:c r="Z3092" s="13" t="str">
        <x:v>Industrial / workshop / storage</x:v>
      </x:c>
    </x:row>
    <x:row r="3093" ht="62" customHeight="1">
      <x:c r="A3093" s="13" t="str">
        <x:v>SE2113</x:v>
      </x:c>
      <x:c r="B3093" s="15" t="str">
        <x:v>London</x:v>
      </x:c>
      <x:c r="C3093" s="15" t="str">
        <x:v>Feltham</x:v>
      </x:c>
      <x:c r="D3093" s="14"/>
      <x:c r="E3093" s="13" t="str">
        <x:v>Town</x:v>
      </x:c>
      <x:c r="F3093" s="15" t="str">
        <x:v>Maple Industrial Estate</x:v>
      </x:c>
      <x:c r="G3093" s="15" t="str">
        <x:v>Unit 13, Maple Industrial Estate, Feltham TW13, Feltham</x:v>
      </x:c>
      <x:c r="H3093" s="13" t="str">
        <x:v>Current</x:v>
      </x:c>
      <x:c r="I3093" s="14" t="n">
        <x:v>592</x:v>
      </x:c>
      <x:c r="J3093" s="13" t="str">
        <x:f>IF(AND(ISNUMBER(I3093),I3093&gt;0),IF(I3093&lt;=1000,"1–1,000",IF(I3093&lt;=2500,"1,001–2,500",IF(I3093&lt;=5000,"2,501–5,000",IF(I3093&lt;=10000,"5,001–10,000","10,001–15,000")))),"1–1,000")</x:f>
        <x:v>1–1,000</x:v>
      </x:c>
      <x:c r="K3093" s="16" t="n">
        <x:v>18948</x:v>
      </x:c>
      <x:c r="L3093" s="43" t="n">
        <x:f>IF(AND(ISNUMBER(I3093),I3093&gt;0,ISNUMBER(K3093),K3093&gt;0),K3093/I3093,"n.a.")</x:f>
        <x:v>32.00675675675676</x:v>
      </x:c>
      <x:c r="M3093" s="43"/>
      <x:c r="N3093" s="13" t="str">
        <x:v>Yes</x:v>
      </x:c>
      <x:c r="O3093" s="15" t="str">
        <x:v>Not stated in reviewed card</x:v>
      </x:c>
      <x:c r="P3093" s="15" t="str">
        <x:v>Not stated in reviewed card</x:v>
      </x:c>
      <x:c r="Q3093" s="15" t="str">
        <x:v>Advertised industrial unit with warehouse space.</x:v>
      </x:c>
      <x:c r="R309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3" s="15" t="str">
        <x:v>https://www.zoopla.co.uk/to-rent/commercial/details/65837761/</x:v>
      </x:c>
      <x:c r="T3093" s="15" t="str"/>
      <x:c r="U3093" s="15" t="str"/>
      <x:c r="V3093" s="15" t="str">
        <x:v>London — Maple Industrial Estate</x:v>
      </x:c>
      <x:c r="W3093" s="15" t="str">
        <x:v>Individual unit ≤15,000 sq ft</x:v>
      </x:c>
      <x:c r="X3093" s="13" t="n">
        <x:f>IF(N3093="Yes",L3093,0)</x:f>
        <x:v>32.00675675675676</x:v>
      </x:c>
      <x:c r="Y3093" s="14" t="n">
        <x:v>1</x:v>
      </x:c>
      <x:c r="Z3093" s="13" t="str">
        <x:v>Industrial / workshop / storage</x:v>
      </x:c>
    </x:row>
    <x:row r="3094" ht="88" customHeight="1">
      <x:c r="A3094" s="13" t="str">
        <x:v>SE2114</x:v>
      </x:c>
      <x:c r="B3094" s="15" t="str">
        <x:v>London</x:v>
      </x:c>
      <x:c r="C3094" s="15" t="str">
        <x:v>South Bermondsey</x:v>
      </x:c>
      <x:c r="D3094" s="14"/>
      <x:c r="E3094" s="13" t="str">
        <x:v>Town</x:v>
      </x:c>
      <x:c r="F3094" s="15" t="str">
        <x:v>Marchant Trading Estate</x:v>
      </x:c>
      <x:c r="G3094" s="15" t="str">
        <x:v>Unit 46-50, T Marchant Trading Estate, Verney Road, London SE16 3DH</x:v>
      </x:c>
      <x:c r="H3094" s="13" t="str">
        <x:v>Uncertain</x:v>
      </x:c>
      <x:c r="I3094" s="14" t="n">
        <x:v>3000</x:v>
      </x:c>
      <x:c r="J3094" s="13" t="str">
        <x:f>IF(AND(ISNUMBER(I3094),I3094&gt;0),IF(I3094&lt;=1000,"1–1,000",IF(I3094&lt;=2500,"1,001–2,500",IF(I3094&lt;=5000,"2,501–5,000",IF(I3094&lt;=10000,"5,001–10,000","10,001–15,000")))),"2,501–5,000")</x:f>
        <x:v>2,501–5,000</x:v>
      </x:c>
      <x:c r="K3094" s="16" t="n">
        <x:v>87000</x:v>
      </x:c>
      <x:c r="L3094" s="43" t="n">
        <x:f>IF(AND(ISNUMBER(I3094),I3094&gt;0,ISNUMBER(K3094),K3094&gt;0),K3094/I3094,"n.a.")</x:f>
        <x:v>29</x:v>
      </x:c>
      <x:c r="M3094" s="43"/>
      <x:c r="N3094" s="13" t="str">
        <x:v>No</x:v>
      </x:c>
      <x:c r="O3094" s="15" t="str">
        <x:v>Not stated in reviewed card</x:v>
      </x:c>
      <x:c r="P3094" s="15" t="str">
        <x:v>roller shutter</x:v>
      </x:c>
      <x:c r="Q3094" s="15" t="str">
        <x:v>Advertised commercial storage/workshop premises. Card provides limited specification.</x:v>
      </x:c>
      <x:c r="R3094"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94" s="15" t="str">
        <x:v>https://www.rightmove.co.uk/properties/745683687072608#/?channel=COM_LET</x:v>
      </x:c>
      <x:c r="T3094" s="15" t="str"/>
      <x:c r="U3094" s="15" t="str"/>
      <x:c r="V3094" s="15" t="str">
        <x:v>London — Marchant Trading Estate</x:v>
      </x:c>
      <x:c r="W3094" s="15" t="str">
        <x:v>Individual unit ≤15,000 sq ft</x:v>
      </x:c>
      <x:c r="X3094" s="13" t="n">
        <x:f>IF(N3094="Yes",L3094,0)</x:f>
        <x:v>0</x:v>
      </x:c>
      <x:c r="Y3094" s="14" t="n">
        <x:v>1</x:v>
      </x:c>
      <x:c r="Z3094" s="13" t="str">
        <x:v>Industrial / workshop / storage</x:v>
      </x:c>
    </x:row>
    <x:row r="3095" ht="88" customHeight="1">
      <x:c r="A3095" s="13" t="str">
        <x:v>SE2115</x:v>
      </x:c>
      <x:c r="B3095" s="15" t="str">
        <x:v>London</x:v>
      </x:c>
      <x:c r="C3095" s="15" t="str">
        <x:v>South Bermondsey</x:v>
      </x:c>
      <x:c r="D3095" s="14"/>
      <x:c r="E3095" s="13" t="str">
        <x:v>Town</x:v>
      </x:c>
      <x:c r="F3095" s="15" t="str">
        <x:v>Marchant Trading Estate</x:v>
      </x:c>
      <x:c r="G3095" s="15" t="str">
        <x:v>Unit 52-56, T Marchant Trading Estate, Verney Road, London SE16 3DH</x:v>
      </x:c>
      <x:c r="H3095" s="13" t="str">
        <x:v>Uncertain</x:v>
      </x:c>
      <x:c r="I3095" s="14" t="n">
        <x:v>2972</x:v>
      </x:c>
      <x:c r="J3095" s="13" t="str">
        <x:f>IF(AND(ISNUMBER(I3095),I3095&gt;0),IF(I3095&lt;=1000,"1–1,000",IF(I3095&lt;=2500,"1,001–2,500",IF(I3095&lt;=5000,"2,501–5,000",IF(I3095&lt;=10000,"5,001–10,000","10,001–15,000")))),"2,501–5,000")</x:f>
        <x:v>2,501–5,000</x:v>
      </x:c>
      <x:c r="K3095" s="16" t="n">
        <x:v>86184</x:v>
      </x:c>
      <x:c r="L3095" s="43" t="n">
        <x:f>IF(AND(ISNUMBER(I3095),I3095&gt;0,ISNUMBER(K3095),K3095&gt;0),K3095/I3095,"n.a.")</x:f>
        <x:v>28.99865410497981</x:v>
      </x:c>
      <x:c r="M3095" s="43"/>
      <x:c r="N3095" s="13" t="str">
        <x:v>No</x:v>
      </x:c>
      <x:c r="O3095" s="15" t="str">
        <x:v>Not stated in reviewed card</x:v>
      </x:c>
      <x:c r="P3095" s="15" t="str">
        <x:v>roller shutter</x:v>
      </x:c>
      <x:c r="Q3095" s="15" t="str">
        <x:v>Advertised commercial storage/workshop premises with three-phase power.</x:v>
      </x:c>
      <x:c r="R3095"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095" s="15" t="str">
        <x:v>https://www.rightmove.co.uk/properties/745683685029473#/?channel=COM_LET</x:v>
      </x:c>
      <x:c r="T3095" s="15" t="str"/>
      <x:c r="U3095" s="15" t="str"/>
      <x:c r="V3095" s="15" t="str">
        <x:v>London — Marchant Trading Estate</x:v>
      </x:c>
      <x:c r="W3095" s="15" t="str">
        <x:v>Individual unit ≤15,000 sq ft</x:v>
      </x:c>
      <x:c r="X3095" s="13" t="n">
        <x:f>IF(N3095="Yes",L3095,0)</x:f>
        <x:v>0</x:v>
      </x:c>
      <x:c r="Y3095" s="14" t="n">
        <x:v>1</x:v>
      </x:c>
      <x:c r="Z3095" s="13" t="str">
        <x:v>Industrial / workshop / storage</x:v>
      </x:c>
    </x:row>
    <x:row r="3096" ht="62" customHeight="1">
      <x:c r="A3096" s="13" t="str">
        <x:v>SE2116</x:v>
      </x:c>
      <x:c r="B3096" s="15" t="str">
        <x:v>London</x:v>
      </x:c>
      <x:c r="C3096" s="15" t="str">
        <x:v>Croydon</x:v>
      </x:c>
      <x:c r="D3096" s="14"/>
      <x:c r="E3096" s="13" t="str">
        <x:v>Town</x:v>
      </x:c>
      <x:c r="F3096" s="15" t="str">
        <x:v>Mariner Business Centre</x:v>
      </x:c>
      <x:c r="G3096" s="15" t="str">
        <x:v>Unit 1, Mariner Business Centre, Croydon, Surrey CR0 4GE</x:v>
      </x:c>
      <x:c r="H3096" s="13" t="str">
        <x:v>Current</x:v>
      </x:c>
      <x:c r="I3096" s="14" t="n">
        <x:v>6847</x:v>
      </x:c>
      <x:c r="J3096" s="13" t="str">
        <x:f>IF(AND(ISNUMBER(I3096),I3096&gt;0),IF(I3096&lt;=1000,"1–1,000",IF(I3096&lt;=2500,"1,001–2,500",IF(I3096&lt;=5000,"2,501–5,000",IF(I3096&lt;=10000,"5,001–10,000","10,001–15,000")))),"5,001–10,000")</x:f>
        <x:v>5,001–10,000</x:v>
      </x:c>
      <x:c r="K3096" s="16" t="n">
        <x:v>65004</x:v>
      </x:c>
      <x:c r="L3096" s="43" t="n">
        <x:f>IF(AND(ISNUMBER(I3096),I3096&gt;0,ISNUMBER(K3096),K3096&gt;0),K3096/I3096,"n.a.")</x:f>
        <x:v>9.493792902000877</x:v>
      </x:c>
      <x:c r="M3096" s="43"/>
      <x:c r="N3096" s="13" t="str">
        <x:v>Yes</x:v>
      </x:c>
      <x:c r="O3096" s="15" t="str">
        <x:v>Not stated in reviewed card</x:v>
      </x:c>
      <x:c r="P3096" s="15" t="str">
        <x:v>roller shutter</x:v>
      </x:c>
      <x:c r="Q3096" s="15" t="str">
        <x:v>Advertised industrial unit with warehouse space, ancillary office accommodation, mezzanine, parking.</x:v>
      </x:c>
      <x:c r="R309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6" s="15" t="str">
        <x:v>https://www.rightmove.co.uk/properties/760904073886657#/?channel=COM_LET</x:v>
      </x:c>
      <x:c r="T3096" s="15" t="str"/>
      <x:c r="U3096" s="15" t="str"/>
      <x:c r="V3096" s="15" t="str">
        <x:v>London — Mariner Business Centre</x:v>
      </x:c>
      <x:c r="W3096" s="15" t="str">
        <x:v>Individual unit ≤15,000 sq ft</x:v>
      </x:c>
      <x:c r="X3096" s="13" t="n">
        <x:f>IF(N3096="Yes",L3096,0)</x:f>
        <x:v>9.493792902000877</x:v>
      </x:c>
      <x:c r="Y3096" s="14" t="n">
        <x:v>1</x:v>
      </x:c>
      <x:c r="Z3096" s="13" t="str">
        <x:v>Industrial / workshop / storage</x:v>
      </x:c>
    </x:row>
    <x:row r="3097" ht="62" customHeight="1">
      <x:c r="A3097" s="13" t="str">
        <x:v>SE2117</x:v>
      </x:c>
      <x:c r="B3097" s="15" t="str">
        <x:v>London</x:v>
      </x:c>
      <x:c r="C3097" s="15" t="str">
        <x:v>Enfield</x:v>
      </x:c>
      <x:c r="D3097" s="14"/>
      <x:c r="E3097" s="13" t="str">
        <x:v>Town</x:v>
      </x:c>
      <x:c r="F3097" s="15" t="str">
        <x:v>Martinbridge Trading Estate</x:v>
      </x:c>
      <x:c r="G3097" s="15" t="str">
        <x:v>Unit 2 (Bay D), Martinbridge Trading Estate, Enfield, London EN1</x:v>
      </x:c>
      <x:c r="H3097" s="13" t="str">
        <x:v>Current</x:v>
      </x:c>
      <x:c r="I3097" s="14" t="n">
        <x:v>10042</x:v>
      </x:c>
      <x:c r="J3097" s="13" t="str">
        <x:f>IF(AND(ISNUMBER(I3097),I3097&gt;0),IF(I3097&lt;=1000,"1–1,000",IF(I3097&lt;=2500,"1,001–2,500",IF(I3097&lt;=5000,"2,501–5,000",IF(I3097&lt;=10000,"5,001–10,000","10,001–15,000")))),"10,001–15,000")</x:f>
        <x:v>10,001–15,000</x:v>
      </x:c>
      <x:c r="K3097" s="16" t="n">
        <x:v>170712</x:v>
      </x:c>
      <x:c r="L3097" s="43" t="n">
        <x:f>IF(AND(ISNUMBER(I3097),I3097&gt;0,ISNUMBER(K3097),K3097&gt;0),K3097/I3097,"n.a.")</x:f>
        <x:v>16.999800836486756</x:v>
      </x:c>
      <x:c r="M3097" s="43"/>
      <x:c r="N3097" s="13" t="str">
        <x:v>Yes</x:v>
      </x:c>
      <x:c r="O3097" s="15" t="str">
        <x:v>Not stated in reviewed card</x:v>
      </x:c>
      <x:c r="P3097" s="15" t="str">
        <x:v>Not stated in reviewed card</x:v>
      </x:c>
      <x:c r="Q3097" s="15" t="str">
        <x:v>Advertised industrial unit with warehouse space.</x:v>
      </x:c>
      <x:c r="R309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7" s="15" t="str">
        <x:v>https://www.zoopla.co.uk/to-rent/commercial/details/74584049/</x:v>
      </x:c>
      <x:c r="T3097" s="15" t="str"/>
      <x:c r="U3097" s="15" t="str"/>
      <x:c r="V3097" s="15" t="str">
        <x:v>London — Martinbridge Trading Estate</x:v>
      </x:c>
      <x:c r="W3097" s="15" t="str">
        <x:v>Individual unit ≤15,000 sq ft</x:v>
      </x:c>
      <x:c r="X3097" s="13" t="n">
        <x:f>IF(N3097="Yes",L3097,0)</x:f>
        <x:v>16.999800836486756</x:v>
      </x:c>
      <x:c r="Y3097" s="14" t="n">
        <x:v>1</x:v>
      </x:c>
      <x:c r="Z3097" s="13" t="str">
        <x:v>Industrial / workshop / storage</x:v>
      </x:c>
    </x:row>
    <x:row r="3098" ht="75" customHeight="1">
      <x:c r="A3098" s="13" t="str">
        <x:v>SE2118</x:v>
      </x:c>
      <x:c r="B3098" s="15" t="str">
        <x:v>London</x:v>
      </x:c>
      <x:c r="C3098" s="15" t="str">
        <x:v>London (E18)</x:v>
      </x:c>
      <x:c r="D3098" s="14"/>
      <x:c r="E3098" s="13" t="str">
        <x:v>Town</x:v>
      </x:c>
      <x:c r="F3098" s="15" t="str">
        <x:v>Maybank Business Park</x:v>
      </x:c>
      <x:c r="G3098" s="15" t="str">
        <x:v>Unit 6, Maybank Business Park, Maybank Road, South Woodford, London, E18 1EJ</x:v>
      </x:c>
      <x:c r="H3098" s="13" t="str">
        <x:v>Current</x:v>
      </x:c>
      <x:c r="I3098" s="14" t="n">
        <x:v>1188</x:v>
      </x:c>
      <x:c r="J3098" s="13" t="str">
        <x:f>IF(AND(ISNUMBER(I3098),I3098&gt;0),IF(I3098&lt;=1000,"1–1,000",IF(I3098&lt;=2500,"1,001–2,500",IF(I3098&lt;=5000,"2,501–5,000",IF(I3098&lt;=10000,"5,001–10,000","10,001–15,000")))),"1,001–2,500")</x:f>
        <x:v>1,001–2,500</x:v>
      </x:c>
      <x:c r="K3098" s="16" t="n">
        <x:v>24996</x:v>
      </x:c>
      <x:c r="L3098" s="43" t="n">
        <x:f>IF(AND(ISNUMBER(I3098),I3098&gt;0,ISNUMBER(K3098),K3098&gt;0),K3098/I3098,"n.a.")</x:f>
        <x:v>21.04040404040404</x:v>
      </x:c>
      <x:c r="M3098" s="43"/>
      <x:c r="N3098" s="13" t="str">
        <x:v>Yes</x:v>
      </x:c>
      <x:c r="O3098" s="15" t="str">
        <x:v>Not stated in reviewed card</x:v>
      </x:c>
      <x:c r="P3098" s="15" t="str">
        <x:v>electric roller shutters</x:v>
      </x:c>
      <x:c r="Q3098" s="15" t="str">
        <x:v>Advertised commercial storage/workshop premises with warehouse space, parking.</x:v>
      </x:c>
      <x:c r="R309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8" s="15" t="str">
        <x:v>https://www.zoopla.co.uk/to-rent/commercial/details/72626100/</x:v>
      </x:c>
      <x:c r="T3098" s="15" t="str">
        <x:v>https://www.rightmove.co.uk/properties/759317031110272#/?channel=COM_LET</x:v>
      </x:c>
      <x:c r="U3098" s="15" t="str"/>
      <x:c r="V3098" s="15" t="str">
        <x:v>London — Maybank Business Park</x:v>
      </x:c>
      <x:c r="W3098" s="15" t="str">
        <x:v>Individual unit ≤15,000 sq ft</x:v>
      </x:c>
      <x:c r="X3098" s="13" t="n">
        <x:f>IF(N3098="Yes",L3098,0)</x:f>
        <x:v>21.04040404040404</x:v>
      </x:c>
      <x:c r="Y3098" s="14" t="n">
        <x:v>1</x:v>
      </x:c>
      <x:c r="Z3098" s="13" t="str">
        <x:v>Industrial / workshop / storage</x:v>
      </x:c>
    </x:row>
    <x:row r="3099" ht="75" customHeight="1">
      <x:c r="A3099" s="13" t="str">
        <x:v>SE2119</x:v>
      </x:c>
      <x:c r="B3099" s="15" t="str">
        <x:v>London</x:v>
      </x:c>
      <x:c r="C3099" s="15" t="str">
        <x:v>Woolwich</x:v>
      </x:c>
      <x:c r="D3099" s="14"/>
      <x:c r="E3099" s="13" t="str">
        <x:v>Town</x:v>
      </x:c>
      <x:c r="F3099" s="15" t="str">
        <x:v>Mellish Industrial Estate</x:v>
      </x:c>
      <x:c r="G3099" s="15" t="str">
        <x:v>15 Mellish Industrial Estate, Ruston Road, Woolwich, SE18 5QZ</x:v>
      </x:c>
      <x:c r="H3099" s="13" t="str">
        <x:v>Current</x:v>
      </x:c>
      <x:c r="I3099" s="14" t="n">
        <x:v>6711</x:v>
      </x:c>
      <x:c r="J3099" s="13" t="str">
        <x:f>IF(AND(ISNUMBER(I3099),I3099&gt;0),IF(I3099&lt;=1000,"1–1,000",IF(I3099&lt;=2500,"1,001–2,500",IF(I3099&lt;=5000,"2,501–5,000",IF(I3099&lt;=10000,"5,001–10,000","10,001–15,000")))),"5,001–10,000")</x:f>
        <x:v>5,001–10,000</x:v>
      </x:c>
      <x:c r="K3099" s="16" t="n">
        <x:v>107748</x:v>
      </x:c>
      <x:c r="L3099" s="43" t="n">
        <x:f>IF(AND(ISNUMBER(I3099),I3099&gt;0,ISNUMBER(K3099),K3099&gt;0),K3099/I3099,"n.a.")</x:f>
        <x:v>16.05543138131426</x:v>
      </x:c>
      <x:c r="M3099" s="43"/>
      <x:c r="N3099" s="13" t="str">
        <x:v>Yes</x:v>
      </x:c>
      <x:c r="O3099" s="15" t="str">
        <x:v>Not stated in reviewed card</x:v>
      </x:c>
      <x:c r="P3099" s="15" t="str">
        <x:v>Not stated in reviewed card</x:v>
      </x:c>
      <x:c r="Q3099" s="15" t="str">
        <x:v>Advertised industrial unit with warehouse space.</x:v>
      </x:c>
      <x:c r="R309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099" s="15" t="str">
        <x:v>https://www.zoopla.co.uk/to-rent/commercial/details/73366010/</x:v>
      </x:c>
      <x:c r="T3099" s="15" t="str">
        <x:v>https://www.rightmove.co.uk/properties/773391741790000#/?channel=COM_LET</x:v>
      </x:c>
      <x:c r="U3099" s="15" t="str"/>
      <x:c r="V3099" s="15" t="str">
        <x:v>London — Mellish Industrial Estate</x:v>
      </x:c>
      <x:c r="W3099" s="15" t="str">
        <x:v>Individual unit ≤15,000 sq ft</x:v>
      </x:c>
      <x:c r="X3099" s="13" t="n">
        <x:f>IF(N3099="Yes",L3099,0)</x:f>
        <x:v>16.05543138131426</x:v>
      </x:c>
      <x:c r="Y3099" s="14" t="n">
        <x:v>1</x:v>
      </x:c>
      <x:c r="Z3099" s="13" t="str">
        <x:v>Industrial / workshop / storage</x:v>
      </x:c>
    </x:row>
    <x:row r="3100" ht="88" customHeight="1">
      <x:c r="A3100" s="13" t="str">
        <x:v>SE2120</x:v>
      </x:c>
      <x:c r="B3100" s="15" t="str">
        <x:v>London</x:v>
      </x:c>
      <x:c r="C3100" s="15" t="str">
        <x:v>Mitcham</x:v>
      </x:c>
      <x:c r="D3100" s="14"/>
      <x:c r="E3100" s="13" t="str">
        <x:v>Town</x:v>
      </x:c>
      <x:c r="F3100" s="15" t="str">
        <x:v>Menin Works Industrial Estate</x:v>
      </x:c>
      <x:c r="G3100" s="15" t="str">
        <x:v>Unit 4, Menin Works Industrial Estate, Bond Road, Mitcham CR4 3HG</x:v>
      </x:c>
      <x:c r="H3100" s="13" t="str">
        <x:v>Current</x:v>
      </x:c>
      <x:c r="I3100" s="14" t="n">
        <x:v>2819</x:v>
      </x:c>
      <x:c r="J3100" s="13" t="str">
        <x:f>IF(AND(ISNUMBER(I3100),I3100&gt;0),IF(I3100&lt;=1000,"1–1,000",IF(I3100&lt;=2500,"1,001–2,500",IF(I3100&lt;=5000,"2,501–5,000",IF(I3100&lt;=10000,"5,001–10,000","10,001–15,000")))),"2,501–5,000")</x:f>
        <x:v>2,501–5,000</x:v>
      </x:c>
      <x:c r="K3100" s="16" t="n">
        <x:v>47916</x:v>
      </x:c>
      <x:c r="L3100" s="43" t="n">
        <x:f>IF(AND(ISNUMBER(I3100),I3100&gt;0,ISNUMBER(K3100),K3100&gt;0),K3100/I3100,"n.a.")</x:f>
        <x:v>16.99751684994679</x:v>
      </x:c>
      <x:c r="M3100" s="43"/>
      <x:c r="N3100" s="13" t="str">
        <x:v>No</x:v>
      </x:c>
      <x:c r="O3100" s="15" t="str">
        <x:v>Not stated in reviewed card</x:v>
      </x:c>
      <x:c r="P3100" s="15" t="str">
        <x:v>Up and over roller shutter</x:v>
      </x:c>
      <x:c r="Q3100" s="15" t="str">
        <x:v>Advertised industrial unit with warehouse space, parking, three-phase power, secure/gated access, refurbished specification.</x:v>
      </x:c>
      <x:c r="R3100" s="15" t="str">
        <x:v>Advertised to let 4 agent/portal adverts reconciled to one demise; no additional unit count. Conflicting advertised annual/annualised asks: £47,916, £47,928, £558,168.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0" s="15" t="str">
        <x:v>https://www.zoopla.co.uk/to-rent/commercial/details/69741710/</x:v>
      </x:c>
      <x:c r="T3100" s="15" t="str">
        <x:v>https://www.zoopla.co.uk/to-rent/commercial/details/68821306/</x:v>
      </x:c>
      <x:c r="U3100" s="15" t="str">
        <x:v>https://www.rightmove.co.uk/properties/745869304124656#/?channel=COM_LET
https://www.rightmove.co.uk/properties/758582321100752#/?channel=COM_LET</x:v>
      </x:c>
      <x:c r="V3100" s="15" t="str">
        <x:v>London — Menin Works Industrial Estate</x:v>
      </x:c>
      <x:c r="W3100" s="15" t="str">
        <x:v>Individual unit ≤15,000 sq ft</x:v>
      </x:c>
      <x:c r="X3100" s="13" t="n">
        <x:f>IF(N3100="Yes",L3100,0)</x:f>
        <x:v>0</x:v>
      </x:c>
      <x:c r="Y3100" s="14" t="n">
        <x:v>1</x:v>
      </x:c>
      <x:c r="Z3100" s="13" t="str">
        <x:v>Industrial / workshop / storage</x:v>
      </x:c>
    </x:row>
    <x:row r="3101" ht="62" customHeight="1">
      <x:c r="A3101" s="13" t="str">
        <x:v>SE2121</x:v>
      </x:c>
      <x:c r="B3101" s="15" t="str">
        <x:v>London</x:v>
      </x:c>
      <x:c r="C3101" s="15" t="str">
        <x:v>Mitcham</x:v>
      </x:c>
      <x:c r="D3101" s="14"/>
      <x:c r="E3101" s="13" t="str">
        <x:v>Town</x:v>
      </x:c>
      <x:c r="F3101" s="15" t="str">
        <x:v>Menin Works Industrial Estate</x:v>
      </x:c>
      <x:c r="G3101" s="15" t="str">
        <x:v>Unit 7, Menin Works Industrial Estate, Bond Road, Mitcham CR4 3HG</x:v>
      </x:c>
      <x:c r="H3101" s="13" t="str">
        <x:v>Current</x:v>
      </x:c>
      <x:c r="I3101" s="14" t="n">
        <x:v>4091</x:v>
      </x:c>
      <x:c r="J3101" s="13" t="str">
        <x:f>IF(AND(ISNUMBER(I3101),I3101&gt;0),IF(I3101&lt;=1000,"1–1,000",IF(I3101&lt;=2500,"1,001–2,500",IF(I3101&lt;=5000,"2,501–5,000",IF(I3101&lt;=10000,"5,001–10,000","10,001–15,000")))),"2,501–5,000")</x:f>
        <x:v>2,501–5,000</x:v>
      </x:c>
      <x:c r="K3101" s="16" t="n">
        <x:v>61356</x:v>
      </x:c>
      <x:c r="L3101" s="43" t="n">
        <x:f>IF(AND(ISNUMBER(I3101),I3101&gt;0,ISNUMBER(K3101),K3101&gt;0),K3101/I3101,"n.a.")</x:f>
        <x:v>14.997800048887802</x:v>
      </x:c>
      <x:c r="M3101" s="43"/>
      <x:c r="N3101" s="13" t="str">
        <x:v>Yes</x:v>
      </x:c>
      <x:c r="O3101" s="15" t="str">
        <x:v>Not stated in reviewed card</x:v>
      </x:c>
      <x:c r="P3101" s="15" t="str">
        <x:v>up and over roller shutter</x:v>
      </x:c>
      <x:c r="Q3101" s="15" t="str">
        <x:v>Advertised industrial unit. Card provides limited specification.</x:v>
      </x:c>
      <x:c r="R310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1" s="15" t="str">
        <x:v>https://www.rightmove.co.uk/properties/745869318757297#/?channel=COM_LET</x:v>
      </x:c>
      <x:c r="T3101" s="15" t="str"/>
      <x:c r="U3101" s="15" t="str"/>
      <x:c r="V3101" s="15" t="str">
        <x:v>London — Menin Works Industrial Estate</x:v>
      </x:c>
      <x:c r="W3101" s="15" t="str">
        <x:v>Individual unit ≤15,000 sq ft</x:v>
      </x:c>
      <x:c r="X3101" s="13" t="n">
        <x:f>IF(N3101="Yes",L3101,0)</x:f>
        <x:v>14.997800048887802</x:v>
      </x:c>
      <x:c r="Y3101" s="14" t="n">
        <x:v>1</x:v>
      </x:c>
      <x:c r="Z3101" s="13" t="str">
        <x:v>Industrial / workshop / storage</x:v>
      </x:c>
    </x:row>
    <x:row r="3102" ht="88" customHeight="1">
      <x:c r="A3102" s="13" t="str">
        <x:v>SE2122</x:v>
      </x:c>
      <x:c r="B3102" s="15" t="str">
        <x:v>London</x:v>
      </x:c>
      <x:c r="C3102" s="15" t="str">
        <x:v>Charlton</x:v>
      </x:c>
      <x:c r="D3102" s="14"/>
      <x:c r="E3102" s="13" t="str">
        <x:v>Town</x:v>
      </x:c>
      <x:c r="F3102" s="15" t="str">
        <x:v>Meridian Trading Estate</x:v>
      </x:c>
      <x:c r="G3102" s="15" t="str">
        <x:v>Unit 3, Meridian Trading Estate, Bugsbys Way,, Charlton, London, SE7 7SJ</x:v>
      </x:c>
      <x:c r="H3102" s="13" t="str">
        <x:v>Current</x:v>
      </x:c>
      <x:c r="I3102" s="14" t="n">
        <x:v>10600</x:v>
      </x:c>
      <x:c r="J3102" s="13" t="str">
        <x:f>IF(AND(ISNUMBER(I3102),I3102&gt;0),IF(I3102&lt;=1000,"1–1,000",IF(I3102&lt;=2500,"1,001–2,500",IF(I3102&lt;=5000,"2,501–5,000",IF(I3102&lt;=10000,"5,001–10,000","10,001–15,000")))),"10,001–15,000")</x:f>
        <x:v>10,001–15,000</x:v>
      </x:c>
      <x:c r="K3102" s="16" t="n">
        <x:v>219996</x:v>
      </x:c>
      <x:c r="L3102" s="43" t="n">
        <x:f>IF(AND(ISNUMBER(I3102),I3102&gt;0,ISNUMBER(K3102),K3102&gt;0),K3102/I3102,"n.a.")</x:f>
        <x:v>20.75433962264151</x:v>
      </x:c>
      <x:c r="M3102" s="43"/>
      <x:c r="N3102" s="13" t="str">
        <x:v>No</x:v>
      </x:c>
      <x:c r="O3102" s="15" t="str">
        <x:v>Not stated in reviewed card</x:v>
      </x:c>
      <x:c r="P3102" s="15" t="str">
        <x:v>Not stated in reviewed card</x:v>
      </x:c>
      <x:c r="Q3102" s="15" t="str">
        <x:v>Advertised industrial unit with warehouse space, yard/loading area, secure/gated access.</x:v>
      </x:c>
      <x:c r="R3102" s="15" t="str">
        <x:v>Advertised to let 3 agent/portal adverts reconciled to one demise; no additional unit count. Conflicting advertised annual/annualised asks: £212,004, £219,996.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2" s="15" t="str">
        <x:v>https://www.zoopla.co.uk/to-rent/commercial/details/73213627/</x:v>
      </x:c>
      <x:c r="T3102" s="15" t="str">
        <x:v>https://www.zoopla.co.uk/to-rent/commercial/details/72660806/</x:v>
      </x:c>
      <x:c r="U3102" s="15" t="str">
        <x:v>https://www.rightmove.co.uk/properties/773360177482385#/?channel=COM_LET</x:v>
      </x:c>
      <x:c r="V3102" s="15" t="str">
        <x:v>London — Meridian Trading Estate</x:v>
      </x:c>
      <x:c r="W3102" s="15" t="str">
        <x:v>Individual unit ≤15,000 sq ft</x:v>
      </x:c>
      <x:c r="X3102" s="13" t="n">
        <x:f>IF(N3102="Yes",L3102,0)</x:f>
        <x:v>0</x:v>
      </x:c>
      <x:c r="Y3102" s="14" t="n">
        <x:v>1</x:v>
      </x:c>
      <x:c r="Z3102" s="13" t="str">
        <x:v>Industrial / workshop / storage</x:v>
      </x:c>
    </x:row>
    <x:row r="3103" ht="75" customHeight="1">
      <x:c r="A3103" s="13" t="str">
        <x:v>SE2123</x:v>
      </x:c>
      <x:c r="B3103" s="15" t="str">
        <x:v>London</x:v>
      </x:c>
      <x:c r="C3103" s="15" t="str">
        <x:v>Charlton</x:v>
      </x:c>
      <x:c r="D3103" s="14"/>
      <x:c r="E3103" s="13" t="str">
        <x:v>Town</x:v>
      </x:c>
      <x:c r="F3103" s="15" t="str">
        <x:v>Meridian Trading Estate</x:v>
      </x:c>
      <x:c r="G3103" s="15" t="str">
        <x:v>Unit 5 Meridian Trading Estate, Bugsby Way, Charlton, SE7 7SJ</x:v>
      </x:c>
      <x:c r="H3103" s="13" t="str">
        <x:v>Current</x:v>
      </x:c>
      <x:c r="I3103" s="14" t="n">
        <x:v>11357</x:v>
      </x:c>
      <x:c r="J3103" s="13" t="str">
        <x:f>IF(AND(ISNUMBER(I3103),I3103&gt;0),IF(I3103&lt;=1000,"1–1,000",IF(I3103&lt;=2500,"1,001–2,500",IF(I3103&lt;=5000,"2,501–5,000",IF(I3103&lt;=10000,"5,001–10,000","10,001–15,000")))),"10,001–15,000")</x:f>
        <x:v>10,001–15,000</x:v>
      </x:c>
      <x:c r="K3103" s="16" t="n">
        <x:v>227136</x:v>
      </x:c>
      <x:c r="L3103" s="43" t="n">
        <x:f>IF(AND(ISNUMBER(I3103),I3103&gt;0,ISNUMBER(K3103),K3103&gt;0),K3103/I3103,"n.a.")</x:f>
        <x:v>19.99964779431188</x:v>
      </x:c>
      <x:c r="M3103" s="43"/>
      <x:c r="N3103" s="13" t="str">
        <x:v>Yes</x:v>
      </x:c>
      <x:c r="O3103" s="15" t="str">
        <x:v>Not stated in reviewed card</x:v>
      </x:c>
      <x:c r="P3103" s="15" t="str">
        <x:v>Not stated in reviewed card</x:v>
      </x:c>
      <x:c r="Q3103" s="15" t="str">
        <x:v>Advertised industrial unit with warehouse space, trade counter use, parking.</x:v>
      </x:c>
      <x:c r="R310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3" s="15" t="str">
        <x:v>https://www.zoopla.co.uk/to-rent/commercial/details/61087454/</x:v>
      </x:c>
      <x:c r="T3103" s="15" t="str">
        <x:v>https://www.rightmove.co.uk/properties/729371464299537#/?channel=COM_LET</x:v>
      </x:c>
      <x:c r="U3103" s="15" t="str"/>
      <x:c r="V3103" s="15" t="str">
        <x:v>London — Meridian Trading Estate</x:v>
      </x:c>
      <x:c r="W3103" s="15" t="str">
        <x:v>Individual unit ≤15,000 sq ft</x:v>
      </x:c>
      <x:c r="X3103" s="13" t="n">
        <x:f>IF(N3103="Yes",L3103,0)</x:f>
        <x:v>19.99964779431188</x:v>
      </x:c>
      <x:c r="Y3103" s="14" t="n">
        <x:v>1</x:v>
      </x:c>
      <x:c r="Z3103" s="13" t="str">
        <x:v>Industrial / workshop / storage</x:v>
      </x:c>
    </x:row>
    <x:row r="3104" ht="88" customHeight="1">
      <x:c r="A3104" s="13" t="str">
        <x:v>SE2124</x:v>
      </x:c>
      <x:c r="B3104" s="15" t="str">
        <x:v>London</x:v>
      </x:c>
      <x:c r="C3104" s="15" t="str">
        <x:v>Charlton</x:v>
      </x:c>
      <x:c r="D3104" s="14"/>
      <x:c r="E3104" s="13" t="str">
        <x:v>Town</x:v>
      </x:c>
      <x:c r="F3104" s="15" t="str">
        <x:v>Meridian Trading Estate</x:v>
      </x:c>
      <x:c r="G3104" s="15" t="str">
        <x:v>Unit 5, Meridian Trading Estate, Bugby's Way, Charlton, London SE7</x:v>
      </x:c>
      <x:c r="H3104" s="13" t="str">
        <x:v>Current</x:v>
      </x:c>
      <x:c r="I3104" s="14" t="n">
        <x:v>11136</x:v>
      </x:c>
      <x:c r="J3104" s="13" t="str">
        <x:f>IF(AND(ISNUMBER(I3104),I3104&gt;0),IF(I3104&lt;=1000,"1–1,000",IF(I3104&lt;=2500,"1,001–2,500",IF(I3104&lt;=5000,"2,501–5,000",IF(I3104&lt;=10000,"5,001–10,000","10,001–15,000")))),"10,001–15,000")</x:f>
        <x:v>10,001–15,000</x:v>
      </x:c>
      <x:c r="K3104" s="16" t="n">
        <x:v>212004</x:v>
      </x:c>
      <x:c r="L3104" s="43" t="n">
        <x:f>IF(AND(ISNUMBER(I3104),I3104&gt;0,ISNUMBER(K3104),K3104&gt;0),K3104/I3104,"n.a.")</x:f>
        <x:v>19.03771551724138</x:v>
      </x:c>
      <x:c r="M3104" s="43"/>
      <x:c r="N3104" s="13" t="str">
        <x:v>No</x:v>
      </x:c>
      <x:c r="O3104" s="15" t="str">
        <x:v>Eaves height of 6</x:v>
      </x:c>
      <x:c r="P3104" s="15" t="str">
        <x:v>Not stated in reviewed card</x:v>
      </x:c>
      <x:c r="Q3104" s="15" t="str">
        <x:v>Advertised industrial unit with warehouse space, ancillary office accommodation, yard/loading area, secure/gated access.</x:v>
      </x:c>
      <x:c r="R3104" s="15" t="str">
        <x:v>Advertised to let 3 agent/portal adverts reconciled to one demise; no additional unit count. Conflicting advertised annual/annualised asks: £212,004, £222,756.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4" s="15" t="str">
        <x:v>https://www.zoopla.co.uk/to-rent/commercial/details/73213621/</x:v>
      </x:c>
      <x:c r="T3104" s="15" t="str">
        <x:v>https://www.zoopla.co.uk/to-rent/commercial/details/65866675/</x:v>
      </x:c>
      <x:c r="U3104" s="15" t="str">
        <x:v>https://www.rightmove.co.uk/properties/773333493317889#/?channel=COM_LET</x:v>
      </x:c>
      <x:c r="V3104" s="15" t="str">
        <x:v>London — Meridian Trading Estate</x:v>
      </x:c>
      <x:c r="W3104" s="15" t="str">
        <x:v>Individual unit ≤15,000 sq ft</x:v>
      </x:c>
      <x:c r="X3104" s="13" t="n">
        <x:f>IF(N3104="Yes",L3104,0)</x:f>
        <x:v>0</x:v>
      </x:c>
      <x:c r="Y3104" s="14" t="n">
        <x:v>1</x:v>
      </x:c>
      <x:c r="Z3104" s="13" t="str">
        <x:v>Industrial / workshop / storage</x:v>
      </x:c>
    </x:row>
    <x:row r="3105" ht="62" customHeight="1">
      <x:c r="A3105" s="13" t="str">
        <x:v>SE2125</x:v>
      </x:c>
      <x:c r="B3105" s="15" t="str">
        <x:v>London</x:v>
      </x:c>
      <x:c r="C3105" s="15" t="str">
        <x:v>London (locality unspecified)</x:v>
      </x:c>
      <x:c r="D3105" s="14"/>
      <x:c r="E3105" s="13" t="str">
        <x:v>Town</x:v>
      </x:c>
      <x:c r="F3105" s="15" t="str">
        <x:v>Merton Industrial Park</x:v>
      </x:c>
      <x:c r="G3105" s="15" t="str">
        <x:v>Unit 8, Merton Industrial Park, Lee Road, London</x:v>
      </x:c>
      <x:c r="H3105" s="13" t="str">
        <x:v>Uncertain</x:v>
      </x:c>
      <x:c r="I3105" s="14" t="n">
        <x:v>7420</x:v>
      </x:c>
      <x:c r="J3105" s="13" t="str">
        <x:f>IF(AND(ISNUMBER(I3105),I3105&gt;0),IF(I3105&lt;=1000,"1–1,000",IF(I3105&lt;=2500,"1,001–2,500",IF(I3105&lt;=5000,"2,501–5,000",IF(I3105&lt;=10000,"5,001–10,000","10,001–15,000")))),"5,001–10,000")</x:f>
        <x:v>5,001–10,000</x:v>
      </x:c>
      <x:c r="K3105" s="16"/>
      <x:c r="L3105" s="43" t="str">
        <x:f>IF(AND(ISNUMBER(I3105),I3105&gt;0,ISNUMBER(K3105),K3105&gt;0),K3105/I3105,"n.a.")</x:f>
        <x:v>n.a.</x:v>
      </x:c>
      <x:c r="M3105" s="43"/>
      <x:c r="N3105" s="13" t="str">
        <x:v>No</x:v>
      </x:c>
      <x:c r="O3105" s="15" t="str">
        <x:v>Minimum eaves height 6m 3 phase power Up and over loa; Minimum eaves height of 6m - LED warehouse lighting -</x:v>
      </x:c>
      <x:c r="P3105" s="15" t="str">
        <x:v>6m 3 phase power Up and over loading door; 3 phase power - Up and over loading door</x:v>
      </x:c>
      <x:c r="Q3105" s="15" t="str">
        <x:v>Advertised industrial unit with warehouse space, ancillary office accommodation, parking, three-phase power, refurbished specification.</x:v>
      </x:c>
      <x:c r="R310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05" s="15" t="str">
        <x:v>https://www.rightmove.co.uk/properties/774371652820992#/?channel=COM_LET</x:v>
      </x:c>
      <x:c r="T3105" s="15" t="str"/>
      <x:c r="U3105" s="15" t="str"/>
      <x:c r="V3105" s="15" t="str">
        <x:v>London — Merton Industrial Park</x:v>
      </x:c>
      <x:c r="W3105" s="15" t="str">
        <x:v>Individual unit ≤15,000 sq ft</x:v>
      </x:c>
      <x:c r="X3105" s="13" t="n">
        <x:f>IF(N3105="Yes",L3105,0)</x:f>
        <x:v>0</x:v>
      </x:c>
      <x:c r="Y3105" s="14" t="n">
        <x:v>1</x:v>
      </x:c>
      <x:c r="Z3105" s="13" t="str">
        <x:v>Industrial / workshop / storage</x:v>
      </x:c>
    </x:row>
    <x:row r="3106" ht="62" customHeight="1">
      <x:c r="A3106" s="13" t="str">
        <x:v>SE2126</x:v>
      </x:c>
      <x:c r="B3106" s="15" t="str">
        <x:v>London</x:v>
      </x:c>
      <x:c r="C3106" s="15" t="str">
        <x:v>London (SW19)</x:v>
      </x:c>
      <x:c r="D3106" s="14"/>
      <x:c r="E3106" s="13" t="str">
        <x:v>Town</x:v>
      </x:c>
      <x:c r="F3106" s="15" t="str">
        <x:v>Merton Industrial Park</x:v>
      </x:c>
      <x:c r="G3106" s="15" t="str">
        <x:v>Unit 8, Merton Industrial Park, Lee Road, Merton, London, SW19 3HX</x:v>
      </x:c>
      <x:c r="H3106" s="13" t="str">
        <x:v>Current</x:v>
      </x:c>
      <x:c r="I3106" s="14" t="n">
        <x:v>7420</x:v>
      </x:c>
      <x:c r="J3106" s="13" t="str">
        <x:f>IF(AND(ISNUMBER(I3106),I3106&gt;0),IF(I3106&lt;=1000,"1–1,000",IF(I3106&lt;=2500,"1,001–2,500",IF(I3106&lt;=5000,"2,501–5,000",IF(I3106&lt;=10000,"5,001–10,000","10,001–15,000")))),"5,001–10,000")</x:f>
        <x:v>5,001–10,000</x:v>
      </x:c>
      <x:c r="K3106" s="16"/>
      <x:c r="L3106" s="43" t="str">
        <x:f>IF(AND(ISNUMBER(I3106),I3106&gt;0,ISNUMBER(K3106),K3106&gt;0),K3106/I3106,"n.a.")</x:f>
        <x:v>n.a.</x:v>
      </x:c>
      <x:c r="M3106" s="43"/>
      <x:c r="N3106" s="13" t="str">
        <x:v>No</x:v>
      </x:c>
      <x:c r="O3106" s="15" t="str">
        <x:v>Not stated in reviewed card</x:v>
      </x:c>
      <x:c r="P3106" s="15" t="str">
        <x:v>Not stated in reviewed card</x:v>
      </x:c>
      <x:c r="Q3106" s="15" t="str">
        <x:v>Advertised industrial unit with warehouse space, ancillary office accommodation, parking.</x:v>
      </x:c>
      <x:c r="R3106"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06" s="15" t="str">
        <x:v>https://www.zoopla.co.uk/to-rent/commercial/details/74229515/</x:v>
      </x:c>
      <x:c r="T3106" s="15" t="str">
        <x:v>https://www.rightmove.co.uk/properties/781015866631632#/?channel=COM_LET</x:v>
      </x:c>
      <x:c r="U3106" s="15" t="str">
        <x:v>https://www.rightmove.co.uk/properties/781015728108577#/?channel=COM_LET
https://www.rightmove.co.uk/properties/774493346230032#/?channel=COM_LET</x:v>
      </x:c>
      <x:c r="V3106" s="15" t="str">
        <x:v>London — Merton Industrial Park</x:v>
      </x:c>
      <x:c r="W3106" s="15" t="str">
        <x:v>Individual unit ≤15,000 sq ft</x:v>
      </x:c>
      <x:c r="X3106" s="13" t="n">
        <x:f>IF(N3106="Yes",L3106,0)</x:f>
        <x:v>0</x:v>
      </x:c>
      <x:c r="Y3106" s="14" t="n">
        <x:v>1</x:v>
      </x:c>
      <x:c r="Z3106" s="13" t="str">
        <x:v>Industrial / workshop / storage</x:v>
      </x:c>
    </x:row>
    <x:row r="3107" ht="62" customHeight="1">
      <x:c r="A3107" s="13" t="str">
        <x:v>SE2127</x:v>
      </x:c>
      <x:c r="B3107" s="15" t="str">
        <x:v>London</x:v>
      </x:c>
      <x:c r="C3107" s="15" t="str">
        <x:v>London (SE26)</x:v>
      </x:c>
      <x:c r="D3107" s="14"/>
      <x:c r="E3107" s="13" t="str">
        <x:v>Town</x:v>
      </x:c>
      <x:c r="F3107" s="15" t="str">
        <x:v>Metro Business Centre</x:v>
      </x:c>
      <x:c r="G3107" s="15" t="str">
        <x:v>Unit 1, Metro Business Centre, Kangley Bridge Road, London, SE26 5BW</x:v>
      </x:c>
      <x:c r="H3107" s="13" t="str">
        <x:v>Current</x:v>
      </x:c>
      <x:c r="I3107" s="14" t="n">
        <x:v>2156</x:v>
      </x:c>
      <x:c r="J3107" s="13" t="str">
        <x:f>IF(AND(ISNUMBER(I3107),I3107&gt;0),IF(I3107&lt;=1000,"1–1,000",IF(I3107&lt;=2500,"1,001–2,500",IF(I3107&lt;=5000,"2,501–5,000",IF(I3107&lt;=10000,"5,001–10,000","10,001–15,000")))),"1,001–2,500")</x:f>
        <x:v>1,001–2,500</x:v>
      </x:c>
      <x:c r="K3107" s="16"/>
      <x:c r="L3107" s="43" t="str">
        <x:f>IF(AND(ISNUMBER(I3107),I3107&gt;0,ISNUMBER(K3107),K3107&gt;0),K3107/I3107,"n.a.")</x:f>
        <x:v>n.a.</x:v>
      </x:c>
      <x:c r="M3107" s="43"/>
      <x:c r="N3107" s="13" t="str">
        <x:v>No</x:v>
      </x:c>
      <x:c r="O3107" s="15" t="str">
        <x:v>Not stated in reviewed card</x:v>
      </x:c>
      <x:c r="P3107" s="15" t="str">
        <x:v>Not stated in reviewed card</x:v>
      </x:c>
      <x:c r="Q3107" s="15" t="str">
        <x:v>Advertised commercial storage/workshop premises with mezzanine.</x:v>
      </x:c>
      <x:c r="R310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07" s="15" t="str">
        <x:v>https://www.zoopla.co.uk/to-rent/commercial/details/73240587/</x:v>
      </x:c>
      <x:c r="T3107" s="15" t="str">
        <x:v>https://www.rightmove.co.uk/properties/773387086033248#/?channel=COM_LET</x:v>
      </x:c>
      <x:c r="U3107" s="15" t="str"/>
      <x:c r="V3107" s="15" t="str">
        <x:v>London — Metro Business Centre</x:v>
      </x:c>
      <x:c r="W3107" s="15" t="str">
        <x:v>Individual unit ≤15,000 sq ft</x:v>
      </x:c>
      <x:c r="X3107" s="13" t="n">
        <x:f>IF(N3107="Yes",L3107,0)</x:f>
        <x:v>0</x:v>
      </x:c>
      <x:c r="Y3107" s="14" t="n">
        <x:v>1</x:v>
      </x:c>
      <x:c r="Z3107" s="13" t="str">
        <x:v>Industrial / workshop / storage</x:v>
      </x:c>
    </x:row>
    <x:row r="3108" ht="88" customHeight="1">
      <x:c r="A3108" s="13" t="str">
        <x:v>SE2128</x:v>
      </x:c>
      <x:c r="B3108" s="15" t="str">
        <x:v>London</x:v>
      </x:c>
      <x:c r="C3108" s="15" t="str">
        <x:v>Hounslow</x:v>
      </x:c>
      <x:c r="D3108" s="14"/>
      <x:c r="E3108" s="13" t="str">
        <x:v>Town</x:v>
      </x:c>
      <x:c r="F3108" s="15" t="str">
        <x:v>Mill Farm Business Park</x:v>
      </x:c>
      <x:c r="G3108" s="15" t="str">
        <x:v>Unit 15 Mill Farm Business Park, Millfield Road, Hounslow TW4</x:v>
      </x:c>
      <x:c r="H3108" s="13" t="str">
        <x:v>Uncertain</x:v>
      </x:c>
      <x:c r="I3108" s="14" t="n">
        <x:v>1500</x:v>
      </x:c>
      <x:c r="J3108" s="13" t="str">
        <x:f>IF(AND(ISNUMBER(I3108),I3108&gt;0),IF(I3108&lt;=1000,"1–1,000",IF(I3108&lt;=2500,"1,001–2,500",IF(I3108&lt;=5000,"2,501–5,000",IF(I3108&lt;=10000,"5,001–10,000","10,001–15,000")))),"1,001–2,500")</x:f>
        <x:v>1,001–2,500</x:v>
      </x:c>
      <x:c r="K3108" s="16" t="n">
        <x:v>35256</x:v>
      </x:c>
      <x:c r="L3108" s="43" t="n">
        <x:f>IF(AND(ISNUMBER(I3108),I3108&gt;0,ISNUMBER(K3108),K3108&gt;0),K3108/I3108,"n.a.")</x:f>
        <x:v>23.504</x:v>
      </x:c>
      <x:c r="M3108" s="43"/>
      <x:c r="N3108" s="13" t="str">
        <x:v>No</x:v>
      </x:c>
      <x:c r="O3108" s="15" t="str">
        <x:v>Not stated in reviewed card</x:v>
      </x:c>
      <x:c r="P3108" s="15" t="str">
        <x:v>Not stated in reviewed card</x:v>
      </x:c>
      <x:c r="Q3108" s="15" t="str">
        <x:v>Advertised industrial unit with warehouse space, parking.</x:v>
      </x:c>
      <x:c r="R3108"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8" s="15" t="str">
        <x:v>https://www.zoopla.co.uk/to-rent/commercial/details/72214688/</x:v>
      </x:c>
      <x:c r="T3108" s="15" t="str">
        <x:v>https://www.zoopla.co.uk/to-rent/commercial/details/72212621/</x:v>
      </x:c>
      <x:c r="U3108" s="15" t="str"/>
      <x:c r="V3108" s="15" t="str">
        <x:v>London — Mill Farm Business Park</x:v>
      </x:c>
      <x:c r="W3108" s="15" t="str">
        <x:v>Individual unit ≤15,000 sq ft</x:v>
      </x:c>
      <x:c r="X3108" s="13" t="n">
        <x:f>IF(N3108="Yes",L3108,0)</x:f>
        <x:v>0</x:v>
      </x:c>
      <x:c r="Y3108" s="14" t="n">
        <x:v>1</x:v>
      </x:c>
      <x:c r="Z3108" s="13" t="str">
        <x:v>Industrial / workshop / storage</x:v>
      </x:c>
    </x:row>
    <x:row r="3109" ht="88" customHeight="1">
      <x:c r="A3109" s="13" t="str">
        <x:v>SE2129</x:v>
      </x:c>
      <x:c r="B3109" s="15" t="str">
        <x:v>London</x:v>
      </x:c>
      <x:c r="C3109" s="15" t="str">
        <x:v>Hounslow</x:v>
      </x:c>
      <x:c r="D3109" s="14"/>
      <x:c r="E3109" s="13" t="str">
        <x:v>Town</x:v>
      </x:c>
      <x:c r="F3109" s="15" t="str">
        <x:v>Mill Farm Business Park</x:v>
      </x:c>
      <x:c r="G3109" s="15" t="str">
        <x:v>Unit 16 Mill Farm Business Park, Millfield Road, Hounslow TW4</x:v>
      </x:c>
      <x:c r="H3109" s="13" t="str">
        <x:v>Uncertain</x:v>
      </x:c>
      <x:c r="I3109" s="14" t="n">
        <x:v>1500</x:v>
      </x:c>
      <x:c r="J3109" s="13" t="str">
        <x:f>IF(AND(ISNUMBER(I3109),I3109&gt;0),IF(I3109&lt;=1000,"1–1,000",IF(I3109&lt;=2500,"1,001–2,500",IF(I3109&lt;=5000,"2,501–5,000",IF(I3109&lt;=10000,"5,001–10,000","10,001–15,000")))),"1,001–2,500")</x:f>
        <x:v>1,001–2,500</x:v>
      </x:c>
      <x:c r="K3109" s="16" t="n">
        <x:v>35256</x:v>
      </x:c>
      <x:c r="L3109" s="43" t="n">
        <x:f>IF(AND(ISNUMBER(I3109),I3109&gt;0,ISNUMBER(K3109),K3109&gt;0),K3109/I3109,"n.a.")</x:f>
        <x:v>23.504</x:v>
      </x:c>
      <x:c r="M3109" s="43"/>
      <x:c r="N3109" s="13" t="str">
        <x:v>No</x:v>
      </x:c>
      <x:c r="O3109" s="15" t="str">
        <x:v>Not stated in reviewed card</x:v>
      </x:c>
      <x:c r="P3109" s="15" t="str">
        <x:v>Not stated in reviewed card</x:v>
      </x:c>
      <x:c r="Q3109" s="15" t="str">
        <x:v>Advertised industrial unit with warehouse space, parking.</x:v>
      </x:c>
      <x:c r="R3109"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09" s="15" t="str">
        <x:v>https://www.zoopla.co.uk/to-rent/commercial/details/72214737/</x:v>
      </x:c>
      <x:c r="T3109" s="15" t="str">
        <x:v>https://www.zoopla.co.uk/to-rent/commercial/details/72212602/</x:v>
      </x:c>
      <x:c r="U3109" s="15" t="str"/>
      <x:c r="V3109" s="15" t="str">
        <x:v>London — Mill Farm Business Park</x:v>
      </x:c>
      <x:c r="W3109" s="15" t="str">
        <x:v>Individual unit ≤15,000 sq ft</x:v>
      </x:c>
      <x:c r="X3109" s="13" t="n">
        <x:f>IF(N3109="Yes",L3109,0)</x:f>
        <x:v>0</x:v>
      </x:c>
      <x:c r="Y3109" s="14" t="n">
        <x:v>1</x:v>
      </x:c>
      <x:c r="Z3109" s="13" t="str">
        <x:v>Industrial / workshop / storage</x:v>
      </x:c>
    </x:row>
    <x:row r="3110" ht="62" customHeight="1">
      <x:c r="A3110" s="13" t="str">
        <x:v>SE2130</x:v>
      </x:c>
      <x:c r="B3110" s="15" t="str">
        <x:v>London</x:v>
      </x:c>
      <x:c r="C3110" s="15" t="str">
        <x:v>London (E16)</x:v>
      </x:c>
      <x:c r="D3110" s="14"/>
      <x:c r="E3110" s="13" t="str">
        <x:v>Town</x:v>
      </x:c>
      <x:c r="F3110" s="15" t="str">
        <x:v>Mint Business Park</x:v>
      </x:c>
      <x:c r="G3110" s="15" t="str">
        <x:v>Unit B, Mint Business Park, 41 Butchers Road,, Canning Town, E16 1PW</x:v>
      </x:c>
      <x:c r="H3110" s="13" t="str">
        <x:v>Current</x:v>
      </x:c>
      <x:c r="I3110" s="14" t="n">
        <x:v>7023</x:v>
      </x:c>
      <x:c r="J3110" s="13" t="str">
        <x:f>IF(AND(ISNUMBER(I3110),I3110&gt;0),IF(I3110&lt;=1000,"1–1,000",IF(I3110&lt;=2500,"1,001–2,500",IF(I3110&lt;=5000,"2,501–5,000",IF(I3110&lt;=10000,"5,001–10,000","10,001–15,000")))),"5,001–10,000")</x:f>
        <x:v>5,001–10,000</x:v>
      </x:c>
      <x:c r="K3110" s="16"/>
      <x:c r="L3110" s="43" t="str">
        <x:f>IF(AND(ISNUMBER(I3110),I3110&gt;0,ISNUMBER(K3110),K3110&gt;0),K3110/I3110,"n.a.")</x:f>
        <x:v>n.a.</x:v>
      </x:c>
      <x:c r="M3110" s="43"/>
      <x:c r="N3110" s="13" t="str">
        <x:v>No</x:v>
      </x:c>
      <x:c r="O3110" s="15" t="str">
        <x:v>Not stated in reviewed card</x:v>
      </x:c>
      <x:c r="P3110" s="15" t="str">
        <x:v>Not stated in reviewed card</x:v>
      </x:c>
      <x:c r="Q3110" s="15" t="str">
        <x:v>Advertised industrial unit. Card provides limited specification.</x:v>
      </x:c>
      <x:c r="R3110"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0" s="15" t="str">
        <x:v>https://www.rightmove.co.uk/properties/762561763687392#/?channel=COM_LET</x:v>
      </x:c>
      <x:c r="T3110" s="15" t="str">
        <x:v>https://www.rightmove.co.uk/properties/775808902328049#/?channel=COM_LET</x:v>
      </x:c>
      <x:c r="U3110" s="15" t="str">
        <x:v>https://www.rightmove.co.uk/properties/773344488783824#/?channel=COM_LET</x:v>
      </x:c>
      <x:c r="V3110" s="15" t="str">
        <x:v>London — Mint Business Park</x:v>
      </x:c>
      <x:c r="W3110" s="15" t="str">
        <x:v>Individual unit ≤15,000 sq ft</x:v>
      </x:c>
      <x:c r="X3110" s="13" t="n">
        <x:f>IF(N3110="Yes",L3110,0)</x:f>
        <x:v>0</x:v>
      </x:c>
      <x:c r="Y3110" s="14" t="n">
        <x:v>1</x:v>
      </x:c>
      <x:c r="Z3110" s="13" t="str">
        <x:v>Industrial / workshop / storage</x:v>
      </x:c>
    </x:row>
    <x:row r="3111" ht="62" customHeight="1">
      <x:c r="A3111" s="13" t="str">
        <x:v>SE2131</x:v>
      </x:c>
      <x:c r="B3111" s="15" t="str">
        <x:v>London</x:v>
      </x:c>
      <x:c r="C3111" s="15" t="str">
        <x:v>Mitcham</x:v>
      </x:c>
      <x:c r="D3111" s="14"/>
      <x:c r="E3111" s="13" t="str">
        <x:v>Town</x:v>
      </x:c>
      <x:c r="F3111" s="15" t="str">
        <x:v>Mitcham Industrial Estate</x:v>
      </x:c>
      <x:c r="G3111" s="15" t="str">
        <x:v>Unit 6 Mitcham Industrial Estate, Streatham Road, Mitcham, CR4 2AP</x:v>
      </x:c>
      <x:c r="H3111" s="13" t="str">
        <x:v>Current</x:v>
      </x:c>
      <x:c r="I3111" s="14" t="n">
        <x:v>10230</x:v>
      </x:c>
      <x:c r="J3111" s="13" t="str">
        <x:f>IF(AND(ISNUMBER(I3111),I3111&gt;0),IF(I3111&lt;=1000,"1–1,000",IF(I3111&lt;=2500,"1,001–2,500",IF(I3111&lt;=5000,"2,501–5,000",IF(I3111&lt;=10000,"5,001–10,000","10,001–15,000")))),"10,001–15,000")</x:f>
        <x:v>10,001–15,000</x:v>
      </x:c>
      <x:c r="K3111" s="16"/>
      <x:c r="L3111" s="43" t="str">
        <x:f>IF(AND(ISNUMBER(I3111),I3111&gt;0,ISNUMBER(K3111),K3111&gt;0),K3111/I3111,"n.a.")</x:f>
        <x:v>n.a.</x:v>
      </x:c>
      <x:c r="M3111" s="43"/>
      <x:c r="N3111" s="13" t="str">
        <x:v>No</x:v>
      </x:c>
      <x:c r="O3111" s="15" t="str">
        <x:v>Not stated in reviewed card</x:v>
      </x:c>
      <x:c r="P3111" s="15" t="str">
        <x:v>Not stated in reviewed card</x:v>
      </x:c>
      <x:c r="Q3111" s="15" t="str">
        <x:v>Advertised industrial unit with warehouse space, trade counter use, refurbished specification.</x:v>
      </x:c>
      <x:c r="R311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1" s="15" t="str">
        <x:v>https://www.rightmove.co.uk/properties/773345019268512#/?channel=COM_LET</x:v>
      </x:c>
      <x:c r="T3111" s="15" t="str"/>
      <x:c r="U3111" s="15" t="str"/>
      <x:c r="V3111" s="15" t="str">
        <x:v>London — Mitcham Industrial Estate</x:v>
      </x:c>
      <x:c r="W3111" s="15" t="str">
        <x:v>Individual unit ≤15,000 sq ft</x:v>
      </x:c>
      <x:c r="X3111" s="13" t="n">
        <x:f>IF(N3111="Yes",L3111,0)</x:f>
        <x:v>0</x:v>
      </x:c>
      <x:c r="Y3111" s="14" t="n">
        <x:v>1</x:v>
      </x:c>
      <x:c r="Z3111" s="13" t="str">
        <x:v>Industrial / workshop / storage</x:v>
      </x:c>
    </x:row>
    <x:row r="3112" ht="101" customHeight="1">
      <x:c r="A3112" s="13" t="str">
        <x:v>SE2132</x:v>
      </x:c>
      <x:c r="B3112" s="15" t="str">
        <x:v>London</x:v>
      </x:c>
      <x:c r="C3112" s="15" t="str">
        <x:v>White City</x:v>
      </x:c>
      <x:c r="D3112" s="14"/>
      <x:c r="E3112" s="13" t="str">
        <x:v>Town</x:v>
      </x:c>
      <x:c r="F3112" s="15" t="str">
        <x:v>Mitre Bridge Industrial Estate</x:v>
      </x:c>
      <x:c r="G3112" s="15" t="str">
        <x:v>Mitre Bridge Industrial Estate, White City,, Mitre Way, White City, W10 6AU</x:v>
      </x:c>
      <x:c r="H3112" s="13" t="str">
        <x:v>Uncertain</x:v>
      </x:c>
      <x:c r="I3112" s="14"/>
      <x:c r="J3112" s="13" t="str">
        <x:f>IF(AND(ISNUMBER(I3112),I3112&gt;0),IF(I3112&lt;=1000,"1–1,000",IF(I3112&lt;=2500,"1,001–2,500",IF(I3112&lt;=5000,"2,501–5,000",IF(I3112&lt;=10000,"5,001–10,000","10,001–15,000")))),"Range crosses bands")</x:f>
        <x:v>Range crosses bands</x:v>
      </x:c>
      <x:c r="K3112" s="16"/>
      <x:c r="L3112" s="43" t="str">
        <x:f>IF(AND(ISNUMBER(I3112),I3112&gt;0,ISNUMBER(K3112),K3112&gt;0),K3112/I3112,"n.a.")</x:f>
        <x:v>n.a.</x:v>
      </x:c>
      <x:c r="M3112" s="43"/>
      <x:c r="N3112" s="13" t="str">
        <x:v>No</x:v>
      </x:c>
      <x:c r="O3112" s="15" t="str">
        <x:v>Not stated in reviewed card</x:v>
      </x:c>
      <x:c r="P3112" s="15" t="str">
        <x:v>Not stated in reviewed card</x:v>
      </x:c>
      <x:c r="Q3112" s="15" t="str">
        <x:v>Advertised industrial unit with warehouse space, refurbished specification.</x:v>
      </x:c>
      <x:c r="R3112" s="15" t="str">
        <x:v>Uncertain Named advertised demise has a size range; exact leased area and possible constituent options unresolved. No exact area invented and excluded from current unit count.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2" s="15" t="str">
        <x:v>https://www.zoopla.co.uk/to-rent/commercial/details/73062839/</x:v>
      </x:c>
      <x:c r="T3112" s="15" t="str">
        <x:v>https://www.rightmove.co.uk/properties/722869525425969#/?channel=COM_LET</x:v>
      </x:c>
      <x:c r="U3112" s="15" t="str"/>
      <x:c r="V3112" s="15" t="str">
        <x:v>London — Mitre Bridge Industrial Estate</x:v>
      </x:c>
      <x:c r="W3112" s="15" t="str">
        <x:v>2,019–7,979 sq ft; exact unit area not stated</x:v>
      </x:c>
      <x:c r="X3112" s="13" t="n">
        <x:f>IF(N3112="Yes",L3112,0)</x:f>
        <x:v>0</x:v>
      </x:c>
      <x:c r="Y3112" s="14" t="n">
        <x:v>1</x:v>
      </x:c>
      <x:c r="Z3112" s="13" t="str">
        <x:v>Industrial / workshop / storage</x:v>
      </x:c>
    </x:row>
    <x:row r="3113" ht="75" customHeight="1">
      <x:c r="A3113" s="13" t="str">
        <x:v>SE2133</x:v>
      </x:c>
      <x:c r="B3113" s="15" t="str">
        <x:v>London</x:v>
      </x:c>
      <x:c r="C3113" s="15" t="str">
        <x:v>Thamesmead</x:v>
      </x:c>
      <x:c r="D3113" s="14"/>
      <x:c r="E3113" s="13" t="str">
        <x:v>Town</x:v>
      </x:c>
      <x:c r="F3113" s="15" t="str">
        <x:v>Nathan Way Business Park</x:v>
      </x:c>
      <x:c r="G3113" s="15" t="str">
        <x:v>Unit 10, Nathan Way Business Park, Thamesmead, SE28 0FS</x:v>
      </x:c>
      <x:c r="H3113" s="13" t="str">
        <x:v>Current</x:v>
      </x:c>
      <x:c r="I3113" s="14" t="n">
        <x:v>1976</x:v>
      </x:c>
      <x:c r="J3113" s="13" t="str">
        <x:f>IF(AND(ISNUMBER(I3113),I3113&gt;0),IF(I3113&lt;=1000,"1–1,000",IF(I3113&lt;=2500,"1,001–2,500",IF(I3113&lt;=5000,"2,501–5,000",IF(I3113&lt;=10000,"5,001–10,000","10,001–15,000")))),"1,001–2,500")</x:f>
        <x:v>1,001–2,500</x:v>
      </x:c>
      <x:c r="K3113" s="16" t="n">
        <x:v>34584</x:v>
      </x:c>
      <x:c r="L3113" s="43" t="n">
        <x:f>IF(AND(ISNUMBER(I3113),I3113&gt;0,ISNUMBER(K3113),K3113&gt;0),K3113/I3113,"n.a.")</x:f>
        <x:v>17.502024291497975</x:v>
      </x:c>
      <x:c r="M3113" s="43"/>
      <x:c r="N3113" s="13" t="str">
        <x:v>Yes</x:v>
      </x:c>
      <x:c r="O3113" s="15" t="str">
        <x:v>Not stated in reviewed card</x:v>
      </x:c>
      <x:c r="P3113" s="15" t="str">
        <x:v>Not stated in reviewed card</x:v>
      </x:c>
      <x:c r="Q3113" s="15" t="str">
        <x:v>Advertised industrial unit. Card provides limited specification.</x:v>
      </x:c>
      <x:c r="R311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13" s="15" t="str">
        <x:v>https://www.zoopla.co.uk/to-rent/commercial/details/67726061/</x:v>
      </x:c>
      <x:c r="T3113" s="15" t="str">
        <x:v>https://www.rightmove.co.uk/properties/773341296822369#/?channel=COM_LET</x:v>
      </x:c>
      <x:c r="U3113" s="15" t="str"/>
      <x:c r="V3113" s="15" t="str">
        <x:v>London — Nathan Way Business Park</x:v>
      </x:c>
      <x:c r="W3113" s="15" t="str">
        <x:v>Individual unit ≤15,000 sq ft</x:v>
      </x:c>
      <x:c r="X3113" s="13" t="n">
        <x:f>IF(N3113="Yes",L3113,0)</x:f>
        <x:v>17.502024291497975</x:v>
      </x:c>
      <x:c r="Y3113" s="14" t="n">
        <x:v>1</x:v>
      </x:c>
      <x:c r="Z3113" s="13" t="str">
        <x:v>Industrial / workshop / storage</x:v>
      </x:c>
    </x:row>
    <x:row r="3114" ht="62" customHeight="1">
      <x:c r="A3114" s="13" t="str">
        <x:v>SE2134</x:v>
      </x:c>
      <x:c r="B3114" s="15" t="str">
        <x:v>London</x:v>
      </x:c>
      <x:c r="C3114" s="15" t="str">
        <x:v>Thamesmead</x:v>
      </x:c>
      <x:c r="D3114" s="14"/>
      <x:c r="E3114" s="13" t="str">
        <x:v>Town</x:v>
      </x:c>
      <x:c r="F3114" s="15" t="str">
        <x:v>Nathan Way Business Park</x:v>
      </x:c>
      <x:c r="G3114" s="15" t="str">
        <x:v>Unit 2 Nathan Way Business Park, Nathan Way, Thamesmead, London, SE28</x:v>
      </x:c>
      <x:c r="H3114" s="13" t="str">
        <x:v>Current</x:v>
      </x:c>
      <x:c r="I3114" s="14" t="n">
        <x:v>2605</x:v>
      </x:c>
      <x:c r="J3114" s="13" t="str">
        <x:f>IF(AND(ISNUMBER(I3114),I3114&gt;0),IF(I3114&lt;=1000,"1–1,000",IF(I3114&lt;=2500,"1,001–2,500",IF(I3114&lt;=5000,"2,501–5,000",IF(I3114&lt;=10000,"5,001–10,000","10,001–15,000")))),"2,501–5,000")</x:f>
        <x:v>2,501–5,000</x:v>
      </x:c>
      <x:c r="K3114" s="16"/>
      <x:c r="L3114" s="43" t="str">
        <x:f>IF(AND(ISNUMBER(I3114),I3114&gt;0,ISNUMBER(K3114),K3114&gt;0),K3114/I3114,"n.a.")</x:f>
        <x:v>n.a.</x:v>
      </x:c>
      <x:c r="M3114" s="43"/>
      <x:c r="N3114" s="13" t="str">
        <x:v>No</x:v>
      </x:c>
      <x:c r="O3114" s="15" t="str">
        <x:v>Not stated in reviewed card</x:v>
      </x:c>
      <x:c r="P3114" s="15" t="str">
        <x:v>electrically operated up and over loading door</x:v>
      </x:c>
      <x:c r="Q3114" s="15" t="str">
        <x:v>Advertised industrial unit with warehouse space.</x:v>
      </x:c>
      <x:c r="R311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4" s="15" t="str">
        <x:v>https://www.rightmove.co.uk/properties/760575139837856#/?channel=COM_LET</x:v>
      </x:c>
      <x:c r="T3114" s="15" t="str"/>
      <x:c r="U3114" s="15" t="str"/>
      <x:c r="V3114" s="15" t="str">
        <x:v>London — Nathan Way Business Park</x:v>
      </x:c>
      <x:c r="W3114" s="15" t="str">
        <x:v>Individual unit ≤15,000 sq ft</x:v>
      </x:c>
      <x:c r="X3114" s="13" t="n">
        <x:f>IF(N3114="Yes",L3114,0)</x:f>
        <x:v>0</x:v>
      </x:c>
      <x:c r="Y3114" s="14" t="n">
        <x:v>1</x:v>
      </x:c>
      <x:c r="Z3114" s="13" t="str">
        <x:v>Industrial / workshop / storage</x:v>
      </x:c>
    </x:row>
    <x:row r="3115" ht="75" customHeight="1">
      <x:c r="A3115" s="13" t="str">
        <x:v>SE2135</x:v>
      </x:c>
      <x:c r="B3115" s="15" t="str">
        <x:v>London</x:v>
      </x:c>
      <x:c r="C3115" s="15" t="str">
        <x:v>Thamesmead</x:v>
      </x:c>
      <x:c r="D3115" s="14"/>
      <x:c r="E3115" s="13" t="str">
        <x:v>Town</x:v>
      </x:c>
      <x:c r="F3115" s="15" t="str">
        <x:v>Nathan Way Business Park</x:v>
      </x:c>
      <x:c r="G3115" s="15" t="str">
        <x:v>Unit 5, Nathan Way Business Park, Thamesmead, SE28 0FS</x:v>
      </x:c>
      <x:c r="H3115" s="13" t="str">
        <x:v>Current</x:v>
      </x:c>
      <x:c r="I3115" s="14" t="n">
        <x:v>1976</x:v>
      </x:c>
      <x:c r="J3115" s="13" t="str">
        <x:f>IF(AND(ISNUMBER(I3115),I3115&gt;0),IF(I3115&lt;=1000,"1–1,000",IF(I3115&lt;=2500,"1,001–2,500",IF(I3115&lt;=5000,"2,501–5,000",IF(I3115&lt;=10000,"5,001–10,000","10,001–15,000")))),"1,001–2,500")</x:f>
        <x:v>1,001–2,500</x:v>
      </x:c>
      <x:c r="K3115" s="16" t="n">
        <x:v>34584</x:v>
      </x:c>
      <x:c r="L3115" s="43" t="n">
        <x:f>IF(AND(ISNUMBER(I3115),I3115&gt;0,ISNUMBER(K3115),K3115&gt;0),K3115/I3115,"n.a.")</x:f>
        <x:v>17.502024291497975</x:v>
      </x:c>
      <x:c r="M3115" s="43"/>
      <x:c r="N3115" s="13" t="str">
        <x:v>Yes</x:v>
      </x:c>
      <x:c r="O3115" s="15" t="str">
        <x:v>Not stated in reviewed card</x:v>
      </x:c>
      <x:c r="P3115" s="15" t="str">
        <x:v>Not stated in reviewed card</x:v>
      </x:c>
      <x:c r="Q3115" s="15" t="str">
        <x:v>Advertised industrial unit. Card provides limited specification.</x:v>
      </x:c>
      <x:c r="R311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15" s="15" t="str">
        <x:v>https://www.zoopla.co.uk/to-rent/commercial/details/71251484/</x:v>
      </x:c>
      <x:c r="T3115" s="15" t="str">
        <x:v>https://www.rightmove.co.uk/properties/773363245517488#/?channel=COM_LET</x:v>
      </x:c>
      <x:c r="U3115" s="15" t="str"/>
      <x:c r="V3115" s="15" t="str">
        <x:v>London — Nathan Way Business Park</x:v>
      </x:c>
      <x:c r="W3115" s="15" t="str">
        <x:v>Individual unit ≤15,000 sq ft</x:v>
      </x:c>
      <x:c r="X3115" s="13" t="n">
        <x:f>IF(N3115="Yes",L3115,0)</x:f>
        <x:v>17.502024291497975</x:v>
      </x:c>
      <x:c r="Y3115" s="14" t="n">
        <x:v>1</x:v>
      </x:c>
      <x:c r="Z3115" s="13" t="str">
        <x:v>Industrial / workshop / storage</x:v>
      </x:c>
    </x:row>
    <x:row r="3116" ht="75" customHeight="1">
      <x:c r="A3116" s="13" t="str">
        <x:v>SE2136</x:v>
      </x:c>
      <x:c r="B3116" s="15" t="str">
        <x:v>London</x:v>
      </x:c>
      <x:c r="C3116" s="15" t="str">
        <x:v>Thamesmead</x:v>
      </x:c>
      <x:c r="D3116" s="14"/>
      <x:c r="E3116" s="13" t="str">
        <x:v>Town</x:v>
      </x:c>
      <x:c r="F3116" s="15" t="str">
        <x:v>Nathan Way Business Park</x:v>
      </x:c>
      <x:c r="G3116" s="15" t="str">
        <x:v>Unit 8 Nathan Way Business Park, Thamesmead, London, SE28 0EZ</x:v>
      </x:c>
      <x:c r="H3116" s="13" t="str">
        <x:v>Current</x:v>
      </x:c>
      <x:c r="I3116" s="14" t="n">
        <x:v>1976</x:v>
      </x:c>
      <x:c r="J3116" s="13" t="str">
        <x:f>IF(AND(ISNUMBER(I3116),I3116&gt;0),IF(I3116&lt;=1000,"1–1,000",IF(I3116&lt;=2500,"1,001–2,500",IF(I3116&lt;=5000,"2,501–5,000",IF(I3116&lt;=10000,"5,001–10,000","10,001–15,000")))),"1,001–2,500")</x:f>
        <x:v>1,001–2,500</x:v>
      </x:c>
      <x:c r="K3116" s="16" t="n">
        <x:v>35424</x:v>
      </x:c>
      <x:c r="L3116" s="43" t="n">
        <x:f>IF(AND(ISNUMBER(I3116),I3116&gt;0,ISNUMBER(K3116),K3116&gt;0),K3116/I3116,"n.a.")</x:f>
        <x:v>17.927125506072876</x:v>
      </x:c>
      <x:c r="M3116" s="43"/>
      <x:c r="N3116" s="13" t="str">
        <x:v>Yes</x:v>
      </x:c>
      <x:c r="O3116" s="15" t="str">
        <x:v>Not stated in reviewed card</x:v>
      </x:c>
      <x:c r="P3116" s="15" t="str">
        <x:v>Not stated in reviewed card</x:v>
      </x:c>
      <x:c r="Q3116" s="15" t="str">
        <x:v>Advertised industrial unit. Card provides limited specification.</x:v>
      </x:c>
      <x:c r="R311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16" s="15" t="str">
        <x:v>https://www.zoopla.co.uk/to-rent/commercial/details/73470025/</x:v>
      </x:c>
      <x:c r="T3116" s="15" t="str">
        <x:v>https://www.rightmove.co.uk/properties/777414477718593#/?channel=COM_LET</x:v>
      </x:c>
      <x:c r="U3116" s="15" t="str"/>
      <x:c r="V3116" s="15" t="str">
        <x:v>London — Nathan Way Business Park</x:v>
      </x:c>
      <x:c r="W3116" s="15" t="str">
        <x:v>Individual unit ≤15,000 sq ft</x:v>
      </x:c>
      <x:c r="X3116" s="13" t="n">
        <x:f>IF(N3116="Yes",L3116,0)</x:f>
        <x:v>17.927125506072876</x:v>
      </x:c>
      <x:c r="Y3116" s="14" t="n">
        <x:v>1</x:v>
      </x:c>
      <x:c r="Z3116" s="13" t="str">
        <x:v>Industrial / workshop / storage</x:v>
      </x:c>
    </x:row>
    <x:row r="3117" ht="75" customHeight="1">
      <x:c r="A3117" s="13" t="str">
        <x:v>SE2137</x:v>
      </x:c>
      <x:c r="B3117" s="15" t="str">
        <x:v>London</x:v>
      </x:c>
      <x:c r="C3117" s="15" t="str">
        <x:v>Thamesmead</x:v>
      </x:c>
      <x:c r="D3117" s="14"/>
      <x:c r="E3117" s="13" t="str">
        <x:v>Town</x:v>
      </x:c>
      <x:c r="F3117" s="15" t="str">
        <x:v>Nathan Way Business Park</x:v>
      </x:c>
      <x:c r="G3117" s="15" t="str">
        <x:v>Unit 9, Nathan Way Business Park, Thamesmead, SE28 0FS</x:v>
      </x:c>
      <x:c r="H3117" s="13" t="str">
        <x:v>Current</x:v>
      </x:c>
      <x:c r="I3117" s="14" t="n">
        <x:v>1976</x:v>
      </x:c>
      <x:c r="J3117" s="13" t="str">
        <x:f>IF(AND(ISNUMBER(I3117),I3117&gt;0),IF(I3117&lt;=1000,"1–1,000",IF(I3117&lt;=2500,"1,001–2,500",IF(I3117&lt;=5000,"2,501–5,000",IF(I3117&lt;=10000,"5,001–10,000","10,001–15,000")))),"1,001–2,500")</x:f>
        <x:v>1,001–2,500</x:v>
      </x:c>
      <x:c r="K3117" s="16" t="n">
        <x:v>34584</x:v>
      </x:c>
      <x:c r="L3117" s="43" t="n">
        <x:f>IF(AND(ISNUMBER(I3117),I3117&gt;0,ISNUMBER(K3117),K3117&gt;0),K3117/I3117,"n.a.")</x:f>
        <x:v>17.502024291497975</x:v>
      </x:c>
      <x:c r="M3117" s="43"/>
      <x:c r="N3117" s="13" t="str">
        <x:v>Yes</x:v>
      </x:c>
      <x:c r="O3117" s="15" t="str">
        <x:v>Not stated in reviewed card</x:v>
      </x:c>
      <x:c r="P3117" s="15" t="str">
        <x:v>Not stated in reviewed card</x:v>
      </x:c>
      <x:c r="Q3117" s="15" t="str">
        <x:v>Advertised industrial unit. Card provides limited specification.</x:v>
      </x:c>
      <x:c r="R311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17" s="15" t="str">
        <x:v>https://www.zoopla.co.uk/to-rent/commercial/details/67726019/</x:v>
      </x:c>
      <x:c r="T3117" s="15" t="str">
        <x:v>https://www.rightmove.co.uk/properties/773341292622561#/?channel=COM_LET</x:v>
      </x:c>
      <x:c r="U3117" s="15" t="str"/>
      <x:c r="V3117" s="15" t="str">
        <x:v>London — Nathan Way Business Park</x:v>
      </x:c>
      <x:c r="W3117" s="15" t="str">
        <x:v>Individual unit ≤15,000 sq ft</x:v>
      </x:c>
      <x:c r="X3117" s="13" t="n">
        <x:f>IF(N3117="Yes",L3117,0)</x:f>
        <x:v>17.502024291497975</x:v>
      </x:c>
      <x:c r="Y3117" s="14" t="n">
        <x:v>1</x:v>
      </x:c>
      <x:c r="Z3117" s="13" t="str">
        <x:v>Industrial / workshop / storage</x:v>
      </x:c>
    </x:row>
    <x:row r="3118" ht="62" customHeight="1">
      <x:c r="A3118" s="13" t="str">
        <x:v>SE2138</x:v>
      </x:c>
      <x:c r="B3118" s="15" t="str">
        <x:v>London</x:v>
      </x:c>
      <x:c r="C3118" s="15" t="str">
        <x:v>Hounslow</x:v>
      </x:c>
      <x:c r="D3118" s="14"/>
      <x:c r="E3118" s="13" t="str">
        <x:v>Town</x:v>
      </x:c>
      <x:c r="F3118" s="15" t="str">
        <x:v>National Works Trading Estate</x:v>
      </x:c>
      <x:c r="G3118" s="15" t="str">
        <x:v>Unit C03A, National Works Trading Estate, Bath Road, Hounslow West TW4</x:v>
      </x:c>
      <x:c r="H3118" s="13" t="str">
        <x:v>Current</x:v>
      </x:c>
      <x:c r="I3118" s="14" t="n">
        <x:v>730</x:v>
      </x:c>
      <x:c r="J3118" s="13" t="str">
        <x:f>IF(AND(ISNUMBER(I3118),I3118&gt;0),IF(I3118&lt;=1000,"1–1,000",IF(I3118&lt;=2500,"1,001–2,500",IF(I3118&lt;=5000,"2,501–5,000",IF(I3118&lt;=10000,"5,001–10,000","10,001–15,000")))),"1–1,000")</x:f>
        <x:v>1–1,000</x:v>
      </x:c>
      <x:c r="K3118" s="16"/>
      <x:c r="L3118" s="43" t="str">
        <x:f>IF(AND(ISNUMBER(I3118),I3118&gt;0,ISNUMBER(K3118),K3118&gt;0),K3118/I3118,"n.a.")</x:f>
        <x:v>n.a.</x:v>
      </x:c>
      <x:c r="M3118" s="43"/>
      <x:c r="N3118" s="13" t="str">
        <x:v>No</x:v>
      </x:c>
      <x:c r="O3118" s="15" t="str">
        <x:v>Not stated in reviewed card</x:v>
      </x:c>
      <x:c r="P3118" s="15" t="str">
        <x:v>Not stated in reviewed card</x:v>
      </x:c>
      <x:c r="Q3118" s="15" t="str">
        <x:v>Advertised industrial unit. Card provides limited specification.</x:v>
      </x:c>
      <x:c r="R311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8" s="15" t="str">
        <x:v>https://www.zoopla.co.uk/to-rent/commercial/details/73303701/</x:v>
      </x:c>
      <x:c r="T3118" s="15" t="str"/>
      <x:c r="U3118" s="15" t="str"/>
      <x:c r="V3118" s="15" t="str">
        <x:v>London — National Works Trading Estate</x:v>
      </x:c>
      <x:c r="W3118" s="15" t="str">
        <x:v>Individual unit ≤15,000 sq ft</x:v>
      </x:c>
      <x:c r="X3118" s="13" t="n">
        <x:f>IF(N3118="Yes",L3118,0)</x:f>
        <x:v>0</x:v>
      </x:c>
      <x:c r="Y3118" s="14" t="n">
        <x:v>1</x:v>
      </x:c>
      <x:c r="Z3118" s="13" t="str">
        <x:v>Industrial / workshop / storage</x:v>
      </x:c>
    </x:row>
    <x:row r="3119" ht="62" customHeight="1">
      <x:c r="A3119" s="13" t="str">
        <x:v>SE2139</x:v>
      </x:c>
      <x:c r="B3119" s="15" t="str">
        <x:v>London</x:v>
      </x:c>
      <x:c r="C3119" s="15" t="str">
        <x:v>Barking</x:v>
      </x:c>
      <x:c r="D3119" s="14"/>
      <x:c r="E3119" s="13" t="str">
        <x:v>Town</x:v>
      </x:c>
      <x:c r="F3119" s="15" t="str">
        <x:v>New England Industrial Estate</x:v>
      </x:c>
      <x:c r="G3119" s="15" t="str">
        <x:v>Unit 5 New England Industrial Estate, Gascoigne Road, Barking IG11</x:v>
      </x:c>
      <x:c r="H3119" s="13" t="str">
        <x:v>Current</x:v>
      </x:c>
      <x:c r="I3119" s="14" t="n">
        <x:v>13957</x:v>
      </x:c>
      <x:c r="J3119" s="13" t="str">
        <x:f>IF(AND(ISNUMBER(I3119),I3119&gt;0),IF(I3119&lt;=1000,"1–1,000",IF(I3119&lt;=2500,"1,001–2,500",IF(I3119&lt;=5000,"2,501–5,000",IF(I3119&lt;=10000,"5,001–10,000","10,001–15,000")))),"10,001–15,000")</x:f>
        <x:v>10,001–15,000</x:v>
      </x:c>
      <x:c r="K3119" s="16"/>
      <x:c r="L3119" s="43" t="str">
        <x:f>IF(AND(ISNUMBER(I3119),I3119&gt;0,ISNUMBER(K3119),K3119&gt;0),K3119/I3119,"n.a.")</x:f>
        <x:v>n.a.</x:v>
      </x:c>
      <x:c r="M3119" s="43"/>
      <x:c r="N3119" s="13" t="str">
        <x:v>No</x:v>
      </x:c>
      <x:c r="O3119" s="15" t="str">
        <x:v>Not stated in reviewed card</x:v>
      </x:c>
      <x:c r="P3119" s="15" t="str">
        <x:v>Not stated in reviewed card</x:v>
      </x:c>
      <x:c r="Q3119" s="15" t="str">
        <x:v>Advertised commercial storage/workshop premises with warehouse space.</x:v>
      </x:c>
      <x:c r="R311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19" s="15" t="str">
        <x:v>https://www.zoopla.co.uk/to-rent/commercial/details/74453085/</x:v>
      </x:c>
      <x:c r="T3119" s="15" t="str"/>
      <x:c r="U3119" s="15" t="str"/>
      <x:c r="V3119" s="15" t="str">
        <x:v>London — New England Industrial Estate</x:v>
      </x:c>
      <x:c r="W3119" s="15" t="str">
        <x:v>Individual unit ≤15,000 sq ft</x:v>
      </x:c>
      <x:c r="X3119" s="13" t="n">
        <x:f>IF(N3119="Yes",L3119,0)</x:f>
        <x:v>0</x:v>
      </x:c>
      <x:c r="Y3119" s="14" t="n">
        <x:v>1</x:v>
      </x:c>
      <x:c r="Z3119" s="13" t="str">
        <x:v>Industrial / workshop / storage</x:v>
      </x:c>
    </x:row>
    <x:row r="3120" ht="62" customHeight="1">
      <x:c r="A3120" s="13" t="str">
        <x:v>SE2140</x:v>
      </x:c>
      <x:c r="B3120" s="15" t="str">
        <x:v>London</x:v>
      </x:c>
      <x:c r="C3120" s="15" t="str">
        <x:v>Chiswick</x:v>
      </x:c>
      <x:c r="D3120" s="14"/>
      <x:c r="E3120" s="13" t="str">
        <x:v>Town</x:v>
      </x:c>
      <x:c r="F3120" s="15" t="str">
        <x:v>North Chiswick Business Park</x:v>
      </x:c>
      <x:c r="G3120" s="15" t="str">
        <x:v>Unit 4 North Chiswick Business Park, London, W3 8BG</x:v>
      </x:c>
      <x:c r="H3120" s="13" t="str">
        <x:v>Current</x:v>
      </x:c>
      <x:c r="I3120" s="14" t="n">
        <x:v>5715</x:v>
      </x:c>
      <x:c r="J3120" s="13" t="str">
        <x:f>IF(AND(ISNUMBER(I3120),I3120&gt;0),IF(I3120&lt;=1000,"1–1,000",IF(I3120&lt;=2500,"1,001–2,500",IF(I3120&lt;=5000,"2,501–5,000",IF(I3120&lt;=10000,"5,001–10,000","10,001–15,000")))),"5,001–10,000")</x:f>
        <x:v>5,001–10,000</x:v>
      </x:c>
      <x:c r="K3120" s="16"/>
      <x:c r="L3120" s="43" t="str">
        <x:f>IF(AND(ISNUMBER(I3120),I3120&gt;0,ISNUMBER(K3120),K3120&gt;0),K3120/I3120,"n.a.")</x:f>
        <x:v>n.a.</x:v>
      </x:c>
      <x:c r="M3120" s="43"/>
      <x:c r="N3120" s="13" t="str">
        <x:v>No</x:v>
      </x:c>
      <x:c r="O3120" s="15" t="str">
        <x:v>Not stated in reviewed card</x:v>
      </x:c>
      <x:c r="P3120" s="15" t="str">
        <x:v>Not stated in reviewed card</x:v>
      </x:c>
      <x:c r="Q3120" s="15" t="str">
        <x:v>Advertised industrial unit with warehouse space.</x:v>
      </x:c>
      <x:c r="R312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0" s="15" t="str">
        <x:v>https://www.rightmove.co.uk/properties/777755321655217#/?channel=COM_LET</x:v>
      </x:c>
      <x:c r="T3120" s="15" t="str"/>
      <x:c r="U3120" s="15" t="str"/>
      <x:c r="V3120" s="15" t="str">
        <x:v>London — North Chiswick Business Park</x:v>
      </x:c>
      <x:c r="W3120" s="15" t="str">
        <x:v>Individual unit ≤15,000 sq ft</x:v>
      </x:c>
      <x:c r="X3120" s="13" t="n">
        <x:f>IF(N3120="Yes",L3120,0)</x:f>
        <x:v>0</x:v>
      </x:c>
      <x:c r="Y3120" s="14" t="n">
        <x:v>1</x:v>
      </x:c>
      <x:c r="Z3120" s="13" t="str">
        <x:v>Industrial / workshop / storage</x:v>
      </x:c>
    </x:row>
    <x:row r="3121" ht="75" customHeight="1">
      <x:c r="A3121" s="13" t="str">
        <x:v>SE2141</x:v>
      </x:c>
      <x:c r="B3121" s="15" t="str">
        <x:v>London</x:v>
      </x:c>
      <x:c r="C3121" s="15" t="str">
        <x:v>Wembley</x:v>
      </x:c>
      <x:c r="D3121" s="14"/>
      <x:c r="E3121" s="13" t="str">
        <x:v>Town</x:v>
      </x:c>
      <x:c r="F3121" s="15" t="str">
        <x:v>North Circular Business Park</x:v>
      </x:c>
      <x:c r="G3121" s="15" t="str">
        <x:v>Unit 16, North Circular Business Park, Great Central Way, London, NW10 0AB</x:v>
      </x:c>
      <x:c r="H3121" s="13" t="str">
        <x:v>Current</x:v>
      </x:c>
      <x:c r="I3121" s="14" t="n">
        <x:v>2980</x:v>
      </x:c>
      <x:c r="J3121" s="13" t="str">
        <x:f>IF(AND(ISNUMBER(I3121),I3121&gt;0),IF(I3121&lt;=1000,"1–1,000",IF(I3121&lt;=2500,"1,001–2,500",IF(I3121&lt;=5000,"2,501–5,000",IF(I3121&lt;=10000,"5,001–10,000","10,001–15,000")))),"2,501–5,000")</x:f>
        <x:v>2,501–5,000</x:v>
      </x:c>
      <x:c r="K3121" s="16" t="n">
        <x:v>60000</x:v>
      </x:c>
      <x:c r="L3121" s="43" t="n">
        <x:f>IF(AND(ISNUMBER(I3121),I3121&gt;0,ISNUMBER(K3121),K3121&gt;0),K3121/I3121,"n.a.")</x:f>
        <x:v>20.13422818791946</x:v>
      </x:c>
      <x:c r="M3121" s="43"/>
      <x:c r="N3121" s="13" t="str">
        <x:v>Yes</x:v>
      </x:c>
      <x:c r="O3121" s="15" t="str">
        <x:v>ceiling height, and racking options, ideal for storage</x:v>
      </x:c>
      <x:c r="P3121" s="15" t="str">
        <x:v>roller shutter; loading door</x:v>
      </x:c>
      <x:c r="Q3121" s="15" t="str">
        <x:v>Advertised industrial unit with warehouse space, workshop space, ancillary office accommodation, parking.</x:v>
      </x:c>
      <x:c r="R312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21" s="15" t="str">
        <x:v>https://www.zoopla.co.uk/to-rent/commercial/details/69186720/</x:v>
      </x:c>
      <x:c r="T3121" s="15" t="str">
        <x:v>https://www.rightmove.co.uk/properties/740797495012304#/?channel=COM_LET</x:v>
      </x:c>
      <x:c r="U3121" s="15" t="str"/>
      <x:c r="V3121" s="15" t="str">
        <x:v>London — North Circular Business Park</x:v>
      </x:c>
      <x:c r="W3121" s="15" t="str">
        <x:v>Individual unit ≤15,000 sq ft</x:v>
      </x:c>
      <x:c r="X3121" s="13" t="n">
        <x:f>IF(N3121="Yes",L3121,0)</x:f>
        <x:v>20.13422818791946</x:v>
      </x:c>
      <x:c r="Y3121" s="14" t="n">
        <x:v>1</x:v>
      </x:c>
      <x:c r="Z3121" s="13" t="str">
        <x:v>Industrial / workshop / storage</x:v>
      </x:c>
    </x:row>
    <x:row r="3122" ht="62" customHeight="1">
      <x:c r="A3122" s="13" t="str">
        <x:v>SE2142</x:v>
      </x:c>
      <x:c r="B3122" s="15" t="str">
        <x:v>London</x:v>
      </x:c>
      <x:c r="C3122" s="15" t="str">
        <x:v>North Feltham</x:v>
      </x:c>
      <x:c r="D3122" s="14"/>
      <x:c r="E3122" s="13" t="str">
        <x:v>Town</x:v>
      </x:c>
      <x:c r="F3122" s="15" t="str">
        <x:v>North Feltham Trading Estate</x:v>
      </x:c>
      <x:c r="G3122" s="15" t="str">
        <x:v>649 River Gardens, North Feltham Trading Estate, Feltham, London TW14</x:v>
      </x:c>
      <x:c r="H3122" s="13" t="str">
        <x:v>Current</x:v>
      </x:c>
      <x:c r="I3122" s="14" t="n">
        <x:v>8758</x:v>
      </x:c>
      <x:c r="J3122" s="13" t="str">
        <x:f>IF(AND(ISNUMBER(I3122),I3122&gt;0),IF(I3122&lt;=1000,"1–1,000",IF(I3122&lt;=2500,"1,001–2,500",IF(I3122&lt;=5000,"2,501–5,000",IF(I3122&lt;=10000,"5,001–10,000","10,001–15,000")))),"5,001–10,000")</x:f>
        <x:v>5,001–10,000</x:v>
      </x:c>
      <x:c r="K3122" s="16"/>
      <x:c r="L3122" s="43" t="str">
        <x:f>IF(AND(ISNUMBER(I3122),I3122&gt;0,ISNUMBER(K3122),K3122&gt;0),K3122/I3122,"n.a.")</x:f>
        <x:v>n.a.</x:v>
      </x:c>
      <x:c r="M3122" s="43"/>
      <x:c r="N3122" s="13" t="str">
        <x:v>No</x:v>
      </x:c>
      <x:c r="O3122" s="15" t="str">
        <x:v>Not stated in reviewed card</x:v>
      </x:c>
      <x:c r="P3122" s="15" t="str">
        <x:v>Not stated in reviewed card</x:v>
      </x:c>
      <x:c r="Q3122" s="15" t="str">
        <x:v>Advertised industrial unit with warehouse space, refurbished specification.</x:v>
      </x:c>
      <x:c r="R312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2" s="15" t="str">
        <x:v>https://www.zoopla.co.uk/to-rent/commercial/details/71344175/</x:v>
      </x:c>
      <x:c r="T3122" s="15" t="str"/>
      <x:c r="U3122" s="15" t="str"/>
      <x:c r="V3122" s="15" t="str">
        <x:v>London — North Feltham Trading Estate</x:v>
      </x:c>
      <x:c r="W3122" s="15" t="str">
        <x:v>Individual unit ≤15,000 sq ft</x:v>
      </x:c>
      <x:c r="X3122" s="13" t="n">
        <x:f>IF(N3122="Yes",L3122,0)</x:f>
        <x:v>0</x:v>
      </x:c>
      <x:c r="Y3122" s="14" t="n">
        <x:v>1</x:v>
      </x:c>
      <x:c r="Z3122" s="13" t="str">
        <x:v>Industrial / workshop / storage</x:v>
      </x:c>
    </x:row>
    <x:row r="3123" ht="62" customHeight="1">
      <x:c r="A3123" s="13" t="str">
        <x:v>SE2143</x:v>
      </x:c>
      <x:c r="B3123" s="15" t="str">
        <x:v>London</x:v>
      </x:c>
      <x:c r="C3123" s="15" t="str">
        <x:v>North Feltham</x:v>
      </x:c>
      <x:c r="D3123" s="14"/>
      <x:c r="E3123" s="13" t="str">
        <x:v>Town</x:v>
      </x:c>
      <x:c r="F3123" s="15" t="str">
        <x:v>North Feltham Trading Estate</x:v>
      </x:c>
      <x:c r="G3123" s="15" t="str">
        <x:v>Unit 640, River Gardens, North Feltham Trading Estate, Feltham TW14</x:v>
      </x:c>
      <x:c r="H3123" s="13" t="str">
        <x:v>Uncertain</x:v>
      </x:c>
      <x:c r="I3123" s="14" t="n">
        <x:v>5428</x:v>
      </x:c>
      <x:c r="J3123" s="13" t="str">
        <x:f>IF(AND(ISNUMBER(I3123),I3123&gt;0),IF(I3123&lt;=1000,"1–1,000",IF(I3123&lt;=2500,"1,001–2,500",IF(I3123&lt;=5000,"2,501–5,000",IF(I3123&lt;=10000,"5,001–10,000","10,001–15,000")))),"5,001–10,000")</x:f>
        <x:v>5,001–10,000</x:v>
      </x:c>
      <x:c r="K3123" s="16"/>
      <x:c r="L3123" s="43" t="str">
        <x:f>IF(AND(ISNUMBER(I3123),I3123&gt;0,ISNUMBER(K3123),K3123&gt;0),K3123/I3123,"n.a.")</x:f>
        <x:v>n.a.</x:v>
      </x:c>
      <x:c r="M3123" s="43"/>
      <x:c r="N3123" s="13" t="str">
        <x:v>No</x:v>
      </x:c>
      <x:c r="O3123" s="15" t="str">
        <x:v>Not stated in reviewed card</x:v>
      </x:c>
      <x:c r="P3123" s="15" t="str">
        <x:v>Not stated in reviewed card</x:v>
      </x:c>
      <x:c r="Q3123" s="15" t="str">
        <x:v>Advertised industrial unit with refurbished specification.</x:v>
      </x:c>
      <x:c r="R3123"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3" s="15" t="str">
        <x:v>https://www.zoopla.co.uk/to-rent/commercial/details/73635956/</x:v>
      </x:c>
      <x:c r="T3123" s="15" t="str"/>
      <x:c r="U3123" s="15" t="str"/>
      <x:c r="V3123" s="15" t="str">
        <x:v>London — North Feltham Trading Estate</x:v>
      </x:c>
      <x:c r="W3123" s="15" t="str">
        <x:v>Individual unit ≤15,000 sq ft</x:v>
      </x:c>
      <x:c r="X3123" s="13" t="n">
        <x:f>IF(N3123="Yes",L3123,0)</x:f>
        <x:v>0</x:v>
      </x:c>
      <x:c r="Y3123" s="14" t="n">
        <x:v>1</x:v>
      </x:c>
      <x:c r="Z3123" s="13" t="str">
        <x:v>Industrial / workshop / storage</x:v>
      </x:c>
    </x:row>
    <x:row r="3124" ht="62" customHeight="1">
      <x:c r="A3124" s="13" t="str">
        <x:v>SE2144</x:v>
      </x:c>
      <x:c r="B3124" s="15" t="str">
        <x:v>London</x:v>
      </x:c>
      <x:c r="C3124" s="15" t="str">
        <x:v>North Feltham</x:v>
      </x:c>
      <x:c r="D3124" s="14"/>
      <x:c r="E3124" s="13" t="str">
        <x:v>Town</x:v>
      </x:c>
      <x:c r="F3124" s="15" t="str">
        <x:v>North Feltham Trading Estate</x:v>
      </x:c>
      <x:c r="G3124" s="15" t="str">
        <x:v>Unit 641 River Gardens, North Feltham Trading Estate, Feltham TW14</x:v>
      </x:c>
      <x:c r="H3124" s="13" t="str">
        <x:v>Current</x:v>
      </x:c>
      <x:c r="I3124" s="14" t="n">
        <x:v>5412</x:v>
      </x:c>
      <x:c r="J3124" s="13" t="str">
        <x:f>IF(AND(ISNUMBER(I3124),I3124&gt;0),IF(I3124&lt;=1000,"1–1,000",IF(I3124&lt;=2500,"1,001–2,500",IF(I3124&lt;=5000,"2,501–5,000",IF(I3124&lt;=10000,"5,001–10,000","10,001–15,000")))),"5,001–10,000")</x:f>
        <x:v>5,001–10,000</x:v>
      </x:c>
      <x:c r="K3124" s="16"/>
      <x:c r="L3124" s="43" t="str">
        <x:f>IF(AND(ISNUMBER(I3124),I3124&gt;0,ISNUMBER(K3124),K3124&gt;0),K3124/I3124,"n.a.")</x:f>
        <x:v>n.a.</x:v>
      </x:c>
      <x:c r="M3124" s="43"/>
      <x:c r="N3124" s="13" t="str">
        <x:v>No</x:v>
      </x:c>
      <x:c r="O3124" s="15" t="str">
        <x:v>eaves and ground and first floor offices; 5.7m eaves and ground and first flo</x:v>
      </x:c>
      <x:c r="P3124" s="15" t="str">
        <x:v>Not stated in reviewed card</x:v>
      </x:c>
      <x:c r="Q3124" s="15" t="str">
        <x:v>Advertised industrial unit with warehouse space, ancillary office accommodation.</x:v>
      </x:c>
      <x:c r="R312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4" s="15" t="str">
        <x:v>https://www.zoopla.co.uk/to-rent/commercial/details/74644029/</x:v>
      </x:c>
      <x:c r="T3124" s="15" t="str"/>
      <x:c r="U3124" s="15" t="str"/>
      <x:c r="V3124" s="15" t="str">
        <x:v>London — North Feltham Trading Estate</x:v>
      </x:c>
      <x:c r="W3124" s="15" t="str">
        <x:v>Individual unit ≤15,000 sq ft</x:v>
      </x:c>
      <x:c r="X3124" s="13" t="n">
        <x:f>IF(N3124="Yes",L3124,0)</x:f>
        <x:v>0</x:v>
      </x:c>
      <x:c r="Y3124" s="14" t="n">
        <x:v>1</x:v>
      </x:c>
      <x:c r="Z3124" s="13" t="str">
        <x:v>Industrial / workshop / storage</x:v>
      </x:c>
    </x:row>
    <x:row r="3125" ht="75" customHeight="1">
      <x:c r="A3125" s="13" t="str">
        <x:v>SE2145</x:v>
      </x:c>
      <x:c r="B3125" s="15" t="str">
        <x:v>London</x:v>
      </x:c>
      <x:c r="C3125" s="15" t="str">
        <x:v>North Feltham</x:v>
      </x:c>
      <x:c r="D3125" s="14"/>
      <x:c r="E3125" s="13" t="str">
        <x:v>Town</x:v>
      </x:c>
      <x:c r="F3125" s="15" t="str">
        <x:v>North Feltham Trading Estate</x:v>
      </x:c>
      <x:c r="G3125" s="15" t="str">
        <x:v>unit 643, 643 River Gardens, North Feltham Trading Estate, Feltham TW14</x:v>
      </x:c>
      <x:c r="H3125" s="13" t="str">
        <x:v>Uncertain</x:v>
      </x:c>
      <x:c r="I3125" s="14" t="n">
        <x:v>4066</x:v>
      </x:c>
      <x:c r="J3125" s="13" t="str">
        <x:f>IF(AND(ISNUMBER(I3125),I3125&gt;0),IF(I3125&lt;=1000,"1–1,000",IF(I3125&lt;=2500,"1,001–2,500",IF(I3125&lt;=5000,"2,501–5,000",IF(I3125&lt;=10000,"5,001–10,000","10,001–15,000")))),"2,501–5,000")</x:f>
        <x:v>2,501–5,000</x:v>
      </x:c>
      <x:c r="K3125" s="16"/>
      <x:c r="L3125" s="43" t="str">
        <x:f>IF(AND(ISNUMBER(I3125),I3125&gt;0,ISNUMBER(K3125),K3125&gt;0),K3125/I3125,"n.a.")</x:f>
        <x:v>n.a.</x:v>
      </x:c>
      <x:c r="M3125" s="43"/>
      <x:c r="N3125" s="13" t="str">
        <x:v>No</x:v>
      </x:c>
      <x:c r="O3125" s="15" t="str">
        <x:v>minimum eaves, ground and first floor offices and par; 5.2m minimum eaves, ground and first floor</x:v>
      </x:c>
      <x:c r="P3125" s="15" t="str">
        <x:v>Not stated in reviewed card</x:v>
      </x:c>
      <x:c r="Q3125" s="15" t="str">
        <x:v>Advertised industrial unit with warehouse space, ancillary office accommodation, parking.</x:v>
      </x:c>
      <x:c r="R3125"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5" s="15" t="str">
        <x:v>https://www.zoopla.co.uk/to-rent/commercial/details/73007055/</x:v>
      </x:c>
      <x:c r="T3125" s="15" t="str">
        <x:v>https://www.zoopla.co.uk/to-rent/commercial/details/72612927/</x:v>
      </x:c>
      <x:c r="U3125" s="15" t="str"/>
      <x:c r="V3125" s="15" t="str">
        <x:v>London — North Feltham Trading Estate</x:v>
      </x:c>
      <x:c r="W3125" s="15" t="str">
        <x:v>Individual unit ≤15,000 sq ft</x:v>
      </x:c>
      <x:c r="X3125" s="13" t="n">
        <x:f>IF(N3125="Yes",L3125,0)</x:f>
        <x:v>0</x:v>
      </x:c>
      <x:c r="Y3125" s="14" t="n">
        <x:v>1</x:v>
      </x:c>
      <x:c r="Z3125" s="13" t="str">
        <x:v>Industrial / workshop / storage</x:v>
      </x:c>
    </x:row>
    <x:row r="3126" ht="88" customHeight="1">
      <x:c r="A3126" s="13" t="str">
        <x:v>SE2146</x:v>
      </x:c>
      <x:c r="B3126" s="15" t="str">
        <x:v>London</x:v>
      </x:c>
      <x:c r="C3126" s="15" t="str">
        <x:v>Tottenham</x:v>
      </x:c>
      <x:c r="D3126" s="14"/>
      <x:c r="E3126" s="13" t="str">
        <x:v>Town</x:v>
      </x:c>
      <x:c r="F3126" s="15" t="str">
        <x:v>Northumberland Park Industrial Estate</x:v>
      </x:c>
      <x:c r="G3126" s="15" t="str">
        <x:v>Northumberland Park Industrial Estate, 76-78 Willoughby Lane, Tottenham, LONDON N17 0YL</x:v>
      </x:c>
      <x:c r="H3126" s="13" t="str">
        <x:v>Uncertain</x:v>
      </x:c>
      <x:c r="I3126" s="14" t="n">
        <x:v>8175</x:v>
      </x:c>
      <x:c r="J3126" s="13" t="str">
        <x:f>IF(AND(ISNUMBER(I3126),I3126&gt;0),IF(I3126&lt;=1000,"1–1,000",IF(I3126&lt;=2500,"1,001–2,500",IF(I3126&lt;=5000,"2,501–5,000",IF(I3126&lt;=10000,"5,001–10,000","10,001–15,000")))),"5,001–10,000")</x:f>
        <x:v>5,001–10,000</x:v>
      </x:c>
      <x:c r="K3126" s="16" t="n">
        <x:v>114996</x:v>
      </x:c>
      <x:c r="L3126" s="43" t="n">
        <x:f>IF(AND(ISNUMBER(I3126),I3126&gt;0,ISNUMBER(K3126),K3126&gt;0),K3126/I3126,"n.a.")</x:f>
        <x:v>14.066788990825689</x:v>
      </x:c>
      <x:c r="M3126" s="43"/>
      <x:c r="N3126" s="13" t="str">
        <x:v>No</x:v>
      </x:c>
      <x:c r="O3126" s="15" t="str">
        <x:v>Not stated in reviewed card</x:v>
      </x:c>
      <x:c r="P3126" s="15" t="str">
        <x:v>Not stated in reviewed card</x:v>
      </x:c>
      <x:c r="Q3126" s="15" t="str">
        <x:v>Advertised commercial storage/workshop premises with warehouse space.</x:v>
      </x:c>
      <x:c r="R3126"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26" s="15" t="str">
        <x:v>https://www.zoopla.co.uk/to-rent/commercial/details/74125004/</x:v>
      </x:c>
      <x:c r="T3126" s="15" t="str">
        <x:v>https://www.rightmove.co.uk/properties/772350279413809#/?channel=COM_LET</x:v>
      </x:c>
      <x:c r="U3126" s="15" t="str"/>
      <x:c r="V3126" s="15" t="str">
        <x:v>London — Northumberland Park Industrial Estate</x:v>
      </x:c>
      <x:c r="W3126" s="15" t="str">
        <x:v>Individual unit ≤15,000 sq ft</x:v>
      </x:c>
      <x:c r="X3126" s="13" t="n">
        <x:f>IF(N3126="Yes",L3126,0)</x:f>
        <x:v>0</x:v>
      </x:c>
      <x:c r="Y3126" s="14" t="n">
        <x:v>1</x:v>
      </x:c>
      <x:c r="Z3126" s="13" t="str">
        <x:v>Industrial / workshop / storage</x:v>
      </x:c>
    </x:row>
    <x:row r="3127" ht="62" customHeight="1">
      <x:c r="A3127" s="13" t="str">
        <x:v>SE2147</x:v>
      </x:c>
      <x:c r="B3127" s="15" t="str">
        <x:v>London</x:v>
      </x:c>
      <x:c r="C3127" s="15" t="str">
        <x:v>London (SE20)</x:v>
      </x:c>
      <x:c r="D3127" s="14"/>
      <x:c r="E3127" s="13" t="str">
        <x:v>Town</x:v>
      </x:c>
      <x:c r="F3127" s="15" t="str">
        <x:v>Oakfield Industrial Estate</x:v>
      </x:c>
      <x:c r="G3127" s="15" t="str">
        <x:v>5a, Oakfield Industrial Estate, Meaford Way, Penge, Greater London, SE20 8RA</x:v>
      </x:c>
      <x:c r="H3127" s="13" t="str">
        <x:v>Current</x:v>
      </x:c>
      <x:c r="I3127" s="14" t="n">
        <x:v>14187</x:v>
      </x:c>
      <x:c r="J3127" s="13" t="str">
        <x:f>IF(AND(ISNUMBER(I3127),I3127&gt;0),IF(I3127&lt;=1000,"1–1,000",IF(I3127&lt;=2500,"1,001–2,500",IF(I3127&lt;=5000,"2,501–5,000",IF(I3127&lt;=10000,"5,001–10,000","10,001–15,000")))),"10,001–15,000")</x:f>
        <x:v>10,001–15,000</x:v>
      </x:c>
      <x:c r="K3127" s="16"/>
      <x:c r="L3127" s="43" t="str">
        <x:f>IF(AND(ISNUMBER(I3127),I3127&gt;0,ISNUMBER(K3127),K3127&gt;0),K3127/I3127,"n.a.")</x:f>
        <x:v>n.a.</x:v>
      </x:c>
      <x:c r="M3127" s="43"/>
      <x:c r="N3127" s="13" t="str">
        <x:v>No</x:v>
      </x:c>
      <x:c r="O3127" s="15" t="str">
        <x:v>Not stated in reviewed card</x:v>
      </x:c>
      <x:c r="P3127" s="15" t="str">
        <x:v>three loading doors</x:v>
      </x:c>
      <x:c r="Q3127" s="15" t="str">
        <x:v>Advertised industrial unit with warehouse space, ancillary office accommodation, yard/loading area.</x:v>
      </x:c>
      <x:c r="R3127"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7" s="15" t="str">
        <x:v>https://www.zoopla.co.uk/to-rent/commercial/details/72602459/</x:v>
      </x:c>
      <x:c r="T3127" s="15" t="str">
        <x:v>https://www.rightmove.co.uk/properties/773380836428657#/?channel=COM_LET</x:v>
      </x:c>
      <x:c r="U3127" s="15" t="str">
        <x:v>https://www.rightmove.co.uk/properties/760904589897969#/?channel=COM_LET</x:v>
      </x:c>
      <x:c r="V3127" s="15" t="str">
        <x:v>London — Oakfield Industrial Estate</x:v>
      </x:c>
      <x:c r="W3127" s="15" t="str">
        <x:v>Individual unit ≤15,000 sq ft</x:v>
      </x:c>
      <x:c r="X3127" s="13" t="n">
        <x:f>IF(N3127="Yes",L3127,0)</x:f>
        <x:v>0</x:v>
      </x:c>
      <x:c r="Y3127" s="14" t="n">
        <x:v>1</x:v>
      </x:c>
      <x:c r="Z3127" s="13" t="str">
        <x:v>Industrial / workshop / storage</x:v>
      </x:c>
    </x:row>
    <x:row r="3128" ht="88" customHeight="1">
      <x:c r="A3128" s="13" t="str">
        <x:v>SE2148</x:v>
      </x:c>
      <x:c r="B3128" s="15" t="str">
        <x:v>London</x:v>
      </x:c>
      <x:c r="C3128" s="15" t="str">
        <x:v>Park Royal</x:v>
      </x:c>
      <x:c r="D3128" s="14"/>
      <x:c r="E3128" s="13" t="str">
        <x:v>Town</x:v>
      </x:c>
      <x:c r="F3128" s="15" t="str">
        <x:v>Oakwood Business Park</x:v>
      </x:c>
      <x:c r="G3128" s="15" t="str">
        <x:v>Unit 5A, Oakwood Business Park, Unit 5A, Oakwood Business Park, London, NW10 6EX</x:v>
      </x:c>
      <x:c r="H3128" s="13" t="str">
        <x:v>Current</x:v>
      </x:c>
      <x:c r="I3128" s="14" t="n">
        <x:v>6663</x:v>
      </x:c>
      <x:c r="J3128" s="13" t="str">
        <x:f>IF(AND(ISNUMBER(I3128),I3128&gt;0),IF(I3128&lt;=1000,"1–1,000",IF(I3128&lt;=2500,"1,001–2,500",IF(I3128&lt;=5000,"2,501–5,000",IF(I3128&lt;=10000,"5,001–10,000","10,001–15,000")))),"5,001–10,000")</x:f>
        <x:v>5,001–10,000</x:v>
      </x:c>
      <x:c r="K3128" s="16"/>
      <x:c r="L3128" s="43" t="str">
        <x:f>IF(AND(ISNUMBER(I3128),I3128&gt;0,ISNUMBER(K3128),K3128&gt;0),K3128/I3128,"n.a.")</x:f>
        <x:v>n.a.</x:v>
      </x:c>
      <x:c r="M3128" s="43"/>
      <x:c r="N3128" s="13" t="str">
        <x:v>No</x:v>
      </x:c>
      <x:c r="O3128" s="15" t="str">
        <x:v>Not stated in reviewed card</x:v>
      </x:c>
      <x:c r="P3128" s="15" t="str">
        <x:v>Not stated in reviewed card</x:v>
      </x:c>
      <x:c r="Q3128" s="15" t="str">
        <x:v>Advertised industrial unit with warehouse space, yard/loading area, parking, refurbished specification.</x:v>
      </x:c>
      <x:c r="R3128" s="15" t="str">
        <x:v>Advertised to let 5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28" s="15" t="str">
        <x:v>https://www.zoopla.co.uk/to-rent/commercial/details/71343491/</x:v>
      </x:c>
      <x:c r="T3128" s="15" t="str">
        <x:v>https://www.zoopla.co.uk/to-rent/commercial/details/67078324/</x:v>
      </x:c>
      <x:c r="U3128" s="15" t="str">
        <x:v>https://www.rightmove.co.uk/properties/721779954327137#/?channel=COM_LET
https://www.rightmove.co.uk/properties/773338704743281#/?channel=COM_LET
https://www.rightmove.co.uk/properties/773338711165280#/?channel=COM_LET</x:v>
      </x:c>
      <x:c r="V3128" s="15" t="str">
        <x:v>London — Oakwood Business Park</x:v>
      </x:c>
      <x:c r="W3128" s="15" t="str">
        <x:v>Individual unit ≤15,000 sq ft</x:v>
      </x:c>
      <x:c r="X3128" s="13" t="n">
        <x:f>IF(N3128="Yes",L3128,0)</x:f>
        <x:v>0</x:v>
      </x:c>
      <x:c r="Y3128" s="14" t="n">
        <x:v>1</x:v>
      </x:c>
      <x:c r="Z3128" s="13" t="str">
        <x:v>Industrial / workshop / storage</x:v>
      </x:c>
    </x:row>
    <x:row r="3129" ht="62" customHeight="1">
      <x:c r="A3129" s="13" t="str">
        <x:v>SE2149</x:v>
      </x:c>
      <x:c r="B3129" s="15" t="str">
        <x:v>London</x:v>
      </x:c>
      <x:c r="C3129" s="15" t="str">
        <x:v>London (SE16)</x:v>
      </x:c>
      <x:c r="D3129" s="14"/>
      <x:c r="E3129" s="13" t="str">
        <x:v>Town</x:v>
      </x:c>
      <x:c r="F3129" s="15" t="str">
        <x:v>Old Jamaica Business Estate</x:v>
      </x:c>
      <x:c r="G3129" s="15" t="str">
        <x:v>Unit 2-5, Old Jamaica Business Estate, London, SE16 4AW</x:v>
      </x:c>
      <x:c r="H3129" s="13" t="str">
        <x:v>Current</x:v>
      </x:c>
      <x:c r="I3129" s="14" t="n">
        <x:v>6599</x:v>
      </x:c>
      <x:c r="J3129" s="13" t="str">
        <x:f>IF(AND(ISNUMBER(I3129),I3129&gt;0),IF(I3129&lt;=1000,"1–1,000",IF(I3129&lt;=2500,"1,001–2,500",IF(I3129&lt;=5000,"2,501–5,000",IF(I3129&lt;=10000,"5,001–10,000","10,001–15,000")))),"5,001–10,000")</x:f>
        <x:v>5,001–10,000</x:v>
      </x:c>
      <x:c r="K3129" s="16"/>
      <x:c r="L3129" s="43" t="str">
        <x:f>IF(AND(ISNUMBER(I3129),I3129&gt;0,ISNUMBER(K3129),K3129&gt;0),K3129/I3129,"n.a.")</x:f>
        <x:v>n.a.</x:v>
      </x:c>
      <x:c r="M3129" s="43"/>
      <x:c r="N3129" s="13" t="str">
        <x:v>No</x:v>
      </x:c>
      <x:c r="O3129" s="15" t="str">
        <x:v>Not stated in reviewed card</x:v>
      </x:c>
      <x:c r="P3129" s="15" t="str">
        <x:v>Not stated in reviewed card</x:v>
      </x:c>
      <x:c r="Q3129" s="15" t="str">
        <x:v>Advertised commercial storage/workshop premises with warehouse space, trade counter use.</x:v>
      </x:c>
      <x:c r="R3129"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129" s="15" t="str">
        <x:v>https://www.rightmove.co.uk/properties/773398809113297#/?channel=COM_LET</x:v>
      </x:c>
      <x:c r="T3129" s="15" t="str"/>
      <x:c r="U3129" s="15" t="str"/>
      <x:c r="V3129" s="15" t="str">
        <x:v>London — Old Jamaica Business Estate</x:v>
      </x:c>
      <x:c r="W3129" s="15" t="str">
        <x:v>Individual unit ≤15,000 sq ft</x:v>
      </x:c>
      <x:c r="X3129" s="13" t="n">
        <x:f>IF(N3129="Yes",L3129,0)</x:f>
        <x:v>0</x:v>
      </x:c>
      <x:c r="Y3129" s="14" t="n">
        <x:v>1</x:v>
      </x:c>
      <x:c r="Z3129" s="13" t="str">
        <x:v>Industrial / workshop / storage</x:v>
      </x:c>
    </x:row>
    <x:row r="3130" ht="62" customHeight="1">
      <x:c r="A3130" s="13" t="str">
        <x:v>SE2150</x:v>
      </x:c>
      <x:c r="B3130" s="15" t="str">
        <x:v>London</x:v>
      </x:c>
      <x:c r="C3130" s="15" t="str">
        <x:v>London (SE16)</x:v>
      </x:c>
      <x:c r="D3130" s="14"/>
      <x:c r="E3130" s="13" t="str">
        <x:v>Town</x:v>
      </x:c>
      <x:c r="F3130" s="15" t="str">
        <x:v>Old Jamaica Business Estate</x:v>
      </x:c>
      <x:c r="G3130" s="15" t="str">
        <x:v>Unit 6-10, Old Jamaica Business Estate, London, SE16 4AW</x:v>
      </x:c>
      <x:c r="H3130" s="13" t="str">
        <x:v>Current</x:v>
      </x:c>
      <x:c r="I3130" s="14" t="n">
        <x:v>6513</x:v>
      </x:c>
      <x:c r="J3130" s="13" t="str">
        <x:f>IF(AND(ISNUMBER(I3130),I3130&gt;0),IF(I3130&lt;=1000,"1–1,000",IF(I3130&lt;=2500,"1,001–2,500",IF(I3130&lt;=5000,"2,501–5,000",IF(I3130&lt;=10000,"5,001–10,000","10,001–15,000")))),"5,001–10,000")</x:f>
        <x:v>5,001–10,000</x:v>
      </x:c>
      <x:c r="K3130" s="16"/>
      <x:c r="L3130" s="43" t="str">
        <x:f>IF(AND(ISNUMBER(I3130),I3130&gt;0,ISNUMBER(K3130),K3130&gt;0),K3130/I3130,"n.a.")</x:f>
        <x:v>n.a.</x:v>
      </x:c>
      <x:c r="M3130" s="43"/>
      <x:c r="N3130" s="13" t="str">
        <x:v>No</x:v>
      </x:c>
      <x:c r="O3130" s="15" t="str">
        <x:v>Not stated in reviewed card</x:v>
      </x:c>
      <x:c r="P3130" s="15" t="str">
        <x:v>Not stated in reviewed card</x:v>
      </x:c>
      <x:c r="Q3130" s="15" t="str">
        <x:v>Advertised commercial storage/workshop premises with warehouse space, trade counter use.</x:v>
      </x:c>
      <x:c r="R3130"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130" s="15" t="str">
        <x:v>https://www.rightmove.co.uk/properties/773398821698192#/?channel=COM_LET</x:v>
      </x:c>
      <x:c r="T3130" s="15" t="str"/>
      <x:c r="U3130" s="15" t="str"/>
      <x:c r="V3130" s="15" t="str">
        <x:v>London — Old Jamaica Business Estate</x:v>
      </x:c>
      <x:c r="W3130" s="15" t="str">
        <x:v>Individual unit ≤15,000 sq ft</x:v>
      </x:c>
      <x:c r="X3130" s="13" t="n">
        <x:f>IF(N3130="Yes",L3130,0)</x:f>
        <x:v>0</x:v>
      </x:c>
      <x:c r="Y3130" s="14" t="n">
        <x:v>1</x:v>
      </x:c>
      <x:c r="Z3130" s="13" t="str">
        <x:v>Industrial / workshop / storage</x:v>
      </x:c>
    </x:row>
    <x:row r="3131" ht="62" customHeight="1">
      <x:c r="A3131" s="13" t="str">
        <x:v>SE2151</x:v>
      </x:c>
      <x:c r="B3131" s="15" t="str">
        <x:v>London</x:v>
      </x:c>
      <x:c r="C3131" s="15" t="str">
        <x:v>Park Royal</x:v>
      </x:c>
      <x:c r="D3131" s="14"/>
      <x:c r="E3131" s="13" t="str">
        <x:v>Town</x:v>
      </x:c>
      <x:c r="F3131" s="15" t="str">
        <x:v>Oliver Business Park</x:v>
      </x:c>
      <x:c r="G3131" s="15" t="str">
        <x:v>Unit 12 Oliver Business Park, Oliver Rd, Park Royal NW10</x:v>
      </x:c>
      <x:c r="H3131" s="13" t="str">
        <x:v>Current</x:v>
      </x:c>
      <x:c r="I3131" s="14" t="n">
        <x:v>2350</x:v>
      </x:c>
      <x:c r="J3131" s="13" t="str">
        <x:f>IF(AND(ISNUMBER(I3131),I3131&gt;0),IF(I3131&lt;=1000,"1–1,000",IF(I3131&lt;=2500,"1,001–2,500",IF(I3131&lt;=5000,"2,501–5,000",IF(I3131&lt;=10000,"5,001–10,000","10,001–15,000")))),"1,001–2,500")</x:f>
        <x:v>1,001–2,500</x:v>
      </x:c>
      <x:c r="K3131" s="16" t="n">
        <x:v>41496</x:v>
      </x:c>
      <x:c r="L3131" s="43" t="n">
        <x:f>IF(AND(ISNUMBER(I3131),I3131&gt;0,ISNUMBER(K3131),K3131&gt;0),K3131/I3131,"n.a.")</x:f>
        <x:v>17.65787234042553</x:v>
      </x:c>
      <x:c r="M3131" s="43"/>
      <x:c r="N3131" s="13" t="str">
        <x:v>Yes</x:v>
      </x:c>
      <x:c r="O3131" s="15" t="str">
        <x:v>Not stated in reviewed card</x:v>
      </x:c>
      <x:c r="P3131" s="15" t="str">
        <x:v>Not stated in reviewed card</x:v>
      </x:c>
      <x:c r="Q3131" s="15" t="str">
        <x:v>Advertised industrial unit with secure/gated access.</x:v>
      </x:c>
      <x:c r="R313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1" s="15" t="str">
        <x:v>https://www.zoopla.co.uk/to-rent/commercial/details/72331930/</x:v>
      </x:c>
      <x:c r="T3131" s="15" t="str"/>
      <x:c r="U3131" s="15" t="str"/>
      <x:c r="V3131" s="15" t="str">
        <x:v>London — Oliver Business Park</x:v>
      </x:c>
      <x:c r="W3131" s="15" t="str">
        <x:v>Individual unit ≤15,000 sq ft</x:v>
      </x:c>
      <x:c r="X3131" s="13" t="n">
        <x:f>IF(N3131="Yes",L3131,0)</x:f>
        <x:v>17.65787234042553</x:v>
      </x:c>
      <x:c r="Y3131" s="14" t="n">
        <x:v>1</x:v>
      </x:c>
      <x:c r="Z3131" s="13" t="str">
        <x:v>Industrial / workshop / storage</x:v>
      </x:c>
    </x:row>
    <x:row r="3132" ht="75" customHeight="1">
      <x:c r="A3132" s="13" t="str">
        <x:v>SE2152</x:v>
      </x:c>
      <x:c r="B3132" s="15" t="str">
        <x:v>London</x:v>
      </x:c>
      <x:c r="C3132" s="15" t="str">
        <x:v>Enfield</x:v>
      </x:c>
      <x:c r="D3132" s="14"/>
      <x:c r="E3132" s="13" t="str">
        <x:v>Town</x:v>
      </x:c>
      <x:c r="F3132" s="15" t="str">
        <x:v>Otago Trade Park</x:v>
      </x:c>
      <x:c r="G3132" s="15" t="str">
        <x:v>Unit 2 Otago Trade Park, 23 Crown Road, Enfield, Greater London EN1</x:v>
      </x:c>
      <x:c r="H3132" s="13" t="str">
        <x:v>Current</x:v>
      </x:c>
      <x:c r="I3132" s="14" t="n">
        <x:v>2187</x:v>
      </x:c>
      <x:c r="J3132" s="13" t="str">
        <x:f>IF(AND(ISNUMBER(I3132),I3132&gt;0),IF(I3132&lt;=1000,"1–1,000",IF(I3132&lt;=2500,"1,001–2,500",IF(I3132&lt;=5000,"2,501–5,000",IF(I3132&lt;=10000,"5,001–10,000","10,001–15,000")))),"1,001–2,500")</x:f>
        <x:v>1,001–2,500</x:v>
      </x:c>
      <x:c r="K3132" s="16" t="n">
        <x:v>43740</x:v>
      </x:c>
      <x:c r="L3132" s="43" t="n">
        <x:f>IF(AND(ISNUMBER(I3132),I3132&gt;0,ISNUMBER(K3132),K3132&gt;0),K3132/I3132,"n.a.")</x:f>
        <x:v>20</x:v>
      </x:c>
      <x:c r="M3132" s="43"/>
      <x:c r="N3132" s="13" t="str">
        <x:v>Yes</x:v>
      </x:c>
      <x:c r="O3132" s="15" t="str">
        <x:v>Not stated in reviewed card</x:v>
      </x:c>
      <x:c r="P3132" s="15" t="str">
        <x:v>Not stated in reviewed card</x:v>
      </x:c>
      <x:c r="Q3132" s="15" t="str">
        <x:v>Advertised industrial unit. Card provides limited specification.</x:v>
      </x:c>
      <x:c r="R313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2" s="15" t="str">
        <x:v>https://www.zoopla.co.uk/to-rent/commercial/details/71849377/</x:v>
      </x:c>
      <x:c r="T3132" s="15" t="str">
        <x:v>https://www.zoopla.co.uk/to-rent/commercial/details/68613395/</x:v>
      </x:c>
      <x:c r="U3132" s="15" t="str"/>
      <x:c r="V3132" s="15" t="str">
        <x:v>London — Otago Trade Park</x:v>
      </x:c>
      <x:c r="W3132" s="15" t="str">
        <x:v>Individual unit ≤15,000 sq ft</x:v>
      </x:c>
      <x:c r="X3132" s="13" t="n">
        <x:f>IF(N3132="Yes",L3132,0)</x:f>
        <x:v>20</x:v>
      </x:c>
      <x:c r="Y3132" s="14" t="n">
        <x:v>1</x:v>
      </x:c>
      <x:c r="Z3132" s="13" t="str">
        <x:v>Industrial / workshop / storage</x:v>
      </x:c>
    </x:row>
    <x:row r="3133" ht="62" customHeight="1">
      <x:c r="A3133" s="13" t="str">
        <x:v>SE2153</x:v>
      </x:c>
      <x:c r="B3133" s="15" t="str">
        <x:v>London</x:v>
      </x:c>
      <x:c r="C3133" s="15" t="str">
        <x:v>Enfield</x:v>
      </x:c>
      <x:c r="D3133" s="14"/>
      <x:c r="E3133" s="13" t="str">
        <x:v>Town</x:v>
      </x:c>
      <x:c r="F3133" s="15" t="str">
        <x:v>Otago Trade Park</x:v>
      </x:c>
      <x:c r="G3133" s="15" t="str">
        <x:v>Unit 9, Otago Trade Park, 23 Crown Road, Enfield EN1</x:v>
      </x:c>
      <x:c r="H3133" s="13" t="str">
        <x:v>Current</x:v>
      </x:c>
      <x:c r="I3133" s="14" t="n">
        <x:v>5402</x:v>
      </x:c>
      <x:c r="J3133" s="13" t="str">
        <x:f>IF(AND(ISNUMBER(I3133),I3133&gt;0),IF(I3133&lt;=1000,"1–1,000",IF(I3133&lt;=2500,"1,001–2,500",IF(I3133&lt;=5000,"2,501–5,000",IF(I3133&lt;=10000,"5,001–10,000","10,001–15,000")))),"5,001–10,000")</x:f>
        <x:v>5,001–10,000</x:v>
      </x:c>
      <x:c r="K3133" s="16" t="n">
        <x:v>99936</x:v>
      </x:c>
      <x:c r="L3133" s="43" t="n">
        <x:f>IF(AND(ISNUMBER(I3133),I3133&gt;0,ISNUMBER(K3133),K3133&gt;0),K3133/I3133,"n.a.")</x:f>
        <x:v>18.499814883376526</x:v>
      </x:c>
      <x:c r="M3133" s="43"/>
      <x:c r="N3133" s="13" t="str">
        <x:v>Yes</x:v>
      </x:c>
      <x:c r="O3133" s="15" t="str">
        <x:v>Not stated in reviewed card</x:v>
      </x:c>
      <x:c r="P3133" s="15" t="str">
        <x:v>Not stated in reviewed card</x:v>
      </x:c>
      <x:c r="Q3133" s="15" t="str">
        <x:v>Advertised industrial unit with warehouse space.</x:v>
      </x:c>
      <x:c r="R313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3" s="15" t="str">
        <x:v>https://www.zoopla.co.uk/to-rent/commercial/details/68613406/</x:v>
      </x:c>
      <x:c r="T3133" s="15" t="str"/>
      <x:c r="U3133" s="15" t="str"/>
      <x:c r="V3133" s="15" t="str">
        <x:v>London — Otago Trade Park</x:v>
      </x:c>
      <x:c r="W3133" s="15" t="str">
        <x:v>Individual unit ≤15,000 sq ft</x:v>
      </x:c>
      <x:c r="X3133" s="13" t="n">
        <x:f>IF(N3133="Yes",L3133,0)</x:f>
        <x:v>18.499814883376526</x:v>
      </x:c>
      <x:c r="Y3133" s="14" t="n">
        <x:v>1</x:v>
      </x:c>
      <x:c r="Z3133" s="13" t="str">
        <x:v>Industrial / workshop / storage</x:v>
      </x:c>
    </x:row>
    <x:row r="3134" ht="75" customHeight="1">
      <x:c r="A3134" s="13" t="str">
        <x:v>SE2154</x:v>
      </x:c>
      <x:c r="B3134" s="15" t="str">
        <x:v>London</x:v>
      </x:c>
      <x:c r="C3134" s="15" t="str">
        <x:v>Park Royal</x:v>
      </x:c>
      <x:c r="D3134" s="14"/>
      <x:c r="E3134" s="13" t="str">
        <x:v>Town</x:v>
      </x:c>
      <x:c r="F3134" s="15" t="str">
        <x:v>Park Royal Industrial Estate</x:v>
      </x:c>
      <x:c r="G3134" s="15" t="str">
        <x:v>Unit A1 Eldon Way, Park Royal Industrial Estate, Park Royal, NW107QQ</x:v>
      </x:c>
      <x:c r="H3134" s="13" t="str">
        <x:v>Uncertain</x:v>
      </x:c>
      <x:c r="I3134" s="14" t="n">
        <x:v>3074</x:v>
      </x:c>
      <x:c r="J3134" s="13" t="str">
        <x:f>IF(AND(ISNUMBER(I3134),I3134&gt;0),IF(I3134&lt;=1000,"1–1,000",IF(I3134&lt;=2500,"1,001–2,500",IF(I3134&lt;=5000,"2,501–5,000",IF(I3134&lt;=10000,"5,001–10,000","10,001–15,000")))),"2,501–5,000")</x:f>
        <x:v>2,501–5,000</x:v>
      </x:c>
      <x:c r="K3134" s="16"/>
      <x:c r="L3134" s="43" t="str">
        <x:f>IF(AND(ISNUMBER(I3134),I3134&gt;0,ISNUMBER(K3134),K3134&gt;0),K3134/I3134,"n.a.")</x:f>
        <x:v>n.a.</x:v>
      </x:c>
      <x:c r="M3134" s="43"/>
      <x:c r="N3134" s="13" t="str">
        <x:v>No</x:v>
      </x:c>
      <x:c r="O3134" s="15" t="str">
        <x:v>Not stated in reviewed card</x:v>
      </x:c>
      <x:c r="P3134" s="15" t="str">
        <x:v>Not stated in reviewed card</x:v>
      </x:c>
      <x:c r="Q3134" s="15" t="str">
        <x:v>Advertised industrial unit with warehouse space, refurbished specification.</x:v>
      </x:c>
      <x:c r="R3134" s="15" t="str">
        <x:v>Uncertain 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34" s="15" t="str">
        <x:v>https://www.zoopla.co.uk/to-rent/commercial/details/73450696/</x:v>
      </x:c>
      <x:c r="T3134" s="15" t="str">
        <x:v>https://www.rightmove.co.uk/properties/773393524197904#/?channel=COM_LET</x:v>
      </x:c>
      <x:c r="U3134" s="15" t="str">
        <x:v>https://www.rightmove.co.uk/properties/773392769415633#/?channel=COM_LET</x:v>
      </x:c>
      <x:c r="V3134" s="15" t="str">
        <x:v>London — Park Royal Industrial Estate</x:v>
      </x:c>
      <x:c r="W3134" s="15" t="str">
        <x:v>Individual unit ≤15,000 sq ft</x:v>
      </x:c>
      <x:c r="X3134" s="13" t="n">
        <x:f>IF(N3134="Yes",L3134,0)</x:f>
        <x:v>0</x:v>
      </x:c>
      <x:c r="Y3134" s="14" t="n">
        <x:v>1</x:v>
      </x:c>
      <x:c r="Z3134" s="13" t="str">
        <x:v>Industrial / workshop / storage</x:v>
      </x:c>
    </x:row>
    <x:row r="3135" ht="88" customHeight="1">
      <x:c r="A3135" s="13" t="str">
        <x:v>SE2155</x:v>
      </x:c>
      <x:c r="B3135" s="15" t="str">
        <x:v>London</x:v>
      </x:c>
      <x:c r="C3135" s="15" t="str">
        <x:v>Battersea</x:v>
      </x:c>
      <x:c r="D3135" s="14"/>
      <x:c r="E3135" s="13" t="str">
        <x:v>Town</x:v>
      </x:c>
      <x:c r="F3135" s="15" t="str">
        <x:v>Parkfield Industrial Estate</x:v>
      </x:c>
      <x:c r="G3135" s="15" t="str">
        <x:v>Parkfield Industrial Estate, Battersea, London, SW11 5BA</x:v>
      </x:c>
      <x:c r="H3135" s="13" t="str">
        <x:v>Current</x:v>
      </x:c>
      <x:c r="I3135" s="14" t="n">
        <x:v>1595</x:v>
      </x:c>
      <x:c r="J3135" s="13" t="str">
        <x:f>IF(AND(ISNUMBER(I3135),I3135&gt;0),IF(I3135&lt;=1000,"1–1,000",IF(I3135&lt;=2500,"1,001–2,500",IF(I3135&lt;=5000,"2,501–5,000",IF(I3135&lt;=10000,"5,001–10,000","10,001–15,000")))),"1,001–2,500")</x:f>
        <x:v>1,001–2,500</x:v>
      </x:c>
      <x:c r="K3135" s="16" t="n">
        <x:v>54240</x:v>
      </x:c>
      <x:c r="L3135" s="43" t="n">
        <x:f>IF(AND(ISNUMBER(I3135),I3135&gt;0,ISNUMBER(K3135),K3135&gt;0),K3135/I3135,"n.a.")</x:f>
        <x:v>34.00626959247649</x:v>
      </x:c>
      <x:c r="M3135" s="43"/>
      <x:c r="N3135" s="13" t="str">
        <x:v>No</x:v>
      </x:c>
      <x:c r="O3135" s="15" t="str">
        <x:v>Not stated in reviewed card</x:v>
      </x:c>
      <x:c r="P3135" s="15" t="str">
        <x:v>Not stated in reviewed card</x:v>
      </x:c>
      <x:c r="Q3135" s="15" t="str">
        <x:v>Advertised industrial unit. Card provides limited specification.</x:v>
      </x:c>
      <x:c r="R3135"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135" s="15" t="str">
        <x:v>https://www.zoopla.co.uk/to-rent/commercial/details/74556569/</x:v>
      </x:c>
      <x:c r="T3135" s="15" t="str">
        <x:v>https://www.rightmove.co.uk/properties/762561199423056#/?channel=COM_LET</x:v>
      </x:c>
      <x:c r="U3135" s="15" t="str"/>
      <x:c r="V3135" s="15" t="str">
        <x:v>London — Parkfield Industrial Estate</x:v>
      </x:c>
      <x:c r="W3135" s="15" t="str">
        <x:v>Individual unit ≤15,000 sq ft</x:v>
      </x:c>
      <x:c r="X3135" s="13" t="n">
        <x:f>IF(N3135="Yes",L3135,0)</x:f>
        <x:v>0</x:v>
      </x:c>
      <x:c r="Y3135" s="14" t="n">
        <x:v>1</x:v>
      </x:c>
      <x:c r="Z3135" s="13" t="str">
        <x:v>Industrial / workshop / storage</x:v>
      </x:c>
    </x:row>
    <x:row r="3136" ht="75" customHeight="1">
      <x:c r="A3136" s="13" t="str">
        <x:v>SE2156</x:v>
      </x:c>
      <x:c r="B3136" s="15" t="str">
        <x:v>London</x:v>
      </x:c>
      <x:c r="C3136" s="15" t="str">
        <x:v>Battersea</x:v>
      </x:c>
      <x:c r="D3136" s="14"/>
      <x:c r="E3136" s="13" t="str">
        <x:v>Town</x:v>
      </x:c>
      <x:c r="F3136" s="15" t="str">
        <x:v>Parkfield Industrial Estate</x:v>
      </x:c>
      <x:c r="G3136" s="15" t="str">
        <x:v>Unit 6 Parkfield Industrial Estate, Culvert Place, Battersea, London, SW11 5BA</x:v>
      </x:c>
      <x:c r="H3136" s="13" t="str">
        <x:v>Current</x:v>
      </x:c>
      <x:c r="I3136" s="14" t="n">
        <x:v>3500</x:v>
      </x:c>
      <x:c r="J3136" s="13" t="str">
        <x:f>IF(AND(ISNUMBER(I3136),I3136&gt;0),IF(I3136&lt;=1000,"1–1,000",IF(I3136&lt;=2500,"1,001–2,500",IF(I3136&lt;=5000,"2,501–5,000",IF(I3136&lt;=10000,"5,001–10,000","10,001–15,000")))),"2,501–5,000")</x:f>
        <x:v>2,501–5,000</x:v>
      </x:c>
      <x:c r="K3136" s="16" t="n">
        <x:v>60984</x:v>
      </x:c>
      <x:c r="L3136" s="43" t="n">
        <x:f>IF(AND(ISNUMBER(I3136),I3136&gt;0,ISNUMBER(K3136),K3136&gt;0),K3136/I3136,"n.a.")</x:f>
        <x:v>17.424</x:v>
      </x:c>
      <x:c r="M3136" s="43"/>
      <x:c r="N3136" s="13" t="str">
        <x:v>Yes</x:v>
      </x:c>
      <x:c r="O3136" s="15" t="str">
        <x:v>Not stated in reviewed card</x:v>
      </x:c>
      <x:c r="P3136" s="15" t="str">
        <x:v>Not stated in reviewed card</x:v>
      </x:c>
      <x:c r="Q3136" s="15" t="str">
        <x:v>Advertised commercial storage/workshop premises with workshop space, mezzanine.</x:v>
      </x:c>
      <x:c r="R313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6" s="15" t="str">
        <x:v>https://www.zoopla.co.uk/to-rent/commercial/details/74470255/</x:v>
      </x:c>
      <x:c r="T3136" s="15" t="str">
        <x:v>https://www.rightmove.co.uk/properties/94146360#/?channel=COM_LET</x:v>
      </x:c>
      <x:c r="U3136" s="15" t="str"/>
      <x:c r="V3136" s="15" t="str">
        <x:v>London — Parkfield Industrial Estate</x:v>
      </x:c>
      <x:c r="W3136" s="15" t="str">
        <x:v>Individual unit ≤15,000 sq ft</x:v>
      </x:c>
      <x:c r="X3136" s="13" t="n">
        <x:f>IF(N3136="Yes",L3136,0)</x:f>
        <x:v>17.424</x:v>
      </x:c>
      <x:c r="Y3136" s="14" t="n">
        <x:v>1</x:v>
      </x:c>
      <x:c r="Z3136" s="13" t="str">
        <x:v>Industrial / workshop / storage</x:v>
      </x:c>
    </x:row>
    <x:row r="3137" ht="75" customHeight="1">
      <x:c r="A3137" s="13" t="str">
        <x:v>SE2157</x:v>
      </x:c>
      <x:c r="B3137" s="15" t="str">
        <x:v>London</x:v>
      </x:c>
      <x:c r="C3137" s="15" t="str">
        <x:v>New Cross</x:v>
      </x:c>
      <x:c r="D3137" s="14"/>
      <x:c r="E3137" s="13" t="str">
        <x:v>Town</x:v>
      </x:c>
      <x:c r="F3137" s="15" t="str">
        <x:v>Parkside Business Estate</x:v>
      </x:c>
      <x:c r="G3137" s="15" t="str">
        <x:v>62 Parkside Business Estate, London, SE8 5JA</x:v>
      </x:c>
      <x:c r="H3137" s="13" t="str">
        <x:v>Current</x:v>
      </x:c>
      <x:c r="I3137" s="14" t="n">
        <x:v>1730</x:v>
      </x:c>
      <x:c r="J3137" s="13" t="str">
        <x:f>IF(AND(ISNUMBER(I3137),I3137&gt;0),IF(I3137&lt;=1000,"1–1,000",IF(I3137&lt;=2500,"1,001–2,500",IF(I3137&lt;=5000,"2,501–5,000",IF(I3137&lt;=10000,"5,001–10,000","10,001–15,000")))),"1,001–2,500")</x:f>
        <x:v>1,001–2,500</x:v>
      </x:c>
      <x:c r="K3137" s="16" t="n">
        <x:v>31200</x:v>
      </x:c>
      <x:c r="L3137" s="43" t="n">
        <x:f>IF(AND(ISNUMBER(I3137),I3137&gt;0,ISNUMBER(K3137),K3137&gt;0),K3137/I3137,"n.a.")</x:f>
        <x:v>18.034682080924856</x:v>
      </x:c>
      <x:c r="M3137" s="43"/>
      <x:c r="N3137" s="13" t="str">
        <x:v>Yes</x:v>
      </x:c>
      <x:c r="O3137" s="15" t="str">
        <x:v>Not stated in reviewed card</x:v>
      </x:c>
      <x:c r="P3137" s="15" t="str">
        <x:v>Not stated in reviewed card</x:v>
      </x:c>
      <x:c r="Q3137" s="15" t="str">
        <x:v>Advertised commercial storage/workshop premises with refurbished specification.</x:v>
      </x:c>
      <x:c r="R313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7" s="15" t="str">
        <x:v>https://www.zoopla.co.uk/to-rent/commercial/details/73404936/</x:v>
      </x:c>
      <x:c r="T3137" s="15" t="str">
        <x:v>https://www.zoopla.co.uk/to-rent/commercial/details/73404937/</x:v>
      </x:c>
      <x:c r="U3137" s="15" t="str">
        <x:v>https://www.rightmove.co.uk/properties/782660616696929#/?channel=COM_LET</x:v>
      </x:c>
      <x:c r="V3137" s="15" t="str">
        <x:v>London — Parkside Business Estate</x:v>
      </x:c>
      <x:c r="W3137" s="15" t="str">
        <x:v>Individual unit ≤15,000 sq ft</x:v>
      </x:c>
      <x:c r="X3137" s="13" t="n">
        <x:f>IF(N3137="Yes",L3137,0)</x:f>
        <x:v>18.034682080924856</x:v>
      </x:c>
      <x:c r="Y3137" s="14" t="n">
        <x:v>1</x:v>
      </x:c>
      <x:c r="Z3137" s="13" t="str">
        <x:v>Industrial / workshop / storage</x:v>
      </x:c>
    </x:row>
    <x:row r="3138" ht="75" customHeight="1">
      <x:c r="A3138" s="13" t="str">
        <x:v>SE2158</x:v>
      </x:c>
      <x:c r="B3138" s="15" t="str">
        <x:v>London</x:v>
      </x:c>
      <x:c r="C3138" s="15" t="str">
        <x:v>Deptford</x:v>
      </x:c>
      <x:c r="D3138" s="14"/>
      <x:c r="E3138" s="13" t="str">
        <x:v>Town</x:v>
      </x:c>
      <x:c r="F3138" s="15" t="str">
        <x:v>Parkside Business Estate</x:v>
      </x:c>
      <x:c r="G3138" s="15" t="str">
        <x:v>74 Parkside Business Estate, London, SE8 5HZ</x:v>
      </x:c>
      <x:c r="H3138" s="13" t="str">
        <x:v>Current</x:v>
      </x:c>
      <x:c r="I3138" s="14" t="n">
        <x:v>1350</x:v>
      </x:c>
      <x:c r="J3138" s="13" t="str">
        <x:f>IF(AND(ISNUMBER(I3138),I3138&gt;0),IF(I3138&lt;=1000,"1–1,000",IF(I3138&lt;=2500,"1,001–2,500",IF(I3138&lt;=5000,"2,501–5,000",IF(I3138&lt;=10000,"5,001–10,000","10,001–15,000")))),"1,001–2,500")</x:f>
        <x:v>1,001–2,500</x:v>
      </x:c>
      <x:c r="K3138" s="16" t="n">
        <x:v>24240</x:v>
      </x:c>
      <x:c r="L3138" s="43" t="n">
        <x:f>IF(AND(ISNUMBER(I3138),I3138&gt;0,ISNUMBER(K3138),K3138&gt;0),K3138/I3138,"n.a.")</x:f>
        <x:v>17.955555555555556</x:v>
      </x:c>
      <x:c r="M3138" s="43"/>
      <x:c r="N3138" s="13" t="str">
        <x:v>Yes</x:v>
      </x:c>
      <x:c r="O3138" s="15" t="str">
        <x:v>Not stated in reviewed card</x:v>
      </x:c>
      <x:c r="P3138" s="15" t="str">
        <x:v>Not stated in reviewed card</x:v>
      </x:c>
      <x:c r="Q3138" s="15" t="str">
        <x:v>Advertised industrial unit with refurbished specification.</x:v>
      </x:c>
      <x:c r="R3138"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8" s="15" t="str">
        <x:v>https://www.zoopla.co.uk/to-rent/commercial/details/74031750/</x:v>
      </x:c>
      <x:c r="T3138" s="15" t="str">
        <x:v>https://www.zoopla.co.uk/to-rent/commercial/details/74031754/</x:v>
      </x:c>
      <x:c r="U3138" s="15" t="str">
        <x:v>https://www.rightmove.co.uk/properties/773442874435409#/?channel=COM_LET</x:v>
      </x:c>
      <x:c r="V3138" s="15" t="str">
        <x:v>London — Parkside Business Estate</x:v>
      </x:c>
      <x:c r="W3138" s="15" t="str">
        <x:v>Individual unit ≤15,000 sq ft</x:v>
      </x:c>
      <x:c r="X3138" s="13" t="n">
        <x:f>IF(N3138="Yes",L3138,0)</x:f>
        <x:v>17.955555555555556</x:v>
      </x:c>
      <x:c r="Y3138" s="14" t="n">
        <x:v>1</x:v>
      </x:c>
      <x:c r="Z3138" s="13" t="str">
        <x:v>Industrial / workshop / storage</x:v>
      </x:c>
    </x:row>
    <x:row r="3139" ht="88" customHeight="1">
      <x:c r="A3139" s="13" t="str">
        <x:v>SE2159</x:v>
      </x:c>
      <x:c r="B3139" s="15" t="str">
        <x:v>London</x:v>
      </x:c>
      <x:c r="C3139" s="15" t="str">
        <x:v>Park Royal</x:v>
      </x:c>
      <x:c r="D3139" s="14"/>
      <x:c r="E3139" s="13" t="str">
        <x:v>Town</x:v>
      </x:c>
      <x:c r="F3139" s="15" t="str">
        <x:v>Peter James Enterprise Centre</x:v>
      </x:c>
      <x:c r="G3139" s="15" t="str">
        <x:v>8 Peter James Enterprise Centre, Park Royal Road, Park Royal, NW10 7LP</x:v>
      </x:c>
      <x:c r="H3139" s="13" t="str">
        <x:v>Uncertain</x:v>
      </x:c>
      <x:c r="I3139" s="14" t="n">
        <x:v>2286</x:v>
      </x:c>
      <x:c r="J3139" s="13" t="str">
        <x:f>IF(AND(ISNUMBER(I3139),I3139&gt;0),IF(I3139&lt;=1000,"1–1,000",IF(I3139&lt;=2500,"1,001–2,500",IF(I3139&lt;=5000,"2,501–5,000",IF(I3139&lt;=10000,"5,001–10,000","10,001–15,000")))),"1,001–2,500")</x:f>
        <x:v>1,001–2,500</x:v>
      </x:c>
      <x:c r="K3139" s="16" t="n">
        <x:v>39996</x:v>
      </x:c>
      <x:c r="L3139" s="43" t="n">
        <x:f>IF(AND(ISNUMBER(I3139),I3139&gt;0,ISNUMBER(K3139),K3139&gt;0),K3139/I3139,"n.a.")</x:f>
        <x:v>17.496062992125985</x:v>
      </x:c>
      <x:c r="M3139" s="43"/>
      <x:c r="N3139" s="13" t="str">
        <x:v>No</x:v>
      </x:c>
      <x:c r="O3139" s="15" t="str">
        <x:v>Not stated in reviewed card</x:v>
      </x:c>
      <x:c r="P3139" s="15" t="str">
        <x:v>Not stated in reviewed card</x:v>
      </x:c>
      <x:c r="Q3139" s="15" t="str">
        <x:v>Advertised industrial unit. Card provides limited specification.</x:v>
      </x:c>
      <x:c r="R3139"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39" s="15" t="str">
        <x:v>https://www.zoopla.co.uk/to-rent/commercial/details/72514162/</x:v>
      </x:c>
      <x:c r="T3139" s="15" t="str">
        <x:v>https://www.rightmove.co.uk/properties/778880949006624#/?channel=COM_LET</x:v>
      </x:c>
      <x:c r="U3139" s="15" t="str"/>
      <x:c r="V3139" s="15" t="str">
        <x:v>London — Peter James Enterprise Centre</x:v>
      </x:c>
      <x:c r="W3139" s="15" t="str">
        <x:v>Individual unit ≤15,000 sq ft</x:v>
      </x:c>
      <x:c r="X3139" s="13" t="n">
        <x:f>IF(N3139="Yes",L3139,0)</x:f>
        <x:v>0</x:v>
      </x:c>
      <x:c r="Y3139" s="14" t="n">
        <x:v>1</x:v>
      </x:c>
      <x:c r="Z3139" s="13" t="str">
        <x:v>Industrial / workshop / storage</x:v>
      </x:c>
    </x:row>
    <x:row r="3140" ht="62" customHeight="1">
      <x:c r="A3140" s="13" t="str">
        <x:v>SE2160</x:v>
      </x:c>
      <x:c r="B3140" s="15" t="str">
        <x:v>London</x:v>
      </x:c>
      <x:c r="C3140" s="15" t="str">
        <x:v>Enfield</x:v>
      </x:c>
      <x:c r="D3140" s="14"/>
      <x:c r="E3140" s="13" t="str">
        <x:v>Town</x:v>
      </x:c>
      <x:c r="F3140" s="15" t="str">
        <x:v>Plaza Business Centre</x:v>
      </x:c>
      <x:c r="G3140" s="15" t="str">
        <x:v>Unit 2, Plaza Business Centre, Stockingswater Lane, Enfield EN3</x:v>
      </x:c>
      <x:c r="H3140" s="13" t="str">
        <x:v>Current</x:v>
      </x:c>
      <x:c r="I3140" s="14" t="n">
        <x:v>10639</x:v>
      </x:c>
      <x:c r="J3140" s="13" t="str">
        <x:f>IF(AND(ISNUMBER(I3140),I3140&gt;0),IF(I3140&lt;=1000,"1–1,000",IF(I3140&lt;=2500,"1,001–2,500",IF(I3140&lt;=5000,"2,501–5,000",IF(I3140&lt;=10000,"5,001–10,000","10,001–15,000")))),"10,001–15,000")</x:f>
        <x:v>10,001–15,000</x:v>
      </x:c>
      <x:c r="K3140" s="16" t="n">
        <x:v>189996</x:v>
      </x:c>
      <x:c r="L3140" s="43" t="n">
        <x:f>IF(AND(ISNUMBER(I3140),I3140&gt;0,ISNUMBER(K3140),K3140&gt;0),K3140/I3140,"n.a.")</x:f>
        <x:v>17.85844534260739</x:v>
      </x:c>
      <x:c r="M3140" s="43"/>
      <x:c r="N3140" s="13" t="str">
        <x:v>Yes</x:v>
      </x:c>
      <x:c r="O3140" s="15" t="str">
        <x:v>Not stated in reviewed card</x:v>
      </x:c>
      <x:c r="P3140" s="15" t="str">
        <x:v>Not stated in reviewed card</x:v>
      </x:c>
      <x:c r="Q3140" s="15" t="str">
        <x:v>Advertised industrial unit with warehouse space, ancillary office accommodation, refurbished specification.</x:v>
      </x:c>
      <x:c r="R314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40" s="15" t="str">
        <x:v>https://www.zoopla.co.uk/to-rent/commercial/details/64587495/</x:v>
      </x:c>
      <x:c r="T3140" s="15" t="str"/>
      <x:c r="U3140" s="15" t="str"/>
      <x:c r="V3140" s="15" t="str">
        <x:v>London — Plaza Business Centre</x:v>
      </x:c>
      <x:c r="W3140" s="15" t="str">
        <x:v>Individual unit ≤15,000 sq ft</x:v>
      </x:c>
      <x:c r="X3140" s="13" t="n">
        <x:f>IF(N3140="Yes",L3140,0)</x:f>
        <x:v>17.85844534260739</x:v>
      </x:c>
      <x:c r="Y3140" s="14" t="n">
        <x:v>1</x:v>
      </x:c>
      <x:c r="Z3140" s="13" t="str">
        <x:v>Industrial / workshop / storage</x:v>
      </x:c>
    </x:row>
    <x:row r="3141" ht="62" customHeight="1">
      <x:c r="A3141" s="13" t="str">
        <x:v>SE2161</x:v>
      </x:c>
      <x:c r="B3141" s="15" t="str">
        <x:v>London</x:v>
      </x:c>
      <x:c r="C3141" s="15" t="str">
        <x:v>Poplar</x:v>
      </x:c>
      <x:c r="D3141" s="14"/>
      <x:c r="E3141" s="13" t="str">
        <x:v>Town</x:v>
      </x:c>
      <x:c r="F3141" s="15" t="str">
        <x:v>Poplar Business Park</x:v>
      </x:c>
      <x:c r="G3141" s="15" t="str">
        <x:v>Bloom Poplar, Unit C4-C9, Poplar Business Park, London, E14 9RL</x:v>
      </x:c>
      <x:c r="H3141" s="13" t="str">
        <x:v>Current</x:v>
      </x:c>
      <x:c r="I3141" s="14" t="n">
        <x:v>10430</x:v>
      </x:c>
      <x:c r="J3141" s="13" t="str">
        <x:f>IF(AND(ISNUMBER(I3141),I3141&gt;0),IF(I3141&lt;=1000,"1–1,000",IF(I3141&lt;=2500,"1,001–2,500",IF(I3141&lt;=5000,"2,501–5,000",IF(I3141&lt;=10000,"5,001–10,000","10,001–15,000")))),"10,001–15,000")</x:f>
        <x:v>10,001–15,000</x:v>
      </x:c>
      <x:c r="K3141" s="16"/>
      <x:c r="L3141" s="43" t="str">
        <x:f>IF(AND(ISNUMBER(I3141),I3141&gt;0,ISNUMBER(K3141),K3141&gt;0),K3141/I3141,"n.a.")</x:f>
        <x:v>n.a.</x:v>
      </x:c>
      <x:c r="M3141" s="43"/>
      <x:c r="N3141" s="13" t="str">
        <x:v>No</x:v>
      </x:c>
      <x:c r="O3141" s="15" t="str">
        <x:v>Not stated in reviewed card</x:v>
      </x:c>
      <x:c r="P3141" s="15" t="str">
        <x:v>Not stated in reviewed card</x:v>
      </x:c>
      <x:c r="Q3141" s="15" t="str">
        <x:v>Advertised industrial unit with refurbished specification.</x:v>
      </x:c>
      <x:c r="R314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1" s="15" t="str">
        <x:v>https://www.rightmove.co.uk/properties/766204239874160#/?channel=COM_LET</x:v>
      </x:c>
      <x:c r="T3141" s="15" t="str"/>
      <x:c r="U3141" s="15" t="str"/>
      <x:c r="V3141" s="15" t="str">
        <x:v>London — Poplar Business Park</x:v>
      </x:c>
      <x:c r="W3141" s="15" t="str">
        <x:v>Individual unit ≤15,000 sq ft</x:v>
      </x:c>
      <x:c r="X3141" s="13" t="n">
        <x:f>IF(N3141="Yes",L3141,0)</x:f>
        <x:v>0</x:v>
      </x:c>
      <x:c r="Y3141" s="14" t="n">
        <x:v>1</x:v>
      </x:c>
      <x:c r="Z3141" s="13" t="str">
        <x:v>Industrial / workshop / storage</x:v>
      </x:c>
    </x:row>
    <x:row r="3142" ht="62" customHeight="1">
      <x:c r="A3142" s="13" t="str">
        <x:v>SE2162</x:v>
      </x:c>
      <x:c r="B3142" s="15" t="str">
        <x:v>London</x:v>
      </x:c>
      <x:c r="C3142" s="15" t="str">
        <x:v>Poplar</x:v>
      </x:c>
      <x:c r="D3142" s="14"/>
      <x:c r="E3142" s="13" t="str">
        <x:v>Town</x:v>
      </x:c>
      <x:c r="F3142" s="15" t="str">
        <x:v>Poplar Business Park</x:v>
      </x:c>
      <x:c r="G3142" s="15" t="str">
        <x:v>Rear of Block A, Poplar Business Park, 10 Prestons Road, Poplar, London, E14 9RL</x:v>
      </x:c>
      <x:c r="H3142" s="13" t="str">
        <x:v>Current</x:v>
      </x:c>
      <x:c r="I3142" s="14" t="n">
        <x:v>9869</x:v>
      </x:c>
      <x:c r="J3142" s="13" t="str">
        <x:f>IF(AND(ISNUMBER(I3142),I3142&gt;0),IF(I3142&lt;=1000,"1–1,000",IF(I3142&lt;=2500,"1,001–2,500",IF(I3142&lt;=5000,"2,501–5,000",IF(I3142&lt;=10000,"5,001–10,000","10,001–15,000")))),"5,001–10,000")</x:f>
        <x:v>5,001–10,000</x:v>
      </x:c>
      <x:c r="K3142" s="16"/>
      <x:c r="L3142" s="43" t="str">
        <x:f>IF(AND(ISNUMBER(I3142),I3142&gt;0,ISNUMBER(K3142),K3142&gt;0),K3142/I3142,"n.a.")</x:f>
        <x:v>n.a.</x:v>
      </x:c>
      <x:c r="M3142" s="43"/>
      <x:c r="N3142" s="13" t="str">
        <x:v>No</x:v>
      </x:c>
      <x:c r="O3142" s="15" t="str">
        <x:v>Not stated in reviewed card</x:v>
      </x:c>
      <x:c r="P3142" s="15" t="str">
        <x:v>Not stated in reviewed card</x:v>
      </x:c>
      <x:c r="Q3142" s="15" t="str">
        <x:v>Advertised commercial storage/workshop premises. Card provides limited specification.</x:v>
      </x:c>
      <x:c r="R314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2" s="15" t="str">
        <x:v>https://www.zoopla.co.uk/to-rent/commercial/details/69786331/</x:v>
      </x:c>
      <x:c r="T3142" s="15" t="str">
        <x:v>https://www.rightmove.co.uk/properties/774605483256929#/?channel=COM_LET</x:v>
      </x:c>
      <x:c r="U3142" s="15" t="str"/>
      <x:c r="V3142" s="15" t="str">
        <x:v>London — Poplar Business Park</x:v>
      </x:c>
      <x:c r="W3142" s="15" t="str">
        <x:v>Individual unit ≤15,000 sq ft</x:v>
      </x:c>
      <x:c r="X3142" s="13" t="n">
        <x:f>IF(N3142="Yes",L3142,0)</x:f>
        <x:v>0</x:v>
      </x:c>
      <x:c r="Y3142" s="14" t="n">
        <x:v>1</x:v>
      </x:c>
      <x:c r="Z3142" s="13" t="str">
        <x:v>Industrial / workshop / storage</x:v>
      </x:c>
    </x:row>
    <x:row r="3143" ht="62" customHeight="1">
      <x:c r="A3143" s="13" t="str">
        <x:v>SE2163</x:v>
      </x:c>
      <x:c r="B3143" s="15" t="str">
        <x:v>London</x:v>
      </x:c>
      <x:c r="C3143" s="15" t="str">
        <x:v>Park Royal</x:v>
      </x:c>
      <x:c r="D3143" s="14"/>
      <x:c r="E3143" s="13" t="str">
        <x:v>Town</x:v>
      </x:c>
      <x:c r="F3143" s="15" t="str">
        <x:v>Powergate Business Park</x:v>
      </x:c>
      <x:c r="G3143" s="15" t="str">
        <x:v>Powergate Business Park, Park Royal, London, NW10 6PW</x:v>
      </x:c>
      <x:c r="H3143" s="13" t="str">
        <x:v>Current</x:v>
      </x:c>
      <x:c r="I3143" s="14" t="n">
        <x:v>11889</x:v>
      </x:c>
      <x:c r="J3143" s="13" t="str">
        <x:f>IF(AND(ISNUMBER(I3143),I3143&gt;0),IF(I3143&lt;=1000,"1–1,000",IF(I3143&lt;=2500,"1,001–2,500",IF(I3143&lt;=5000,"2,501–5,000",IF(I3143&lt;=10000,"5,001–10,000","10,001–15,000")))),"10,001–15,000")</x:f>
        <x:v>10,001–15,000</x:v>
      </x:c>
      <x:c r="K3143" s="16"/>
      <x:c r="L3143" s="43" t="str">
        <x:f>IF(AND(ISNUMBER(I3143),I3143&gt;0,ISNUMBER(K3143),K3143&gt;0),K3143/I3143,"n.a.")</x:f>
        <x:v>n.a.</x:v>
      </x:c>
      <x:c r="M3143" s="43"/>
      <x:c r="N3143" s="13" t="str">
        <x:v>No</x:v>
      </x:c>
      <x:c r="O3143" s="15" t="str">
        <x:v>minimum eaves height 15 external parking spaces Moder; eaves end-of-terrace warehouse unit on one of; 8.5m minimum eaves height 15 external parki</x:v>
      </x:c>
      <x:c r="P3143" s="15" t="str">
        <x:v>Not stated in reviewed card</x:v>
      </x:c>
      <x:c r="Q3143" s="15" t="str">
        <x:v>Advertised industrial unit with warehouse space, ancillary office accommodation, parking.</x:v>
      </x:c>
      <x:c r="R314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3" s="15" t="str">
        <x:v>https://www.zoopla.co.uk/to-rent/commercial/details/73033579/</x:v>
      </x:c>
      <x:c r="T3143" s="15" t="str">
        <x:v>https://www.rightmove.co.uk/properties/773386249256704#/?channel=COM_LET</x:v>
      </x:c>
      <x:c r="U3143" s="15" t="str"/>
      <x:c r="V3143" s="15" t="str">
        <x:v>London — Powergate Business Park</x:v>
      </x:c>
      <x:c r="W3143" s="15" t="str">
        <x:v>Individual unit ≤15,000 sq ft</x:v>
      </x:c>
      <x:c r="X3143" s="13" t="n">
        <x:f>IF(N3143="Yes",L3143,0)</x:f>
        <x:v>0</x:v>
      </x:c>
      <x:c r="Y3143" s="14" t="n">
        <x:v>1</x:v>
      </x:c>
      <x:c r="Z3143" s="13" t="str">
        <x:v>Industrial / workshop / storage</x:v>
      </x:c>
    </x:row>
    <x:row r="3144" ht="62" customHeight="1">
      <x:c r="A3144" s="13" t="str">
        <x:v>SE2164</x:v>
      </x:c>
      <x:c r="B3144" s="15" t="str">
        <x:v>London</x:v>
      </x:c>
      <x:c r="C3144" s="15" t="str">
        <x:v>Croydon</x:v>
      </x:c>
      <x:c r="D3144" s="14"/>
      <x:c r="E3144" s="13" t="str">
        <x:v>Town</x:v>
      </x:c>
      <x:c r="F3144" s="15" t="str">
        <x:v>Progress Business Park</x:v>
      </x:c>
      <x:c r="G3144" s="15" t="str">
        <x:v>Unit 6, Progress Business Park, Progress Way, Croydon, CR0 4XD</x:v>
      </x:c>
      <x:c r="H3144" s="13" t="str">
        <x:v>Current</x:v>
      </x:c>
      <x:c r="I3144" s="14" t="n">
        <x:v>1173</x:v>
      </x:c>
      <x:c r="J3144" s="13" t="str">
        <x:f>IF(AND(ISNUMBER(I3144),I3144&gt;0),IF(I3144&lt;=1000,"1–1,000",IF(I3144&lt;=2500,"1,001–2,500",IF(I3144&lt;=5000,"2,501–5,000",IF(I3144&lt;=10000,"5,001–10,000","10,001–15,000")))),"1,001–2,500")</x:f>
        <x:v>1,001–2,500</x:v>
      </x:c>
      <x:c r="K3144" s="16"/>
      <x:c r="L3144" s="43" t="str">
        <x:f>IF(AND(ISNUMBER(I3144),I3144&gt;0,ISNUMBER(K3144),K3144&gt;0),K3144/I3144,"n.a.")</x:f>
        <x:v>n.a.</x:v>
      </x:c>
      <x:c r="M3144" s="43"/>
      <x:c r="N3144" s="13" t="str">
        <x:v>No</x:v>
      </x:c>
      <x:c r="O3144" s="15" t="str">
        <x:v>Not stated in reviewed card</x:v>
      </x:c>
      <x:c r="P3144" s="15" t="str">
        <x:v>Not stated in reviewed card</x:v>
      </x:c>
      <x:c r="Q3144" s="15" t="str">
        <x:v>Advertised industrial unit with parking, secure/gated access, refurbished specification.</x:v>
      </x:c>
      <x:c r="R314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4" s="15" t="str">
        <x:v>https://www.rightmove.co.uk/properties/760906137668560#/?channel=COM_LET</x:v>
      </x:c>
      <x:c r="T3144" s="15" t="str"/>
      <x:c r="U3144" s="15" t="str"/>
      <x:c r="V3144" s="15" t="str">
        <x:v>London — Progress Business Park</x:v>
      </x:c>
      <x:c r="W3144" s="15" t="str">
        <x:v>Individual unit ≤15,000 sq ft</x:v>
      </x:c>
      <x:c r="X3144" s="13" t="n">
        <x:f>IF(N3144="Yes",L3144,0)</x:f>
        <x:v>0</x:v>
      </x:c>
      <x:c r="Y3144" s="14" t="n">
        <x:v>1</x:v>
      </x:c>
      <x:c r="Z3144" s="13" t="str">
        <x:v>Industrial / workshop / storage</x:v>
      </x:c>
    </x:row>
    <x:row r="3145" ht="62" customHeight="1">
      <x:c r="A3145" s="13" t="str">
        <x:v>SE2165</x:v>
      </x:c>
      <x:c r="B3145" s="15" t="str">
        <x:v>London</x:v>
      </x:c>
      <x:c r="C3145" s="15" t="str">
        <x:v>Croydon</x:v>
      </x:c>
      <x:c r="D3145" s="14"/>
      <x:c r="E3145" s="13" t="str">
        <x:v>Town</x:v>
      </x:c>
      <x:c r="F3145" s="15" t="str">
        <x:v>Progress Business Park</x:v>
      </x:c>
      <x:c r="G3145" s="15" t="str">
        <x:v>Unit 7, Progress Business Park, Progress Way, Croydon, CR0 4XD</x:v>
      </x:c>
      <x:c r="H3145" s="13" t="str">
        <x:v>Uncertain</x:v>
      </x:c>
      <x:c r="I3145" s="14" t="n">
        <x:v>2038</x:v>
      </x:c>
      <x:c r="J3145" s="13" t="str">
        <x:f>IF(AND(ISNUMBER(I3145),I3145&gt;0),IF(I3145&lt;=1000,"1–1,000",IF(I3145&lt;=2500,"1,001–2,500",IF(I3145&lt;=5000,"2,501–5,000",IF(I3145&lt;=10000,"5,001–10,000","10,001–15,000")))),"1,001–2,500")</x:f>
        <x:v>1,001–2,500</x:v>
      </x:c>
      <x:c r="K3145" s="16"/>
      <x:c r="L3145" s="43" t="str">
        <x:f>IF(AND(ISNUMBER(I3145),I3145&gt;0,ISNUMBER(K3145),K3145&gt;0),K3145/I3145,"n.a.")</x:f>
        <x:v>n.a.</x:v>
      </x:c>
      <x:c r="M3145" s="43"/>
      <x:c r="N3145" s="13" t="str">
        <x:v>No</x:v>
      </x:c>
      <x:c r="O3145" s="15" t="str">
        <x:v>Not stated in reviewed card</x:v>
      </x:c>
      <x:c r="P3145" s="15" t="str">
        <x:v>Not stated in reviewed card</x:v>
      </x:c>
      <x:c r="Q3145" s="15" t="str">
        <x:v>Advertised industrial unit with parking, secure/gated access, refurbished specification.</x:v>
      </x:c>
      <x:c r="R314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5" s="15" t="str">
        <x:v>https://www.rightmove.co.uk/properties/760904136798400#/?channel=COM_LET</x:v>
      </x:c>
      <x:c r="T3145" s="15" t="str"/>
      <x:c r="U3145" s="15" t="str"/>
      <x:c r="V3145" s="15" t="str">
        <x:v>London — Progress Business Park</x:v>
      </x:c>
      <x:c r="W3145" s="15" t="str">
        <x:v>Individual unit ≤15,000 sq ft</x:v>
      </x:c>
      <x:c r="X3145" s="13" t="n">
        <x:f>IF(N3145="Yes",L3145,0)</x:f>
        <x:v>0</x:v>
      </x:c>
      <x:c r="Y3145" s="14" t="n">
        <x:v>1</x:v>
      </x:c>
      <x:c r="Z3145" s="13" t="str">
        <x:v>Industrial / workshop / storage</x:v>
      </x:c>
    </x:row>
    <x:row r="3146" ht="62" customHeight="1">
      <x:c r="A3146" s="13" t="str">
        <x:v>SE2166</x:v>
      </x:c>
      <x:c r="B3146" s="15" t="str">
        <x:v>London</x:v>
      </x:c>
      <x:c r="C3146" s="15" t="str">
        <x:v>Croydon</x:v>
      </x:c>
      <x:c r="D3146" s="14"/>
      <x:c r="E3146" s="13" t="str">
        <x:v>Town</x:v>
      </x:c>
      <x:c r="F3146" s="15" t="str">
        <x:v>Progress Business Park</x:v>
      </x:c>
      <x:c r="G3146" s="15" t="str">
        <x:v>Unit 8, Progress Business Park, Progress Way, Croydon, CR0 4XD</x:v>
      </x:c>
      <x:c r="H3146" s="13" t="str">
        <x:v>Current</x:v>
      </x:c>
      <x:c r="I3146" s="14" t="n">
        <x:v>1173</x:v>
      </x:c>
      <x:c r="J3146" s="13" t="str">
        <x:f>IF(AND(ISNUMBER(I3146),I3146&gt;0),IF(I3146&lt;=1000,"1–1,000",IF(I3146&lt;=2500,"1,001–2,500",IF(I3146&lt;=5000,"2,501–5,000",IF(I3146&lt;=10000,"5,001–10,000","10,001–15,000")))),"1,001–2,500")</x:f>
        <x:v>1,001–2,500</x:v>
      </x:c>
      <x:c r="K3146" s="16"/>
      <x:c r="L3146" s="43" t="str">
        <x:f>IF(AND(ISNUMBER(I3146),I3146&gt;0,ISNUMBER(K3146),K3146&gt;0),K3146/I3146,"n.a.")</x:f>
        <x:v>n.a.</x:v>
      </x:c>
      <x:c r="M3146" s="43"/>
      <x:c r="N3146" s="13" t="str">
        <x:v>No</x:v>
      </x:c>
      <x:c r="O3146" s="15" t="str">
        <x:v>Not stated in reviewed card</x:v>
      </x:c>
      <x:c r="P3146" s="15" t="str">
        <x:v>Not stated in reviewed card</x:v>
      </x:c>
      <x:c r="Q3146" s="15" t="str">
        <x:v>Advertised industrial unit with parking, secure/gated access, refurbished specification.</x:v>
      </x:c>
      <x:c r="R314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6" s="15" t="str">
        <x:v>https://www.rightmove.co.uk/properties/760904094967248#/?channel=COM_LET</x:v>
      </x:c>
      <x:c r="T3146" s="15" t="str"/>
      <x:c r="U3146" s="15" t="str"/>
      <x:c r="V3146" s="15" t="str">
        <x:v>London — Progress Business Park</x:v>
      </x:c>
      <x:c r="W3146" s="15" t="str">
        <x:v>Individual unit ≤15,000 sq ft</x:v>
      </x:c>
      <x:c r="X3146" s="13" t="n">
        <x:f>IF(N3146="Yes",L3146,0)</x:f>
        <x:v>0</x:v>
      </x:c>
      <x:c r="Y3146" s="14" t="n">
        <x:v>1</x:v>
      </x:c>
      <x:c r="Z3146" s="13" t="str">
        <x:v>Industrial / workshop / storage</x:v>
      </x:c>
    </x:row>
    <x:row r="3147" ht="62" customHeight="1">
      <x:c r="A3147" s="13" t="str">
        <x:v>SE2167</x:v>
      </x:c>
      <x:c r="B3147" s="15" t="str">
        <x:v>London</x:v>
      </x:c>
      <x:c r="C3147" s="15" t="str">
        <x:v>Hayes</x:v>
      </x:c>
      <x:c r="D3147" s="14"/>
      <x:c r="E3147" s="13" t="str">
        <x:v>Town</x:v>
      </x:c>
      <x:c r="F3147" s="15" t="str">
        <x:v>Provident Industrial Estate</x:v>
      </x:c>
      <x:c r="G3147" s="15" t="str">
        <x:v>Unit 3 Provident Industrial Estate, Pump Lane, Hayes UB3</x:v>
      </x:c>
      <x:c r="H3147" s="13" t="str">
        <x:v>Current</x:v>
      </x:c>
      <x:c r="I3147" s="14" t="n">
        <x:v>6786</x:v>
      </x:c>
      <x:c r="J3147" s="13" t="str">
        <x:f>IF(AND(ISNUMBER(I3147),I3147&gt;0),IF(I3147&lt;=1000,"1–1,000",IF(I3147&lt;=2500,"1,001–2,500",IF(I3147&lt;=5000,"2,501–5,000",IF(I3147&lt;=10000,"5,001–10,000","10,001–15,000")))),"5,001–10,000")</x:f>
        <x:v>5,001–10,000</x:v>
      </x:c>
      <x:c r="K3147" s="16"/>
      <x:c r="L3147" s="43" t="str">
        <x:f>IF(AND(ISNUMBER(I3147),I3147&gt;0,ISNUMBER(K3147),K3147&gt;0),K3147/I3147,"n.a.")</x:f>
        <x:v>n.a.</x:v>
      </x:c>
      <x:c r="M3147" s="43"/>
      <x:c r="N3147" s="13" t="str">
        <x:v>No</x:v>
      </x:c>
      <x:c r="O3147" s="15" t="str">
        <x:v>Not stated in reviewed card</x:v>
      </x:c>
      <x:c r="P3147" s="15" t="str">
        <x:v>Not stated in reviewed card</x:v>
      </x:c>
      <x:c r="Q3147" s="15" t="str">
        <x:v>Advertised industrial unit with warehouse space.</x:v>
      </x:c>
      <x:c r="R314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7" s="15" t="str">
        <x:v>https://www.zoopla.co.uk/to-rent/commercial/details/73698588/</x:v>
      </x:c>
      <x:c r="T3147" s="15" t="str"/>
      <x:c r="U3147" s="15" t="str"/>
      <x:c r="V3147" s="15" t="str">
        <x:v>London — Provident Industrial Estate</x:v>
      </x:c>
      <x:c r="W3147" s="15" t="str">
        <x:v>Individual unit ≤15,000 sq ft</x:v>
      </x:c>
      <x:c r="X3147" s="13" t="n">
        <x:f>IF(N3147="Yes",L3147,0)</x:f>
        <x:v>0</x:v>
      </x:c>
      <x:c r="Y3147" s="14" t="n">
        <x:v>1</x:v>
      </x:c>
      <x:c r="Z3147" s="13" t="str">
        <x:v>Industrial / workshop / storage</x:v>
      </x:c>
    </x:row>
    <x:row r="3148" ht="75" customHeight="1">
      <x:c r="A3148" s="13" t="str">
        <x:v>SE2168</x:v>
      </x:c>
      <x:c r="B3148" s="15" t="str">
        <x:v>London</x:v>
      </x:c>
      <x:c r="C3148" s="15" t="str">
        <x:v>Hayes</x:v>
      </x:c>
      <x:c r="D3148" s="14"/>
      <x:c r="E3148" s="13" t="str">
        <x:v>Town</x:v>
      </x:c>
      <x:c r="F3148" s="15" t="str">
        <x:v>Pump Lane Industrial Estate</x:v>
      </x:c>
      <x:c r="G3148" s="15" t="str">
        <x:v>Unit 9 Chesterfield Way, Pump Lane Industrial Estate, Hayes UB3</x:v>
      </x:c>
      <x:c r="H3148" s="13" t="str">
        <x:v>Uncertain</x:v>
      </x:c>
      <x:c r="I3148" s="14"/>
      <x:c r="J3148" s="13" t="str">
        <x:f>IF(AND(ISNUMBER(I3148),I3148&gt;0),IF(I3148&lt;=1000,"1–1,000",IF(I3148&lt;=2500,"1,001–2,500",IF(I3148&lt;=5000,"2,501–5,000",IF(I3148&lt;=10000,"5,001–10,000","10,001–15,000")))),"Range crosses bands")</x:f>
        <x:v>Range crosses bands</x:v>
      </x:c>
      <x:c r="K3148" s="16"/>
      <x:c r="L3148" s="43" t="str">
        <x:f>IF(AND(ISNUMBER(I3148),I3148&gt;0,ISNUMBER(K3148),K3148&gt;0),K3148/I3148,"n.a.")</x:f>
        <x:v>n.a.</x:v>
      </x:c>
      <x:c r="M3148" s="43"/>
      <x:c r="N3148" s="13" t="str">
        <x:v>No</x:v>
      </x:c>
      <x:c r="O3148" s="15" t="str">
        <x:v>Not stated in reviewed card</x:v>
      </x:c>
      <x:c r="P3148" s="15" t="str">
        <x:v>Not stated in reviewed card</x:v>
      </x:c>
      <x:c r="Q3148" s="15" t="str">
        <x:v>Advertised industrial unit with refurbished specification.</x:v>
      </x:c>
      <x:c r="R3148"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48" s="15" t="str">
        <x:v>https://www.zoopla.co.uk/to-rent/commercial/details/74670791/</x:v>
      </x:c>
      <x:c r="T3148" s="15" t="str"/>
      <x:c r="U3148" s="15" t="str"/>
      <x:c r="V3148" s="15" t="str">
        <x:v>London — Pump Lane Industrial Estate</x:v>
      </x:c>
      <x:c r="W3148" s="15" t="str">
        <x:v>427–2,200 sq ft; exact unit area not stated</x:v>
      </x:c>
      <x:c r="X3148" s="13" t="n">
        <x:f>IF(N3148="Yes",L3148,0)</x:f>
        <x:v>0</x:v>
      </x:c>
      <x:c r="Y3148" s="14" t="n">
        <x:v>1</x:v>
      </x:c>
      <x:c r="Z3148" s="13" t="str">
        <x:v>Industrial / workshop / storage</x:v>
      </x:c>
    </x:row>
    <x:row r="3149" ht="75" customHeight="1">
      <x:c r="A3149" s="13" t="str">
        <x:v>SE2169</x:v>
      </x:c>
      <x:c r="B3149" s="15" t="str">
        <x:v>London</x:v>
      </x:c>
      <x:c r="C3149" s="15" t="str">
        <x:v>London (SW20)</x:v>
      </x:c>
      <x:c r="D3149" s="14"/>
      <x:c r="E3149" s="13" t="str">
        <x:v>Town</x:v>
      </x:c>
      <x:c r="F3149" s="15" t="str">
        <x:v>Rainbow Industrial Estate</x:v>
      </x:c>
      <x:c r="G3149" s="15" t="str">
        <x:v>Unit 103 Rainbow Industrial Estate, Raynes Park, SW20 0FT</x:v>
      </x:c>
      <x:c r="H3149" s="13" t="str">
        <x:v>Current</x:v>
      </x:c>
      <x:c r="I3149" s="14" t="n">
        <x:v>1374</x:v>
      </x:c>
      <x:c r="J3149" s="13" t="str">
        <x:f>IF(AND(ISNUMBER(I3149),I3149&gt;0),IF(I3149&lt;=1000,"1–1,000",IF(I3149&lt;=2500,"1,001–2,500",IF(I3149&lt;=5000,"2,501–5,000",IF(I3149&lt;=10000,"5,001–10,000","10,001–15,000")))),"1,001–2,500")</x:f>
        <x:v>1,001–2,500</x:v>
      </x:c>
      <x:c r="K3149" s="16" t="n">
        <x:v>48096</x:v>
      </x:c>
      <x:c r="L3149" s="43" t="n">
        <x:f>IF(AND(ISNUMBER(I3149),I3149&gt;0,ISNUMBER(K3149),K3149&gt;0),K3149/I3149,"n.a.")</x:f>
        <x:v>35.004366812227076</x:v>
      </x:c>
      <x:c r="M3149" s="43"/>
      <x:c r="N3149" s="13" t="str">
        <x:v>Yes</x:v>
      </x:c>
      <x:c r="O3149" s="15" t="str">
        <x:v>Not stated in reviewed card</x:v>
      </x:c>
      <x:c r="P3149" s="15" t="str">
        <x:v>Not stated in reviewed card</x:v>
      </x:c>
      <x:c r="Q3149" s="15" t="str">
        <x:v>Advertised industrial unit with warehouse space.</x:v>
      </x:c>
      <x:c r="R314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49" s="15" t="str">
        <x:v>https://www.zoopla.co.uk/to-rent/commercial/details/71037485/</x:v>
      </x:c>
      <x:c r="T3149" s="15" t="str">
        <x:v>https://www.rightmove.co.uk/properties/773361410680112#/?channel=COM_LET</x:v>
      </x:c>
      <x:c r="U3149" s="15" t="str"/>
      <x:c r="V3149" s="15" t="str">
        <x:v>London — Rainbow Industrial Estate</x:v>
      </x:c>
      <x:c r="W3149" s="15" t="str">
        <x:v>Individual unit ≤15,000 sq ft</x:v>
      </x:c>
      <x:c r="X3149" s="13" t="n">
        <x:f>IF(N3149="Yes",L3149,0)</x:f>
        <x:v>35.004366812227076</x:v>
      </x:c>
      <x:c r="Y3149" s="14" t="n">
        <x:v>1</x:v>
      </x:c>
      <x:c r="Z3149" s="13" t="str">
        <x:v>Industrial / workshop / storage</x:v>
      </x:c>
    </x:row>
    <x:row r="3150" ht="62" customHeight="1">
      <x:c r="A3150" s="13" t="str">
        <x:v>SE2170</x:v>
      </x:c>
      <x:c r="B3150" s="15" t="str">
        <x:v>London</x:v>
      </x:c>
      <x:c r="C3150" s="15" t="str">
        <x:v>London (SW20)</x:v>
      </x:c>
      <x:c r="D3150" s="14"/>
      <x:c r="E3150" s="13" t="str">
        <x:v>Town</x:v>
      </x:c>
      <x:c r="F3150" s="15" t="str">
        <x:v>Rainbow Industrial Park</x:v>
      </x:c>
      <x:c r="G3150" s="15" t="str">
        <x:v>Unit 103, Rainbow Industrial Park, Station Approach, London, Greater London, SW20 0FT</x:v>
      </x:c>
      <x:c r="H3150" s="13" t="str">
        <x:v>Current</x:v>
      </x:c>
      <x:c r="I3150" s="14" t="n">
        <x:v>1347</x:v>
      </x:c>
      <x:c r="J3150" s="13" t="str">
        <x:f>IF(AND(ISNUMBER(I3150),I3150&gt;0),IF(I3150&lt;=1000,"1–1,000",IF(I3150&lt;=2500,"1,001–2,500",IF(I3150&lt;=5000,"2,501–5,000",IF(I3150&lt;=10000,"5,001–10,000","10,001–15,000")))),"1,001–2,500")</x:f>
        <x:v>1,001–2,500</x:v>
      </x:c>
      <x:c r="K3150" s="16" t="n">
        <x:v>24000</x:v>
      </x:c>
      <x:c r="L3150" s="43" t="n">
        <x:f>IF(AND(ISNUMBER(I3150),I3150&gt;0,ISNUMBER(K3150),K3150&gt;0),K3150/I3150,"n.a.")</x:f>
        <x:v>17.817371937639198</x:v>
      </x:c>
      <x:c r="M3150" s="43"/>
      <x:c r="N3150" s="13" t="str">
        <x:v>Yes</x:v>
      </x:c>
      <x:c r="O3150" s="15" t="str">
        <x:v>clear eaves height of 6</x:v>
      </x:c>
      <x:c r="P3150" s="15" t="str">
        <x:v>2020 with level access roller shutter doors, minimum clear eaves height of 6.88m, three phase power, mezz</x:v>
      </x:c>
      <x:c r="Q3150" s="15" t="str">
        <x:v>Advertised industrial unit with mezzanine, parking, three-phase power.</x:v>
      </x:c>
      <x:c r="R315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0" s="15" t="str">
        <x:v>https://www.rightmove.co.uk/properties/762528802763409#/?channel=COM_LET</x:v>
      </x:c>
      <x:c r="T3150" s="15" t="str"/>
      <x:c r="U3150" s="15" t="str"/>
      <x:c r="V3150" s="15" t="str">
        <x:v>London — Rainbow Industrial Park</x:v>
      </x:c>
      <x:c r="W3150" s="15" t="str">
        <x:v>Individual unit ≤15,000 sq ft</x:v>
      </x:c>
      <x:c r="X3150" s="13" t="n">
        <x:f>IF(N3150="Yes",L3150,0)</x:f>
        <x:v>17.817371937639198</x:v>
      </x:c>
      <x:c r="Y3150" s="14" t="n">
        <x:v>1</x:v>
      </x:c>
      <x:c r="Z3150" s="13" t="str">
        <x:v>Industrial / workshop / storage</x:v>
      </x:c>
    </x:row>
    <x:row r="3151" ht="75" customHeight="1">
      <x:c r="A3151" s="13" t="str">
        <x:v>SE2171</x:v>
      </x:c>
      <x:c r="B3151" s="15" t="str">
        <x:v>London</x:v>
      </x:c>
      <x:c r="C3151" s="15" t="str">
        <x:v>Tolworth</x:v>
      </x:c>
      <x:c r="D3151" s="14"/>
      <x:c r="E3151" s="13" t="str">
        <x:v>Town</x:v>
      </x:c>
      <x:c r="F3151" s="15" t="str">
        <x:v>Red Lion Business Park</x:v>
      </x:c>
      <x:c r="G3151" s="15" t="str">
        <x:v>Unit 3, Red Lion Business Park, Tolworth KT6</x:v>
      </x:c>
      <x:c r="H3151" s="13" t="str">
        <x:v>Uncertain</x:v>
      </x:c>
      <x:c r="I3151" s="14" t="n">
        <x:v>2360</x:v>
      </x:c>
      <x:c r="J3151" s="13" t="str">
        <x:f>IF(AND(ISNUMBER(I3151),I3151&gt;0),IF(I3151&lt;=1000,"1–1,000",IF(I3151&lt;=2500,"1,001–2,500",IF(I3151&lt;=5000,"2,501–5,000",IF(I3151&lt;=10000,"5,001–10,000","10,001–15,000")))),"1,001–2,500")</x:f>
        <x:v>1,001–2,500</x:v>
      </x:c>
      <x:c r="K3151" s="16" t="n">
        <x:v>39996</x:v>
      </x:c>
      <x:c r="L3151" s="43" t="n">
        <x:f>IF(AND(ISNUMBER(I3151),I3151&gt;0,ISNUMBER(K3151),K3151&gt;0),K3151/I3151,"n.a.")</x:f>
        <x:v>16.947457627118645</x:v>
      </x:c>
      <x:c r="M3151" s="43"/>
      <x:c r="N3151" s="13" t="str">
        <x:v>No</x:v>
      </x:c>
      <x:c r="O3151" s="15" t="str">
        <x:v>Not stated in reviewed card</x:v>
      </x:c>
      <x:c r="P3151" s="15" t="str">
        <x:v>Not stated in reviewed card</x:v>
      </x:c>
      <x:c r="Q3151" s="15" t="str">
        <x:v>Advertised industrial unit with warehouse space, parking, refurbished specification.</x:v>
      </x:c>
      <x:c r="R3151"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1" s="15" t="str">
        <x:v>https://www.zoopla.co.uk/to-rent/commercial/details/74527819/</x:v>
      </x:c>
      <x:c r="T3151" s="15" t="str"/>
      <x:c r="U3151" s="15" t="str"/>
      <x:c r="V3151" s="15" t="str">
        <x:v>London — Red Lion Business Park</x:v>
      </x:c>
      <x:c r="W3151" s="15" t="str">
        <x:v>Individual unit ≤15,000 sq ft</x:v>
      </x:c>
      <x:c r="X3151" s="13" t="n">
        <x:f>IF(N3151="Yes",L3151,0)</x:f>
        <x:v>0</x:v>
      </x:c>
      <x:c r="Y3151" s="14" t="n">
        <x:v>1</x:v>
      </x:c>
      <x:c r="Z3151" s="13" t="str">
        <x:v>Industrial / workshop / storage</x:v>
      </x:c>
    </x:row>
    <x:row r="3152" ht="88" customHeight="1">
      <x:c r="A3152" s="13" t="str">
        <x:v>SE2172</x:v>
      </x:c>
      <x:c r="B3152" s="15" t="str">
        <x:v>London</x:v>
      </x:c>
      <x:c r="C3152" s="15" t="str">
        <x:v>Ilford</x:v>
      </x:c>
      <x:c r="D3152" s="14"/>
      <x:c r="E3152" s="13" t="str">
        <x:v>Town</x:v>
      </x:c>
      <x:c r="F3152" s="15" t="str">
        <x:v>Redbridge Enterprise Centre</x:v>
      </x:c>
      <x:c r="G3152" s="15" t="str">
        <x:v>Units 4 &amp; 5, Redbridge Enterprise Centre, Thompson Close, Ilford IG1</x:v>
      </x:c>
      <x:c r="H3152" s="13" t="str">
        <x:v>Current</x:v>
      </x:c>
      <x:c r="I3152" s="14" t="n">
        <x:v>2032</x:v>
      </x:c>
      <x:c r="J3152" s="13" t="str">
        <x:f>IF(AND(ISNUMBER(I3152),I3152&gt;0),IF(I3152&lt;=1000,"1–1,000",IF(I3152&lt;=2500,"1,001–2,500",IF(I3152&lt;=5000,"2,501–5,000",IF(I3152&lt;=10000,"5,001–10,000","10,001–15,000")))),"1,001–2,500")</x:f>
        <x:v>1,001–2,500</x:v>
      </x:c>
      <x:c r="K3152" s="16" t="n">
        <x:v>56892</x:v>
      </x:c>
      <x:c r="L3152" s="43" t="n">
        <x:f>IF(AND(ISNUMBER(I3152),I3152&gt;0,ISNUMBER(K3152),K3152&gt;0),K3152/I3152,"n.a.")</x:f>
        <x:v>27.998031496062993</x:v>
      </x:c>
      <x:c r="M3152" s="43"/>
      <x:c r="N3152" s="13" t="str">
        <x:v>Yes</x:v>
      </x:c>
      <x:c r="O3152" s="15" t="str">
        <x:v>Not stated in reviewed card</x:v>
      </x:c>
      <x:c r="P3152" s="15" t="str">
        <x:v>roller shutter</x:v>
      </x:c>
      <x:c r="Q3152" s="15" t="str">
        <x:v>Advertised industrial unit with parking.</x:v>
      </x:c>
      <x:c r="R315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152" s="15" t="str">
        <x:v>https://www.zoopla.co.uk/to-rent/commercial/details/73353505/</x:v>
      </x:c>
      <x:c r="T3152" s="15" t="str">
        <x:v>https://www.zoopla.co.uk/to-rent/commercial/details/73255754/</x:v>
      </x:c>
      <x:c r="U3152" s="15" t="str"/>
      <x:c r="V3152" s="15" t="str">
        <x:v>London — Redbridge Enterprise Centre</x:v>
      </x:c>
      <x:c r="W3152" s="15" t="str">
        <x:v>Individual unit ≤15,000 sq ft</x:v>
      </x:c>
      <x:c r="X3152" s="13" t="n">
        <x:f>IF(N3152="Yes",L3152,0)</x:f>
        <x:v>27.998031496062993</x:v>
      </x:c>
      <x:c r="Y3152" s="14" t="n">
        <x:v>1</x:v>
      </x:c>
      <x:c r="Z3152" s="13" t="str">
        <x:v>Industrial / workshop / storage</x:v>
      </x:c>
    </x:row>
    <x:row r="3153" ht="62" customHeight="1">
      <x:c r="A3153" s="13" t="str">
        <x:v>SE2173</x:v>
      </x:c>
      <x:c r="B3153" s="15" t="str">
        <x:v>London</x:v>
      </x:c>
      <x:c r="C3153" s="15" t="str">
        <x:v>Barking</x:v>
      </x:c>
      <x:c r="D3153" s="14"/>
      <x:c r="E3153" s="13" t="str">
        <x:v>Town</x:v>
      </x:c>
      <x:c r="F3153" s="15" t="str">
        <x:v>Renwick Industrial Estate</x:v>
      </x:c>
      <x:c r="G3153" s="15" t="str">
        <x:v>Renwick Industrial Estate, Renwick Road, Barking IG11</x:v>
      </x:c>
      <x:c r="H3153" s="13" t="str">
        <x:v>Current</x:v>
      </x:c>
      <x:c r="I3153" s="14" t="n">
        <x:v>12000</x:v>
      </x:c>
      <x:c r="J3153" s="13" t="str">
        <x:f>IF(AND(ISNUMBER(I3153),I3153&gt;0),IF(I3153&lt;=1000,"1–1,000",IF(I3153&lt;=2500,"1,001–2,500",IF(I3153&lt;=5000,"2,501–5,000",IF(I3153&lt;=10000,"5,001–10,000","10,001–15,000")))),"10,001–15,000")</x:f>
        <x:v>10,001–15,000</x:v>
      </x:c>
      <x:c r="K3153" s="16" t="n">
        <x:v>144000</x:v>
      </x:c>
      <x:c r="L3153" s="43" t="n">
        <x:f>IF(AND(ISNUMBER(I3153),I3153&gt;0,ISNUMBER(K3153),K3153&gt;0),K3153/I3153,"n.a.")</x:f>
        <x:v>12</x:v>
      </x:c>
      <x:c r="M3153" s="43"/>
      <x:c r="N3153" s="13" t="str">
        <x:v>Yes</x:v>
      </x:c>
      <x:c r="O3153" s="15" t="str">
        <x:v>Not stated in reviewed card</x:v>
      </x:c>
      <x:c r="P3153" s="15" t="str">
        <x:v>Not stated in reviewed card</x:v>
      </x:c>
      <x:c r="Q3153" s="15" t="str">
        <x:v>Advertised industrial unit with warehouse space, mezzanine.</x:v>
      </x:c>
      <x:c r="R315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3" s="15" t="str">
        <x:v>https://www.zoopla.co.uk/to-rent/commercial/details/73634037/</x:v>
      </x:c>
      <x:c r="T3153" s="15" t="str"/>
      <x:c r="U3153" s="15" t="str"/>
      <x:c r="V3153" s="15" t="str">
        <x:v>London — Renwick Industrial Estate</x:v>
      </x:c>
      <x:c r="W3153" s="15" t="str">
        <x:v>Individual unit ≤15,000 sq ft</x:v>
      </x:c>
      <x:c r="X3153" s="13" t="n">
        <x:f>IF(N3153="Yes",L3153,0)</x:f>
        <x:v>12</x:v>
      </x:c>
      <x:c r="Y3153" s="14" t="n">
        <x:v>1</x:v>
      </x:c>
      <x:c r="Z3153" s="13" t="str">
        <x:v>Industrial / workshop / storage</x:v>
      </x:c>
    </x:row>
    <x:row r="3154" ht="62" customHeight="1">
      <x:c r="A3154" s="13" t="str">
        <x:v>SE2174</x:v>
      </x:c>
      <x:c r="B3154" s="15" t="str">
        <x:v>London</x:v>
      </x:c>
      <x:c r="C3154" s="15" t="str">
        <x:v>Barking</x:v>
      </x:c>
      <x:c r="D3154" s="14"/>
      <x:c r="E3154" s="13" t="str">
        <x:v>Town</x:v>
      </x:c>
      <x:c r="F3154" s="15" t="str">
        <x:v>Renwick Industrial Estate</x:v>
      </x:c>
      <x:c r="G3154" s="15" t="str">
        <x:v>Renwick Industrial Estate, Renwick Road, Barking IG11</x:v>
      </x:c>
      <x:c r="H3154" s="13" t="str">
        <x:v>Current</x:v>
      </x:c>
      <x:c r="I3154" s="14" t="n">
        <x:v>4530</x:v>
      </x:c>
      <x:c r="J3154" s="13" t="str">
        <x:f>IF(AND(ISNUMBER(I3154),I3154&gt;0),IF(I3154&lt;=1000,"1–1,000",IF(I3154&lt;=2500,"1,001–2,500",IF(I3154&lt;=5000,"2,501–5,000",IF(I3154&lt;=10000,"5,001–10,000","10,001–15,000")))),"2,501–5,000")</x:f>
        <x:v>2,501–5,000</x:v>
      </x:c>
      <x:c r="K3154" s="16" t="n">
        <x:v>54000</x:v>
      </x:c>
      <x:c r="L3154" s="43" t="n">
        <x:f>IF(AND(ISNUMBER(I3154),I3154&gt;0,ISNUMBER(K3154),K3154&gt;0),K3154/I3154,"n.a.")</x:f>
        <x:v>11.920529801324504</x:v>
      </x:c>
      <x:c r="M3154" s="43"/>
      <x:c r="N3154" s="13" t="str">
        <x:v>Yes</x:v>
      </x:c>
      <x:c r="O3154" s="15" t="str">
        <x:v>Not stated in reviewed card</x:v>
      </x:c>
      <x:c r="P3154" s="15" t="str">
        <x:v>Not stated in reviewed card</x:v>
      </x:c>
      <x:c r="Q3154" s="15" t="str">
        <x:v>Advertised industrial unit with warehouse space.</x:v>
      </x:c>
      <x:c r="R315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4" s="15" t="str">
        <x:v>https://www.zoopla.co.uk/to-rent/commercial/details/73633947/</x:v>
      </x:c>
      <x:c r="T3154" s="15" t="str"/>
      <x:c r="U3154" s="15" t="str"/>
      <x:c r="V3154" s="15" t="str">
        <x:v>London — Renwick Industrial Estate</x:v>
      </x:c>
      <x:c r="W3154" s="15" t="str">
        <x:v>Individual unit ≤15,000 sq ft</x:v>
      </x:c>
      <x:c r="X3154" s="13" t="n">
        <x:f>IF(N3154="Yes",L3154,0)</x:f>
        <x:v>11.920529801324504</x:v>
      </x:c>
      <x:c r="Y3154" s="14" t="n">
        <x:v>1</x:v>
      </x:c>
      <x:c r="Z3154" s="13" t="str">
        <x:v>Industrial / workshop / storage</x:v>
      </x:c>
    </x:row>
    <x:row r="3155" ht="62" customHeight="1">
      <x:c r="A3155" s="13" t="str">
        <x:v>SE2175</x:v>
      </x:c>
      <x:c r="B3155" s="15" t="str">
        <x:v>London</x:v>
      </x:c>
      <x:c r="C3155" s="15" t="str">
        <x:v>Barking</x:v>
      </x:c>
      <x:c r="D3155" s="14"/>
      <x:c r="E3155" s="13" t="str">
        <x:v>Town</x:v>
      </x:c>
      <x:c r="F3155" s="15" t="str">
        <x:v>Renwick Industrial Estate</x:v>
      </x:c>
      <x:c r="G3155" s="15" t="str">
        <x:v>Renwick Industrial Estate, Renwick Road, Barking IG11</x:v>
      </x:c>
      <x:c r="H3155" s="13" t="str">
        <x:v>Current</x:v>
      </x:c>
      <x:c r="I3155" s="14" t="n">
        <x:v>2300</x:v>
      </x:c>
      <x:c r="J3155" s="13" t="str">
        <x:f>IF(AND(ISNUMBER(I3155),I3155&gt;0),IF(I3155&lt;=1000,"1–1,000",IF(I3155&lt;=2500,"1,001–2,500",IF(I3155&lt;=5000,"2,501–5,000",IF(I3155&lt;=10000,"5,001–10,000","10,001–15,000")))),"1,001–2,500")</x:f>
        <x:v>1,001–2,500</x:v>
      </x:c>
      <x:c r="K3155" s="16" t="n">
        <x:v>36000</x:v>
      </x:c>
      <x:c r="L3155" s="43" t="n">
        <x:f>IF(AND(ISNUMBER(I3155),I3155&gt;0,ISNUMBER(K3155),K3155&gt;0),K3155/I3155,"n.a.")</x:f>
        <x:v>15.652173913043478</x:v>
      </x:c>
      <x:c r="M3155" s="43"/>
      <x:c r="N3155" s="13" t="str">
        <x:v>Yes</x:v>
      </x:c>
      <x:c r="O3155" s="15" t="str">
        <x:v>Not stated in reviewed card</x:v>
      </x:c>
      <x:c r="P3155" s="15" t="str">
        <x:v>Not stated in reviewed card</x:v>
      </x:c>
      <x:c r="Q3155" s="15" t="str">
        <x:v>Advertised industrial unit with warehouse space.</x:v>
      </x:c>
      <x:c r="R315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5" s="15" t="str">
        <x:v>https://www.zoopla.co.uk/to-rent/commercial/details/73467480/</x:v>
      </x:c>
      <x:c r="T3155" s="15" t="str"/>
      <x:c r="U3155" s="15" t="str"/>
      <x:c r="V3155" s="15" t="str">
        <x:v>London — Renwick Industrial Estate</x:v>
      </x:c>
      <x:c r="W3155" s="15" t="str">
        <x:v>Individual unit ≤15,000 sq ft</x:v>
      </x:c>
      <x:c r="X3155" s="13" t="n">
        <x:f>IF(N3155="Yes",L3155,0)</x:f>
        <x:v>15.652173913043478</x:v>
      </x:c>
      <x:c r="Y3155" s="14" t="n">
        <x:v>1</x:v>
      </x:c>
      <x:c r="Z3155" s="13" t="str">
        <x:v>Industrial / workshop / storage</x:v>
      </x:c>
    </x:row>
    <x:row r="3156" ht="88" customHeight="1">
      <x:c r="A3156" s="13" t="str">
        <x:v>SE2176</x:v>
      </x:c>
      <x:c r="B3156" s="15" t="str">
        <x:v>London</x:v>
      </x:c>
      <x:c r="C3156" s="15" t="str">
        <x:v>Barking</x:v>
      </x:c>
      <x:c r="D3156" s="14"/>
      <x:c r="E3156" s="13" t="str">
        <x:v>Town</x:v>
      </x:c>
      <x:c r="F3156" s="15" t="str">
        <x:v>Renwick Industrial Estate</x:v>
      </x:c>
      <x:c r="G3156" s="15" t="str">
        <x:v>Renwick Industrial Estate, Renwick Road, Barking IG11</x:v>
      </x:c>
      <x:c r="H3156" s="13" t="str">
        <x:v>Current</x:v>
      </x:c>
      <x:c r="I3156" s="14" t="n">
        <x:v>6500</x:v>
      </x:c>
      <x:c r="J3156" s="13" t="str">
        <x:f>IF(AND(ISNUMBER(I3156),I3156&gt;0),IF(I3156&lt;=1000,"1–1,000",IF(I3156&lt;=2500,"1,001–2,500",IF(I3156&lt;=5000,"2,501–5,000",IF(I3156&lt;=10000,"5,001–10,000","10,001–15,000")))),"5,001–10,000")</x:f>
        <x:v>5,001–10,000</x:v>
      </x:c>
      <x:c r="K3156" s="16" t="n">
        <x:v>108000</x:v>
      </x:c>
      <x:c r="L3156" s="43" t="n">
        <x:f>IF(AND(ISNUMBER(I3156),I3156&gt;0,ISNUMBER(K3156),K3156&gt;0),K3156/I3156,"n.a.")</x:f>
        <x:v>16.615384615384617</x:v>
      </x:c>
      <x:c r="M3156" s="43"/>
      <x:c r="N3156" s="13" t="str">
        <x:v>No</x:v>
      </x:c>
      <x:c r="O3156" s="15" t="str">
        <x:v>Not stated in reviewed card</x:v>
      </x:c>
      <x:c r="P3156" s="15" t="str">
        <x:v>Not stated in reviewed card</x:v>
      </x:c>
      <x:c r="Q3156" s="15" t="str">
        <x:v>Advertised commercial storage/workshop premises with warehouse space.</x:v>
      </x:c>
      <x:c r="R3156" s="15" t="str">
        <x:v>Advertised to let 2 agent/portal adverts reconciled to one demise; no additional unit count. Conflicting advertised annual/annualised asks: £90,000, £108,000.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6" s="15" t="str">
        <x:v>https://www.zoopla.co.uk/to-rent/commercial/details/72649149/</x:v>
      </x:c>
      <x:c r="T3156" s="15" t="str">
        <x:v>https://www.zoopla.co.uk/to-rent/commercial/details/70899615/</x:v>
      </x:c>
      <x:c r="U3156" s="15" t="str"/>
      <x:c r="V3156" s="15" t="str">
        <x:v>London — Renwick Industrial Estate</x:v>
      </x:c>
      <x:c r="W3156" s="15" t="str">
        <x:v>Individual unit ≤15,000 sq ft</x:v>
      </x:c>
      <x:c r="X3156" s="13" t="n">
        <x:f>IF(N3156="Yes",L3156,0)</x:f>
        <x:v>0</x:v>
      </x:c>
      <x:c r="Y3156" s="14" t="n">
        <x:v>1</x:v>
      </x:c>
      <x:c r="Z3156" s="13" t="str">
        <x:v>Industrial / workshop / storage</x:v>
      </x:c>
    </x:row>
    <x:row r="3157" ht="75" customHeight="1">
      <x:c r="A3157" s="13" t="str">
        <x:v>SE2177</x:v>
      </x:c>
      <x:c r="B3157" s="15" t="str">
        <x:v>London</x:v>
      </x:c>
      <x:c r="C3157" s="15" t="str">
        <x:v>London (SW11)</x:v>
      </x:c>
      <x:c r="D3157" s="14"/>
      <x:c r="E3157" s="13" t="str">
        <x:v>Town</x:v>
      </x:c>
      <x:c r="F3157" s="15" t="str">
        <x:v>River Reach Business Park</x:v>
      </x:c>
      <x:c r="G3157" s="15" t="str">
        <x:v>Unit 2, River Reach Business Park, Gartons Way, London, SW11 3SX</x:v>
      </x:c>
      <x:c r="H3157" s="13" t="str">
        <x:v>Current</x:v>
      </x:c>
      <x:c r="I3157" s="14" t="n">
        <x:v>1932</x:v>
      </x:c>
      <x:c r="J3157" s="13" t="str">
        <x:f>IF(AND(ISNUMBER(I3157),I3157&gt;0),IF(I3157&lt;=1000,"1–1,000",IF(I3157&lt;=2500,"1,001–2,500",IF(I3157&lt;=5000,"2,501–5,000",IF(I3157&lt;=10000,"5,001–10,000","10,001–15,000")))),"1,001–2,500")</x:f>
        <x:v>1,001–2,500</x:v>
      </x:c>
      <x:c r="K3157" s="16" t="n">
        <x:v>48300</x:v>
      </x:c>
      <x:c r="L3157" s="43" t="n">
        <x:f>IF(AND(ISNUMBER(I3157),I3157&gt;0,ISNUMBER(K3157),K3157&gt;0),K3157/I3157,"n.a.")</x:f>
        <x:v>25</x:v>
      </x:c>
      <x:c r="M3157" s="43"/>
      <x:c r="N3157" s="13" t="str">
        <x:v>Yes</x:v>
      </x:c>
      <x:c r="O3157" s="15" t="str">
        <x:v>Not stated in reviewed card</x:v>
      </x:c>
      <x:c r="P3157" s="15" t="str">
        <x:v>Not stated in reviewed card</x:v>
      </x:c>
      <x:c r="Q3157" s="15" t="str">
        <x:v>Advertised industrial unit. Card provides limited specification.</x:v>
      </x:c>
      <x:c r="R315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7" s="15" t="str">
        <x:v>https://www.zoopla.co.uk/to-rent/commercial/details/72508149/</x:v>
      </x:c>
      <x:c r="T3157" s="15" t="str">
        <x:v>https://www.rightmove.co.uk/properties/173153966#/?channel=COM_LET</x:v>
      </x:c>
      <x:c r="U3157" s="15" t="str"/>
      <x:c r="V3157" s="15" t="str">
        <x:v>London — River Reach Business Park</x:v>
      </x:c>
      <x:c r="W3157" s="15" t="str">
        <x:v>Individual unit ≤15,000 sq ft</x:v>
      </x:c>
      <x:c r="X3157" s="13" t="n">
        <x:f>IF(N3157="Yes",L3157,0)</x:f>
        <x:v>25</x:v>
      </x:c>
      <x:c r="Y3157" s="14" t="n">
        <x:v>1</x:v>
      </x:c>
      <x:c r="Z3157" s="13" t="str">
        <x:v>Industrial / workshop / storage</x:v>
      </x:c>
    </x:row>
    <x:row r="3158" ht="62" customHeight="1">
      <x:c r="A3158" s="13" t="str">
        <x:v>SE2178</x:v>
      </x:c>
      <x:c r="B3158" s="15" t="str">
        <x:v>London</x:v>
      </x:c>
      <x:c r="C3158" s="15" t="str">
        <x:v>Enfield</x:v>
      </x:c>
      <x:c r="D3158" s="14"/>
      <x:c r="E3158" s="13" t="str">
        <x:v>Town</x:v>
      </x:c>
      <x:c r="F3158" s="15" t="str">
        <x:v>Riverwalk Business Park</x:v>
      </x:c>
      <x:c r="G3158" s="15" t="str">
        <x:v>Unit 16, Riverwalk Business Park, Riverwalk Road, Enfield, Greater London EN3</x:v>
      </x:c>
      <x:c r="H3158" s="13" t="str">
        <x:v>Current</x:v>
      </x:c>
      <x:c r="I3158" s="14" t="n">
        <x:v>2539</x:v>
      </x:c>
      <x:c r="J3158" s="13" t="str">
        <x:f>IF(AND(ISNUMBER(I3158),I3158&gt;0),IF(I3158&lt;=1000,"1–1,000",IF(I3158&lt;=2500,"1,001–2,500",IF(I3158&lt;=5000,"2,501–5,000",IF(I3158&lt;=10000,"5,001–10,000","10,001–15,000")))),"2,501–5,000")</x:f>
        <x:v>2,501–5,000</x:v>
      </x:c>
      <x:c r="K3158" s="16" t="n">
        <x:v>45996</x:v>
      </x:c>
      <x:c r="L3158" s="43" t="n">
        <x:f>IF(AND(ISNUMBER(I3158),I3158&gt;0,ISNUMBER(K3158),K3158&gt;0),K3158/I3158,"n.a.")</x:f>
        <x:v>18.11579361953525</x:v>
      </x:c>
      <x:c r="M3158" s="43"/>
      <x:c r="N3158" s="13" t="str">
        <x:v>Yes</x:v>
      </x:c>
      <x:c r="O3158" s="15" t="str">
        <x:v>Not stated in reviewed card</x:v>
      </x:c>
      <x:c r="P3158" s="15" t="str">
        <x:v>Not stated in reviewed card</x:v>
      </x:c>
      <x:c r="Q3158" s="15" t="str">
        <x:v>Advertised industrial unit with mezzanine.</x:v>
      </x:c>
      <x:c r="R315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8" s="15" t="str">
        <x:v>https://www.zoopla.co.uk/to-rent/commercial/details/68790413/</x:v>
      </x:c>
      <x:c r="T3158" s="15" t="str"/>
      <x:c r="U3158" s="15" t="str"/>
      <x:c r="V3158" s="15" t="str">
        <x:v>London — Riverwalk Business Park</x:v>
      </x:c>
      <x:c r="W3158" s="15" t="str">
        <x:v>Individual unit ≤15,000 sq ft</x:v>
      </x:c>
      <x:c r="X3158" s="13" t="n">
        <x:f>IF(N3158="Yes",L3158,0)</x:f>
        <x:v>18.11579361953525</x:v>
      </x:c>
      <x:c r="Y3158" s="14" t="n">
        <x:v>1</x:v>
      </x:c>
      <x:c r="Z3158" s="13" t="str">
        <x:v>Industrial / workshop / storage</x:v>
      </x:c>
    </x:row>
    <x:row r="3159" ht="62" customHeight="1">
      <x:c r="A3159" s="13" t="str">
        <x:v>SE2179</x:v>
      </x:c>
      <x:c r="B3159" s="15" t="str">
        <x:v>London</x:v>
      </x:c>
      <x:c r="C3159" s="15" t="str">
        <x:v>Croydon</x:v>
      </x:c>
      <x:c r="D3159" s="14"/>
      <x:c r="E3159" s="13" t="str">
        <x:v>Town</x:v>
      </x:c>
      <x:c r="F3159" s="15" t="str">
        <x:v>Roman Industrial Estate</x:v>
      </x:c>
      <x:c r="G3159" s="15" t="str">
        <x:v>Roman Industrial Estate, Tait Road, Croydon CR0</x:v>
      </x:c>
      <x:c r="H3159" s="13" t="str">
        <x:v>Current</x:v>
      </x:c>
      <x:c r="I3159" s="14" t="n">
        <x:v>1330</x:v>
      </x:c>
      <x:c r="J3159" s="13" t="str">
        <x:f>IF(AND(ISNUMBER(I3159),I3159&gt;0),IF(I3159&lt;=1000,"1–1,000",IF(I3159&lt;=2500,"1,001–2,500",IF(I3159&lt;=5000,"2,501–5,000",IF(I3159&lt;=10000,"5,001–10,000","10,001–15,000")))),"1,001–2,500")</x:f>
        <x:v>1,001–2,500</x:v>
      </x:c>
      <x:c r="K3159" s="16" t="n">
        <x:v>28620</x:v>
      </x:c>
      <x:c r="L3159" s="43" t="n">
        <x:f>IF(AND(ISNUMBER(I3159),I3159&gt;0,ISNUMBER(K3159),K3159&gt;0),K3159/I3159,"n.a.")</x:f>
        <x:v>21.518796992481203</x:v>
      </x:c>
      <x:c r="M3159" s="43"/>
      <x:c r="N3159" s="13" t="str">
        <x:v>Yes</x:v>
      </x:c>
      <x:c r="O3159" s="15" t="str">
        <x:v>Not stated in reviewed card</x:v>
      </x:c>
      <x:c r="P3159" s="15" t="str">
        <x:v>Not stated in reviewed card</x:v>
      </x:c>
      <x:c r="Q3159" s="15" t="str">
        <x:v>Advertised industrial unit. Card provides limited specification.</x:v>
      </x:c>
      <x:c r="R315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59" s="15" t="str">
        <x:v>https://www.zoopla.co.uk/to-rent/commercial/details/74558063/</x:v>
      </x:c>
      <x:c r="T3159" s="15" t="str"/>
      <x:c r="U3159" s="15" t="str"/>
      <x:c r="V3159" s="15" t="str">
        <x:v>London — Roman Industrial Estate</x:v>
      </x:c>
      <x:c r="W3159" s="15" t="str">
        <x:v>Individual unit ≤15,000 sq ft</x:v>
      </x:c>
      <x:c r="X3159" s="13" t="n">
        <x:f>IF(N3159="Yes",L3159,0)</x:f>
        <x:v>21.518796992481203</x:v>
      </x:c>
      <x:c r="Y3159" s="14" t="n">
        <x:v>1</x:v>
      </x:c>
      <x:c r="Z3159" s="13" t="str">
        <x:v>Industrial / workshop / storage</x:v>
      </x:c>
    </x:row>
    <x:row r="3160" ht="62" customHeight="1">
      <x:c r="A3160" s="13" t="str">
        <x:v>SE2180</x:v>
      </x:c>
      <x:c r="B3160" s="15" t="str">
        <x:v>London</x:v>
      </x:c>
      <x:c r="C3160" s="15" t="str">
        <x:v>Tottenham</x:v>
      </x:c>
      <x:c r="D3160" s="14"/>
      <x:c r="E3160" s="13" t="str">
        <x:v>Town</x:v>
      </x:c>
      <x:c r="F3160" s="15" t="str">
        <x:v>Rosebery Industrial Estate</x:v>
      </x:c>
      <x:c r="G3160" s="15" t="str">
        <x:v>Rosebery Industrial Estate, Tottenham N17</x:v>
      </x:c>
      <x:c r="H3160" s="13" t="str">
        <x:v>Current</x:v>
      </x:c>
      <x:c r="I3160" s="14" t="n">
        <x:v>1409</x:v>
      </x:c>
      <x:c r="J3160" s="13" t="str">
        <x:f>IF(AND(ISNUMBER(I3160),I3160&gt;0),IF(I3160&lt;=1000,"1–1,000",IF(I3160&lt;=2500,"1,001–2,500",IF(I3160&lt;=5000,"2,501–5,000",IF(I3160&lt;=10000,"5,001–10,000","10,001–15,000")))),"1,001–2,500")</x:f>
        <x:v>1,001–2,500</x:v>
      </x:c>
      <x:c r="K3160" s="16" t="n">
        <x:v>24996</x:v>
      </x:c>
      <x:c r="L3160" s="43" t="n">
        <x:f>IF(AND(ISNUMBER(I3160),I3160&gt;0,ISNUMBER(K3160),K3160&gt;0),K3160/I3160,"n.a.")</x:f>
        <x:v>17.740241305890702</x:v>
      </x:c>
      <x:c r="M3160" s="43"/>
      <x:c r="N3160" s="13" t="str">
        <x:v>Yes</x:v>
      </x:c>
      <x:c r="O3160" s="15" t="str">
        <x:v>Not stated in reviewed card</x:v>
      </x:c>
      <x:c r="P3160" s="15" t="str">
        <x:v>Not stated in reviewed card</x:v>
      </x:c>
      <x:c r="Q3160" s="15" t="str">
        <x:v>Advertised industrial unit. Card provides limited specification.</x:v>
      </x:c>
      <x:c r="R31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60" s="15" t="str">
        <x:v>https://www.zoopla.co.uk/to-rent/commercial/details/68555749/</x:v>
      </x:c>
      <x:c r="T3160" s="15" t="str"/>
      <x:c r="U3160" s="15" t="str"/>
      <x:c r="V3160" s="15" t="str">
        <x:v>London — Rosebery Industrial Estate</x:v>
      </x:c>
      <x:c r="W3160" s="15" t="str">
        <x:v>Individual unit ≤15,000 sq ft</x:v>
      </x:c>
      <x:c r="X3160" s="13" t="n">
        <x:f>IF(N3160="Yes",L3160,0)</x:f>
        <x:v>17.740241305890702</x:v>
      </x:c>
      <x:c r="Y3160" s="14" t="n">
        <x:v>1</x:v>
      </x:c>
      <x:c r="Z3160" s="13" t="str">
        <x:v>Industrial / workshop / storage</x:v>
      </x:c>
    </x:row>
    <x:row r="3161" ht="75" customHeight="1">
      <x:c r="A3161" s="13" t="str">
        <x:v>SE2181</x:v>
      </x:c>
      <x:c r="B3161" s="15" t="str">
        <x:v>London</x:v>
      </x:c>
      <x:c r="C3161" s="15" t="str">
        <x:v>Rotherhithe</x:v>
      </x:c>
      <x:c r="D3161" s="14"/>
      <x:c r="E3161" s="13" t="str">
        <x:v>Town</x:v>
      </x:c>
      <x:c r="F3161" s="15" t="str">
        <x:v>Rotherhithe Business Estate</x:v>
      </x:c>
      <x:c r="G3161" s="15" t="str">
        <x:v>11 Rotherhithe Business Estate, London, SE16 3EH</x:v>
      </x:c>
      <x:c r="H3161" s="13" t="str">
        <x:v>Current</x:v>
      </x:c>
      <x:c r="I3161" s="14" t="n">
        <x:v>1880</x:v>
      </x:c>
      <x:c r="J3161" s="13" t="str">
        <x:f>IF(AND(ISNUMBER(I3161),I3161&gt;0),IF(I3161&lt;=1000,"1–1,000",IF(I3161&lt;=2500,"1,001–2,500",IF(I3161&lt;=5000,"2,501–5,000",IF(I3161&lt;=10000,"5,001–10,000","10,001–15,000")))),"1,001–2,500")</x:f>
        <x:v>1,001–2,500</x:v>
      </x:c>
      <x:c r="K3161" s="16" t="n">
        <x:v>30000</x:v>
      </x:c>
      <x:c r="L3161" s="43" t="n">
        <x:f>IF(AND(ISNUMBER(I3161),I3161&gt;0,ISNUMBER(K3161),K3161&gt;0),K3161/I3161,"n.a.")</x:f>
        <x:v>15.957446808510639</x:v>
      </x:c>
      <x:c r="M3161" s="43"/>
      <x:c r="N3161" s="13" t="str">
        <x:v>Yes</x:v>
      </x:c>
      <x:c r="O3161" s="15" t="str">
        <x:v>Not stated in reviewed card</x:v>
      </x:c>
      <x:c r="P3161" s="15" t="str">
        <x:v>Not stated in reviewed card</x:v>
      </x:c>
      <x:c r="Q3161" s="15" t="str">
        <x:v>Advertised industrial unit with warehouse space.</x:v>
      </x:c>
      <x:c r="R3161"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61" s="15" t="str">
        <x:v>https://www.zoopla.co.uk/to-rent/commercial/details/72992138/</x:v>
      </x:c>
      <x:c r="T3161" s="15" t="str">
        <x:v>https://www.zoopla.co.uk/to-rent/commercial/details/72992139/</x:v>
      </x:c>
      <x:c r="U3161" s="15" t="str">
        <x:v>https://www.rightmove.co.uk/properties/773621662898544#/?channel=COM_LET</x:v>
      </x:c>
      <x:c r="V3161" s="15" t="str">
        <x:v>London — Rotherhithe Business Estate</x:v>
      </x:c>
      <x:c r="W3161" s="15" t="str">
        <x:v>Individual unit ≤15,000 sq ft</x:v>
      </x:c>
      <x:c r="X3161" s="13" t="n">
        <x:f>IF(N3161="Yes",L3161,0)</x:f>
        <x:v>15.957446808510639</x:v>
      </x:c>
      <x:c r="Y3161" s="14" t="n">
        <x:v>1</x:v>
      </x:c>
      <x:c r="Z3161" s="13" t="str">
        <x:v>Industrial / workshop / storage</x:v>
      </x:c>
    </x:row>
    <x:row r="3162" ht="62" customHeight="1">
      <x:c r="A3162" s="13" t="str">
        <x:v>SE2182</x:v>
      </x:c>
      <x:c r="B3162" s="15" t="str">
        <x:v>London</x:v>
      </x:c>
      <x:c r="C3162" s="15" t="str">
        <x:v>Sidcup</x:v>
      </x:c>
      <x:c r="D3162" s="14"/>
      <x:c r="E3162" s="13" t="str">
        <x:v>Town</x:v>
      </x:c>
      <x:c r="F3162" s="15" t="str">
        <x:v>Ruxley Corner Industrial Estate</x:v>
      </x:c>
      <x:c r="G3162" s="15" t="str">
        <x:v>Ruxley Corner Industrial Estate, Edgington Way, Sidcup DA14</x:v>
      </x:c>
      <x:c r="H3162" s="13" t="str">
        <x:v>Uncertain</x:v>
      </x:c>
      <x:c r="I3162" s="14" t="n">
        <x:v>11762</x:v>
      </x:c>
      <x:c r="J3162" s="13" t="str">
        <x:f>IF(AND(ISNUMBER(I3162),I3162&gt;0),IF(I3162&lt;=1000,"1–1,000",IF(I3162&lt;=2500,"1,001–2,500",IF(I3162&lt;=5000,"2,501–5,000",IF(I3162&lt;=10000,"5,001–10,000","10,001–15,000")))),"10,001–15,000")</x:f>
        <x:v>10,001–15,000</x:v>
      </x:c>
      <x:c r="K3162" s="16"/>
      <x:c r="L3162" s="43" t="str">
        <x:f>IF(AND(ISNUMBER(I3162),I3162&gt;0,ISNUMBER(K3162),K3162&gt;0),K3162/I3162,"n.a.")</x:f>
        <x:v>n.a.</x:v>
      </x:c>
      <x:c r="M3162" s="43"/>
      <x:c r="N3162" s="13" t="str">
        <x:v>No</x:v>
      </x:c>
      <x:c r="O3162" s="15" t="str">
        <x:v>Not stated in reviewed card</x:v>
      </x:c>
      <x:c r="P3162" s="15" t="str">
        <x:v>Not stated in reviewed card</x:v>
      </x:c>
      <x:c r="Q3162" s="15" t="str">
        <x:v>Advertised industrial unit with warehouse space.</x:v>
      </x:c>
      <x:c r="R3162"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62" s="15" t="str">
        <x:v>https://www.zoopla.co.uk/to-rent/commercial/details/57092347/</x:v>
      </x:c>
      <x:c r="T3162" s="15" t="str"/>
      <x:c r="U3162" s="15" t="str"/>
      <x:c r="V3162" s="15" t="str">
        <x:v>London — Ruxley Corner Industrial Estate</x:v>
      </x:c>
      <x:c r="W3162" s="15" t="str">
        <x:v>Individual unit ≤15,000 sq ft</x:v>
      </x:c>
      <x:c r="X3162" s="13" t="n">
        <x:f>IF(N3162="Yes",L3162,0)</x:f>
        <x:v>0</x:v>
      </x:c>
      <x:c r="Y3162" s="14" t="n">
        <x:v>1</x:v>
      </x:c>
      <x:c r="Z3162" s="13" t="str">
        <x:v>Industrial / workshop / storage</x:v>
      </x:c>
    </x:row>
    <x:row r="3163" ht="62" customHeight="1">
      <x:c r="A3163" s="13" t="str">
        <x:v>SE2183</x:v>
      </x:c>
      <x:c r="B3163" s="15" t="str">
        <x:v>London</x:v>
      </x:c>
      <x:c r="C3163" s="15" t="str">
        <x:v>Sidcup</x:v>
      </x:c>
      <x:c r="D3163" s="14"/>
      <x:c r="E3163" s="13" t="str">
        <x:v>Town</x:v>
      </x:c>
      <x:c r="F3163" s="15" t="str">
        <x:v>Ruxley Corner Industrial Estate</x:v>
      </x:c>
      <x:c r="G3163" s="15" t="str">
        <x:v>Ruxley Corner Industrial Estate, Edgington Way, Sidcup DA14</x:v>
      </x:c>
      <x:c r="H3163" s="13" t="str">
        <x:v>Uncertain</x:v>
      </x:c>
      <x:c r="I3163" s="14" t="n">
        <x:v>3500</x:v>
      </x:c>
      <x:c r="J3163" s="13" t="str">
        <x:f>IF(AND(ISNUMBER(I3163),I3163&gt;0),IF(I3163&lt;=1000,"1–1,000",IF(I3163&lt;=2500,"1,001–2,500",IF(I3163&lt;=5000,"2,501–5,000",IF(I3163&lt;=10000,"5,001–10,000","10,001–15,000")))),"2,501–5,000")</x:f>
        <x:v>2,501–5,000</x:v>
      </x:c>
      <x:c r="K3163" s="16"/>
      <x:c r="L3163" s="43" t="str">
        <x:f>IF(AND(ISNUMBER(I3163),I3163&gt;0,ISNUMBER(K3163),K3163&gt;0),K3163/I3163,"n.a.")</x:f>
        <x:v>n.a.</x:v>
      </x:c>
      <x:c r="M3163" s="43"/>
      <x:c r="N3163" s="13" t="str">
        <x:v>No</x:v>
      </x:c>
      <x:c r="O3163" s="15" t="str">
        <x:v>Not stated in reviewed card</x:v>
      </x:c>
      <x:c r="P3163" s="15" t="str">
        <x:v>Not stated in reviewed card</x:v>
      </x:c>
      <x:c r="Q3163" s="15" t="str">
        <x:v>Advertised industrial unit. Card provides limited specification.</x:v>
      </x:c>
      <x:c r="R3163"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63" s="15" t="str">
        <x:v>https://www.zoopla.co.uk/to-rent/commercial/details/40485863/</x:v>
      </x:c>
      <x:c r="T3163" s="15" t="str"/>
      <x:c r="U3163" s="15" t="str"/>
      <x:c r="V3163" s="15" t="str">
        <x:v>London — Ruxley Corner Industrial Estate</x:v>
      </x:c>
      <x:c r="W3163" s="15" t="str">
        <x:v>Individual unit ≤15,000 sq ft</x:v>
      </x:c>
      <x:c r="X3163" s="13" t="n">
        <x:f>IF(N3163="Yes",L3163,0)</x:f>
        <x:v>0</x:v>
      </x:c>
      <x:c r="Y3163" s="14" t="n">
        <x:v>1</x:v>
      </x:c>
      <x:c r="Z3163" s="13" t="str">
        <x:v>Industrial / workshop / storage</x:v>
      </x:c>
    </x:row>
    <x:row r="3164" ht="62" customHeight="1">
      <x:c r="A3164" s="13" t="str">
        <x:v>SE2184</x:v>
      </x:c>
      <x:c r="B3164" s="15" t="str">
        <x:v>London</x:v>
      </x:c>
      <x:c r="C3164" s="15" t="str">
        <x:v>Greenford</x:v>
      </x:c>
      <x:c r="D3164" s="14"/>
      <x:c r="E3164" s="13" t="str">
        <x:v>Town</x:v>
      </x:c>
      <x:c r="F3164" s="15" t="str">
        <x:v>Sabichi Business Centre</x:v>
      </x:c>
      <x:c r="G3164" s="15" t="str">
        <x:v>Sabichi Business Centre, Wadsworth Road, Perivale, Greenford UB6</x:v>
      </x:c>
      <x:c r="H3164" s="13" t="str">
        <x:v>Current</x:v>
      </x:c>
      <x:c r="I3164" s="14" t="n">
        <x:v>1020</x:v>
      </x:c>
      <x:c r="J3164" s="13" t="str">
        <x:f>IF(AND(ISNUMBER(I3164),I3164&gt;0),IF(I3164&lt;=1000,"1–1,000",IF(I3164&lt;=2500,"1,001–2,500",IF(I3164&lt;=5000,"2,501–5,000",IF(I3164&lt;=10000,"5,001–10,000","10,001–15,000")))),"1,001–2,500")</x:f>
        <x:v>1,001–2,500</x:v>
      </x:c>
      <x:c r="K3164" s="16" t="n">
        <x:v>21600</x:v>
      </x:c>
      <x:c r="L3164" s="43" t="n">
        <x:f>IF(AND(ISNUMBER(I3164),I3164&gt;0,ISNUMBER(K3164),K3164&gt;0),K3164/I3164,"n.a.")</x:f>
        <x:v>21.176470588235293</x:v>
      </x:c>
      <x:c r="M3164" s="43"/>
      <x:c r="N3164" s="13" t="str">
        <x:v>Yes</x:v>
      </x:c>
      <x:c r="O3164" s="15" t="str">
        <x:v>ceiling height, level loading area 12</x:v>
      </x:c>
      <x:c r="P3164" s="15" t="str">
        <x:v>Electric shutter</x:v>
      </x:c>
      <x:c r="Q3164" s="15" t="str">
        <x:v>Advertised industrial unit with warehouse space.</x:v>
      </x:c>
      <x:c r="R316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64" s="15" t="str">
        <x:v>https://www.zoopla.co.uk/to-rent/commercial/details/74503696/</x:v>
      </x:c>
      <x:c r="T3164" s="15" t="str"/>
      <x:c r="U3164" s="15" t="str"/>
      <x:c r="V3164" s="15" t="str">
        <x:v>London — Sabichi Business Centre</x:v>
      </x:c>
      <x:c r="W3164" s="15" t="str">
        <x:v>Individual unit ≤15,000 sq ft</x:v>
      </x:c>
      <x:c r="X3164" s="13" t="n">
        <x:f>IF(N3164="Yes",L3164,0)</x:f>
        <x:v>21.176470588235293</x:v>
      </x:c>
      <x:c r="Y3164" s="14" t="n">
        <x:v>1</x:v>
      </x:c>
      <x:c r="Z3164" s="13" t="str">
        <x:v>Industrial / workshop / storage</x:v>
      </x:c>
    </x:row>
    <x:row r="3165" ht="88" customHeight="1">
      <x:c r="A3165" s="13" t="str">
        <x:v>SE2185</x:v>
      </x:c>
      <x:c r="B3165" s="15" t="str">
        <x:v>London</x:v>
      </x:c>
      <x:c r="C3165" s="15" t="str">
        <x:v>Hampton</x:v>
      </x:c>
      <x:c r="D3165" s="14"/>
      <x:c r="E3165" s="13" t="str">
        <x:v>Town</x:v>
      </x:c>
      <x:c r="F3165" s="15" t="str">
        <x:v>Sandfield Industrial Estate</x:v>
      </x:c>
      <x:c r="G3165" s="15" t="str">
        <x:v>Unit C Sandfield Industrial Estate, Oldfield Road, Hampton TW12</x:v>
      </x:c>
      <x:c r="H3165" s="13" t="str">
        <x:v>Uncertain</x:v>
      </x:c>
      <x:c r="I3165" s="14"/>
      <x:c r="J3165" s="13" t="str">
        <x:f>IF(AND(ISNUMBER(I3165),I3165&gt;0),IF(I3165&lt;=1000,"1–1,000",IF(I3165&lt;=2500,"1,001–2,500",IF(I3165&lt;=5000,"2,501–5,000",IF(I3165&lt;=10000,"5,001–10,000","10,001–15,000")))),"Range crosses bands")</x:f>
        <x:v>Range crosses bands</x:v>
      </x:c>
      <x:c r="K3165" s="16"/>
      <x:c r="L3165" s="43" t="str">
        <x:f>IF(AND(ISNUMBER(I3165),I3165&gt;0,ISNUMBER(K3165),K3165&gt;0),K3165/I3165,"n.a.")</x:f>
        <x:v>n.a.</x:v>
      </x:c>
      <x:c r="M3165" s="43"/>
      <x:c r="N3165" s="13" t="str">
        <x:v>No</x:v>
      </x:c>
      <x:c r="O3165" s="15" t="str">
        <x:v>Not stated in reviewed card</x:v>
      </x:c>
      <x:c r="P3165" s="15" t="str">
        <x:v>Not stated in reviewed card</x:v>
      </x:c>
      <x:c r="Q3165" s="15" t="str">
        <x:v>Advertised industrial unit with trade counter use, refurbished specification.</x:v>
      </x:c>
      <x:c r="R3165" s="15" t="str">
        <x:v>Uncertain 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65" s="15" t="str">
        <x:v>https://www.zoopla.co.uk/to-rent/commercial/details/71922421/</x:v>
      </x:c>
      <x:c r="T3165" s="15" t="str"/>
      <x:c r="U3165" s="15" t="str"/>
      <x:c r="V3165" s="15" t="str">
        <x:v>London — Sandfield Industrial Estate</x:v>
      </x:c>
      <x:c r="W3165" s="15" t="str">
        <x:v>2,091–6,417 sq ft; exact unit area not stated</x:v>
      </x:c>
      <x:c r="X3165" s="13" t="n">
        <x:f>IF(N3165="Yes",L3165,0)</x:f>
        <x:v>0</x:v>
      </x:c>
      <x:c r="Y3165" s="14" t="n">
        <x:v>1</x:v>
      </x:c>
      <x:c r="Z3165" s="13" t="str">
        <x:v>Industrial / workshop / storage</x:v>
      </x:c>
    </x:row>
    <x:row r="3166" ht="88" customHeight="1">
      <x:c r="A3166" s="13" t="str">
        <x:v>SE2186</x:v>
      </x:c>
      <x:c r="B3166" s="15" t="str">
        <x:v>London</x:v>
      </x:c>
      <x:c r="C3166" s="15" t="str">
        <x:v>Greenford</x:v>
      </x:c>
      <x:c r="D3166" s="14"/>
      <x:c r="E3166" s="13" t="str">
        <x:v>Town</x:v>
      </x:c>
      <x:c r="F3166" s="15" t="str">
        <x:v>Segro Metropolitan Park</x:v>
      </x:c>
      <x:c r="G3166" s="15" t="str">
        <x:v>Unit 11, Segro Metropolitan Park, Greenford UB6</x:v>
      </x:c>
      <x:c r="H3166" s="13" t="str">
        <x:v>Uncertain</x:v>
      </x:c>
      <x:c r="I3166" s="14"/>
      <x:c r="J3166" s="13" t="str">
        <x:f>IF(AND(ISNUMBER(I3166),I3166&gt;0),IF(I3166&lt;=1000,"1–1,000",IF(I3166&lt;=2500,"1,001–2,500",IF(I3166&lt;=5000,"2,501–5,000",IF(I3166&lt;=10000,"5,001–10,000","10,001–15,000")))),"2,501–5,000")</x:f>
        <x:v>2,501–5,000</x:v>
      </x:c>
      <x:c r="K3166" s="16" t="n">
        <x:v>103260</x:v>
      </x:c>
      <x:c r="L3166" s="43" t="str">
        <x:f>IF(AND(ISNUMBER(I3166),I3166&gt;0,ISNUMBER(K3166),K3166&gt;0),K3166/I3166,"n.a.")</x:f>
        <x:v>n.a.</x:v>
      </x:c>
      <x:c r="M3166" s="43"/>
      <x:c r="N3166" s="13" t="str">
        <x:v>No</x:v>
      </x:c>
      <x:c r="O3166" s="15" t="str">
        <x:v>Not stated in reviewed card</x:v>
      </x:c>
      <x:c r="P3166" s="15" t="str">
        <x:v>Not stated in reviewed card</x:v>
      </x:c>
      <x:c r="Q3166" s="15" t="str">
        <x:v>Advertised industrial unit with warehouse space, secure/gated access.</x:v>
      </x:c>
      <x:c r="R3166" s="15" t="str">
        <x:v>Uncertain Conflicting exact areas across adverts: 3422, 3442 sqft; no exact figure selected. Bounds record observed figures, not an offered subdivision range.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66" s="15" t="str">
        <x:v>https://www.zoopla.co.uk/to-rent/commercial/details/71343606/</x:v>
      </x:c>
      <x:c r="T3166" s="15" t="str">
        <x:v>https://www.zoopla.co.uk/to-rent/commercial/details/70743738/</x:v>
      </x:c>
      <x:c r="U3166" s="15" t="str"/>
      <x:c r="V3166" s="15" t="str">
        <x:v>London — Segro Metropolitan Park</x:v>
      </x:c>
      <x:c r="W3166" s="15" t="str">
        <x:v>3,422–3,442 sq ft; exact unit area not stated</x:v>
      </x:c>
      <x:c r="X3166" s="13" t="n">
        <x:f>IF(N3166="Yes",L3166,0)</x:f>
        <x:v>0</x:v>
      </x:c>
      <x:c r="Y3166" s="14" t="n">
        <x:v>1</x:v>
      </x:c>
      <x:c r="Z3166" s="13" t="str">
        <x:v>Industrial / workshop / storage</x:v>
      </x:c>
    </x:row>
    <x:row r="3167" ht="62" customHeight="1">
      <x:c r="A3167" s="13" t="str">
        <x:v>SE2187</x:v>
      </x:c>
      <x:c r="B3167" s="15" t="str">
        <x:v>London</x:v>
      </x:c>
      <x:c r="C3167" s="15" t="str">
        <x:v>Greenford</x:v>
      </x:c>
      <x:c r="D3167" s="14"/>
      <x:c r="E3167" s="13" t="str">
        <x:v>Town</x:v>
      </x:c>
      <x:c r="F3167" s="15" t="str">
        <x:v>Segro Metropolitan Park</x:v>
      </x:c>
      <x:c r="G3167" s="15" t="str">
        <x:v>Unit 12, Segro Metropolitan Park, Greenford UB6</x:v>
      </x:c>
      <x:c r="H3167" s="13" t="str">
        <x:v>Current</x:v>
      </x:c>
      <x:c r="I3167" s="14" t="n">
        <x:v>2711</x:v>
      </x:c>
      <x:c r="J3167" s="13" t="str">
        <x:f>IF(AND(ISNUMBER(I3167),I3167&gt;0),IF(I3167&lt;=1000,"1–1,000",IF(I3167&lt;=2500,"1,001–2,500",IF(I3167&lt;=5000,"2,501–5,000",IF(I3167&lt;=10000,"5,001–10,000","10,001–15,000")))),"2,501–5,000")</x:f>
        <x:v>2,501–5,000</x:v>
      </x:c>
      <x:c r="K3167" s="16"/>
      <x:c r="L3167" s="43" t="str">
        <x:f>IF(AND(ISNUMBER(I3167),I3167&gt;0,ISNUMBER(K3167),K3167&gt;0),K3167/I3167,"n.a.")</x:f>
        <x:v>n.a.</x:v>
      </x:c>
      <x:c r="M3167" s="43"/>
      <x:c r="N3167" s="13" t="str">
        <x:v>No</x:v>
      </x:c>
      <x:c r="O3167" s="15" t="str">
        <x:v>Not stated in reviewed card</x:v>
      </x:c>
      <x:c r="P3167" s="15" t="str">
        <x:v>Not stated in reviewed card</x:v>
      </x:c>
      <x:c r="Q3167" s="15" t="str">
        <x:v>Advertised industrial unit with warehouse space, secure/gated access.</x:v>
      </x:c>
      <x:c r="R316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67" s="15" t="str">
        <x:v>https://www.zoopla.co.uk/to-rent/commercial/details/73381493/</x:v>
      </x:c>
      <x:c r="T3167" s="15" t="str">
        <x:v>https://www.zoopla.co.uk/to-rent/commercial/details/72457776/</x:v>
      </x:c>
      <x:c r="U3167" s="15" t="str"/>
      <x:c r="V3167" s="15" t="str">
        <x:v>London — Segro Metropolitan Park</x:v>
      </x:c>
      <x:c r="W3167" s="15" t="str">
        <x:v>Individual unit ≤15,000 sq ft</x:v>
      </x:c>
      <x:c r="X3167" s="13" t="n">
        <x:f>IF(N3167="Yes",L3167,0)</x:f>
        <x:v>0</x:v>
      </x:c>
      <x:c r="Y3167" s="14" t="n">
        <x:v>1</x:v>
      </x:c>
      <x:c r="Z3167" s="13" t="str">
        <x:v>Industrial / workshop / storage</x:v>
      </x:c>
    </x:row>
    <x:row r="3168" ht="62" customHeight="1">
      <x:c r="A3168" s="13" t="str">
        <x:v>SE2188</x:v>
      </x:c>
      <x:c r="B3168" s="15" t="str">
        <x:v>London</x:v>
      </x:c>
      <x:c r="C3168" s="15" t="str">
        <x:v>Greenford</x:v>
      </x:c>
      <x:c r="D3168" s="14"/>
      <x:c r="E3168" s="13" t="str">
        <x:v>Town</x:v>
      </x:c>
      <x:c r="F3168" s="15" t="str">
        <x:v>Segro Metropolitan Park</x:v>
      </x:c>
      <x:c r="G3168" s="15" t="str">
        <x:v>Unit 13 Segro Metropolitan Park, Greenford UB6</x:v>
      </x:c>
      <x:c r="H3168" s="13" t="str">
        <x:v>Current</x:v>
      </x:c>
      <x:c r="I3168" s="14" t="n">
        <x:v>2611</x:v>
      </x:c>
      <x:c r="J3168" s="13" t="str">
        <x:f>IF(AND(ISNUMBER(I3168),I3168&gt;0),IF(I3168&lt;=1000,"1–1,000",IF(I3168&lt;=2500,"1,001–2,500",IF(I3168&lt;=5000,"2,501–5,000",IF(I3168&lt;=10000,"5,001–10,000","10,001–15,000")))),"2,501–5,000")</x:f>
        <x:v>2,501–5,000</x:v>
      </x:c>
      <x:c r="K3168" s="16"/>
      <x:c r="L3168" s="43" t="str">
        <x:f>IF(AND(ISNUMBER(I3168),I3168&gt;0,ISNUMBER(K3168),K3168&gt;0),K3168/I3168,"n.a.")</x:f>
        <x:v>n.a.</x:v>
      </x:c>
      <x:c r="M3168" s="43"/>
      <x:c r="N3168" s="13" t="str">
        <x:v>No</x:v>
      </x:c>
      <x:c r="O3168" s="15" t="str">
        <x:v>Not stated in reviewed card</x:v>
      </x:c>
      <x:c r="P3168" s="15" t="str">
        <x:v>Not stated in reviewed card</x:v>
      </x:c>
      <x:c r="Q3168" s="15" t="str">
        <x:v>Advertised industrial unit with warehouse space, refurbished specification.</x:v>
      </x:c>
      <x:c r="R316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68" s="15" t="str">
        <x:v>https://www.zoopla.co.uk/to-rent/commercial/details/71343518/</x:v>
      </x:c>
      <x:c r="T3168" s="15" t="str"/>
      <x:c r="U3168" s="15" t="str"/>
      <x:c r="V3168" s="15" t="str">
        <x:v>London — Segro Metropolitan Park</x:v>
      </x:c>
      <x:c r="W3168" s="15" t="str">
        <x:v>Individual unit ≤15,000 sq ft</x:v>
      </x:c>
      <x:c r="X3168" s="13" t="n">
        <x:f>IF(N3168="Yes",L3168,0)</x:f>
        <x:v>0</x:v>
      </x:c>
      <x:c r="Y3168" s="14" t="n">
        <x:v>1</x:v>
      </x:c>
      <x:c r="Z3168" s="13" t="str">
        <x:v>Industrial / workshop / storage</x:v>
      </x:c>
    </x:row>
    <x:row r="3169" ht="75" customHeight="1">
      <x:c r="A3169" s="13" t="str">
        <x:v>SE2189</x:v>
      </x:c>
      <x:c r="B3169" s="15" t="str">
        <x:v>London</x:v>
      </x:c>
      <x:c r="C3169" s="15" t="str">
        <x:v>Greenford</x:v>
      </x:c>
      <x:c r="D3169" s="14"/>
      <x:c r="E3169" s="13" t="str">
        <x:v>Town</x:v>
      </x:c>
      <x:c r="F3169" s="15" t="str">
        <x:v>Segro Metropolitan Park</x:v>
      </x:c>
      <x:c r="G3169" s="15" t="str">
        <x:v>Unit 13/14 Segro Metropolitan Park, Greenford UB6</x:v>
      </x:c>
      <x:c r="H3169" s="13" t="str">
        <x:v>Uncertain</x:v>
      </x:c>
      <x:c r="I3169" s="14" t="n">
        <x:v>5191</x:v>
      </x:c>
      <x:c r="J3169" s="13" t="str">
        <x:f>IF(AND(ISNUMBER(I3169),I3169&gt;0),IF(I3169&lt;=1000,"1–1,000",IF(I3169&lt;=2500,"1,001–2,500",IF(I3169&lt;=5000,"2,501–5,000",IF(I3169&lt;=10000,"5,001–10,000","10,001–15,000")))),"5,001–10,000")</x:f>
        <x:v>5,001–10,000</x:v>
      </x:c>
      <x:c r="K3169" s="16"/>
      <x:c r="L3169" s="43" t="str">
        <x:f>IF(AND(ISNUMBER(I3169),I3169&gt;0,ISNUMBER(K3169),K3169&gt;0),K3169/I3169,"n.a.")</x:f>
        <x:v>n.a.</x:v>
      </x:c>
      <x:c r="M3169" s="43"/>
      <x:c r="N3169" s="13" t="str">
        <x:v>No</x:v>
      </x:c>
      <x:c r="O3169" s="15" t="str">
        <x:v>Not stated in reviewed card</x:v>
      </x:c>
      <x:c r="P3169" s="15" t="str">
        <x:v>Not stated in reviewed card</x:v>
      </x:c>
      <x:c r="Q3169" s="15" t="str">
        <x:v>Advertised industrial unit. Card provides limited specification.</x:v>
      </x:c>
      <x:c r="R3169" s="15" t="str">
        <x:v>Uncertain 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169" s="15" t="str">
        <x:v>https://www.zoopla.co.uk/to-rent/commercial/details/68690554/</x:v>
      </x:c>
      <x:c r="T3169" s="15" t="str"/>
      <x:c r="U3169" s="15" t="str"/>
      <x:c r="V3169" s="15" t="str">
        <x:v>London — Segro Metropolitan Park</x:v>
      </x:c>
      <x:c r="W3169" s="15" t="str">
        <x:v>Individual unit ≤15,000 sq ft</x:v>
      </x:c>
      <x:c r="X3169" s="13" t="n">
        <x:f>IF(N3169="Yes",L3169,0)</x:f>
        <x:v>0</x:v>
      </x:c>
      <x:c r="Y3169" s="14" t="n">
        <x:v>1</x:v>
      </x:c>
      <x:c r="Z3169" s="13" t="str">
        <x:v>Industrial / workshop / storage</x:v>
      </x:c>
    </x:row>
    <x:row r="3170" ht="62" customHeight="1">
      <x:c r="A3170" s="13" t="str">
        <x:v>SE2190</x:v>
      </x:c>
      <x:c r="B3170" s="15" t="str">
        <x:v>London</x:v>
      </x:c>
      <x:c r="C3170" s="15" t="str">
        <x:v>Greenford</x:v>
      </x:c>
      <x:c r="D3170" s="14"/>
      <x:c r="E3170" s="13" t="str">
        <x:v>Town</x:v>
      </x:c>
      <x:c r="F3170" s="15" t="str">
        <x:v>Segro Metropolitan Park</x:v>
      </x:c>
      <x:c r="G3170" s="15" t="str">
        <x:v>Unit 14 Segro Metropolitan Park, Derby Road, Greenford UB6</x:v>
      </x:c>
      <x:c r="H3170" s="13" t="str">
        <x:v>Current</x:v>
      </x:c>
      <x:c r="I3170" s="14" t="n">
        <x:v>2580</x:v>
      </x:c>
      <x:c r="J3170" s="13" t="str">
        <x:f>IF(AND(ISNUMBER(I3170),I3170&gt;0),IF(I3170&lt;=1000,"1–1,000",IF(I3170&lt;=2500,"1,001–2,500",IF(I3170&lt;=5000,"2,501–5,000",IF(I3170&lt;=10000,"5,001–10,000","10,001–15,000")))),"2,501–5,000")</x:f>
        <x:v>2,501–5,000</x:v>
      </x:c>
      <x:c r="K3170" s="16"/>
      <x:c r="L3170" s="43" t="str">
        <x:f>IF(AND(ISNUMBER(I3170),I3170&gt;0,ISNUMBER(K3170),K3170&gt;0),K3170/I3170,"n.a.")</x:f>
        <x:v>n.a.</x:v>
      </x:c>
      <x:c r="M3170" s="43"/>
      <x:c r="N3170" s="13" t="str">
        <x:v>No</x:v>
      </x:c>
      <x:c r="O3170" s="15" t="str">
        <x:v>Not stated in reviewed card</x:v>
      </x:c>
      <x:c r="P3170" s="15" t="str">
        <x:v>Not stated in reviewed card</x:v>
      </x:c>
      <x:c r="Q3170" s="15" t="str">
        <x:v>Advertised industrial unit. Card provides limited specification.</x:v>
      </x:c>
      <x:c r="R317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0" s="15" t="str">
        <x:v>https://www.zoopla.co.uk/to-rent/commercial/details/67727046/</x:v>
      </x:c>
      <x:c r="T3170" s="15" t="str"/>
      <x:c r="U3170" s="15" t="str"/>
      <x:c r="V3170" s="15" t="str">
        <x:v>London — Segro Metropolitan Park</x:v>
      </x:c>
      <x:c r="W3170" s="15" t="str">
        <x:v>Individual unit ≤15,000 sq ft</x:v>
      </x:c>
      <x:c r="X3170" s="13" t="n">
        <x:f>IF(N3170="Yes",L3170,0)</x:f>
        <x:v>0</x:v>
      </x:c>
      <x:c r="Y3170" s="14" t="n">
        <x:v>1</x:v>
      </x:c>
      <x:c r="Z3170" s="13" t="str">
        <x:v>Industrial / workshop / storage</x:v>
      </x:c>
    </x:row>
    <x:row r="3171" ht="62" customHeight="1">
      <x:c r="A3171" s="13" t="str">
        <x:v>SE2191</x:v>
      </x:c>
      <x:c r="B3171" s="15" t="str">
        <x:v>London</x:v>
      </x:c>
      <x:c r="C3171" s="15" t="str">
        <x:v>Greenford</x:v>
      </x:c>
      <x:c r="D3171" s="14"/>
      <x:c r="E3171" s="13" t="str">
        <x:v>Town</x:v>
      </x:c>
      <x:c r="F3171" s="15" t="str">
        <x:v>Segro Metropolitan Park</x:v>
      </x:c>
      <x:c r="G3171" s="15" t="str">
        <x:v>Unit 16 Segro Metropolitan Park, Greenford UB6</x:v>
      </x:c>
      <x:c r="H3171" s="13" t="str">
        <x:v>Current</x:v>
      </x:c>
      <x:c r="I3171" s="14" t="n">
        <x:v>8608</x:v>
      </x:c>
      <x:c r="J3171" s="13" t="str">
        <x:f>IF(AND(ISNUMBER(I3171),I3171&gt;0),IF(I3171&lt;=1000,"1–1,000",IF(I3171&lt;=2500,"1,001–2,500",IF(I3171&lt;=5000,"2,501–5,000",IF(I3171&lt;=10000,"5,001–10,000","10,001–15,000")))),"5,001–10,000")</x:f>
        <x:v>5,001–10,000</x:v>
      </x:c>
      <x:c r="K3171" s="16"/>
      <x:c r="L3171" s="43" t="str">
        <x:f>IF(AND(ISNUMBER(I3171),I3171&gt;0,ISNUMBER(K3171),K3171&gt;0),K3171/I3171,"n.a.")</x:f>
        <x:v>n.a.</x:v>
      </x:c>
      <x:c r="M3171" s="43"/>
      <x:c r="N3171" s="13" t="str">
        <x:v>No</x:v>
      </x:c>
      <x:c r="O3171" s="15" t="str">
        <x:v>Not stated in reviewed card</x:v>
      </x:c>
      <x:c r="P3171" s="15" t="str">
        <x:v>Not stated in reviewed card</x:v>
      </x:c>
      <x:c r="Q3171" s="15" t="str">
        <x:v>Advertised industrial unit with warehouse space, secure/gated access.</x:v>
      </x:c>
      <x:c r="R317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1" s="15" t="str">
        <x:v>https://www.zoopla.co.uk/to-rent/commercial/details/74107923/</x:v>
      </x:c>
      <x:c r="T3171" s="15" t="str"/>
      <x:c r="U3171" s="15" t="str"/>
      <x:c r="V3171" s="15" t="str">
        <x:v>London — Segro Metropolitan Park</x:v>
      </x:c>
      <x:c r="W3171" s="15" t="str">
        <x:v>Individual unit ≤15,000 sq ft</x:v>
      </x:c>
      <x:c r="X3171" s="13" t="n">
        <x:f>IF(N3171="Yes",L3171,0)</x:f>
        <x:v>0</x:v>
      </x:c>
      <x:c r="Y3171" s="14" t="n">
        <x:v>1</x:v>
      </x:c>
      <x:c r="Z3171" s="13" t="str">
        <x:v>Industrial / workshop / storage</x:v>
      </x:c>
    </x:row>
    <x:row r="3172" ht="88" customHeight="1">
      <x:c r="A3172" s="13" t="str">
        <x:v>SE2192</x:v>
      </x:c>
      <x:c r="B3172" s="15" t="str">
        <x:v>London</x:v>
      </x:c>
      <x:c r="C3172" s="15" t="str">
        <x:v>Greenford</x:v>
      </x:c>
      <x:c r="D3172" s="14"/>
      <x:c r="E3172" s="13" t="str">
        <x:v>Town</x:v>
      </x:c>
      <x:c r="F3172" s="15" t="str">
        <x:v>Segro Metropolitan Park</x:v>
      </x:c>
      <x:c r="G3172" s="15" t="str">
        <x:v>Unit 28 Segro Metropolitan Park, The Metropolitan Centre, Greenford UB6</x:v>
      </x:c>
      <x:c r="H3172" s="13" t="str">
        <x:v>Uncertain</x:v>
      </x:c>
      <x:c r="I3172" s="14"/>
      <x:c r="J3172" s="13" t="str">
        <x:f>IF(AND(ISNUMBER(I3172),I3172&gt;0),IF(I3172&lt;=1000,"1–1,000",IF(I3172&lt;=2500,"1,001–2,500",IF(I3172&lt;=5000,"2,501–5,000",IF(I3172&lt;=10000,"5,001–10,000","10,001–15,000")))),"10,001–15,000")</x:f>
        <x:v>10,001–15,000</x:v>
      </x:c>
      <x:c r="K3172" s="16"/>
      <x:c r="L3172" s="43" t="str">
        <x:f>IF(AND(ISNUMBER(I3172),I3172&gt;0,ISNUMBER(K3172),K3172&gt;0),K3172/I3172,"n.a.")</x:f>
        <x:v>n.a.</x:v>
      </x:c>
      <x:c r="M3172" s="43"/>
      <x:c r="N3172" s="13" t="str">
        <x:v>No</x:v>
      </x:c>
      <x:c r="O3172" s="15" t="str">
        <x:v>Not stated in reviewed card</x:v>
      </x:c>
      <x:c r="P3172" s="15" t="str">
        <x:v>Not stated in reviewed card</x:v>
      </x:c>
      <x:c r="Q3172" s="15" t="str">
        <x:v>Advertised industrial unit with warehouse space, ancillary office accommodation.</x:v>
      </x:c>
      <x:c r="R3172" s="15" t="str">
        <x:v>Uncertain Conflicting exact areas across adverts: 12966, 12996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2" s="15" t="str">
        <x:v>https://www.zoopla.co.uk/to-rent/commercial/details/71343530/</x:v>
      </x:c>
      <x:c r="T3172" s="15" t="str">
        <x:v>https://www.zoopla.co.uk/to-rent/commercial/details/67949749/</x:v>
      </x:c>
      <x:c r="U3172" s="15" t="str"/>
      <x:c r="V3172" s="15" t="str">
        <x:v>London — Segro Metropolitan Park</x:v>
      </x:c>
      <x:c r="W3172" s="15" t="str">
        <x:v>12,966–12,996 sq ft; exact unit area not stated</x:v>
      </x:c>
      <x:c r="X3172" s="13" t="n">
        <x:f>IF(N3172="Yes",L3172,0)</x:f>
        <x:v>0</x:v>
      </x:c>
      <x:c r="Y3172" s="14" t="n">
        <x:v>1</x:v>
      </x:c>
      <x:c r="Z3172" s="13" t="str">
        <x:v>Industrial / workshop / storage</x:v>
      </x:c>
    </x:row>
    <x:row r="3173" ht="62" customHeight="1">
      <x:c r="A3173" s="13" t="str">
        <x:v>SE2193</x:v>
      </x:c>
      <x:c r="B3173" s="15" t="str">
        <x:v>London</x:v>
      </x:c>
      <x:c r="C3173" s="15" t="str">
        <x:v>Greenford</x:v>
      </x:c>
      <x:c r="D3173" s="14"/>
      <x:c r="E3173" s="13" t="str">
        <x:v>Town</x:v>
      </x:c>
      <x:c r="F3173" s="15" t="str">
        <x:v>Segro Metropolitan Park</x:v>
      </x:c>
      <x:c r="G3173" s="15" t="str">
        <x:v>Unit 30 Segro Metropolitan Park, The Metropolitan Centre, Greenford UB6</x:v>
      </x:c>
      <x:c r="H3173" s="13" t="str">
        <x:v>Current</x:v>
      </x:c>
      <x:c r="I3173" s="14" t="n">
        <x:v>5902</x:v>
      </x:c>
      <x:c r="J3173" s="13" t="str">
        <x:f>IF(AND(ISNUMBER(I3173),I3173&gt;0),IF(I3173&lt;=1000,"1–1,000",IF(I3173&lt;=2500,"1,001–2,500",IF(I3173&lt;=5000,"2,501–5,000",IF(I3173&lt;=10000,"5,001–10,000","10,001–15,000")))),"5,001–10,000")</x:f>
        <x:v>5,001–10,000</x:v>
      </x:c>
      <x:c r="K3173" s="16"/>
      <x:c r="L3173" s="43" t="str">
        <x:f>IF(AND(ISNUMBER(I3173),I3173&gt;0,ISNUMBER(K3173),K3173&gt;0),K3173/I3173,"n.a.")</x:f>
        <x:v>n.a.</x:v>
      </x:c>
      <x:c r="M3173" s="43"/>
      <x:c r="N3173" s="13" t="str">
        <x:v>No</x:v>
      </x:c>
      <x:c r="O3173" s="15" t="str">
        <x:v>Not stated in reviewed card</x:v>
      </x:c>
      <x:c r="P3173" s="15" t="str">
        <x:v>Not stated in reviewed card</x:v>
      </x:c>
      <x:c r="Q3173" s="15" t="str">
        <x:v>Advertised industrial unit with warehouse space.</x:v>
      </x:c>
      <x:c r="R317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3" s="15" t="str">
        <x:v>https://www.zoopla.co.uk/to-rent/commercial/details/74108087/</x:v>
      </x:c>
      <x:c r="T3173" s="15" t="str"/>
      <x:c r="U3173" s="15" t="str"/>
      <x:c r="V3173" s="15" t="str">
        <x:v>London — Segro Metropolitan Park</x:v>
      </x:c>
      <x:c r="W3173" s="15" t="str">
        <x:v>Individual unit ≤15,000 sq ft</x:v>
      </x:c>
      <x:c r="X3173" s="13" t="n">
        <x:f>IF(N3173="Yes",L3173,0)</x:f>
        <x:v>0</x:v>
      </x:c>
      <x:c r="Y3173" s="14" t="n">
        <x:v>1</x:v>
      </x:c>
      <x:c r="Z3173" s="13" t="str">
        <x:v>Industrial / workshop / storage</x:v>
      </x:c>
    </x:row>
    <x:row r="3174" ht="75" customHeight="1">
      <x:c r="A3174" s="13" t="str">
        <x:v>SE2194</x:v>
      </x:c>
      <x:c r="B3174" s="15" t="str">
        <x:v>London</x:v>
      </x:c>
      <x:c r="C3174" s="15" t="str">
        <x:v>Greenford</x:v>
      </x:c>
      <x:c r="D3174" s="14"/>
      <x:c r="E3174" s="13" t="str">
        <x:v>Town</x:v>
      </x:c>
      <x:c r="F3174" s="15" t="str">
        <x:v>Segro Metropolitan Park</x:v>
      </x:c>
      <x:c r="G3174" s="15" t="str">
        <x:v>Unit 34, Segro Metropolitan Park, Greenford UB6</x:v>
      </x:c>
      <x:c r="H3174" s="13" t="str">
        <x:v>Uncertain</x:v>
      </x:c>
      <x:c r="I3174" s="14" t="n">
        <x:v>2538</x:v>
      </x:c>
      <x:c r="J3174" s="13" t="str">
        <x:f>IF(AND(ISNUMBER(I3174),I3174&gt;0),IF(I3174&lt;=1000,"1–1,000",IF(I3174&lt;=2500,"1,001–2,500",IF(I3174&lt;=5000,"2,501–5,000",IF(I3174&lt;=10000,"5,001–10,000","10,001–15,000")))),"2,501–5,000")</x:f>
        <x:v>2,501–5,000</x:v>
      </x:c>
      <x:c r="K3174" s="16"/>
      <x:c r="L3174" s="43" t="str">
        <x:f>IF(AND(ISNUMBER(I3174),I3174&gt;0,ISNUMBER(K3174),K3174&gt;0),K3174/I3174,"n.a.")</x:f>
        <x:v>n.a.</x:v>
      </x:c>
      <x:c r="M3174" s="43"/>
      <x:c r="N3174" s="13" t="str">
        <x:v>No</x:v>
      </x:c>
      <x:c r="O3174" s="15" t="str">
        <x:v>Not stated in reviewed card</x:v>
      </x:c>
      <x:c r="P3174" s="15" t="str">
        <x:v>Not stated in reviewed card</x:v>
      </x:c>
      <x:c r="Q3174" s="15" t="str">
        <x:v>Advertised industrial unit with warehouse space, secure/gated access.</x:v>
      </x:c>
      <x:c r="R3174"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4" s="15" t="str">
        <x:v>https://www.zoopla.co.uk/to-rent/commercial/details/74107551/</x:v>
      </x:c>
      <x:c r="T3174" s="15" t="str">
        <x:v>https://www.zoopla.co.uk/to-rent/commercial/details/72458020/</x:v>
      </x:c>
      <x:c r="U3174" s="15" t="str"/>
      <x:c r="V3174" s="15" t="str">
        <x:v>London — Segro Metropolitan Park</x:v>
      </x:c>
      <x:c r="W3174" s="15" t="str">
        <x:v>Individual unit ≤15,000 sq ft</x:v>
      </x:c>
      <x:c r="X3174" s="13" t="n">
        <x:f>IF(N3174="Yes",L3174,0)</x:f>
        <x:v>0</x:v>
      </x:c>
      <x:c r="Y3174" s="14" t="n">
        <x:v>1</x:v>
      </x:c>
      <x:c r="Z3174" s="13" t="str">
        <x:v>Industrial / workshop / storage</x:v>
      </x:c>
    </x:row>
    <x:row r="3175" ht="88" customHeight="1">
      <x:c r="A3175" s="13" t="str">
        <x:v>SE2195</x:v>
      </x:c>
      <x:c r="B3175" s="15" t="str">
        <x:v>London</x:v>
      </x:c>
      <x:c r="C3175" s="15" t="str">
        <x:v>Greenford</x:v>
      </x:c>
      <x:c r="D3175" s="14"/>
      <x:c r="E3175" s="13" t="str">
        <x:v>Town</x:v>
      </x:c>
      <x:c r="F3175" s="15" t="str">
        <x:v>Segro Metropolitan Park</x:v>
      </x:c>
      <x:c r="G3175" s="15" t="str">
        <x:v>Unit 42 Segro Metropolitan Park, Greenford UB6</x:v>
      </x:c>
      <x:c r="H3175" s="13" t="str">
        <x:v>Uncertain</x:v>
      </x:c>
      <x:c r="I3175" s="14"/>
      <x:c r="J3175" s="13" t="str">
        <x:f>IF(AND(ISNUMBER(I3175),I3175&gt;0),IF(I3175&lt;=1000,"1–1,000",IF(I3175&lt;=2500,"1,001–2,500",IF(I3175&lt;=5000,"2,501–5,000",IF(I3175&lt;=10000,"5,001–10,000","10,001–15,000")))),"5,001–10,000")</x:f>
        <x:v>5,001–10,000</x:v>
      </x:c>
      <x:c r="K3175" s="16"/>
      <x:c r="L3175" s="43" t="str">
        <x:f>IF(AND(ISNUMBER(I3175),I3175&gt;0,ISNUMBER(K3175),K3175&gt;0),K3175/I3175,"n.a.")</x:f>
        <x:v>n.a.</x:v>
      </x:c>
      <x:c r="M3175" s="43"/>
      <x:c r="N3175" s="13" t="str">
        <x:v>No</x:v>
      </x:c>
      <x:c r="O3175" s="15" t="str">
        <x:v>Not stated in reviewed card</x:v>
      </x:c>
      <x:c r="P3175" s="15" t="str">
        <x:v>Not stated in reviewed card</x:v>
      </x:c>
      <x:c r="Q3175" s="15" t="str">
        <x:v>Advertised industrial unit with warehouse space, secure/gated access.</x:v>
      </x:c>
      <x:c r="R3175" s="15" t="str">
        <x:v>Uncertain Conflicting exact areas across adverts: 8817, 8859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5" s="15" t="str">
        <x:v>https://www.zoopla.co.uk/to-rent/commercial/details/71343609/</x:v>
      </x:c>
      <x:c r="T3175" s="15" t="str">
        <x:v>https://www.zoopla.co.uk/to-rent/commercial/details/70055474/</x:v>
      </x:c>
      <x:c r="U3175" s="15" t="str"/>
      <x:c r="V3175" s="15" t="str">
        <x:v>London — Segro Metropolitan Park</x:v>
      </x:c>
      <x:c r="W3175" s="15" t="str">
        <x:v>8,817–8,859 sq ft; exact unit area not stated</x:v>
      </x:c>
      <x:c r="X3175" s="13" t="n">
        <x:f>IF(N3175="Yes",L3175,0)</x:f>
        <x:v>0</x:v>
      </x:c>
      <x:c r="Y3175" s="14" t="n">
        <x:v>1</x:v>
      </x:c>
      <x:c r="Z3175" s="13" t="str">
        <x:v>Industrial / workshop / storage</x:v>
      </x:c>
    </x:row>
    <x:row r="3176" ht="88" customHeight="1">
      <x:c r="A3176" s="13" t="str">
        <x:v>SE2196</x:v>
      </x:c>
      <x:c r="B3176" s="15" t="str">
        <x:v>London</x:v>
      </x:c>
      <x:c r="C3176" s="15" t="str">
        <x:v>Greenford</x:v>
      </x:c>
      <x:c r="D3176" s="14"/>
      <x:c r="E3176" s="13" t="str">
        <x:v>Town</x:v>
      </x:c>
      <x:c r="F3176" s="15" t="str">
        <x:v>Segro Metropolitan Park</x:v>
      </x:c>
      <x:c r="G3176" s="15" t="str">
        <x:v>Unit 43 Segro Metropolitan Park, Greenford UB6</x:v>
      </x:c>
      <x:c r="H3176" s="13" t="str">
        <x:v>Uncertain</x:v>
      </x:c>
      <x:c r="I3176" s="14"/>
      <x:c r="J3176" s="13" t="str">
        <x:f>IF(AND(ISNUMBER(I3176),I3176&gt;0),IF(I3176&lt;=1000,"1–1,000",IF(I3176&lt;=2500,"1,001–2,500",IF(I3176&lt;=5000,"2,501–5,000",IF(I3176&lt;=10000,"5,001–10,000","10,001–15,000")))),"5,001–10,000")</x:f>
        <x:v>5,001–10,000</x:v>
      </x:c>
      <x:c r="K3176" s="16"/>
      <x:c r="L3176" s="43" t="str">
        <x:f>IF(AND(ISNUMBER(I3176),I3176&gt;0,ISNUMBER(K3176),K3176&gt;0),K3176/I3176,"n.a.")</x:f>
        <x:v>n.a.</x:v>
      </x:c>
      <x:c r="M3176" s="43"/>
      <x:c r="N3176" s="13" t="str">
        <x:v>No</x:v>
      </x:c>
      <x:c r="O3176" s="15" t="str">
        <x:v>Not stated in reviewed card</x:v>
      </x:c>
      <x:c r="P3176" s="15" t="str">
        <x:v>Not stated in reviewed card</x:v>
      </x:c>
      <x:c r="Q3176" s="15" t="str">
        <x:v>Advertised industrial unit with warehouse space, secure/gated access.</x:v>
      </x:c>
      <x:c r="R3176" s="15" t="str">
        <x:v>Uncertain Conflicting exact areas across adverts: 8787, 8817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6" s="15" t="str">
        <x:v>https://www.zoopla.co.uk/to-rent/commercial/details/71343648/</x:v>
      </x:c>
      <x:c r="T3176" s="15" t="str">
        <x:v>https://www.zoopla.co.uk/to-rent/commercial/details/70055419/</x:v>
      </x:c>
      <x:c r="U3176" s="15" t="str"/>
      <x:c r="V3176" s="15" t="str">
        <x:v>London — Segro Metropolitan Park</x:v>
      </x:c>
      <x:c r="W3176" s="15" t="str">
        <x:v>8,787–8,817 sq ft; exact unit area not stated</x:v>
      </x:c>
      <x:c r="X3176" s="13" t="n">
        <x:f>IF(N3176="Yes",L3176,0)</x:f>
        <x:v>0</x:v>
      </x:c>
      <x:c r="Y3176" s="14" t="n">
        <x:v>1</x:v>
      </x:c>
      <x:c r="Z3176" s="13" t="str">
        <x:v>Industrial / workshop / storage</x:v>
      </x:c>
    </x:row>
    <x:row r="3177" ht="62" customHeight="1">
      <x:c r="A3177" s="13" t="str">
        <x:v>SE2197</x:v>
      </x:c>
      <x:c r="B3177" s="15" t="str">
        <x:v>London</x:v>
      </x:c>
      <x:c r="C3177" s="15" t="str">
        <x:v>Greenford</x:v>
      </x:c>
      <x:c r="D3177" s="14"/>
      <x:c r="E3177" s="13" t="str">
        <x:v>Town</x:v>
      </x:c>
      <x:c r="F3177" s="15" t="str">
        <x:v>Segro Metropolitan Park</x:v>
      </x:c>
      <x:c r="G3177" s="15" t="str">
        <x:v>Unit 44, Segro Metropolitan Park, Greenford UB6</x:v>
      </x:c>
      <x:c r="H3177" s="13" t="str">
        <x:v>Current</x:v>
      </x:c>
      <x:c r="I3177" s="14" t="n">
        <x:v>4850</x:v>
      </x:c>
      <x:c r="J3177" s="13" t="str">
        <x:f>IF(AND(ISNUMBER(I3177),I3177&gt;0),IF(I3177&lt;=1000,"1–1,000",IF(I3177&lt;=2500,"1,001–2,500",IF(I3177&lt;=5000,"2,501–5,000",IF(I3177&lt;=10000,"5,001–10,000","10,001–15,000")))),"2,501–5,000")</x:f>
        <x:v>2,501–5,000</x:v>
      </x:c>
      <x:c r="K3177" s="16"/>
      <x:c r="L3177" s="43" t="str">
        <x:f>IF(AND(ISNUMBER(I3177),I3177&gt;0,ISNUMBER(K3177),K3177&gt;0),K3177/I3177,"n.a.")</x:f>
        <x:v>n.a.</x:v>
      </x:c>
      <x:c r="M3177" s="43"/>
      <x:c r="N3177" s="13" t="str">
        <x:v>No</x:v>
      </x:c>
      <x:c r="O3177" s="15" t="str">
        <x:v>Not stated in reviewed card</x:v>
      </x:c>
      <x:c r="P3177" s="15" t="str">
        <x:v>Not stated in reviewed card</x:v>
      </x:c>
      <x:c r="Q3177" s="15" t="str">
        <x:v>Advertised industrial unit with warehouse space, secure/gated access.</x:v>
      </x:c>
      <x:c r="R317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7" s="15" t="str">
        <x:v>https://www.zoopla.co.uk/to-rent/commercial/details/71343600/</x:v>
      </x:c>
      <x:c r="T3177" s="15" t="str">
        <x:v>https://www.zoopla.co.uk/to-rent/commercial/details/70055521/</x:v>
      </x:c>
      <x:c r="U3177" s="15" t="str"/>
      <x:c r="V3177" s="15" t="str">
        <x:v>London — Segro Metropolitan Park</x:v>
      </x:c>
      <x:c r="W3177" s="15" t="str">
        <x:v>Individual unit ≤15,000 sq ft</x:v>
      </x:c>
      <x:c r="X3177" s="13" t="n">
        <x:f>IF(N3177="Yes",L3177,0)</x:f>
        <x:v>0</x:v>
      </x:c>
      <x:c r="Y3177" s="14" t="n">
        <x:v>1</x:v>
      </x:c>
      <x:c r="Z3177" s="13" t="str">
        <x:v>Industrial / workshop / storage</x:v>
      </x:c>
    </x:row>
    <x:row r="3178" ht="101" customHeight="1">
      <x:c r="A3178" s="13" t="str">
        <x:v>SE2198</x:v>
      </x:c>
      <x:c r="B3178" s="15" t="str">
        <x:v>London</x:v>
      </x:c>
      <x:c r="C3178" s="15" t="str">
        <x:v>Greenford</x:v>
      </x:c>
      <x:c r="D3178" s="14"/>
      <x:c r="E3178" s="13" t="str">
        <x:v>Town</x:v>
      </x:c>
      <x:c r="F3178" s="15" t="str">
        <x:v>Segro Metropolitan Park</x:v>
      </x:c>
      <x:c r="G3178" s="15" t="str">
        <x:v>Unit 46, Segro Metropolitan Park, Greenford UB6</x:v>
      </x:c>
      <x:c r="H3178" s="13" t="str">
        <x:v>Uncertain</x:v>
      </x:c>
      <x:c r="I3178" s="14"/>
      <x:c r="J3178" s="13" t="str">
        <x:f>IF(AND(ISNUMBER(I3178),I3178&gt;0),IF(I3178&lt;=1000,"1–1,000",IF(I3178&lt;=2500,"1,001–2,500",IF(I3178&lt;=5000,"2,501–5,000",IF(I3178&lt;=10000,"5,001–10,000","10,001–15,000")))),"2,501–5,000")</x:f>
        <x:v>2,501–5,000</x:v>
      </x:c>
      <x:c r="K3178" s="16"/>
      <x:c r="L3178" s="43" t="str">
        <x:f>IF(AND(ISNUMBER(I3178),I3178&gt;0,ISNUMBER(K3178),K3178&gt;0),K3178/I3178,"n.a.")</x:f>
        <x:v>n.a.</x:v>
      </x:c>
      <x:c r="M3178" s="43"/>
      <x:c r="N3178" s="13" t="str">
        <x:v>No</x:v>
      </x:c>
      <x:c r="O3178" s="15" t="str">
        <x:v>Not stated in reviewed card</x:v>
      </x:c>
      <x:c r="P3178" s="15" t="str">
        <x:v>Not stated in reviewed card</x:v>
      </x:c>
      <x:c r="Q3178" s="15" t="str">
        <x:v>Advertised industrial unit with warehouse space, refurbished specification.</x:v>
      </x:c>
      <x:c r="R3178" s="15" t="str">
        <x:v>Uncertain Conflicting exact areas across adverts: 2776, 2920 sqft; no exact figure selected. Bounds record observed figures, not an offered subdivision range.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8" s="15" t="str">
        <x:v>https://www.zoopla.co.uk/to-rent/commercial/details/72457794/</x:v>
      </x:c>
      <x:c r="T3178" s="15" t="str">
        <x:v>https://www.zoopla.co.uk/to-rent/commercial/details/68346396/</x:v>
      </x:c>
      <x:c r="U3178" s="15" t="str"/>
      <x:c r="V3178" s="15" t="str">
        <x:v>London — Segro Metropolitan Park</x:v>
      </x:c>
      <x:c r="W3178" s="15" t="str">
        <x:v>2,776–2,920 sq ft; exact unit area not stated</x:v>
      </x:c>
      <x:c r="X3178" s="13" t="n">
        <x:f>IF(N3178="Yes",L3178,0)</x:f>
        <x:v>0</x:v>
      </x:c>
      <x:c r="Y3178" s="14" t="n">
        <x:v>1</x:v>
      </x:c>
      <x:c r="Z3178" s="13" t="str">
        <x:v>Industrial / workshop / storage</x:v>
      </x:c>
    </x:row>
    <x:row r="3179" ht="62" customHeight="1">
      <x:c r="A3179" s="13" t="str">
        <x:v>SE2199</x:v>
      </x:c>
      <x:c r="B3179" s="15" t="str">
        <x:v>London</x:v>
      </x:c>
      <x:c r="C3179" s="15" t="str">
        <x:v>Deptford</x:v>
      </x:c>
      <x:c r="D3179" s="14"/>
      <x:c r="E3179" s="13" t="str">
        <x:v>Town</x:v>
      </x:c>
      <x:c r="F3179" s="15" t="str">
        <x:v>Segro Park</x:v>
      </x:c>
      <x:c r="G3179" s="15" t="str">
        <x:v>Unit 15 Segro Park, Deptford, London, SE8 5HY</x:v>
      </x:c>
      <x:c r="H3179" s="13" t="str">
        <x:v>Current</x:v>
      </x:c>
      <x:c r="I3179" s="14" t="n">
        <x:v>2749</x:v>
      </x:c>
      <x:c r="J3179" s="13" t="str">
        <x:f>IF(AND(ISNUMBER(I3179),I3179&gt;0),IF(I3179&lt;=1000,"1–1,000",IF(I3179&lt;=2500,"1,001–2,500",IF(I3179&lt;=5000,"2,501–5,000",IF(I3179&lt;=10000,"5,001–10,000","10,001–15,000")))),"2,501–5,000")</x:f>
        <x:v>2,501–5,000</x:v>
      </x:c>
      <x:c r="K3179" s="16"/>
      <x:c r="L3179" s="43" t="str">
        <x:f>IF(AND(ISNUMBER(I3179),I3179&gt;0,ISNUMBER(K3179),K3179&gt;0),K3179/I3179,"n.a.")</x:f>
        <x:v>n.a.</x:v>
      </x:c>
      <x:c r="M3179" s="43"/>
      <x:c r="N3179" s="13" t="str">
        <x:v>No</x:v>
      </x:c>
      <x:c r="O3179" s="15" t="str">
        <x:v>Not stated in reviewed card</x:v>
      </x:c>
      <x:c r="P3179" s="15" t="str">
        <x:v>Not stated in reviewed card</x:v>
      </x:c>
      <x:c r="Q3179" s="15" t="str">
        <x:v>Advertised commercial storage/workshop premises. Card provides limited specification.</x:v>
      </x:c>
      <x:c r="R317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79" s="15" t="str">
        <x:v>https://www.rightmove.co.uk/properties/773362431995456#/?channel=COM_LET</x:v>
      </x:c>
      <x:c r="T3179" s="15" t="str"/>
      <x:c r="U3179" s="15" t="str"/>
      <x:c r="V3179" s="15" t="str">
        <x:v>London — Segro Park</x:v>
      </x:c>
      <x:c r="W3179" s="15" t="str">
        <x:v>Individual unit ≤15,000 sq ft</x:v>
      </x:c>
      <x:c r="X3179" s="13" t="n">
        <x:f>IF(N3179="Yes",L3179,0)</x:f>
        <x:v>0</x:v>
      </x:c>
      <x:c r="Y3179" s="14" t="n">
        <x:v>1</x:v>
      </x:c>
      <x:c r="Z3179" s="13" t="str">
        <x:v>Industrial / workshop / storage</x:v>
      </x:c>
    </x:row>
    <x:row r="3180" ht="62" customHeight="1">
      <x:c r="A3180" s="13" t="str">
        <x:v>SE2200</x:v>
      </x:c>
      <x:c r="B3180" s="15" t="str">
        <x:v>London</x:v>
      </x:c>
      <x:c r="C3180" s="15" t="str">
        <x:v>London (E16)</x:v>
      </x:c>
      <x:c r="D3180" s="14"/>
      <x:c r="E3180" s="13" t="str">
        <x:v>Town</x:v>
      </x:c>
      <x:c r="F3180" s="15" t="str">
        <x:v>Segro Park</x:v>
      </x:c>
      <x:c r="G3180" s="15" t="str">
        <x:v>Unit 5 Segro Park, Canning Town, London, E16 4ST</x:v>
      </x:c>
      <x:c r="H3180" s="13" t="str">
        <x:v>Current</x:v>
      </x:c>
      <x:c r="I3180" s="14" t="n">
        <x:v>12126</x:v>
      </x:c>
      <x:c r="J3180" s="13" t="str">
        <x:f>IF(AND(ISNUMBER(I3180),I3180&gt;0),IF(I3180&lt;=1000,"1–1,000",IF(I3180&lt;=2500,"1,001–2,500",IF(I3180&lt;=5000,"2,501–5,000",IF(I3180&lt;=10000,"5,001–10,000","10,001–15,000")))),"10,001–15,000")</x:f>
        <x:v>10,001–15,000</x:v>
      </x:c>
      <x:c r="K3180" s="16"/>
      <x:c r="L3180" s="43" t="str">
        <x:f>IF(AND(ISNUMBER(I3180),I3180&gt;0,ISNUMBER(K3180),K3180&gt;0),K3180/I3180,"n.a.")</x:f>
        <x:v>n.a.</x:v>
      </x:c>
      <x:c r="M3180" s="43"/>
      <x:c r="N3180" s="13" t="str">
        <x:v>No</x:v>
      </x:c>
      <x:c r="O3180" s="15" t="str">
        <x:v>Not stated in reviewed card</x:v>
      </x:c>
      <x:c r="P3180" s="15" t="str">
        <x:v>Not stated in reviewed card</x:v>
      </x:c>
      <x:c r="Q3180" s="15" t="str">
        <x:v>Advertised commercial storage/workshop premises with warehouse space.</x:v>
      </x:c>
      <x:c r="R318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0" s="15" t="str">
        <x:v>https://www.rightmove.co.uk/properties/734467535328689#/?channel=COM_LET</x:v>
      </x:c>
      <x:c r="T3180" s="15" t="str">
        <x:v>https://www.rightmove.co.uk/properties/760572487106065#/?channel=COM_LET</x:v>
      </x:c>
      <x:c r="U3180" s="15" t="str"/>
      <x:c r="V3180" s="15" t="str">
        <x:v>London — Segro Park</x:v>
      </x:c>
      <x:c r="W3180" s="15" t="str">
        <x:v>Individual unit ≤15,000 sq ft</x:v>
      </x:c>
      <x:c r="X3180" s="13" t="n">
        <x:f>IF(N3180="Yes",L3180,0)</x:f>
        <x:v>0</x:v>
      </x:c>
      <x:c r="Y3180" s="14" t="n">
        <x:v>1</x:v>
      </x:c>
      <x:c r="Z3180" s="13" t="str">
        <x:v>Industrial / workshop / storage</x:v>
      </x:c>
    </x:row>
    <x:row r="3181" ht="62" customHeight="1">
      <x:c r="A3181" s="13" t="str">
        <x:v>SE2201</x:v>
      </x:c>
      <x:c r="B3181" s="15" t="str">
        <x:v>London</x:v>
      </x:c>
      <x:c r="C3181" s="15" t="str">
        <x:v>London (E1W)</x:v>
      </x:c>
      <x:c r="D3181" s="14"/>
      <x:c r="E3181" s="13" t="str">
        <x:v>Town</x:v>
      </x:c>
      <x:c r="F3181" s="15" t="str">
        <x:v>SEGRO Park</x:v>
      </x:c>
      <x:c r="G3181" s="15" t="str">
        <x:v>Unit 1, SEGRO Park, Wapping, The Highway, London, E1W 3HR</x:v>
      </x:c>
      <x:c r="H3181" s="13" t="str">
        <x:v>Future</x:v>
      </x:c>
      <x:c r="I3181" s="14" t="n">
        <x:v>13687</x:v>
      </x:c>
      <x:c r="J3181" s="13" t="str">
        <x:f>IF(AND(ISNUMBER(I3181),I3181&gt;0),IF(I3181&lt;=1000,"1–1,000",IF(I3181&lt;=2500,"1,001–2,500",IF(I3181&lt;=5000,"2,501–5,000",IF(I3181&lt;=10000,"5,001–10,000","10,001–15,000")))),"10,001–15,000")</x:f>
        <x:v>10,001–15,000</x:v>
      </x:c>
      <x:c r="K3181" s="16"/>
      <x:c r="L3181" s="43" t="str">
        <x:f>IF(AND(ISNUMBER(I3181),I3181&gt;0,ISNUMBER(K3181),K3181&gt;0),K3181/I3181,"n.a.")</x:f>
        <x:v>n.a.</x:v>
      </x:c>
      <x:c r="M3181" s="43"/>
      <x:c r="N3181" s="13" t="str">
        <x:v>No</x:v>
      </x:c>
      <x:c r="O3181" s="15" t="str">
        <x:v>Not stated in reviewed card</x:v>
      </x:c>
      <x:c r="P3181" s="15" t="str">
        <x:v>Not stated in reviewed card</x:v>
      </x:c>
      <x:c r="Q3181" s="15" t="str">
        <x:v>Advertised industrial unit. Card provides limited specification.</x:v>
      </x:c>
      <x:c r="R3181"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1" s="15" t="str">
        <x:v>https://www.rightmove.co.uk/properties/773376145110224#/?channel=COM_LET</x:v>
      </x:c>
      <x:c r="T3181" s="15" t="str"/>
      <x:c r="U3181" s="15" t="str"/>
      <x:c r="V3181" s="15" t="str">
        <x:v>London — Segro Park</x:v>
      </x:c>
      <x:c r="W3181" s="15" t="str">
        <x:v>Individual unit ≤15,000 sq ft</x:v>
      </x:c>
      <x:c r="X3181" s="13" t="n">
        <x:f>IF(N3181="Yes",L3181,0)</x:f>
        <x:v>0</x:v>
      </x:c>
      <x:c r="Y3181" s="14" t="n">
        <x:v>1</x:v>
      </x:c>
      <x:c r="Z3181" s="13" t="str">
        <x:v>Industrial / workshop / storage</x:v>
      </x:c>
    </x:row>
    <x:row r="3182" ht="62" customHeight="1">
      <x:c r="A3182" s="13" t="str">
        <x:v>SE2202</x:v>
      </x:c>
      <x:c r="B3182" s="15" t="str">
        <x:v>London</x:v>
      </x:c>
      <x:c r="C3182" s="15" t="str">
        <x:v>London (E1W)</x:v>
      </x:c>
      <x:c r="D3182" s="14"/>
      <x:c r="E3182" s="13" t="str">
        <x:v>Town</x:v>
      </x:c>
      <x:c r="F3182" s="15" t="str">
        <x:v>SEGRO Park</x:v>
      </x:c>
      <x:c r="G3182" s="15" t="str">
        <x:v>Unit 2, SEGRO Park, Wapping, The Highway, London, E1W 3HR</x:v>
      </x:c>
      <x:c r="H3182" s="13" t="str">
        <x:v>Future</x:v>
      </x:c>
      <x:c r="I3182" s="14" t="n">
        <x:v>13480</x:v>
      </x:c>
      <x:c r="J3182" s="13" t="str">
        <x:f>IF(AND(ISNUMBER(I3182),I3182&gt;0),IF(I3182&lt;=1000,"1–1,000",IF(I3182&lt;=2500,"1,001–2,500",IF(I3182&lt;=5000,"2,501–5,000",IF(I3182&lt;=10000,"5,001–10,000","10,001–15,000")))),"10,001–15,000")</x:f>
        <x:v>10,001–15,000</x:v>
      </x:c>
      <x:c r="K3182" s="16"/>
      <x:c r="L3182" s="43" t="str">
        <x:f>IF(AND(ISNUMBER(I3182),I3182&gt;0,ISNUMBER(K3182),K3182&gt;0),K3182/I3182,"n.a.")</x:f>
        <x:v>n.a.</x:v>
      </x:c>
      <x:c r="M3182" s="43"/>
      <x:c r="N3182" s="13" t="str">
        <x:v>No</x:v>
      </x:c>
      <x:c r="O3182" s="15" t="str">
        <x:v>Not stated in reviewed card</x:v>
      </x:c>
      <x:c r="P3182" s="15" t="str">
        <x:v>Not stated in reviewed card</x:v>
      </x:c>
      <x:c r="Q3182" s="15" t="str">
        <x:v>Advertised industrial unit. Card provides limited specification.</x:v>
      </x:c>
      <x:c r="R3182"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2" s="15" t="str">
        <x:v>https://www.rightmove.co.uk/properties/773376157683216#/?channel=COM_LET</x:v>
      </x:c>
      <x:c r="T3182" s="15" t="str"/>
      <x:c r="U3182" s="15" t="str"/>
      <x:c r="V3182" s="15" t="str">
        <x:v>London — Segro Park</x:v>
      </x:c>
      <x:c r="W3182" s="15" t="str">
        <x:v>Individual unit ≤15,000 sq ft</x:v>
      </x:c>
      <x:c r="X3182" s="13" t="n">
        <x:f>IF(N3182="Yes",L3182,0)</x:f>
        <x:v>0</x:v>
      </x:c>
      <x:c r="Y3182" s="14" t="n">
        <x:v>1</x:v>
      </x:c>
      <x:c r="Z3182" s="13" t="str">
        <x:v>Industrial / workshop / storage</x:v>
      </x:c>
    </x:row>
    <x:row r="3183" ht="62" customHeight="1">
      <x:c r="A3183" s="13" t="str">
        <x:v>SE2203</x:v>
      </x:c>
      <x:c r="B3183" s="15" t="str">
        <x:v>London</x:v>
      </x:c>
      <x:c r="C3183" s="15" t="str">
        <x:v>London (E1W)</x:v>
      </x:c>
      <x:c r="D3183" s="14"/>
      <x:c r="E3183" s="13" t="str">
        <x:v>Town</x:v>
      </x:c>
      <x:c r="F3183" s="15" t="str">
        <x:v>SEGRO Park</x:v>
      </x:c>
      <x:c r="G3183" s="15" t="str">
        <x:v>Unit 3, SEGRO Park, Wapping, The Highway, London, E1W 3HR</x:v>
      </x:c>
      <x:c r="H3183" s="13" t="str">
        <x:v>Future</x:v>
      </x:c>
      <x:c r="I3183" s="14" t="n">
        <x:v>13538</x:v>
      </x:c>
      <x:c r="J3183" s="13" t="str">
        <x:f>IF(AND(ISNUMBER(I3183),I3183&gt;0),IF(I3183&lt;=1000,"1–1,000",IF(I3183&lt;=2500,"1,001–2,500",IF(I3183&lt;=5000,"2,501–5,000",IF(I3183&lt;=10000,"5,001–10,000","10,001–15,000")))),"10,001–15,000")</x:f>
        <x:v>10,001–15,000</x:v>
      </x:c>
      <x:c r="K3183" s="16"/>
      <x:c r="L3183" s="43" t="str">
        <x:f>IF(AND(ISNUMBER(I3183),I3183&gt;0,ISNUMBER(K3183),K3183&gt;0),K3183/I3183,"n.a.")</x:f>
        <x:v>n.a.</x:v>
      </x:c>
      <x:c r="M3183" s="43"/>
      <x:c r="N3183" s="13" t="str">
        <x:v>No</x:v>
      </x:c>
      <x:c r="O3183" s="15" t="str">
        <x:v>Not stated in reviewed card</x:v>
      </x:c>
      <x:c r="P3183" s="15" t="str">
        <x:v>Not stated in reviewed card</x:v>
      </x:c>
      <x:c r="Q3183" s="15" t="str">
        <x:v>Advertised industrial unit. Card provides limited specification.</x:v>
      </x:c>
      <x:c r="R3183" s="15" t="str">
        <x:v>Future Future delivery/pre-let or construction wording; not current.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3" s="15" t="str">
        <x:v>https://www.rightmove.co.uk/properties/773376161876033#/?channel=COM_LET</x:v>
      </x:c>
      <x:c r="T3183" s="15" t="str"/>
      <x:c r="U3183" s="15" t="str"/>
      <x:c r="V3183" s="15" t="str">
        <x:v>London — Segro Park</x:v>
      </x:c>
      <x:c r="W3183" s="15" t="str">
        <x:v>Individual unit ≤15,000 sq ft</x:v>
      </x:c>
      <x:c r="X3183" s="13" t="n">
        <x:f>IF(N3183="Yes",L3183,0)</x:f>
        <x:v>0</x:v>
      </x:c>
      <x:c r="Y3183" s="14" t="n">
        <x:v>1</x:v>
      </x:c>
      <x:c r="Z3183" s="13" t="str">
        <x:v>Industrial / workshop / storage</x:v>
      </x:c>
    </x:row>
    <x:row r="3184" ht="62" customHeight="1">
      <x:c r="A3184" s="13" t="str">
        <x:v>SE2204</x:v>
      </x:c>
      <x:c r="B3184" s="15" t="str">
        <x:v>London</x:v>
      </x:c>
      <x:c r="C3184" s="15" t="str">
        <x:v>Acton</x:v>
      </x:c>
      <x:c r="D3184" s="14"/>
      <x:c r="E3184" s="13" t="str">
        <x:v>Town</x:v>
      </x:c>
      <x:c r="F3184" s="15" t="str">
        <x:v>SEGRO Park Acton</x:v>
      </x:c>
      <x:c r="G3184" s="15" t="str">
        <x:v>Unit 21 SEGRO Park Acton, Acton, W3 7QE</x:v>
      </x:c>
      <x:c r="H3184" s="13" t="str">
        <x:v>Current</x:v>
      </x:c>
      <x:c r="I3184" s="14" t="n">
        <x:v>2942</x:v>
      </x:c>
      <x:c r="J3184" s="13" t="str">
        <x:f>IF(AND(ISNUMBER(I3184),I3184&gt;0),IF(I3184&lt;=1000,"1–1,000",IF(I3184&lt;=2500,"1,001–2,500",IF(I3184&lt;=5000,"2,501–5,000",IF(I3184&lt;=10000,"5,001–10,000","10,001–15,000")))),"2,501–5,000")</x:f>
        <x:v>2,501–5,000</x:v>
      </x:c>
      <x:c r="K3184" s="16"/>
      <x:c r="L3184" s="43" t="str">
        <x:f>IF(AND(ISNUMBER(I3184),I3184&gt;0,ISNUMBER(K3184),K3184&gt;0),K3184/I3184,"n.a.")</x:f>
        <x:v>n.a.</x:v>
      </x:c>
      <x:c r="M3184" s="43"/>
      <x:c r="N3184" s="13" t="str">
        <x:v>No</x:v>
      </x:c>
      <x:c r="O3184" s="15" t="str">
        <x:v>Not stated in reviewed card</x:v>
      </x:c>
      <x:c r="P3184" s="15" t="str">
        <x:v>Not stated in reviewed card</x:v>
      </x:c>
      <x:c r="Q3184" s="15" t="str">
        <x:v>Advertised industrial unit with warehouse space.</x:v>
      </x:c>
      <x:c r="R318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4" s="15" t="str">
        <x:v>https://www.zoopla.co.uk/to-rent/commercial/details/73385373/</x:v>
      </x:c>
      <x:c r="T3184" s="15" t="str">
        <x:v>https://www.rightmove.co.uk/properties/773389631959777#/?channel=COM_LET</x:v>
      </x:c>
      <x:c r="U3184" s="15" t="str"/>
      <x:c r="V3184" s="15" t="str">
        <x:v>London — SEGRO Park Acton</x:v>
      </x:c>
      <x:c r="W3184" s="15" t="str">
        <x:v>Individual unit ≤15,000 sq ft</x:v>
      </x:c>
      <x:c r="X3184" s="13" t="n">
        <x:f>IF(N3184="Yes",L3184,0)</x:f>
        <x:v>0</x:v>
      </x:c>
      <x:c r="Y3184" s="14" t="n">
        <x:v>1</x:v>
      </x:c>
      <x:c r="Z3184" s="13" t="str">
        <x:v>Industrial / workshop / storage</x:v>
      </x:c>
    </x:row>
    <x:row r="3185" ht="62" customHeight="1">
      <x:c r="A3185" s="13" t="str">
        <x:v>SE2205</x:v>
      </x:c>
      <x:c r="B3185" s="15" t="str">
        <x:v>London</x:v>
      </x:c>
      <x:c r="C3185" s="15" t="str">
        <x:v>Acton</x:v>
      </x:c>
      <x:c r="D3185" s="14"/>
      <x:c r="E3185" s="13" t="str">
        <x:v>Town</x:v>
      </x:c>
      <x:c r="F3185" s="15" t="str">
        <x:v>SEGRO Park Acton</x:v>
      </x:c>
      <x:c r="G3185" s="15" t="str">
        <x:v>Unit 24 SEGRO Park Acton, Acton, W3 7QE</x:v>
      </x:c>
      <x:c r="H3185" s="13" t="str">
        <x:v>Current</x:v>
      </x:c>
      <x:c r="I3185" s="14" t="n">
        <x:v>2935</x:v>
      </x:c>
      <x:c r="J3185" s="13" t="str">
        <x:f>IF(AND(ISNUMBER(I3185),I3185&gt;0),IF(I3185&lt;=1000,"1–1,000",IF(I3185&lt;=2500,"1,001–2,500",IF(I3185&lt;=5000,"2,501–5,000",IF(I3185&lt;=10000,"5,001–10,000","10,001–15,000")))),"2,501–5,000")</x:f>
        <x:v>2,501–5,000</x:v>
      </x:c>
      <x:c r="K3185" s="16"/>
      <x:c r="L3185" s="43" t="str">
        <x:f>IF(AND(ISNUMBER(I3185),I3185&gt;0,ISNUMBER(K3185),K3185&gt;0),K3185/I3185,"n.a.")</x:f>
        <x:v>n.a.</x:v>
      </x:c>
      <x:c r="M3185" s="43"/>
      <x:c r="N3185" s="13" t="str">
        <x:v>No</x:v>
      </x:c>
      <x:c r="O3185" s="15" t="str">
        <x:v>Not stated in reviewed card</x:v>
      </x:c>
      <x:c r="P3185" s="15" t="str">
        <x:v>Not stated in reviewed card</x:v>
      </x:c>
      <x:c r="Q3185" s="15" t="str">
        <x:v>Advertised industrial unit with warehouse space.</x:v>
      </x:c>
      <x:c r="R318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5" s="15" t="str">
        <x:v>https://www.zoopla.co.uk/to-rent/commercial/details/73385337/</x:v>
      </x:c>
      <x:c r="T3185" s="15" t="str">
        <x:v>https://www.rightmove.co.uk/properties/773389638189008#/?channel=COM_LET</x:v>
      </x:c>
      <x:c r="U3185" s="15" t="str"/>
      <x:c r="V3185" s="15" t="str">
        <x:v>London — SEGRO Park Acton</x:v>
      </x:c>
      <x:c r="W3185" s="15" t="str">
        <x:v>Individual unit ≤15,000 sq ft</x:v>
      </x:c>
      <x:c r="X3185" s="13" t="n">
        <x:f>IF(N3185="Yes",L3185,0)</x:f>
        <x:v>0</x:v>
      </x:c>
      <x:c r="Y3185" s="14" t="n">
        <x:v>1</x:v>
      </x:c>
      <x:c r="Z3185" s="13" t="str">
        <x:v>Industrial / workshop / storage</x:v>
      </x:c>
    </x:row>
    <x:row r="3186" ht="62" customHeight="1">
      <x:c r="A3186" s="13" t="str">
        <x:v>SE2206</x:v>
      </x:c>
      <x:c r="B3186" s="15" t="str">
        <x:v>London</x:v>
      </x:c>
      <x:c r="C3186" s="15" t="str">
        <x:v>Clapham</x:v>
      </x:c>
      <x:c r="D3186" s="14"/>
      <x:c r="E3186" s="13" t="str">
        <x:v>Town</x:v>
      </x:c>
      <x:c r="F3186" s="15" t="str">
        <x:v>SEGRO Park Clapham North</x:v>
      </x:c>
      <x:c r="G3186" s="15" t="str">
        <x:v>Unit 4, SEGRO Park Clapham North, Timber Mill Way, London, SW4 6LY</x:v>
      </x:c>
      <x:c r="H3186" s="13" t="str">
        <x:v>Current</x:v>
      </x:c>
      <x:c r="I3186" s="14" t="n">
        <x:v>11883</x:v>
      </x:c>
      <x:c r="J3186" s="13" t="str">
        <x:f>IF(AND(ISNUMBER(I3186),I3186&gt;0),IF(I3186&lt;=1000,"1–1,000",IF(I3186&lt;=2500,"1,001–2,500",IF(I3186&lt;=5000,"2,501–5,000",IF(I3186&lt;=10000,"5,001–10,000","10,001–15,000")))),"10,001–15,000")</x:f>
        <x:v>10,001–15,000</x:v>
      </x:c>
      <x:c r="K3186" s="16"/>
      <x:c r="L3186" s="43" t="str">
        <x:f>IF(AND(ISNUMBER(I3186),I3186&gt;0,ISNUMBER(K3186),K3186&gt;0),K3186/I3186,"n.a.")</x:f>
        <x:v>n.a.</x:v>
      </x:c>
      <x:c r="M3186" s="43"/>
      <x:c r="N3186" s="13" t="str">
        <x:v>No</x:v>
      </x:c>
      <x:c r="O3186" s="15" t="str">
        <x:v>Not stated in reviewed card</x:v>
      </x:c>
      <x:c r="P3186" s="15" t="str">
        <x:v>Not stated in reviewed card</x:v>
      </x:c>
      <x:c r="Q3186" s="15" t="str">
        <x:v>Advertised industrial unit with warehouse space.</x:v>
      </x:c>
      <x:c r="R318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6" s="15" t="str">
        <x:v>https://www.rightmove.co.uk/properties/773376183039329#/?channel=COM_LET</x:v>
      </x:c>
      <x:c r="T3186" s="15" t="str"/>
      <x:c r="U3186" s="15" t="str"/>
      <x:c r="V3186" s="15" t="str">
        <x:v>London — SEGRO Park Clapham North</x:v>
      </x:c>
      <x:c r="W3186" s="15" t="str">
        <x:v>Individual unit ≤15,000 sq ft</x:v>
      </x:c>
      <x:c r="X3186" s="13" t="n">
        <x:f>IF(N3186="Yes",L3186,0)</x:f>
        <x:v>0</x:v>
      </x:c>
      <x:c r="Y3186" s="14" t="n">
        <x:v>1</x:v>
      </x:c>
      <x:c r="Z3186" s="13" t="str">
        <x:v>Industrial / workshop / storage</x:v>
      </x:c>
    </x:row>
    <x:row r="3187" ht="62" customHeight="1">
      <x:c r="A3187" s="13" t="str">
        <x:v>SE2207</x:v>
      </x:c>
      <x:c r="B3187" s="15" t="str">
        <x:v>London</x:v>
      </x:c>
      <x:c r="C3187" s="15" t="str">
        <x:v>Clapham</x:v>
      </x:c>
      <x:c r="D3187" s="14"/>
      <x:c r="E3187" s="13" t="str">
        <x:v>Town</x:v>
      </x:c>
      <x:c r="F3187" s="15" t="str">
        <x:v>SEGRO Park Clapham North</x:v>
      </x:c>
      <x:c r="G3187" s="15" t="str">
        <x:v>Unit 5, SEGRO Park Clapham North, Timber Mill Way, London, SW4 6LY</x:v>
      </x:c>
      <x:c r="H3187" s="13" t="str">
        <x:v>Current</x:v>
      </x:c>
      <x:c r="I3187" s="14" t="n">
        <x:v>6448</x:v>
      </x:c>
      <x:c r="J3187" s="13" t="str">
        <x:f>IF(AND(ISNUMBER(I3187),I3187&gt;0),IF(I3187&lt;=1000,"1–1,000",IF(I3187&lt;=2500,"1,001–2,500",IF(I3187&lt;=5000,"2,501–5,000",IF(I3187&lt;=10000,"5,001–10,000","10,001–15,000")))),"5,001–10,000")</x:f>
        <x:v>5,001–10,000</x:v>
      </x:c>
      <x:c r="K3187" s="16"/>
      <x:c r="L3187" s="43" t="str">
        <x:f>IF(AND(ISNUMBER(I3187),I3187&gt;0,ISNUMBER(K3187),K3187&gt;0),K3187/I3187,"n.a.")</x:f>
        <x:v>n.a.</x:v>
      </x:c>
      <x:c r="M3187" s="43"/>
      <x:c r="N3187" s="13" t="str">
        <x:v>No</x:v>
      </x:c>
      <x:c r="O3187" s="15" t="str">
        <x:v>Not stated in reviewed card</x:v>
      </x:c>
      <x:c r="P3187" s="15" t="str">
        <x:v>Not stated in reviewed card</x:v>
      </x:c>
      <x:c r="Q3187" s="15" t="str">
        <x:v>Advertised industrial unit with warehouse space.</x:v>
      </x:c>
      <x:c r="R318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7" s="15" t="str">
        <x:v>https://www.rightmove.co.uk/properties/773376185135841#/?channel=COM_LET</x:v>
      </x:c>
      <x:c r="T3187" s="15" t="str"/>
      <x:c r="U3187" s="15" t="str"/>
      <x:c r="V3187" s="15" t="str">
        <x:v>London — SEGRO Park Clapham North</x:v>
      </x:c>
      <x:c r="W3187" s="15" t="str">
        <x:v>Individual unit ≤15,000 sq ft</x:v>
      </x:c>
      <x:c r="X3187" s="13" t="n">
        <x:f>IF(N3187="Yes",L3187,0)</x:f>
        <x:v>0</x:v>
      </x:c>
      <x:c r="Y3187" s="14" t="n">
        <x:v>1</x:v>
      </x:c>
      <x:c r="Z3187" s="13" t="str">
        <x:v>Industrial / workshop / storage</x:v>
      </x:c>
    </x:row>
    <x:row r="3188" ht="62" customHeight="1">
      <x:c r="A3188" s="13" t="str">
        <x:v>SE2208</x:v>
      </x:c>
      <x:c r="B3188" s="15" t="str">
        <x:v>London</x:v>
      </x:c>
      <x:c r="C3188" s="15" t="str">
        <x:v>Clapham</x:v>
      </x:c>
      <x:c r="D3188" s="14"/>
      <x:c r="E3188" s="13" t="str">
        <x:v>Town</x:v>
      </x:c>
      <x:c r="F3188" s="15" t="str">
        <x:v>SEGRO Park Clapham North</x:v>
      </x:c>
      <x:c r="G3188" s="15" t="str">
        <x:v>Unit 6, SEGRO Park Clapham North, Timber Mill Way, London, SW4 6LY</x:v>
      </x:c>
      <x:c r="H3188" s="13" t="str">
        <x:v>Current</x:v>
      </x:c>
      <x:c r="I3188" s="14" t="n">
        <x:v>5920</x:v>
      </x:c>
      <x:c r="J3188" s="13" t="str">
        <x:f>IF(AND(ISNUMBER(I3188),I3188&gt;0),IF(I3188&lt;=1000,"1–1,000",IF(I3188&lt;=2500,"1,001–2,500",IF(I3188&lt;=5000,"2,501–5,000",IF(I3188&lt;=10000,"5,001–10,000","10,001–15,000")))),"5,001–10,000")</x:f>
        <x:v>5,001–10,000</x:v>
      </x:c>
      <x:c r="K3188" s="16"/>
      <x:c r="L3188" s="43" t="str">
        <x:f>IF(AND(ISNUMBER(I3188),I3188&gt;0,ISNUMBER(K3188),K3188&gt;0),K3188/I3188,"n.a.")</x:f>
        <x:v>n.a.</x:v>
      </x:c>
      <x:c r="M3188" s="43"/>
      <x:c r="N3188" s="13" t="str">
        <x:v>No</x:v>
      </x:c>
      <x:c r="O3188" s="15" t="str">
        <x:v>Not stated in reviewed card</x:v>
      </x:c>
      <x:c r="P3188" s="15" t="str">
        <x:v>Not stated in reviewed card</x:v>
      </x:c>
      <x:c r="Q3188" s="15" t="str">
        <x:v>Advertised industrial unit with warehouse space.</x:v>
      </x:c>
      <x:c r="R318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8" s="15" t="str">
        <x:v>https://www.rightmove.co.uk/properties/773376189237761#/?channel=COM_LET</x:v>
      </x:c>
      <x:c r="T3188" s="15" t="str"/>
      <x:c r="U3188" s="15" t="str"/>
      <x:c r="V3188" s="15" t="str">
        <x:v>London — SEGRO Park Clapham North</x:v>
      </x:c>
      <x:c r="W3188" s="15" t="str">
        <x:v>Individual unit ≤15,000 sq ft</x:v>
      </x:c>
      <x:c r="X3188" s="13" t="n">
        <x:f>IF(N3188="Yes",L3188,0)</x:f>
        <x:v>0</x:v>
      </x:c>
      <x:c r="Y3188" s="14" t="n">
        <x:v>1</x:v>
      </x:c>
      <x:c r="Z3188" s="13" t="str">
        <x:v>Industrial / workshop / storage</x:v>
      </x:c>
    </x:row>
    <x:row r="3189" ht="62" customHeight="1">
      <x:c r="A3189" s="13" t="str">
        <x:v>SE2209</x:v>
      </x:c>
      <x:c r="B3189" s="15" t="str">
        <x:v>London</x:v>
      </x:c>
      <x:c r="C3189" s="15" t="str">
        <x:v>Clapham</x:v>
      </x:c>
      <x:c r="D3189" s="14"/>
      <x:c r="E3189" s="13" t="str">
        <x:v>Town</x:v>
      </x:c>
      <x:c r="F3189" s="15" t="str">
        <x:v>SEGRO Park Clapham North</x:v>
      </x:c>
      <x:c r="G3189" s="15" t="str">
        <x:v>Unit 7, SEGRO Park Clapham North, Timber Mill Way, London, SW4 6LY</x:v>
      </x:c>
      <x:c r="H3189" s="13" t="str">
        <x:v>Current</x:v>
      </x:c>
      <x:c r="I3189" s="14" t="n">
        <x:v>4349</x:v>
      </x:c>
      <x:c r="J3189" s="13" t="str">
        <x:f>IF(AND(ISNUMBER(I3189),I3189&gt;0),IF(I3189&lt;=1000,"1–1,000",IF(I3189&lt;=2500,"1,001–2,500",IF(I3189&lt;=5000,"2,501–5,000",IF(I3189&lt;=10000,"5,001–10,000","10,001–15,000")))),"2,501–5,000")</x:f>
        <x:v>2,501–5,000</x:v>
      </x:c>
      <x:c r="K3189" s="16"/>
      <x:c r="L3189" s="43" t="str">
        <x:f>IF(AND(ISNUMBER(I3189),I3189&gt;0,ISNUMBER(K3189),K3189&gt;0),K3189/I3189,"n.a.")</x:f>
        <x:v>n.a.</x:v>
      </x:c>
      <x:c r="M3189" s="43"/>
      <x:c r="N3189" s="13" t="str">
        <x:v>No</x:v>
      </x:c>
      <x:c r="O3189" s="15" t="str">
        <x:v>Not stated in reviewed card</x:v>
      </x:c>
      <x:c r="P3189" s="15" t="str">
        <x:v>Not stated in reviewed card</x:v>
      </x:c>
      <x:c r="Q3189" s="15" t="str">
        <x:v>Advertised industrial unit with warehouse space.</x:v>
      </x:c>
      <x:c r="R318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89" s="15" t="str">
        <x:v>https://www.rightmove.co.uk/properties/773376193430704#/?channel=COM_LET</x:v>
      </x:c>
      <x:c r="T3189" s="15" t="str"/>
      <x:c r="U3189" s="15" t="str"/>
      <x:c r="V3189" s="15" t="str">
        <x:v>London — SEGRO Park Clapham North</x:v>
      </x:c>
      <x:c r="W3189" s="15" t="str">
        <x:v>Individual unit ≤15,000 sq ft</x:v>
      </x:c>
      <x:c r="X3189" s="13" t="n">
        <x:f>IF(N3189="Yes",L3189,0)</x:f>
        <x:v>0</x:v>
      </x:c>
      <x:c r="Y3189" s="14" t="n">
        <x:v>1</x:v>
      </x:c>
      <x:c r="Z3189" s="13" t="str">
        <x:v>Industrial / workshop / storage</x:v>
      </x:c>
    </x:row>
    <x:row r="3190" ht="62" customHeight="1">
      <x:c r="A3190" s="13" t="str">
        <x:v>SE2210</x:v>
      </x:c>
      <x:c r="B3190" s="15" t="str">
        <x:v>London</x:v>
      </x:c>
      <x:c r="C3190" s="15" t="str">
        <x:v>Clapham</x:v>
      </x:c>
      <x:c r="D3190" s="14"/>
      <x:c r="E3190" s="13" t="str">
        <x:v>Town</x:v>
      </x:c>
      <x:c r="F3190" s="15" t="str">
        <x:v>SEGRO Park Clapham North</x:v>
      </x:c>
      <x:c r="G3190" s="15" t="str">
        <x:v>Unit 8, SEGRO Park Clapham North, Timber Mill Way, London, SW4 6LY</x:v>
      </x:c>
      <x:c r="H3190" s="13" t="str">
        <x:v>Current</x:v>
      </x:c>
      <x:c r="I3190" s="14" t="n">
        <x:v>4898</x:v>
      </x:c>
      <x:c r="J3190" s="13" t="str">
        <x:f>IF(AND(ISNUMBER(I3190),I3190&gt;0),IF(I3190&lt;=1000,"1–1,000",IF(I3190&lt;=2500,"1,001–2,500",IF(I3190&lt;=5000,"2,501–5,000",IF(I3190&lt;=10000,"5,001–10,000","10,001–15,000")))),"2,501–5,000")</x:f>
        <x:v>2,501–5,000</x:v>
      </x:c>
      <x:c r="K3190" s="16"/>
      <x:c r="L3190" s="43" t="str">
        <x:f>IF(AND(ISNUMBER(I3190),I3190&gt;0,ISNUMBER(K3190),K3190&gt;0),K3190/I3190,"n.a.")</x:f>
        <x:v>n.a.</x:v>
      </x:c>
      <x:c r="M3190" s="43"/>
      <x:c r="N3190" s="13" t="str">
        <x:v>No</x:v>
      </x:c>
      <x:c r="O3190" s="15" t="str">
        <x:v>Not stated in reviewed card</x:v>
      </x:c>
      <x:c r="P3190" s="15" t="str">
        <x:v>Not stated in reviewed card</x:v>
      </x:c>
      <x:c r="Q3190" s="15" t="str">
        <x:v>Advertised industrial unit with warehouse space.</x:v>
      </x:c>
      <x:c r="R319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0" s="15" t="str">
        <x:v>https://www.rightmove.co.uk/properties/773376197527009#/?channel=COM_LET</x:v>
      </x:c>
      <x:c r="T3190" s="15" t="str"/>
      <x:c r="U3190" s="15" t="str"/>
      <x:c r="V3190" s="15" t="str">
        <x:v>London — SEGRO Park Clapham North</x:v>
      </x:c>
      <x:c r="W3190" s="15" t="str">
        <x:v>Individual unit ≤15,000 sq ft</x:v>
      </x:c>
      <x:c r="X3190" s="13" t="n">
        <x:f>IF(N3190="Yes",L3190,0)</x:f>
        <x:v>0</x:v>
      </x:c>
      <x:c r="Y3190" s="14" t="n">
        <x:v>1</x:v>
      </x:c>
      <x:c r="Z3190" s="13" t="str">
        <x:v>Industrial / workshop / storage</x:v>
      </x:c>
    </x:row>
    <x:row r="3191" ht="75" customHeight="1">
      <x:c r="A3191" s="13" t="str">
        <x:v>SE2211</x:v>
      </x:c>
      <x:c r="B3191" s="15" t="str">
        <x:v>London</x:v>
      </x:c>
      <x:c r="C3191" s="15" t="str">
        <x:v>Deptford</x:v>
      </x:c>
      <x:c r="D3191" s="14"/>
      <x:c r="E3191" s="13" t="str">
        <x:v>Town</x:v>
      </x:c>
      <x:c r="F3191" s="15" t="str">
        <x:v>Segro Park Deptford</x:v>
      </x:c>
      <x:c r="G3191" s="15" t="str">
        <x:v>Segro Park Deptford, Unit 2 Blackhorse Road, London, SE8 5HY</x:v>
      </x:c>
      <x:c r="H3191" s="13" t="str">
        <x:v>Uncertain</x:v>
      </x:c>
      <x:c r="I3191" s="14" t="n">
        <x:v>11391</x:v>
      </x:c>
      <x:c r="J3191" s="13" t="str">
        <x:f>IF(AND(ISNUMBER(I3191),I3191&gt;0),IF(I3191&lt;=1000,"1–1,000",IF(I3191&lt;=2500,"1,001–2,500",IF(I3191&lt;=5000,"2,501–5,000",IF(I3191&lt;=10000,"5,001–10,000","10,001–15,000")))),"10,001–15,000")</x:f>
        <x:v>10,001–15,000</x:v>
      </x:c>
      <x:c r="K3191" s="16" t="n">
        <x:v>341736</x:v>
      </x:c>
      <x:c r="L3191" s="43" t="n">
        <x:f>IF(AND(ISNUMBER(I3191),I3191&gt;0,ISNUMBER(K3191),K3191&gt;0),K3191/I3191,"n.a.")</x:f>
        <x:v>30.000526731630234</x:v>
      </x:c>
      <x:c r="M3191" s="43"/>
      <x:c r="N3191" s="13" t="str">
        <x:v>No</x:v>
      </x:c>
      <x:c r="O3191" s="15" t="str">
        <x:v>eaves heights</x:v>
      </x:c>
      <x:c r="P3191" s="15" t="str">
        <x:v>Not stated in reviewed card</x:v>
      </x:c>
      <x:c r="Q3191" s="15" t="str">
        <x:v>Advertised industrial unit with warehouse space, refurbished specification.</x:v>
      </x:c>
      <x:c r="R3191"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91" s="15" t="str">
        <x:v>https://www.rightmove.co.uk/properties/164859368#/?channel=COM_LET</x:v>
      </x:c>
      <x:c r="T3191" s="15" t="str"/>
      <x:c r="U3191" s="15" t="str"/>
      <x:c r="V3191" s="15" t="str">
        <x:v>London — Segro Park Deptford</x:v>
      </x:c>
      <x:c r="W3191" s="15" t="str">
        <x:v>Individual unit ≤15,000 sq ft</x:v>
      </x:c>
      <x:c r="X3191" s="13" t="n">
        <x:f>IF(N3191="Yes",L3191,0)</x:f>
        <x:v>0</x:v>
      </x:c>
      <x:c r="Y3191" s="14" t="n">
        <x:v>1</x:v>
      </x:c>
      <x:c r="Z3191" s="13" t="str">
        <x:v>Industrial / workshop / storage</x:v>
      </x:c>
    </x:row>
    <x:row r="3192" ht="88" customHeight="1">
      <x:c r="A3192" s="13" t="str">
        <x:v>SE2212</x:v>
      </x:c>
      <x:c r="B3192" s="15" t="str">
        <x:v>London</x:v>
      </x:c>
      <x:c r="C3192" s="15" t="str">
        <x:v>Deptford</x:v>
      </x:c>
      <x:c r="D3192" s="14"/>
      <x:c r="E3192" s="13" t="str">
        <x:v>Town</x:v>
      </x:c>
      <x:c r="F3192" s="15" t="str">
        <x:v>Segro Park Deptford</x:v>
      </x:c>
      <x:c r="G3192" s="15" t="str">
        <x:v>Segro Park Deptford, Unit 7 Blackhorse Road, London, SE8 5HY</x:v>
      </x:c>
      <x:c r="H3192" s="13" t="str">
        <x:v>Uncertain</x:v>
      </x:c>
      <x:c r="I3192" s="14" t="n">
        <x:v>11617</x:v>
      </x:c>
      <x:c r="J3192" s="13" t="str">
        <x:f>IF(AND(ISNUMBER(I3192),I3192&gt;0),IF(I3192&lt;=1000,"1–1,000",IF(I3192&lt;=2500,"1,001–2,500",IF(I3192&lt;=5000,"2,501–5,000",IF(I3192&lt;=10000,"5,001–10,000","10,001–15,000")))),"10,001–15,000")</x:f>
        <x:v>10,001–15,000</x:v>
      </x:c>
      <x:c r="K3192" s="16" t="n">
        <x:v>348516</x:v>
      </x:c>
      <x:c r="L3192" s="43" t="n">
        <x:f>IF(AND(ISNUMBER(I3192),I3192&gt;0,ISNUMBER(K3192),K3192&gt;0),K3192/I3192,"n.a.")</x:f>
        <x:v>30.000516484462427</x:v>
      </x:c>
      <x:c r="M3192" s="43"/>
      <x:c r="N3192" s="13" t="str">
        <x:v>No</x:v>
      </x:c>
      <x:c r="O3192" s="15" t="str">
        <x:v>Not stated in reviewed card</x:v>
      </x:c>
      <x:c r="P3192" s="15" t="str">
        <x:v>Not stated in reviewed card</x:v>
      </x:c>
      <x:c r="Q3192" s="15" t="str">
        <x:v>Advertised industrial unit with warehouse space.</x:v>
      </x:c>
      <x:c r="R3192"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192" s="15" t="str">
        <x:v>https://www.rightmove.co.uk/properties/159231620#/?channel=COM_LET</x:v>
      </x:c>
      <x:c r="T3192" s="15" t="str">
        <x:v>https://www.rightmove.co.uk/properties/773350807501793#/?channel=COM_LET</x:v>
      </x:c>
      <x:c r="U3192" s="15" t="str"/>
      <x:c r="V3192" s="15" t="str">
        <x:v>London — Segro Park Deptford</x:v>
      </x:c>
      <x:c r="W3192" s="15" t="str">
        <x:v>Individual unit ≤15,000 sq ft</x:v>
      </x:c>
      <x:c r="X3192" s="13" t="n">
        <x:f>IF(N3192="Yes",L3192,0)</x:f>
        <x:v>0</x:v>
      </x:c>
      <x:c r="Y3192" s="14" t="n">
        <x:v>1</x:v>
      </x:c>
      <x:c r="Z3192" s="13" t="str">
        <x:v>Industrial / workshop / storage</x:v>
      </x:c>
    </x:row>
    <x:row r="3193" ht="62" customHeight="1">
      <x:c r="A3193" s="13" t="str">
        <x:v>SE2213</x:v>
      </x:c>
      <x:c r="B3193" s="15" t="str">
        <x:v>London</x:v>
      </x:c>
      <x:c r="C3193" s="15" t="str">
        <x:v>Greenford</x:v>
      </x:c>
      <x:c r="D3193" s="14"/>
      <x:c r="E3193" s="13" t="str">
        <x:v>Town</x:v>
      </x:c>
      <x:c r="F3193" s="15" t="str">
        <x:v>Segro Park Fairway Drive</x:v>
      </x:c>
      <x:c r="G3193" s="15" t="str">
        <x:v>Unit 7 Segro Park Fairway Drive, Greenford UB6</x:v>
      </x:c>
      <x:c r="H3193" s="13" t="str">
        <x:v>Current</x:v>
      </x:c>
      <x:c r="I3193" s="14" t="n">
        <x:v>5500</x:v>
      </x:c>
      <x:c r="J3193" s="13" t="str">
        <x:f>IF(AND(ISNUMBER(I3193),I3193&gt;0),IF(I3193&lt;=1000,"1–1,000",IF(I3193&lt;=2500,"1,001–2,500",IF(I3193&lt;=5000,"2,501–5,000",IF(I3193&lt;=10000,"5,001–10,000","10,001–15,000")))),"5,001–10,000")</x:f>
        <x:v>5,001–10,000</x:v>
      </x:c>
      <x:c r="K3193" s="16"/>
      <x:c r="L3193" s="43" t="str">
        <x:f>IF(AND(ISNUMBER(I3193),I3193&gt;0,ISNUMBER(K3193),K3193&gt;0),K3193/I3193,"n.a.")</x:f>
        <x:v>n.a.</x:v>
      </x:c>
      <x:c r="M3193" s="43"/>
      <x:c r="N3193" s="13" t="str">
        <x:v>No</x:v>
      </x:c>
      <x:c r="O3193" s="15" t="str">
        <x:v>Not stated in reviewed card</x:v>
      </x:c>
      <x:c r="P3193" s="15" t="str">
        <x:v>Not stated in reviewed card</x:v>
      </x:c>
      <x:c r="Q3193" s="15" t="str">
        <x:v>Advertised industrial unit with warehouse space.</x:v>
      </x:c>
      <x:c r="R319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3" s="15" t="str">
        <x:v>https://www.zoopla.co.uk/to-rent/commercial/details/73418999/</x:v>
      </x:c>
      <x:c r="T3193" s="15" t="str"/>
      <x:c r="U3193" s="15" t="str"/>
      <x:c r="V3193" s="15" t="str">
        <x:v>London — Segro Park Fairway Drive</x:v>
      </x:c>
      <x:c r="W3193" s="15" t="str">
        <x:v>Individual unit ≤15,000 sq ft</x:v>
      </x:c>
      <x:c r="X3193" s="13" t="n">
        <x:f>IF(N3193="Yes",L3193,0)</x:f>
        <x:v>0</x:v>
      </x:c>
      <x:c r="Y3193" s="14" t="n">
        <x:v>1</x:v>
      </x:c>
      <x:c r="Z3193" s="13" t="str">
        <x:v>Industrial / workshop / storage</x:v>
      </x:c>
    </x:row>
    <x:row r="3194" ht="75" customHeight="1">
      <x:c r="A3194" s="13" t="str">
        <x:v>SE2214</x:v>
      </x:c>
      <x:c r="B3194" s="15" t="str">
        <x:v>London</x:v>
      </x:c>
      <x:c r="C3194" s="15" t="str">
        <x:v>Greenford</x:v>
      </x:c>
      <x:c r="D3194" s="14"/>
      <x:c r="E3194" s="13" t="str">
        <x:v>Town</x:v>
      </x:c>
      <x:c r="F3194" s="15" t="str">
        <x:v>Segro Park Greenford</x:v>
      </x:c>
      <x:c r="G3194" s="15" t="str">
        <x:v>Unit 9, Segro Park Greenford, Ockham Drive, Greenford UB6</x:v>
      </x:c>
      <x:c r="H3194" s="13" t="str">
        <x:v>Uncertain</x:v>
      </x:c>
      <x:c r="I3194" s="14" t="n">
        <x:v>13639</x:v>
      </x:c>
      <x:c r="J3194" s="13" t="str">
        <x:f>IF(AND(ISNUMBER(I3194),I3194&gt;0),IF(I3194&lt;=1000,"1–1,000",IF(I3194&lt;=2500,"1,001–2,500",IF(I3194&lt;=5000,"2,501–5,000",IF(I3194&lt;=10000,"5,001–10,000","10,001–15,000")))),"10,001–15,000")</x:f>
        <x:v>10,001–15,000</x:v>
      </x:c>
      <x:c r="K3194" s="16"/>
      <x:c r="L3194" s="43" t="str">
        <x:f>IF(AND(ISNUMBER(I3194),I3194&gt;0,ISNUMBER(K3194),K3194&gt;0),K3194/I3194,"n.a.")</x:f>
        <x:v>n.a.</x:v>
      </x:c>
      <x:c r="M3194" s="43"/>
      <x:c r="N3194" s="13" t="str">
        <x:v>No</x:v>
      </x:c>
      <x:c r="O3194" s="15" t="str">
        <x:v>Not stated in reviewed card</x:v>
      </x:c>
      <x:c r="P3194" s="15" t="str">
        <x:v>Not stated in reviewed card</x:v>
      </x:c>
      <x:c r="Q3194" s="15" t="str">
        <x:v>Advertised industrial unit with warehouse space, refurbished specification.</x:v>
      </x:c>
      <x:c r="R3194"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4" s="15" t="str">
        <x:v>https://www.zoopla.co.uk/to-rent/commercial/details/73382280/</x:v>
      </x:c>
      <x:c r="T3194" s="15" t="str">
        <x:v>https://www.zoopla.co.uk/to-rent/commercial/details/71343383/</x:v>
      </x:c>
      <x:c r="U3194" s="15" t="str"/>
      <x:c r="V3194" s="15" t="str">
        <x:v>London — SEGRO Park Greenford</x:v>
      </x:c>
      <x:c r="W3194" s="15" t="str">
        <x:v>Individual unit ≤15,000 sq ft</x:v>
      </x:c>
      <x:c r="X3194" s="13" t="n">
        <x:f>IF(N3194="Yes",L3194,0)</x:f>
        <x:v>0</x:v>
      </x:c>
      <x:c r="Y3194" s="14" t="n">
        <x:v>1</x:v>
      </x:c>
      <x:c r="Z3194" s="13" t="str">
        <x:v>Industrial / workshop / storage</x:v>
      </x:c>
    </x:row>
    <x:row r="3195" ht="75" customHeight="1">
      <x:c r="A3195" s="13" t="str">
        <x:v>SE2215</x:v>
      </x:c>
      <x:c r="B3195" s="15" t="str">
        <x:v>London</x:v>
      </x:c>
      <x:c r="C3195" s="15" t="str">
        <x:v>Greenford</x:v>
      </x:c>
      <x:c r="D3195" s="14"/>
      <x:c r="E3195" s="13" t="str">
        <x:v>Town</x:v>
      </x:c>
      <x:c r="F3195" s="15" t="str">
        <x:v>SEGRO Park Greenford</x:v>
      </x:c>
      <x:c r="G3195" s="15" t="str">
        <x:v>Unit 6, SEGRO Park Greenford, Ockham Drive, Greenford, UB6 0AZ</x:v>
      </x:c>
      <x:c r="H3195" s="13" t="str">
        <x:v>Uncertain</x:v>
      </x:c>
      <x:c r="I3195" s="14" t="n">
        <x:v>10802</x:v>
      </x:c>
      <x:c r="J3195" s="13" t="str">
        <x:f>IF(AND(ISNUMBER(I3195),I3195&gt;0),IF(I3195&lt;=1000,"1–1,000",IF(I3195&lt;=2500,"1,001–2,500",IF(I3195&lt;=5000,"2,501–5,000",IF(I3195&lt;=10000,"5,001–10,000","10,001–15,000")))),"10,001–15,000")</x:f>
        <x:v>10,001–15,000</x:v>
      </x:c>
      <x:c r="K3195" s="16"/>
      <x:c r="L3195" s="43" t="str">
        <x:f>IF(AND(ISNUMBER(I3195),I3195&gt;0,ISNUMBER(K3195),K3195&gt;0),K3195/I3195,"n.a.")</x:f>
        <x:v>n.a.</x:v>
      </x:c>
      <x:c r="M3195" s="43"/>
      <x:c r="N3195" s="13" t="str">
        <x:v>No</x:v>
      </x:c>
      <x:c r="O3195" s="15" t="str">
        <x:v>Not stated in reviewed card</x:v>
      </x:c>
      <x:c r="P3195" s="15" t="str">
        <x:v>Not stated in reviewed card</x:v>
      </x:c>
      <x:c r="Q3195" s="15" t="str">
        <x:v>Advertised industrial unit with warehouse space, refurbished specification.</x:v>
      </x:c>
      <x:c r="R3195" s="15" t="str">
        <x:v>Uncertain Advert contains under-offer/let/sold status;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5" s="15" t="str">
        <x:v>https://www.zoopla.co.uk/to-rent/commercial/details/73382438/</x:v>
      </x:c>
      <x:c r="T3195" s="15" t="str">
        <x:v>https://www.zoopla.co.uk/to-rent/commercial/details/71343488/</x:v>
      </x:c>
      <x:c r="U3195" s="15" t="str">
        <x:v>https://www.rightmove.co.uk/properties/773338727710945#/?channel=COM_LET</x:v>
      </x:c>
      <x:c r="V3195" s="15" t="str">
        <x:v>London — SEGRO Park Greenford</x:v>
      </x:c>
      <x:c r="W3195" s="15" t="str">
        <x:v>Individual unit ≤15,000 sq ft</x:v>
      </x:c>
      <x:c r="X3195" s="13" t="n">
        <x:f>IF(N3195="Yes",L3195,0)</x:f>
        <x:v>0</x:v>
      </x:c>
      <x:c r="Y3195" s="14" t="n">
        <x:v>1</x:v>
      </x:c>
      <x:c r="Z3195" s="13" t="str">
        <x:v>Industrial / workshop / storage</x:v>
      </x:c>
    </x:row>
    <x:row r="3196" ht="62" customHeight="1">
      <x:c r="A3196" s="13" t="str">
        <x:v>SE2216</x:v>
      </x:c>
      <x:c r="B3196" s="15" t="str">
        <x:v>London</x:v>
      </x:c>
      <x:c r="C3196" s="15" t="str">
        <x:v>Greenford</x:v>
      </x:c>
      <x:c r="D3196" s="14"/>
      <x:c r="E3196" s="13" t="str">
        <x:v>Town</x:v>
      </x:c>
      <x:c r="F3196" s="15" t="str">
        <x:v>Segro Park Ockham Drive</x:v>
      </x:c>
      <x:c r="G3196" s="15" t="str">
        <x:v>Unit 14 Segro Park Ockham Drive, Greenford UB6</x:v>
      </x:c>
      <x:c r="H3196" s="13" t="str">
        <x:v>Uncertain</x:v>
      </x:c>
      <x:c r="I3196" s="14" t="n">
        <x:v>5931</x:v>
      </x:c>
      <x:c r="J3196" s="13" t="str">
        <x:f>IF(AND(ISNUMBER(I3196),I3196&gt;0),IF(I3196&lt;=1000,"1–1,000",IF(I3196&lt;=2500,"1,001–2,500",IF(I3196&lt;=5000,"2,501–5,000",IF(I3196&lt;=10000,"5,001–10,000","10,001–15,000")))),"5,001–10,000")</x:f>
        <x:v>5,001–10,000</x:v>
      </x:c>
      <x:c r="K3196" s="16"/>
      <x:c r="L3196" s="43" t="str">
        <x:f>IF(AND(ISNUMBER(I3196),I3196&gt;0,ISNUMBER(K3196),K3196&gt;0),K3196/I3196,"n.a.")</x:f>
        <x:v>n.a.</x:v>
      </x:c>
      <x:c r="M3196" s="43"/>
      <x:c r="N3196" s="13" t="str">
        <x:v>No</x:v>
      </x:c>
      <x:c r="O3196" s="15" t="str">
        <x:v>Not stated in reviewed card</x:v>
      </x:c>
      <x:c r="P3196" s="15" t="str">
        <x:v>Not stated in reviewed card</x:v>
      </x:c>
      <x:c r="Q3196" s="15" t="str">
        <x:v>Advertised industrial unit with warehouse space.</x:v>
      </x:c>
      <x:c r="R3196"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6" s="15" t="str">
        <x:v>https://www.zoopla.co.uk/to-rent/commercial/details/73382437/</x:v>
      </x:c>
      <x:c r="T3196" s="15" t="str"/>
      <x:c r="U3196" s="15" t="str"/>
      <x:c r="V3196" s="15" t="str">
        <x:v>London — Segro Park Ockham Drive</x:v>
      </x:c>
      <x:c r="W3196" s="15" t="str">
        <x:v>Individual unit ≤15,000 sq ft</x:v>
      </x:c>
      <x:c r="X3196" s="13" t="n">
        <x:f>IF(N3196="Yes",L3196,0)</x:f>
        <x:v>0</x:v>
      </x:c>
      <x:c r="Y3196" s="14" t="n">
        <x:v>1</x:v>
      </x:c>
      <x:c r="Z3196" s="13" t="str">
        <x:v>Industrial / workshop / storage</x:v>
      </x:c>
    </x:row>
    <x:row r="3197" ht="62" customHeight="1">
      <x:c r="A3197" s="13" t="str">
        <x:v>SE2217</x:v>
      </x:c>
      <x:c r="B3197" s="15" t="str">
        <x:v>London</x:v>
      </x:c>
      <x:c r="C3197" s="15" t="str">
        <x:v>Greenford</x:v>
      </x:c>
      <x:c r="D3197" s="14"/>
      <x:c r="E3197" s="13" t="str">
        <x:v>Town</x:v>
      </x:c>
      <x:c r="F3197" s="15" t="str">
        <x:v>Segro Park Ockham Drive</x:v>
      </x:c>
      <x:c r="G3197" s="15" t="str">
        <x:v>Unit 21 Segro Park Ockham Drive, Greenford UB6</x:v>
      </x:c>
      <x:c r="H3197" s="13" t="str">
        <x:v>Uncertain</x:v>
      </x:c>
      <x:c r="I3197" s="14" t="n">
        <x:v>7184</x:v>
      </x:c>
      <x:c r="J3197" s="13" t="str">
        <x:f>IF(AND(ISNUMBER(I3197),I3197&gt;0),IF(I3197&lt;=1000,"1–1,000",IF(I3197&lt;=2500,"1,001–2,500",IF(I3197&lt;=5000,"2,501–5,000",IF(I3197&lt;=10000,"5,001–10,000","10,001–15,000")))),"5,001–10,000")</x:f>
        <x:v>5,001–10,000</x:v>
      </x:c>
      <x:c r="K3197" s="16"/>
      <x:c r="L3197" s="43" t="str">
        <x:f>IF(AND(ISNUMBER(I3197),I3197&gt;0,ISNUMBER(K3197),K3197&gt;0),K3197/I3197,"n.a.")</x:f>
        <x:v>n.a.</x:v>
      </x:c>
      <x:c r="M3197" s="43"/>
      <x:c r="N3197" s="13" t="str">
        <x:v>No</x:v>
      </x:c>
      <x:c r="O3197" s="15" t="str">
        <x:v>Not stated in reviewed card</x:v>
      </x:c>
      <x:c r="P3197" s="15" t="str">
        <x:v>Not stated in reviewed card</x:v>
      </x:c>
      <x:c r="Q3197" s="15" t="str">
        <x:v>Advertised industrial unit with warehouse space.</x:v>
      </x:c>
      <x:c r="R3197"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7" s="15" t="str">
        <x:v>https://www.zoopla.co.uk/to-rent/commercial/details/73382430/</x:v>
      </x:c>
      <x:c r="T3197" s="15" t="str"/>
      <x:c r="U3197" s="15" t="str"/>
      <x:c r="V3197" s="15" t="str">
        <x:v>London — Segro Park Ockham Drive</x:v>
      </x:c>
      <x:c r="W3197" s="15" t="str">
        <x:v>Individual unit ≤15,000 sq ft</x:v>
      </x:c>
      <x:c r="X3197" s="13" t="n">
        <x:f>IF(N3197="Yes",L3197,0)</x:f>
        <x:v>0</x:v>
      </x:c>
      <x:c r="Y3197" s="14" t="n">
        <x:v>1</x:v>
      </x:c>
      <x:c r="Z3197" s="13" t="str">
        <x:v>Industrial / workshop / storage</x:v>
      </x:c>
    </x:row>
    <x:row r="3198" ht="75" customHeight="1">
      <x:c r="A3198" s="13" t="str">
        <x:v>SE2218</x:v>
      </x:c>
      <x:c r="B3198" s="15" t="str">
        <x:v>London</x:v>
      </x:c>
      <x:c r="C3198" s="15" t="str">
        <x:v>Greenford</x:v>
      </x:c>
      <x:c r="D3198" s="14"/>
      <x:c r="E3198" s="13" t="str">
        <x:v>Town</x:v>
      </x:c>
      <x:c r="F3198" s="15" t="str">
        <x:v>Segro Park Ockham Drive</x:v>
      </x:c>
      <x:c r="G3198" s="15" t="str">
        <x:v>Unit 22 Segro Park Ockham Drive, Greenford UB6</x:v>
      </x:c>
      <x:c r="H3198" s="13" t="str">
        <x:v>Uncertain</x:v>
      </x:c>
      <x:c r="I3198" s="14" t="n">
        <x:v>2867</x:v>
      </x:c>
      <x:c r="J3198" s="13" t="str">
        <x:f>IF(AND(ISNUMBER(I3198),I3198&gt;0),IF(I3198&lt;=1000,"1–1,000",IF(I3198&lt;=2500,"1,001–2,500",IF(I3198&lt;=5000,"2,501–5,000",IF(I3198&lt;=10000,"5,001–10,000","10,001–15,000")))),"2,501–5,000")</x:f>
        <x:v>2,501–5,000</x:v>
      </x:c>
      <x:c r="K3198" s="16"/>
      <x:c r="L3198" s="43" t="str">
        <x:f>IF(AND(ISNUMBER(I3198),I3198&gt;0,ISNUMBER(K3198),K3198&gt;0),K3198/I3198,"n.a.")</x:f>
        <x:v>n.a.</x:v>
      </x:c>
      <x:c r="M3198" s="43"/>
      <x:c r="N3198" s="13" t="str">
        <x:v>No</x:v>
      </x:c>
      <x:c r="O3198" s="15" t="str">
        <x:v>Not stated in reviewed card</x:v>
      </x:c>
      <x:c r="P3198" s="15" t="str">
        <x:v>Not stated in reviewed card</x:v>
      </x:c>
      <x:c r="Q3198" s="15" t="str">
        <x:v>Advertised industrial unit with warehouse space.</x:v>
      </x:c>
      <x:c r="R3198"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198" s="15" t="str">
        <x:v>https://www.zoopla.co.uk/to-rent/commercial/details/73570932/</x:v>
      </x:c>
      <x:c r="T3198" s="15" t="str">
        <x:v>https://www.zoopla.co.uk/to-rent/commercial/details/73521578/</x:v>
      </x:c>
      <x:c r="U3198" s="15" t="str"/>
      <x:c r="V3198" s="15" t="str">
        <x:v>London — Segro Park Ockham Drive</x:v>
      </x:c>
      <x:c r="W3198" s="15" t="str">
        <x:v>Individual unit ≤15,000 sq ft</x:v>
      </x:c>
      <x:c r="X3198" s="13" t="n">
        <x:f>IF(N3198="Yes",L3198,0)</x:f>
        <x:v>0</x:v>
      </x:c>
      <x:c r="Y3198" s="14" t="n">
        <x:v>1</x:v>
      </x:c>
      <x:c r="Z3198" s="13" t="str">
        <x:v>Industrial / workshop / storage</x:v>
      </x:c>
    </x:row>
    <x:row r="3199" ht="101" customHeight="1">
      <x:c r="A3199" s="13" t="str">
        <x:v>SE2219</x:v>
      </x:c>
      <x:c r="B3199" s="15" t="str">
        <x:v>London</x:v>
      </x:c>
      <x:c r="C3199" s="15" t="str">
        <x:v>Acton</x:v>
      </x:c>
      <x:c r="D3199" s="14"/>
      <x:c r="E3199" s="13" t="str">
        <x:v>Town</x:v>
      </x:c>
      <x:c r="F3199" s="15" t="str">
        <x:v>Segro Park Westway</x:v>
      </x:c>
      <x:c r="G3199" s="15" t="str">
        <x:v>Unit 24 -26 Telford Way, Segro Park Westway, Acton W3</x:v>
      </x:c>
      <x:c r="H3199" s="13" t="str">
        <x:v>Uncertain</x:v>
      </x:c>
      <x:c r="I3199" s="14"/>
      <x:c r="J3199" s="13" t="str">
        <x:f>IF(AND(ISNUMBER(I3199),I3199&gt;0),IF(I3199&lt;=1000,"1–1,000",IF(I3199&lt;=2500,"1,001–2,500",IF(I3199&lt;=5000,"2,501–5,000",IF(I3199&lt;=10000,"5,001–10,000","10,001–15,000")))),"10,001–15,000")</x:f>
        <x:v>10,001–15,000</x:v>
      </x:c>
      <x:c r="K3199" s="16"/>
      <x:c r="L3199" s="43" t="str">
        <x:f>IF(AND(ISNUMBER(I3199),I3199&gt;0,ISNUMBER(K3199),K3199&gt;0),K3199/I3199,"n.a.")</x:f>
        <x:v>n.a.</x:v>
      </x:c>
      <x:c r="M3199" s="43"/>
      <x:c r="N3199" s="13" t="str">
        <x:v>No</x:v>
      </x:c>
      <x:c r="O3199" s="15" t="str">
        <x:v>clear height Dedicated parking 1 level access lo; clear height Dedicated parking 1 EV charger 1 ; 6m clear height Dedicated parking 1</x:v>
      </x:c>
      <x:c r="P3199" s="15" t="str">
        <x:v>6m clear height Dedicated parking 1 level access loading door; 1 EV charger 1 level access loading door</x:v>
      </x:c>
      <x:c r="Q3199" s="15" t="str">
        <x:v>Advertised industrial unit with warehouse space, parking, secure/gated access, refurbished specification.</x:v>
      </x:c>
      <x:c r="R3199" s="15" t="str">
        <x:v>Uncertain Conflicting exact areas across adverts: 11845, 12298 sqft; no exact figure selected. Bounds record observed figures, not an offered subdivision range. Advert contains under-offer/let/sold status; excluded from current supply. 4 agent/portal adverts reconciled to one demise; no additional unit count. Rent POA/non-quoting, From-only, or no usable whole-demise price. Selected full-detail page reviewed; agent-authored specification used. Combined demise counted once; individual sub-unit areas not inferred. London locality: regional population appears once in Town summary; no neighbourhood population substituted.</x:v>
      </x:c>
      <x:c r="S3199" s="15" t="str">
        <x:v>https://www.zoopla.co.uk/to-rent/commercial/details/73570901/</x:v>
      </x:c>
      <x:c r="T3199" s="15" t="str">
        <x:v>https://www.zoopla.co.uk/to-rent/commercial/details/73521441/</x:v>
      </x:c>
      <x:c r="U3199" s="15" t="str">
        <x:v>https://www.rightmove.co.uk/properties/773395441094433#/?channel=COM_LET
https://www.rightmove.co.uk/properties/782129498323776#/?channel=COM_LET</x:v>
      </x:c>
      <x:c r="V3199" s="15" t="str">
        <x:v>London — SEGRO Park Westway</x:v>
      </x:c>
      <x:c r="W3199" s="15" t="str">
        <x:v>11,845–12,298 sq ft; exact unit area not stated</x:v>
      </x:c>
      <x:c r="X3199" s="13" t="n">
        <x:f>IF(N3199="Yes",L3199,0)</x:f>
        <x:v>0</x:v>
      </x:c>
      <x:c r="Y3199" s="14" t="n">
        <x:v>1</x:v>
      </x:c>
      <x:c r="Z3199" s="13" t="str">
        <x:v>Industrial / workshop / storage</x:v>
      </x:c>
    </x:row>
    <x:row r="3200" ht="88" customHeight="1">
      <x:c r="A3200" s="13" t="str">
        <x:v>SE2220</x:v>
      </x:c>
      <x:c r="B3200" s="15" t="str">
        <x:v>London</x:v>
      </x:c>
      <x:c r="C3200" s="15" t="str">
        <x:v>Acton</x:v>
      </x:c>
      <x:c r="D3200" s="14"/>
      <x:c r="E3200" s="13" t="str">
        <x:v>Town</x:v>
      </x:c>
      <x:c r="F3200" s="15" t="str">
        <x:v>SEGRO Park Westway</x:v>
      </x:c>
      <x:c r="G3200" s="15" t="str">
        <x:v>28-32 Brunel Rd, SEGRO Park Westway, Acton, W3 7XR</x:v>
      </x:c>
      <x:c r="H3200" s="13" t="str">
        <x:v>Uncertain</x:v>
      </x:c>
      <x:c r="I3200" s="14" t="n">
        <x:v>11393</x:v>
      </x:c>
      <x:c r="J3200" s="13" t="str">
        <x:f>IF(AND(ISNUMBER(I3200),I3200&gt;0),IF(I3200&lt;=1000,"1–1,000",IF(I3200&lt;=2500,"1,001–2,500",IF(I3200&lt;=5000,"2,501–5,000",IF(I3200&lt;=10000,"5,001–10,000","10,001–15,000")))),"10,001–15,000")</x:f>
        <x:v>10,001–15,000</x:v>
      </x:c>
      <x:c r="K3200" s="16"/>
      <x:c r="L3200" s="43" t="str">
        <x:f>IF(AND(ISNUMBER(I3200),I3200&gt;0,ISNUMBER(K3200),K3200&gt;0),K3200/I3200,"n.a.")</x:f>
        <x:v>n.a.</x:v>
      </x:c>
      <x:c r="M3200" s="43"/>
      <x:c r="N3200" s="13" t="str">
        <x:v>No</x:v>
      </x:c>
      <x:c r="O3200" s="15" t="str">
        <x:v>Not stated in reviewed card</x:v>
      </x:c>
      <x:c r="P3200" s="15" t="str">
        <x:v>Not stated in reviewed card</x:v>
      </x:c>
      <x:c r="Q3200" s="15" t="str">
        <x:v>Advertised industrial unit with warehouse space.</x:v>
      </x:c>
      <x:c r="R3200" s="15" t="str">
        <x:v>Uncertain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00" s="15" t="str">
        <x:v>https://www.zoopla.co.uk/to-rent/commercial/details/73521475/</x:v>
      </x:c>
      <x:c r="T3200" s="15" t="str">
        <x:v>https://www.zoopla.co.uk/to-rent/commercial/details/71343427/</x:v>
      </x:c>
      <x:c r="U3200" s="15" t="str">
        <x:v>https://www.rightmove.co.uk/properties/773391712487776#/?channel=COM_LET
https://www.rightmove.co.uk/properties/773332912321713#/?channel=COM_LET</x:v>
      </x:c>
      <x:c r="V3200" s="15" t="str">
        <x:v>London — SEGRO Park Westway</x:v>
      </x:c>
      <x:c r="W3200" s="15" t="str">
        <x:v>Individual unit ≤15,000 sq ft</x:v>
      </x:c>
      <x:c r="X3200" s="13" t="n">
        <x:f>IF(N3200="Yes",L3200,0)</x:f>
        <x:v>0</x:v>
      </x:c>
      <x:c r="Y3200" s="14" t="n">
        <x:v>1</x:v>
      </x:c>
      <x:c r="Z3200" s="13" t="str">
        <x:v>Industrial / workshop / storage</x:v>
      </x:c>
    </x:row>
    <x:row r="3201" ht="75" customHeight="1">
      <x:c r="A3201" s="13" t="str">
        <x:v>SE2221</x:v>
      </x:c>
      <x:c r="B3201" s="15" t="str">
        <x:v>London</x:v>
      </x:c>
      <x:c r="C3201" s="15" t="str">
        <x:v>Acton</x:v>
      </x:c>
      <x:c r="D3201" s="14"/>
      <x:c r="E3201" s="13" t="str">
        <x:v>Town</x:v>
      </x:c>
      <x:c r="F3201" s="15" t="str">
        <x:v>SEGRO Park Westway</x:v>
      </x:c>
      <x:c r="G3201" s="15" t="str">
        <x:v>32 Telford Way, SEGRO Park Westway, Acton, W3 7XR</x:v>
      </x:c>
      <x:c r="H3201" s="13" t="str">
        <x:v>Uncertain</x:v>
      </x:c>
      <x:c r="I3201" s="14" t="n">
        <x:v>5535</x:v>
      </x:c>
      <x:c r="J3201" s="13" t="str">
        <x:f>IF(AND(ISNUMBER(I3201),I3201&gt;0),IF(I3201&lt;=1000,"1–1,000",IF(I3201&lt;=2500,"1,001–2,500",IF(I3201&lt;=5000,"2,501–5,000",IF(I3201&lt;=10000,"5,001–10,000","10,001–15,000")))),"5,001–10,000")</x:f>
        <x:v>5,001–10,000</x:v>
      </x:c>
      <x:c r="K3201" s="16"/>
      <x:c r="L3201" s="43" t="str">
        <x:f>IF(AND(ISNUMBER(I3201),I3201&gt;0,ISNUMBER(K3201),K3201&gt;0),K3201/I3201,"n.a.")</x:f>
        <x:v>n.a.</x:v>
      </x:c>
      <x:c r="M3201" s="43"/>
      <x:c r="N3201" s="13" t="str">
        <x:v>No</x:v>
      </x:c>
      <x:c r="O3201" s="15" t="str">
        <x:v>Not stated in reviewed card</x:v>
      </x:c>
      <x:c r="P3201" s="15" t="str">
        <x:v>Not stated in reviewed card</x:v>
      </x:c>
      <x:c r="Q3201" s="15" t="str">
        <x:v>Advertised industrial unit with warehouse space, secure/gated access.</x:v>
      </x:c>
      <x:c r="R3201"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01" s="15" t="str">
        <x:v>https://www.zoopla.co.uk/to-rent/commercial/details/73875483/</x:v>
      </x:c>
      <x:c r="T3201" s="15" t="str">
        <x:v>https://www.rightmove.co.uk/properties/782128751736753#/?channel=COM_LET</x:v>
      </x:c>
      <x:c r="U3201" s="15" t="str"/>
      <x:c r="V3201" s="15" t="str">
        <x:v>London — SEGRO Park Westway</x:v>
      </x:c>
      <x:c r="W3201" s="15" t="str">
        <x:v>Individual unit ≤15,000 sq ft</x:v>
      </x:c>
      <x:c r="X3201" s="13" t="n">
        <x:f>IF(N3201="Yes",L3201,0)</x:f>
        <x:v>0</x:v>
      </x:c>
      <x:c r="Y3201" s="14" t="n">
        <x:v>1</x:v>
      </x:c>
      <x:c r="Z3201" s="13" t="str">
        <x:v>Industrial / workshop / storage</x:v>
      </x:c>
    </x:row>
    <x:row r="3202" ht="88" customHeight="1">
      <x:c r="A3202" s="13" t="str">
        <x:v>SE2222</x:v>
      </x:c>
      <x:c r="B3202" s="15" t="str">
        <x:v>London</x:v>
      </x:c>
      <x:c r="C3202" s="15" t="str">
        <x:v>Acton</x:v>
      </x:c>
      <x:c r="D3202" s="14"/>
      <x:c r="E3202" s="13" t="str">
        <x:v>Town</x:v>
      </x:c>
      <x:c r="F3202" s="15" t="str">
        <x:v>SEGRO Park Westway</x:v>
      </x:c>
      <x:c r="G3202" s="15" t="str">
        <x:v>32-34 Telford Way, SEGRO Park Westway, Acton, W3 7XR</x:v>
      </x:c>
      <x:c r="H3202" s="13" t="str">
        <x:v>Uncertain</x:v>
      </x:c>
      <x:c r="I3202" s="14" t="n">
        <x:v>11062</x:v>
      </x:c>
      <x:c r="J3202" s="13" t="str">
        <x:f>IF(AND(ISNUMBER(I3202),I3202&gt;0),IF(I3202&lt;=1000,"1–1,000",IF(I3202&lt;=2500,"1,001–2,500",IF(I3202&lt;=5000,"2,501–5,000",IF(I3202&lt;=10000,"5,001–10,000","10,001–15,000")))),"10,001–15,000")</x:f>
        <x:v>10,001–15,000</x:v>
      </x:c>
      <x:c r="K3202" s="16"/>
      <x:c r="L3202" s="43" t="str">
        <x:f>IF(AND(ISNUMBER(I3202),I3202&gt;0,ISNUMBER(K3202),K3202&gt;0),K3202/I3202,"n.a.")</x:f>
        <x:v>n.a.</x:v>
      </x:c>
      <x:c r="M3202" s="43"/>
      <x:c r="N3202" s="13" t="str">
        <x:v>No</x:v>
      </x:c>
      <x:c r="O3202" s="15" t="str">
        <x:v>Not stated in reviewed card</x:v>
      </x:c>
      <x:c r="P3202" s="15" t="str">
        <x:v>Not stated in reviewed card</x:v>
      </x:c>
      <x:c r="Q3202" s="15" t="str">
        <x:v>Advertised industrial unit with warehouse space, secure/gated access.</x:v>
      </x:c>
      <x:c r="R3202"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02" s="15" t="str">
        <x:v>https://www.zoopla.co.uk/to-rent/commercial/details/74108943/</x:v>
      </x:c>
      <x:c r="T3202" s="15" t="str">
        <x:v>https://www.rightmove.co.uk/properties/782129345257824#/?channel=COM_LET</x:v>
      </x:c>
      <x:c r="U3202" s="15" t="str"/>
      <x:c r="V3202" s="15" t="str">
        <x:v>London — SEGRO Park Westway</x:v>
      </x:c>
      <x:c r="W3202" s="15" t="str">
        <x:v>Individual unit ≤15,000 sq ft</x:v>
      </x:c>
      <x:c r="X3202" s="13" t="n">
        <x:f>IF(N3202="Yes",L3202,0)</x:f>
        <x:v>0</x:v>
      </x:c>
      <x:c r="Y3202" s="14" t="n">
        <x:v>1</x:v>
      </x:c>
      <x:c r="Z3202" s="13" t="str">
        <x:v>Industrial / workshop / storage</x:v>
      </x:c>
    </x:row>
    <x:row r="3203" ht="101" customHeight="1">
      <x:c r="A3203" s="13" t="str">
        <x:v>SE2223</x:v>
      </x:c>
      <x:c r="B3203" s="15" t="str">
        <x:v>London</x:v>
      </x:c>
      <x:c r="C3203" s="15" t="str">
        <x:v>Acton</x:v>
      </x:c>
      <x:c r="D3203" s="14"/>
      <x:c r="E3203" s="13" t="str">
        <x:v>Town</x:v>
      </x:c>
      <x:c r="F3203" s="15" t="str">
        <x:v>SEGRO Park Westway</x:v>
      </x:c>
      <x:c r="G3203" s="15" t="str">
        <x:v>Unit 18-22 Telford Way, SEGRO Park Westway, Acton, W3 7XS</x:v>
      </x:c>
      <x:c r="H3203" s="13" t="str">
        <x:v>Uncertain</x:v>
      </x:c>
      <x:c r="I3203" s="14"/>
      <x:c r="J3203" s="13" t="str">
        <x:f>IF(AND(ISNUMBER(I3203),I3203&gt;0),IF(I3203&lt;=1000,"1–1,000",IF(I3203&lt;=2500,"1,001–2,500",IF(I3203&lt;=5000,"2,501–5,000",IF(I3203&lt;=10000,"5,001–10,000","10,001–15,000")))),"10,001–15,000")</x:f>
        <x:v>10,001–15,000</x:v>
      </x:c>
      <x:c r="K3203" s="16"/>
      <x:c r="L3203" s="43" t="str">
        <x:f>IF(AND(ISNUMBER(I3203),I3203&gt;0,ISNUMBER(K3203),K3203&gt;0),K3203/I3203,"n.a.")</x:f>
        <x:v>n.a.</x:v>
      </x:c>
      <x:c r="M3203" s="43"/>
      <x:c r="N3203" s="13" t="str">
        <x:v>No</x:v>
      </x:c>
      <x:c r="O3203" s="15" t="str">
        <x:v>Not stated in reviewed card</x:v>
      </x:c>
      <x:c r="P3203" s="15" t="str">
        <x:v>Not stated in reviewed card</x:v>
      </x:c>
      <x:c r="Q3203" s="15" t="str">
        <x:v>Advertised industrial unit with warehouse space, secure/gated access.</x:v>
      </x:c>
      <x:c r="R3203" s="15" t="str">
        <x:v>Uncertain Conflicting exact areas across adverts: 10436, 10541 sqft; no exact figure selected. Bounds record observed figures, not an offered subdivision range.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03" s="15" t="str">
        <x:v>https://www.zoopla.co.uk/to-rent/commercial/details/73381596/</x:v>
      </x:c>
      <x:c r="T3203" s="15" t="str">
        <x:v>https://www.zoopla.co.uk/to-rent/commercial/details/71343496/</x:v>
      </x:c>
      <x:c r="U3203" s="15" t="str">
        <x:v>https://www.rightmove.co.uk/properties/87002412#/?channel=COM_LET
https://www.rightmove.co.uk/properties/773391680896865#/?channel=COM_LET</x:v>
      </x:c>
      <x:c r="V3203" s="15" t="str">
        <x:v>London — SEGRO Park Westway</x:v>
      </x:c>
      <x:c r="W3203" s="15" t="str">
        <x:v>10,436–10,541 sq ft; exact unit area not stated</x:v>
      </x:c>
      <x:c r="X3203" s="13" t="n">
        <x:f>IF(N3203="Yes",L3203,0)</x:f>
        <x:v>0</x:v>
      </x:c>
      <x:c r="Y3203" s="14" t="n">
        <x:v>1</x:v>
      </x:c>
      <x:c r="Z3203" s="13" t="str">
        <x:v>Industrial / workshop / storage</x:v>
      </x:c>
    </x:row>
    <x:row r="3204" ht="88" customHeight="1">
      <x:c r="A3204" s="13" t="str">
        <x:v>SE2224</x:v>
      </x:c>
      <x:c r="B3204" s="15" t="str">
        <x:v>London</x:v>
      </x:c>
      <x:c r="C3204" s="15" t="str">
        <x:v>Acton</x:v>
      </x:c>
      <x:c r="D3204" s="14"/>
      <x:c r="E3204" s="13" t="str">
        <x:v>Town</x:v>
      </x:c>
      <x:c r="F3204" s="15" t="str">
        <x:v>SEGRO Park Westway</x:v>
      </x:c>
      <x:c r="G3204" s="15" t="str">
        <x:v>Unit 34 Telford Way, SEGRO Park Westway, Acton, W3 7XR</x:v>
      </x:c>
      <x:c r="H3204" s="13" t="str">
        <x:v>Uncertain</x:v>
      </x:c>
      <x:c r="I3204" s="14" t="n">
        <x:v>5527</x:v>
      </x:c>
      <x:c r="J3204" s="13" t="str">
        <x:f>IF(AND(ISNUMBER(I3204),I3204&gt;0),IF(I3204&lt;=1000,"1–1,000",IF(I3204&lt;=2500,"1,001–2,500",IF(I3204&lt;=5000,"2,501–5,000",IF(I3204&lt;=10000,"5,001–10,000","10,001–15,000")))),"5,001–10,000")</x:f>
        <x:v>5,001–10,000</x:v>
      </x:c>
      <x:c r="K3204" s="16"/>
      <x:c r="L3204" s="43" t="str">
        <x:f>IF(AND(ISNUMBER(I3204),I3204&gt;0,ISNUMBER(K3204),K3204&gt;0),K3204/I3204,"n.a.")</x:f>
        <x:v>n.a.</x:v>
      </x:c>
      <x:c r="M3204" s="43"/>
      <x:c r="N3204" s="13" t="str">
        <x:v>No</x:v>
      </x:c>
      <x:c r="O3204" s="15" t="str">
        <x:v>Not stated in reviewed card</x:v>
      </x:c>
      <x:c r="P3204" s="15" t="str">
        <x:v>Not stated in reviewed card</x:v>
      </x:c>
      <x:c r="Q3204" s="15" t="str">
        <x:v>Advertised industrial unit with warehouse space, secure/gated access.</x:v>
      </x:c>
      <x:c r="R3204" s="15" t="str">
        <x:v>Uncertain Advert contains under-offer/let/sold status; excluded from current supply. 5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04" s="15" t="str">
        <x:v>https://www.zoopla.co.uk/to-rent/commercial/details/73875432/</x:v>
      </x:c>
      <x:c r="T3204" s="15" t="str">
        <x:v>https://www.zoopla.co.uk/to-rent/commercial/details/71241064/</x:v>
      </x:c>
      <x:c r="U3204" s="15" t="str">
        <x:v>https://www.rightmove.co.uk/properties/782129057923025#/?channel=COM_LET
https://www.rightmove.co.uk/properties/721783244834209#/?channel=COM_LET
https://www.rightmove.co.uk/properties/773363201575872#/?channel=COM_LET</x:v>
      </x:c>
      <x:c r="V3204" s="15" t="str">
        <x:v>London — SEGRO Park Westway</x:v>
      </x:c>
      <x:c r="W3204" s="15" t="str">
        <x:v>Individual unit ≤15,000 sq ft</x:v>
      </x:c>
      <x:c r="X3204" s="13" t="n">
        <x:f>IF(N3204="Yes",L3204,0)</x:f>
        <x:v>0</x:v>
      </x:c>
      <x:c r="Y3204" s="14" t="n">
        <x:v>1</x:v>
      </x:c>
      <x:c r="Z3204" s="13" t="str">
        <x:v>Industrial / workshop / storage</x:v>
      </x:c>
    </x:row>
    <x:row r="3205" ht="62" customHeight="1">
      <x:c r="A3205" s="13" t="str">
        <x:v>SE2225</x:v>
      </x:c>
      <x:c r="B3205" s="15" t="str">
        <x:v>London</x:v>
      </x:c>
      <x:c r="C3205" s="15" t="str">
        <x:v>Belvedere</x:v>
      </x:c>
      <x:c r="D3205" s="14"/>
      <x:c r="E3205" s="13" t="str">
        <x:v>Town</x:v>
      </x:c>
      <x:c r="F3205" s="15" t="str">
        <x:v>Sharvatt Business Centre</x:v>
      </x:c>
      <x:c r="G3205" s="15" t="str">
        <x:v>6 Sharvatt Business Centre, Keats Road, Belvedere, Kent DA17</x:v>
      </x:c>
      <x:c r="H3205" s="13" t="str">
        <x:v>Current</x:v>
      </x:c>
      <x:c r="I3205" s="14" t="n">
        <x:v>4400</x:v>
      </x:c>
      <x:c r="J3205" s="13" t="str">
        <x:f>IF(AND(ISNUMBER(I3205),I3205&gt;0),IF(I3205&lt;=1000,"1–1,000",IF(I3205&lt;=2500,"1,001–2,500",IF(I3205&lt;=5000,"2,501–5,000",IF(I3205&lt;=10000,"5,001–10,000","10,001–15,000")))),"2,501–5,000")</x:f>
        <x:v>2,501–5,000</x:v>
      </x:c>
      <x:c r="K3205" s="16" t="n">
        <x:v>45000</x:v>
      </x:c>
      <x:c r="L3205" s="43" t="n">
        <x:f>IF(AND(ISNUMBER(I3205),I3205&gt;0,ISNUMBER(K3205),K3205&gt;0),K3205/I3205,"n.a.")</x:f>
        <x:v>10.227272727272727</x:v>
      </x:c>
      <x:c r="M3205" s="43"/>
      <x:c r="N3205" s="13" t="str">
        <x:v>Yes</x:v>
      </x:c>
      <x:c r="O3205" s="15" t="str">
        <x:v>Not stated in reviewed card</x:v>
      </x:c>
      <x:c r="P3205" s="15" t="str">
        <x:v>Not stated in reviewed card</x:v>
      </x:c>
      <x:c r="Q3205" s="15" t="str">
        <x:v>Advertised industrial unit with warehouse space, workshop space.</x:v>
      </x:c>
      <x:c r="R320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05" s="15" t="str">
        <x:v>https://www.zoopla.co.uk/to-rent/commercial/details/59446380/</x:v>
      </x:c>
      <x:c r="T3205" s="15" t="str"/>
      <x:c r="U3205" s="15" t="str"/>
      <x:c r="V3205" s="15" t="str">
        <x:v>London — Sharvatt Business Centre</x:v>
      </x:c>
      <x:c r="W3205" s="15" t="str">
        <x:v>Individual unit ≤15,000 sq ft</x:v>
      </x:c>
      <x:c r="X3205" s="13" t="n">
        <x:f>IF(N3205="Yes",L3205,0)</x:f>
        <x:v>10.227272727272727</x:v>
      </x:c>
      <x:c r="Y3205" s="14" t="n">
        <x:v>1</x:v>
      </x:c>
      <x:c r="Z3205" s="13" t="str">
        <x:v>Industrial / workshop / storage</x:v>
      </x:c>
    </x:row>
    <x:row r="3206" ht="62" customHeight="1">
      <x:c r="A3206" s="13" t="str">
        <x:v>SE2226</x:v>
      </x:c>
      <x:c r="B3206" s="15" t="str">
        <x:v>London</x:v>
      </x:c>
      <x:c r="C3206" s="15" t="str">
        <x:v>Belvedere</x:v>
      </x:c>
      <x:c r="D3206" s="14"/>
      <x:c r="E3206" s="13" t="str">
        <x:v>Town</x:v>
      </x:c>
      <x:c r="F3206" s="15" t="str">
        <x:v>Sharvatt Business Centre</x:v>
      </x:c>
      <x:c r="G3206" s="15" t="str">
        <x:v>7 Sharvatt Business Centre, Keats Road, Belvedere, Kent DA17</x:v>
      </x:c>
      <x:c r="H3206" s="13" t="str">
        <x:v>Current</x:v>
      </x:c>
      <x:c r="I3206" s="14" t="n">
        <x:v>6060</x:v>
      </x:c>
      <x:c r="J3206" s="13" t="str">
        <x:f>IF(AND(ISNUMBER(I3206),I3206&gt;0),IF(I3206&lt;=1000,"1–1,000",IF(I3206&lt;=2500,"1,001–2,500",IF(I3206&lt;=5000,"2,501–5,000",IF(I3206&lt;=10000,"5,001–10,000","10,001–15,000")))),"5,001–10,000")</x:f>
        <x:v>5,001–10,000</x:v>
      </x:c>
      <x:c r="K3206" s="16" t="n">
        <x:v>62004</x:v>
      </x:c>
      <x:c r="L3206" s="43" t="n">
        <x:f>IF(AND(ISNUMBER(I3206),I3206&gt;0,ISNUMBER(K3206),K3206&gt;0),K3206/I3206,"n.a.")</x:f>
        <x:v>10.231683168316831</x:v>
      </x:c>
      <x:c r="M3206" s="43"/>
      <x:c r="N3206" s="13" t="str">
        <x:v>Yes</x:v>
      </x:c>
      <x:c r="O3206" s="15" t="str">
        <x:v>Not stated in reviewed card</x:v>
      </x:c>
      <x:c r="P3206" s="15" t="str">
        <x:v>Not stated in reviewed card</x:v>
      </x:c>
      <x:c r="Q3206" s="15" t="str">
        <x:v>Advertised industrial unit with warehouse space, workshop space, ancillary office accommodation.</x:v>
      </x:c>
      <x:c r="R320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06" s="15" t="str">
        <x:v>https://www.zoopla.co.uk/to-rent/commercial/details/59446372/</x:v>
      </x:c>
      <x:c r="T3206" s="15" t="str"/>
      <x:c r="U3206" s="15" t="str"/>
      <x:c r="V3206" s="15" t="str">
        <x:v>London — Sharvatt Business Centre</x:v>
      </x:c>
      <x:c r="W3206" s="15" t="str">
        <x:v>Individual unit ≤15,000 sq ft</x:v>
      </x:c>
      <x:c r="X3206" s="13" t="n">
        <x:f>IF(N3206="Yes",L3206,0)</x:f>
        <x:v>10.231683168316831</x:v>
      </x:c>
      <x:c r="Y3206" s="14" t="n">
        <x:v>1</x:v>
      </x:c>
      <x:c r="Z3206" s="13" t="str">
        <x:v>Industrial / workshop / storage</x:v>
      </x:c>
    </x:row>
    <x:row r="3207" ht="75" customHeight="1">
      <x:c r="A3207" s="13" t="str">
        <x:v>SE2227</x:v>
      </x:c>
      <x:c r="B3207" s="15" t="str">
        <x:v>London</x:v>
      </x:c>
      <x:c r="C3207" s="15" t="str">
        <x:v>Croydon</x:v>
      </x:c>
      <x:c r="D3207" s="14"/>
      <x:c r="E3207" s="13" t="str">
        <x:v>Town</x:v>
      </x:c>
      <x:c r="F3207" s="15" t="str">
        <x:v>Silverwing Industrial Estate</x:v>
      </x:c>
      <x:c r="G3207" s="15" t="str">
        <x:v>Unit 15, Silverwing Industrial Estate, Horatius Way, Croydon, Surrey CR0 4RU</x:v>
      </x:c>
      <x:c r="H3207" s="13" t="str">
        <x:v>Uncertain</x:v>
      </x:c>
      <x:c r="I3207" s="14" t="n">
        <x:v>1498</x:v>
      </x:c>
      <x:c r="J3207" s="13" t="str">
        <x:f>IF(AND(ISNUMBER(I3207),I3207&gt;0),IF(I3207&lt;=1000,"1–1,000",IF(I3207&lt;=2500,"1,001–2,500",IF(I3207&lt;=5000,"2,501–5,000",IF(I3207&lt;=10000,"5,001–10,000","10,001–15,000")))),"1,001–2,500")</x:f>
        <x:v>1,001–2,500</x:v>
      </x:c>
      <x:c r="K3207" s="16" t="n">
        <x:v>18780</x:v>
      </x:c>
      <x:c r="L3207" s="43" t="n">
        <x:f>IF(AND(ISNUMBER(I3207),I3207&gt;0,ISNUMBER(K3207),K3207&gt;0),K3207/I3207,"n.a.")</x:f>
        <x:v>12.53671562082777</x:v>
      </x:c>
      <x:c r="M3207" s="43"/>
      <x:c r="N3207" s="13" t="str">
        <x:v>No</x:v>
      </x:c>
      <x:c r="O3207" s="15" t="str">
        <x:v>Not stated in reviewed card</x:v>
      </x:c>
      <x:c r="P3207" s="15" t="str">
        <x:v>Not stated in reviewed card</x:v>
      </x:c>
      <x:c r="Q3207" s="15" t="str">
        <x:v>Advertised industrial unit with parking, refurbished specification.</x:v>
      </x:c>
      <x:c r="R3207"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07" s="15" t="str">
        <x:v>https://www.rightmove.co.uk/properties/760904363309968#/?channel=COM_LET</x:v>
      </x:c>
      <x:c r="T3207" s="15" t="str"/>
      <x:c r="U3207" s="15" t="str"/>
      <x:c r="V3207" s="15" t="str">
        <x:v>London — Silverwing Industrial Estate</x:v>
      </x:c>
      <x:c r="W3207" s="15" t="str">
        <x:v>Individual unit ≤15,000 sq ft</x:v>
      </x:c>
      <x:c r="X3207" s="13" t="n">
        <x:f>IF(N3207="Yes",L3207,0)</x:f>
        <x:v>0</x:v>
      </x:c>
      <x:c r="Y3207" s="14" t="n">
        <x:v>1</x:v>
      </x:c>
      <x:c r="Z3207" s="13" t="str">
        <x:v>Industrial / workshop / storage</x:v>
      </x:c>
    </x:row>
    <x:row r="3208" ht="75" customHeight="1">
      <x:c r="A3208" s="13" t="str">
        <x:v>SE2228</x:v>
      </x:c>
      <x:c r="B3208" s="15" t="str">
        <x:v>London</x:v>
      </x:c>
      <x:c r="C3208" s="15" t="str">
        <x:v>Croydon</x:v>
      </x:c>
      <x:c r="D3208" s="14"/>
      <x:c r="E3208" s="13" t="str">
        <x:v>Town</x:v>
      </x:c>
      <x:c r="F3208" s="15" t="str">
        <x:v>Silverwing Industrial Estate</x:v>
      </x:c>
      <x:c r="G3208" s="15" t="str">
        <x:v>Unit 3 Silverwing Industrial Estate, Horatius Way, Croydon, CR0 4RU</x:v>
      </x:c>
      <x:c r="H3208" s="13" t="str">
        <x:v>Current</x:v>
      </x:c>
      <x:c r="I3208" s="14" t="n">
        <x:v>1510</x:v>
      </x:c>
      <x:c r="J3208" s="13" t="str">
        <x:f>IF(AND(ISNUMBER(I3208),I3208&gt;0),IF(I3208&lt;=1000,"1–1,000",IF(I3208&lt;=2500,"1,001–2,500",IF(I3208&lt;=5000,"2,501–5,000",IF(I3208&lt;=10000,"5,001–10,000","10,001–15,000")))),"1,001–2,500")</x:f>
        <x:v>1,001–2,500</x:v>
      </x:c>
      <x:c r="K3208" s="16"/>
      <x:c r="L3208" s="43" t="str">
        <x:f>IF(AND(ISNUMBER(I3208),I3208&gt;0,ISNUMBER(K3208),K3208&gt;0),K3208/I3208,"n.a.")</x:f>
        <x:v>n.a.</x:v>
      </x:c>
      <x:c r="M3208" s="43"/>
      <x:c r="N3208" s="13" t="str">
        <x:v>No</x:v>
      </x:c>
      <x:c r="O3208" s="15" t="str">
        <x:v>Not stated in reviewed card</x:v>
      </x:c>
      <x:c r="P3208" s="15" t="str">
        <x:v>Not stated in reviewed card</x:v>
      </x:c>
      <x:c r="Q3208" s="15" t="str">
        <x:v>Advertised industrial unit with refurbished specification.</x:v>
      </x:c>
      <x:c r="R3208"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208" s="15" t="str">
        <x:v>https://www.rightmove.co.uk/properties/782315354260720#/?channel=COM_LET</x:v>
      </x:c>
      <x:c r="T3208" s="15" t="str"/>
      <x:c r="U3208" s="15" t="str"/>
      <x:c r="V3208" s="15" t="str">
        <x:v>London — Silverwing Industrial Estate</x:v>
      </x:c>
      <x:c r="W3208" s="15" t="str">
        <x:v>Individual unit ≤15,000 sq ft</x:v>
      </x:c>
      <x:c r="X3208" s="13" t="n">
        <x:f>IF(N3208="Yes",L3208,0)</x:f>
        <x:v>0</x:v>
      </x:c>
      <x:c r="Y3208" s="14" t="n">
        <x:v>1</x:v>
      </x:c>
      <x:c r="Z3208" s="13" t="str">
        <x:v>Industrial / workshop / storage</x:v>
      </x:c>
    </x:row>
    <x:row r="3209" ht="62" customHeight="1">
      <x:c r="A3209" s="13" t="str">
        <x:v>SE2229</x:v>
      </x:c>
      <x:c r="B3209" s="15" t="str">
        <x:v>London</x:v>
      </x:c>
      <x:c r="C3209" s="15" t="str">
        <x:v>London (UB7)</x:v>
      </x:c>
      <x:c r="D3209" s="14"/>
      <x:c r="E3209" s="13" t="str">
        <x:v>Town</x:v>
      </x:c>
      <x:c r="F3209" s="15" t="str">
        <x:v>Skyport Trade Park</x:v>
      </x:c>
      <x:c r="G3209" s="15" t="str">
        <x:v>Unit 6 Skyport Trade Park, Skyport Drive, Harmondsworth UB7</x:v>
      </x:c>
      <x:c r="H3209" s="13" t="str">
        <x:v>Current</x:v>
      </x:c>
      <x:c r="I3209" s="14" t="n">
        <x:v>13843</x:v>
      </x:c>
      <x:c r="J3209" s="13" t="str">
        <x:f>IF(AND(ISNUMBER(I3209),I3209&gt;0),IF(I3209&lt;=1000,"1–1,000",IF(I3209&lt;=2500,"1,001–2,500",IF(I3209&lt;=5000,"2,501–5,000",IF(I3209&lt;=10000,"5,001–10,000","10,001–15,000")))),"10,001–15,000")</x:f>
        <x:v>10,001–15,000</x:v>
      </x:c>
      <x:c r="K3209" s="16"/>
      <x:c r="L3209" s="43" t="str">
        <x:f>IF(AND(ISNUMBER(I3209),I3209&gt;0,ISNUMBER(K3209),K3209&gt;0),K3209/I3209,"n.a.")</x:f>
        <x:v>n.a.</x:v>
      </x:c>
      <x:c r="M3209" s="43"/>
      <x:c r="N3209" s="13" t="str">
        <x:v>No</x:v>
      </x:c>
      <x:c r="O3209" s="15" t="str">
        <x:v>Not stated in reviewed card</x:v>
      </x:c>
      <x:c r="P3209" s="15" t="str">
        <x:v>Not stated in reviewed card</x:v>
      </x:c>
      <x:c r="Q3209" s="15" t="str">
        <x:v>Advertised industrial unit with warehouse space, yard/loading area, secure/gated access.</x:v>
      </x:c>
      <x:c r="R320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09" s="15" t="str">
        <x:v>https://www.zoopla.co.uk/to-rent/commercial/details/73105496/</x:v>
      </x:c>
      <x:c r="T3209" s="15" t="str"/>
      <x:c r="U3209" s="15" t="str"/>
      <x:c r="V3209" s="15" t="str">
        <x:v>London — Skyport Trade Park</x:v>
      </x:c>
      <x:c r="W3209" s="15" t="str">
        <x:v>Individual unit ≤15,000 sq ft</x:v>
      </x:c>
      <x:c r="X3209" s="13" t="n">
        <x:f>IF(N3209="Yes",L3209,0)</x:f>
        <x:v>0</x:v>
      </x:c>
      <x:c r="Y3209" s="14" t="n">
        <x:v>1</x:v>
      </x:c>
      <x:c r="Z3209" s="13" t="str">
        <x:v>Industrial / workshop / storage</x:v>
      </x:c>
    </x:row>
    <x:row r="3210" ht="62" customHeight="1">
      <x:c r="A3210" s="13" t="str">
        <x:v>SE2230</x:v>
      </x:c>
      <x:c r="B3210" s="15" t="str">
        <x:v>London</x:v>
      </x:c>
      <x:c r="C3210" s="15" t="str">
        <x:v>Brixton</x:v>
      </x:c>
      <x:c r="D3210" s="14"/>
      <x:c r="E3210" s="13" t="str">
        <x:v>Town</x:v>
      </x:c>
      <x:c r="F3210" s="15" t="str">
        <x:v>Somers Place Industrial Estate</x:v>
      </x:c>
      <x:c r="G3210" s="15" t="str">
        <x:v>Unit 5, Somers Place Industrial Estate, Somers Place, London SW2 2AL</x:v>
      </x:c>
      <x:c r="H3210" s="13" t="str">
        <x:v>Current</x:v>
      </x:c>
      <x:c r="I3210" s="14" t="n">
        <x:v>8749</x:v>
      </x:c>
      <x:c r="J3210" s="13" t="str">
        <x:f>IF(AND(ISNUMBER(I3210),I3210&gt;0),IF(I3210&lt;=1000,"1–1,000",IF(I3210&lt;=2500,"1,001–2,500",IF(I3210&lt;=5000,"2,501–5,000",IF(I3210&lt;=10000,"5,001–10,000","10,001–15,000")))),"5,001–10,000")</x:f>
        <x:v>5,001–10,000</x:v>
      </x:c>
      <x:c r="K3210" s="16" t="n">
        <x:v>262464</x:v>
      </x:c>
      <x:c r="L3210" s="43" t="n">
        <x:f>IF(AND(ISNUMBER(I3210),I3210&gt;0,ISNUMBER(K3210),K3210&gt;0),K3210/I3210,"n.a.")</x:f>
        <x:v>29.99931420733798</x:v>
      </x:c>
      <x:c r="M3210" s="43"/>
      <x:c r="N3210" s="13" t="str">
        <x:v>Yes</x:v>
      </x:c>
      <x:c r="O3210" s="15" t="str">
        <x:v>Not stated in reviewed card</x:v>
      </x:c>
      <x:c r="P3210" s="15" t="str">
        <x:v>roller shutter</x:v>
      </x:c>
      <x:c r="Q3210" s="15" t="str">
        <x:v>Advertised commercial storage/workshop premises with ancillary office accommodation.</x:v>
      </x:c>
      <x:c r="R321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10" s="15" t="str">
        <x:v>https://www.rightmove.co.uk/properties/745722352316577#/?channel=COM_LET</x:v>
      </x:c>
      <x:c r="T3210" s="15" t="str"/>
      <x:c r="U3210" s="15" t="str"/>
      <x:c r="V3210" s="15" t="str">
        <x:v>London — Somers Place Industrial Estate</x:v>
      </x:c>
      <x:c r="W3210" s="15" t="str">
        <x:v>Individual unit ≤15,000 sq ft</x:v>
      </x:c>
      <x:c r="X3210" s="13" t="n">
        <x:f>IF(N3210="Yes",L3210,0)</x:f>
        <x:v>29.99931420733798</x:v>
      </x:c>
      <x:c r="Y3210" s="14" t="n">
        <x:v>1</x:v>
      </x:c>
      <x:c r="Z3210" s="13" t="str">
        <x:v>Industrial / workshop / storage</x:v>
      </x:c>
    </x:row>
    <x:row r="3211" ht="75" customHeight="1">
      <x:c r="A3211" s="13" t="str">
        <x:v>SE2231</x:v>
      </x:c>
      <x:c r="B3211" s="15" t="str">
        <x:v>London</x:v>
      </x:c>
      <x:c r="C3211" s="15" t="str">
        <x:v>Park Royal</x:v>
      </x:c>
      <x:c r="D3211" s="14"/>
      <x:c r="E3211" s="13" t="str">
        <x:v>Town</x:v>
      </x:c>
      <x:c r="F3211" s="15" t="str">
        <x:v>Space Business Park</x:v>
      </x:c>
      <x:c r="G3211" s="15" t="str">
        <x:v>8 Space Business Park, Abbey Road, Park Royal, NW10 7SU</x:v>
      </x:c>
      <x:c r="H3211" s="13" t="str">
        <x:v>Current</x:v>
      </x:c>
      <x:c r="I3211" s="14" t="n">
        <x:v>4062</x:v>
      </x:c>
      <x:c r="J3211" s="13" t="str">
        <x:f>IF(AND(ISNUMBER(I3211),I3211&gt;0),IF(I3211&lt;=1000,"1–1,000",IF(I3211&lt;=2500,"1,001–2,500",IF(I3211&lt;=5000,"2,501–5,000",IF(I3211&lt;=10000,"5,001–10,000","10,001–15,000")))),"2,501–5,000")</x:f>
        <x:v>2,501–5,000</x:v>
      </x:c>
      <x:c r="K3211" s="16" t="n">
        <x:v>91500</x:v>
      </x:c>
      <x:c r="L3211" s="43" t="n">
        <x:f>IF(AND(ISNUMBER(I3211),I3211&gt;0,ISNUMBER(K3211),K3211&gt;0),K3211/I3211,"n.a.")</x:f>
        <x:v>22.525849335302805</x:v>
      </x:c>
      <x:c r="M3211" s="43"/>
      <x:c r="N3211" s="13" t="str">
        <x:v>Yes</x:v>
      </x:c>
      <x:c r="O3211" s="15" t="str">
        <x:v>Not stated in reviewed card</x:v>
      </x:c>
      <x:c r="P3211" s="15" t="str">
        <x:v>Not stated in reviewed card</x:v>
      </x:c>
      <x:c r="Q3211" s="15" t="str">
        <x:v>Advertised industrial unit with warehouse space.</x:v>
      </x:c>
      <x:c r="R321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11" s="15" t="str">
        <x:v>https://www.zoopla.co.uk/to-rent/commercial/details/74573001/</x:v>
      </x:c>
      <x:c r="T3211" s="15" t="str">
        <x:v>https://www.rightmove.co.uk/properties/781371237306673#/?channel=COM_LET</x:v>
      </x:c>
      <x:c r="U3211" s="15" t="str"/>
      <x:c r="V3211" s="15" t="str">
        <x:v>London — Space Business Park</x:v>
      </x:c>
      <x:c r="W3211" s="15" t="str">
        <x:v>Individual unit ≤15,000 sq ft</x:v>
      </x:c>
      <x:c r="X3211" s="13" t="n">
        <x:f>IF(N3211="Yes",L3211,0)</x:f>
        <x:v>22.525849335302805</x:v>
      </x:c>
      <x:c r="Y3211" s="14" t="n">
        <x:v>1</x:v>
      </x:c>
      <x:c r="Z3211" s="13" t="str">
        <x:v>Industrial / workshop / storage</x:v>
      </x:c>
    </x:row>
    <x:row r="3212" ht="62" customHeight="1">
      <x:c r="A3212" s="13" t="str">
        <x:v>SE2232</x:v>
      </x:c>
      <x:c r="B3212" s="15" t="str">
        <x:v>London</x:v>
      </x:c>
      <x:c r="C3212" s="15" t="str">
        <x:v>Croydon</x:v>
      </x:c>
      <x:c r="D3212" s="14"/>
      <x:c r="E3212" s="13" t="str">
        <x:v>Town</x:v>
      </x:c>
      <x:c r="F3212" s="15" t="str">
        <x:v>Spitfire Business Park</x:v>
      </x:c>
      <x:c r="G3212" s="15" t="str">
        <x:v>Unit 10 Spitfire Business Park, 1 Hawker Road, Croydon, Surrey CR0 4WD</x:v>
      </x:c>
      <x:c r="H3212" s="13" t="str">
        <x:v>Current</x:v>
      </x:c>
      <x:c r="I3212" s="14" t="n">
        <x:v>3112</x:v>
      </x:c>
      <x:c r="J3212" s="13" t="str">
        <x:f>IF(AND(ISNUMBER(I3212),I3212&gt;0),IF(I3212&lt;=1000,"1–1,000",IF(I3212&lt;=2500,"1,001–2,500",IF(I3212&lt;=5000,"2,501–5,000",IF(I3212&lt;=10000,"5,001–10,000","10,001–15,000")))),"2,501–5,000")</x:f>
        <x:v>2,501–5,000</x:v>
      </x:c>
      <x:c r="K3212" s="16" t="n">
        <x:v>50004</x:v>
      </x:c>
      <x:c r="L3212" s="43" t="n">
        <x:f>IF(AND(ISNUMBER(I3212),I3212&gt;0,ISNUMBER(K3212),K3212&gt;0),K3212/I3212,"n.a.")</x:f>
        <x:v>16.068123393316196</x:v>
      </x:c>
      <x:c r="M3212" s="43"/>
      <x:c r="N3212" s="13" t="str">
        <x:v>Yes</x:v>
      </x:c>
      <x:c r="O3212" s="15" t="str">
        <x:v>internal eaves height of 6</x:v>
      </x:c>
      <x:c r="P3212" s="15" t="str">
        <x:v>full height electrically operated shutter; loading door to the front and internal eaves height of 6.5 metres</x:v>
      </x:c>
      <x:c r="Q3212" s="15" t="str">
        <x:v>Advertised industrial unit with ancillary office accommodation, mezzanine, parking.</x:v>
      </x:c>
      <x:c r="R321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12" s="15" t="str">
        <x:v>https://www.rightmove.co.uk/properties/760904088620241#/?channel=COM_LET</x:v>
      </x:c>
      <x:c r="T3212" s="15" t="str"/>
      <x:c r="U3212" s="15" t="str"/>
      <x:c r="V3212" s="15" t="str">
        <x:v>London — Spitfire Business Park</x:v>
      </x:c>
      <x:c r="W3212" s="15" t="str">
        <x:v>Individual unit ≤15,000 sq ft</x:v>
      </x:c>
      <x:c r="X3212" s="13" t="n">
        <x:f>IF(N3212="Yes",L3212,0)</x:f>
        <x:v>16.068123393316196</x:v>
      </x:c>
      <x:c r="Y3212" s="14" t="n">
        <x:v>1</x:v>
      </x:c>
      <x:c r="Z3212" s="13" t="str">
        <x:v>Industrial / workshop / storage</x:v>
      </x:c>
    </x:row>
    <x:row r="3213" ht="62" customHeight="1">
      <x:c r="A3213" s="13" t="str">
        <x:v>SE2233</x:v>
      </x:c>
      <x:c r="B3213" s="15" t="str">
        <x:v>London</x:v>
      </x:c>
      <x:c r="C3213" s="15" t="str">
        <x:v>Twickenham</x:v>
      </x:c>
      <x:c r="D3213" s="14"/>
      <x:c r="E3213" s="13" t="str">
        <x:v>Town</x:v>
      </x:c>
      <x:c r="F3213" s="15" t="str">
        <x:v>St Margarets Business Centre</x:v>
      </x:c>
      <x:c r="G3213" s="15" t="str">
        <x:v>St Margarets Business Centre, Twickenham, Middlesex, TW1</x:v>
      </x:c>
      <x:c r="H3213" s="13" t="str">
        <x:v>Current</x:v>
      </x:c>
      <x:c r="I3213" s="14" t="n">
        <x:v>3445</x:v>
      </x:c>
      <x:c r="J3213" s="13" t="str">
        <x:f>IF(AND(ISNUMBER(I3213),I3213&gt;0),IF(I3213&lt;=1000,"1–1,000",IF(I3213&lt;=2500,"1,001–2,500",IF(I3213&lt;=5000,"2,501–5,000",IF(I3213&lt;=10000,"5,001–10,000","10,001–15,000")))),"2,501–5,000")</x:f>
        <x:v>2,501–5,000</x:v>
      </x:c>
      <x:c r="K3213" s="16"/>
      <x:c r="L3213" s="43" t="str">
        <x:f>IF(AND(ISNUMBER(I3213),I3213&gt;0,ISNUMBER(K3213),K3213&gt;0),K3213/I3213,"n.a.")</x:f>
        <x:v>n.a.</x:v>
      </x:c>
      <x:c r="M3213" s="43"/>
      <x:c r="N3213" s="13" t="str">
        <x:v>No</x:v>
      </x:c>
      <x:c r="O3213" s="15" t="str">
        <x:v>clear height - WC's and kitchenette - Warehouse ligh; 4.3m clear height - WC's and kitchenette -</x:v>
      </x:c>
      <x:c r="P3213" s="15" t="str">
        <x:v>Level loading door - 16.50m loading a</x:v>
      </x:c>
      <x:c r="Q3213" s="15" t="str">
        <x:v>Advertised industrial unit with warehouse space, ancillary office accommodation, refurbished specification.</x:v>
      </x:c>
      <x:c r="R321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13" s="15" t="str">
        <x:v>https://www.rightmove.co.uk/properties/153446450#/?channel=COM_LET</x:v>
      </x:c>
      <x:c r="T3213" s="15" t="str"/>
      <x:c r="U3213" s="15" t="str"/>
      <x:c r="V3213" s="15" t="str">
        <x:v>London — St Margarets Business Centre</x:v>
      </x:c>
      <x:c r="W3213" s="15" t="str">
        <x:v>Individual unit ≤15,000 sq ft</x:v>
      </x:c>
      <x:c r="X3213" s="13" t="n">
        <x:f>IF(N3213="Yes",L3213,0)</x:f>
        <x:v>0</x:v>
      </x:c>
      <x:c r="Y3213" s="14" t="n">
        <x:v>1</x:v>
      </x:c>
      <x:c r="Z3213" s="13" t="str">
        <x:v>Industrial / workshop / storage</x:v>
      </x:c>
    </x:row>
    <x:row r="3214" ht="88" customHeight="1">
      <x:c r="A3214" s="13" t="str">
        <x:v>SE2234</x:v>
      </x:c>
      <x:c r="B3214" s="15" t="str">
        <x:v>London</x:v>
      </x:c>
      <x:c r="C3214" s="15" t="str">
        <x:v>North Woolwich</x:v>
      </x:c>
      <x:c r="D3214" s="14"/>
      <x:c r="E3214" s="13" t="str">
        <x:v>Town</x:v>
      </x:c>
      <x:c r="F3214" s="15" t="str">
        <x:v>St Marks Industrial Estate</x:v>
      </x:c>
      <x:c r="G3214" s="15" t="str">
        <x:v>Unit 1A St Marks Industrial Estate, North Woolwich Road, Silvertown, E16 2BS</x:v>
      </x:c>
      <x:c r="H3214" s="13" t="str">
        <x:v>Current</x:v>
      </x:c>
      <x:c r="I3214" s="14" t="n">
        <x:v>5376</x:v>
      </x:c>
      <x:c r="J3214" s="13" t="str">
        <x:f>IF(AND(ISNUMBER(I3214),I3214&gt;0),IF(I3214&lt;=1000,"1–1,000",IF(I3214&lt;=2500,"1,001–2,500",IF(I3214&lt;=5000,"2,501–5,000",IF(I3214&lt;=10000,"5,001–10,000","10,001–15,000")))),"5,001–10,000")</x:f>
        <x:v>5,001–10,000</x:v>
      </x:c>
      <x:c r="K3214" s="16" t="n">
        <x:v>147840</x:v>
      </x:c>
      <x:c r="L3214" s="43" t="n">
        <x:f>IF(AND(ISNUMBER(I3214),I3214&gt;0,ISNUMBER(K3214),K3214&gt;0),K3214/I3214,"n.a.")</x:f>
        <x:v>27.5</x:v>
      </x:c>
      <x:c r="M3214" s="43"/>
      <x:c r="N3214" s="13" t="str">
        <x:v>Yes</x:v>
      </x:c>
      <x:c r="O3214" s="15" t="str">
        <x:v>Not stated in reviewed card</x:v>
      </x:c>
      <x:c r="P3214" s="15" t="str">
        <x:v>Not stated in reviewed card</x:v>
      </x:c>
      <x:c r="Q3214" s="15" t="str">
        <x:v>Advertised industrial unit with warehouse space, refurbished specification.</x:v>
      </x:c>
      <x:c r="R3214" s="15" t="str">
        <x:v>Advertised to let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14" s="15" t="str">
        <x:v>https://www.zoopla.co.uk/to-rent/commercial/details/74604139/</x:v>
      </x:c>
      <x:c r="T3214" s="15" t="str">
        <x:v>https://www.zoopla.co.uk/to-rent/commercial/details/74600578/</x:v>
      </x:c>
      <x:c r="U3214" s="15" t="str">
        <x:v>https://www.zoopla.co.uk/to-rent/commercial/details/74510136/
https://www.rightmove.co.uk/properties/782106916228992#/?channel=COM_LET
https://www.rightmove.co.uk/properties/782142129505584#/?channel=COM_LET</x:v>
      </x:c>
      <x:c r="V3214" s="15" t="str">
        <x:v>London — St Marks Industrial Estate</x:v>
      </x:c>
      <x:c r="W3214" s="15" t="str">
        <x:v>Individual unit ≤15,000 sq ft</x:v>
      </x:c>
      <x:c r="X3214" s="13" t="n">
        <x:f>IF(N3214="Yes",L3214,0)</x:f>
        <x:v>27.5</x:v>
      </x:c>
      <x:c r="Y3214" s="14" t="n">
        <x:v>1</x:v>
      </x:c>
      <x:c r="Z3214" s="13" t="str">
        <x:v>Industrial / workshop / storage</x:v>
      </x:c>
    </x:row>
    <x:row r="3215" ht="75" customHeight="1">
      <x:c r="A3215" s="13" t="str">
        <x:v>SE2235</x:v>
      </x:c>
      <x:c r="B3215" s="15" t="str">
        <x:v>London</x:v>
      </x:c>
      <x:c r="C3215" s="15" t="str">
        <x:v>Wood Green</x:v>
      </x:c>
      <x:c r="D3215" s="14"/>
      <x:c r="E3215" s="13" t="str">
        <x:v>Town</x:v>
      </x:c>
      <x:c r="F3215" s="15" t="str">
        <x:v>St. Georges Industrial Estate</x:v>
      </x:c>
      <x:c r="G3215" s="15" t="str">
        <x:v>Unit 7, St. Georges Industrial Estate, Wood Green, N22 5QL</x:v>
      </x:c>
      <x:c r="H3215" s="13" t="str">
        <x:v>Current</x:v>
      </x:c>
      <x:c r="I3215" s="14" t="n">
        <x:v>12138</x:v>
      </x:c>
      <x:c r="J3215" s="13" t="str">
        <x:f>IF(AND(ISNUMBER(I3215),I3215&gt;0),IF(I3215&lt;=1000,"1–1,000",IF(I3215&lt;=2500,"1,001–2,500",IF(I3215&lt;=5000,"2,501–5,000",IF(I3215&lt;=10000,"5,001–10,000","10,001–15,000")))),"10,001–15,000")</x:f>
        <x:v>10,001–15,000</x:v>
      </x:c>
      <x:c r="K3215" s="16" t="n">
        <x:v>191340</x:v>
      </x:c>
      <x:c r="L3215" s="43" t="n">
        <x:f>IF(AND(ISNUMBER(I3215),I3215&gt;0,ISNUMBER(K3215),K3215&gt;0),K3215/I3215,"n.a.")</x:f>
        <x:v>15.763717251606526</x:v>
      </x:c>
      <x:c r="M3215" s="43"/>
      <x:c r="N3215" s="13" t="str">
        <x:v>Yes</x:v>
      </x:c>
      <x:c r="O3215" s="15" t="str">
        <x:v>Not stated in reviewed card</x:v>
      </x:c>
      <x:c r="P3215" s="15" t="str">
        <x:v>Not stated in reviewed card</x:v>
      </x:c>
      <x:c r="Q3215" s="15" t="str">
        <x:v>Advertised industrial unit. Card provides limited specification.</x:v>
      </x:c>
      <x:c r="R321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15" s="15" t="str">
        <x:v>https://www.zoopla.co.uk/to-rent/commercial/details/72574070/</x:v>
      </x:c>
      <x:c r="T3215" s="15" t="str">
        <x:v>https://www.rightmove.co.uk/properties/773373664358512#/?channel=COM_LET</x:v>
      </x:c>
      <x:c r="U3215" s="15" t="str"/>
      <x:c r="V3215" s="15" t="str">
        <x:v>London — St. Georges Industrial Estate</x:v>
      </x:c>
      <x:c r="W3215" s="15" t="str">
        <x:v>Individual unit ≤15,000 sq ft</x:v>
      </x:c>
      <x:c r="X3215" s="13" t="n">
        <x:f>IF(N3215="Yes",L3215,0)</x:f>
        <x:v>15.763717251606526</x:v>
      </x:c>
      <x:c r="Y3215" s="14" t="n">
        <x:v>1</x:v>
      </x:c>
      <x:c r="Z3215" s="13" t="str">
        <x:v>Industrial / workshop / storage</x:v>
      </x:c>
    </x:row>
    <x:row r="3216" ht="62" customHeight="1">
      <x:c r="A3216" s="13" t="str">
        <x:v>SE2236</x:v>
      </x:c>
      <x:c r="B3216" s="15" t="str">
        <x:v>London</x:v>
      </x:c>
      <x:c r="C3216" s="15" t="str">
        <x:v>Croydon</x:v>
      </x:c>
      <x:c r="D3216" s="14"/>
      <x:c r="E3216" s="13" t="str">
        <x:v>Town</x:v>
      </x:c>
      <x:c r="F3216" s="15" t="str">
        <x:v>Stafford Cross Industrial Estate</x:v>
      </x:c>
      <x:c r="G3216" s="15" t="str">
        <x:v>Unit 6, Stafford Cross Industrial Estate, Stafford Road, Croydon, Surrey CR0 4TU</x:v>
      </x:c>
      <x:c r="H3216" s="13" t="str">
        <x:v>Current</x:v>
      </x:c>
      <x:c r="I3216" s="14" t="n">
        <x:v>6187</x:v>
      </x:c>
      <x:c r="J3216" s="13" t="str">
        <x:f>IF(AND(ISNUMBER(I3216),I3216&gt;0),IF(I3216&lt;=1000,"1–1,000",IF(I3216&lt;=2500,"1,001–2,500",IF(I3216&lt;=5000,"2,501–5,000",IF(I3216&lt;=10000,"5,001–10,000","10,001–15,000")))),"5,001–10,000")</x:f>
        <x:v>5,001–10,000</x:v>
      </x:c>
      <x:c r="K3216" s="16"/>
      <x:c r="L3216" s="43" t="str">
        <x:f>IF(AND(ISNUMBER(I3216),I3216&gt;0,ISNUMBER(K3216),K3216&gt;0),K3216/I3216,"n.a.")</x:f>
        <x:v>n.a.</x:v>
      </x:c>
      <x:c r="M3216" s="43"/>
      <x:c r="N3216" s="13" t="str">
        <x:v>No</x:v>
      </x:c>
      <x:c r="O3216" s="15" t="str">
        <x:v>Not stated in reviewed card</x:v>
      </x:c>
      <x:c r="P3216" s="15" t="str">
        <x:v>Not stated in reviewed card</x:v>
      </x:c>
      <x:c r="Q3216" s="15" t="str">
        <x:v>Advertised industrial unit with warehouse space, ancillary office accommodation, parking, refurbished specification.</x:v>
      </x:c>
      <x:c r="R321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16" s="15" t="str">
        <x:v>https://www.rightmove.co.uk/properties/760904210384657#/?channel=COM_LET</x:v>
      </x:c>
      <x:c r="T3216" s="15" t="str"/>
      <x:c r="U3216" s="15" t="str"/>
      <x:c r="V3216" s="15" t="str">
        <x:v>London — Stafford Cross Industrial Estate</x:v>
      </x:c>
      <x:c r="W3216" s="15" t="str">
        <x:v>Individual unit ≤15,000 sq ft</x:v>
      </x:c>
      <x:c r="X3216" s="13" t="n">
        <x:f>IF(N3216="Yes",L3216,0)</x:f>
        <x:v>0</x:v>
      </x:c>
      <x:c r="Y3216" s="14" t="n">
        <x:v>1</x:v>
      </x:c>
      <x:c r="Z3216" s="13" t="str">
        <x:v>Industrial / workshop / storage</x:v>
      </x:c>
    </x:row>
    <x:row r="3217" ht="62" customHeight="1">
      <x:c r="A3217" s="13" t="str">
        <x:v>SE2237</x:v>
      </x:c>
      <x:c r="B3217" s="15" t="str">
        <x:v>London</x:v>
      </x:c>
      <x:c r="C3217" s="15" t="str">
        <x:v>Croydon</x:v>
      </x:c>
      <x:c r="D3217" s="14"/>
      <x:c r="E3217" s="13" t="str">
        <x:v>Town</x:v>
      </x:c>
      <x:c r="F3217" s="15" t="str">
        <x:v>Stafford Cross Industrial Estate</x:v>
      </x:c>
      <x:c r="G3217" s="15" t="str">
        <x:v>Unit 7, Stafford Cross Industrial Estate, Stafford Road, Croydon, Surrey CR0 4TU</x:v>
      </x:c>
      <x:c r="H3217" s="13" t="str">
        <x:v>Current</x:v>
      </x:c>
      <x:c r="I3217" s="14" t="n">
        <x:v>6198</x:v>
      </x:c>
      <x:c r="J3217" s="13" t="str">
        <x:f>IF(AND(ISNUMBER(I3217),I3217&gt;0),IF(I3217&lt;=1000,"1–1,000",IF(I3217&lt;=2500,"1,001–2,500",IF(I3217&lt;=5000,"2,501–5,000",IF(I3217&lt;=10000,"5,001–10,000","10,001–15,000")))),"5,001–10,000")</x:f>
        <x:v>5,001–10,000</x:v>
      </x:c>
      <x:c r="K3217" s="16"/>
      <x:c r="L3217" s="43" t="str">
        <x:f>IF(AND(ISNUMBER(I3217),I3217&gt;0,ISNUMBER(K3217),K3217&gt;0),K3217/I3217,"n.a.")</x:f>
        <x:v>n.a.</x:v>
      </x:c>
      <x:c r="M3217" s="43"/>
      <x:c r="N3217" s="13" t="str">
        <x:v>No</x:v>
      </x:c>
      <x:c r="O3217" s="15" t="str">
        <x:v>Not stated in reviewed card</x:v>
      </x:c>
      <x:c r="P3217" s="15" t="str">
        <x:v>Not stated in reviewed card</x:v>
      </x:c>
      <x:c r="Q3217" s="15" t="str">
        <x:v>Advertised industrial unit with warehouse space, ancillary office accommodation, parking, refurbished specification.</x:v>
      </x:c>
      <x:c r="R321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17" s="15" t="str">
        <x:v>https://www.rightmove.co.uk/properties/760904216497761#/?channel=COM_LET</x:v>
      </x:c>
      <x:c r="T3217" s="15" t="str"/>
      <x:c r="U3217" s="15" t="str"/>
      <x:c r="V3217" s="15" t="str">
        <x:v>London — Stafford Cross Industrial Estate</x:v>
      </x:c>
      <x:c r="W3217" s="15" t="str">
        <x:v>Individual unit ≤15,000 sq ft</x:v>
      </x:c>
      <x:c r="X3217" s="13" t="n">
        <x:f>IF(N3217="Yes",L3217,0)</x:f>
        <x:v>0</x:v>
      </x:c>
      <x:c r="Y3217" s="14" t="n">
        <x:v>1</x:v>
      </x:c>
      <x:c r="Z3217" s="13" t="str">
        <x:v>Industrial / workshop / storage</x:v>
      </x:c>
    </x:row>
    <x:row r="3218" ht="88" customHeight="1">
      <x:c r="A3218" s="13" t="str">
        <x:v>SE2238</x:v>
      </x:c>
      <x:c r="B3218" s="15" t="str">
        <x:v>London</x:v>
      </x:c>
      <x:c r="C3218" s="15" t="str">
        <x:v>Acton</x:v>
      </x:c>
      <x:c r="D3218" s="14"/>
      <x:c r="E3218" s="13" t="str">
        <x:v>Town</x:v>
      </x:c>
      <x:c r="F3218" s="15" t="str">
        <x:v>Standalone premises — Acton</x:v>
      </x:c>
      <x:c r="G3218" s="15" t="str">
        <x:v>151-153 Acton Lane, London, NW10 7PB</x:v>
      </x:c>
      <x:c r="H3218" s="13" t="str">
        <x:v>Current</x:v>
      </x:c>
      <x:c r="I3218" s="14" t="n">
        <x:v>13798</x:v>
      </x:c>
      <x:c r="J3218" s="13" t="str">
        <x:f>IF(AND(ISNUMBER(I3218),I3218&gt;0),IF(I3218&lt;=1000,"1–1,000",IF(I3218&lt;=2500,"1,001–2,500",IF(I3218&lt;=5000,"2,501–5,000",IF(I3218&lt;=10000,"5,001–10,000","10,001–15,000")))),"10,001–15,000")</x:f>
        <x:v>10,001–15,000</x:v>
      </x:c>
      <x:c r="K3218" s="16" t="n">
        <x:v>180000</x:v>
      </x:c>
      <x:c r="L3218" s="43" t="n">
        <x:f>IF(AND(ISNUMBER(I3218),I3218&gt;0,ISNUMBER(K3218),K3218&gt;0),K3218/I3218,"n.a.")</x:f>
        <x:v>13.045368894042614</x:v>
      </x:c>
      <x:c r="M3218" s="43"/>
      <x:c r="N3218" s="13" t="str">
        <x:v>Yes</x:v>
      </x:c>
      <x:c r="O3218" s="15" t="str">
        <x:v>Not stated in reviewed card</x:v>
      </x:c>
      <x:c r="P3218" s="15" t="str">
        <x:v>Not stated in reviewed card</x:v>
      </x:c>
      <x:c r="Q3218" s="15" t="str">
        <x:v>Advertised commercial storage/workshop premises with warehouse space, workshop space.</x:v>
      </x:c>
      <x:c r="R321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18" s="15" t="str">
        <x:v>https://www.zoopla.co.uk/to-rent/commercial/details/74481802/</x:v>
      </x:c>
      <x:c r="T3218" s="15" t="str">
        <x:v>https://www.rightmove.co.uk/properties/779580657432080#/?channel=COM_LET</x:v>
      </x:c>
      <x:c r="U3218" s="15" t="str"/>
      <x:c r="V3218" s="15" t="str">
        <x:v>London — Standalone premises — Acton</x:v>
      </x:c>
      <x:c r="W3218" s="15" t="str">
        <x:v>Individual unit ≤15,000 sq ft</x:v>
      </x:c>
      <x:c r="X3218" s="13" t="n">
        <x:f>IF(N3218="Yes",L3218,0)</x:f>
        <x:v>13.045368894042614</x:v>
      </x:c>
      <x:c r="Y3218" s="14" t="n">
        <x:v>1</x:v>
      </x:c>
      <x:c r="Z3218" s="13" t="str">
        <x:v>Industrial / workshop / storage</x:v>
      </x:c>
    </x:row>
    <x:row r="3219" ht="62" customHeight="1">
      <x:c r="A3219" s="13" t="str">
        <x:v>SE2239</x:v>
      </x:c>
      <x:c r="B3219" s="15" t="str">
        <x:v>London</x:v>
      </x:c>
      <x:c r="C3219" s="15" t="str">
        <x:v>Acton</x:v>
      </x:c>
      <x:c r="D3219" s="14"/>
      <x:c r="E3219" s="13" t="str">
        <x:v>Town</x:v>
      </x:c>
      <x:c r="F3219" s="15" t="str">
        <x:v>Standalone premises — Acton</x:v>
      </x:c>
      <x:c r="G3219" s="15" t="str">
        <x:v>Arch 336 Acton Mews, Haggerston, London E8</x:v>
      </x:c>
      <x:c r="H3219" s="13" t="str">
        <x:v>Current</x:v>
      </x:c>
      <x:c r="I3219" s="14" t="n">
        <x:v>2848</x:v>
      </x:c>
      <x:c r="J3219" s="13" t="str">
        <x:f>IF(AND(ISNUMBER(I3219),I3219&gt;0),IF(I3219&lt;=1000,"1–1,000",IF(I3219&lt;=2500,"1,001–2,500",IF(I3219&lt;=5000,"2,501–5,000",IF(I3219&lt;=10000,"5,001–10,000","10,001–15,000")))),"2,501–5,000")</x:f>
        <x:v>2,501–5,000</x:v>
      </x:c>
      <x:c r="K3219" s="16"/>
      <x:c r="L3219" s="43" t="str">
        <x:f>IF(AND(ISNUMBER(I3219),I3219&gt;0,ISNUMBER(K3219),K3219&gt;0),K3219/I3219,"n.a.")</x:f>
        <x:v>n.a.</x:v>
      </x:c>
      <x:c r="M3219" s="43"/>
      <x:c r="N3219" s="13" t="str">
        <x:v>No</x:v>
      </x:c>
      <x:c r="O3219" s="15" t="str">
        <x:v>Not stated in reviewed card</x:v>
      </x:c>
      <x:c r="P3219" s="15" t="str">
        <x:v>Not stated in reviewed card</x:v>
      </x:c>
      <x:c r="Q3219" s="15" t="str">
        <x:v>Advertised industrial unit. Card provides limited specification.</x:v>
      </x:c>
      <x:c r="R321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19" s="15" t="str">
        <x:v>https://www.zoopla.co.uk/to-rent/commercial/details/72378846/</x:v>
      </x:c>
      <x:c r="T3219" s="15" t="str"/>
      <x:c r="U3219" s="15" t="str"/>
      <x:c r="V3219" s="15" t="str">
        <x:v>London — Standalone premises — Acton</x:v>
      </x:c>
      <x:c r="W3219" s="15" t="str">
        <x:v>Individual unit ≤15,000 sq ft</x:v>
      </x:c>
      <x:c r="X3219" s="13" t="n">
        <x:f>IF(N3219="Yes",L3219,0)</x:f>
        <x:v>0</x:v>
      </x:c>
      <x:c r="Y3219" s="14" t="n">
        <x:v>1</x:v>
      </x:c>
      <x:c r="Z3219" s="13" t="str">
        <x:v>Industrial / workshop / storage</x:v>
      </x:c>
    </x:row>
    <x:row r="3220" ht="62" customHeight="1">
      <x:c r="A3220" s="13" t="str">
        <x:v>SE2240</x:v>
      </x:c>
      <x:c r="B3220" s="15" t="str">
        <x:v>London</x:v>
      </x:c>
      <x:c r="C3220" s="15" t="str">
        <x:v>Acton</x:v>
      </x:c>
      <x:c r="D3220" s="14"/>
      <x:c r="E3220" s="13" t="str">
        <x:v>Town</x:v>
      </x:c>
      <x:c r="F3220" s="15" t="str">
        <x:v>Standalone premises — Acton</x:v>
      </x:c>
      <x:c r="G3220" s="15" t="str">
        <x:v>Land On The East Side Of Western Avenue, Rosebank Way, Acton, Greater London, W3 6TT</x:v>
      </x:c>
      <x:c r="H3220" s="13" t="str">
        <x:v>Current</x:v>
      </x:c>
      <x:c r="I3220" s="14" t="n">
        <x:v>13504</x:v>
      </x:c>
      <x:c r="J3220" s="13" t="str">
        <x:f>IF(AND(ISNUMBER(I3220),I3220&gt;0),IF(I3220&lt;=1000,"1–1,000",IF(I3220&lt;=2500,"1,001–2,500",IF(I3220&lt;=5000,"2,501–5,000",IF(I3220&lt;=10000,"5,001–10,000","10,001–15,000")))),"10,001–15,000")</x:f>
        <x:v>10,001–15,000</x:v>
      </x:c>
      <x:c r="K3220" s="16" t="n">
        <x:v>89952</x:v>
      </x:c>
      <x:c r="L3220" s="43" t="n">
        <x:f>IF(AND(ISNUMBER(I3220),I3220&gt;0,ISNUMBER(K3220),K3220&gt;0),K3220/I3220,"n.a.")</x:f>
        <x:v>6.661137440758294</x:v>
      </x:c>
      <x:c r="M3220" s="43"/>
      <x:c r="N3220" s="13" t="str">
        <x:v>Yes</x:v>
      </x:c>
      <x:c r="O3220" s="15" t="str">
        <x:v>Not stated in reviewed card</x:v>
      </x:c>
      <x:c r="P3220" s="15" t="str">
        <x:v>Not stated in reviewed card</x:v>
      </x:c>
      <x:c r="Q3220" s="15" t="str">
        <x:v>Advertised commercial storage/workshop premises. Card provides limited specification.</x:v>
      </x:c>
      <x:c r="R32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20" s="15" t="str">
        <x:v>https://www.rightmove.co.uk/properties/760896643694801#/?channel=COM_LET</x:v>
      </x:c>
      <x:c r="T3220" s="15" t="str"/>
      <x:c r="U3220" s="15" t="str"/>
      <x:c r="V3220" s="15" t="str">
        <x:v>London — Standalone premises — Acton</x:v>
      </x:c>
      <x:c r="W3220" s="15" t="str">
        <x:v>Individual unit ≤15,000 sq ft</x:v>
      </x:c>
      <x:c r="X3220" s="13" t="n">
        <x:f>IF(N3220="Yes",L3220,0)</x:f>
        <x:v>6.661137440758294</x:v>
      </x:c>
      <x:c r="Y3220" s="14" t="n">
        <x:v>1</x:v>
      </x:c>
      <x:c r="Z3220" s="13" t="str">
        <x:v>Industrial / workshop / storage</x:v>
      </x:c>
    </x:row>
    <x:row r="3221" ht="75" customHeight="1">
      <x:c r="A3221" s="13" t="str">
        <x:v>SE2241</x:v>
      </x:c>
      <x:c r="B3221" s="15" t="str">
        <x:v>London</x:v>
      </x:c>
      <x:c r="C3221" s="15" t="str">
        <x:v>Acton</x:v>
      </x:c>
      <x:c r="D3221" s="14"/>
      <x:c r="E3221" s="13" t="str">
        <x:v>Town</x:v>
      </x:c>
      <x:c r="F3221" s="15" t="str">
        <x:v>Standalone premises — Acton</x:v>
      </x:c>
      <x:c r="G3221" s="15" t="str">
        <x:v>Roslin Road, Acton, London W3</x:v>
      </x:c>
      <x:c r="H3221" s="13" t="str">
        <x:v>Uncertain</x:v>
      </x:c>
      <x:c r="I3221" s="14" t="n">
        <x:v>13939</x:v>
      </x:c>
      <x:c r="J3221" s="13" t="str">
        <x:f>IF(AND(ISNUMBER(I3221),I3221&gt;0),IF(I3221&lt;=1000,"1–1,000",IF(I3221&lt;=2500,"1,001–2,500",IF(I3221&lt;=5000,"2,501–5,000",IF(I3221&lt;=10000,"5,001–10,000","10,001–15,000")))),"10,001–15,000")</x:f>
        <x:v>10,001–15,000</x:v>
      </x:c>
      <x:c r="K3221" s="16" t="n">
        <x:v>65004</x:v>
      </x:c>
      <x:c r="L3221" s="43" t="n">
        <x:f>IF(AND(ISNUMBER(I3221),I3221&gt;0,ISNUMBER(K3221),K3221&gt;0),K3221/I3221,"n.a.")</x:f>
        <x:v>4.663462228280364</x:v>
      </x:c>
      <x:c r="M3221" s="43"/>
      <x:c r="N3221" s="13" t="str">
        <x:v>No</x:v>
      </x:c>
      <x:c r="O3221" s="15" t="str">
        <x:v>Not stated in reviewed card</x:v>
      </x:c>
      <x:c r="P3221" s="15" t="str">
        <x:v>Not stated in reviewed card</x:v>
      </x:c>
      <x:c r="Q3221" s="15" t="str">
        <x:v>Advertised industrial unit with parking.</x:v>
      </x:c>
      <x:c r="R3221"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21" s="15" t="str">
        <x:v>https://www.zoopla.co.uk/to-rent/commercial/details/74292335/</x:v>
      </x:c>
      <x:c r="T3221" s="15" t="str"/>
      <x:c r="U3221" s="15" t="str"/>
      <x:c r="V3221" s="15" t="str">
        <x:v>London — Standalone premises — Acton</x:v>
      </x:c>
      <x:c r="W3221" s="15" t="str">
        <x:v>Individual unit ≤15,000 sq ft</x:v>
      </x:c>
      <x:c r="X3221" s="13" t="n">
        <x:f>IF(N3221="Yes",L3221,0)</x:f>
        <x:v>0</x:v>
      </x:c>
      <x:c r="Y3221" s="14" t="n">
        <x:v>1</x:v>
      </x:c>
      <x:c r="Z3221" s="13" t="str">
        <x:v>Industrial / workshop / storage</x:v>
      </x:c>
    </x:row>
    <x:row r="3222" ht="75" customHeight="1">
      <x:c r="A3222" s="13" t="str">
        <x:v>SE2242</x:v>
      </x:c>
      <x:c r="B3222" s="15" t="str">
        <x:v>London</x:v>
      </x:c>
      <x:c r="C3222" s="15" t="str">
        <x:v>Acton</x:v>
      </x:c>
      <x:c r="D3222" s="14"/>
      <x:c r="E3222" s="13" t="str">
        <x:v>Town</x:v>
      </x:c>
      <x:c r="F3222" s="15" t="str">
        <x:v>Standalone premises — Acton</x:v>
      </x:c>
      <x:c r="G3222" s="15" t="str">
        <x:v>Roslin Road, London, Greater London, W3</x:v>
      </x:c>
      <x:c r="H3222" s="13" t="str">
        <x:v>Current</x:v>
      </x:c>
      <x:c r="I3222" s="14" t="n">
        <x:v>9148</x:v>
      </x:c>
      <x:c r="J3222" s="13" t="str">
        <x:f>IF(AND(ISNUMBER(I3222),I3222&gt;0),IF(I3222&lt;=1000,"1–1,000",IF(I3222&lt;=2500,"1,001–2,500",IF(I3222&lt;=5000,"2,501–5,000",IF(I3222&lt;=10000,"5,001–10,000","10,001–15,000")))),"5,001–10,000")</x:f>
        <x:v>5,001–10,000</x:v>
      </x:c>
      <x:c r="K3222" s="16" t="n">
        <x:v>114996</x:v>
      </x:c>
      <x:c r="L3222" s="43" t="n">
        <x:f>IF(AND(ISNUMBER(I3222),I3222&gt;0,ISNUMBER(K3222),K3222&gt;0),K3222/I3222,"n.a.")</x:f>
        <x:v>12.570616528202885</x:v>
      </x:c>
      <x:c r="M3222" s="43"/>
      <x:c r="N3222" s="13" t="str">
        <x:v>Yes</x:v>
      </x:c>
      <x:c r="O3222" s="15" t="str">
        <x:v>Not stated in reviewed card</x:v>
      </x:c>
      <x:c r="P3222" s="15" t="str">
        <x:v>Not stated in reviewed card</x:v>
      </x:c>
      <x:c r="Q3222" s="15" t="str">
        <x:v>Advertised industrial unit with yard/loading area.</x:v>
      </x:c>
      <x:c r="R322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22" s="15" t="str">
        <x:v>https://www.zoopla.co.uk/to-rent/commercial/details/70960330/</x:v>
      </x:c>
      <x:c r="T3222" s="15" t="str">
        <x:v>https://www.rightmove.co.uk/properties/760538596963457#/?channel=COM_LET</x:v>
      </x:c>
      <x:c r="U3222" s="15" t="str"/>
      <x:c r="V3222" s="15" t="str">
        <x:v>London — Standalone premises — Acton</x:v>
      </x:c>
      <x:c r="W3222" s="15" t="str">
        <x:v>Individual unit ≤15,000 sq ft</x:v>
      </x:c>
      <x:c r="X3222" s="13" t="n">
        <x:f>IF(N3222="Yes",L3222,0)</x:f>
        <x:v>12.570616528202885</x:v>
      </x:c>
      <x:c r="Y3222" s="14" t="n">
        <x:v>1</x:v>
      </x:c>
      <x:c r="Z3222" s="13" t="str">
        <x:v>Industrial / workshop / storage</x:v>
      </x:c>
    </x:row>
    <x:row r="3223" ht="62" customHeight="1">
      <x:c r="A3223" s="13" t="str">
        <x:v>SE2243</x:v>
      </x:c>
      <x:c r="B3223" s="15" t="str">
        <x:v>London</x:v>
      </x:c>
      <x:c r="C3223" s="15" t="str">
        <x:v>Acton</x:v>
      </x:c>
      <x:c r="D3223" s="14"/>
      <x:c r="E3223" s="13" t="str">
        <x:v>Town</x:v>
      </x:c>
      <x:c r="F3223" s="15" t="str">
        <x:v>Standalone premises — Acton</x:v>
      </x:c>
      <x:c r="G3223" s="15" t="str">
        <x:v>Unit 12 Roslin Square, Roslin Road, Acton, W3 8DH</x:v>
      </x:c>
      <x:c r="H3223" s="13" t="str">
        <x:v>Current</x:v>
      </x:c>
      <x:c r="I3223" s="14" t="n">
        <x:v>2345</x:v>
      </x:c>
      <x:c r="J3223" s="13" t="str">
        <x:f>IF(AND(ISNUMBER(I3223),I3223&gt;0),IF(I3223&lt;=1000,"1–1,000",IF(I3223&lt;=2500,"1,001–2,500",IF(I3223&lt;=5000,"2,501–5,000",IF(I3223&lt;=10000,"5,001–10,000","10,001–15,000")))),"1,001–2,500")</x:f>
        <x:v>1,001–2,500</x:v>
      </x:c>
      <x:c r="K3223" s="16"/>
      <x:c r="L3223" s="43" t="str">
        <x:f>IF(AND(ISNUMBER(I3223),I3223&gt;0,ISNUMBER(K3223),K3223&gt;0),K3223/I3223,"n.a.")</x:f>
        <x:v>n.a.</x:v>
      </x:c>
      <x:c r="M3223" s="43"/>
      <x:c r="N3223" s="13" t="str">
        <x:v>No</x:v>
      </x:c>
      <x:c r="O3223" s="15" t="str">
        <x:v>Not stated in reviewed card</x:v>
      </x:c>
      <x:c r="P3223" s="15" t="str">
        <x:v>Not stated in reviewed card</x:v>
      </x:c>
      <x:c r="Q3223" s="15" t="str">
        <x:v>Advertised industrial unit with warehouse space.</x:v>
      </x:c>
      <x:c r="R322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3" s="15" t="str">
        <x:v>https://www.rightmove.co.uk/properties/773376617058080#/?channel=COM_LET</x:v>
      </x:c>
      <x:c r="T3223" s="15" t="str"/>
      <x:c r="U3223" s="15" t="str"/>
      <x:c r="V3223" s="15" t="str">
        <x:v>London — Standalone premises — Acton</x:v>
      </x:c>
      <x:c r="W3223" s="15" t="str">
        <x:v>Individual unit ≤15,000 sq ft</x:v>
      </x:c>
      <x:c r="X3223" s="13" t="n">
        <x:f>IF(N3223="Yes",L3223,0)</x:f>
        <x:v>0</x:v>
      </x:c>
      <x:c r="Y3223" s="14" t="n">
        <x:v>1</x:v>
      </x:c>
      <x:c r="Z3223" s="13" t="str">
        <x:v>Industrial / workshop / storage</x:v>
      </x:c>
    </x:row>
    <x:row r="3224" ht="62" customHeight="1">
      <x:c r="A3224" s="13" t="str">
        <x:v>SE2244</x:v>
      </x:c>
      <x:c r="B3224" s="15" t="str">
        <x:v>London</x:v>
      </x:c>
      <x:c r="C3224" s="15" t="str">
        <x:v>Acton</x:v>
      </x:c>
      <x:c r="D3224" s="14"/>
      <x:c r="E3224" s="13" t="str">
        <x:v>Town</x:v>
      </x:c>
      <x:c r="F3224" s="15" t="str">
        <x:v>Standalone premises — Acton</x:v>
      </x:c>
      <x:c r="G3224" s="15" t="str">
        <x:v>Unit 13 Vision, Kendal Avenue, West Acton W3</x:v>
      </x:c>
      <x:c r="H3224" s="13" t="str">
        <x:v>Current</x:v>
      </x:c>
      <x:c r="I3224" s="14" t="n">
        <x:v>9213</x:v>
      </x:c>
      <x:c r="J3224" s="13" t="str">
        <x:f>IF(AND(ISNUMBER(I3224),I3224&gt;0),IF(I3224&lt;=1000,"1–1,000",IF(I3224&lt;=2500,"1,001–2,500",IF(I3224&lt;=5000,"2,501–5,000",IF(I3224&lt;=10000,"5,001–10,000","10,001–15,000")))),"5,001–10,000")</x:f>
        <x:v>5,001–10,000</x:v>
      </x:c>
      <x:c r="K3224" s="16"/>
      <x:c r="L3224" s="43" t="str">
        <x:f>IF(AND(ISNUMBER(I3224),I3224&gt;0,ISNUMBER(K3224),K3224&gt;0),K3224/I3224,"n.a.")</x:f>
        <x:v>n.a.</x:v>
      </x:c>
      <x:c r="M3224" s="43"/>
      <x:c r="N3224" s="13" t="str">
        <x:v>No</x:v>
      </x:c>
      <x:c r="O3224" s="15" t="str">
        <x:v>Not stated in reviewed card</x:v>
      </x:c>
      <x:c r="P3224" s="15" t="str">
        <x:v>Not stated in reviewed card</x:v>
      </x:c>
      <x:c r="Q3224" s="15" t="str">
        <x:v>Advertised industrial unit with warehouse space.</x:v>
      </x:c>
      <x:c r="R322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4" s="15" t="str">
        <x:v>https://www.zoopla.co.uk/to-rent/commercial/details/72639761/</x:v>
      </x:c>
      <x:c r="T3224" s="15" t="str"/>
      <x:c r="U3224" s="15" t="str"/>
      <x:c r="V3224" s="15" t="str">
        <x:v>London — Standalone premises — Acton</x:v>
      </x:c>
      <x:c r="W3224" s="15" t="str">
        <x:v>Individual unit ≤15,000 sq ft</x:v>
      </x:c>
      <x:c r="X3224" s="13" t="n">
        <x:f>IF(N3224="Yes",L3224,0)</x:f>
        <x:v>0</x:v>
      </x:c>
      <x:c r="Y3224" s="14" t="n">
        <x:v>1</x:v>
      </x:c>
      <x:c r="Z3224" s="13" t="str">
        <x:v>Industrial / workshop / storage</x:v>
      </x:c>
    </x:row>
    <x:row r="3225" ht="62" customHeight="1">
      <x:c r="A3225" s="13" t="str">
        <x:v>SE2245</x:v>
      </x:c>
      <x:c r="B3225" s="15" t="str">
        <x:v>London</x:v>
      </x:c>
      <x:c r="C3225" s="15" t="str">
        <x:v>Acton</x:v>
      </x:c>
      <x:c r="D3225" s="14"/>
      <x:c r="E3225" s="13" t="str">
        <x:v>Town</x:v>
      </x:c>
      <x:c r="F3225" s="15" t="str">
        <x:v>Standalone premises — Acton</x:v>
      </x:c>
      <x:c r="G3225" s="15" t="str">
        <x:v>Unit 17, Acton Park, The Vale, Acton, W3 7QE</x:v>
      </x:c>
      <x:c r="H3225" s="13" t="str">
        <x:v>Current</x:v>
      </x:c>
      <x:c r="I3225" s="14" t="n">
        <x:v>8459</x:v>
      </x:c>
      <x:c r="J3225" s="13" t="str">
        <x:f>IF(AND(ISNUMBER(I3225),I3225&gt;0),IF(I3225&lt;=1000,"1–1,000",IF(I3225&lt;=2500,"1,001–2,500",IF(I3225&lt;=5000,"2,501–5,000",IF(I3225&lt;=10000,"5,001–10,000","10,001–15,000")))),"5,001–10,000")</x:f>
        <x:v>5,001–10,000</x:v>
      </x:c>
      <x:c r="K3225" s="16"/>
      <x:c r="L3225" s="43" t="str">
        <x:f>IF(AND(ISNUMBER(I3225),I3225&gt;0,ISNUMBER(K3225),K3225&gt;0),K3225/I3225,"n.a.")</x:f>
        <x:v>n.a.</x:v>
      </x:c>
      <x:c r="M3225" s="43"/>
      <x:c r="N3225" s="13" t="str">
        <x:v>No</x:v>
      </x:c>
      <x:c r="O3225" s="15" t="str">
        <x:v>Not stated in reviewed card</x:v>
      </x:c>
      <x:c r="P3225" s="15" t="str">
        <x:v>Not stated in reviewed card</x:v>
      </x:c>
      <x:c r="Q3225" s="15" t="str">
        <x:v>Advertised industrial unit with warehouse space.</x:v>
      </x:c>
      <x:c r="R3225"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5" s="15" t="str">
        <x:v>https://www.zoopla.co.uk/to-rent/commercial/details/73385363/</x:v>
      </x:c>
      <x:c r="T3225" s="15" t="str">
        <x:v>https://www.zoopla.co.uk/to-rent/commercial/details/71343443/</x:v>
      </x:c>
      <x:c r="U3225" s="15" t="str">
        <x:v>https://www.rightmove.co.uk/properties/773389636308752#/?channel=COM_LET
https://www.rightmove.co.uk/properties/773331448691040#/?channel=COM_LET</x:v>
      </x:c>
      <x:c r="V3225" s="15" t="str">
        <x:v>London — Standalone premises — Acton</x:v>
      </x:c>
      <x:c r="W3225" s="15" t="str">
        <x:v>Individual unit ≤15,000 sq ft</x:v>
      </x:c>
      <x:c r="X3225" s="13" t="n">
        <x:f>IF(N3225="Yes",L3225,0)</x:f>
        <x:v>0</x:v>
      </x:c>
      <x:c r="Y3225" s="14" t="n">
        <x:v>1</x:v>
      </x:c>
      <x:c r="Z3225" s="13" t="str">
        <x:v>Industrial / workshop / storage</x:v>
      </x:c>
    </x:row>
    <x:row r="3226" ht="62" customHeight="1">
      <x:c r="A3226" s="13" t="str">
        <x:v>SE2246</x:v>
      </x:c>
      <x:c r="B3226" s="15" t="str">
        <x:v>London</x:v>
      </x:c>
      <x:c r="C3226" s="15" t="str">
        <x:v>Acton</x:v>
      </x:c>
      <x:c r="D3226" s="14"/>
      <x:c r="E3226" s="13" t="str">
        <x:v>Town</x:v>
      </x:c>
      <x:c r="F3226" s="15" t="str">
        <x:v>Standalone premises — Acton</x:v>
      </x:c>
      <x:c r="G3226" s="15" t="str">
        <x:v>Unit 21, Acton Park, The Vale, Acton, W3 7QE</x:v>
      </x:c>
      <x:c r="H3226" s="13" t="str">
        <x:v>Current</x:v>
      </x:c>
      <x:c r="I3226" s="14" t="n">
        <x:v>2930</x:v>
      </x:c>
      <x:c r="J3226" s="13" t="str">
        <x:f>IF(AND(ISNUMBER(I3226),I3226&gt;0),IF(I3226&lt;=1000,"1–1,000",IF(I3226&lt;=2500,"1,001–2,500",IF(I3226&lt;=5000,"2,501–5,000",IF(I3226&lt;=10000,"5,001–10,000","10,001–15,000")))),"2,501–5,000")</x:f>
        <x:v>2,501–5,000</x:v>
      </x:c>
      <x:c r="K3226" s="16"/>
      <x:c r="L3226" s="43" t="str">
        <x:f>IF(AND(ISNUMBER(I3226),I3226&gt;0,ISNUMBER(K3226),K3226&gt;0),K3226/I3226,"n.a.")</x:f>
        <x:v>n.a.</x:v>
      </x:c>
      <x:c r="M3226" s="43"/>
      <x:c r="N3226" s="13" t="str">
        <x:v>No</x:v>
      </x:c>
      <x:c r="O3226" s="15" t="str">
        <x:v>Not stated in reviewed card</x:v>
      </x:c>
      <x:c r="P3226" s="15" t="str">
        <x:v>Not stated in reviewed card</x:v>
      </x:c>
      <x:c r="Q3226" s="15" t="str">
        <x:v>Advertised industrial unit with warehouse space, refurbished specification.</x:v>
      </x:c>
      <x:c r="R322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6" s="15" t="str">
        <x:v>https://www.zoopla.co.uk/to-rent/commercial/details/71343545/</x:v>
      </x:c>
      <x:c r="T3226" s="15" t="str">
        <x:v>https://www.rightmove.co.uk/properties/773342391629761#/?channel=COM_LET</x:v>
      </x:c>
      <x:c r="U3226" s="15" t="str"/>
      <x:c r="V3226" s="15" t="str">
        <x:v>London — Standalone premises — Acton</x:v>
      </x:c>
      <x:c r="W3226" s="15" t="str">
        <x:v>Individual unit ≤15,000 sq ft</x:v>
      </x:c>
      <x:c r="X3226" s="13" t="n">
        <x:f>IF(N3226="Yes",L3226,0)</x:f>
        <x:v>0</x:v>
      </x:c>
      <x:c r="Y3226" s="14" t="n">
        <x:v>1</x:v>
      </x:c>
      <x:c r="Z3226" s="13" t="str">
        <x:v>Industrial / workshop / storage</x:v>
      </x:c>
    </x:row>
    <x:row r="3227" ht="62" customHeight="1">
      <x:c r="A3227" s="13" t="str">
        <x:v>SE2247</x:v>
      </x:c>
      <x:c r="B3227" s="15" t="str">
        <x:v>London</x:v>
      </x:c>
      <x:c r="C3227" s="15" t="str">
        <x:v>Acton</x:v>
      </x:c>
      <x:c r="D3227" s="14"/>
      <x:c r="E3227" s="13" t="str">
        <x:v>Town</x:v>
      </x:c>
      <x:c r="F3227" s="15" t="str">
        <x:v>Standalone premises — Acton</x:v>
      </x:c>
      <x:c r="G3227" s="15" t="str">
        <x:v>Unit 23, Western Avenue, Acton W3</x:v>
      </x:c>
      <x:c r="H3227" s="13" t="str">
        <x:v>Current</x:v>
      </x:c>
      <x:c r="I3227" s="14" t="n">
        <x:v>947</x:v>
      </x:c>
      <x:c r="J3227" s="13" t="str">
        <x:f>IF(AND(ISNUMBER(I3227),I3227&gt;0),IF(I3227&lt;=1000,"1–1,000",IF(I3227&lt;=2500,"1,001–2,500",IF(I3227&lt;=5000,"2,501–5,000",IF(I3227&lt;=10000,"5,001–10,000","10,001–15,000")))),"1–1,000")</x:f>
        <x:v>1–1,000</x:v>
      </x:c>
      <x:c r="K3227" s="16" t="n">
        <x:v>40800</x:v>
      </x:c>
      <x:c r="L3227" s="43" t="n">
        <x:f>IF(AND(ISNUMBER(I3227),I3227&gt;0,ISNUMBER(K3227),K3227&gt;0),K3227/I3227,"n.a.")</x:f>
        <x:v>43.083421330517425</x:v>
      </x:c>
      <x:c r="M3227" s="43"/>
      <x:c r="N3227" s="13" t="str">
        <x:v>Yes</x:v>
      </x:c>
      <x:c r="O3227" s="15" t="str">
        <x:v>Not stated in reviewed card</x:v>
      </x:c>
      <x:c r="P3227" s="15" t="str">
        <x:v>Not stated in reviewed card</x:v>
      </x:c>
      <x:c r="Q3227" s="15" t="str">
        <x:v>Advertised industrial unit with mezzanine.</x:v>
      </x:c>
      <x:c r="R322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27" s="15" t="str">
        <x:v>https://www.zoopla.co.uk/to-rent/commercial/details/72623066/</x:v>
      </x:c>
      <x:c r="T3227" s="15" t="str"/>
      <x:c r="U3227" s="15" t="str"/>
      <x:c r="V3227" s="15" t="str">
        <x:v>London — Standalone premises — Acton</x:v>
      </x:c>
      <x:c r="W3227" s="15" t="str">
        <x:v>Individual unit ≤15,000 sq ft</x:v>
      </x:c>
      <x:c r="X3227" s="13" t="n">
        <x:f>IF(N3227="Yes",L3227,0)</x:f>
        <x:v>43.083421330517425</x:v>
      </x:c>
      <x:c r="Y3227" s="14" t="n">
        <x:v>1</x:v>
      </x:c>
      <x:c r="Z3227" s="13" t="str">
        <x:v>Industrial / workshop / storage</x:v>
      </x:c>
    </x:row>
    <x:row r="3228" ht="62" customHeight="1">
      <x:c r="A3228" s="13" t="str">
        <x:v>SE2248</x:v>
      </x:c>
      <x:c r="B3228" s="15" t="str">
        <x:v>London</x:v>
      </x:c>
      <x:c r="C3228" s="15" t="str">
        <x:v>Acton</x:v>
      </x:c>
      <x:c r="D3228" s="14"/>
      <x:c r="E3228" s="13" t="str">
        <x:v>Town</x:v>
      </x:c>
      <x:c r="F3228" s="15" t="str">
        <x:v>Standalone premises — Acton</x:v>
      </x:c>
      <x:c r="G3228" s="15" t="str">
        <x:v>Unit 24, Acton Park, The Vale, Acton, W3 7QE</x:v>
      </x:c>
      <x:c r="H3228" s="13" t="str">
        <x:v>Current</x:v>
      </x:c>
      <x:c r="I3228" s="14" t="n">
        <x:v>2947</x:v>
      </x:c>
      <x:c r="J3228" s="13" t="str">
        <x:f>IF(AND(ISNUMBER(I3228),I3228&gt;0),IF(I3228&lt;=1000,"1–1,000",IF(I3228&lt;=2500,"1,001–2,500",IF(I3228&lt;=5000,"2,501–5,000",IF(I3228&lt;=10000,"5,001–10,000","10,001–15,000")))),"2,501–5,000")</x:f>
        <x:v>2,501–5,000</x:v>
      </x:c>
      <x:c r="K3228" s="16"/>
      <x:c r="L3228" s="43" t="str">
        <x:f>IF(AND(ISNUMBER(I3228),I3228&gt;0,ISNUMBER(K3228),K3228&gt;0),K3228/I3228,"n.a.")</x:f>
        <x:v>n.a.</x:v>
      </x:c>
      <x:c r="M3228" s="43"/>
      <x:c r="N3228" s="13" t="str">
        <x:v>No</x:v>
      </x:c>
      <x:c r="O3228" s="15" t="str">
        <x:v>Not stated in reviewed card</x:v>
      </x:c>
      <x:c r="P3228" s="15" t="str">
        <x:v>Not stated in reviewed card</x:v>
      </x:c>
      <x:c r="Q3228" s="15" t="str">
        <x:v>Advertised industrial unit with warehouse space, refurbished specification.</x:v>
      </x:c>
      <x:c r="R322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8" s="15" t="str">
        <x:v>https://www.zoopla.co.uk/to-rent/commercial/details/71343534/</x:v>
      </x:c>
      <x:c r="T3228" s="15" t="str">
        <x:v>https://www.rightmove.co.uk/properties/773342387343136#/?channel=COM_LET</x:v>
      </x:c>
      <x:c r="U3228" s="15" t="str"/>
      <x:c r="V3228" s="15" t="str">
        <x:v>London — Standalone premises — Acton</x:v>
      </x:c>
      <x:c r="W3228" s="15" t="str">
        <x:v>Individual unit ≤15,000 sq ft</x:v>
      </x:c>
      <x:c r="X3228" s="13" t="n">
        <x:f>IF(N3228="Yes",L3228,0)</x:f>
        <x:v>0</x:v>
      </x:c>
      <x:c r="Y3228" s="14" t="n">
        <x:v>1</x:v>
      </x:c>
      <x:c r="Z3228" s="13" t="str">
        <x:v>Industrial / workshop / storage</x:v>
      </x:c>
    </x:row>
    <x:row r="3229" ht="62" customHeight="1">
      <x:c r="A3229" s="13" t="str">
        <x:v>SE2249</x:v>
      </x:c>
      <x:c r="B3229" s="15" t="str">
        <x:v>London</x:v>
      </x:c>
      <x:c r="C3229" s="15" t="str">
        <x:v>Acton</x:v>
      </x:c>
      <x:c r="D3229" s="14"/>
      <x:c r="E3229" s="13" t="str">
        <x:v>Town</x:v>
      </x:c>
      <x:c r="F3229" s="15" t="str">
        <x:v>Standalone premises — Acton</x:v>
      </x:c>
      <x:c r="G3229" s="15" t="str">
        <x:v>Unit 28, Acton Park, The Vale, Acton, W3 7QE</x:v>
      </x:c>
      <x:c r="H3229" s="13" t="str">
        <x:v>Current</x:v>
      </x:c>
      <x:c r="I3229" s="14" t="n">
        <x:v>3972</x:v>
      </x:c>
      <x:c r="J3229" s="13" t="str">
        <x:f>IF(AND(ISNUMBER(I3229),I3229&gt;0),IF(I3229&lt;=1000,"1–1,000",IF(I3229&lt;=2500,"1,001–2,500",IF(I3229&lt;=5000,"2,501–5,000",IF(I3229&lt;=10000,"5,001–10,000","10,001–15,000")))),"2,501–5,000")</x:f>
        <x:v>2,501–5,000</x:v>
      </x:c>
      <x:c r="K3229" s="16"/>
      <x:c r="L3229" s="43" t="str">
        <x:f>IF(AND(ISNUMBER(I3229),I3229&gt;0,ISNUMBER(K3229),K3229&gt;0),K3229/I3229,"n.a.")</x:f>
        <x:v>n.a.</x:v>
      </x:c>
      <x:c r="M3229" s="43"/>
      <x:c r="N3229" s="13" t="str">
        <x:v>No</x:v>
      </x:c>
      <x:c r="O3229" s="15" t="str">
        <x:v>Not stated in reviewed card</x:v>
      </x:c>
      <x:c r="P3229" s="15" t="str">
        <x:v>Not stated in reviewed card</x:v>
      </x:c>
      <x:c r="Q3229" s="15" t="str">
        <x:v>Advertised industrial unit with warehouse space.</x:v>
      </x:c>
      <x:c r="R3229"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29" s="15" t="str">
        <x:v>https://www.zoopla.co.uk/to-rent/commercial/details/73385350/</x:v>
      </x:c>
      <x:c r="T3229" s="15" t="str">
        <x:v>https://www.zoopla.co.uk/to-rent/commercial/details/71766087/</x:v>
      </x:c>
      <x:c r="U3229" s="15" t="str">
        <x:v>https://www.rightmove.co.uk/properties/773368626978993#/?channel=COM_LET
https://www.rightmove.co.uk/properties/773389642369920#/?channel=COM_LET</x:v>
      </x:c>
      <x:c r="V3229" s="15" t="str">
        <x:v>London — Standalone premises — Acton</x:v>
      </x:c>
      <x:c r="W3229" s="15" t="str">
        <x:v>Individual unit ≤15,000 sq ft</x:v>
      </x:c>
      <x:c r="X3229" s="13" t="n">
        <x:f>IF(N3229="Yes",L3229,0)</x:f>
        <x:v>0</x:v>
      </x:c>
      <x:c r="Y3229" s="14" t="n">
        <x:v>1</x:v>
      </x:c>
      <x:c r="Z3229" s="13" t="str">
        <x:v>Industrial / workshop / storage</x:v>
      </x:c>
    </x:row>
    <x:row r="3230" ht="62" customHeight="1">
      <x:c r="A3230" s="13" t="str">
        <x:v>SE2250</x:v>
      </x:c>
      <x:c r="B3230" s="15" t="str">
        <x:v>London</x:v>
      </x:c>
      <x:c r="C3230" s="15" t="str">
        <x:v>Acton</x:v>
      </x:c>
      <x:c r="D3230" s="14"/>
      <x:c r="E3230" s="13" t="str">
        <x:v>Town</x:v>
      </x:c>
      <x:c r="F3230" s="15" t="str">
        <x:v>Standalone premises — Acton</x:v>
      </x:c>
      <x:c r="G3230" s="15" t="str">
        <x:v>Unit 32, Acton Park, The Vale, Acton, W3 7QE</x:v>
      </x:c>
      <x:c r="H3230" s="13" t="str">
        <x:v>Current</x:v>
      </x:c>
      <x:c r="I3230" s="14" t="n">
        <x:v>3994</x:v>
      </x:c>
      <x:c r="J3230" s="13" t="str">
        <x:f>IF(AND(ISNUMBER(I3230),I3230&gt;0),IF(I3230&lt;=1000,"1–1,000",IF(I3230&lt;=2500,"1,001–2,500",IF(I3230&lt;=5000,"2,501–5,000",IF(I3230&lt;=10000,"5,001–10,000","10,001–15,000")))),"2,501–5,000")</x:f>
        <x:v>2,501–5,000</x:v>
      </x:c>
      <x:c r="K3230" s="16"/>
      <x:c r="L3230" s="43" t="str">
        <x:f>IF(AND(ISNUMBER(I3230),I3230&gt;0,ISNUMBER(K3230),K3230&gt;0),K3230/I3230,"n.a.")</x:f>
        <x:v>n.a.</x:v>
      </x:c>
      <x:c r="M3230" s="43"/>
      <x:c r="N3230" s="13" t="str">
        <x:v>No</x:v>
      </x:c>
      <x:c r="O3230" s="15" t="str">
        <x:v>Not stated in reviewed card</x:v>
      </x:c>
      <x:c r="P3230" s="15" t="str">
        <x:v>Not stated in reviewed card</x:v>
      </x:c>
      <x:c r="Q3230" s="15" t="str">
        <x:v>Advertised industrial unit with warehouse space, refurbished specification.</x:v>
      </x:c>
      <x:c r="R3230"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30" s="15" t="str">
        <x:v>https://www.zoopla.co.uk/to-rent/commercial/details/73385330/</x:v>
      </x:c>
      <x:c r="T3230" s="15" t="str">
        <x:v>https://www.zoopla.co.uk/to-rent/commercial/details/71343660/</x:v>
      </x:c>
      <x:c r="U3230" s="15" t="str">
        <x:v>https://www.rightmove.co.uk/properties/773354806588049#/?channel=COM_LET
https://www.rightmove.co.uk/properties/773389646656689#/?channel=COM_LET</x:v>
      </x:c>
      <x:c r="V3230" s="15" t="str">
        <x:v>London — Standalone premises — Acton</x:v>
      </x:c>
      <x:c r="W3230" s="15" t="str">
        <x:v>Individual unit ≤15,000 sq ft</x:v>
      </x:c>
      <x:c r="X3230" s="13" t="n">
        <x:f>IF(N3230="Yes",L3230,0)</x:f>
        <x:v>0</x:v>
      </x:c>
      <x:c r="Y3230" s="14" t="n">
        <x:v>1</x:v>
      </x:c>
      <x:c r="Z3230" s="13" t="str">
        <x:v>Industrial / workshop / storage</x:v>
      </x:c>
    </x:row>
    <x:row r="3231" ht="62" customHeight="1">
      <x:c r="A3231" s="13" t="str">
        <x:v>SE2251</x:v>
      </x:c>
      <x:c r="B3231" s="15" t="str">
        <x:v>London</x:v>
      </x:c>
      <x:c r="C3231" s="15" t="str">
        <x:v>Acton</x:v>
      </x:c>
      <x:c r="D3231" s="14"/>
      <x:c r="E3231" s="13" t="str">
        <x:v>Town</x:v>
      </x:c>
      <x:c r="F3231" s="15" t="str">
        <x:v>Standalone premises — Acton</x:v>
      </x:c>
      <x:c r="G3231" s="15" t="str">
        <x:v>Unit 4 Vision, Kendal Avenue, West Acton W3</x:v>
      </x:c>
      <x:c r="H3231" s="13" t="str">
        <x:v>Current</x:v>
      </x:c>
      <x:c r="I3231" s="14" t="n">
        <x:v>4646</x:v>
      </x:c>
      <x:c r="J3231" s="13" t="str">
        <x:f>IF(AND(ISNUMBER(I3231),I3231&gt;0),IF(I3231&lt;=1000,"1–1,000",IF(I3231&lt;=2500,"1,001–2,500",IF(I3231&lt;=5000,"2,501–5,000",IF(I3231&lt;=10000,"5,001–10,000","10,001–15,000")))),"2,501–5,000")</x:f>
        <x:v>2,501–5,000</x:v>
      </x:c>
      <x:c r="K3231" s="16"/>
      <x:c r="L3231" s="43" t="str">
        <x:f>IF(AND(ISNUMBER(I3231),I3231&gt;0,ISNUMBER(K3231),K3231&gt;0),K3231/I3231,"n.a.")</x:f>
        <x:v>n.a.</x:v>
      </x:c>
      <x:c r="M3231" s="43"/>
      <x:c r="N3231" s="13" t="str">
        <x:v>No</x:v>
      </x:c>
      <x:c r="O3231" s="15" t="str">
        <x:v>Not stated in reviewed card</x:v>
      </x:c>
      <x:c r="P3231" s="15" t="str">
        <x:v>Not stated in reviewed card</x:v>
      </x:c>
      <x:c r="Q3231" s="15" t="str">
        <x:v>Advertised industrial unit with warehouse space.</x:v>
      </x:c>
      <x:c r="R323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31" s="15" t="str">
        <x:v>https://www.zoopla.co.uk/to-rent/commercial/details/72639778/</x:v>
      </x:c>
      <x:c r="T3231" s="15" t="str"/>
      <x:c r="U3231" s="15" t="str"/>
      <x:c r="V3231" s="15" t="str">
        <x:v>London — Standalone premises — Acton</x:v>
      </x:c>
      <x:c r="W3231" s="15" t="str">
        <x:v>Individual unit ≤15,000 sq ft</x:v>
      </x:c>
      <x:c r="X3231" s="13" t="n">
        <x:f>IF(N3231="Yes",L3231,0)</x:f>
        <x:v>0</x:v>
      </x:c>
      <x:c r="Y3231" s="14" t="n">
        <x:v>1</x:v>
      </x:c>
      <x:c r="Z3231" s="13" t="str">
        <x:v>Industrial / workshop / storage</x:v>
      </x:c>
    </x:row>
    <x:row r="3232" ht="62" customHeight="1">
      <x:c r="A3232" s="13" t="str">
        <x:v>SE2252</x:v>
      </x:c>
      <x:c r="B3232" s="15" t="str">
        <x:v>London</x:v>
      </x:c>
      <x:c r="C3232" s="15" t="str">
        <x:v>Acton</x:v>
      </x:c>
      <x:c r="D3232" s="14"/>
      <x:c r="E3232" s="13" t="str">
        <x:v>Town</x:v>
      </x:c>
      <x:c r="F3232" s="15" t="str">
        <x:v>Standalone premises — Acton</x:v>
      </x:c>
      <x:c r="G3232" s="15" t="str">
        <x:v>Unit 5 Vision, Kendal Avenue, West Acton W3</x:v>
      </x:c>
      <x:c r="H3232" s="13" t="str">
        <x:v>Current</x:v>
      </x:c>
      <x:c r="I3232" s="14" t="n">
        <x:v>4593</x:v>
      </x:c>
      <x:c r="J3232" s="13" t="str">
        <x:f>IF(AND(ISNUMBER(I3232),I3232&gt;0),IF(I3232&lt;=1000,"1–1,000",IF(I3232&lt;=2500,"1,001–2,500",IF(I3232&lt;=5000,"2,501–5,000",IF(I3232&lt;=10000,"5,001–10,000","10,001–15,000")))),"2,501–5,000")</x:f>
        <x:v>2,501–5,000</x:v>
      </x:c>
      <x:c r="K3232" s="16"/>
      <x:c r="L3232" s="43" t="str">
        <x:f>IF(AND(ISNUMBER(I3232),I3232&gt;0,ISNUMBER(K3232),K3232&gt;0),K3232/I3232,"n.a.")</x:f>
        <x:v>n.a.</x:v>
      </x:c>
      <x:c r="M3232" s="43"/>
      <x:c r="N3232" s="13" t="str">
        <x:v>No</x:v>
      </x:c>
      <x:c r="O3232" s="15" t="str">
        <x:v>Not stated in reviewed card</x:v>
      </x:c>
      <x:c r="P3232" s="15" t="str">
        <x:v>Not stated in reviewed card</x:v>
      </x:c>
      <x:c r="Q3232" s="15" t="str">
        <x:v>Advertised industrial unit with warehouse space.</x:v>
      </x:c>
      <x:c r="R323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32" s="15" t="str">
        <x:v>https://www.zoopla.co.uk/to-rent/commercial/details/72955430/</x:v>
      </x:c>
      <x:c r="T3232" s="15" t="str"/>
      <x:c r="U3232" s="15" t="str"/>
      <x:c r="V3232" s="15" t="str">
        <x:v>London — Standalone premises — Acton</x:v>
      </x:c>
      <x:c r="W3232" s="15" t="str">
        <x:v>Individual unit ≤15,000 sq ft</x:v>
      </x:c>
      <x:c r="X3232" s="13" t="n">
        <x:f>IF(N3232="Yes",L3232,0)</x:f>
        <x:v>0</x:v>
      </x:c>
      <x:c r="Y3232" s="14" t="n">
        <x:v>1</x:v>
      </x:c>
      <x:c r="Z3232" s="13" t="str">
        <x:v>Industrial / workshop / storage</x:v>
      </x:c>
    </x:row>
    <x:row r="3233" ht="62" customHeight="1">
      <x:c r="A3233" s="13" t="str">
        <x:v>SE2253</x:v>
      </x:c>
      <x:c r="B3233" s="15" t="str">
        <x:v>London</x:v>
      </x:c>
      <x:c r="C3233" s="15" t="str">
        <x:v>Acton</x:v>
      </x:c>
      <x:c r="D3233" s="14"/>
      <x:c r="E3233" s="13" t="str">
        <x:v>Town</x:v>
      </x:c>
      <x:c r="F3233" s="15" t="str">
        <x:v>Standalone premises — Acton</x:v>
      </x:c>
      <x:c r="G3233" s="15" t="str">
        <x:v>Unit 9 Roslin Square, Roslin Road, Acton, W3 8DH</x:v>
      </x:c>
      <x:c r="H3233" s="13" t="str">
        <x:v>Current</x:v>
      </x:c>
      <x:c r="I3233" s="14" t="n">
        <x:v>2450</x:v>
      </x:c>
      <x:c r="J3233" s="13" t="str">
        <x:f>IF(AND(ISNUMBER(I3233),I3233&gt;0),IF(I3233&lt;=1000,"1–1,000",IF(I3233&lt;=2500,"1,001–2,500",IF(I3233&lt;=5000,"2,501–5,000",IF(I3233&lt;=10000,"5,001–10,000","10,001–15,000")))),"1,001–2,500")</x:f>
        <x:v>1,001–2,500</x:v>
      </x:c>
      <x:c r="K3233" s="16"/>
      <x:c r="L3233" s="43" t="str">
        <x:f>IF(AND(ISNUMBER(I3233),I3233&gt;0,ISNUMBER(K3233),K3233&gt;0),K3233/I3233,"n.a.")</x:f>
        <x:v>n.a.</x:v>
      </x:c>
      <x:c r="M3233" s="43"/>
      <x:c r="N3233" s="13" t="str">
        <x:v>No</x:v>
      </x:c>
      <x:c r="O3233" s="15" t="str">
        <x:v>Not stated in reviewed card</x:v>
      </x:c>
      <x:c r="P3233" s="15" t="str">
        <x:v>Not stated in reviewed card</x:v>
      </x:c>
      <x:c r="Q3233" s="15" t="str">
        <x:v>Advertised industrial unit with warehouse space.</x:v>
      </x:c>
      <x:c r="R323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33" s="15" t="str">
        <x:v>https://www.rightmove.co.uk/properties/773376512113201#/?channel=COM_LET</x:v>
      </x:c>
      <x:c r="T3233" s="15" t="str"/>
      <x:c r="U3233" s="15" t="str"/>
      <x:c r="V3233" s="15" t="str">
        <x:v>London — Standalone premises — Acton</x:v>
      </x:c>
      <x:c r="W3233" s="15" t="str">
        <x:v>Individual unit ≤15,000 sq ft</x:v>
      </x:c>
      <x:c r="X3233" s="13" t="n">
        <x:f>IF(N3233="Yes",L3233,0)</x:f>
        <x:v>0</x:v>
      </x:c>
      <x:c r="Y3233" s="14" t="n">
        <x:v>1</x:v>
      </x:c>
      <x:c r="Z3233" s="13" t="str">
        <x:v>Industrial / workshop / storage</x:v>
      </x:c>
    </x:row>
    <x:row r="3234" ht="88" customHeight="1">
      <x:c r="A3234" s="13" t="str">
        <x:v>SE2254</x:v>
      </x:c>
      <x:c r="B3234" s="15" t="str">
        <x:v>London</x:v>
      </x:c>
      <x:c r="C3234" s="15" t="str">
        <x:v>Acton</x:v>
      </x:c>
      <x:c r="D3234" s="14"/>
      <x:c r="E3234" s="13" t="str">
        <x:v>Town</x:v>
      </x:c>
      <x:c r="F3234" s="15" t="str">
        <x:v>Standalone premises — Acton</x:v>
      </x:c>
      <x:c r="G3234" s="15" t="str">
        <x:v>Western Avenue, Acton, London W3</x:v>
      </x:c>
      <x:c r="H3234" s="13" t="str">
        <x:v>Current</x:v>
      </x:c>
      <x:c r="I3234" s="14" t="n">
        <x:v>500</x:v>
      </x:c>
      <x:c r="J3234" s="13" t="str">
        <x:f>IF(AND(ISNUMBER(I3234),I3234&gt;0),IF(I3234&lt;=1000,"1–1,000",IF(I3234&lt;=2500,"1,001–2,500",IF(I3234&lt;=5000,"2,501–5,000",IF(I3234&lt;=10000,"5,001–10,000","10,001–15,000")))),"1–1,000")</x:f>
        <x:v>1–1,000</x:v>
      </x:c>
      <x:c r="K3234" s="16" t="n">
        <x:v>18000</x:v>
      </x:c>
      <x:c r="L3234" s="43" t="n">
        <x:f>IF(AND(ISNUMBER(I3234),I3234&gt;0,ISNUMBER(K3234),K3234&gt;0),K3234/I3234,"n.a.")</x:f>
        <x:v>36</x:v>
      </x:c>
      <x:c r="M3234" s="43"/>
      <x:c r="N3234" s="13" t="str">
        <x:v>No</x:v>
      </x:c>
      <x:c r="O3234" s="15" t="str">
        <x:v>Not stated in reviewed card</x:v>
      </x:c>
      <x:c r="P3234" s="15" t="str">
        <x:v>Not stated in reviewed card</x:v>
      </x:c>
      <x:c r="Q3234" s="15" t="str">
        <x:v>Advertised industrial unit. Card provides limited specification.</x:v>
      </x:c>
      <x:c r="R3234" s="15" t="str">
        <x:v>Advertised to let 2 agent/portal adverts reconciled to one demise; no additional unit count. Conflicting advertised annual/annualised asks: £16,800, £18,000.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34" s="15" t="str">
        <x:v>https://www.zoopla.co.uk/to-rent/commercial/details/68852983/</x:v>
      </x:c>
      <x:c r="T3234" s="15" t="str">
        <x:v>https://www.zoopla.co.uk/to-rent/commercial/details/59300584/</x:v>
      </x:c>
      <x:c r="U3234" s="15" t="str"/>
      <x:c r="V3234" s="15" t="str">
        <x:v>London — Standalone premises — Acton</x:v>
      </x:c>
      <x:c r="W3234" s="15" t="str">
        <x:v>Individual unit ≤15,000 sq ft</x:v>
      </x:c>
      <x:c r="X3234" s="13" t="n">
        <x:f>IF(N3234="Yes",L3234,0)</x:f>
        <x:v>0</x:v>
      </x:c>
      <x:c r="Y3234" s="14" t="n">
        <x:v>1</x:v>
      </x:c>
      <x:c r="Z3234" s="13" t="str">
        <x:v>Industrial / workshop / storage</x:v>
      </x:c>
    </x:row>
    <x:row r="3235" ht="114" customHeight="1">
      <x:c r="A3235" s="13" t="str">
        <x:v>SE2255</x:v>
      </x:c>
      <x:c r="B3235" s="15" t="str">
        <x:v>London</x:v>
      </x:c>
      <x:c r="C3235" s="15" t="str">
        <x:v>Acton</x:v>
      </x:c>
      <x:c r="D3235" s="14"/>
      <x:c r="E3235" s="13" t="str">
        <x:v>Town</x:v>
      </x:c>
      <x:c r="F3235" s="15" t="str">
        <x:v>Standalone premises — Acton</x:v>
      </x:c>
      <x:c r="G3235" s="15" t="str">
        <x:v>Wow Workspace Acton, Wendover Court, Acton, W3 0TG</x:v>
      </x:c>
      <x:c r="H3235" s="13" t="str">
        <x:v>Uncertain</x:v>
      </x:c>
      <x:c r="I3235" s="14"/>
      <x:c r="J3235" s="13" t="str">
        <x:f>IF(AND(ISNUMBER(I3235),I3235&gt;0),IF(I3235&lt;=1000,"1–1,000",IF(I3235&lt;=2500,"1,001–2,500",IF(I3235&lt;=5000,"2,501–5,000",IF(I3235&lt;=10000,"5,001–10,000","10,001–15,000")))),"1–1,000")</x:f>
        <x:v>1–1,000</x:v>
      </x:c>
      <x:c r="K3235" s="16" t="n">
        <x:v>16200</x:v>
      </x:c>
      <x:c r="L3235" s="43" t="str">
        <x:f>IF(AND(ISNUMBER(I3235),I3235&gt;0,ISNUMBER(K3235),K3235&gt;0),K3235/I3235,"n.a.")</x:f>
        <x:v>n.a.</x:v>
      </x:c>
      <x:c r="M3235" s="43"/>
      <x:c r="N3235" s="13" t="str">
        <x:v>No</x:v>
      </x:c>
      <x:c r="O3235" s="15" t="str">
        <x:v>Not stated in reviewed card</x:v>
      </x:c>
      <x:c r="P3235" s="15" t="str">
        <x:v>Not stated in reviewed card</x:v>
      </x:c>
      <x:c r="Q3235" s="15" t="str">
        <x:v>Advertised commercial storage/workshop premises with workshop space, ancillary office accommodation.</x:v>
      </x:c>
      <x:c r="R3235" s="15" t="str">
        <x:v>Uncertain Named advertised demise has a size range; exact leased area and possible constituent options unresolved. No exact area invented and excluded from current unit count. Advert contains under-offer/let/sold status; excluded from current supply.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235" s="15" t="str">
        <x:v>https://www.zoopla.co.uk/to-rent/commercial/details/71995157/</x:v>
      </x:c>
      <x:c r="T3235" s="15" t="str">
        <x:v>https://www.rightmove.co.uk/properties/773371682438384#/?channel=COM_LET</x:v>
      </x:c>
      <x:c r="U3235" s="15" t="str"/>
      <x:c r="V3235" s="15" t="str">
        <x:v>London — Standalone premises — Acton</x:v>
      </x:c>
      <x:c r="W3235" s="15" t="str">
        <x:v>350–500 sq ft; exact unit area not stated</x:v>
      </x:c>
      <x:c r="X3235" s="13" t="n">
        <x:f>IF(N3235="Yes",L3235,0)</x:f>
        <x:v>0</x:v>
      </x:c>
      <x:c r="Y3235" s="14" t="n">
        <x:v>1</x:v>
      </x:c>
      <x:c r="Z3235" s="13" t="str">
        <x:v>Industrial / workshop / storage</x:v>
      </x:c>
    </x:row>
    <x:row r="3236" ht="75" customHeight="1">
      <x:c r="A3236" s="13" t="str">
        <x:v>SE2256</x:v>
      </x:c>
      <x:c r="B3236" s="15" t="str">
        <x:v>London</x:v>
      </x:c>
      <x:c r="C3236" s="15" t="str">
        <x:v>Alperton</x:v>
      </x:c>
      <x:c r="D3236" s="14"/>
      <x:c r="E3236" s="13" t="str">
        <x:v>Town</x:v>
      </x:c>
      <x:c r="F3236" s="15" t="str">
        <x:v>Standalone premises — Alperton</x:v>
      </x:c>
      <x:c r="G3236" s="15" t="str">
        <x:v>Alperton, Middlesex HA0</x:v>
      </x:c>
      <x:c r="H3236" s="13" t="str">
        <x:v>Current</x:v>
      </x:c>
      <x:c r="I3236" s="14" t="n">
        <x:v>320</x:v>
      </x:c>
      <x:c r="J3236" s="13" t="str">
        <x:f>IF(AND(ISNUMBER(I3236),I3236&gt;0),IF(I3236&lt;=1000,"1–1,000",IF(I3236&lt;=2500,"1,001–2,500",IF(I3236&lt;=5000,"2,501–5,000",IF(I3236&lt;=10000,"5,001–10,000","10,001–15,000")))),"1–1,000")</x:f>
        <x:v>1–1,000</x:v>
      </x:c>
      <x:c r="K3236" s="16" t="n">
        <x:v>11160</x:v>
      </x:c>
      <x:c r="L3236" s="43" t="n">
        <x:f>IF(AND(ISNUMBER(I3236),I3236&gt;0,ISNUMBER(K3236),K3236&gt;0),K3236/I3236,"n.a.")</x:f>
        <x:v>34.875</x:v>
      </x:c>
      <x:c r="M3236" s="43"/>
      <x:c r="N3236" s="13" t="str">
        <x:v>Yes</x:v>
      </x:c>
      <x:c r="O3236" s="15" t="str">
        <x:v>Not stated in reviewed card</x:v>
      </x:c>
      <x:c r="P3236" s="15" t="str">
        <x:v>Not stated in reviewed card</x:v>
      </x:c>
      <x:c r="Q3236" s="15" t="str">
        <x:v>Advertised industrial unit with workshop space, refurbished specification.</x:v>
      </x:c>
      <x:c r="R323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36" s="15" t="str">
        <x:v>https://www.zoopla.co.uk/to-rent/commercial/details/58244174/</x:v>
      </x:c>
      <x:c r="T3236" s="15" t="str">
        <x:v>https://www.zoopla.co.uk/to-rent/commercial/details/58242544/</x:v>
      </x:c>
      <x:c r="U3236" s="15" t="str"/>
      <x:c r="V3236" s="15" t="str">
        <x:v>London — Standalone premises — Alperton</x:v>
      </x:c>
      <x:c r="W3236" s="15" t="str">
        <x:v>Individual unit ≤15,000 sq ft</x:v>
      </x:c>
      <x:c r="X3236" s="13" t="n">
        <x:f>IF(N3236="Yes",L3236,0)</x:f>
        <x:v>34.875</x:v>
      </x:c>
      <x:c r="Y3236" s="14" t="n">
        <x:v>1</x:v>
      </x:c>
      <x:c r="Z3236" s="13" t="str">
        <x:v>Industrial / workshop / storage</x:v>
      </x:c>
    </x:row>
    <x:row r="3237" ht="62" customHeight="1">
      <x:c r="A3237" s="13" t="str">
        <x:v>SE2257</x:v>
      </x:c>
      <x:c r="B3237" s="15" t="str">
        <x:v>London</x:v>
      </x:c>
      <x:c r="C3237" s="15" t="str">
        <x:v>Alperton</x:v>
      </x:c>
      <x:c r="D3237" s="14"/>
      <x:c r="E3237" s="13" t="str">
        <x:v>Town</x:v>
      </x:c>
      <x:c r="F3237" s="15" t="str">
        <x:v>Standalone premises — Alperton</x:v>
      </x:c>
      <x:c r="G3237" s="15" t="str">
        <x:v>Alperton, Middlesex HA0</x:v>
      </x:c>
      <x:c r="H3237" s="13" t="str">
        <x:v>Current</x:v>
      </x:c>
      <x:c r="I3237" s="14" t="n">
        <x:v>180</x:v>
      </x:c>
      <x:c r="J3237" s="13" t="str">
        <x:f>IF(AND(ISNUMBER(I3237),I3237&gt;0),IF(I3237&lt;=1000,"1–1,000",IF(I3237&lt;=2500,"1,001–2,500",IF(I3237&lt;=5000,"2,501–5,000",IF(I3237&lt;=10000,"5,001–10,000","10,001–15,000")))),"1–1,000")</x:f>
        <x:v>1–1,000</x:v>
      </x:c>
      <x:c r="K3237" s="16" t="n">
        <x:v>6300</x:v>
      </x:c>
      <x:c r="L3237" s="43" t="n">
        <x:f>IF(AND(ISNUMBER(I3237),I3237&gt;0,ISNUMBER(K3237),K3237&gt;0),K3237/I3237,"n.a.")</x:f>
        <x:v>35</x:v>
      </x:c>
      <x:c r="M3237" s="43"/>
      <x:c r="N3237" s="13" t="str">
        <x:v>Yes</x:v>
      </x:c>
      <x:c r="O3237" s="15" t="str">
        <x:v>Not stated in reviewed card</x:v>
      </x:c>
      <x:c r="P3237" s="15" t="str">
        <x:v>Not stated in reviewed card</x:v>
      </x:c>
      <x:c r="Q3237" s="15" t="str">
        <x:v>Advertised industrial unit with workshop space, refurbished specification.</x:v>
      </x:c>
      <x:c r="R323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37" s="15" t="str">
        <x:v>https://www.zoopla.co.uk/to-rent/commercial/details/58238514/</x:v>
      </x:c>
      <x:c r="T3237" s="15" t="str"/>
      <x:c r="U3237" s="15" t="str"/>
      <x:c r="V3237" s="15" t="str">
        <x:v>London — Standalone premises — Alperton</x:v>
      </x:c>
      <x:c r="W3237" s="15" t="str">
        <x:v>Individual unit ≤15,000 sq ft</x:v>
      </x:c>
      <x:c r="X3237" s="13" t="n">
        <x:f>IF(N3237="Yes",L3237,0)</x:f>
        <x:v>35</x:v>
      </x:c>
      <x:c r="Y3237" s="14" t="n">
        <x:v>1</x:v>
      </x:c>
      <x:c r="Z3237" s="13" t="str">
        <x:v>Industrial / workshop / storage</x:v>
      </x:c>
    </x:row>
    <x:row r="3238" ht="75" customHeight="1">
      <x:c r="A3238" s="13" t="str">
        <x:v>SE2258</x:v>
      </x:c>
      <x:c r="B3238" s="15" t="str">
        <x:v>London</x:v>
      </x:c>
      <x:c r="C3238" s="15" t="str">
        <x:v>Alperton</x:v>
      </x:c>
      <x:c r="D3238" s="14"/>
      <x:c r="E3238" s="13" t="str">
        <x:v>Town</x:v>
      </x:c>
      <x:c r="F3238" s="15" t="str">
        <x:v>Standalone premises — Alperton</x:v>
      </x:c>
      <x:c r="G3238" s="15" t="str">
        <x:v>Unit 5 Innovation Park, 89 Manor Farm Rd, Alperton HA0</x:v>
      </x:c>
      <x:c r="H3238" s="13" t="str">
        <x:v>Uncertain</x:v>
      </x:c>
      <x:c r="I3238" s="14" t="n">
        <x:v>3887</x:v>
      </x:c>
      <x:c r="J3238" s="13" t="str">
        <x:f>IF(AND(ISNUMBER(I3238),I3238&gt;0),IF(I3238&lt;=1000,"1–1,000",IF(I3238&lt;=2500,"1,001–2,500",IF(I3238&lt;=5000,"2,501–5,000",IF(I3238&lt;=10000,"5,001–10,000","10,001–15,000")))),"2,501–5,000")</x:f>
        <x:v>2,501–5,000</x:v>
      </x:c>
      <x:c r="K3238" s="16" t="n">
        <x:v>92496</x:v>
      </x:c>
      <x:c r="L3238" s="43" t="n">
        <x:f>IF(AND(ISNUMBER(I3238),I3238&gt;0,ISNUMBER(K3238),K3238&gt;0),K3238/I3238,"n.a.")</x:f>
        <x:v>23.796243889889375</x:v>
      </x:c>
      <x:c r="M3238" s="43"/>
      <x:c r="N3238" s="13" t="str">
        <x:v>No</x:v>
      </x:c>
      <x:c r="O3238" s="15" t="str">
        <x:v>Not stated in reviewed card</x:v>
      </x:c>
      <x:c r="P3238" s="15" t="str">
        <x:v>Not stated in reviewed card</x:v>
      </x:c>
      <x:c r="Q3238" s="15" t="str">
        <x:v>Advertised industrial unit with warehouse space, secure/gated access.</x:v>
      </x:c>
      <x:c r="R3238"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38" s="15" t="str">
        <x:v>https://www.zoopla.co.uk/to-rent/commercial/details/73307908/</x:v>
      </x:c>
      <x:c r="T3238" s="15" t="str"/>
      <x:c r="U3238" s="15" t="str"/>
      <x:c r="V3238" s="15" t="str">
        <x:v>London — Standalone premises — Alperton</x:v>
      </x:c>
      <x:c r="W3238" s="15" t="str">
        <x:v>Individual unit ≤15,000 sq ft</x:v>
      </x:c>
      <x:c r="X3238" s="13" t="n">
        <x:f>IF(N3238="Yes",L3238,0)</x:f>
        <x:v>0</x:v>
      </x:c>
      <x:c r="Y3238" s="14" t="n">
        <x:v>1</x:v>
      </x:c>
      <x:c r="Z3238" s="13" t="str">
        <x:v>Industrial / workshop / storage</x:v>
      </x:c>
    </x:row>
    <x:row r="3239" ht="75" customHeight="1">
      <x:c r="A3239" s="13" t="str">
        <x:v>SE2259</x:v>
      </x:c>
      <x:c r="B3239" s="15" t="str">
        <x:v>London</x:v>
      </x:c>
      <x:c r="C3239" s="15" t="str">
        <x:v>Angel</x:v>
      </x:c>
      <x:c r="D3239" s="14"/>
      <x:c r="E3239" s="13" t="str">
        <x:v>Town</x:v>
      </x:c>
      <x:c r="F3239" s="15" t="str">
        <x:v>Standalone premises — Angel</x:v>
      </x:c>
      <x:c r="G3239" s="15" t="str">
        <x:v>Hermes Studios, 1-5 Hermes Street, London, N1 9JD</x:v>
      </x:c>
      <x:c r="H3239" s="13" t="str">
        <x:v>Uncertain</x:v>
      </x:c>
      <x:c r="I3239" s="14" t="n">
        <x:v>8839</x:v>
      </x:c>
      <x:c r="J3239" s="13" t="str">
        <x:f>IF(AND(ISNUMBER(I3239),I3239&gt;0),IF(I3239&lt;=1000,"1–1,000",IF(I3239&lt;=2500,"1,001–2,500",IF(I3239&lt;=5000,"2,501–5,000",IF(I3239&lt;=10000,"5,001–10,000","10,001–15,000")))),"5,001–10,000")</x:f>
        <x:v>5,001–10,000</x:v>
      </x:c>
      <x:c r="K3239" s="16" t="n">
        <x:v>440004</x:v>
      </x:c>
      <x:c r="L3239" s="43" t="n">
        <x:f>IF(AND(ISNUMBER(I3239),I3239&gt;0,ISNUMBER(K3239),K3239&gt;0),K3239/I3239,"n.a.")</x:f>
        <x:v>49.77983934834257</x:v>
      </x:c>
      <x:c r="M3239" s="43"/>
      <x:c r="N3239" s="13" t="str">
        <x:v>No</x:v>
      </x:c>
      <x:c r="O3239" s="15" t="str">
        <x:v>Not stated in reviewed card</x:v>
      </x:c>
      <x:c r="P3239" s="15" t="str">
        <x:v>Not stated in reviewed card</x:v>
      </x:c>
      <x:c r="Q3239" s="15" t="str">
        <x:v>Advertised commercial storage/workshop premises. Card provides limited specification.</x:v>
      </x:c>
      <x:c r="R3239"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39" s="15" t="str">
        <x:v>https://www.rightmove.co.uk/properties/722867023519857#/?channel=COM_LET</x:v>
      </x:c>
      <x:c r="T3239" s="15" t="str"/>
      <x:c r="U3239" s="15" t="str"/>
      <x:c r="V3239" s="15" t="str">
        <x:v>London — Standalone premises — Angel</x:v>
      </x:c>
      <x:c r="W3239" s="15" t="str">
        <x:v>Individual unit ≤15,000 sq ft</x:v>
      </x:c>
      <x:c r="X3239" s="13" t="n">
        <x:f>IF(N3239="Yes",L3239,0)</x:f>
        <x:v>0</x:v>
      </x:c>
      <x:c r="Y3239" s="14" t="n">
        <x:v>1</x:v>
      </x:c>
      <x:c r="Z3239" s="13" t="str">
        <x:v>Industrial / workshop / storage</x:v>
      </x:c>
    </x:row>
    <x:row r="3240" ht="75" customHeight="1">
      <x:c r="A3240" s="13" t="str">
        <x:v>SE2260</x:v>
      </x:c>
      <x:c r="B3240" s="15" t="str">
        <x:v>London</x:v>
      </x:c>
      <x:c r="C3240" s="15" t="str">
        <x:v>Balham</x:v>
      </x:c>
      <x:c r="D3240" s="14"/>
      <x:c r="E3240" s="13" t="str">
        <x:v>Town</x:v>
      </x:c>
      <x:c r="F3240" s="15" t="str">
        <x:v>Standalone premises — Balham</x:v>
      </x:c>
      <x:c r="G3240" s="15" t="str">
        <x:v>51 Oldridge Road, Balham SW12</x:v>
      </x:c>
      <x:c r="H3240" s="13" t="str">
        <x:v>Uncertain</x:v>
      </x:c>
      <x:c r="I3240" s="14" t="n">
        <x:v>4258</x:v>
      </x:c>
      <x:c r="J3240" s="13" t="str">
        <x:f>IF(AND(ISNUMBER(I3240),I3240&gt;0),IF(I3240&lt;=1000,"1–1,000",IF(I3240&lt;=2500,"1,001–2,500",IF(I3240&lt;=5000,"2,501–5,000",IF(I3240&lt;=10000,"5,001–10,000","10,001–15,000")))),"2,501–5,000")</x:f>
        <x:v>2,501–5,000</x:v>
      </x:c>
      <x:c r="K3240" s="16" t="n">
        <x:v>85164</x:v>
      </x:c>
      <x:c r="L3240" s="43" t="n">
        <x:f>IF(AND(ISNUMBER(I3240),I3240&gt;0,ISNUMBER(K3240),K3240&gt;0),K3240/I3240,"n.a.")</x:f>
        <x:v>20.00093940817285</x:v>
      </x:c>
      <x:c r="M3240" s="43"/>
      <x:c r="N3240" s="13" t="str">
        <x:v>No</x:v>
      </x:c>
      <x:c r="O3240" s="15" t="str">
        <x:v>Not stated in reviewed card</x:v>
      </x:c>
      <x:c r="P3240" s="15" t="str">
        <x:v>Not stated in reviewed card</x:v>
      </x:c>
      <x:c r="Q3240" s="15" t="str">
        <x:v>Advertised industrial unit. Card provides limited specification.</x:v>
      </x:c>
      <x:c r="R3240"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0" s="15" t="str">
        <x:v>https://www.zoopla.co.uk/to-rent/commercial/details/73193378/</x:v>
      </x:c>
      <x:c r="T3240" s="15" t="str"/>
      <x:c r="U3240" s="15" t="str"/>
      <x:c r="V3240" s="15" t="str">
        <x:v>London — Standalone premises — Balham</x:v>
      </x:c>
      <x:c r="W3240" s="15" t="str">
        <x:v>Individual unit ≤15,000 sq ft</x:v>
      </x:c>
      <x:c r="X3240" s="13" t="n">
        <x:f>IF(N3240="Yes",L3240,0)</x:f>
        <x:v>0</x:v>
      </x:c>
      <x:c r="Y3240" s="14" t="n">
        <x:v>1</x:v>
      </x:c>
      <x:c r="Z3240" s="13" t="str">
        <x:v>Industrial / workshop / storage</x:v>
      </x:c>
    </x:row>
    <x:row r="3241" ht="62" customHeight="1">
      <x:c r="A3241" s="13" t="str">
        <x:v>SE2261</x:v>
      </x:c>
      <x:c r="B3241" s="15" t="str">
        <x:v>London</x:v>
      </x:c>
      <x:c r="C3241" s="15" t="str">
        <x:v>Barking</x:v>
      </x:c>
      <x:c r="D3241" s="14"/>
      <x:c r="E3241" s="13" t="str">
        <x:v>Town</x:v>
      </x:c>
      <x:c r="F3241" s="15" t="str">
        <x:v>Standalone premises — Barking</x:v>
      </x:c>
      <x:c r="G3241" s="15" t="str">
        <x:v>Alderman Avenue, Barking IG11</x:v>
      </x:c>
      <x:c r="H3241" s="13" t="str">
        <x:v>Current</x:v>
      </x:c>
      <x:c r="I3241" s="14" t="n">
        <x:v>1150</x:v>
      </x:c>
      <x:c r="J3241" s="13" t="str">
        <x:f>IF(AND(ISNUMBER(I3241),I3241&gt;0),IF(I3241&lt;=1000,"1–1,000",IF(I3241&lt;=2500,"1,001–2,500",IF(I3241&lt;=5000,"2,501–5,000",IF(I3241&lt;=10000,"5,001–10,000","10,001–15,000")))),"1,001–2,500")</x:f>
        <x:v>1,001–2,500</x:v>
      </x:c>
      <x:c r="K3241" s="16" t="n">
        <x:v>14400</x:v>
      </x:c>
      <x:c r="L3241" s="43" t="n">
        <x:f>IF(AND(ISNUMBER(I3241),I3241&gt;0,ISNUMBER(K3241),K3241&gt;0),K3241/I3241,"n.a.")</x:f>
        <x:v>12.521739130434783</x:v>
      </x:c>
      <x:c r="M3241" s="43"/>
      <x:c r="N3241" s="13" t="str">
        <x:v>Yes</x:v>
      </x:c>
      <x:c r="O3241" s="15" t="str">
        <x:v>Not stated in reviewed card</x:v>
      </x:c>
      <x:c r="P3241" s="15" t="str">
        <x:v>Not stated in reviewed card</x:v>
      </x:c>
      <x:c r="Q3241" s="15" t="str">
        <x:v>Advertised commercial storage/workshop premises with warehouse space.</x:v>
      </x:c>
      <x:c r="R324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1" s="15" t="str">
        <x:v>https://www.zoopla.co.uk/to-rent/commercial/details/73131275/</x:v>
      </x:c>
      <x:c r="T3241" s="15" t="str"/>
      <x:c r="U3241" s="15" t="str"/>
      <x:c r="V3241" s="15" t="str">
        <x:v>London — Standalone premises — Barking</x:v>
      </x:c>
      <x:c r="W3241" s="15" t="str">
        <x:v>Individual unit ≤15,000 sq ft</x:v>
      </x:c>
      <x:c r="X3241" s="13" t="n">
        <x:f>IF(N3241="Yes",L3241,0)</x:f>
        <x:v>12.521739130434783</x:v>
      </x:c>
      <x:c r="Y3241" s="14" t="n">
        <x:v>1</x:v>
      </x:c>
      <x:c r="Z3241" s="13" t="str">
        <x:v>Industrial / workshop / storage</x:v>
      </x:c>
    </x:row>
    <x:row r="3242" ht="62" customHeight="1">
      <x:c r="A3242" s="13" t="str">
        <x:v>SE2262</x:v>
      </x:c>
      <x:c r="B3242" s="15" t="str">
        <x:v>London</x:v>
      </x:c>
      <x:c r="C3242" s="15" t="str">
        <x:v>Barking</x:v>
      </x:c>
      <x:c r="D3242" s="14"/>
      <x:c r="E3242" s="13" t="str">
        <x:v>Town</x:v>
      </x:c>
      <x:c r="F3242" s="15" t="str">
        <x:v>Standalone premises — Barking</x:v>
      </x:c>
      <x:c r="G3242" s="15" t="str">
        <x:v>Barking IG11</x:v>
      </x:c>
      <x:c r="H3242" s="13" t="str">
        <x:v>Current</x:v>
      </x:c>
      <x:c r="I3242" s="14" t="n">
        <x:v>1000</x:v>
      </x:c>
      <x:c r="J3242" s="13" t="str">
        <x:f>IF(AND(ISNUMBER(I3242),I3242&gt;0),IF(I3242&lt;=1000,"1–1,000",IF(I3242&lt;=2500,"1,001–2,500",IF(I3242&lt;=5000,"2,501–5,000",IF(I3242&lt;=10000,"5,001–10,000","10,001–15,000")))),"1–1,000")</x:f>
        <x:v>1–1,000</x:v>
      </x:c>
      <x:c r="K3242" s="16" t="n">
        <x:v>18000</x:v>
      </x:c>
      <x:c r="L3242" s="43" t="n">
        <x:f>IF(AND(ISNUMBER(I3242),I3242&gt;0,ISNUMBER(K3242),K3242&gt;0),K3242/I3242,"n.a.")</x:f>
        <x:v>18</x:v>
      </x:c>
      <x:c r="M3242" s="43"/>
      <x:c r="N3242" s="13" t="str">
        <x:v>Yes</x:v>
      </x:c>
      <x:c r="O3242" s="15" t="str">
        <x:v>Not stated in reviewed card</x:v>
      </x:c>
      <x:c r="P3242" s="15" t="str">
        <x:v>Not stated in reviewed card</x:v>
      </x:c>
      <x:c r="Q3242" s="15" t="str">
        <x:v>Advertised commercial storage/workshop premises with warehouse space.</x:v>
      </x:c>
      <x:c r="R32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2" s="15" t="str">
        <x:v>https://www.zoopla.co.uk/to-rent/commercial/details/68709404/</x:v>
      </x:c>
      <x:c r="T3242" s="15" t="str"/>
      <x:c r="U3242" s="15" t="str"/>
      <x:c r="V3242" s="15" t="str">
        <x:v>London — Standalone premises — Barking</x:v>
      </x:c>
      <x:c r="W3242" s="15" t="str">
        <x:v>Individual unit ≤15,000 sq ft</x:v>
      </x:c>
      <x:c r="X3242" s="13" t="n">
        <x:f>IF(N3242="Yes",L3242,0)</x:f>
        <x:v>18</x:v>
      </x:c>
      <x:c r="Y3242" s="14" t="n">
        <x:v>1</x:v>
      </x:c>
      <x:c r="Z3242" s="13" t="str">
        <x:v>Industrial / workshop / storage</x:v>
      </x:c>
    </x:row>
    <x:row r="3243" ht="62" customHeight="1">
      <x:c r="A3243" s="13" t="str">
        <x:v>SE2263</x:v>
      </x:c>
      <x:c r="B3243" s="15" t="str">
        <x:v>London</x:v>
      </x:c>
      <x:c r="C3243" s="15" t="str">
        <x:v>Barking</x:v>
      </x:c>
      <x:c r="D3243" s="14"/>
      <x:c r="E3243" s="13" t="str">
        <x:v>Town</x:v>
      </x:c>
      <x:c r="F3243" s="15" t="str">
        <x:v>Standalone premises — Barking</x:v>
      </x:c>
      <x:c r="G3243" s="15" t="str">
        <x:v>Barking IG11</x:v>
      </x:c>
      <x:c r="H3243" s="13" t="str">
        <x:v>Current</x:v>
      </x:c>
      <x:c r="I3243" s="14" t="n">
        <x:v>3500</x:v>
      </x:c>
      <x:c r="J3243" s="13" t="str">
        <x:f>IF(AND(ISNUMBER(I3243),I3243&gt;0),IF(I3243&lt;=1000,"1–1,000",IF(I3243&lt;=2500,"1,001–2,500",IF(I3243&lt;=5000,"2,501–5,000",IF(I3243&lt;=10000,"5,001–10,000","10,001–15,000")))),"2,501–5,000")</x:f>
        <x:v>2,501–5,000</x:v>
      </x:c>
      <x:c r="K3243" s="16" t="n">
        <x:v>24000</x:v>
      </x:c>
      <x:c r="L3243" s="43" t="n">
        <x:f>IF(AND(ISNUMBER(I3243),I3243&gt;0,ISNUMBER(K3243),K3243&gt;0),K3243/I3243,"n.a.")</x:f>
        <x:v>6.857142857142857</x:v>
      </x:c>
      <x:c r="M3243" s="43"/>
      <x:c r="N3243" s="13" t="str">
        <x:v>Yes</x:v>
      </x:c>
      <x:c r="O3243" s="15" t="str">
        <x:v>Not stated in reviewed card</x:v>
      </x:c>
      <x:c r="P3243" s="15" t="str">
        <x:v>Not stated in reviewed card</x:v>
      </x:c>
      <x:c r="Q3243" s="15" t="str">
        <x:v>Advertised commercial storage/workshop premises with warehouse space.</x:v>
      </x:c>
      <x:c r="R324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3" s="15" t="str">
        <x:v>https://www.zoopla.co.uk/to-rent/commercial/details/68752480/</x:v>
      </x:c>
      <x:c r="T3243" s="15" t="str"/>
      <x:c r="U3243" s="15" t="str"/>
      <x:c r="V3243" s="15" t="str">
        <x:v>London — Standalone premises — Barking</x:v>
      </x:c>
      <x:c r="W3243" s="15" t="str">
        <x:v>Individual unit ≤15,000 sq ft</x:v>
      </x:c>
      <x:c r="X3243" s="13" t="n">
        <x:f>IF(N3243="Yes",L3243,0)</x:f>
        <x:v>6.857142857142857</x:v>
      </x:c>
      <x:c r="Y3243" s="14" t="n">
        <x:v>1</x:v>
      </x:c>
      <x:c r="Z3243" s="13" t="str">
        <x:v>Industrial / workshop / storage</x:v>
      </x:c>
    </x:row>
    <x:row r="3244" ht="62" customHeight="1">
      <x:c r="A3244" s="13" t="str">
        <x:v>SE2264</x:v>
      </x:c>
      <x:c r="B3244" s="15" t="str">
        <x:v>London</x:v>
      </x:c>
      <x:c r="C3244" s="15" t="str">
        <x:v>Barking</x:v>
      </x:c>
      <x:c r="D3244" s="14"/>
      <x:c r="E3244" s="13" t="str">
        <x:v>Town</x:v>
      </x:c>
      <x:c r="F3244" s="15" t="str">
        <x:v>Standalone premises — Barking</x:v>
      </x:c>
      <x:c r="G3244" s="15" t="str">
        <x:v>Barking IG11</x:v>
      </x:c>
      <x:c r="H3244" s="13" t="str">
        <x:v>Current</x:v>
      </x:c>
      <x:c r="I3244" s="14" t="n">
        <x:v>3000</x:v>
      </x:c>
      <x:c r="J3244" s="13" t="str">
        <x:f>IF(AND(ISNUMBER(I3244),I3244&gt;0),IF(I3244&lt;=1000,"1–1,000",IF(I3244&lt;=2500,"1,001–2,500",IF(I3244&lt;=5000,"2,501–5,000",IF(I3244&lt;=10000,"5,001–10,000","10,001–15,000")))),"2,501–5,000")</x:f>
        <x:v>2,501–5,000</x:v>
      </x:c>
      <x:c r="K3244" s="16" t="n">
        <x:v>36000</x:v>
      </x:c>
      <x:c r="L3244" s="43" t="n">
        <x:f>IF(AND(ISNUMBER(I3244),I3244&gt;0,ISNUMBER(K3244),K3244&gt;0),K3244/I3244,"n.a.")</x:f>
        <x:v>12</x:v>
      </x:c>
      <x:c r="M3244" s="43"/>
      <x:c r="N3244" s="13" t="str">
        <x:v>Yes</x:v>
      </x:c>
      <x:c r="O3244" s="15" t="str">
        <x:v>Not stated in reviewed card</x:v>
      </x:c>
      <x:c r="P3244" s="15" t="str">
        <x:v>Not stated in reviewed card</x:v>
      </x:c>
      <x:c r="Q3244" s="15" t="str">
        <x:v>Advertised commercial storage/workshop premises with warehouse space.</x:v>
      </x:c>
      <x:c r="R324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4" s="15" t="str">
        <x:v>https://www.zoopla.co.uk/to-rent/commercial/details/68717710/</x:v>
      </x:c>
      <x:c r="T3244" s="15" t="str"/>
      <x:c r="U3244" s="15" t="str"/>
      <x:c r="V3244" s="15" t="str">
        <x:v>London — Standalone premises — Barking</x:v>
      </x:c>
      <x:c r="W3244" s="15" t="str">
        <x:v>Individual unit ≤15,000 sq ft</x:v>
      </x:c>
      <x:c r="X3244" s="13" t="n">
        <x:f>IF(N3244="Yes",L3244,0)</x:f>
        <x:v>12</x:v>
      </x:c>
      <x:c r="Y3244" s="14" t="n">
        <x:v>1</x:v>
      </x:c>
      <x:c r="Z3244" s="13" t="str">
        <x:v>Industrial / workshop / storage</x:v>
      </x:c>
    </x:row>
    <x:row r="3245" ht="62" customHeight="1">
      <x:c r="A3245" s="13" t="str">
        <x:v>SE2265</x:v>
      </x:c>
      <x:c r="B3245" s="15" t="str">
        <x:v>London</x:v>
      </x:c>
      <x:c r="C3245" s="15" t="str">
        <x:v>Barking</x:v>
      </x:c>
      <x:c r="D3245" s="14"/>
      <x:c r="E3245" s="13" t="str">
        <x:v>Town</x:v>
      </x:c>
      <x:c r="F3245" s="15" t="str">
        <x:v>Standalone premises — Barking</x:v>
      </x:c>
      <x:c r="G3245" s="15" t="str">
        <x:v>Hertford Road, Barking IG11</x:v>
      </x:c>
      <x:c r="H3245" s="13" t="str">
        <x:v>Current</x:v>
      </x:c>
      <x:c r="I3245" s="14" t="n">
        <x:v>3503</x:v>
      </x:c>
      <x:c r="J3245" s="13" t="str">
        <x:f>IF(AND(ISNUMBER(I3245),I3245&gt;0),IF(I3245&lt;=1000,"1–1,000",IF(I3245&lt;=2500,"1,001–2,500",IF(I3245&lt;=5000,"2,501–5,000",IF(I3245&lt;=10000,"5,001–10,000","10,001–15,000")))),"2,501–5,000")</x:f>
        <x:v>2,501–5,000</x:v>
      </x:c>
      <x:c r="K3245" s="16" t="n">
        <x:v>49500</x:v>
      </x:c>
      <x:c r="L3245" s="43" t="n">
        <x:f>IF(AND(ISNUMBER(I3245),I3245&gt;0,ISNUMBER(K3245),K3245&gt;0),K3245/I3245,"n.a.")</x:f>
        <x:v>14.130745075649443</x:v>
      </x:c>
      <x:c r="M3245" s="43"/>
      <x:c r="N3245" s="13" t="str">
        <x:v>Yes</x:v>
      </x:c>
      <x:c r="O3245" s="15" t="str">
        <x:v>Not stated in reviewed card</x:v>
      </x:c>
      <x:c r="P3245" s="15" t="str">
        <x:v>Not stated in reviewed card</x:v>
      </x:c>
      <x:c r="Q3245" s="15" t="str">
        <x:v>Advertised commercial storage/workshop premises. Card provides limited specification.</x:v>
      </x:c>
      <x:c r="R324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5" s="15" t="str">
        <x:v>https://www.zoopla.co.uk/to-rent/commercial/details/74566501/</x:v>
      </x:c>
      <x:c r="T3245" s="15" t="str"/>
      <x:c r="U3245" s="15" t="str"/>
      <x:c r="V3245" s="15" t="str">
        <x:v>London — Standalone premises — Barking</x:v>
      </x:c>
      <x:c r="W3245" s="15" t="str">
        <x:v>Individual unit ≤15,000 sq ft</x:v>
      </x:c>
      <x:c r="X3245" s="13" t="n">
        <x:f>IF(N3245="Yes",L3245,0)</x:f>
        <x:v>14.130745075649443</x:v>
      </x:c>
      <x:c r="Y3245" s="14" t="n">
        <x:v>1</x:v>
      </x:c>
      <x:c r="Z3245" s="13" t="str">
        <x:v>Industrial / workshop / storage</x:v>
      </x:c>
    </x:row>
    <x:row r="3246" ht="62" customHeight="1">
      <x:c r="A3246" s="13" t="str">
        <x:v>SE2266</x:v>
      </x:c>
      <x:c r="B3246" s="15" t="str">
        <x:v>London</x:v>
      </x:c>
      <x:c r="C3246" s="15" t="str">
        <x:v>Barking</x:v>
      </x:c>
      <x:c r="D3246" s="14"/>
      <x:c r="E3246" s="13" t="str">
        <x:v>Town</x:v>
      </x:c>
      <x:c r="F3246" s="15" t="str">
        <x:v>Standalone premises — Barking</x:v>
      </x:c>
      <x:c r="G3246" s="15" t="str">
        <x:v>Minden Gardens, Barking IG11</x:v>
      </x:c>
      <x:c r="H3246" s="13" t="str">
        <x:v>Current</x:v>
      </x:c>
      <x:c r="I3246" s="14" t="n">
        <x:v>2500</x:v>
      </x:c>
      <x:c r="J3246" s="13" t="str">
        <x:f>IF(AND(ISNUMBER(I3246),I3246&gt;0),IF(I3246&lt;=1000,"1–1,000",IF(I3246&lt;=2500,"1,001–2,500",IF(I3246&lt;=5000,"2,501–5,000",IF(I3246&lt;=10000,"5,001–10,000","10,001–15,000")))),"1,001–2,500")</x:f>
        <x:v>1,001–2,500</x:v>
      </x:c>
      <x:c r="K3246" s="16" t="n">
        <x:v>27600</x:v>
      </x:c>
      <x:c r="L3246" s="43" t="n">
        <x:f>IF(AND(ISNUMBER(I3246),I3246&gt;0,ISNUMBER(K3246),K3246&gt;0),K3246/I3246,"n.a.")</x:f>
        <x:v>11.04</x:v>
      </x:c>
      <x:c r="M3246" s="43"/>
      <x:c r="N3246" s="13" t="str">
        <x:v>Yes</x:v>
      </x:c>
      <x:c r="O3246" s="15" t="str">
        <x:v>Not stated in reviewed card</x:v>
      </x:c>
      <x:c r="P3246" s="15" t="str">
        <x:v>Not stated in reviewed card</x:v>
      </x:c>
      <x:c r="Q3246" s="15" t="str">
        <x:v>Advertised commercial storage/workshop premises. Card provides limited specification.</x:v>
      </x:c>
      <x:c r="R324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6" s="15" t="str">
        <x:v>https://www.zoopla.co.uk/to-rent/commercial/details/69140470/</x:v>
      </x:c>
      <x:c r="T3246" s="15" t="str"/>
      <x:c r="U3246" s="15" t="str"/>
      <x:c r="V3246" s="15" t="str">
        <x:v>London — Standalone premises — Barking</x:v>
      </x:c>
      <x:c r="W3246" s="15" t="str">
        <x:v>Individual unit ≤15,000 sq ft</x:v>
      </x:c>
      <x:c r="X3246" s="13" t="n">
        <x:f>IF(N3246="Yes",L3246,0)</x:f>
        <x:v>11.04</x:v>
      </x:c>
      <x:c r="Y3246" s="14" t="n">
        <x:v>1</x:v>
      </x:c>
      <x:c r="Z3246" s="13" t="str">
        <x:v>Industrial / workshop / storage</x:v>
      </x:c>
    </x:row>
    <x:row r="3247" ht="62" customHeight="1">
      <x:c r="A3247" s="13" t="str">
        <x:v>SE2267</x:v>
      </x:c>
      <x:c r="B3247" s="15" t="str">
        <x:v>London</x:v>
      </x:c>
      <x:c r="C3247" s="15" t="str">
        <x:v>Barking</x:v>
      </x:c>
      <x:c r="D3247" s="14"/>
      <x:c r="E3247" s="13" t="str">
        <x:v>Town</x:v>
      </x:c>
      <x:c r="F3247" s="15" t="str">
        <x:v>Standalone premises — Barking</x:v>
      </x:c>
      <x:c r="G3247" s="15" t="str">
        <x:v>Northgate Road, Barking IG11</x:v>
      </x:c>
      <x:c r="H3247" s="13" t="str">
        <x:v>Current</x:v>
      </x:c>
      <x:c r="I3247" s="14" t="n">
        <x:v>2900</x:v>
      </x:c>
      <x:c r="J3247" s="13" t="str">
        <x:f>IF(AND(ISNUMBER(I3247),I3247&gt;0),IF(I3247&lt;=1000,"1–1,000",IF(I3247&lt;=2500,"1,001–2,500",IF(I3247&lt;=5000,"2,501–5,000",IF(I3247&lt;=10000,"5,001–10,000","10,001–15,000")))),"2,501–5,000")</x:f>
        <x:v>2,501–5,000</x:v>
      </x:c>
      <x:c r="K3247" s="16" t="n">
        <x:v>30000</x:v>
      </x:c>
      <x:c r="L3247" s="43" t="n">
        <x:f>IF(AND(ISNUMBER(I3247),I3247&gt;0,ISNUMBER(K3247),K3247&gt;0),K3247/I3247,"n.a.")</x:f>
        <x:v>10.344827586206897</x:v>
      </x:c>
      <x:c r="M3247" s="43"/>
      <x:c r="N3247" s="13" t="str">
        <x:v>Yes</x:v>
      </x:c>
      <x:c r="O3247" s="15" t="str">
        <x:v>Not stated in reviewed card</x:v>
      </x:c>
      <x:c r="P3247" s="15" t="str">
        <x:v>Not stated in reviewed card</x:v>
      </x:c>
      <x:c r="Q3247" s="15" t="str">
        <x:v>Advertised industrial unit with warehouse space.</x:v>
      </x:c>
      <x:c r="R324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7" s="15" t="str">
        <x:v>https://www.zoopla.co.uk/to-rent/commercial/details/72470925/</x:v>
      </x:c>
      <x:c r="T3247" s="15" t="str"/>
      <x:c r="U3247" s="15" t="str"/>
      <x:c r="V3247" s="15" t="str">
        <x:v>London — Standalone premises — Barking</x:v>
      </x:c>
      <x:c r="W3247" s="15" t="str">
        <x:v>Individual unit ≤15,000 sq ft</x:v>
      </x:c>
      <x:c r="X3247" s="13" t="n">
        <x:f>IF(N3247="Yes",L3247,0)</x:f>
        <x:v>10.344827586206897</x:v>
      </x:c>
      <x:c r="Y3247" s="14" t="n">
        <x:v>1</x:v>
      </x:c>
      <x:c r="Z3247" s="13" t="str">
        <x:v>Industrial / workshop / storage</x:v>
      </x:c>
    </x:row>
    <x:row r="3248" ht="62" customHeight="1">
      <x:c r="A3248" s="13" t="str">
        <x:v>SE2268</x:v>
      </x:c>
      <x:c r="B3248" s="15" t="str">
        <x:v>London</x:v>
      </x:c>
      <x:c r="C3248" s="15" t="str">
        <x:v>Barking</x:v>
      </x:c>
      <x:c r="D3248" s="14"/>
      <x:c r="E3248" s="13" t="str">
        <x:v>Town</x:v>
      </x:c>
      <x:c r="F3248" s="15" t="str">
        <x:v>Standalone premises — Barking</x:v>
      </x:c>
      <x:c r="G3248" s="15" t="str">
        <x:v>Renwick Road, Barking IG11</x:v>
      </x:c>
      <x:c r="H3248" s="13" t="str">
        <x:v>Current</x:v>
      </x:c>
      <x:c r="I3248" s="14" t="n">
        <x:v>1550</x:v>
      </x:c>
      <x:c r="J3248" s="13" t="str">
        <x:f>IF(AND(ISNUMBER(I3248),I3248&gt;0),IF(I3248&lt;=1000,"1–1,000",IF(I3248&lt;=2500,"1,001–2,500",IF(I3248&lt;=5000,"2,501–5,000",IF(I3248&lt;=10000,"5,001–10,000","10,001–15,000")))),"1,001–2,500")</x:f>
        <x:v>1,001–2,500</x:v>
      </x:c>
      <x:c r="K3248" s="16" t="n">
        <x:v>28800</x:v>
      </x:c>
      <x:c r="L3248" s="43" t="n">
        <x:f>IF(AND(ISNUMBER(I3248),I3248&gt;0,ISNUMBER(K3248),K3248&gt;0),K3248/I3248,"n.a.")</x:f>
        <x:v>18.580645161290324</x:v>
      </x:c>
      <x:c r="M3248" s="43"/>
      <x:c r="N3248" s="13" t="str">
        <x:v>Yes</x:v>
      </x:c>
      <x:c r="O3248" s="15" t="str">
        <x:v>Not stated in reviewed card</x:v>
      </x:c>
      <x:c r="P3248" s="15" t="str">
        <x:v>Not stated in reviewed card</x:v>
      </x:c>
      <x:c r="Q3248" s="15" t="str">
        <x:v>Advertised industrial unit with warehouse space.</x:v>
      </x:c>
      <x:c r="R324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8" s="15" t="str">
        <x:v>https://www.zoopla.co.uk/to-rent/commercial/details/68715839/</x:v>
      </x:c>
      <x:c r="T3248" s="15" t="str"/>
      <x:c r="U3248" s="15" t="str"/>
      <x:c r="V3248" s="15" t="str">
        <x:v>London — Standalone premises — Barking</x:v>
      </x:c>
      <x:c r="W3248" s="15" t="str">
        <x:v>Individual unit ≤15,000 sq ft</x:v>
      </x:c>
      <x:c r="X3248" s="13" t="n">
        <x:f>IF(N3248="Yes",L3248,0)</x:f>
        <x:v>18.580645161290324</x:v>
      </x:c>
      <x:c r="Y3248" s="14" t="n">
        <x:v>1</x:v>
      </x:c>
      <x:c r="Z3248" s="13" t="str">
        <x:v>Industrial / workshop / storage</x:v>
      </x:c>
    </x:row>
    <x:row r="3249" ht="62" customHeight="1">
      <x:c r="A3249" s="13" t="str">
        <x:v>SE2269</x:v>
      </x:c>
      <x:c r="B3249" s="15" t="str">
        <x:v>London</x:v>
      </x:c>
      <x:c r="C3249" s="15" t="str">
        <x:v>Barking</x:v>
      </x:c>
      <x:c r="D3249" s="14"/>
      <x:c r="E3249" s="13" t="str">
        <x:v>Town</x:v>
      </x:c>
      <x:c r="F3249" s="15" t="str">
        <x:v>Standalone premises — Barking</x:v>
      </x:c>
      <x:c r="G3249" s="15" t="str">
        <x:v>Rippleside IG11</x:v>
      </x:c>
      <x:c r="H3249" s="13" t="str">
        <x:v>Current</x:v>
      </x:c>
      <x:c r="I3249" s="14" t="n">
        <x:v>4250</x:v>
      </x:c>
      <x:c r="J3249" s="13" t="str">
        <x:f>IF(AND(ISNUMBER(I3249),I3249&gt;0),IF(I3249&lt;=1000,"1–1,000",IF(I3249&lt;=2500,"1,001–2,500",IF(I3249&lt;=5000,"2,501–5,000",IF(I3249&lt;=10000,"5,001–10,000","10,001–15,000")))),"2,501–5,000")</x:f>
        <x:v>2,501–5,000</x:v>
      </x:c>
      <x:c r="K3249" s="16" t="n">
        <x:v>84000</x:v>
      </x:c>
      <x:c r="L3249" s="43" t="n">
        <x:f>IF(AND(ISNUMBER(I3249),I3249&gt;0,ISNUMBER(K3249),K3249&gt;0),K3249/I3249,"n.a.")</x:f>
        <x:v>19.764705882352942</x:v>
      </x:c>
      <x:c r="M3249" s="43"/>
      <x:c r="N3249" s="13" t="str">
        <x:v>Yes</x:v>
      </x:c>
      <x:c r="O3249" s="15" t="str">
        <x:v>Not stated in reviewed card</x:v>
      </x:c>
      <x:c r="P3249" s="15" t="str">
        <x:v>Not stated in reviewed card</x:v>
      </x:c>
      <x:c r="Q3249" s="15" t="str">
        <x:v>Advertised commercial storage/workshop premises with warehouse space.</x:v>
      </x:c>
      <x:c r="R324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49" s="15" t="str">
        <x:v>https://www.zoopla.co.uk/to-rent/commercial/details/73631710/</x:v>
      </x:c>
      <x:c r="T3249" s="15" t="str"/>
      <x:c r="U3249" s="15" t="str"/>
      <x:c r="V3249" s="15" t="str">
        <x:v>London — Standalone premises — Barking</x:v>
      </x:c>
      <x:c r="W3249" s="15" t="str">
        <x:v>Individual unit ≤15,000 sq ft</x:v>
      </x:c>
      <x:c r="X3249" s="13" t="n">
        <x:f>IF(N3249="Yes",L3249,0)</x:f>
        <x:v>19.764705882352942</x:v>
      </x:c>
      <x:c r="Y3249" s="14" t="n">
        <x:v>1</x:v>
      </x:c>
      <x:c r="Z3249" s="13" t="str">
        <x:v>Industrial / workshop / storage</x:v>
      </x:c>
    </x:row>
    <x:row r="3250" ht="62" customHeight="1">
      <x:c r="A3250" s="13" t="str">
        <x:v>SE2270</x:v>
      </x:c>
      <x:c r="B3250" s="15" t="str">
        <x:v>London</x:v>
      </x:c>
      <x:c r="C3250" s="15" t="str">
        <x:v>Barking</x:v>
      </x:c>
      <x:c r="D3250" s="14"/>
      <x:c r="E3250" s="13" t="str">
        <x:v>Town</x:v>
      </x:c>
      <x:c r="F3250" s="15" t="str">
        <x:v>Standalone premises — Barking</x:v>
      </x:c>
      <x:c r="G3250" s="15" t="str">
        <x:v>Unit 10 Industria Barking, Long Reach Road, Barking IG11</x:v>
      </x:c>
      <x:c r="H3250" s="13" t="str">
        <x:v>Current</x:v>
      </x:c>
      <x:c r="I3250" s="14" t="n">
        <x:v>3811</x:v>
      </x:c>
      <x:c r="J3250" s="13" t="str">
        <x:f>IF(AND(ISNUMBER(I3250),I3250&gt;0),IF(I3250&lt;=1000,"1–1,000",IF(I3250&lt;=2500,"1,001–2,500",IF(I3250&lt;=5000,"2,501–5,000",IF(I3250&lt;=10000,"5,001–10,000","10,001–15,000")))),"2,501–5,000")</x:f>
        <x:v>2,501–5,000</x:v>
      </x:c>
      <x:c r="K3250" s="16"/>
      <x:c r="L3250" s="43" t="str">
        <x:f>IF(AND(ISNUMBER(I3250),I3250&gt;0,ISNUMBER(K3250),K3250&gt;0),K3250/I3250,"n.a.")</x:f>
        <x:v>n.a.</x:v>
      </x:c>
      <x:c r="M3250" s="43"/>
      <x:c r="N3250" s="13" t="str">
        <x:v>No</x:v>
      </x:c>
      <x:c r="O3250" s="15" t="str">
        <x:v>Not stated in reviewed card</x:v>
      </x:c>
      <x:c r="P3250" s="15" t="str">
        <x:v>Not stated in reviewed card</x:v>
      </x:c>
      <x:c r="Q3250" s="15" t="str">
        <x:v>Advertised industrial unit with warehouse space.</x:v>
      </x:c>
      <x:c r="R325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0" s="15" t="str">
        <x:v>https://www.zoopla.co.uk/to-rent/commercial/details/72439460/</x:v>
      </x:c>
      <x:c r="T3250" s="15" t="str"/>
      <x:c r="U3250" s="15" t="str"/>
      <x:c r="V3250" s="15" t="str">
        <x:v>London — Standalone premises — Barking</x:v>
      </x:c>
      <x:c r="W3250" s="15" t="str">
        <x:v>Individual unit ≤15,000 sq ft</x:v>
      </x:c>
      <x:c r="X3250" s="13" t="n">
        <x:f>IF(N3250="Yes",L3250,0)</x:f>
        <x:v>0</x:v>
      </x:c>
      <x:c r="Y3250" s="14" t="n">
        <x:v>1</x:v>
      </x:c>
      <x:c r="Z3250" s="13" t="str">
        <x:v>Industrial / workshop / storage</x:v>
      </x:c>
    </x:row>
    <x:row r="3251" ht="62" customHeight="1">
      <x:c r="A3251" s="13" t="str">
        <x:v>SE2271</x:v>
      </x:c>
      <x:c r="B3251" s="15" t="str">
        <x:v>London</x:v>
      </x:c>
      <x:c r="C3251" s="15" t="str">
        <x:v>Barking</x:v>
      </x:c>
      <x:c r="D3251" s="14"/>
      <x:c r="E3251" s="13" t="str">
        <x:v>Town</x:v>
      </x:c>
      <x:c r="F3251" s="15" t="str">
        <x:v>Standalone premises — Barking</x:v>
      </x:c>
      <x:c r="G3251" s="15" t="str">
        <x:v>Unit 10, Muirhead Quay, Barking IG11</x:v>
      </x:c>
      <x:c r="H3251" s="13" t="str">
        <x:v>Current</x:v>
      </x:c>
      <x:c r="I3251" s="14" t="n">
        <x:v>2858</x:v>
      </x:c>
      <x:c r="J3251" s="13" t="str">
        <x:f>IF(AND(ISNUMBER(I3251),I3251&gt;0),IF(I3251&lt;=1000,"1–1,000",IF(I3251&lt;=2500,"1,001–2,500",IF(I3251&lt;=5000,"2,501–5,000",IF(I3251&lt;=10000,"5,001–10,000","10,001–15,000")))),"2,501–5,000")</x:f>
        <x:v>2,501–5,000</x:v>
      </x:c>
      <x:c r="K3251" s="16"/>
      <x:c r="L3251" s="43" t="str">
        <x:f>IF(AND(ISNUMBER(I3251),I3251&gt;0,ISNUMBER(K3251),K3251&gt;0),K3251/I3251,"n.a.")</x:f>
        <x:v>n.a.</x:v>
      </x:c>
      <x:c r="M3251" s="43"/>
      <x:c r="N3251" s="13" t="str">
        <x:v>No</x:v>
      </x:c>
      <x:c r="O3251" s="15" t="str">
        <x:v>Not stated in reviewed card</x:v>
      </x:c>
      <x:c r="P3251" s="15" t="str">
        <x:v>Not stated in reviewed card</x:v>
      </x:c>
      <x:c r="Q3251" s="15" t="str">
        <x:v>Advertised industrial unit with warehouse space.</x:v>
      </x:c>
      <x:c r="R325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1" s="15" t="str">
        <x:v>https://www.zoopla.co.uk/to-rent/commercial/details/73529039/</x:v>
      </x:c>
      <x:c r="T3251" s="15" t="str"/>
      <x:c r="U3251" s="15" t="str"/>
      <x:c r="V3251" s="15" t="str">
        <x:v>London — Standalone premises — Barking</x:v>
      </x:c>
      <x:c r="W3251" s="15" t="str">
        <x:v>Individual unit ≤15,000 sq ft</x:v>
      </x:c>
      <x:c r="X3251" s="13" t="n">
        <x:f>IF(N3251="Yes",L3251,0)</x:f>
        <x:v>0</x:v>
      </x:c>
      <x:c r="Y3251" s="14" t="n">
        <x:v>1</x:v>
      </x:c>
      <x:c r="Z3251" s="13" t="str">
        <x:v>Industrial / workshop / storage</x:v>
      </x:c>
    </x:row>
    <x:row r="3252" ht="62" customHeight="1">
      <x:c r="A3252" s="13" t="str">
        <x:v>SE2272</x:v>
      </x:c>
      <x:c r="B3252" s="15" t="str">
        <x:v>London</x:v>
      </x:c>
      <x:c r="C3252" s="15" t="str">
        <x:v>Barking</x:v>
      </x:c>
      <x:c r="D3252" s="14"/>
      <x:c r="E3252" s="13" t="str">
        <x:v>Town</x:v>
      </x:c>
      <x:c r="F3252" s="15" t="str">
        <x:v>Standalone premises — Barking</x:v>
      </x:c>
      <x:c r="G3252" s="15" t="str">
        <x:v>Unit 11 Industria Barking, Long Reach Road, Barking IG11</x:v>
      </x:c>
      <x:c r="H3252" s="13" t="str">
        <x:v>Current</x:v>
      </x:c>
      <x:c r="I3252" s="14" t="n">
        <x:v>3646</x:v>
      </x:c>
      <x:c r="J3252" s="13" t="str">
        <x:f>IF(AND(ISNUMBER(I3252),I3252&gt;0),IF(I3252&lt;=1000,"1–1,000",IF(I3252&lt;=2500,"1,001–2,500",IF(I3252&lt;=5000,"2,501–5,000",IF(I3252&lt;=10000,"5,001–10,000","10,001–15,000")))),"2,501–5,000")</x:f>
        <x:v>2,501–5,000</x:v>
      </x:c>
      <x:c r="K3252" s="16"/>
      <x:c r="L3252" s="43" t="str">
        <x:f>IF(AND(ISNUMBER(I3252),I3252&gt;0,ISNUMBER(K3252),K3252&gt;0),K3252/I3252,"n.a.")</x:f>
        <x:v>n.a.</x:v>
      </x:c>
      <x:c r="M3252" s="43"/>
      <x:c r="N3252" s="13" t="str">
        <x:v>No</x:v>
      </x:c>
      <x:c r="O3252" s="15" t="str">
        <x:v>Not stated in reviewed card</x:v>
      </x:c>
      <x:c r="P3252" s="15" t="str">
        <x:v>Not stated in reviewed card</x:v>
      </x:c>
      <x:c r="Q3252" s="15" t="str">
        <x:v>Advertised industrial unit with warehouse space.</x:v>
      </x:c>
      <x:c r="R325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2" s="15" t="str">
        <x:v>https://www.zoopla.co.uk/to-rent/commercial/details/72439004/</x:v>
      </x:c>
      <x:c r="T3252" s="15" t="str"/>
      <x:c r="U3252" s="15" t="str"/>
      <x:c r="V3252" s="15" t="str">
        <x:v>London — Standalone premises — Barking</x:v>
      </x:c>
      <x:c r="W3252" s="15" t="str">
        <x:v>Individual unit ≤15,000 sq ft</x:v>
      </x:c>
      <x:c r="X3252" s="13" t="n">
        <x:f>IF(N3252="Yes",L3252,0)</x:f>
        <x:v>0</x:v>
      </x:c>
      <x:c r="Y3252" s="14" t="n">
        <x:v>1</x:v>
      </x:c>
      <x:c r="Z3252" s="13" t="str">
        <x:v>Industrial / workshop / storage</x:v>
      </x:c>
    </x:row>
    <x:row r="3253" ht="62" customHeight="1">
      <x:c r="A3253" s="13" t="str">
        <x:v>SE2273</x:v>
      </x:c>
      <x:c r="B3253" s="15" t="str">
        <x:v>London</x:v>
      </x:c>
      <x:c r="C3253" s="15" t="str">
        <x:v>Barking</x:v>
      </x:c>
      <x:c r="D3253" s="14"/>
      <x:c r="E3253" s="13" t="str">
        <x:v>Town</x:v>
      </x:c>
      <x:c r="F3253" s="15" t="str">
        <x:v>Standalone premises — Barking</x:v>
      </x:c>
      <x:c r="G3253" s="15" t="str">
        <x:v>Unit 12 Industria Barking, Long Reach Road, Barking IG11</x:v>
      </x:c>
      <x:c r="H3253" s="13" t="str">
        <x:v>Current</x:v>
      </x:c>
      <x:c r="I3253" s="14" t="n">
        <x:v>4776</x:v>
      </x:c>
      <x:c r="J3253" s="13" t="str">
        <x:f>IF(AND(ISNUMBER(I3253),I3253&gt;0),IF(I3253&lt;=1000,"1–1,000",IF(I3253&lt;=2500,"1,001–2,500",IF(I3253&lt;=5000,"2,501–5,000",IF(I3253&lt;=10000,"5,001–10,000","10,001–15,000")))),"2,501–5,000")</x:f>
        <x:v>2,501–5,000</x:v>
      </x:c>
      <x:c r="K3253" s="16"/>
      <x:c r="L3253" s="43" t="str">
        <x:f>IF(AND(ISNUMBER(I3253),I3253&gt;0,ISNUMBER(K3253),K3253&gt;0),K3253/I3253,"n.a.")</x:f>
        <x:v>n.a.</x:v>
      </x:c>
      <x:c r="M3253" s="43"/>
      <x:c r="N3253" s="13" t="str">
        <x:v>No</x:v>
      </x:c>
      <x:c r="O3253" s="15" t="str">
        <x:v>Not stated in reviewed card</x:v>
      </x:c>
      <x:c r="P3253" s="15" t="str">
        <x:v>Not stated in reviewed card</x:v>
      </x:c>
      <x:c r="Q3253" s="15" t="str">
        <x:v>Advertised industrial unit with warehouse space.</x:v>
      </x:c>
      <x:c r="R325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3" s="15" t="str">
        <x:v>https://www.zoopla.co.uk/to-rent/commercial/details/72439094/</x:v>
      </x:c>
      <x:c r="T3253" s="15" t="str"/>
      <x:c r="U3253" s="15" t="str"/>
      <x:c r="V3253" s="15" t="str">
        <x:v>London — Standalone premises — Barking</x:v>
      </x:c>
      <x:c r="W3253" s="15" t="str">
        <x:v>Individual unit ≤15,000 sq ft</x:v>
      </x:c>
      <x:c r="X3253" s="13" t="n">
        <x:f>IF(N3253="Yes",L3253,0)</x:f>
        <x:v>0</x:v>
      </x:c>
      <x:c r="Y3253" s="14" t="n">
        <x:v>1</x:v>
      </x:c>
      <x:c r="Z3253" s="13" t="str">
        <x:v>Industrial / workshop / storage</x:v>
      </x:c>
    </x:row>
    <x:row r="3254" ht="62" customHeight="1">
      <x:c r="A3254" s="13" t="str">
        <x:v>SE2274</x:v>
      </x:c>
      <x:c r="B3254" s="15" t="str">
        <x:v>London</x:v>
      </x:c>
      <x:c r="C3254" s="15" t="str">
        <x:v>Barking</x:v>
      </x:c>
      <x:c r="D3254" s="14"/>
      <x:c r="E3254" s="13" t="str">
        <x:v>Town</x:v>
      </x:c>
      <x:c r="F3254" s="15" t="str">
        <x:v>Standalone premises — Barking</x:v>
      </x:c>
      <x:c r="G3254" s="15" t="str">
        <x:v>Unit 13 Industria Barking, Long Reach Road, Barking IG11</x:v>
      </x:c>
      <x:c r="H3254" s="13" t="str">
        <x:v>Current</x:v>
      </x:c>
      <x:c r="I3254" s="14" t="n">
        <x:v>4123</x:v>
      </x:c>
      <x:c r="J3254" s="13" t="str">
        <x:f>IF(AND(ISNUMBER(I3254),I3254&gt;0),IF(I3254&lt;=1000,"1–1,000",IF(I3254&lt;=2500,"1,001–2,500",IF(I3254&lt;=5000,"2,501–5,000",IF(I3254&lt;=10000,"5,001–10,000","10,001–15,000")))),"2,501–5,000")</x:f>
        <x:v>2,501–5,000</x:v>
      </x:c>
      <x:c r="K3254" s="16"/>
      <x:c r="L3254" s="43" t="str">
        <x:f>IF(AND(ISNUMBER(I3254),I3254&gt;0,ISNUMBER(K3254),K3254&gt;0),K3254/I3254,"n.a.")</x:f>
        <x:v>n.a.</x:v>
      </x:c>
      <x:c r="M3254" s="43"/>
      <x:c r="N3254" s="13" t="str">
        <x:v>No</x:v>
      </x:c>
      <x:c r="O3254" s="15" t="str">
        <x:v>Not stated in reviewed card</x:v>
      </x:c>
      <x:c r="P3254" s="15" t="str">
        <x:v>Not stated in reviewed card</x:v>
      </x:c>
      <x:c r="Q3254" s="15" t="str">
        <x:v>Advertised industrial unit with warehouse space.</x:v>
      </x:c>
      <x:c r="R325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4" s="15" t="str">
        <x:v>https://www.zoopla.co.uk/to-rent/commercial/details/72439175/</x:v>
      </x:c>
      <x:c r="T3254" s="15" t="str"/>
      <x:c r="U3254" s="15" t="str"/>
      <x:c r="V3254" s="15" t="str">
        <x:v>London — Standalone premises — Barking</x:v>
      </x:c>
      <x:c r="W3254" s="15" t="str">
        <x:v>Individual unit ≤15,000 sq ft</x:v>
      </x:c>
      <x:c r="X3254" s="13" t="n">
        <x:f>IF(N3254="Yes",L3254,0)</x:f>
        <x:v>0</x:v>
      </x:c>
      <x:c r="Y3254" s="14" t="n">
        <x:v>1</x:v>
      </x:c>
      <x:c r="Z3254" s="13" t="str">
        <x:v>Industrial / workshop / storage</x:v>
      </x:c>
    </x:row>
    <x:row r="3255" ht="62" customHeight="1">
      <x:c r="A3255" s="13" t="str">
        <x:v>SE2275</x:v>
      </x:c>
      <x:c r="B3255" s="15" t="str">
        <x:v>London</x:v>
      </x:c>
      <x:c r="C3255" s="15" t="str">
        <x:v>Barking</x:v>
      </x:c>
      <x:c r="D3255" s="14"/>
      <x:c r="E3255" s="13" t="str">
        <x:v>Town</x:v>
      </x:c>
      <x:c r="F3255" s="15" t="str">
        <x:v>Standalone premises — Barking</x:v>
      </x:c>
      <x:c r="G3255" s="15" t="str">
        <x:v>Unit 16 Industria Barking, Long Reach Road, Barking IG11</x:v>
      </x:c>
      <x:c r="H3255" s="13" t="str">
        <x:v>Current</x:v>
      </x:c>
      <x:c r="I3255" s="14" t="n">
        <x:v>2596</x:v>
      </x:c>
      <x:c r="J3255" s="13" t="str">
        <x:f>IF(AND(ISNUMBER(I3255),I3255&gt;0),IF(I3255&lt;=1000,"1–1,000",IF(I3255&lt;=2500,"1,001–2,500",IF(I3255&lt;=5000,"2,501–5,000",IF(I3255&lt;=10000,"5,001–10,000","10,001–15,000")))),"2,501–5,000")</x:f>
        <x:v>2,501–5,000</x:v>
      </x:c>
      <x:c r="K3255" s="16"/>
      <x:c r="L3255" s="43" t="str">
        <x:f>IF(AND(ISNUMBER(I3255),I3255&gt;0,ISNUMBER(K3255),K3255&gt;0),K3255/I3255,"n.a.")</x:f>
        <x:v>n.a.</x:v>
      </x:c>
      <x:c r="M3255" s="43"/>
      <x:c r="N3255" s="13" t="str">
        <x:v>No</x:v>
      </x:c>
      <x:c r="O3255" s="15" t="str">
        <x:v>Not stated in reviewed card</x:v>
      </x:c>
      <x:c r="P3255" s="15" t="str">
        <x:v>Not stated in reviewed card</x:v>
      </x:c>
      <x:c r="Q3255" s="15" t="str">
        <x:v>Advertised industrial unit with warehouse space.</x:v>
      </x:c>
      <x:c r="R325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5" s="15" t="str">
        <x:v>https://www.zoopla.co.uk/to-rent/commercial/details/72439273/</x:v>
      </x:c>
      <x:c r="T3255" s="15" t="str"/>
      <x:c r="U3255" s="15" t="str"/>
      <x:c r="V3255" s="15" t="str">
        <x:v>London — Standalone premises — Barking</x:v>
      </x:c>
      <x:c r="W3255" s="15" t="str">
        <x:v>Individual unit ≤15,000 sq ft</x:v>
      </x:c>
      <x:c r="X3255" s="13" t="n">
        <x:f>IF(N3255="Yes",L3255,0)</x:f>
        <x:v>0</x:v>
      </x:c>
      <x:c r="Y3255" s="14" t="n">
        <x:v>1</x:v>
      </x:c>
      <x:c r="Z3255" s="13" t="str">
        <x:v>Industrial / workshop / storage</x:v>
      </x:c>
    </x:row>
    <x:row r="3256" ht="62" customHeight="1">
      <x:c r="A3256" s="13" t="str">
        <x:v>SE2276</x:v>
      </x:c>
      <x:c r="B3256" s="15" t="str">
        <x:v>London</x:v>
      </x:c>
      <x:c r="C3256" s="15" t="str">
        <x:v>Barking</x:v>
      </x:c>
      <x:c r="D3256" s="14"/>
      <x:c r="E3256" s="13" t="str">
        <x:v>Town</x:v>
      </x:c>
      <x:c r="F3256" s="15" t="str">
        <x:v>Standalone premises — Barking</x:v>
      </x:c>
      <x:c r="G3256" s="15" t="str">
        <x:v>Unit 17 Industria Barking, Long Reach Road, Barking IG11</x:v>
      </x:c>
      <x:c r="H3256" s="13" t="str">
        <x:v>Current</x:v>
      </x:c>
      <x:c r="I3256" s="14" t="n">
        <x:v>2447</x:v>
      </x:c>
      <x:c r="J3256" s="13" t="str">
        <x:f>IF(AND(ISNUMBER(I3256),I3256&gt;0),IF(I3256&lt;=1000,"1–1,000",IF(I3256&lt;=2500,"1,001–2,500",IF(I3256&lt;=5000,"2,501–5,000",IF(I3256&lt;=10000,"5,001–10,000","10,001–15,000")))),"1,001–2,500")</x:f>
        <x:v>1,001–2,500</x:v>
      </x:c>
      <x:c r="K3256" s="16"/>
      <x:c r="L3256" s="43" t="str">
        <x:f>IF(AND(ISNUMBER(I3256),I3256&gt;0,ISNUMBER(K3256),K3256&gt;0),K3256/I3256,"n.a.")</x:f>
        <x:v>n.a.</x:v>
      </x:c>
      <x:c r="M3256" s="43"/>
      <x:c r="N3256" s="13" t="str">
        <x:v>No</x:v>
      </x:c>
      <x:c r="O3256" s="15" t="str">
        <x:v>Not stated in reviewed card</x:v>
      </x:c>
      <x:c r="P3256" s="15" t="str">
        <x:v>Not stated in reviewed card</x:v>
      </x:c>
      <x:c r="Q3256" s="15" t="str">
        <x:v>Advertised industrial unit with warehouse space.</x:v>
      </x:c>
      <x:c r="R325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6" s="15" t="str">
        <x:v>https://www.zoopla.co.uk/to-rent/commercial/details/72439477/</x:v>
      </x:c>
      <x:c r="T3256" s="15" t="str"/>
      <x:c r="U3256" s="15" t="str"/>
      <x:c r="V3256" s="15" t="str">
        <x:v>London — Standalone premises — Barking</x:v>
      </x:c>
      <x:c r="W3256" s="15" t="str">
        <x:v>Individual unit ≤15,000 sq ft</x:v>
      </x:c>
      <x:c r="X3256" s="13" t="n">
        <x:f>IF(N3256="Yes",L3256,0)</x:f>
        <x:v>0</x:v>
      </x:c>
      <x:c r="Y3256" s="14" t="n">
        <x:v>1</x:v>
      </x:c>
      <x:c r="Z3256" s="13" t="str">
        <x:v>Industrial / workshop / storage</x:v>
      </x:c>
    </x:row>
    <x:row r="3257" ht="62" customHeight="1">
      <x:c r="A3257" s="13" t="str">
        <x:v>SE2277</x:v>
      </x:c>
      <x:c r="B3257" s="15" t="str">
        <x:v>London</x:v>
      </x:c>
      <x:c r="C3257" s="15" t="str">
        <x:v>Barking</x:v>
      </x:c>
      <x:c r="D3257" s="14"/>
      <x:c r="E3257" s="13" t="str">
        <x:v>Town</x:v>
      </x:c>
      <x:c r="F3257" s="15" t="str">
        <x:v>Standalone premises — Barking</x:v>
      </x:c>
      <x:c r="G3257" s="15" t="str">
        <x:v>Unit 18 Industria Barking, Long Reach Road, Barking IG11</x:v>
      </x:c>
      <x:c r="H3257" s="13" t="str">
        <x:v>Current</x:v>
      </x:c>
      <x:c r="I3257" s="14" t="n">
        <x:v>2523</x:v>
      </x:c>
      <x:c r="J3257" s="13" t="str">
        <x:f>IF(AND(ISNUMBER(I3257),I3257&gt;0),IF(I3257&lt;=1000,"1–1,000",IF(I3257&lt;=2500,"1,001–2,500",IF(I3257&lt;=5000,"2,501–5,000",IF(I3257&lt;=10000,"5,001–10,000","10,001–15,000")))),"2,501–5,000")</x:f>
        <x:v>2,501–5,000</x:v>
      </x:c>
      <x:c r="K3257" s="16"/>
      <x:c r="L3257" s="43" t="str">
        <x:f>IF(AND(ISNUMBER(I3257),I3257&gt;0,ISNUMBER(K3257),K3257&gt;0),K3257/I3257,"n.a.")</x:f>
        <x:v>n.a.</x:v>
      </x:c>
      <x:c r="M3257" s="43"/>
      <x:c r="N3257" s="13" t="str">
        <x:v>No</x:v>
      </x:c>
      <x:c r="O3257" s="15" t="str">
        <x:v>Not stated in reviewed card</x:v>
      </x:c>
      <x:c r="P3257" s="15" t="str">
        <x:v>Not stated in reviewed card</x:v>
      </x:c>
      <x:c r="Q3257" s="15" t="str">
        <x:v>Advertised industrial unit with warehouse space.</x:v>
      </x:c>
      <x:c r="R325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7" s="15" t="str">
        <x:v>https://www.zoopla.co.uk/to-rent/commercial/details/72438637/</x:v>
      </x:c>
      <x:c r="T3257" s="15" t="str"/>
      <x:c r="U3257" s="15" t="str"/>
      <x:c r="V3257" s="15" t="str">
        <x:v>London — Standalone premises — Barking</x:v>
      </x:c>
      <x:c r="W3257" s="15" t="str">
        <x:v>Individual unit ≤15,000 sq ft</x:v>
      </x:c>
      <x:c r="X3257" s="13" t="n">
        <x:f>IF(N3257="Yes",L3257,0)</x:f>
        <x:v>0</x:v>
      </x:c>
      <x:c r="Y3257" s="14" t="n">
        <x:v>1</x:v>
      </x:c>
      <x:c r="Z3257" s="13" t="str">
        <x:v>Industrial / workshop / storage</x:v>
      </x:c>
    </x:row>
    <x:row r="3258" ht="62" customHeight="1">
      <x:c r="A3258" s="13" t="str">
        <x:v>SE2278</x:v>
      </x:c>
      <x:c r="B3258" s="15" t="str">
        <x:v>London</x:v>
      </x:c>
      <x:c r="C3258" s="15" t="str">
        <x:v>Barking</x:v>
      </x:c>
      <x:c r="D3258" s="14"/>
      <x:c r="E3258" s="13" t="str">
        <x:v>Town</x:v>
      </x:c>
      <x:c r="F3258" s="15" t="str">
        <x:v>Standalone premises — Barking</x:v>
      </x:c>
      <x:c r="G3258" s="15" t="str">
        <x:v>Unit 19 Industria Barking, Long Reach Road, Barking IG11</x:v>
      </x:c>
      <x:c r="H3258" s="13" t="str">
        <x:v>Current</x:v>
      </x:c>
      <x:c r="I3258" s="14" t="n">
        <x:v>2144</x:v>
      </x:c>
      <x:c r="J3258" s="13" t="str">
        <x:f>IF(AND(ISNUMBER(I3258),I3258&gt;0),IF(I3258&lt;=1000,"1–1,000",IF(I3258&lt;=2500,"1,001–2,500",IF(I3258&lt;=5000,"2,501–5,000",IF(I3258&lt;=10000,"5,001–10,000","10,001–15,000")))),"1,001–2,500")</x:f>
        <x:v>1,001–2,500</x:v>
      </x:c>
      <x:c r="K3258" s="16"/>
      <x:c r="L3258" s="43" t="str">
        <x:f>IF(AND(ISNUMBER(I3258),I3258&gt;0,ISNUMBER(K3258),K3258&gt;0),K3258/I3258,"n.a.")</x:f>
        <x:v>n.a.</x:v>
      </x:c>
      <x:c r="M3258" s="43"/>
      <x:c r="N3258" s="13" t="str">
        <x:v>No</x:v>
      </x:c>
      <x:c r="O3258" s="15" t="str">
        <x:v>Not stated in reviewed card</x:v>
      </x:c>
      <x:c r="P3258" s="15" t="str">
        <x:v>Not stated in reviewed card</x:v>
      </x:c>
      <x:c r="Q3258" s="15" t="str">
        <x:v>Advertised industrial unit with warehouse space.</x:v>
      </x:c>
      <x:c r="R325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8" s="15" t="str">
        <x:v>https://www.zoopla.co.uk/to-rent/commercial/details/72439493/</x:v>
      </x:c>
      <x:c r="T3258" s="15" t="str"/>
      <x:c r="U3258" s="15" t="str"/>
      <x:c r="V3258" s="15" t="str">
        <x:v>London — Standalone premises — Barking</x:v>
      </x:c>
      <x:c r="W3258" s="15" t="str">
        <x:v>Individual unit ≤15,000 sq ft</x:v>
      </x:c>
      <x:c r="X3258" s="13" t="n">
        <x:f>IF(N3258="Yes",L3258,0)</x:f>
        <x:v>0</x:v>
      </x:c>
      <x:c r="Y3258" s="14" t="n">
        <x:v>1</x:v>
      </x:c>
      <x:c r="Z3258" s="13" t="str">
        <x:v>Industrial / workshop / storage</x:v>
      </x:c>
    </x:row>
    <x:row r="3259" ht="62" customHeight="1">
      <x:c r="A3259" s="13" t="str">
        <x:v>SE2279</x:v>
      </x:c>
      <x:c r="B3259" s="15" t="str">
        <x:v>London</x:v>
      </x:c>
      <x:c r="C3259" s="15" t="str">
        <x:v>Barking</x:v>
      </x:c>
      <x:c r="D3259" s="14"/>
      <x:c r="E3259" s="13" t="str">
        <x:v>Town</x:v>
      </x:c>
      <x:c r="F3259" s="15" t="str">
        <x:v>Standalone premises — Barking</x:v>
      </x:c>
      <x:c r="G3259" s="15" t="str">
        <x:v>Unit 2, Portland Commercial Estate, Ripple Road, Barking IG11</x:v>
      </x:c>
      <x:c r="H3259" s="13" t="str">
        <x:v>Current</x:v>
      </x:c>
      <x:c r="I3259" s="14" t="n">
        <x:v>9814</x:v>
      </x:c>
      <x:c r="J3259" s="13" t="str">
        <x:f>IF(AND(ISNUMBER(I3259),I3259&gt;0),IF(I3259&lt;=1000,"1–1,000",IF(I3259&lt;=2500,"1,001–2,500",IF(I3259&lt;=5000,"2,501–5,000",IF(I3259&lt;=10000,"5,001–10,000","10,001–15,000")))),"5,001–10,000")</x:f>
        <x:v>5,001–10,000</x:v>
      </x:c>
      <x:c r="K3259" s="16"/>
      <x:c r="L3259" s="43" t="str">
        <x:f>IF(AND(ISNUMBER(I3259),I3259&gt;0,ISNUMBER(K3259),K3259&gt;0),K3259/I3259,"n.a.")</x:f>
        <x:v>n.a.</x:v>
      </x:c>
      <x:c r="M3259" s="43"/>
      <x:c r="N3259" s="13" t="str">
        <x:v>No</x:v>
      </x:c>
      <x:c r="O3259" s="15" t="str">
        <x:v>Not stated in reviewed card</x:v>
      </x:c>
      <x:c r="P3259" s="15" t="str">
        <x:v>Not stated in reviewed card</x:v>
      </x:c>
      <x:c r="Q3259" s="15" t="str">
        <x:v>Advertised industrial unit with warehouse space.</x:v>
      </x:c>
      <x:c r="R325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59" s="15" t="str">
        <x:v>https://www.zoopla.co.uk/to-rent/commercial/details/72410817/</x:v>
      </x:c>
      <x:c r="T3259" s="15" t="str"/>
      <x:c r="U3259" s="15" t="str"/>
      <x:c r="V3259" s="15" t="str">
        <x:v>London — Standalone premises — Barking</x:v>
      </x:c>
      <x:c r="W3259" s="15" t="str">
        <x:v>Individual unit ≤15,000 sq ft</x:v>
      </x:c>
      <x:c r="X3259" s="13" t="n">
        <x:f>IF(N3259="Yes",L3259,0)</x:f>
        <x:v>0</x:v>
      </x:c>
      <x:c r="Y3259" s="14" t="n">
        <x:v>1</x:v>
      </x:c>
      <x:c r="Z3259" s="13" t="str">
        <x:v>Industrial / workshop / storage</x:v>
      </x:c>
    </x:row>
    <x:row r="3260" ht="62" customHeight="1">
      <x:c r="A3260" s="13" t="str">
        <x:v>SE2280</x:v>
      </x:c>
      <x:c r="B3260" s="15" t="str">
        <x:v>London</x:v>
      </x:c>
      <x:c r="C3260" s="15" t="str">
        <x:v>Barking</x:v>
      </x:c>
      <x:c r="D3260" s="14"/>
      <x:c r="E3260" s="13" t="str">
        <x:v>Town</x:v>
      </x:c>
      <x:c r="F3260" s="15" t="str">
        <x:v>Standalone premises — Barking</x:v>
      </x:c>
      <x:c r="G3260" s="15" t="str">
        <x:v>Unit 2, Valor Park, Kingsbridge Road, Barking, Essex IG11</x:v>
      </x:c>
      <x:c r="H3260" s="13" t="str">
        <x:v>Current</x:v>
      </x:c>
      <x:c r="I3260" s="14" t="n">
        <x:v>5753</x:v>
      </x:c>
      <x:c r="J3260" s="13" t="str">
        <x:f>IF(AND(ISNUMBER(I3260),I3260&gt;0),IF(I3260&lt;=1000,"1–1,000",IF(I3260&lt;=2500,"1,001–2,500",IF(I3260&lt;=5000,"2,501–5,000",IF(I3260&lt;=10000,"5,001–10,000","10,001–15,000")))),"5,001–10,000")</x:f>
        <x:v>5,001–10,000</x:v>
      </x:c>
      <x:c r="K3260" s="16" t="n">
        <x:v>143820</x:v>
      </x:c>
      <x:c r="L3260" s="43" t="n">
        <x:f>IF(AND(ISNUMBER(I3260),I3260&gt;0,ISNUMBER(K3260),K3260&gt;0),K3260/I3260,"n.a.")</x:f>
        <x:v>24.999130888232227</x:v>
      </x:c>
      <x:c r="M3260" s="43"/>
      <x:c r="N3260" s="13" t="str">
        <x:v>Yes</x:v>
      </x:c>
      <x:c r="O3260" s="15" t="str">
        <x:v>Not stated in reviewed card</x:v>
      </x:c>
      <x:c r="P3260" s="15" t="str">
        <x:v>Not stated in reviewed card</x:v>
      </x:c>
      <x:c r="Q3260" s="15" t="str">
        <x:v>Advertised industrial unit with refurbished specification.</x:v>
      </x:c>
      <x:c r="R32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60" s="15" t="str">
        <x:v>https://www.zoopla.co.uk/to-rent/commercial/details/64185396/</x:v>
      </x:c>
      <x:c r="T3260" s="15" t="str"/>
      <x:c r="U3260" s="15" t="str"/>
      <x:c r="V3260" s="15" t="str">
        <x:v>London — Standalone premises — Barking</x:v>
      </x:c>
      <x:c r="W3260" s="15" t="str">
        <x:v>Individual unit ≤15,000 sq ft</x:v>
      </x:c>
      <x:c r="X3260" s="13" t="n">
        <x:f>IF(N3260="Yes",L3260,0)</x:f>
        <x:v>24.999130888232227</x:v>
      </x:c>
      <x:c r="Y3260" s="14" t="n">
        <x:v>1</x:v>
      </x:c>
      <x:c r="Z3260" s="13" t="str">
        <x:v>Industrial / workshop / storage</x:v>
      </x:c>
    </x:row>
    <x:row r="3261" ht="62" customHeight="1">
      <x:c r="A3261" s="13" t="str">
        <x:v>SE2281</x:v>
      </x:c>
      <x:c r="B3261" s="15" t="str">
        <x:v>London</x:v>
      </x:c>
      <x:c r="C3261" s="15" t="str">
        <x:v>Barking</x:v>
      </x:c>
      <x:c r="D3261" s="14"/>
      <x:c r="E3261" s="13" t="str">
        <x:v>Town</x:v>
      </x:c>
      <x:c r="F3261" s="15" t="str">
        <x:v>Standalone premises — Barking</x:v>
      </x:c>
      <x:c r="G3261" s="15" t="str">
        <x:v>Unit 21 Industria Barking, Long Reach Road, Barking IG11</x:v>
      </x:c>
      <x:c r="H3261" s="13" t="str">
        <x:v>Current</x:v>
      </x:c>
      <x:c r="I3261" s="14" t="n">
        <x:v>1710</x:v>
      </x:c>
      <x:c r="J3261" s="13" t="str">
        <x:f>IF(AND(ISNUMBER(I3261),I3261&gt;0),IF(I3261&lt;=1000,"1–1,000",IF(I3261&lt;=2500,"1,001–2,500",IF(I3261&lt;=5000,"2,501–5,000",IF(I3261&lt;=10000,"5,001–10,000","10,001–15,000")))),"1,001–2,500")</x:f>
        <x:v>1,001–2,500</x:v>
      </x:c>
      <x:c r="K3261" s="16"/>
      <x:c r="L3261" s="43" t="str">
        <x:f>IF(AND(ISNUMBER(I3261),I3261&gt;0,ISNUMBER(K3261),K3261&gt;0),K3261/I3261,"n.a.")</x:f>
        <x:v>n.a.</x:v>
      </x:c>
      <x:c r="M3261" s="43"/>
      <x:c r="N3261" s="13" t="str">
        <x:v>No</x:v>
      </x:c>
      <x:c r="O3261" s="15" t="str">
        <x:v>Not stated in reviewed card</x:v>
      </x:c>
      <x:c r="P3261" s="15" t="str">
        <x:v>Not stated in reviewed card</x:v>
      </x:c>
      <x:c r="Q3261" s="15" t="str">
        <x:v>Advertised industrial unit with warehouse space.</x:v>
      </x:c>
      <x:c r="R326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1" s="15" t="str">
        <x:v>https://www.zoopla.co.uk/to-rent/commercial/details/72439412/</x:v>
      </x:c>
      <x:c r="T3261" s="15" t="str"/>
      <x:c r="U3261" s="15" t="str"/>
      <x:c r="V3261" s="15" t="str">
        <x:v>London — Standalone premises — Barking</x:v>
      </x:c>
      <x:c r="W3261" s="15" t="str">
        <x:v>Individual unit ≤15,000 sq ft</x:v>
      </x:c>
      <x:c r="X3261" s="13" t="n">
        <x:f>IF(N3261="Yes",L3261,0)</x:f>
        <x:v>0</x:v>
      </x:c>
      <x:c r="Y3261" s="14" t="n">
        <x:v>1</x:v>
      </x:c>
      <x:c r="Z3261" s="13" t="str">
        <x:v>Industrial / workshop / storage</x:v>
      </x:c>
    </x:row>
    <x:row r="3262" ht="88" customHeight="1">
      <x:c r="A3262" s="13" t="str">
        <x:v>SE2282</x:v>
      </x:c>
      <x:c r="B3262" s="15" t="str">
        <x:v>London</x:v>
      </x:c>
      <x:c r="C3262" s="15" t="str">
        <x:v>Barking</x:v>
      </x:c>
      <x:c r="D3262" s="14"/>
      <x:c r="E3262" s="13" t="str">
        <x:v>Town</x:v>
      </x:c>
      <x:c r="F3262" s="15" t="str">
        <x:v>Standalone premises — Barking</x:v>
      </x:c>
      <x:c r="G3262" s="15" t="str">
        <x:v>Unit 21-22, Muirhead Quay, Quay Road, Barking, Greater London IG11</x:v>
      </x:c>
      <x:c r="H3262" s="13" t="str">
        <x:v>Current</x:v>
      </x:c>
      <x:c r="I3262" s="14" t="n">
        <x:v>10032</x:v>
      </x:c>
      <x:c r="J3262" s="13" t="str">
        <x:f>IF(AND(ISNUMBER(I3262),I3262&gt;0),IF(I3262&lt;=1000,"1–1,000",IF(I3262&lt;=2500,"1,001–2,500",IF(I3262&lt;=5000,"2,501–5,000",IF(I3262&lt;=10000,"5,001–10,000","10,001–15,000")))),"10,001–15,000")</x:f>
        <x:v>10,001–15,000</x:v>
      </x:c>
      <x:c r="K3262" s="16" t="n">
        <x:v>210000</x:v>
      </x:c>
      <x:c r="L3262" s="43" t="n">
        <x:f>IF(AND(ISNUMBER(I3262),I3262&gt;0,ISNUMBER(K3262),K3262&gt;0),K3262/I3262,"n.a.")</x:f>
        <x:v>20.933014354066987</x:v>
      </x:c>
      <x:c r="M3262" s="43"/>
      <x:c r="N3262" s="13" t="str">
        <x:v>Yes</x:v>
      </x:c>
      <x:c r="O3262" s="15" t="str">
        <x:v>Not stated in reviewed card</x:v>
      </x:c>
      <x:c r="P3262" s="15" t="str">
        <x:v>Not stated in reviewed card</x:v>
      </x:c>
      <x:c r="Q3262" s="15" t="str">
        <x:v>Advertised industrial unit with warehouse space.</x:v>
      </x:c>
      <x:c r="R3262"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62" s="15" t="str">
        <x:v>https://www.zoopla.co.uk/to-rent/commercial/details/72805941/</x:v>
      </x:c>
      <x:c r="T3262" s="15" t="str">
        <x:v>https://www.zoopla.co.uk/to-rent/commercial/details/72124998/</x:v>
      </x:c>
      <x:c r="U3262" s="15" t="str">
        <x:v>https://www.zoopla.co.uk/to-rent/commercial/details/72112133/</x:v>
      </x:c>
      <x:c r="V3262" s="15" t="str">
        <x:v>London — Standalone premises — Barking</x:v>
      </x:c>
      <x:c r="W3262" s="15" t="str">
        <x:v>Individual unit ≤15,000 sq ft</x:v>
      </x:c>
      <x:c r="X3262" s="13" t="n">
        <x:f>IF(N3262="Yes",L3262,0)</x:f>
        <x:v>20.933014354066987</x:v>
      </x:c>
      <x:c r="Y3262" s="14" t="n">
        <x:v>1</x:v>
      </x:c>
      <x:c r="Z3262" s="13" t="str">
        <x:v>Industrial / workshop / storage</x:v>
      </x:c>
    </x:row>
    <x:row r="3263" ht="62" customHeight="1">
      <x:c r="A3263" s="13" t="str">
        <x:v>SE2283</x:v>
      </x:c>
      <x:c r="B3263" s="15" t="str">
        <x:v>London</x:v>
      </x:c>
      <x:c r="C3263" s="15" t="str">
        <x:v>Barking</x:v>
      </x:c>
      <x:c r="D3263" s="14"/>
      <x:c r="E3263" s="13" t="str">
        <x:v>Town</x:v>
      </x:c>
      <x:c r="F3263" s="15" t="str">
        <x:v>Standalone premises — Barking</x:v>
      </x:c>
      <x:c r="G3263" s="15" t="str">
        <x:v>Unit 22 Industria Barking, Long Reach Road, Barking IG11</x:v>
      </x:c>
      <x:c r="H3263" s="13" t="str">
        <x:v>Current</x:v>
      </x:c>
      <x:c r="I3263" s="14" t="n">
        <x:v>1741</x:v>
      </x:c>
      <x:c r="J3263" s="13" t="str">
        <x:f>IF(AND(ISNUMBER(I3263),I3263&gt;0),IF(I3263&lt;=1000,"1–1,000",IF(I3263&lt;=2500,"1,001–2,500",IF(I3263&lt;=5000,"2,501–5,000",IF(I3263&lt;=10000,"5,001–10,000","10,001–15,000")))),"1,001–2,500")</x:f>
        <x:v>1,001–2,500</x:v>
      </x:c>
      <x:c r="K3263" s="16"/>
      <x:c r="L3263" s="43" t="str">
        <x:f>IF(AND(ISNUMBER(I3263),I3263&gt;0,ISNUMBER(K3263),K3263&gt;0),K3263/I3263,"n.a.")</x:f>
        <x:v>n.a.</x:v>
      </x:c>
      <x:c r="M3263" s="43"/>
      <x:c r="N3263" s="13" t="str">
        <x:v>No</x:v>
      </x:c>
      <x:c r="O3263" s="15" t="str">
        <x:v>Not stated in reviewed card</x:v>
      </x:c>
      <x:c r="P3263" s="15" t="str">
        <x:v>Not stated in reviewed card</x:v>
      </x:c>
      <x:c r="Q3263" s="15" t="str">
        <x:v>Advertised industrial unit with warehouse space.</x:v>
      </x:c>
      <x:c r="R326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3" s="15" t="str">
        <x:v>https://www.zoopla.co.uk/to-rent/commercial/details/72439373/</x:v>
      </x:c>
      <x:c r="T3263" s="15" t="str"/>
      <x:c r="U3263" s="15" t="str"/>
      <x:c r="V3263" s="15" t="str">
        <x:v>London — Standalone premises — Barking</x:v>
      </x:c>
      <x:c r="W3263" s="15" t="str">
        <x:v>Individual unit ≤15,000 sq ft</x:v>
      </x:c>
      <x:c r="X3263" s="13" t="n">
        <x:f>IF(N3263="Yes",L3263,0)</x:f>
        <x:v>0</x:v>
      </x:c>
      <x:c r="Y3263" s="14" t="n">
        <x:v>1</x:v>
      </x:c>
      <x:c r="Z3263" s="13" t="str">
        <x:v>Industrial / workshop / storage</x:v>
      </x:c>
    </x:row>
    <x:row r="3264" ht="62" customHeight="1">
      <x:c r="A3264" s="13" t="str">
        <x:v>SE2284</x:v>
      </x:c>
      <x:c r="B3264" s="15" t="str">
        <x:v>London</x:v>
      </x:c>
      <x:c r="C3264" s="15" t="str">
        <x:v>Barking</x:v>
      </x:c>
      <x:c r="D3264" s="14"/>
      <x:c r="E3264" s="13" t="str">
        <x:v>Town</x:v>
      </x:c>
      <x:c r="F3264" s="15" t="str">
        <x:v>Standalone premises — Barking</x:v>
      </x:c>
      <x:c r="G3264" s="15" t="str">
        <x:v>Unit 27 Industria Barking, Long Reach Road, Barking IG11</x:v>
      </x:c>
      <x:c r="H3264" s="13" t="str">
        <x:v>Current</x:v>
      </x:c>
      <x:c r="I3264" s="14" t="n">
        <x:v>3669</x:v>
      </x:c>
      <x:c r="J3264" s="13" t="str">
        <x:f>IF(AND(ISNUMBER(I3264),I3264&gt;0),IF(I3264&lt;=1000,"1–1,000",IF(I3264&lt;=2500,"1,001–2,500",IF(I3264&lt;=5000,"2,501–5,000",IF(I3264&lt;=10000,"5,001–10,000","10,001–15,000")))),"2,501–5,000")</x:f>
        <x:v>2,501–5,000</x:v>
      </x:c>
      <x:c r="K3264" s="16"/>
      <x:c r="L3264" s="43" t="str">
        <x:f>IF(AND(ISNUMBER(I3264),I3264&gt;0,ISNUMBER(K3264),K3264&gt;0),K3264/I3264,"n.a.")</x:f>
        <x:v>n.a.</x:v>
      </x:c>
      <x:c r="M3264" s="43"/>
      <x:c r="N3264" s="13" t="str">
        <x:v>No</x:v>
      </x:c>
      <x:c r="O3264" s="15" t="str">
        <x:v>Not stated in reviewed card</x:v>
      </x:c>
      <x:c r="P3264" s="15" t="str">
        <x:v>Not stated in reviewed card</x:v>
      </x:c>
      <x:c r="Q3264" s="15" t="str">
        <x:v>Advertised industrial unit with warehouse space.</x:v>
      </x:c>
      <x:c r="R326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4" s="15" t="str">
        <x:v>https://www.zoopla.co.uk/to-rent/commercial/details/72438852/</x:v>
      </x:c>
      <x:c r="T3264" s="15" t="str"/>
      <x:c r="U3264" s="15" t="str"/>
      <x:c r="V3264" s="15" t="str">
        <x:v>London — Standalone premises — Barking</x:v>
      </x:c>
      <x:c r="W3264" s="15" t="str">
        <x:v>Individual unit ≤15,000 sq ft</x:v>
      </x:c>
      <x:c r="X3264" s="13" t="n">
        <x:f>IF(N3264="Yes",L3264,0)</x:f>
        <x:v>0</x:v>
      </x:c>
      <x:c r="Y3264" s="14" t="n">
        <x:v>1</x:v>
      </x:c>
      <x:c r="Z3264" s="13" t="str">
        <x:v>Industrial / workshop / storage</x:v>
      </x:c>
    </x:row>
    <x:row r="3265" ht="62" customHeight="1">
      <x:c r="A3265" s="13" t="str">
        <x:v>SE2285</x:v>
      </x:c>
      <x:c r="B3265" s="15" t="str">
        <x:v>London</x:v>
      </x:c>
      <x:c r="C3265" s="15" t="str">
        <x:v>Barking</x:v>
      </x:c>
      <x:c r="D3265" s="14"/>
      <x:c r="E3265" s="13" t="str">
        <x:v>Town</x:v>
      </x:c>
      <x:c r="F3265" s="15" t="str">
        <x:v>Standalone premises — Barking</x:v>
      </x:c>
      <x:c r="G3265" s="15" t="str">
        <x:v>Unit 28 Industria Barking, Long Reach Road, Barking IG11</x:v>
      </x:c>
      <x:c r="H3265" s="13" t="str">
        <x:v>Current</x:v>
      </x:c>
      <x:c r="I3265" s="14" t="n">
        <x:v>4790</x:v>
      </x:c>
      <x:c r="J3265" s="13" t="str">
        <x:f>IF(AND(ISNUMBER(I3265),I3265&gt;0),IF(I3265&lt;=1000,"1–1,000",IF(I3265&lt;=2500,"1,001–2,500",IF(I3265&lt;=5000,"2,501–5,000",IF(I3265&lt;=10000,"5,001–10,000","10,001–15,000")))),"2,501–5,000")</x:f>
        <x:v>2,501–5,000</x:v>
      </x:c>
      <x:c r="K3265" s="16"/>
      <x:c r="L3265" s="43" t="str">
        <x:f>IF(AND(ISNUMBER(I3265),I3265&gt;0,ISNUMBER(K3265),K3265&gt;0),K3265/I3265,"n.a.")</x:f>
        <x:v>n.a.</x:v>
      </x:c>
      <x:c r="M3265" s="43"/>
      <x:c r="N3265" s="13" t="str">
        <x:v>No</x:v>
      </x:c>
      <x:c r="O3265" s="15" t="str">
        <x:v>Not stated in reviewed card</x:v>
      </x:c>
      <x:c r="P3265" s="15" t="str">
        <x:v>Not stated in reviewed card</x:v>
      </x:c>
      <x:c r="Q3265" s="15" t="str">
        <x:v>Advertised industrial unit with warehouse space.</x:v>
      </x:c>
      <x:c r="R326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5" s="15" t="str">
        <x:v>https://www.zoopla.co.uk/to-rent/commercial/details/72439112/</x:v>
      </x:c>
      <x:c r="T3265" s="15" t="str"/>
      <x:c r="U3265" s="15" t="str"/>
      <x:c r="V3265" s="15" t="str">
        <x:v>London — Standalone premises — Barking</x:v>
      </x:c>
      <x:c r="W3265" s="15" t="str">
        <x:v>Individual unit ≤15,000 sq ft</x:v>
      </x:c>
      <x:c r="X3265" s="13" t="n">
        <x:f>IF(N3265="Yes",L3265,0)</x:f>
        <x:v>0</x:v>
      </x:c>
      <x:c r="Y3265" s="14" t="n">
        <x:v>1</x:v>
      </x:c>
      <x:c r="Z3265" s="13" t="str">
        <x:v>Industrial / workshop / storage</x:v>
      </x:c>
    </x:row>
    <x:row r="3266" ht="62" customHeight="1">
      <x:c r="A3266" s="13" t="str">
        <x:v>SE2286</x:v>
      </x:c>
      <x:c r="B3266" s="15" t="str">
        <x:v>London</x:v>
      </x:c>
      <x:c r="C3266" s="15" t="str">
        <x:v>Barking</x:v>
      </x:c>
      <x:c r="D3266" s="14"/>
      <x:c r="E3266" s="13" t="str">
        <x:v>Town</x:v>
      </x:c>
      <x:c r="F3266" s="15" t="str">
        <x:v>Standalone premises — Barking</x:v>
      </x:c>
      <x:c r="G3266" s="15" t="str">
        <x:v>Unit 29 Industria Barking, Long Reach Road, Barking IG11</x:v>
      </x:c>
      <x:c r="H3266" s="13" t="str">
        <x:v>Current</x:v>
      </x:c>
      <x:c r="I3266" s="14" t="n">
        <x:v>4108</x:v>
      </x:c>
      <x:c r="J3266" s="13" t="str">
        <x:f>IF(AND(ISNUMBER(I3266),I3266&gt;0),IF(I3266&lt;=1000,"1–1,000",IF(I3266&lt;=2500,"1,001–2,500",IF(I3266&lt;=5000,"2,501–5,000",IF(I3266&lt;=10000,"5,001–10,000","10,001–15,000")))),"2,501–5,000")</x:f>
        <x:v>2,501–5,000</x:v>
      </x:c>
      <x:c r="K3266" s="16"/>
      <x:c r="L3266" s="43" t="str">
        <x:f>IF(AND(ISNUMBER(I3266),I3266&gt;0,ISNUMBER(K3266),K3266&gt;0),K3266/I3266,"n.a.")</x:f>
        <x:v>n.a.</x:v>
      </x:c>
      <x:c r="M3266" s="43"/>
      <x:c r="N3266" s="13" t="str">
        <x:v>No</x:v>
      </x:c>
      <x:c r="O3266" s="15" t="str">
        <x:v>Not stated in reviewed card</x:v>
      </x:c>
      <x:c r="P3266" s="15" t="str">
        <x:v>Not stated in reviewed card</x:v>
      </x:c>
      <x:c r="Q3266" s="15" t="str">
        <x:v>Advertised industrial unit with warehouse space.</x:v>
      </x:c>
      <x:c r="R326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6" s="15" t="str">
        <x:v>https://www.zoopla.co.uk/to-rent/commercial/details/72439070/</x:v>
      </x:c>
      <x:c r="T3266" s="15" t="str"/>
      <x:c r="U3266" s="15" t="str"/>
      <x:c r="V3266" s="15" t="str">
        <x:v>London — Standalone premises — Barking</x:v>
      </x:c>
      <x:c r="W3266" s="15" t="str">
        <x:v>Individual unit ≤15,000 sq ft</x:v>
      </x:c>
      <x:c r="X3266" s="13" t="n">
        <x:f>IF(N3266="Yes",L3266,0)</x:f>
        <x:v>0</x:v>
      </x:c>
      <x:c r="Y3266" s="14" t="n">
        <x:v>1</x:v>
      </x:c>
      <x:c r="Z3266" s="13" t="str">
        <x:v>Industrial / workshop / storage</x:v>
      </x:c>
    </x:row>
    <x:row r="3267" ht="62" customHeight="1">
      <x:c r="A3267" s="13" t="str">
        <x:v>SE2287</x:v>
      </x:c>
      <x:c r="B3267" s="15" t="str">
        <x:v>London</x:v>
      </x:c>
      <x:c r="C3267" s="15" t="str">
        <x:v>Barking</x:v>
      </x:c>
      <x:c r="D3267" s="14"/>
      <x:c r="E3267" s="13" t="str">
        <x:v>Town</x:v>
      </x:c>
      <x:c r="F3267" s="15" t="str">
        <x:v>Standalone premises — Barking</x:v>
      </x:c>
      <x:c r="G3267" s="15" t="str">
        <x:v>Unit 2B, 30 Thames Road, Barking IG11</x:v>
      </x:c>
      <x:c r="H3267" s="13" t="str">
        <x:v>Current</x:v>
      </x:c>
      <x:c r="I3267" s="14" t="n">
        <x:v>4102</x:v>
      </x:c>
      <x:c r="J3267" s="13" t="str">
        <x:f>IF(AND(ISNUMBER(I3267),I3267&gt;0),IF(I3267&lt;=1000,"1–1,000",IF(I3267&lt;=2500,"1,001–2,500",IF(I3267&lt;=5000,"2,501–5,000",IF(I3267&lt;=10000,"5,001–10,000","10,001–15,000")))),"2,501–5,000")</x:f>
        <x:v>2,501–5,000</x:v>
      </x:c>
      <x:c r="K3267" s="16" t="n">
        <x:v>49500</x:v>
      </x:c>
      <x:c r="L3267" s="43" t="n">
        <x:f>IF(AND(ISNUMBER(I3267),I3267&gt;0,ISNUMBER(K3267),K3267&gt;0),K3267/I3267,"n.a.")</x:f>
        <x:v>12.067284251584592</x:v>
      </x:c>
      <x:c r="M3267" s="43"/>
      <x:c r="N3267" s="13" t="str">
        <x:v>Yes</x:v>
      </x:c>
      <x:c r="O3267" s="15" t="str">
        <x:v>Not stated in reviewed card</x:v>
      </x:c>
      <x:c r="P3267" s="15" t="str">
        <x:v>Not stated in reviewed card</x:v>
      </x:c>
      <x:c r="Q3267" s="15" t="str">
        <x:v>Advertised industrial unit with ancillary office accommodation.</x:v>
      </x:c>
      <x:c r="R326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67" s="15" t="str">
        <x:v>https://www.zoopla.co.uk/to-rent/commercial/details/72567074/</x:v>
      </x:c>
      <x:c r="T3267" s="15" t="str"/>
      <x:c r="U3267" s="15" t="str"/>
      <x:c r="V3267" s="15" t="str">
        <x:v>London — Standalone premises — Barking</x:v>
      </x:c>
      <x:c r="W3267" s="15" t="str">
        <x:v>Individual unit ≤15,000 sq ft</x:v>
      </x:c>
      <x:c r="X3267" s="13" t="n">
        <x:f>IF(N3267="Yes",L3267,0)</x:f>
        <x:v>12.067284251584592</x:v>
      </x:c>
      <x:c r="Y3267" s="14" t="n">
        <x:v>1</x:v>
      </x:c>
      <x:c r="Z3267" s="13" t="str">
        <x:v>Industrial / workshop / storage</x:v>
      </x:c>
    </x:row>
    <x:row r="3268" ht="62" customHeight="1">
      <x:c r="A3268" s="13" t="str">
        <x:v>SE2288</x:v>
      </x:c>
      <x:c r="B3268" s="15" t="str">
        <x:v>London</x:v>
      </x:c>
      <x:c r="C3268" s="15" t="str">
        <x:v>Barking</x:v>
      </x:c>
      <x:c r="D3268" s="14"/>
      <x:c r="E3268" s="13" t="str">
        <x:v>Town</x:v>
      </x:c>
      <x:c r="F3268" s="15" t="str">
        <x:v>Standalone premises — Barking</x:v>
      </x:c>
      <x:c r="G3268" s="15" t="str">
        <x:v>Unit 3 Industria Barking, Long Reach Road, Barking IG11</x:v>
      </x:c>
      <x:c r="H3268" s="13" t="str">
        <x:v>Current</x:v>
      </x:c>
      <x:c r="I3268" s="14" t="n">
        <x:v>900</x:v>
      </x:c>
      <x:c r="J3268" s="13" t="str">
        <x:f>IF(AND(ISNUMBER(I3268),I3268&gt;0),IF(I3268&lt;=1000,"1–1,000",IF(I3268&lt;=2500,"1,001–2,500",IF(I3268&lt;=5000,"2,501–5,000",IF(I3268&lt;=10000,"5,001–10,000","10,001–15,000")))),"1–1,000")</x:f>
        <x:v>1–1,000</x:v>
      </x:c>
      <x:c r="K3268" s="16"/>
      <x:c r="L3268" s="43" t="str">
        <x:f>IF(AND(ISNUMBER(I3268),I3268&gt;0,ISNUMBER(K3268),K3268&gt;0),K3268/I3268,"n.a.")</x:f>
        <x:v>n.a.</x:v>
      </x:c>
      <x:c r="M3268" s="43"/>
      <x:c r="N3268" s="13" t="str">
        <x:v>No</x:v>
      </x:c>
      <x:c r="O3268" s="15" t="str">
        <x:v>Not stated in reviewed card</x:v>
      </x:c>
      <x:c r="P3268" s="15" t="str">
        <x:v>Not stated in reviewed card</x:v>
      </x:c>
      <x:c r="Q3268" s="15" t="str">
        <x:v>Advertised industrial unit with warehouse space.</x:v>
      </x:c>
      <x:c r="R326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68" s="15" t="str">
        <x:v>https://www.zoopla.co.uk/to-rent/commercial/details/72438710/</x:v>
      </x:c>
      <x:c r="T3268" s="15" t="str"/>
      <x:c r="U3268" s="15" t="str"/>
      <x:c r="V3268" s="15" t="str">
        <x:v>London — Standalone premises — Barking</x:v>
      </x:c>
      <x:c r="W3268" s="15" t="str">
        <x:v>Individual unit ≤15,000 sq ft</x:v>
      </x:c>
      <x:c r="X3268" s="13" t="n">
        <x:f>IF(N3268="Yes",L3268,0)</x:f>
        <x:v>0</x:v>
      </x:c>
      <x:c r="Y3268" s="14" t="n">
        <x:v>1</x:v>
      </x:c>
      <x:c r="Z3268" s="13" t="str">
        <x:v>Industrial / workshop / storage</x:v>
      </x:c>
    </x:row>
    <x:row r="3269" ht="62" customHeight="1">
      <x:c r="A3269" s="13" t="str">
        <x:v>SE2289</x:v>
      </x:c>
      <x:c r="B3269" s="15" t="str">
        <x:v>London</x:v>
      </x:c>
      <x:c r="C3269" s="15" t="str">
        <x:v>Barking</x:v>
      </x:c>
      <x:c r="D3269" s="14"/>
      <x:c r="E3269" s="13" t="str">
        <x:v>Town</x:v>
      </x:c>
      <x:c r="F3269" s="15" t="str">
        <x:v>Standalone premises — Barking</x:v>
      </x:c>
      <x:c r="G3269" s="15" t="str">
        <x:v>Unit 3, Valor Park, Kingsbridge Road, Barking, Essex IG11</x:v>
      </x:c>
      <x:c r="H3269" s="13" t="str">
        <x:v>Current</x:v>
      </x:c>
      <x:c r="I3269" s="14" t="n">
        <x:v>4629</x:v>
      </x:c>
      <x:c r="J3269" s="13" t="str">
        <x:f>IF(AND(ISNUMBER(I3269),I3269&gt;0),IF(I3269&lt;=1000,"1–1,000",IF(I3269&lt;=2500,"1,001–2,500",IF(I3269&lt;=5000,"2,501–5,000",IF(I3269&lt;=10000,"5,001–10,000","10,001–15,000")))),"2,501–5,000")</x:f>
        <x:v>2,501–5,000</x:v>
      </x:c>
      <x:c r="K3269" s="16" t="n">
        <x:v>115728</x:v>
      </x:c>
      <x:c r="L3269" s="43" t="n">
        <x:f>IF(AND(ISNUMBER(I3269),I3269&gt;0,ISNUMBER(K3269),K3269&gt;0),K3269/I3269,"n.a.")</x:f>
        <x:v>25.000648088139986</x:v>
      </x:c>
      <x:c r="M3269" s="43"/>
      <x:c r="N3269" s="13" t="str">
        <x:v>Yes</x:v>
      </x:c>
      <x:c r="O3269" s="15" t="str">
        <x:v>Not stated in reviewed card</x:v>
      </x:c>
      <x:c r="P3269" s="15" t="str">
        <x:v>Not stated in reviewed card</x:v>
      </x:c>
      <x:c r="Q3269" s="15" t="str">
        <x:v>Advertised industrial unit with refurbished specification.</x:v>
      </x:c>
      <x:c r="R326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69" s="15" t="str">
        <x:v>https://www.zoopla.co.uk/to-rent/commercial/details/64185490/</x:v>
      </x:c>
      <x:c r="T3269" s="15" t="str"/>
      <x:c r="U3269" s="15" t="str"/>
      <x:c r="V3269" s="15" t="str">
        <x:v>London — Standalone premises — Barking</x:v>
      </x:c>
      <x:c r="W3269" s="15" t="str">
        <x:v>Individual unit ≤15,000 sq ft</x:v>
      </x:c>
      <x:c r="X3269" s="13" t="n">
        <x:f>IF(N3269="Yes",L3269,0)</x:f>
        <x:v>25.000648088139986</x:v>
      </x:c>
      <x:c r="Y3269" s="14" t="n">
        <x:v>1</x:v>
      </x:c>
      <x:c r="Z3269" s="13" t="str">
        <x:v>Industrial / workshop / storage</x:v>
      </x:c>
    </x:row>
    <x:row r="3270" ht="62" customHeight="1">
      <x:c r="A3270" s="13" t="str">
        <x:v>SE2290</x:v>
      </x:c>
      <x:c r="B3270" s="15" t="str">
        <x:v>London</x:v>
      </x:c>
      <x:c r="C3270" s="15" t="str">
        <x:v>Barking</x:v>
      </x:c>
      <x:c r="D3270" s="14"/>
      <x:c r="E3270" s="13" t="str">
        <x:v>Town</x:v>
      </x:c>
      <x:c r="F3270" s="15" t="str">
        <x:v>Standalone premises — Barking</x:v>
      </x:c>
      <x:c r="G3270" s="15" t="str">
        <x:v>Unit 31 Industria Barking, Long Reach Road, Barking IG11</x:v>
      </x:c>
      <x:c r="H3270" s="13" t="str">
        <x:v>Current</x:v>
      </x:c>
      <x:c r="I3270" s="14" t="n">
        <x:v>1932</x:v>
      </x:c>
      <x:c r="J3270" s="13" t="str">
        <x:f>IF(AND(ISNUMBER(I3270),I3270&gt;0),IF(I3270&lt;=1000,"1–1,000",IF(I3270&lt;=2500,"1,001–2,500",IF(I3270&lt;=5000,"2,501–5,000",IF(I3270&lt;=10000,"5,001–10,000","10,001–15,000")))),"1,001–2,500")</x:f>
        <x:v>1,001–2,500</x:v>
      </x:c>
      <x:c r="K3270" s="16"/>
      <x:c r="L3270" s="43" t="str">
        <x:f>IF(AND(ISNUMBER(I3270),I3270&gt;0,ISNUMBER(K3270),K3270&gt;0),K3270/I3270,"n.a.")</x:f>
        <x:v>n.a.</x:v>
      </x:c>
      <x:c r="M3270" s="43"/>
      <x:c r="N3270" s="13" t="str">
        <x:v>No</x:v>
      </x:c>
      <x:c r="O3270" s="15" t="str">
        <x:v>Not stated in reviewed card</x:v>
      </x:c>
      <x:c r="P3270" s="15" t="str">
        <x:v>Not stated in reviewed card</x:v>
      </x:c>
      <x:c r="Q3270" s="15" t="str">
        <x:v>Advertised industrial unit with warehouse space.</x:v>
      </x:c>
      <x:c r="R327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0" s="15" t="str">
        <x:v>https://www.zoopla.co.uk/to-rent/commercial/details/72439304/</x:v>
      </x:c>
      <x:c r="T3270" s="15" t="str"/>
      <x:c r="U3270" s="15" t="str"/>
      <x:c r="V3270" s="15" t="str">
        <x:v>London — Standalone premises — Barking</x:v>
      </x:c>
      <x:c r="W3270" s="15" t="str">
        <x:v>Individual unit ≤15,000 sq ft</x:v>
      </x:c>
      <x:c r="X3270" s="13" t="n">
        <x:f>IF(N3270="Yes",L3270,0)</x:f>
        <x:v>0</x:v>
      </x:c>
      <x:c r="Y3270" s="14" t="n">
        <x:v>1</x:v>
      </x:c>
      <x:c r="Z3270" s="13" t="str">
        <x:v>Industrial / workshop / storage</x:v>
      </x:c>
    </x:row>
    <x:row r="3271" ht="62" customHeight="1">
      <x:c r="A3271" s="13" t="str">
        <x:v>SE2291</x:v>
      </x:c>
      <x:c r="B3271" s="15" t="str">
        <x:v>London</x:v>
      </x:c>
      <x:c r="C3271" s="15" t="str">
        <x:v>Barking</x:v>
      </x:c>
      <x:c r="D3271" s="14"/>
      <x:c r="E3271" s="13" t="str">
        <x:v>Town</x:v>
      </x:c>
      <x:c r="F3271" s="15" t="str">
        <x:v>Standalone premises — Barking</x:v>
      </x:c>
      <x:c r="G3271" s="15" t="str">
        <x:v>Unit 32 Industria Barking, Long Reach Road, Barking IG11</x:v>
      </x:c>
      <x:c r="H3271" s="13" t="str">
        <x:v>Current</x:v>
      </x:c>
      <x:c r="I3271" s="14" t="n">
        <x:v>1288</x:v>
      </x:c>
      <x:c r="J3271" s="13" t="str">
        <x:f>IF(AND(ISNUMBER(I3271),I3271&gt;0),IF(I3271&lt;=1000,"1–1,000",IF(I3271&lt;=2500,"1,001–2,500",IF(I3271&lt;=5000,"2,501–5,000",IF(I3271&lt;=10000,"5,001–10,000","10,001–15,000")))),"1,001–2,500")</x:f>
        <x:v>1,001–2,500</x:v>
      </x:c>
      <x:c r="K3271" s="16"/>
      <x:c r="L3271" s="43" t="str">
        <x:f>IF(AND(ISNUMBER(I3271),I3271&gt;0,ISNUMBER(K3271),K3271&gt;0),K3271/I3271,"n.a.")</x:f>
        <x:v>n.a.</x:v>
      </x:c>
      <x:c r="M3271" s="43"/>
      <x:c r="N3271" s="13" t="str">
        <x:v>No</x:v>
      </x:c>
      <x:c r="O3271" s="15" t="str">
        <x:v>Not stated in reviewed card</x:v>
      </x:c>
      <x:c r="P3271" s="15" t="str">
        <x:v>Not stated in reviewed card</x:v>
      </x:c>
      <x:c r="Q3271" s="15" t="str">
        <x:v>Advertised industrial unit with warehouse space.</x:v>
      </x:c>
      <x:c r="R327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1" s="15" t="str">
        <x:v>https://www.zoopla.co.uk/to-rent/commercial/details/72439221/</x:v>
      </x:c>
      <x:c r="T3271" s="15" t="str"/>
      <x:c r="U3271" s="15" t="str"/>
      <x:c r="V3271" s="15" t="str">
        <x:v>London — Standalone premises — Barking</x:v>
      </x:c>
      <x:c r="W3271" s="15" t="str">
        <x:v>Individual unit ≤15,000 sq ft</x:v>
      </x:c>
      <x:c r="X3271" s="13" t="n">
        <x:f>IF(N3271="Yes",L3271,0)</x:f>
        <x:v>0</x:v>
      </x:c>
      <x:c r="Y3271" s="14" t="n">
        <x:v>1</x:v>
      </x:c>
      <x:c r="Z3271" s="13" t="str">
        <x:v>Industrial / workshop / storage</x:v>
      </x:c>
    </x:row>
    <x:row r="3272" ht="62" customHeight="1">
      <x:c r="A3272" s="13" t="str">
        <x:v>SE2292</x:v>
      </x:c>
      <x:c r="B3272" s="15" t="str">
        <x:v>London</x:v>
      </x:c>
      <x:c r="C3272" s="15" t="str">
        <x:v>Barking</x:v>
      </x:c>
      <x:c r="D3272" s="14"/>
      <x:c r="E3272" s="13" t="str">
        <x:v>Town</x:v>
      </x:c>
      <x:c r="F3272" s="15" t="str">
        <x:v>Standalone premises — Barking</x:v>
      </x:c>
      <x:c r="G3272" s="15" t="str">
        <x:v>Unit 33 Industria Barking, Long Reach Road, Barking IG11</x:v>
      </x:c>
      <x:c r="H3272" s="13" t="str">
        <x:v>Current</x:v>
      </x:c>
      <x:c r="I3272" s="14" t="n">
        <x:v>1254</x:v>
      </x:c>
      <x:c r="J3272" s="13" t="str">
        <x:f>IF(AND(ISNUMBER(I3272),I3272&gt;0),IF(I3272&lt;=1000,"1–1,000",IF(I3272&lt;=2500,"1,001–2,500",IF(I3272&lt;=5000,"2,501–5,000",IF(I3272&lt;=10000,"5,001–10,000","10,001–15,000")))),"1,001–2,500")</x:f>
        <x:v>1,001–2,500</x:v>
      </x:c>
      <x:c r="K3272" s="16"/>
      <x:c r="L3272" s="43" t="str">
        <x:f>IF(AND(ISNUMBER(I3272),I3272&gt;0,ISNUMBER(K3272),K3272&gt;0),K3272/I3272,"n.a.")</x:f>
        <x:v>n.a.</x:v>
      </x:c>
      <x:c r="M3272" s="43"/>
      <x:c r="N3272" s="13" t="str">
        <x:v>No</x:v>
      </x:c>
      <x:c r="O3272" s="15" t="str">
        <x:v>Not stated in reviewed card</x:v>
      </x:c>
      <x:c r="P3272" s="15" t="str">
        <x:v>Not stated in reviewed card</x:v>
      </x:c>
      <x:c r="Q3272" s="15" t="str">
        <x:v>Advertised industrial unit with warehouse space.</x:v>
      </x:c>
      <x:c r="R327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2" s="15" t="str">
        <x:v>https://www.zoopla.co.uk/to-rent/commercial/details/72439324/</x:v>
      </x:c>
      <x:c r="T3272" s="15" t="str"/>
      <x:c r="U3272" s="15" t="str"/>
      <x:c r="V3272" s="15" t="str">
        <x:v>London — Standalone premises — Barking</x:v>
      </x:c>
      <x:c r="W3272" s="15" t="str">
        <x:v>Individual unit ≤15,000 sq ft</x:v>
      </x:c>
      <x:c r="X3272" s="13" t="n">
        <x:f>IF(N3272="Yes",L3272,0)</x:f>
        <x:v>0</x:v>
      </x:c>
      <x:c r="Y3272" s="14" t="n">
        <x:v>1</x:v>
      </x:c>
      <x:c r="Z3272" s="13" t="str">
        <x:v>Industrial / workshop / storage</x:v>
      </x:c>
    </x:row>
    <x:row r="3273" ht="62" customHeight="1">
      <x:c r="A3273" s="13" t="str">
        <x:v>SE2293</x:v>
      </x:c>
      <x:c r="B3273" s="15" t="str">
        <x:v>London</x:v>
      </x:c>
      <x:c r="C3273" s="15" t="str">
        <x:v>Barking</x:v>
      </x:c>
      <x:c r="D3273" s="14"/>
      <x:c r="E3273" s="13" t="str">
        <x:v>Town</x:v>
      </x:c>
      <x:c r="F3273" s="15" t="str">
        <x:v>Standalone premises — Barking</x:v>
      </x:c>
      <x:c r="G3273" s="15" t="str">
        <x:v>Unit 34 Industria Barking, Long Reach Road, Barking IG11</x:v>
      </x:c>
      <x:c r="H3273" s="13" t="str">
        <x:v>Current</x:v>
      </x:c>
      <x:c r="I3273" s="14" t="n">
        <x:v>1202</x:v>
      </x:c>
      <x:c r="J3273" s="13" t="str">
        <x:f>IF(AND(ISNUMBER(I3273),I3273&gt;0),IF(I3273&lt;=1000,"1–1,000",IF(I3273&lt;=2500,"1,001–2,500",IF(I3273&lt;=5000,"2,501–5,000",IF(I3273&lt;=10000,"5,001–10,000","10,001–15,000")))),"1,001–2,500")</x:f>
        <x:v>1,001–2,500</x:v>
      </x:c>
      <x:c r="K3273" s="16"/>
      <x:c r="L3273" s="43" t="str">
        <x:f>IF(AND(ISNUMBER(I3273),I3273&gt;0,ISNUMBER(K3273),K3273&gt;0),K3273/I3273,"n.a.")</x:f>
        <x:v>n.a.</x:v>
      </x:c>
      <x:c r="M3273" s="43"/>
      <x:c r="N3273" s="13" t="str">
        <x:v>No</x:v>
      </x:c>
      <x:c r="O3273" s="15" t="str">
        <x:v>Not stated in reviewed card</x:v>
      </x:c>
      <x:c r="P3273" s="15" t="str">
        <x:v>Not stated in reviewed card</x:v>
      </x:c>
      <x:c r="Q3273" s="15" t="str">
        <x:v>Advertised industrial unit with warehouse space.</x:v>
      </x:c>
      <x:c r="R327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3" s="15" t="str">
        <x:v>https://www.zoopla.co.uk/to-rent/commercial/details/72438837/</x:v>
      </x:c>
      <x:c r="T3273" s="15" t="str"/>
      <x:c r="U3273" s="15" t="str"/>
      <x:c r="V3273" s="15" t="str">
        <x:v>London — Standalone premises — Barking</x:v>
      </x:c>
      <x:c r="W3273" s="15" t="str">
        <x:v>Individual unit ≤15,000 sq ft</x:v>
      </x:c>
      <x:c r="X3273" s="13" t="n">
        <x:f>IF(N3273="Yes",L3273,0)</x:f>
        <x:v>0</x:v>
      </x:c>
      <x:c r="Y3273" s="14" t="n">
        <x:v>1</x:v>
      </x:c>
      <x:c r="Z3273" s="13" t="str">
        <x:v>Industrial / workshop / storage</x:v>
      </x:c>
    </x:row>
    <x:row r="3274" ht="62" customHeight="1">
      <x:c r="A3274" s="13" t="str">
        <x:v>SE2294</x:v>
      </x:c>
      <x:c r="B3274" s="15" t="str">
        <x:v>London</x:v>
      </x:c>
      <x:c r="C3274" s="15" t="str">
        <x:v>Barking</x:v>
      </x:c>
      <x:c r="D3274" s="14"/>
      <x:c r="E3274" s="13" t="str">
        <x:v>Town</x:v>
      </x:c>
      <x:c r="F3274" s="15" t="str">
        <x:v>Standalone premises — Barking</x:v>
      </x:c>
      <x:c r="G3274" s="15" t="str">
        <x:v>Unit 35 Industria Barking, Long Reach Road, Barking IG11</x:v>
      </x:c>
      <x:c r="H3274" s="13" t="str">
        <x:v>Current</x:v>
      </x:c>
      <x:c r="I3274" s="14" t="n">
        <x:v>1032</x:v>
      </x:c>
      <x:c r="J3274" s="13" t="str">
        <x:f>IF(AND(ISNUMBER(I3274),I3274&gt;0),IF(I3274&lt;=1000,"1–1,000",IF(I3274&lt;=2500,"1,001–2,500",IF(I3274&lt;=5000,"2,501–5,000",IF(I3274&lt;=10000,"5,001–10,000","10,001–15,000")))),"1,001–2,500")</x:f>
        <x:v>1,001–2,500</x:v>
      </x:c>
      <x:c r="K3274" s="16"/>
      <x:c r="L3274" s="43" t="str">
        <x:f>IF(AND(ISNUMBER(I3274),I3274&gt;0,ISNUMBER(K3274),K3274&gt;0),K3274/I3274,"n.a.")</x:f>
        <x:v>n.a.</x:v>
      </x:c>
      <x:c r="M3274" s="43"/>
      <x:c r="N3274" s="13" t="str">
        <x:v>No</x:v>
      </x:c>
      <x:c r="O3274" s="15" t="str">
        <x:v>Not stated in reviewed card</x:v>
      </x:c>
      <x:c r="P3274" s="15" t="str">
        <x:v>Not stated in reviewed card</x:v>
      </x:c>
      <x:c r="Q3274" s="15" t="str">
        <x:v>Advertised industrial unit with warehouse space.</x:v>
      </x:c>
      <x:c r="R327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4" s="15" t="str">
        <x:v>https://www.zoopla.co.uk/to-rent/commercial/details/72439242/</x:v>
      </x:c>
      <x:c r="T3274" s="15" t="str"/>
      <x:c r="U3274" s="15" t="str"/>
      <x:c r="V3274" s="15" t="str">
        <x:v>London — Standalone premises — Barking</x:v>
      </x:c>
      <x:c r="W3274" s="15" t="str">
        <x:v>Individual unit ≤15,000 sq ft</x:v>
      </x:c>
      <x:c r="X3274" s="13" t="n">
        <x:f>IF(N3274="Yes",L3274,0)</x:f>
        <x:v>0</x:v>
      </x:c>
      <x:c r="Y3274" s="14" t="n">
        <x:v>1</x:v>
      </x:c>
      <x:c r="Z3274" s="13" t="str">
        <x:v>Industrial / workshop / storage</x:v>
      </x:c>
    </x:row>
    <x:row r="3275" ht="62" customHeight="1">
      <x:c r="A3275" s="13" t="str">
        <x:v>SE2295</x:v>
      </x:c>
      <x:c r="B3275" s="15" t="str">
        <x:v>London</x:v>
      </x:c>
      <x:c r="C3275" s="15" t="str">
        <x:v>Barking</x:v>
      </x:c>
      <x:c r="D3275" s="14"/>
      <x:c r="E3275" s="13" t="str">
        <x:v>Town</x:v>
      </x:c>
      <x:c r="F3275" s="15" t="str">
        <x:v>Standalone premises — Barking</x:v>
      </x:c>
      <x:c r="G3275" s="15" t="str">
        <x:v>Unit 37 Industria Barking, Long Reach Road, Barking IG11</x:v>
      </x:c>
      <x:c r="H3275" s="13" t="str">
        <x:v>Current</x:v>
      </x:c>
      <x:c r="I3275" s="14" t="n">
        <x:v>1230</x:v>
      </x:c>
      <x:c r="J3275" s="13" t="str">
        <x:f>IF(AND(ISNUMBER(I3275),I3275&gt;0),IF(I3275&lt;=1000,"1–1,000",IF(I3275&lt;=2500,"1,001–2,500",IF(I3275&lt;=5000,"2,501–5,000",IF(I3275&lt;=10000,"5,001–10,000","10,001–15,000")))),"1,001–2,500")</x:f>
        <x:v>1,001–2,500</x:v>
      </x:c>
      <x:c r="K3275" s="16"/>
      <x:c r="L3275" s="43" t="str">
        <x:f>IF(AND(ISNUMBER(I3275),I3275&gt;0,ISNUMBER(K3275),K3275&gt;0),K3275/I3275,"n.a.")</x:f>
        <x:v>n.a.</x:v>
      </x:c>
      <x:c r="M3275" s="43"/>
      <x:c r="N3275" s="13" t="str">
        <x:v>No</x:v>
      </x:c>
      <x:c r="O3275" s="15" t="str">
        <x:v>Not stated in reviewed card</x:v>
      </x:c>
      <x:c r="P3275" s="15" t="str">
        <x:v>Not stated in reviewed card</x:v>
      </x:c>
      <x:c r="Q3275" s="15" t="str">
        <x:v>Advertised industrial unit with warehouse space.</x:v>
      </x:c>
      <x:c r="R327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5" s="15" t="str">
        <x:v>https://www.zoopla.co.uk/to-rent/commercial/details/72439394/</x:v>
      </x:c>
      <x:c r="T3275" s="15" t="str"/>
      <x:c r="U3275" s="15" t="str"/>
      <x:c r="V3275" s="15" t="str">
        <x:v>London — Standalone premises — Barking</x:v>
      </x:c>
      <x:c r="W3275" s="15" t="str">
        <x:v>Individual unit ≤15,000 sq ft</x:v>
      </x:c>
      <x:c r="X3275" s="13" t="n">
        <x:f>IF(N3275="Yes",L3275,0)</x:f>
        <x:v>0</x:v>
      </x:c>
      <x:c r="Y3275" s="14" t="n">
        <x:v>1</x:v>
      </x:c>
      <x:c r="Z3275" s="13" t="str">
        <x:v>Industrial / workshop / storage</x:v>
      </x:c>
    </x:row>
    <x:row r="3276" ht="62" customHeight="1">
      <x:c r="A3276" s="13" t="str">
        <x:v>SE2296</x:v>
      </x:c>
      <x:c r="B3276" s="15" t="str">
        <x:v>London</x:v>
      </x:c>
      <x:c r="C3276" s="15" t="str">
        <x:v>Barking</x:v>
      </x:c>
      <x:c r="D3276" s="14"/>
      <x:c r="E3276" s="13" t="str">
        <x:v>Town</x:v>
      </x:c>
      <x:c r="F3276" s="15" t="str">
        <x:v>Standalone premises — Barking</x:v>
      </x:c>
      <x:c r="G3276" s="15" t="str">
        <x:v>Unit 38 Industria Barking, Long Reach Road, Barking IG11</x:v>
      </x:c>
      <x:c r="H3276" s="13" t="str">
        <x:v>Current</x:v>
      </x:c>
      <x:c r="I3276" s="14" t="n">
        <x:v>2097</x:v>
      </x:c>
      <x:c r="J3276" s="13" t="str">
        <x:f>IF(AND(ISNUMBER(I3276),I3276&gt;0),IF(I3276&lt;=1000,"1–1,000",IF(I3276&lt;=2500,"1,001–2,500",IF(I3276&lt;=5000,"2,501–5,000",IF(I3276&lt;=10000,"5,001–10,000","10,001–15,000")))),"1,001–2,500")</x:f>
        <x:v>1,001–2,500</x:v>
      </x:c>
      <x:c r="K3276" s="16"/>
      <x:c r="L3276" s="43" t="str">
        <x:f>IF(AND(ISNUMBER(I3276),I3276&gt;0,ISNUMBER(K3276),K3276&gt;0),K3276/I3276,"n.a.")</x:f>
        <x:v>n.a.</x:v>
      </x:c>
      <x:c r="M3276" s="43"/>
      <x:c r="N3276" s="13" t="str">
        <x:v>No</x:v>
      </x:c>
      <x:c r="O3276" s="15" t="str">
        <x:v>Not stated in reviewed card</x:v>
      </x:c>
      <x:c r="P3276" s="15" t="str">
        <x:v>Not stated in reviewed card</x:v>
      </x:c>
      <x:c r="Q3276" s="15" t="str">
        <x:v>Advertised industrial unit with warehouse space.</x:v>
      </x:c>
      <x:c r="R327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6" s="15" t="str">
        <x:v>https://www.zoopla.co.uk/to-rent/commercial/details/72439437/</x:v>
      </x:c>
      <x:c r="T3276" s="15" t="str"/>
      <x:c r="U3276" s="15" t="str"/>
      <x:c r="V3276" s="15" t="str">
        <x:v>London — Standalone premises — Barking</x:v>
      </x:c>
      <x:c r="W3276" s="15" t="str">
        <x:v>Individual unit ≤15,000 sq ft</x:v>
      </x:c>
      <x:c r="X3276" s="13" t="n">
        <x:f>IF(N3276="Yes",L3276,0)</x:f>
        <x:v>0</x:v>
      </x:c>
      <x:c r="Y3276" s="14" t="n">
        <x:v>1</x:v>
      </x:c>
      <x:c r="Z3276" s="13" t="str">
        <x:v>Industrial / workshop / storage</x:v>
      </x:c>
    </x:row>
    <x:row r="3277" ht="62" customHeight="1">
      <x:c r="A3277" s="13" t="str">
        <x:v>SE2297</x:v>
      </x:c>
      <x:c r="B3277" s="15" t="str">
        <x:v>London</x:v>
      </x:c>
      <x:c r="C3277" s="15" t="str">
        <x:v>Barking</x:v>
      </x:c>
      <x:c r="D3277" s="14"/>
      <x:c r="E3277" s="13" t="str">
        <x:v>Town</x:v>
      </x:c>
      <x:c r="F3277" s="15" t="str">
        <x:v>Standalone premises — Barking</x:v>
      </x:c>
      <x:c r="G3277" s="15" t="str">
        <x:v>Unit 40 Industria Barking, Long Reach Road, Barking IG11</x:v>
      </x:c>
      <x:c r="H3277" s="13" t="str">
        <x:v>Current</x:v>
      </x:c>
      <x:c r="I3277" s="14" t="n">
        <x:v>839</x:v>
      </x:c>
      <x:c r="J3277" s="13" t="str">
        <x:f>IF(AND(ISNUMBER(I3277),I3277&gt;0),IF(I3277&lt;=1000,"1–1,000",IF(I3277&lt;=2500,"1,001–2,500",IF(I3277&lt;=5000,"2,501–5,000",IF(I3277&lt;=10000,"5,001–10,000","10,001–15,000")))),"1–1,000")</x:f>
        <x:v>1–1,000</x:v>
      </x:c>
      <x:c r="K3277" s="16"/>
      <x:c r="L3277" s="43" t="str">
        <x:f>IF(AND(ISNUMBER(I3277),I3277&gt;0,ISNUMBER(K3277),K3277&gt;0),K3277/I3277,"n.a.")</x:f>
        <x:v>n.a.</x:v>
      </x:c>
      <x:c r="M3277" s="43"/>
      <x:c r="N3277" s="13" t="str">
        <x:v>No</x:v>
      </x:c>
      <x:c r="O3277" s="15" t="str">
        <x:v>Not stated in reviewed card</x:v>
      </x:c>
      <x:c r="P3277" s="15" t="str">
        <x:v>Not stated in reviewed card</x:v>
      </x:c>
      <x:c r="Q3277" s="15" t="str">
        <x:v>Advertised industrial unit with warehouse space.</x:v>
      </x:c>
      <x:c r="R327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7" s="15" t="str">
        <x:v>https://www.zoopla.co.uk/to-rent/commercial/details/72438765/</x:v>
      </x:c>
      <x:c r="T3277" s="15" t="str"/>
      <x:c r="U3277" s="15" t="str"/>
      <x:c r="V3277" s="15" t="str">
        <x:v>London — Standalone premises — Barking</x:v>
      </x:c>
      <x:c r="W3277" s="15" t="str">
        <x:v>Individual unit ≤15,000 sq ft</x:v>
      </x:c>
      <x:c r="X3277" s="13" t="n">
        <x:f>IF(N3277="Yes",L3277,0)</x:f>
        <x:v>0</x:v>
      </x:c>
      <x:c r="Y3277" s="14" t="n">
        <x:v>1</x:v>
      </x:c>
      <x:c r="Z3277" s="13" t="str">
        <x:v>Industrial / workshop / storage</x:v>
      </x:c>
    </x:row>
    <x:row r="3278" ht="62" customHeight="1">
      <x:c r="A3278" s="13" t="str">
        <x:v>SE2298</x:v>
      </x:c>
      <x:c r="B3278" s="15" t="str">
        <x:v>London</x:v>
      </x:c>
      <x:c r="C3278" s="15" t="str">
        <x:v>Barking</x:v>
      </x:c>
      <x:c r="D3278" s="14"/>
      <x:c r="E3278" s="13" t="str">
        <x:v>Town</x:v>
      </x:c>
      <x:c r="F3278" s="15" t="str">
        <x:v>Standalone premises — Barking</x:v>
      </x:c>
      <x:c r="G3278" s="15" t="str">
        <x:v>Unit 41 Industria Barking, Long Reach Road, Barking IG11</x:v>
      </x:c>
      <x:c r="H3278" s="13" t="str">
        <x:v>Current</x:v>
      </x:c>
      <x:c r="I3278" s="14" t="n">
        <x:v>845</x:v>
      </x:c>
      <x:c r="J3278" s="13" t="str">
        <x:f>IF(AND(ISNUMBER(I3278),I3278&gt;0),IF(I3278&lt;=1000,"1–1,000",IF(I3278&lt;=2500,"1,001–2,500",IF(I3278&lt;=5000,"2,501–5,000",IF(I3278&lt;=10000,"5,001–10,000","10,001–15,000")))),"1–1,000")</x:f>
        <x:v>1–1,000</x:v>
      </x:c>
      <x:c r="K3278" s="16"/>
      <x:c r="L3278" s="43" t="str">
        <x:f>IF(AND(ISNUMBER(I3278),I3278&gt;0,ISNUMBER(K3278),K3278&gt;0),K3278/I3278,"n.a.")</x:f>
        <x:v>n.a.</x:v>
      </x:c>
      <x:c r="M3278" s="43"/>
      <x:c r="N3278" s="13" t="str">
        <x:v>No</x:v>
      </x:c>
      <x:c r="O3278" s="15" t="str">
        <x:v>Not stated in reviewed card</x:v>
      </x:c>
      <x:c r="P3278" s="15" t="str">
        <x:v>Not stated in reviewed card</x:v>
      </x:c>
      <x:c r="Q3278" s="15" t="str">
        <x:v>Advertised industrial unit with warehouse space.</x:v>
      </x:c>
      <x:c r="R327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8" s="15" t="str">
        <x:v>https://www.zoopla.co.uk/to-rent/commercial/details/72438787/</x:v>
      </x:c>
      <x:c r="T3278" s="15" t="str"/>
      <x:c r="U3278" s="15" t="str"/>
      <x:c r="V3278" s="15" t="str">
        <x:v>London — Standalone premises — Barking</x:v>
      </x:c>
      <x:c r="W3278" s="15" t="str">
        <x:v>Individual unit ≤15,000 sq ft</x:v>
      </x:c>
      <x:c r="X3278" s="13" t="n">
        <x:f>IF(N3278="Yes",L3278,0)</x:f>
        <x:v>0</x:v>
      </x:c>
      <x:c r="Y3278" s="14" t="n">
        <x:v>1</x:v>
      </x:c>
      <x:c r="Z3278" s="13" t="str">
        <x:v>Industrial / workshop / storage</x:v>
      </x:c>
    </x:row>
    <x:row r="3279" ht="62" customHeight="1">
      <x:c r="A3279" s="13" t="str">
        <x:v>SE2299</x:v>
      </x:c>
      <x:c r="B3279" s="15" t="str">
        <x:v>London</x:v>
      </x:c>
      <x:c r="C3279" s="15" t="str">
        <x:v>Barking</x:v>
      </x:c>
      <x:c r="D3279" s="14"/>
      <x:c r="E3279" s="13" t="str">
        <x:v>Town</x:v>
      </x:c>
      <x:c r="F3279" s="15" t="str">
        <x:v>Standalone premises — Barking</x:v>
      </x:c>
      <x:c r="G3279" s="15" t="str">
        <x:v>Unit 5, Portland Commercial Estate, Ripple Road, Barking IG11</x:v>
      </x:c>
      <x:c r="H3279" s="13" t="str">
        <x:v>Current</x:v>
      </x:c>
      <x:c r="I3279" s="14" t="n">
        <x:v>10660</x:v>
      </x:c>
      <x:c r="J3279" s="13" t="str">
        <x:f>IF(AND(ISNUMBER(I3279),I3279&gt;0),IF(I3279&lt;=1000,"1–1,000",IF(I3279&lt;=2500,"1,001–2,500",IF(I3279&lt;=5000,"2,501–5,000",IF(I3279&lt;=10000,"5,001–10,000","10,001–15,000")))),"10,001–15,000")</x:f>
        <x:v>10,001–15,000</x:v>
      </x:c>
      <x:c r="K3279" s="16"/>
      <x:c r="L3279" s="43" t="str">
        <x:f>IF(AND(ISNUMBER(I3279),I3279&gt;0,ISNUMBER(K3279),K3279&gt;0),K3279/I3279,"n.a.")</x:f>
        <x:v>n.a.</x:v>
      </x:c>
      <x:c r="M3279" s="43"/>
      <x:c r="N3279" s="13" t="str">
        <x:v>No</x:v>
      </x:c>
      <x:c r="O3279" s="15" t="str">
        <x:v>Not stated in reviewed card</x:v>
      </x:c>
      <x:c r="P3279" s="15" t="str">
        <x:v>Not stated in reviewed card</x:v>
      </x:c>
      <x:c r="Q3279" s="15" t="str">
        <x:v>Advertised industrial unit with warehouse space.</x:v>
      </x:c>
      <x:c r="R327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79" s="15" t="str">
        <x:v>https://www.zoopla.co.uk/to-rent/commercial/details/72410838/</x:v>
      </x:c>
      <x:c r="T3279" s="15" t="str"/>
      <x:c r="U3279" s="15" t="str"/>
      <x:c r="V3279" s="15" t="str">
        <x:v>London — Standalone premises — Barking</x:v>
      </x:c>
      <x:c r="W3279" s="15" t="str">
        <x:v>Individual unit ≤15,000 sq ft</x:v>
      </x:c>
      <x:c r="X3279" s="13" t="n">
        <x:f>IF(N3279="Yes",L3279,0)</x:f>
        <x:v>0</x:v>
      </x:c>
      <x:c r="Y3279" s="14" t="n">
        <x:v>1</x:v>
      </x:c>
      <x:c r="Z3279" s="13" t="str">
        <x:v>Industrial / workshop / storage</x:v>
      </x:c>
    </x:row>
    <x:row r="3280" ht="62" customHeight="1">
      <x:c r="A3280" s="13" t="str">
        <x:v>SE2300</x:v>
      </x:c>
      <x:c r="B3280" s="15" t="str">
        <x:v>London</x:v>
      </x:c>
      <x:c r="C3280" s="15" t="str">
        <x:v>Barking</x:v>
      </x:c>
      <x:c r="D3280" s="14"/>
      <x:c r="E3280" s="13" t="str">
        <x:v>Town</x:v>
      </x:c>
      <x:c r="F3280" s="15" t="str">
        <x:v>Standalone premises — Barking</x:v>
      </x:c>
      <x:c r="G3280" s="15" t="str">
        <x:v>Unit 7 Industria Barking, Long Reach Road, Barking IG11</x:v>
      </x:c>
      <x:c r="H3280" s="13" t="str">
        <x:v>Current</x:v>
      </x:c>
      <x:c r="I3280" s="14" t="n">
        <x:v>4997</x:v>
      </x:c>
      <x:c r="J3280" s="13" t="str">
        <x:f>IF(AND(ISNUMBER(I3280),I3280&gt;0),IF(I3280&lt;=1000,"1–1,000",IF(I3280&lt;=2500,"1,001–2,500",IF(I3280&lt;=5000,"2,501–5,000",IF(I3280&lt;=10000,"5,001–10,000","10,001–15,000")))),"2,501–5,000")</x:f>
        <x:v>2,501–5,000</x:v>
      </x:c>
      <x:c r="K3280" s="16"/>
      <x:c r="L3280" s="43" t="str">
        <x:f>IF(AND(ISNUMBER(I3280),I3280&gt;0,ISNUMBER(K3280),K3280&gt;0),K3280/I3280,"n.a.")</x:f>
        <x:v>n.a.</x:v>
      </x:c>
      <x:c r="M3280" s="43"/>
      <x:c r="N3280" s="13" t="str">
        <x:v>No</x:v>
      </x:c>
      <x:c r="O3280" s="15" t="str">
        <x:v>Not stated in reviewed card</x:v>
      </x:c>
      <x:c r="P3280" s="15" t="str">
        <x:v>Not stated in reviewed card</x:v>
      </x:c>
      <x:c r="Q3280" s="15" t="str">
        <x:v>Advertised industrial unit with warehouse space.</x:v>
      </x:c>
      <x:c r="R328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0" s="15" t="str">
        <x:v>https://www.zoopla.co.uk/to-rent/commercial/details/72439028/</x:v>
      </x:c>
      <x:c r="T3280" s="15" t="str"/>
      <x:c r="U3280" s="15" t="str"/>
      <x:c r="V3280" s="15" t="str">
        <x:v>London — Standalone premises — Barking</x:v>
      </x:c>
      <x:c r="W3280" s="15" t="str">
        <x:v>Individual unit ≤15,000 sq ft</x:v>
      </x:c>
      <x:c r="X3280" s="13" t="n">
        <x:f>IF(N3280="Yes",L3280,0)</x:f>
        <x:v>0</x:v>
      </x:c>
      <x:c r="Y3280" s="14" t="n">
        <x:v>1</x:v>
      </x:c>
      <x:c r="Z3280" s="13" t="str">
        <x:v>Industrial / workshop / storage</x:v>
      </x:c>
    </x:row>
    <x:row r="3281" ht="62" customHeight="1">
      <x:c r="A3281" s="13" t="str">
        <x:v>SE2301</x:v>
      </x:c>
      <x:c r="B3281" s="15" t="str">
        <x:v>London</x:v>
      </x:c>
      <x:c r="C3281" s="15" t="str">
        <x:v>Barking</x:v>
      </x:c>
      <x:c r="D3281" s="14"/>
      <x:c r="E3281" s="13" t="str">
        <x:v>Town</x:v>
      </x:c>
      <x:c r="F3281" s="15" t="str">
        <x:v>Standalone premises — Barking</x:v>
      </x:c>
      <x:c r="G3281" s="15" t="str">
        <x:v>Unit 7A Valor Park, East Circular, Gascoigne Road, Barking, Essex IG11</x:v>
      </x:c>
      <x:c r="H3281" s="13" t="str">
        <x:v>Current</x:v>
      </x:c>
      <x:c r="I3281" s="14" t="n">
        <x:v>10678</x:v>
      </x:c>
      <x:c r="J3281" s="13" t="str">
        <x:f>IF(AND(ISNUMBER(I3281),I3281&gt;0),IF(I3281&lt;=1000,"1–1,000",IF(I3281&lt;=2500,"1,001–2,500",IF(I3281&lt;=5000,"2,501–5,000",IF(I3281&lt;=10000,"5,001–10,000","10,001–15,000")))),"10,001–15,000")</x:f>
        <x:v>10,001–15,000</x:v>
      </x:c>
      <x:c r="K3281" s="16" t="n">
        <x:v>298980</x:v>
      </x:c>
      <x:c r="L3281" s="43" t="n">
        <x:f>IF(AND(ISNUMBER(I3281),I3281&gt;0,ISNUMBER(K3281),K3281&gt;0),K3281/I3281,"n.a.")</x:f>
        <x:v>27.999625398014608</x:v>
      </x:c>
      <x:c r="M3281" s="43"/>
      <x:c r="N3281" s="13" t="str">
        <x:v>Yes</x:v>
      </x:c>
      <x:c r="O3281" s="15" t="str">
        <x:v>Not stated in reviewed card</x:v>
      </x:c>
      <x:c r="P3281" s="15" t="str">
        <x:v>Not stated in reviewed card</x:v>
      </x:c>
      <x:c r="Q3281" s="15" t="str">
        <x:v>Advertised industrial unit with warehouse space, refurbished specification.</x:v>
      </x:c>
      <x:c r="R328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81" s="15" t="str">
        <x:v>https://www.zoopla.co.uk/to-rent/commercial/details/62380273/</x:v>
      </x:c>
      <x:c r="T3281" s="15" t="str"/>
      <x:c r="U3281" s="15" t="str"/>
      <x:c r="V3281" s="15" t="str">
        <x:v>London — Standalone premises — Barking</x:v>
      </x:c>
      <x:c r="W3281" s="15" t="str">
        <x:v>Individual unit ≤15,000 sq ft</x:v>
      </x:c>
      <x:c r="X3281" s="13" t="n">
        <x:f>IF(N3281="Yes",L3281,0)</x:f>
        <x:v>27.999625398014608</x:v>
      </x:c>
      <x:c r="Y3281" s="14" t="n">
        <x:v>1</x:v>
      </x:c>
      <x:c r="Z3281" s="13" t="str">
        <x:v>Industrial / workshop / storage</x:v>
      </x:c>
    </x:row>
    <x:row r="3282" ht="62" customHeight="1">
      <x:c r="A3282" s="13" t="str">
        <x:v>SE2302</x:v>
      </x:c>
      <x:c r="B3282" s="15" t="str">
        <x:v>London</x:v>
      </x:c>
      <x:c r="C3282" s="15" t="str">
        <x:v>Barking</x:v>
      </x:c>
      <x:c r="D3282" s="14"/>
      <x:c r="E3282" s="13" t="str">
        <x:v>Town</x:v>
      </x:c>
      <x:c r="F3282" s="15" t="str">
        <x:v>Standalone premises — Barking</x:v>
      </x:c>
      <x:c r="G3282" s="15" t="str">
        <x:v>Unit 7B Valor Park, East Circular, Gascoigne Road, Barking, Essex IG11</x:v>
      </x:c>
      <x:c r="H3282" s="13" t="str">
        <x:v>Current</x:v>
      </x:c>
      <x:c r="I3282" s="14" t="n">
        <x:v>10732</x:v>
      </x:c>
      <x:c r="J3282" s="13" t="str">
        <x:f>IF(AND(ISNUMBER(I3282),I3282&gt;0),IF(I3282&lt;=1000,"1–1,000",IF(I3282&lt;=2500,"1,001–2,500",IF(I3282&lt;=5000,"2,501–5,000",IF(I3282&lt;=10000,"5,001–10,000","10,001–15,000")))),"10,001–15,000")</x:f>
        <x:v>10,001–15,000</x:v>
      </x:c>
      <x:c r="K3282" s="16" t="n">
        <x:v>300492</x:v>
      </x:c>
      <x:c r="L3282" s="43" t="n">
        <x:f>IF(AND(ISNUMBER(I3282),I3282&gt;0,ISNUMBER(K3282),K3282&gt;0),K3282/I3282,"n.a.")</x:f>
        <x:v>27.999627282892284</x:v>
      </x:c>
      <x:c r="M3282" s="43"/>
      <x:c r="N3282" s="13" t="str">
        <x:v>Yes</x:v>
      </x:c>
      <x:c r="O3282" s="15" t="str">
        <x:v>Not stated in reviewed card</x:v>
      </x:c>
      <x:c r="P3282" s="15" t="str">
        <x:v>Not stated in reviewed card</x:v>
      </x:c>
      <x:c r="Q3282" s="15" t="str">
        <x:v>Advertised industrial unit with warehouse space, refurbished specification.</x:v>
      </x:c>
      <x:c r="R328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82" s="15" t="str">
        <x:v>https://www.zoopla.co.uk/to-rent/commercial/details/62380284/</x:v>
      </x:c>
      <x:c r="T3282" s="15" t="str"/>
      <x:c r="U3282" s="15" t="str"/>
      <x:c r="V3282" s="15" t="str">
        <x:v>London — Standalone premises — Barking</x:v>
      </x:c>
      <x:c r="W3282" s="15" t="str">
        <x:v>Individual unit ≤15,000 sq ft</x:v>
      </x:c>
      <x:c r="X3282" s="13" t="n">
        <x:f>IF(N3282="Yes",L3282,0)</x:f>
        <x:v>27.999627282892284</x:v>
      </x:c>
      <x:c r="Y3282" s="14" t="n">
        <x:v>1</x:v>
      </x:c>
      <x:c r="Z3282" s="13" t="str">
        <x:v>Industrial / workshop / storage</x:v>
      </x:c>
    </x:row>
    <x:row r="3283" ht="62" customHeight="1">
      <x:c r="A3283" s="13" t="str">
        <x:v>SE2303</x:v>
      </x:c>
      <x:c r="B3283" s="15" t="str">
        <x:v>London</x:v>
      </x:c>
      <x:c r="C3283" s="15" t="str">
        <x:v>Barking</x:v>
      </x:c>
      <x:c r="D3283" s="14"/>
      <x:c r="E3283" s="13" t="str">
        <x:v>Town</x:v>
      </x:c>
      <x:c r="F3283" s="15" t="str">
        <x:v>Standalone premises — Barking</x:v>
      </x:c>
      <x:c r="G3283" s="15" t="str">
        <x:v>Unit 8 Industria Barking, Long Reach Road, Barking IG11</x:v>
      </x:c>
      <x:c r="H3283" s="13" t="str">
        <x:v>Current</x:v>
      </x:c>
      <x:c r="I3283" s="14" t="n">
        <x:v>5217</x:v>
      </x:c>
      <x:c r="J3283" s="13" t="str">
        <x:f>IF(AND(ISNUMBER(I3283),I3283&gt;0),IF(I3283&lt;=1000,"1–1,000",IF(I3283&lt;=2500,"1,001–2,500",IF(I3283&lt;=5000,"2,501–5,000",IF(I3283&lt;=10000,"5,001–10,000","10,001–15,000")))),"5,001–10,000")</x:f>
        <x:v>5,001–10,000</x:v>
      </x:c>
      <x:c r="K3283" s="16"/>
      <x:c r="L3283" s="43" t="str">
        <x:f>IF(AND(ISNUMBER(I3283),I3283&gt;0,ISNUMBER(K3283),K3283&gt;0),K3283/I3283,"n.a.")</x:f>
        <x:v>n.a.</x:v>
      </x:c>
      <x:c r="M3283" s="43"/>
      <x:c r="N3283" s="13" t="str">
        <x:v>No</x:v>
      </x:c>
      <x:c r="O3283" s="15" t="str">
        <x:v>Not stated in reviewed card</x:v>
      </x:c>
      <x:c r="P3283" s="15" t="str">
        <x:v>Not stated in reviewed card</x:v>
      </x:c>
      <x:c r="Q3283" s="15" t="str">
        <x:v>Advertised industrial unit with warehouse space.</x:v>
      </x:c>
      <x:c r="R328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3" s="15" t="str">
        <x:v>https://www.zoopla.co.uk/to-rent/commercial/details/72439195/</x:v>
      </x:c>
      <x:c r="T3283" s="15" t="str"/>
      <x:c r="U3283" s="15" t="str"/>
      <x:c r="V3283" s="15" t="str">
        <x:v>London — Standalone premises — Barking</x:v>
      </x:c>
      <x:c r="W3283" s="15" t="str">
        <x:v>Individual unit ≤15,000 sq ft</x:v>
      </x:c>
      <x:c r="X3283" s="13" t="n">
        <x:f>IF(N3283="Yes",L3283,0)</x:f>
        <x:v>0</x:v>
      </x:c>
      <x:c r="Y3283" s="14" t="n">
        <x:v>1</x:v>
      </x:c>
      <x:c r="Z3283" s="13" t="str">
        <x:v>Industrial / workshop / storage</x:v>
      </x:c>
    </x:row>
    <x:row r="3284" ht="62" customHeight="1">
      <x:c r="A3284" s="13" t="str">
        <x:v>SE2304</x:v>
      </x:c>
      <x:c r="B3284" s="15" t="str">
        <x:v>London</x:v>
      </x:c>
      <x:c r="C3284" s="15" t="str">
        <x:v>Barking</x:v>
      </x:c>
      <x:c r="D3284" s="14"/>
      <x:c r="E3284" s="13" t="str">
        <x:v>Town</x:v>
      </x:c>
      <x:c r="F3284" s="15" t="str">
        <x:v>Standalone premises — Barking</x:v>
      </x:c>
      <x:c r="G3284" s="15" t="str">
        <x:v>Unit 9 Industria Barking, Long Reach Road, Barking IG11</x:v>
      </x:c>
      <x:c r="H3284" s="13" t="str">
        <x:v>Current</x:v>
      </x:c>
      <x:c r="I3284" s="14" t="n">
        <x:v>4841</x:v>
      </x:c>
      <x:c r="J3284" s="13" t="str">
        <x:f>IF(AND(ISNUMBER(I3284),I3284&gt;0),IF(I3284&lt;=1000,"1–1,000",IF(I3284&lt;=2500,"1,001–2,500",IF(I3284&lt;=5000,"2,501–5,000",IF(I3284&lt;=10000,"5,001–10,000","10,001–15,000")))),"2,501–5,000")</x:f>
        <x:v>2,501–5,000</x:v>
      </x:c>
      <x:c r="K3284" s="16"/>
      <x:c r="L3284" s="43" t="str">
        <x:f>IF(AND(ISNUMBER(I3284),I3284&gt;0,ISNUMBER(K3284),K3284&gt;0),K3284/I3284,"n.a.")</x:f>
        <x:v>n.a.</x:v>
      </x:c>
      <x:c r="M3284" s="43"/>
      <x:c r="N3284" s="13" t="str">
        <x:v>No</x:v>
      </x:c>
      <x:c r="O3284" s="15" t="str">
        <x:v>Not stated in reviewed card</x:v>
      </x:c>
      <x:c r="P3284" s="15" t="str">
        <x:v>Not stated in reviewed card</x:v>
      </x:c>
      <x:c r="Q3284" s="15" t="str">
        <x:v>Advertised industrial unit with warehouse space.</x:v>
      </x:c>
      <x:c r="R328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4" s="15" t="str">
        <x:v>https://www.zoopla.co.uk/to-rent/commercial/details/72439511/</x:v>
      </x:c>
      <x:c r="T3284" s="15" t="str"/>
      <x:c r="U3284" s="15" t="str"/>
      <x:c r="V3284" s="15" t="str">
        <x:v>London — Standalone premises — Barking</x:v>
      </x:c>
      <x:c r="W3284" s="15" t="str">
        <x:v>Individual unit ≤15,000 sq ft</x:v>
      </x:c>
      <x:c r="X3284" s="13" t="n">
        <x:f>IF(N3284="Yes",L3284,0)</x:f>
        <x:v>0</x:v>
      </x:c>
      <x:c r="Y3284" s="14" t="n">
        <x:v>1</x:v>
      </x:c>
      <x:c r="Z3284" s="13" t="str">
        <x:v>Industrial / workshop / storage</x:v>
      </x:c>
    </x:row>
    <x:row r="3285" ht="75" customHeight="1">
      <x:c r="A3285" s="13" t="str">
        <x:v>SE2305</x:v>
      </x:c>
      <x:c r="B3285" s="15" t="str">
        <x:v>London</x:v>
      </x:c>
      <x:c r="C3285" s="15" t="str">
        <x:v>Barking</x:v>
      </x:c>
      <x:c r="D3285" s="14"/>
      <x:c r="E3285" s="13" t="str">
        <x:v>Town</x:v>
      </x:c>
      <x:c r="F3285" s="15" t="str">
        <x:v>Standalone premises — Barking</x:v>
      </x:c>
      <x:c r="G3285" s="15" t="str">
        <x:v>Units 1-2, 75 River Road, Barking, Barking IG11</x:v>
      </x:c>
      <x:c r="H3285" s="13" t="str">
        <x:v>Current</x:v>
      </x:c>
      <x:c r="I3285" s="14" t="n">
        <x:v>11995</x:v>
      </x:c>
      <x:c r="J3285" s="13" t="str">
        <x:f>IF(AND(ISNUMBER(I3285),I3285&gt;0),IF(I3285&lt;=1000,"1–1,000",IF(I3285&lt;=2500,"1,001–2,500",IF(I3285&lt;=5000,"2,501–5,000",IF(I3285&lt;=10000,"5,001–10,000","10,001–15,000")))),"10,001–15,000")</x:f>
        <x:v>10,001–15,000</x:v>
      </x:c>
      <x:c r="K3285" s="16" t="n">
        <x:v>221904</x:v>
      </x:c>
      <x:c r="L3285" s="43" t="n">
        <x:f>IF(AND(ISNUMBER(I3285),I3285&gt;0,ISNUMBER(K3285),K3285&gt;0),K3285/I3285,"n.a.")</x:f>
        <x:v>18.499708211754896</x:v>
      </x:c>
      <x:c r="M3285" s="43"/>
      <x:c r="N3285" s="13" t="str">
        <x:v>Yes</x:v>
      </x:c>
      <x:c r="O3285" s="15" t="str">
        <x:v>Not stated in reviewed card</x:v>
      </x:c>
      <x:c r="P3285" s="15" t="str">
        <x:v>Not stated in reviewed card</x:v>
      </x:c>
      <x:c r="Q3285" s="15" t="str">
        <x:v>Advertised industrial unit with warehouse space.</x:v>
      </x:c>
      <x:c r="R3285"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85" s="15" t="str">
        <x:v>https://www.zoopla.co.uk/to-rent/commercial/details/69840674/</x:v>
      </x:c>
      <x:c r="T3285" s="15" t="str"/>
      <x:c r="U3285" s="15" t="str"/>
      <x:c r="V3285" s="15" t="str">
        <x:v>London — Standalone premises — Barking</x:v>
      </x:c>
      <x:c r="W3285" s="15" t="str">
        <x:v>Individual unit ≤15,000 sq ft</x:v>
      </x:c>
      <x:c r="X3285" s="13" t="n">
        <x:f>IF(N3285="Yes",L3285,0)</x:f>
        <x:v>18.499708211754896</x:v>
      </x:c>
      <x:c r="Y3285" s="14" t="n">
        <x:v>1</x:v>
      </x:c>
      <x:c r="Z3285" s="13" t="str">
        <x:v>Industrial / workshop / storage</x:v>
      </x:c>
    </x:row>
    <x:row r="3286" ht="62" customHeight="1">
      <x:c r="A3286" s="13" t="str">
        <x:v>SE2306</x:v>
      </x:c>
      <x:c r="B3286" s="15" t="str">
        <x:v>London</x:v>
      </x:c>
      <x:c r="C3286" s="15" t="str">
        <x:v>Barking</x:v>
      </x:c>
      <x:c r="D3286" s="14"/>
      <x:c r="E3286" s="13" t="str">
        <x:v>Town</x:v>
      </x:c>
      <x:c r="F3286" s="15" t="str">
        <x:v>Standalone premises — Barking</x:v>
      </x:c>
      <x:c r="G3286" s="15" t="str">
        <x:v>Unt 44 Industria Barking, Long Reach Road, Barking IG11</x:v>
      </x:c>
      <x:c r="H3286" s="13" t="str">
        <x:v>Current</x:v>
      </x:c>
      <x:c r="I3286" s="14" t="n">
        <x:v>858</x:v>
      </x:c>
      <x:c r="J3286" s="13" t="str">
        <x:f>IF(AND(ISNUMBER(I3286),I3286&gt;0),IF(I3286&lt;=1000,"1–1,000",IF(I3286&lt;=2500,"1,001–2,500",IF(I3286&lt;=5000,"2,501–5,000",IF(I3286&lt;=10000,"5,001–10,000","10,001–15,000")))),"1–1,000")</x:f>
        <x:v>1–1,000</x:v>
      </x:c>
      <x:c r="K3286" s="16"/>
      <x:c r="L3286" s="43" t="str">
        <x:f>IF(AND(ISNUMBER(I3286),I3286&gt;0,ISNUMBER(K3286),K3286&gt;0),K3286/I3286,"n.a.")</x:f>
        <x:v>n.a.</x:v>
      </x:c>
      <x:c r="M3286" s="43"/>
      <x:c r="N3286" s="13" t="str">
        <x:v>No</x:v>
      </x:c>
      <x:c r="O3286" s="15" t="str">
        <x:v>Not stated in reviewed card</x:v>
      </x:c>
      <x:c r="P3286" s="15" t="str">
        <x:v>Not stated in reviewed card</x:v>
      </x:c>
      <x:c r="Q3286" s="15" t="str">
        <x:v>Advertised industrial unit with warehouse space.</x:v>
      </x:c>
      <x:c r="R328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6" s="15" t="str">
        <x:v>https://www.zoopla.co.uk/to-rent/commercial/details/72438830/</x:v>
      </x:c>
      <x:c r="T3286" s="15" t="str"/>
      <x:c r="U3286" s="15" t="str"/>
      <x:c r="V3286" s="15" t="str">
        <x:v>London — Standalone premises — Barking</x:v>
      </x:c>
      <x:c r="W3286" s="15" t="str">
        <x:v>Individual unit ≤15,000 sq ft</x:v>
      </x:c>
      <x:c r="X3286" s="13" t="n">
        <x:f>IF(N3286="Yes",L3286,0)</x:f>
        <x:v>0</x:v>
      </x:c>
      <x:c r="Y3286" s="14" t="n">
        <x:v>1</x:v>
      </x:c>
      <x:c r="Z3286" s="13" t="str">
        <x:v>Industrial / workshop / storage</x:v>
      </x:c>
    </x:row>
    <x:row r="3287" ht="75" customHeight="1">
      <x:c r="A3287" s="13" t="str">
        <x:v>SE2307</x:v>
      </x:c>
      <x:c r="B3287" s="15" t="str">
        <x:v>London</x:v>
      </x:c>
      <x:c r="C3287" s="15" t="str">
        <x:v>Battersea</x:v>
      </x:c>
      <x:c r="D3287" s="14"/>
      <x:c r="E3287" s="13" t="str">
        <x:v>Town</x:v>
      </x:c>
      <x:c r="F3287" s="15" t="str">
        <x:v>Standalone premises — Battersea</x:v>
      </x:c>
      <x:c r="G3287" s="15" t="str">
        <x:v>58-70 York Road, Battersea, SW11 3QD</x:v>
      </x:c>
      <x:c r="H3287" s="13" t="str">
        <x:v>Current</x:v>
      </x:c>
      <x:c r="I3287" s="14" t="n">
        <x:v>6938</x:v>
      </x:c>
      <x:c r="J3287" s="13" t="str">
        <x:f>IF(AND(ISNUMBER(I3287),I3287&gt;0),IF(I3287&lt;=1000,"1–1,000",IF(I3287&lt;=2500,"1,001–2,500",IF(I3287&lt;=5000,"2,501–5,000",IF(I3287&lt;=10000,"5,001–10,000","10,001–15,000")))),"5,001–10,000")</x:f>
        <x:v>5,001–10,000</x:v>
      </x:c>
      <x:c r="K3287" s="16" t="n">
        <x:v>204672</x:v>
      </x:c>
      <x:c r="L3287" s="43" t="n">
        <x:f>IF(AND(ISNUMBER(I3287),I3287&gt;0,ISNUMBER(K3287),K3287&gt;0),K3287/I3287,"n.a.")</x:f>
        <x:v>29.500144133756127</x:v>
      </x:c>
      <x:c r="M3287" s="43"/>
      <x:c r="N3287" s="13" t="str">
        <x:v>Yes</x:v>
      </x:c>
      <x:c r="O3287" s="15" t="str">
        <x:v>Not stated in reviewed card</x:v>
      </x:c>
      <x:c r="P3287" s="15" t="str">
        <x:v>Not stated in reviewed card</x:v>
      </x:c>
      <x:c r="Q3287" s="15" t="str">
        <x:v>Advertised commercial storage/workshop premises. Card provides limited specification.</x:v>
      </x:c>
      <x:c r="R3287"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287" s="15" t="str">
        <x:v>https://www.rightmove.co.uk/properties/153510593#/?channel=COM_LET</x:v>
      </x:c>
      <x:c r="T3287" s="15" t="str"/>
      <x:c r="U3287" s="15" t="str"/>
      <x:c r="V3287" s="15" t="str">
        <x:v>London — Standalone premises — Battersea</x:v>
      </x:c>
      <x:c r="W3287" s="15" t="str">
        <x:v>Individual unit ≤15,000 sq ft</x:v>
      </x:c>
      <x:c r="X3287" s="13" t="n">
        <x:f>IF(N3287="Yes",L3287,0)</x:f>
        <x:v>29.500144133756127</x:v>
      </x:c>
      <x:c r="Y3287" s="14" t="n">
        <x:v>1</x:v>
      </x:c>
      <x:c r="Z3287" s="13" t="str">
        <x:v>Industrial / workshop / storage</x:v>
      </x:c>
    </x:row>
    <x:row r="3288" ht="62" customHeight="1">
      <x:c r="A3288" s="13" t="str">
        <x:v>SE2308</x:v>
      </x:c>
      <x:c r="B3288" s="15" t="str">
        <x:v>London</x:v>
      </x:c>
      <x:c r="C3288" s="15" t="str">
        <x:v>Battersea</x:v>
      </x:c>
      <x:c r="D3288" s="14"/>
      <x:c r="E3288" s="13" t="str">
        <x:v>Town</x:v>
      </x:c>
      <x:c r="F3288" s="15" t="str">
        <x:v>Standalone premises — Battersea</x:v>
      </x:c>
      <x:c r="G3288" s="15" t="str">
        <x:v>9 Havelock Terrace, London, SW8 4AS</x:v>
      </x:c>
      <x:c r="H3288" s="13" t="str">
        <x:v>Current</x:v>
      </x:c>
      <x:c r="I3288" s="14" t="n">
        <x:v>1130</x:v>
      </x:c>
      <x:c r="J3288" s="13" t="str">
        <x:f>IF(AND(ISNUMBER(I3288),I3288&gt;0),IF(I3288&lt;=1000,"1–1,000",IF(I3288&lt;=2500,"1,001–2,500",IF(I3288&lt;=5000,"2,501–5,000",IF(I3288&lt;=10000,"5,001–10,000","10,001–15,000")))),"1,001–2,500")</x:f>
        <x:v>1,001–2,500</x:v>
      </x:c>
      <x:c r="K3288" s="16"/>
      <x:c r="L3288" s="43" t="str">
        <x:f>IF(AND(ISNUMBER(I3288),I3288&gt;0,ISNUMBER(K3288),K3288&gt;0),K3288/I3288,"n.a.")</x:f>
        <x:v>n.a.</x:v>
      </x:c>
      <x:c r="M3288" s="43"/>
      <x:c r="N3288" s="13" t="str">
        <x:v>No</x:v>
      </x:c>
      <x:c r="O3288" s="15" t="str">
        <x:v>Not stated in reviewed card</x:v>
      </x:c>
      <x:c r="P3288" s="15" t="str">
        <x:v>Not stated in reviewed card</x:v>
      </x:c>
      <x:c r="Q3288" s="15" t="str">
        <x:v>Advertised industrial unit. Card provides limited specification.</x:v>
      </x:c>
      <x:c r="R328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8" s="15" t="str">
        <x:v>https://www.zoopla.co.uk/to-rent/commercial/details/73838716/</x:v>
      </x:c>
      <x:c r="T3288" s="15" t="str">
        <x:v>https://www.rightmove.co.uk/properties/175017239#/?channel=COM_LET</x:v>
      </x:c>
      <x:c r="U3288" s="15" t="str"/>
      <x:c r="V3288" s="15" t="str">
        <x:v>London — Standalone premises — Battersea</x:v>
      </x:c>
      <x:c r="W3288" s="15" t="str">
        <x:v>Individual unit ≤15,000 sq ft</x:v>
      </x:c>
      <x:c r="X3288" s="13" t="n">
        <x:f>IF(N3288="Yes",L3288,0)</x:f>
        <x:v>0</x:v>
      </x:c>
      <x:c r="Y3288" s="14" t="n">
        <x:v>1</x:v>
      </x:c>
      <x:c r="Z3288" s="13" t="str">
        <x:v>Industrial / workshop / storage</x:v>
      </x:c>
    </x:row>
    <x:row r="3289" ht="62" customHeight="1">
      <x:c r="A3289" s="13" t="str">
        <x:v>SE2309</x:v>
      </x:c>
      <x:c r="B3289" s="15" t="str">
        <x:v>London</x:v>
      </x:c>
      <x:c r="C3289" s="15" t="str">
        <x:v>Battersea</x:v>
      </x:c>
      <x:c r="D3289" s="14"/>
      <x:c r="E3289" s="13" t="str">
        <x:v>Town</x:v>
      </x:c>
      <x:c r="F3289" s="15" t="str">
        <x:v>Standalone premises — Battersea</x:v>
      </x:c>
      <x:c r="G3289" s="15" t="str">
        <x:v>Linford Street SW8</x:v>
      </x:c>
      <x:c r="H3289" s="13" t="str">
        <x:v>Current</x:v>
      </x:c>
      <x:c r="I3289" s="14" t="n">
        <x:v>9820</x:v>
      </x:c>
      <x:c r="J3289" s="13" t="str">
        <x:f>IF(AND(ISNUMBER(I3289),I3289&gt;0),IF(I3289&lt;=1000,"1–1,000",IF(I3289&lt;=2500,"1,001–2,500",IF(I3289&lt;=5000,"2,501–5,000",IF(I3289&lt;=10000,"5,001–10,000","10,001–15,000")))),"5,001–10,000")</x:f>
        <x:v>5,001–10,000</x:v>
      </x:c>
      <x:c r="K3289" s="16"/>
      <x:c r="L3289" s="43" t="str">
        <x:f>IF(AND(ISNUMBER(I3289),I3289&gt;0,ISNUMBER(K3289),K3289&gt;0),K3289/I3289,"n.a.")</x:f>
        <x:v>n.a.</x:v>
      </x:c>
      <x:c r="M3289" s="43"/>
      <x:c r="N3289" s="13" t="str">
        <x:v>No</x:v>
      </x:c>
      <x:c r="O3289" s="15" t="str">
        <x:v>Not stated in reviewed card</x:v>
      </x:c>
      <x:c r="P3289" s="15" t="str">
        <x:v>Not stated in reviewed card</x:v>
      </x:c>
      <x:c r="Q3289" s="15" t="str">
        <x:v>Advertised commercial storage/workshop premises with warehouse space.</x:v>
      </x:c>
      <x:c r="R328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289" s="15" t="str">
        <x:v>https://www.zoopla.co.uk/to-rent/commercial/details/72989770/</x:v>
      </x:c>
      <x:c r="T3289" s="15" t="str"/>
      <x:c r="U3289" s="15" t="str"/>
      <x:c r="V3289" s="15" t="str">
        <x:v>London — Standalone premises — Battersea</x:v>
      </x:c>
      <x:c r="W3289" s="15" t="str">
        <x:v>Individual unit ≤15,000 sq ft</x:v>
      </x:c>
      <x:c r="X3289" s="13" t="n">
        <x:f>IF(N3289="Yes",L3289,0)</x:f>
        <x:v>0</x:v>
      </x:c>
      <x:c r="Y3289" s="14" t="n">
        <x:v>1</x:v>
      </x:c>
      <x:c r="Z3289" s="13" t="str">
        <x:v>Industrial / workshop / storage</x:v>
      </x:c>
    </x:row>
    <x:row r="3290" ht="62" customHeight="1">
      <x:c r="A3290" s="13" t="str">
        <x:v>SE2310</x:v>
      </x:c>
      <x:c r="B3290" s="15" t="str">
        <x:v>London</x:v>
      </x:c>
      <x:c r="C3290" s="15" t="str">
        <x:v>Battersea</x:v>
      </x:c>
      <x:c r="D3290" s="14"/>
      <x:c r="E3290" s="13" t="str">
        <x:v>Town</x:v>
      </x:c>
      <x:c r="F3290" s="15" t="str">
        <x:v>Standalone premises — Battersea</x:v>
      </x:c>
      <x:c r="G3290" s="15" t="str">
        <x:v>River Reach SW11</x:v>
      </x:c>
      <x:c r="H3290" s="13" t="str">
        <x:v>Current</x:v>
      </x:c>
      <x:c r="I3290" s="14" t="n">
        <x:v>1733</x:v>
      </x:c>
      <x:c r="J3290" s="13" t="str">
        <x:f>IF(AND(ISNUMBER(I3290),I3290&gt;0),IF(I3290&lt;=1000,"1–1,000",IF(I3290&lt;=2500,"1,001–2,500",IF(I3290&lt;=5000,"2,501–5,000",IF(I3290&lt;=10000,"5,001–10,000","10,001–15,000")))),"1,001–2,500")</x:f>
        <x:v>1,001–2,500</x:v>
      </x:c>
      <x:c r="K3290" s="16" t="n">
        <x:v>46500</x:v>
      </x:c>
      <x:c r="L3290" s="43" t="n">
        <x:f>IF(AND(ISNUMBER(I3290),I3290&gt;0,ISNUMBER(K3290),K3290&gt;0),K3290/I3290,"n.a.")</x:f>
        <x:v>26.832083092902483</x:v>
      </x:c>
      <x:c r="M3290" s="43"/>
      <x:c r="N3290" s="13" t="str">
        <x:v>Yes</x:v>
      </x:c>
      <x:c r="O3290" s="15" t="str">
        <x:v>Not stated in reviewed card</x:v>
      </x:c>
      <x:c r="P3290" s="15" t="str">
        <x:v>Not stated in reviewed card</x:v>
      </x:c>
      <x:c r="Q3290" s="15" t="str">
        <x:v>Advertised industrial unit with ancillary office accommodation.</x:v>
      </x:c>
      <x:c r="R329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0" s="15" t="str">
        <x:v>https://www.zoopla.co.uk/to-rent/commercial/details/73443930/</x:v>
      </x:c>
      <x:c r="T3290" s="15" t="str"/>
      <x:c r="U3290" s="15" t="str"/>
      <x:c r="V3290" s="15" t="str">
        <x:v>London — Standalone premises — Battersea</x:v>
      </x:c>
      <x:c r="W3290" s="15" t="str">
        <x:v>Individual unit ≤15,000 sq ft</x:v>
      </x:c>
      <x:c r="X3290" s="13" t="n">
        <x:f>IF(N3290="Yes",L3290,0)</x:f>
        <x:v>26.832083092902483</x:v>
      </x:c>
      <x:c r="Y3290" s="14" t="n">
        <x:v>1</x:v>
      </x:c>
      <x:c r="Z3290" s="13" t="str">
        <x:v>Industrial / workshop / storage</x:v>
      </x:c>
    </x:row>
    <x:row r="3291" ht="62" customHeight="1">
      <x:c r="A3291" s="13" t="str">
        <x:v>SE2311</x:v>
      </x:c>
      <x:c r="B3291" s="15" t="str">
        <x:v>London</x:v>
      </x:c>
      <x:c r="C3291" s="15" t="str">
        <x:v>Battersea</x:v>
      </x:c>
      <x:c r="D3291" s="14"/>
      <x:c r="E3291" s="13" t="str">
        <x:v>Town</x:v>
      </x:c>
      <x:c r="F3291" s="15" t="str">
        <x:v>Standalone premises — Battersea</x:v>
      </x:c>
      <x:c r="G3291" s="15" t="str">
        <x:v>Unit 111, Havelock Terrace, Battersea, Battersea SW8</x:v>
      </x:c>
      <x:c r="H3291" s="13" t="str">
        <x:v>Current</x:v>
      </x:c>
      <x:c r="I3291" s="14" t="n">
        <x:v>301</x:v>
      </x:c>
      <x:c r="J3291" s="13" t="str">
        <x:f>IF(AND(ISNUMBER(I3291),I3291&gt;0),IF(I3291&lt;=1000,"1–1,000",IF(I3291&lt;=2500,"1,001–2,500",IF(I3291&lt;=5000,"2,501–5,000",IF(I3291&lt;=10000,"5,001–10,000","10,001–15,000")))),"1–1,000")</x:f>
        <x:v>1–1,000</x:v>
      </x:c>
      <x:c r="K3291" s="16" t="n">
        <x:v>12252</x:v>
      </x:c>
      <x:c r="L3291" s="43" t="n">
        <x:f>IF(AND(ISNUMBER(I3291),I3291&gt;0,ISNUMBER(K3291),K3291&gt;0),K3291/I3291,"n.a.")</x:f>
        <x:v>40.70431893687708</x:v>
      </x:c>
      <x:c r="M3291" s="43"/>
      <x:c r="N3291" s="13" t="str">
        <x:v>Yes</x:v>
      </x:c>
      <x:c r="O3291" s="15" t="str">
        <x:v>Not stated in reviewed card</x:v>
      </x:c>
      <x:c r="P3291" s="15" t="str">
        <x:v>Not stated in reviewed card</x:v>
      </x:c>
      <x:c r="Q3291" s="15" t="str">
        <x:v>Advertised industrial unit with ancillary office accommodation, secure/gated access.</x:v>
      </x:c>
      <x:c r="R329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1" s="15" t="str">
        <x:v>https://www.zoopla.co.uk/to-rent/commercial/details/74533482/</x:v>
      </x:c>
      <x:c r="T3291" s="15" t="str"/>
      <x:c r="U3291" s="15" t="str"/>
      <x:c r="V3291" s="15" t="str">
        <x:v>London — Standalone premises — Battersea</x:v>
      </x:c>
      <x:c r="W3291" s="15" t="str">
        <x:v>Individual unit ≤15,000 sq ft</x:v>
      </x:c>
      <x:c r="X3291" s="13" t="n">
        <x:f>IF(N3291="Yes",L3291,0)</x:f>
        <x:v>40.70431893687708</x:v>
      </x:c>
      <x:c r="Y3291" s="14" t="n">
        <x:v>1</x:v>
      </x:c>
      <x:c r="Z3291" s="13" t="str">
        <x:v>Industrial / workshop / storage</x:v>
      </x:c>
    </x:row>
    <x:row r="3292" ht="88" customHeight="1">
      <x:c r="A3292" s="13" t="str">
        <x:v>SE2312</x:v>
      </x:c>
      <x:c r="B3292" s="15" t="str">
        <x:v>London</x:v>
      </x:c>
      <x:c r="C3292" s="15" t="str">
        <x:v>Battersea</x:v>
      </x:c>
      <x:c r="D3292" s="14"/>
      <x:c r="E3292" s="13" t="str">
        <x:v>Town</x:v>
      </x:c>
      <x:c r="F3292" s="15" t="str">
        <x:v>Standalone premises — Battersea</x:v>
      </x:c>
      <x:c r="G3292" s="15" t="str">
        <x:v>Unit 11F, Hewlett House, Havelock Terrace, Havelock Terrace, London SW8 4AH</x:v>
      </x:c>
      <x:c r="H3292" s="13" t="str">
        <x:v>Current</x:v>
      </x:c>
      <x:c r="I3292" s="14" t="n">
        <x:v>650</x:v>
      </x:c>
      <x:c r="J3292" s="13" t="str">
        <x:f>IF(AND(ISNUMBER(I3292),I3292&gt;0),IF(I3292&lt;=1000,"1–1,000",IF(I3292&lt;=2500,"1,001–2,500",IF(I3292&lt;=5000,"2,501–5,000",IF(I3292&lt;=10000,"5,001–10,000","10,001–15,000")))),"1–1,000")</x:f>
        <x:v>1–1,000</x:v>
      </x:c>
      <x:c r="K3292" s="16" t="n">
        <x:v>24000</x:v>
      </x:c>
      <x:c r="L3292" s="43" t="n">
        <x:f>IF(AND(ISNUMBER(I3292),I3292&gt;0,ISNUMBER(K3292),K3292&gt;0),K3292/I3292,"n.a.")</x:f>
        <x:v>36.92307692307692</x:v>
      </x:c>
      <x:c r="M3292" s="43"/>
      <x:c r="N3292" s="13" t="str">
        <x:v>No</x:v>
      </x:c>
      <x:c r="O3292" s="15" t="str">
        <x:v>Not stated in reviewed card</x:v>
      </x:c>
      <x:c r="P3292" s="15" t="str">
        <x:v>Not stated in reviewed card</x:v>
      </x:c>
      <x:c r="Q3292" s="15" t="str">
        <x:v>Advertised commercial storage/workshop premises with secure/gated access.</x:v>
      </x:c>
      <x:c r="R3292"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292" s="15" t="str">
        <x:v>https://www.zoopla.co.uk/to-rent/commercial/details/74402922/</x:v>
      </x:c>
      <x:c r="T3292" s="15" t="str">
        <x:v>https://www.rightmove.co.uk/properties/778327407940753#/?channel=COM_LET</x:v>
      </x:c>
      <x:c r="U3292" s="15" t="str"/>
      <x:c r="V3292" s="15" t="str">
        <x:v>London — Standalone premises — Battersea</x:v>
      </x:c>
      <x:c r="W3292" s="15" t="str">
        <x:v>Individual unit ≤15,000 sq ft</x:v>
      </x:c>
      <x:c r="X3292" s="13" t="n">
        <x:f>IF(N3292="Yes",L3292,0)</x:f>
        <x:v>0</x:v>
      </x:c>
      <x:c r="Y3292" s="14" t="n">
        <x:v>1</x:v>
      </x:c>
      <x:c r="Z3292" s="13" t="str">
        <x:v>Industrial / workshop / storage</x:v>
      </x:c>
    </x:row>
    <x:row r="3293" ht="62" customHeight="1">
      <x:c r="A3293" s="13" t="str">
        <x:v>SE2313</x:v>
      </x:c>
      <x:c r="B3293" s="15" t="str">
        <x:v>London</x:v>
      </x:c>
      <x:c r="C3293" s="15" t="str">
        <x:v>Battersea</x:v>
      </x:c>
      <x:c r="D3293" s="14"/>
      <x:c r="E3293" s="13" t="str">
        <x:v>Town</x:v>
      </x:c>
      <x:c r="F3293" s="15" t="str">
        <x:v>Standalone premises — Battersea</x:v>
      </x:c>
      <x:c r="G3293" s="15" t="str">
        <x:v>Unit 11S, Havelock Terrace, London SW8 4AH</x:v>
      </x:c>
      <x:c r="H3293" s="13" t="str">
        <x:v>Current</x:v>
      </x:c>
      <x:c r="I3293" s="14" t="n">
        <x:v>787</x:v>
      </x:c>
      <x:c r="J3293" s="13" t="str">
        <x:f>IF(AND(ISNUMBER(I3293),I3293&gt;0),IF(I3293&lt;=1000,"1–1,000",IF(I3293&lt;=2500,"1,001–2,500",IF(I3293&lt;=5000,"2,501–5,000",IF(I3293&lt;=10000,"5,001–10,000","10,001–15,000")))),"1–1,000")</x:f>
        <x:v>1–1,000</x:v>
      </x:c>
      <x:c r="K3293" s="16" t="n">
        <x:v>27996</x:v>
      </x:c>
      <x:c r="L3293" s="43" t="n">
        <x:f>IF(AND(ISNUMBER(I3293),I3293&gt;0,ISNUMBER(K3293),K3293&gt;0),K3293/I3293,"n.a.")</x:f>
        <x:v>35.57306226175349</x:v>
      </x:c>
      <x:c r="M3293" s="43"/>
      <x:c r="N3293" s="13" t="str">
        <x:v>Yes</x:v>
      </x:c>
      <x:c r="O3293" s="15" t="str">
        <x:v>Not stated in reviewed card</x:v>
      </x:c>
      <x:c r="P3293" s="15" t="str">
        <x:v>Not stated in reviewed card</x:v>
      </x:c>
      <x:c r="Q3293" s="15" t="str">
        <x:v>Advertised industrial unit with warehouse space.</x:v>
      </x:c>
      <x:c r="R329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3" s="15" t="str">
        <x:v>https://www.rightmove.co.uk/properties/745683643210240#/?channel=COM_LET</x:v>
      </x:c>
      <x:c r="T3293" s="15" t="str"/>
      <x:c r="U3293" s="15" t="str"/>
      <x:c r="V3293" s="15" t="str">
        <x:v>London — Standalone premises — Battersea</x:v>
      </x:c>
      <x:c r="W3293" s="15" t="str">
        <x:v>Individual unit ≤15,000 sq ft</x:v>
      </x:c>
      <x:c r="X3293" s="13" t="n">
        <x:f>IF(N3293="Yes",L3293,0)</x:f>
        <x:v>35.57306226175349</x:v>
      </x:c>
      <x:c r="Y3293" s="14" t="n">
        <x:v>1</x:v>
      </x:c>
      <x:c r="Z3293" s="13" t="str">
        <x:v>Industrial / workshop / storage</x:v>
      </x:c>
    </x:row>
    <x:row r="3294" ht="62" customHeight="1">
      <x:c r="A3294" s="13" t="str">
        <x:v>SE2314</x:v>
      </x:c>
      <x:c r="B3294" s="15" t="str">
        <x:v>London</x:v>
      </x:c>
      <x:c r="C3294" s="15" t="str">
        <x:v>Battersea</x:v>
      </x:c>
      <x:c r="D3294" s="14"/>
      <x:c r="E3294" s="13" t="str">
        <x:v>Town</x:v>
      </x:c>
      <x:c r="F3294" s="15" t="str">
        <x:v>Standalone premises — Battersea</x:v>
      </x:c>
      <x:c r="G3294" s="15" t="str">
        <x:v>Unit 15, Ingate Place, Battersea SW8</x:v>
      </x:c>
      <x:c r="H3294" s="13" t="str">
        <x:v>Current</x:v>
      </x:c>
      <x:c r="I3294" s="14" t="n">
        <x:v>301</x:v>
      </x:c>
      <x:c r="J3294" s="13" t="str">
        <x:f>IF(AND(ISNUMBER(I3294),I3294&gt;0),IF(I3294&lt;=1000,"1–1,000",IF(I3294&lt;=2500,"1,001–2,500",IF(I3294&lt;=5000,"2,501–5,000",IF(I3294&lt;=10000,"5,001–10,000","10,001–15,000")))),"1–1,000")</x:f>
        <x:v>1–1,000</x:v>
      </x:c>
      <x:c r="K3294" s="16" t="n">
        <x:v>21000</x:v>
      </x:c>
      <x:c r="L3294" s="43" t="n">
        <x:f>IF(AND(ISNUMBER(I3294),I3294&gt;0,ISNUMBER(K3294),K3294&gt;0),K3294/I3294,"n.a.")</x:f>
        <x:v>69.76744186046511</x:v>
      </x:c>
      <x:c r="M3294" s="43"/>
      <x:c r="N3294" s="13" t="str">
        <x:v>Yes</x:v>
      </x:c>
      <x:c r="O3294" s="15" t="str">
        <x:v>Not stated in reviewed card</x:v>
      </x:c>
      <x:c r="P3294" s="15" t="str">
        <x:v>Not stated in reviewed card</x:v>
      </x:c>
      <x:c r="Q3294" s="15" t="str">
        <x:v>Advertised industrial unit. Card provides limited specification.</x:v>
      </x:c>
      <x:c r="R329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4" s="15" t="str">
        <x:v>https://www.zoopla.co.uk/to-rent/commercial/details/72242355/</x:v>
      </x:c>
      <x:c r="T3294" s="15" t="str"/>
      <x:c r="U3294" s="15" t="str"/>
      <x:c r="V3294" s="15" t="str">
        <x:v>London — Standalone premises — Battersea</x:v>
      </x:c>
      <x:c r="W3294" s="15" t="str">
        <x:v>Individual unit ≤15,000 sq ft</x:v>
      </x:c>
      <x:c r="X3294" s="13" t="n">
        <x:f>IF(N3294="Yes",L3294,0)</x:f>
        <x:v>69.76744186046511</x:v>
      </x:c>
      <x:c r="Y3294" s="14" t="n">
        <x:v>1</x:v>
      </x:c>
      <x:c r="Z3294" s="13" t="str">
        <x:v>Industrial / workshop / storage</x:v>
      </x:c>
    </x:row>
    <x:row r="3295" ht="62" customHeight="1">
      <x:c r="A3295" s="13" t="str">
        <x:v>SE2315</x:v>
      </x:c>
      <x:c r="B3295" s="15" t="str">
        <x:v>London</x:v>
      </x:c>
      <x:c r="C3295" s="15" t="str">
        <x:v>Battersea</x:v>
      </x:c>
      <x:c r="D3295" s="14"/>
      <x:c r="E3295" s="13" t="str">
        <x:v>Town</x:v>
      </x:c>
      <x:c r="F3295" s="15" t="str">
        <x:v>Standalone premises — Battersea</x:v>
      </x:c>
      <x:c r="G3295" s="15" t="str">
        <x:v>Unit 1G, Havelock Terrace, London SW8 4AH</x:v>
      </x:c>
      <x:c r="H3295" s="13" t="str">
        <x:v>Current</x:v>
      </x:c>
      <x:c r="I3295" s="14" t="n">
        <x:v>995</x:v>
      </x:c>
      <x:c r="J3295" s="13" t="str">
        <x:f>IF(AND(ISNUMBER(I3295),I3295&gt;0),IF(I3295&lt;=1000,"1–1,000",IF(I3295&lt;=2500,"1,001–2,500",IF(I3295&lt;=5000,"2,501–5,000",IF(I3295&lt;=10000,"5,001–10,000","10,001–15,000")))),"1–1,000")</x:f>
        <x:v>1–1,000</x:v>
      </x:c>
      <x:c r="K3295" s="16" t="n">
        <x:v>34992</x:v>
      </x:c>
      <x:c r="L3295" s="43" t="n">
        <x:f>IF(AND(ISNUMBER(I3295),I3295&gt;0,ISNUMBER(K3295),K3295&gt;0),K3295/I3295,"n.a.")</x:f>
        <x:v>35.1678391959799</x:v>
      </x:c>
      <x:c r="M3295" s="43"/>
      <x:c r="N3295" s="13" t="str">
        <x:v>Yes</x:v>
      </x:c>
      <x:c r="O3295" s="15" t="str">
        <x:v>Not stated in reviewed card</x:v>
      </x:c>
      <x:c r="P3295" s="15" t="str">
        <x:v>Not stated in reviewed card</x:v>
      </x:c>
      <x:c r="Q3295" s="15" t="str">
        <x:v>Advertised industrial unit with warehouse space, parking, secure/gated access.</x:v>
      </x:c>
      <x:c r="R329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5" s="15" t="str">
        <x:v>https://www.rightmove.co.uk/properties/745683649499297#/?channel=COM_LET</x:v>
      </x:c>
      <x:c r="T3295" s="15" t="str"/>
      <x:c r="U3295" s="15" t="str"/>
      <x:c r="V3295" s="15" t="str">
        <x:v>London — Standalone premises — Battersea</x:v>
      </x:c>
      <x:c r="W3295" s="15" t="str">
        <x:v>Individual unit ≤15,000 sq ft</x:v>
      </x:c>
      <x:c r="X3295" s="13" t="n">
        <x:f>IF(N3295="Yes",L3295,0)</x:f>
        <x:v>35.1678391959799</x:v>
      </x:c>
      <x:c r="Y3295" s="14" t="n">
        <x:v>1</x:v>
      </x:c>
      <x:c r="Z3295" s="13" t="str">
        <x:v>Industrial / workshop / storage</x:v>
      </x:c>
    </x:row>
    <x:row r="3296" ht="75" customHeight="1">
      <x:c r="A3296" s="13" t="str">
        <x:v>SE2316</x:v>
      </x:c>
      <x:c r="B3296" s="15" t="str">
        <x:v>London</x:v>
      </x:c>
      <x:c r="C3296" s="15" t="str">
        <x:v>Battersea</x:v>
      </x:c>
      <x:c r="D3296" s="14"/>
      <x:c r="E3296" s="13" t="str">
        <x:v>Town</x:v>
      </x:c>
      <x:c r="F3296" s="15" t="str">
        <x:v>Standalone premises — Battersea</x:v>
      </x:c>
      <x:c r="G3296" s="15" t="str">
        <x:v>Unit 1S Hewlett House, London SW8, Battersea</x:v>
      </x:c>
      <x:c r="H3296" s="13" t="str">
        <x:v>Current</x:v>
      </x:c>
      <x:c r="I3296" s="14" t="n">
        <x:v>1314</x:v>
      </x:c>
      <x:c r="J3296" s="13" t="str">
        <x:f>IF(AND(ISNUMBER(I3296),I3296&gt;0),IF(I3296&lt;=1000,"1–1,000",IF(I3296&lt;=2500,"1,001–2,500",IF(I3296&lt;=5000,"2,501–5,000",IF(I3296&lt;=10000,"5,001–10,000","10,001–15,000")))),"1,001–2,500")</x:f>
        <x:v>1,001–2,500</x:v>
      </x:c>
      <x:c r="K3296" s="16" t="n">
        <x:v>39996</x:v>
      </x:c>
      <x:c r="L3296" s="43" t="n">
        <x:f>IF(AND(ISNUMBER(I3296),I3296&gt;0,ISNUMBER(K3296),K3296&gt;0),K3296/I3296,"n.a.")</x:f>
        <x:v>30.438356164383563</x:v>
      </x:c>
      <x:c r="M3296" s="43"/>
      <x:c r="N3296" s="13" t="str">
        <x:v>No</x:v>
      </x:c>
      <x:c r="O3296" s="15" t="str">
        <x:v>Not stated in reviewed card</x:v>
      </x:c>
      <x:c r="P3296" s="15" t="str">
        <x:v>Not stated in reviewed card</x:v>
      </x:c>
      <x:c r="Q3296" s="15" t="str">
        <x:v>Advertised commercial storage/workshop premises with secure/gated access.</x:v>
      </x:c>
      <x:c r="R3296" s="15" t="str">
        <x:v>Advertised to let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296" s="15" t="str">
        <x:v>https://www.zoopla.co.uk/to-rent/commercial/details/72751894/</x:v>
      </x:c>
      <x:c r="T3296" s="15" t="str"/>
      <x:c r="U3296" s="15" t="str"/>
      <x:c r="V3296" s="15" t="str">
        <x:v>London — Standalone premises — Battersea</x:v>
      </x:c>
      <x:c r="W3296" s="15" t="str">
        <x:v>Individual unit ≤15,000 sq ft</x:v>
      </x:c>
      <x:c r="X3296" s="13" t="n">
        <x:f>IF(N3296="Yes",L3296,0)</x:f>
        <x:v>0</x:v>
      </x:c>
      <x:c r="Y3296" s="14" t="n">
        <x:v>1</x:v>
      </x:c>
      <x:c r="Z3296" s="13" t="str">
        <x:v>Industrial / workshop / storage</x:v>
      </x:c>
    </x:row>
    <x:row r="3297" ht="62" customHeight="1">
      <x:c r="A3297" s="13" t="str">
        <x:v>SE2317</x:v>
      </x:c>
      <x:c r="B3297" s="15" t="str">
        <x:v>London</x:v>
      </x:c>
      <x:c r="C3297" s="15" t="str">
        <x:v>Battersea</x:v>
      </x:c>
      <x:c r="D3297" s="14"/>
      <x:c r="E3297" s="13" t="str">
        <x:v>Town</x:v>
      </x:c>
      <x:c r="F3297" s="15" t="str">
        <x:v>Standalone premises — Battersea</x:v>
      </x:c>
      <x:c r="G3297" s="15" t="str">
        <x:v>Unit 2, 15-17, Clyston Street, Battersea SW8</x:v>
      </x:c>
      <x:c r="H3297" s="13" t="str">
        <x:v>Current</x:v>
      </x:c>
      <x:c r="I3297" s="14" t="n">
        <x:v>797</x:v>
      </x:c>
      <x:c r="J3297" s="13" t="str">
        <x:f>IF(AND(ISNUMBER(I3297),I3297&gt;0),IF(I3297&lt;=1000,"1–1,000",IF(I3297&lt;=2500,"1,001–2,500",IF(I3297&lt;=5000,"2,501–5,000",IF(I3297&lt;=10000,"5,001–10,000","10,001–15,000")))),"1–1,000")</x:f>
        <x:v>1–1,000</x:v>
      </x:c>
      <x:c r="K3297" s="16" t="n">
        <x:v>24000</x:v>
      </x:c>
      <x:c r="L3297" s="43" t="n">
        <x:f>IF(AND(ISNUMBER(I3297),I3297&gt;0,ISNUMBER(K3297),K3297&gt;0),K3297/I3297,"n.a.")</x:f>
        <x:v>30.1129234629862</x:v>
      </x:c>
      <x:c r="M3297" s="43"/>
      <x:c r="N3297" s="13" t="str">
        <x:v>Yes</x:v>
      </x:c>
      <x:c r="O3297" s="15" t="str">
        <x:v>Not stated in reviewed card</x:v>
      </x:c>
      <x:c r="P3297" s="15" t="str">
        <x:v>Not stated in reviewed card</x:v>
      </x:c>
      <x:c r="Q3297" s="15" t="str">
        <x:v>Advertised industrial unit. Card provides limited specification.</x:v>
      </x:c>
      <x:c r="R329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7" s="15" t="str">
        <x:v>https://www.zoopla.co.uk/to-rent/commercial/details/73717547/</x:v>
      </x:c>
      <x:c r="T3297" s="15" t="str"/>
      <x:c r="U3297" s="15" t="str"/>
      <x:c r="V3297" s="15" t="str">
        <x:v>London — Standalone premises — Battersea</x:v>
      </x:c>
      <x:c r="W3297" s="15" t="str">
        <x:v>Individual unit ≤15,000 sq ft</x:v>
      </x:c>
      <x:c r="X3297" s="13" t="n">
        <x:f>IF(N3297="Yes",L3297,0)</x:f>
        <x:v>30.1129234629862</x:v>
      </x:c>
      <x:c r="Y3297" s="14" t="n">
        <x:v>1</x:v>
      </x:c>
      <x:c r="Z3297" s="13" t="str">
        <x:v>Industrial / workshop / storage</x:v>
      </x:c>
    </x:row>
    <x:row r="3298" ht="62" customHeight="1">
      <x:c r="A3298" s="13" t="str">
        <x:v>SE2318</x:v>
      </x:c>
      <x:c r="B3298" s="15" t="str">
        <x:v>London</x:v>
      </x:c>
      <x:c r="C3298" s="15" t="str">
        <x:v>Battersea</x:v>
      </x:c>
      <x:c r="D3298" s="14"/>
      <x:c r="E3298" s="13" t="str">
        <x:v>Town</x:v>
      </x:c>
      <x:c r="F3298" s="15" t="str">
        <x:v>Standalone premises — Battersea</x:v>
      </x:c>
      <x:c r="G3298" s="15" t="str">
        <x:v>Unit 206, Havelock Terrace, Battersea SW8</x:v>
      </x:c>
      <x:c r="H3298" s="13" t="str">
        <x:v>Current</x:v>
      </x:c>
      <x:c r="I3298" s="14" t="n">
        <x:v>772</x:v>
      </x:c>
      <x:c r="J3298" s="13" t="str">
        <x:f>IF(AND(ISNUMBER(I3298),I3298&gt;0),IF(I3298&lt;=1000,"1–1,000",IF(I3298&lt;=2500,"1,001–2,500",IF(I3298&lt;=5000,"2,501–5,000",IF(I3298&lt;=10000,"5,001–10,000","10,001–15,000")))),"1–1,000")</x:f>
        <x:v>1–1,000</x:v>
      </x:c>
      <x:c r="K3298" s="16" t="n">
        <x:v>27996</x:v>
      </x:c>
      <x:c r="L3298" s="43" t="n">
        <x:f>IF(AND(ISNUMBER(I3298),I3298&gt;0,ISNUMBER(K3298),K3298&gt;0),K3298/I3298,"n.a.")</x:f>
        <x:v>36.26424870466321</x:v>
      </x:c>
      <x:c r="M3298" s="43"/>
      <x:c r="N3298" s="13" t="str">
        <x:v>Yes</x:v>
      </x:c>
      <x:c r="O3298" s="15" t="str">
        <x:v>Not stated in reviewed card</x:v>
      </x:c>
      <x:c r="P3298" s="15" t="str">
        <x:v>Not stated in reviewed card</x:v>
      </x:c>
      <x:c r="Q3298" s="15" t="str">
        <x:v>Advertised commercial storage/workshop premises with warehouse space, ancillary office accommodation, three-phase power.</x:v>
      </x:c>
      <x:c r="R329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298" s="15" t="str">
        <x:v>https://www.zoopla.co.uk/to-rent/commercial/details/73722066/</x:v>
      </x:c>
      <x:c r="T3298" s="15" t="str"/>
      <x:c r="U3298" s="15" t="str"/>
      <x:c r="V3298" s="15" t="str">
        <x:v>London — Standalone premises — Battersea</x:v>
      </x:c>
      <x:c r="W3298" s="15" t="str">
        <x:v>Individual unit ≤15,000 sq ft</x:v>
      </x:c>
      <x:c r="X3298" s="13" t="n">
        <x:f>IF(N3298="Yes",L3298,0)</x:f>
        <x:v>36.26424870466321</x:v>
      </x:c>
      <x:c r="Y3298" s="14" t="n">
        <x:v>1</x:v>
      </x:c>
      <x:c r="Z3298" s="13" t="str">
        <x:v>Industrial / workshop / storage</x:v>
      </x:c>
    </x:row>
    <x:row r="3299" ht="88" customHeight="1">
      <x:c r="A3299" s="13" t="str">
        <x:v>SE2319</x:v>
      </x:c>
      <x:c r="B3299" s="15" t="str">
        <x:v>London</x:v>
      </x:c>
      <x:c r="C3299" s="15" t="str">
        <x:v>Battersea</x:v>
      </x:c>
      <x:c r="D3299" s="14"/>
      <x:c r="E3299" s="13" t="str">
        <x:v>Town</x:v>
      </x:c>
      <x:c r="F3299" s="15" t="str">
        <x:v>Standalone premises — Battersea</x:v>
      </x:c>
      <x:c r="G3299" s="15" t="str">
        <x:v>Unit 4B, Hewlett House, Havelock Terrace, Havelock Terrace, London SW8 4AH</x:v>
      </x:c>
      <x:c r="H3299" s="13" t="str">
        <x:v>Current</x:v>
      </x:c>
      <x:c r="I3299" s="14" t="n">
        <x:v>650</x:v>
      </x:c>
      <x:c r="J3299" s="13" t="str">
        <x:f>IF(AND(ISNUMBER(I3299),I3299&gt;0),IF(I3299&lt;=1000,"1–1,000",IF(I3299&lt;=2500,"1,001–2,500",IF(I3299&lt;=5000,"2,501–5,000",IF(I3299&lt;=10000,"5,001–10,000","10,001–15,000")))),"1–1,000")</x:f>
        <x:v>1–1,000</x:v>
      </x:c>
      <x:c r="K3299" s="16" t="n">
        <x:v>24000</x:v>
      </x:c>
      <x:c r="L3299" s="43" t="n">
        <x:f>IF(AND(ISNUMBER(I3299),I3299&gt;0,ISNUMBER(K3299),K3299&gt;0),K3299/I3299,"n.a.")</x:f>
        <x:v>36.92307692307692</x:v>
      </x:c>
      <x:c r="M3299" s="43"/>
      <x:c r="N3299" s="13" t="str">
        <x:v>No</x:v>
      </x:c>
      <x:c r="O3299" s="15" t="str">
        <x:v>Not stated in reviewed card</x:v>
      </x:c>
      <x:c r="P3299" s="15" t="str">
        <x:v>Not stated in reviewed card</x:v>
      </x:c>
      <x:c r="Q3299" s="15" t="str">
        <x:v>Advertised commercial storage/workshop premises with secure/gated access.</x:v>
      </x:c>
      <x:c r="R3299"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299" s="15" t="str">
        <x:v>https://www.zoopla.co.uk/to-rent/commercial/details/74404135/</x:v>
      </x:c>
      <x:c r="T3299" s="15" t="str">
        <x:v>https://www.rightmove.co.uk/properties/777801540761552#/?channel=COM_LET</x:v>
      </x:c>
      <x:c r="U3299" s="15" t="str"/>
      <x:c r="V3299" s="15" t="str">
        <x:v>London — Standalone premises — Battersea</x:v>
      </x:c>
      <x:c r="W3299" s="15" t="str">
        <x:v>Individual unit ≤15,000 sq ft</x:v>
      </x:c>
      <x:c r="X3299" s="13" t="n">
        <x:f>IF(N3299="Yes",L3299,0)</x:f>
        <x:v>0</x:v>
      </x:c>
      <x:c r="Y3299" s="14" t="n">
        <x:v>1</x:v>
      </x:c>
      <x:c r="Z3299" s="13" t="str">
        <x:v>Industrial / workshop / storage</x:v>
      </x:c>
    </x:row>
    <x:row r="3300" ht="101" customHeight="1">
      <x:c r="A3300" s="13" t="str">
        <x:v>SE2320</x:v>
      </x:c>
      <x:c r="B3300" s="15" t="str">
        <x:v>London</x:v>
      </x:c>
      <x:c r="C3300" s="15" t="str">
        <x:v>Battersea</x:v>
      </x:c>
      <x:c r="D3300" s="14"/>
      <x:c r="E3300" s="13" t="str">
        <x:v>Town</x:v>
      </x:c>
      <x:c r="F3300" s="15" t="str">
        <x:v>Standalone premises — Battersea</x:v>
      </x:c>
      <x:c r="G3300" s="15" t="str">
        <x:v>Unit 5G, Hewlett House, Havelock Terrace, Havelock Terrace, London SW8 4AH</x:v>
      </x:c>
      <x:c r="H3300" s="13" t="str">
        <x:v>Uncertain</x:v>
      </x:c>
      <x:c r="I3300" s="14" t="n">
        <x:v>3303</x:v>
      </x:c>
      <x:c r="J3300" s="13" t="str">
        <x:f>IF(AND(ISNUMBER(I3300),I3300&gt;0),IF(I3300&lt;=1000,"1–1,000",IF(I3300&lt;=2500,"1,001–2,500",IF(I3300&lt;=5000,"2,501–5,000",IF(I3300&lt;=10000,"5,001–10,000","10,001–15,000")))),"2,501–5,000")</x:f>
        <x:v>2,501–5,000</x:v>
      </x:c>
      <x:c r="K3300" s="16" t="n">
        <x:v>99996</x:v>
      </x:c>
      <x:c r="L3300" s="43" t="n">
        <x:f>IF(AND(ISNUMBER(I3300),I3300&gt;0,ISNUMBER(K3300),K3300&gt;0),K3300/I3300,"n.a.")</x:f>
        <x:v>30.274296094459583</x:v>
      </x:c>
      <x:c r="M3300" s="43"/>
      <x:c r="N3300" s="13" t="str">
        <x:v>No</x:v>
      </x:c>
      <x:c r="O3300" s="15" t="str">
        <x:v>Not stated in reviewed card</x:v>
      </x:c>
      <x:c r="P3300" s="15" t="str">
        <x:v>roller shutter</x:v>
      </x:c>
      <x:c r="Q3300" s="15" t="str">
        <x:v>Advertised commercial storage/workshop premises with secure/gated access, refurbished specification.</x:v>
      </x:c>
      <x:c r="R3300"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300" s="15" t="str">
        <x:v>https://www.zoopla.co.uk/to-rent/commercial/details/74404597/</x:v>
      </x:c>
      <x:c r="T3300" s="15" t="str">
        <x:v>https://www.rightmove.co.uk/properties/777803147063185#/?channel=COM_LET</x:v>
      </x:c>
      <x:c r="U3300" s="15" t="str"/>
      <x:c r="V3300" s="15" t="str">
        <x:v>London — Standalone premises — Battersea</x:v>
      </x:c>
      <x:c r="W3300" s="15" t="str">
        <x:v>Individual unit ≤15,000 sq ft</x:v>
      </x:c>
      <x:c r="X3300" s="13" t="n">
        <x:f>IF(N3300="Yes",L3300,0)</x:f>
        <x:v>0</x:v>
      </x:c>
      <x:c r="Y3300" s="14" t="n">
        <x:v>1</x:v>
      </x:c>
      <x:c r="Z3300" s="13" t="str">
        <x:v>Industrial / workshop / storage</x:v>
      </x:c>
    </x:row>
    <x:row r="3301" ht="88" customHeight="1">
      <x:c r="A3301" s="13" t="str">
        <x:v>SE2321</x:v>
      </x:c>
      <x:c r="B3301" s="15" t="str">
        <x:v>London</x:v>
      </x:c>
      <x:c r="C3301" s="15" t="str">
        <x:v>Battersea</x:v>
      </x:c>
      <x:c r="D3301" s="14"/>
      <x:c r="E3301" s="13" t="str">
        <x:v>Town</x:v>
      </x:c>
      <x:c r="F3301" s="15" t="str">
        <x:v>Standalone premises — Battersea</x:v>
      </x:c>
      <x:c r="G3301" s="15" t="str">
        <x:v>Unit 7FA, Hewlett House, Havelock Terrace, Havelock Terrace, London SW8 4AH</x:v>
      </x:c>
      <x:c r="H3301" s="13" t="str">
        <x:v>Current</x:v>
      </x:c>
      <x:c r="I3301" s="14" t="n">
        <x:v>518</x:v>
      </x:c>
      <x:c r="J3301" s="13" t="str">
        <x:f>IF(AND(ISNUMBER(I3301),I3301&gt;0),IF(I3301&lt;=1000,"1–1,000",IF(I3301&lt;=2500,"1,001–2,500",IF(I3301&lt;=5000,"2,501–5,000",IF(I3301&lt;=10000,"5,001–10,000","10,001–15,000")))),"1–1,000")</x:f>
        <x:v>1–1,000</x:v>
      </x:c>
      <x:c r="K3301" s="16" t="n">
        <x:v>19992</x:v>
      </x:c>
      <x:c r="L3301" s="43" t="n">
        <x:f>IF(AND(ISNUMBER(I3301),I3301&gt;0,ISNUMBER(K3301),K3301&gt;0),K3301/I3301,"n.a.")</x:f>
        <x:v>38.5945945945946</x:v>
      </x:c>
      <x:c r="M3301" s="43"/>
      <x:c r="N3301" s="13" t="str">
        <x:v>No</x:v>
      </x:c>
      <x:c r="O3301" s="15" t="str">
        <x:v>Not stated in reviewed card</x:v>
      </x:c>
      <x:c r="P3301" s="15" t="str">
        <x:v>Not stated in reviewed card</x:v>
      </x:c>
      <x:c r="Q3301" s="15" t="str">
        <x:v>Advertised commercial storage/workshop premises with secure/gated access.</x:v>
      </x:c>
      <x:c r="R3301"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301" s="15" t="str">
        <x:v>https://www.zoopla.co.uk/to-rent/commercial/details/74406792/</x:v>
      </x:c>
      <x:c r="T3301" s="15" t="str">
        <x:v>https://www.rightmove.co.uk/properties/777806836094768#/?channel=COM_LET</x:v>
      </x:c>
      <x:c r="U3301" s="15" t="str"/>
      <x:c r="V3301" s="15" t="str">
        <x:v>London — Standalone premises — Battersea</x:v>
      </x:c>
      <x:c r="W3301" s="15" t="str">
        <x:v>Individual unit ≤15,000 sq ft</x:v>
      </x:c>
      <x:c r="X3301" s="13" t="n">
        <x:f>IF(N3301="Yes",L3301,0)</x:f>
        <x:v>0</x:v>
      </x:c>
      <x:c r="Y3301" s="14" t="n">
        <x:v>1</x:v>
      </x:c>
      <x:c r="Z3301" s="13" t="str">
        <x:v>Industrial / workshop / storage</x:v>
      </x:c>
    </x:row>
    <x:row r="3302" ht="114" customHeight="1">
      <x:c r="A3302" s="13" t="str">
        <x:v>SE2322</x:v>
      </x:c>
      <x:c r="B3302" s="15" t="str">
        <x:v>London</x:v>
      </x:c>
      <x:c r="C3302" s="15" t="str">
        <x:v>Battersea</x:v>
      </x:c>
      <x:c r="D3302" s="14"/>
      <x:c r="E3302" s="13" t="str">
        <x:v>Town</x:v>
      </x:c>
      <x:c r="F3302" s="15" t="str">
        <x:v>Standalone premises — Battersea</x:v>
      </x:c>
      <x:c r="G3302" s="15" t="str">
        <x:v>Units 1-2 Havelock Terrace, London SW8, Battersea</x:v>
      </x:c>
      <x:c r="H3302" s="13" t="str">
        <x:v>Uncertain</x:v>
      </x:c>
      <x:c r="I3302" s="14"/>
      <x:c r="J3302" s="13" t="str">
        <x:f>IF(AND(ISNUMBER(I3302),I3302&gt;0),IF(I3302&lt;=1000,"1–1,000",IF(I3302&lt;=2500,"1,001–2,500",IF(I3302&lt;=5000,"2,501–5,000",IF(I3302&lt;=10000,"5,001–10,000","10,001–15,000")))),"Range crosses bands")</x:f>
        <x:v>Range crosses bands</x:v>
      </x:c>
      <x:c r="K3302" s="16" t="n">
        <x:v>438924</x:v>
      </x:c>
      <x:c r="L3302" s="43" t="str">
        <x:f>IF(AND(ISNUMBER(I3302),I3302&gt;0,ISNUMBER(K3302),K3302&gt;0),K3302/I3302,"n.a.")</x:f>
        <x:v>n.a.</x:v>
      </x:c>
      <x:c r="M3302" s="43"/>
      <x:c r="N3302" s="13" t="str">
        <x:v>No</x:v>
      </x:c>
      <x:c r="O3302" s="15" t="str">
        <x:v>Not stated in reviewed card</x:v>
      </x:c>
      <x:c r="P3302" s="15" t="str">
        <x:v>full height roller shutters</x:v>
      </x:c>
      <x:c r="Q3302" s="15" t="str">
        <x:v>Advertised commercial storage/workshop premises with ancillary office accommodation, parking.</x:v>
      </x:c>
      <x:c r="R3302" s="15" t="str">
        <x:v>Uncertain Conflicting exact areas across adverts: 5454, 10973 sqft; no exact figure selected. Bounds record observed figures, not an offered subdivision range. 3 agent/portal adverts reconciled to one demise; no additional unit count. Conflicting advertised annual/annualised asks: £218,160, £438,912, £438,924.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302" s="15" t="str">
        <x:v>https://www.zoopla.co.uk/to-rent/commercial/details/72335077/</x:v>
      </x:c>
      <x:c r="T3302" s="15" t="str">
        <x:v>https://www.zoopla.co.uk/to-rent/commercial/details/68332831/</x:v>
      </x:c>
      <x:c r="U3302" s="15" t="str">
        <x:v>https://www.rightmove.co.uk/properties/745683311684816#/?channel=COM_LET</x:v>
      </x:c>
      <x:c r="V3302" s="15" t="str">
        <x:v>London — Standalone premises — Battersea</x:v>
      </x:c>
      <x:c r="W3302" s="15" t="str">
        <x:v>5,454–10,973 sq ft; exact unit area not stated</x:v>
      </x:c>
      <x:c r="X3302" s="13" t="n">
        <x:f>IF(N3302="Yes",L3302,0)</x:f>
        <x:v>0</x:v>
      </x:c>
      <x:c r="Y3302" s="14" t="n">
        <x:v>1</x:v>
      </x:c>
      <x:c r="Z3302" s="13" t="str">
        <x:v>Industrial / workshop / storage</x:v>
      </x:c>
    </x:row>
    <x:row r="3303" ht="62" customHeight="1">
      <x:c r="A3303" s="13" t="str">
        <x:v>SE2323</x:v>
      </x:c>
      <x:c r="B3303" s="15" t="str">
        <x:v>London</x:v>
      </x:c>
      <x:c r="C3303" s="15" t="str">
        <x:v>Belvedere</x:v>
      </x:c>
      <x:c r="D3303" s="14"/>
      <x:c r="E3303" s="13" t="str">
        <x:v>Town</x:v>
      </x:c>
      <x:c r="F3303" s="15" t="str">
        <x:v>Standalone premises — Belvedere</x:v>
      </x:c>
      <x:c r="G3303" s="15" t="str">
        <x:v>Belvedere Point, Crabtree Manorway North, Belvedere, Kent DA17</x:v>
      </x:c>
      <x:c r="H3303" s="13" t="str">
        <x:v>Current</x:v>
      </x:c>
      <x:c r="I3303" s="14" t="n">
        <x:v>2776</x:v>
      </x:c>
      <x:c r="J3303" s="13" t="str">
        <x:f>IF(AND(ISNUMBER(I3303),I3303&gt;0),IF(I3303&lt;=1000,"1–1,000",IF(I3303&lt;=2500,"1,001–2,500",IF(I3303&lt;=5000,"2,501–5,000",IF(I3303&lt;=10000,"5,001–10,000","10,001–15,000")))),"2,501–5,000")</x:f>
        <x:v>2,501–5,000</x:v>
      </x:c>
      <x:c r="K3303" s="16"/>
      <x:c r="L3303" s="43" t="str">
        <x:f>IF(AND(ISNUMBER(I3303),I3303&gt;0,ISNUMBER(K3303),K3303&gt;0),K3303/I3303,"n.a.")</x:f>
        <x:v>n.a.</x:v>
      </x:c>
      <x:c r="M3303" s="43"/>
      <x:c r="N3303" s="13" t="str">
        <x:v>No</x:v>
      </x:c>
      <x:c r="O3303" s="15" t="str">
        <x:v>Not stated in reviewed card</x:v>
      </x:c>
      <x:c r="P3303" s="15" t="str">
        <x:v>Not stated in reviewed card</x:v>
      </x:c>
      <x:c r="Q3303" s="15" t="str">
        <x:v>Advertised industrial unit with warehouse space.</x:v>
      </x:c>
      <x:c r="R330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03" s="15" t="str">
        <x:v>https://www.zoopla.co.uk/to-rent/commercial/details/74428311/</x:v>
      </x:c>
      <x:c r="T3303" s="15" t="str"/>
      <x:c r="U3303" s="15" t="str"/>
      <x:c r="V3303" s="15" t="str">
        <x:v>London — Standalone premises — Belvedere</x:v>
      </x:c>
      <x:c r="W3303" s="15" t="str">
        <x:v>Individual unit ≤15,000 sq ft</x:v>
      </x:c>
      <x:c r="X3303" s="13" t="n">
        <x:f>IF(N3303="Yes",L3303,0)</x:f>
        <x:v>0</x:v>
      </x:c>
      <x:c r="Y3303" s="14" t="n">
        <x:v>1</x:v>
      </x:c>
      <x:c r="Z3303" s="13" t="str">
        <x:v>Industrial / workshop / storage</x:v>
      </x:c>
    </x:row>
    <x:row r="3304" ht="62" customHeight="1">
      <x:c r="A3304" s="13" t="str">
        <x:v>SE2324</x:v>
      </x:c>
      <x:c r="B3304" s="15" t="str">
        <x:v>London</x:v>
      </x:c>
      <x:c r="C3304" s="15" t="str">
        <x:v>Belvedere</x:v>
      </x:c>
      <x:c r="D3304" s="14"/>
      <x:c r="E3304" s="13" t="str">
        <x:v>Town</x:v>
      </x:c>
      <x:c r="F3304" s="15" t="str">
        <x:v>Standalone premises — Belvedere</x:v>
      </x:c>
      <x:c r="G3304" s="15" t="str">
        <x:v>Fishers Way, Belvedere DA17</x:v>
      </x:c>
      <x:c r="H3304" s="13" t="str">
        <x:v>Current</x:v>
      </x:c>
      <x:c r="I3304" s="14" t="n">
        <x:v>2600</x:v>
      </x:c>
      <x:c r="J3304" s="13" t="str">
        <x:f>IF(AND(ISNUMBER(I3304),I3304&gt;0),IF(I3304&lt;=1000,"1–1,000",IF(I3304&lt;=2500,"1,001–2,500",IF(I3304&lt;=5000,"2,501–5,000",IF(I3304&lt;=10000,"5,001–10,000","10,001–15,000")))),"2,501–5,000")</x:f>
        <x:v>2,501–5,000</x:v>
      </x:c>
      <x:c r="K3304" s="16" t="n">
        <x:v>46800</x:v>
      </x:c>
      <x:c r="L3304" s="43" t="n">
        <x:f>IF(AND(ISNUMBER(I3304),I3304&gt;0,ISNUMBER(K3304),K3304&gt;0),K3304/I3304,"n.a.")</x:f>
        <x:v>18</x:v>
      </x:c>
      <x:c r="M3304" s="43"/>
      <x:c r="N3304" s="13" t="str">
        <x:v>Yes</x:v>
      </x:c>
      <x:c r="O3304" s="15" t="str">
        <x:v>Not stated in reviewed card</x:v>
      </x:c>
      <x:c r="P3304" s="15" t="str">
        <x:v>Not stated in reviewed card</x:v>
      </x:c>
      <x:c r="Q3304" s="15" t="str">
        <x:v>Advertised industrial unit with refurbished specification.</x:v>
      </x:c>
      <x:c r="R330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04" s="15" t="str">
        <x:v>https://www.zoopla.co.uk/to-rent/commercial/details/58358011/</x:v>
      </x:c>
      <x:c r="T3304" s="15" t="str"/>
      <x:c r="U3304" s="15" t="str"/>
      <x:c r="V3304" s="15" t="str">
        <x:v>London — Standalone premises — Belvedere</x:v>
      </x:c>
      <x:c r="W3304" s="15" t="str">
        <x:v>Individual unit ≤15,000 sq ft</x:v>
      </x:c>
      <x:c r="X3304" s="13" t="n">
        <x:f>IF(N3304="Yes",L3304,0)</x:f>
        <x:v>18</x:v>
      </x:c>
      <x:c r="Y3304" s="14" t="n">
        <x:v>1</x:v>
      </x:c>
      <x:c r="Z3304" s="13" t="str">
        <x:v>Industrial / workshop / storage</x:v>
      </x:c>
    </x:row>
    <x:row r="3305" ht="75" customHeight="1">
      <x:c r="A3305" s="13" t="str">
        <x:v>SE2325</x:v>
      </x:c>
      <x:c r="B3305" s="15" t="str">
        <x:v>London</x:v>
      </x:c>
      <x:c r="C3305" s="15" t="str">
        <x:v>Bermondsey</x:v>
      </x:c>
      <x:c r="D3305" s="14"/>
      <x:c r="E3305" s="13" t="str">
        <x:v>Town</x:v>
      </x:c>
      <x:c r="F3305" s="15" t="str">
        <x:v>Standalone premises — Bermondsey</x:v>
      </x:c>
      <x:c r="G3305" s="15" t="str">
        <x:v>17 Almond Road, Bermondsey, SE16 3LR</x:v>
      </x:c>
      <x:c r="H3305" s="13" t="str">
        <x:v>Current</x:v>
      </x:c>
      <x:c r="I3305" s="14" t="n">
        <x:v>879</x:v>
      </x:c>
      <x:c r="J3305" s="13" t="str">
        <x:f>IF(AND(ISNUMBER(I3305),I3305&gt;0),IF(I3305&lt;=1000,"1–1,000",IF(I3305&lt;=2500,"1,001–2,500",IF(I3305&lt;=5000,"2,501–5,000",IF(I3305&lt;=10000,"5,001–10,000","10,001–15,000")))),"1–1,000")</x:f>
        <x:v>1–1,000</x:v>
      </x:c>
      <x:c r="K3305" s="16" t="n">
        <x:v>20040</x:v>
      </x:c>
      <x:c r="L3305" s="43" t="n">
        <x:f>IF(AND(ISNUMBER(I3305),I3305&gt;0,ISNUMBER(K3305),K3305&gt;0),K3305/I3305,"n.a.")</x:f>
        <x:v>22.79863481228669</x:v>
      </x:c>
      <x:c r="M3305" s="43"/>
      <x:c r="N3305" s="13" t="str">
        <x:v>Yes</x:v>
      </x:c>
      <x:c r="O3305" s="15" t="str">
        <x:v>Not stated in reviewed card</x:v>
      </x:c>
      <x:c r="P3305" s="15" t="str">
        <x:v>Not stated in reviewed card</x:v>
      </x:c>
      <x:c r="Q3305" s="15" t="str">
        <x:v>Advertised industrial unit with railway-arch premises.</x:v>
      </x:c>
      <x:c r="R330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05" s="15" t="str">
        <x:v>https://www.zoopla.co.uk/to-rent/commercial/details/74623661/</x:v>
      </x:c>
      <x:c r="T3305" s="15" t="str">
        <x:v>https://www.rightmove.co.uk/properties/782507377755088#/?channel=COM_LET</x:v>
      </x:c>
      <x:c r="U3305" s="15" t="str"/>
      <x:c r="V3305" s="15" t="str">
        <x:v>London — Standalone premises — Bermondsey</x:v>
      </x:c>
      <x:c r="W3305" s="15" t="str">
        <x:v>Individual unit ≤15,000 sq ft</x:v>
      </x:c>
      <x:c r="X3305" s="13" t="n">
        <x:f>IF(N3305="Yes",L3305,0)</x:f>
        <x:v>22.79863481228669</x:v>
      </x:c>
      <x:c r="Y3305" s="14" t="n">
        <x:v>1</x:v>
      </x:c>
      <x:c r="Z3305" s="13" t="str">
        <x:v>Industrial / workshop / storage</x:v>
      </x:c>
    </x:row>
    <x:row r="3306" ht="62" customHeight="1">
      <x:c r="A3306" s="13" t="str">
        <x:v>SE2326</x:v>
      </x:c>
      <x:c r="B3306" s="15" t="str">
        <x:v>London</x:v>
      </x:c>
      <x:c r="C3306" s="15" t="str">
        <x:v>Bermondsey</x:v>
      </x:c>
      <x:c r="D3306" s="14"/>
      <x:c r="E3306" s="13" t="str">
        <x:v>Town</x:v>
      </x:c>
      <x:c r="F3306" s="15" t="str">
        <x:v>Standalone premises — Bermondsey</x:v>
      </x:c>
      <x:c r="G3306" s="15" t="str">
        <x:v>Abbey Street, London SE1</x:v>
      </x:c>
      <x:c r="H3306" s="13" t="str">
        <x:v>Current</x:v>
      </x:c>
      <x:c r="I3306" s="14" t="n">
        <x:v>1810</x:v>
      </x:c>
      <x:c r="J3306" s="13" t="str">
        <x:f>IF(AND(ISNUMBER(I3306),I3306&gt;0),IF(I3306&lt;=1000,"1–1,000",IF(I3306&lt;=2500,"1,001–2,500",IF(I3306&lt;=5000,"2,501–5,000",IF(I3306&lt;=10000,"5,001–10,000","10,001–15,000")))),"1,001–2,500")</x:f>
        <x:v>1,001–2,500</x:v>
      </x:c>
      <x:c r="K3306" s="16"/>
      <x:c r="L3306" s="43" t="str">
        <x:f>IF(AND(ISNUMBER(I3306),I3306&gt;0,ISNUMBER(K3306),K3306&gt;0),K3306/I3306,"n.a.")</x:f>
        <x:v>n.a.</x:v>
      </x:c>
      <x:c r="M3306" s="43"/>
      <x:c r="N3306" s="13" t="str">
        <x:v>No</x:v>
      </x:c>
      <x:c r="O3306" s="15" t="str">
        <x:v>Not stated in reviewed card</x:v>
      </x:c>
      <x:c r="P3306" s="15" t="str">
        <x:v>Not stated in reviewed card</x:v>
      </x:c>
      <x:c r="Q3306" s="15" t="str">
        <x:v>Advertised industrial unit. Card provides limited specification.</x:v>
      </x:c>
      <x:c r="R330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06" s="15" t="str">
        <x:v>https://www.zoopla.co.uk/to-rent/commercial/details/70105505/</x:v>
      </x:c>
      <x:c r="T3306" s="15" t="str"/>
      <x:c r="U3306" s="15" t="str"/>
      <x:c r="V3306" s="15" t="str">
        <x:v>London — Standalone premises — Bermondsey</x:v>
      </x:c>
      <x:c r="W3306" s="15" t="str">
        <x:v>Individual unit ≤15,000 sq ft</x:v>
      </x:c>
      <x:c r="X3306" s="13" t="n">
        <x:f>IF(N3306="Yes",L3306,0)</x:f>
        <x:v>0</x:v>
      </x:c>
      <x:c r="Y3306" s="14" t="n">
        <x:v>1</x:v>
      </x:c>
      <x:c r="Z3306" s="13" t="str">
        <x:v>Industrial / workshop / storage</x:v>
      </x:c>
    </x:row>
    <x:row r="3307" ht="75" customHeight="1">
      <x:c r="A3307" s="13" t="str">
        <x:v>SE2327</x:v>
      </x:c>
      <x:c r="B3307" s="15" t="str">
        <x:v>London</x:v>
      </x:c>
      <x:c r="C3307" s="15" t="str">
        <x:v>Bermondsey</x:v>
      </x:c>
      <x:c r="D3307" s="14"/>
      <x:c r="E3307" s="13" t="str">
        <x:v>Town</x:v>
      </x:c>
      <x:c r="F3307" s="15" t="str">
        <x:v>Standalone premises — Bermondsey</x:v>
      </x:c>
      <x:c r="G3307" s="15" t="str">
        <x:v>Unit 4 Ilderton Studios, 313-345 Ilderton Road, London, SE15 1NW</x:v>
      </x:c>
      <x:c r="H3307" s="13" t="str">
        <x:v>Current</x:v>
      </x:c>
      <x:c r="I3307" s="14" t="n">
        <x:v>1995</x:v>
      </x:c>
      <x:c r="J3307" s="13" t="str">
        <x:f>IF(AND(ISNUMBER(I3307),I3307&gt;0),IF(I3307&lt;=1000,"1–1,000",IF(I3307&lt;=2500,"1,001–2,500",IF(I3307&lt;=5000,"2,501–5,000",IF(I3307&lt;=10000,"5,001–10,000","10,001–15,000")))),"1,001–2,500")</x:f>
        <x:v>1,001–2,500</x:v>
      </x:c>
      <x:c r="K3307" s="16" t="n">
        <x:v>33996</x:v>
      </x:c>
      <x:c r="L3307" s="43" t="n">
        <x:f>IF(AND(ISNUMBER(I3307),I3307&gt;0,ISNUMBER(K3307),K3307&gt;0),K3307/I3307,"n.a.")</x:f>
        <x:v>17.040601503759397</x:v>
      </x:c>
      <x:c r="M3307" s="43"/>
      <x:c r="N3307" s="13" t="str">
        <x:v>Yes</x:v>
      </x:c>
      <x:c r="O3307" s="15" t="str">
        <x:v>ceiling heights, open plan layout and natural lighting</x:v>
      </x:c>
      <x:c r="P3307" s="15" t="str">
        <x:v>Not stated in reviewed card</x:v>
      </x:c>
      <x:c r="Q3307" s="15" t="str">
        <x:v>Advertised industrial unit. Card provides limited specification.</x:v>
      </x:c>
      <x:c r="R330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07" s="15" t="str">
        <x:v>https://www.zoopla.co.uk/to-rent/commercial/details/69279171/</x:v>
      </x:c>
      <x:c r="T3307" s="15" t="str">
        <x:v>https://www.rightmove.co.uk/properties/783428591611297#/?channel=COM_LET</x:v>
      </x:c>
      <x:c r="U3307" s="15" t="str"/>
      <x:c r="V3307" s="15" t="str">
        <x:v>London — Standalone premises — Bermondsey</x:v>
      </x:c>
      <x:c r="W3307" s="15" t="str">
        <x:v>Individual unit ≤15,000 sq ft</x:v>
      </x:c>
      <x:c r="X3307" s="13" t="n">
        <x:f>IF(N3307="Yes",L3307,0)</x:f>
        <x:v>17.040601503759397</x:v>
      </x:c>
      <x:c r="Y3307" s="14" t="n">
        <x:v>1</x:v>
      </x:c>
      <x:c r="Z3307" s="13" t="str">
        <x:v>Industrial / workshop / storage</x:v>
      </x:c>
    </x:row>
    <x:row r="3308" ht="62" customHeight="1">
      <x:c r="A3308" s="13" t="str">
        <x:v>SE2328</x:v>
      </x:c>
      <x:c r="B3308" s="15" t="str">
        <x:v>London</x:v>
      </x:c>
      <x:c r="C3308" s="15" t="str">
        <x:v>Bermondsey</x:v>
      </x:c>
      <x:c r="D3308" s="14"/>
      <x:c r="E3308" s="13" t="str">
        <x:v>Town</x:v>
      </x:c>
      <x:c r="F3308" s="15" t="str">
        <x:v>Standalone premises — Bermondsey</x:v>
      </x:c>
      <x:c r="G3308" s="15" t="str">
        <x:v>Unit 5 Ilderton Studios, 313-345 Ilderton Road, London, SE15 1NW</x:v>
      </x:c>
      <x:c r="H3308" s="13" t="str">
        <x:v>Current</x:v>
      </x:c>
      <x:c r="I3308" s="14" t="n">
        <x:v>2682</x:v>
      </x:c>
      <x:c r="J3308" s="13" t="str">
        <x:f>IF(AND(ISNUMBER(I3308),I3308&gt;0),IF(I3308&lt;=1000,"1–1,000",IF(I3308&lt;=2500,"1,001–2,500",IF(I3308&lt;=5000,"2,501–5,000",IF(I3308&lt;=10000,"5,001–10,000","10,001–15,000")))),"2,501–5,000")</x:f>
        <x:v>2,501–5,000</x:v>
      </x:c>
      <x:c r="K3308" s="16"/>
      <x:c r="L3308" s="43" t="str">
        <x:f>IF(AND(ISNUMBER(I3308),I3308&gt;0,ISNUMBER(K3308),K3308&gt;0),K3308/I3308,"n.a.")</x:f>
        <x:v>n.a.</x:v>
      </x:c>
      <x:c r="M3308" s="43"/>
      <x:c r="N3308" s="13" t="str">
        <x:v>No</x:v>
      </x:c>
      <x:c r="O3308" s="15" t="str">
        <x:v>ceiling heights, open plan layout and natural lighting</x:v>
      </x:c>
      <x:c r="P3308" s="15" t="str">
        <x:v>Not stated in reviewed card</x:v>
      </x:c>
      <x:c r="Q3308" s="15" t="str">
        <x:v>Advertised industrial unit. Card provides limited specification.</x:v>
      </x:c>
      <x:c r="R330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08" s="15" t="str">
        <x:v>https://www.zoopla.co.uk/to-rent/commercial/details/69006626/</x:v>
      </x:c>
      <x:c r="T3308" s="15" t="str">
        <x:v>https://www.rightmove.co.uk/properties/783428619048929#/?channel=COM_LET</x:v>
      </x:c>
      <x:c r="U3308" s="15" t="str"/>
      <x:c r="V3308" s="15" t="str">
        <x:v>London — Standalone premises — Bermondsey</x:v>
      </x:c>
      <x:c r="W3308" s="15" t="str">
        <x:v>Individual unit ≤15,000 sq ft</x:v>
      </x:c>
      <x:c r="X3308" s="13" t="n">
        <x:f>IF(N3308="Yes",L3308,0)</x:f>
        <x:v>0</x:v>
      </x:c>
      <x:c r="Y3308" s="14" t="n">
        <x:v>1</x:v>
      </x:c>
      <x:c r="Z3308" s="13" t="str">
        <x:v>Industrial / workshop / storage</x:v>
      </x:c>
    </x:row>
    <x:row r="3309" ht="62" customHeight="1">
      <x:c r="A3309" s="13" t="str">
        <x:v>SE2329</x:v>
      </x:c>
      <x:c r="B3309" s="15" t="str">
        <x:v>London</x:v>
      </x:c>
      <x:c r="C3309" s="15" t="str">
        <x:v>Bermondsey</x:v>
      </x:c>
      <x:c r="D3309" s="14"/>
      <x:c r="E3309" s="13" t="str">
        <x:v>Town</x:v>
      </x:c>
      <x:c r="F3309" s="15" t="str">
        <x:v>Standalone premises — Bermondsey</x:v>
      </x:c>
      <x:c r="G3309" s="15" t="str">
        <x:v>Wilds Rents, London, SE1</x:v>
      </x:c>
      <x:c r="H3309" s="13" t="str">
        <x:v>Current</x:v>
      </x:c>
      <x:c r="I3309" s="14" t="n">
        <x:v>4218</x:v>
      </x:c>
      <x:c r="J3309" s="13" t="str">
        <x:f>IF(AND(ISNUMBER(I3309),I3309&gt;0),IF(I3309&lt;=1000,"1–1,000",IF(I3309&lt;=2500,"1,001–2,500",IF(I3309&lt;=5000,"2,501–5,000",IF(I3309&lt;=10000,"5,001–10,000","10,001–15,000")))),"2,501–5,000")</x:f>
        <x:v>2,501–5,000</x:v>
      </x:c>
      <x:c r="K3309" s="16"/>
      <x:c r="L3309" s="43" t="str">
        <x:f>IF(AND(ISNUMBER(I3309),I3309&gt;0,ISNUMBER(K3309),K3309&gt;0),K3309/I3309,"n.a.")</x:f>
        <x:v>n.a.</x:v>
      </x:c>
      <x:c r="M3309" s="43"/>
      <x:c r="N3309" s="13" t="str">
        <x:v>No</x:v>
      </x:c>
      <x:c r="O3309" s="15" t="str">
        <x:v>Not stated in reviewed card</x:v>
      </x:c>
      <x:c r="P3309" s="15" t="str">
        <x:v>Not stated in reviewed card</x:v>
      </x:c>
      <x:c r="Q3309" s="15" t="str">
        <x:v>Advertised industrial unit. Card provides limited specification.</x:v>
      </x:c>
      <x:c r="R330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09" s="15" t="str">
        <x:v>https://www.rightmove.co.uk/properties/755867901955584#/?channel=COM_LET</x:v>
      </x:c>
      <x:c r="T3309" s="15" t="str"/>
      <x:c r="U3309" s="15" t="str"/>
      <x:c r="V3309" s="15" t="str">
        <x:v>London — Standalone premises — Bermondsey</x:v>
      </x:c>
      <x:c r="W3309" s="15" t="str">
        <x:v>Individual unit ≤15,000 sq ft</x:v>
      </x:c>
      <x:c r="X3309" s="13" t="n">
        <x:f>IF(N3309="Yes",L3309,0)</x:f>
        <x:v>0</x:v>
      </x:c>
      <x:c r="Y3309" s="14" t="n">
        <x:v>1</x:v>
      </x:c>
      <x:c r="Z3309" s="13" t="str">
        <x:v>Industrial / workshop / storage</x:v>
      </x:c>
    </x:row>
    <x:row r="3310" ht="75" customHeight="1">
      <x:c r="A3310" s="13" t="str">
        <x:v>SE2330</x:v>
      </x:c>
      <x:c r="B3310" s="15" t="str">
        <x:v>London</x:v>
      </x:c>
      <x:c r="C3310" s="15" t="str">
        <x:v>Bethnal Green</x:v>
      </x:c>
      <x:c r="D3310" s="14"/>
      <x:c r="E3310" s="13" t="str">
        <x:v>Town</x:v>
      </x:c>
      <x:c r="F3310" s="15" t="str">
        <x:v>Standalone premises — Bethnal Green</x:v>
      </x:c>
      <x:c r="G3310" s="15" t="str">
        <x:v>160 Malcolm Place, London, E2 0EU</x:v>
      </x:c>
      <x:c r="H3310" s="13" t="str">
        <x:v>Current</x:v>
      </x:c>
      <x:c r="I3310" s="14" t="n">
        <x:v>1430</x:v>
      </x:c>
      <x:c r="J3310" s="13" t="str">
        <x:f>IF(AND(ISNUMBER(I3310),I3310&gt;0),IF(I3310&lt;=1000,"1–1,000",IF(I3310&lt;=2500,"1,001–2,500",IF(I3310&lt;=5000,"2,501–5,000",IF(I3310&lt;=10000,"5,001–10,000","10,001–15,000")))),"1,001–2,500")</x:f>
        <x:v>1,001–2,500</x:v>
      </x:c>
      <x:c r="K3310" s="16" t="n">
        <x:v>33360</x:v>
      </x:c>
      <x:c r="L3310" s="43" t="n">
        <x:f>IF(AND(ISNUMBER(I3310),I3310&gt;0,ISNUMBER(K3310),K3310&gt;0),K3310/I3310,"n.a.")</x:f>
        <x:v>23.32867132867133</x:v>
      </x:c>
      <x:c r="M3310" s="43"/>
      <x:c r="N3310" s="13" t="str">
        <x:v>Yes</x:v>
      </x:c>
      <x:c r="O3310" s="15" t="str">
        <x:v>Not stated in reviewed card</x:v>
      </x:c>
      <x:c r="P3310" s="15" t="str">
        <x:v>24/7 access, three-phase power, electric roller shutters</x:v>
      </x:c>
      <x:c r="Q3310" s="15" t="str">
        <x:v>Advertised commercial storage/workshop premises with three-phase power.</x:v>
      </x:c>
      <x:c r="R331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0" s="15" t="str">
        <x:v>https://www.zoopla.co.uk/to-rent/commercial/details/74563855/</x:v>
      </x:c>
      <x:c r="T3310" s="15" t="str">
        <x:v>https://www.rightmove.co.uk/properties/781201709765969#/?channel=COM_LET</x:v>
      </x:c>
      <x:c r="U3310" s="15" t="str"/>
      <x:c r="V3310" s="15" t="str">
        <x:v>London — Standalone premises — Bethnal Green</x:v>
      </x:c>
      <x:c r="W3310" s="15" t="str">
        <x:v>Individual unit ≤15,000 sq ft</x:v>
      </x:c>
      <x:c r="X3310" s="13" t="n">
        <x:f>IF(N3310="Yes",L3310,0)</x:f>
        <x:v>23.32867132867133</x:v>
      </x:c>
      <x:c r="Y3310" s="14" t="n">
        <x:v>1</x:v>
      </x:c>
      <x:c r="Z3310" s="13" t="str">
        <x:v>Industrial / workshop / storage</x:v>
      </x:c>
    </x:row>
    <x:row r="3311" ht="62" customHeight="1">
      <x:c r="A3311" s="13" t="str">
        <x:v>SE2331</x:v>
      </x:c>
      <x:c r="B3311" s="15" t="str">
        <x:v>London</x:v>
      </x:c>
      <x:c r="C3311" s="15" t="str">
        <x:v>Bethnal Green</x:v>
      </x:c>
      <x:c r="D3311" s="14"/>
      <x:c r="E3311" s="13" t="str">
        <x:v>Town</x:v>
      </x:c>
      <x:c r="F3311" s="15" t="str">
        <x:v>Standalone premises — Bethnal Green</x:v>
      </x:c>
      <x:c r="G3311" s="15" t="str">
        <x:v>162 Malcolm Place, London, E2 0EU</x:v>
      </x:c>
      <x:c r="H3311" s="13" t="str">
        <x:v>Current</x:v>
      </x:c>
      <x:c r="I3311" s="14" t="n">
        <x:v>1390</x:v>
      </x:c>
      <x:c r="J3311" s="13" t="str">
        <x:f>IF(AND(ISNUMBER(I3311),I3311&gt;0),IF(I3311&lt;=1000,"1–1,000",IF(I3311&lt;=2500,"1,001–2,500",IF(I3311&lt;=5000,"2,501–5,000",IF(I3311&lt;=10000,"5,001–10,000","10,001–15,000")))),"1,001–2,500")</x:f>
        <x:v>1,001–2,500</x:v>
      </x:c>
      <x:c r="K3311" s="16" t="n">
        <x:v>36000</x:v>
      </x:c>
      <x:c r="L3311" s="43" t="n">
        <x:f>IF(AND(ISNUMBER(I3311),I3311&gt;0,ISNUMBER(K3311),K3311&gt;0),K3311/I3311,"n.a.")</x:f>
        <x:v>25.899280575539567</x:v>
      </x:c>
      <x:c r="M3311" s="43"/>
      <x:c r="N3311" s="13" t="str">
        <x:v>Yes</x:v>
      </x:c>
      <x:c r="O3311" s="15" t="str">
        <x:v>Not stated in reviewed card</x:v>
      </x:c>
      <x:c r="P3311" s="15" t="str">
        <x:v>24/7 access 3-Phase Power Supply Electric security shutters</x:v>
      </x:c>
      <x:c r="Q3311" s="15" t="str">
        <x:v>Advertised industrial unit with three-phase power, refurbished specification.</x:v>
      </x:c>
      <x:c r="R331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1" s="15" t="str">
        <x:v>https://www.rightmove.co.uk/properties/778486374193584#/?channel=COM_LET</x:v>
      </x:c>
      <x:c r="T3311" s="15" t="str"/>
      <x:c r="U3311" s="15" t="str"/>
      <x:c r="V3311" s="15" t="str">
        <x:v>London — Standalone premises — Bethnal Green</x:v>
      </x:c>
      <x:c r="W3311" s="15" t="str">
        <x:v>Individual unit ≤15,000 sq ft</x:v>
      </x:c>
      <x:c r="X3311" s="13" t="n">
        <x:f>IF(N3311="Yes",L3311,0)</x:f>
        <x:v>25.899280575539567</x:v>
      </x:c>
      <x:c r="Y3311" s="14" t="n">
        <x:v>1</x:v>
      </x:c>
      <x:c r="Z3311" s="13" t="str">
        <x:v>Industrial / workshop / storage</x:v>
      </x:c>
    </x:row>
    <x:row r="3312" ht="75" customHeight="1">
      <x:c r="A3312" s="13" t="str">
        <x:v>SE2332</x:v>
      </x:c>
      <x:c r="B3312" s="15" t="str">
        <x:v>London</x:v>
      </x:c>
      <x:c r="C3312" s="15" t="str">
        <x:v>Bethnal Green</x:v>
      </x:c>
      <x:c r="D3312" s="14"/>
      <x:c r="E3312" s="13" t="str">
        <x:v>Town</x:v>
      </x:c>
      <x:c r="F3312" s="15" t="str">
        <x:v>Standalone premises — Bethnal Green</x:v>
      </x:c>
      <x:c r="G3312" s="15" t="str">
        <x:v>163 Malcolm Place, London, E2 0EU</x:v>
      </x:c>
      <x:c r="H3312" s="13" t="str">
        <x:v>Current</x:v>
      </x:c>
      <x:c r="I3312" s="14" t="n">
        <x:v>1430</x:v>
      </x:c>
      <x:c r="J3312" s="13" t="str">
        <x:f>IF(AND(ISNUMBER(I3312),I3312&gt;0),IF(I3312&lt;=1000,"1–1,000",IF(I3312&lt;=2500,"1,001–2,500",IF(I3312&lt;=5000,"2,501–5,000",IF(I3312&lt;=10000,"5,001–10,000","10,001–15,000")))),"1,001–2,500")</x:f>
        <x:v>1,001–2,500</x:v>
      </x:c>
      <x:c r="K3312" s="16" t="n">
        <x:v>33360</x:v>
      </x:c>
      <x:c r="L3312" s="43" t="n">
        <x:f>IF(AND(ISNUMBER(I3312),I3312&gt;0,ISNUMBER(K3312),K3312&gt;0),K3312/I3312,"n.a.")</x:f>
        <x:v>23.32867132867133</x:v>
      </x:c>
      <x:c r="M3312" s="43"/>
      <x:c r="N3312" s="13" t="str">
        <x:v>Yes</x:v>
      </x:c>
      <x:c r="O3312" s="15" t="str">
        <x:v>Not stated in reviewed card</x:v>
      </x:c>
      <x:c r="P3312" s="15" t="str">
        <x:v>24/7 access 3-Phase Power Supply Electric security shutters</x:v>
      </x:c>
      <x:c r="Q3312" s="15" t="str">
        <x:v>Advertised commercial storage/workshop premises with warehouse space, three-phase power, refurbished specification.</x:v>
      </x:c>
      <x:c r="R331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2" s="15" t="str">
        <x:v>https://www.zoopla.co.uk/to-rent/commercial/details/74429496/</x:v>
      </x:c>
      <x:c r="T3312" s="15" t="str">
        <x:v>https://www.rightmove.co.uk/properties/778486944490241#/?channel=COM_LET</x:v>
      </x:c>
      <x:c r="U3312" s="15" t="str"/>
      <x:c r="V3312" s="15" t="str">
        <x:v>London — Standalone premises — Bethnal Green</x:v>
      </x:c>
      <x:c r="W3312" s="15" t="str">
        <x:v>Individual unit ≤15,000 sq ft</x:v>
      </x:c>
      <x:c r="X3312" s="13" t="n">
        <x:f>IF(N3312="Yes",L3312,0)</x:f>
        <x:v>23.32867132867133</x:v>
      </x:c>
      <x:c r="Y3312" s="14" t="n">
        <x:v>1</x:v>
      </x:c>
      <x:c r="Z3312" s="13" t="str">
        <x:v>Industrial / workshop / storage</x:v>
      </x:c>
    </x:row>
    <x:row r="3313" ht="75" customHeight="1">
      <x:c r="A3313" s="13" t="str">
        <x:v>SE2333</x:v>
      </x:c>
      <x:c r="B3313" s="15" t="str">
        <x:v>London</x:v>
      </x:c>
      <x:c r="C3313" s="15" t="str">
        <x:v>Bethnal Green</x:v>
      </x:c>
      <x:c r="D3313" s="14"/>
      <x:c r="E3313" s="13" t="str">
        <x:v>Town</x:v>
      </x:c>
      <x:c r="F3313" s="15" t="str">
        <x:v>Standalone premises — Bethnal Green</x:v>
      </x:c>
      <x:c r="G3313" s="15" t="str">
        <x:v>164 Malcolm Place, London, E2 0EU</x:v>
      </x:c>
      <x:c r="H3313" s="13" t="str">
        <x:v>Current</x:v>
      </x:c>
      <x:c r="I3313" s="14" t="n">
        <x:v>1450</x:v>
      </x:c>
      <x:c r="J3313" s="13" t="str">
        <x:f>IF(AND(ISNUMBER(I3313),I3313&gt;0),IF(I3313&lt;=1000,"1–1,000",IF(I3313&lt;=2500,"1,001–2,500",IF(I3313&lt;=5000,"2,501–5,000",IF(I3313&lt;=10000,"5,001–10,000","10,001–15,000")))),"1,001–2,500")</x:f>
        <x:v>1,001–2,500</x:v>
      </x:c>
      <x:c r="K3313" s="16" t="n">
        <x:v>33360</x:v>
      </x:c>
      <x:c r="L3313" s="43" t="n">
        <x:f>IF(AND(ISNUMBER(I3313),I3313&gt;0,ISNUMBER(K3313),K3313&gt;0),K3313/I3313,"n.a.")</x:f>
        <x:v>23.00689655172414</x:v>
      </x:c>
      <x:c r="M3313" s="43"/>
      <x:c r="N3313" s="13" t="str">
        <x:v>Yes</x:v>
      </x:c>
      <x:c r="O3313" s="15" t="str">
        <x:v>Not stated in reviewed card</x:v>
      </x:c>
      <x:c r="P3313" s="15" t="str">
        <x:v>Not stated in reviewed card</x:v>
      </x:c>
      <x:c r="Q3313" s="15" t="str">
        <x:v>Advertised commercial storage/workshop premises with refurbished specification.</x:v>
      </x:c>
      <x:c r="R331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3" s="15" t="str">
        <x:v>https://www.zoopla.co.uk/to-rent/commercial/details/74429561/</x:v>
      </x:c>
      <x:c r="T3313" s="15" t="str">
        <x:v>https://www.rightmove.co.uk/properties/778487382691489#/?channel=COM_LET</x:v>
      </x:c>
      <x:c r="U3313" s="15" t="str"/>
      <x:c r="V3313" s="15" t="str">
        <x:v>London — Standalone premises — Bethnal Green</x:v>
      </x:c>
      <x:c r="W3313" s="15" t="str">
        <x:v>Individual unit ≤15,000 sq ft</x:v>
      </x:c>
      <x:c r="X3313" s="13" t="n">
        <x:f>IF(N3313="Yes",L3313,0)</x:f>
        <x:v>23.00689655172414</x:v>
      </x:c>
      <x:c r="Y3313" s="14" t="n">
        <x:v>1</x:v>
      </x:c>
      <x:c r="Z3313" s="13" t="str">
        <x:v>Industrial / workshop / storage</x:v>
      </x:c>
    </x:row>
    <x:row r="3314" ht="75" customHeight="1">
      <x:c r="A3314" s="13" t="str">
        <x:v>SE2334</x:v>
      </x:c>
      <x:c r="B3314" s="15" t="str">
        <x:v>London</x:v>
      </x:c>
      <x:c r="C3314" s="15" t="str">
        <x:v>Bethnal Green</x:v>
      </x:c>
      <x:c r="D3314" s="14"/>
      <x:c r="E3314" s="13" t="str">
        <x:v>Town</x:v>
      </x:c>
      <x:c r="F3314" s="15" t="str">
        <x:v>Standalone premises — Bethnal Green</x:v>
      </x:c>
      <x:c r="G3314" s="15" t="str">
        <x:v>165 Malcolm Place, London, E2 0EU</x:v>
      </x:c>
      <x:c r="H3314" s="13" t="str">
        <x:v>Current</x:v>
      </x:c>
      <x:c r="I3314" s="14" t="n">
        <x:v>1460</x:v>
      </x:c>
      <x:c r="J3314" s="13" t="str">
        <x:f>IF(AND(ISNUMBER(I3314),I3314&gt;0),IF(I3314&lt;=1000,"1–1,000",IF(I3314&lt;=2500,"1,001–2,500",IF(I3314&lt;=5000,"2,501–5,000",IF(I3314&lt;=10000,"5,001–10,000","10,001–15,000")))),"1,001–2,500")</x:f>
        <x:v>1,001–2,500</x:v>
      </x:c>
      <x:c r="K3314" s="16" t="n">
        <x:v>33360</x:v>
      </x:c>
      <x:c r="L3314" s="43" t="n">
        <x:f>IF(AND(ISNUMBER(I3314),I3314&gt;0,ISNUMBER(K3314),K3314&gt;0),K3314/I3314,"n.a.")</x:f>
        <x:v>22.84931506849315</x:v>
      </x:c>
      <x:c r="M3314" s="43"/>
      <x:c r="N3314" s="13" t="str">
        <x:v>Yes</x:v>
      </x:c>
      <x:c r="O3314" s="15" t="str">
        <x:v>Not stated in reviewed card</x:v>
      </x:c>
      <x:c r="P3314" s="15" t="str">
        <x:v>Not stated in reviewed card</x:v>
      </x:c>
      <x:c r="Q3314" s="15" t="str">
        <x:v>Advertised industrial unit with refurbished specification.</x:v>
      </x:c>
      <x:c r="R331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4" s="15" t="str">
        <x:v>https://www.zoopla.co.uk/to-rent/commercial/details/74429463/</x:v>
      </x:c>
      <x:c r="T3314" s="15" t="str">
        <x:v>https://www.rightmove.co.uk/properties/778486764134417#/?channel=COM_LET</x:v>
      </x:c>
      <x:c r="U3314" s="15" t="str"/>
      <x:c r="V3314" s="15" t="str">
        <x:v>London — Standalone premises — Bethnal Green</x:v>
      </x:c>
      <x:c r="W3314" s="15" t="str">
        <x:v>Individual unit ≤15,000 sq ft</x:v>
      </x:c>
      <x:c r="X3314" s="13" t="n">
        <x:f>IF(N3314="Yes",L3314,0)</x:f>
        <x:v>22.84931506849315</x:v>
      </x:c>
      <x:c r="Y3314" s="14" t="n">
        <x:v>1</x:v>
      </x:c>
      <x:c r="Z3314" s="13" t="str">
        <x:v>Industrial / workshop / storage</x:v>
      </x:c>
    </x:row>
    <x:row r="3315" ht="75" customHeight="1">
      <x:c r="A3315" s="13" t="str">
        <x:v>SE2335</x:v>
      </x:c>
      <x:c r="B3315" s="15" t="str">
        <x:v>London</x:v>
      </x:c>
      <x:c r="C3315" s="15" t="str">
        <x:v>Bethnal Green</x:v>
      </x:c>
      <x:c r="D3315" s="14"/>
      <x:c r="E3315" s="13" t="str">
        <x:v>Town</x:v>
      </x:c>
      <x:c r="F3315" s="15" t="str">
        <x:v>Standalone premises — Bethnal Green</x:v>
      </x:c>
      <x:c r="G3315" s="15" t="str">
        <x:v>166 Malcolm Place, London, E2 0EU</x:v>
      </x:c>
      <x:c r="H3315" s="13" t="str">
        <x:v>Current</x:v>
      </x:c>
      <x:c r="I3315" s="14" t="n">
        <x:v>1470</x:v>
      </x:c>
      <x:c r="J3315" s="13" t="str">
        <x:f>IF(AND(ISNUMBER(I3315),I3315&gt;0),IF(I3315&lt;=1000,"1–1,000",IF(I3315&lt;=2500,"1,001–2,500",IF(I3315&lt;=5000,"2,501–5,000",IF(I3315&lt;=10000,"5,001–10,000","10,001–15,000")))),"1,001–2,500")</x:f>
        <x:v>1,001–2,500</x:v>
      </x:c>
      <x:c r="K3315" s="16" t="n">
        <x:v>33360</x:v>
      </x:c>
      <x:c r="L3315" s="43" t="n">
        <x:f>IF(AND(ISNUMBER(I3315),I3315&gt;0,ISNUMBER(K3315),K3315&gt;0),K3315/I3315,"n.a.")</x:f>
        <x:v>22.693877551020407</x:v>
      </x:c>
      <x:c r="M3315" s="43"/>
      <x:c r="N3315" s="13" t="str">
        <x:v>Yes</x:v>
      </x:c>
      <x:c r="O3315" s="15" t="str">
        <x:v>Not stated in reviewed card</x:v>
      </x:c>
      <x:c r="P3315" s="15" t="str">
        <x:v>Not stated in reviewed card</x:v>
      </x:c>
      <x:c r="Q3315" s="15" t="str">
        <x:v>Advertised industrial unit with refurbished specification.</x:v>
      </x:c>
      <x:c r="R331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5" s="15" t="str">
        <x:v>https://www.zoopla.co.uk/to-rent/commercial/details/74429523/</x:v>
      </x:c>
      <x:c r="T3315" s="15" t="str">
        <x:v>https://www.rightmove.co.uk/properties/778487097585185#/?channel=COM_LET</x:v>
      </x:c>
      <x:c r="U3315" s="15" t="str"/>
      <x:c r="V3315" s="15" t="str">
        <x:v>London — Standalone premises — Bethnal Green</x:v>
      </x:c>
      <x:c r="W3315" s="15" t="str">
        <x:v>Individual unit ≤15,000 sq ft</x:v>
      </x:c>
      <x:c r="X3315" s="13" t="n">
        <x:f>IF(N3315="Yes",L3315,0)</x:f>
        <x:v>22.693877551020407</x:v>
      </x:c>
      <x:c r="Y3315" s="14" t="n">
        <x:v>1</x:v>
      </x:c>
      <x:c r="Z3315" s="13" t="str">
        <x:v>Industrial / workshop / storage</x:v>
      </x:c>
    </x:row>
    <x:row r="3316" ht="62" customHeight="1">
      <x:c r="A3316" s="13" t="str">
        <x:v>SE2336</x:v>
      </x:c>
      <x:c r="B3316" s="15" t="str">
        <x:v>London</x:v>
      </x:c>
      <x:c r="C3316" s="15" t="str">
        <x:v>Bethnal Green</x:v>
      </x:c>
      <x:c r="D3316" s="14"/>
      <x:c r="E3316" s="13" t="str">
        <x:v>Town</x:v>
      </x:c>
      <x:c r="F3316" s="15" t="str">
        <x:v>Standalone premises — Bethnal Green</x:v>
      </x:c>
      <x:c r="G3316" s="15" t="str">
        <x:v>196 Bancroft Road, London, E1</x:v>
      </x:c>
      <x:c r="H3316" s="13" t="str">
        <x:v>Current</x:v>
      </x:c>
      <x:c r="I3316" s="14" t="n">
        <x:v>4370</x:v>
      </x:c>
      <x:c r="J3316" s="13" t="str">
        <x:f>IF(AND(ISNUMBER(I3316),I3316&gt;0),IF(I3316&lt;=1000,"1–1,000",IF(I3316&lt;=2500,"1,001–2,500",IF(I3316&lt;=5000,"2,501–5,000",IF(I3316&lt;=10000,"5,001–10,000","10,001–15,000")))),"2,501–5,000")</x:f>
        <x:v>2,501–5,000</x:v>
      </x:c>
      <x:c r="K3316" s="16" t="n">
        <x:v>60000</x:v>
      </x:c>
      <x:c r="L3316" s="43" t="n">
        <x:f>IF(AND(ISNUMBER(I3316),I3316&gt;0,ISNUMBER(K3316),K3316&gt;0),K3316/I3316,"n.a.")</x:f>
        <x:v>13.729977116704806</x:v>
      </x:c>
      <x:c r="M3316" s="43"/>
      <x:c r="N3316" s="13" t="str">
        <x:v>Yes</x:v>
      </x:c>
      <x:c r="O3316" s="15" t="str">
        <x:v>Not stated in reviewed card</x:v>
      </x:c>
      <x:c r="P3316" s="15" t="str">
        <x:v>Not stated in reviewed card</x:v>
      </x:c>
      <x:c r="Q3316" s="15" t="str">
        <x:v>Advertised industrial unit. Card provides limited specification.</x:v>
      </x:c>
      <x:c r="R331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6" s="15" t="str">
        <x:v>https://www.rightmove.co.uk/properties/767464733071968#/?channel=COM_LET</x:v>
      </x:c>
      <x:c r="T3316" s="15" t="str"/>
      <x:c r="U3316" s="15" t="str"/>
      <x:c r="V3316" s="15" t="str">
        <x:v>London — Standalone premises — Bethnal Green</x:v>
      </x:c>
      <x:c r="W3316" s="15" t="str">
        <x:v>Individual unit ≤15,000 sq ft</x:v>
      </x:c>
      <x:c r="X3316" s="13" t="n">
        <x:f>IF(N3316="Yes",L3316,0)</x:f>
        <x:v>13.729977116704806</x:v>
      </x:c>
      <x:c r="Y3316" s="14" t="n">
        <x:v>1</x:v>
      </x:c>
      <x:c r="Z3316" s="13" t="str">
        <x:v>Industrial / workshop / storage</x:v>
      </x:c>
    </x:row>
    <x:row r="3317" ht="75" customHeight="1">
      <x:c r="A3317" s="13" t="str">
        <x:v>SE2337</x:v>
      </x:c>
      <x:c r="B3317" s="15" t="str">
        <x:v>London</x:v>
      </x:c>
      <x:c r="C3317" s="15" t="str">
        <x:v>Bethnal Green</x:v>
      </x:c>
      <x:c r="D3317" s="14"/>
      <x:c r="E3317" s="13" t="str">
        <x:v>Town</x:v>
      </x:c>
      <x:c r="F3317" s="15" t="str">
        <x:v>Standalone premises — Bethnal Green</x:v>
      </x:c>
      <x:c r="G3317" s="15" t="str">
        <x:v>7 Gales Gardens, Bethnal Green, E2 0EJ</x:v>
      </x:c>
      <x:c r="H3317" s="13" t="str">
        <x:v>Current</x:v>
      </x:c>
      <x:c r="I3317" s="14" t="n">
        <x:v>1030</x:v>
      </x:c>
      <x:c r="J3317" s="13" t="str">
        <x:f>IF(AND(ISNUMBER(I3317),I3317&gt;0),IF(I3317&lt;=1000,"1–1,000",IF(I3317&lt;=2500,"1,001–2,500",IF(I3317&lt;=5000,"2,501–5,000",IF(I3317&lt;=10000,"5,001–10,000","10,001–15,000")))),"1,001–2,500")</x:f>
        <x:v>1,001–2,500</x:v>
      </x:c>
      <x:c r="K3317" s="16" t="n">
        <x:v>27000</x:v>
      </x:c>
      <x:c r="L3317" s="43" t="n">
        <x:f>IF(AND(ISNUMBER(I3317),I3317&gt;0,ISNUMBER(K3317),K3317&gt;0),K3317/I3317,"n.a.")</x:f>
        <x:v>26.21359223300971</x:v>
      </x:c>
      <x:c r="M3317" s="43"/>
      <x:c r="N3317" s="13" t="str">
        <x:v>Yes</x:v>
      </x:c>
      <x:c r="O3317" s="15" t="str">
        <x:v>Not stated in reviewed card</x:v>
      </x:c>
      <x:c r="P3317" s="15" t="str">
        <x:v>Not stated in reviewed card</x:v>
      </x:c>
      <x:c r="Q3317" s="15" t="str">
        <x:v>Advertised industrial unit with refurbished specification.</x:v>
      </x:c>
      <x:c r="R331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7" s="15" t="str">
        <x:v>https://www.zoopla.co.uk/to-rent/commercial/details/74273038/</x:v>
      </x:c>
      <x:c r="T3317" s="15" t="str">
        <x:v>https://www.zoopla.co.uk/to-rent/commercial/details/74273035/</x:v>
      </x:c>
      <x:c r="U3317" s="15" t="str">
        <x:v>https://www.rightmove.co.uk/properties/775214724618193#/?channel=COM_LET</x:v>
      </x:c>
      <x:c r="V3317" s="15" t="str">
        <x:v>London — Standalone premises — Bethnal Green</x:v>
      </x:c>
      <x:c r="W3317" s="15" t="str">
        <x:v>Individual unit ≤15,000 sq ft</x:v>
      </x:c>
      <x:c r="X3317" s="13" t="n">
        <x:f>IF(N3317="Yes",L3317,0)</x:f>
        <x:v>26.21359223300971</x:v>
      </x:c>
      <x:c r="Y3317" s="14" t="n">
        <x:v>1</x:v>
      </x:c>
      <x:c r="Z3317" s="13" t="str">
        <x:v>Industrial / workshop / storage</x:v>
      </x:c>
    </x:row>
    <x:row r="3318" ht="62" customHeight="1">
      <x:c r="A3318" s="13" t="str">
        <x:v>SE2338</x:v>
      </x:c>
      <x:c r="B3318" s="15" t="str">
        <x:v>London</x:v>
      </x:c>
      <x:c r="C3318" s="15" t="str">
        <x:v>Bethnal Green</x:v>
      </x:c>
      <x:c r="D3318" s="14"/>
      <x:c r="E3318" s="13" t="str">
        <x:v>Town</x:v>
      </x:c>
      <x:c r="F3318" s="15" t="str">
        <x:v>Standalone premises — Bethnal Green</x:v>
      </x:c>
      <x:c r="G3318" s="15" t="str">
        <x:v>Arch 114, Tent Street, Bethnal Green, London E1</x:v>
      </x:c>
      <x:c r="H3318" s="13" t="str">
        <x:v>Current</x:v>
      </x:c>
      <x:c r="I3318" s="14" t="n">
        <x:v>2138</x:v>
      </x:c>
      <x:c r="J3318" s="13" t="str">
        <x:f>IF(AND(ISNUMBER(I3318),I3318&gt;0),IF(I3318&lt;=1000,"1–1,000",IF(I3318&lt;=2500,"1,001–2,500",IF(I3318&lt;=5000,"2,501–5,000",IF(I3318&lt;=10000,"5,001–10,000","10,001–15,000")))),"1,001–2,500")</x:f>
        <x:v>1,001–2,500</x:v>
      </x:c>
      <x:c r="K3318" s="16" t="n">
        <x:v>42960</x:v>
      </x:c>
      <x:c r="L3318" s="43" t="n">
        <x:f>IF(AND(ISNUMBER(I3318),I3318&gt;0,ISNUMBER(K3318),K3318&gt;0),K3318/I3318,"n.a.")</x:f>
        <x:v>20.09354536950421</x:v>
      </x:c>
      <x:c r="M3318" s="43"/>
      <x:c r="N3318" s="13" t="str">
        <x:v>Yes</x:v>
      </x:c>
      <x:c r="O3318" s="15" t="str">
        <x:v>Not stated in reviewed card</x:v>
      </x:c>
      <x:c r="P3318" s="15" t="str">
        <x:v>Not stated in reviewed card</x:v>
      </x:c>
      <x:c r="Q3318" s="15" t="str">
        <x:v>Advertised industrial unit with warehouse space, parking, refurbished specification.</x:v>
      </x:c>
      <x:c r="R331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8" s="15" t="str">
        <x:v>https://www.zoopla.co.uk/to-rent/commercial/details/70265878/</x:v>
      </x:c>
      <x:c r="T3318" s="15" t="str"/>
      <x:c r="U3318" s="15" t="str"/>
      <x:c r="V3318" s="15" t="str">
        <x:v>London — Standalone premises — Bethnal Green</x:v>
      </x:c>
      <x:c r="W3318" s="15" t="str">
        <x:v>Individual unit ≤15,000 sq ft</x:v>
      </x:c>
      <x:c r="X3318" s="13" t="n">
        <x:f>IF(N3318="Yes",L3318,0)</x:f>
        <x:v>20.09354536950421</x:v>
      </x:c>
      <x:c r="Y3318" s="14" t="n">
        <x:v>1</x:v>
      </x:c>
      <x:c r="Z3318" s="13" t="str">
        <x:v>Industrial / workshop / storage</x:v>
      </x:c>
    </x:row>
    <x:row r="3319" ht="62" customHeight="1">
      <x:c r="A3319" s="13" t="str">
        <x:v>SE2339</x:v>
      </x:c>
      <x:c r="B3319" s="15" t="str">
        <x:v>London</x:v>
      </x:c>
      <x:c r="C3319" s="15" t="str">
        <x:v>Bethnal Green</x:v>
      </x:c>
      <x:c r="D3319" s="14"/>
      <x:c r="E3319" s="13" t="str">
        <x:v>Town</x:v>
      </x:c>
      <x:c r="F3319" s="15" t="str">
        <x:v>Standalone premises — Bethnal Green</x:v>
      </x:c>
      <x:c r="G3319" s="15" t="str">
        <x:v>Vyner Studios, 59-61 Vyner Street, Bethnal Green, London E2</x:v>
      </x:c>
      <x:c r="H3319" s="13" t="str">
        <x:v>Current</x:v>
      </x:c>
      <x:c r="I3319" s="14" t="n">
        <x:v>1776</x:v>
      </x:c>
      <x:c r="J3319" s="13" t="str">
        <x:f>IF(AND(ISNUMBER(I3319),I3319&gt;0),IF(I3319&lt;=1000,"1–1,000",IF(I3319&lt;=2500,"1,001–2,500",IF(I3319&lt;=5000,"2,501–5,000",IF(I3319&lt;=10000,"5,001–10,000","10,001–15,000")))),"1,001–2,500")</x:f>
        <x:v>1,001–2,500</x:v>
      </x:c>
      <x:c r="K3319" s="16" t="n">
        <x:v>72000</x:v>
      </x:c>
      <x:c r="L3319" s="43" t="n">
        <x:f>IF(AND(ISNUMBER(I3319),I3319&gt;0,ISNUMBER(K3319),K3319&gt;0),K3319/I3319,"n.a.")</x:f>
        <x:v>40.54054054054054</x:v>
      </x:c>
      <x:c r="M3319" s="43"/>
      <x:c r="N3319" s="13" t="str">
        <x:v>Yes</x:v>
      </x:c>
      <x:c r="O3319" s="15" t="str">
        <x:v>Not stated in reviewed card</x:v>
      </x:c>
      <x:c r="P3319" s="15" t="str">
        <x:v>Not stated in reviewed card</x:v>
      </x:c>
      <x:c r="Q3319" s="15" t="str">
        <x:v>Advertised industrial unit with warehouse space.</x:v>
      </x:c>
      <x:c r="R331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19" s="15" t="str">
        <x:v>https://www.zoopla.co.uk/to-rent/commercial/details/74276762/</x:v>
      </x:c>
      <x:c r="T3319" s="15" t="str"/>
      <x:c r="U3319" s="15" t="str"/>
      <x:c r="V3319" s="15" t="str">
        <x:v>London — Standalone premises — Bethnal Green</x:v>
      </x:c>
      <x:c r="W3319" s="15" t="str">
        <x:v>Individual unit ≤15,000 sq ft</x:v>
      </x:c>
      <x:c r="X3319" s="13" t="n">
        <x:f>IF(N3319="Yes",L3319,0)</x:f>
        <x:v>40.54054054054054</x:v>
      </x:c>
      <x:c r="Y3319" s="14" t="n">
        <x:v>1</x:v>
      </x:c>
      <x:c r="Z3319" s="13" t="str">
        <x:v>Industrial / workshop / storage</x:v>
      </x:c>
    </x:row>
    <x:row r="3320" ht="62" customHeight="1">
      <x:c r="A3320" s="13" t="str">
        <x:v>SE2340</x:v>
      </x:c>
      <x:c r="B3320" s="15" t="str">
        <x:v>London</x:v>
      </x:c>
      <x:c r="C3320" s="15" t="str">
        <x:v>Bexleyheath</x:v>
      </x:c>
      <x:c r="D3320" s="14"/>
      <x:c r="E3320" s="13" t="str">
        <x:v>Town</x:v>
      </x:c>
      <x:c r="F3320" s="15" t="str">
        <x:v>Standalone premises — Bexleyheath</x:v>
      </x:c>
      <x:c r="G3320" s="15" t="str">
        <x:v>Ground Floor, Training Centre, 255 Broadway, Bexleyheath, Kent DA6</x:v>
      </x:c>
      <x:c r="H3320" s="13" t="str">
        <x:v>Current</x:v>
      </x:c>
      <x:c r="I3320" s="14" t="n">
        <x:v>9123</x:v>
      </x:c>
      <x:c r="J3320" s="13" t="str">
        <x:f>IF(AND(ISNUMBER(I3320),I3320&gt;0),IF(I3320&lt;=1000,"1–1,000",IF(I3320&lt;=2500,"1,001–2,500",IF(I3320&lt;=5000,"2,501–5,000",IF(I3320&lt;=10000,"5,001–10,000","10,001–15,000")))),"5,001–10,000")</x:f>
        <x:v>5,001–10,000</x:v>
      </x:c>
      <x:c r="K3320" s="16" t="n">
        <x:v>30000</x:v>
      </x:c>
      <x:c r="L3320" s="43" t="n">
        <x:f>IF(AND(ISNUMBER(I3320),I3320&gt;0,ISNUMBER(K3320),K3320&gt;0),K3320/I3320,"n.a.")</x:f>
        <x:v>3.288391976323578</x:v>
      </x:c>
      <x:c r="M3320" s="43"/>
      <x:c r="N3320" s="13" t="str">
        <x:v>Yes</x:v>
      </x:c>
      <x:c r="O3320" s="15" t="str">
        <x:v>Not stated in reviewed card</x:v>
      </x:c>
      <x:c r="P3320" s="15" t="str">
        <x:v>Not stated in reviewed card</x:v>
      </x:c>
      <x:c r="Q3320" s="15" t="str">
        <x:v>Advertised industrial unit. Card provides limited specification.</x:v>
      </x:c>
      <x:c r="R33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0" s="15" t="str">
        <x:v>https://www.zoopla.co.uk/to-rent/commercial/details/73355119/</x:v>
      </x:c>
      <x:c r="T3320" s="15" t="str"/>
      <x:c r="U3320" s="15" t="str"/>
      <x:c r="V3320" s="15" t="str">
        <x:v>London — Standalone premises — Bexleyheath</x:v>
      </x:c>
      <x:c r="W3320" s="15" t="str">
        <x:v>Individual unit ≤15,000 sq ft</x:v>
      </x:c>
      <x:c r="X3320" s="13" t="n">
        <x:f>IF(N3320="Yes",L3320,0)</x:f>
        <x:v>3.288391976323578</x:v>
      </x:c>
      <x:c r="Y3320" s="14" t="n">
        <x:v>1</x:v>
      </x:c>
      <x:c r="Z3320" s="13" t="str">
        <x:v>Industrial / workshop / storage</x:v>
      </x:c>
    </x:row>
    <x:row r="3321" ht="62" customHeight="1">
      <x:c r="A3321" s="13" t="str">
        <x:v>SE2341</x:v>
      </x:c>
      <x:c r="B3321" s="15" t="str">
        <x:v>London</x:v>
      </x:c>
      <x:c r="C3321" s="15" t="str">
        <x:v>Bexleyheath</x:v>
      </x:c>
      <x:c r="D3321" s="14"/>
      <x:c r="E3321" s="13" t="str">
        <x:v>Town</x:v>
      </x:c>
      <x:c r="F3321" s="15" t="str">
        <x:v>Standalone premises — Bexleyheath</x:v>
      </x:c>
      <x:c r="G3321" s="15" t="str">
        <x:v>MCC Building, 255 Broadway, Bexleyheath, Kent DA6</x:v>
      </x:c>
      <x:c r="H3321" s="13" t="str">
        <x:v>Current</x:v>
      </x:c>
      <x:c r="I3321" s="14" t="n">
        <x:v>6458</x:v>
      </x:c>
      <x:c r="J3321" s="13" t="str">
        <x:f>IF(AND(ISNUMBER(I3321),I3321&gt;0),IF(I3321&lt;=1000,"1–1,000",IF(I3321&lt;=2500,"1,001–2,500",IF(I3321&lt;=5000,"2,501–5,000",IF(I3321&lt;=10000,"5,001–10,000","10,001–15,000")))),"5,001–10,000")</x:f>
        <x:v>5,001–10,000</x:v>
      </x:c>
      <x:c r="K3321" s="16" t="n">
        <x:v>35004</x:v>
      </x:c>
      <x:c r="L3321" s="43" t="n">
        <x:f>IF(AND(ISNUMBER(I3321),I3321&gt;0,ISNUMBER(K3321),K3321&gt;0),K3321/I3321,"n.a.")</x:f>
        <x:v>5.420253948590895</x:v>
      </x:c>
      <x:c r="M3321" s="43"/>
      <x:c r="N3321" s="13" t="str">
        <x:v>Yes</x:v>
      </x:c>
      <x:c r="O3321" s="15" t="str">
        <x:v>Not stated in reviewed card</x:v>
      </x:c>
      <x:c r="P3321" s="15" t="str">
        <x:v>Not stated in reviewed card</x:v>
      </x:c>
      <x:c r="Q3321" s="15" t="str">
        <x:v>Advertised commercial storage/workshop premises. Card provides limited specification.</x:v>
      </x:c>
      <x:c r="R332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1" s="15" t="str">
        <x:v>https://www.zoopla.co.uk/to-rent/commercial/details/70083875/</x:v>
      </x:c>
      <x:c r="T3321" s="15" t="str"/>
      <x:c r="U3321" s="15" t="str"/>
      <x:c r="V3321" s="15" t="str">
        <x:v>London — Standalone premises — Bexleyheath</x:v>
      </x:c>
      <x:c r="W3321" s="15" t="str">
        <x:v>Individual unit ≤15,000 sq ft</x:v>
      </x:c>
      <x:c r="X3321" s="13" t="n">
        <x:f>IF(N3321="Yes",L3321,0)</x:f>
        <x:v>5.420253948590895</x:v>
      </x:c>
      <x:c r="Y3321" s="14" t="n">
        <x:v>1</x:v>
      </x:c>
      <x:c r="Z3321" s="13" t="str">
        <x:v>Industrial / workshop / storage</x:v>
      </x:c>
    </x:row>
    <x:row r="3322" ht="62" customHeight="1">
      <x:c r="A3322" s="13" t="str">
        <x:v>SE2342</x:v>
      </x:c>
      <x:c r="B3322" s="15" t="str">
        <x:v>London</x:v>
      </x:c>
      <x:c r="C3322" s="15" t="str">
        <x:v>Bow</x:v>
      </x:c>
      <x:c r="D3322" s="14"/>
      <x:c r="E3322" s="13" t="str">
        <x:v>Town</x:v>
      </x:c>
      <x:c r="F3322" s="15" t="str">
        <x:v>Standalone premises — Bow</x:v>
      </x:c>
      <x:c r="G3322" s="15" t="str">
        <x:v>30 Bow Triangle, Eleanor Street, London E3</x:v>
      </x:c>
      <x:c r="H3322" s="13" t="str">
        <x:v>Current</x:v>
      </x:c>
      <x:c r="I3322" s="14" t="n">
        <x:v>1920</x:v>
      </x:c>
      <x:c r="J3322" s="13" t="str">
        <x:f>IF(AND(ISNUMBER(I3322),I3322&gt;0),IF(I3322&lt;=1000,"1–1,000",IF(I3322&lt;=2500,"1,001–2,500",IF(I3322&lt;=5000,"2,501–5,000",IF(I3322&lt;=10000,"5,001–10,000","10,001–15,000")))),"1,001–2,500")</x:f>
        <x:v>1,001–2,500</x:v>
      </x:c>
      <x:c r="K3322" s="16" t="n">
        <x:v>38400</x:v>
      </x:c>
      <x:c r="L3322" s="43" t="n">
        <x:f>IF(AND(ISNUMBER(I3322),I3322&gt;0,ISNUMBER(K3322),K3322&gt;0),K3322/I3322,"n.a.")</x:f>
        <x:v>20</x:v>
      </x:c>
      <x:c r="M3322" s="43"/>
      <x:c r="N3322" s="13" t="str">
        <x:v>Yes</x:v>
      </x:c>
      <x:c r="O3322" s="15" t="str">
        <x:v>Not stated in reviewed card</x:v>
      </x:c>
      <x:c r="P3322" s="15" t="str">
        <x:v>Not stated in reviewed card</x:v>
      </x:c>
      <x:c r="Q3322" s="15" t="str">
        <x:v>Advertised commercial storage/workshop premises with refurbished specification.</x:v>
      </x:c>
      <x:c r="R332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2" s="15" t="str">
        <x:v>https://www.zoopla.co.uk/to-rent/commercial/details/74394851/</x:v>
      </x:c>
      <x:c r="T3322" s="15" t="str"/>
      <x:c r="U3322" s="15" t="str"/>
      <x:c r="V3322" s="15" t="str">
        <x:v>London — Standalone premises — Bow</x:v>
      </x:c>
      <x:c r="W3322" s="15" t="str">
        <x:v>Individual unit ≤15,000 sq ft</x:v>
      </x:c>
      <x:c r="X3322" s="13" t="n">
        <x:f>IF(N3322="Yes",L3322,0)</x:f>
        <x:v>20</x:v>
      </x:c>
      <x:c r="Y3322" s="14" t="n">
        <x:v>1</x:v>
      </x:c>
      <x:c r="Z3322" s="13" t="str">
        <x:v>Industrial / workshop / storage</x:v>
      </x:c>
    </x:row>
    <x:row r="3323" ht="88" customHeight="1">
      <x:c r="A3323" s="13" t="str">
        <x:v>SE2343</x:v>
      </x:c>
      <x:c r="B3323" s="15" t="str">
        <x:v>London</x:v>
      </x:c>
      <x:c r="C3323" s="15" t="str">
        <x:v>Bow</x:v>
      </x:c>
      <x:c r="D3323" s="14"/>
      <x:c r="E3323" s="13" t="str">
        <x:v>Town</x:v>
      </x:c>
      <x:c r="F3323" s="15" t="str">
        <x:v>Standalone premises — Bow</x:v>
      </x:c>
      <x:c r="G3323" s="15" t="str">
        <x:v>40 Bow Triangle, Eleanor Street, London, E3 4NP</x:v>
      </x:c>
      <x:c r="H3323" s="13" t="str">
        <x:v>Uncertain</x:v>
      </x:c>
      <x:c r="I3323" s="14" t="n">
        <x:v>1240</x:v>
      </x:c>
      <x:c r="J3323" s="13" t="str">
        <x:f>IF(AND(ISNUMBER(I3323),I3323&gt;0),IF(I3323&lt;=1000,"1–1,000",IF(I3323&lt;=2500,"1,001–2,500",IF(I3323&lt;=5000,"2,501–5,000",IF(I3323&lt;=10000,"5,001–10,000","10,001–15,000")))),"1,001–2,500")</x:f>
        <x:v>1,001–2,500</x:v>
      </x:c>
      <x:c r="K3323" s="16" t="n">
        <x:v>24960</x:v>
      </x:c>
      <x:c r="L3323" s="43" t="n">
        <x:f>IF(AND(ISNUMBER(I3323),I3323&gt;0,ISNUMBER(K3323),K3323&gt;0),K3323/I3323,"n.a.")</x:f>
        <x:v>20.129032258064516</x:v>
      </x:c>
      <x:c r="M3323" s="43"/>
      <x:c r="N3323" s="13" t="str">
        <x:v>No</x:v>
      </x:c>
      <x:c r="O3323" s="15" t="str">
        <x:v>Not stated in reviewed card</x:v>
      </x:c>
      <x:c r="P3323" s="15" t="str">
        <x:v>Not stated in reviewed card</x:v>
      </x:c>
      <x:c r="Q3323" s="15" t="str">
        <x:v>Advertised industrial unit with refurbished specification.</x:v>
      </x:c>
      <x:c r="R3323" s="15" t="str">
        <x:v>Uncertain Conflicting area in search heading and description (1,240 vs 1,980 or 2,960 vs 4,250 sqft); exact demise and rent basis unresolved.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3" s="15" t="str">
        <x:v>https://www.zoopla.co.uk/to-rent/commercial/details/73416099/</x:v>
      </x:c>
      <x:c r="T3323" s="15" t="str">
        <x:v>https://www.zoopla.co.uk/to-rent/commercial/details/73416100/</x:v>
      </x:c>
      <x:c r="U3323" s="15" t="str">
        <x:v>https://www.rightmove.co.uk/properties/756984945740928#/?channel=COM_LET</x:v>
      </x:c>
      <x:c r="V3323" s="15" t="str">
        <x:v>London — Standalone premises — Bow</x:v>
      </x:c>
      <x:c r="W3323" s="15" t="str">
        <x:v>Individual unit ≤15,000 sq ft</x:v>
      </x:c>
      <x:c r="X3323" s="13" t="n">
        <x:f>IF(N3323="Yes",L3323,0)</x:f>
        <x:v>0</x:v>
      </x:c>
      <x:c r="Y3323" s="14" t="n">
        <x:v>1</x:v>
      </x:c>
      <x:c r="Z3323" s="13" t="str">
        <x:v>Industrial / workshop / storage</x:v>
      </x:c>
    </x:row>
    <x:row r="3324" ht="62" customHeight="1">
      <x:c r="A3324" s="13" t="str">
        <x:v>SE2344</x:v>
      </x:c>
      <x:c r="B3324" s="15" t="str">
        <x:v>London</x:v>
      </x:c>
      <x:c r="C3324" s="15" t="str">
        <x:v>Bow</x:v>
      </x:c>
      <x:c r="D3324" s="14"/>
      <x:c r="E3324" s="13" t="str">
        <x:v>Town</x:v>
      </x:c>
      <x:c r="F3324" s="15" t="str">
        <x:v>Standalone premises — Bow</x:v>
      </x:c>
      <x:c r="G3324" s="15" t="str">
        <x:v>43 Bow Triangle, Eleanor Street, London E3</x:v>
      </x:c>
      <x:c r="H3324" s="13" t="str">
        <x:v>Current</x:v>
      </x:c>
      <x:c r="I3324" s="14" t="n">
        <x:v>600</x:v>
      </x:c>
      <x:c r="J3324" s="13" t="str">
        <x:f>IF(AND(ISNUMBER(I3324),I3324&gt;0),IF(I3324&lt;=1000,"1–1,000",IF(I3324&lt;=2500,"1,001–2,500",IF(I3324&lt;=5000,"2,501–5,000",IF(I3324&lt;=10000,"5,001–10,000","10,001–15,000")))),"1–1,000")</x:f>
        <x:v>1–1,000</x:v>
      </x:c>
      <x:c r="K3324" s="16" t="n">
        <x:v>16800</x:v>
      </x:c>
      <x:c r="L3324" s="43" t="n">
        <x:f>IF(AND(ISNUMBER(I3324),I3324&gt;0,ISNUMBER(K3324),K3324&gt;0),K3324/I3324,"n.a.")</x:f>
        <x:v>28</x:v>
      </x:c>
      <x:c r="M3324" s="43"/>
      <x:c r="N3324" s="13" t="str">
        <x:v>Yes</x:v>
      </x:c>
      <x:c r="O3324" s="15" t="str">
        <x:v>Not stated in reviewed card</x:v>
      </x:c>
      <x:c r="P3324" s="15" t="str">
        <x:v>Not stated in reviewed card</x:v>
      </x:c>
      <x:c r="Q3324" s="15" t="str">
        <x:v>Advertised industrial unit with refurbished specification.</x:v>
      </x:c>
      <x:c r="R332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4" s="15" t="str">
        <x:v>https://www.zoopla.co.uk/to-rent/commercial/details/74394872/</x:v>
      </x:c>
      <x:c r="T3324" s="15" t="str"/>
      <x:c r="U3324" s="15" t="str"/>
      <x:c r="V3324" s="15" t="str">
        <x:v>London — Standalone premises — Bow</x:v>
      </x:c>
      <x:c r="W3324" s="15" t="str">
        <x:v>Individual unit ≤15,000 sq ft</x:v>
      </x:c>
      <x:c r="X3324" s="13" t="n">
        <x:f>IF(N3324="Yes",L3324,0)</x:f>
        <x:v>28</x:v>
      </x:c>
      <x:c r="Y3324" s="14" t="n">
        <x:v>1</x:v>
      </x:c>
      <x:c r="Z3324" s="13" t="str">
        <x:v>Industrial / workshop / storage</x:v>
      </x:c>
    </x:row>
    <x:row r="3325" ht="75" customHeight="1">
      <x:c r="A3325" s="13" t="str">
        <x:v>SE2345</x:v>
      </x:c>
      <x:c r="B3325" s="15" t="str">
        <x:v>London</x:v>
      </x:c>
      <x:c r="C3325" s="15" t="str">
        <x:v>Bow</x:v>
      </x:c>
      <x:c r="D3325" s="14"/>
      <x:c r="E3325" s="13" t="str">
        <x:v>Town</x:v>
      </x:c>
      <x:c r="F3325" s="15" t="str">
        <x:v>Standalone premises — Bow</x:v>
      </x:c>
      <x:c r="G3325" s="15" t="str">
        <x:v>432 Burdett Road, Bow, E3 4JS</x:v>
      </x:c>
      <x:c r="H3325" s="13" t="str">
        <x:v>Current</x:v>
      </x:c>
      <x:c r="I3325" s="14" t="n">
        <x:v>1190</x:v>
      </x:c>
      <x:c r="J3325" s="13" t="str">
        <x:f>IF(AND(ISNUMBER(I3325),I3325&gt;0),IF(I3325&lt;=1000,"1–1,000",IF(I3325&lt;=2500,"1,001–2,500",IF(I3325&lt;=5000,"2,501–5,000",IF(I3325&lt;=10000,"5,001–10,000","10,001–15,000")))),"1,001–2,500")</x:f>
        <x:v>1,001–2,500</x:v>
      </x:c>
      <x:c r="K3325" s="16" t="n">
        <x:v>19080</x:v>
      </x:c>
      <x:c r="L3325" s="43" t="n">
        <x:f>IF(AND(ISNUMBER(I3325),I3325&gt;0,ISNUMBER(K3325),K3325&gt;0),K3325/I3325,"n.a.")</x:f>
        <x:v>16.03361344537815</x:v>
      </x:c>
      <x:c r="M3325" s="43"/>
      <x:c r="N3325" s="13" t="str">
        <x:v>Yes</x:v>
      </x:c>
      <x:c r="O3325" s="15" t="str">
        <x:v>Not stated in reviewed card</x:v>
      </x:c>
      <x:c r="P3325" s="15" t="str">
        <x:v>24/7 access 3-Phase Power Supply Electric security shutters</x:v>
      </x:c>
      <x:c r="Q3325" s="15" t="str">
        <x:v>Advertised industrial unit with three-phase power, refurbished specification.</x:v>
      </x:c>
      <x:c r="R3325"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5" s="15" t="str">
        <x:v>https://www.zoopla.co.uk/to-rent/commercial/details/74394881/</x:v>
      </x:c>
      <x:c r="T3325" s="15" t="str">
        <x:v>https://www.zoopla.co.uk/to-rent/commercial/details/74394882/</x:v>
      </x:c>
      <x:c r="U3325" s="15" t="str">
        <x:v>https://www.rightmove.co.uk/properties/777655769800960#/?channel=COM_LET</x:v>
      </x:c>
      <x:c r="V3325" s="15" t="str">
        <x:v>London — Standalone premises — Bow</x:v>
      </x:c>
      <x:c r="W3325" s="15" t="str">
        <x:v>Individual unit ≤15,000 sq ft</x:v>
      </x:c>
      <x:c r="X3325" s="13" t="n">
        <x:f>IF(N3325="Yes",L3325,0)</x:f>
        <x:v>16.03361344537815</x:v>
      </x:c>
      <x:c r="Y3325" s="14" t="n">
        <x:v>1</x:v>
      </x:c>
      <x:c r="Z3325" s="13" t="str">
        <x:v>Industrial / workshop / storage</x:v>
      </x:c>
    </x:row>
    <x:row r="3326" ht="75" customHeight="1">
      <x:c r="A3326" s="13" t="str">
        <x:v>SE2346</x:v>
      </x:c>
      <x:c r="B3326" s="15" t="str">
        <x:v>London</x:v>
      </x:c>
      <x:c r="C3326" s="15" t="str">
        <x:v>Bow</x:v>
      </x:c>
      <x:c r="D3326" s="14"/>
      <x:c r="E3326" s="13" t="str">
        <x:v>Town</x:v>
      </x:c>
      <x:c r="F3326" s="15" t="str">
        <x:v>Standalone premises — Bow</x:v>
      </x:c>
      <x:c r="G3326" s="15" t="str">
        <x:v>450 Burdett Road, Bow , E3 4JA</x:v>
      </x:c>
      <x:c r="H3326" s="13" t="str">
        <x:v>Current</x:v>
      </x:c>
      <x:c r="I3326" s="14" t="n">
        <x:v>1170</x:v>
      </x:c>
      <x:c r="J3326" s="13" t="str">
        <x:f>IF(AND(ISNUMBER(I3326),I3326&gt;0),IF(I3326&lt;=1000,"1–1,000",IF(I3326&lt;=2500,"1,001–2,500",IF(I3326&lt;=5000,"2,501–5,000",IF(I3326&lt;=10000,"5,001–10,000","10,001–15,000")))),"1,001–2,500")</x:f>
        <x:v>1,001–2,500</x:v>
      </x:c>
      <x:c r="K3326" s="16" t="n">
        <x:v>17520</x:v>
      </x:c>
      <x:c r="L3326" s="43" t="n">
        <x:f>IF(AND(ISNUMBER(I3326),I3326&gt;0,ISNUMBER(K3326),K3326&gt;0),K3326/I3326,"n.a.")</x:f>
        <x:v>14.974358974358974</x:v>
      </x:c>
      <x:c r="M3326" s="43"/>
      <x:c r="N3326" s="13" t="str">
        <x:v>Yes</x:v>
      </x:c>
      <x:c r="O3326" s="15" t="str">
        <x:v>Not stated in reviewed card</x:v>
      </x:c>
      <x:c r="P3326" s="15" t="str">
        <x:v>Not stated in reviewed card</x:v>
      </x:c>
      <x:c r="Q3326" s="15" t="str">
        <x:v>Advertised commercial storage/workshop premises with refurbished specification.</x:v>
      </x:c>
      <x:c r="R332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6" s="15" t="str">
        <x:v>https://www.zoopla.co.uk/to-rent/commercial/details/74274641/</x:v>
      </x:c>
      <x:c r="T3326" s="15" t="str">
        <x:v>https://www.zoopla.co.uk/to-rent/commercial/details/74274642/</x:v>
      </x:c>
      <x:c r="U3326" s="15" t="str">
        <x:v>https://www.rightmove.co.uk/properties/775227211130833#/?channel=COM_LET</x:v>
      </x:c>
      <x:c r="V3326" s="15" t="str">
        <x:v>London — Standalone premises — Bow</x:v>
      </x:c>
      <x:c r="W3326" s="15" t="str">
        <x:v>Individual unit ≤15,000 sq ft</x:v>
      </x:c>
      <x:c r="X3326" s="13" t="n">
        <x:f>IF(N3326="Yes",L3326,0)</x:f>
        <x:v>14.974358974358974</x:v>
      </x:c>
      <x:c r="Y3326" s="14" t="n">
        <x:v>1</x:v>
      </x:c>
      <x:c r="Z3326" s="13" t="str">
        <x:v>Industrial / workshop / storage</x:v>
      </x:c>
    </x:row>
    <x:row r="3327" ht="75" customHeight="1">
      <x:c r="A3327" s="13" t="str">
        <x:v>SE2347</x:v>
      </x:c>
      <x:c r="B3327" s="15" t="str">
        <x:v>London</x:v>
      </x:c>
      <x:c r="C3327" s="15" t="str">
        <x:v>Bow</x:v>
      </x:c>
      <x:c r="D3327" s="14"/>
      <x:c r="E3327" s="13" t="str">
        <x:v>Town</x:v>
      </x:c>
      <x:c r="F3327" s="15" t="str">
        <x:v>Standalone premises — Bow</x:v>
      </x:c>
      <x:c r="G3327" s="15" t="str">
        <x:v>Unit 34 Bow Triangle, Eleanor Street, London, E3 4UR</x:v>
      </x:c>
      <x:c r="H3327" s="13" t="str">
        <x:v>Current</x:v>
      </x:c>
      <x:c r="I3327" s="14" t="n">
        <x:v>1530</x:v>
      </x:c>
      <x:c r="J3327" s="13" t="str">
        <x:f>IF(AND(ISNUMBER(I3327),I3327&gt;0),IF(I3327&lt;=1000,"1–1,000",IF(I3327&lt;=2500,"1,001–2,500",IF(I3327&lt;=5000,"2,501–5,000",IF(I3327&lt;=10000,"5,001–10,000","10,001–15,000")))),"1,001–2,500")</x:f>
        <x:v>1,001–2,500</x:v>
      </x:c>
      <x:c r="K3327" s="16" t="n">
        <x:v>30600</x:v>
      </x:c>
      <x:c r="L3327" s="43" t="n">
        <x:f>IF(AND(ISNUMBER(I3327),I3327&gt;0,ISNUMBER(K3327),K3327&gt;0),K3327/I3327,"n.a.")</x:f>
        <x:v>20</x:v>
      </x:c>
      <x:c r="M3327" s="43"/>
      <x:c r="N3327" s="13" t="str">
        <x:v>Yes</x:v>
      </x:c>
      <x:c r="O3327" s="15" t="str">
        <x:v>Not stated in reviewed card</x:v>
      </x:c>
      <x:c r="P3327" s="15" t="str">
        <x:v>Not stated in reviewed card</x:v>
      </x:c>
      <x:c r="Q3327" s="15" t="str">
        <x:v>Advertised commercial storage/workshop premises with three-phase power.</x:v>
      </x:c>
      <x:c r="R332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7" s="15" t="str">
        <x:v>https://www.zoopla.co.uk/to-rent/commercial/details/74566057/</x:v>
      </x:c>
      <x:c r="T3327" s="15" t="str">
        <x:v>https://www.zoopla.co.uk/to-rent/commercial/details/74566061/</x:v>
      </x:c>
      <x:c r="U3327" s="15" t="str">
        <x:v>https://www.rightmove.co.uk/properties/781219273414032#/?channel=COM_LET</x:v>
      </x:c>
      <x:c r="V3327" s="15" t="str">
        <x:v>London — Standalone premises — Bow</x:v>
      </x:c>
      <x:c r="W3327" s="15" t="str">
        <x:v>Individual unit ≤15,000 sq ft</x:v>
      </x:c>
      <x:c r="X3327" s="13" t="n">
        <x:f>IF(N3327="Yes",L3327,0)</x:f>
        <x:v>20</x:v>
      </x:c>
      <x:c r="Y3327" s="14" t="n">
        <x:v>1</x:v>
      </x:c>
      <x:c r="Z3327" s="13" t="str">
        <x:v>Industrial / workshop / storage</x:v>
      </x:c>
    </x:row>
    <x:row r="3328" ht="75" customHeight="1">
      <x:c r="A3328" s="13" t="str">
        <x:v>SE2348</x:v>
      </x:c>
      <x:c r="B3328" s="15" t="str">
        <x:v>London</x:v>
      </x:c>
      <x:c r="C3328" s="15" t="str">
        <x:v>Brentford</x:v>
      </x:c>
      <x:c r="D3328" s="14"/>
      <x:c r="E3328" s="13" t="str">
        <x:v>Town</x:v>
      </x:c>
      <x:c r="F3328" s="15" t="str">
        <x:v>Standalone premises — Brentford</x:v>
      </x:c>
      <x:c r="G3328" s="15" t="str">
        <x:v>2 Harlequin Avenue, Brentford, TW8 9EW</x:v>
      </x:c>
      <x:c r="H3328" s="13" t="str">
        <x:v>Current</x:v>
      </x:c>
      <x:c r="I3328" s="14" t="n">
        <x:v>3649</x:v>
      </x:c>
      <x:c r="J3328" s="13" t="str">
        <x:f>IF(AND(ISNUMBER(I3328),I3328&gt;0),IF(I3328&lt;=1000,"1–1,000",IF(I3328&lt;=2500,"1,001–2,500",IF(I3328&lt;=5000,"2,501–5,000",IF(I3328&lt;=10000,"5,001–10,000","10,001–15,000")))),"2,501–5,000")</x:f>
        <x:v>2,501–5,000</x:v>
      </x:c>
      <x:c r="K3328" s="16" t="n">
        <x:v>72984</x:v>
      </x:c>
      <x:c r="L3328" s="43" t="n">
        <x:f>IF(AND(ISNUMBER(I3328),I3328&gt;0,ISNUMBER(K3328),K3328&gt;0),K3328/I3328,"n.a.")</x:f>
        <x:v>20.00109619073719</x:v>
      </x:c>
      <x:c r="M3328" s="43" t="n">
        <x:v>20</x:v>
      </x:c>
      <x:c r="N3328" s="13" t="str">
        <x:v>Yes</x:v>
      </x:c>
      <x:c r="O3328" s="15" t="str">
        <x:v>Not stated in reviewed card</x:v>
      </x:c>
      <x:c r="P3328" s="15" t="str">
        <x:v>Not stated in reviewed card</x:v>
      </x:c>
      <x:c r="Q3328" s="15" t="str">
        <x:v>Advertised industrial unit with workshop space, ancillary office accommodation, refurbished specification.</x:v>
      </x:c>
      <x:c r="R332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8" s="15" t="str">
        <x:v>https://www.zoopla.co.uk/to-rent/commercial/details/73308077/</x:v>
      </x:c>
      <x:c r="T3328" s="15" t="str">
        <x:v>https://www.rightmove.co.uk/properties/88718553#/?channel=COM_LET</x:v>
      </x:c>
      <x:c r="U3328" s="15" t="str"/>
      <x:c r="V3328" s="15" t="str">
        <x:v>London — Standalone premises — Brentford</x:v>
      </x:c>
      <x:c r="W3328" s="15" t="str">
        <x:v>Individual unit ≤15,000 sq ft</x:v>
      </x:c>
      <x:c r="X3328" s="13" t="n">
        <x:f>IF(N3328="Yes",L3328,0)</x:f>
        <x:v>20.00109619073719</x:v>
      </x:c>
      <x:c r="Y3328" s="14" t="n">
        <x:v>1</x:v>
      </x:c>
      <x:c r="Z3328" s="13" t="str">
        <x:v>Industrial / workshop / storage</x:v>
      </x:c>
    </x:row>
    <x:row r="3329" ht="88" customHeight="1">
      <x:c r="A3329" s="13" t="str">
        <x:v>SE2349</x:v>
      </x:c>
      <x:c r="B3329" s="15" t="str">
        <x:v>London</x:v>
      </x:c>
      <x:c r="C3329" s="15" t="str">
        <x:v>Brentford</x:v>
      </x:c>
      <x:c r="D3329" s="14"/>
      <x:c r="E3329" s="13" t="str">
        <x:v>Town</x:v>
      </x:c>
      <x:c r="F3329" s="15" t="str">
        <x:v>Standalone premises — Brentford</x:v>
      </x:c>
      <x:c r="G3329" s="15" t="str">
        <x:v>Concept House, 40 Brook Lane North, Brentford, London, TW8 0QW</x:v>
      </x:c>
      <x:c r="H3329" s="13" t="str">
        <x:v>Uncertain</x:v>
      </x:c>
      <x:c r="I3329" s="14" t="n">
        <x:v>6555</x:v>
      </x:c>
      <x:c r="J3329" s="13" t="str">
        <x:f>IF(AND(ISNUMBER(I3329),I3329&gt;0),IF(I3329&lt;=1000,"1–1,000",IF(I3329&lt;=2500,"1,001–2,500",IF(I3329&lt;=5000,"2,501–5,000",IF(I3329&lt;=10000,"5,001–10,000","10,001–15,000")))),"5,001–10,000")</x:f>
        <x:v>5,001–10,000</x:v>
      </x:c>
      <x:c r="K3329" s="16" t="n">
        <x:v>120000</x:v>
      </x:c>
      <x:c r="L3329" s="43" t="n">
        <x:f>IF(AND(ISNUMBER(I3329),I3329&gt;0,ISNUMBER(K3329),K3329&gt;0),K3329/I3329,"n.a.")</x:f>
        <x:v>18.30663615560641</x:v>
      </x:c>
      <x:c r="M3329" s="43"/>
      <x:c r="N3329" s="13" t="str">
        <x:v>No</x:v>
      </x:c>
      <x:c r="O3329" s="15" t="str">
        <x:v>Not stated in reviewed card</x:v>
      </x:c>
      <x:c r="P3329" s="15" t="str">
        <x:v>Not stated in reviewed card</x:v>
      </x:c>
      <x:c r="Q3329" s="15" t="str">
        <x:v>Advertised commercial storage/workshop premises with warehouse space.</x:v>
      </x:c>
      <x:c r="R3329"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29" s="15" t="str">
        <x:v>https://www.zoopla.co.uk/to-rent/commercial/details/67835415/</x:v>
      </x:c>
      <x:c r="T3329" s="15" t="str">
        <x:v>https://www.rightmove.co.uk/properties/773341775069008#/?channel=COM_LET</x:v>
      </x:c>
      <x:c r="U3329" s="15" t="str"/>
      <x:c r="V3329" s="15" t="str">
        <x:v>London — Standalone premises — Brentford</x:v>
      </x:c>
      <x:c r="W3329" s="15" t="str">
        <x:v>Individual unit ≤15,000 sq ft</x:v>
      </x:c>
      <x:c r="X3329" s="13" t="n">
        <x:f>IF(N3329="Yes",L3329,0)</x:f>
        <x:v>0</x:v>
      </x:c>
      <x:c r="Y3329" s="14" t="n">
        <x:v>1</x:v>
      </x:c>
      <x:c r="Z3329" s="13" t="str">
        <x:v>Industrial / workshop / storage</x:v>
      </x:c>
    </x:row>
    <x:row r="3330" ht="62" customHeight="1">
      <x:c r="A3330" s="13" t="str">
        <x:v>SE2350</x:v>
      </x:c>
      <x:c r="B3330" s="15" t="str">
        <x:v>London</x:v>
      </x:c>
      <x:c r="C3330" s="15" t="str">
        <x:v>Brentford</x:v>
      </x:c>
      <x:c r="D3330" s="14"/>
      <x:c r="E3330" s="13" t="str">
        <x:v>Town</x:v>
      </x:c>
      <x:c r="F3330" s="15" t="str">
        <x:v>Standalone premises — Brentford</x:v>
      </x:c>
      <x:c r="G3330" s="15" t="str">
        <x:v>Transport Avenue, Brentford TW8</x:v>
      </x:c>
      <x:c r="H3330" s="13" t="str">
        <x:v>Current</x:v>
      </x:c>
      <x:c r="I3330" s="14" t="n">
        <x:v>160</x:v>
      </x:c>
      <x:c r="J3330" s="13" t="str">
        <x:f>IF(AND(ISNUMBER(I3330),I3330&gt;0),IF(I3330&lt;=1000,"1–1,000",IF(I3330&lt;=2500,"1,001–2,500",IF(I3330&lt;=5000,"2,501–5,000",IF(I3330&lt;=10000,"5,001–10,000","10,001–15,000")))),"1–1,000")</x:f>
        <x:v>1–1,000</x:v>
      </x:c>
      <x:c r="K3330" s="16" t="n">
        <x:v>4164</x:v>
      </x:c>
      <x:c r="L3330" s="43" t="n">
        <x:f>IF(AND(ISNUMBER(I3330),I3330&gt;0,ISNUMBER(K3330),K3330&gt;0),K3330/I3330,"n.a.")</x:f>
        <x:v>26.025</x:v>
      </x:c>
      <x:c r="M3330" s="43"/>
      <x:c r="N3330" s="13" t="str">
        <x:v>Yes</x:v>
      </x:c>
      <x:c r="O3330" s="15" t="str">
        <x:v>Not stated in reviewed card</x:v>
      </x:c>
      <x:c r="P3330" s="15" t="str">
        <x:v>Not stated in reviewed card</x:v>
      </x:c>
      <x:c r="Q3330" s="15" t="str">
        <x:v>Advertised industrial unit with secure/gated access.</x:v>
      </x:c>
      <x:c r="R333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0" s="15" t="str">
        <x:v>https://www.zoopla.co.uk/to-rent/commercial/details/60478428/</x:v>
      </x:c>
      <x:c r="T3330" s="15" t="str"/>
      <x:c r="U3330" s="15" t="str"/>
      <x:c r="V3330" s="15" t="str">
        <x:v>London — Standalone premises — Brentford</x:v>
      </x:c>
      <x:c r="W3330" s="15" t="str">
        <x:v>Individual unit ≤15,000 sq ft</x:v>
      </x:c>
      <x:c r="X3330" s="13" t="n">
        <x:f>IF(N3330="Yes",L3330,0)</x:f>
        <x:v>26.025</x:v>
      </x:c>
      <x:c r="Y3330" s="14" t="n">
        <x:v>1</x:v>
      </x:c>
      <x:c r="Z3330" s="13" t="str">
        <x:v>Industrial / workshop / storage</x:v>
      </x:c>
    </x:row>
    <x:row r="3331" ht="62" customHeight="1">
      <x:c r="A3331" s="13" t="str">
        <x:v>SE2351</x:v>
      </x:c>
      <x:c r="B3331" s="15" t="str">
        <x:v>London</x:v>
      </x:c>
      <x:c r="C3331" s="15" t="str">
        <x:v>Brentford</x:v>
      </x:c>
      <x:c r="D3331" s="14"/>
      <x:c r="E3331" s="13" t="str">
        <x:v>Town</x:v>
      </x:c>
      <x:c r="F3331" s="15" t="str">
        <x:v>Standalone premises — Brentford</x:v>
      </x:c>
      <x:c r="G3331" s="15" t="str">
        <x:v>Unit 1 The Gate Centre, 1 Syon Gate Way, Brentford, TW8 9DD</x:v>
      </x:c>
      <x:c r="H3331" s="13" t="str">
        <x:v>Current</x:v>
      </x:c>
      <x:c r="I3331" s="14" t="n">
        <x:v>6743</x:v>
      </x:c>
      <x:c r="J3331" s="13" t="str">
        <x:f>IF(AND(ISNUMBER(I3331),I3331&gt;0),IF(I3331&lt;=1000,"1–1,000",IF(I3331&lt;=2500,"1,001–2,500",IF(I3331&lt;=5000,"2,501–5,000",IF(I3331&lt;=10000,"5,001–10,000","10,001–15,000")))),"5,001–10,000")</x:f>
        <x:v>5,001–10,000</x:v>
      </x:c>
      <x:c r="K3331" s="16"/>
      <x:c r="L3331" s="43" t="str">
        <x:f>IF(AND(ISNUMBER(I3331),I3331&gt;0,ISNUMBER(K3331),K3331&gt;0),K3331/I3331,"n.a.")</x:f>
        <x:v>n.a.</x:v>
      </x:c>
      <x:c r="M3331" s="43"/>
      <x:c r="N3331" s="13" t="str">
        <x:v>No</x:v>
      </x:c>
      <x:c r="O3331" s="15" t="str">
        <x:v>Not stated in reviewed card</x:v>
      </x:c>
      <x:c r="P3331" s="15" t="str">
        <x:v>Not stated in reviewed card</x:v>
      </x:c>
      <x:c r="Q3331" s="15" t="str">
        <x:v>Advertised industrial unit with warehouse space, refurbished specification.</x:v>
      </x:c>
      <x:c r="R333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31" s="15" t="str">
        <x:v>https://www.rightmove.co.uk/properties/721780306725553#/?channel=COM_LET</x:v>
      </x:c>
      <x:c r="T3331" s="15" t="str"/>
      <x:c r="U3331" s="15" t="str"/>
      <x:c r="V3331" s="15" t="str">
        <x:v>London — Standalone premises — Brentford</x:v>
      </x:c>
      <x:c r="W3331" s="15" t="str">
        <x:v>Individual unit ≤15,000 sq ft</x:v>
      </x:c>
      <x:c r="X3331" s="13" t="n">
        <x:f>IF(N3331="Yes",L3331,0)</x:f>
        <x:v>0</x:v>
      </x:c>
      <x:c r="Y3331" s="14" t="n">
        <x:v>1</x:v>
      </x:c>
      <x:c r="Z3331" s="13" t="str">
        <x:v>Industrial / workshop / storage</x:v>
      </x:c>
    </x:row>
    <x:row r="3332" ht="62" customHeight="1">
      <x:c r="A3332" s="13" t="str">
        <x:v>SE2352</x:v>
      </x:c>
      <x:c r="B3332" s="15" t="str">
        <x:v>London</x:v>
      </x:c>
      <x:c r="C3332" s="15" t="str">
        <x:v>Brentford</x:v>
      </x:c>
      <x:c r="D3332" s="14"/>
      <x:c r="E3332" s="13" t="str">
        <x:v>Town</x:v>
      </x:c>
      <x:c r="F3332" s="15" t="str">
        <x:v>Standalone premises — Brentford</x:v>
      </x:c>
      <x:c r="G3332" s="15" t="str">
        <x:v>Unit 10, Set Star Estate, Transport Avenue, Brentford TW8</x:v>
      </x:c>
      <x:c r="H3332" s="13" t="str">
        <x:v>Current</x:v>
      </x:c>
      <x:c r="I3332" s="14" t="n">
        <x:v>1144</x:v>
      </x:c>
      <x:c r="J3332" s="13" t="str">
        <x:f>IF(AND(ISNUMBER(I3332),I3332&gt;0),IF(I3332&lt;=1000,"1–1,000",IF(I3332&lt;=2500,"1,001–2,500",IF(I3332&lt;=5000,"2,501–5,000",IF(I3332&lt;=10000,"5,001–10,000","10,001–15,000")))),"1,001–2,500")</x:f>
        <x:v>1,001–2,500</x:v>
      </x:c>
      <x:c r="K3332" s="16" t="n">
        <x:v>36600</x:v>
      </x:c>
      <x:c r="L3332" s="43" t="n">
        <x:f>IF(AND(ISNUMBER(I3332),I3332&gt;0,ISNUMBER(K3332),K3332&gt;0),K3332/I3332,"n.a.")</x:f>
        <x:v>31.993006993006993</x:v>
      </x:c>
      <x:c r="M3332" s="43"/>
      <x:c r="N3332" s="13" t="str">
        <x:v>Yes</x:v>
      </x:c>
      <x:c r="O3332" s="15" t="str">
        <x:v>Not stated in reviewed card</x:v>
      </x:c>
      <x:c r="P3332" s="15" t="str">
        <x:v>roller shutter; loading door</x:v>
      </x:c>
      <x:c r="Q3332" s="15" t="str">
        <x:v>Advertised industrial unit with warehouse space, parking.</x:v>
      </x:c>
      <x:c r="R333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2" s="15" t="str">
        <x:v>https://www.zoopla.co.uk/to-rent/commercial/details/71767986/</x:v>
      </x:c>
      <x:c r="T3332" s="15" t="str"/>
      <x:c r="U3332" s="15" t="str"/>
      <x:c r="V3332" s="15" t="str">
        <x:v>London — Standalone premises — Brentford</x:v>
      </x:c>
      <x:c r="W3332" s="15" t="str">
        <x:v>Individual unit ≤15,000 sq ft</x:v>
      </x:c>
      <x:c r="X3332" s="13" t="n">
        <x:f>IF(N3332="Yes",L3332,0)</x:f>
        <x:v>31.993006993006993</x:v>
      </x:c>
      <x:c r="Y3332" s="14" t="n">
        <x:v>1</x:v>
      </x:c>
      <x:c r="Z3332" s="13" t="str">
        <x:v>Industrial / workshop / storage</x:v>
      </x:c>
    </x:row>
    <x:row r="3333" ht="75" customHeight="1">
      <x:c r="A3333" s="13" t="str">
        <x:v>SE2353</x:v>
      </x:c>
      <x:c r="B3333" s="15" t="str">
        <x:v>London</x:v>
      </x:c>
      <x:c r="C3333" s="15" t="str">
        <x:v>Brentford</x:v>
      </x:c>
      <x:c r="D3333" s="14"/>
      <x:c r="E3333" s="13" t="str">
        <x:v>Town</x:v>
      </x:c>
      <x:c r="F3333" s="15" t="str">
        <x:v>Standalone premises — Brentford</x:v>
      </x:c>
      <x:c r="G3333" s="15" t="str">
        <x:v>Unit 6 Firmdale Village, Ryan Drive, Brentford TW8</x:v>
      </x:c>
      <x:c r="H3333" s="13" t="str">
        <x:v>Uncertain</x:v>
      </x:c>
      <x:c r="I3333" s="14" t="n">
        <x:v>2946</x:v>
      </x:c>
      <x:c r="J3333" s="13" t="str">
        <x:f>IF(AND(ISNUMBER(I3333),I3333&gt;0),IF(I3333&lt;=1000,"1–1,000",IF(I3333&lt;=2500,"1,001–2,500",IF(I3333&lt;=5000,"2,501–5,000",IF(I3333&lt;=10000,"5,001–10,000","10,001–15,000")))),"2,501–5,000")</x:f>
        <x:v>2,501–5,000</x:v>
      </x:c>
      <x:c r="K3333" s="16" t="n">
        <x:v>66288</x:v>
      </x:c>
      <x:c r="L3333" s="43" t="n">
        <x:f>IF(AND(ISNUMBER(I3333),I3333&gt;0,ISNUMBER(K3333),K3333&gt;0),K3333/I3333,"n.a.")</x:f>
        <x:v>22.5010183299389</x:v>
      </x:c>
      <x:c r="M3333" s="43"/>
      <x:c r="N3333" s="13" t="str">
        <x:v>No</x:v>
      </x:c>
      <x:c r="O3333" s="15" t="str">
        <x:v>Not stated in reviewed card</x:v>
      </x:c>
      <x:c r="P3333" s="15" t="str">
        <x:v>Not stated in reviewed card</x:v>
      </x:c>
      <x:c r="Q3333" s="15" t="str">
        <x:v>Advertised industrial unit with ancillary office accommodation, parking.</x:v>
      </x:c>
      <x:c r="R3333"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3" s="15" t="str">
        <x:v>https://www.zoopla.co.uk/to-rent/commercial/details/69364467/</x:v>
      </x:c>
      <x:c r="T3333" s="15" t="str"/>
      <x:c r="U3333" s="15" t="str"/>
      <x:c r="V3333" s="15" t="str">
        <x:v>London — Standalone premises — Brentford</x:v>
      </x:c>
      <x:c r="W3333" s="15" t="str">
        <x:v>Individual unit ≤15,000 sq ft</x:v>
      </x:c>
      <x:c r="X3333" s="13" t="n">
        <x:f>IF(N3333="Yes",L3333,0)</x:f>
        <x:v>0</x:v>
      </x:c>
      <x:c r="Y3333" s="14" t="n">
        <x:v>1</x:v>
      </x:c>
      <x:c r="Z3333" s="13" t="str">
        <x:v>Industrial / workshop / storage</x:v>
      </x:c>
    </x:row>
    <x:row r="3334" ht="75" customHeight="1">
      <x:c r="A3334" s="13" t="str">
        <x:v>SE2354</x:v>
      </x:c>
      <x:c r="B3334" s="15" t="str">
        <x:v>London</x:v>
      </x:c>
      <x:c r="C3334" s="15" t="str">
        <x:v>Brentford</x:v>
      </x:c>
      <x:c r="D3334" s="14"/>
      <x:c r="E3334" s="13" t="str">
        <x:v>Town</x:v>
      </x:c>
      <x:c r="F3334" s="15" t="str">
        <x:v>Standalone premises — Brentford</x:v>
      </x:c>
      <x:c r="G3334" s="15" t="str">
        <x:v>Unit 6, The Gate Centre, Syon Gate, Brentford, TW8 9DD</x:v>
      </x:c>
      <x:c r="H3334" s="13" t="str">
        <x:v>Current</x:v>
      </x:c>
      <x:c r="I3334" s="14" t="n">
        <x:v>6738</x:v>
      </x:c>
      <x:c r="J3334" s="13" t="str">
        <x:f>IF(AND(ISNUMBER(I3334),I3334&gt;0),IF(I3334&lt;=1000,"1–1,000",IF(I3334&lt;=2500,"1,001–2,500",IF(I3334&lt;=5000,"2,501–5,000",IF(I3334&lt;=10000,"5,001–10,000","10,001–15,000")))),"5,001–10,000")</x:f>
        <x:v>5,001–10,000</x:v>
      </x:c>
      <x:c r="K3334" s="16" t="n">
        <x:v>154500</x:v>
      </x:c>
      <x:c r="L3334" s="43" t="n">
        <x:f>IF(AND(ISNUMBER(I3334),I3334&gt;0,ISNUMBER(K3334),K3334&gt;0),K3334/I3334,"n.a.")</x:f>
        <x:v>22.929652715939447</x:v>
      </x:c>
      <x:c r="M3334" s="43"/>
      <x:c r="N3334" s="13" t="str">
        <x:v>Yes</x:v>
      </x:c>
      <x:c r="O3334" s="15" t="str">
        <x:v>Not stated in reviewed card</x:v>
      </x:c>
      <x:c r="P3334" s="15" t="str">
        <x:v>Not stated in reviewed card</x:v>
      </x:c>
      <x:c r="Q3334" s="15" t="str">
        <x:v>Advertised commercial storage/workshop premises with warehouse space.</x:v>
      </x:c>
      <x:c r="R333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4" s="15" t="str">
        <x:v>https://www.zoopla.co.uk/to-rent/commercial/details/74205000/</x:v>
      </x:c>
      <x:c r="T3334" s="15" t="str">
        <x:v>https://www.rightmove.co.uk/properties/773771772910768#/?channel=COM_LET</x:v>
      </x:c>
      <x:c r="U3334" s="15" t="str"/>
      <x:c r="V3334" s="15" t="str">
        <x:v>London — Standalone premises — Brentford</x:v>
      </x:c>
      <x:c r="W3334" s="15" t="str">
        <x:v>Individual unit ≤15,000 sq ft</x:v>
      </x:c>
      <x:c r="X3334" s="13" t="n">
        <x:f>IF(N3334="Yes",L3334,0)</x:f>
        <x:v>22.929652715939447</x:v>
      </x:c>
      <x:c r="Y3334" s="14" t="n">
        <x:v>1</x:v>
      </x:c>
      <x:c r="Z3334" s="13" t="str">
        <x:v>Industrial / workshop / storage</x:v>
      </x:c>
    </x:row>
    <x:row r="3335" ht="88" customHeight="1">
      <x:c r="A3335" s="13" t="str">
        <x:v>SE2355</x:v>
      </x:c>
      <x:c r="B3335" s="15" t="str">
        <x:v>London</x:v>
      </x:c>
      <x:c r="C3335" s="15" t="str">
        <x:v>Brentford</x:v>
      </x:c>
      <x:c r="D3335" s="14"/>
      <x:c r="E3335" s="13" t="str">
        <x:v>Town</x:v>
      </x:c>
      <x:c r="F3335" s="15" t="str">
        <x:v>Standalone premises — Brentford</x:v>
      </x:c>
      <x:c r="G3335" s="15" t="str">
        <x:v>Units A,B C, 30 Commerce Road, Brentford, TW8 8LE</x:v>
      </x:c>
      <x:c r="H3335" s="13" t="str">
        <x:v>Uncertain</x:v>
      </x:c>
      <x:c r="I3335" s="14" t="n">
        <x:v>14297</x:v>
      </x:c>
      <x:c r="J3335" s="13" t="str">
        <x:f>IF(AND(ISNUMBER(I3335),I3335&gt;0),IF(I3335&lt;=1000,"1–1,000",IF(I3335&lt;=2500,"1,001–2,500",IF(I3335&lt;=5000,"2,501–5,000",IF(I3335&lt;=10000,"5,001–10,000","10,001–15,000")))),"10,001–15,000")</x:f>
        <x:v>10,001–15,000</x:v>
      </x:c>
      <x:c r="K3335" s="16" t="n">
        <x:v>195000</x:v>
      </x:c>
      <x:c r="L3335" s="43" t="n">
        <x:f>IF(AND(ISNUMBER(I3335),I3335&gt;0,ISNUMBER(K3335),K3335&gt;0),K3335/I3335,"n.a.")</x:f>
        <x:v>13.63922501224033</x:v>
      </x:c>
      <x:c r="M3335" s="43"/>
      <x:c r="N3335" s="13" t="str">
        <x:v>No</x:v>
      </x:c>
      <x:c r="O3335" s="15" t="str">
        <x:v>Not stated in reviewed card</x:v>
      </x:c>
      <x:c r="P3335" s="15" t="str">
        <x:v>Not stated in reviewed card</x:v>
      </x:c>
      <x:c r="Q3335" s="15" t="str">
        <x:v>Advertised industrial unit with warehouse space, workshop space, parking.</x:v>
      </x:c>
      <x:c r="R3335"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5" s="15" t="str">
        <x:v>https://www.zoopla.co.uk/to-rent/commercial/details/71433352/</x:v>
      </x:c>
      <x:c r="T3335" s="15" t="str">
        <x:v>https://www.rightmove.co.uk/properties/773365315498385#/?channel=COM_LET</x:v>
      </x:c>
      <x:c r="U3335" s="15" t="str"/>
      <x:c r="V3335" s="15" t="str">
        <x:v>London — Standalone premises — Brentford</x:v>
      </x:c>
      <x:c r="W3335" s="15" t="str">
        <x:v>Individual unit ≤15,000 sq ft</x:v>
      </x:c>
      <x:c r="X3335" s="13" t="n">
        <x:f>IF(N3335="Yes",L3335,0)</x:f>
        <x:v>0</x:v>
      </x:c>
      <x:c r="Y3335" s="14" t="n">
        <x:v>1</x:v>
      </x:c>
      <x:c r="Z3335" s="13" t="str">
        <x:v>Industrial / workshop / storage</x:v>
      </x:c>
    </x:row>
    <x:row r="3336" ht="75" customHeight="1">
      <x:c r="A3336" s="13" t="str">
        <x:v>SE2356</x:v>
      </x:c>
      <x:c r="B3336" s="15" t="str">
        <x:v>London</x:v>
      </x:c>
      <x:c r="C3336" s="15" t="str">
        <x:v>Brixton</x:v>
      </x:c>
      <x:c r="D3336" s="14"/>
      <x:c r="E3336" s="13" t="str">
        <x:v>Town</x:v>
      </x:c>
      <x:c r="F3336" s="15" t="str">
        <x:v>Standalone premises — Brixton</x:v>
      </x:c>
      <x:c r="G3336" s="15" t="str">
        <x:v>554 Brixton Station Road , London, SW9 8PF</x:v>
      </x:c>
      <x:c r="H3336" s="13" t="str">
        <x:v>Current</x:v>
      </x:c>
      <x:c r="I3336" s="14" t="n">
        <x:v>500</x:v>
      </x:c>
      <x:c r="J3336" s="13" t="str">
        <x:f>IF(AND(ISNUMBER(I3336),I3336&gt;0),IF(I3336&lt;=1000,"1–1,000",IF(I3336&lt;=2500,"1,001–2,500",IF(I3336&lt;=5000,"2,501–5,000",IF(I3336&lt;=10000,"5,001–10,000","10,001–15,000")))),"1–1,000")</x:f>
        <x:v>1–1,000</x:v>
      </x:c>
      <x:c r="K3336" s="16" t="n">
        <x:v>9000</x:v>
      </x:c>
      <x:c r="L3336" s="43" t="n">
        <x:f>IF(AND(ISNUMBER(I3336),I3336&gt;0,ISNUMBER(K3336),K3336&gt;0),K3336/I3336,"n.a.")</x:f>
        <x:v>18</x:v>
      </x:c>
      <x:c r="M3336" s="43"/>
      <x:c r="N3336" s="13" t="str">
        <x:v>Yes</x:v>
      </x:c>
      <x:c r="O3336" s="15" t="str">
        <x:v>Not stated in reviewed card</x:v>
      </x:c>
      <x:c r="P3336" s="15" t="str">
        <x:v>Not stated in reviewed card</x:v>
      </x:c>
      <x:c r="Q3336" s="15" t="str">
        <x:v>Advertised commercial storage/workshop premises with refurbished specification.</x:v>
      </x:c>
      <x:c r="R333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6" s="15" t="str">
        <x:v>https://www.zoopla.co.uk/to-rent/commercial/details/74041887/</x:v>
      </x:c>
      <x:c r="T3336" s="15" t="str">
        <x:v>https://www.zoopla.co.uk/to-rent/commercial/details/74041886/</x:v>
      </x:c>
      <x:c r="U3336" s="15" t="str">
        <x:v>https://www.rightmove.co.uk/properties/770201524813313#/?channel=COM_LET</x:v>
      </x:c>
      <x:c r="V3336" s="15" t="str">
        <x:v>London — Standalone premises — Brixton</x:v>
      </x:c>
      <x:c r="W3336" s="15" t="str">
        <x:v>Individual unit ≤15,000 sq ft</x:v>
      </x:c>
      <x:c r="X3336" s="13" t="n">
        <x:f>IF(N3336="Yes",L3336,0)</x:f>
        <x:v>18</x:v>
      </x:c>
      <x:c r="Y3336" s="14" t="n">
        <x:v>1</x:v>
      </x:c>
      <x:c r="Z3336" s="13" t="str">
        <x:v>Industrial / workshop / storage</x:v>
      </x:c>
    </x:row>
    <x:row r="3337" ht="75" customHeight="1">
      <x:c r="A3337" s="13" t="str">
        <x:v>SE2357</x:v>
      </x:c>
      <x:c r="B3337" s="15" t="str">
        <x:v>London</x:v>
      </x:c>
      <x:c r="C3337" s="15" t="str">
        <x:v>Brixton</x:v>
      </x:c>
      <x:c r="D3337" s="14"/>
      <x:c r="E3337" s="13" t="str">
        <x:v>Town</x:v>
      </x:c>
      <x:c r="F3337" s="15" t="str">
        <x:v>Standalone premises — Brixton</x:v>
      </x:c>
      <x:c r="G3337" s="15" t="str">
        <x:v>Chichester House, 1-3 Brixton Road, London, SW9 6DE</x:v>
      </x:c>
      <x:c r="H3337" s="13" t="str">
        <x:v>Current</x:v>
      </x:c>
      <x:c r="I3337" s="14" t="n">
        <x:v>10831</x:v>
      </x:c>
      <x:c r="J3337" s="13" t="str">
        <x:f>IF(AND(ISNUMBER(I3337),I3337&gt;0),IF(I3337&lt;=1000,"1–1,000",IF(I3337&lt;=2500,"1,001–2,500",IF(I3337&lt;=5000,"2,501–5,000",IF(I3337&lt;=10000,"5,001–10,000","10,001–15,000")))),"10,001–15,000")</x:f>
        <x:v>10,001–15,000</x:v>
      </x:c>
      <x:c r="K3337" s="16" t="n">
        <x:v>216624</x:v>
      </x:c>
      <x:c r="L3337" s="43" t="n">
        <x:f>IF(AND(ISNUMBER(I3337),I3337&gt;0,ISNUMBER(K3337),K3337&gt;0),K3337/I3337,"n.a.")</x:f>
        <x:v>20.00036931031299</x:v>
      </x:c>
      <x:c r="M3337" s="43"/>
      <x:c r="N3337" s="13" t="str">
        <x:v>Yes</x:v>
      </x:c>
      <x:c r="O3337" s="15" t="str">
        <x:v>Not stated in reviewed card</x:v>
      </x:c>
      <x:c r="P3337" s="15" t="str">
        <x:v>two large open plan rooms connected by a central set of double doors</x:v>
      </x:c>
      <x:c r="Q3337" s="15" t="str">
        <x:v>Advertised industrial unit with three-phase power.</x:v>
      </x:c>
      <x:c r="R333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7" s="15" t="str">
        <x:v>https://www.zoopla.co.uk/to-rent/commercial/details/67914971/</x:v>
      </x:c>
      <x:c r="T3337" s="15" t="str">
        <x:v>https://www.rightmove.co.uk/properties/150626609#/?channel=COM_LET</x:v>
      </x:c>
      <x:c r="U3337" s="15" t="str"/>
      <x:c r="V3337" s="15" t="str">
        <x:v>London — Standalone premises — Brixton</x:v>
      </x:c>
      <x:c r="W3337" s="15" t="str">
        <x:v>Individual unit ≤15,000 sq ft</x:v>
      </x:c>
      <x:c r="X3337" s="13" t="n">
        <x:f>IF(N3337="Yes",L3337,0)</x:f>
        <x:v>20.00036931031299</x:v>
      </x:c>
      <x:c r="Y3337" s="14" t="n">
        <x:v>1</x:v>
      </x:c>
      <x:c r="Z3337" s="13" t="str">
        <x:v>Industrial / workshop / storage</x:v>
      </x:c>
    </x:row>
    <x:row r="3338" ht="62" customHeight="1">
      <x:c r="A3338" s="13" t="str">
        <x:v>SE2358</x:v>
      </x:c>
      <x:c r="B3338" s="15" t="str">
        <x:v>London</x:v>
      </x:c>
      <x:c r="C3338" s="15" t="str">
        <x:v>Brixton</x:v>
      </x:c>
      <x:c r="D3338" s="14"/>
      <x:c r="E3338" s="13" t="str">
        <x:v>Town</x:v>
      </x:c>
      <x:c r="F3338" s="15" t="str">
        <x:v>Standalone premises — Brixton</x:v>
      </x:c>
      <x:c r="G3338" s="15" t="str">
        <x:v>Kennington Park, Brixton Road, Oval SW9</x:v>
      </x:c>
      <x:c r="H3338" s="13" t="str">
        <x:v>Current</x:v>
      </x:c>
      <x:c r="I3338" s="14" t="n">
        <x:v>10500</x:v>
      </x:c>
      <x:c r="J3338" s="13" t="str">
        <x:f>IF(AND(ISNUMBER(I3338),I3338&gt;0),IF(I3338&lt;=1000,"1–1,000",IF(I3338&lt;=2500,"1,001–2,500",IF(I3338&lt;=5000,"2,501–5,000",IF(I3338&lt;=10000,"5,001–10,000","10,001–15,000")))),"10,001–15,000")</x:f>
        <x:v>10,001–15,000</x:v>
      </x:c>
      <x:c r="K3338" s="16" t="n">
        <x:v>150000</x:v>
      </x:c>
      <x:c r="L3338" s="43" t="n">
        <x:f>IF(AND(ISNUMBER(I3338),I3338&gt;0,ISNUMBER(K3338),K3338&gt;0),K3338/I3338,"n.a.")</x:f>
        <x:v>14.285714285714286</x:v>
      </x:c>
      <x:c r="M3338" s="43"/>
      <x:c r="N3338" s="13" t="str">
        <x:v>Yes</x:v>
      </x:c>
      <x:c r="O3338" s="15" t="str">
        <x:v>Not stated in reviewed card</x:v>
      </x:c>
      <x:c r="P3338" s="15" t="str">
        <x:v>Not stated in reviewed card</x:v>
      </x:c>
      <x:c r="Q3338" s="15" t="str">
        <x:v>Advertised industrial unit. Card provides limited specification.</x:v>
      </x:c>
      <x:c r="R333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8" s="15" t="str">
        <x:v>https://www.zoopla.co.uk/to-rent/commercial/details/68656479/</x:v>
      </x:c>
      <x:c r="T3338" s="15" t="str"/>
      <x:c r="U3338" s="15" t="str"/>
      <x:c r="V3338" s="15" t="str">
        <x:v>London — Standalone premises — Brixton</x:v>
      </x:c>
      <x:c r="W3338" s="15" t="str">
        <x:v>Individual unit ≤15,000 sq ft</x:v>
      </x:c>
      <x:c r="X3338" s="13" t="n">
        <x:f>IF(N3338="Yes",L3338,0)</x:f>
        <x:v>14.285714285714286</x:v>
      </x:c>
      <x:c r="Y3338" s="14" t="n">
        <x:v>1</x:v>
      </x:c>
      <x:c r="Z3338" s="13" t="str">
        <x:v>Industrial / workshop / storage</x:v>
      </x:c>
    </x:row>
    <x:row r="3339" ht="62" customHeight="1">
      <x:c r="A3339" s="13" t="str">
        <x:v>SE2359</x:v>
      </x:c>
      <x:c r="B3339" s="15" t="str">
        <x:v>London</x:v>
      </x:c>
      <x:c r="C3339" s="15" t="str">
        <x:v>Bromley</x:v>
      </x:c>
      <x:c r="D3339" s="14"/>
      <x:c r="E3339" s="13" t="str">
        <x:v>Town</x:v>
      </x:c>
      <x:c r="F3339" s="15" t="str">
        <x:v>Standalone premises — Bromley</x:v>
      </x:c>
      <x:c r="G3339" s="15" t="str">
        <x:v>Unit 6, Bromley Industrial Centre, Bromley BR1</x:v>
      </x:c>
      <x:c r="H3339" s="13" t="str">
        <x:v>Current</x:v>
      </x:c>
      <x:c r="I3339" s="14" t="n">
        <x:v>5319</x:v>
      </x:c>
      <x:c r="J3339" s="13" t="str">
        <x:f>IF(AND(ISNUMBER(I3339),I3339&gt;0),IF(I3339&lt;=1000,"1–1,000",IF(I3339&lt;=2500,"1,001–2,500",IF(I3339&lt;=5000,"2,501–5,000",IF(I3339&lt;=10000,"5,001–10,000","10,001–15,000")))),"5,001–10,000")</x:f>
        <x:v>5,001–10,000</x:v>
      </x:c>
      <x:c r="K3339" s="16" t="n">
        <x:v>137064</x:v>
      </x:c>
      <x:c r="L3339" s="43" t="n">
        <x:f>IF(AND(ISNUMBER(I3339),I3339&gt;0,ISNUMBER(K3339),K3339&gt;0),K3339/I3339,"n.a.")</x:f>
        <x:v>25.768753525098703</x:v>
      </x:c>
      <x:c r="M3339" s="43"/>
      <x:c r="N3339" s="13" t="str">
        <x:v>Yes</x:v>
      </x:c>
      <x:c r="O3339" s="15" t="str">
        <x:v>Not stated in reviewed card</x:v>
      </x:c>
      <x:c r="P3339" s="15" t="str">
        <x:v>Not stated in reviewed card</x:v>
      </x:c>
      <x:c r="Q3339" s="15" t="str">
        <x:v>Advertised industrial unit. Card provides limited specification.</x:v>
      </x:c>
      <x:c r="R333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39" s="15" t="str">
        <x:v>https://www.zoopla.co.uk/to-rent/commercial/details/72574188/</x:v>
      </x:c>
      <x:c r="T3339" s="15" t="str"/>
      <x:c r="U3339" s="15" t="str"/>
      <x:c r="V3339" s="15" t="str">
        <x:v>London — Standalone premises — Bromley</x:v>
      </x:c>
      <x:c r="W3339" s="15" t="str">
        <x:v>Individual unit ≤15,000 sq ft</x:v>
      </x:c>
      <x:c r="X3339" s="13" t="n">
        <x:f>IF(N3339="Yes",L3339,0)</x:f>
        <x:v>25.768753525098703</x:v>
      </x:c>
      <x:c r="Y3339" s="14" t="n">
        <x:v>1</x:v>
      </x:c>
      <x:c r="Z3339" s="13" t="str">
        <x:v>Industrial / workshop / storage</x:v>
      </x:c>
    </x:row>
    <x:row r="3340" ht="75" customHeight="1">
      <x:c r="A3340" s="13" t="str">
        <x:v>SE2360</x:v>
      </x:c>
      <x:c r="B3340" s="15" t="str">
        <x:v>London</x:v>
      </x:c>
      <x:c r="C3340" s="15" t="str">
        <x:v>Camberwell</x:v>
      </x:c>
      <x:c r="D3340" s="14"/>
      <x:c r="E3340" s="13" t="str">
        <x:v>Town</x:v>
      </x:c>
      <x:c r="F3340" s="15" t="str">
        <x:v>Standalone premises — Camberwell</x:v>
      </x:c>
      <x:c r="G3340" s="15" t="str">
        <x:v>97 Camberwell Station Road, London, SE5 9JJ</x:v>
      </x:c>
      <x:c r="H3340" s="13" t="str">
        <x:v>Current</x:v>
      </x:c>
      <x:c r="I3340" s="14" t="n">
        <x:v>6266</x:v>
      </x:c>
      <x:c r="J3340" s="13" t="str">
        <x:f>IF(AND(ISNUMBER(I3340),I3340&gt;0),IF(I3340&lt;=1000,"1–1,000",IF(I3340&lt;=2500,"1,001–2,500",IF(I3340&lt;=5000,"2,501–5,000",IF(I3340&lt;=10000,"5,001–10,000","10,001–15,000")))),"5,001–10,000")</x:f>
        <x:v>5,001–10,000</x:v>
      </x:c>
      <x:c r="K3340" s="16" t="n">
        <x:v>75000</x:v>
      </x:c>
      <x:c r="L3340" s="43" t="n">
        <x:f>IF(AND(ISNUMBER(I3340),I3340&gt;0,ISNUMBER(K3340),K3340&gt;0),K3340/I3340,"n.a.")</x:f>
        <x:v>11.969358442387488</x:v>
      </x:c>
      <x:c r="M3340" s="43"/>
      <x:c r="N3340" s="13" t="str">
        <x:v>Yes</x:v>
      </x:c>
      <x:c r="O3340" s="15" t="str">
        <x:v>Not stated in reviewed card</x:v>
      </x:c>
      <x:c r="P3340" s="15" t="str">
        <x:v>5m high roller shutter</x:v>
      </x:c>
      <x:c r="Q3340" s="15" t="str">
        <x:v>Advertised industrial unit with warehouse space, ancillary office accommodation, mezzanine.</x:v>
      </x:c>
      <x:c r="R334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40" s="15" t="str">
        <x:v>https://www.zoopla.co.uk/to-rent/commercial/details/68324785/</x:v>
      </x:c>
      <x:c r="T3340" s="15" t="str">
        <x:v>https://www.rightmove.co.uk/properties/760579244066737#/?channel=COM_LET</x:v>
      </x:c>
      <x:c r="U3340" s="15" t="str"/>
      <x:c r="V3340" s="15" t="str">
        <x:v>London — Standalone premises — Camberwell</x:v>
      </x:c>
      <x:c r="W3340" s="15" t="str">
        <x:v>Individual unit ≤15,000 sq ft</x:v>
      </x:c>
      <x:c r="X3340" s="13" t="n">
        <x:f>IF(N3340="Yes",L3340,0)</x:f>
        <x:v>11.969358442387488</x:v>
      </x:c>
      <x:c r="Y3340" s="14" t="n">
        <x:v>1</x:v>
      </x:c>
      <x:c r="Z3340" s="13" t="str">
        <x:v>Industrial / workshop / storage</x:v>
      </x:c>
    </x:row>
    <x:row r="3341" ht="62" customHeight="1">
      <x:c r="A3341" s="13" t="str">
        <x:v>SE2361</x:v>
      </x:c>
      <x:c r="B3341" s="15" t="str">
        <x:v>London</x:v>
      </x:c>
      <x:c r="C3341" s="15" t="str">
        <x:v>Camberwell</x:v>
      </x:c>
      <x:c r="D3341" s="14"/>
      <x:c r="E3341" s="13" t="str">
        <x:v>Town</x:v>
      </x:c>
      <x:c r="F3341" s="15" t="str">
        <x:v>Standalone premises — Camberwell</x:v>
      </x:c>
      <x:c r="G3341" s="15" t="str">
        <x:v>Unit 1, Bloom Camberwell, 61 Lilford Road, Camberwell, SE5 9HR</x:v>
      </x:c>
      <x:c r="H3341" s="13" t="str">
        <x:v>Current</x:v>
      </x:c>
      <x:c r="I3341" s="14" t="n">
        <x:v>5525</x:v>
      </x:c>
      <x:c r="J3341" s="13" t="str">
        <x:f>IF(AND(ISNUMBER(I3341),I3341&gt;0),IF(I3341&lt;=1000,"1–1,000",IF(I3341&lt;=2500,"1,001–2,500",IF(I3341&lt;=5000,"2,501–5,000",IF(I3341&lt;=10000,"5,001–10,000","10,001–15,000")))),"5,001–10,000")</x:f>
        <x:v>5,001–10,000</x:v>
      </x:c>
      <x:c r="K3341" s="16"/>
      <x:c r="L3341" s="43" t="str">
        <x:f>IF(AND(ISNUMBER(I3341),I3341&gt;0,ISNUMBER(K3341),K3341&gt;0),K3341/I3341,"n.a.")</x:f>
        <x:v>n.a.</x:v>
      </x:c>
      <x:c r="M3341" s="43"/>
      <x:c r="N3341" s="13" t="str">
        <x:v>No</x:v>
      </x:c>
      <x:c r="O3341" s="15" t="str">
        <x:v>Not stated in reviewed card</x:v>
      </x:c>
      <x:c r="P3341" s="15" t="str">
        <x:v>Not stated in reviewed card</x:v>
      </x:c>
      <x:c r="Q3341" s="15" t="str">
        <x:v>Advertised industrial unit. Card provides limited specification.</x:v>
      </x:c>
      <x:c r="R3341"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1" s="15" t="str">
        <x:v>https://www.zoopla.co.uk/to-rent/commercial/details/72460803/</x:v>
      </x:c>
      <x:c r="T3341" s="15" t="str">
        <x:v>https://www.rightmove.co.uk/properties/773336664208481#/?channel=COM_LET</x:v>
      </x:c>
      <x:c r="U3341" s="15" t="str">
        <x:v>https://www.rightmove.co.uk/properties/773348997560656#/?channel=COM_LET</x:v>
      </x:c>
      <x:c r="V3341" s="15" t="str">
        <x:v>London — Standalone premises — Camberwell</x:v>
      </x:c>
      <x:c r="W3341" s="15" t="str">
        <x:v>Individual unit ≤15,000 sq ft</x:v>
      </x:c>
      <x:c r="X3341" s="13" t="n">
        <x:f>IF(N3341="Yes",L3341,0)</x:f>
        <x:v>0</x:v>
      </x:c>
      <x:c r="Y3341" s="14" t="n">
        <x:v>1</x:v>
      </x:c>
      <x:c r="Z3341" s="13" t="str">
        <x:v>Industrial / workshop / storage</x:v>
      </x:c>
    </x:row>
    <x:row r="3342" ht="62" customHeight="1">
      <x:c r="A3342" s="13" t="str">
        <x:v>SE2362</x:v>
      </x:c>
      <x:c r="B3342" s="15" t="str">
        <x:v>London</x:v>
      </x:c>
      <x:c r="C3342" s="15" t="str">
        <x:v>Camberwell</x:v>
      </x:c>
      <x:c r="D3342" s="14"/>
      <x:c r="E3342" s="13" t="str">
        <x:v>Town</x:v>
      </x:c>
      <x:c r="F3342" s="15" t="str">
        <x:v>Standalone premises — Camberwell</x:v>
      </x:c>
      <x:c r="G3342" s="15" t="str">
        <x:v>Unit 2, Bloom Camberwell, 61 Lilford Road, Camberwell, SE5 9HR</x:v>
      </x:c>
      <x:c r="H3342" s="13" t="str">
        <x:v>Current</x:v>
      </x:c>
      <x:c r="I3342" s="14" t="n">
        <x:v>6285</x:v>
      </x:c>
      <x:c r="J3342" s="13" t="str">
        <x:f>IF(AND(ISNUMBER(I3342),I3342&gt;0),IF(I3342&lt;=1000,"1–1,000",IF(I3342&lt;=2500,"1,001–2,500",IF(I3342&lt;=5000,"2,501–5,000",IF(I3342&lt;=10000,"5,001–10,000","10,001–15,000")))),"5,001–10,000")</x:f>
        <x:v>5,001–10,000</x:v>
      </x:c>
      <x:c r="K3342" s="16"/>
      <x:c r="L3342" s="43" t="str">
        <x:f>IF(AND(ISNUMBER(I3342),I3342&gt;0,ISNUMBER(K3342),K3342&gt;0),K3342/I3342,"n.a.")</x:f>
        <x:v>n.a.</x:v>
      </x:c>
      <x:c r="M3342" s="43"/>
      <x:c r="N3342" s="13" t="str">
        <x:v>No</x:v>
      </x:c>
      <x:c r="O3342" s="15" t="str">
        <x:v>Not stated in reviewed card</x:v>
      </x:c>
      <x:c r="P3342" s="15" t="str">
        <x:v>Not stated in reviewed card</x:v>
      </x:c>
      <x:c r="Q3342" s="15" t="str">
        <x:v>Advertised industrial unit. Card provides limited specification.</x:v>
      </x:c>
      <x:c r="R3342"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2" s="15" t="str">
        <x:v>https://www.zoopla.co.uk/to-rent/commercial/details/72460937/</x:v>
      </x:c>
      <x:c r="T3342" s="15" t="str">
        <x:v>https://www.rightmove.co.uk/properties/773349001738545#/?channel=COM_LET</x:v>
      </x:c>
      <x:c r="U3342" s="15" t="str">
        <x:v>https://www.rightmove.co.uk/properties/773336674678945#/?channel=COM_LET</x:v>
      </x:c>
      <x:c r="V3342" s="15" t="str">
        <x:v>London — Standalone premises — Camberwell</x:v>
      </x:c>
      <x:c r="W3342" s="15" t="str">
        <x:v>Individual unit ≤15,000 sq ft</x:v>
      </x:c>
      <x:c r="X3342" s="13" t="n">
        <x:f>IF(N3342="Yes",L3342,0)</x:f>
        <x:v>0</x:v>
      </x:c>
      <x:c r="Y3342" s="14" t="n">
        <x:v>1</x:v>
      </x:c>
      <x:c r="Z3342" s="13" t="str">
        <x:v>Industrial / workshop / storage</x:v>
      </x:c>
    </x:row>
    <x:row r="3343" ht="62" customHeight="1">
      <x:c r="A3343" s="13" t="str">
        <x:v>SE2363</x:v>
      </x:c>
      <x:c r="B3343" s="15" t="str">
        <x:v>London</x:v>
      </x:c>
      <x:c r="C3343" s="15" t="str">
        <x:v>Camberwell</x:v>
      </x:c>
      <x:c r="D3343" s="14"/>
      <x:c r="E3343" s="13" t="str">
        <x:v>Town</x:v>
      </x:c>
      <x:c r="F3343" s="15" t="str">
        <x:v>Standalone premises — Camberwell</x:v>
      </x:c>
      <x:c r="G3343" s="15" t="str">
        <x:v>Unit 3, Bloom Camberwell, 61 Lilford Road, Camberwell, SE5 9HR</x:v>
      </x:c>
      <x:c r="H3343" s="13" t="str">
        <x:v>Current</x:v>
      </x:c>
      <x:c r="I3343" s="14" t="n">
        <x:v>3575</x:v>
      </x:c>
      <x:c r="J3343" s="13" t="str">
        <x:f>IF(AND(ISNUMBER(I3343),I3343&gt;0),IF(I3343&lt;=1000,"1–1,000",IF(I3343&lt;=2500,"1,001–2,500",IF(I3343&lt;=5000,"2,501–5,000",IF(I3343&lt;=10000,"5,001–10,000","10,001–15,000")))),"2,501–5,000")</x:f>
        <x:v>2,501–5,000</x:v>
      </x:c>
      <x:c r="K3343" s="16"/>
      <x:c r="L3343" s="43" t="str">
        <x:f>IF(AND(ISNUMBER(I3343),I3343&gt;0,ISNUMBER(K3343),K3343&gt;0),K3343/I3343,"n.a.")</x:f>
        <x:v>n.a.</x:v>
      </x:c>
      <x:c r="M3343" s="43"/>
      <x:c r="N3343" s="13" t="str">
        <x:v>No</x:v>
      </x:c>
      <x:c r="O3343" s="15" t="str">
        <x:v>Not stated in reviewed card</x:v>
      </x:c>
      <x:c r="P3343" s="15" t="str">
        <x:v>Not stated in reviewed card</x:v>
      </x:c>
      <x:c r="Q3343" s="15" t="str">
        <x:v>Advertised industrial unit. Card provides limited specification.</x:v>
      </x:c>
      <x:c r="R3343"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3" s="15" t="str">
        <x:v>https://www.zoopla.co.uk/to-rent/commercial/details/72460819/</x:v>
      </x:c>
      <x:c r="T3343" s="15" t="str">
        <x:v>https://www.rightmove.co.uk/properties/773349005866752#/?channel=COM_LET</x:v>
      </x:c>
      <x:c r="U3343" s="15" t="str">
        <x:v>https://www.rightmove.co.uk/properties/773336678888801#/?channel=COM_LET</x:v>
      </x:c>
      <x:c r="V3343" s="15" t="str">
        <x:v>London — Standalone premises — Camberwell</x:v>
      </x:c>
      <x:c r="W3343" s="15" t="str">
        <x:v>Individual unit ≤15,000 sq ft</x:v>
      </x:c>
      <x:c r="X3343" s="13" t="n">
        <x:f>IF(N3343="Yes",L3343,0)</x:f>
        <x:v>0</x:v>
      </x:c>
      <x:c r="Y3343" s="14" t="n">
        <x:v>1</x:v>
      </x:c>
      <x:c r="Z3343" s="13" t="str">
        <x:v>Industrial / workshop / storage</x:v>
      </x:c>
    </x:row>
    <x:row r="3344" ht="62" customHeight="1">
      <x:c r="A3344" s="13" t="str">
        <x:v>SE2364</x:v>
      </x:c>
      <x:c r="B3344" s="15" t="str">
        <x:v>London</x:v>
      </x:c>
      <x:c r="C3344" s="15" t="str">
        <x:v>Camberwell</x:v>
      </x:c>
      <x:c r="D3344" s="14"/>
      <x:c r="E3344" s="13" t="str">
        <x:v>Town</x:v>
      </x:c>
      <x:c r="F3344" s="15" t="str">
        <x:v>Standalone premises — Camberwell</x:v>
      </x:c>
      <x:c r="G3344" s="15" t="str">
        <x:v>Unit 4, Bloom Camberwell, 61 Lilford Road, Camberwell, SE5 9HR</x:v>
      </x:c>
      <x:c r="H3344" s="13" t="str">
        <x:v>Current</x:v>
      </x:c>
      <x:c r="I3344" s="14" t="n">
        <x:v>10170</x:v>
      </x:c>
      <x:c r="J3344" s="13" t="str">
        <x:f>IF(AND(ISNUMBER(I3344),I3344&gt;0),IF(I3344&lt;=1000,"1–1,000",IF(I3344&lt;=2500,"1,001–2,500",IF(I3344&lt;=5000,"2,501–5,000",IF(I3344&lt;=10000,"5,001–10,000","10,001–15,000")))),"10,001–15,000")</x:f>
        <x:v>10,001–15,000</x:v>
      </x:c>
      <x:c r="K3344" s="16"/>
      <x:c r="L3344" s="43" t="str">
        <x:f>IF(AND(ISNUMBER(I3344),I3344&gt;0,ISNUMBER(K3344),K3344&gt;0),K3344/I3344,"n.a.")</x:f>
        <x:v>n.a.</x:v>
      </x:c>
      <x:c r="M3344" s="43"/>
      <x:c r="N3344" s="13" t="str">
        <x:v>No</x:v>
      </x:c>
      <x:c r="O3344" s="15" t="str">
        <x:v>Not stated in reviewed card</x:v>
      </x:c>
      <x:c r="P3344" s="15" t="str">
        <x:v>Not stated in reviewed card</x:v>
      </x:c>
      <x:c r="Q3344" s="15" t="str">
        <x:v>Advertised industrial unit. Card provides limited specification.</x:v>
      </x:c>
      <x:c r="R3344"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4" s="15" t="str">
        <x:v>https://www.zoopla.co.uk/to-rent/commercial/details/72460924/</x:v>
      </x:c>
      <x:c r="T3344" s="15" t="str">
        <x:v>https://www.rightmove.co.uk/properties/773349010059696#/?channel=COM_LET</x:v>
      </x:c>
      <x:c r="U3344" s="15" t="str">
        <x:v>https://www.rightmove.co.uk/properties/773336685278209#/?channel=COM_LET</x:v>
      </x:c>
      <x:c r="V3344" s="15" t="str">
        <x:v>London — Standalone premises — Camberwell</x:v>
      </x:c>
      <x:c r="W3344" s="15" t="str">
        <x:v>Individual unit ≤15,000 sq ft</x:v>
      </x:c>
      <x:c r="X3344" s="13" t="n">
        <x:f>IF(N3344="Yes",L3344,0)</x:f>
        <x:v>0</x:v>
      </x:c>
      <x:c r="Y3344" s="14" t="n">
        <x:v>1</x:v>
      </x:c>
      <x:c r="Z3344" s="13" t="str">
        <x:v>Industrial / workshop / storage</x:v>
      </x:c>
    </x:row>
    <x:row r="3345" ht="62" customHeight="1">
      <x:c r="A3345" s="13" t="str">
        <x:v>SE2365</x:v>
      </x:c>
      <x:c r="B3345" s="15" t="str">
        <x:v>London</x:v>
      </x:c>
      <x:c r="C3345" s="15" t="str">
        <x:v>Camberwell</x:v>
      </x:c>
      <x:c r="D3345" s="14"/>
      <x:c r="E3345" s="13" t="str">
        <x:v>Town</x:v>
      </x:c>
      <x:c r="F3345" s="15" t="str">
        <x:v>Standalone premises — Camberwell</x:v>
      </x:c>
      <x:c r="G3345" s="15" t="str">
        <x:v>Unit 5, Bloom Camberwell, 61 Lilford Road, Camberwell, SE5 9HR</x:v>
      </x:c>
      <x:c r="H3345" s="13" t="str">
        <x:v>Current</x:v>
      </x:c>
      <x:c r="I3345" s="14" t="n">
        <x:v>4540</x:v>
      </x:c>
      <x:c r="J3345" s="13" t="str">
        <x:f>IF(AND(ISNUMBER(I3345),I3345&gt;0),IF(I3345&lt;=1000,"1–1,000",IF(I3345&lt;=2500,"1,001–2,500",IF(I3345&lt;=5000,"2,501–5,000",IF(I3345&lt;=10000,"5,001–10,000","10,001–15,000")))),"2,501–5,000")</x:f>
        <x:v>2,501–5,000</x:v>
      </x:c>
      <x:c r="K3345" s="16"/>
      <x:c r="L3345" s="43" t="str">
        <x:f>IF(AND(ISNUMBER(I3345),I3345&gt;0,ISNUMBER(K3345),K3345&gt;0),K3345/I3345,"n.a.")</x:f>
        <x:v>n.a.</x:v>
      </x:c>
      <x:c r="M3345" s="43"/>
      <x:c r="N3345" s="13" t="str">
        <x:v>No</x:v>
      </x:c>
      <x:c r="O3345" s="15" t="str">
        <x:v>Not stated in reviewed card</x:v>
      </x:c>
      <x:c r="P3345" s="15" t="str">
        <x:v>Not stated in reviewed card</x:v>
      </x:c>
      <x:c r="Q3345" s="15" t="str">
        <x:v>Advertised industrial unit. Card provides limited specification.</x:v>
      </x:c>
      <x:c r="R3345"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5" s="15" t="str">
        <x:v>https://www.zoopla.co.uk/to-rent/commercial/details/72460784/</x:v>
      </x:c>
      <x:c r="T3345" s="15" t="str">
        <x:v>https://www.rightmove.co.uk/properties/773336691392144#/?channel=COM_LET</x:v>
      </x:c>
      <x:c r="U3345" s="15" t="str">
        <x:v>https://www.rightmove.co.uk/properties/773349018628464#/?channel=COM_LET</x:v>
      </x:c>
      <x:c r="V3345" s="15" t="str">
        <x:v>London — Standalone premises — Camberwell</x:v>
      </x:c>
      <x:c r="W3345" s="15" t="str">
        <x:v>Individual unit ≤15,000 sq ft</x:v>
      </x:c>
      <x:c r="X3345" s="13" t="n">
        <x:f>IF(N3345="Yes",L3345,0)</x:f>
        <x:v>0</x:v>
      </x:c>
      <x:c r="Y3345" s="14" t="n">
        <x:v>1</x:v>
      </x:c>
      <x:c r="Z3345" s="13" t="str">
        <x:v>Industrial / workshop / storage</x:v>
      </x:c>
    </x:row>
    <x:row r="3346" ht="62" customHeight="1">
      <x:c r="A3346" s="13" t="str">
        <x:v>SE2366</x:v>
      </x:c>
      <x:c r="B3346" s="15" t="str">
        <x:v>London</x:v>
      </x:c>
      <x:c r="C3346" s="15" t="str">
        <x:v>Camberwell</x:v>
      </x:c>
      <x:c r="D3346" s="14"/>
      <x:c r="E3346" s="13" t="str">
        <x:v>Town</x:v>
      </x:c>
      <x:c r="F3346" s="15" t="str">
        <x:v>Standalone premises — Camberwell</x:v>
      </x:c>
      <x:c r="G3346" s="15" t="str">
        <x:v>Unit 6, Bloom Camberwell, 61 Lilford Road, Camberwell, SE5 9HR</x:v>
      </x:c>
      <x:c r="H3346" s="13" t="str">
        <x:v>Current</x:v>
      </x:c>
      <x:c r="I3346" s="14" t="n">
        <x:v>6180</x:v>
      </x:c>
      <x:c r="J3346" s="13" t="str">
        <x:f>IF(AND(ISNUMBER(I3346),I3346&gt;0),IF(I3346&lt;=1000,"1–1,000",IF(I3346&lt;=2500,"1,001–2,500",IF(I3346&lt;=5000,"2,501–5,000",IF(I3346&lt;=10000,"5,001–10,000","10,001–15,000")))),"5,001–10,000")</x:f>
        <x:v>5,001–10,000</x:v>
      </x:c>
      <x:c r="K3346" s="16"/>
      <x:c r="L3346" s="43" t="str">
        <x:f>IF(AND(ISNUMBER(I3346),I3346&gt;0,ISNUMBER(K3346),K3346&gt;0),K3346/I3346,"n.a.")</x:f>
        <x:v>n.a.</x:v>
      </x:c>
      <x:c r="M3346" s="43"/>
      <x:c r="N3346" s="13" t="str">
        <x:v>No</x:v>
      </x:c>
      <x:c r="O3346" s="15" t="str">
        <x:v>Not stated in reviewed card</x:v>
      </x:c>
      <x:c r="P3346" s="15" t="str">
        <x:v>Not stated in reviewed card</x:v>
      </x:c>
      <x:c r="Q3346" s="15" t="str">
        <x:v>Advertised industrial unit. Card provides limited specification.</x:v>
      </x:c>
      <x:c r="R3346"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46" s="15" t="str">
        <x:v>https://www.zoopla.co.uk/to-rent/commercial/details/72460826/</x:v>
      </x:c>
      <x:c r="T3346" s="15" t="str">
        <x:v>https://www.rightmove.co.uk/properties/773349022632496#/?channel=COM_LET</x:v>
      </x:c>
      <x:c r="U3346" s="15" t="str">
        <x:v>https://www.rightmove.co.uk/properties/773336697767361#/?channel=COM_LET</x:v>
      </x:c>
      <x:c r="V3346" s="15" t="str">
        <x:v>London — Standalone premises — Camberwell</x:v>
      </x:c>
      <x:c r="W3346" s="15" t="str">
        <x:v>Individual unit ≤15,000 sq ft</x:v>
      </x:c>
      <x:c r="X3346" s="13" t="n">
        <x:f>IF(N3346="Yes",L3346,0)</x:f>
        <x:v>0</x:v>
      </x:c>
      <x:c r="Y3346" s="14" t="n">
        <x:v>1</x:v>
      </x:c>
      <x:c r="Z3346" s="13" t="str">
        <x:v>Industrial / workshop / storage</x:v>
      </x:c>
    </x:row>
    <x:row r="3347" ht="62" customHeight="1">
      <x:c r="A3347" s="13" t="str">
        <x:v>SE2367</x:v>
      </x:c>
      <x:c r="B3347" s="15" t="str">
        <x:v>London</x:v>
      </x:c>
      <x:c r="C3347" s="15" t="str">
        <x:v>Camberwell</x:v>
      </x:c>
      <x:c r="D3347" s="14"/>
      <x:c r="E3347" s="13" t="str">
        <x:v>Town</x:v>
      </x:c>
      <x:c r="F3347" s="15" t="str">
        <x:v>Standalone premises — Camberwell</x:v>
      </x:c>
      <x:c r="G3347" s="15" t="str">
        <x:v>Unit, Gloucester House, Camberwell New Road, Oval SE5</x:v>
      </x:c>
      <x:c r="H3347" s="13" t="str">
        <x:v>Current</x:v>
      </x:c>
      <x:c r="I3347" s="14" t="n">
        <x:v>14650</x:v>
      </x:c>
      <x:c r="J3347" s="13" t="str">
        <x:f>IF(AND(ISNUMBER(I3347),I3347&gt;0),IF(I3347&lt;=1000,"1–1,000",IF(I3347&lt;=2500,"1,001–2,500",IF(I3347&lt;=5000,"2,501–5,000",IF(I3347&lt;=10000,"5,001–10,000","10,001–15,000")))),"10,001–15,000")</x:f>
        <x:v>10,001–15,000</x:v>
      </x:c>
      <x:c r="K3347" s="16" t="n">
        <x:v>146496</x:v>
      </x:c>
      <x:c r="L3347" s="43" t="n">
        <x:f>IF(AND(ISNUMBER(I3347),I3347&gt;0,ISNUMBER(K3347),K3347&gt;0),K3347/I3347,"n.a.")</x:f>
        <x:v>9.999726962457338</x:v>
      </x:c>
      <x:c r="M3347" s="43"/>
      <x:c r="N3347" s="13" t="str">
        <x:v>Yes</x:v>
      </x:c>
      <x:c r="O3347" s="15" t="str">
        <x:v>Not stated in reviewed card</x:v>
      </x:c>
      <x:c r="P3347" s="15" t="str">
        <x:v>Not stated in reviewed card</x:v>
      </x:c>
      <x:c r="Q3347" s="15" t="str">
        <x:v>Advertised industrial unit. Card provides limited specification.</x:v>
      </x:c>
      <x:c r="R334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47" s="15" t="str">
        <x:v>https://www.zoopla.co.uk/to-rent/commercial/details/73716357/</x:v>
      </x:c>
      <x:c r="T3347" s="15" t="str"/>
      <x:c r="U3347" s="15" t="str"/>
      <x:c r="V3347" s="15" t="str">
        <x:v>London — Standalone premises — Camberwell</x:v>
      </x:c>
      <x:c r="W3347" s="15" t="str">
        <x:v>Individual unit ≤15,000 sq ft</x:v>
      </x:c>
      <x:c r="X3347" s="13" t="n">
        <x:f>IF(N3347="Yes",L3347,0)</x:f>
        <x:v>9.999726962457338</x:v>
      </x:c>
      <x:c r="Y3347" s="14" t="n">
        <x:v>1</x:v>
      </x:c>
      <x:c r="Z3347" s="13" t="str">
        <x:v>Industrial / workshop / storage</x:v>
      </x:c>
    </x:row>
    <x:row r="3348" ht="62" customHeight="1">
      <x:c r="A3348" s="13" t="str">
        <x:v>SE2368</x:v>
      </x:c>
      <x:c r="B3348" s="15" t="str">
        <x:v>London</x:v>
      </x:c>
      <x:c r="C3348" s="15" t="str">
        <x:v>Camden</x:v>
      </x:c>
      <x:c r="D3348" s="14"/>
      <x:c r="E3348" s="13" t="str">
        <x:v>Town</x:v>
      </x:c>
      <x:c r="F3348" s="15" t="str">
        <x:v>Standalone premises — Camden</x:v>
      </x:c>
      <x:c r="G3348" s="15" t="str">
        <x:v>Arches 30-32 Prowse Place, Camden NW1</x:v>
      </x:c>
      <x:c r="H3348" s="13" t="str">
        <x:v>Current</x:v>
      </x:c>
      <x:c r="I3348" s="14" t="n">
        <x:v>3622</x:v>
      </x:c>
      <x:c r="J3348" s="13" t="str">
        <x:f>IF(AND(ISNUMBER(I3348),I3348&gt;0),IF(I3348&lt;=1000,"1–1,000",IF(I3348&lt;=2500,"1,001–2,500",IF(I3348&lt;=5000,"2,501–5,000",IF(I3348&lt;=10000,"5,001–10,000","10,001–15,000")))),"2,501–5,000")</x:f>
        <x:v>2,501–5,000</x:v>
      </x:c>
      <x:c r="K3348" s="16"/>
      <x:c r="L3348" s="43" t="str">
        <x:f>IF(AND(ISNUMBER(I3348),I3348&gt;0,ISNUMBER(K3348),K3348&gt;0),K3348/I3348,"n.a.")</x:f>
        <x:v>n.a.</x:v>
      </x:c>
      <x:c r="M3348" s="43"/>
      <x:c r="N3348" s="13" t="str">
        <x:v>No</x:v>
      </x:c>
      <x:c r="O3348" s="15" t="str">
        <x:v>Not stated in reviewed card</x:v>
      </x:c>
      <x:c r="P3348" s="15" t="str">
        <x:v>Not stated in reviewed card</x:v>
      </x:c>
      <x:c r="Q3348" s="15" t="str">
        <x:v>Advertised industrial unit with yard/loading area, secure/gated access.</x:v>
      </x:c>
      <x:c r="R3348"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348" s="15" t="str">
        <x:v>https://www.zoopla.co.uk/to-rent/commercial/details/72334862/</x:v>
      </x:c>
      <x:c r="T3348" s="15" t="str"/>
      <x:c r="U3348" s="15" t="str"/>
      <x:c r="V3348" s="15" t="str">
        <x:v>London — Standalone premises — Camden</x:v>
      </x:c>
      <x:c r="W3348" s="15" t="str">
        <x:v>Individual unit ≤15,000 sq ft</x:v>
      </x:c>
      <x:c r="X3348" s="13" t="n">
        <x:f>IF(N3348="Yes",L3348,0)</x:f>
        <x:v>0</x:v>
      </x:c>
      <x:c r="Y3348" s="14" t="n">
        <x:v>1</x:v>
      </x:c>
      <x:c r="Z3348" s="13" t="str">
        <x:v>Industrial / workshop / storage</x:v>
      </x:c>
    </x:row>
    <x:row r="3349" ht="88" customHeight="1">
      <x:c r="A3349" s="13" t="str">
        <x:v>SE2369</x:v>
      </x:c>
      <x:c r="B3349" s="15" t="str">
        <x:v>London</x:v>
      </x:c>
      <x:c r="C3349" s="15" t="str">
        <x:v>Carshalton</x:v>
      </x:c>
      <x:c r="D3349" s="14"/>
      <x:c r="E3349" s="13" t="str">
        <x:v>Town</x:v>
      </x:c>
      <x:c r="F3349" s="15" t="str">
        <x:v>Standalone premises — Carshalton</x:v>
      </x:c>
      <x:c r="G3349" s="15" t="str">
        <x:v>Yard 1 and 2 at Carshalton Station, North Street, Carshalton SM5</x:v>
      </x:c>
      <x:c r="H3349" s="13" t="str">
        <x:v>Uncertain</x:v>
      </x:c>
      <x:c r="I3349" s="14" t="n">
        <x:v>1440</x:v>
      </x:c>
      <x:c r="J3349" s="13" t="str">
        <x:f>IF(AND(ISNUMBER(I3349),I3349&gt;0),IF(I3349&lt;=1000,"1–1,000",IF(I3349&lt;=2500,"1,001–2,500",IF(I3349&lt;=5000,"2,501–5,000",IF(I3349&lt;=10000,"5,001–10,000","10,001–15,000")))),"1,001–2,500")</x:f>
        <x:v>1,001–2,500</x:v>
      </x:c>
      <x:c r="K3349" s="16" t="n">
        <x:v>10800</x:v>
      </x:c>
      <x:c r="L3349" s="43" t="n">
        <x:f>IF(AND(ISNUMBER(I3349),I3349&gt;0,ISNUMBER(K3349),K3349&gt;0),K3349/I3349,"n.a.")</x:f>
        <x:v>7.5</x:v>
      </x:c>
      <x:c r="M3349" s="43"/>
      <x:c r="N3349" s="13" t="str">
        <x:v>No</x:v>
      </x:c>
      <x:c r="O3349" s="15" t="str">
        <x:v>Not stated in reviewed card</x:v>
      </x:c>
      <x:c r="P3349" s="15" t="str">
        <x:v>Not stated in reviewed card</x:v>
      </x:c>
      <x:c r="Q3349" s="15" t="str">
        <x:v>Advertised commercial storage/workshop premises with refurbished specification.</x:v>
      </x:c>
      <x:c r="R3349" s="15" t="str">
        <x:v>Uncertain Search heading 1,440 sqft conflicts with description 1,790 sqft; storage building/yard demise and rental area unresolved.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49" s="15" t="str">
        <x:v>https://www.zoopla.co.uk/to-rent/commercial/details/73084345/</x:v>
      </x:c>
      <x:c r="T3349" s="15" t="str">
        <x:v>https://www.rightmove.co.uk/properties/758717816021665#/?channel=COM_LET</x:v>
      </x:c>
      <x:c r="U3349" s="15" t="str"/>
      <x:c r="V3349" s="15" t="str">
        <x:v>London — Standalone premises — Carshalton</x:v>
      </x:c>
      <x:c r="W3349" s="15" t="str">
        <x:v>Individual unit ≤15,000 sq ft</x:v>
      </x:c>
      <x:c r="X3349" s="13" t="n">
        <x:f>IF(N3349="Yes",L3349,0)</x:f>
        <x:v>0</x:v>
      </x:c>
      <x:c r="Y3349" s="14" t="n">
        <x:v>1</x:v>
      </x:c>
      <x:c r="Z3349" s="13" t="str">
        <x:v>Industrial / workshop / storage</x:v>
      </x:c>
    </x:row>
    <x:row r="3350" ht="75" customHeight="1">
      <x:c r="A3350" s="13" t="str">
        <x:v>SE2370</x:v>
      </x:c>
      <x:c r="B3350" s="15" t="str">
        <x:v>London</x:v>
      </x:c>
      <x:c r="C3350" s="15" t="str">
        <x:v>Charlton</x:v>
      </x:c>
      <x:c r="D3350" s="14"/>
      <x:c r="E3350" s="13" t="str">
        <x:v>Town</x:v>
      </x:c>
      <x:c r="F3350" s="15" t="str">
        <x:v>Standalone premises — Charlton</x:v>
      </x:c>
      <x:c r="G3350" s="15" t="str">
        <x:v>Unit 14, 599 Woolwich Road, Charlton, London, SE7</x:v>
      </x:c>
      <x:c r="H3350" s="13" t="str">
        <x:v>Current</x:v>
      </x:c>
      <x:c r="I3350" s="14" t="n">
        <x:v>1132</x:v>
      </x:c>
      <x:c r="J3350" s="13" t="str">
        <x:f>IF(AND(ISNUMBER(I3350),I3350&gt;0),IF(I3350&lt;=1000,"1–1,000",IF(I3350&lt;=2500,"1,001–2,500",IF(I3350&lt;=5000,"2,501–5,000",IF(I3350&lt;=10000,"5,001–10,000","10,001–15,000")))),"1,001–2,500")</x:f>
        <x:v>1,001–2,500</x:v>
      </x:c>
      <x:c r="K3350" s="16" t="n">
        <x:v>18900</x:v>
      </x:c>
      <x:c r="L3350" s="43" t="n">
        <x:f>IF(AND(ISNUMBER(I3350),I3350&gt;0,ISNUMBER(K3350),K3350&gt;0),K3350/I3350,"n.a.")</x:f>
        <x:v>16.69611307420495</x:v>
      </x:c>
      <x:c r="M3350" s="43"/>
      <x:c r="N3350" s="13" t="str">
        <x:v>Yes</x:v>
      </x:c>
      <x:c r="O3350" s="15" t="str">
        <x:v>Not stated in reviewed card</x:v>
      </x:c>
      <x:c r="P3350" s="15" t="str">
        <x:v>Not stated in reviewed card</x:v>
      </x:c>
      <x:c r="Q3350" s="15" t="str">
        <x:v>Advertised industrial unit with ancillary office accommodation.</x:v>
      </x:c>
      <x:c r="R335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0" s="15" t="str">
        <x:v>https://www.zoopla.co.uk/to-rent/commercial/details/73177306/</x:v>
      </x:c>
      <x:c r="T3350" s="15" t="str">
        <x:v>https://www.rightmove.co.uk/properties/88349940#/?channel=COM_LET</x:v>
      </x:c>
      <x:c r="U3350" s="15" t="str"/>
      <x:c r="V3350" s="15" t="str">
        <x:v>London — Standalone premises — Charlton</x:v>
      </x:c>
      <x:c r="W3350" s="15" t="str">
        <x:v>Individual unit ≤15,000 sq ft</x:v>
      </x:c>
      <x:c r="X3350" s="13" t="n">
        <x:f>IF(N3350="Yes",L3350,0)</x:f>
        <x:v>16.69611307420495</x:v>
      </x:c>
      <x:c r="Y3350" s="14" t="n">
        <x:v>1</x:v>
      </x:c>
      <x:c r="Z3350" s="13" t="str">
        <x:v>Industrial / workshop / storage</x:v>
      </x:c>
    </x:row>
    <x:row r="3351" ht="62" customHeight="1">
      <x:c r="A3351" s="13" t="str">
        <x:v>SE2371</x:v>
      </x:c>
      <x:c r="B3351" s="15" t="str">
        <x:v>London</x:v>
      </x:c>
      <x:c r="C3351" s="15" t="str">
        <x:v>Charlton</x:v>
      </x:c>
      <x:c r="D3351" s="14"/>
      <x:c r="E3351" s="13" t="str">
        <x:v>Town</x:v>
      </x:c>
      <x:c r="F3351" s="15" t="str">
        <x:v>Standalone premises — Charlton</x:v>
      </x:c>
      <x:c r="G3351" s="15" t="str">
        <x:v>Unit 16 Anchorage Point, Anchor &amp; Hope Lane, Charlton, London, SE7</x:v>
      </x:c>
      <x:c r="H3351" s="13" t="str">
        <x:v>Current</x:v>
      </x:c>
      <x:c r="I3351" s="14" t="n">
        <x:v>5855</x:v>
      </x:c>
      <x:c r="J3351" s="13" t="str">
        <x:f>IF(AND(ISNUMBER(I3351),I3351&gt;0),IF(I3351&lt;=1000,"1–1,000",IF(I3351&lt;=2500,"1,001–2,500",IF(I3351&lt;=5000,"2,501–5,000",IF(I3351&lt;=10000,"5,001–10,000","10,001–15,000")))),"5,001–10,000")</x:f>
        <x:v>5,001–10,000</x:v>
      </x:c>
      <x:c r="K3351" s="16"/>
      <x:c r="L3351" s="43" t="str">
        <x:f>IF(AND(ISNUMBER(I3351),I3351&gt;0,ISNUMBER(K3351),K3351&gt;0),K3351/I3351,"n.a.")</x:f>
        <x:v>n.a.</x:v>
      </x:c>
      <x:c r="M3351" s="43"/>
      <x:c r="N3351" s="13" t="str">
        <x:v>No</x:v>
      </x:c>
      <x:c r="O3351" s="15" t="str">
        <x:v>Not stated in reviewed card</x:v>
      </x:c>
      <x:c r="P3351" s="15" t="str">
        <x:v>Loading to the unit is via an electric roller shutter</x:v>
      </x:c>
      <x:c r="Q3351" s="15" t="str">
        <x:v>Advertised industrial unit with ancillary office accommodation, parking.</x:v>
      </x:c>
      <x:c r="R335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51" s="15" t="str">
        <x:v>https://www.rightmove.co.uk/properties/760575290943456#/?channel=COM_LET</x:v>
      </x:c>
      <x:c r="T3351" s="15" t="str"/>
      <x:c r="U3351" s="15" t="str"/>
      <x:c r="V3351" s="15" t="str">
        <x:v>London — Standalone premises — Charlton</x:v>
      </x:c>
      <x:c r="W3351" s="15" t="str">
        <x:v>Individual unit ≤15,000 sq ft</x:v>
      </x:c>
      <x:c r="X3351" s="13" t="n">
        <x:f>IF(N3351="Yes",L3351,0)</x:f>
        <x:v>0</x:v>
      </x:c>
      <x:c r="Y3351" s="14" t="n">
        <x:v>1</x:v>
      </x:c>
      <x:c r="Z3351" s="13" t="str">
        <x:v>Industrial / workshop / storage</x:v>
      </x:c>
    </x:row>
    <x:row r="3352" ht="75" customHeight="1">
      <x:c r="A3352" s="13" t="str">
        <x:v>SE2372</x:v>
      </x:c>
      <x:c r="B3352" s="15" t="str">
        <x:v>London</x:v>
      </x:c>
      <x:c r="C3352" s="15" t="str">
        <x:v>Charlton</x:v>
      </x:c>
      <x:c r="D3352" s="14"/>
      <x:c r="E3352" s="13" t="str">
        <x:v>Town</x:v>
      </x:c>
      <x:c r="F3352" s="15" t="str">
        <x:v>Standalone premises — Charlton</x:v>
      </x:c>
      <x:c r="G3352" s="15" t="str">
        <x:v>Unit 6, 599 Woolwich Road, Charlton, London, SE7</x:v>
      </x:c>
      <x:c r="H3352" s="13" t="str">
        <x:v>Current</x:v>
      </x:c>
      <x:c r="I3352" s="14" t="n">
        <x:v>1034</x:v>
      </x:c>
      <x:c r="J3352" s="13" t="str">
        <x:f>IF(AND(ISNUMBER(I3352),I3352&gt;0),IF(I3352&lt;=1000,"1–1,000",IF(I3352&lt;=2500,"1,001–2,500",IF(I3352&lt;=5000,"2,501–5,000",IF(I3352&lt;=10000,"5,001–10,000","10,001–15,000")))),"1,001–2,500")</x:f>
        <x:v>1,001–2,500</x:v>
      </x:c>
      <x:c r="K3352" s="16" t="n">
        <x:v>17400</x:v>
      </x:c>
      <x:c r="L3352" s="43" t="n">
        <x:f>IF(AND(ISNUMBER(I3352),I3352&gt;0,ISNUMBER(K3352),K3352&gt;0),K3352/I3352,"n.a.")</x:f>
        <x:v>16.827852998065765</x:v>
      </x:c>
      <x:c r="M3352" s="43"/>
      <x:c r="N3352" s="13" t="str">
        <x:v>Yes</x:v>
      </x:c>
      <x:c r="O3352" s="15" t="str">
        <x:v>Not stated in reviewed card</x:v>
      </x:c>
      <x:c r="P3352" s="15" t="str">
        <x:v>Not stated in reviewed card</x:v>
      </x:c>
      <x:c r="Q3352" s="15" t="str">
        <x:v>Advertised industrial unit with ancillary office accommodation.</x:v>
      </x:c>
      <x:c r="R335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2" s="15" t="str">
        <x:v>https://www.zoopla.co.uk/to-rent/commercial/details/73177656/</x:v>
      </x:c>
      <x:c r="T3352" s="15" t="str">
        <x:v>https://www.rightmove.co.uk/properties/88349973#/?channel=COM_LET</x:v>
      </x:c>
      <x:c r="U3352" s="15" t="str"/>
      <x:c r="V3352" s="15" t="str">
        <x:v>London — Standalone premises — Charlton</x:v>
      </x:c>
      <x:c r="W3352" s="15" t="str">
        <x:v>Individual unit ≤15,000 sq ft</x:v>
      </x:c>
      <x:c r="X3352" s="13" t="n">
        <x:f>IF(N3352="Yes",L3352,0)</x:f>
        <x:v>16.827852998065765</x:v>
      </x:c>
      <x:c r="Y3352" s="14" t="n">
        <x:v>1</x:v>
      </x:c>
      <x:c r="Z3352" s="13" t="str">
        <x:v>Industrial / workshop / storage</x:v>
      </x:c>
    </x:row>
    <x:row r="3353" ht="62" customHeight="1">
      <x:c r="A3353" s="13" t="str">
        <x:v>SE2373</x:v>
      </x:c>
      <x:c r="B3353" s="15" t="str">
        <x:v>London</x:v>
      </x:c>
      <x:c r="C3353" s="15" t="str">
        <x:v>Charlton</x:v>
      </x:c>
      <x:c r="D3353" s="14"/>
      <x:c r="E3353" s="13" t="str">
        <x:v>Town</x:v>
      </x:c>
      <x:c r="F3353" s="15" t="str">
        <x:v>Standalone premises — Charlton</x:v>
      </x:c>
      <x:c r="G3353" s="15" t="str">
        <x:v>Valor Park Charlton, 667 Woolwich Road, Charlton, London, SE7 8LH</x:v>
      </x:c>
      <x:c r="H3353" s="13" t="str">
        <x:v>Current</x:v>
      </x:c>
      <x:c r="I3353" s="14" t="n">
        <x:v>9673</x:v>
      </x:c>
      <x:c r="J3353" s="13" t="str">
        <x:f>IF(AND(ISNUMBER(I3353),I3353&gt;0),IF(I3353&lt;=1000,"1–1,000",IF(I3353&lt;=2500,"1,001–2,500",IF(I3353&lt;=5000,"2,501–5,000",IF(I3353&lt;=10000,"5,001–10,000","10,001–15,000")))),"5,001–10,000")</x:f>
        <x:v>5,001–10,000</x:v>
      </x:c>
      <x:c r="K3353" s="16"/>
      <x:c r="L3353" s="43" t="str">
        <x:f>IF(AND(ISNUMBER(I3353),I3353&gt;0,ISNUMBER(K3353),K3353&gt;0),K3353/I3353,"n.a.")</x:f>
        <x:v>n.a.</x:v>
      </x:c>
      <x:c r="M3353" s="43"/>
      <x:c r="N3353" s="13" t="str">
        <x:v>No</x:v>
      </x:c>
      <x:c r="O3353" s="15" t="str">
        <x:v>Not stated in reviewed card</x:v>
      </x:c>
      <x:c r="P3353" s="15" t="str">
        <x:v>Not stated in reviewed card</x:v>
      </x:c>
      <x:c r="Q3353" s="15" t="str">
        <x:v>Advertised industrial unit with warehouse space, yard/loading area, parking, refurbished specification.</x:v>
      </x:c>
      <x:c r="R335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53" s="15" t="str">
        <x:v>https://www.zoopla.co.uk/to-rent/commercial/details/73063257/</x:v>
      </x:c>
      <x:c r="T3353" s="15" t="str">
        <x:v>https://www.rightmove.co.uk/properties/722869703683249#/?channel=COM_LET</x:v>
      </x:c>
      <x:c r="U3353" s="15" t="str"/>
      <x:c r="V3353" s="15" t="str">
        <x:v>London — Standalone premises — Charlton</x:v>
      </x:c>
      <x:c r="W3353" s="15" t="str">
        <x:v>Individual unit ≤15,000 sq ft</x:v>
      </x:c>
      <x:c r="X3353" s="13" t="n">
        <x:f>IF(N3353="Yes",L3353,0)</x:f>
        <x:v>0</x:v>
      </x:c>
      <x:c r="Y3353" s="14" t="n">
        <x:v>1</x:v>
      </x:c>
      <x:c r="Z3353" s="13" t="str">
        <x:v>Industrial / workshop / storage</x:v>
      </x:c>
    </x:row>
    <x:row r="3354" ht="62" customHeight="1">
      <x:c r="A3354" s="13" t="str">
        <x:v>SE2374</x:v>
      </x:c>
      <x:c r="B3354" s="15" t="str">
        <x:v>London</x:v>
      </x:c>
      <x:c r="C3354" s="15" t="str">
        <x:v>Charlton</x:v>
      </x:c>
      <x:c r="D3354" s="14"/>
      <x:c r="E3354" s="13" t="str">
        <x:v>Town</x:v>
      </x:c>
      <x:c r="F3354" s="15" t="str">
        <x:v>Standalone premises — Charlton</x:v>
      </x:c>
      <x:c r="G3354" s="15" t="str">
        <x:v>Valor Park, Woolwich Road, Charlton, London, SE7</x:v>
      </x:c>
      <x:c r="H3354" s="13" t="str">
        <x:v>Current</x:v>
      </x:c>
      <x:c r="I3354" s="14" t="n">
        <x:v>9781</x:v>
      </x:c>
      <x:c r="J3354" s="13" t="str">
        <x:f>IF(AND(ISNUMBER(I3354),I3354&gt;0),IF(I3354&lt;=1000,"1–1,000",IF(I3354&lt;=2500,"1,001–2,500",IF(I3354&lt;=5000,"2,501–5,000",IF(I3354&lt;=10000,"5,001–10,000","10,001–15,000")))),"5,001–10,000")</x:f>
        <x:v>5,001–10,000</x:v>
      </x:c>
      <x:c r="K3354" s="16"/>
      <x:c r="L3354" s="43" t="str">
        <x:f>IF(AND(ISNUMBER(I3354),I3354&gt;0,ISNUMBER(K3354),K3354&gt;0),K3354/I3354,"n.a.")</x:f>
        <x:v>n.a.</x:v>
      </x:c>
      <x:c r="M3354" s="43"/>
      <x:c r="N3354" s="13" t="str">
        <x:v>No</x:v>
      </x:c>
      <x:c r="O3354" s="15" t="str">
        <x:v>Not stated in reviewed card</x:v>
      </x:c>
      <x:c r="P3354" s="15" t="str">
        <x:v>One loading door fronts the 18m deep yard, with three le</x:v>
      </x:c>
      <x:c r="Q3354" s="15" t="str">
        <x:v>Advertised industrial unit with ancillary office accommodation, yard/loading area, secure/gated access, refurbished specification.</x:v>
      </x:c>
      <x:c r="R335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54" s="15" t="str">
        <x:v>https://www.rightmove.co.uk/properties/760574951260081#/?channel=COM_LET</x:v>
      </x:c>
      <x:c r="T3354" s="15" t="str"/>
      <x:c r="U3354" s="15" t="str"/>
      <x:c r="V3354" s="15" t="str">
        <x:v>London — Standalone premises — Charlton</x:v>
      </x:c>
      <x:c r="W3354" s="15" t="str">
        <x:v>Individual unit ≤15,000 sq ft</x:v>
      </x:c>
      <x:c r="X3354" s="13" t="n">
        <x:f>IF(N3354="Yes",L3354,0)</x:f>
        <x:v>0</x:v>
      </x:c>
      <x:c r="Y3354" s="14" t="n">
        <x:v>1</x:v>
      </x:c>
      <x:c r="Z3354" s="13" t="str">
        <x:v>Industrial / workshop / storage</x:v>
      </x:c>
    </x:row>
    <x:row r="3355" ht="62" customHeight="1">
      <x:c r="A3355" s="13" t="str">
        <x:v>SE2375</x:v>
      </x:c>
      <x:c r="B3355" s="15" t="str">
        <x:v>London</x:v>
      </x:c>
      <x:c r="C3355" s="15" t="str">
        <x:v>Chessington</x:v>
      </x:c>
      <x:c r="D3355" s="14"/>
      <x:c r="E3355" s="13" t="str">
        <x:v>Town</x:v>
      </x:c>
      <x:c r="F3355" s="15" t="str">
        <x:v>Standalone premises — Chessington</x:v>
      </x:c>
      <x:c r="G3355" s="15" t="str">
        <x:v>Fullers Way South, Chessington KT9</x:v>
      </x:c>
      <x:c r="H3355" s="13" t="str">
        <x:v>Current</x:v>
      </x:c>
      <x:c r="I3355" s="14" t="n">
        <x:v>3796</x:v>
      </x:c>
      <x:c r="J3355" s="13" t="str">
        <x:f>IF(AND(ISNUMBER(I3355),I3355&gt;0),IF(I3355&lt;=1000,"1–1,000",IF(I3355&lt;=2500,"1,001–2,500",IF(I3355&lt;=5000,"2,501–5,000",IF(I3355&lt;=10000,"5,001–10,000","10,001–15,000")))),"2,501–5,000")</x:f>
        <x:v>2,501–5,000</x:v>
      </x:c>
      <x:c r="K3355" s="16" t="n">
        <x:v>100596</x:v>
      </x:c>
      <x:c r="L3355" s="43" t="n">
        <x:f>IF(AND(ISNUMBER(I3355),I3355&gt;0,ISNUMBER(K3355),K3355&gt;0),K3355/I3355,"n.a.")</x:f>
        <x:v>26.500526870389884</x:v>
      </x:c>
      <x:c r="M3355" s="43"/>
      <x:c r="N3355" s="13" t="str">
        <x:v>Yes</x:v>
      </x:c>
      <x:c r="O3355" s="15" t="str">
        <x:v>Not stated in reviewed card</x:v>
      </x:c>
      <x:c r="P3355" s="15" t="str">
        <x:v>Not stated in reviewed card</x:v>
      </x:c>
      <x:c r="Q3355" s="15" t="str">
        <x:v>Advertised industrial unit with warehouse space, refurbished specification.</x:v>
      </x:c>
      <x:c r="R335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5" s="15" t="str">
        <x:v>https://www.zoopla.co.uk/to-rent/commercial/details/68349126/</x:v>
      </x:c>
      <x:c r="T3355" s="15" t="str"/>
      <x:c r="U3355" s="15" t="str"/>
      <x:c r="V3355" s="15" t="str">
        <x:v>London — Standalone premises — Chessington</x:v>
      </x:c>
      <x:c r="W3355" s="15" t="str">
        <x:v>Individual unit ≤15,000 sq ft</x:v>
      </x:c>
      <x:c r="X3355" s="13" t="n">
        <x:f>IF(N3355="Yes",L3355,0)</x:f>
        <x:v>26.500526870389884</x:v>
      </x:c>
      <x:c r="Y3355" s="14" t="n">
        <x:v>1</x:v>
      </x:c>
      <x:c r="Z3355" s="13" t="str">
        <x:v>Industrial / workshop / storage</x:v>
      </x:c>
    </x:row>
    <x:row r="3356" ht="62" customHeight="1">
      <x:c r="A3356" s="13" t="str">
        <x:v>SE2376</x:v>
      </x:c>
      <x:c r="B3356" s="15" t="str">
        <x:v>London</x:v>
      </x:c>
      <x:c r="C3356" s="15" t="str">
        <x:v>Chessington</x:v>
      </x:c>
      <x:c r="D3356" s="14"/>
      <x:c r="E3356" s="13" t="str">
        <x:v>Town</x:v>
      </x:c>
      <x:c r="F3356" s="15" t="str">
        <x:v>Standalone premises — Chessington</x:v>
      </x:c>
      <x:c r="G3356" s="15" t="str">
        <x:v>Unit 10, Leatherhead Road, Chessington KT9</x:v>
      </x:c>
      <x:c r="H3356" s="13" t="str">
        <x:v>Current</x:v>
      </x:c>
      <x:c r="I3356" s="14" t="n">
        <x:v>8292</x:v>
      </x:c>
      <x:c r="J3356" s="13" t="str">
        <x:f>IF(AND(ISNUMBER(I3356),I3356&gt;0),IF(I3356&lt;=1000,"1–1,000",IF(I3356&lt;=2500,"1,001–2,500",IF(I3356&lt;=5000,"2,501–5,000",IF(I3356&lt;=10000,"5,001–10,000","10,001–15,000")))),"5,001–10,000")</x:f>
        <x:v>5,001–10,000</x:v>
      </x:c>
      <x:c r="K3356" s="16"/>
      <x:c r="L3356" s="43" t="str">
        <x:f>IF(AND(ISNUMBER(I3356),I3356&gt;0,ISNUMBER(K3356),K3356&gt;0),K3356/I3356,"n.a.")</x:f>
        <x:v>n.a.</x:v>
      </x:c>
      <x:c r="M3356" s="43"/>
      <x:c r="N3356" s="13" t="str">
        <x:v>No</x:v>
      </x:c>
      <x:c r="O3356" s="15" t="str">
        <x:v>Not stated in reviewed card</x:v>
      </x:c>
      <x:c r="P3356" s="15" t="str">
        <x:v>Not stated in reviewed card</x:v>
      </x:c>
      <x:c r="Q3356" s="15" t="str">
        <x:v>Advertised industrial unit with warehouse space.</x:v>
      </x:c>
      <x:c r="R335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56" s="15" t="str">
        <x:v>https://www.zoopla.co.uk/to-rent/commercial/details/62307614/</x:v>
      </x:c>
      <x:c r="T3356" s="15" t="str"/>
      <x:c r="U3356" s="15" t="str"/>
      <x:c r="V3356" s="15" t="str">
        <x:v>London — Standalone premises — Chessington</x:v>
      </x:c>
      <x:c r="W3356" s="15" t="str">
        <x:v>Individual unit ≤15,000 sq ft</x:v>
      </x:c>
      <x:c r="X3356" s="13" t="n">
        <x:f>IF(N3356="Yes",L3356,0)</x:f>
        <x:v>0</x:v>
      </x:c>
      <x:c r="Y3356" s="14" t="n">
        <x:v>1</x:v>
      </x:c>
      <x:c r="Z3356" s="13" t="str">
        <x:v>Industrial / workshop / storage</x:v>
      </x:c>
    </x:row>
    <x:row r="3357" ht="75" customHeight="1">
      <x:c r="A3357" s="13" t="str">
        <x:v>SE2377</x:v>
      </x:c>
      <x:c r="B3357" s="15" t="str">
        <x:v>London</x:v>
      </x:c>
      <x:c r="C3357" s="15" t="str">
        <x:v>Chingford</x:v>
      </x:c>
      <x:c r="D3357" s="14"/>
      <x:c r="E3357" s="13" t="str">
        <x:v>Town</x:v>
      </x:c>
      <x:c r="F3357" s="15" t="str">
        <x:v>Standalone premises — Chingford</x:v>
      </x:c>
      <x:c r="G3357" s="15" t="str">
        <x:v>Unit 1, 259B Chingford Mount Road, Waltham Forest, London, E4</x:v>
      </x:c>
      <x:c r="H3357" s="13" t="str">
        <x:v>Current</x:v>
      </x:c>
      <x:c r="I3357" s="14" t="n">
        <x:v>723</x:v>
      </x:c>
      <x:c r="J3357" s="13" t="str">
        <x:f>IF(AND(ISNUMBER(I3357),I3357&gt;0),IF(I3357&lt;=1000,"1–1,000",IF(I3357&lt;=2500,"1,001–2,500",IF(I3357&lt;=5000,"2,501–5,000",IF(I3357&lt;=10000,"5,001–10,000","10,001–15,000")))),"1–1,000")</x:f>
        <x:v>1–1,000</x:v>
      </x:c>
      <x:c r="K3357" s="16" t="n">
        <x:v>17004</x:v>
      </x:c>
      <x:c r="L3357" s="43" t="n">
        <x:f>IF(AND(ISNUMBER(I3357),I3357&gt;0,ISNUMBER(K3357),K3357&gt;0),K3357/I3357,"n.a.")</x:f>
        <x:v>23.518672199170126</x:v>
      </x:c>
      <x:c r="M3357" s="43"/>
      <x:c r="N3357" s="13" t="str">
        <x:v>Yes</x:v>
      </x:c>
      <x:c r="O3357" s="15" t="str">
        <x:v>Not stated in reviewed card</x:v>
      </x:c>
      <x:c r="P3357" s="15" t="str">
        <x:v>roller shutter</x:v>
      </x:c>
      <x:c r="Q3357" s="15" t="str">
        <x:v>Advertised industrial unit with workshop space.</x:v>
      </x:c>
      <x:c r="R335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7" s="15" t="str">
        <x:v>https://www.zoopla.co.uk/to-rent/commercial/details/74441248/</x:v>
      </x:c>
      <x:c r="T3357" s="15" t="str">
        <x:v>https://www.rightmove.co.uk/properties/94016220#/?channel=COM_LET</x:v>
      </x:c>
      <x:c r="U3357" s="15" t="str"/>
      <x:c r="V3357" s="15" t="str">
        <x:v>London — Standalone premises — Chingford</x:v>
      </x:c>
      <x:c r="W3357" s="15" t="str">
        <x:v>Individual unit ≤15,000 sq ft</x:v>
      </x:c>
      <x:c r="X3357" s="13" t="n">
        <x:f>IF(N3357="Yes",L3357,0)</x:f>
        <x:v>23.518672199170126</x:v>
      </x:c>
      <x:c r="Y3357" s="14" t="n">
        <x:v>1</x:v>
      </x:c>
      <x:c r="Z3357" s="13" t="str">
        <x:v>Industrial / workshop / storage</x:v>
      </x:c>
    </x:row>
    <x:row r="3358" ht="75" customHeight="1">
      <x:c r="A3358" s="13" t="str">
        <x:v>SE2378</x:v>
      </x:c>
      <x:c r="B3358" s="15" t="str">
        <x:v>London</x:v>
      </x:c>
      <x:c r="C3358" s="15" t="str">
        <x:v>Chiswick</x:v>
      </x:c>
      <x:c r="D3358" s="14"/>
      <x:c r="E3358" s="13" t="str">
        <x:v>Town</x:v>
      </x:c>
      <x:c r="F3358" s="15" t="str">
        <x:v>Standalone premises — Chiswick</x:v>
      </x:c>
      <x:c r="G3358" s="15" t="str">
        <x:v>1 Chiswick Common Road, London W4</x:v>
      </x:c>
      <x:c r="H3358" s="13" t="str">
        <x:v>Uncertain</x:v>
      </x:c>
      <x:c r="I3358" s="14" t="n">
        <x:v>1430</x:v>
      </x:c>
      <x:c r="J3358" s="13" t="str">
        <x:f>IF(AND(ISNUMBER(I3358),I3358&gt;0),IF(I3358&lt;=1000,"1–1,000",IF(I3358&lt;=2500,"1,001–2,500",IF(I3358&lt;=5000,"2,501–5,000",IF(I3358&lt;=10000,"5,001–10,000","10,001–15,000")))),"1,001–2,500")</x:f>
        <x:v>1,001–2,500</x:v>
      </x:c>
      <x:c r="K3358" s="16" t="n">
        <x:v>80004</x:v>
      </x:c>
      <x:c r="L3358" s="43" t="n">
        <x:f>IF(AND(ISNUMBER(I3358),I3358&gt;0,ISNUMBER(K3358),K3358&gt;0),K3358/I3358,"n.a.")</x:f>
        <x:v>55.946853146853144</x:v>
      </x:c>
      <x:c r="M3358" s="43"/>
      <x:c r="N3358" s="13" t="str">
        <x:v>No</x:v>
      </x:c>
      <x:c r="O3358" s="15" t="str">
        <x:v>Not stated in reviewed card</x:v>
      </x:c>
      <x:c r="P3358" s="15" t="str">
        <x:v>Not stated in reviewed card</x:v>
      </x:c>
      <x:c r="Q3358" s="15" t="str">
        <x:v>Advertised industrial unit. Card provides limited specification.</x:v>
      </x:c>
      <x:c r="R3358"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8" s="15" t="str">
        <x:v>https://www.zoopla.co.uk/to-rent/commercial/details/62580669/</x:v>
      </x:c>
      <x:c r="T3358" s="15" t="str"/>
      <x:c r="U3358" s="15" t="str"/>
      <x:c r="V3358" s="15" t="str">
        <x:v>London — Standalone premises — Chiswick</x:v>
      </x:c>
      <x:c r="W3358" s="15" t="str">
        <x:v>Individual unit ≤15,000 sq ft</x:v>
      </x:c>
      <x:c r="X3358" s="13" t="n">
        <x:f>IF(N3358="Yes",L3358,0)</x:f>
        <x:v>0</x:v>
      </x:c>
      <x:c r="Y3358" s="14" t="n">
        <x:v>1</x:v>
      </x:c>
      <x:c r="Z3358" s="13" t="str">
        <x:v>Industrial / workshop / storage</x:v>
      </x:c>
    </x:row>
    <x:row r="3359" ht="75" customHeight="1">
      <x:c r="A3359" s="13" t="str">
        <x:v>SE2379</x:v>
      </x:c>
      <x:c r="B3359" s="15" t="str">
        <x:v>London</x:v>
      </x:c>
      <x:c r="C3359" s="15" t="str">
        <x:v>Clapham</x:v>
      </x:c>
      <x:c r="D3359" s="14"/>
      <x:c r="E3359" s="13" t="str">
        <x:v>Town</x:v>
      </x:c>
      <x:c r="F3359" s="15" t="str">
        <x:v>Standalone premises — Clapham</x:v>
      </x:c>
      <x:c r="G3359" s="15" t="str">
        <x:v>2 Cranleigh Mews, London, SW11 2QL</x:v>
      </x:c>
      <x:c r="H3359" s="13" t="str">
        <x:v>Current</x:v>
      </x:c>
      <x:c r="I3359" s="14" t="n">
        <x:v>980</x:v>
      </x:c>
      <x:c r="J3359" s="13" t="str">
        <x:f>IF(AND(ISNUMBER(I3359),I3359&gt;0),IF(I3359&lt;=1000,"1–1,000",IF(I3359&lt;=2500,"1,001–2,500",IF(I3359&lt;=5000,"2,501–5,000",IF(I3359&lt;=10000,"5,001–10,000","10,001–15,000")))),"1–1,000")</x:f>
        <x:v>1–1,000</x:v>
      </x:c>
      <x:c r="K3359" s="16" t="n">
        <x:v>34440</x:v>
      </x:c>
      <x:c r="L3359" s="43" t="n">
        <x:f>IF(AND(ISNUMBER(I3359),I3359&gt;0,ISNUMBER(K3359),K3359&gt;0),K3359/I3359,"n.a.")</x:f>
        <x:v>35.142857142857146</x:v>
      </x:c>
      <x:c r="M3359" s="43"/>
      <x:c r="N3359" s="13" t="str">
        <x:v>Yes</x:v>
      </x:c>
      <x:c r="O3359" s="15" t="str">
        <x:v>Not stated in reviewed card</x:v>
      </x:c>
      <x:c r="P3359" s="15" t="str">
        <x:v>Not stated in reviewed card</x:v>
      </x:c>
      <x:c r="Q3359" s="15" t="str">
        <x:v>Advertised industrial unit with three-phase power.</x:v>
      </x:c>
      <x:c r="R3359"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59" s="15" t="str">
        <x:v>https://www.zoopla.co.uk/to-rent/commercial/details/74573657/</x:v>
      </x:c>
      <x:c r="T3359" s="15" t="str">
        <x:v>https://www.zoopla.co.uk/to-rent/commercial/details/74573658/</x:v>
      </x:c>
      <x:c r="U3359" s="15" t="str">
        <x:v>https://www.rightmove.co.uk/properties/781377495334497#/?channel=COM_LET</x:v>
      </x:c>
      <x:c r="V3359" s="15" t="str">
        <x:v>London — Standalone premises — Clapham</x:v>
      </x:c>
      <x:c r="W3359" s="15" t="str">
        <x:v>Individual unit ≤15,000 sq ft</x:v>
      </x:c>
      <x:c r="X3359" s="13" t="n">
        <x:f>IF(N3359="Yes",L3359,0)</x:f>
        <x:v>35.142857142857146</x:v>
      </x:c>
      <x:c r="Y3359" s="14" t="n">
        <x:v>1</x:v>
      </x:c>
      <x:c r="Z3359" s="13" t="str">
        <x:v>Industrial / workshop / storage</x:v>
      </x:c>
    </x:row>
    <x:row r="3360" ht="75" customHeight="1">
      <x:c r="A3360" s="13" t="str">
        <x:v>SE2380</x:v>
      </x:c>
      <x:c r="B3360" s="15" t="str">
        <x:v>London</x:v>
      </x:c>
      <x:c r="C3360" s="15" t="str">
        <x:v>Colindale</x:v>
      </x:c>
      <x:c r="D3360" s="14"/>
      <x:c r="E3360" s="13" t="str">
        <x:v>Town</x:v>
      </x:c>
      <x:c r="F3360" s="15" t="str">
        <x:v>Standalone premises — Colindale</x:v>
      </x:c>
      <x:c r="G3360" s="15" t="str">
        <x:v>1 Carlisle Road, Colindale, NW9 0HD</x:v>
      </x:c>
      <x:c r="H3360" s="13" t="str">
        <x:v>Current</x:v>
      </x:c>
      <x:c r="I3360" s="14" t="n">
        <x:v>6351</x:v>
      </x:c>
      <x:c r="J3360" s="13" t="str">
        <x:f>IF(AND(ISNUMBER(I3360),I3360&gt;0),IF(I3360&lt;=1000,"1–1,000",IF(I3360&lt;=2500,"1,001–2,500",IF(I3360&lt;=5000,"2,501–5,000",IF(I3360&lt;=10000,"5,001–10,000","10,001–15,000")))),"5,001–10,000")</x:f>
        <x:v>5,001–10,000</x:v>
      </x:c>
      <x:c r="K3360" s="16" t="n">
        <x:v>104796</x:v>
      </x:c>
      <x:c r="L3360" s="43" t="n">
        <x:f>IF(AND(ISNUMBER(I3360),I3360&gt;0,ISNUMBER(K3360),K3360&gt;0),K3360/I3360,"n.a.")</x:f>
        <x:v>16.500708549834673</x:v>
      </x:c>
      <x:c r="M3360" s="43"/>
      <x:c r="N3360" s="13" t="str">
        <x:v>Yes</x:v>
      </x:c>
      <x:c r="O3360" s="15" t="str">
        <x:v>Not stated in reviewed card</x:v>
      </x:c>
      <x:c r="P3360" s="15" t="str">
        <x:v>Not stated in reviewed card</x:v>
      </x:c>
      <x:c r="Q3360" s="15" t="str">
        <x:v>Advertised commercial storage/workshop premises with warehouse space, ancillary office accommodation, refurbished specification.</x:v>
      </x:c>
      <x:c r="R336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60" s="15" t="str">
        <x:v>https://www.zoopla.co.uk/to-rent/commercial/details/73299384/</x:v>
      </x:c>
      <x:c r="T3360" s="15" t="str">
        <x:v>https://www.rightmove.co.uk/properties/754570865742672#/?channel=COM_LET</x:v>
      </x:c>
      <x:c r="U3360" s="15" t="str"/>
      <x:c r="V3360" s="15" t="str">
        <x:v>London — Standalone premises — Colindale</x:v>
      </x:c>
      <x:c r="W3360" s="15" t="str">
        <x:v>Individual unit ≤15,000 sq ft</x:v>
      </x:c>
      <x:c r="X3360" s="13" t="n">
        <x:f>IF(N3360="Yes",L3360,0)</x:f>
        <x:v>16.500708549834673</x:v>
      </x:c>
      <x:c r="Y3360" s="14" t="n">
        <x:v>1</x:v>
      </x:c>
      <x:c r="Z3360" s="13" t="str">
        <x:v>Industrial / workshop / storage</x:v>
      </x:c>
    </x:row>
    <x:row r="3361" ht="62" customHeight="1">
      <x:c r="A3361" s="13" t="str">
        <x:v>SE2381</x:v>
      </x:c>
      <x:c r="B3361" s="15" t="str">
        <x:v>London</x:v>
      </x:c>
      <x:c r="C3361" s="15" t="str">
        <x:v>Colindale</x:v>
      </x:c>
      <x:c r="D3361" s="14"/>
      <x:c r="E3361" s="13" t="str">
        <x:v>Town</x:v>
      </x:c>
      <x:c r="F3361" s="15" t="str">
        <x:v>Standalone premises — Colindale</x:v>
      </x:c>
      <x:c r="G3361" s="15" t="str">
        <x:v>Colindale Avenue, London NW9</x:v>
      </x:c>
      <x:c r="H3361" s="13" t="str">
        <x:v>Current</x:v>
      </x:c>
      <x:c r="I3361" s="14" t="n">
        <x:v>8900</x:v>
      </x:c>
      <x:c r="J3361" s="13" t="str">
        <x:f>IF(AND(ISNUMBER(I3361),I3361&gt;0),IF(I3361&lt;=1000,"1–1,000",IF(I3361&lt;=2500,"1,001–2,500",IF(I3361&lt;=5000,"2,501–5,000",IF(I3361&lt;=10000,"5,001–10,000","10,001–15,000")))),"5,001–10,000")</x:f>
        <x:v>5,001–10,000</x:v>
      </x:c>
      <x:c r="K3361" s="16" t="n">
        <x:v>144996</x:v>
      </x:c>
      <x:c r="L3361" s="43" t="n">
        <x:f>IF(AND(ISNUMBER(I3361),I3361&gt;0,ISNUMBER(K3361),K3361&gt;0),K3361/I3361,"n.a.")</x:f>
        <x:v>16.291685393258426</x:v>
      </x:c>
      <x:c r="M3361" s="43"/>
      <x:c r="N3361" s="13" t="str">
        <x:v>Yes</x:v>
      </x:c>
      <x:c r="O3361" s="15" t="str">
        <x:v>Not stated in reviewed card</x:v>
      </x:c>
      <x:c r="P3361" s="15" t="str">
        <x:v>Not stated in reviewed card</x:v>
      </x:c>
      <x:c r="Q3361" s="15" t="str">
        <x:v>Advertised industrial unit with warehouse space, yard/loading area.</x:v>
      </x:c>
      <x:c r="R336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61" s="15" t="str">
        <x:v>https://www.zoopla.co.uk/to-rent/commercial/details/61188401/</x:v>
      </x:c>
      <x:c r="T3361" s="15" t="str"/>
      <x:c r="U3361" s="15" t="str"/>
      <x:c r="V3361" s="15" t="str">
        <x:v>London — Standalone premises — Colindale</x:v>
      </x:c>
      <x:c r="W3361" s="15" t="str">
        <x:v>Individual unit ≤15,000 sq ft</x:v>
      </x:c>
      <x:c r="X3361" s="13" t="n">
        <x:f>IF(N3361="Yes",L3361,0)</x:f>
        <x:v>16.291685393258426</x:v>
      </x:c>
      <x:c r="Y3361" s="14" t="n">
        <x:v>1</x:v>
      </x:c>
      <x:c r="Z3361" s="13" t="str">
        <x:v>Industrial / workshop / storage</x:v>
      </x:c>
    </x:row>
    <x:row r="3362" ht="62" customHeight="1">
      <x:c r="A3362" s="13" t="str">
        <x:v>SE2382</x:v>
      </x:c>
      <x:c r="B3362" s="15" t="str">
        <x:v>London</x:v>
      </x:c>
      <x:c r="C3362" s="15" t="str">
        <x:v>Crayford</x:v>
      </x:c>
      <x:c r="D3362" s="14"/>
      <x:c r="E3362" s="13" t="str">
        <x:v>Town</x:v>
      </x:c>
      <x:c r="F3362" s="15" t="str">
        <x:v>Standalone premises — Crayford</x:v>
      </x:c>
      <x:c r="G3362" s="15" t="str">
        <x:v>2 Howbury Technology Centre, Thames Road, Crayford, Dartford, Kent DA1</x:v>
      </x:c>
      <x:c r="H3362" s="13" t="str">
        <x:v>Current</x:v>
      </x:c>
      <x:c r="I3362" s="14" t="n">
        <x:v>1978</x:v>
      </x:c>
      <x:c r="J3362" s="13" t="str">
        <x:f>IF(AND(ISNUMBER(I3362),I3362&gt;0),IF(I3362&lt;=1000,"1–1,000",IF(I3362&lt;=2500,"1,001–2,500",IF(I3362&lt;=5000,"2,501–5,000",IF(I3362&lt;=10000,"5,001–10,000","10,001–15,000")))),"1,001–2,500")</x:f>
        <x:v>1,001–2,500</x:v>
      </x:c>
      <x:c r="K3362" s="16" t="n">
        <x:v>43200</x:v>
      </x:c>
      <x:c r="L3362" s="43" t="n">
        <x:f>IF(AND(ISNUMBER(I3362),I3362&gt;0,ISNUMBER(K3362),K3362&gt;0),K3362/I3362,"n.a.")</x:f>
        <x:v>21.840242669362993</x:v>
      </x:c>
      <x:c r="M3362" s="43"/>
      <x:c r="N3362" s="13" t="str">
        <x:v>Yes</x:v>
      </x:c>
      <x:c r="O3362" s="15" t="str">
        <x:v>Not stated in reviewed card</x:v>
      </x:c>
      <x:c r="P3362" s="15" t="str">
        <x:v>Not stated in reviewed card</x:v>
      </x:c>
      <x:c r="Q3362" s="15" t="str">
        <x:v>Advertised industrial unit. Card provides limited specification.</x:v>
      </x:c>
      <x:c r="R336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62" s="15" t="str">
        <x:v>https://www.zoopla.co.uk/to-rent/commercial/details/74465826/</x:v>
      </x:c>
      <x:c r="T3362" s="15" t="str"/>
      <x:c r="U3362" s="15" t="str"/>
      <x:c r="V3362" s="15" t="str">
        <x:v>London — Standalone premises — Crayford</x:v>
      </x:c>
      <x:c r="W3362" s="15" t="str">
        <x:v>Individual unit ≤15,000 sq ft</x:v>
      </x:c>
      <x:c r="X3362" s="13" t="n">
        <x:f>IF(N3362="Yes",L3362,0)</x:f>
        <x:v>21.840242669362993</x:v>
      </x:c>
      <x:c r="Y3362" s="14" t="n">
        <x:v>1</x:v>
      </x:c>
      <x:c r="Z3362" s="13" t="str">
        <x:v>Industrial / workshop / storage</x:v>
      </x:c>
    </x:row>
    <x:row r="3363" ht="75" customHeight="1">
      <x:c r="A3363" s="13" t="str">
        <x:v>SE2383</x:v>
      </x:c>
      <x:c r="B3363" s="15" t="str">
        <x:v>London</x:v>
      </x:c>
      <x:c r="C3363" s="15" t="str">
        <x:v>Croydon</x:v>
      </x:c>
      <x:c r="D3363" s="14"/>
      <x:c r="E3363" s="13" t="str">
        <x:v>Town</x:v>
      </x:c>
      <x:c r="F3363" s="15" t="str">
        <x:v>Standalone premises — Croydon</x:v>
      </x:c>
      <x:c r="G3363" s="15" t="str">
        <x:v>1-2 Grant Place, Croydon CR0</x:v>
      </x:c>
      <x:c r="H3363" s="13" t="str">
        <x:v>Current</x:v>
      </x:c>
      <x:c r="I3363" s="14" t="n">
        <x:v>2368</x:v>
      </x:c>
      <x:c r="J3363" s="13" t="str">
        <x:f>IF(AND(ISNUMBER(I3363),I3363&gt;0),IF(I3363&lt;=1000,"1–1,000",IF(I3363&lt;=2500,"1,001–2,500",IF(I3363&lt;=5000,"2,501–5,000",IF(I3363&lt;=10000,"5,001–10,000","10,001–15,000")))),"1,001–2,500")</x:f>
        <x:v>1,001–2,500</x:v>
      </x:c>
      <x:c r="K3363" s="16" t="n">
        <x:v>37800</x:v>
      </x:c>
      <x:c r="L3363" s="43" t="n">
        <x:f>IF(AND(ISNUMBER(I3363),I3363&gt;0,ISNUMBER(K3363),K3363&gt;0),K3363/I3363,"n.a.")</x:f>
        <x:v>15.962837837837839</x:v>
      </x:c>
      <x:c r="M3363" s="43"/>
      <x:c r="N3363" s="13" t="str">
        <x:v>Yes</x:v>
      </x:c>
      <x:c r="O3363" s="15" t="str">
        <x:v>Not stated in reviewed card</x:v>
      </x:c>
      <x:c r="P3363" s="15" t="str">
        <x:v>Not stated in reviewed card</x:v>
      </x:c>
      <x:c r="Q3363" s="15" t="str">
        <x:v>Advertised commercial storage/workshop premises with refurbished specification.</x:v>
      </x:c>
      <x:c r="R3363"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363" s="15" t="str">
        <x:v>https://www.zoopla.co.uk/to-rent/commercial/details/74529562/</x:v>
      </x:c>
      <x:c r="T3363" s="15" t="str"/>
      <x:c r="U3363" s="15" t="str"/>
      <x:c r="V3363" s="15" t="str">
        <x:v>London — Standalone premises — Croydon</x:v>
      </x:c>
      <x:c r="W3363" s="15" t="str">
        <x:v>Individual unit ≤15,000 sq ft</x:v>
      </x:c>
      <x:c r="X3363" s="13" t="n">
        <x:f>IF(N3363="Yes",L3363,0)</x:f>
        <x:v>15.962837837837839</x:v>
      </x:c>
      <x:c r="Y3363" s="14" t="n">
        <x:v>1</x:v>
      </x:c>
      <x:c r="Z3363" s="13" t="str">
        <x:v>Industrial / workshop / storage</x:v>
      </x:c>
    </x:row>
    <x:row r="3364" ht="62" customHeight="1">
      <x:c r="A3364" s="13" t="str">
        <x:v>SE2384</x:v>
      </x:c>
      <x:c r="B3364" s="15" t="str">
        <x:v>London</x:v>
      </x:c>
      <x:c r="C3364" s="15" t="str">
        <x:v>Croydon</x:v>
      </x:c>
      <x:c r="D3364" s="14"/>
      <x:c r="E3364" s="13" t="str">
        <x:v>Town</x:v>
      </x:c>
      <x:c r="F3364" s="15" t="str">
        <x:v>Standalone premises — Croydon</x:v>
      </x:c>
      <x:c r="G3364" s="15" t="str">
        <x:v>Unit 11 Io Centre Croydon, 57A Croydon Road, Beddington, Croydon, Surrey CR0</x:v>
      </x:c>
      <x:c r="H3364" s="13" t="str">
        <x:v>Current</x:v>
      </x:c>
      <x:c r="I3364" s="14" t="n">
        <x:v>3084</x:v>
      </x:c>
      <x:c r="J3364" s="13" t="str">
        <x:f>IF(AND(ISNUMBER(I3364),I3364&gt;0),IF(I3364&lt;=1000,"1–1,000",IF(I3364&lt;=2500,"1,001–2,500",IF(I3364&lt;=5000,"2,501–5,000",IF(I3364&lt;=10000,"5,001–10,000","10,001–15,000")))),"2,501–5,000")</x:f>
        <x:v>2,501–5,000</x:v>
      </x:c>
      <x:c r="K3364" s="16"/>
      <x:c r="L3364" s="43" t="str">
        <x:f>IF(AND(ISNUMBER(I3364),I3364&gt;0,ISNUMBER(K3364),K3364&gt;0),K3364/I3364,"n.a.")</x:f>
        <x:v>n.a.</x:v>
      </x:c>
      <x:c r="M3364" s="43"/>
      <x:c r="N3364" s="13" t="str">
        <x:v>No</x:v>
      </x:c>
      <x:c r="O3364" s="15" t="str">
        <x:v>6m internal haunch height - Dedicated car p</x:v>
      </x:c>
      <x:c r="P3364" s="15" t="str">
        <x:v>Sectional up and over loading door (H: 4m x W: 3.26m) - Reinforced concrete f</x:v>
      </x:c>
      <x:c r="Q3364" s="15" t="str">
        <x:v>Advertised industrial unit with warehouse space, parking, three-phase power.</x:v>
      </x:c>
      <x:c r="R336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64" s="15" t="str">
        <x:v>https://www.zoopla.co.uk/to-rent/commercial/details/68864343/</x:v>
      </x:c>
      <x:c r="T3364" s="15" t="str">
        <x:v>https://www.rightmove.co.uk/properties/758582250016928#/?channel=COM_LET</x:v>
      </x:c>
      <x:c r="U3364" s="15" t="str"/>
      <x:c r="V3364" s="15" t="str">
        <x:v>London — Standalone premises — Croydon</x:v>
      </x:c>
      <x:c r="W3364" s="15" t="str">
        <x:v>Individual unit ≤15,000 sq ft</x:v>
      </x:c>
      <x:c r="X3364" s="13" t="n">
        <x:f>IF(N3364="Yes",L3364,0)</x:f>
        <x:v>0</x:v>
      </x:c>
      <x:c r="Y3364" s="14" t="n">
        <x:v>1</x:v>
      </x:c>
      <x:c r="Z3364" s="13" t="str">
        <x:v>Industrial / workshop / storage</x:v>
      </x:c>
    </x:row>
    <x:row r="3365" ht="62" customHeight="1">
      <x:c r="A3365" s="13" t="str">
        <x:v>SE2385</x:v>
      </x:c>
      <x:c r="B3365" s="15" t="str">
        <x:v>London</x:v>
      </x:c>
      <x:c r="C3365" s="15" t="str">
        <x:v>Croydon</x:v>
      </x:c>
      <x:c r="D3365" s="14"/>
      <x:c r="E3365" s="13" t="str">
        <x:v>Town</x:v>
      </x:c>
      <x:c r="F3365" s="15" t="str">
        <x:v>Standalone premises — Croydon</x:v>
      </x:c>
      <x:c r="G3365" s="15" t="str">
        <x:v>Unit 15, Falcon Court, Saint Martin's Way, London SW17 0JH</x:v>
      </x:c>
      <x:c r="H3365" s="13" t="str">
        <x:v>Current</x:v>
      </x:c>
      <x:c r="I3365" s="14" t="n">
        <x:v>2953</x:v>
      </x:c>
      <x:c r="J3365" s="13" t="str">
        <x:f>IF(AND(ISNUMBER(I3365),I3365&gt;0),IF(I3365&lt;=1000,"1–1,000",IF(I3365&lt;=2500,"1,001–2,500",IF(I3365&lt;=5000,"2,501–5,000",IF(I3365&lt;=10000,"5,001–10,000","10,001–15,000")))),"2,501–5,000")</x:f>
        <x:v>2,501–5,000</x:v>
      </x:c>
      <x:c r="K3365" s="16" t="n">
        <x:v>81204</x:v>
      </x:c>
      <x:c r="L3365" s="43" t="n">
        <x:f>IF(AND(ISNUMBER(I3365),I3365&gt;0,ISNUMBER(K3365),K3365&gt;0),K3365/I3365,"n.a.")</x:f>
        <x:v>27.498814764646124</x:v>
      </x:c>
      <x:c r="M3365" s="43"/>
      <x:c r="N3365" s="13" t="str">
        <x:v>Yes</x:v>
      </x:c>
      <x:c r="O3365" s="15" t="str">
        <x:v>Not stated in reviewed card</x:v>
      </x:c>
      <x:c r="P3365" s="15" t="str">
        <x:v>Not stated in reviewed card</x:v>
      </x:c>
      <x:c r="Q3365" s="15" t="str">
        <x:v>Advertised commercial storage/workshop premises with warehouse space, ancillary office accommodation, parking, secure/gated access.</x:v>
      </x:c>
      <x:c r="R336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65" s="15" t="str">
        <x:v>https://www.rightmove.co.uk/properties/745683676736801#/?channel=COM_LET</x:v>
      </x:c>
      <x:c r="T3365" s="15" t="str"/>
      <x:c r="U3365" s="15" t="str"/>
      <x:c r="V3365" s="15" t="str">
        <x:v>London — Standalone premises — Croydon</x:v>
      </x:c>
      <x:c r="W3365" s="15" t="str">
        <x:v>Individual unit ≤15,000 sq ft</x:v>
      </x:c>
      <x:c r="X3365" s="13" t="n">
        <x:f>IF(N3365="Yes",L3365,0)</x:f>
        <x:v>27.498814764646124</x:v>
      </x:c>
      <x:c r="Y3365" s="14" t="n">
        <x:v>1</x:v>
      </x:c>
      <x:c r="Z3365" s="13" t="str">
        <x:v>Industrial / workshop / storage</x:v>
      </x:c>
    </x:row>
    <x:row r="3366" ht="62" customHeight="1">
      <x:c r="A3366" s="13" t="str">
        <x:v>SE2386</x:v>
      </x:c>
      <x:c r="B3366" s="15" t="str">
        <x:v>London</x:v>
      </x:c>
      <x:c r="C3366" s="15" t="str">
        <x:v>Croydon</x:v>
      </x:c>
      <x:c r="D3366" s="14"/>
      <x:c r="E3366" s="13" t="str">
        <x:v>Town</x:v>
      </x:c>
      <x:c r="F3366" s="15" t="str">
        <x:v>Standalone premises — Croydon</x:v>
      </x:c>
      <x:c r="G3366" s="15" t="str">
        <x:v>Unit 2 Io Trade Centre Croydon, 57A Croydon Road, Beddington, Croydon, Surrey CR0</x:v>
      </x:c>
      <x:c r="H3366" s="13" t="str">
        <x:v>Current</x:v>
      </x:c>
      <x:c r="I3366" s="14" t="n">
        <x:v>4162</x:v>
      </x:c>
      <x:c r="J3366" s="13" t="str">
        <x:f>IF(AND(ISNUMBER(I3366),I3366&gt;0),IF(I3366&lt;=1000,"1–1,000",IF(I3366&lt;=2500,"1,001–2,500",IF(I3366&lt;=5000,"2,501–5,000",IF(I3366&lt;=10000,"5,001–10,000","10,001–15,000")))),"2,501–5,000")</x:f>
        <x:v>2,501–5,000</x:v>
      </x:c>
      <x:c r="K3366" s="16"/>
      <x:c r="L3366" s="43" t="str">
        <x:f>IF(AND(ISNUMBER(I3366),I3366&gt;0,ISNUMBER(K3366),K3366&gt;0),K3366/I3366,"n.a.")</x:f>
        <x:v>n.a.</x:v>
      </x:c>
      <x:c r="M3366" s="43"/>
      <x:c r="N3366" s="13" t="str">
        <x:v>No</x:v>
      </x:c>
      <x:c r="O3366" s="15" t="str">
        <x:v>Not stated in reviewed card</x:v>
      </x:c>
      <x:c r="P3366" s="15" t="str">
        <x:v>Not stated in reviewed card</x:v>
      </x:c>
      <x:c r="Q3366" s="15" t="str">
        <x:v>Advertised industrial unit with trade counter use.</x:v>
      </x:c>
      <x:c r="R336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66" s="15" t="str">
        <x:v>https://www.zoopla.co.uk/to-rent/commercial/details/74110832/</x:v>
      </x:c>
      <x:c r="T3366" s="15" t="str"/>
      <x:c r="U3366" s="15" t="str"/>
      <x:c r="V3366" s="15" t="str">
        <x:v>London — Standalone premises — Croydon</x:v>
      </x:c>
      <x:c r="W3366" s="15" t="str">
        <x:v>Individual unit ≤15,000 sq ft</x:v>
      </x:c>
      <x:c r="X3366" s="13" t="n">
        <x:f>IF(N3366="Yes",L3366,0)</x:f>
        <x:v>0</x:v>
      </x:c>
      <x:c r="Y3366" s="14" t="n">
        <x:v>1</x:v>
      </x:c>
      <x:c r="Z3366" s="13" t="str">
        <x:v>Industrial / workshop / storage</x:v>
      </x:c>
    </x:row>
    <x:row r="3367" ht="62" customHeight="1">
      <x:c r="A3367" s="13" t="str">
        <x:v>SE2387</x:v>
      </x:c>
      <x:c r="B3367" s="15" t="str">
        <x:v>London</x:v>
      </x:c>
      <x:c r="C3367" s="15" t="str">
        <x:v>Croydon</x:v>
      </x:c>
      <x:c r="D3367" s="14"/>
      <x:c r="E3367" s="13" t="str">
        <x:v>Town</x:v>
      </x:c>
      <x:c r="F3367" s="15" t="str">
        <x:v>Standalone premises — Croydon</x:v>
      </x:c>
      <x:c r="G3367" s="15" t="str">
        <x:v>Unit 2, 79 Sumner Road, Croydon CR0</x:v>
      </x:c>
      <x:c r="H3367" s="13" t="str">
        <x:v>Current</x:v>
      </x:c>
      <x:c r="I3367" s="14" t="n">
        <x:v>3326</x:v>
      </x:c>
      <x:c r="J3367" s="13" t="str">
        <x:f>IF(AND(ISNUMBER(I3367),I3367&gt;0),IF(I3367&lt;=1000,"1–1,000",IF(I3367&lt;=2500,"1,001–2,500",IF(I3367&lt;=5000,"2,501–5,000",IF(I3367&lt;=10000,"5,001–10,000","10,001–15,000")))),"2,501–5,000")</x:f>
        <x:v>2,501–5,000</x:v>
      </x:c>
      <x:c r="K3367" s="16"/>
      <x:c r="L3367" s="43" t="str">
        <x:f>IF(AND(ISNUMBER(I3367),I3367&gt;0,ISNUMBER(K3367),K3367&gt;0),K3367/I3367,"n.a.")</x:f>
        <x:v>n.a.</x:v>
      </x:c>
      <x:c r="M3367" s="43"/>
      <x:c r="N3367" s="13" t="str">
        <x:v>No</x:v>
      </x:c>
      <x:c r="O3367" s="15" t="str">
        <x:v>Not stated in reviewed card</x:v>
      </x:c>
      <x:c r="P3367" s="15" t="str">
        <x:v>Not stated in reviewed card</x:v>
      </x:c>
      <x:c r="Q3367" s="15" t="str">
        <x:v>Advertised industrial unit. Card provides limited specification.</x:v>
      </x:c>
      <x:c r="R336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67" s="15" t="str">
        <x:v>https://www.zoopla.co.uk/to-rent/commercial/details/71994821/</x:v>
      </x:c>
      <x:c r="T3367" s="15" t="str"/>
      <x:c r="U3367" s="15" t="str"/>
      <x:c r="V3367" s="15" t="str">
        <x:v>London — Standalone premises — Croydon</x:v>
      </x:c>
      <x:c r="W3367" s="15" t="str">
        <x:v>Individual unit ≤15,000 sq ft</x:v>
      </x:c>
      <x:c r="X3367" s="13" t="n">
        <x:f>IF(N3367="Yes",L3367,0)</x:f>
        <x:v>0</x:v>
      </x:c>
      <x:c r="Y3367" s="14" t="n">
        <x:v>1</x:v>
      </x:c>
      <x:c r="Z3367" s="13" t="str">
        <x:v>Industrial / workshop / storage</x:v>
      </x:c>
    </x:row>
    <x:row r="3368" ht="62" customHeight="1">
      <x:c r="A3368" s="13" t="str">
        <x:v>SE2388</x:v>
      </x:c>
      <x:c r="B3368" s="15" t="str">
        <x:v>London</x:v>
      </x:c>
      <x:c r="C3368" s="15" t="str">
        <x:v>Croydon</x:v>
      </x:c>
      <x:c r="D3368" s="14"/>
      <x:c r="E3368" s="13" t="str">
        <x:v>Town</x:v>
      </x:c>
      <x:c r="F3368" s="15" t="str">
        <x:v>Standalone premises — Croydon</x:v>
      </x:c>
      <x:c r="G3368" s="15" t="str">
        <x:v>Unit 3, Beddington Cross 136-138, Beddington Farm Road, Croydon, Surrey CR0 4XH</x:v>
      </x:c>
      <x:c r="H3368" s="13" t="str">
        <x:v>Current</x:v>
      </x:c>
      <x:c r="I3368" s="14" t="n">
        <x:v>14988</x:v>
      </x:c>
      <x:c r="J3368" s="13" t="str">
        <x:f>IF(AND(ISNUMBER(I3368),I3368&gt;0),IF(I3368&lt;=1000,"1–1,000",IF(I3368&lt;=2500,"1,001–2,500",IF(I3368&lt;=5000,"2,501–5,000",IF(I3368&lt;=10000,"5,001–10,000","10,001–15,000")))),"10,001–15,000")</x:f>
        <x:v>10,001–15,000</x:v>
      </x:c>
      <x:c r="K3368" s="16"/>
      <x:c r="L3368" s="43" t="str">
        <x:f>IF(AND(ISNUMBER(I3368),I3368&gt;0,ISNUMBER(K3368),K3368&gt;0),K3368/I3368,"n.a.")</x:f>
        <x:v>n.a.</x:v>
      </x:c>
      <x:c r="M3368" s="43"/>
      <x:c r="N3368" s="13" t="str">
        <x:v>No</x:v>
      </x:c>
      <x:c r="O3368" s="15" t="str">
        <x:v>clear eaves height - Apex 8; 7.5 m clear eaves height - Apex 8</x:v>
      </x:c>
      <x:c r="P3368" s="15" t="str">
        <x:v>1m - Two new electrically operated roller shutter</x:v>
      </x:c>
      <x:c r="Q3368" s="15" t="str">
        <x:v>Advertised industrial unit with warehouse space, ancillary office accommodation, parking, three-phase power, refurbished specification.</x:v>
      </x:c>
      <x:c r="R3368"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68" s="15" t="str">
        <x:v>https://www.zoopla.co.uk/to-rent/commercial/details/71683751/</x:v>
      </x:c>
      <x:c r="T3368" s="15" t="str">
        <x:v>https://www.rightmove.co.uk/properties/758582396650480#/?channel=COM_LET</x:v>
      </x:c>
      <x:c r="U3368" s="15" t="str">
        <x:v>https://www.rightmove.co.uk/properties/760904197619200#/?channel=COM_LET</x:v>
      </x:c>
      <x:c r="V3368" s="15" t="str">
        <x:v>London — Standalone premises — Croydon</x:v>
      </x:c>
      <x:c r="W3368" s="15" t="str">
        <x:v>Individual unit ≤15,000 sq ft</x:v>
      </x:c>
      <x:c r="X3368" s="13" t="n">
        <x:f>IF(N3368="Yes",L3368,0)</x:f>
        <x:v>0</x:v>
      </x:c>
      <x:c r="Y3368" s="14" t="n">
        <x:v>1</x:v>
      </x:c>
      <x:c r="Z3368" s="13" t="str">
        <x:v>Industrial / workshop / storage</x:v>
      </x:c>
    </x:row>
    <x:row r="3369" ht="62" customHeight="1">
      <x:c r="A3369" s="13" t="str">
        <x:v>SE2389</x:v>
      </x:c>
      <x:c r="B3369" s="15" t="str">
        <x:v>London</x:v>
      </x:c>
      <x:c r="C3369" s="15" t="str">
        <x:v>Croydon</x:v>
      </x:c>
      <x:c r="D3369" s="14"/>
      <x:c r="E3369" s="13" t="str">
        <x:v>Town</x:v>
      </x:c>
      <x:c r="F3369" s="15" t="str">
        <x:v>Standalone premises — Croydon</x:v>
      </x:c>
      <x:c r="G3369" s="15" t="str">
        <x:v>Unit 34, Factory Lane, Croydon CR0</x:v>
      </x:c>
      <x:c r="H3369" s="13" t="str">
        <x:v>Current</x:v>
      </x:c>
      <x:c r="I3369" s="14" t="n">
        <x:v>9723</x:v>
      </x:c>
      <x:c r="J3369" s="13" t="str">
        <x:f>IF(AND(ISNUMBER(I3369),I3369&gt;0),IF(I3369&lt;=1000,"1–1,000",IF(I3369&lt;=2500,"1,001–2,500",IF(I3369&lt;=5000,"2,501–5,000",IF(I3369&lt;=10000,"5,001–10,000","10,001–15,000")))),"5,001–10,000")</x:f>
        <x:v>5,001–10,000</x:v>
      </x:c>
      <x:c r="K3369" s="16"/>
      <x:c r="L3369" s="43" t="str">
        <x:f>IF(AND(ISNUMBER(I3369),I3369&gt;0,ISNUMBER(K3369),K3369&gt;0),K3369/I3369,"n.a.")</x:f>
        <x:v>n.a.</x:v>
      </x:c>
      <x:c r="M3369" s="43"/>
      <x:c r="N3369" s="13" t="str">
        <x:v>No</x:v>
      </x:c>
      <x:c r="O3369" s="15" t="str">
        <x:v>Not stated in reviewed card</x:v>
      </x:c>
      <x:c r="P3369" s="15" t="str">
        <x:v>Not stated in reviewed card</x:v>
      </x:c>
      <x:c r="Q3369" s="15" t="str">
        <x:v>Advertised industrial unit with warehouse space, trade counter use.</x:v>
      </x:c>
      <x:c r="R336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69" s="15" t="str">
        <x:v>https://www.zoopla.co.uk/to-rent/commercial/details/72802036/</x:v>
      </x:c>
      <x:c r="T3369" s="15" t="str"/>
      <x:c r="U3369" s="15" t="str"/>
      <x:c r="V3369" s="15" t="str">
        <x:v>London — Standalone premises — Croydon</x:v>
      </x:c>
      <x:c r="W3369" s="15" t="str">
        <x:v>Individual unit ≤15,000 sq ft</x:v>
      </x:c>
      <x:c r="X3369" s="13" t="n">
        <x:f>IF(N3369="Yes",L3369,0)</x:f>
        <x:v>0</x:v>
      </x:c>
      <x:c r="Y3369" s="14" t="n">
        <x:v>1</x:v>
      </x:c>
      <x:c r="Z3369" s="13" t="str">
        <x:v>Industrial / workshop / storage</x:v>
      </x:c>
    </x:row>
    <x:row r="3370" ht="75" customHeight="1">
      <x:c r="A3370" s="13" t="str">
        <x:v>SE2390</x:v>
      </x:c>
      <x:c r="B3370" s="15" t="str">
        <x:v>London</x:v>
      </x:c>
      <x:c r="C3370" s="15" t="str">
        <x:v>Croydon</x:v>
      </x:c>
      <x:c r="D3370" s="14"/>
      <x:c r="E3370" s="13" t="str">
        <x:v>Town</x:v>
      </x:c>
      <x:c r="F3370" s="15" t="str">
        <x:v>Standalone premises — Croydon</x:v>
      </x:c>
      <x:c r="G3370" s="15" t="str">
        <x:v>Unit 4, 214 Purley Way, Croydon, CR0 4XG</x:v>
      </x:c>
      <x:c r="H3370" s="13" t="str">
        <x:v>Current</x:v>
      </x:c>
      <x:c r="I3370" s="14" t="n">
        <x:v>5130</x:v>
      </x:c>
      <x:c r="J3370" s="13" t="str">
        <x:f>IF(AND(ISNUMBER(I3370),I3370&gt;0),IF(I3370&lt;=1000,"1–1,000",IF(I3370&lt;=2500,"1,001–2,500",IF(I3370&lt;=5000,"2,501–5,000",IF(I3370&lt;=10000,"5,001–10,000","10,001–15,000")))),"5,001–10,000")</x:f>
        <x:v>5,001–10,000</x:v>
      </x:c>
      <x:c r="K3370" s="16" t="n">
        <x:v>92496</x:v>
      </x:c>
      <x:c r="L3370" s="43" t="n">
        <x:f>IF(AND(ISNUMBER(I3370),I3370&gt;0,ISNUMBER(K3370),K3370&gt;0),K3370/I3370,"n.a.")</x:f>
        <x:v>18.030409356725148</x:v>
      </x:c>
      <x:c r="M3370" s="43"/>
      <x:c r="N3370" s="13" t="str">
        <x:v>Yes</x:v>
      </x:c>
      <x:c r="O3370" s="15" t="str">
        <x:v>Not stated in reviewed card</x:v>
      </x:c>
      <x:c r="P3370" s="15" t="str">
        <x:v>Not stated in reviewed card</x:v>
      </x:c>
      <x:c r="Q3370" s="15" t="str">
        <x:v>Advertised industrial unit with ancillary office accommodation, parking.</x:v>
      </x:c>
      <x:c r="R337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0" s="15" t="str">
        <x:v>https://www.rightmove.co.uk/properties/721780050794256#/?channel=COM_LET</x:v>
      </x:c>
      <x:c r="T3370" s="15" t="str">
        <x:v>https://www.rightmove.co.uk/properties/760904191437409#/?channel=COM_LET</x:v>
      </x:c>
      <x:c r="U3370" s="15" t="str"/>
      <x:c r="V3370" s="15" t="str">
        <x:v>London — Standalone premises — Croydon</x:v>
      </x:c>
      <x:c r="W3370" s="15" t="str">
        <x:v>Individual unit ≤15,000 sq ft</x:v>
      </x:c>
      <x:c r="X3370" s="13" t="n">
        <x:f>IF(N3370="Yes",L3370,0)</x:f>
        <x:v>18.030409356725148</x:v>
      </x:c>
      <x:c r="Y3370" s="14" t="n">
        <x:v>1</x:v>
      </x:c>
      <x:c r="Z3370" s="13" t="str">
        <x:v>Industrial / workshop / storage</x:v>
      </x:c>
    </x:row>
    <x:row r="3371" ht="75" customHeight="1">
      <x:c r="A3371" s="13" t="str">
        <x:v>SE2391</x:v>
      </x:c>
      <x:c r="B3371" s="15" t="str">
        <x:v>London</x:v>
      </x:c>
      <x:c r="C3371" s="15" t="str">
        <x:v>Croydon</x:v>
      </x:c>
      <x:c r="D3371" s="14"/>
      <x:c r="E3371" s="13" t="str">
        <x:v>Town</x:v>
      </x:c>
      <x:c r="F3371" s="15" t="str">
        <x:v>Standalone premises — Croydon</x:v>
      </x:c>
      <x:c r="G3371" s="15" t="str">
        <x:v>Unit 4, 214 Purley Way, Purley Way, Croydon CR0 4XG</x:v>
      </x:c>
      <x:c r="H3371" s="13" t="str">
        <x:v>Current</x:v>
      </x:c>
      <x:c r="I3371" s="14" t="n">
        <x:v>4700</x:v>
      </x:c>
      <x:c r="J3371" s="13" t="str">
        <x:f>IF(AND(ISNUMBER(I3371),I3371&gt;0),IF(I3371&lt;=1000,"1–1,000",IF(I3371&lt;=2500,"1,001–2,500",IF(I3371&lt;=5000,"2,501–5,000",IF(I3371&lt;=10000,"5,001–10,000","10,001–15,000")))),"2,501–5,000")</x:f>
        <x:v>2,501–5,000</x:v>
      </x:c>
      <x:c r="K3371" s="16" t="n">
        <x:v>94992</x:v>
      </x:c>
      <x:c r="L3371" s="43" t="n">
        <x:f>IF(AND(ISNUMBER(I3371),I3371&gt;0,ISNUMBER(K3371),K3371&gt;0),K3371/I3371,"n.a.")</x:f>
        <x:v>20.211063829787236</x:v>
      </x:c>
      <x:c r="M3371" s="43"/>
      <x:c r="N3371" s="13" t="str">
        <x:v>Yes</x:v>
      </x:c>
      <x:c r="O3371" s="15" t="str">
        <x:v>eaves height and welfare amenities; 5.8m eaves height and welfare ameni</x:v>
      </x:c>
      <x:c r="P3371" s="15" t="str">
        <x:v>Not stated in reviewed card</x:v>
      </x:c>
      <x:c r="Q3371" s="15" t="str">
        <x:v>Advertised commercial storage/workshop premises with ancillary office accommodation, parking.</x:v>
      </x:c>
      <x:c r="R337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1" s="15" t="str">
        <x:v>https://www.zoopla.co.uk/to-rent/commercial/details/69206718/</x:v>
      </x:c>
      <x:c r="T3371" s="15" t="str">
        <x:v>https://www.rightmove.co.uk/properties/758196898339249#/?channel=COM_LET</x:v>
      </x:c>
      <x:c r="U3371" s="15" t="str"/>
      <x:c r="V3371" s="15" t="str">
        <x:v>London — Standalone premises — Croydon</x:v>
      </x:c>
      <x:c r="W3371" s="15" t="str">
        <x:v>Individual unit ≤15,000 sq ft</x:v>
      </x:c>
      <x:c r="X3371" s="13" t="n">
        <x:f>IF(N3371="Yes",L3371,0)</x:f>
        <x:v>20.211063829787236</x:v>
      </x:c>
      <x:c r="Y3371" s="14" t="n">
        <x:v>1</x:v>
      </x:c>
      <x:c r="Z3371" s="13" t="str">
        <x:v>Industrial / workshop / storage</x:v>
      </x:c>
    </x:row>
    <x:row r="3372" ht="62" customHeight="1">
      <x:c r="A3372" s="13" t="str">
        <x:v>SE2392</x:v>
      </x:c>
      <x:c r="B3372" s="15" t="str">
        <x:v>London</x:v>
      </x:c>
      <x:c r="C3372" s="15" t="str">
        <x:v>Croydon</x:v>
      </x:c>
      <x:c r="D3372" s="14"/>
      <x:c r="E3372" s="13" t="str">
        <x:v>Town</x:v>
      </x:c>
      <x:c r="F3372" s="15" t="str">
        <x:v>Standalone premises — Croydon</x:v>
      </x:c>
      <x:c r="G3372" s="15" t="str">
        <x:v>Unit 4, 79 Sumner Road, Croydon CR0</x:v>
      </x:c>
      <x:c r="H3372" s="13" t="str">
        <x:v>Current</x:v>
      </x:c>
      <x:c r="I3372" s="14" t="n">
        <x:v>3781</x:v>
      </x:c>
      <x:c r="J3372" s="13" t="str">
        <x:f>IF(AND(ISNUMBER(I3372),I3372&gt;0),IF(I3372&lt;=1000,"1–1,000",IF(I3372&lt;=2500,"1,001–2,500",IF(I3372&lt;=5000,"2,501–5,000",IF(I3372&lt;=10000,"5,001–10,000","10,001–15,000")))),"2,501–5,000")</x:f>
        <x:v>2,501–5,000</x:v>
      </x:c>
      <x:c r="K3372" s="16"/>
      <x:c r="L3372" s="43" t="str">
        <x:f>IF(AND(ISNUMBER(I3372),I3372&gt;0,ISNUMBER(K3372),K3372&gt;0),K3372/I3372,"n.a.")</x:f>
        <x:v>n.a.</x:v>
      </x:c>
      <x:c r="M3372" s="43"/>
      <x:c r="N3372" s="13" t="str">
        <x:v>No</x:v>
      </x:c>
      <x:c r="O3372" s="15" t="str">
        <x:v>Not stated in reviewed card</x:v>
      </x:c>
      <x:c r="P3372" s="15" t="str">
        <x:v>Not stated in reviewed card</x:v>
      </x:c>
      <x:c r="Q3372" s="15" t="str">
        <x:v>Advertised industrial unit. Card provides limited specification.</x:v>
      </x:c>
      <x:c r="R337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72" s="15" t="str">
        <x:v>https://www.zoopla.co.uk/to-rent/commercial/details/74280115/</x:v>
      </x:c>
      <x:c r="T3372" s="15" t="str"/>
      <x:c r="U3372" s="15" t="str"/>
      <x:c r="V3372" s="15" t="str">
        <x:v>London — Standalone premises — Croydon</x:v>
      </x:c>
      <x:c r="W3372" s="15" t="str">
        <x:v>Individual unit ≤15,000 sq ft</x:v>
      </x:c>
      <x:c r="X3372" s="13" t="n">
        <x:f>IF(N3372="Yes",L3372,0)</x:f>
        <x:v>0</x:v>
      </x:c>
      <x:c r="Y3372" s="14" t="n">
        <x:v>1</x:v>
      </x:c>
      <x:c r="Z3372" s="13" t="str">
        <x:v>Industrial / workshop / storage</x:v>
      </x:c>
    </x:row>
    <x:row r="3373" ht="62" customHeight="1">
      <x:c r="A3373" s="13" t="str">
        <x:v>SE2393</x:v>
      </x:c>
      <x:c r="B3373" s="15" t="str">
        <x:v>London</x:v>
      </x:c>
      <x:c r="C3373" s="15" t="str">
        <x:v>Croydon</x:v>
      </x:c>
      <x:c r="D3373" s="14"/>
      <x:c r="E3373" s="13" t="str">
        <x:v>Town</x:v>
      </x:c>
      <x:c r="F3373" s="15" t="str">
        <x:v>Standalone premises — Croydon</x:v>
      </x:c>
      <x:c r="G3373" s="15" t="str">
        <x:v>Unit 5 214 Purley Way, Croydon, Surrey CR0 4XG</x:v>
      </x:c>
      <x:c r="H3373" s="13" t="str">
        <x:v>Current</x:v>
      </x:c>
      <x:c r="I3373" s="14" t="n">
        <x:v>5272</x:v>
      </x:c>
      <x:c r="J3373" s="13" t="str">
        <x:f>IF(AND(ISNUMBER(I3373),I3373&gt;0),IF(I3373&lt;=1000,"1–1,000",IF(I3373&lt;=2500,"1,001–2,500",IF(I3373&lt;=5000,"2,501–5,000",IF(I3373&lt;=10000,"5,001–10,000","10,001–15,000")))),"5,001–10,000")</x:f>
        <x:v>5,001–10,000</x:v>
      </x:c>
      <x:c r="K3373" s="16" t="n">
        <x:v>95004</x:v>
      </x:c>
      <x:c r="L3373" s="43" t="n">
        <x:f>IF(AND(ISNUMBER(I3373),I3373&gt;0,ISNUMBER(K3373),K3373&gt;0),K3373/I3373,"n.a.")</x:f>
        <x:v>18.020485584218513</x:v>
      </x:c>
      <x:c r="M3373" s="43"/>
      <x:c r="N3373" s="13" t="str">
        <x:v>Yes</x:v>
      </x:c>
      <x:c r="O3373" s="15" t="str">
        <x:v>Not stated in reviewed card</x:v>
      </x:c>
      <x:c r="P3373" s="15" t="str">
        <x:v>Not stated in reviewed card</x:v>
      </x:c>
      <x:c r="Q3373" s="15" t="str">
        <x:v>Advertised industrial unit with ancillary office accommodation, parking.</x:v>
      </x:c>
      <x:c r="R337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3" s="15" t="str">
        <x:v>https://www.rightmove.co.uk/properties/760904065683280#/?channel=COM_LET</x:v>
      </x:c>
      <x:c r="T3373" s="15" t="str"/>
      <x:c r="U3373" s="15" t="str"/>
      <x:c r="V3373" s="15" t="str">
        <x:v>London — Standalone premises — Croydon</x:v>
      </x:c>
      <x:c r="W3373" s="15" t="str">
        <x:v>Individual unit ≤15,000 sq ft</x:v>
      </x:c>
      <x:c r="X3373" s="13" t="n">
        <x:f>IF(N3373="Yes",L3373,0)</x:f>
        <x:v>18.020485584218513</x:v>
      </x:c>
      <x:c r="Y3373" s="14" t="n">
        <x:v>1</x:v>
      </x:c>
      <x:c r="Z3373" s="13" t="str">
        <x:v>Industrial / workshop / storage</x:v>
      </x:c>
    </x:row>
    <x:row r="3374" ht="62" customHeight="1">
      <x:c r="A3374" s="13" t="str">
        <x:v>SE2394</x:v>
      </x:c>
      <x:c r="B3374" s="15" t="str">
        <x:v>London</x:v>
      </x:c>
      <x:c r="C3374" s="15" t="str">
        <x:v>Croydon</x:v>
      </x:c>
      <x:c r="D3374" s="14"/>
      <x:c r="E3374" s="13" t="str">
        <x:v>Town</x:v>
      </x:c>
      <x:c r="F3374" s="15" t="str">
        <x:v>Standalone premises — Croydon</x:v>
      </x:c>
      <x:c r="G3374" s="15" t="str">
        <x:v>Unit 5, 214 Purley Way, 214 Purley Way, Croydon CR0, Croydon</x:v>
      </x:c>
      <x:c r="H3374" s="13" t="str">
        <x:v>Current</x:v>
      </x:c>
      <x:c r="I3374" s="14" t="n">
        <x:v>4971</x:v>
      </x:c>
      <x:c r="J3374" s="13" t="str">
        <x:f>IF(AND(ISNUMBER(I3374),I3374&gt;0),IF(I3374&lt;=1000,"1–1,000",IF(I3374&lt;=2500,"1,001–2,500",IF(I3374&lt;=5000,"2,501–5,000",IF(I3374&lt;=10000,"5,001–10,000","10,001–15,000")))),"2,501–5,000")</x:f>
        <x:v>2,501–5,000</x:v>
      </x:c>
      <x:c r="K3374" s="16" t="n">
        <x:v>94992</x:v>
      </x:c>
      <x:c r="L3374" s="43" t="n">
        <x:f>IF(AND(ISNUMBER(I3374),I3374&gt;0,ISNUMBER(K3374),K3374&gt;0),K3374/I3374,"n.a.")</x:f>
        <x:v>19.10923355461678</x:v>
      </x:c>
      <x:c r="M3374" s="43"/>
      <x:c r="N3374" s="13" t="str">
        <x:v>Yes</x:v>
      </x:c>
      <x:c r="O3374" s="15" t="str">
        <x:v>Not stated in reviewed card</x:v>
      </x:c>
      <x:c r="P3374" s="15" t="str">
        <x:v>loading bay, roller shutter</x:v>
      </x:c>
      <x:c r="Q3374" s="15" t="str">
        <x:v>Advertised commercial storage/workshop premises with parking.</x:v>
      </x:c>
      <x:c r="R337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4" s="15" t="str">
        <x:v>https://www.zoopla.co.uk/to-rent/commercial/details/65837767/</x:v>
      </x:c>
      <x:c r="T3374" s="15" t="str"/>
      <x:c r="U3374" s="15" t="str"/>
      <x:c r="V3374" s="15" t="str">
        <x:v>London — Standalone premises — Croydon</x:v>
      </x:c>
      <x:c r="W3374" s="15" t="str">
        <x:v>Individual unit ≤15,000 sq ft</x:v>
      </x:c>
      <x:c r="X3374" s="13" t="n">
        <x:f>IF(N3374="Yes",L3374,0)</x:f>
        <x:v>19.10923355461678</x:v>
      </x:c>
      <x:c r="Y3374" s="14" t="n">
        <x:v>1</x:v>
      </x:c>
      <x:c r="Z3374" s="13" t="str">
        <x:v>Industrial / workshop / storage</x:v>
      </x:c>
    </x:row>
    <x:row r="3375" ht="62" customHeight="1">
      <x:c r="A3375" s="13" t="str">
        <x:v>SE2395</x:v>
      </x:c>
      <x:c r="B3375" s="15" t="str">
        <x:v>London</x:v>
      </x:c>
      <x:c r="C3375" s="15" t="str">
        <x:v>Croydon</x:v>
      </x:c>
      <x:c r="D3375" s="14"/>
      <x:c r="E3375" s="13" t="str">
        <x:v>Town</x:v>
      </x:c>
      <x:c r="F3375" s="15" t="str">
        <x:v>Standalone premises — Croydon</x:v>
      </x:c>
      <x:c r="G3375" s="15" t="str">
        <x:v>Unit 5, Stafford Cross, Stafford Road, Croydon, CR0 4TU</x:v>
      </x:c>
      <x:c r="H3375" s="13" t="str">
        <x:v>Current</x:v>
      </x:c>
      <x:c r="I3375" s="14" t="n">
        <x:v>7828</x:v>
      </x:c>
      <x:c r="J3375" s="13" t="str">
        <x:f>IF(AND(ISNUMBER(I3375),I3375&gt;0),IF(I3375&lt;=1000,"1–1,000",IF(I3375&lt;=2500,"1,001–2,500",IF(I3375&lt;=5000,"2,501–5,000",IF(I3375&lt;=10000,"5,001–10,000","10,001–15,000")))),"5,001–10,000")</x:f>
        <x:v>5,001–10,000</x:v>
      </x:c>
      <x:c r="K3375" s="16"/>
      <x:c r="L3375" s="43" t="str">
        <x:f>IF(AND(ISNUMBER(I3375),I3375&gt;0,ISNUMBER(K3375),K3375&gt;0),K3375/I3375,"n.a.")</x:f>
        <x:v>n.a.</x:v>
      </x:c>
      <x:c r="M3375" s="43"/>
      <x:c r="N3375" s="13" t="str">
        <x:v>No</x:v>
      </x:c>
      <x:c r="O3375" s="15" t="str">
        <x:v>Not stated in reviewed card</x:v>
      </x:c>
      <x:c r="P3375" s="15" t="str">
        <x:v>Not stated in reviewed card</x:v>
      </x:c>
      <x:c r="Q3375" s="15" t="str">
        <x:v>Advertised industrial unit with warehouse space, refurbished specification.</x:v>
      </x:c>
      <x:c r="R337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75" s="15" t="str">
        <x:v>https://www.zoopla.co.uk/to-rent/commercial/details/72472738/</x:v>
      </x:c>
      <x:c r="T3375" s="15" t="str">
        <x:v>https://www.rightmove.co.uk/properties/773347623844096#/?channel=COM_LET</x:v>
      </x:c>
      <x:c r="U3375" s="15" t="str"/>
      <x:c r="V3375" s="15" t="str">
        <x:v>London — Standalone premises — Croydon</x:v>
      </x:c>
      <x:c r="W3375" s="15" t="str">
        <x:v>Individual unit ≤15,000 sq ft</x:v>
      </x:c>
      <x:c r="X3375" s="13" t="n">
        <x:f>IF(N3375="Yes",L3375,0)</x:f>
        <x:v>0</x:v>
      </x:c>
      <x:c r="Y3375" s="14" t="n">
        <x:v>1</x:v>
      </x:c>
      <x:c r="Z3375" s="13" t="str">
        <x:v>Industrial / workshop / storage</x:v>
      </x:c>
    </x:row>
    <x:row r="3376" ht="75" customHeight="1">
      <x:c r="A3376" s="13" t="str">
        <x:v>SE2396</x:v>
      </x:c>
      <x:c r="B3376" s="15" t="str">
        <x:v>London</x:v>
      </x:c>
      <x:c r="C3376" s="15" t="str">
        <x:v>Croydon</x:v>
      </x:c>
      <x:c r="D3376" s="14"/>
      <x:c r="E3376" s="13" t="str">
        <x:v>Town</x:v>
      </x:c>
      <x:c r="F3376" s="15" t="str">
        <x:v>Standalone premises — Croydon</x:v>
      </x:c>
      <x:c r="G3376" s="15" t="str">
        <x:v>Unit 5, The Courtyard, 131 Aurelia Road, Croydon, Surrey, CR0 3BF</x:v>
      </x:c>
      <x:c r="H3376" s="13" t="str">
        <x:v>Current</x:v>
      </x:c>
      <x:c r="I3376" s="14" t="n">
        <x:v>2137</x:v>
      </x:c>
      <x:c r="J3376" s="13" t="str">
        <x:f>IF(AND(ISNUMBER(I3376),I3376&gt;0),IF(I3376&lt;=1000,"1–1,000",IF(I3376&lt;=2500,"1,001–2,500",IF(I3376&lt;=5000,"2,501–5,000",IF(I3376&lt;=10000,"5,001–10,000","10,001–15,000")))),"1,001–2,500")</x:f>
        <x:v>1,001–2,500</x:v>
      </x:c>
      <x:c r="K3376" s="16" t="n">
        <x:v>39996</x:v>
      </x:c>
      <x:c r="L3376" s="43" t="n">
        <x:f>IF(AND(ISNUMBER(I3376),I3376&gt;0,ISNUMBER(K3376),K3376&gt;0),K3376/I3376,"n.a.")</x:f>
        <x:v>18.715956948993917</x:v>
      </x:c>
      <x:c r="M3376" s="43"/>
      <x:c r="N3376" s="13" t="str">
        <x:v>Yes</x:v>
      </x:c>
      <x:c r="O3376" s="15" t="str">
        <x:v>Not stated in reviewed card</x:v>
      </x:c>
      <x:c r="P3376" s="15" t="str">
        <x:v>Not stated in reviewed card</x:v>
      </x:c>
      <x:c r="Q3376" s="15" t="str">
        <x:v>Advertised industrial unit with warehouse space, workshop space, yard/loading area, parking, three-phase power, secure/gated access, refurbished specification.</x:v>
      </x:c>
      <x:c r="R337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6" s="15" t="str">
        <x:v>https://www.zoopla.co.uk/to-rent/commercial/details/73786952/</x:v>
      </x:c>
      <x:c r="T3376" s="15" t="str">
        <x:v>https://www.rightmove.co.uk/properties/764741730128321#/?channel=COM_LET</x:v>
      </x:c>
      <x:c r="U3376" s="15" t="str"/>
      <x:c r="V3376" s="15" t="str">
        <x:v>London — Standalone premises — Croydon</x:v>
      </x:c>
      <x:c r="W3376" s="15" t="str">
        <x:v>Individual unit ≤15,000 sq ft</x:v>
      </x:c>
      <x:c r="X3376" s="13" t="n">
        <x:f>IF(N3376="Yes",L3376,0)</x:f>
        <x:v>18.715956948993917</x:v>
      </x:c>
      <x:c r="Y3376" s="14" t="n">
        <x:v>1</x:v>
      </x:c>
      <x:c r="Z3376" s="13" t="str">
        <x:v>Industrial / workshop / storage</x:v>
      </x:c>
    </x:row>
    <x:row r="3377" ht="88" customHeight="1">
      <x:c r="A3377" s="13" t="str">
        <x:v>SE2397</x:v>
      </x:c>
      <x:c r="B3377" s="15" t="str">
        <x:v>London</x:v>
      </x:c>
      <x:c r="C3377" s="15" t="str">
        <x:v>Croydon</x:v>
      </x:c>
      <x:c r="D3377" s="14"/>
      <x:c r="E3377" s="13" t="str">
        <x:v>Town</x:v>
      </x:c>
      <x:c r="F3377" s="15" t="str">
        <x:v>Standalone premises — Croydon</x:v>
      </x:c>
      <x:c r="G3377" s="15" t="str">
        <x:v>Unit 8, The Courtyard, 131 Aurelia Road, Croydon, Surrey, CR0 3BF</x:v>
      </x:c>
      <x:c r="H3377" s="13" t="str">
        <x:v>Current</x:v>
      </x:c>
      <x:c r="I3377" s="14" t="n">
        <x:v>2153</x:v>
      </x:c>
      <x:c r="J3377" s="13" t="str">
        <x:f>IF(AND(ISNUMBER(I3377),I3377&gt;0),IF(I3377&lt;=1000,"1–1,000",IF(I3377&lt;=2500,"1,001–2,500",IF(I3377&lt;=5000,"2,501–5,000",IF(I3377&lt;=10000,"5,001–10,000","10,001–15,000")))),"1,001–2,500")</x:f>
        <x:v>1,001–2,500</x:v>
      </x:c>
      <x:c r="K3377" s="16" t="n">
        <x:v>30000</x:v>
      </x:c>
      <x:c r="L3377" s="43" t="n">
        <x:f>IF(AND(ISNUMBER(I3377),I3377&gt;0,ISNUMBER(K3377),K3377&gt;0),K3377/I3377,"n.a.")</x:f>
        <x:v>13.934045517882025</x:v>
      </x:c>
      <x:c r="M3377" s="43"/>
      <x:c r="N3377" s="13" t="str">
        <x:v>No</x:v>
      </x:c>
      <x:c r="O3377" s="15" t="str">
        <x:v>Not stated in reviewed card</x:v>
      </x:c>
      <x:c r="P3377" s="15" t="str">
        <x:v>Not stated in reviewed card</x:v>
      </x:c>
      <x:c r="Q3377" s="15" t="str">
        <x:v>Advertised industrial unit with warehouse space, workshop space, yard/loading area, parking, three-phase power, secure/gated access, refurbished specification.</x:v>
      </x:c>
      <x:c r="R3377" s="15" t="str">
        <x:v>Advertised to let 4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377" s="15" t="str">
        <x:v>https://www.zoopla.co.uk/to-rent/commercial/details/74499095/</x:v>
      </x:c>
      <x:c r="T3377" s="15" t="str">
        <x:v>https://www.zoopla.co.uk/to-rent/commercial/details/71151927/</x:v>
      </x:c>
      <x:c r="U3377" s="15" t="str">
        <x:v>https://www.rightmove.co.uk/properties/94266654#/?channel=COM_LET
https://www.rightmove.co.uk/properties/760757264879505#/?channel=COM_LET</x:v>
      </x:c>
      <x:c r="V3377" s="15" t="str">
        <x:v>London — Standalone premises — Croydon</x:v>
      </x:c>
      <x:c r="W3377" s="15" t="str">
        <x:v>Individual unit ≤15,000 sq ft</x:v>
      </x:c>
      <x:c r="X3377" s="13" t="n">
        <x:f>IF(N3377="Yes",L3377,0)</x:f>
        <x:v>0</x:v>
      </x:c>
      <x:c r="Y3377" s="14" t="n">
        <x:v>1</x:v>
      </x:c>
      <x:c r="Z3377" s="13" t="str">
        <x:v>Industrial / workshop / storage</x:v>
      </x:c>
    </x:row>
    <x:row r="3378" ht="101" customHeight="1">
      <x:c r="A3378" s="13" t="str">
        <x:v>SE2398</x:v>
      </x:c>
      <x:c r="B3378" s="15" t="str">
        <x:v>London</x:v>
      </x:c>
      <x:c r="C3378" s="15" t="str">
        <x:v>Croydon</x:v>
      </x:c>
      <x:c r="D3378" s="14"/>
      <x:c r="E3378" s="13" t="str">
        <x:v>Town</x:v>
      </x:c>
      <x:c r="F3378" s="15" t="str">
        <x:v>Standalone premises — Croydon</x:v>
      </x:c>
      <x:c r="G3378" s="15" t="str">
        <x:v>Unit 8A, Units 8A 5 Stafford Cross, Stafford Road, Croydon, CR0 4TU</x:v>
      </x:c>
      <x:c r="H3378" s="13" t="str">
        <x:v>Uncertain</x:v>
      </x:c>
      <x:c r="I3378" s="14"/>
      <x:c r="J3378" s="13" t="str">
        <x:f>IF(AND(ISNUMBER(I3378),I3378&gt;0),IF(I3378&lt;=1000,"1–1,000",IF(I3378&lt;=2500,"1,001–2,500",IF(I3378&lt;=5000,"2,501–5,000",IF(I3378&lt;=10000,"5,001–10,000","10,001–15,000")))),"Range crosses bands")</x:f>
        <x:v>Range crosses bands</x:v>
      </x:c>
      <x:c r="K3378" s="16"/>
      <x:c r="L3378" s="43" t="str">
        <x:f>IF(AND(ISNUMBER(I3378),I3378&gt;0,ISNUMBER(K3378),K3378&gt;0),K3378/I3378,"n.a.")</x:f>
        <x:v>n.a.</x:v>
      </x:c>
      <x:c r="M3378" s="43"/>
      <x:c r="N3378" s="13" t="str">
        <x:v>No</x:v>
      </x:c>
      <x:c r="O3378" s="15" t="str">
        <x:v>Not stated in reviewed card</x:v>
      </x:c>
      <x:c r="P3378" s="15" t="str">
        <x:v>Not stated in reviewed card</x:v>
      </x:c>
      <x:c r="Q3378" s="15" t="str">
        <x:v>Advertised industrial unit with warehouse space, refurbished specification.</x:v>
      </x:c>
      <x:c r="R3378" s="15" t="str">
        <x:v>Uncertain 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78" s="15" t="str">
        <x:v>https://www.zoopla.co.uk/to-rent/commercial/details/72472723/</x:v>
      </x:c>
      <x:c r="T3378" s="15" t="str">
        <x:v>https://www.rightmove.co.uk/properties/773350520229841#/?channel=COM_LET</x:v>
      </x:c>
      <x:c r="U3378" s="15" t="str"/>
      <x:c r="V3378" s="15" t="str">
        <x:v>London — Standalone premises — Croydon</x:v>
      </x:c>
      <x:c r="W3378" s="15" t="str">
        <x:v>4,240–7,828 sq ft; exact unit area not stated</x:v>
      </x:c>
      <x:c r="X3378" s="13" t="n">
        <x:f>IF(N3378="Yes",L3378,0)</x:f>
        <x:v>0</x:v>
      </x:c>
      <x:c r="Y3378" s="14" t="n">
        <x:v>1</x:v>
      </x:c>
      <x:c r="Z3378" s="13" t="str">
        <x:v>Industrial / workshop / storage</x:v>
      </x:c>
    </x:row>
    <x:row r="3379" ht="62" customHeight="1">
      <x:c r="A3379" s="13" t="str">
        <x:v>SE2399</x:v>
      </x:c>
      <x:c r="B3379" s="15" t="str">
        <x:v>London</x:v>
      </x:c>
      <x:c r="C3379" s="15" t="str">
        <x:v>Croydon</x:v>
      </x:c>
      <x:c r="D3379" s="14"/>
      <x:c r="E3379" s="13" t="str">
        <x:v>Town</x:v>
      </x:c>
      <x:c r="F3379" s="15" t="str">
        <x:v>Standalone premises — Croydon</x:v>
      </x:c>
      <x:c r="G3379" s="15" t="str">
        <x:v>Unit A, 113-115 Canterbury Road, Croydon, Croydon CR0</x:v>
      </x:c>
      <x:c r="H3379" s="13" t="str">
        <x:v>Current</x:v>
      </x:c>
      <x:c r="I3379" s="14" t="n">
        <x:v>8031</x:v>
      </x:c>
      <x:c r="J3379" s="13" t="str">
        <x:f>IF(AND(ISNUMBER(I3379),I3379&gt;0),IF(I3379&lt;=1000,"1–1,000",IF(I3379&lt;=2500,"1,001–2,500",IF(I3379&lt;=5000,"2,501–5,000",IF(I3379&lt;=10000,"5,001–10,000","10,001–15,000")))),"5,001–10,000")</x:f>
        <x:v>5,001–10,000</x:v>
      </x:c>
      <x:c r="K3379" s="16" t="n">
        <x:v>150000</x:v>
      </x:c>
      <x:c r="L3379" s="43" t="n">
        <x:f>IF(AND(ISNUMBER(I3379),I3379&gt;0,ISNUMBER(K3379),K3379&gt;0),K3379/I3379,"n.a.")</x:f>
        <x:v>18.67762420620097</x:v>
      </x:c>
      <x:c r="M3379" s="43"/>
      <x:c r="N3379" s="13" t="str">
        <x:v>Yes</x:v>
      </x:c>
      <x:c r="O3379" s="15" t="str">
        <x:v>Not stated in reviewed card</x:v>
      </x:c>
      <x:c r="P3379" s="15" t="str">
        <x:v>Not stated in reviewed card</x:v>
      </x:c>
      <x:c r="Q3379" s="15" t="str">
        <x:v>Advertised industrial unit with warehouse space, ancillary office accommodation.</x:v>
      </x:c>
      <x:c r="R337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79" s="15" t="str">
        <x:v>https://www.zoopla.co.uk/to-rent/commercial/details/68549525/</x:v>
      </x:c>
      <x:c r="T3379" s="15" t="str"/>
      <x:c r="U3379" s="15" t="str"/>
      <x:c r="V3379" s="15" t="str">
        <x:v>London — Standalone premises — Croydon</x:v>
      </x:c>
      <x:c r="W3379" s="15" t="str">
        <x:v>Individual unit ≤15,000 sq ft</x:v>
      </x:c>
      <x:c r="X3379" s="13" t="n">
        <x:f>IF(N3379="Yes",L3379,0)</x:f>
        <x:v>18.67762420620097</x:v>
      </x:c>
      <x:c r="Y3379" s="14" t="n">
        <x:v>1</x:v>
      </x:c>
      <x:c r="Z3379" s="13" t="str">
        <x:v>Industrial / workshop / storage</x:v>
      </x:c>
    </x:row>
    <x:row r="3380" ht="88" customHeight="1">
      <x:c r="A3380" s="13" t="str">
        <x:v>SE2400</x:v>
      </x:c>
      <x:c r="B3380" s="15" t="str">
        <x:v>London</x:v>
      </x:c>
      <x:c r="C3380" s="15" t="str">
        <x:v>Dalston</x:v>
      </x:c>
      <x:c r="D3380" s="14"/>
      <x:c r="E3380" s="13" t="str">
        <x:v>Town</x:v>
      </x:c>
      <x:c r="F3380" s="15" t="str">
        <x:v>Standalone premises — Dalston</x:v>
      </x:c>
      <x:c r="G3380" s="15" t="str">
        <x:v>14-16 Shacklewell Lane, London, E8 2EZ</x:v>
      </x:c>
      <x:c r="H3380" s="13" t="str">
        <x:v>Current</x:v>
      </x:c>
      <x:c r="I3380" s="14" t="n">
        <x:v>5959</x:v>
      </x:c>
      <x:c r="J3380" s="13" t="str">
        <x:f>IF(AND(ISNUMBER(I3380),I3380&gt;0),IF(I3380&lt;=1000,"1–1,000",IF(I3380&lt;=2500,"1,001–2,500",IF(I3380&lt;=5000,"2,501–5,000",IF(I3380&lt;=10000,"5,001–10,000","10,001–15,000")))),"5,001–10,000")</x:f>
        <x:v>5,001–10,000</x:v>
      </x:c>
      <x:c r="K3380" s="16" t="n">
        <x:v>129996</x:v>
      </x:c>
      <x:c r="L3380" s="43" t="n">
        <x:f>IF(AND(ISNUMBER(I3380),I3380&gt;0,ISNUMBER(K3380),K3380&gt;0),K3380/I3380,"n.a.")</x:f>
        <x:v>21.815069642557475</x:v>
      </x:c>
      <x:c r="M3380" s="43"/>
      <x:c r="N3380" s="13" t="str">
        <x:v>Yes</x:v>
      </x:c>
      <x:c r="O3380" s="15" t="str">
        <x:v>Not stated in reviewed card</x:v>
      </x:c>
      <x:c r="P3380" s="15" t="str">
        <x:v>Not stated in reviewed card</x:v>
      </x:c>
      <x:c r="Q3380" s="15" t="str">
        <x:v>Advertised industrial unit with warehouse space, ancillary office accommodation.</x:v>
      </x:c>
      <x:c r="R338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380" s="15" t="str">
        <x:v>https://www.zoopla.co.uk/to-rent/commercial/details/74429272/</x:v>
      </x:c>
      <x:c r="T3380" s="15" t="str">
        <x:v>https://www.rightmove.co.uk/properties/778486980036353#/?channel=COM_LET</x:v>
      </x:c>
      <x:c r="U3380" s="15" t="str"/>
      <x:c r="V3380" s="15" t="str">
        <x:v>London — Standalone premises — Dalston</x:v>
      </x:c>
      <x:c r="W3380" s="15" t="str">
        <x:v>Individual unit ≤15,000 sq ft</x:v>
      </x:c>
      <x:c r="X3380" s="13" t="n">
        <x:f>IF(N3380="Yes",L3380,0)</x:f>
        <x:v>21.815069642557475</x:v>
      </x:c>
      <x:c r="Y3380" s="14" t="n">
        <x:v>1</x:v>
      </x:c>
      <x:c r="Z3380" s="13" t="str">
        <x:v>Industrial / workshop / storage</x:v>
      </x:c>
    </x:row>
    <x:row r="3381" ht="88" customHeight="1">
      <x:c r="A3381" s="13" t="str">
        <x:v>SE2401</x:v>
      </x:c>
      <x:c r="B3381" s="15" t="str">
        <x:v>London</x:v>
      </x:c>
      <x:c r="C3381" s="15" t="str">
        <x:v>Deptford</x:v>
      </x:c>
      <x:c r="D3381" s="14"/>
      <x:c r="E3381" s="13" t="str">
        <x:v>Town</x:v>
      </x:c>
      <x:c r="F3381" s="15" t="str">
        <x:v>Standalone premises — Deptford</x:v>
      </x:c>
      <x:c r="G3381" s="15" t="str">
        <x:v>39 Brookmill Road, Deptford, London SE8</x:v>
      </x:c>
      <x:c r="H3381" s="13" t="str">
        <x:v>Current</x:v>
      </x:c>
      <x:c r="I3381" s="14" t="n">
        <x:v>472</x:v>
      </x:c>
      <x:c r="J3381" s="13" t="str">
        <x:f>IF(AND(ISNUMBER(I3381),I3381&gt;0),IF(I3381&lt;=1000,"1–1,000",IF(I3381&lt;=2500,"1,001–2,500",IF(I3381&lt;=5000,"2,501–5,000",IF(I3381&lt;=10000,"5,001–10,000","10,001–15,000")))),"1–1,000")</x:f>
        <x:v>1–1,000</x:v>
      </x:c>
      <x:c r="K3381" s="16" t="n">
        <x:v>15000</x:v>
      </x:c>
      <x:c r="L3381" s="43" t="n">
        <x:f>IF(AND(ISNUMBER(I3381),I3381&gt;0,ISNUMBER(K3381),K3381&gt;0),K3381/I3381,"n.a.")</x:f>
        <x:v>31.779661016949152</x:v>
      </x:c>
      <x:c r="M3381" s="43"/>
      <x:c r="N3381" s="13" t="str">
        <x:v>No</x:v>
      </x:c>
      <x:c r="O3381" s="15" t="str">
        <x:v>Not stated in reviewed card</x:v>
      </x:c>
      <x:c r="P3381" s="15" t="str">
        <x:v>one booths, outdoor</x:v>
      </x:c>
      <x:c r="Q3381" s="15" t="str">
        <x:v>Advertised industrial unit with parking.</x:v>
      </x:c>
      <x:c r="R3381"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381" s="15" t="str">
        <x:v>https://www.zoopla.co.uk/to-rent/commercial/details/71853300/</x:v>
      </x:c>
      <x:c r="T3381" s="15" t="str">
        <x:v>https://www.rightmove.co.uk/properties/770134514410944#/?channel=COM_LET</x:v>
      </x:c>
      <x:c r="U3381" s="15" t="str"/>
      <x:c r="V3381" s="15" t="str">
        <x:v>London — Standalone premises — Deptford</x:v>
      </x:c>
      <x:c r="W3381" s="15" t="str">
        <x:v>Individual unit ≤15,000 sq ft</x:v>
      </x:c>
      <x:c r="X3381" s="13" t="n">
        <x:f>IF(N3381="Yes",L3381,0)</x:f>
        <x:v>0</x:v>
      </x:c>
      <x:c r="Y3381" s="14" t="n">
        <x:v>1</x:v>
      </x:c>
      <x:c r="Z3381" s="13" t="str">
        <x:v>Industrial / workshop / storage</x:v>
      </x:c>
    </x:row>
    <x:row r="3382" ht="62" customHeight="1">
      <x:c r="A3382" s="13" t="str">
        <x:v>SE2402</x:v>
      </x:c>
      <x:c r="B3382" s="15" t="str">
        <x:v>London</x:v>
      </x:c>
      <x:c r="C3382" s="15" t="str">
        <x:v>Deptford</x:v>
      </x:c>
      <x:c r="D3382" s="14"/>
      <x:c r="E3382" s="13" t="str">
        <x:v>Town</x:v>
      </x:c>
      <x:c r="F3382" s="15" t="str">
        <x:v>Standalone premises — Deptford</x:v>
      </x:c>
      <x:c r="G3382" s="15" t="str">
        <x:v>Borthwick Street, London, SE8</x:v>
      </x:c>
      <x:c r="H3382" s="13" t="str">
        <x:v>Current</x:v>
      </x:c>
      <x:c r="I3382" s="14" t="n">
        <x:v>2251</x:v>
      </x:c>
      <x:c r="J3382" s="13" t="str">
        <x:f>IF(AND(ISNUMBER(I3382),I3382&gt;0),IF(I3382&lt;=1000,"1–1,000",IF(I3382&lt;=2500,"1,001–2,500",IF(I3382&lt;=5000,"2,501–5,000",IF(I3382&lt;=10000,"5,001–10,000","10,001–15,000")))),"1,001–2,500")</x:f>
        <x:v>1,001–2,500</x:v>
      </x:c>
      <x:c r="K3382" s="16" t="n">
        <x:v>49992</x:v>
      </x:c>
      <x:c r="L3382" s="43" t="n">
        <x:f>IF(AND(ISNUMBER(I3382),I3382&gt;0,ISNUMBER(K3382),K3382&gt;0),K3382/I3382,"n.a.")</x:f>
        <x:v>22.20879609062639</x:v>
      </x:c>
      <x:c r="M3382" s="43"/>
      <x:c r="N3382" s="13" t="str">
        <x:v>Yes</x:v>
      </x:c>
      <x:c r="O3382" s="15" t="str">
        <x:v>Not stated in reviewed card</x:v>
      </x:c>
      <x:c r="P3382" s="15" t="str">
        <x:v>Not stated in reviewed card</x:v>
      </x:c>
      <x:c r="Q3382" s="15" t="str">
        <x:v>Advertised commercial storage/workshop premises with warehouse space, ancillary office accommodation, mezzanine.</x:v>
      </x:c>
      <x:c r="R338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82" s="15" t="str">
        <x:v>https://www.rightmove.co.uk/properties/91319991#/?channel=COM_LET</x:v>
      </x:c>
      <x:c r="T3382" s="15" t="str"/>
      <x:c r="U3382" s="15" t="str"/>
      <x:c r="V3382" s="15" t="str">
        <x:v>London — Standalone premises — Deptford</x:v>
      </x:c>
      <x:c r="W3382" s="15" t="str">
        <x:v>Individual unit ≤15,000 sq ft</x:v>
      </x:c>
      <x:c r="X3382" s="13" t="n">
        <x:f>IF(N3382="Yes",L3382,0)</x:f>
        <x:v>22.20879609062639</x:v>
      </x:c>
      <x:c r="Y3382" s="14" t="n">
        <x:v>1</x:v>
      </x:c>
      <x:c r="Z3382" s="13" t="str">
        <x:v>Industrial / workshop / storage</x:v>
      </x:c>
    </x:row>
    <x:row r="3383" ht="75" customHeight="1">
      <x:c r="A3383" s="13" t="str">
        <x:v>SE2403</x:v>
      </x:c>
      <x:c r="B3383" s="15" t="str">
        <x:v>London</x:v>
      </x:c>
      <x:c r="C3383" s="15" t="str">
        <x:v>Deptford</x:v>
      </x:c>
      <x:c r="D3383" s="14"/>
      <x:c r="E3383" s="13" t="str">
        <x:v>Town</x:v>
      </x:c>
      <x:c r="F3383" s="15" t="str">
        <x:v>Standalone premises — Deptford</x:v>
      </x:c>
      <x:c r="G3383" s="15" t="str">
        <x:v>McWilliam, 1 Deptford Church Street, London, SE8 4RX</x:v>
      </x:c>
      <x:c r="H3383" s="13" t="str">
        <x:v>Current</x:v>
      </x:c>
      <x:c r="I3383" s="14" t="n">
        <x:v>5328</x:v>
      </x:c>
      <x:c r="J3383" s="13" t="str">
        <x:f>IF(AND(ISNUMBER(I3383),I3383&gt;0),IF(I3383&lt;=1000,"1–1,000",IF(I3383&lt;=2500,"1,001–2,500",IF(I3383&lt;=5000,"2,501–5,000",IF(I3383&lt;=10000,"5,001–10,000","10,001–15,000")))),"5,001–10,000")</x:f>
        <x:v>5,001–10,000</x:v>
      </x:c>
      <x:c r="K3383" s="16" t="n">
        <x:v>53280</x:v>
      </x:c>
      <x:c r="L3383" s="43" t="n">
        <x:f>IF(AND(ISNUMBER(I3383),I3383&gt;0,ISNUMBER(K3383),K3383&gt;0),K3383/I3383,"n.a.")</x:f>
        <x:v>10</x:v>
      </x:c>
      <x:c r="M3383" s="43"/>
      <x:c r="N3383" s="13" t="str">
        <x:v>Yes</x:v>
      </x:c>
      <x:c r="O3383" s="15" t="str">
        <x:v>Not stated in reviewed card</x:v>
      </x:c>
      <x:c r="P3383" s="15" t="str">
        <x:v>Not stated in reviewed card</x:v>
      </x:c>
      <x:c r="Q3383" s="15" t="str">
        <x:v>Advertised industrial unit with warehouse space, workshop space.</x:v>
      </x:c>
      <x:c r="R338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83" s="15" t="str">
        <x:v>https://www.zoopla.co.uk/to-rent/commercial/details/69449781/</x:v>
      </x:c>
      <x:c r="T3383" s="15" t="str">
        <x:v>https://www.rightmove.co.uk/properties/158335514#/?channel=COM_LET</x:v>
      </x:c>
      <x:c r="U3383" s="15" t="str"/>
      <x:c r="V3383" s="15" t="str">
        <x:v>London — Standalone premises — Deptford</x:v>
      </x:c>
      <x:c r="W3383" s="15" t="str">
        <x:v>Individual unit ≤15,000 sq ft</x:v>
      </x:c>
      <x:c r="X3383" s="13" t="n">
        <x:f>IF(N3383="Yes",L3383,0)</x:f>
        <x:v>10</x:v>
      </x:c>
      <x:c r="Y3383" s="14" t="n">
        <x:v>1</x:v>
      </x:c>
      <x:c r="Z3383" s="13" t="str">
        <x:v>Industrial / workshop / storage</x:v>
      </x:c>
    </x:row>
    <x:row r="3384" ht="62" customHeight="1">
      <x:c r="A3384" s="13" t="str">
        <x:v>SE2404</x:v>
      </x:c>
      <x:c r="B3384" s="15" t="str">
        <x:v>London</x:v>
      </x:c>
      <x:c r="C3384" s="15" t="str">
        <x:v>Deptford</x:v>
      </x:c>
      <x:c r="D3384" s="14"/>
      <x:c r="E3384" s="13" t="str">
        <x:v>Town</x:v>
      </x:c>
      <x:c r="F3384" s="15" t="str">
        <x:v>Standalone premises — Deptford</x:v>
      </x:c>
      <x:c r="G3384" s="15" t="str">
        <x:v>Unit 2, Blackhorse Road, London SE8</x:v>
      </x:c>
      <x:c r="H3384" s="13" t="str">
        <x:v>Current</x:v>
      </x:c>
      <x:c r="I3384" s="14" t="n">
        <x:v>11391</x:v>
      </x:c>
      <x:c r="J3384" s="13" t="str">
        <x:f>IF(AND(ISNUMBER(I3384),I3384&gt;0),IF(I3384&lt;=1000,"1–1,000",IF(I3384&lt;=2500,"1,001–2,500",IF(I3384&lt;=5000,"2,501–5,000",IF(I3384&lt;=10000,"5,001–10,000","10,001–15,000")))),"10,001–15,000")</x:f>
        <x:v>10,001–15,000</x:v>
      </x:c>
      <x:c r="K3384" s="16" t="n">
        <x:v>341736</x:v>
      </x:c>
      <x:c r="L3384" s="43" t="n">
        <x:f>IF(AND(ISNUMBER(I3384),I3384&gt;0,ISNUMBER(K3384),K3384&gt;0),K3384/I3384,"n.a.")</x:f>
        <x:v>30.000526731630234</x:v>
      </x:c>
      <x:c r="M3384" s="43"/>
      <x:c r="N3384" s="13" t="str">
        <x:v>Yes</x:v>
      </x:c>
      <x:c r="O3384" s="15" t="str">
        <x:v>Not stated in reviewed card</x:v>
      </x:c>
      <x:c r="P3384" s="15" t="str">
        <x:v>Not stated in reviewed card</x:v>
      </x:c>
      <x:c r="Q3384" s="15" t="str">
        <x:v>Advertised industrial unit with warehouse space.</x:v>
      </x:c>
      <x:c r="R338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84" s="15" t="str">
        <x:v>https://www.zoopla.co.uk/to-rent/commercial/details/70859959/</x:v>
      </x:c>
      <x:c r="T3384" s="15" t="str"/>
      <x:c r="U3384" s="15" t="str"/>
      <x:c r="V3384" s="15" t="str">
        <x:v>London — Standalone premises — Deptford</x:v>
      </x:c>
      <x:c r="W3384" s="15" t="str">
        <x:v>Individual unit ≤15,000 sq ft</x:v>
      </x:c>
      <x:c r="X3384" s="13" t="n">
        <x:f>IF(N3384="Yes",L3384,0)</x:f>
        <x:v>30.000526731630234</x:v>
      </x:c>
      <x:c r="Y3384" s="14" t="n">
        <x:v>1</x:v>
      </x:c>
      <x:c r="Z3384" s="13" t="str">
        <x:v>Industrial / workshop / storage</x:v>
      </x:c>
    </x:row>
    <x:row r="3385" ht="75" customHeight="1">
      <x:c r="A3385" s="13" t="str">
        <x:v>SE2405</x:v>
      </x:c>
      <x:c r="B3385" s="15" t="str">
        <x:v>London</x:v>
      </x:c>
      <x:c r="C3385" s="15" t="str">
        <x:v>Deptford</x:v>
      </x:c>
      <x:c r="D3385" s="14"/>
      <x:c r="E3385" s="13" t="str">
        <x:v>Town</x:v>
      </x:c>
      <x:c r="F3385" s="15" t="str">
        <x:v>Standalone premises — Deptford</x:v>
      </x:c>
      <x:c r="G3385" s="15" t="str">
        <x:v>Unit 7, Blackhorse Road, London SE8</x:v>
      </x:c>
      <x:c r="H3385" s="13" t="str">
        <x:v>Uncertain</x:v>
      </x:c>
      <x:c r="I3385" s="14" t="n">
        <x:v>11617</x:v>
      </x:c>
      <x:c r="J3385" s="13" t="str">
        <x:f>IF(AND(ISNUMBER(I3385),I3385&gt;0),IF(I3385&lt;=1000,"1–1,000",IF(I3385&lt;=2500,"1,001–2,500",IF(I3385&lt;=5000,"2,501–5,000",IF(I3385&lt;=10000,"5,001–10,000","10,001–15,000")))),"10,001–15,000")</x:f>
        <x:v>10,001–15,000</x:v>
      </x:c>
      <x:c r="K3385" s="16" t="n">
        <x:v>348516</x:v>
      </x:c>
      <x:c r="L3385" s="43" t="n">
        <x:f>IF(AND(ISNUMBER(I3385),I3385&gt;0,ISNUMBER(K3385),K3385&gt;0),K3385/I3385,"n.a.")</x:f>
        <x:v>30.000516484462427</x:v>
      </x:c>
      <x:c r="M3385" s="43"/>
      <x:c r="N3385" s="13" t="str">
        <x:v>No</x:v>
      </x:c>
      <x:c r="O3385" s="15" t="str">
        <x:v>Not stated in reviewed card</x:v>
      </x:c>
      <x:c r="P3385" s="15" t="str">
        <x:v>Not stated in reviewed card</x:v>
      </x:c>
      <x:c r="Q3385" s="15" t="str">
        <x:v>Advertised industrial unit with warehouse space, refurbished specification.</x:v>
      </x:c>
      <x:c r="R3385"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85" s="15" t="str">
        <x:v>https://www.zoopla.co.uk/to-rent/commercial/details/69636516/</x:v>
      </x:c>
      <x:c r="T3385" s="15" t="str"/>
      <x:c r="U3385" s="15" t="str"/>
      <x:c r="V3385" s="15" t="str">
        <x:v>London — Standalone premises — Deptford</x:v>
      </x:c>
      <x:c r="W3385" s="15" t="str">
        <x:v>Individual unit ≤15,000 sq ft</x:v>
      </x:c>
      <x:c r="X3385" s="13" t="n">
        <x:f>IF(N3385="Yes",L3385,0)</x:f>
        <x:v>0</x:v>
      </x:c>
      <x:c r="Y3385" s="14" t="n">
        <x:v>1</x:v>
      </x:c>
      <x:c r="Z3385" s="13" t="str">
        <x:v>Industrial / workshop / storage</x:v>
      </x:c>
    </x:row>
    <x:row r="3386" ht="88" customHeight="1">
      <x:c r="A3386" s="13" t="str">
        <x:v>SE2406</x:v>
      </x:c>
      <x:c r="B3386" s="15" t="str">
        <x:v>London</x:v>
      </x:c>
      <x:c r="C3386" s="15" t="str">
        <x:v>Deptford</x:v>
      </x:c>
      <x:c r="D3386" s="14"/>
      <x:c r="E3386" s="13" t="str">
        <x:v>Town</x:v>
      </x:c>
      <x:c r="F3386" s="15" t="str">
        <x:v>Standalone premises — Deptford</x:v>
      </x:c>
      <x:c r="G3386" s="15" t="str">
        <x:v>Unit 9 SEGRO Park Deptford, Blackhorse Road, London SE8</x:v>
      </x:c>
      <x:c r="H3386" s="13" t="str">
        <x:v>Uncertain</x:v>
      </x:c>
      <x:c r="I3386" s="14" t="n">
        <x:v>11102</x:v>
      </x:c>
      <x:c r="J3386" s="13" t="str">
        <x:f>IF(AND(ISNUMBER(I3386),I3386&gt;0),IF(I3386&lt;=1000,"1–1,000",IF(I3386&lt;=2500,"1,001–2,500",IF(I3386&lt;=5000,"2,501–5,000",IF(I3386&lt;=10000,"5,001–10,000","10,001–15,000")))),"10,001–15,000")</x:f>
        <x:v>10,001–15,000</x:v>
      </x:c>
      <x:c r="K3386" s="16" t="n">
        <x:v>360816</x:v>
      </x:c>
      <x:c r="L3386" s="43" t="n">
        <x:f>IF(AND(ISNUMBER(I3386),I3386&gt;0,ISNUMBER(K3386),K3386&gt;0),K3386/I3386,"n.a.")</x:f>
        <x:v>32.50009007386056</x:v>
      </x:c>
      <x:c r="M3386" s="43"/>
      <x:c r="N3386" s="13" t="str">
        <x:v>No</x:v>
      </x:c>
      <x:c r="O3386" s="15" t="str">
        <x:v>eaves height</x:v>
      </x:c>
      <x:c r="P3386" s="15" t="str">
        <x:v>loading door</x:v>
      </x:c>
      <x:c r="Q3386" s="15" t="str">
        <x:v>Advertised industrial unit with warehouse space, parking.</x:v>
      </x:c>
      <x:c r="R3386" s="15" t="str">
        <x:v>Uncertain 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86" s="15" t="str">
        <x:v>https://www.zoopla.co.uk/to-rent/commercial/details/68268016/</x:v>
      </x:c>
      <x:c r="T3386" s="15" t="str">
        <x:v>https://www.rightmove.co.uk/properties/773350811599617#/?channel=COM_LET</x:v>
      </x:c>
      <x:c r="U3386" s="15" t="str">
        <x:v>https://www.rightmove.co.uk/properties/152212007#/?channel=COM_LET</x:v>
      </x:c>
      <x:c r="V3386" s="15" t="str">
        <x:v>London — Standalone premises — Deptford</x:v>
      </x:c>
      <x:c r="W3386" s="15" t="str">
        <x:v>Individual unit ≤15,000 sq ft</x:v>
      </x:c>
      <x:c r="X3386" s="13" t="n">
        <x:f>IF(N3386="Yes",L3386,0)</x:f>
        <x:v>0</x:v>
      </x:c>
      <x:c r="Y3386" s="14" t="n">
        <x:v>1</x:v>
      </x:c>
      <x:c r="Z3386" s="13" t="str">
        <x:v>Industrial / workshop / storage</x:v>
      </x:c>
    </x:row>
    <x:row r="3387" ht="75" customHeight="1">
      <x:c r="A3387" s="13" t="str">
        <x:v>SE2407</x:v>
      </x:c>
      <x:c r="B3387" s="15" t="str">
        <x:v>London</x:v>
      </x:c>
      <x:c r="C3387" s="15" t="str">
        <x:v>Ealing</x:v>
      </x:c>
      <x:c r="D3387" s="14"/>
      <x:c r="E3387" s="13" t="str">
        <x:v>Town</x:v>
      </x:c>
      <x:c r="F3387" s="15" t="str">
        <x:v>Standalone premises — Ealing</x:v>
      </x:c>
      <x:c r="G3387" s="15" t="str">
        <x:v>Unit 1, Bloom Ealing, 145-147 Boston Road, Hanwell, W7 3SA</x:v>
      </x:c>
      <x:c r="H3387" s="13" t="str">
        <x:v>Uncertain</x:v>
      </x:c>
      <x:c r="I3387" s="14" t="n">
        <x:v>4691</x:v>
      </x:c>
      <x:c r="J3387" s="13" t="str">
        <x:f>IF(AND(ISNUMBER(I3387),I3387&gt;0),IF(I3387&lt;=1000,"1–1,000",IF(I3387&lt;=2500,"1,001–2,500",IF(I3387&lt;=5000,"2,501–5,000",IF(I3387&lt;=10000,"5,001–10,000","10,001–15,000")))),"2,501–5,000")</x:f>
        <x:v>2,501–5,000</x:v>
      </x:c>
      <x:c r="K3387" s="16"/>
      <x:c r="L3387" s="43" t="str">
        <x:f>IF(AND(ISNUMBER(I3387),I3387&gt;0,ISNUMBER(K3387),K3387&gt;0),K3387/I3387,"n.a.")</x:f>
        <x:v>n.a.</x:v>
      </x:c>
      <x:c r="M3387" s="43"/>
      <x:c r="N3387" s="13" t="str">
        <x:v>No</x:v>
      </x:c>
      <x:c r="O3387" s="15" t="str">
        <x:v>Not stated in reviewed card</x:v>
      </x:c>
      <x:c r="P3387" s="15" t="str">
        <x:v>Not stated in reviewed card</x:v>
      </x:c>
      <x:c r="Q3387" s="15" t="str">
        <x:v>Advertised commercial storage/workshop premises with warehouse space, trade counter use.</x:v>
      </x:c>
      <x:c r="R3387"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87" s="15" t="str">
        <x:v>https://www.zoopla.co.uk/to-rent/commercial/details/74000742/</x:v>
      </x:c>
      <x:c r="T3387" s="15" t="str">
        <x:v>https://www.rightmove.co.uk/properties/773399404624785#/?channel=COM_LET</x:v>
      </x:c>
      <x:c r="U3387" s="15" t="str"/>
      <x:c r="V3387" s="15" t="str">
        <x:v>London — Standalone premises — Ealing</x:v>
      </x:c>
      <x:c r="W3387" s="15" t="str">
        <x:v>Individual unit ≤15,000 sq ft</x:v>
      </x:c>
      <x:c r="X3387" s="13" t="n">
        <x:f>IF(N3387="Yes",L3387,0)</x:f>
        <x:v>0</x:v>
      </x:c>
      <x:c r="Y3387" s="14" t="n">
        <x:v>1</x:v>
      </x:c>
      <x:c r="Z3387" s="13" t="str">
        <x:v>Industrial / workshop / storage</x:v>
      </x:c>
    </x:row>
    <x:row r="3388" ht="75" customHeight="1">
      <x:c r="A3388" s="13" t="str">
        <x:v>SE2408</x:v>
      </x:c>
      <x:c r="B3388" s="15" t="str">
        <x:v>London</x:v>
      </x:c>
      <x:c r="C3388" s="15" t="str">
        <x:v>Ealing</x:v>
      </x:c>
      <x:c r="D3388" s="14"/>
      <x:c r="E3388" s="13" t="str">
        <x:v>Town</x:v>
      </x:c>
      <x:c r="F3388" s="15" t="str">
        <x:v>Standalone premises — Ealing</x:v>
      </x:c>
      <x:c r="G3388" s="15" t="str">
        <x:v>Unit 3, Bloom Ealing, 145-147 Boston Road, Hanwell, W7 3SA</x:v>
      </x:c>
      <x:c r="H3388" s="13" t="str">
        <x:v>Uncertain</x:v>
      </x:c>
      <x:c r="I3388" s="14" t="n">
        <x:v>11975</x:v>
      </x:c>
      <x:c r="J3388" s="13" t="str">
        <x:f>IF(AND(ISNUMBER(I3388),I3388&gt;0),IF(I3388&lt;=1000,"1–1,000",IF(I3388&lt;=2500,"1,001–2,500",IF(I3388&lt;=5000,"2,501–5,000",IF(I3388&lt;=10000,"5,001–10,000","10,001–15,000")))),"10,001–15,000")</x:f>
        <x:v>10,001–15,000</x:v>
      </x:c>
      <x:c r="K3388" s="16"/>
      <x:c r="L3388" s="43" t="str">
        <x:f>IF(AND(ISNUMBER(I3388),I3388&gt;0,ISNUMBER(K3388),K3388&gt;0),K3388/I3388,"n.a.")</x:f>
        <x:v>n.a.</x:v>
      </x:c>
      <x:c r="M3388" s="43"/>
      <x:c r="N3388" s="13" t="str">
        <x:v>No</x:v>
      </x:c>
      <x:c r="O3388" s="15" t="str">
        <x:v>Not stated in reviewed card</x:v>
      </x:c>
      <x:c r="P3388" s="15" t="str">
        <x:v>Not stated in reviewed card</x:v>
      </x:c>
      <x:c r="Q3388" s="15" t="str">
        <x:v>Advertised commercial storage/workshop premises with warehouse space, trade counter use.</x:v>
      </x:c>
      <x:c r="R3388"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88" s="15" t="str">
        <x:v>https://www.zoopla.co.uk/to-rent/commercial/details/74000954/</x:v>
      </x:c>
      <x:c r="T3388" s="15" t="str">
        <x:v>https://www.rightmove.co.uk/properties/773403043172081#/?channel=COM_LET</x:v>
      </x:c>
      <x:c r="U3388" s="15" t="str"/>
      <x:c r="V3388" s="15" t="str">
        <x:v>London — Standalone premises — Ealing</x:v>
      </x:c>
      <x:c r="W3388" s="15" t="str">
        <x:v>Individual unit ≤15,000 sq ft</x:v>
      </x:c>
      <x:c r="X3388" s="13" t="n">
        <x:f>IF(N3388="Yes",L3388,0)</x:f>
        <x:v>0</x:v>
      </x:c>
      <x:c r="Y3388" s="14" t="n">
        <x:v>1</x:v>
      </x:c>
      <x:c r="Z3388" s="13" t="str">
        <x:v>Industrial / workshop / storage</x:v>
      </x:c>
    </x:row>
    <x:row r="3389" ht="75" customHeight="1">
      <x:c r="A3389" s="13" t="str">
        <x:v>SE2409</x:v>
      </x:c>
      <x:c r="B3389" s="15" t="str">
        <x:v>London</x:v>
      </x:c>
      <x:c r="C3389" s="15" t="str">
        <x:v>Ealing</x:v>
      </x:c>
      <x:c r="D3389" s="14"/>
      <x:c r="E3389" s="13" t="str">
        <x:v>Town</x:v>
      </x:c>
      <x:c r="F3389" s="15" t="str">
        <x:v>Standalone premises — Ealing</x:v>
      </x:c>
      <x:c r="G3389" s="15" t="str">
        <x:v>Unit 4, Bloom Ealing, 145-147 Boston Road, Hanwell, W7 3SA</x:v>
      </x:c>
      <x:c r="H3389" s="13" t="str">
        <x:v>Uncertain</x:v>
      </x:c>
      <x:c r="I3389" s="14" t="n">
        <x:v>9875</x:v>
      </x:c>
      <x:c r="J3389" s="13" t="str">
        <x:f>IF(AND(ISNUMBER(I3389),I3389&gt;0),IF(I3389&lt;=1000,"1–1,000",IF(I3389&lt;=2500,"1,001–2,500",IF(I3389&lt;=5000,"2,501–5,000",IF(I3389&lt;=10000,"5,001–10,000","10,001–15,000")))),"5,001–10,000")</x:f>
        <x:v>5,001–10,000</x:v>
      </x:c>
      <x:c r="K3389" s="16"/>
      <x:c r="L3389" s="43" t="str">
        <x:f>IF(AND(ISNUMBER(I3389),I3389&gt;0,ISNUMBER(K3389),K3389&gt;0),K3389/I3389,"n.a.")</x:f>
        <x:v>n.a.</x:v>
      </x:c>
      <x:c r="M3389" s="43"/>
      <x:c r="N3389" s="13" t="str">
        <x:v>No</x:v>
      </x:c>
      <x:c r="O3389" s="15" t="str">
        <x:v>Not stated in reviewed card</x:v>
      </x:c>
      <x:c r="P3389" s="15" t="str">
        <x:v>Not stated in reviewed card</x:v>
      </x:c>
      <x:c r="Q3389" s="15" t="str">
        <x:v>Advertised commercial storage/workshop premises with warehouse space, trade counter use.</x:v>
      </x:c>
      <x:c r="R3389"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89" s="15" t="str">
        <x:v>https://www.zoopla.co.uk/to-rent/commercial/details/74001044/</x:v>
      </x:c>
      <x:c r="T3389" s="15" t="str">
        <x:v>https://www.rightmove.co.uk/properties/773403053754688#/?channel=COM_LET</x:v>
      </x:c>
      <x:c r="U3389" s="15" t="str"/>
      <x:c r="V3389" s="15" t="str">
        <x:v>London — Standalone premises — Ealing</x:v>
      </x:c>
      <x:c r="W3389" s="15" t="str">
        <x:v>Individual unit ≤15,000 sq ft</x:v>
      </x:c>
      <x:c r="X3389" s="13" t="n">
        <x:f>IF(N3389="Yes",L3389,0)</x:f>
        <x:v>0</x:v>
      </x:c>
      <x:c r="Y3389" s="14" t="n">
        <x:v>1</x:v>
      </x:c>
      <x:c r="Z3389" s="13" t="str">
        <x:v>Industrial / workshop / storage</x:v>
      </x:c>
    </x:row>
    <x:row r="3390" ht="62" customHeight="1">
      <x:c r="A3390" s="13" t="str">
        <x:v>SE2410</x:v>
      </x:c>
      <x:c r="B3390" s="15" t="str">
        <x:v>London</x:v>
      </x:c>
      <x:c r="C3390" s="15" t="str">
        <x:v>Earlsfield</x:v>
      </x:c>
      <x:c r="D3390" s="14"/>
      <x:c r="E3390" s="13" t="str">
        <x:v>Town</x:v>
      </x:c>
      <x:c r="F3390" s="15" t="str">
        <x:v>Standalone premises — Earlsfield</x:v>
      </x:c>
      <x:c r="G3390" s="15" t="str">
        <x:v>Unit 11, Falcon Court, Earlsfield, SW17 0JH</x:v>
      </x:c>
      <x:c r="H3390" s="13" t="str">
        <x:v>Current</x:v>
      </x:c>
      <x:c r="I3390" s="14" t="n">
        <x:v>2539</x:v>
      </x:c>
      <x:c r="J3390" s="13" t="str">
        <x:f>IF(AND(ISNUMBER(I3390),I3390&gt;0),IF(I3390&lt;=1000,"1–1,000",IF(I3390&lt;=2500,"1,001–2,500",IF(I3390&lt;=5000,"2,501–5,000",IF(I3390&lt;=10000,"5,001–10,000","10,001–15,000")))),"2,501–5,000")</x:f>
        <x:v>2,501–5,000</x:v>
      </x:c>
      <x:c r="K3390" s="16"/>
      <x:c r="L3390" s="43" t="str">
        <x:f>IF(AND(ISNUMBER(I3390),I3390&gt;0,ISNUMBER(K3390),K3390&gt;0),K3390/I3390,"n.a.")</x:f>
        <x:v>n.a.</x:v>
      </x:c>
      <x:c r="M3390" s="43"/>
      <x:c r="N3390" s="13" t="str">
        <x:v>No</x:v>
      </x:c>
      <x:c r="O3390" s="15" t="str">
        <x:v>Not stated in reviewed card</x:v>
      </x:c>
      <x:c r="P3390" s="15" t="str">
        <x:v>Not stated in reviewed card</x:v>
      </x:c>
      <x:c r="Q3390" s="15" t="str">
        <x:v>Advertised commercial storage/workshop premises with parking, secure/gated access.</x:v>
      </x:c>
      <x:c r="R339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90" s="15" t="str">
        <x:v>https://www.rightmove.co.uk/properties/773385842421808#/?channel=COM_LET</x:v>
      </x:c>
      <x:c r="T3390" s="15" t="str"/>
      <x:c r="U3390" s="15" t="str"/>
      <x:c r="V3390" s="15" t="str">
        <x:v>London — Standalone premises — Earlsfield</x:v>
      </x:c>
      <x:c r="W3390" s="15" t="str">
        <x:v>Individual unit ≤15,000 sq ft</x:v>
      </x:c>
      <x:c r="X3390" s="13" t="n">
        <x:f>IF(N3390="Yes",L3390,0)</x:f>
        <x:v>0</x:v>
      </x:c>
      <x:c r="Y3390" s="14" t="n">
        <x:v>1</x:v>
      </x:c>
      <x:c r="Z3390" s="13" t="str">
        <x:v>Industrial / workshop / storage</x:v>
      </x:c>
    </x:row>
    <x:row r="3391" ht="75" customHeight="1">
      <x:c r="A3391" s="13" t="str">
        <x:v>SE2411</x:v>
      </x:c>
      <x:c r="B3391" s="15" t="str">
        <x:v>London</x:v>
      </x:c>
      <x:c r="C3391" s="15" t="str">
        <x:v>Earlsfield</x:v>
      </x:c>
      <x:c r="D3391" s="14"/>
      <x:c r="E3391" s="13" t="str">
        <x:v>Town</x:v>
      </x:c>
      <x:c r="F3391" s="15" t="str">
        <x:v>Standalone premises — Earlsfield</x:v>
      </x:c>
      <x:c r="G3391" s="15" t="str">
        <x:v>Unit 9 Falcon Court, St. Martin's Way, London SW17, Earlsfield</x:v>
      </x:c>
      <x:c r="H3391" s="13" t="str">
        <x:v>Current</x:v>
      </x:c>
      <x:c r="I3391" s="14" t="n">
        <x:v>2264</x:v>
      </x:c>
      <x:c r="J3391" s="13" t="str">
        <x:f>IF(AND(ISNUMBER(I3391),I3391&gt;0),IF(I3391&lt;=1000,"1–1,000",IF(I3391&lt;=2500,"1,001–2,500",IF(I3391&lt;=5000,"2,501–5,000",IF(I3391&lt;=10000,"5,001–10,000","10,001–15,000")))),"1,001–2,500")</x:f>
        <x:v>1,001–2,500</x:v>
      </x:c>
      <x:c r="K3391" s="16" t="n">
        <x:v>62256</x:v>
      </x:c>
      <x:c r="L3391" s="43" t="n">
        <x:f>IF(AND(ISNUMBER(I3391),I3391&gt;0,ISNUMBER(K3391),K3391&gt;0),K3391/I3391,"n.a.")</x:f>
        <x:v>27.498233215547703</x:v>
      </x:c>
      <x:c r="M3391" s="43"/>
      <x:c r="N3391" s="13" t="str">
        <x:v>Yes</x:v>
      </x:c>
      <x:c r="O3391" s="15" t="str">
        <x:v>Not stated in reviewed card</x:v>
      </x:c>
      <x:c r="P3391" s="15" t="str">
        <x:v>Not stated in reviewed card</x:v>
      </x:c>
      <x:c r="Q3391" s="15" t="str">
        <x:v>Advertised commercial storage/workshop premises with warehouse space, ancillary office accommodation, parking, secure/gated access.</x:v>
      </x:c>
      <x:c r="R339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1" s="15" t="str">
        <x:v>https://www.zoopla.co.uk/to-rent/commercial/details/65837972/</x:v>
      </x:c>
      <x:c r="T3391" s="15" t="str">
        <x:v>https://www.rightmove.co.uk/properties/745869285198417#/?channel=COM_LET</x:v>
      </x:c>
      <x:c r="U3391" s="15" t="str"/>
      <x:c r="V3391" s="15" t="str">
        <x:v>London — Standalone premises — Earlsfield</x:v>
      </x:c>
      <x:c r="W3391" s="15" t="str">
        <x:v>Individual unit ≤15,000 sq ft</x:v>
      </x:c>
      <x:c r="X3391" s="13" t="n">
        <x:f>IF(N3391="Yes",L3391,0)</x:f>
        <x:v>27.498233215547703</x:v>
      </x:c>
      <x:c r="Y3391" s="14" t="n">
        <x:v>1</x:v>
      </x:c>
      <x:c r="Z3391" s="13" t="str">
        <x:v>Industrial / workshop / storage</x:v>
      </x:c>
    </x:row>
    <x:row r="3392" ht="62" customHeight="1">
      <x:c r="A3392" s="13" t="str">
        <x:v>SE2412</x:v>
      </x:c>
      <x:c r="B3392" s="15" t="str">
        <x:v>London</x:v>
      </x:c>
      <x:c r="C3392" s="15" t="str">
        <x:v>Earlsfield</x:v>
      </x:c>
      <x:c r="D3392" s="14"/>
      <x:c r="E3392" s="13" t="str">
        <x:v>Town</x:v>
      </x:c>
      <x:c r="F3392" s="15" t="str">
        <x:v>Standalone premises — Earlsfield</x:v>
      </x:c>
      <x:c r="G3392" s="15" t="str">
        <x:v>Wandle Quarter, Penwith Road, Earlsfield, Greater London, SW18</x:v>
      </x:c>
      <x:c r="H3392" s="13" t="str">
        <x:v>Current</x:v>
      </x:c>
      <x:c r="I3392" s="14" t="n">
        <x:v>8400</x:v>
      </x:c>
      <x:c r="J3392" s="13" t="str">
        <x:f>IF(AND(ISNUMBER(I3392),I3392&gt;0),IF(I3392&lt;=1000,"1–1,000",IF(I3392&lt;=2500,"1,001–2,500",IF(I3392&lt;=5000,"2,501–5,000",IF(I3392&lt;=10000,"5,001–10,000","10,001–15,000")))),"5,001–10,000")</x:f>
        <x:v>5,001–10,000</x:v>
      </x:c>
      <x:c r="K3392" s="16"/>
      <x:c r="L3392" s="43" t="str">
        <x:f>IF(AND(ISNUMBER(I3392),I3392&gt;0,ISNUMBER(K3392),K3392&gt;0),K3392/I3392,"n.a.")</x:f>
        <x:v>n.a.</x:v>
      </x:c>
      <x:c r="M3392" s="43"/>
      <x:c r="N3392" s="13" t="str">
        <x:v>No</x:v>
      </x:c>
      <x:c r="O3392" s="15" t="str">
        <x:v>Not stated in reviewed card</x:v>
      </x:c>
      <x:c r="P3392" s="15" t="str">
        <x:v>Not stated in reviewed card</x:v>
      </x:c>
      <x:c r="Q3392" s="15" t="str">
        <x:v>Advertised industrial unit. Card provides limited specification.</x:v>
      </x:c>
      <x:c r="R339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392" s="15" t="str">
        <x:v>https://www.rightmove.co.uk/properties/760896725469105#/?channel=COM_LET</x:v>
      </x:c>
      <x:c r="T3392" s="15" t="str"/>
      <x:c r="U3392" s="15" t="str"/>
      <x:c r="V3392" s="15" t="str">
        <x:v>London — Standalone premises — Earlsfield</x:v>
      </x:c>
      <x:c r="W3392" s="15" t="str">
        <x:v>Individual unit ≤15,000 sq ft</x:v>
      </x:c>
      <x:c r="X3392" s="13" t="n">
        <x:f>IF(N3392="Yes",L3392,0)</x:f>
        <x:v>0</x:v>
      </x:c>
      <x:c r="Y3392" s="14" t="n">
        <x:v>1</x:v>
      </x:c>
      <x:c r="Z3392" s="13" t="str">
        <x:v>Industrial / workshop / storage</x:v>
      </x:c>
    </x:row>
    <x:row r="3393" ht="62" customHeight="1">
      <x:c r="A3393" s="13" t="str">
        <x:v>SE2413</x:v>
      </x:c>
      <x:c r="B3393" s="15" t="str">
        <x:v>London</x:v>
      </x:c>
      <x:c r="C3393" s="15" t="str">
        <x:v>Edmonton</x:v>
      </x:c>
      <x:c r="D3393" s="14"/>
      <x:c r="E3393" s="13" t="str">
        <x:v>Town</x:v>
      </x:c>
      <x:c r="F3393" s="15" t="str">
        <x:v>Standalone premises — Edmonton</x:v>
      </x:c>
      <x:c r="G3393" s="15" t="str">
        <x:v>Brettenham Road, Edmonton N18</x:v>
      </x:c>
      <x:c r="H3393" s="13" t="str">
        <x:v>Current</x:v>
      </x:c>
      <x:c r="I3393" s="14" t="n">
        <x:v>280</x:v>
      </x:c>
      <x:c r="J3393" s="13" t="str">
        <x:f>IF(AND(ISNUMBER(I3393),I3393&gt;0),IF(I3393&lt;=1000,"1–1,000",IF(I3393&lt;=2500,"1,001–2,500",IF(I3393&lt;=5000,"2,501–5,000",IF(I3393&lt;=10000,"5,001–10,000","10,001–15,000")))),"1–1,000")</x:f>
        <x:v>1–1,000</x:v>
      </x:c>
      <x:c r="K3393" s="16" t="n">
        <x:v>8400</x:v>
      </x:c>
      <x:c r="L3393" s="43" t="n">
        <x:f>IF(AND(ISNUMBER(I3393),I3393&gt;0,ISNUMBER(K3393),K3393&gt;0),K3393/I3393,"n.a.")</x:f>
        <x:v>30</x:v>
      </x:c>
      <x:c r="M3393" s="43"/>
      <x:c r="N3393" s="13" t="str">
        <x:v>Yes</x:v>
      </x:c>
      <x:c r="O3393" s="15" t="str">
        <x:v>Not stated in reviewed card</x:v>
      </x:c>
      <x:c r="P3393" s="15" t="str">
        <x:v>Not stated in reviewed card</x:v>
      </x:c>
      <x:c r="Q3393" s="15" t="str">
        <x:v>Advertised industrial unit. Card provides limited specification.</x:v>
      </x:c>
      <x:c r="R339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3" s="15" t="str">
        <x:v>https://www.zoopla.co.uk/to-rent/commercial/details/73980065/</x:v>
      </x:c>
      <x:c r="T3393" s="15" t="str"/>
      <x:c r="U3393" s="15" t="str"/>
      <x:c r="V3393" s="15" t="str">
        <x:v>London — Standalone premises — Edmonton</x:v>
      </x:c>
      <x:c r="W3393" s="15" t="str">
        <x:v>Individual unit ≤15,000 sq ft</x:v>
      </x:c>
      <x:c r="X3393" s="13" t="n">
        <x:f>IF(N3393="Yes",L3393,0)</x:f>
        <x:v>30</x:v>
      </x:c>
      <x:c r="Y3393" s="14" t="n">
        <x:v>1</x:v>
      </x:c>
      <x:c r="Z3393" s="13" t="str">
        <x:v>Industrial / workshop / storage</x:v>
      </x:c>
    </x:row>
    <x:row r="3394" ht="62" customHeight="1">
      <x:c r="A3394" s="13" t="str">
        <x:v>SE2414</x:v>
      </x:c>
      <x:c r="B3394" s="15" t="str">
        <x:v>London</x:v>
      </x:c>
      <x:c r="C3394" s="15" t="str">
        <x:v>Edmonton</x:v>
      </x:c>
      <x:c r="D3394" s="14"/>
      <x:c r="E3394" s="13" t="str">
        <x:v>Town</x:v>
      </x:c>
      <x:c r="F3394" s="15" t="str">
        <x:v>Standalone premises — Edmonton</x:v>
      </x:c>
      <x:c r="G3394" s="15" t="str">
        <x:v>Brettenham Road, Edmonton N18</x:v>
      </x:c>
      <x:c r="H3394" s="13" t="str">
        <x:v>Current</x:v>
      </x:c>
      <x:c r="I3394" s="14" t="n">
        <x:v>482</x:v>
      </x:c>
      <x:c r="J3394" s="13" t="str">
        <x:f>IF(AND(ISNUMBER(I3394),I3394&gt;0),IF(I3394&lt;=1000,"1–1,000",IF(I3394&lt;=2500,"1,001–2,500",IF(I3394&lt;=5000,"2,501–5,000",IF(I3394&lt;=10000,"5,001–10,000","10,001–15,000")))),"1–1,000")</x:f>
        <x:v>1–1,000</x:v>
      </x:c>
      <x:c r="K3394" s="16" t="n">
        <x:v>14400</x:v>
      </x:c>
      <x:c r="L3394" s="43" t="n">
        <x:f>IF(AND(ISNUMBER(I3394),I3394&gt;0,ISNUMBER(K3394),K3394&gt;0),K3394/I3394,"n.a.")</x:f>
        <x:v>29.87551867219917</x:v>
      </x:c>
      <x:c r="M3394" s="43"/>
      <x:c r="N3394" s="13" t="str">
        <x:v>Yes</x:v>
      </x:c>
      <x:c r="O3394" s="15" t="str">
        <x:v>Not stated in reviewed card</x:v>
      </x:c>
      <x:c r="P3394" s="15" t="str">
        <x:v>Not stated in reviewed card</x:v>
      </x:c>
      <x:c r="Q3394" s="15" t="str">
        <x:v>Advertised industrial unit. Card provides limited specification.</x:v>
      </x:c>
      <x:c r="R339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4" s="15" t="str">
        <x:v>https://www.zoopla.co.uk/to-rent/commercial/details/73803244/</x:v>
      </x:c>
      <x:c r="T3394" s="15" t="str"/>
      <x:c r="U3394" s="15" t="str"/>
      <x:c r="V3394" s="15" t="str">
        <x:v>London — Standalone premises — Edmonton</x:v>
      </x:c>
      <x:c r="W3394" s="15" t="str">
        <x:v>Individual unit ≤15,000 sq ft</x:v>
      </x:c>
      <x:c r="X3394" s="13" t="n">
        <x:f>IF(N3394="Yes",L3394,0)</x:f>
        <x:v>29.87551867219917</x:v>
      </x:c>
      <x:c r="Y3394" s="14" t="n">
        <x:v>1</x:v>
      </x:c>
      <x:c r="Z3394" s="13" t="str">
        <x:v>Industrial / workshop / storage</x:v>
      </x:c>
    </x:row>
    <x:row r="3395" ht="75" customHeight="1">
      <x:c r="A3395" s="13" t="str">
        <x:v>SE2415</x:v>
      </x:c>
      <x:c r="B3395" s="15" t="str">
        <x:v>London</x:v>
      </x:c>
      <x:c r="C3395" s="15" t="str">
        <x:v>Edmonton</x:v>
      </x:c>
      <x:c r="D3395" s="14"/>
      <x:c r="E3395" s="13" t="str">
        <x:v>Town</x:v>
      </x:c>
      <x:c r="F3395" s="15" t="str">
        <x:v>Standalone premises — Edmonton</x:v>
      </x:c>
      <x:c r="G3395" s="15" t="str">
        <x:v>Commercial Road, Edmonton, Edmonton, London, N18 1TP</x:v>
      </x:c>
      <x:c r="H3395" s="13" t="str">
        <x:v>Current</x:v>
      </x:c>
      <x:c r="I3395" s="14" t="n">
        <x:v>2187</x:v>
      </x:c>
      <x:c r="J3395" s="13" t="str">
        <x:f>IF(AND(ISNUMBER(I3395),I3395&gt;0),IF(I3395&lt;=1000,"1–1,000",IF(I3395&lt;=2500,"1,001–2,500",IF(I3395&lt;=5000,"2,501–5,000",IF(I3395&lt;=10000,"5,001–10,000","10,001–15,000")))),"1,001–2,500")</x:f>
        <x:v>1,001–2,500</x:v>
      </x:c>
      <x:c r="K3395" s="16" t="n">
        <x:v>52500</x:v>
      </x:c>
      <x:c r="L3395" s="43" t="n">
        <x:f>IF(AND(ISNUMBER(I3395),I3395&gt;0,ISNUMBER(K3395),K3395&gt;0),K3395/I3395,"n.a.")</x:f>
        <x:v>24.005486968449933</x:v>
      </x:c>
      <x:c r="M3395" s="43"/>
      <x:c r="N3395" s="13" t="str">
        <x:v>Yes</x:v>
      </x:c>
      <x:c r="O3395" s="15" t="str">
        <x:v>eaves height under pitched roof; 5m eaves height under pitched roo</x:v>
      </x:c>
      <x:c r="P3395" s="15" t="str">
        <x:v>Not stated in reviewed card</x:v>
      </x:c>
      <x:c r="Q3395" s="15" t="str">
        <x:v>Advertised industrial unit. Card provides limited specification.</x:v>
      </x:c>
      <x:c r="R339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5" s="15" t="str">
        <x:v>https://www.zoopla.co.uk/to-rent/commercial/details/74363531/</x:v>
      </x:c>
      <x:c r="T3395" s="15" t="str">
        <x:v>https://www.rightmove.co.uk/properties/763117016003216#/?channel=COM_LET</x:v>
      </x:c>
      <x:c r="U3395" s="15" t="str"/>
      <x:c r="V3395" s="15" t="str">
        <x:v>London — Standalone premises — Edmonton</x:v>
      </x:c>
      <x:c r="W3395" s="15" t="str">
        <x:v>Individual unit ≤15,000 sq ft</x:v>
      </x:c>
      <x:c r="X3395" s="13" t="n">
        <x:f>IF(N3395="Yes",L3395,0)</x:f>
        <x:v>24.005486968449933</x:v>
      </x:c>
      <x:c r="Y3395" s="14" t="n">
        <x:v>1</x:v>
      </x:c>
      <x:c r="Z3395" s="13" t="str">
        <x:v>Industrial / workshop / storage</x:v>
      </x:c>
    </x:row>
    <x:row r="3396" ht="62" customHeight="1">
      <x:c r="A3396" s="13" t="str">
        <x:v>SE2416</x:v>
      </x:c>
      <x:c r="B3396" s="15" t="str">
        <x:v>London</x:v>
      </x:c>
      <x:c r="C3396" s="15" t="str">
        <x:v>Edmonton</x:v>
      </x:c>
      <x:c r="D3396" s="14"/>
      <x:c r="E3396" s="13" t="str">
        <x:v>Town</x:v>
      </x:c>
      <x:c r="F3396" s="15" t="str">
        <x:v>Standalone premises — Edmonton</x:v>
      </x:c>
      <x:c r="G3396" s="15" t="str">
        <x:v>Noble Road, Edmonton N18</x:v>
      </x:c>
      <x:c r="H3396" s="13" t="str">
        <x:v>Current</x:v>
      </x:c>
      <x:c r="I3396" s="14" t="n">
        <x:v>9511</x:v>
      </x:c>
      <x:c r="J3396" s="13" t="str">
        <x:f>IF(AND(ISNUMBER(I3396),I3396&gt;0),IF(I3396&lt;=1000,"1–1,000",IF(I3396&lt;=2500,"1,001–2,500",IF(I3396&lt;=5000,"2,501–5,000",IF(I3396&lt;=10000,"5,001–10,000","10,001–15,000")))),"5,001–10,000")</x:f>
        <x:v>5,001–10,000</x:v>
      </x:c>
      <x:c r="K3396" s="16" t="n">
        <x:v>174996</x:v>
      </x:c>
      <x:c r="L3396" s="43" t="n">
        <x:f>IF(AND(ISNUMBER(I3396),I3396&gt;0,ISNUMBER(K3396),K3396&gt;0),K3396/I3396,"n.a.")</x:f>
        <x:v>18.3993270949427</x:v>
      </x:c>
      <x:c r="M3396" s="43"/>
      <x:c r="N3396" s="13" t="str">
        <x:v>Yes</x:v>
      </x:c>
      <x:c r="O3396" s="15" t="str">
        <x:v>Not stated in reviewed card</x:v>
      </x:c>
      <x:c r="P3396" s="15" t="str">
        <x:v>Not stated in reviewed card</x:v>
      </x:c>
      <x:c r="Q3396" s="15" t="str">
        <x:v>Advertised industrial unit with warehouse space, yard/loading area.</x:v>
      </x:c>
      <x:c r="R339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6" s="15" t="str">
        <x:v>https://www.zoopla.co.uk/to-rent/commercial/details/73970902/</x:v>
      </x:c>
      <x:c r="T3396" s="15" t="str"/>
      <x:c r="U3396" s="15" t="str"/>
      <x:c r="V3396" s="15" t="str">
        <x:v>London — Standalone premises — Edmonton</x:v>
      </x:c>
      <x:c r="W3396" s="15" t="str">
        <x:v>Individual unit ≤15,000 sq ft</x:v>
      </x:c>
      <x:c r="X3396" s="13" t="n">
        <x:f>IF(N3396="Yes",L3396,0)</x:f>
        <x:v>18.3993270949427</x:v>
      </x:c>
      <x:c r="Y3396" s="14" t="n">
        <x:v>1</x:v>
      </x:c>
      <x:c r="Z3396" s="13" t="str">
        <x:v>Industrial / workshop / storage</x:v>
      </x:c>
    </x:row>
    <x:row r="3397" ht="62" customHeight="1">
      <x:c r="A3397" s="13" t="str">
        <x:v>SE2417</x:v>
      </x:c>
      <x:c r="B3397" s="15" t="str">
        <x:v>London</x:v>
      </x:c>
      <x:c r="C3397" s="15" t="str">
        <x:v>Edmonton</x:v>
      </x:c>
      <x:c r="D3397" s="14"/>
      <x:c r="E3397" s="13" t="str">
        <x:v>Town</x:v>
      </x:c>
      <x:c r="F3397" s="15" t="str">
        <x:v>Standalone premises — Edmonton</x:v>
      </x:c>
      <x:c r="G3397" s="15" t="str">
        <x:v>Pretoria Road North, Edmonton N18</x:v>
      </x:c>
      <x:c r="H3397" s="13" t="str">
        <x:v>Current</x:v>
      </x:c>
      <x:c r="I3397" s="14" t="n">
        <x:v>3416</x:v>
      </x:c>
      <x:c r="J3397" s="13" t="str">
        <x:f>IF(AND(ISNUMBER(I3397),I3397&gt;0),IF(I3397&lt;=1000,"1–1,000",IF(I3397&lt;=2500,"1,001–2,500",IF(I3397&lt;=5000,"2,501–5,000",IF(I3397&lt;=10000,"5,001–10,000","10,001–15,000")))),"2,501–5,000")</x:f>
        <x:v>2,501–5,000</x:v>
      </x:c>
      <x:c r="K3397" s="16" t="n">
        <x:v>65004</x:v>
      </x:c>
      <x:c r="L3397" s="43" t="n">
        <x:f>IF(AND(ISNUMBER(I3397),I3397&gt;0,ISNUMBER(K3397),K3397&gt;0),K3397/I3397,"n.a.")</x:f>
        <x:v>19.029274004683842</x:v>
      </x:c>
      <x:c r="M3397" s="43"/>
      <x:c r="N3397" s="13" t="str">
        <x:v>Yes</x:v>
      </x:c>
      <x:c r="O3397" s="15" t="str">
        <x:v>Not stated in reviewed card</x:v>
      </x:c>
      <x:c r="P3397" s="15" t="str">
        <x:v>Not stated in reviewed card</x:v>
      </x:c>
      <x:c r="Q3397" s="15" t="str">
        <x:v>Advertised commercial storage/workshop premises with warehouse space.</x:v>
      </x:c>
      <x:c r="R339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7" s="15" t="str">
        <x:v>https://www.zoopla.co.uk/to-rent/commercial/details/73931084/</x:v>
      </x:c>
      <x:c r="T3397" s="15" t="str"/>
      <x:c r="U3397" s="15" t="str"/>
      <x:c r="V3397" s="15" t="str">
        <x:v>London — Standalone premises — Edmonton</x:v>
      </x:c>
      <x:c r="W3397" s="15" t="str">
        <x:v>Individual unit ≤15,000 sq ft</x:v>
      </x:c>
      <x:c r="X3397" s="13" t="n">
        <x:f>IF(N3397="Yes",L3397,0)</x:f>
        <x:v>19.029274004683842</x:v>
      </x:c>
      <x:c r="Y3397" s="14" t="n">
        <x:v>1</x:v>
      </x:c>
      <x:c r="Z3397" s="13" t="str">
        <x:v>Industrial / workshop / storage</x:v>
      </x:c>
    </x:row>
    <x:row r="3398" ht="62" customHeight="1">
      <x:c r="A3398" s="13" t="str">
        <x:v>SE2418</x:v>
      </x:c>
      <x:c r="B3398" s="15" t="str">
        <x:v>London</x:v>
      </x:c>
      <x:c r="C3398" s="15" t="str">
        <x:v>Edmonton</x:v>
      </x:c>
      <x:c r="D3398" s="14"/>
      <x:c r="E3398" s="13" t="str">
        <x:v>Town</x:v>
      </x:c>
      <x:c r="F3398" s="15" t="str">
        <x:v>Standalone premises — Edmonton</x:v>
      </x:c>
      <x:c r="G3398" s="15" t="str">
        <x:v>Pretoria Road North, London N18</x:v>
      </x:c>
      <x:c r="H3398" s="13" t="str">
        <x:v>Current</x:v>
      </x:c>
      <x:c r="I3398" s="14" t="n">
        <x:v>2719</x:v>
      </x:c>
      <x:c r="J3398" s="13" t="str">
        <x:f>IF(AND(ISNUMBER(I3398),I3398&gt;0),IF(I3398&lt;=1000,"1–1,000",IF(I3398&lt;=2500,"1,001–2,500",IF(I3398&lt;=5000,"2,501–5,000",IF(I3398&lt;=10000,"5,001–10,000","10,001–15,000")))),"2,501–5,000")</x:f>
        <x:v>2,501–5,000</x:v>
      </x:c>
      <x:c r="K3398" s="16" t="n">
        <x:v>54996</x:v>
      </x:c>
      <x:c r="L3398" s="43" t="n">
        <x:f>IF(AND(ISNUMBER(I3398),I3398&gt;0,ISNUMBER(K3398),K3398&gt;0),K3398/I3398,"n.a.")</x:f>
        <x:v>20.22655388010298</x:v>
      </x:c>
      <x:c r="M3398" s="43"/>
      <x:c r="N3398" s="13" t="str">
        <x:v>Yes</x:v>
      </x:c>
      <x:c r="O3398" s="15" t="str">
        <x:v>Not stated in reviewed card</x:v>
      </x:c>
      <x:c r="P3398" s="15" t="str">
        <x:v>Not stated in reviewed card</x:v>
      </x:c>
      <x:c r="Q3398" s="15" t="str">
        <x:v>Advertised commercial storage/workshop premises with warehouse space.</x:v>
      </x:c>
      <x:c r="R339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8" s="15" t="str">
        <x:v>https://www.zoopla.co.uk/to-rent/commercial/details/74124474/</x:v>
      </x:c>
      <x:c r="T3398" s="15" t="str"/>
      <x:c r="U3398" s="15" t="str"/>
      <x:c r="V3398" s="15" t="str">
        <x:v>London — Standalone premises — Edmonton</x:v>
      </x:c>
      <x:c r="W3398" s="15" t="str">
        <x:v>Individual unit ≤15,000 sq ft</x:v>
      </x:c>
      <x:c r="X3398" s="13" t="n">
        <x:f>IF(N3398="Yes",L3398,0)</x:f>
        <x:v>20.22655388010298</x:v>
      </x:c>
      <x:c r="Y3398" s="14" t="n">
        <x:v>1</x:v>
      </x:c>
      <x:c r="Z3398" s="13" t="str">
        <x:v>Industrial / workshop / storage</x:v>
      </x:c>
    </x:row>
    <x:row r="3399" ht="75" customHeight="1">
      <x:c r="A3399" s="13" t="str">
        <x:v>SE2419</x:v>
      </x:c>
      <x:c r="B3399" s="15" t="str">
        <x:v>London</x:v>
      </x:c>
      <x:c r="C3399" s="15" t="str">
        <x:v>Edmonton</x:v>
      </x:c>
      <x:c r="D3399" s="14"/>
      <x:c r="E3399" s="13" t="str">
        <x:v>Town</x:v>
      </x:c>
      <x:c r="F3399" s="15" t="str">
        <x:v>Standalone premises — Edmonton</x:v>
      </x:c>
      <x:c r="G3399" s="15" t="str">
        <x:v>Unit 1F Anthony Way, Edmonton, Greater London, N18 3QT</x:v>
      </x:c>
      <x:c r="H3399" s="13" t="str">
        <x:v>Current</x:v>
      </x:c>
      <x:c r="I3399" s="14" t="n">
        <x:v>2622</x:v>
      </x:c>
      <x:c r="J3399" s="13" t="str">
        <x:f>IF(AND(ISNUMBER(I3399),I3399&gt;0),IF(I3399&lt;=1000,"1–1,000",IF(I3399&lt;=2500,"1,001–2,500",IF(I3399&lt;=5000,"2,501–5,000",IF(I3399&lt;=10000,"5,001–10,000","10,001–15,000")))),"2,501–5,000")</x:f>
        <x:v>2,501–5,000</x:v>
      </x:c>
      <x:c r="K3399" s="16" t="n">
        <x:v>45600</x:v>
      </x:c>
      <x:c r="L3399" s="43" t="n">
        <x:f>IF(AND(ISNUMBER(I3399),I3399&gt;0,ISNUMBER(K3399),K3399&gt;0),K3399/I3399,"n.a.")</x:f>
        <x:v>17.391304347826086</x:v>
      </x:c>
      <x:c r="M3399" s="43"/>
      <x:c r="N3399" s="13" t="str">
        <x:v>Yes</x:v>
      </x:c>
      <x:c r="O3399" s="15" t="str">
        <x:v>Not stated in reviewed card</x:v>
      </x:c>
      <x:c r="P3399" s="15" t="str">
        <x:v>loading door</x:v>
      </x:c>
      <x:c r="Q3399" s="15" t="str">
        <x:v>Advertised commercial storage/workshop premises with ancillary office accommodation, parking.</x:v>
      </x:c>
      <x:c r="R339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399" s="15" t="str">
        <x:v>https://www.zoopla.co.uk/to-rent/commercial/details/73466337/</x:v>
      </x:c>
      <x:c r="T3399" s="15" t="str">
        <x:v>https://www.rightmove.co.uk/properties/759268280727585#/?channel=COM_LET</x:v>
      </x:c>
      <x:c r="U3399" s="15" t="str"/>
      <x:c r="V3399" s="15" t="str">
        <x:v>London — Standalone premises — Edmonton</x:v>
      </x:c>
      <x:c r="W3399" s="15" t="str">
        <x:v>Individual unit ≤15,000 sq ft</x:v>
      </x:c>
      <x:c r="X3399" s="13" t="n">
        <x:f>IF(N3399="Yes",L3399,0)</x:f>
        <x:v>17.391304347826086</x:v>
      </x:c>
      <x:c r="Y3399" s="14" t="n">
        <x:v>1</x:v>
      </x:c>
      <x:c r="Z3399" s="13" t="str">
        <x:v>Industrial / workshop / storage</x:v>
      </x:c>
    </x:row>
    <x:row r="3400" ht="62" customHeight="1">
      <x:c r="A3400" s="13" t="str">
        <x:v>SE2420</x:v>
      </x:c>
      <x:c r="B3400" s="15" t="str">
        <x:v>London</x:v>
      </x:c>
      <x:c r="C3400" s="15" t="str">
        <x:v>Enfield</x:v>
      </x:c>
      <x:c r="D3400" s="14"/>
      <x:c r="E3400" s="13" t="str">
        <x:v>Town</x:v>
      </x:c>
      <x:c r="F3400" s="15" t="str">
        <x:v>Standalone premises — Enfield</x:v>
      </x:c>
      <x:c r="G3400" s="15" t="str">
        <x:v>28 Lumina Way, Enfield EN1</x:v>
      </x:c>
      <x:c r="H3400" s="13" t="str">
        <x:v>Current</x:v>
      </x:c>
      <x:c r="I3400" s="14" t="n">
        <x:v>3342</x:v>
      </x:c>
      <x:c r="J3400" s="13" t="str">
        <x:f>IF(AND(ISNUMBER(I3400),I3400&gt;0),IF(I3400&lt;=1000,"1–1,000",IF(I3400&lt;=2500,"1,001–2,500",IF(I3400&lt;=5000,"2,501–5,000",IF(I3400&lt;=10000,"5,001–10,000","10,001–15,000")))),"2,501–5,000")</x:f>
        <x:v>2,501–5,000</x:v>
      </x:c>
      <x:c r="K3400" s="16" t="n">
        <x:v>78000</x:v>
      </x:c>
      <x:c r="L3400" s="43" t="n">
        <x:f>IF(AND(ISNUMBER(I3400),I3400&gt;0,ISNUMBER(K3400),K3400&gt;0),K3400/I3400,"n.a.")</x:f>
        <x:v>23.33931777378815</x:v>
      </x:c>
      <x:c r="M3400" s="43"/>
      <x:c r="N3400" s="13" t="str">
        <x:v>Yes</x:v>
      </x:c>
      <x:c r="O3400" s="15" t="str">
        <x:v>Not stated in reviewed card</x:v>
      </x:c>
      <x:c r="P3400" s="15" t="str">
        <x:v>Not stated in reviewed card</x:v>
      </x:c>
      <x:c r="Q3400" s="15" t="str">
        <x:v>Advertised industrial unit with warehouse space, trade counter use.</x:v>
      </x:c>
      <x:c r="R340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00" s="15" t="str">
        <x:v>https://www.zoopla.co.uk/to-rent/commercial/details/73338212/</x:v>
      </x:c>
      <x:c r="T3400" s="15" t="str"/>
      <x:c r="U3400" s="15" t="str"/>
      <x:c r="V3400" s="15" t="str">
        <x:v>London — Standalone premises — Enfield</x:v>
      </x:c>
      <x:c r="W3400" s="15" t="str">
        <x:v>Individual unit ≤15,000 sq ft</x:v>
      </x:c>
      <x:c r="X3400" s="13" t="n">
        <x:f>IF(N3400="Yes",L3400,0)</x:f>
        <x:v>23.33931777378815</x:v>
      </x:c>
      <x:c r="Y3400" s="14" t="n">
        <x:v>1</x:v>
      </x:c>
      <x:c r="Z3400" s="13" t="str">
        <x:v>Industrial / workshop / storage</x:v>
      </x:c>
    </x:row>
    <x:row r="3401" ht="62" customHeight="1">
      <x:c r="A3401" s="13" t="str">
        <x:v>SE2421</x:v>
      </x:c>
      <x:c r="B3401" s="15" t="str">
        <x:v>London</x:v>
      </x:c>
      <x:c r="C3401" s="15" t="str">
        <x:v>Enfield</x:v>
      </x:c>
      <x:c r="D3401" s="14"/>
      <x:c r="E3401" s="13" t="str">
        <x:v>Town</x:v>
      </x:c>
      <x:c r="F3401" s="15" t="str">
        <x:v>Standalone premises — Enfield</x:v>
      </x:c>
      <x:c r="G3401" s="15" t="str">
        <x:v>50 Aden Road, Enfield EN3</x:v>
      </x:c>
      <x:c r="H3401" s="13" t="str">
        <x:v>Current</x:v>
      </x:c>
      <x:c r="I3401" s="14" t="n">
        <x:v>13425</x:v>
      </x:c>
      <x:c r="J3401" s="13" t="str">
        <x:f>IF(AND(ISNUMBER(I3401),I3401&gt;0),IF(I3401&lt;=1000,"1–1,000",IF(I3401&lt;=2500,"1,001–2,500",IF(I3401&lt;=5000,"2,501–5,000",IF(I3401&lt;=10000,"5,001–10,000","10,001–15,000")))),"10,001–15,000")</x:f>
        <x:v>10,001–15,000</x:v>
      </x:c>
      <x:c r="K3401" s="16" t="n">
        <x:v>167004</x:v>
      </x:c>
      <x:c r="L3401" s="43" t="n">
        <x:f>IF(AND(ISNUMBER(I3401),I3401&gt;0,ISNUMBER(K3401),K3401&gt;0),K3401/I3401,"n.a.")</x:f>
        <x:v>12.439776536312849</x:v>
      </x:c>
      <x:c r="M3401" s="43"/>
      <x:c r="N3401" s="13" t="str">
        <x:v>Yes</x:v>
      </x:c>
      <x:c r="O3401" s="15" t="str">
        <x:v>Not stated in reviewed card</x:v>
      </x:c>
      <x:c r="P3401" s="15" t="str">
        <x:v>Not stated in reviewed card</x:v>
      </x:c>
      <x:c r="Q3401" s="15" t="str">
        <x:v>Advertised industrial unit with warehouse space, ancillary office accommodation.</x:v>
      </x:c>
      <x:c r="R340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01" s="15" t="str">
        <x:v>https://www.zoopla.co.uk/to-rent/commercial/details/72619734/</x:v>
      </x:c>
      <x:c r="T3401" s="15" t="str"/>
      <x:c r="U3401" s="15" t="str"/>
      <x:c r="V3401" s="15" t="str">
        <x:v>London — Standalone premises — Enfield</x:v>
      </x:c>
      <x:c r="W3401" s="15" t="str">
        <x:v>Individual unit ≤15,000 sq ft</x:v>
      </x:c>
      <x:c r="X3401" s="13" t="n">
        <x:f>IF(N3401="Yes",L3401,0)</x:f>
        <x:v>12.439776536312849</x:v>
      </x:c>
      <x:c r="Y3401" s="14" t="n">
        <x:v>1</x:v>
      </x:c>
      <x:c r="Z3401" s="13" t="str">
        <x:v>Industrial / workshop / storage</x:v>
      </x:c>
    </x:row>
    <x:row r="3402" ht="62" customHeight="1">
      <x:c r="A3402" s="13" t="str">
        <x:v>SE2422</x:v>
      </x:c>
      <x:c r="B3402" s="15" t="str">
        <x:v>London</x:v>
      </x:c>
      <x:c r="C3402" s="15" t="str">
        <x:v>Enfield</x:v>
      </x:c>
      <x:c r="D3402" s="14"/>
      <x:c r="E3402" s="13" t="str">
        <x:v>Town</x:v>
      </x:c>
      <x:c r="F3402" s="15" t="str">
        <x:v>Standalone premises — Enfield</x:v>
      </x:c>
      <x:c r="G3402" s="15" t="str">
        <x:v>Navigation Drive, Enfield EN3</x:v>
      </x:c>
      <x:c r="H3402" s="13" t="str">
        <x:v>Current</x:v>
      </x:c>
      <x:c r="I3402" s="14" t="n">
        <x:v>3969</x:v>
      </x:c>
      <x:c r="J3402" s="13" t="str">
        <x:f>IF(AND(ISNUMBER(I3402),I3402&gt;0),IF(I3402&lt;=1000,"1–1,000",IF(I3402&lt;=2500,"1,001–2,500",IF(I3402&lt;=5000,"2,501–5,000",IF(I3402&lt;=10000,"5,001–10,000","10,001–15,000")))),"2,501–5,000")</x:f>
        <x:v>2,501–5,000</x:v>
      </x:c>
      <x:c r="K3402" s="16"/>
      <x:c r="L3402" s="43" t="str">
        <x:f>IF(AND(ISNUMBER(I3402),I3402&gt;0,ISNUMBER(K3402),K3402&gt;0),K3402/I3402,"n.a.")</x:f>
        <x:v>n.a.</x:v>
      </x:c>
      <x:c r="M3402" s="43"/>
      <x:c r="N3402" s="13" t="str">
        <x:v>No</x:v>
      </x:c>
      <x:c r="O3402" s="15" t="str">
        <x:v>Not stated in reviewed card</x:v>
      </x:c>
      <x:c r="P3402" s="15" t="str">
        <x:v>Not stated in reviewed card</x:v>
      </x:c>
      <x:c r="Q3402" s="15" t="str">
        <x:v>Advertised industrial unit with warehouse space, ancillary office accommodation.</x:v>
      </x:c>
      <x:c r="R340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2" s="15" t="str">
        <x:v>https://www.zoopla.co.uk/to-rent/commercial/details/72814958/</x:v>
      </x:c>
      <x:c r="T3402" s="15" t="str"/>
      <x:c r="U3402" s="15" t="str"/>
      <x:c r="V3402" s="15" t="str">
        <x:v>London — Standalone premises — Enfield</x:v>
      </x:c>
      <x:c r="W3402" s="15" t="str">
        <x:v>Individual unit ≤15,000 sq ft</x:v>
      </x:c>
      <x:c r="X3402" s="13" t="n">
        <x:f>IF(N3402="Yes",L3402,0)</x:f>
        <x:v>0</x:v>
      </x:c>
      <x:c r="Y3402" s="14" t="n">
        <x:v>1</x:v>
      </x:c>
      <x:c r="Z3402" s="13" t="str">
        <x:v>Industrial / workshop / storage</x:v>
      </x:c>
    </x:row>
    <x:row r="3403" ht="101" customHeight="1">
      <x:c r="A3403" s="13" t="str">
        <x:v>SE2423</x:v>
      </x:c>
      <x:c r="B3403" s="15" t="str">
        <x:v>London</x:v>
      </x:c>
      <x:c r="C3403" s="15" t="str">
        <x:v>Enfield</x:v>
      </x:c>
      <x:c r="D3403" s="14"/>
      <x:c r="E3403" s="13" t="str">
        <x:v>Town</x:v>
      </x:c>
      <x:c r="F3403" s="15" t="str">
        <x:v>Standalone premises — Enfield</x:v>
      </x:c>
      <x:c r="G3403" s="15" t="str">
        <x:v>Nobel Road, Edmonton, Enfield</x:v>
      </x:c>
      <x:c r="H3403" s="13" t="str">
        <x:v>Uncertain</x:v>
      </x:c>
      <x:c r="I3403" s="14"/>
      <x:c r="J3403" s="13" t="str">
        <x:f>IF(AND(ISNUMBER(I3403),I3403&gt;0),IF(I3403&lt;=1000,"1–1,000",IF(I3403&lt;=2500,"1,001–2,500",IF(I3403&lt;=5000,"2,501–5,000",IF(I3403&lt;=10000,"5,001–10,000","10,001–15,000")))),"5,001–10,000")</x:f>
        <x:v>5,001–10,000</x:v>
      </x:c>
      <x:c r="K3403" s="16"/>
      <x:c r="L3403" s="43" t="str">
        <x:f>IF(AND(ISNUMBER(I3403),I3403&gt;0,ISNUMBER(K3403),K3403&gt;0),K3403/I3403,"n.a.")</x:f>
        <x:v>n.a.</x:v>
      </x:c>
      <x:c r="M3403" s="43"/>
      <x:c r="N3403" s="13" t="str">
        <x:v>No</x:v>
      </x:c>
      <x:c r="O3403" s="15" t="str">
        <x:v>Not stated in reviewed card</x:v>
      </x:c>
      <x:c r="P3403" s="15" t="str">
        <x:v>Not stated in reviewed card</x:v>
      </x:c>
      <x:c r="Q3403" s="15" t="str">
        <x:v>Advertised industrial unit with parking.</x:v>
      </x:c>
      <x:c r="R3403" s="15" t="str">
        <x:v>Uncertain 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403" s="15" t="str">
        <x:v>https://www.rightmove.co.uk/properties/776488417243024#/?channel=COM_LET</x:v>
      </x:c>
      <x:c r="T3403" s="15" t="str"/>
      <x:c r="U3403" s="15" t="str"/>
      <x:c r="V3403" s="15" t="str">
        <x:v>London — Standalone premises — Enfield</x:v>
      </x:c>
      <x:c r="W3403" s="15" t="str">
        <x:v>5,178–8,017 sq ft; exact unit area not stated</x:v>
      </x:c>
      <x:c r="X3403" s="13" t="n">
        <x:f>IF(N3403="Yes",L3403,0)</x:f>
        <x:v>0</x:v>
      </x:c>
      <x:c r="Y3403" s="14" t="n">
        <x:v>1</x:v>
      </x:c>
      <x:c r="Z3403" s="13" t="str">
        <x:v>Industrial / workshop / storage</x:v>
      </x:c>
    </x:row>
    <x:row r="3404" ht="62" customHeight="1">
      <x:c r="A3404" s="13" t="str">
        <x:v>SE2424</x:v>
      </x:c>
      <x:c r="B3404" s="15" t="str">
        <x:v>London</x:v>
      </x:c>
      <x:c r="C3404" s="15" t="str">
        <x:v>Enfield</x:v>
      </x:c>
      <x:c r="D3404" s="14"/>
      <x:c r="E3404" s="13" t="str">
        <x:v>Town</x:v>
      </x:c>
      <x:c r="F3404" s="15" t="str">
        <x:v>Standalone premises — Enfield</x:v>
      </x:c>
      <x:c r="G3404" s="15" t="str">
        <x:v>Unit 1A Progress Park, 30 Great Cambridge Road, Enfield EN1</x:v>
      </x:c>
      <x:c r="H3404" s="13" t="str">
        <x:v>Uncertain</x:v>
      </x:c>
      <x:c r="I3404" s="14" t="n">
        <x:v>14232</x:v>
      </x:c>
      <x:c r="J3404" s="13" t="str">
        <x:f>IF(AND(ISNUMBER(I3404),I3404&gt;0),IF(I3404&lt;=1000,"1–1,000",IF(I3404&lt;=2500,"1,001–2,500",IF(I3404&lt;=5000,"2,501–5,000",IF(I3404&lt;=10000,"5,001–10,000","10,001–15,000")))),"10,001–15,000")</x:f>
        <x:v>10,001–15,000</x:v>
      </x:c>
      <x:c r="K3404" s="16"/>
      <x:c r="L3404" s="43" t="str">
        <x:f>IF(AND(ISNUMBER(I3404),I3404&gt;0,ISNUMBER(K3404),K3404&gt;0),K3404/I3404,"n.a.")</x:f>
        <x:v>n.a.</x:v>
      </x:c>
      <x:c r="M3404" s="43"/>
      <x:c r="N3404" s="13" t="str">
        <x:v>No</x:v>
      </x:c>
      <x:c r="O3404" s="15" t="str">
        <x:v>Not stated in reviewed card</x:v>
      </x:c>
      <x:c r="P3404" s="15" t="str">
        <x:v>Not stated in reviewed card</x:v>
      </x:c>
      <x:c r="Q3404" s="15" t="str">
        <x:v>Advertised industrial unit with warehouse space.</x:v>
      </x:c>
      <x:c r="R3404"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4" s="15" t="str">
        <x:v>https://www.zoopla.co.uk/to-rent/commercial/details/73534006/</x:v>
      </x:c>
      <x:c r="T3404" s="15" t="str"/>
      <x:c r="U3404" s="15" t="str"/>
      <x:c r="V3404" s="15" t="str">
        <x:v>London — Standalone premises — Enfield</x:v>
      </x:c>
      <x:c r="W3404" s="15" t="str">
        <x:v>Individual unit ≤15,000 sq ft</x:v>
      </x:c>
      <x:c r="X3404" s="13" t="n">
        <x:f>IF(N3404="Yes",L3404,0)</x:f>
        <x:v>0</x:v>
      </x:c>
      <x:c r="Y3404" s="14" t="n">
        <x:v>1</x:v>
      </x:c>
      <x:c r="Z3404" s="13" t="str">
        <x:v>Industrial / workshop / storage</x:v>
      </x:c>
    </x:row>
    <x:row r="3405" ht="62" customHeight="1">
      <x:c r="A3405" s="13" t="str">
        <x:v>SE2425</x:v>
      </x:c>
      <x:c r="B3405" s="15" t="str">
        <x:v>London</x:v>
      </x:c>
      <x:c r="C3405" s="15" t="str">
        <x:v>Enfield</x:v>
      </x:c>
      <x:c r="D3405" s="14"/>
      <x:c r="E3405" s="13" t="str">
        <x:v>Town</x:v>
      </x:c>
      <x:c r="F3405" s="15" t="str">
        <x:v>Standalone premises — Enfield</x:v>
      </x:c>
      <x:c r="G3405" s="15" t="str">
        <x:v>Unit 1B Progress Park, 30 Great Cambridge Road, Enfield EN1</x:v>
      </x:c>
      <x:c r="H3405" s="13" t="str">
        <x:v>Uncertain</x:v>
      </x:c>
      <x:c r="I3405" s="14" t="n">
        <x:v>9517</x:v>
      </x:c>
      <x:c r="J3405" s="13" t="str">
        <x:f>IF(AND(ISNUMBER(I3405),I3405&gt;0),IF(I3405&lt;=1000,"1–1,000",IF(I3405&lt;=2500,"1,001–2,500",IF(I3405&lt;=5000,"2,501–5,000",IF(I3405&lt;=10000,"5,001–10,000","10,001–15,000")))),"5,001–10,000")</x:f>
        <x:v>5,001–10,000</x:v>
      </x:c>
      <x:c r="K3405" s="16"/>
      <x:c r="L3405" s="43" t="str">
        <x:f>IF(AND(ISNUMBER(I3405),I3405&gt;0,ISNUMBER(K3405),K3405&gt;0),K3405/I3405,"n.a.")</x:f>
        <x:v>n.a.</x:v>
      </x:c>
      <x:c r="M3405" s="43"/>
      <x:c r="N3405" s="13" t="str">
        <x:v>No</x:v>
      </x:c>
      <x:c r="O3405" s="15" t="str">
        <x:v>Not stated in reviewed card</x:v>
      </x:c>
      <x:c r="P3405" s="15" t="str">
        <x:v>Not stated in reviewed card</x:v>
      </x:c>
      <x:c r="Q3405" s="15" t="str">
        <x:v>Advertised industrial unit with warehouse space.</x:v>
      </x:c>
      <x:c r="R340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5" s="15" t="str">
        <x:v>https://www.zoopla.co.uk/to-rent/commercial/details/73534141/</x:v>
      </x:c>
      <x:c r="T3405" s="15" t="str"/>
      <x:c r="U3405" s="15" t="str"/>
      <x:c r="V3405" s="15" t="str">
        <x:v>London — Standalone premises — Enfield</x:v>
      </x:c>
      <x:c r="W3405" s="15" t="str">
        <x:v>Individual unit ≤15,000 sq ft</x:v>
      </x:c>
      <x:c r="X3405" s="13" t="n">
        <x:f>IF(N3405="Yes",L3405,0)</x:f>
        <x:v>0</x:v>
      </x:c>
      <x:c r="Y3405" s="14" t="n">
        <x:v>1</x:v>
      </x:c>
      <x:c r="Z3405" s="13" t="str">
        <x:v>Industrial / workshop / storage</x:v>
      </x:c>
    </x:row>
    <x:row r="3406" ht="62" customHeight="1">
      <x:c r="A3406" s="13" t="str">
        <x:v>SE2426</x:v>
      </x:c>
      <x:c r="B3406" s="15" t="str">
        <x:v>London</x:v>
      </x:c>
      <x:c r="C3406" s="15" t="str">
        <x:v>Enfield</x:v>
      </x:c>
      <x:c r="D3406" s="14"/>
      <x:c r="E3406" s="13" t="str">
        <x:v>Town</x:v>
      </x:c>
      <x:c r="F3406" s="15" t="str">
        <x:v>Standalone premises — Enfield</x:v>
      </x:c>
      <x:c r="G3406" s="15" t="str">
        <x:v>Unit 1c Progress Park, 30 Great Cambridge Road, Enfield EN1</x:v>
      </x:c>
      <x:c r="H3406" s="13" t="str">
        <x:v>Uncertain</x:v>
      </x:c>
      <x:c r="I3406" s="14" t="n">
        <x:v>10216</x:v>
      </x:c>
      <x:c r="J3406" s="13" t="str">
        <x:f>IF(AND(ISNUMBER(I3406),I3406&gt;0),IF(I3406&lt;=1000,"1–1,000",IF(I3406&lt;=2500,"1,001–2,500",IF(I3406&lt;=5000,"2,501–5,000",IF(I3406&lt;=10000,"5,001–10,000","10,001–15,000")))),"10,001–15,000")</x:f>
        <x:v>10,001–15,000</x:v>
      </x:c>
      <x:c r="K3406" s="16"/>
      <x:c r="L3406" s="43" t="str">
        <x:f>IF(AND(ISNUMBER(I3406),I3406&gt;0,ISNUMBER(K3406),K3406&gt;0),K3406/I3406,"n.a.")</x:f>
        <x:v>n.a.</x:v>
      </x:c>
      <x:c r="M3406" s="43"/>
      <x:c r="N3406" s="13" t="str">
        <x:v>No</x:v>
      </x:c>
      <x:c r="O3406" s="15" t="str">
        <x:v>Not stated in reviewed card</x:v>
      </x:c>
      <x:c r="P3406" s="15" t="str">
        <x:v>Not stated in reviewed card</x:v>
      </x:c>
      <x:c r="Q3406" s="15" t="str">
        <x:v>Advertised industrial unit with warehouse space.</x:v>
      </x:c>
      <x:c r="R3406"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6" s="15" t="str">
        <x:v>https://www.zoopla.co.uk/to-rent/commercial/details/73534344/</x:v>
      </x:c>
      <x:c r="T3406" s="15" t="str"/>
      <x:c r="U3406" s="15" t="str"/>
      <x:c r="V3406" s="15" t="str">
        <x:v>London — Standalone premises — Enfield</x:v>
      </x:c>
      <x:c r="W3406" s="15" t="str">
        <x:v>Individual unit ≤15,000 sq ft</x:v>
      </x:c>
      <x:c r="X3406" s="13" t="n">
        <x:f>IF(N3406="Yes",L3406,0)</x:f>
        <x:v>0</x:v>
      </x:c>
      <x:c r="Y3406" s="14" t="n">
        <x:v>1</x:v>
      </x:c>
      <x:c r="Z3406" s="13" t="str">
        <x:v>Industrial / workshop / storage</x:v>
      </x:c>
    </x:row>
    <x:row r="3407" ht="62" customHeight="1">
      <x:c r="A3407" s="13" t="str">
        <x:v>SE2427</x:v>
      </x:c>
      <x:c r="B3407" s="15" t="str">
        <x:v>London</x:v>
      </x:c>
      <x:c r="C3407" s="15" t="str">
        <x:v>Enfield</x:v>
      </x:c>
      <x:c r="D3407" s="14"/>
      <x:c r="E3407" s="13" t="str">
        <x:v>Town</x:v>
      </x:c>
      <x:c r="F3407" s="15" t="str">
        <x:v>Standalone premises — Enfield</x:v>
      </x:c>
      <x:c r="G3407" s="15" t="str">
        <x:v>Unit 2, Bloom Enfield, Centenary Road, Enfield EN3</x:v>
      </x:c>
      <x:c r="H3407" s="13" t="str">
        <x:v>Current</x:v>
      </x:c>
      <x:c r="I3407" s="14" t="n">
        <x:v>5781</x:v>
      </x:c>
      <x:c r="J3407" s="13" t="str">
        <x:f>IF(AND(ISNUMBER(I3407),I3407&gt;0),IF(I3407&lt;=1000,"1–1,000",IF(I3407&lt;=2500,"1,001–2,500",IF(I3407&lt;=5000,"2,501–5,000",IF(I3407&lt;=10000,"5,001–10,000","10,001–15,000")))),"5,001–10,000")</x:f>
        <x:v>5,001–10,000</x:v>
      </x:c>
      <x:c r="K3407" s="16"/>
      <x:c r="L3407" s="43" t="str">
        <x:f>IF(AND(ISNUMBER(I3407),I3407&gt;0,ISNUMBER(K3407),K3407&gt;0),K3407/I3407,"n.a.")</x:f>
        <x:v>n.a.</x:v>
      </x:c>
      <x:c r="M3407" s="43"/>
      <x:c r="N3407" s="13" t="str">
        <x:v>No</x:v>
      </x:c>
      <x:c r="O3407" s="15" t="str">
        <x:v>Not stated in reviewed card</x:v>
      </x:c>
      <x:c r="P3407" s="15" t="str">
        <x:v>Not stated in reviewed card</x:v>
      </x:c>
      <x:c r="Q3407" s="15" t="str">
        <x:v>Advertised industrial unit with warehouse space, refurbished specification.</x:v>
      </x:c>
      <x:c r="R340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7" s="15" t="str">
        <x:v>https://www.zoopla.co.uk/to-rent/commercial/details/73925234/</x:v>
      </x:c>
      <x:c r="T3407" s="15" t="str"/>
      <x:c r="U3407" s="15" t="str"/>
      <x:c r="V3407" s="15" t="str">
        <x:v>London — Standalone premises — Enfield</x:v>
      </x:c>
      <x:c r="W3407" s="15" t="str">
        <x:v>Individual unit ≤15,000 sq ft</x:v>
      </x:c>
      <x:c r="X3407" s="13" t="n">
        <x:f>IF(N3407="Yes",L3407,0)</x:f>
        <x:v>0</x:v>
      </x:c>
      <x:c r="Y3407" s="14" t="n">
        <x:v>1</x:v>
      </x:c>
      <x:c r="Z3407" s="13" t="str">
        <x:v>Industrial / workshop / storage</x:v>
      </x:c>
    </x:row>
    <x:row r="3408" ht="62" customHeight="1">
      <x:c r="A3408" s="13" t="str">
        <x:v>SE2428</x:v>
      </x:c>
      <x:c r="B3408" s="15" t="str">
        <x:v>London</x:v>
      </x:c>
      <x:c r="C3408" s="15" t="str">
        <x:v>Enfield</x:v>
      </x:c>
      <x:c r="D3408" s="14"/>
      <x:c r="E3408" s="13" t="str">
        <x:v>Town</x:v>
      </x:c>
      <x:c r="F3408" s="15" t="str">
        <x:v>Standalone premises — Enfield</x:v>
      </x:c>
      <x:c r="G3408" s="15" t="str">
        <x:v>Unit 3 Woodall Road, Ponders End, Enfield EN3</x:v>
      </x:c>
      <x:c r="H3408" s="13" t="str">
        <x:v>Current</x:v>
      </x:c>
      <x:c r="I3408" s="14" t="n">
        <x:v>7703</x:v>
      </x:c>
      <x:c r="J3408" s="13" t="str">
        <x:f>IF(AND(ISNUMBER(I3408),I3408&gt;0),IF(I3408&lt;=1000,"1–1,000",IF(I3408&lt;=2500,"1,001–2,500",IF(I3408&lt;=5000,"2,501–5,000",IF(I3408&lt;=10000,"5,001–10,000","10,001–15,000")))),"5,001–10,000")</x:f>
        <x:v>5,001–10,000</x:v>
      </x:c>
      <x:c r="K3408" s="16" t="n">
        <x:v>129996</x:v>
      </x:c>
      <x:c r="L3408" s="43" t="n">
        <x:f>IF(AND(ISNUMBER(I3408),I3408&gt;0,ISNUMBER(K3408),K3408&gt;0),K3408/I3408,"n.a.")</x:f>
        <x:v>16.87602232896274</x:v>
      </x:c>
      <x:c r="M3408" s="43"/>
      <x:c r="N3408" s="13" t="str">
        <x:v>Yes</x:v>
      </x:c>
      <x:c r="O3408" s="15" t="str">
        <x:v>eaves</x:v>
      </x:c>
      <x:c r="P3408" s="15" t="str">
        <x:v>Not stated in reviewed card</x:v>
      </x:c>
      <x:c r="Q3408" s="15" t="str">
        <x:v>Advertised industrial unit with warehouse space.</x:v>
      </x:c>
      <x:c r="R340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08" s="15" t="str">
        <x:v>https://www.zoopla.co.uk/to-rent/commercial/details/62380289/</x:v>
      </x:c>
      <x:c r="T3408" s="15" t="str"/>
      <x:c r="U3408" s="15" t="str"/>
      <x:c r="V3408" s="15" t="str">
        <x:v>London — Standalone premises — Enfield</x:v>
      </x:c>
      <x:c r="W3408" s="15" t="str">
        <x:v>Individual unit ≤15,000 sq ft</x:v>
      </x:c>
      <x:c r="X3408" s="13" t="n">
        <x:f>IF(N3408="Yes",L3408,0)</x:f>
        <x:v>16.87602232896274</x:v>
      </x:c>
      <x:c r="Y3408" s="14" t="n">
        <x:v>1</x:v>
      </x:c>
      <x:c r="Z3408" s="13" t="str">
        <x:v>Industrial / workshop / storage</x:v>
      </x:c>
    </x:row>
    <x:row r="3409" ht="62" customHeight="1">
      <x:c r="A3409" s="13" t="str">
        <x:v>SE2429</x:v>
      </x:c>
      <x:c r="B3409" s="15" t="str">
        <x:v>London</x:v>
      </x:c>
      <x:c r="C3409" s="15" t="str">
        <x:v>Enfield</x:v>
      </x:c>
      <x:c r="D3409" s="14"/>
      <x:c r="E3409" s="13" t="str">
        <x:v>Town</x:v>
      </x:c>
      <x:c r="F3409" s="15" t="str">
        <x:v>Standalone premises — Enfield</x:v>
      </x:c>
      <x:c r="G3409" s="15" t="str">
        <x:v>Unit 3, Bloom Enfield, Centenary Road, Enfield EN3</x:v>
      </x:c>
      <x:c r="H3409" s="13" t="str">
        <x:v>Current</x:v>
      </x:c>
      <x:c r="I3409" s="14" t="n">
        <x:v>5658</x:v>
      </x:c>
      <x:c r="J3409" s="13" t="str">
        <x:f>IF(AND(ISNUMBER(I3409),I3409&gt;0),IF(I3409&lt;=1000,"1–1,000",IF(I3409&lt;=2500,"1,001–2,500",IF(I3409&lt;=5000,"2,501–5,000",IF(I3409&lt;=10000,"5,001–10,000","10,001–15,000")))),"5,001–10,000")</x:f>
        <x:v>5,001–10,000</x:v>
      </x:c>
      <x:c r="K3409" s="16"/>
      <x:c r="L3409" s="43" t="str">
        <x:f>IF(AND(ISNUMBER(I3409),I3409&gt;0,ISNUMBER(K3409),K3409&gt;0),K3409/I3409,"n.a.")</x:f>
        <x:v>n.a.</x:v>
      </x:c>
      <x:c r="M3409" s="43"/>
      <x:c r="N3409" s="13" t="str">
        <x:v>No</x:v>
      </x:c>
      <x:c r="O3409" s="15" t="str">
        <x:v>Not stated in reviewed card</x:v>
      </x:c>
      <x:c r="P3409" s="15" t="str">
        <x:v>Not stated in reviewed card</x:v>
      </x:c>
      <x:c r="Q3409" s="15" t="str">
        <x:v>Advertised industrial unit with warehouse space, refurbished specification.</x:v>
      </x:c>
      <x:c r="R340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09" s="15" t="str">
        <x:v>https://www.zoopla.co.uk/to-rent/commercial/details/73925187/</x:v>
      </x:c>
      <x:c r="T3409" s="15" t="str"/>
      <x:c r="U3409" s="15" t="str"/>
      <x:c r="V3409" s="15" t="str">
        <x:v>London — Standalone premises — Enfield</x:v>
      </x:c>
      <x:c r="W3409" s="15" t="str">
        <x:v>Individual unit ≤15,000 sq ft</x:v>
      </x:c>
      <x:c r="X3409" s="13" t="n">
        <x:f>IF(N3409="Yes",L3409,0)</x:f>
        <x:v>0</x:v>
      </x:c>
      <x:c r="Y3409" s="14" t="n">
        <x:v>1</x:v>
      </x:c>
      <x:c r="Z3409" s="13" t="str">
        <x:v>Industrial / workshop / storage</x:v>
      </x:c>
    </x:row>
    <x:row r="3410" ht="62" customHeight="1">
      <x:c r="A3410" s="13" t="str">
        <x:v>SE2430</x:v>
      </x:c>
      <x:c r="B3410" s="15" t="str">
        <x:v>London</x:v>
      </x:c>
      <x:c r="C3410" s="15" t="str">
        <x:v>Enfield</x:v>
      </x:c>
      <x:c r="D3410" s="14"/>
      <x:c r="E3410" s="13" t="str">
        <x:v>Town</x:v>
      </x:c>
      <x:c r="F3410" s="15" t="str">
        <x:v>Standalone premises — Enfield</x:v>
      </x:c>
      <x:c r="G3410" s="15" t="str">
        <x:v>Unit 7, Northampton Road, 5-7 Northampton Road, Enfield EN3</x:v>
      </x:c>
      <x:c r="H3410" s="13" t="str">
        <x:v>Uncertain</x:v>
      </x:c>
      <x:c r="I3410" s="14" t="n">
        <x:v>9748</x:v>
      </x:c>
      <x:c r="J3410" s="13" t="str">
        <x:f>IF(AND(ISNUMBER(I3410),I3410&gt;0),IF(I3410&lt;=1000,"1–1,000",IF(I3410&lt;=2500,"1,001–2,500",IF(I3410&lt;=5000,"2,501–5,000",IF(I3410&lt;=10000,"5,001–10,000","10,001–15,000")))),"5,001–10,000")</x:f>
        <x:v>5,001–10,000</x:v>
      </x:c>
      <x:c r="K3410" s="16"/>
      <x:c r="L3410" s="43" t="str">
        <x:f>IF(AND(ISNUMBER(I3410),I3410&gt;0,ISNUMBER(K3410),K3410&gt;0),K3410/I3410,"n.a.")</x:f>
        <x:v>n.a.</x:v>
      </x:c>
      <x:c r="M3410" s="43"/>
      <x:c r="N3410" s="13" t="str">
        <x:v>No</x:v>
      </x:c>
      <x:c r="O3410" s="15" t="str">
        <x:v>Not stated in reviewed card</x:v>
      </x:c>
      <x:c r="P3410" s="15" t="str">
        <x:v>Not stated in reviewed card</x:v>
      </x:c>
      <x:c r="Q3410" s="15" t="str">
        <x:v>Advertised industrial unit with yard/loading area, secure/gated access.</x:v>
      </x:c>
      <x:c r="R3410"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10" s="15" t="str">
        <x:v>https://www.zoopla.co.uk/to-rent/commercial/details/72819902/</x:v>
      </x:c>
      <x:c r="T3410" s="15" t="str"/>
      <x:c r="U3410" s="15" t="str"/>
      <x:c r="V3410" s="15" t="str">
        <x:v>London — Standalone premises — Enfield</x:v>
      </x:c>
      <x:c r="W3410" s="15" t="str">
        <x:v>Individual unit ≤15,000 sq ft</x:v>
      </x:c>
      <x:c r="X3410" s="13" t="n">
        <x:f>IF(N3410="Yes",L3410,0)</x:f>
        <x:v>0</x:v>
      </x:c>
      <x:c r="Y3410" s="14" t="n">
        <x:v>1</x:v>
      </x:c>
      <x:c r="Z3410" s="13" t="str">
        <x:v>Industrial / workshop / storage</x:v>
      </x:c>
    </x:row>
    <x:row r="3411" ht="62" customHeight="1">
      <x:c r="A3411" s="13" t="str">
        <x:v>SE2431</x:v>
      </x:c>
      <x:c r="B3411" s="15" t="str">
        <x:v>London</x:v>
      </x:c>
      <x:c r="C3411" s="15" t="str">
        <x:v>Enfield</x:v>
      </x:c>
      <x:c r="D3411" s="14"/>
      <x:c r="E3411" s="13" t="str">
        <x:v>Town</x:v>
      </x:c>
      <x:c r="F3411" s="15" t="str">
        <x:v>Standalone premises — Enfield</x:v>
      </x:c>
      <x:c r="G3411" s="15" t="str">
        <x:v>Unit 92, The Grid, 98 Lockfield Avenue, Enfield EN3</x:v>
      </x:c>
      <x:c r="H3411" s="13" t="str">
        <x:v>Current</x:v>
      </x:c>
      <x:c r="I3411" s="14" t="n">
        <x:v>6674</x:v>
      </x:c>
      <x:c r="J3411" s="13" t="str">
        <x:f>IF(AND(ISNUMBER(I3411),I3411&gt;0),IF(I3411&lt;=1000,"1–1,000",IF(I3411&lt;=2500,"1,001–2,500",IF(I3411&lt;=5000,"2,501–5,000",IF(I3411&lt;=10000,"5,001–10,000","10,001–15,000")))),"5,001–10,000")</x:f>
        <x:v>5,001–10,000</x:v>
      </x:c>
      <x:c r="K3411" s="16"/>
      <x:c r="L3411" s="43" t="str">
        <x:f>IF(AND(ISNUMBER(I3411),I3411&gt;0,ISNUMBER(K3411),K3411&gt;0),K3411/I3411,"n.a.")</x:f>
        <x:v>n.a.</x:v>
      </x:c>
      <x:c r="M3411" s="43"/>
      <x:c r="N3411" s="13" t="str">
        <x:v>No</x:v>
      </x:c>
      <x:c r="O3411" s="15" t="str">
        <x:v>Not stated in reviewed card</x:v>
      </x:c>
      <x:c r="P3411" s="15" t="str">
        <x:v>Not stated in reviewed card</x:v>
      </x:c>
      <x:c r="Q3411" s="15" t="str">
        <x:v>Advertised industrial unit with warehouse space.</x:v>
      </x:c>
      <x:c r="R341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11" s="15" t="str">
        <x:v>https://www.zoopla.co.uk/to-rent/commercial/details/72913060/</x:v>
      </x:c>
      <x:c r="T3411" s="15" t="str"/>
      <x:c r="U3411" s="15" t="str"/>
      <x:c r="V3411" s="15" t="str">
        <x:v>London — Standalone premises — Enfield</x:v>
      </x:c>
      <x:c r="W3411" s="15" t="str">
        <x:v>Individual unit ≤15,000 sq ft</x:v>
      </x:c>
      <x:c r="X3411" s="13" t="n">
        <x:f>IF(N3411="Yes",L3411,0)</x:f>
        <x:v>0</x:v>
      </x:c>
      <x:c r="Y3411" s="14" t="n">
        <x:v>1</x:v>
      </x:c>
      <x:c r="Z3411" s="13" t="str">
        <x:v>Industrial / workshop / storage</x:v>
      </x:c>
    </x:row>
    <x:row r="3412" ht="62" customHeight="1">
      <x:c r="A3412" s="13" t="str">
        <x:v>SE2432</x:v>
      </x:c>
      <x:c r="B3412" s="15" t="str">
        <x:v>London</x:v>
      </x:c>
      <x:c r="C3412" s="15" t="str">
        <x:v>Enfield</x:v>
      </x:c>
      <x:c r="D3412" s="14"/>
      <x:c r="E3412" s="13" t="str">
        <x:v>Town</x:v>
      </x:c>
      <x:c r="F3412" s="15" t="str">
        <x:v>Standalone premises — Enfield</x:v>
      </x:c>
      <x:c r="G3412" s="15" t="str">
        <x:v>Units 4-5 Bloom Enfield, Centenary Road, Enfield EN3</x:v>
      </x:c>
      <x:c r="H3412" s="13" t="str">
        <x:v>Current</x:v>
      </x:c>
      <x:c r="I3412" s="14" t="n">
        <x:v>11074</x:v>
      </x:c>
      <x:c r="J3412" s="13" t="str">
        <x:f>IF(AND(ISNUMBER(I3412),I3412&gt;0),IF(I3412&lt;=1000,"1–1,000",IF(I3412&lt;=2500,"1,001–2,500",IF(I3412&lt;=5000,"2,501–5,000",IF(I3412&lt;=10000,"5,001–10,000","10,001–15,000")))),"10,001–15,000")</x:f>
        <x:v>10,001–15,000</x:v>
      </x:c>
      <x:c r="K3412" s="16"/>
      <x:c r="L3412" s="43" t="str">
        <x:f>IF(AND(ISNUMBER(I3412),I3412&gt;0,ISNUMBER(K3412),K3412&gt;0),K3412/I3412,"n.a.")</x:f>
        <x:v>n.a.</x:v>
      </x:c>
      <x:c r="M3412" s="43"/>
      <x:c r="N3412" s="13" t="str">
        <x:v>No</x:v>
      </x:c>
      <x:c r="O3412" s="15" t="str">
        <x:v>Not stated in reviewed card</x:v>
      </x:c>
      <x:c r="P3412" s="15" t="str">
        <x:v>Not stated in reviewed card</x:v>
      </x:c>
      <x:c r="Q3412" s="15" t="str">
        <x:v>Advertised industrial unit with warehouse space, refurbished specification.</x:v>
      </x:c>
      <x:c r="R3412"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412" s="15" t="str">
        <x:v>https://www.zoopla.co.uk/to-rent/commercial/details/73925409/</x:v>
      </x:c>
      <x:c r="T3412" s="15" t="str"/>
      <x:c r="U3412" s="15" t="str"/>
      <x:c r="V3412" s="15" t="str">
        <x:v>London — Standalone premises — Enfield</x:v>
      </x:c>
      <x:c r="W3412" s="15" t="str">
        <x:v>Individual unit ≤15,000 sq ft</x:v>
      </x:c>
      <x:c r="X3412" s="13" t="n">
        <x:f>IF(N3412="Yes",L3412,0)</x:f>
        <x:v>0</x:v>
      </x:c>
      <x:c r="Y3412" s="14" t="n">
        <x:v>1</x:v>
      </x:c>
      <x:c r="Z3412" s="13" t="str">
        <x:v>Industrial / workshop / storage</x:v>
      </x:c>
    </x:row>
    <x:row r="3413" ht="62" customHeight="1">
      <x:c r="A3413" s="13" t="str">
        <x:v>SE2433</x:v>
      </x:c>
      <x:c r="B3413" s="15" t="str">
        <x:v>London</x:v>
      </x:c>
      <x:c r="C3413" s="15" t="str">
        <x:v>Enfield</x:v>
      </x:c>
      <x:c r="D3413" s="14"/>
      <x:c r="E3413" s="13" t="str">
        <x:v>Town</x:v>
      </x:c>
      <x:c r="F3413" s="15" t="str">
        <x:v>Standalone premises — Enfield</x:v>
      </x:c>
      <x:c r="G3413" s="15" t="str">
        <x:v>Units 6-7 Bloom Enfield, Centenary Road, Enfield EN3</x:v>
      </x:c>
      <x:c r="H3413" s="13" t="str">
        <x:v>Current</x:v>
      </x:c>
      <x:c r="I3413" s="14" t="n">
        <x:v>11376</x:v>
      </x:c>
      <x:c r="J3413" s="13" t="str">
        <x:f>IF(AND(ISNUMBER(I3413),I3413&gt;0),IF(I3413&lt;=1000,"1–1,000",IF(I3413&lt;=2500,"1,001–2,500",IF(I3413&lt;=5000,"2,501–5,000",IF(I3413&lt;=10000,"5,001–10,000","10,001–15,000")))),"10,001–15,000")</x:f>
        <x:v>10,001–15,000</x:v>
      </x:c>
      <x:c r="K3413" s="16"/>
      <x:c r="L3413" s="43" t="str">
        <x:f>IF(AND(ISNUMBER(I3413),I3413&gt;0,ISNUMBER(K3413),K3413&gt;0),K3413/I3413,"n.a.")</x:f>
        <x:v>n.a.</x:v>
      </x:c>
      <x:c r="M3413" s="43"/>
      <x:c r="N3413" s="13" t="str">
        <x:v>No</x:v>
      </x:c>
      <x:c r="O3413" s="15" t="str">
        <x:v>Not stated in reviewed card</x:v>
      </x:c>
      <x:c r="P3413" s="15" t="str">
        <x:v>Not stated in reviewed card</x:v>
      </x:c>
      <x:c r="Q3413" s="15" t="str">
        <x:v>Advertised industrial unit with warehouse space, refurbished specification.</x:v>
      </x:c>
      <x:c r="R3413"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413" s="15" t="str">
        <x:v>https://www.zoopla.co.uk/to-rent/commercial/details/73925531/</x:v>
      </x:c>
      <x:c r="T3413" s="15" t="str"/>
      <x:c r="U3413" s="15" t="str"/>
      <x:c r="V3413" s="15" t="str">
        <x:v>London — Standalone premises — Enfield</x:v>
      </x:c>
      <x:c r="W3413" s="15" t="str">
        <x:v>Individual unit ≤15,000 sq ft</x:v>
      </x:c>
      <x:c r="X3413" s="13" t="n">
        <x:f>IF(N3413="Yes",L3413,0)</x:f>
        <x:v>0</x:v>
      </x:c>
      <x:c r="Y3413" s="14" t="n">
        <x:v>1</x:v>
      </x:c>
      <x:c r="Z3413" s="13" t="str">
        <x:v>Industrial / workshop / storage</x:v>
      </x:c>
    </x:row>
    <x:row r="3414" ht="62" customHeight="1">
      <x:c r="A3414" s="13" t="str">
        <x:v>SE2434</x:v>
      </x:c>
      <x:c r="B3414" s="15" t="str">
        <x:v>London</x:v>
      </x:c>
      <x:c r="C3414" s="15" t="str">
        <x:v>Erith</x:v>
      </x:c>
      <x:c r="D3414" s="14"/>
      <x:c r="E3414" s="13" t="str">
        <x:v>Town</x:v>
      </x:c>
      <x:c r="F3414" s="15" t="str">
        <x:v>Standalone premises — Erith</x:v>
      </x:c>
      <x:c r="G3414" s="15" t="str">
        <x:v>Veridion Way, Erith DA18</x:v>
      </x:c>
      <x:c r="H3414" s="13" t="str">
        <x:v>Current</x:v>
      </x:c>
      <x:c r="I3414" s="14" t="n">
        <x:v>8310</x:v>
      </x:c>
      <x:c r="J3414" s="13" t="str">
        <x:f>IF(AND(ISNUMBER(I3414),I3414&gt;0),IF(I3414&lt;=1000,"1–1,000",IF(I3414&lt;=2500,"1,001–2,500",IF(I3414&lt;=5000,"2,501–5,000",IF(I3414&lt;=10000,"5,001–10,000","10,001–15,000")))),"5,001–10,000")</x:f>
        <x:v>5,001–10,000</x:v>
      </x:c>
      <x:c r="K3414" s="16" t="n">
        <x:v>83100</x:v>
      </x:c>
      <x:c r="L3414" s="43" t="n">
        <x:f>IF(AND(ISNUMBER(I3414),I3414&gt;0,ISNUMBER(K3414),K3414&gt;0),K3414/I3414,"n.a.")</x:f>
        <x:v>10</x:v>
      </x:c>
      <x:c r="M3414" s="43"/>
      <x:c r="N3414" s="13" t="str">
        <x:v>Yes</x:v>
      </x:c>
      <x:c r="O3414" s="15" t="str">
        <x:v>Not stated in reviewed card</x:v>
      </x:c>
      <x:c r="P3414" s="15" t="str">
        <x:v>Not stated in reviewed card</x:v>
      </x:c>
      <x:c r="Q3414" s="15" t="str">
        <x:v>Advertised industrial unit. Card provides limited specification.</x:v>
      </x:c>
      <x:c r="R341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14" s="15" t="str">
        <x:v>https://www.zoopla.co.uk/to-rent/commercial/details/74612986/</x:v>
      </x:c>
      <x:c r="T3414" s="15" t="str"/>
      <x:c r="U3414" s="15" t="str"/>
      <x:c r="V3414" s="15" t="str">
        <x:v>London — Standalone premises — Erith</x:v>
      </x:c>
      <x:c r="W3414" s="15" t="str">
        <x:v>Individual unit ≤15,000 sq ft</x:v>
      </x:c>
      <x:c r="X3414" s="13" t="n">
        <x:f>IF(N3414="Yes",L3414,0)</x:f>
        <x:v>10</x:v>
      </x:c>
      <x:c r="Y3414" s="14" t="n">
        <x:v>1</x:v>
      </x:c>
      <x:c r="Z3414" s="13" t="str">
        <x:v>Industrial / workshop / storage</x:v>
      </x:c>
    </x:row>
    <x:row r="3415" ht="75" customHeight="1">
      <x:c r="A3415" s="13" t="str">
        <x:v>SE2435</x:v>
      </x:c>
      <x:c r="B3415" s="15" t="str">
        <x:v>London</x:v>
      </x:c>
      <x:c r="C3415" s="15" t="str">
        <x:v>Feltham</x:v>
      </x:c>
      <x:c r="D3415" s="14"/>
      <x:c r="E3415" s="13" t="str">
        <x:v>Town</x:v>
      </x:c>
      <x:c r="F3415" s="15" t="str">
        <x:v>Standalone premises — Feltham</x:v>
      </x:c>
      <x:c r="G3415" s="15" t="str">
        <x:v>V12 Vector Park, Forest Road, Feltham TW13</x:v>
      </x:c>
      <x:c r="H3415" s="13" t="str">
        <x:v>Uncertain</x:v>
      </x:c>
      <x:c r="I3415" s="14" t="n">
        <x:v>2544</x:v>
      </x:c>
      <x:c r="J3415" s="13" t="str">
        <x:f>IF(AND(ISNUMBER(I3415),I3415&gt;0),IF(I3415&lt;=1000,"1–1,000",IF(I3415&lt;=2500,"1,001–2,500",IF(I3415&lt;=5000,"2,501–5,000",IF(I3415&lt;=10000,"5,001–10,000","10,001–15,000")))),"2,501–5,000")</x:f>
        <x:v>2,501–5,000</x:v>
      </x:c>
      <x:c r="K3415" s="16" t="n">
        <x:v>58512</x:v>
      </x:c>
      <x:c r="L3415" s="43" t="n">
        <x:f>IF(AND(ISNUMBER(I3415),I3415&gt;0,ISNUMBER(K3415),K3415&gt;0),K3415/I3415,"n.a.")</x:f>
        <x:v>23</x:v>
      </x:c>
      <x:c r="M3415" s="43"/>
      <x:c r="N3415" s="13" t="str">
        <x:v>No</x:v>
      </x:c>
      <x:c r="O3415" s="15" t="str">
        <x:v>Not stated in reviewed card</x:v>
      </x:c>
      <x:c r="P3415" s="15" t="str">
        <x:v>Not stated in reviewed card</x:v>
      </x:c>
      <x:c r="Q3415" s="15" t="str">
        <x:v>Advertised industrial unit with warehouse space, refurbished specification.</x:v>
      </x:c>
      <x:c r="R3415" s="15" t="str">
        <x:v>Uncertain 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15" s="15" t="str">
        <x:v>https://www.zoopla.co.uk/to-rent/commercial/details/73834956/</x:v>
      </x:c>
      <x:c r="T3415" s="15" t="str"/>
      <x:c r="U3415" s="15" t="str"/>
      <x:c r="V3415" s="15" t="str">
        <x:v>London — Standalone premises — Feltham</x:v>
      </x:c>
      <x:c r="W3415" s="15" t="str">
        <x:v>Individual unit ≤15,000 sq ft</x:v>
      </x:c>
      <x:c r="X3415" s="13" t="n">
        <x:f>IF(N3415="Yes",L3415,0)</x:f>
        <x:v>0</x:v>
      </x:c>
      <x:c r="Y3415" s="14" t="n">
        <x:v>1</x:v>
      </x:c>
      <x:c r="Z3415" s="13" t="str">
        <x:v>Industrial / workshop / storage</x:v>
      </x:c>
    </x:row>
    <x:row r="3416" ht="75" customHeight="1">
      <x:c r="A3416" s="13" t="str">
        <x:v>SE2436</x:v>
      </x:c>
      <x:c r="B3416" s="15" t="str">
        <x:v>London</x:v>
      </x:c>
      <x:c r="C3416" s="15" t="str">
        <x:v>Feltham</x:v>
      </x:c>
      <x:c r="D3416" s="14"/>
      <x:c r="E3416" s="13" t="str">
        <x:v>Town</x:v>
      </x:c>
      <x:c r="F3416" s="15" t="str">
        <x:v>Standalone premises — Feltham</x:v>
      </x:c>
      <x:c r="G3416" s="15" t="str">
        <x:v>V13 Vector Park, Forest Road, Feltham TW13</x:v>
      </x:c>
      <x:c r="H3416" s="13" t="str">
        <x:v>Current</x:v>
      </x:c>
      <x:c r="I3416" s="14" t="n">
        <x:v>4573</x:v>
      </x:c>
      <x:c r="J3416" s="13" t="str">
        <x:f>IF(AND(ISNUMBER(I3416),I3416&gt;0),IF(I3416&lt;=1000,"1–1,000",IF(I3416&lt;=2500,"1,001–2,500",IF(I3416&lt;=5000,"2,501–5,000",IF(I3416&lt;=10000,"5,001–10,000","10,001–15,000")))),"2,501–5,000")</x:f>
        <x:v>2,501–5,000</x:v>
      </x:c>
      <x:c r="K3416" s="16" t="n">
        <x:v>105180</x:v>
      </x:c>
      <x:c r="L3416" s="43" t="n">
        <x:f>IF(AND(ISNUMBER(I3416),I3416&gt;0,ISNUMBER(K3416),K3416&gt;0),K3416/I3416,"n.a.")</x:f>
        <x:v>23.000218674830528</x:v>
      </x:c>
      <x:c r="M3416" s="43"/>
      <x:c r="N3416" s="13" t="str">
        <x:v>Yes</x:v>
      </x:c>
      <x:c r="O3416" s="15" t="str">
        <x:v>Not stated in reviewed card</x:v>
      </x:c>
      <x:c r="P3416" s="15" t="str">
        <x:v>Not stated in reviewed card</x:v>
      </x:c>
      <x:c r="Q3416" s="15" t="str">
        <x:v>Advertised industrial unit with warehouse space, refurbished specification.</x:v>
      </x:c>
      <x:c r="R341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16" s="15" t="str">
        <x:v>https://www.zoopla.co.uk/to-rent/commercial/details/71343546/</x:v>
      </x:c>
      <x:c r="T3416" s="15" t="str">
        <x:v>https://www.zoopla.co.uk/to-rent/commercial/details/71076721/</x:v>
      </x:c>
      <x:c r="U3416" s="15" t="str"/>
      <x:c r="V3416" s="15" t="str">
        <x:v>London — Standalone premises — Feltham</x:v>
      </x:c>
      <x:c r="W3416" s="15" t="str">
        <x:v>Individual unit ≤15,000 sq ft</x:v>
      </x:c>
      <x:c r="X3416" s="13" t="n">
        <x:f>IF(N3416="Yes",L3416,0)</x:f>
        <x:v>23.000218674830528</x:v>
      </x:c>
      <x:c r="Y3416" s="14" t="n">
        <x:v>1</x:v>
      </x:c>
      <x:c r="Z3416" s="13" t="str">
        <x:v>Industrial / workshop / storage</x:v>
      </x:c>
    </x:row>
    <x:row r="3417" ht="75" customHeight="1">
      <x:c r="A3417" s="13" t="str">
        <x:v>SE2437</x:v>
      </x:c>
      <x:c r="B3417" s="15" t="str">
        <x:v>London</x:v>
      </x:c>
      <x:c r="C3417" s="15" t="str">
        <x:v>Feltham</x:v>
      </x:c>
      <x:c r="D3417" s="14"/>
      <x:c r="E3417" s="13" t="str">
        <x:v>Town</x:v>
      </x:c>
      <x:c r="F3417" s="15" t="str">
        <x:v>Standalone premises — Feltham</x:v>
      </x:c>
      <x:c r="G3417" s="15" t="str">
        <x:v>V6 Vector Park, Forest Road, Feltham TW13</x:v>
      </x:c>
      <x:c r="H3417" s="13" t="str">
        <x:v>Uncertain</x:v>
      </x:c>
      <x:c r="I3417" s="14" t="n">
        <x:v>8540</x:v>
      </x:c>
      <x:c r="J3417" s="13" t="str">
        <x:f>IF(AND(ISNUMBER(I3417),I3417&gt;0),IF(I3417&lt;=1000,"1–1,000",IF(I3417&lt;=2500,"1,001–2,500",IF(I3417&lt;=5000,"2,501–5,000",IF(I3417&lt;=10000,"5,001–10,000","10,001–15,000")))),"5,001–10,000")</x:f>
        <x:v>5,001–10,000</x:v>
      </x:c>
      <x:c r="K3417" s="16"/>
      <x:c r="L3417" s="43" t="str">
        <x:f>IF(AND(ISNUMBER(I3417),I3417&gt;0,ISNUMBER(K3417),K3417&gt;0),K3417/I3417,"n.a.")</x:f>
        <x:v>n.a.</x:v>
      </x:c>
      <x:c r="M3417" s="43"/>
      <x:c r="N3417" s="13" t="str">
        <x:v>No</x:v>
      </x:c>
      <x:c r="O3417" s="15" t="str">
        <x:v>eaves and shared yard; 7m eaves and shared yard</x:v>
      </x:c>
      <x:c r="P3417" s="15" t="str">
        <x:v>Not stated in reviewed card</x:v>
      </x:c>
      <x:c r="Q3417" s="15" t="str">
        <x:v>Advertised industrial unit with warehouse space, yard/loading area, refurbished specification.</x:v>
      </x:c>
      <x:c r="R3417"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17" s="15" t="str">
        <x:v>https://www.zoopla.co.uk/to-rent/commercial/details/71343703/</x:v>
      </x:c>
      <x:c r="T3417" s="15" t="str">
        <x:v>https://www.zoopla.co.uk/to-rent/commercial/details/71239608/</x:v>
      </x:c>
      <x:c r="U3417" s="15" t="str"/>
      <x:c r="V3417" s="15" t="str">
        <x:v>London — Standalone premises — Feltham</x:v>
      </x:c>
      <x:c r="W3417" s="15" t="str">
        <x:v>Individual unit ≤15,000 sq ft</x:v>
      </x:c>
      <x:c r="X3417" s="13" t="n">
        <x:f>IF(N3417="Yes",L3417,0)</x:f>
        <x:v>0</x:v>
      </x:c>
      <x:c r="Y3417" s="14" t="n">
        <x:v>1</x:v>
      </x:c>
      <x:c r="Z3417" s="13" t="str">
        <x:v>Industrial / workshop / storage</x:v>
      </x:c>
    </x:row>
    <x:row r="3418" ht="75" customHeight="1">
      <x:c r="A3418" s="13" t="str">
        <x:v>SE2438</x:v>
      </x:c>
      <x:c r="B3418" s="15" t="str">
        <x:v>London</x:v>
      </x:c>
      <x:c r="C3418" s="15" t="str">
        <x:v>Feltham</x:v>
      </x:c>
      <x:c r="D3418" s="14"/>
      <x:c r="E3418" s="13" t="str">
        <x:v>Town</x:v>
      </x:c>
      <x:c r="F3418" s="15" t="str">
        <x:v>Standalone premises — Feltham</x:v>
      </x:c>
      <x:c r="G3418" s="15" t="str">
        <x:v>V7 Vector Park, Forest Road, Feltham TW13</x:v>
      </x:c>
      <x:c r="H3418" s="13" t="str">
        <x:v>Uncertain</x:v>
      </x:c>
      <x:c r="I3418" s="14" t="n">
        <x:v>10241</x:v>
      </x:c>
      <x:c r="J3418" s="13" t="str">
        <x:f>IF(AND(ISNUMBER(I3418),I3418&gt;0),IF(I3418&lt;=1000,"1–1,000",IF(I3418&lt;=2500,"1,001–2,500",IF(I3418&lt;=5000,"2,501–5,000",IF(I3418&lt;=10000,"5,001–10,000","10,001–15,000")))),"10,001–15,000")</x:f>
        <x:v>10,001–15,000</x:v>
      </x:c>
      <x:c r="K3418" s="16"/>
      <x:c r="L3418" s="43" t="str">
        <x:f>IF(AND(ISNUMBER(I3418),I3418&gt;0,ISNUMBER(K3418),K3418&gt;0),K3418/I3418,"n.a.")</x:f>
        <x:v>n.a.</x:v>
      </x:c>
      <x:c r="M3418" s="43"/>
      <x:c r="N3418" s="13" t="str">
        <x:v>No</x:v>
      </x:c>
      <x:c r="O3418" s="15" t="str">
        <x:v>eaves and shared yard; 7m eaves and shared yard</x:v>
      </x:c>
      <x:c r="P3418" s="15" t="str">
        <x:v>Not stated in reviewed card</x:v>
      </x:c>
      <x:c r="Q3418" s="15" t="str">
        <x:v>Advertised industrial unit with warehouse space, yard/loading area, refurbished specification.</x:v>
      </x:c>
      <x:c r="R3418"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18" s="15" t="str">
        <x:v>https://www.zoopla.co.uk/to-rent/commercial/details/71343705/</x:v>
      </x:c>
      <x:c r="T3418" s="15" t="str">
        <x:v>https://www.zoopla.co.uk/to-rent/commercial/details/71239612/</x:v>
      </x:c>
      <x:c r="U3418" s="15" t="str"/>
      <x:c r="V3418" s="15" t="str">
        <x:v>London — Standalone premises — Feltham</x:v>
      </x:c>
      <x:c r="W3418" s="15" t="str">
        <x:v>Individual unit ≤15,000 sq ft</x:v>
      </x:c>
      <x:c r="X3418" s="13" t="n">
        <x:f>IF(N3418="Yes",L3418,0)</x:f>
        <x:v>0</x:v>
      </x:c>
      <x:c r="Y3418" s="14" t="n">
        <x:v>1</x:v>
      </x:c>
      <x:c r="Z3418" s="13" t="str">
        <x:v>Industrial / workshop / storage</x:v>
      </x:c>
    </x:row>
    <x:row r="3419" ht="88" customHeight="1">
      <x:c r="A3419" s="13" t="str">
        <x:v>SE2439</x:v>
      </x:c>
      <x:c r="B3419" s="15" t="str">
        <x:v>London</x:v>
      </x:c>
      <x:c r="C3419" s="15" t="str">
        <x:v>Finchley</x:v>
      </x:c>
      <x:c r="D3419" s="14"/>
      <x:c r="E3419" s="13" t="str">
        <x:v>Town</x:v>
      </x:c>
      <x:c r="F3419" s="15" t="str">
        <x:v>Standalone premises — Finchley</x:v>
      </x:c>
      <x:c r="G3419" s="15" t="str">
        <x:v>Finchley Road, London NW2</x:v>
      </x:c>
      <x:c r="H3419" s="13" t="str">
        <x:v>Uncertain</x:v>
      </x:c>
      <x:c r="I3419" s="14"/>
      <x:c r="J3419" s="13" t="str">
        <x:f>IF(AND(ISNUMBER(I3419),I3419&gt;0),IF(I3419&lt;=1000,"1–1,000",IF(I3419&lt;=2500,"1,001–2,500",IF(I3419&lt;=5000,"2,501–5,000",IF(I3419&lt;=10000,"5,001–10,000","10,001–15,000")))),"1–1,000")</x:f>
        <x:v>1–1,000</x:v>
      </x:c>
      <x:c r="K3419" s="16" t="n">
        <x:v>5700</x:v>
      </x:c>
      <x:c r="L3419" s="43" t="str">
        <x:f>IF(AND(ISNUMBER(I3419),I3419&gt;0,ISNUMBER(K3419),K3419&gt;0),K3419/I3419,"n.a.")</x:f>
        <x:v>n.a.</x:v>
      </x:c>
      <x:c r="M3419" s="43"/>
      <x:c r="N3419" s="13" t="str">
        <x:v>No</x:v>
      </x:c>
      <x:c r="O3419" s="15" t="str">
        <x:v>Not stated in reviewed card</x:v>
      </x:c>
      <x:c r="P3419" s="15" t="str">
        <x:v>Not stated in reviewed card</x:v>
      </x:c>
      <x:c r="Q3419" s="15" t="str">
        <x:v>Advertised commercial storage/workshop premises with secure/gated access.</x:v>
      </x:c>
      <x:c r="R3419" s="15" t="str">
        <x:v>Uncertain 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19" s="15" t="str">
        <x:v>https://www.zoopla.co.uk/to-rent/commercial/details/66445439/</x:v>
      </x:c>
      <x:c r="T3419" s="15" t="str"/>
      <x:c r="U3419" s="15" t="str"/>
      <x:c r="V3419" s="15" t="str">
        <x:v>London — Standalone premises — Finchley</x:v>
      </x:c>
      <x:c r="W3419" s="15" t="str">
        <x:v>250–276 sq ft; exact unit area not stated</x:v>
      </x:c>
      <x:c r="X3419" s="13" t="n">
        <x:f>IF(N3419="Yes",L3419,0)</x:f>
        <x:v>0</x:v>
      </x:c>
      <x:c r="Y3419" s="14" t="n">
        <x:v>1</x:v>
      </x:c>
      <x:c r="Z3419" s="13" t="str">
        <x:v>Industrial / workshop / storage</x:v>
      </x:c>
    </x:row>
    <x:row r="3420" ht="62" customHeight="1">
      <x:c r="A3420" s="13" t="str">
        <x:v>SE2440</x:v>
      </x:c>
      <x:c r="B3420" s="15" t="str">
        <x:v>London</x:v>
      </x:c>
      <x:c r="C3420" s="15" t="str">
        <x:v>Finsbury</x:v>
      </x:c>
      <x:c r="D3420" s="14"/>
      <x:c r="E3420" s="13" t="str">
        <x:v>Town</x:v>
      </x:c>
      <x:c r="F3420" s="15" t="str">
        <x:v>Standalone premises — Finsbury</x:v>
      </x:c>
      <x:c r="G3420" s="15" t="str">
        <x:v>Japan Crescent, Finsbury Park</x:v>
      </x:c>
      <x:c r="H3420" s="13" t="str">
        <x:v>Current</x:v>
      </x:c>
      <x:c r="I3420" s="14" t="n">
        <x:v>2572</x:v>
      </x:c>
      <x:c r="J3420" s="13" t="str">
        <x:f>IF(AND(ISNUMBER(I3420),I3420&gt;0),IF(I3420&lt;=1000,"1–1,000",IF(I3420&lt;=2500,"1,001–2,500",IF(I3420&lt;=5000,"2,501–5,000",IF(I3420&lt;=10000,"5,001–10,000","10,001–15,000")))),"2,501–5,000")</x:f>
        <x:v>2,501–5,000</x:v>
      </x:c>
      <x:c r="K3420" s="16" t="n">
        <x:v>65004</x:v>
      </x:c>
      <x:c r="L3420" s="43" t="n">
        <x:f>IF(AND(ISNUMBER(I3420),I3420&gt;0,ISNUMBER(K3420),K3420&gt;0),K3420/I3420,"n.a.")</x:f>
        <x:v>25.27371695178849</x:v>
      </x:c>
      <x:c r="M3420" s="43"/>
      <x:c r="N3420" s="13" t="str">
        <x:v>Yes</x:v>
      </x:c>
      <x:c r="O3420" s="15" t="str">
        <x:v>Not stated in reviewed card</x:v>
      </x:c>
      <x:c r="P3420" s="15" t="str">
        <x:v>Not stated in reviewed card</x:v>
      </x:c>
      <x:c r="Q3420" s="15" t="str">
        <x:v>Advertised commercial storage/workshop premises with workshop space, ancillary office accommodation.</x:v>
      </x:c>
      <x:c r="R34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0" s="15" t="str">
        <x:v>https://www.rightmove.co.uk/properties/170268725#/?channel=COM_LET</x:v>
      </x:c>
      <x:c r="T3420" s="15" t="str"/>
      <x:c r="U3420" s="15" t="str"/>
      <x:c r="V3420" s="15" t="str">
        <x:v>London — Standalone premises — Finsbury</x:v>
      </x:c>
      <x:c r="W3420" s="15" t="str">
        <x:v>Individual unit ≤15,000 sq ft</x:v>
      </x:c>
      <x:c r="X3420" s="13" t="n">
        <x:f>IF(N3420="Yes",L3420,0)</x:f>
        <x:v>25.27371695178849</x:v>
      </x:c>
      <x:c r="Y3420" s="14" t="n">
        <x:v>1</x:v>
      </x:c>
      <x:c r="Z3420" s="13" t="str">
        <x:v>Industrial / workshop / storage</x:v>
      </x:c>
    </x:row>
    <x:row r="3421" ht="62" customHeight="1">
      <x:c r="A3421" s="13" t="str">
        <x:v>SE2441</x:v>
      </x:c>
      <x:c r="B3421" s="15" t="str">
        <x:v>London</x:v>
      </x:c>
      <x:c r="C3421" s="15" t="str">
        <x:v>Forest Gate</x:v>
      </x:c>
      <x:c r="D3421" s="14"/>
      <x:c r="E3421" s="13" t="str">
        <x:v>Town</x:v>
      </x:c>
      <x:c r="F3421" s="15" t="str">
        <x:v>Standalone premises — Forest Gate</x:v>
      </x:c>
      <x:c r="G3421" s="15" t="str">
        <x:v>Neville Road, London E7</x:v>
      </x:c>
      <x:c r="H3421" s="13" t="str">
        <x:v>Current</x:v>
      </x:c>
      <x:c r="I3421" s="14" t="n">
        <x:v>4200</x:v>
      </x:c>
      <x:c r="J3421" s="13" t="str">
        <x:f>IF(AND(ISNUMBER(I3421),I3421&gt;0),IF(I3421&lt;=1000,"1–1,000",IF(I3421&lt;=2500,"1,001–2,500",IF(I3421&lt;=5000,"2,501–5,000",IF(I3421&lt;=10000,"5,001–10,000","10,001–15,000")))),"2,501–5,000")</x:f>
        <x:v>2,501–5,000</x:v>
      </x:c>
      <x:c r="K3421" s="16" t="n">
        <x:v>81996</x:v>
      </x:c>
      <x:c r="L3421" s="43" t="n">
        <x:f>IF(AND(ISNUMBER(I3421),I3421&gt;0,ISNUMBER(K3421),K3421&gt;0),K3421/I3421,"n.a.")</x:f>
        <x:v>19.52285714285714</x:v>
      </x:c>
      <x:c r="M3421" s="43"/>
      <x:c r="N3421" s="13" t="str">
        <x:v>Yes</x:v>
      </x:c>
      <x:c r="O3421" s="15" t="str">
        <x:v>Not stated in reviewed card</x:v>
      </x:c>
      <x:c r="P3421" s="15" t="str">
        <x:v>Not stated in reviewed card</x:v>
      </x:c>
      <x:c r="Q3421" s="15" t="str">
        <x:v>Advertised industrial unit with warehouse space.</x:v>
      </x:c>
      <x:c r="R342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1" s="15" t="str">
        <x:v>https://www.zoopla.co.uk/to-rent/commercial/details/74095644/</x:v>
      </x:c>
      <x:c r="T3421" s="15" t="str"/>
      <x:c r="U3421" s="15" t="str"/>
      <x:c r="V3421" s="15" t="str">
        <x:v>London — Standalone premises — Forest Gate</x:v>
      </x:c>
      <x:c r="W3421" s="15" t="str">
        <x:v>Individual unit ≤15,000 sq ft</x:v>
      </x:c>
      <x:c r="X3421" s="13" t="n">
        <x:f>IF(N3421="Yes",L3421,0)</x:f>
        <x:v>19.52285714285714</x:v>
      </x:c>
      <x:c r="Y3421" s="14" t="n">
        <x:v>1</x:v>
      </x:c>
      <x:c r="Z3421" s="13" t="str">
        <x:v>Industrial / workshop / storage</x:v>
      </x:c>
    </x:row>
    <x:row r="3422" ht="62" customHeight="1">
      <x:c r="A3422" s="13" t="str">
        <x:v>SE2442</x:v>
      </x:c>
      <x:c r="B3422" s="15" t="str">
        <x:v>London</x:v>
      </x:c>
      <x:c r="C3422" s="15" t="str">
        <x:v>Forest Gate</x:v>
      </x:c>
      <x:c r="D3422" s="14"/>
      <x:c r="E3422" s="13" t="str">
        <x:v>Town</x:v>
      </x:c>
      <x:c r="F3422" s="15" t="str">
        <x:v>Standalone premises — Forest Gate</x:v>
      </x:c>
      <x:c r="G3422" s="15" t="str">
        <x:v>Romford Road, Forest Gate</x:v>
      </x:c>
      <x:c r="H3422" s="13" t="str">
        <x:v>Current</x:v>
      </x:c>
      <x:c r="I3422" s="14" t="n">
        <x:v>894</x:v>
      </x:c>
      <x:c r="J3422" s="13" t="str">
        <x:f>IF(AND(ISNUMBER(I3422),I3422&gt;0),IF(I3422&lt;=1000,"1–1,000",IF(I3422&lt;=2500,"1,001–2,500",IF(I3422&lt;=5000,"2,501–5,000",IF(I3422&lt;=10000,"5,001–10,000","10,001–15,000")))),"1–1,000")</x:f>
        <x:v>1–1,000</x:v>
      </x:c>
      <x:c r="K3422" s="16" t="n">
        <x:v>30000</x:v>
      </x:c>
      <x:c r="L3422" s="43" t="n">
        <x:f>IF(AND(ISNUMBER(I3422),I3422&gt;0,ISNUMBER(K3422),K3422&gt;0),K3422/I3422,"n.a.")</x:f>
        <x:v>33.557046979865774</x:v>
      </x:c>
      <x:c r="M3422" s="43"/>
      <x:c r="N3422" s="13" t="str">
        <x:v>Yes</x:v>
      </x:c>
      <x:c r="O3422" s="15" t="str">
        <x:v>Not stated in reviewed card</x:v>
      </x:c>
      <x:c r="P3422" s="15" t="str">
        <x:v>Not stated in reviewed card</x:v>
      </x:c>
      <x:c r="Q3422" s="15" t="str">
        <x:v>Advertised commercial storage/workshop premises with ancillary office accommodation, yard/loading area.</x:v>
      </x:c>
      <x:c r="R342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2" s="15" t="str">
        <x:v>https://www.rightmove.co.uk/properties/94906755#/?channel=COM_LET</x:v>
      </x:c>
      <x:c r="T3422" s="15" t="str"/>
      <x:c r="U3422" s="15" t="str"/>
      <x:c r="V3422" s="15" t="str">
        <x:v>London — Standalone premises — Forest Gate</x:v>
      </x:c>
      <x:c r="W3422" s="15" t="str">
        <x:v>Individual unit ≤15,000 sq ft</x:v>
      </x:c>
      <x:c r="X3422" s="13" t="n">
        <x:f>IF(N3422="Yes",L3422,0)</x:f>
        <x:v>33.557046979865774</x:v>
      </x:c>
      <x:c r="Y3422" s="14" t="n">
        <x:v>1</x:v>
      </x:c>
      <x:c r="Z3422" s="13" t="str">
        <x:v>Industrial / workshop / storage</x:v>
      </x:c>
    </x:row>
    <x:row r="3423" ht="62" customHeight="1">
      <x:c r="A3423" s="13" t="str">
        <x:v>SE2443</x:v>
      </x:c>
      <x:c r="B3423" s="15" t="str">
        <x:v>London</x:v>
      </x:c>
      <x:c r="C3423" s="15" t="str">
        <x:v>Forest Hill</x:v>
      </x:c>
      <x:c r="D3423" s="14"/>
      <x:c r="E3423" s="13" t="str">
        <x:v>Town</x:v>
      </x:c>
      <x:c r="F3423" s="15" t="str">
        <x:v>Standalone premises — Forest Hill</x:v>
      </x:c>
      <x:c r="G3423" s="15" t="str">
        <x:v>Unit C2, Connaught, Malham Road, Malham Road, London SE23 1AG</x:v>
      </x:c>
      <x:c r="H3423" s="13" t="str">
        <x:v>Current</x:v>
      </x:c>
      <x:c r="I3423" s="14" t="n">
        <x:v>1257</x:v>
      </x:c>
      <x:c r="J3423" s="13" t="str">
        <x:f>IF(AND(ISNUMBER(I3423),I3423&gt;0),IF(I3423&lt;=1000,"1–1,000",IF(I3423&lt;=2500,"1,001–2,500",IF(I3423&lt;=5000,"2,501–5,000",IF(I3423&lt;=10000,"5,001–10,000","10,001–15,000")))),"1,001–2,500")</x:f>
        <x:v>1,001–2,500</x:v>
      </x:c>
      <x:c r="K3423" s="16" t="n">
        <x:v>34560</x:v>
      </x:c>
      <x:c r="L3423" s="43" t="n">
        <x:f>IF(AND(ISNUMBER(I3423),I3423&gt;0,ISNUMBER(K3423),K3423&gt;0),K3423/I3423,"n.a.")</x:f>
        <x:v>27.494033412887827</x:v>
      </x:c>
      <x:c r="M3423" s="43"/>
      <x:c r="N3423" s="13" t="str">
        <x:v>Yes</x:v>
      </x:c>
      <x:c r="O3423" s="15" t="str">
        <x:v>eaves, parking and a secure gated estate; 3.8m eaves, parking and a secure ga</x:v>
      </x:c>
      <x:c r="P3423" s="15" t="str">
        <x:v>1,257 sq ft of refurbished industrial space with a roller shutter door, 3.8m eaves, parking and a sec</x:v>
      </x:c>
      <x:c r="Q3423" s="15" t="str">
        <x:v>Advertised industrial unit with parking, secure/gated access, refurbished specification.</x:v>
      </x:c>
      <x:c r="R342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3" s="15" t="str">
        <x:v>https://www.rightmove.co.uk/properties/745869270494225#/?channel=COM_LET</x:v>
      </x:c>
      <x:c r="T3423" s="15" t="str"/>
      <x:c r="U3423" s="15" t="str"/>
      <x:c r="V3423" s="15" t="str">
        <x:v>London — Standalone premises — Forest Hill</x:v>
      </x:c>
      <x:c r="W3423" s="15" t="str">
        <x:v>Individual unit ≤15,000 sq ft</x:v>
      </x:c>
      <x:c r="X3423" s="13" t="n">
        <x:f>IF(N3423="Yes",L3423,0)</x:f>
        <x:v>27.494033412887827</x:v>
      </x:c>
      <x:c r="Y3423" s="14" t="n">
        <x:v>1</x:v>
      </x:c>
      <x:c r="Z3423" s="13" t="str">
        <x:v>Industrial / workshop / storage</x:v>
      </x:c>
    </x:row>
    <x:row r="3424" ht="62" customHeight="1">
      <x:c r="A3424" s="13" t="str">
        <x:v>SE2444</x:v>
      </x:c>
      <x:c r="B3424" s="15" t="str">
        <x:v>London</x:v>
      </x:c>
      <x:c r="C3424" s="15" t="str">
        <x:v>Fulham</x:v>
      </x:c>
      <x:c r="D3424" s="14"/>
      <x:c r="E3424" s="13" t="str">
        <x:v>Town</x:v>
      </x:c>
      <x:c r="F3424" s="15" t="str">
        <x:v>Standalone premises — Fulham</x:v>
      </x:c>
      <x:c r="G3424" s="15" t="str">
        <x:v>Sulivan Road, London SW6</x:v>
      </x:c>
      <x:c r="H3424" s="13" t="str">
        <x:v>Current</x:v>
      </x:c>
      <x:c r="I3424" s="14" t="n">
        <x:v>1247</x:v>
      </x:c>
      <x:c r="J3424" s="13" t="str">
        <x:f>IF(AND(ISNUMBER(I3424),I3424&gt;0),IF(I3424&lt;=1000,"1–1,000",IF(I3424&lt;=2500,"1,001–2,500",IF(I3424&lt;=5000,"2,501–5,000",IF(I3424&lt;=10000,"5,001–10,000","10,001–15,000")))),"1,001–2,500")</x:f>
        <x:v>1,001–2,500</x:v>
      </x:c>
      <x:c r="K3424" s="16" t="n">
        <x:v>34296</x:v>
      </x:c>
      <x:c r="L3424" s="43" t="n">
        <x:f>IF(AND(ISNUMBER(I3424),I3424&gt;0,ISNUMBER(K3424),K3424&gt;0),K3424/I3424,"n.a.")</x:f>
        <x:v>27.5028067361668</x:v>
      </x:c>
      <x:c r="M3424" s="43"/>
      <x:c r="N3424" s="13" t="str">
        <x:v>Yes</x:v>
      </x:c>
      <x:c r="O3424" s="15" t="str">
        <x:v>Not stated in reviewed card</x:v>
      </x:c>
      <x:c r="P3424" s="15" t="str">
        <x:v>Not stated in reviewed card</x:v>
      </x:c>
      <x:c r="Q3424" s="15" t="str">
        <x:v>Advertised industrial unit with ancillary office accommodation.</x:v>
      </x:c>
      <x:c r="R342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4" s="15" t="str">
        <x:v>https://www.zoopla.co.uk/to-rent/commercial/details/74053099/</x:v>
      </x:c>
      <x:c r="T3424" s="15" t="str"/>
      <x:c r="U3424" s="15" t="str"/>
      <x:c r="V3424" s="15" t="str">
        <x:v>London — Standalone premises — Fulham</x:v>
      </x:c>
      <x:c r="W3424" s="15" t="str">
        <x:v>Individual unit ≤15,000 sq ft</x:v>
      </x:c>
      <x:c r="X3424" s="13" t="n">
        <x:f>IF(N3424="Yes",L3424,0)</x:f>
        <x:v>27.5028067361668</x:v>
      </x:c>
      <x:c r="Y3424" s="14" t="n">
        <x:v>1</x:v>
      </x:c>
      <x:c r="Z3424" s="13" t="str">
        <x:v>Industrial / workshop / storage</x:v>
      </x:c>
    </x:row>
    <x:row r="3425" ht="62" customHeight="1">
      <x:c r="A3425" s="13" t="str">
        <x:v>SE2445</x:v>
      </x:c>
      <x:c r="B3425" s="15" t="str">
        <x:v>London</x:v>
      </x:c>
      <x:c r="C3425" s="15" t="str">
        <x:v>Fulham</x:v>
      </x:c>
      <x:c r="D3425" s="14"/>
      <x:c r="E3425" s="13" t="str">
        <x:v>Town</x:v>
      </x:c>
      <x:c r="F3425" s="15" t="str">
        <x:v>Standalone premises — Fulham</x:v>
      </x:c>
      <x:c r="G3425" s="15" t="str">
        <x:v>Unit 1, Imperial Studios, 3-9 Imperial Road, Fulham, London, SW6 2AG</x:v>
      </x:c>
      <x:c r="H3425" s="13" t="str">
        <x:v>Current</x:v>
      </x:c>
      <x:c r="I3425" s="14" t="n">
        <x:v>7029</x:v>
      </x:c>
      <x:c r="J3425" s="13" t="str">
        <x:f>IF(AND(ISNUMBER(I3425),I3425&gt;0),IF(I3425&lt;=1000,"1–1,000",IF(I3425&lt;=2500,"1,001–2,500",IF(I3425&lt;=5000,"2,501–5,000",IF(I3425&lt;=10000,"5,001–10,000","10,001–15,000")))),"5,001–10,000")</x:f>
        <x:v>5,001–10,000</x:v>
      </x:c>
      <x:c r="K3425" s="16"/>
      <x:c r="L3425" s="43" t="str">
        <x:f>IF(AND(ISNUMBER(I3425),I3425&gt;0,ISNUMBER(K3425),K3425&gt;0),K3425/I3425,"n.a.")</x:f>
        <x:v>n.a.</x:v>
      </x:c>
      <x:c r="M3425" s="43"/>
      <x:c r="N3425" s="13" t="str">
        <x:v>No</x:v>
      </x:c>
      <x:c r="O3425" s="15" t="str">
        <x:v>Not stated in reviewed card</x:v>
      </x:c>
      <x:c r="P3425" s="15" t="str">
        <x:v>Not stated in reviewed card</x:v>
      </x:c>
      <x:c r="Q3425" s="15" t="str">
        <x:v>Advertised commercial storage/workshop premises. Card provides limited specification.</x:v>
      </x:c>
      <x:c r="R342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25" s="15" t="str">
        <x:v>https://www.rightmove.co.uk/properties/721779786553681#/?channel=COM_LET</x:v>
      </x:c>
      <x:c r="T3425" s="15" t="str">
        <x:v>https://www.rightmove.co.uk/properties/773376061290625#/?channel=COM_LET</x:v>
      </x:c>
      <x:c r="U3425" s="15" t="str"/>
      <x:c r="V3425" s="15" t="str">
        <x:v>London — Standalone premises — Fulham</x:v>
      </x:c>
      <x:c r="W3425" s="15" t="str">
        <x:v>Individual unit ≤15,000 sq ft</x:v>
      </x:c>
      <x:c r="X3425" s="13" t="n">
        <x:f>IF(N3425="Yes",L3425,0)</x:f>
        <x:v>0</x:v>
      </x:c>
      <x:c r="Y3425" s="14" t="n">
        <x:v>1</x:v>
      </x:c>
      <x:c r="Z3425" s="13" t="str">
        <x:v>Industrial / workshop / storage</x:v>
      </x:c>
    </x:row>
    <x:row r="3426" ht="62" customHeight="1">
      <x:c r="A3426" s="13" t="str">
        <x:v>SE2446</x:v>
      </x:c>
      <x:c r="B3426" s="15" t="str">
        <x:v>London</x:v>
      </x:c>
      <x:c r="C3426" s="15" t="str">
        <x:v>Fulham</x:v>
      </x:c>
      <x:c r="D3426" s="14"/>
      <x:c r="E3426" s="13" t="str">
        <x:v>Town</x:v>
      </x:c>
      <x:c r="F3426" s="15" t="str">
        <x:v>Standalone premises — Fulham</x:v>
      </x:c>
      <x:c r="G3426" s="15" t="str">
        <x:v>Unit 2, Imperial Studios, 3-9 Imperial Road, Fulham, London, SW6 2AG</x:v>
      </x:c>
      <x:c r="H3426" s="13" t="str">
        <x:v>Current</x:v>
      </x:c>
      <x:c r="I3426" s="14" t="n">
        <x:v>4704</x:v>
      </x:c>
      <x:c r="J3426" s="13" t="str">
        <x:f>IF(AND(ISNUMBER(I3426),I3426&gt;0),IF(I3426&lt;=1000,"1–1,000",IF(I3426&lt;=2500,"1,001–2,500",IF(I3426&lt;=5000,"2,501–5,000",IF(I3426&lt;=10000,"5,001–10,000","10,001–15,000")))),"2,501–5,000")</x:f>
        <x:v>2,501–5,000</x:v>
      </x:c>
      <x:c r="K3426" s="16"/>
      <x:c r="L3426" s="43" t="str">
        <x:f>IF(AND(ISNUMBER(I3426),I3426&gt;0,ISNUMBER(K3426),K3426&gt;0),K3426/I3426,"n.a.")</x:f>
        <x:v>n.a.</x:v>
      </x:c>
      <x:c r="M3426" s="43"/>
      <x:c r="N3426" s="13" t="str">
        <x:v>No</x:v>
      </x:c>
      <x:c r="O3426" s="15" t="str">
        <x:v>Not stated in reviewed card</x:v>
      </x:c>
      <x:c r="P3426" s="15" t="str">
        <x:v>Not stated in reviewed card</x:v>
      </x:c>
      <x:c r="Q3426" s="15" t="str">
        <x:v>Advertised commercial storage/workshop premises. Card provides limited specification.</x:v>
      </x:c>
      <x:c r="R342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26" s="15" t="str">
        <x:v>https://www.rightmove.co.uk/properties/721779549653873#/?channel=COM_LET</x:v>
      </x:c>
      <x:c r="T3426" s="15" t="str">
        <x:v>https://www.rightmove.co.uk/properties/773376069830960#/?channel=COM_LET</x:v>
      </x:c>
      <x:c r="U3426" s="15" t="str"/>
      <x:c r="V3426" s="15" t="str">
        <x:v>London — Standalone premises — Fulham</x:v>
      </x:c>
      <x:c r="W3426" s="15" t="str">
        <x:v>Individual unit ≤15,000 sq ft</x:v>
      </x:c>
      <x:c r="X3426" s="13" t="n">
        <x:f>IF(N3426="Yes",L3426,0)</x:f>
        <x:v>0</x:v>
      </x:c>
      <x:c r="Y3426" s="14" t="n">
        <x:v>1</x:v>
      </x:c>
      <x:c r="Z3426" s="13" t="str">
        <x:v>Industrial / workshop / storage</x:v>
      </x:c>
    </x:row>
    <x:row r="3427" ht="62" customHeight="1">
      <x:c r="A3427" s="13" t="str">
        <x:v>SE2447</x:v>
      </x:c>
      <x:c r="B3427" s="15" t="str">
        <x:v>London</x:v>
      </x:c>
      <x:c r="C3427" s="15" t="str">
        <x:v>Fulham</x:v>
      </x:c>
      <x:c r="D3427" s="14"/>
      <x:c r="E3427" s="13" t="str">
        <x:v>Town</x:v>
      </x:c>
      <x:c r="F3427" s="15" t="str">
        <x:v>Standalone premises — Fulham</x:v>
      </x:c>
      <x:c r="G3427" s="15" t="str">
        <x:v>Unit 5, Imperial Studios, 3-9 Imperial Road, Fulham, London, SW6 2AG</x:v>
      </x:c>
      <x:c r="H3427" s="13" t="str">
        <x:v>Current</x:v>
      </x:c>
      <x:c r="I3427" s="14" t="n">
        <x:v>9440</x:v>
      </x:c>
      <x:c r="J3427" s="13" t="str">
        <x:f>IF(AND(ISNUMBER(I3427),I3427&gt;0),IF(I3427&lt;=1000,"1–1,000",IF(I3427&lt;=2500,"1,001–2,500",IF(I3427&lt;=5000,"2,501–5,000",IF(I3427&lt;=10000,"5,001–10,000","10,001–15,000")))),"5,001–10,000")</x:f>
        <x:v>5,001–10,000</x:v>
      </x:c>
      <x:c r="K3427" s="16"/>
      <x:c r="L3427" s="43" t="str">
        <x:f>IF(AND(ISNUMBER(I3427),I3427&gt;0,ISNUMBER(K3427),K3427&gt;0),K3427/I3427,"n.a.")</x:f>
        <x:v>n.a.</x:v>
      </x:c>
      <x:c r="M3427" s="43"/>
      <x:c r="N3427" s="13" t="str">
        <x:v>No</x:v>
      </x:c>
      <x:c r="O3427" s="15" t="str">
        <x:v>Not stated in reviewed card</x:v>
      </x:c>
      <x:c r="P3427" s="15" t="str">
        <x:v>Not stated in reviewed card</x:v>
      </x:c>
      <x:c r="Q3427" s="15" t="str">
        <x:v>Advertised commercial storage/workshop premises. Card provides limited specification.</x:v>
      </x:c>
      <x:c r="R342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27" s="15" t="str">
        <x:v>https://www.rightmove.co.uk/properties/721779560136961#/?channel=COM_LET</x:v>
      </x:c>
      <x:c r="T3427" s="15" t="str">
        <x:v>https://www.rightmove.co.uk/properties/773376078084544#/?channel=COM_LET</x:v>
      </x:c>
      <x:c r="U3427" s="15" t="str"/>
      <x:c r="V3427" s="15" t="str">
        <x:v>London — Standalone premises — Fulham</x:v>
      </x:c>
      <x:c r="W3427" s="15" t="str">
        <x:v>Individual unit ≤15,000 sq ft</x:v>
      </x:c>
      <x:c r="X3427" s="13" t="n">
        <x:f>IF(N3427="Yes",L3427,0)</x:f>
        <x:v>0</x:v>
      </x:c>
      <x:c r="Y3427" s="14" t="n">
        <x:v>1</x:v>
      </x:c>
      <x:c r="Z3427" s="13" t="str">
        <x:v>Industrial / workshop / storage</x:v>
      </x:c>
    </x:row>
    <x:row r="3428" ht="62" customHeight="1">
      <x:c r="A3428" s="13" t="str">
        <x:v>SE2448</x:v>
      </x:c>
      <x:c r="B3428" s="15" t="str">
        <x:v>London</x:v>
      </x:c>
      <x:c r="C3428" s="15" t="str">
        <x:v>Greenford</x:v>
      </x:c>
      <x:c r="D3428" s="14"/>
      <x:c r="E3428" s="13" t="str">
        <x:v>Town</x:v>
      </x:c>
      <x:c r="F3428" s="15" t="str">
        <x:v>Standalone premises — Greenford</x:v>
      </x:c>
      <x:c r="G3428" s="15" t="str">
        <x:v>8 Lyon Way, Greenford, 0 UB6</x:v>
      </x:c>
      <x:c r="H3428" s="13" t="str">
        <x:v>Current</x:v>
      </x:c>
      <x:c r="I3428" s="14" t="n">
        <x:v>400</x:v>
      </x:c>
      <x:c r="J3428" s="13" t="str">
        <x:f>IF(AND(ISNUMBER(I3428),I3428&gt;0),IF(I3428&lt;=1000,"1–1,000",IF(I3428&lt;=2500,"1,001–2,500",IF(I3428&lt;=5000,"2,501–5,000",IF(I3428&lt;=10000,"5,001–10,000","10,001–15,000")))),"1–1,000")</x:f>
        <x:v>1–1,000</x:v>
      </x:c>
      <x:c r="K3428" s="16" t="n">
        <x:v>15000</x:v>
      </x:c>
      <x:c r="L3428" s="43" t="n">
        <x:f>IF(AND(ISNUMBER(I3428),I3428&gt;0,ISNUMBER(K3428),K3428&gt;0),K3428/I3428,"n.a.")</x:f>
        <x:v>37.5</x:v>
      </x:c>
      <x:c r="M3428" s="43"/>
      <x:c r="N3428" s="13" t="str">
        <x:v>Yes</x:v>
      </x:c>
      <x:c r="O3428" s="15" t="str">
        <x:v>Not stated in reviewed card</x:v>
      </x:c>
      <x:c r="P3428" s="15" t="str">
        <x:v>Not stated in reviewed card</x:v>
      </x:c>
      <x:c r="Q3428" s="15" t="str">
        <x:v>Advertised commercial storage/workshop premises with warehouse space, parking.</x:v>
      </x:c>
      <x:c r="R342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28" s="15" t="str">
        <x:v>https://www.zoopla.co.uk/to-rent/commercial/details/73652003/</x:v>
      </x:c>
      <x:c r="T3428" s="15" t="str"/>
      <x:c r="U3428" s="15" t="str"/>
      <x:c r="V3428" s="15" t="str">
        <x:v>London — Standalone premises — Greenford</x:v>
      </x:c>
      <x:c r="W3428" s="15" t="str">
        <x:v>Individual unit ≤15,000 sq ft</x:v>
      </x:c>
      <x:c r="X3428" s="13" t="n">
        <x:f>IF(N3428="Yes",L3428,0)</x:f>
        <x:v>37.5</x:v>
      </x:c>
      <x:c r="Y3428" s="14" t="n">
        <x:v>1</x:v>
      </x:c>
      <x:c r="Z3428" s="13" t="str">
        <x:v>Industrial / workshop / storage</x:v>
      </x:c>
    </x:row>
    <x:row r="3429" ht="62" customHeight="1">
      <x:c r="A3429" s="13" t="str">
        <x:v>SE2449</x:v>
      </x:c>
      <x:c r="B3429" s="15" t="str">
        <x:v>London</x:v>
      </x:c>
      <x:c r="C3429" s="15" t="str">
        <x:v>Greenford</x:v>
      </x:c>
      <x:c r="D3429" s="14"/>
      <x:c r="E3429" s="13" t="str">
        <x:v>Town</x:v>
      </x:c>
      <x:c r="F3429" s="15" t="str">
        <x:v>Standalone premises — Greenford</x:v>
      </x:c>
      <x:c r="G3429" s="15" t="str">
        <x:v>Derby Road, Greenford UB6</x:v>
      </x:c>
      <x:c r="H3429" s="13" t="str">
        <x:v>Current</x:v>
      </x:c>
      <x:c r="I3429" s="14" t="n">
        <x:v>5191</x:v>
      </x:c>
      <x:c r="J3429" s="13" t="str">
        <x:f>IF(AND(ISNUMBER(I3429),I3429&gt;0),IF(I3429&lt;=1000,"1–1,000",IF(I3429&lt;=2500,"1,001–2,500",IF(I3429&lt;=5000,"2,501–5,000",IF(I3429&lt;=10000,"5,001–10,000","10,001–15,000")))),"5,001–10,000")</x:f>
        <x:v>5,001–10,000</x:v>
      </x:c>
      <x:c r="K3429" s="16"/>
      <x:c r="L3429" s="43" t="str">
        <x:f>IF(AND(ISNUMBER(I3429),I3429&gt;0,ISNUMBER(K3429),K3429&gt;0),K3429/I3429,"n.a.")</x:f>
        <x:v>n.a.</x:v>
      </x:c>
      <x:c r="M3429" s="43"/>
      <x:c r="N3429" s="13" t="str">
        <x:v>No</x:v>
      </x:c>
      <x:c r="O3429" s="15" t="str">
        <x:v>Not stated in reviewed card</x:v>
      </x:c>
      <x:c r="P3429" s="15" t="str">
        <x:v>Not stated in reviewed card</x:v>
      </x:c>
      <x:c r="Q3429" s="15" t="str">
        <x:v>Advertised industrial unit with warehouse space, refurbished specification.</x:v>
      </x:c>
      <x:c r="R342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29" s="15" t="str">
        <x:v>https://www.zoopla.co.uk/to-rent/commercial/details/71343639/</x:v>
      </x:c>
      <x:c r="T3429" s="15" t="str"/>
      <x:c r="U3429" s="15" t="str"/>
      <x:c r="V3429" s="15" t="str">
        <x:v>London — Standalone premises — Greenford</x:v>
      </x:c>
      <x:c r="W3429" s="15" t="str">
        <x:v>Individual unit ≤15,000 sq ft</x:v>
      </x:c>
      <x:c r="X3429" s="13" t="n">
        <x:f>IF(N3429="Yes",L3429,0)</x:f>
        <x:v>0</x:v>
      </x:c>
      <x:c r="Y3429" s="14" t="n">
        <x:v>1</x:v>
      </x:c>
      <x:c r="Z3429" s="13" t="str">
        <x:v>Industrial / workshop / storage</x:v>
      </x:c>
    </x:row>
    <x:row r="3430" ht="62" customHeight="1">
      <x:c r="A3430" s="13" t="str">
        <x:v>SE2450</x:v>
      </x:c>
      <x:c r="B3430" s="15" t="str">
        <x:v>London</x:v>
      </x:c>
      <x:c r="C3430" s="15" t="str">
        <x:v>Greenford</x:v>
      </x:c>
      <x:c r="D3430" s="14"/>
      <x:c r="E3430" s="13" t="str">
        <x:v>Town</x:v>
      </x:c>
      <x:c r="F3430" s="15" t="str">
        <x:v>Standalone premises — Greenford</x:v>
      </x:c>
      <x:c r="G3430" s="15" t="str">
        <x:v>Perivale, Greenford UB6</x:v>
      </x:c>
      <x:c r="H3430" s="13" t="str">
        <x:v>Current</x:v>
      </x:c>
      <x:c r="I3430" s="14" t="n">
        <x:v>6000</x:v>
      </x:c>
      <x:c r="J3430" s="13" t="str">
        <x:f>IF(AND(ISNUMBER(I3430),I3430&gt;0),IF(I3430&lt;=1000,"1–1,000",IF(I3430&lt;=2500,"1,001–2,500",IF(I3430&lt;=5000,"2,501–5,000",IF(I3430&lt;=10000,"5,001–10,000","10,001–15,000")))),"5,001–10,000")</x:f>
        <x:v>5,001–10,000</x:v>
      </x:c>
      <x:c r="K3430" s="16" t="n">
        <x:v>80004</x:v>
      </x:c>
      <x:c r="L3430" s="43" t="n">
        <x:f>IF(AND(ISNUMBER(I3430),I3430&gt;0,ISNUMBER(K3430),K3430&gt;0),K3430/I3430,"n.a.")</x:f>
        <x:v>13.334</x:v>
      </x:c>
      <x:c r="M3430" s="43"/>
      <x:c r="N3430" s="13" t="str">
        <x:v>Yes</x:v>
      </x:c>
      <x:c r="O3430" s="15" t="str">
        <x:v>Not stated in reviewed card</x:v>
      </x:c>
      <x:c r="P3430" s="15" t="str">
        <x:v>Not stated in reviewed card</x:v>
      </x:c>
      <x:c r="Q3430" s="15" t="str">
        <x:v>Advertised industrial unit. Card provides limited specification.</x:v>
      </x:c>
      <x:c r="R343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30" s="15" t="str">
        <x:v>https://www.zoopla.co.uk/to-rent/commercial/details/68924004/</x:v>
      </x:c>
      <x:c r="T3430" s="15" t="str"/>
      <x:c r="U3430" s="15" t="str"/>
      <x:c r="V3430" s="15" t="str">
        <x:v>London — Standalone premises — Greenford</x:v>
      </x:c>
      <x:c r="W3430" s="15" t="str">
        <x:v>Individual unit ≤15,000 sq ft</x:v>
      </x:c>
      <x:c r="X3430" s="13" t="n">
        <x:f>IF(N3430="Yes",L3430,0)</x:f>
        <x:v>13.334</x:v>
      </x:c>
      <x:c r="Y3430" s="14" t="n">
        <x:v>1</x:v>
      </x:c>
      <x:c r="Z3430" s="13" t="str">
        <x:v>Industrial / workshop / storage</x:v>
      </x:c>
    </x:row>
    <x:row r="3431" ht="62" customHeight="1">
      <x:c r="A3431" s="13" t="str">
        <x:v>SE2451</x:v>
      </x:c>
      <x:c r="B3431" s="15" t="str">
        <x:v>London</x:v>
      </x:c>
      <x:c r="C3431" s="15" t="str">
        <x:v>Greenford</x:v>
      </x:c>
      <x:c r="D3431" s="14"/>
      <x:c r="E3431" s="13" t="str">
        <x:v>Town</x:v>
      </x:c>
      <x:c r="F3431" s="15" t="str">
        <x:v>Standalone premises — Greenford</x:v>
      </x:c>
      <x:c r="G3431" s="15" t="str">
        <x:v>Unit 24, Greenford Park, Ockham Drive, Greenford UB6</x:v>
      </x:c>
      <x:c r="H3431" s="13" t="str">
        <x:v>Current</x:v>
      </x:c>
      <x:c r="I3431" s="14" t="n">
        <x:v>4929</x:v>
      </x:c>
      <x:c r="J3431" s="13" t="str">
        <x:f>IF(AND(ISNUMBER(I3431),I3431&gt;0),IF(I3431&lt;=1000,"1–1,000",IF(I3431&lt;=2500,"1,001–2,500",IF(I3431&lt;=5000,"2,501–5,000",IF(I3431&lt;=10000,"5,001–10,000","10,001–15,000")))),"2,501–5,000")</x:f>
        <x:v>2,501–5,000</x:v>
      </x:c>
      <x:c r="K3431" s="16"/>
      <x:c r="L3431" s="43" t="str">
        <x:f>IF(AND(ISNUMBER(I3431),I3431&gt;0,ISNUMBER(K3431),K3431&gt;0),K3431/I3431,"n.a.")</x:f>
        <x:v>n.a.</x:v>
      </x:c>
      <x:c r="M3431" s="43"/>
      <x:c r="N3431" s="13" t="str">
        <x:v>No</x:v>
      </x:c>
      <x:c r="O3431" s="15" t="str">
        <x:v>Not stated in reviewed card</x:v>
      </x:c>
      <x:c r="P3431" s="15" t="str">
        <x:v>Not stated in reviewed card</x:v>
      </x:c>
      <x:c r="Q3431" s="15" t="str">
        <x:v>Advertised industrial unit with warehouse space.</x:v>
      </x:c>
      <x:c r="R343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1" s="15" t="str">
        <x:v>https://www.zoopla.co.uk/to-rent/commercial/details/71343450/</x:v>
      </x:c>
      <x:c r="T3431" s="15" t="str"/>
      <x:c r="U3431" s="15" t="str"/>
      <x:c r="V3431" s="15" t="str">
        <x:v>London — Standalone premises — Greenford</x:v>
      </x:c>
      <x:c r="W3431" s="15" t="str">
        <x:v>Individual unit ≤15,000 sq ft</x:v>
      </x:c>
      <x:c r="X3431" s="13" t="n">
        <x:f>IF(N3431="Yes",L3431,0)</x:f>
        <x:v>0</x:v>
      </x:c>
      <x:c r="Y3431" s="14" t="n">
        <x:v>1</x:v>
      </x:c>
      <x:c r="Z3431" s="13" t="str">
        <x:v>Industrial / workshop / storage</x:v>
      </x:c>
    </x:row>
    <x:row r="3432" ht="62" customHeight="1">
      <x:c r="A3432" s="13" t="str">
        <x:v>SE2452</x:v>
      </x:c>
      <x:c r="B3432" s="15" t="str">
        <x:v>London</x:v>
      </x:c>
      <x:c r="C3432" s="15" t="str">
        <x:v>Greenwich</x:v>
      </x:c>
      <x:c r="D3432" s="14"/>
      <x:c r="E3432" s="13" t="str">
        <x:v>Town</x:v>
      </x:c>
      <x:c r="F3432" s="15" t="str">
        <x:v>Standalone premises — Greenwich</x:v>
      </x:c>
      <x:c r="G3432" s="15" t="str">
        <x:v>137 Greenwich High Road, London, SE10 8JA</x:v>
      </x:c>
      <x:c r="H3432" s="13" t="str">
        <x:v>Current</x:v>
      </x:c>
      <x:c r="I3432" s="14" t="n">
        <x:v>10688</x:v>
      </x:c>
      <x:c r="J3432" s="13" t="str">
        <x:f>IF(AND(ISNUMBER(I3432),I3432&gt;0),IF(I3432&lt;=1000,"1–1,000",IF(I3432&lt;=2500,"1,001–2,500",IF(I3432&lt;=5000,"2,501–5,000",IF(I3432&lt;=10000,"5,001–10,000","10,001–15,000")))),"10,001–15,000")</x:f>
        <x:v>10,001–15,000</x:v>
      </x:c>
      <x:c r="K3432" s="16" t="n">
        <x:v>125004</x:v>
      </x:c>
      <x:c r="L3432" s="43" t="n">
        <x:f>IF(AND(ISNUMBER(I3432),I3432&gt;0,ISNUMBER(K3432),K3432&gt;0),K3432/I3432,"n.a.")</x:f>
        <x:v>11.695733532934131</x:v>
      </x:c>
      <x:c r="M3432" s="43"/>
      <x:c r="N3432" s="13" t="str">
        <x:v>Yes</x:v>
      </x:c>
      <x:c r="O3432" s="15" t="str">
        <x:v>Not stated in reviewed card</x:v>
      </x:c>
      <x:c r="P3432" s="15" t="str">
        <x:v>roller shutter</x:v>
      </x:c>
      <x:c r="Q3432" s="15" t="str">
        <x:v>Advertised industrial unit with warehouse space, ancillary office accommodation, yard/loading area.</x:v>
      </x:c>
      <x:c r="R343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32" s="15" t="str">
        <x:v>https://www.rightmove.co.uk/properties/760581001540337#/?channel=COM_LET</x:v>
      </x:c>
      <x:c r="T3432" s="15" t="str"/>
      <x:c r="U3432" s="15" t="str"/>
      <x:c r="V3432" s="15" t="str">
        <x:v>London — Standalone premises — Greenwich</x:v>
      </x:c>
      <x:c r="W3432" s="15" t="str">
        <x:v>Individual unit ≤15,000 sq ft</x:v>
      </x:c>
      <x:c r="X3432" s="13" t="n">
        <x:f>IF(N3432="Yes",L3432,0)</x:f>
        <x:v>11.695733532934131</x:v>
      </x:c>
      <x:c r="Y3432" s="14" t="n">
        <x:v>1</x:v>
      </x:c>
      <x:c r="Z3432" s="13" t="str">
        <x:v>Industrial / workshop / storage</x:v>
      </x:c>
    </x:row>
    <x:row r="3433" ht="62" customHeight="1">
      <x:c r="A3433" s="13" t="str">
        <x:v>SE2453</x:v>
      </x:c>
      <x:c r="B3433" s="15" t="str">
        <x:v>London</x:v>
      </x:c>
      <x:c r="C3433" s="15" t="str">
        <x:v>Greenwich</x:v>
      </x:c>
      <x:c r="D3433" s="14"/>
      <x:c r="E3433" s="13" t="str">
        <x:v>Town</x:v>
      </x:c>
      <x:c r="F3433" s="15" t="str">
        <x:v>Standalone premises — Greenwich</x:v>
      </x:c>
      <x:c r="G3433" s="15" t="str">
        <x:v>Unit 1, Bloom Greenwich, 165 Tunnel Avenue, Greenwich, SE10 0PW</x:v>
      </x:c>
      <x:c r="H3433" s="13" t="str">
        <x:v>Current</x:v>
      </x:c>
      <x:c r="I3433" s="14" t="n">
        <x:v>8610</x:v>
      </x:c>
      <x:c r="J3433" s="13" t="str">
        <x:f>IF(AND(ISNUMBER(I3433),I3433&gt;0),IF(I3433&lt;=1000,"1–1,000",IF(I3433&lt;=2500,"1,001–2,500",IF(I3433&lt;=5000,"2,501–5,000",IF(I3433&lt;=10000,"5,001–10,000","10,001–15,000")))),"5,001–10,000")</x:f>
        <x:v>5,001–10,000</x:v>
      </x:c>
      <x:c r="K3433" s="16"/>
      <x:c r="L3433" s="43" t="str">
        <x:f>IF(AND(ISNUMBER(I3433),I3433&gt;0,ISNUMBER(K3433),K3433&gt;0),K3433/I3433,"n.a.")</x:f>
        <x:v>n.a.</x:v>
      </x:c>
      <x:c r="M3433" s="43"/>
      <x:c r="N3433" s="13" t="str">
        <x:v>No</x:v>
      </x:c>
      <x:c r="O3433" s="15" t="str">
        <x:v>Not stated in reviewed card</x:v>
      </x:c>
      <x:c r="P3433" s="15" t="str">
        <x:v>Not stated in reviewed card</x:v>
      </x:c>
      <x:c r="Q3433" s="15" t="str">
        <x:v>Advertised industrial unit. Card provides limited specification.</x:v>
      </x:c>
      <x:c r="R343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3" s="15" t="str">
        <x:v>https://www.zoopla.co.uk/to-rent/commercial/details/73063024/</x:v>
      </x:c>
      <x:c r="T3433" s="15" t="str">
        <x:v>https://www.rightmove.co.uk/properties/722869506549440#/?channel=COM_LET</x:v>
      </x:c>
      <x:c r="U3433" s="15" t="str"/>
      <x:c r="V3433" s="15" t="str">
        <x:v>London — Standalone premises — Greenwich</x:v>
      </x:c>
      <x:c r="W3433" s="15" t="str">
        <x:v>Individual unit ≤15,000 sq ft</x:v>
      </x:c>
      <x:c r="X3433" s="13" t="n">
        <x:f>IF(N3433="Yes",L3433,0)</x:f>
        <x:v>0</x:v>
      </x:c>
      <x:c r="Y3433" s="14" t="n">
        <x:v>1</x:v>
      </x:c>
      <x:c r="Z3433" s="13" t="str">
        <x:v>Industrial / workshop / storage</x:v>
      </x:c>
    </x:row>
    <x:row r="3434" ht="62" customHeight="1">
      <x:c r="A3434" s="13" t="str">
        <x:v>SE2454</x:v>
      </x:c>
      <x:c r="B3434" s="15" t="str">
        <x:v>London</x:v>
      </x:c>
      <x:c r="C3434" s="15" t="str">
        <x:v>Greenwich</x:v>
      </x:c>
      <x:c r="D3434" s="14"/>
      <x:c r="E3434" s="13" t="str">
        <x:v>Town</x:v>
      </x:c>
      <x:c r="F3434" s="15" t="str">
        <x:v>Standalone premises — Greenwich</x:v>
      </x:c>
      <x:c r="G3434" s="15" t="str">
        <x:v>Unit 2, Bloom Greenwich, 165 Tunnel Avenue, Greenwich, SE10 0PW</x:v>
      </x:c>
      <x:c r="H3434" s="13" t="str">
        <x:v>Current</x:v>
      </x:c>
      <x:c r="I3434" s="14" t="n">
        <x:v>6030</x:v>
      </x:c>
      <x:c r="J3434" s="13" t="str">
        <x:f>IF(AND(ISNUMBER(I3434),I3434&gt;0),IF(I3434&lt;=1000,"1–1,000",IF(I3434&lt;=2500,"1,001–2,500",IF(I3434&lt;=5000,"2,501–5,000",IF(I3434&lt;=10000,"5,001–10,000","10,001–15,000")))),"5,001–10,000")</x:f>
        <x:v>5,001–10,000</x:v>
      </x:c>
      <x:c r="K3434" s="16"/>
      <x:c r="L3434" s="43" t="str">
        <x:f>IF(AND(ISNUMBER(I3434),I3434&gt;0,ISNUMBER(K3434),K3434&gt;0),K3434/I3434,"n.a.")</x:f>
        <x:v>n.a.</x:v>
      </x:c>
      <x:c r="M3434" s="43"/>
      <x:c r="N3434" s="13" t="str">
        <x:v>No</x:v>
      </x:c>
      <x:c r="O3434" s="15" t="str">
        <x:v>Not stated in reviewed card</x:v>
      </x:c>
      <x:c r="P3434" s="15" t="str">
        <x:v>Not stated in reviewed card</x:v>
      </x:c>
      <x:c r="Q3434" s="15" t="str">
        <x:v>Advertised industrial unit. Card provides limited specification.</x:v>
      </x:c>
      <x:c r="R343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4" s="15" t="str">
        <x:v>https://www.zoopla.co.uk/to-rent/commercial/details/73062995/</x:v>
      </x:c>
      <x:c r="T3434" s="15" t="str">
        <x:v>https://www.rightmove.co.uk/properties/722869502381537#/?channel=COM_LET</x:v>
      </x:c>
      <x:c r="U3434" s="15" t="str"/>
      <x:c r="V3434" s="15" t="str">
        <x:v>London — Standalone premises — Greenwich</x:v>
      </x:c>
      <x:c r="W3434" s="15" t="str">
        <x:v>Individual unit ≤15,000 sq ft</x:v>
      </x:c>
      <x:c r="X3434" s="13" t="n">
        <x:f>IF(N3434="Yes",L3434,0)</x:f>
        <x:v>0</x:v>
      </x:c>
      <x:c r="Y3434" s="14" t="n">
        <x:v>1</x:v>
      </x:c>
      <x:c r="Z3434" s="13" t="str">
        <x:v>Industrial / workshop / storage</x:v>
      </x:c>
    </x:row>
    <x:row r="3435" ht="62" customHeight="1">
      <x:c r="A3435" s="13" t="str">
        <x:v>SE2455</x:v>
      </x:c>
      <x:c r="B3435" s="15" t="str">
        <x:v>London</x:v>
      </x:c>
      <x:c r="C3435" s="15" t="str">
        <x:v>Greenwich</x:v>
      </x:c>
      <x:c r="D3435" s="14"/>
      <x:c r="E3435" s="13" t="str">
        <x:v>Town</x:v>
      </x:c>
      <x:c r="F3435" s="15" t="str">
        <x:v>Standalone premises — Greenwich</x:v>
      </x:c>
      <x:c r="G3435" s="15" t="str">
        <x:v>Unit 3, Bloom Greenwich, 165 Tunnel Avenue, Greenwich, SE10 0PW</x:v>
      </x:c>
      <x:c r="H3435" s="13" t="str">
        <x:v>Current</x:v>
      </x:c>
      <x:c r="I3435" s="14" t="n">
        <x:v>11515</x:v>
      </x:c>
      <x:c r="J3435" s="13" t="str">
        <x:f>IF(AND(ISNUMBER(I3435),I3435&gt;0),IF(I3435&lt;=1000,"1–1,000",IF(I3435&lt;=2500,"1,001–2,500",IF(I3435&lt;=5000,"2,501–5,000",IF(I3435&lt;=10000,"5,001–10,000","10,001–15,000")))),"10,001–15,000")</x:f>
        <x:v>10,001–15,000</x:v>
      </x:c>
      <x:c r="K3435" s="16"/>
      <x:c r="L3435" s="43" t="str">
        <x:f>IF(AND(ISNUMBER(I3435),I3435&gt;0,ISNUMBER(K3435),K3435&gt;0),K3435/I3435,"n.a.")</x:f>
        <x:v>n.a.</x:v>
      </x:c>
      <x:c r="M3435" s="43"/>
      <x:c r="N3435" s="13" t="str">
        <x:v>No</x:v>
      </x:c>
      <x:c r="O3435" s="15" t="str">
        <x:v>Not stated in reviewed card</x:v>
      </x:c>
      <x:c r="P3435" s="15" t="str">
        <x:v>Not stated in reviewed card</x:v>
      </x:c>
      <x:c r="Q3435" s="15" t="str">
        <x:v>Advertised industrial unit. Card provides limited specification.</x:v>
      </x:c>
      <x:c r="R343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5" s="15" t="str">
        <x:v>https://www.zoopla.co.uk/to-rent/commercial/details/73063012/</x:v>
      </x:c>
      <x:c r="T3435" s="15" t="str">
        <x:v>https://www.rightmove.co.uk/properties/722869496062176#/?channel=COM_LET</x:v>
      </x:c>
      <x:c r="U3435" s="15" t="str"/>
      <x:c r="V3435" s="15" t="str">
        <x:v>London — Standalone premises — Greenwich</x:v>
      </x:c>
      <x:c r="W3435" s="15" t="str">
        <x:v>Individual unit ≤15,000 sq ft</x:v>
      </x:c>
      <x:c r="X3435" s="13" t="n">
        <x:f>IF(N3435="Yes",L3435,0)</x:f>
        <x:v>0</x:v>
      </x:c>
      <x:c r="Y3435" s="14" t="n">
        <x:v>1</x:v>
      </x:c>
      <x:c r="Z3435" s="13" t="str">
        <x:v>Industrial / workshop / storage</x:v>
      </x:c>
    </x:row>
    <x:row r="3436" ht="62" customHeight="1">
      <x:c r="A3436" s="13" t="str">
        <x:v>SE2456</x:v>
      </x:c>
      <x:c r="B3436" s="15" t="str">
        <x:v>London</x:v>
      </x:c>
      <x:c r="C3436" s="15" t="str">
        <x:v>Greenwich</x:v>
      </x:c>
      <x:c r="D3436" s="14"/>
      <x:c r="E3436" s="13" t="str">
        <x:v>Town</x:v>
      </x:c>
      <x:c r="F3436" s="15" t="str">
        <x:v>Standalone premises — Greenwich</x:v>
      </x:c>
      <x:c r="G3436" s="15" t="str">
        <x:v>Unit 4, Bloom Greenwich, 165 Tunnel Avenue, Greenwich, SE10 0PW</x:v>
      </x:c>
      <x:c r="H3436" s="13" t="str">
        <x:v>Current</x:v>
      </x:c>
      <x:c r="I3436" s="14" t="n">
        <x:v>4790</x:v>
      </x:c>
      <x:c r="J3436" s="13" t="str">
        <x:f>IF(AND(ISNUMBER(I3436),I3436&gt;0),IF(I3436&lt;=1000,"1–1,000",IF(I3436&lt;=2500,"1,001–2,500",IF(I3436&lt;=5000,"2,501–5,000",IF(I3436&lt;=10000,"5,001–10,000","10,001–15,000")))),"2,501–5,000")</x:f>
        <x:v>2,501–5,000</x:v>
      </x:c>
      <x:c r="K3436" s="16"/>
      <x:c r="L3436" s="43" t="str">
        <x:f>IF(AND(ISNUMBER(I3436),I3436&gt;0,ISNUMBER(K3436),K3436&gt;0),K3436/I3436,"n.a.")</x:f>
        <x:v>n.a.</x:v>
      </x:c>
      <x:c r="M3436" s="43"/>
      <x:c r="N3436" s="13" t="str">
        <x:v>No</x:v>
      </x:c>
      <x:c r="O3436" s="15" t="str">
        <x:v>Not stated in reviewed card</x:v>
      </x:c>
      <x:c r="P3436" s="15" t="str">
        <x:v>Not stated in reviewed card</x:v>
      </x:c>
      <x:c r="Q3436" s="15" t="str">
        <x:v>Advertised industrial unit. Card provides limited specification.</x:v>
      </x:c>
      <x:c r="R343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6" s="15" t="str">
        <x:v>https://www.zoopla.co.uk/to-rent/commercial/details/73063021/</x:v>
      </x:c>
      <x:c r="T3436" s="15" t="str">
        <x:v>https://www.rightmove.co.uk/properties/722869510745633#/?channel=COM_LET</x:v>
      </x:c>
      <x:c r="U3436" s="15" t="str"/>
      <x:c r="V3436" s="15" t="str">
        <x:v>London — Standalone premises — Greenwich</x:v>
      </x:c>
      <x:c r="W3436" s="15" t="str">
        <x:v>Individual unit ≤15,000 sq ft</x:v>
      </x:c>
      <x:c r="X3436" s="13" t="n">
        <x:f>IF(N3436="Yes",L3436,0)</x:f>
        <x:v>0</x:v>
      </x:c>
      <x:c r="Y3436" s="14" t="n">
        <x:v>1</x:v>
      </x:c>
      <x:c r="Z3436" s="13" t="str">
        <x:v>Industrial / workshop / storage</x:v>
      </x:c>
    </x:row>
    <x:row r="3437" ht="88" customHeight="1">
      <x:c r="A3437" s="13" t="str">
        <x:v>SE2457</x:v>
      </x:c>
      <x:c r="B3437" s="15" t="str">
        <x:v>London</x:v>
      </x:c>
      <x:c r="C3437" s="15" t="str">
        <x:v>Greenwich</x:v>
      </x:c>
      <x:c r="D3437" s="14"/>
      <x:c r="E3437" s="13" t="str">
        <x:v>Town</x:v>
      </x:c>
      <x:c r="F3437" s="15" t="str">
        <x:v>Standalone premises — Greenwich</x:v>
      </x:c>
      <x:c r="G3437" s="15" t="str">
        <x:v>Unit 5, Bloom Greenwich, 165 Tunnel Avenue, Greenwich, SE10 0PW</x:v>
      </x:c>
      <x:c r="H3437" s="13" t="str">
        <x:v>Uncertain</x:v>
      </x:c>
      <x:c r="I3437" s="14"/>
      <x:c r="J3437" s="13" t="str">
        <x:f>IF(AND(ISNUMBER(I3437),I3437&gt;0),IF(I3437&lt;=1000,"1–1,000",IF(I3437&lt;=2500,"1,001–2,500",IF(I3437&lt;=5000,"2,501–5,000",IF(I3437&lt;=10000,"5,001–10,000","10,001–15,000")))),"5,001–10,000")</x:f>
        <x:v>5,001–10,000</x:v>
      </x:c>
      <x:c r="K3437" s="16"/>
      <x:c r="L3437" s="43" t="str">
        <x:f>IF(AND(ISNUMBER(I3437),I3437&gt;0,ISNUMBER(K3437),K3437&gt;0),K3437/I3437,"n.a.")</x:f>
        <x:v>n.a.</x:v>
      </x:c>
      <x:c r="M3437" s="43"/>
      <x:c r="N3437" s="13" t="str">
        <x:v>No</x:v>
      </x:c>
      <x:c r="O3437" s="15" t="str">
        <x:v>Not stated in reviewed card</x:v>
      </x:c>
      <x:c r="P3437" s="15" t="str">
        <x:v>Not stated in reviewed card</x:v>
      </x:c>
      <x:c r="Q3437" s="15" t="str">
        <x:v>Advertised industrial unit. Card provides limited specification.</x:v>
      </x:c>
      <x:c r="R3437" s="15" t="str">
        <x:v>Uncertain Conflicting exact areas across adverts: 5060, 5099 sqft; no exact figure selected. Bounds record observed figures, not an offered subdivision range.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37" s="15" t="str">
        <x:v>https://www.zoopla.co.uk/to-rent/commercial/details/73063022/</x:v>
      </x:c>
      <x:c r="T3437" s="15" t="str">
        <x:v>https://www.rightmove.co.uk/properties/760017853259201#/?channel=COM_LET</x:v>
      </x:c>
      <x:c r="U3437" s="15" t="str">
        <x:v>https://www.rightmove.co.uk/properties/722869517060225#/?channel=COM_LET</x:v>
      </x:c>
      <x:c r="V3437" s="15" t="str">
        <x:v>London — Standalone premises — Greenwich</x:v>
      </x:c>
      <x:c r="W3437" s="15" t="str">
        <x:v>5,060–5,099 sq ft; exact unit area not stated</x:v>
      </x:c>
      <x:c r="X3437" s="13" t="n">
        <x:f>IF(N3437="Yes",L3437,0)</x:f>
        <x:v>0</x:v>
      </x:c>
      <x:c r="Y3437" s="14" t="n">
        <x:v>1</x:v>
      </x:c>
      <x:c r="Z3437" s="13" t="str">
        <x:v>Industrial / workshop / storage</x:v>
      </x:c>
    </x:row>
    <x:row r="3438" ht="88" customHeight="1">
      <x:c r="A3438" s="13" t="str">
        <x:v>SE2458</x:v>
      </x:c>
      <x:c r="B3438" s="15" t="str">
        <x:v>London</x:v>
      </x:c>
      <x:c r="C3438" s="15" t="str">
        <x:v>Hackney</x:v>
      </x:c>
      <x:c r="D3438" s="14"/>
      <x:c r="E3438" s="13" t="str">
        <x:v>Town</x:v>
      </x:c>
      <x:c r="F3438" s="15" t="str">
        <x:v>Standalone premises — Hackney</x:v>
      </x:c>
      <x:c r="G3438" s="15" t="str">
        <x:v>16a Englefield Road, London, Greater London, N1 4JU</x:v>
      </x:c>
      <x:c r="H3438" s="13" t="str">
        <x:v>Uncertain</x:v>
      </x:c>
      <x:c r="I3438" s="14" t="n">
        <x:v>252</x:v>
      </x:c>
      <x:c r="J3438" s="13" t="str">
        <x:f>IF(AND(ISNUMBER(I3438),I3438&gt;0),IF(I3438&lt;=1000,"1–1,000",IF(I3438&lt;=2500,"1,001–2,500",IF(I3438&lt;=5000,"2,501–5,000",IF(I3438&lt;=10000,"5,001–10,000","10,001–15,000")))),"1–1,000")</x:f>
        <x:v>1–1,000</x:v>
      </x:c>
      <x:c r="K3438" s="16" t="n">
        <x:v>7200</x:v>
      </x:c>
      <x:c r="L3438" s="43" t="n">
        <x:f>IF(AND(ISNUMBER(I3438),I3438&gt;0,ISNUMBER(K3438),K3438&gt;0),K3438/I3438,"n.a.")</x:f>
        <x:v>28.571428571428573</x:v>
      </x:c>
      <x:c r="M3438" s="43"/>
      <x:c r="N3438" s="13" t="str">
        <x:v>No</x:v>
      </x:c>
      <x:c r="O3438" s="15" t="str">
        <x:v>ceiling height and a concrete floor</x:v>
      </x:c>
      <x:c r="P3438" s="15" t="str">
        <x:v>Not stated in reviewed card</x:v>
      </x:c>
      <x:c r="Q3438" s="15" t="str">
        <x:v>Advertised commercial storage/workshop premises with secure/gated access.</x:v>
      </x:c>
      <x:c r="R3438"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38" s="15" t="str">
        <x:v>https://www.zoopla.co.uk/to-rent/commercial/details/74052047/</x:v>
      </x:c>
      <x:c r="T3438" s="15" t="str">
        <x:v>https://www.rightmove.co.uk/properties/770706026072945#/?channel=COM_LET</x:v>
      </x:c>
      <x:c r="U3438" s="15" t="str"/>
      <x:c r="V3438" s="15" t="str">
        <x:v>London — Standalone premises — Hackney</x:v>
      </x:c>
      <x:c r="W3438" s="15" t="str">
        <x:v>Individual unit ≤15,000 sq ft</x:v>
      </x:c>
      <x:c r="X3438" s="13" t="n">
        <x:f>IF(N3438="Yes",L3438,0)</x:f>
        <x:v>0</x:v>
      </x:c>
      <x:c r="Y3438" s="14" t="n">
        <x:v>1</x:v>
      </x:c>
      <x:c r="Z3438" s="13" t="str">
        <x:v>Industrial / workshop / storage</x:v>
      </x:c>
    </x:row>
    <x:row r="3439" ht="75" customHeight="1">
      <x:c r="A3439" s="13" t="str">
        <x:v>SE2459</x:v>
      </x:c>
      <x:c r="B3439" s="15" t="str">
        <x:v>London</x:v>
      </x:c>
      <x:c r="C3439" s="15" t="str">
        <x:v>Hackney</x:v>
      </x:c>
      <x:c r="D3439" s="14"/>
      <x:c r="E3439" s="13" t="str">
        <x:v>Town</x:v>
      </x:c>
      <x:c r="F3439" s="15" t="str">
        <x:v>Standalone premises — Hackney</x:v>
      </x:c>
      <x:c r="G3439" s="15" t="str">
        <x:v>22 Rothbury Road, Hackney Wick, E9 5HA</x:v>
      </x:c>
      <x:c r="H3439" s="13" t="str">
        <x:v>Current</x:v>
      </x:c>
      <x:c r="I3439" s="14" t="n">
        <x:v>7473</x:v>
      </x:c>
      <x:c r="J3439" s="13" t="str">
        <x:f>IF(AND(ISNUMBER(I3439),I3439&gt;0),IF(I3439&lt;=1000,"1–1,000",IF(I3439&lt;=2500,"1,001–2,500",IF(I3439&lt;=5000,"2,501–5,000",IF(I3439&lt;=10000,"5,001–10,000","10,001–15,000")))),"5,001–10,000")</x:f>
        <x:v>5,001–10,000</x:v>
      </x:c>
      <x:c r="K3439" s="16" t="n">
        <x:v>111996</x:v>
      </x:c>
      <x:c r="L3439" s="43" t="n">
        <x:f>IF(AND(ISNUMBER(I3439),I3439&gt;0,ISNUMBER(K3439),K3439&gt;0),K3439/I3439,"n.a.")</x:f>
        <x:v>14.986752308309915</x:v>
      </x:c>
      <x:c r="M3439" s="43"/>
      <x:c r="N3439" s="13" t="str">
        <x:v>Yes</x:v>
      </x:c>
      <x:c r="O3439" s="15" t="str">
        <x:v>Not stated in reviewed card</x:v>
      </x:c>
      <x:c r="P3439" s="15" t="str">
        <x:v>Loading door</x:v>
      </x:c>
      <x:c r="Q3439" s="15" t="str">
        <x:v>Advertised industrial unit with warehouse space, three-phase power.</x:v>
      </x:c>
      <x:c r="R343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39" s="15" t="str">
        <x:v>https://www.zoopla.co.uk/to-rent/commercial/details/71737640/</x:v>
      </x:c>
      <x:c r="T3439" s="15" t="str">
        <x:v>https://www.rightmove.co.uk/properties/774624389081009#/?channel=COM_LET</x:v>
      </x:c>
      <x:c r="U3439" s="15" t="str"/>
      <x:c r="V3439" s="15" t="str">
        <x:v>London — Standalone premises — Hackney</x:v>
      </x:c>
      <x:c r="W3439" s="15" t="str">
        <x:v>Individual unit ≤15,000 sq ft</x:v>
      </x:c>
      <x:c r="X3439" s="13" t="n">
        <x:f>IF(N3439="Yes",L3439,0)</x:f>
        <x:v>14.986752308309915</x:v>
      </x:c>
      <x:c r="Y3439" s="14" t="n">
        <x:v>1</x:v>
      </x:c>
      <x:c r="Z3439" s="13" t="str">
        <x:v>Industrial / workshop / storage</x:v>
      </x:c>
    </x:row>
    <x:row r="3440" ht="75" customHeight="1">
      <x:c r="A3440" s="13" t="str">
        <x:v>SE2460</x:v>
      </x:c>
      <x:c r="B3440" s="15" t="str">
        <x:v>London</x:v>
      </x:c>
      <x:c r="C3440" s="15" t="str">
        <x:v>Hackney</x:v>
      </x:c>
      <x:c r="D3440" s="14"/>
      <x:c r="E3440" s="13" t="str">
        <x:v>Town</x:v>
      </x:c>
      <x:c r="F3440" s="15" t="str">
        <x:v>Standalone premises — Hackney</x:v>
      </x:c>
      <x:c r="G3440" s="15" t="str">
        <x:v>237 Hackney Road, Hoxton, London, E2 8NA</x:v>
      </x:c>
      <x:c r="H3440" s="13" t="str">
        <x:v>Current</x:v>
      </x:c>
      <x:c r="I3440" s="14" t="n">
        <x:v>2171</x:v>
      </x:c>
      <x:c r="J3440" s="13" t="str">
        <x:f>IF(AND(ISNUMBER(I3440),I3440&gt;0),IF(I3440&lt;=1000,"1–1,000",IF(I3440&lt;=2500,"1,001–2,500",IF(I3440&lt;=5000,"2,501–5,000",IF(I3440&lt;=10000,"5,001–10,000","10,001–15,000")))),"1,001–2,500")</x:f>
        <x:v>1,001–2,500</x:v>
      </x:c>
      <x:c r="K3440" s="16" t="n">
        <x:v>48852</x:v>
      </x:c>
      <x:c r="L3440" s="43" t="n">
        <x:f>IF(AND(ISNUMBER(I3440),I3440&gt;0,ISNUMBER(K3440),K3440&gt;0),K3440/I3440,"n.a.")</x:f>
        <x:v>22.502072777521878</x:v>
      </x:c>
      <x:c r="M3440" s="43"/>
      <x:c r="N3440" s="13" t="str">
        <x:v>Yes</x:v>
      </x:c>
      <x:c r="O3440" s="15" t="str">
        <x:v>Not stated in reviewed card</x:v>
      </x:c>
      <x:c r="P3440" s="15" t="str">
        <x:v>Not stated in reviewed card</x:v>
      </x:c>
      <x:c r="Q3440" s="15" t="str">
        <x:v>Advertised industrial unit. Card provides limited specification.</x:v>
      </x:c>
      <x:c r="R344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0" s="15" t="str">
        <x:v>https://www.zoopla.co.uk/to-rent/commercial/details/74090926/</x:v>
      </x:c>
      <x:c r="T3440" s="15" t="str">
        <x:v>https://www.rightmove.co.uk/properties/779583522286625#/?channel=COM_LET</x:v>
      </x:c>
      <x:c r="U3440" s="15" t="str"/>
      <x:c r="V3440" s="15" t="str">
        <x:v>London — Standalone premises — Hackney</x:v>
      </x:c>
      <x:c r="W3440" s="15" t="str">
        <x:v>Individual unit ≤15,000 sq ft</x:v>
      </x:c>
      <x:c r="X3440" s="13" t="n">
        <x:f>IF(N3440="Yes",L3440,0)</x:f>
        <x:v>22.502072777521878</x:v>
      </x:c>
      <x:c r="Y3440" s="14" t="n">
        <x:v>1</x:v>
      </x:c>
      <x:c r="Z3440" s="13" t="str">
        <x:v>Industrial / workshop / storage</x:v>
      </x:c>
    </x:row>
    <x:row r="3441" ht="88" customHeight="1">
      <x:c r="A3441" s="13" t="str">
        <x:v>SE2461</x:v>
      </x:c>
      <x:c r="B3441" s="15" t="str">
        <x:v>London</x:v>
      </x:c>
      <x:c r="C3441" s="15" t="str">
        <x:v>Hackney</x:v>
      </x:c>
      <x:c r="D3441" s="14"/>
      <x:c r="E3441" s="13" t="str">
        <x:v>Town</x:v>
      </x:c>
      <x:c r="F3441" s="15" t="str">
        <x:v>Standalone premises — Hackney</x:v>
      </x:c>
      <x:c r="G3441" s="15" t="str">
        <x:v>348 &amp; 349 Bocking Street, London E8</x:v>
      </x:c>
      <x:c r="H3441" s="13" t="str">
        <x:v>Current</x:v>
      </x:c>
      <x:c r="I3441" s="14" t="n">
        <x:v>2420</x:v>
      </x:c>
      <x:c r="J3441" s="13" t="str">
        <x:f>IF(AND(ISNUMBER(I3441),I3441&gt;0),IF(I3441&lt;=1000,"1–1,000",IF(I3441&lt;=2500,"1,001–2,500",IF(I3441&lt;=5000,"2,501–5,000",IF(I3441&lt;=10000,"5,001–10,000","10,001–15,000")))),"1,001–2,500")</x:f>
        <x:v>1,001–2,500</x:v>
      </x:c>
      <x:c r="K3441" s="16" t="n">
        <x:v>84960</x:v>
      </x:c>
      <x:c r="L3441" s="43" t="n">
        <x:f>IF(AND(ISNUMBER(I3441),I3441&gt;0,ISNUMBER(K3441),K3441&gt;0),K3441/I3441,"n.a.")</x:f>
        <x:v>35.107438016528924</x:v>
      </x:c>
      <x:c r="M3441" s="43"/>
      <x:c r="N3441" s="13" t="str">
        <x:v>Yes</x:v>
      </x:c>
      <x:c r="O3441" s="15" t="str">
        <x:v>Not stated in reviewed card</x:v>
      </x:c>
      <x:c r="P3441" s="15" t="str">
        <x:v>Not stated in reviewed card</x:v>
      </x:c>
      <x:c r="Q3441" s="15" t="str">
        <x:v>Advertised industrial unit. Card provides limited specification.</x:v>
      </x:c>
      <x:c r="R3441"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441" s="15" t="str">
        <x:v>https://www.zoopla.co.uk/to-rent/commercial/details/73709922/</x:v>
      </x:c>
      <x:c r="T3441" s="15" t="str">
        <x:v>https://www.zoopla.co.uk/to-rent/commercial/details/73618876/</x:v>
      </x:c>
      <x:c r="U3441" s="15" t="str">
        <x:v>https://www.zoopla.co.uk/to-rent/commercial/details/73618878/</x:v>
      </x:c>
      <x:c r="V3441" s="15" t="str">
        <x:v>London — Standalone premises — Hackney</x:v>
      </x:c>
      <x:c r="W3441" s="15" t="str">
        <x:v>Individual unit ≤15,000 sq ft</x:v>
      </x:c>
      <x:c r="X3441" s="13" t="n">
        <x:f>IF(N3441="Yes",L3441,0)</x:f>
        <x:v>35.107438016528924</x:v>
      </x:c>
      <x:c r="Y3441" s="14" t="n">
        <x:v>1</x:v>
      </x:c>
      <x:c r="Z3441" s="13" t="str">
        <x:v>Industrial / workshop / storage</x:v>
      </x:c>
    </x:row>
    <x:row r="3442" ht="75" customHeight="1">
      <x:c r="A3442" s="13" t="str">
        <x:v>SE2462</x:v>
      </x:c>
      <x:c r="B3442" s="15" t="str">
        <x:v>London</x:v>
      </x:c>
      <x:c r="C3442" s="15" t="str">
        <x:v>Hackney</x:v>
      </x:c>
      <x:c r="D3442" s="14"/>
      <x:c r="E3442" s="13" t="str">
        <x:v>Town</x:v>
      </x:c>
      <x:c r="F3442" s="15" t="str">
        <x:v>Standalone premises — Hackney</x:v>
      </x:c>
      <x:c r="G3442" s="15" t="str">
        <x:v>441 Institute Place, Hackney, E8 1JE</x:v>
      </x:c>
      <x:c r="H3442" s="13" t="str">
        <x:v>Current</x:v>
      </x:c>
      <x:c r="I3442" s="14" t="n">
        <x:v>4790</x:v>
      </x:c>
      <x:c r="J3442" s="13" t="str">
        <x:f>IF(AND(ISNUMBER(I3442),I3442&gt;0),IF(I3442&lt;=1000,"1–1,000",IF(I3442&lt;=2500,"1,001–2,500",IF(I3442&lt;=5000,"2,501–5,000",IF(I3442&lt;=10000,"5,001–10,000","10,001–15,000")))),"2,501–5,000")</x:f>
        <x:v>2,501–5,000</x:v>
      </x:c>
      <x:c r="K3442" s="16" t="n">
        <x:v>85440</x:v>
      </x:c>
      <x:c r="L3442" s="43" t="n">
        <x:f>IF(AND(ISNUMBER(I3442),I3442&gt;0,ISNUMBER(K3442),K3442&gt;0),K3442/I3442,"n.a.")</x:f>
        <x:v>17.83716075156576</x:v>
      </x:c>
      <x:c r="M3442" s="43"/>
      <x:c r="N3442" s="13" t="str">
        <x:v>Yes</x:v>
      </x:c>
      <x:c r="O3442" s="15" t="str">
        <x:v>Not stated in reviewed card</x:v>
      </x:c>
      <x:c r="P3442" s="15" t="str">
        <x:v>Not stated in reviewed card</x:v>
      </x:c>
      <x:c r="Q3442" s="15" t="str">
        <x:v>Advertised industrial unit with refurbished specification.</x:v>
      </x:c>
      <x:c r="R3442"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2" s="15" t="str">
        <x:v>https://www.zoopla.co.uk/to-rent/commercial/details/73049821/</x:v>
      </x:c>
      <x:c r="T3442" s="15" t="str">
        <x:v>https://www.zoopla.co.uk/to-rent/commercial/details/73049810/</x:v>
      </x:c>
      <x:c r="U3442" s="15" t="str">
        <x:v>https://www.rightmove.co.uk/properties/741772020589537#/?channel=COM_LET</x:v>
      </x:c>
      <x:c r="V3442" s="15" t="str">
        <x:v>London — Standalone premises — Hackney</x:v>
      </x:c>
      <x:c r="W3442" s="15" t="str">
        <x:v>Individual unit ≤15,000 sq ft</x:v>
      </x:c>
      <x:c r="X3442" s="13" t="n">
        <x:f>IF(N3442="Yes",L3442,0)</x:f>
        <x:v>17.83716075156576</x:v>
      </x:c>
      <x:c r="Y3442" s="14" t="n">
        <x:v>1</x:v>
      </x:c>
      <x:c r="Z3442" s="13" t="str">
        <x:v>Industrial / workshop / storage</x:v>
      </x:c>
    </x:row>
    <x:row r="3443" ht="62" customHeight="1">
      <x:c r="A3443" s="13" t="str">
        <x:v>SE2463</x:v>
      </x:c>
      <x:c r="B3443" s="15" t="str">
        <x:v>London</x:v>
      </x:c>
      <x:c r="C3443" s="15" t="str">
        <x:v>Hackney</x:v>
      </x:c>
      <x:c r="D3443" s="14"/>
      <x:c r="E3443" s="13" t="str">
        <x:v>Town</x:v>
      </x:c>
      <x:c r="F3443" s="15" t="str">
        <x:v>Standalone premises — Hackney</x:v>
      </x:c>
      <x:c r="G3443" s="15" t="str">
        <x:v>Arch 440, Institute Place, Hackney Downs, London E8</x:v>
      </x:c>
      <x:c r="H3443" s="13" t="str">
        <x:v>Current</x:v>
      </x:c>
      <x:c r="I3443" s="14" t="n">
        <x:v>3840</x:v>
      </x:c>
      <x:c r="J3443" s="13" t="str">
        <x:f>IF(AND(ISNUMBER(I3443),I3443&gt;0),IF(I3443&lt;=1000,"1–1,000",IF(I3443&lt;=2500,"1,001–2,500",IF(I3443&lt;=5000,"2,501–5,000",IF(I3443&lt;=10000,"5,001–10,000","10,001–15,000")))),"2,501–5,000")</x:f>
        <x:v>2,501–5,000</x:v>
      </x:c>
      <x:c r="K3443" s="16" t="n">
        <x:v>57600</x:v>
      </x:c>
      <x:c r="L3443" s="43" t="n">
        <x:f>IF(AND(ISNUMBER(I3443),I3443&gt;0,ISNUMBER(K3443),K3443&gt;0),K3443/I3443,"n.a.")</x:f>
        <x:v>15</x:v>
      </x:c>
      <x:c r="M3443" s="43"/>
      <x:c r="N3443" s="13" t="str">
        <x:v>Yes</x:v>
      </x:c>
      <x:c r="O3443" s="15" t="str">
        <x:v>Not stated in reviewed card</x:v>
      </x:c>
      <x:c r="P3443" s="15" t="str">
        <x:v>Electric Roller Shutters</x:v>
      </x:c>
      <x:c r="Q3443" s="15" t="str">
        <x:v>Advertised industrial unit with refurbished specification, railway-arch premises.</x:v>
      </x:c>
      <x:c r="R344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3" s="15" t="str">
        <x:v>https://www.zoopla.co.uk/to-rent/commercial/details/69548454/</x:v>
      </x:c>
      <x:c r="T3443" s="15" t="str"/>
      <x:c r="U3443" s="15" t="str"/>
      <x:c r="V3443" s="15" t="str">
        <x:v>London — Standalone premises — Hackney</x:v>
      </x:c>
      <x:c r="W3443" s="15" t="str">
        <x:v>Individual unit ≤15,000 sq ft</x:v>
      </x:c>
      <x:c r="X3443" s="13" t="n">
        <x:f>IF(N3443="Yes",L3443,0)</x:f>
        <x:v>15</x:v>
      </x:c>
      <x:c r="Y3443" s="14" t="n">
        <x:v>1</x:v>
      </x:c>
      <x:c r="Z3443" s="13" t="str">
        <x:v>Industrial / workshop / storage</x:v>
      </x:c>
    </x:row>
    <x:row r="3444" ht="62" customHeight="1">
      <x:c r="A3444" s="13" t="str">
        <x:v>SE2464</x:v>
      </x:c>
      <x:c r="B3444" s="15" t="str">
        <x:v>London</x:v>
      </x:c>
      <x:c r="C3444" s="15" t="str">
        <x:v>Hackney</x:v>
      </x:c>
      <x:c r="D3444" s="14"/>
      <x:c r="E3444" s="13" t="str">
        <x:v>Town</x:v>
      </x:c>
      <x:c r="F3444" s="15" t="str">
        <x:v>Standalone premises — Hackney</x:v>
      </x:c>
      <x:c r="G3444" s="15" t="str">
        <x:v>Unit 1, Bloom Hackney, Bartrip Street, London, E9 5DJ</x:v>
      </x:c>
      <x:c r="H3444" s="13" t="str">
        <x:v>Current</x:v>
      </x:c>
      <x:c r="I3444" s="14" t="n">
        <x:v>10305</x:v>
      </x:c>
      <x:c r="J3444" s="13" t="str">
        <x:f>IF(AND(ISNUMBER(I3444),I3444&gt;0),IF(I3444&lt;=1000,"1–1,000",IF(I3444&lt;=2500,"1,001–2,500",IF(I3444&lt;=5000,"2,501–5,000",IF(I3444&lt;=10000,"5,001–10,000","10,001–15,000")))),"10,001–15,000")</x:f>
        <x:v>10,001–15,000</x:v>
      </x:c>
      <x:c r="K3444" s="16"/>
      <x:c r="L3444" s="43" t="str">
        <x:f>IF(AND(ISNUMBER(I3444),I3444&gt;0,ISNUMBER(K3444),K3444&gt;0),K3444/I3444,"n.a.")</x:f>
        <x:v>n.a.</x:v>
      </x:c>
      <x:c r="M3444" s="43"/>
      <x:c r="N3444" s="13" t="str">
        <x:v>No</x:v>
      </x:c>
      <x:c r="O3444" s="15" t="str">
        <x:v>clear internal eaves height Secure yard Level access loading</x:v>
      </x:c>
      <x:c r="P3444" s="15" t="str">
        <x:v>5m clear internal eaves height Secure yard Level access loading doors</x:v>
      </x:c>
      <x:c r="Q3444" s="15" t="str">
        <x:v>Advertised industrial unit with warehouse space, yard/loading area, secure/gated access.</x:v>
      </x:c>
      <x:c r="R344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44" s="15" t="str">
        <x:v>https://www.zoopla.co.uk/to-rent/commercial/details/73035849/</x:v>
      </x:c>
      <x:c r="T3444" s="15" t="str">
        <x:v>https://www.rightmove.co.uk/properties/774650815292368#/?channel=COM_LET</x:v>
      </x:c>
      <x:c r="U3444" s="15" t="str"/>
      <x:c r="V3444" s="15" t="str">
        <x:v>London — Standalone premises — Hackney</x:v>
      </x:c>
      <x:c r="W3444" s="15" t="str">
        <x:v>Individual unit ≤15,000 sq ft</x:v>
      </x:c>
      <x:c r="X3444" s="13" t="n">
        <x:f>IF(N3444="Yes",L3444,0)</x:f>
        <x:v>0</x:v>
      </x:c>
      <x:c r="Y3444" s="14" t="n">
        <x:v>1</x:v>
      </x:c>
      <x:c r="Z3444" s="13" t="str">
        <x:v>Industrial / workshop / storage</x:v>
      </x:c>
    </x:row>
    <x:row r="3445" ht="75" customHeight="1">
      <x:c r="A3445" s="13" t="str">
        <x:v>SE2465</x:v>
      </x:c>
      <x:c r="B3445" s="15" t="str">
        <x:v>London</x:v>
      </x:c>
      <x:c r="C3445" s="15" t="str">
        <x:v>Hainault</x:v>
      </x:c>
      <x:c r="D3445" s="14"/>
      <x:c r="E3445" s="13" t="str">
        <x:v>Town</x:v>
      </x:c>
      <x:c r="F3445" s="15" t="str">
        <x:v>Standalone premises — Hainault</x:v>
      </x:c>
      <x:c r="G3445" s="15" t="str">
        <x:v>Unit 24 - Hainault Road, The Sidings, London, E11 1HD</x:v>
      </x:c>
      <x:c r="H3445" s="13" t="str">
        <x:v>Current</x:v>
      </x:c>
      <x:c r="I3445" s="14" t="n">
        <x:v>921</x:v>
      </x:c>
      <x:c r="J3445" s="13" t="str">
        <x:f>IF(AND(ISNUMBER(I3445),I3445&gt;0),IF(I3445&lt;=1000,"1–1,000",IF(I3445&lt;=2500,"1,001–2,500",IF(I3445&lt;=5000,"2,501–5,000",IF(I3445&lt;=10000,"5,001–10,000","10,001–15,000")))),"1–1,000")</x:f>
        <x:v>1–1,000</x:v>
      </x:c>
      <x:c r="K3445" s="16" t="n">
        <x:v>24996</x:v>
      </x:c>
      <x:c r="L3445" s="43" t="n">
        <x:f>IF(AND(ISNUMBER(I3445),I3445&gt;0,ISNUMBER(K3445),K3445&gt;0),K3445/I3445,"n.a.")</x:f>
        <x:v>27.140065146579804</x:v>
      </x:c>
      <x:c r="M3445" s="43"/>
      <x:c r="N3445" s="13" t="str">
        <x:v>Yes</x:v>
      </x:c>
      <x:c r="O3445" s="15" t="str">
        <x:v>Not stated in reviewed card</x:v>
      </x:c>
      <x:c r="P3445" s="15" t="str">
        <x:v>Not stated in reviewed card</x:v>
      </x:c>
      <x:c r="Q3445" s="15" t="str">
        <x:v>Advertised industrial unit. Card provides limited specification.</x:v>
      </x:c>
      <x:c r="R344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5" s="15" t="str">
        <x:v>https://www.zoopla.co.uk/to-rent/commercial/details/73353831/</x:v>
      </x:c>
      <x:c r="T3445" s="15" t="str">
        <x:v>https://www.rightmove.co.uk/properties/778347274259200#/?channel=COM_LET</x:v>
      </x:c>
      <x:c r="U3445" s="15" t="str"/>
      <x:c r="V3445" s="15" t="str">
        <x:v>London — Standalone premises — Hainault</x:v>
      </x:c>
      <x:c r="W3445" s="15" t="str">
        <x:v>Individual unit ≤15,000 sq ft</x:v>
      </x:c>
      <x:c r="X3445" s="13" t="n">
        <x:f>IF(N3445="Yes",L3445,0)</x:f>
        <x:v>27.140065146579804</x:v>
      </x:c>
      <x:c r="Y3445" s="14" t="n">
        <x:v>1</x:v>
      </x:c>
      <x:c r="Z3445" s="13" t="str">
        <x:v>Industrial / workshop / storage</x:v>
      </x:c>
    </x:row>
    <x:row r="3446" ht="62" customHeight="1">
      <x:c r="A3446" s="13" t="str">
        <x:v>SE2466</x:v>
      </x:c>
      <x:c r="B3446" s="15" t="str">
        <x:v>London</x:v>
      </x:c>
      <x:c r="C3446" s="15" t="str">
        <x:v>Hampton</x:v>
      </x:c>
      <x:c r="D3446" s="14"/>
      <x:c r="E3446" s="13" t="str">
        <x:v>Town</x:v>
      </x:c>
      <x:c r="F3446" s="15" t="str">
        <x:v>Standalone premises — Hampton</x:v>
      </x:c>
      <x:c r="G3446" s="15" t="str">
        <x:v>1 Park Road, Hampton Hill, Hampton TW12</x:v>
      </x:c>
      <x:c r="H3446" s="13" t="str">
        <x:v>Current</x:v>
      </x:c>
      <x:c r="I3446" s="14" t="n">
        <x:v>3337</x:v>
      </x:c>
      <x:c r="J3446" s="13" t="str">
        <x:f>IF(AND(ISNUMBER(I3446),I3446&gt;0),IF(I3446&lt;=1000,"1–1,000",IF(I3446&lt;=2500,"1,001–2,500",IF(I3446&lt;=5000,"2,501–5,000",IF(I3446&lt;=10000,"5,001–10,000","10,001–15,000")))),"2,501–5,000")</x:f>
        <x:v>2,501–5,000</x:v>
      </x:c>
      <x:c r="K3446" s="16" t="n">
        <x:v>36096</x:v>
      </x:c>
      <x:c r="L3446" s="43" t="n">
        <x:f>IF(AND(ISNUMBER(I3446),I3446&gt;0,ISNUMBER(K3446),K3446&gt;0),K3446/I3446,"n.a.")</x:f>
        <x:v>10.816901408450704</x:v>
      </x:c>
      <x:c r="M3446" s="43"/>
      <x:c r="N3446" s="13" t="str">
        <x:v>Yes</x:v>
      </x:c>
      <x:c r="O3446" s="15" t="str">
        <x:v>Not stated in reviewed card</x:v>
      </x:c>
      <x:c r="P3446" s="15" t="str">
        <x:v>Not stated in reviewed card</x:v>
      </x:c>
      <x:c r="Q3446" s="15" t="str">
        <x:v>Advertised industrial unit with trade counter use.</x:v>
      </x:c>
      <x:c r="R344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6" s="15" t="str">
        <x:v>https://www.zoopla.co.uk/to-rent/commercial/details/72574155/</x:v>
      </x:c>
      <x:c r="T3446" s="15" t="str"/>
      <x:c r="U3446" s="15" t="str"/>
      <x:c r="V3446" s="15" t="str">
        <x:v>London — Standalone premises — Hampton</x:v>
      </x:c>
      <x:c r="W3446" s="15" t="str">
        <x:v>Individual unit ≤15,000 sq ft</x:v>
      </x:c>
      <x:c r="X3446" s="13" t="n">
        <x:f>IF(N3446="Yes",L3446,0)</x:f>
        <x:v>10.816901408450704</x:v>
      </x:c>
      <x:c r="Y3446" s="14" t="n">
        <x:v>1</x:v>
      </x:c>
      <x:c r="Z3446" s="13" t="str">
        <x:v>Industrial / workshop / storage</x:v>
      </x:c>
    </x:row>
    <x:row r="3447" ht="62" customHeight="1">
      <x:c r="A3447" s="13" t="str">
        <x:v>SE2467</x:v>
      </x:c>
      <x:c r="B3447" s="15" t="str">
        <x:v>London</x:v>
      </x:c>
      <x:c r="C3447" s="15" t="str">
        <x:v>Hampton</x:v>
      </x:c>
      <x:c r="D3447" s="14"/>
      <x:c r="E3447" s="13" t="str">
        <x:v>Town</x:v>
      </x:c>
      <x:c r="F3447" s="15" t="str">
        <x:v>Standalone premises — Hampton</x:v>
      </x:c>
      <x:c r="G3447" s="15" t="str">
        <x:v>Chelsea Close, Hampton Hill TW12</x:v>
      </x:c>
      <x:c r="H3447" s="13" t="str">
        <x:v>Current</x:v>
      </x:c>
      <x:c r="I3447" s="14" t="n">
        <x:v>915</x:v>
      </x:c>
      <x:c r="J3447" s="13" t="str">
        <x:f>IF(AND(ISNUMBER(I3447),I3447&gt;0),IF(I3447&lt;=1000,"1–1,000",IF(I3447&lt;=2500,"1,001–2,500",IF(I3447&lt;=5000,"2,501–5,000",IF(I3447&lt;=10000,"5,001–10,000","10,001–15,000")))),"1–1,000")</x:f>
        <x:v>1–1,000</x:v>
      </x:c>
      <x:c r="K3447" s="16" t="n">
        <x:v>9996</x:v>
      </x:c>
      <x:c r="L3447" s="43" t="n">
        <x:f>IF(AND(ISNUMBER(I3447),I3447&gt;0,ISNUMBER(K3447),K3447&gt;0),K3447/I3447,"n.a.")</x:f>
        <x:v>10.924590163934425</x:v>
      </x:c>
      <x:c r="M3447" s="43"/>
      <x:c r="N3447" s="13" t="str">
        <x:v>Yes</x:v>
      </x:c>
      <x:c r="O3447" s="15" t="str">
        <x:v>Not stated in reviewed card</x:v>
      </x:c>
      <x:c r="P3447" s="15" t="str">
        <x:v>Not stated in reviewed card</x:v>
      </x:c>
      <x:c r="Q3447" s="15" t="str">
        <x:v>Advertised commercial storage/workshop premises with parking.</x:v>
      </x:c>
      <x:c r="R344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47" s="15" t="str">
        <x:v>https://www.zoopla.co.uk/to-rent/commercial/details/73636127/</x:v>
      </x:c>
      <x:c r="T3447" s="15" t="str"/>
      <x:c r="U3447" s="15" t="str"/>
      <x:c r="V3447" s="15" t="str">
        <x:v>London — Standalone premises — Hampton</x:v>
      </x:c>
      <x:c r="W3447" s="15" t="str">
        <x:v>Individual unit ≤15,000 sq ft</x:v>
      </x:c>
      <x:c r="X3447" s="13" t="n">
        <x:f>IF(N3447="Yes",L3447,0)</x:f>
        <x:v>10.924590163934425</x:v>
      </x:c>
      <x:c r="Y3447" s="14" t="n">
        <x:v>1</x:v>
      </x:c>
      <x:c r="Z3447" s="13" t="str">
        <x:v>Industrial / workshop / storage</x:v>
      </x:c>
    </x:row>
    <x:row r="3448" ht="62" customHeight="1">
      <x:c r="A3448" s="13" t="str">
        <x:v>SE2468</x:v>
      </x:c>
      <x:c r="B3448" s="15" t="str">
        <x:v>London</x:v>
      </x:c>
      <x:c r="C3448" s="15" t="str">
        <x:v>Hampton</x:v>
      </x:c>
      <x:c r="D3448" s="14"/>
      <x:c r="E3448" s="13" t="str">
        <x:v>Town</x:v>
      </x:c>
      <x:c r="F3448" s="15" t="str">
        <x:v>Standalone premises — Hampton</x:v>
      </x:c>
      <x:c r="G3448" s="15" t="str">
        <x:v>Unit 13, Platts Eyot Island, Hampton TW12</x:v>
      </x:c>
      <x:c r="H3448" s="13" t="str">
        <x:v>Current</x:v>
      </x:c>
      <x:c r="I3448" s="14" t="n">
        <x:v>1228</x:v>
      </x:c>
      <x:c r="J3448" s="13" t="str">
        <x:f>IF(AND(ISNUMBER(I3448),I3448&gt;0),IF(I3448&lt;=1000,"1–1,000",IF(I3448&lt;=2500,"1,001–2,500",IF(I3448&lt;=5000,"2,501–5,000",IF(I3448&lt;=10000,"5,001–10,000","10,001–15,000")))),"1,001–2,500")</x:f>
        <x:v>1,001–2,500</x:v>
      </x:c>
      <x:c r="K3448" s="16"/>
      <x:c r="L3448" s="43" t="str">
        <x:f>IF(AND(ISNUMBER(I3448),I3448&gt;0,ISNUMBER(K3448),K3448&gt;0),K3448/I3448,"n.a.")</x:f>
        <x:v>n.a.</x:v>
      </x:c>
      <x:c r="M3448" s="43"/>
      <x:c r="N3448" s="13" t="str">
        <x:v>No</x:v>
      </x:c>
      <x:c r="O3448" s="15" t="str">
        <x:v>Not stated in reviewed card</x:v>
      </x:c>
      <x:c r="P3448" s="15" t="str">
        <x:v>Not stated in reviewed card</x:v>
      </x:c>
      <x:c r="Q3448" s="15" t="str">
        <x:v>Advertised industrial unit with ancillary office accommodation.</x:v>
      </x:c>
      <x:c r="R344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48" s="15" t="str">
        <x:v>https://www.zoopla.co.uk/to-rent/commercial/details/71326462/</x:v>
      </x:c>
      <x:c r="T3448" s="15" t="str"/>
      <x:c r="U3448" s="15" t="str"/>
      <x:c r="V3448" s="15" t="str">
        <x:v>London — Standalone premises — Hampton</x:v>
      </x:c>
      <x:c r="W3448" s="15" t="str">
        <x:v>Individual unit ≤15,000 sq ft</x:v>
      </x:c>
      <x:c r="X3448" s="13" t="n">
        <x:f>IF(N3448="Yes",L3448,0)</x:f>
        <x:v>0</x:v>
      </x:c>
      <x:c r="Y3448" s="14" t="n">
        <x:v>1</x:v>
      </x:c>
      <x:c r="Z3448" s="13" t="str">
        <x:v>Industrial / workshop / storage</x:v>
      </x:c>
    </x:row>
    <x:row r="3449" ht="62" customHeight="1">
      <x:c r="A3449" s="13" t="str">
        <x:v>SE2469</x:v>
      </x:c>
      <x:c r="B3449" s="15" t="str">
        <x:v>London</x:v>
      </x:c>
      <x:c r="C3449" s="15" t="str">
        <x:v>Hampton</x:v>
      </x:c>
      <x:c r="D3449" s="14"/>
      <x:c r="E3449" s="13" t="str">
        <x:v>Town</x:v>
      </x:c>
      <x:c r="F3449" s="15" t="str">
        <x:v>Standalone premises — Hampton</x:v>
      </x:c>
      <x:c r="G3449" s="15" t="str">
        <x:v>Unit 24, Hampton TW12</x:v>
      </x:c>
      <x:c r="H3449" s="13" t="str">
        <x:v>Current</x:v>
      </x:c>
      <x:c r="I3449" s="14" t="n">
        <x:v>996</x:v>
      </x:c>
      <x:c r="J3449" s="13" t="str">
        <x:f>IF(AND(ISNUMBER(I3449),I3449&gt;0),IF(I3449&lt;=1000,"1–1,000",IF(I3449&lt;=2500,"1,001–2,500",IF(I3449&lt;=5000,"2,501–5,000",IF(I3449&lt;=10000,"5,001–10,000","10,001–15,000")))),"1–1,000")</x:f>
        <x:v>1–1,000</x:v>
      </x:c>
      <x:c r="K3449" s="16"/>
      <x:c r="L3449" s="43" t="str">
        <x:f>IF(AND(ISNUMBER(I3449),I3449&gt;0,ISNUMBER(K3449),K3449&gt;0),K3449/I3449,"n.a.")</x:f>
        <x:v>n.a.</x:v>
      </x:c>
      <x:c r="M3449" s="43"/>
      <x:c r="N3449" s="13" t="str">
        <x:v>No</x:v>
      </x:c>
      <x:c r="O3449" s="15" t="str">
        <x:v>Not stated in reviewed card</x:v>
      </x:c>
      <x:c r="P3449" s="15" t="str">
        <x:v>Not stated in reviewed card</x:v>
      </x:c>
      <x:c r="Q3449" s="15" t="str">
        <x:v>Advertised industrial unit. Card provides limited specification.</x:v>
      </x:c>
      <x:c r="R344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49" s="15" t="str">
        <x:v>https://www.zoopla.co.uk/to-rent/commercial/details/70412043/</x:v>
      </x:c>
      <x:c r="T3449" s="15" t="str"/>
      <x:c r="U3449" s="15" t="str"/>
      <x:c r="V3449" s="15" t="str">
        <x:v>London — Standalone premises — Hampton</x:v>
      </x:c>
      <x:c r="W3449" s="15" t="str">
        <x:v>Individual unit ≤15,000 sq ft</x:v>
      </x:c>
      <x:c r="X3449" s="13" t="n">
        <x:f>IF(N3449="Yes",L3449,0)</x:f>
        <x:v>0</x:v>
      </x:c>
      <x:c r="Y3449" s="14" t="n">
        <x:v>1</x:v>
      </x:c>
      <x:c r="Z3449" s="13" t="str">
        <x:v>Industrial / workshop / storage</x:v>
      </x:c>
    </x:row>
    <x:row r="3450" ht="62" customHeight="1">
      <x:c r="A3450" s="13" t="str">
        <x:v>SE2470</x:v>
      </x:c>
      <x:c r="B3450" s="15" t="str">
        <x:v>London</x:v>
      </x:c>
      <x:c r="C3450" s="15" t="str">
        <x:v>Hampton</x:v>
      </x:c>
      <x:c r="D3450" s="14"/>
      <x:c r="E3450" s="13" t="str">
        <x:v>Town</x:v>
      </x:c>
      <x:c r="F3450" s="15" t="str">
        <x:v>Standalone premises — Hampton</x:v>
      </x:c>
      <x:c r="G3450" s="15" t="str">
        <x:v>Unit 502, Hill Street, Hampton TW12</x:v>
      </x:c>
      <x:c r="H3450" s="13" t="str">
        <x:v>Current</x:v>
      </x:c>
      <x:c r="I3450" s="14" t="n">
        <x:v>1776</x:v>
      </x:c>
      <x:c r="J3450" s="13" t="str">
        <x:f>IF(AND(ISNUMBER(I3450),I3450&gt;0),IF(I3450&lt;=1000,"1–1,000",IF(I3450&lt;=2500,"1,001–2,500",IF(I3450&lt;=5000,"2,501–5,000",IF(I3450&lt;=10000,"5,001–10,000","10,001–15,000")))),"1,001–2,500")</x:f>
        <x:v>1,001–2,500</x:v>
      </x:c>
      <x:c r="K3450" s="16" t="n">
        <x:v>17760</x:v>
      </x:c>
      <x:c r="L3450" s="43" t="n">
        <x:f>IF(AND(ISNUMBER(I3450),I3450&gt;0,ISNUMBER(K3450),K3450&gt;0),K3450/I3450,"n.a.")</x:f>
        <x:v>10</x:v>
      </x:c>
      <x:c r="M3450" s="43"/>
      <x:c r="N3450" s="13" t="str">
        <x:v>Yes</x:v>
      </x:c>
      <x:c r="O3450" s="15" t="str">
        <x:v>Not stated in reviewed card</x:v>
      </x:c>
      <x:c r="P3450" s="15" t="str">
        <x:v>Not stated in reviewed card</x:v>
      </x:c>
      <x:c r="Q3450" s="15" t="str">
        <x:v>Advertised industrial unit. Card provides limited specification.</x:v>
      </x:c>
      <x:c r="R345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0" s="15" t="str">
        <x:v>https://www.zoopla.co.uk/to-rent/commercial/details/72565654/</x:v>
      </x:c>
      <x:c r="T3450" s="15" t="str"/>
      <x:c r="U3450" s="15" t="str"/>
      <x:c r="V3450" s="15" t="str">
        <x:v>London — Standalone premises — Hampton</x:v>
      </x:c>
      <x:c r="W3450" s="15" t="str">
        <x:v>Individual unit ≤15,000 sq ft</x:v>
      </x:c>
      <x:c r="X3450" s="13" t="n">
        <x:f>IF(N3450="Yes",L3450,0)</x:f>
        <x:v>10</x:v>
      </x:c>
      <x:c r="Y3450" s="14" t="n">
        <x:v>1</x:v>
      </x:c>
      <x:c r="Z3450" s="13" t="str">
        <x:v>Industrial / workshop / storage</x:v>
      </x:c>
    </x:row>
    <x:row r="3451" ht="62" customHeight="1">
      <x:c r="A3451" s="13" t="str">
        <x:v>SE2471</x:v>
      </x:c>
      <x:c r="B3451" s="15" t="str">
        <x:v>London</x:v>
      </x:c>
      <x:c r="C3451" s="15" t="str">
        <x:v>Hanwell</x:v>
      </x:c>
      <x:c r="D3451" s="14"/>
      <x:c r="E3451" s="13" t="str">
        <x:v>Town</x:v>
      </x:c>
      <x:c r="F3451" s="15" t="str">
        <x:v>Standalone premises — Hanwell</x:v>
      </x:c>
      <x:c r="G3451" s="15" t="str">
        <x:v>Northfield House, 128 Boston Road, Hanwell W7</x:v>
      </x:c>
      <x:c r="H3451" s="13" t="str">
        <x:v>Current</x:v>
      </x:c>
      <x:c r="I3451" s="14" t="n">
        <x:v>7691</x:v>
      </x:c>
      <x:c r="J3451" s="13" t="str">
        <x:f>IF(AND(ISNUMBER(I3451),I3451&gt;0),IF(I3451&lt;=1000,"1–1,000",IF(I3451&lt;=2500,"1,001–2,500",IF(I3451&lt;=5000,"2,501–5,000",IF(I3451&lt;=10000,"5,001–10,000","10,001–15,000")))),"5,001–10,000")</x:f>
        <x:v>5,001–10,000</x:v>
      </x:c>
      <x:c r="K3451" s="16"/>
      <x:c r="L3451" s="43" t="str">
        <x:f>IF(AND(ISNUMBER(I3451),I3451&gt;0,ISNUMBER(K3451),K3451&gt;0),K3451/I3451,"n.a.")</x:f>
        <x:v>n.a.</x:v>
      </x:c>
      <x:c r="M3451" s="43"/>
      <x:c r="N3451" s="13" t="str">
        <x:v>No</x:v>
      </x:c>
      <x:c r="O3451" s="15" t="str">
        <x:v>Not stated in reviewed card</x:v>
      </x:c>
      <x:c r="P3451" s="15" t="str">
        <x:v>Not stated in reviewed card</x:v>
      </x:c>
      <x:c r="Q3451" s="15" t="str">
        <x:v>Advertised industrial unit with warehouse space, parking.</x:v>
      </x:c>
      <x:c r="R345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51" s="15" t="str">
        <x:v>https://www.zoopla.co.uk/to-rent/commercial/details/74072154/</x:v>
      </x:c>
      <x:c r="T3451" s="15" t="str"/>
      <x:c r="U3451" s="15" t="str"/>
      <x:c r="V3451" s="15" t="str">
        <x:v>London — Standalone premises — Hanwell</x:v>
      </x:c>
      <x:c r="W3451" s="15" t="str">
        <x:v>Individual unit ≤15,000 sq ft</x:v>
      </x:c>
      <x:c r="X3451" s="13" t="n">
        <x:f>IF(N3451="Yes",L3451,0)</x:f>
        <x:v>0</x:v>
      </x:c>
      <x:c r="Y3451" s="14" t="n">
        <x:v>1</x:v>
      </x:c>
      <x:c r="Z3451" s="13" t="str">
        <x:v>Industrial / workshop / storage</x:v>
      </x:c>
    </x:row>
    <x:row r="3452" ht="88" customHeight="1">
      <x:c r="A3452" s="13" t="str">
        <x:v>SE2472</x:v>
      </x:c>
      <x:c r="B3452" s="15" t="str">
        <x:v>London</x:v>
      </x:c>
      <x:c r="C3452" s="15" t="str">
        <x:v>Hanwell</x:v>
      </x:c>
      <x:c r="D3452" s="14"/>
      <x:c r="E3452" s="13" t="str">
        <x:v>Town</x:v>
      </x:c>
      <x:c r="F3452" s="15" t="str">
        <x:v>Standalone premises — Hanwell</x:v>
      </x:c>
      <x:c r="G3452" s="15" t="str">
        <x:v>Unit 7, Waterside Trading Centre, Hanwell, W7 2QD</x:v>
      </x:c>
      <x:c r="H3452" s="13" t="str">
        <x:v>Uncertain</x:v>
      </x:c>
      <x:c r="I3452" s="14" t="n">
        <x:v>2530</x:v>
      </x:c>
      <x:c r="J3452" s="13" t="str">
        <x:f>IF(AND(ISNUMBER(I3452),I3452&gt;0),IF(I3452&lt;=1000,"1–1,000",IF(I3452&lt;=2500,"1,001–2,500",IF(I3452&lt;=5000,"2,501–5,000",IF(I3452&lt;=10000,"5,001–10,000","10,001–15,000")))),"2,501–5,000")</x:f>
        <x:v>2,501–5,000</x:v>
      </x:c>
      <x:c r="K3452" s="16" t="n">
        <x:v>45000</x:v>
      </x:c>
      <x:c r="L3452" s="43" t="n">
        <x:f>IF(AND(ISNUMBER(I3452),I3452&gt;0,ISNUMBER(K3452),K3452&gt;0),K3452/I3452,"n.a.")</x:f>
        <x:v>17.786561264822133</x:v>
      </x:c>
      <x:c r="M3452" s="43"/>
      <x:c r="N3452" s="13" t="str">
        <x:v>No</x:v>
      </x:c>
      <x:c r="O3452" s="15" t="str">
        <x:v>Not stated in reviewed card</x:v>
      </x:c>
      <x:c r="P3452" s="15" t="str">
        <x:v>Not stated in reviewed card</x:v>
      </x:c>
      <x:c r="Q3452" s="15" t="str">
        <x:v>Advertised industrial unit with parking.</x:v>
      </x:c>
      <x:c r="R3452"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2" s="15" t="str">
        <x:v>https://www.zoopla.co.uk/to-rent/commercial/details/73249876/</x:v>
      </x:c>
      <x:c r="T3452" s="15" t="str">
        <x:v>https://www.rightmove.co.uk/properties/773389919364352#/?channel=COM_LET</x:v>
      </x:c>
      <x:c r="U3452" s="15" t="str"/>
      <x:c r="V3452" s="15" t="str">
        <x:v>London — Standalone premises — Hanwell</x:v>
      </x:c>
      <x:c r="W3452" s="15" t="str">
        <x:v>Individual unit ≤15,000 sq ft</x:v>
      </x:c>
      <x:c r="X3452" s="13" t="n">
        <x:f>IF(N3452="Yes",L3452,0)</x:f>
        <x:v>0</x:v>
      </x:c>
      <x:c r="Y3452" s="14" t="n">
        <x:v>1</x:v>
      </x:c>
      <x:c r="Z3452" s="13" t="str">
        <x:v>Industrial / workshop / storage</x:v>
      </x:c>
    </x:row>
    <x:row r="3453" ht="62" customHeight="1">
      <x:c r="A3453" s="13" t="str">
        <x:v>SE2473</x:v>
      </x:c>
      <x:c r="B3453" s="15" t="str">
        <x:v>London</x:v>
      </x:c>
      <x:c r="C3453" s="15" t="str">
        <x:v>Harrow</x:v>
      </x:c>
      <x:c r="D3453" s="14"/>
      <x:c r="E3453" s="13" t="str">
        <x:v>Town</x:v>
      </x:c>
      <x:c r="F3453" s="15" t="str">
        <x:v>Standalone premises — Harrow</x:v>
      </x:c>
      <x:c r="G3453" s="15" t="str">
        <x:v>16 The Hawthorn Centre, Elmgrove Road, Harrow HA1</x:v>
      </x:c>
      <x:c r="H3453" s="13" t="str">
        <x:v>Current</x:v>
      </x:c>
      <x:c r="I3453" s="14" t="n">
        <x:v>2068</x:v>
      </x:c>
      <x:c r="J3453" s="13" t="str">
        <x:f>IF(AND(ISNUMBER(I3453),I3453&gt;0),IF(I3453&lt;=1000,"1–1,000",IF(I3453&lt;=2500,"1,001–2,500",IF(I3453&lt;=5000,"2,501–5,000",IF(I3453&lt;=10000,"5,001–10,000","10,001–15,000")))),"1,001–2,500")</x:f>
        <x:v>1,001–2,500</x:v>
      </x:c>
      <x:c r="K3453" s="16" t="n">
        <x:v>35004</x:v>
      </x:c>
      <x:c r="L3453" s="43" t="n">
        <x:f>IF(AND(ISNUMBER(I3453),I3453&gt;0,ISNUMBER(K3453),K3453&gt;0),K3453/I3453,"n.a.")</x:f>
        <x:v>16.926499032882013</x:v>
      </x:c>
      <x:c r="M3453" s="43"/>
      <x:c r="N3453" s="13" t="str">
        <x:v>Yes</x:v>
      </x:c>
      <x:c r="O3453" s="15" t="str">
        <x:v>Not stated in reviewed card</x:v>
      </x:c>
      <x:c r="P3453" s="15" t="str">
        <x:v>Not stated in reviewed card</x:v>
      </x:c>
      <x:c r="Q3453" s="15" t="str">
        <x:v>Advertised commercial storage/workshop premises with warehouse space, ancillary office accommodation, refurbished specification.</x:v>
      </x:c>
      <x:c r="R345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3" s="15" t="str">
        <x:v>https://www.zoopla.co.uk/to-rent/commercial/details/74556706/</x:v>
      </x:c>
      <x:c r="T3453" s="15" t="str"/>
      <x:c r="U3453" s="15" t="str"/>
      <x:c r="V3453" s="15" t="str">
        <x:v>London — Standalone premises — Harrow</x:v>
      </x:c>
      <x:c r="W3453" s="15" t="str">
        <x:v>Individual unit ≤15,000 sq ft</x:v>
      </x:c>
      <x:c r="X3453" s="13" t="n">
        <x:f>IF(N3453="Yes",L3453,0)</x:f>
        <x:v>16.926499032882013</x:v>
      </x:c>
      <x:c r="Y3453" s="14" t="n">
        <x:v>1</x:v>
      </x:c>
      <x:c r="Z3453" s="13" t="str">
        <x:v>Industrial / workshop / storage</x:v>
      </x:c>
    </x:row>
    <x:row r="3454" ht="62" customHeight="1">
      <x:c r="A3454" s="13" t="str">
        <x:v>SE2474</x:v>
      </x:c>
      <x:c r="B3454" s="15" t="str">
        <x:v>London</x:v>
      </x:c>
      <x:c r="C3454" s="15" t="str">
        <x:v>Harrow</x:v>
      </x:c>
      <x:c r="D3454" s="14"/>
      <x:c r="E3454" s="13" t="str">
        <x:v>Town</x:v>
      </x:c>
      <x:c r="F3454" s="15" t="str">
        <x:v>Standalone premises — Harrow</x:v>
      </x:c>
      <x:c r="G3454" s="15" t="str">
        <x:v>18 The Hawthorn Centre, Elmgrove Road, Harrow HA1</x:v>
      </x:c>
      <x:c r="H3454" s="13" t="str">
        <x:v>Current</x:v>
      </x:c>
      <x:c r="I3454" s="14" t="n">
        <x:v>1964</x:v>
      </x:c>
      <x:c r="J3454" s="13" t="str">
        <x:f>IF(AND(ISNUMBER(I3454),I3454&gt;0),IF(I3454&lt;=1000,"1–1,000",IF(I3454&lt;=2500,"1,001–2,500",IF(I3454&lt;=5000,"2,501–5,000",IF(I3454&lt;=10000,"5,001–10,000","10,001–15,000")))),"1,001–2,500")</x:f>
        <x:v>1,001–2,500</x:v>
      </x:c>
      <x:c r="K3454" s="16" t="n">
        <x:v>35004</x:v>
      </x:c>
      <x:c r="L3454" s="43" t="n">
        <x:f>IF(AND(ISNUMBER(I3454),I3454&gt;0,ISNUMBER(K3454),K3454&gt;0),K3454/I3454,"n.a.")</x:f>
        <x:v>17.822810590631363</x:v>
      </x:c>
      <x:c r="M3454" s="43"/>
      <x:c r="N3454" s="13" t="str">
        <x:v>Yes</x:v>
      </x:c>
      <x:c r="O3454" s="15" t="str">
        <x:v>Not stated in reviewed card</x:v>
      </x:c>
      <x:c r="P3454" s="15" t="str">
        <x:v>Not stated in reviewed card</x:v>
      </x:c>
      <x:c r="Q3454" s="15" t="str">
        <x:v>Advertised industrial unit with warehouse space, ancillary office accommodation, mezzanine.</x:v>
      </x:c>
      <x:c r="R345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4" s="15" t="str">
        <x:v>https://www.zoopla.co.uk/to-rent/commercial/details/65262135/</x:v>
      </x:c>
      <x:c r="T3454" s="15" t="str"/>
      <x:c r="U3454" s="15" t="str"/>
      <x:c r="V3454" s="15" t="str">
        <x:v>London — Standalone premises — Harrow</x:v>
      </x:c>
      <x:c r="W3454" s="15" t="str">
        <x:v>Individual unit ≤15,000 sq ft</x:v>
      </x:c>
      <x:c r="X3454" s="13" t="n">
        <x:f>IF(N3454="Yes",L3454,0)</x:f>
        <x:v>17.822810590631363</x:v>
      </x:c>
      <x:c r="Y3454" s="14" t="n">
        <x:v>1</x:v>
      </x:c>
      <x:c r="Z3454" s="13" t="str">
        <x:v>Industrial / workshop / storage</x:v>
      </x:c>
    </x:row>
    <x:row r="3455" ht="75" customHeight="1">
      <x:c r="A3455" s="13" t="str">
        <x:v>SE2475</x:v>
      </x:c>
      <x:c r="B3455" s="15" t="str">
        <x:v>London</x:v>
      </x:c>
      <x:c r="C3455" s="15" t="str">
        <x:v>Harrow</x:v>
      </x:c>
      <x:c r="D3455" s="14"/>
      <x:c r="E3455" s="13" t="str">
        <x:v>Town</x:v>
      </x:c>
      <x:c r="F3455" s="15" t="str">
        <x:v>Standalone premises — Harrow</x:v>
      </x:c>
      <x:c r="G3455" s="15" t="str">
        <x:v>308 Harrow Road, London, E11 3PX</x:v>
      </x:c>
      <x:c r="H3455" s="13" t="str">
        <x:v>Current</x:v>
      </x:c>
      <x:c r="I3455" s="14" t="n">
        <x:v>1140</x:v>
      </x:c>
      <x:c r="J3455" s="13" t="str">
        <x:f>IF(AND(ISNUMBER(I3455),I3455&gt;0),IF(I3455&lt;=1000,"1–1,000",IF(I3455&lt;=2500,"1,001–2,500",IF(I3455&lt;=5000,"2,501–5,000",IF(I3455&lt;=10000,"5,001–10,000","10,001–15,000")))),"1,001–2,500")</x:f>
        <x:v>1,001–2,500</x:v>
      </x:c>
      <x:c r="K3455" s="16" t="n">
        <x:v>24960</x:v>
      </x:c>
      <x:c r="L3455" s="43" t="n">
        <x:f>IF(AND(ISNUMBER(I3455),I3455&gt;0,ISNUMBER(K3455),K3455&gt;0),K3455/I3455,"n.a.")</x:f>
        <x:v>21.894736842105264</x:v>
      </x:c>
      <x:c r="M3455" s="43"/>
      <x:c r="N3455" s="13" t="str">
        <x:v>Yes</x:v>
      </x:c>
      <x:c r="O3455" s="15" t="str">
        <x:v>Not stated in reviewed card</x:v>
      </x:c>
      <x:c r="P3455" s="15" t="str">
        <x:v>Not stated in reviewed card</x:v>
      </x:c>
      <x:c r="Q3455" s="15" t="str">
        <x:v>Advertised industrial unit with railway-arch premises.</x:v>
      </x:c>
      <x:c r="R3455"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5" s="15" t="str">
        <x:v>https://www.zoopla.co.uk/to-rent/commercial/details/74562734/</x:v>
      </x:c>
      <x:c r="T3455" s="15" t="str">
        <x:v>https://www.zoopla.co.uk/to-rent/commercial/details/74562736/</x:v>
      </x:c>
      <x:c r="U3455" s="15" t="str">
        <x:v>https://www.rightmove.co.uk/properties/781192161512352#/?channel=COM_LET</x:v>
      </x:c>
      <x:c r="V3455" s="15" t="str">
        <x:v>London — Standalone premises — Harrow</x:v>
      </x:c>
      <x:c r="W3455" s="15" t="str">
        <x:v>Individual unit ≤15,000 sq ft</x:v>
      </x:c>
      <x:c r="X3455" s="13" t="n">
        <x:f>IF(N3455="Yes",L3455,0)</x:f>
        <x:v>21.894736842105264</x:v>
      </x:c>
      <x:c r="Y3455" s="14" t="n">
        <x:v>1</x:v>
      </x:c>
      <x:c r="Z3455" s="13" t="str">
        <x:v>Industrial / workshop / storage</x:v>
      </x:c>
    </x:row>
    <x:row r="3456" ht="75" customHeight="1">
      <x:c r="A3456" s="13" t="str">
        <x:v>SE2476</x:v>
      </x:c>
      <x:c r="B3456" s="15" t="str">
        <x:v>London</x:v>
      </x:c>
      <x:c r="C3456" s="15" t="str">
        <x:v>Harrow</x:v>
      </x:c>
      <x:c r="D3456" s="14"/>
      <x:c r="E3456" s="13" t="str">
        <x:v>Town</x:v>
      </x:c>
      <x:c r="F3456" s="15" t="str">
        <x:v>Standalone premises — Harrow</x:v>
      </x:c>
      <x:c r="G3456" s="15" t="str">
        <x:v>309 Harrow Road, London, E11 3PX</x:v>
      </x:c>
      <x:c r="H3456" s="13" t="str">
        <x:v>Current</x:v>
      </x:c>
      <x:c r="I3456" s="14" t="n">
        <x:v>1120</x:v>
      </x:c>
      <x:c r="J3456" s="13" t="str">
        <x:f>IF(AND(ISNUMBER(I3456),I3456&gt;0),IF(I3456&lt;=1000,"1–1,000",IF(I3456&lt;=2500,"1,001–2,500",IF(I3456&lt;=5000,"2,501–5,000",IF(I3456&lt;=10000,"5,001–10,000","10,001–15,000")))),"1,001–2,500")</x:f>
        <x:v>1,001–2,500</x:v>
      </x:c>
      <x:c r="K3456" s="16" t="n">
        <x:v>24600</x:v>
      </x:c>
      <x:c r="L3456" s="43" t="n">
        <x:f>IF(AND(ISNUMBER(I3456),I3456&gt;0,ISNUMBER(K3456),K3456&gt;0),K3456/I3456,"n.a.")</x:f>
        <x:v>21.964285714285715</x:v>
      </x:c>
      <x:c r="M3456" s="43"/>
      <x:c r="N3456" s="13" t="str">
        <x:v>Yes</x:v>
      </x:c>
      <x:c r="O3456" s="15" t="str">
        <x:v>Not stated in reviewed card</x:v>
      </x:c>
      <x:c r="P3456" s="15" t="str">
        <x:v>Not stated in reviewed card</x:v>
      </x:c>
      <x:c r="Q3456" s="15" t="str">
        <x:v>Advertised commercial storage/workshop premises with refurbished specification.</x:v>
      </x:c>
      <x:c r="R345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6" s="15" t="str">
        <x:v>https://www.zoopla.co.uk/to-rent/commercial/details/74028561/</x:v>
      </x:c>
      <x:c r="T3456" s="15" t="str">
        <x:v>https://www.zoopla.co.uk/to-rent/commercial/details/74028558/</x:v>
      </x:c>
      <x:c r="U3456" s="15" t="str">
        <x:v>https://www.rightmove.co.uk/properties/769994737133536#/?channel=COM_LET</x:v>
      </x:c>
      <x:c r="V3456" s="15" t="str">
        <x:v>London — Standalone premises — Harrow</x:v>
      </x:c>
      <x:c r="W3456" s="15" t="str">
        <x:v>Individual unit ≤15,000 sq ft</x:v>
      </x:c>
      <x:c r="X3456" s="13" t="n">
        <x:f>IF(N3456="Yes",L3456,0)</x:f>
        <x:v>21.964285714285715</x:v>
      </x:c>
      <x:c r="Y3456" s="14" t="n">
        <x:v>1</x:v>
      </x:c>
      <x:c r="Z3456" s="13" t="str">
        <x:v>Industrial / workshop / storage</x:v>
      </x:c>
    </x:row>
    <x:row r="3457" ht="62" customHeight="1">
      <x:c r="A3457" s="13" t="str">
        <x:v>SE2477</x:v>
      </x:c>
      <x:c r="B3457" s="15" t="str">
        <x:v>London</x:v>
      </x:c>
      <x:c r="C3457" s="15" t="str">
        <x:v>Harrow</x:v>
      </x:c>
      <x:c r="D3457" s="14"/>
      <x:c r="E3457" s="13" t="str">
        <x:v>Town</x:v>
      </x:c>
      <x:c r="F3457" s="15" t="str">
        <x:v>Standalone premises — Harrow</x:v>
      </x:c>
      <x:c r="G3457" s="15" t="str">
        <x:v>E1, Phoenix Ind Estate, Rosslyn Crescent, Harrow, Greater London HA1</x:v>
      </x:c>
      <x:c r="H3457" s="13" t="str">
        <x:v>Current</x:v>
      </x:c>
      <x:c r="I3457" s="14" t="n">
        <x:v>1360</x:v>
      </x:c>
      <x:c r="J3457" s="13" t="str">
        <x:f>IF(AND(ISNUMBER(I3457),I3457&gt;0),IF(I3457&lt;=1000,"1–1,000",IF(I3457&lt;=2500,"1,001–2,500",IF(I3457&lt;=5000,"2,501–5,000",IF(I3457&lt;=10000,"5,001–10,000","10,001–15,000")))),"1,001–2,500")</x:f>
        <x:v>1,001–2,500</x:v>
      </x:c>
      <x:c r="K3457" s="16" t="n">
        <x:v>24000</x:v>
      </x:c>
      <x:c r="L3457" s="43" t="n">
        <x:f>IF(AND(ISNUMBER(I3457),I3457&gt;0,ISNUMBER(K3457),K3457&gt;0),K3457/I3457,"n.a.")</x:f>
        <x:v>17.647058823529413</x:v>
      </x:c>
      <x:c r="M3457" s="43"/>
      <x:c r="N3457" s="13" t="str">
        <x:v>Yes</x:v>
      </x:c>
      <x:c r="O3457" s="15" t="str">
        <x:v>Not stated in reviewed card</x:v>
      </x:c>
      <x:c r="P3457" s="15" t="str">
        <x:v>Not stated in reviewed card</x:v>
      </x:c>
      <x:c r="Q3457" s="15" t="str">
        <x:v>Advertised industrial unit. Card provides limited specification.</x:v>
      </x:c>
      <x:c r="R345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7" s="15" t="str">
        <x:v>https://www.zoopla.co.uk/to-rent/commercial/details/73920991/</x:v>
      </x:c>
      <x:c r="T3457" s="15" t="str"/>
      <x:c r="U3457" s="15" t="str"/>
      <x:c r="V3457" s="15" t="str">
        <x:v>London — Standalone premises — Harrow</x:v>
      </x:c>
      <x:c r="W3457" s="15" t="str">
        <x:v>Individual unit ≤15,000 sq ft</x:v>
      </x:c>
      <x:c r="X3457" s="13" t="n">
        <x:f>IF(N3457="Yes",L3457,0)</x:f>
        <x:v>17.647058823529413</x:v>
      </x:c>
      <x:c r="Y3457" s="14" t="n">
        <x:v>1</x:v>
      </x:c>
      <x:c r="Z3457" s="13" t="str">
        <x:v>Industrial / workshop / storage</x:v>
      </x:c>
    </x:row>
    <x:row r="3458" ht="62" customHeight="1">
      <x:c r="A3458" s="13" t="str">
        <x:v>SE2478</x:v>
      </x:c>
      <x:c r="B3458" s="15" t="str">
        <x:v>London</x:v>
      </x:c>
      <x:c r="C3458" s="15" t="str">
        <x:v>Harrow</x:v>
      </x:c>
      <x:c r="D3458" s="14"/>
      <x:c r="E3458" s="13" t="str">
        <x:v>Town</x:v>
      </x:c>
      <x:c r="F3458" s="15" t="str">
        <x:v>Standalone premises — Harrow</x:v>
      </x:c>
      <x:c r="G3458" s="15" t="str">
        <x:v>E3, Phoenix Ind Estate, Rosslyn Crescent, Harrow, Greater London HA1</x:v>
      </x:c>
      <x:c r="H3458" s="13" t="str">
        <x:v>Current</x:v>
      </x:c>
      <x:c r="I3458" s="14" t="n">
        <x:v>1360</x:v>
      </x:c>
      <x:c r="J3458" s="13" t="str">
        <x:f>IF(AND(ISNUMBER(I3458),I3458&gt;0),IF(I3458&lt;=1000,"1–1,000",IF(I3458&lt;=2500,"1,001–2,500",IF(I3458&lt;=5000,"2,501–5,000",IF(I3458&lt;=10000,"5,001–10,000","10,001–15,000")))),"1,001–2,500")</x:f>
        <x:v>1,001–2,500</x:v>
      </x:c>
      <x:c r="K3458" s="16" t="n">
        <x:v>24000</x:v>
      </x:c>
      <x:c r="L3458" s="43" t="n">
        <x:f>IF(AND(ISNUMBER(I3458),I3458&gt;0,ISNUMBER(K3458),K3458&gt;0),K3458/I3458,"n.a.")</x:f>
        <x:v>17.647058823529413</x:v>
      </x:c>
      <x:c r="M3458" s="43"/>
      <x:c r="N3458" s="13" t="str">
        <x:v>Yes</x:v>
      </x:c>
      <x:c r="O3458" s="15" t="str">
        <x:v>Not stated in reviewed card</x:v>
      </x:c>
      <x:c r="P3458" s="15" t="str">
        <x:v>Not stated in reviewed card</x:v>
      </x:c>
      <x:c r="Q3458" s="15" t="str">
        <x:v>Advertised industrial unit. Card provides limited specification.</x:v>
      </x:c>
      <x:c r="R345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58" s="15" t="str">
        <x:v>https://www.zoopla.co.uk/to-rent/commercial/details/74435706/</x:v>
      </x:c>
      <x:c r="T3458" s="15" t="str"/>
      <x:c r="U3458" s="15" t="str"/>
      <x:c r="V3458" s="15" t="str">
        <x:v>London — Standalone premises — Harrow</x:v>
      </x:c>
      <x:c r="W3458" s="15" t="str">
        <x:v>Individual unit ≤15,000 sq ft</x:v>
      </x:c>
      <x:c r="X3458" s="13" t="n">
        <x:f>IF(N3458="Yes",L3458,0)</x:f>
        <x:v>17.647058823529413</x:v>
      </x:c>
      <x:c r="Y3458" s="14" t="n">
        <x:v>1</x:v>
      </x:c>
      <x:c r="Z3458" s="13" t="str">
        <x:v>Industrial / workshop / storage</x:v>
      </x:c>
    </x:row>
    <x:row r="3459" ht="62" customHeight="1">
      <x:c r="A3459" s="13" t="str">
        <x:v>SE2479</x:v>
      </x:c>
      <x:c r="B3459" s="15" t="str">
        <x:v>London</x:v>
      </x:c>
      <x:c r="C3459" s="15" t="str">
        <x:v>Harrow</x:v>
      </x:c>
      <x:c r="D3459" s="14"/>
      <x:c r="E3459" s="13" t="str">
        <x:v>Town</x:v>
      </x:c>
      <x:c r="F3459" s="15" t="str">
        <x:v>Standalone premises — Harrow</x:v>
      </x:c>
      <x:c r="G3459" s="15" t="str">
        <x:v>Focus Park, Eastman Road, Harrow HA1</x:v>
      </x:c>
      <x:c r="H3459" s="13" t="str">
        <x:v>Current</x:v>
      </x:c>
      <x:c r="I3459" s="14" t="n">
        <x:v>9413</x:v>
      </x:c>
      <x:c r="J3459" s="13" t="str">
        <x:f>IF(AND(ISNUMBER(I3459),I3459&gt;0),IF(I3459&lt;=1000,"1–1,000",IF(I3459&lt;=2500,"1,001–2,500",IF(I3459&lt;=5000,"2,501–5,000",IF(I3459&lt;=10000,"5,001–10,000","10,001–15,000")))),"5,001–10,000")</x:f>
        <x:v>5,001–10,000</x:v>
      </x:c>
      <x:c r="K3459" s="16"/>
      <x:c r="L3459" s="43" t="str">
        <x:f>IF(AND(ISNUMBER(I3459),I3459&gt;0,ISNUMBER(K3459),K3459&gt;0),K3459/I3459,"n.a.")</x:f>
        <x:v>n.a.</x:v>
      </x:c>
      <x:c r="M3459" s="43"/>
      <x:c r="N3459" s="13" t="str">
        <x:v>No</x:v>
      </x:c>
      <x:c r="O3459" s="15" t="str">
        <x:v>Not stated in reviewed card</x:v>
      </x:c>
      <x:c r="P3459" s="15" t="str">
        <x:v>Not stated in reviewed card</x:v>
      </x:c>
      <x:c r="Q3459" s="15" t="str">
        <x:v>Advertised industrial unit with warehouse space.</x:v>
      </x:c>
      <x:c r="R345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59" s="15" t="str">
        <x:v>https://www.zoopla.co.uk/to-rent/commercial/details/74354041/</x:v>
      </x:c>
      <x:c r="T3459" s="15" t="str"/>
      <x:c r="U3459" s="15" t="str"/>
      <x:c r="V3459" s="15" t="str">
        <x:v>London — Standalone premises — Harrow</x:v>
      </x:c>
      <x:c r="W3459" s="15" t="str">
        <x:v>Individual unit ≤15,000 sq ft</x:v>
      </x:c>
      <x:c r="X3459" s="13" t="n">
        <x:f>IF(N3459="Yes",L3459,0)</x:f>
        <x:v>0</x:v>
      </x:c>
      <x:c r="Y3459" s="14" t="n">
        <x:v>1</x:v>
      </x:c>
      <x:c r="Z3459" s="13" t="str">
        <x:v>Industrial / workshop / storage</x:v>
      </x:c>
    </x:row>
    <x:row r="3460" ht="62" customHeight="1">
      <x:c r="A3460" s="13" t="str">
        <x:v>SE2480</x:v>
      </x:c>
      <x:c r="B3460" s="15" t="str">
        <x:v>London</x:v>
      </x:c>
      <x:c r="C3460" s="15" t="str">
        <x:v>Harrow</x:v>
      </x:c>
      <x:c r="D3460" s="14"/>
      <x:c r="E3460" s="13" t="str">
        <x:v>Town</x:v>
      </x:c>
      <x:c r="F3460" s="15" t="str">
        <x:v>Standalone premises — Harrow</x:v>
      </x:c>
      <x:c r="G3460" s="15" t="str">
        <x:v>Focus Park, Eastman Road, Harrow HA1</x:v>
      </x:c>
      <x:c r="H3460" s="13" t="str">
        <x:v>Current</x:v>
      </x:c>
      <x:c r="I3460" s="14" t="n">
        <x:v>7836</x:v>
      </x:c>
      <x:c r="J3460" s="13" t="str">
        <x:f>IF(AND(ISNUMBER(I3460),I3460&gt;0),IF(I3460&lt;=1000,"1–1,000",IF(I3460&lt;=2500,"1,001–2,500",IF(I3460&lt;=5000,"2,501–5,000",IF(I3460&lt;=10000,"5,001–10,000","10,001–15,000")))),"5,001–10,000")</x:f>
        <x:v>5,001–10,000</x:v>
      </x:c>
      <x:c r="K3460" s="16"/>
      <x:c r="L3460" s="43" t="str">
        <x:f>IF(AND(ISNUMBER(I3460),I3460&gt;0,ISNUMBER(K3460),K3460&gt;0),K3460/I3460,"n.a.")</x:f>
        <x:v>n.a.</x:v>
      </x:c>
      <x:c r="M3460" s="43"/>
      <x:c r="N3460" s="13" t="str">
        <x:v>No</x:v>
      </x:c>
      <x:c r="O3460" s="15" t="str">
        <x:v>Not stated in reviewed card</x:v>
      </x:c>
      <x:c r="P3460" s="15" t="str">
        <x:v>Not stated in reviewed card</x:v>
      </x:c>
      <x:c r="Q3460" s="15" t="str">
        <x:v>Advertised industrial unit with warehouse space.</x:v>
      </x:c>
      <x:c r="R346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60" s="15" t="str">
        <x:v>https://www.zoopla.co.uk/to-rent/commercial/details/74353936/</x:v>
      </x:c>
      <x:c r="T3460" s="15" t="str"/>
      <x:c r="U3460" s="15" t="str"/>
      <x:c r="V3460" s="15" t="str">
        <x:v>London — Standalone premises — Harrow</x:v>
      </x:c>
      <x:c r="W3460" s="15" t="str">
        <x:v>Individual unit ≤15,000 sq ft</x:v>
      </x:c>
      <x:c r="X3460" s="13" t="n">
        <x:f>IF(N3460="Yes",L3460,0)</x:f>
        <x:v>0</x:v>
      </x:c>
      <x:c r="Y3460" s="14" t="n">
        <x:v>1</x:v>
      </x:c>
      <x:c r="Z3460" s="13" t="str">
        <x:v>Industrial / workshop / storage</x:v>
      </x:c>
    </x:row>
    <x:row r="3461" ht="62" customHeight="1">
      <x:c r="A3461" s="13" t="str">
        <x:v>SE2481</x:v>
      </x:c>
      <x:c r="B3461" s="15" t="str">
        <x:v>London</x:v>
      </x:c>
      <x:c r="C3461" s="15" t="str">
        <x:v>Harrow</x:v>
      </x:c>
      <x:c r="D3461" s="14"/>
      <x:c r="E3461" s="13" t="str">
        <x:v>Town</x:v>
      </x:c>
      <x:c r="F3461" s="15" t="str">
        <x:v>Standalone premises — Harrow</x:v>
      </x:c>
      <x:c r="G3461" s="15" t="str">
        <x:v>Focus Park, Eastman Road, Harrow HA1</x:v>
      </x:c>
      <x:c r="H3461" s="13" t="str">
        <x:v>Current</x:v>
      </x:c>
      <x:c r="I3461" s="14" t="n">
        <x:v>6570</x:v>
      </x:c>
      <x:c r="J3461" s="13" t="str">
        <x:f>IF(AND(ISNUMBER(I3461),I3461&gt;0),IF(I3461&lt;=1000,"1–1,000",IF(I3461&lt;=2500,"1,001–2,500",IF(I3461&lt;=5000,"2,501–5,000",IF(I3461&lt;=10000,"5,001–10,000","10,001–15,000")))),"5,001–10,000")</x:f>
        <x:v>5,001–10,000</x:v>
      </x:c>
      <x:c r="K3461" s="16"/>
      <x:c r="L3461" s="43" t="str">
        <x:f>IF(AND(ISNUMBER(I3461),I3461&gt;0,ISNUMBER(K3461),K3461&gt;0),K3461/I3461,"n.a.")</x:f>
        <x:v>n.a.</x:v>
      </x:c>
      <x:c r="M3461" s="43"/>
      <x:c r="N3461" s="13" t="str">
        <x:v>No</x:v>
      </x:c>
      <x:c r="O3461" s="15" t="str">
        <x:v>Not stated in reviewed card</x:v>
      </x:c>
      <x:c r="P3461" s="15" t="str">
        <x:v>Not stated in reviewed card</x:v>
      </x:c>
      <x:c r="Q3461" s="15" t="str">
        <x:v>Advertised industrial unit with warehouse space.</x:v>
      </x:c>
      <x:c r="R346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61" s="15" t="str">
        <x:v>https://www.zoopla.co.uk/to-rent/commercial/details/74353808/</x:v>
      </x:c>
      <x:c r="T3461" s="15" t="str"/>
      <x:c r="U3461" s="15" t="str"/>
      <x:c r="V3461" s="15" t="str">
        <x:v>London — Standalone premises — Harrow</x:v>
      </x:c>
      <x:c r="W3461" s="15" t="str">
        <x:v>Individual unit ≤15,000 sq ft</x:v>
      </x:c>
      <x:c r="X3461" s="13" t="n">
        <x:f>IF(N3461="Yes",L3461,0)</x:f>
        <x:v>0</x:v>
      </x:c>
      <x:c r="Y3461" s="14" t="n">
        <x:v>1</x:v>
      </x:c>
      <x:c r="Z3461" s="13" t="str">
        <x:v>Industrial / workshop / storage</x:v>
      </x:c>
    </x:row>
    <x:row r="3462" ht="62" customHeight="1">
      <x:c r="A3462" s="13" t="str">
        <x:v>SE2482</x:v>
      </x:c>
      <x:c r="B3462" s="15" t="str">
        <x:v>London</x:v>
      </x:c>
      <x:c r="C3462" s="15" t="str">
        <x:v>Harrow</x:v>
      </x:c>
      <x:c r="D3462" s="14"/>
      <x:c r="E3462" s="13" t="str">
        <x:v>Town</x:v>
      </x:c>
      <x:c r="F3462" s="15" t="str">
        <x:v>Standalone premises — Harrow</x:v>
      </x:c>
      <x:c r="G3462" s="15" t="str">
        <x:v>Focus Park, Eastman Road, Harrow HA1</x:v>
      </x:c>
      <x:c r="H3462" s="13" t="str">
        <x:v>Current</x:v>
      </x:c>
      <x:c r="I3462" s="14" t="n">
        <x:v>8088</x:v>
      </x:c>
      <x:c r="J3462" s="13" t="str">
        <x:f>IF(AND(ISNUMBER(I3462),I3462&gt;0),IF(I3462&lt;=1000,"1–1,000",IF(I3462&lt;=2500,"1,001–2,500",IF(I3462&lt;=5000,"2,501–5,000",IF(I3462&lt;=10000,"5,001–10,000","10,001–15,000")))),"5,001–10,000")</x:f>
        <x:v>5,001–10,000</x:v>
      </x:c>
      <x:c r="K3462" s="16"/>
      <x:c r="L3462" s="43" t="str">
        <x:f>IF(AND(ISNUMBER(I3462),I3462&gt;0,ISNUMBER(K3462),K3462&gt;0),K3462/I3462,"n.a.")</x:f>
        <x:v>n.a.</x:v>
      </x:c>
      <x:c r="M3462" s="43"/>
      <x:c r="N3462" s="13" t="str">
        <x:v>No</x:v>
      </x:c>
      <x:c r="O3462" s="15" t="str">
        <x:v>Not stated in reviewed card</x:v>
      </x:c>
      <x:c r="P3462" s="15" t="str">
        <x:v>Not stated in reviewed card</x:v>
      </x:c>
      <x:c r="Q3462" s="15" t="str">
        <x:v>Advertised industrial unit with warehouse space.</x:v>
      </x:c>
      <x:c r="R346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62" s="15" t="str">
        <x:v>https://www.zoopla.co.uk/to-rent/commercial/details/74353592/</x:v>
      </x:c>
      <x:c r="T3462" s="15" t="str"/>
      <x:c r="U3462" s="15" t="str"/>
      <x:c r="V3462" s="15" t="str">
        <x:v>London — Standalone premises — Harrow</x:v>
      </x:c>
      <x:c r="W3462" s="15" t="str">
        <x:v>Individual unit ≤15,000 sq ft</x:v>
      </x:c>
      <x:c r="X3462" s="13" t="n">
        <x:f>IF(N3462="Yes",L3462,0)</x:f>
        <x:v>0</x:v>
      </x:c>
      <x:c r="Y3462" s="14" t="n">
        <x:v>1</x:v>
      </x:c>
      <x:c r="Z3462" s="13" t="str">
        <x:v>Industrial / workshop / storage</x:v>
      </x:c>
    </x:row>
    <x:row r="3463" ht="62" customHeight="1">
      <x:c r="A3463" s="13" t="str">
        <x:v>SE2483</x:v>
      </x:c>
      <x:c r="B3463" s="15" t="str">
        <x:v>London</x:v>
      </x:c>
      <x:c r="C3463" s="15" t="str">
        <x:v>Harrow</x:v>
      </x:c>
      <x:c r="D3463" s="14"/>
      <x:c r="E3463" s="13" t="str">
        <x:v>Town</x:v>
      </x:c>
      <x:c r="F3463" s="15" t="str">
        <x:v>Standalone premises — Harrow</x:v>
      </x:c>
      <x:c r="G3463" s="15" t="str">
        <x:v>Focus Park, Eastman Road, Harrow HA1</x:v>
      </x:c>
      <x:c r="H3463" s="13" t="str">
        <x:v>Current</x:v>
      </x:c>
      <x:c r="I3463" s="14" t="n">
        <x:v>13624</x:v>
      </x:c>
      <x:c r="J3463" s="13" t="str">
        <x:f>IF(AND(ISNUMBER(I3463),I3463&gt;0),IF(I3463&lt;=1000,"1–1,000",IF(I3463&lt;=2500,"1,001–2,500",IF(I3463&lt;=5000,"2,501–5,000",IF(I3463&lt;=10000,"5,001–10,000","10,001–15,000")))),"10,001–15,000")</x:f>
        <x:v>10,001–15,000</x:v>
      </x:c>
      <x:c r="K3463" s="16"/>
      <x:c r="L3463" s="43" t="str">
        <x:f>IF(AND(ISNUMBER(I3463),I3463&gt;0,ISNUMBER(K3463),K3463&gt;0),K3463/I3463,"n.a.")</x:f>
        <x:v>n.a.</x:v>
      </x:c>
      <x:c r="M3463" s="43"/>
      <x:c r="N3463" s="13" t="str">
        <x:v>No</x:v>
      </x:c>
      <x:c r="O3463" s="15" t="str">
        <x:v>Not stated in reviewed card</x:v>
      </x:c>
      <x:c r="P3463" s="15" t="str">
        <x:v>Not stated in reviewed card</x:v>
      </x:c>
      <x:c r="Q3463" s="15" t="str">
        <x:v>Advertised industrial unit. Card provides limited specification.</x:v>
      </x:c>
      <x:c r="R346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63" s="15" t="str">
        <x:v>https://www.zoopla.co.uk/to-rent/commercial/details/74353431/</x:v>
      </x:c>
      <x:c r="T3463" s="15" t="str"/>
      <x:c r="U3463" s="15" t="str"/>
      <x:c r="V3463" s="15" t="str">
        <x:v>London — Standalone premises — Harrow</x:v>
      </x:c>
      <x:c r="W3463" s="15" t="str">
        <x:v>Individual unit ≤15,000 sq ft</x:v>
      </x:c>
      <x:c r="X3463" s="13" t="n">
        <x:f>IF(N3463="Yes",L3463,0)</x:f>
        <x:v>0</x:v>
      </x:c>
      <x:c r="Y3463" s="14" t="n">
        <x:v>1</x:v>
      </x:c>
      <x:c r="Z3463" s="13" t="str">
        <x:v>Industrial / workshop / storage</x:v>
      </x:c>
    </x:row>
    <x:row r="3464" ht="62" customHeight="1">
      <x:c r="A3464" s="13" t="str">
        <x:v>SE2484</x:v>
      </x:c>
      <x:c r="B3464" s="15" t="str">
        <x:v>London</x:v>
      </x:c>
      <x:c r="C3464" s="15" t="str">
        <x:v>Harrow</x:v>
      </x:c>
      <x:c r="D3464" s="14"/>
      <x:c r="E3464" s="13" t="str">
        <x:v>Town</x:v>
      </x:c>
      <x:c r="F3464" s="15" t="str">
        <x:v>Standalone premises — Harrow</x:v>
      </x:c>
      <x:c r="G3464" s="15" t="str">
        <x:v>Focus Park, Eastman Road, Harrow HA1</x:v>
      </x:c>
      <x:c r="H3464" s="13" t="str">
        <x:v>Current</x:v>
      </x:c>
      <x:c r="I3464" s="14" t="n">
        <x:v>9185</x:v>
      </x:c>
      <x:c r="J3464" s="13" t="str">
        <x:f>IF(AND(ISNUMBER(I3464),I3464&gt;0),IF(I3464&lt;=1000,"1–1,000",IF(I3464&lt;=2500,"1,001–2,500",IF(I3464&lt;=5000,"2,501–5,000",IF(I3464&lt;=10000,"5,001–10,000","10,001–15,000")))),"5,001–10,000")</x:f>
        <x:v>5,001–10,000</x:v>
      </x:c>
      <x:c r="K3464" s="16"/>
      <x:c r="L3464" s="43" t="str">
        <x:f>IF(AND(ISNUMBER(I3464),I3464&gt;0,ISNUMBER(K3464),K3464&gt;0),K3464/I3464,"n.a.")</x:f>
        <x:v>n.a.</x:v>
      </x:c>
      <x:c r="M3464" s="43"/>
      <x:c r="N3464" s="13" t="str">
        <x:v>No</x:v>
      </x:c>
      <x:c r="O3464" s="15" t="str">
        <x:v>Not stated in reviewed card</x:v>
      </x:c>
      <x:c r="P3464" s="15" t="str">
        <x:v>Not stated in reviewed card</x:v>
      </x:c>
      <x:c r="Q3464" s="15" t="str">
        <x:v>Advertised industrial unit with warehouse space.</x:v>
      </x:c>
      <x:c r="R346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64" s="15" t="str">
        <x:v>https://www.zoopla.co.uk/to-rent/commercial/details/74353168/</x:v>
      </x:c>
      <x:c r="T3464" s="15" t="str"/>
      <x:c r="U3464" s="15" t="str"/>
      <x:c r="V3464" s="15" t="str">
        <x:v>London — Standalone premises — Harrow</x:v>
      </x:c>
      <x:c r="W3464" s="15" t="str">
        <x:v>Individual unit ≤15,000 sq ft</x:v>
      </x:c>
      <x:c r="X3464" s="13" t="n">
        <x:f>IF(N3464="Yes",L3464,0)</x:f>
        <x:v>0</x:v>
      </x:c>
      <x:c r="Y3464" s="14" t="n">
        <x:v>1</x:v>
      </x:c>
      <x:c r="Z3464" s="13" t="str">
        <x:v>Industrial / workshop / storage</x:v>
      </x:c>
    </x:row>
    <x:row r="3465" ht="62" customHeight="1">
      <x:c r="A3465" s="13" t="str">
        <x:v>SE2485</x:v>
      </x:c>
      <x:c r="B3465" s="15" t="str">
        <x:v>London</x:v>
      </x:c>
      <x:c r="C3465" s="15" t="str">
        <x:v>Harrow</x:v>
      </x:c>
      <x:c r="D3465" s="14"/>
      <x:c r="E3465" s="13" t="str">
        <x:v>Town</x:v>
      </x:c>
      <x:c r="F3465" s="15" t="str">
        <x:v>Standalone premises — Harrow</x:v>
      </x:c>
      <x:c r="G3465" s="15" t="str">
        <x:v>Former Debenhams Premises, Greenhill Way, Harrow HA1</x:v>
      </x:c>
      <x:c r="H3465" s="13" t="str">
        <x:v>Current</x:v>
      </x:c>
      <x:c r="I3465" s="14" t="n">
        <x:v>3000</x:v>
      </x:c>
      <x:c r="J3465" s="13" t="str">
        <x:f>IF(AND(ISNUMBER(I3465),I3465&gt;0),IF(I3465&lt;=1000,"1–1,000",IF(I3465&lt;=2500,"1,001–2,500",IF(I3465&lt;=5000,"2,501–5,000",IF(I3465&lt;=10000,"5,001–10,000","10,001–15,000")))),"2,501–5,000")</x:f>
        <x:v>2,501–5,000</x:v>
      </x:c>
      <x:c r="K3465" s="16" t="n">
        <x:v>72000</x:v>
      </x:c>
      <x:c r="L3465" s="43" t="n">
        <x:f>IF(AND(ISNUMBER(I3465),I3465&gt;0,ISNUMBER(K3465),K3465&gt;0),K3465/I3465,"n.a.")</x:f>
        <x:v>24</x:v>
      </x:c>
      <x:c r="M3465" s="43"/>
      <x:c r="N3465" s="13" t="str">
        <x:v>Yes</x:v>
      </x:c>
      <x:c r="O3465" s="15" t="str">
        <x:v>Not stated in reviewed card</x:v>
      </x:c>
      <x:c r="P3465" s="15" t="str">
        <x:v>Not stated in reviewed card</x:v>
      </x:c>
      <x:c r="Q3465" s="15" t="str">
        <x:v>Advertised commercial storage/workshop premises with warehouse space.</x:v>
      </x:c>
      <x:c r="R346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65" s="15" t="str">
        <x:v>https://www.zoopla.co.uk/to-rent/commercial/details/69025380/</x:v>
      </x:c>
      <x:c r="T3465" s="15" t="str"/>
      <x:c r="U3465" s="15" t="str"/>
      <x:c r="V3465" s="15" t="str">
        <x:v>London — Standalone premises — Harrow</x:v>
      </x:c>
      <x:c r="W3465" s="15" t="str">
        <x:v>Individual unit ≤15,000 sq ft</x:v>
      </x:c>
      <x:c r="X3465" s="13" t="n">
        <x:f>IF(N3465="Yes",L3465,0)</x:f>
        <x:v>24</x:v>
      </x:c>
      <x:c r="Y3465" s="14" t="n">
        <x:v>1</x:v>
      </x:c>
      <x:c r="Z3465" s="13" t="str">
        <x:v>Industrial / workshop / storage</x:v>
      </x:c>
    </x:row>
    <x:row r="3466" ht="75" customHeight="1">
      <x:c r="A3466" s="13" t="str">
        <x:v>SE2486</x:v>
      </x:c>
      <x:c r="B3466" s="15" t="str">
        <x:v>London</x:v>
      </x:c>
      <x:c r="C3466" s="15" t="str">
        <x:v>Harrow</x:v>
      </x:c>
      <x:c r="D3466" s="14"/>
      <x:c r="E3466" s="13" t="str">
        <x:v>Town</x:v>
      </x:c>
      <x:c r="F3466" s="15" t="str">
        <x:v>Standalone premises — Harrow</x:v>
      </x:c>
      <x:c r="G3466" s="15" t="str">
        <x:v>G2, Phoenix Ind Estate, Rosslyn Crescent, Harrow, Greater London HA1</x:v>
      </x:c>
      <x:c r="H3466" s="13" t="str">
        <x:v>Current</x:v>
      </x:c>
      <x:c r="I3466" s="14" t="n">
        <x:v>1219</x:v>
      </x:c>
      <x:c r="J3466" s="13" t="str">
        <x:f>IF(AND(ISNUMBER(I3466),I3466&gt;0),IF(I3466&lt;=1000,"1–1,000",IF(I3466&lt;=2500,"1,001–2,500",IF(I3466&lt;=5000,"2,501–5,000",IF(I3466&lt;=10000,"5,001–10,000","10,001–15,000")))),"1,001–2,500")</x:f>
        <x:v>1,001–2,500</x:v>
      </x:c>
      <x:c r="K3466" s="16" t="n">
        <x:v>21996</x:v>
      </x:c>
      <x:c r="L3466" s="43" t="n">
        <x:f>IF(AND(ISNUMBER(I3466),I3466&gt;0,ISNUMBER(K3466),K3466&gt;0),K3466/I3466,"n.a.")</x:f>
        <x:v>18.044298605414273</x:v>
      </x:c>
      <x:c r="M3466" s="43"/>
      <x:c r="N3466" s="13" t="str">
        <x:v>Yes</x:v>
      </x:c>
      <x:c r="O3466" s="15" t="str">
        <x:v>Not stated in reviewed card</x:v>
      </x:c>
      <x:c r="P3466" s="15" t="str">
        <x:v>Not stated in reviewed card</x:v>
      </x:c>
      <x:c r="Q3466" s="15" t="str">
        <x:v>Advertised commercial storage/workshop premises with warehouse space, ancillary office accommodation, mezzanine, parking.</x:v>
      </x:c>
      <x:c r="R346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66" s="15" t="str">
        <x:v>https://www.zoopla.co.uk/to-rent/commercial/details/74435467/</x:v>
      </x:c>
      <x:c r="T3466" s="15" t="str">
        <x:v>https://www.zoopla.co.uk/to-rent/commercial/details/74343711/</x:v>
      </x:c>
      <x:c r="U3466" s="15" t="str"/>
      <x:c r="V3466" s="15" t="str">
        <x:v>London — Standalone premises — Harrow</x:v>
      </x:c>
      <x:c r="W3466" s="15" t="str">
        <x:v>Individual unit ≤15,000 sq ft</x:v>
      </x:c>
      <x:c r="X3466" s="13" t="n">
        <x:f>IF(N3466="Yes",L3466,0)</x:f>
        <x:v>18.044298605414273</x:v>
      </x:c>
      <x:c r="Y3466" s="14" t="n">
        <x:v>1</x:v>
      </x:c>
      <x:c r="Z3466" s="13" t="str">
        <x:v>Industrial / workshop / storage</x:v>
      </x:c>
    </x:row>
    <x:row r="3467" ht="62" customHeight="1">
      <x:c r="A3467" s="13" t="str">
        <x:v>SE2487</x:v>
      </x:c>
      <x:c r="B3467" s="15" t="str">
        <x:v>London</x:v>
      </x:c>
      <x:c r="C3467" s="15" t="str">
        <x:v>Harrow</x:v>
      </x:c>
      <x:c r="D3467" s="14"/>
      <x:c r="E3467" s="13" t="str">
        <x:v>Town</x:v>
      </x:c>
      <x:c r="F3467" s="15" t="str">
        <x:v>Standalone premises — Harrow</x:v>
      </x:c>
      <x:c r="G3467" s="15" t="str">
        <x:v>Imperial Drive, Rayners Lane, Pinnner, Harrow, Greater London HA2</x:v>
      </x:c>
      <x:c r="H3467" s="13" t="str">
        <x:v>Current</x:v>
      </x:c>
      <x:c r="I3467" s="14" t="n">
        <x:v>1777</x:v>
      </x:c>
      <x:c r="J3467" s="13" t="str">
        <x:f>IF(AND(ISNUMBER(I3467),I3467&gt;0),IF(I3467&lt;=1000,"1–1,000",IF(I3467&lt;=2500,"1,001–2,500",IF(I3467&lt;=5000,"2,501–5,000",IF(I3467&lt;=10000,"5,001–10,000","10,001–15,000")))),"1,001–2,500")</x:f>
        <x:v>1,001–2,500</x:v>
      </x:c>
      <x:c r="K3467" s="16" t="n">
        <x:v>36000</x:v>
      </x:c>
      <x:c r="L3467" s="43" t="n">
        <x:f>IF(AND(ISNUMBER(I3467),I3467&gt;0,ISNUMBER(K3467),K3467&gt;0),K3467/I3467,"n.a.")</x:f>
        <x:v>20.258863252673045</x:v>
      </x:c>
      <x:c r="M3467" s="43"/>
      <x:c r="N3467" s="13" t="str">
        <x:v>Yes</x:v>
      </x:c>
      <x:c r="O3467" s="15" t="str">
        <x:v>Not stated in reviewed card</x:v>
      </x:c>
      <x:c r="P3467" s="15" t="str">
        <x:v>Not stated in reviewed card</x:v>
      </x:c>
      <x:c r="Q3467" s="15" t="str">
        <x:v>Advertised commercial storage/workshop premises. Card provides limited specification.</x:v>
      </x:c>
      <x:c r="R346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67" s="15" t="str">
        <x:v>https://www.zoopla.co.uk/to-rent/commercial/details/74660637/</x:v>
      </x:c>
      <x:c r="T3467" s="15" t="str"/>
      <x:c r="U3467" s="15" t="str"/>
      <x:c r="V3467" s="15" t="str">
        <x:v>London — Standalone premises — Harrow</x:v>
      </x:c>
      <x:c r="W3467" s="15" t="str">
        <x:v>Individual unit ≤15,000 sq ft</x:v>
      </x:c>
      <x:c r="X3467" s="13" t="n">
        <x:f>IF(N3467="Yes",L3467,0)</x:f>
        <x:v>20.258863252673045</x:v>
      </x:c>
      <x:c r="Y3467" s="14" t="n">
        <x:v>1</x:v>
      </x:c>
      <x:c r="Z3467" s="13" t="str">
        <x:v>Industrial / workshop / storage</x:v>
      </x:c>
    </x:row>
    <x:row r="3468" ht="62" customHeight="1">
      <x:c r="A3468" s="13" t="str">
        <x:v>SE2488</x:v>
      </x:c>
      <x:c r="B3468" s="15" t="str">
        <x:v>London</x:v>
      </x:c>
      <x:c r="C3468" s="15" t="str">
        <x:v>Harrow</x:v>
      </x:c>
      <x:c r="D3468" s="14"/>
      <x:c r="E3468" s="13" t="str">
        <x:v>Town</x:v>
      </x:c>
      <x:c r="F3468" s="15" t="str">
        <x:v>Standalone premises — Harrow</x:v>
      </x:c>
      <x:c r="G3468" s="15" t="str">
        <x:v>Unit 12, Hawthorn Centre, Elmgrove Road, Harrow HA1</x:v>
      </x:c>
      <x:c r="H3468" s="13" t="str">
        <x:v>Current</x:v>
      </x:c>
      <x:c r="I3468" s="14" t="n">
        <x:v>2281</x:v>
      </x:c>
      <x:c r="J3468" s="13" t="str">
        <x:f>IF(AND(ISNUMBER(I3468),I3468&gt;0),IF(I3468&lt;=1000,"1–1,000",IF(I3468&lt;=2500,"1,001–2,500",IF(I3468&lt;=5000,"2,501–5,000",IF(I3468&lt;=10000,"5,001–10,000","10,001–15,000")))),"1,001–2,500")</x:f>
        <x:v>1,001–2,500</x:v>
      </x:c>
      <x:c r="K3468" s="16" t="n">
        <x:v>35004</x:v>
      </x:c>
      <x:c r="L3468" s="43" t="n">
        <x:f>IF(AND(ISNUMBER(I3468),I3468&gt;0,ISNUMBER(K3468),K3468&gt;0),K3468/I3468,"n.a.")</x:f>
        <x:v>15.345900920648837</x:v>
      </x:c>
      <x:c r="M3468" s="43"/>
      <x:c r="N3468" s="13" t="str">
        <x:v>Yes</x:v>
      </x:c>
      <x:c r="O3468" s="15" t="str">
        <x:v>Not stated in reviewed card</x:v>
      </x:c>
      <x:c r="P3468" s="15" t="str">
        <x:v>Not stated in reviewed card</x:v>
      </x:c>
      <x:c r="Q3468" s="15" t="str">
        <x:v>Advertised industrial unit with warehouse space.</x:v>
      </x:c>
      <x:c r="R346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68" s="15" t="str">
        <x:v>https://www.zoopla.co.uk/to-rent/commercial/details/74623197/</x:v>
      </x:c>
      <x:c r="T3468" s="15" t="str"/>
      <x:c r="U3468" s="15" t="str"/>
      <x:c r="V3468" s="15" t="str">
        <x:v>London — Standalone premises — Harrow</x:v>
      </x:c>
      <x:c r="W3468" s="15" t="str">
        <x:v>Individual unit ≤15,000 sq ft</x:v>
      </x:c>
      <x:c r="X3468" s="13" t="n">
        <x:f>IF(N3468="Yes",L3468,0)</x:f>
        <x:v>15.345900920648837</x:v>
      </x:c>
      <x:c r="Y3468" s="14" t="n">
        <x:v>1</x:v>
      </x:c>
      <x:c r="Z3468" s="13" t="str">
        <x:v>Industrial / workshop / storage</x:v>
      </x:c>
    </x:row>
    <x:row r="3469" ht="62" customHeight="1">
      <x:c r="A3469" s="13" t="str">
        <x:v>SE2489</x:v>
      </x:c>
      <x:c r="B3469" s="15" t="str">
        <x:v>London</x:v>
      </x:c>
      <x:c r="C3469" s="15" t="str">
        <x:v>Harrow</x:v>
      </x:c>
      <x:c r="D3469" s="14"/>
      <x:c r="E3469" s="13" t="str">
        <x:v>Town</x:v>
      </x:c>
      <x:c r="F3469" s="15" t="str">
        <x:v>Standalone premises — Harrow</x:v>
      </x:c>
      <x:c r="G3469" s="15" t="str">
        <x:v>Unit 2, The Hawthorn Centre, Elmgrove Road, Harrow, Middlesex, Middlesex HA1</x:v>
      </x:c>
      <x:c r="H3469" s="13" t="str">
        <x:v>Current</x:v>
      </x:c>
      <x:c r="I3469" s="14" t="n">
        <x:v>5063</x:v>
      </x:c>
      <x:c r="J3469" s="13" t="str">
        <x:f>IF(AND(ISNUMBER(I3469),I3469&gt;0),IF(I3469&lt;=1000,"1–1,000",IF(I3469&lt;=2500,"1,001–2,500",IF(I3469&lt;=5000,"2,501–5,000",IF(I3469&lt;=10000,"5,001–10,000","10,001–15,000")))),"5,001–10,000")</x:f>
        <x:v>5,001–10,000</x:v>
      </x:c>
      <x:c r="K3469" s="16" t="n">
        <x:v>69996</x:v>
      </x:c>
      <x:c r="L3469" s="43" t="n">
        <x:f>IF(AND(ISNUMBER(I3469),I3469&gt;0,ISNUMBER(K3469),K3469&gt;0),K3469/I3469,"n.a.")</x:f>
        <x:v>13.825004937783923</x:v>
      </x:c>
      <x:c r="M3469" s="43"/>
      <x:c r="N3469" s="13" t="str">
        <x:v>Yes</x:v>
      </x:c>
      <x:c r="O3469" s="15" t="str">
        <x:v>Not stated in reviewed card</x:v>
      </x:c>
      <x:c r="P3469" s="15" t="str">
        <x:v>Not stated in reviewed card</x:v>
      </x:c>
      <x:c r="Q3469" s="15" t="str">
        <x:v>Advertised commercial storage/workshop premises with warehouse space, mezzanine.</x:v>
      </x:c>
      <x:c r="R346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69" s="15" t="str">
        <x:v>https://www.zoopla.co.uk/to-rent/commercial/details/60954613/</x:v>
      </x:c>
      <x:c r="T3469" s="15" t="str"/>
      <x:c r="U3469" s="15" t="str"/>
      <x:c r="V3469" s="15" t="str">
        <x:v>London — Standalone premises — Harrow</x:v>
      </x:c>
      <x:c r="W3469" s="15" t="str">
        <x:v>Individual unit ≤15,000 sq ft</x:v>
      </x:c>
      <x:c r="X3469" s="13" t="n">
        <x:f>IF(N3469="Yes",L3469,0)</x:f>
        <x:v>13.825004937783923</x:v>
      </x:c>
      <x:c r="Y3469" s="14" t="n">
        <x:v>1</x:v>
      </x:c>
      <x:c r="Z3469" s="13" t="str">
        <x:v>Industrial / workshop / storage</x:v>
      </x:c>
    </x:row>
    <x:row r="3470" ht="62" customHeight="1">
      <x:c r="A3470" s="13" t="str">
        <x:v>SE2490</x:v>
      </x:c>
      <x:c r="B3470" s="15" t="str">
        <x:v>London</x:v>
      </x:c>
      <x:c r="C3470" s="15" t="str">
        <x:v>Harrow</x:v>
      </x:c>
      <x:c r="D3470" s="14"/>
      <x:c r="E3470" s="13" t="str">
        <x:v>Town</x:v>
      </x:c>
      <x:c r="F3470" s="15" t="str">
        <x:v>Standalone premises — Harrow</x:v>
      </x:c>
      <x:c r="G3470" s="15" t="str">
        <x:v>Unit 2G, Station Road, Harrow HA1</x:v>
      </x:c>
      <x:c r="H3470" s="13" t="str">
        <x:v>Current</x:v>
      </x:c>
      <x:c r="I3470" s="14" t="n">
        <x:v>426</x:v>
      </x:c>
      <x:c r="J3470" s="13" t="str">
        <x:f>IF(AND(ISNUMBER(I3470),I3470&gt;0),IF(I3470&lt;=1000,"1–1,000",IF(I3470&lt;=2500,"1,001–2,500",IF(I3470&lt;=5000,"2,501–5,000",IF(I3470&lt;=10000,"5,001–10,000","10,001–15,000")))),"1–1,000")</x:f>
        <x:v>1–1,000</x:v>
      </x:c>
      <x:c r="K3470" s="16" t="n">
        <x:v>10800</x:v>
      </x:c>
      <x:c r="L3470" s="43" t="n">
        <x:f>IF(AND(ISNUMBER(I3470),I3470&gt;0,ISNUMBER(K3470),K3470&gt;0),K3470/I3470,"n.a.")</x:f>
        <x:v>25.35211267605634</x:v>
      </x:c>
      <x:c r="M3470" s="43"/>
      <x:c r="N3470" s="13" t="str">
        <x:v>Yes</x:v>
      </x:c>
      <x:c r="O3470" s="15" t="str">
        <x:v>Not stated in reviewed card</x:v>
      </x:c>
      <x:c r="P3470" s="15" t="str">
        <x:v>Not stated in reviewed card</x:v>
      </x:c>
      <x:c r="Q3470" s="15" t="str">
        <x:v>Advertised commercial storage/workshop premises. Card provides limited specification.</x:v>
      </x:c>
      <x:c r="R347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0" s="15" t="str">
        <x:v>https://www.zoopla.co.uk/to-rent/commercial/details/69025157/</x:v>
      </x:c>
      <x:c r="T3470" s="15" t="str"/>
      <x:c r="U3470" s="15" t="str"/>
      <x:c r="V3470" s="15" t="str">
        <x:v>London — Standalone premises — Harrow</x:v>
      </x:c>
      <x:c r="W3470" s="15" t="str">
        <x:v>Individual unit ≤15,000 sq ft</x:v>
      </x:c>
      <x:c r="X3470" s="13" t="n">
        <x:f>IF(N3470="Yes",L3470,0)</x:f>
        <x:v>25.35211267605634</x:v>
      </x:c>
      <x:c r="Y3470" s="14" t="n">
        <x:v>1</x:v>
      </x:c>
      <x:c r="Z3470" s="13" t="str">
        <x:v>Industrial / workshop / storage</x:v>
      </x:c>
    </x:row>
    <x:row r="3471" ht="62" customHeight="1">
      <x:c r="A3471" s="13" t="str">
        <x:v>SE2491</x:v>
      </x:c>
      <x:c r="B3471" s="15" t="str">
        <x:v>London</x:v>
      </x:c>
      <x:c r="C3471" s="15" t="str">
        <x:v>Harrow</x:v>
      </x:c>
      <x:c r="D3471" s="14"/>
      <x:c r="E3471" s="13" t="str">
        <x:v>Town</x:v>
      </x:c>
      <x:c r="F3471" s="15" t="str">
        <x:v>Standalone premises — Harrow</x:v>
      </x:c>
      <x:c r="G3471" s="15" t="str">
        <x:v>Unit 3 The Hawthorn Centre, Elmgrove Road, Harrow, Middlesex HA1</x:v>
      </x:c>
      <x:c r="H3471" s="13" t="str">
        <x:v>Current</x:v>
      </x:c>
      <x:c r="I3471" s="14" t="n">
        <x:v>1260</x:v>
      </x:c>
      <x:c r="J3471" s="13" t="str">
        <x:f>IF(AND(ISNUMBER(I3471),I3471&gt;0),IF(I3471&lt;=1000,"1–1,000",IF(I3471&lt;=2500,"1,001–2,500",IF(I3471&lt;=5000,"2,501–5,000",IF(I3471&lt;=10000,"5,001–10,000","10,001–15,000")))),"1,001–2,500")</x:f>
        <x:v>1,001–2,500</x:v>
      </x:c>
      <x:c r="K3471" s="16"/>
      <x:c r="L3471" s="43" t="str">
        <x:f>IF(AND(ISNUMBER(I3471),I3471&gt;0,ISNUMBER(K3471),K3471&gt;0),K3471/I3471,"n.a.")</x:f>
        <x:v>n.a.</x:v>
      </x:c>
      <x:c r="M3471" s="43"/>
      <x:c r="N3471" s="13" t="str">
        <x:v>No</x:v>
      </x:c>
      <x:c r="O3471" s="15" t="str">
        <x:v>Not stated in reviewed card</x:v>
      </x:c>
      <x:c r="P3471" s="15" t="str">
        <x:v>Not stated in reviewed card</x:v>
      </x:c>
      <x:c r="Q3471" s="15" t="str">
        <x:v>Advertised industrial unit with warehouse space.</x:v>
      </x:c>
      <x:c r="R347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71" s="15" t="str">
        <x:v>https://www.zoopla.co.uk/to-rent/commercial/details/70140682/</x:v>
      </x:c>
      <x:c r="T3471" s="15" t="str"/>
      <x:c r="U3471" s="15" t="str"/>
      <x:c r="V3471" s="15" t="str">
        <x:v>London — Standalone premises — Harrow</x:v>
      </x:c>
      <x:c r="W3471" s="15" t="str">
        <x:v>Individual unit ≤15,000 sq ft</x:v>
      </x:c>
      <x:c r="X3471" s="13" t="n">
        <x:f>IF(N3471="Yes",L3471,0)</x:f>
        <x:v>0</x:v>
      </x:c>
      <x:c r="Y3471" s="14" t="n">
        <x:v>1</x:v>
      </x:c>
      <x:c r="Z3471" s="13" t="str">
        <x:v>Industrial / workshop / storage</x:v>
      </x:c>
    </x:row>
    <x:row r="3472" ht="62" customHeight="1">
      <x:c r="A3472" s="13" t="str">
        <x:v>SE2492</x:v>
      </x:c>
      <x:c r="B3472" s="15" t="str">
        <x:v>London</x:v>
      </x:c>
      <x:c r="C3472" s="15" t="str">
        <x:v>Harrow</x:v>
      </x:c>
      <x:c r="D3472" s="14"/>
      <x:c r="E3472" s="13" t="str">
        <x:v>Town</x:v>
      </x:c>
      <x:c r="F3472" s="15" t="str">
        <x:v>Standalone premises — Harrow</x:v>
      </x:c>
      <x:c r="G3472" s="15" t="str">
        <x:v>Unit 3J, Station Road, Harrow HA1</x:v>
      </x:c>
      <x:c r="H3472" s="13" t="str">
        <x:v>Current</x:v>
      </x:c>
      <x:c r="I3472" s="14" t="n">
        <x:v>530</x:v>
      </x:c>
      <x:c r="J3472" s="13" t="str">
        <x:f>IF(AND(ISNUMBER(I3472),I3472&gt;0),IF(I3472&lt;=1000,"1–1,000",IF(I3472&lt;=2500,"1,001–2,500",IF(I3472&lt;=5000,"2,501–5,000",IF(I3472&lt;=10000,"5,001–10,000","10,001–15,000")))),"1–1,000")</x:f>
        <x:v>1–1,000</x:v>
      </x:c>
      <x:c r="K3472" s="16" t="n">
        <x:v>13560</x:v>
      </x:c>
      <x:c r="L3472" s="43" t="n">
        <x:f>IF(AND(ISNUMBER(I3472),I3472&gt;0,ISNUMBER(K3472),K3472&gt;0),K3472/I3472,"n.a.")</x:f>
        <x:v>25.58490566037736</x:v>
      </x:c>
      <x:c r="M3472" s="43"/>
      <x:c r="N3472" s="13" t="str">
        <x:v>Yes</x:v>
      </x:c>
      <x:c r="O3472" s="15" t="str">
        <x:v>Not stated in reviewed card</x:v>
      </x:c>
      <x:c r="P3472" s="15" t="str">
        <x:v>Not stated in reviewed card</x:v>
      </x:c>
      <x:c r="Q3472" s="15" t="str">
        <x:v>Advertised commercial storage/workshop premises. Card provides limited specification.</x:v>
      </x:c>
      <x:c r="R347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2" s="15" t="str">
        <x:v>https://www.zoopla.co.uk/to-rent/commercial/details/71632217/</x:v>
      </x:c>
      <x:c r="T3472" s="15" t="str"/>
      <x:c r="U3472" s="15" t="str"/>
      <x:c r="V3472" s="15" t="str">
        <x:v>London — Standalone premises — Harrow</x:v>
      </x:c>
      <x:c r="W3472" s="15" t="str">
        <x:v>Individual unit ≤15,000 sq ft</x:v>
      </x:c>
      <x:c r="X3472" s="13" t="n">
        <x:f>IF(N3472="Yes",L3472,0)</x:f>
        <x:v>25.58490566037736</x:v>
      </x:c>
      <x:c r="Y3472" s="14" t="n">
        <x:v>1</x:v>
      </x:c>
      <x:c r="Z3472" s="13" t="str">
        <x:v>Industrial / workshop / storage</x:v>
      </x:c>
    </x:row>
    <x:row r="3473" ht="62" customHeight="1">
      <x:c r="A3473" s="13" t="str">
        <x:v>SE2493</x:v>
      </x:c>
      <x:c r="B3473" s="15" t="str">
        <x:v>London</x:v>
      </x:c>
      <x:c r="C3473" s="15" t="str">
        <x:v>Harrow</x:v>
      </x:c>
      <x:c r="D3473" s="14"/>
      <x:c r="E3473" s="13" t="str">
        <x:v>Town</x:v>
      </x:c>
      <x:c r="F3473" s="15" t="str">
        <x:v>Standalone premises — Harrow</x:v>
      </x:c>
      <x:c r="G3473" s="15" t="str">
        <x:v>Unit 4C, Station Road, Harrow HA1</x:v>
      </x:c>
      <x:c r="H3473" s="13" t="str">
        <x:v>Current</x:v>
      </x:c>
      <x:c r="I3473" s="14" t="n">
        <x:v>491</x:v>
      </x:c>
      <x:c r="J3473" s="13" t="str">
        <x:f>IF(AND(ISNUMBER(I3473),I3473&gt;0),IF(I3473&lt;=1000,"1–1,000",IF(I3473&lt;=2500,"1,001–2,500",IF(I3473&lt;=5000,"2,501–5,000",IF(I3473&lt;=10000,"5,001–10,000","10,001–15,000")))),"1–1,000")</x:f>
        <x:v>1–1,000</x:v>
      </x:c>
      <x:c r="K3473" s="16" t="n">
        <x:v>13080</x:v>
      </x:c>
      <x:c r="L3473" s="43" t="n">
        <x:f>IF(AND(ISNUMBER(I3473),I3473&gt;0,ISNUMBER(K3473),K3473&gt;0),K3473/I3473,"n.a.")</x:f>
        <x:v>26.63951120162933</x:v>
      </x:c>
      <x:c r="M3473" s="43"/>
      <x:c r="N3473" s="13" t="str">
        <x:v>Yes</x:v>
      </x:c>
      <x:c r="O3473" s="15" t="str">
        <x:v>Not stated in reviewed card</x:v>
      </x:c>
      <x:c r="P3473" s="15" t="str">
        <x:v>Not stated in reviewed card</x:v>
      </x:c>
      <x:c r="Q3473" s="15" t="str">
        <x:v>Advertised commercial storage/workshop premises. Card provides limited specification.</x:v>
      </x:c>
      <x:c r="R347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3" s="15" t="str">
        <x:v>https://www.zoopla.co.uk/to-rent/commercial/details/69024879/</x:v>
      </x:c>
      <x:c r="T3473" s="15" t="str"/>
      <x:c r="U3473" s="15" t="str"/>
      <x:c r="V3473" s="15" t="str">
        <x:v>London — Standalone premises — Harrow</x:v>
      </x:c>
      <x:c r="W3473" s="15" t="str">
        <x:v>Individual unit ≤15,000 sq ft</x:v>
      </x:c>
      <x:c r="X3473" s="13" t="n">
        <x:f>IF(N3473="Yes",L3473,0)</x:f>
        <x:v>26.63951120162933</x:v>
      </x:c>
      <x:c r="Y3473" s="14" t="n">
        <x:v>1</x:v>
      </x:c>
      <x:c r="Z3473" s="13" t="str">
        <x:v>Industrial / workshop / storage</x:v>
      </x:c>
    </x:row>
    <x:row r="3474" ht="62" customHeight="1">
      <x:c r="A3474" s="13" t="str">
        <x:v>SE2494</x:v>
      </x:c>
      <x:c r="B3474" s="15" t="str">
        <x:v>London</x:v>
      </x:c>
      <x:c r="C3474" s="15" t="str">
        <x:v>Harrow</x:v>
      </x:c>
      <x:c r="D3474" s="14"/>
      <x:c r="E3474" s="13" t="str">
        <x:v>Town</x:v>
      </x:c>
      <x:c r="F3474" s="15" t="str">
        <x:v>Standalone premises — Harrow</x:v>
      </x:c>
      <x:c r="G3474" s="15" t="str">
        <x:v>Unit 4D, Station Road, Harrow HA1</x:v>
      </x:c>
      <x:c r="H3474" s="13" t="str">
        <x:v>Current</x:v>
      </x:c>
      <x:c r="I3474" s="14" t="n">
        <x:v>393</x:v>
      </x:c>
      <x:c r="J3474" s="13" t="str">
        <x:f>IF(AND(ISNUMBER(I3474),I3474&gt;0),IF(I3474&lt;=1000,"1–1,000",IF(I3474&lt;=2500,"1,001–2,500",IF(I3474&lt;=5000,"2,501–5,000",IF(I3474&lt;=10000,"5,001–10,000","10,001–15,000")))),"1–1,000")</x:f>
        <x:v>1–1,000</x:v>
      </x:c>
      <x:c r="K3474" s="16" t="n">
        <x:v>9900</x:v>
      </x:c>
      <x:c r="L3474" s="43" t="n">
        <x:f>IF(AND(ISNUMBER(I3474),I3474&gt;0,ISNUMBER(K3474),K3474&gt;0),K3474/I3474,"n.a.")</x:f>
        <x:v>25.19083969465649</x:v>
      </x:c>
      <x:c r="M3474" s="43"/>
      <x:c r="N3474" s="13" t="str">
        <x:v>Yes</x:v>
      </x:c>
      <x:c r="O3474" s="15" t="str">
        <x:v>Not stated in reviewed card</x:v>
      </x:c>
      <x:c r="P3474" s="15" t="str">
        <x:v>Not stated in reviewed card</x:v>
      </x:c>
      <x:c r="Q3474" s="15" t="str">
        <x:v>Advertised commercial storage/workshop premises with ancillary office accommodation.</x:v>
      </x:c>
      <x:c r="R347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4" s="15" t="str">
        <x:v>https://www.zoopla.co.uk/to-rent/commercial/details/69795816/</x:v>
      </x:c>
      <x:c r="T3474" s="15" t="str"/>
      <x:c r="U3474" s="15" t="str"/>
      <x:c r="V3474" s="15" t="str">
        <x:v>London — Standalone premises — Harrow</x:v>
      </x:c>
      <x:c r="W3474" s="15" t="str">
        <x:v>Individual unit ≤15,000 sq ft</x:v>
      </x:c>
      <x:c r="X3474" s="13" t="n">
        <x:f>IF(N3474="Yes",L3474,0)</x:f>
        <x:v>25.19083969465649</x:v>
      </x:c>
      <x:c r="Y3474" s="14" t="n">
        <x:v>1</x:v>
      </x:c>
      <x:c r="Z3474" s="13" t="str">
        <x:v>Industrial / workshop / storage</x:v>
      </x:c>
    </x:row>
    <x:row r="3475" ht="75" customHeight="1">
      <x:c r="A3475" s="13" t="str">
        <x:v>SE2495</x:v>
      </x:c>
      <x:c r="B3475" s="15" t="str">
        <x:v>London</x:v>
      </x:c>
      <x:c r="C3475" s="15" t="str">
        <x:v>Hayes</x:v>
      </x:c>
      <x:c r="D3475" s="14"/>
      <x:c r="E3475" s="13" t="str">
        <x:v>Town</x:v>
      </x:c>
      <x:c r="F3475" s="15" t="str">
        <x:v>Standalone premises — Hayes</x:v>
      </x:c>
      <x:c r="G3475" s="15" t="str">
        <x:v>East Avenue, Hayes UB3</x:v>
      </x:c>
      <x:c r="H3475" s="13" t="str">
        <x:v>Current</x:v>
      </x:c>
      <x:c r="I3475" s="14" t="n">
        <x:v>300</x:v>
      </x:c>
      <x:c r="J3475" s="13" t="str">
        <x:f>IF(AND(ISNUMBER(I3475),I3475&gt;0),IF(I3475&lt;=1000,"1–1,000",IF(I3475&lt;=2500,"1,001–2,500",IF(I3475&lt;=5000,"2,501–5,000",IF(I3475&lt;=10000,"5,001–10,000","10,001–15,000")))),"1–1,000")</x:f>
        <x:v>1–1,000</x:v>
      </x:c>
      <x:c r="K3475" s="16" t="n">
        <x:v>11400</x:v>
      </x:c>
      <x:c r="L3475" s="43" t="n">
        <x:f>IF(AND(ISNUMBER(I3475),I3475&gt;0,ISNUMBER(K3475),K3475&gt;0),K3475/I3475,"n.a.")</x:f>
        <x:v>38</x:v>
      </x:c>
      <x:c r="M3475" s="43"/>
      <x:c r="N3475" s="13" t="str">
        <x:v>Yes</x:v>
      </x:c>
      <x:c r="O3475" s="15" t="str">
        <x:v>Not stated in reviewed card</x:v>
      </x:c>
      <x:c r="P3475" s="15" t="str">
        <x:v>Not stated in reviewed card</x:v>
      </x:c>
      <x:c r="Q3475" s="15" t="str">
        <x:v>Advertised commercial storage/workshop premises with warehouse space.</x:v>
      </x:c>
      <x:c r="R347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5" s="15" t="str">
        <x:v>https://www.zoopla.co.uk/to-rent/commercial/details/74040409/</x:v>
      </x:c>
      <x:c r="T3475" s="15" t="str">
        <x:v>https://www.zoopla.co.uk/to-rent/commercial/details/73834112/</x:v>
      </x:c>
      <x:c r="U3475" s="15" t="str"/>
      <x:c r="V3475" s="15" t="str">
        <x:v>London — Standalone premises — Hayes</x:v>
      </x:c>
      <x:c r="W3475" s="15" t="str">
        <x:v>Individual unit ≤15,000 sq ft</x:v>
      </x:c>
      <x:c r="X3475" s="13" t="n">
        <x:f>IF(N3475="Yes",L3475,0)</x:f>
        <x:v>38</x:v>
      </x:c>
      <x:c r="Y3475" s="14" t="n">
        <x:v>1</x:v>
      </x:c>
      <x:c r="Z3475" s="13" t="str">
        <x:v>Industrial / workshop / storage</x:v>
      </x:c>
    </x:row>
    <x:row r="3476" ht="62" customHeight="1">
      <x:c r="A3476" s="13" t="str">
        <x:v>SE2496</x:v>
      </x:c>
      <x:c r="B3476" s="15" t="str">
        <x:v>London</x:v>
      </x:c>
      <x:c r="C3476" s="15" t="str">
        <x:v>Hayes</x:v>
      </x:c>
      <x:c r="D3476" s="14"/>
      <x:c r="E3476" s="13" t="str">
        <x:v>Town</x:v>
      </x:c>
      <x:c r="F3476" s="15" t="str">
        <x:v>Standalone premises — Hayes</x:v>
      </x:c>
      <x:c r="G3476" s="15" t="str">
        <x:v>Unit 10 Waterway Park, Hayes UB3</x:v>
      </x:c>
      <x:c r="H3476" s="13" t="str">
        <x:v>Uncertain</x:v>
      </x:c>
      <x:c r="I3476" s="14" t="n">
        <x:v>7696</x:v>
      </x:c>
      <x:c r="J3476" s="13" t="str">
        <x:f>IF(AND(ISNUMBER(I3476),I3476&gt;0),IF(I3476&lt;=1000,"1–1,000",IF(I3476&lt;=2500,"1,001–2,500",IF(I3476&lt;=5000,"2,501–5,000",IF(I3476&lt;=10000,"5,001–10,000","10,001–15,000")))),"5,001–10,000")</x:f>
        <x:v>5,001–10,000</x:v>
      </x:c>
      <x:c r="K3476" s="16"/>
      <x:c r="L3476" s="43" t="str">
        <x:f>IF(AND(ISNUMBER(I3476),I3476&gt;0,ISNUMBER(K3476),K3476&gt;0),K3476/I3476,"n.a.")</x:f>
        <x:v>n.a.</x:v>
      </x:c>
      <x:c r="M3476" s="43"/>
      <x:c r="N3476" s="13" t="str">
        <x:v>No</x:v>
      </x:c>
      <x:c r="O3476" s="15" t="str">
        <x:v>Not stated in reviewed card</x:v>
      </x:c>
      <x:c r="P3476" s="15" t="str">
        <x:v>Not stated in reviewed card</x:v>
      </x:c>
      <x:c r="Q3476" s="15" t="str">
        <x:v>Advertised industrial unit with warehouse space, refurbished specification.</x:v>
      </x:c>
      <x:c r="R3476"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76" s="15" t="str">
        <x:v>https://www.zoopla.co.uk/to-rent/commercial/details/74037428/</x:v>
      </x:c>
      <x:c r="T3476" s="15" t="str"/>
      <x:c r="U3476" s="15" t="str"/>
      <x:c r="V3476" s="15" t="str">
        <x:v>London — Standalone premises — Hayes</x:v>
      </x:c>
      <x:c r="W3476" s="15" t="str">
        <x:v>Individual unit ≤15,000 sq ft</x:v>
      </x:c>
      <x:c r="X3476" s="13" t="n">
        <x:f>IF(N3476="Yes",L3476,0)</x:f>
        <x:v>0</x:v>
      </x:c>
      <x:c r="Y3476" s="14" t="n">
        <x:v>1</x:v>
      </x:c>
      <x:c r="Z3476" s="13" t="str">
        <x:v>Industrial / workshop / storage</x:v>
      </x:c>
    </x:row>
    <x:row r="3477" ht="62" customHeight="1">
      <x:c r="A3477" s="13" t="str">
        <x:v>SE2497</x:v>
      </x:c>
      <x:c r="B3477" s="15" t="str">
        <x:v>London</x:v>
      </x:c>
      <x:c r="C3477" s="15" t="str">
        <x:v>Hayes</x:v>
      </x:c>
      <x:c r="D3477" s="14"/>
      <x:c r="E3477" s="13" t="str">
        <x:v>Town</x:v>
      </x:c>
      <x:c r="F3477" s="15" t="str">
        <x:v>Standalone premises — Hayes</x:v>
      </x:c>
      <x:c r="G3477" s="15" t="str">
        <x:v>Unit 2 Waterway Park, Rigby Lane, Hayes UB3</x:v>
      </x:c>
      <x:c r="H3477" s="13" t="str">
        <x:v>Current</x:v>
      </x:c>
      <x:c r="I3477" s="14" t="n">
        <x:v>8599</x:v>
      </x:c>
      <x:c r="J3477" s="13" t="str">
        <x:f>IF(AND(ISNUMBER(I3477),I3477&gt;0),IF(I3477&lt;=1000,"1–1,000",IF(I3477&lt;=2500,"1,001–2,500",IF(I3477&lt;=5000,"2,501–5,000",IF(I3477&lt;=10000,"5,001–10,000","10,001–15,000")))),"5,001–10,000")</x:f>
        <x:v>5,001–10,000</x:v>
      </x:c>
      <x:c r="K3477" s="16"/>
      <x:c r="L3477" s="43" t="str">
        <x:f>IF(AND(ISNUMBER(I3477),I3477&gt;0,ISNUMBER(K3477),K3477&gt;0),K3477/I3477,"n.a.")</x:f>
        <x:v>n.a.</x:v>
      </x:c>
      <x:c r="M3477" s="43"/>
      <x:c r="N3477" s="13" t="str">
        <x:v>No</x:v>
      </x:c>
      <x:c r="O3477" s="15" t="str">
        <x:v>Not stated in reviewed card</x:v>
      </x:c>
      <x:c r="P3477" s="15" t="str">
        <x:v>Not stated in reviewed card</x:v>
      </x:c>
      <x:c r="Q3477" s="15" t="str">
        <x:v>Advertised industrial unit with warehouse space, refurbished specification.</x:v>
      </x:c>
      <x:c r="R347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77" s="15" t="str">
        <x:v>https://www.zoopla.co.uk/to-rent/commercial/details/68083505/</x:v>
      </x:c>
      <x:c r="T3477" s="15" t="str"/>
      <x:c r="U3477" s="15" t="str"/>
      <x:c r="V3477" s="15" t="str">
        <x:v>London — Standalone premises — Hayes</x:v>
      </x:c>
      <x:c r="W3477" s="15" t="str">
        <x:v>Individual unit ≤15,000 sq ft</x:v>
      </x:c>
      <x:c r="X3477" s="13" t="n">
        <x:f>IF(N3477="Yes",L3477,0)</x:f>
        <x:v>0</x:v>
      </x:c>
      <x:c r="Y3477" s="14" t="n">
        <x:v>1</x:v>
      </x:c>
      <x:c r="Z3477" s="13" t="str">
        <x:v>Industrial / workshop / storage</x:v>
      </x:c>
    </x:row>
    <x:row r="3478" ht="62" customHeight="1">
      <x:c r="A3478" s="13" t="str">
        <x:v>SE2498</x:v>
      </x:c>
      <x:c r="B3478" s="15" t="str">
        <x:v>London</x:v>
      </x:c>
      <x:c r="C3478" s="15" t="str">
        <x:v>Hayes</x:v>
      </x:c>
      <x:c r="D3478" s="14"/>
      <x:c r="E3478" s="13" t="str">
        <x:v>Town</x:v>
      </x:c>
      <x:c r="F3478" s="15" t="str">
        <x:v>Standalone premises — Hayes</x:v>
      </x:c>
      <x:c r="G3478" s="15" t="str">
        <x:v>Unit 6, Alpha Estate, Hayes UB3</x:v>
      </x:c>
      <x:c r="H3478" s="13" t="str">
        <x:v>Current</x:v>
      </x:c>
      <x:c r="I3478" s="14" t="n">
        <x:v>2010</x:v>
      </x:c>
      <x:c r="J3478" s="13" t="str">
        <x:f>IF(AND(ISNUMBER(I3478),I3478&gt;0),IF(I3478&lt;=1000,"1–1,000",IF(I3478&lt;=2500,"1,001–2,500",IF(I3478&lt;=5000,"2,501–5,000",IF(I3478&lt;=10000,"5,001–10,000","10,001–15,000")))),"1,001–2,500")</x:f>
        <x:v>1,001–2,500</x:v>
      </x:c>
      <x:c r="K3478" s="16" t="n">
        <x:v>30000</x:v>
      </x:c>
      <x:c r="L3478" s="43" t="n">
        <x:f>IF(AND(ISNUMBER(I3478),I3478&gt;0,ISNUMBER(K3478),K3478&gt;0),K3478/I3478,"n.a.")</x:f>
        <x:v>14.925373134328359</x:v>
      </x:c>
      <x:c r="M3478" s="43"/>
      <x:c r="N3478" s="13" t="str">
        <x:v>Yes</x:v>
      </x:c>
      <x:c r="O3478" s="15" t="str">
        <x:v>Not stated in reviewed card</x:v>
      </x:c>
      <x:c r="P3478" s="15" t="str">
        <x:v>Not stated in reviewed card</x:v>
      </x:c>
      <x:c r="Q3478" s="15" t="str">
        <x:v>Advertised industrial unit with warehouse space.</x:v>
      </x:c>
      <x:c r="R347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78" s="15" t="str">
        <x:v>https://www.zoopla.co.uk/to-rent/commercial/details/74015256/</x:v>
      </x:c>
      <x:c r="T3478" s="15" t="str"/>
      <x:c r="U3478" s="15" t="str"/>
      <x:c r="V3478" s="15" t="str">
        <x:v>London — Standalone premises — Hayes</x:v>
      </x:c>
      <x:c r="W3478" s="15" t="str">
        <x:v>Individual unit ≤15,000 sq ft</x:v>
      </x:c>
      <x:c r="X3478" s="13" t="n">
        <x:f>IF(N3478="Yes",L3478,0)</x:f>
        <x:v>14.925373134328359</x:v>
      </x:c>
      <x:c r="Y3478" s="14" t="n">
        <x:v>1</x:v>
      </x:c>
      <x:c r="Z3478" s="13" t="str">
        <x:v>Industrial / workshop / storage</x:v>
      </x:c>
    </x:row>
    <x:row r="3479" ht="75" customHeight="1">
      <x:c r="A3479" s="13" t="str">
        <x:v>SE2499</x:v>
      </x:c>
      <x:c r="B3479" s="15" t="str">
        <x:v>London</x:v>
      </x:c>
      <x:c r="C3479" s="15" t="str">
        <x:v>Hayes</x:v>
      </x:c>
      <x:c r="D3479" s="14"/>
      <x:c r="E3479" s="13" t="str">
        <x:v>Town</x:v>
      </x:c>
      <x:c r="F3479" s="15" t="str">
        <x:v>Standalone premises — Hayes</x:v>
      </x:c>
      <x:c r="G3479" s="15" t="str">
        <x:v>Unit 6, Chesterfield Way, Hayes UB3</x:v>
      </x:c>
      <x:c r="H3479" s="13" t="str">
        <x:v>Uncertain</x:v>
      </x:c>
      <x:c r="I3479" s="14" t="n">
        <x:v>1915</x:v>
      </x:c>
      <x:c r="J3479" s="13" t="str">
        <x:f>IF(AND(ISNUMBER(I3479),I3479&gt;0),IF(I3479&lt;=1000,"1–1,000",IF(I3479&lt;=2500,"1,001–2,500",IF(I3479&lt;=5000,"2,501–5,000",IF(I3479&lt;=10000,"5,001–10,000","10,001–15,000")))),"1,001–2,500")</x:f>
        <x:v>1,001–2,500</x:v>
      </x:c>
      <x:c r="K3479" s="16"/>
      <x:c r="L3479" s="43" t="str">
        <x:f>IF(AND(ISNUMBER(I3479),I3479&gt;0,ISNUMBER(K3479),K3479&gt;0),K3479/I3479,"n.a.")</x:f>
        <x:v>n.a.</x:v>
      </x:c>
      <x:c r="M3479" s="43"/>
      <x:c r="N3479" s="13" t="str">
        <x:v>No</x:v>
      </x:c>
      <x:c r="O3479" s="15" t="str">
        <x:v>Not stated in reviewed card</x:v>
      </x:c>
      <x:c r="P3479" s="15" t="str">
        <x:v>Not stated in reviewed card</x:v>
      </x:c>
      <x:c r="Q3479" s="15" t="str">
        <x:v>Advertised industrial unit with warehouse space, refurbished specification.</x:v>
      </x:c>
      <x:c r="R3479" s="15" t="str">
        <x:v>Uncertain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79" s="15" t="str">
        <x:v>https://www.zoopla.co.uk/to-rent/commercial/details/72751611/</x:v>
      </x:c>
      <x:c r="T3479" s="15" t="str">
        <x:v>https://www.zoopla.co.uk/to-rent/commercial/details/69203035/</x:v>
      </x:c>
      <x:c r="U3479" s="15" t="str"/>
      <x:c r="V3479" s="15" t="str">
        <x:v>London — Standalone premises — Hayes</x:v>
      </x:c>
      <x:c r="W3479" s="15" t="str">
        <x:v>Individual unit ≤15,000 sq ft</x:v>
      </x:c>
      <x:c r="X3479" s="13" t="n">
        <x:f>IF(N3479="Yes",L3479,0)</x:f>
        <x:v>0</x:v>
      </x:c>
      <x:c r="Y3479" s="14" t="n">
        <x:v>1</x:v>
      </x:c>
      <x:c r="Z3479" s="13" t="str">
        <x:v>Industrial / workshop / storage</x:v>
      </x:c>
    </x:row>
    <x:row r="3480" ht="62" customHeight="1">
      <x:c r="A3480" s="13" t="str">
        <x:v>SE2500</x:v>
      </x:c>
      <x:c r="B3480" s="15" t="str">
        <x:v>London</x:v>
      </x:c>
      <x:c r="C3480" s="15" t="str">
        <x:v>Hayes</x:v>
      </x:c>
      <x:c r="D3480" s="14"/>
      <x:c r="E3480" s="13" t="str">
        <x:v>Town</x:v>
      </x:c>
      <x:c r="F3480" s="15" t="str">
        <x:v>Standalone premises — Hayes</x:v>
      </x:c>
      <x:c r="G3480" s="15" t="str">
        <x:v>Unit 6, Pump Lane, Hayes UB3</x:v>
      </x:c>
      <x:c r="H3480" s="13" t="str">
        <x:v>Current</x:v>
      </x:c>
      <x:c r="I3480" s="14" t="n">
        <x:v>2644</x:v>
      </x:c>
      <x:c r="J3480" s="13" t="str">
        <x:f>IF(AND(ISNUMBER(I3480),I3480&gt;0),IF(I3480&lt;=1000,"1–1,000",IF(I3480&lt;=2500,"1,001–2,500",IF(I3480&lt;=5000,"2,501–5,000",IF(I3480&lt;=10000,"5,001–10,000","10,001–15,000")))),"2,501–5,000")</x:f>
        <x:v>2,501–5,000</x:v>
      </x:c>
      <x:c r="K3480" s="16" t="n">
        <x:v>60000</x:v>
      </x:c>
      <x:c r="L3480" s="43" t="n">
        <x:f>IF(AND(ISNUMBER(I3480),I3480&gt;0,ISNUMBER(K3480),K3480&gt;0),K3480/I3480,"n.a.")</x:f>
        <x:v>22.692889561270803</x:v>
      </x:c>
      <x:c r="M3480" s="43"/>
      <x:c r="N3480" s="13" t="str">
        <x:v>Yes</x:v>
      </x:c>
      <x:c r="O3480" s="15" t="str">
        <x:v>Not stated in reviewed card</x:v>
      </x:c>
      <x:c r="P3480" s="15" t="str">
        <x:v>Not stated in reviewed card</x:v>
      </x:c>
      <x:c r="Q3480" s="15" t="str">
        <x:v>Advertised industrial unit. Card provides limited specification.</x:v>
      </x:c>
      <x:c r="R348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0" s="15" t="str">
        <x:v>https://www.zoopla.co.uk/to-rent/commercial/details/70124552/</x:v>
      </x:c>
      <x:c r="T3480" s="15" t="str"/>
      <x:c r="U3480" s="15" t="str"/>
      <x:c r="V3480" s="15" t="str">
        <x:v>London — Standalone premises — Hayes</x:v>
      </x:c>
      <x:c r="W3480" s="15" t="str">
        <x:v>Individual unit ≤15,000 sq ft</x:v>
      </x:c>
      <x:c r="X3480" s="13" t="n">
        <x:f>IF(N3480="Yes",L3480,0)</x:f>
        <x:v>22.692889561270803</x:v>
      </x:c>
      <x:c r="Y3480" s="14" t="n">
        <x:v>1</x:v>
      </x:c>
      <x:c r="Z3480" s="13" t="str">
        <x:v>Industrial / workshop / storage</x:v>
      </x:c>
    </x:row>
    <x:row r="3481" ht="62" customHeight="1">
      <x:c r="A3481" s="13" t="str">
        <x:v>SE2501</x:v>
      </x:c>
      <x:c r="B3481" s="15" t="str">
        <x:v>London</x:v>
      </x:c>
      <x:c r="C3481" s="15" t="str">
        <x:v>Hayes</x:v>
      </x:c>
      <x:c r="D3481" s="14"/>
      <x:c r="E3481" s="13" t="str">
        <x:v>Town</x:v>
      </x:c>
      <x:c r="F3481" s="15" t="str">
        <x:v>Standalone premises — Hayes</x:v>
      </x:c>
      <x:c r="G3481" s="15" t="str">
        <x:v>Unit 9 Chesterfield Way, Hayes UB3</x:v>
      </x:c>
      <x:c r="H3481" s="13" t="str">
        <x:v>Uncertain</x:v>
      </x:c>
      <x:c r="I3481" s="14" t="n">
        <x:v>2200</x:v>
      </x:c>
      <x:c r="J3481" s="13" t="str">
        <x:f>IF(AND(ISNUMBER(I3481),I3481&gt;0),IF(I3481&lt;=1000,"1–1,000",IF(I3481&lt;=2500,"1,001–2,500",IF(I3481&lt;=5000,"2,501–5,000",IF(I3481&lt;=10000,"5,001–10,000","10,001–15,000")))),"1,001–2,500")</x:f>
        <x:v>1,001–2,500</x:v>
      </x:c>
      <x:c r="K3481" s="16"/>
      <x:c r="L3481" s="43" t="str">
        <x:f>IF(AND(ISNUMBER(I3481),I3481&gt;0,ISNUMBER(K3481),K3481&gt;0),K3481/I3481,"n.a.")</x:f>
        <x:v>n.a.</x:v>
      </x:c>
      <x:c r="M3481" s="43"/>
      <x:c r="N3481" s="13" t="str">
        <x:v>No</x:v>
      </x:c>
      <x:c r="O3481" s="15" t="str">
        <x:v>Not stated in reviewed card</x:v>
      </x:c>
      <x:c r="P3481" s="15" t="str">
        <x:v>Not stated in reviewed card</x:v>
      </x:c>
      <x:c r="Q3481" s="15" t="str">
        <x:v>Advertised industrial unit with warehouse space, refurbished specification.</x:v>
      </x:c>
      <x:c r="R3481"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81" s="15" t="str">
        <x:v>https://www.zoopla.co.uk/to-rent/commercial/details/73456581/</x:v>
      </x:c>
      <x:c r="T3481" s="15" t="str"/>
      <x:c r="U3481" s="15" t="str"/>
      <x:c r="V3481" s="15" t="str">
        <x:v>London — Standalone premises — Hayes</x:v>
      </x:c>
      <x:c r="W3481" s="15" t="str">
        <x:v>Individual unit ≤15,000 sq ft</x:v>
      </x:c>
      <x:c r="X3481" s="13" t="n">
        <x:f>IF(N3481="Yes",L3481,0)</x:f>
        <x:v>0</x:v>
      </x:c>
      <x:c r="Y3481" s="14" t="n">
        <x:v>1</x:v>
      </x:c>
      <x:c r="Z3481" s="13" t="str">
        <x:v>Industrial / workshop / storage</x:v>
      </x:c>
    </x:row>
    <x:row r="3482" ht="62" customHeight="1">
      <x:c r="A3482" s="13" t="str">
        <x:v>SE2502</x:v>
      </x:c>
      <x:c r="B3482" s="15" t="str">
        <x:v>London</x:v>
      </x:c>
      <x:c r="C3482" s="15" t="str">
        <x:v>Heathrow</x:v>
      </x:c>
      <x:c r="D3482" s="14"/>
      <x:c r="E3482" s="13" t="str">
        <x:v>Town</x:v>
      </x:c>
      <x:c r="F3482" s="15" t="str">
        <x:v>Standalone premises — Heathrow</x:v>
      </x:c>
      <x:c r="G3482" s="15" t="str">
        <x:v>Unit 2, Communications Park, Green Lane, Heathrow TW4</x:v>
      </x:c>
      <x:c r="H3482" s="13" t="str">
        <x:v>Current</x:v>
      </x:c>
      <x:c r="I3482" s="14" t="n">
        <x:v>11815</x:v>
      </x:c>
      <x:c r="J3482" s="13" t="str">
        <x:f>IF(AND(ISNUMBER(I3482),I3482&gt;0),IF(I3482&lt;=1000,"1–1,000",IF(I3482&lt;=2500,"1,001–2,500",IF(I3482&lt;=5000,"2,501–5,000",IF(I3482&lt;=10000,"5,001–10,000","10,001–15,000")))),"10,001–15,000")</x:f>
        <x:v>10,001–15,000</x:v>
      </x:c>
      <x:c r="K3482" s="16"/>
      <x:c r="L3482" s="43" t="str">
        <x:f>IF(AND(ISNUMBER(I3482),I3482&gt;0,ISNUMBER(K3482),K3482&gt;0),K3482/I3482,"n.a.")</x:f>
        <x:v>n.a.</x:v>
      </x:c>
      <x:c r="M3482" s="43"/>
      <x:c r="N3482" s="13" t="str">
        <x:v>No</x:v>
      </x:c>
      <x:c r="O3482" s="15" t="str">
        <x:v>Not stated in reviewed card</x:v>
      </x:c>
      <x:c r="P3482" s="15" t="str">
        <x:v>Not stated in reviewed card</x:v>
      </x:c>
      <x:c r="Q3482" s="15" t="str">
        <x:v>Advertised industrial unit with warehouse space.</x:v>
      </x:c>
      <x:c r="R348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82" s="15" t="str">
        <x:v>https://www.zoopla.co.uk/to-rent/commercial/details/73613828/</x:v>
      </x:c>
      <x:c r="T3482" s="15" t="str"/>
      <x:c r="U3482" s="15" t="str"/>
      <x:c r="V3482" s="15" t="str">
        <x:v>London — Standalone premises — Heathrow</x:v>
      </x:c>
      <x:c r="W3482" s="15" t="str">
        <x:v>Individual unit ≤15,000 sq ft</x:v>
      </x:c>
      <x:c r="X3482" s="13" t="n">
        <x:f>IF(N3482="Yes",L3482,0)</x:f>
        <x:v>0</x:v>
      </x:c>
      <x:c r="Y3482" s="14" t="n">
        <x:v>1</x:v>
      </x:c>
      <x:c r="Z3482" s="13" t="str">
        <x:v>Industrial / workshop / storage</x:v>
      </x:c>
    </x:row>
    <x:row r="3483" ht="62" customHeight="1">
      <x:c r="A3483" s="13" t="str">
        <x:v>SE2503</x:v>
      </x:c>
      <x:c r="B3483" s="15" t="str">
        <x:v>London</x:v>
      </x:c>
      <x:c r="C3483" s="15" t="str">
        <x:v>Heathrow</x:v>
      </x:c>
      <x:c r="D3483" s="14"/>
      <x:c r="E3483" s="13" t="str">
        <x:v>Town</x:v>
      </x:c>
      <x:c r="F3483" s="15" t="str">
        <x:v>Standalone premises — Heathrow</x:v>
      </x:c>
      <x:c r="G3483" s="15" t="str">
        <x:v>Unit 4, Communications Park, Green Lane, Heathrow TW4</x:v>
      </x:c>
      <x:c r="H3483" s="13" t="str">
        <x:v>Current</x:v>
      </x:c>
      <x:c r="I3483" s="14" t="n">
        <x:v>7566</x:v>
      </x:c>
      <x:c r="J3483" s="13" t="str">
        <x:f>IF(AND(ISNUMBER(I3483),I3483&gt;0),IF(I3483&lt;=1000,"1–1,000",IF(I3483&lt;=2500,"1,001–2,500",IF(I3483&lt;=5000,"2,501–5,000",IF(I3483&lt;=10000,"5,001–10,000","10,001–15,000")))),"5,001–10,000")</x:f>
        <x:v>5,001–10,000</x:v>
      </x:c>
      <x:c r="K3483" s="16"/>
      <x:c r="L3483" s="43" t="str">
        <x:f>IF(AND(ISNUMBER(I3483),I3483&gt;0,ISNUMBER(K3483),K3483&gt;0),K3483/I3483,"n.a.")</x:f>
        <x:v>n.a.</x:v>
      </x:c>
      <x:c r="M3483" s="43"/>
      <x:c r="N3483" s="13" t="str">
        <x:v>No</x:v>
      </x:c>
      <x:c r="O3483" s="15" t="str">
        <x:v>Not stated in reviewed card</x:v>
      </x:c>
      <x:c r="P3483" s="15" t="str">
        <x:v>Not stated in reviewed card</x:v>
      </x:c>
      <x:c r="Q3483" s="15" t="str">
        <x:v>Advertised industrial unit with warehouse space.</x:v>
      </x:c>
      <x:c r="R348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83" s="15" t="str">
        <x:v>https://www.zoopla.co.uk/to-rent/commercial/details/73613829/</x:v>
      </x:c>
      <x:c r="T3483" s="15" t="str"/>
      <x:c r="U3483" s="15" t="str"/>
      <x:c r="V3483" s="15" t="str">
        <x:v>London — Standalone premises — Heathrow</x:v>
      </x:c>
      <x:c r="W3483" s="15" t="str">
        <x:v>Individual unit ≤15,000 sq ft</x:v>
      </x:c>
      <x:c r="X3483" s="13" t="n">
        <x:f>IF(N3483="Yes",L3483,0)</x:f>
        <x:v>0</x:v>
      </x:c>
      <x:c r="Y3483" s="14" t="n">
        <x:v>1</x:v>
      </x:c>
      <x:c r="Z3483" s="13" t="str">
        <x:v>Industrial / workshop / storage</x:v>
      </x:c>
    </x:row>
    <x:row r="3484" ht="62" customHeight="1">
      <x:c r="A3484" s="13" t="str">
        <x:v>SE2504</x:v>
      </x:c>
      <x:c r="B3484" s="15" t="str">
        <x:v>London</x:v>
      </x:c>
      <x:c r="C3484" s="15" t="str">
        <x:v>Hendon</x:v>
      </x:c>
      <x:c r="D3484" s="14"/>
      <x:c r="E3484" s="13" t="str">
        <x:v>Town</x:v>
      </x:c>
      <x:c r="F3484" s="15" t="str">
        <x:v>Standalone premises — Hendon</x:v>
      </x:c>
      <x:c r="G3484" s="15" t="str">
        <x:v>Propeller Way, Aerodrome Road, Hendon NW4</x:v>
      </x:c>
      <x:c r="H3484" s="13" t="str">
        <x:v>Current</x:v>
      </x:c>
      <x:c r="I3484" s="14" t="n">
        <x:v>2200</x:v>
      </x:c>
      <x:c r="J3484" s="13" t="str">
        <x:f>IF(AND(ISNUMBER(I3484),I3484&gt;0),IF(I3484&lt;=1000,"1–1,000",IF(I3484&lt;=2500,"1,001–2,500",IF(I3484&lt;=5000,"2,501–5,000",IF(I3484&lt;=10000,"5,001–10,000","10,001–15,000")))),"1,001–2,500")</x:f>
        <x:v>1,001–2,500</x:v>
      </x:c>
      <x:c r="K3484" s="16" t="n">
        <x:v>44004</x:v>
      </x:c>
      <x:c r="L3484" s="43" t="n">
        <x:f>IF(AND(ISNUMBER(I3484),I3484&gt;0,ISNUMBER(K3484),K3484&gt;0),K3484/I3484,"n.a.")</x:f>
        <x:v>20.00181818181818</x:v>
      </x:c>
      <x:c r="M3484" s="43"/>
      <x:c r="N3484" s="13" t="str">
        <x:v>Yes</x:v>
      </x:c>
      <x:c r="O3484" s="15" t="str">
        <x:v>Not stated in reviewed card</x:v>
      </x:c>
      <x:c r="P3484" s="15" t="str">
        <x:v>Not stated in reviewed card</x:v>
      </x:c>
      <x:c r="Q3484" s="15" t="str">
        <x:v>Advertised industrial unit with parking.</x:v>
      </x:c>
      <x:c r="R348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4" s="15" t="str">
        <x:v>https://www.zoopla.co.uk/to-rent/commercial/details/72393304/</x:v>
      </x:c>
      <x:c r="T3484" s="15" t="str"/>
      <x:c r="U3484" s="15" t="str"/>
      <x:c r="V3484" s="15" t="str">
        <x:v>London — Standalone premises — Hendon</x:v>
      </x:c>
      <x:c r="W3484" s="15" t="str">
        <x:v>Individual unit ≤15,000 sq ft</x:v>
      </x:c>
      <x:c r="X3484" s="13" t="n">
        <x:f>IF(N3484="Yes",L3484,0)</x:f>
        <x:v>20.00181818181818</x:v>
      </x:c>
      <x:c r="Y3484" s="14" t="n">
        <x:v>1</x:v>
      </x:c>
      <x:c r="Z3484" s="13" t="str">
        <x:v>Industrial / workshop / storage</x:v>
      </x:c>
    </x:row>
    <x:row r="3485" ht="62" customHeight="1">
      <x:c r="A3485" s="13" t="str">
        <x:v>SE2505</x:v>
      </x:c>
      <x:c r="B3485" s="15" t="str">
        <x:v>London</x:v>
      </x:c>
      <x:c r="C3485" s="15" t="str">
        <x:v>Hendon</x:v>
      </x:c>
      <x:c r="D3485" s="14"/>
      <x:c r="E3485" s="13" t="str">
        <x:v>Town</x:v>
      </x:c>
      <x:c r="F3485" s="15" t="str">
        <x:v>Standalone premises — Hendon</x:v>
      </x:c>
      <x:c r="G3485" s="15" t="str">
        <x:v>Unit 4 Aerodrome Road, Propellor Way, Hendon NW4</x:v>
      </x:c>
      <x:c r="H3485" s="13" t="str">
        <x:v>Current</x:v>
      </x:c>
      <x:c r="I3485" s="14" t="n">
        <x:v>2375</x:v>
      </x:c>
      <x:c r="J3485" s="13" t="str">
        <x:f>IF(AND(ISNUMBER(I3485),I3485&gt;0),IF(I3485&lt;=1000,"1–1,000",IF(I3485&lt;=2500,"1,001–2,500",IF(I3485&lt;=5000,"2,501–5,000",IF(I3485&lt;=10000,"5,001–10,000","10,001–15,000")))),"1,001–2,500")</x:f>
        <x:v>1,001–2,500</x:v>
      </x:c>
      <x:c r="K3485" s="16" t="n">
        <x:v>45000</x:v>
      </x:c>
      <x:c r="L3485" s="43" t="n">
        <x:f>IF(AND(ISNUMBER(I3485),I3485&gt;0,ISNUMBER(K3485),K3485&gt;0),K3485/I3485,"n.a.")</x:f>
        <x:v>18.94736842105263</x:v>
      </x:c>
      <x:c r="M3485" s="43"/>
      <x:c r="N3485" s="13" t="str">
        <x:v>Yes</x:v>
      </x:c>
      <x:c r="O3485" s="15" t="str">
        <x:v>Not stated in reviewed card</x:v>
      </x:c>
      <x:c r="P3485" s="15" t="str">
        <x:v>Not stated in reviewed card</x:v>
      </x:c>
      <x:c r="Q3485" s="15" t="str">
        <x:v>Advertised industrial unit. Card provides limited specification.</x:v>
      </x:c>
      <x:c r="R348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5" s="15" t="str">
        <x:v>https://www.zoopla.co.uk/to-rent/commercial/details/74603569/</x:v>
      </x:c>
      <x:c r="T3485" s="15" t="str"/>
      <x:c r="U3485" s="15" t="str"/>
      <x:c r="V3485" s="15" t="str">
        <x:v>London — Standalone premises — Hendon</x:v>
      </x:c>
      <x:c r="W3485" s="15" t="str">
        <x:v>Individual unit ≤15,000 sq ft</x:v>
      </x:c>
      <x:c r="X3485" s="13" t="n">
        <x:f>IF(N3485="Yes",L3485,0)</x:f>
        <x:v>18.94736842105263</x:v>
      </x:c>
      <x:c r="Y3485" s="14" t="n">
        <x:v>1</x:v>
      </x:c>
      <x:c r="Z3485" s="13" t="str">
        <x:v>Industrial / workshop / storage</x:v>
      </x:c>
    </x:row>
    <x:row r="3486" ht="62" customHeight="1">
      <x:c r="A3486" s="13" t="str">
        <x:v>SE2506</x:v>
      </x:c>
      <x:c r="B3486" s="15" t="str">
        <x:v>London</x:v>
      </x:c>
      <x:c r="C3486" s="15" t="str">
        <x:v>Hendon</x:v>
      </x:c>
      <x:c r="D3486" s="14"/>
      <x:c r="E3486" s="13" t="str">
        <x:v>Town</x:v>
      </x:c>
      <x:c r="F3486" s="15" t="str">
        <x:v>Standalone premises — Hendon</x:v>
      </x:c>
      <x:c r="G3486" s="15" t="str">
        <x:v>Unit 8 Aerodrome Road, Propellor Way, Hendon NW4</x:v>
      </x:c>
      <x:c r="H3486" s="13" t="str">
        <x:v>Current</x:v>
      </x:c>
      <x:c r="I3486" s="14" t="n">
        <x:v>4166</x:v>
      </x:c>
      <x:c r="J3486" s="13" t="str">
        <x:f>IF(AND(ISNUMBER(I3486),I3486&gt;0),IF(I3486&lt;=1000,"1–1,000",IF(I3486&lt;=2500,"1,001–2,500",IF(I3486&lt;=5000,"2,501–5,000",IF(I3486&lt;=10000,"5,001–10,000","10,001–15,000")))),"2,501–5,000")</x:f>
        <x:v>2,501–5,000</x:v>
      </x:c>
      <x:c r="K3486" s="16" t="n">
        <x:v>60000</x:v>
      </x:c>
      <x:c r="L3486" s="43" t="n">
        <x:f>IF(AND(ISNUMBER(I3486),I3486&gt;0,ISNUMBER(K3486),K3486&gt;0),K3486/I3486,"n.a.")</x:f>
        <x:v>14.402304368698992</x:v>
      </x:c>
      <x:c r="M3486" s="43"/>
      <x:c r="N3486" s="13" t="str">
        <x:v>Yes</x:v>
      </x:c>
      <x:c r="O3486" s="15" t="str">
        <x:v>Not stated in reviewed card</x:v>
      </x:c>
      <x:c r="P3486" s="15" t="str">
        <x:v>Not stated in reviewed card</x:v>
      </x:c>
      <x:c r="Q3486" s="15" t="str">
        <x:v>Advertised industrial unit. Card provides limited specification.</x:v>
      </x:c>
      <x:c r="R348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6" s="15" t="str">
        <x:v>https://www.zoopla.co.uk/to-rent/commercial/details/72576667/</x:v>
      </x:c>
      <x:c r="T3486" s="15" t="str"/>
      <x:c r="U3486" s="15" t="str"/>
      <x:c r="V3486" s="15" t="str">
        <x:v>London — Standalone premises — Hendon</x:v>
      </x:c>
      <x:c r="W3486" s="15" t="str">
        <x:v>Individual unit ≤15,000 sq ft</x:v>
      </x:c>
      <x:c r="X3486" s="13" t="n">
        <x:f>IF(N3486="Yes",L3486,0)</x:f>
        <x:v>14.402304368698992</x:v>
      </x:c>
      <x:c r="Y3486" s="14" t="n">
        <x:v>1</x:v>
      </x:c>
      <x:c r="Z3486" s="13" t="str">
        <x:v>Industrial / workshop / storage</x:v>
      </x:c>
    </x:row>
    <x:row r="3487" ht="62" customHeight="1">
      <x:c r="A3487" s="13" t="str">
        <x:v>SE2507</x:v>
      </x:c>
      <x:c r="B3487" s="15" t="str">
        <x:v>London</x:v>
      </x:c>
      <x:c r="C3487" s="15" t="str">
        <x:v>Holloway</x:v>
      </x:c>
      <x:c r="D3487" s="14"/>
      <x:c r="E3487" s="13" t="str">
        <x:v>Town</x:v>
      </x:c>
      <x:c r="F3487" s="15" t="str">
        <x:v>Standalone premises — Holloway</x:v>
      </x:c>
      <x:c r="G3487" s="15" t="str">
        <x:v>Electric Works - Unit 42-43, Hornsey Street, Holloway, London, N7 8GR</x:v>
      </x:c>
      <x:c r="H3487" s="13" t="str">
        <x:v>Current</x:v>
      </x:c>
      <x:c r="I3487" s="14" t="n">
        <x:v>1737</x:v>
      </x:c>
      <x:c r="J3487" s="13" t="str">
        <x:f>IF(AND(ISNUMBER(I3487),I3487&gt;0),IF(I3487&lt;=1000,"1–1,000",IF(I3487&lt;=2500,"1,001–2,500",IF(I3487&lt;=5000,"2,501–5,000",IF(I3487&lt;=10000,"5,001–10,000","10,001–15,000")))),"1,001–2,500")</x:f>
        <x:v>1,001–2,500</x:v>
      </x:c>
      <x:c r="K3487" s="16" t="n">
        <x:v>43428</x:v>
      </x:c>
      <x:c r="L3487" s="43" t="n">
        <x:f>IF(AND(ISNUMBER(I3487),I3487&gt;0,ISNUMBER(K3487),K3487&gt;0),K3487/I3487,"n.a.")</x:f>
        <x:v>25.001727115716754</x:v>
      </x:c>
      <x:c r="M3487" s="43"/>
      <x:c r="N3487" s="13" t="str">
        <x:v>Yes</x:v>
      </x:c>
      <x:c r="O3487" s="15" t="str">
        <x:v>Not stated in reviewed card</x:v>
      </x:c>
      <x:c r="P3487" s="15" t="str">
        <x:v>Not stated in reviewed card</x:v>
      </x:c>
      <x:c r="Q3487" s="15" t="str">
        <x:v>Advertised commercial storage/workshop premises with warehouse space, ancillary office accommodation, refurbished specification.</x:v>
      </x:c>
      <x:c r="R348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7" s="15" t="str">
        <x:v>https://www.rightmove.co.uk/properties/774595102271985#/?channel=COM_LET</x:v>
      </x:c>
      <x:c r="T3487" s="15" t="str"/>
      <x:c r="U3487" s="15" t="str"/>
      <x:c r="V3487" s="15" t="str">
        <x:v>London — Standalone premises — Holloway</x:v>
      </x:c>
      <x:c r="W3487" s="15" t="str">
        <x:v>Individual unit ≤15,000 sq ft</x:v>
      </x:c>
      <x:c r="X3487" s="13" t="n">
        <x:f>IF(N3487="Yes",L3487,0)</x:f>
        <x:v>25.001727115716754</x:v>
      </x:c>
      <x:c r="Y3487" s="14" t="n">
        <x:v>1</x:v>
      </x:c>
      <x:c r="Z3487" s="13" t="str">
        <x:v>Industrial / workshop / storage</x:v>
      </x:c>
    </x:row>
    <x:row r="3488" ht="62" customHeight="1">
      <x:c r="A3488" s="13" t="str">
        <x:v>SE2508</x:v>
      </x:c>
      <x:c r="B3488" s="15" t="str">
        <x:v>London</x:v>
      </x:c>
      <x:c r="C3488" s="15" t="str">
        <x:v>Hornchurch</x:v>
      </x:c>
      <x:c r="D3488" s="14"/>
      <x:c r="E3488" s="13" t="str">
        <x:v>Town</x:v>
      </x:c>
      <x:c r="F3488" s="15" t="str">
        <x:v>Standalone premises — Hornchurch</x:v>
      </x:c>
      <x:c r="G3488" s="15" t="str">
        <x:v>Rear Unit At 45 Suttons Lane, Hornchurch RM12</x:v>
      </x:c>
      <x:c r="H3488" s="13" t="str">
        <x:v>Current</x:v>
      </x:c>
      <x:c r="I3488" s="14" t="n">
        <x:v>576</x:v>
      </x:c>
      <x:c r="J3488" s="13" t="str">
        <x:f>IF(AND(ISNUMBER(I3488),I3488&gt;0),IF(I3488&lt;=1000,"1–1,000",IF(I3488&lt;=2500,"1,001–2,500",IF(I3488&lt;=5000,"2,501–5,000",IF(I3488&lt;=10000,"5,001–10,000","10,001–15,000")))),"1–1,000")</x:f>
        <x:v>1–1,000</x:v>
      </x:c>
      <x:c r="K3488" s="16" t="n">
        <x:v>12000</x:v>
      </x:c>
      <x:c r="L3488" s="43" t="n">
        <x:f>IF(AND(ISNUMBER(I3488),I3488&gt;0,ISNUMBER(K3488),K3488&gt;0),K3488/I3488,"n.a.")</x:f>
        <x:v>20.833333333333332</x:v>
      </x:c>
      <x:c r="M3488" s="43"/>
      <x:c r="N3488" s="13" t="str">
        <x:v>Yes</x:v>
      </x:c>
      <x:c r="O3488" s="15" t="str">
        <x:v>Not stated in reviewed card</x:v>
      </x:c>
      <x:c r="P3488" s="15" t="str">
        <x:v>Not stated in reviewed card</x:v>
      </x:c>
      <x:c r="Q3488" s="15" t="str">
        <x:v>Advertised industrial unit with workshop space.</x:v>
      </x:c>
      <x:c r="R348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88" s="15" t="str">
        <x:v>https://www.zoopla.co.uk/to-rent/commercial/details/73322323/</x:v>
      </x:c>
      <x:c r="T3488" s="15" t="str"/>
      <x:c r="U3488" s="15" t="str"/>
      <x:c r="V3488" s="15" t="str">
        <x:v>London — Standalone premises — Hornchurch</x:v>
      </x:c>
      <x:c r="W3488" s="15" t="str">
        <x:v>Individual unit ≤15,000 sq ft</x:v>
      </x:c>
      <x:c r="X3488" s="13" t="n">
        <x:f>IF(N3488="Yes",L3488,0)</x:f>
        <x:v>20.833333333333332</x:v>
      </x:c>
      <x:c r="Y3488" s="14" t="n">
        <x:v>1</x:v>
      </x:c>
      <x:c r="Z3488" s="13" t="str">
        <x:v>Industrial / workshop / storage</x:v>
      </x:c>
    </x:row>
    <x:row r="3489" ht="62" customHeight="1">
      <x:c r="A3489" s="13" t="str">
        <x:v>SE2509</x:v>
      </x:c>
      <x:c r="B3489" s="15" t="str">
        <x:v>London</x:v>
      </x:c>
      <x:c r="C3489" s="15" t="str">
        <x:v>Hounslow</x:v>
      </x:c>
      <x:c r="D3489" s="14"/>
      <x:c r="E3489" s="13" t="str">
        <x:v>Town</x:v>
      </x:c>
      <x:c r="F3489" s="15" t="str">
        <x:v>Standalone premises — Hounslow</x:v>
      </x:c>
      <x:c r="G3489" s="15" t="str">
        <x:v>Unit 27, Phoenix Distribution Park, Phoenix Way, Hounslow TW5</x:v>
      </x:c>
      <x:c r="H3489" s="13" t="str">
        <x:v>Current</x:v>
      </x:c>
      <x:c r="I3489" s="14" t="n">
        <x:v>3070</x:v>
      </x:c>
      <x:c r="J3489" s="13" t="str">
        <x:f>IF(AND(ISNUMBER(I3489),I3489&gt;0),IF(I3489&lt;=1000,"1–1,000",IF(I3489&lt;=2500,"1,001–2,500",IF(I3489&lt;=5000,"2,501–5,000",IF(I3489&lt;=10000,"5,001–10,000","10,001–15,000")))),"2,501–5,000")</x:f>
        <x:v>2,501–5,000</x:v>
      </x:c>
      <x:c r="K3489" s="16"/>
      <x:c r="L3489" s="43" t="str">
        <x:f>IF(AND(ISNUMBER(I3489),I3489&gt;0,ISNUMBER(K3489),K3489&gt;0),K3489/I3489,"n.a.")</x:f>
        <x:v>n.a.</x:v>
      </x:c>
      <x:c r="M3489" s="43"/>
      <x:c r="N3489" s="13" t="str">
        <x:v>No</x:v>
      </x:c>
      <x:c r="O3489" s="15" t="str">
        <x:v>Not stated in reviewed card</x:v>
      </x:c>
      <x:c r="P3489" s="15" t="str">
        <x:v>Not stated in reviewed card</x:v>
      </x:c>
      <x:c r="Q3489" s="15" t="str">
        <x:v>Advertised industrial unit with warehouse space.</x:v>
      </x:c>
      <x:c r="R348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89" s="15" t="str">
        <x:v>https://www.zoopla.co.uk/to-rent/commercial/details/74543833/</x:v>
      </x:c>
      <x:c r="T3489" s="15" t="str"/>
      <x:c r="U3489" s="15" t="str"/>
      <x:c r="V3489" s="15" t="str">
        <x:v>London — Standalone premises — Hounslow</x:v>
      </x:c>
      <x:c r="W3489" s="15" t="str">
        <x:v>Individual unit ≤15,000 sq ft</x:v>
      </x:c>
      <x:c r="X3489" s="13" t="n">
        <x:f>IF(N3489="Yes",L3489,0)</x:f>
        <x:v>0</x:v>
      </x:c>
      <x:c r="Y3489" s="14" t="n">
        <x:v>1</x:v>
      </x:c>
      <x:c r="Z3489" s="13" t="str">
        <x:v>Industrial / workshop / storage</x:v>
      </x:c>
    </x:row>
    <x:row r="3490" ht="62" customHeight="1">
      <x:c r="A3490" s="13" t="str">
        <x:v>SE2510</x:v>
      </x:c>
      <x:c r="B3490" s="15" t="str">
        <x:v>London</x:v>
      </x:c>
      <x:c r="C3490" s="15" t="str">
        <x:v>Ilford</x:v>
      </x:c>
      <x:c r="D3490" s="14"/>
      <x:c r="E3490" s="13" t="str">
        <x:v>Town</x:v>
      </x:c>
      <x:c r="F3490" s="15" t="str">
        <x:v>Standalone premises — Ilford</x:v>
      </x:c>
      <x:c r="G3490" s="15" t="str">
        <x:v>Former Porsche Garage, 181 Forest Road, Ilford, Greater London IG6</x:v>
      </x:c>
      <x:c r="H3490" s="13" t="str">
        <x:v>Current</x:v>
      </x:c>
      <x:c r="I3490" s="14" t="n">
        <x:v>4432</x:v>
      </x:c>
      <x:c r="J3490" s="13" t="str">
        <x:f>IF(AND(ISNUMBER(I3490),I3490&gt;0),IF(I3490&lt;=1000,"1–1,000",IF(I3490&lt;=2500,"1,001–2,500",IF(I3490&lt;=5000,"2,501–5,000",IF(I3490&lt;=10000,"5,001–10,000","10,001–15,000")))),"2,501–5,000")</x:f>
        <x:v>2,501–5,000</x:v>
      </x:c>
      <x:c r="K3490" s="16" t="n">
        <x:v>65004</x:v>
      </x:c>
      <x:c r="L3490" s="43" t="n">
        <x:f>IF(AND(ISNUMBER(I3490),I3490&gt;0,ISNUMBER(K3490),K3490&gt;0),K3490/I3490,"n.a.")</x:f>
        <x:v>14.666967509025271</x:v>
      </x:c>
      <x:c r="M3490" s="43"/>
      <x:c r="N3490" s="13" t="str">
        <x:v>Yes</x:v>
      </x:c>
      <x:c r="O3490" s="15" t="str">
        <x:v>Not stated in reviewed card</x:v>
      </x:c>
      <x:c r="P3490" s="15" t="str">
        <x:v>Not stated in reviewed card</x:v>
      </x:c>
      <x:c r="Q3490" s="15" t="str">
        <x:v>Advertised industrial unit with ancillary office accommodation.</x:v>
      </x:c>
      <x:c r="R349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0" s="15" t="str">
        <x:v>https://www.zoopla.co.uk/to-rent/commercial/details/74447768/</x:v>
      </x:c>
      <x:c r="T3490" s="15" t="str"/>
      <x:c r="U3490" s="15" t="str"/>
      <x:c r="V3490" s="15" t="str">
        <x:v>London — Standalone premises — Ilford</x:v>
      </x:c>
      <x:c r="W3490" s="15" t="str">
        <x:v>Individual unit ≤15,000 sq ft</x:v>
      </x:c>
      <x:c r="X3490" s="13" t="n">
        <x:f>IF(N3490="Yes",L3490,0)</x:f>
        <x:v>14.666967509025271</x:v>
      </x:c>
      <x:c r="Y3490" s="14" t="n">
        <x:v>1</x:v>
      </x:c>
      <x:c r="Z3490" s="13" t="str">
        <x:v>Industrial / workshop / storage</x:v>
      </x:c>
    </x:row>
    <x:row r="3491" ht="88" customHeight="1">
      <x:c r="A3491" s="13" t="str">
        <x:v>SE2511</x:v>
      </x:c>
      <x:c r="B3491" s="15" t="str">
        <x:v>London</x:v>
      </x:c>
      <x:c r="C3491" s="15" t="str">
        <x:v>Ilford</x:v>
      </x:c>
      <x:c r="D3491" s="14"/>
      <x:c r="E3491" s="13" t="str">
        <x:v>Town</x:v>
      </x:c>
      <x:c r="F3491" s="15" t="str">
        <x:v>Standalone premises — Ilford</x:v>
      </x:c>
      <x:c r="G3491" s="15" t="str">
        <x:v>Fowler Road, Ilford IG6</x:v>
      </x:c>
      <x:c r="H3491" s="13" t="str">
        <x:v>Current</x:v>
      </x:c>
      <x:c r="I3491" s="14" t="n">
        <x:v>6911</x:v>
      </x:c>
      <x:c r="J3491" s="13" t="str">
        <x:f>IF(AND(ISNUMBER(I3491),I3491&gt;0),IF(I3491&lt;=1000,"1–1,000",IF(I3491&lt;=2500,"1,001–2,500",IF(I3491&lt;=5000,"2,501–5,000",IF(I3491&lt;=10000,"5,001–10,000","10,001–15,000")))),"5,001–10,000")</x:f>
        <x:v>5,001–10,000</x:v>
      </x:c>
      <x:c r="K3491" s="16" t="n">
        <x:v>57804</x:v>
      </x:c>
      <x:c r="L3491" s="43" t="n">
        <x:f>IF(AND(ISNUMBER(I3491),I3491&gt;0,ISNUMBER(K3491),K3491&gt;0),K3491/I3491,"n.a.")</x:f>
        <x:v>8.36405729995659</x:v>
      </x:c>
      <x:c r="M3491" s="43"/>
      <x:c r="N3491" s="13" t="str">
        <x:v>No</x:v>
      </x:c>
      <x:c r="O3491" s="15" t="str">
        <x:v>Not stated in reviewed card</x:v>
      </x:c>
      <x:c r="P3491" s="15" t="str">
        <x:v>Not stated in reviewed card</x:v>
      </x:c>
      <x:c r="Q3491" s="15" t="str">
        <x:v>Advertised commercial storage/workshop premises. Card provides limited specification.</x:v>
      </x:c>
      <x:c r="R3491" s="15" t="str">
        <x:v>Advertised to let 2 agent/portal adverts reconciled to one demise; no additional unit count. Conflicting advertised annual/annualised asks: £57,804, £65,652.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1" s="15" t="str">
        <x:v>https://www.zoopla.co.uk/to-rent/commercial/details/70463083/</x:v>
      </x:c>
      <x:c r="T3491" s="15" t="str">
        <x:v>https://www.zoopla.co.uk/to-rent/commercial/details/70462877/</x:v>
      </x:c>
      <x:c r="U3491" s="15" t="str"/>
      <x:c r="V3491" s="15" t="str">
        <x:v>London — Standalone premises — Ilford</x:v>
      </x:c>
      <x:c r="W3491" s="15" t="str">
        <x:v>Individual unit ≤15,000 sq ft</x:v>
      </x:c>
      <x:c r="X3491" s="13" t="n">
        <x:f>IF(N3491="Yes",L3491,0)</x:f>
        <x:v>0</x:v>
      </x:c>
      <x:c r="Y3491" s="14" t="n">
        <x:v>1</x:v>
      </x:c>
      <x:c r="Z3491" s="13" t="str">
        <x:v>Industrial / workshop / storage</x:v>
      </x:c>
    </x:row>
    <x:row r="3492" ht="62" customHeight="1">
      <x:c r="A3492" s="13" t="str">
        <x:v>SE2512</x:v>
      </x:c>
      <x:c r="B3492" s="15" t="str">
        <x:v>London</x:v>
      </x:c>
      <x:c r="C3492" s="15" t="str">
        <x:v>Ilford</x:v>
      </x:c>
      <x:c r="D3492" s="14"/>
      <x:c r="E3492" s="13" t="str">
        <x:v>Town</x:v>
      </x:c>
      <x:c r="F3492" s="15" t="str">
        <x:v>Standalone premises — Ilford</x:v>
      </x:c>
      <x:c r="G3492" s="15" t="str">
        <x:v>Reobuck Road, Ilford IG6</x:v>
      </x:c>
      <x:c r="H3492" s="13" t="str">
        <x:v>Current</x:v>
      </x:c>
      <x:c r="I3492" s="14" t="n">
        <x:v>4000</x:v>
      </x:c>
      <x:c r="J3492" s="13" t="str">
        <x:f>IF(AND(ISNUMBER(I3492),I3492&gt;0),IF(I3492&lt;=1000,"1–1,000",IF(I3492&lt;=2500,"1,001–2,500",IF(I3492&lt;=5000,"2,501–5,000",IF(I3492&lt;=10000,"5,001–10,000","10,001–15,000")))),"2,501–5,000")</x:f>
        <x:v>2,501–5,000</x:v>
      </x:c>
      <x:c r="K3492" s="16" t="n">
        <x:v>45000</x:v>
      </x:c>
      <x:c r="L3492" s="43" t="n">
        <x:f>IF(AND(ISNUMBER(I3492),I3492&gt;0,ISNUMBER(K3492),K3492&gt;0),K3492/I3492,"n.a.")</x:f>
        <x:v>11.25</x:v>
      </x:c>
      <x:c r="M3492" s="43"/>
      <x:c r="N3492" s="13" t="str">
        <x:v>Yes</x:v>
      </x:c>
      <x:c r="O3492" s="15" t="str">
        <x:v>Not stated in reviewed card</x:v>
      </x:c>
      <x:c r="P3492" s="15" t="str">
        <x:v>Not stated in reviewed card</x:v>
      </x:c>
      <x:c r="Q3492" s="15" t="str">
        <x:v>Advertised industrial unit. Card provides limited specification.</x:v>
      </x:c>
      <x:c r="R34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2" s="15" t="str">
        <x:v>https://www.zoopla.co.uk/to-rent/commercial/details/74521279/</x:v>
      </x:c>
      <x:c r="T3492" s="15" t="str"/>
      <x:c r="U3492" s="15" t="str"/>
      <x:c r="V3492" s="15" t="str">
        <x:v>London — Standalone premises — Ilford</x:v>
      </x:c>
      <x:c r="W3492" s="15" t="str">
        <x:v>Individual unit ≤15,000 sq ft</x:v>
      </x:c>
      <x:c r="X3492" s="13" t="n">
        <x:f>IF(N3492="Yes",L3492,0)</x:f>
        <x:v>11.25</x:v>
      </x:c>
      <x:c r="Y3492" s="14" t="n">
        <x:v>1</x:v>
      </x:c>
      <x:c r="Z3492" s="13" t="str">
        <x:v>Industrial / workshop / storage</x:v>
      </x:c>
    </x:row>
    <x:row r="3493" ht="88" customHeight="1">
      <x:c r="A3493" s="13" t="str">
        <x:v>SE2513</x:v>
      </x:c>
      <x:c r="B3493" s="15" t="str">
        <x:v>London</x:v>
      </x:c>
      <x:c r="C3493" s="15" t="str">
        <x:v>Isleworth</x:v>
      </x:c>
      <x:c r="D3493" s="14"/>
      <x:c r="E3493" s="13" t="str">
        <x:v>Town</x:v>
      </x:c>
      <x:c r="F3493" s="15" t="str">
        <x:v>Standalone premises — Isleworth</x:v>
      </x:c>
      <x:c r="G3493" s="15" t="str">
        <x:v>Great West Road, Isleworth TW7</x:v>
      </x:c>
      <x:c r="H3493" s="13" t="str">
        <x:v>Current</x:v>
      </x:c>
      <x:c r="I3493" s="14" t="n">
        <x:v>14643</x:v>
      </x:c>
      <x:c r="J3493" s="13" t="str">
        <x:f>IF(AND(ISNUMBER(I3493),I3493&gt;0),IF(I3493&lt;=1000,"1–1,000",IF(I3493&lt;=2500,"1,001–2,500",IF(I3493&lt;=5000,"2,501–5,000",IF(I3493&lt;=10000,"5,001–10,000","10,001–15,000")))),"10,001–15,000")</x:f>
        <x:v>10,001–15,000</x:v>
      </x:c>
      <x:c r="K3493" s="16" t="n">
        <x:v>155004</x:v>
      </x:c>
      <x:c r="L3493" s="43" t="n">
        <x:f>IF(AND(ISNUMBER(I3493),I3493&gt;0,ISNUMBER(K3493),K3493&gt;0),K3493/I3493,"n.a.")</x:f>
        <x:v>10.585535750870724</x:v>
      </x:c>
      <x:c r="M3493" s="43"/>
      <x:c r="N3493" s="13" t="str">
        <x:v>No</x:v>
      </x:c>
      <x:c r="O3493" s="15" t="str">
        <x:v>Not stated in reviewed card</x:v>
      </x:c>
      <x:c r="P3493" s="15" t="str">
        <x:v>Not stated in reviewed card</x:v>
      </x:c>
      <x:c r="Q3493" s="15" t="str">
        <x:v>Advertised commercial storage/workshop premises with warehouse space, ancillary office accommodation.</x:v>
      </x:c>
      <x:c r="R3493" s="15" t="str">
        <x:v>Advertised to let 2 agent/portal adverts reconciled to one demise; no additional unit count. Conflicting advertised annual/annualised asks: £155,004, £165,000.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3" s="15" t="str">
        <x:v>https://www.zoopla.co.uk/to-rent/commercial/details/74630860/</x:v>
      </x:c>
      <x:c r="T3493" s="15" t="str">
        <x:v>https://www.zoopla.co.uk/to-rent/commercial/details/74475326/</x:v>
      </x:c>
      <x:c r="U3493" s="15" t="str"/>
      <x:c r="V3493" s="15" t="str">
        <x:v>London — Standalone premises — Isleworth</x:v>
      </x:c>
      <x:c r="W3493" s="15" t="str">
        <x:v>Individual unit ≤15,000 sq ft</x:v>
      </x:c>
      <x:c r="X3493" s="13" t="n">
        <x:f>IF(N3493="Yes",L3493,0)</x:f>
        <x:v>0</x:v>
      </x:c>
      <x:c r="Y3493" s="14" t="n">
        <x:v>1</x:v>
      </x:c>
      <x:c r="Z3493" s="13" t="str">
        <x:v>Industrial / workshop / storage</x:v>
      </x:c>
    </x:row>
    <x:row r="3494" ht="62" customHeight="1">
      <x:c r="A3494" s="13" t="str">
        <x:v>SE2514</x:v>
      </x:c>
      <x:c r="B3494" s="15" t="str">
        <x:v>London</x:v>
      </x:c>
      <x:c r="C3494" s="15" t="str">
        <x:v>Isleworth</x:v>
      </x:c>
      <x:c r="D3494" s="14"/>
      <x:c r="E3494" s="13" t="str">
        <x:v>Town</x:v>
      </x:c>
      <x:c r="F3494" s="15" t="str">
        <x:v>Standalone premises — Isleworth</x:v>
      </x:c>
      <x:c r="G3494" s="15" t="str">
        <x:v>Unit 2, Clock Tower Road, Isleworth TW7</x:v>
      </x:c>
      <x:c r="H3494" s="13" t="str">
        <x:v>Current</x:v>
      </x:c>
      <x:c r="I3494" s="14" t="n">
        <x:v>3973</x:v>
      </x:c>
      <x:c r="J3494" s="13" t="str">
        <x:f>IF(AND(ISNUMBER(I3494),I3494&gt;0),IF(I3494&lt;=1000,"1–1,000",IF(I3494&lt;=2500,"1,001–2,500",IF(I3494&lt;=5000,"2,501–5,000",IF(I3494&lt;=10000,"5,001–10,000","10,001–15,000")))),"2,501–5,000")</x:f>
        <x:v>2,501–5,000</x:v>
      </x:c>
      <x:c r="K3494" s="16"/>
      <x:c r="L3494" s="43" t="str">
        <x:f>IF(AND(ISNUMBER(I3494),I3494&gt;0,ISNUMBER(K3494),K3494&gt;0),K3494/I3494,"n.a.")</x:f>
        <x:v>n.a.</x:v>
      </x:c>
      <x:c r="M3494" s="43"/>
      <x:c r="N3494" s="13" t="str">
        <x:v>No</x:v>
      </x:c>
      <x:c r="O3494" s="15" t="str">
        <x:v>Not stated in reviewed card</x:v>
      </x:c>
      <x:c r="P3494" s="15" t="str">
        <x:v>Not stated in reviewed card</x:v>
      </x:c>
      <x:c r="Q3494" s="15" t="str">
        <x:v>Advertised commercial storage/workshop premises with trade counter use.</x:v>
      </x:c>
      <x:c r="R349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494" s="15" t="str">
        <x:v>https://www.zoopla.co.uk/to-rent/commercial/details/74392209/</x:v>
      </x:c>
      <x:c r="T3494" s="15" t="str"/>
      <x:c r="U3494" s="15" t="str"/>
      <x:c r="V3494" s="15" t="str">
        <x:v>London — Standalone premises — Isleworth</x:v>
      </x:c>
      <x:c r="W3494" s="15" t="str">
        <x:v>Individual unit ≤15,000 sq ft</x:v>
      </x:c>
      <x:c r="X3494" s="13" t="n">
        <x:f>IF(N3494="Yes",L3494,0)</x:f>
        <x:v>0</x:v>
      </x:c>
      <x:c r="Y3494" s="14" t="n">
        <x:v>1</x:v>
      </x:c>
      <x:c r="Z3494" s="13" t="str">
        <x:v>Industrial / workshop / storage</x:v>
      </x:c>
    </x:row>
    <x:row r="3495" ht="88" customHeight="1">
      <x:c r="A3495" s="13" t="str">
        <x:v>SE2515</x:v>
      </x:c>
      <x:c r="B3495" s="15" t="str">
        <x:v>London</x:v>
      </x:c>
      <x:c r="C3495" s="15" t="str">
        <x:v>Isleworth</x:v>
      </x:c>
      <x:c r="D3495" s="14"/>
      <x:c r="E3495" s="13" t="str">
        <x:v>Town</x:v>
      </x:c>
      <x:c r="F3495" s="15" t="str">
        <x:v>Standalone premises — Isleworth</x:v>
      </x:c>
      <x:c r="G3495" s="15" t="str">
        <x:v>Unit 5 Metro Centre, St Johns Road, Isleworth, TW7 6NJ</x:v>
      </x:c>
      <x:c r="H3495" s="13" t="str">
        <x:v>Uncertain</x:v>
      </x:c>
      <x:c r="I3495" s="14" t="n">
        <x:v>2170</x:v>
      </x:c>
      <x:c r="J3495" s="13" t="str">
        <x:f>IF(AND(ISNUMBER(I3495),I3495&gt;0),IF(I3495&lt;=1000,"1–1,000",IF(I3495&lt;=2500,"1,001–2,500",IF(I3495&lt;=5000,"2,501–5,000",IF(I3495&lt;=10000,"5,001–10,000","10,001–15,000")))),"1,001–2,500")</x:f>
        <x:v>1,001–2,500</x:v>
      </x:c>
      <x:c r="K3495" s="16" t="n">
        <x:v>39996</x:v>
      </x:c>
      <x:c r="L3495" s="43" t="n">
        <x:f>IF(AND(ISNUMBER(I3495),I3495&gt;0,ISNUMBER(K3495),K3495&gt;0),K3495/I3495,"n.a.")</x:f>
        <x:v>18.431336405529954</x:v>
      </x:c>
      <x:c r="M3495" s="43"/>
      <x:c r="N3495" s="13" t="str">
        <x:v>No</x:v>
      </x:c>
      <x:c r="O3495" s="15" t="str">
        <x:v>Not stated in reviewed card</x:v>
      </x:c>
      <x:c r="P3495" s="15" t="str">
        <x:v>Electric roller shutter; loading door</x:v>
      </x:c>
      <x:c r="Q3495" s="15" t="str">
        <x:v>Advertised commercial storage/workshop premises with warehouse space, ancillary office accommodation, parking.</x:v>
      </x:c>
      <x:c r="R3495"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5" s="15" t="str">
        <x:v>https://www.zoopla.co.uk/to-rent/commercial/details/72507505/</x:v>
      </x:c>
      <x:c r="T3495" s="15" t="str">
        <x:v>https://www.rightmove.co.uk/properties/773379353970545#/?channel=COM_LET</x:v>
      </x:c>
      <x:c r="U3495" s="15" t="str"/>
      <x:c r="V3495" s="15" t="str">
        <x:v>London — Standalone premises — Isleworth</x:v>
      </x:c>
      <x:c r="W3495" s="15" t="str">
        <x:v>Individual unit ≤15,000 sq ft</x:v>
      </x:c>
      <x:c r="X3495" s="13" t="n">
        <x:f>IF(N3495="Yes",L3495,0)</x:f>
        <x:v>0</x:v>
      </x:c>
      <x:c r="Y3495" s="14" t="n">
        <x:v>1</x:v>
      </x:c>
      <x:c r="Z3495" s="13" t="str">
        <x:v>Industrial / workshop / storage</x:v>
      </x:c>
    </x:row>
    <x:row r="3496" ht="75" customHeight="1">
      <x:c r="A3496" s="13" t="str">
        <x:v>SE2516</x:v>
      </x:c>
      <x:c r="B3496" s="15" t="str">
        <x:v>London</x:v>
      </x:c>
      <x:c r="C3496" s="15" t="str">
        <x:v>Islington</x:v>
      </x:c>
      <x:c r="D3496" s="14"/>
      <x:c r="E3496" s="13" t="str">
        <x:v>Town</x:v>
      </x:c>
      <x:c r="F3496" s="15" t="str">
        <x:v>Standalone premises — Islington</x:v>
      </x:c>
      <x:c r="G3496" s="15" t="str">
        <x:v>9 White Lion Street, Angel, Islington, London. N1 9PD</x:v>
      </x:c>
      <x:c r="H3496" s="13" t="str">
        <x:v>Current</x:v>
      </x:c>
      <x:c r="I3496" s="14" t="n">
        <x:v>5100</x:v>
      </x:c>
      <x:c r="J3496" s="13" t="str">
        <x:f>IF(AND(ISNUMBER(I3496),I3496&gt;0),IF(I3496&lt;=1000,"1–1,000",IF(I3496&lt;=2500,"1,001–2,500",IF(I3496&lt;=5000,"2,501–5,000",IF(I3496&lt;=10000,"5,001–10,000","10,001–15,000")))),"5,001–10,000")</x:f>
        <x:v>5,001–10,000</x:v>
      </x:c>
      <x:c r="K3496" s="16" t="n">
        <x:v>178500</x:v>
      </x:c>
      <x:c r="L3496" s="43" t="n">
        <x:f>IF(AND(ISNUMBER(I3496),I3496&gt;0,ISNUMBER(K3496),K3496&gt;0),K3496/I3496,"n.a.")</x:f>
        <x:v>35</x:v>
      </x:c>
      <x:c r="M3496" s="43" t="n">
        <x:v>35</x:v>
      </x:c>
      <x:c r="N3496" s="13" t="str">
        <x:v>No</x:v>
      </x:c>
      <x:c r="O3496" s="15" t="str">
        <x:v>4.5 m ceiling height</x:v>
      </x:c>
      <x:c r="P3496" s="15" t="str">
        <x:v>2 large roller shutters; loading doors</x:v>
      </x:c>
      <x:c r="Q3496" s="15" t="str">
        <x:v>Light industrial warehouse with ancillary offices, parking for 4–5 vehicles, 3-phase electricity and 24/7 access; advertised use class E(g)(iii).</x:v>
      </x:c>
      <x:c r="R3496" s="15" t="str">
        <x:v>Advertised to let Two portal adverts reconciled to one demise. Rightmove full detail checked: explicitly marketed as light industrial with warehouse accommodation, ancillary offices and loading access. Advertised £178,500 pa / £35.00 per sqft with From qualifier; excluded from comparable rent sample. No agent confirmation of readiness. London locality: regional population appears once in Town summary; no neighbourhood population substituted.</x:v>
      </x:c>
      <x:c r="S3496" s="15" t="str">
        <x:v>https://www.zoopla.co.uk/to-rent/commercial/details/50186677/</x:v>
      </x:c>
      <x:c r="T3496" s="15" t="str">
        <x:v>https://www.rightmove.co.uk/properties/95103783#/?channel=COM_LET</x:v>
      </x:c>
      <x:c r="U3496" s="15" t="str"/>
      <x:c r="V3496" s="15" t="str">
        <x:v>London — Standalone premises — Islington</x:v>
      </x:c>
      <x:c r="W3496" s="15" t="str">
        <x:v>Individual unit ≤15,000 sq ft</x:v>
      </x:c>
      <x:c r="X3496" s="13" t="n">
        <x:f>IF(N3496="Yes",L3496,0)</x:f>
        <x:v>0</x:v>
      </x:c>
      <x:c r="Y3496" s="14" t="n">
        <x:v>1</x:v>
      </x:c>
      <x:c r="Z3496" s="13" t="str">
        <x:v>Industrial / workshop / storage</x:v>
      </x:c>
    </x:row>
    <x:row r="3497" ht="75" customHeight="1">
      <x:c r="A3497" s="13" t="str">
        <x:v>SE2517</x:v>
      </x:c>
      <x:c r="B3497" s="15" t="str">
        <x:v>London</x:v>
      </x:c>
      <x:c r="C3497" s="15" t="str">
        <x:v>Kentish Town</x:v>
      </x:c>
      <x:c r="D3497" s="14"/>
      <x:c r="E3497" s="13" t="str">
        <x:v>Town</x:v>
      </x:c>
      <x:c r="F3497" s="15" t="str">
        <x:v>Standalone premises — Kentish Town</x:v>
      </x:c>
      <x:c r="G3497" s="15" t="str">
        <x:v>29-41 Castle Road Mews, Kentish Town, Kentish Town NW1</x:v>
      </x:c>
      <x:c r="H3497" s="13" t="str">
        <x:v>Current</x:v>
      </x:c>
      <x:c r="I3497" s="14" t="n">
        <x:v>12500</x:v>
      </x:c>
      <x:c r="J3497" s="13" t="str">
        <x:f>IF(AND(ISNUMBER(I3497),I3497&gt;0),IF(I3497&lt;=1000,"1–1,000",IF(I3497&lt;=2500,"1,001–2,500",IF(I3497&lt;=5000,"2,501–5,000",IF(I3497&lt;=10000,"5,001–10,000","10,001–15,000")))),"10,001–15,000")</x:f>
        <x:v>10,001–15,000</x:v>
      </x:c>
      <x:c r="K3497" s="16" t="n">
        <x:v>279996</x:v>
      </x:c>
      <x:c r="L3497" s="43" t="n">
        <x:f>IF(AND(ISNUMBER(I3497),I3497&gt;0,ISNUMBER(K3497),K3497&gt;0),K3497/I3497,"n.a.")</x:f>
        <x:v>22.39968</x:v>
      </x:c>
      <x:c r="M3497" s="43"/>
      <x:c r="N3497" s="13" t="str">
        <x:v>Yes</x:v>
      </x:c>
      <x:c r="O3497" s="15" t="str">
        <x:v>Not stated in reviewed card</x:v>
      </x:c>
      <x:c r="P3497" s="15" t="str">
        <x:v>Not stated in reviewed card</x:v>
      </x:c>
      <x:c r="Q3497" s="15" t="str">
        <x:v>Advertised industrial unit with yard/loading area, secure/gated access.</x:v>
      </x:c>
      <x:c r="R3497"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497" s="15" t="str">
        <x:v>https://www.zoopla.co.uk/to-rent/commercial/details/72335325/</x:v>
      </x:c>
      <x:c r="T3497" s="15" t="str"/>
      <x:c r="U3497" s="15" t="str"/>
      <x:c r="V3497" s="15" t="str">
        <x:v>London — Standalone premises — Kentish Town</x:v>
      </x:c>
      <x:c r="W3497" s="15" t="str">
        <x:v>Individual unit ≤15,000 sq ft</x:v>
      </x:c>
      <x:c r="X3497" s="13" t="n">
        <x:f>IF(N3497="Yes",L3497,0)</x:f>
        <x:v>22.39968</x:v>
      </x:c>
      <x:c r="Y3497" s="14" t="n">
        <x:v>1</x:v>
      </x:c>
      <x:c r="Z3497" s="13" t="str">
        <x:v>Industrial / workshop / storage</x:v>
      </x:c>
    </x:row>
    <x:row r="3498" ht="75" customHeight="1">
      <x:c r="A3498" s="13" t="str">
        <x:v>SE2518</x:v>
      </x:c>
      <x:c r="B3498" s="15" t="str">
        <x:v>London</x:v>
      </x:c>
      <x:c r="C3498" s="15" t="str">
        <x:v>Lea Bridge</x:v>
      </x:c>
      <x:c r="D3498" s="14"/>
      <x:c r="E3498" s="13" t="str">
        <x:v>Town</x:v>
      </x:c>
      <x:c r="F3498" s="15" t="str">
        <x:v>Standalone premises — Lea Bridge</x:v>
      </x:c>
      <x:c r="G3498" s="15" t="str">
        <x:v>111 Lea Bridge Road, Leyton , London, E10 7AG</x:v>
      </x:c>
      <x:c r="H3498" s="13" t="str">
        <x:v>Current</x:v>
      </x:c>
      <x:c r="I3498" s="14" t="n">
        <x:v>820</x:v>
      </x:c>
      <x:c r="J3498" s="13" t="str">
        <x:f>IF(AND(ISNUMBER(I3498),I3498&gt;0),IF(I3498&lt;=1000,"1–1,000",IF(I3498&lt;=2500,"1,001–2,500",IF(I3498&lt;=5000,"2,501–5,000",IF(I3498&lt;=10000,"5,001–10,000","10,001–15,000")))),"1–1,000")</x:f>
        <x:v>1–1,000</x:v>
      </x:c>
      <x:c r="K3498" s="16" t="n">
        <x:v>13200</x:v>
      </x:c>
      <x:c r="L3498" s="43" t="n">
        <x:f>IF(AND(ISNUMBER(I3498),I3498&gt;0,ISNUMBER(K3498),K3498&gt;0),K3498/I3498,"n.a.")</x:f>
        <x:v>16.097560975609756</x:v>
      </x:c>
      <x:c r="M3498" s="43"/>
      <x:c r="N3498" s="13" t="str">
        <x:v>Yes</x:v>
      </x:c>
      <x:c r="O3498" s="15" t="str">
        <x:v>Not stated in reviewed card</x:v>
      </x:c>
      <x:c r="P3498" s="15" t="str">
        <x:v>Not stated in reviewed card</x:v>
      </x:c>
      <x:c r="Q3498" s="15" t="str">
        <x:v>Advertised industrial unit with refurbished specification.</x:v>
      </x:c>
      <x:c r="R3498"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8" s="15" t="str">
        <x:v>https://www.zoopla.co.uk/to-rent/commercial/details/73809350/</x:v>
      </x:c>
      <x:c r="T3498" s="15" t="str">
        <x:v>https://www.zoopla.co.uk/to-rent/commercial/details/73809354/</x:v>
      </x:c>
      <x:c r="U3498" s="15" t="str">
        <x:v>https://www.rightmove.co.uk/properties/749875829073409#/?channel=COM_LET</x:v>
      </x:c>
      <x:c r="V3498" s="15" t="str">
        <x:v>London — Standalone premises — Lea Bridge</x:v>
      </x:c>
      <x:c r="W3498" s="15" t="str">
        <x:v>Individual unit ≤15,000 sq ft</x:v>
      </x:c>
      <x:c r="X3498" s="13" t="n">
        <x:f>IF(N3498="Yes",L3498,0)</x:f>
        <x:v>16.097560975609756</x:v>
      </x:c>
      <x:c r="Y3498" s="14" t="n">
        <x:v>1</x:v>
      </x:c>
      <x:c r="Z3498" s="13" t="str">
        <x:v>Industrial / workshop / storage</x:v>
      </x:c>
    </x:row>
    <x:row r="3499" ht="75" customHeight="1">
      <x:c r="A3499" s="13" t="str">
        <x:v>SE2519</x:v>
      </x:c>
      <x:c r="B3499" s="15" t="str">
        <x:v>London</x:v>
      </x:c>
      <x:c r="C3499" s="15" t="str">
        <x:v>Leyton</x:v>
      </x:c>
      <x:c r="D3499" s="14"/>
      <x:c r="E3499" s="13" t="str">
        <x:v>Town</x:v>
      </x:c>
      <x:c r="F3499" s="15" t="str">
        <x:v>Standalone premises — Leyton</x:v>
      </x:c>
      <x:c r="G3499" s="15" t="str">
        <x:v>2A Shrubland Road, Leyton, London, E10 7RB</x:v>
      </x:c>
      <x:c r="H3499" s="13" t="str">
        <x:v>Current</x:v>
      </x:c>
      <x:c r="I3499" s="14" t="n">
        <x:v>6231</x:v>
      </x:c>
      <x:c r="J3499" s="13" t="str">
        <x:f>IF(AND(ISNUMBER(I3499),I3499&gt;0),IF(I3499&lt;=1000,"1–1,000",IF(I3499&lt;=2500,"1,001–2,500",IF(I3499&lt;=5000,"2,501–5,000",IF(I3499&lt;=10000,"5,001–10,000","10,001–15,000")))),"5,001–10,000")</x:f>
        <x:v>5,001–10,000</x:v>
      </x:c>
      <x:c r="K3499" s="16" t="n">
        <x:v>84996</x:v>
      </x:c>
      <x:c r="L3499" s="43" t="n">
        <x:f>IF(AND(ISNUMBER(I3499),I3499&gt;0,ISNUMBER(K3499),K3499&gt;0),K3499/I3499,"n.a.")</x:f>
        <x:v>13.640828117477131</x:v>
      </x:c>
      <x:c r="M3499" s="43"/>
      <x:c r="N3499" s="13" t="str">
        <x:v>Yes</x:v>
      </x:c>
      <x:c r="O3499" s="15" t="str">
        <x:v>Not stated in reviewed card</x:v>
      </x:c>
      <x:c r="P3499" s="15" t="str">
        <x:v>Not stated in reviewed card</x:v>
      </x:c>
      <x:c r="Q3499" s="15" t="str">
        <x:v>Advertised commercial storage/workshop premises with trade counter use, ancillary office accommodation.</x:v>
      </x:c>
      <x:c r="R349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499" s="15" t="str">
        <x:v>https://www.zoopla.co.uk/to-rent/commercial/details/64702046/</x:v>
      </x:c>
      <x:c r="T3499" s="15" t="str">
        <x:v>https://www.rightmove.co.uk/properties/774599592199872#/?channel=COM_LET</x:v>
      </x:c>
      <x:c r="U3499" s="15" t="str"/>
      <x:c r="V3499" s="15" t="str">
        <x:v>London — Standalone premises — Leyton</x:v>
      </x:c>
      <x:c r="W3499" s="15" t="str">
        <x:v>Individual unit ≤15,000 sq ft</x:v>
      </x:c>
      <x:c r="X3499" s="13" t="n">
        <x:f>IF(N3499="Yes",L3499,0)</x:f>
        <x:v>13.640828117477131</x:v>
      </x:c>
      <x:c r="Y3499" s="14" t="n">
        <x:v>1</x:v>
      </x:c>
      <x:c r="Z3499" s="13" t="str">
        <x:v>Industrial / workshop / storage</x:v>
      </x:c>
    </x:row>
    <x:row r="3500" ht="62" customHeight="1">
      <x:c r="A3500" s="13" t="str">
        <x:v>SE2520</x:v>
      </x:c>
      <x:c r="B3500" s="15" t="str">
        <x:v>London</x:v>
      </x:c>
      <x:c r="C3500" s="15" t="str">
        <x:v>Leyton</x:v>
      </x:c>
      <x:c r="D3500" s="14"/>
      <x:c r="E3500" s="13" t="str">
        <x:v>Town</x:v>
      </x:c>
      <x:c r="F3500" s="15" t="str">
        <x:v>Standalone premises — Leyton</x:v>
      </x:c>
      <x:c r="G3500" s="15" t="str">
        <x:v>Mainyard Studios, E10</x:v>
      </x:c>
      <x:c r="H3500" s="13" t="str">
        <x:v>Current</x:v>
      </x:c>
      <x:c r="I3500" s="14" t="n">
        <x:v>1130</x:v>
      </x:c>
      <x:c r="J3500" s="13" t="str">
        <x:f>IF(AND(ISNUMBER(I3500),I3500&gt;0),IF(I3500&lt;=1000,"1–1,000",IF(I3500&lt;=2500,"1,001–2,500",IF(I3500&lt;=5000,"2,501–5,000",IF(I3500&lt;=10000,"5,001–10,000","10,001–15,000")))),"1,001–2,500")</x:f>
        <x:v>1,001–2,500</x:v>
      </x:c>
      <x:c r="K3500" s="16" t="n">
        <x:v>28260</x:v>
      </x:c>
      <x:c r="L3500" s="43" t="n">
        <x:f>IF(AND(ISNUMBER(I3500),I3500&gt;0,ISNUMBER(K3500),K3500&gt;0),K3500/I3500,"n.a.")</x:f>
        <x:v>25.008849557522122</x:v>
      </x:c>
      <x:c r="M3500" s="43"/>
      <x:c r="N3500" s="13" t="str">
        <x:v>Yes</x:v>
      </x:c>
      <x:c r="O3500" s="15" t="str">
        <x:v>Not stated in reviewed card</x:v>
      </x:c>
      <x:c r="P3500" s="15" t="str">
        <x:v>roller shutter</x:v>
      </x:c>
      <x:c r="Q3500" s="15" t="str">
        <x:v>Advertised industrial unit with workshop space.</x:v>
      </x:c>
      <x:c r="R350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00" s="15" t="str">
        <x:v>https://www.rightmove.co.uk/properties/778515683754880#/?channel=COM_LET</x:v>
      </x:c>
      <x:c r="T3500" s="15" t="str"/>
      <x:c r="U3500" s="15" t="str"/>
      <x:c r="V3500" s="15" t="str">
        <x:v>London — Standalone premises — Leyton</x:v>
      </x:c>
      <x:c r="W3500" s="15" t="str">
        <x:v>Individual unit ≤15,000 sq ft</x:v>
      </x:c>
      <x:c r="X3500" s="13" t="n">
        <x:f>IF(N3500="Yes",L3500,0)</x:f>
        <x:v>25.008849557522122</x:v>
      </x:c>
      <x:c r="Y3500" s="14" t="n">
        <x:v>1</x:v>
      </x:c>
      <x:c r="Z3500" s="13" t="str">
        <x:v>Industrial / workshop / storage</x:v>
      </x:c>
    </x:row>
    <x:row r="3501" ht="75" customHeight="1">
      <x:c r="A3501" s="13" t="str">
        <x:v>SE2521</x:v>
      </x:c>
      <x:c r="B3501" s="15" t="str">
        <x:v>London</x:v>
      </x:c>
      <x:c r="C3501" s="15" t="str">
        <x:v>Leyton</x:v>
      </x:c>
      <x:c r="D3501" s="14"/>
      <x:c r="E3501" s="13" t="str">
        <x:v>Town</x:v>
      </x:c>
      <x:c r="F3501" s="15" t="str">
        <x:v>Standalone premises — Leyton</x:v>
      </x:c>
      <x:c r="G3501" s="15" t="str">
        <x:v>Mainyard Studios, E10</x:v>
      </x:c>
      <x:c r="H3501" s="13" t="str">
        <x:v>Current</x:v>
      </x:c>
      <x:c r="I3501" s="14" t="n">
        <x:v>1000</x:v>
      </x:c>
      <x:c r="J3501" s="13" t="str">
        <x:f>IF(AND(ISNUMBER(I3501),I3501&gt;0),IF(I3501&lt;=1000,"1–1,000",IF(I3501&lt;=2500,"1,001–2,500",IF(I3501&lt;=5000,"2,501–5,000",IF(I3501&lt;=10000,"5,001–10,000","10,001–15,000")))),"1–1,000")</x:f>
        <x:v>1–1,000</x:v>
      </x:c>
      <x:c r="K3501" s="16"/>
      <x:c r="L3501" s="43" t="str">
        <x:f>IF(AND(ISNUMBER(I3501),I3501&gt;0,ISNUMBER(K3501),K3501&gt;0),K3501/I3501,"n.a.")</x:f>
        <x:v>n.a.</x:v>
      </x:c>
      <x:c r="M3501" s="43"/>
      <x:c r="N3501" s="13" t="str">
        <x:v>No</x:v>
      </x:c>
      <x:c r="O3501" s="15" t="str">
        <x:v>Not stated in reviewed card</x:v>
      </x:c>
      <x:c r="P3501" s="15" t="str">
        <x:v>roller shutter</x:v>
      </x:c>
      <x:c r="Q3501" s="15" t="str">
        <x:v>Advertised industrial unit with workshop space.</x:v>
      </x:c>
      <x:c r="R3501" s="15" t="str">
        <x:v>Advertised to let 2 agent/portal adverts reconciled to one demise; no additional unit count.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501" s="15" t="str">
        <x:v>https://www.rightmove.co.uk/properties/779562575930209#/?channel=COM_LET</x:v>
      </x:c>
      <x:c r="T3501" s="15" t="str">
        <x:v>https://www.rightmove.co.uk/properties/753676749343505#/?channel=COM_LET</x:v>
      </x:c>
      <x:c r="U3501" s="15" t="str"/>
      <x:c r="V3501" s="15" t="str">
        <x:v>London — Standalone premises — Leyton</x:v>
      </x:c>
      <x:c r="W3501" s="15" t="str">
        <x:v>Individual unit ≤15,000 sq ft</x:v>
      </x:c>
      <x:c r="X3501" s="13" t="n">
        <x:f>IF(N3501="Yes",L3501,0)</x:f>
        <x:v>0</x:v>
      </x:c>
      <x:c r="Y3501" s="14" t="n">
        <x:v>1</x:v>
      </x:c>
      <x:c r="Z3501" s="13" t="str">
        <x:v>Industrial / workshop / storage</x:v>
      </x:c>
    </x:row>
    <x:row r="3502" ht="75" customHeight="1">
      <x:c r="A3502" s="13" t="str">
        <x:v>SE2522</x:v>
      </x:c>
      <x:c r="B3502" s="15" t="str">
        <x:v>London</x:v>
      </x:c>
      <x:c r="C3502" s="15" t="str">
        <x:v>Leyton</x:v>
      </x:c>
      <x:c r="D3502" s="14"/>
      <x:c r="E3502" s="13" t="str">
        <x:v>Town</x:v>
      </x:c>
      <x:c r="F3502" s="15" t="str">
        <x:v>Standalone premises — Leyton</x:v>
      </x:c>
      <x:c r="G3502" s="15" t="str">
        <x:v>Transform House, Wellington Road, Leyton, Waltham Forest</x:v>
      </x:c>
      <x:c r="H3502" s="13" t="str">
        <x:v>Uncertain</x:v>
      </x:c>
      <x:c r="I3502" s="14" t="n">
        <x:v>2400</x:v>
      </x:c>
      <x:c r="J3502" s="13" t="str">
        <x:f>IF(AND(ISNUMBER(I3502),I3502&gt;0),IF(I3502&lt;=1000,"1–1,000",IF(I3502&lt;=2500,"1,001–2,500",IF(I3502&lt;=5000,"2,501–5,000",IF(I3502&lt;=10000,"5,001–10,000","10,001–15,000")))),"1,001–2,500")</x:f>
        <x:v>1,001–2,500</x:v>
      </x:c>
      <x:c r="K3502" s="16"/>
      <x:c r="L3502" s="43" t="str">
        <x:f>IF(AND(ISNUMBER(I3502),I3502&gt;0,ISNUMBER(K3502),K3502&gt;0),K3502/I3502,"n.a.")</x:f>
        <x:v>n.a.</x:v>
      </x:c>
      <x:c r="M3502" s="43"/>
      <x:c r="N3502" s="13" t="str">
        <x:v>No</x:v>
      </x:c>
      <x:c r="O3502" s="15" t="str">
        <x:v>Not stated in reviewed card</x:v>
      </x:c>
      <x:c r="P3502" s="15" t="str">
        <x:v>Not stated in reviewed card</x:v>
      </x:c>
      <x:c r="Q3502" s="15" t="str">
        <x:v>Advertised industrial unit with warehouse space, yard/loading area.</x:v>
      </x:c>
      <x:c r="R3502"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02" s="15" t="str">
        <x:v>https://www.zoopla.co.uk/to-rent/commercial/details/74429370/</x:v>
      </x:c>
      <x:c r="T3502" s="15" t="str">
        <x:v>https://www.rightmove.co.uk/properties/778484425773024#/?channel=COM_LET</x:v>
      </x:c>
      <x:c r="U3502" s="15" t="str"/>
      <x:c r="V3502" s="15" t="str">
        <x:v>London — Standalone premises — Leyton</x:v>
      </x:c>
      <x:c r="W3502" s="15" t="str">
        <x:v>Individual unit ≤15,000 sq ft</x:v>
      </x:c>
      <x:c r="X3502" s="13" t="n">
        <x:f>IF(N3502="Yes",L3502,0)</x:f>
        <x:v>0</x:v>
      </x:c>
      <x:c r="Y3502" s="14" t="n">
        <x:v>1</x:v>
      </x:c>
      <x:c r="Z3502" s="13" t="str">
        <x:v>Industrial / workshop / storage</x:v>
      </x:c>
    </x:row>
    <x:row r="3503" ht="62" customHeight="1">
      <x:c r="A3503" s="13" t="str">
        <x:v>SE2523</x:v>
      </x:c>
      <x:c r="B3503" s="15" t="str">
        <x:v>London</x:v>
      </x:c>
      <x:c r="C3503" s="15" t="str">
        <x:v>Leyton</x:v>
      </x:c>
      <x:c r="D3503" s="14"/>
      <x:c r="E3503" s="13" t="str">
        <x:v>Town</x:v>
      </x:c>
      <x:c r="F3503" s="15" t="str">
        <x:v>Standalone premises — Leyton</x:v>
      </x:c>
      <x:c r="G3503" s="15" t="str">
        <x:v>Unit 1, 210 Church Road, Leyton, E10 7JQ</x:v>
      </x:c>
      <x:c r="H3503" s="13" t="str">
        <x:v>Current</x:v>
      </x:c>
      <x:c r="I3503" s="14" t="n">
        <x:v>7500</x:v>
      </x:c>
      <x:c r="J3503" s="13" t="str">
        <x:f>IF(AND(ISNUMBER(I3503),I3503&gt;0),IF(I3503&lt;=1000,"1–1,000",IF(I3503&lt;=2500,"1,001–2,500",IF(I3503&lt;=5000,"2,501–5,000",IF(I3503&lt;=10000,"5,001–10,000","10,001–15,000")))),"5,001–10,000")</x:f>
        <x:v>5,001–10,000</x:v>
      </x:c>
      <x:c r="K3503" s="16"/>
      <x:c r="L3503" s="43" t="str">
        <x:f>IF(AND(ISNUMBER(I3503),I3503&gt;0,ISNUMBER(K3503),K3503&gt;0),K3503/I3503,"n.a.")</x:f>
        <x:v>n.a.</x:v>
      </x:c>
      <x:c r="M3503" s="43"/>
      <x:c r="N3503" s="13" t="str">
        <x:v>No</x:v>
      </x:c>
      <x:c r="O3503" s="15" t="str">
        <x:v>Not stated in reviewed card</x:v>
      </x:c>
      <x:c r="P3503" s="15" t="str">
        <x:v>Not stated in reviewed card</x:v>
      </x:c>
      <x:c r="Q3503" s="15" t="str">
        <x:v>Advertised industrial unit with warehouse space, parking.</x:v>
      </x:c>
      <x:c r="R350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03" s="15" t="str">
        <x:v>https://www.zoopla.co.uk/to-rent/commercial/details/70057966/</x:v>
      </x:c>
      <x:c r="T3503" s="15" t="str">
        <x:v>https://www.rightmove.co.uk/properties/774618772729584#/?channel=COM_LET</x:v>
      </x:c>
      <x:c r="U3503" s="15" t="str"/>
      <x:c r="V3503" s="15" t="str">
        <x:v>London — Standalone premises — Leyton</x:v>
      </x:c>
      <x:c r="W3503" s="15" t="str">
        <x:v>Individual unit ≤15,000 sq ft</x:v>
      </x:c>
      <x:c r="X3503" s="13" t="n">
        <x:f>IF(N3503="Yes",L3503,0)</x:f>
        <x:v>0</x:v>
      </x:c>
      <x:c r="Y3503" s="14" t="n">
        <x:v>1</x:v>
      </x:c>
      <x:c r="Z3503" s="13" t="str">
        <x:v>Industrial / workshop / storage</x:v>
      </x:c>
    </x:row>
    <x:row r="3504" ht="88" customHeight="1">
      <x:c r="A3504" s="13" t="str">
        <x:v>SE2524</x:v>
      </x:c>
      <x:c r="B3504" s="15" t="str">
        <x:v>London</x:v>
      </x:c>
      <x:c r="C3504" s="15" t="str">
        <x:v>Leyton</x:v>
      </x:c>
      <x:c r="D3504" s="14"/>
      <x:c r="E3504" s="13" t="str">
        <x:v>Town</x:v>
      </x:c>
      <x:c r="F3504" s="15" t="str">
        <x:v>Standalone premises — Leyton</x:v>
      </x:c>
      <x:c r="G3504" s="15" t="str">
        <x:v>Unit 1, 3 Staffa Road, London, E10 7PY</x:v>
      </x:c>
      <x:c r="H3504" s="13" t="str">
        <x:v>Future</x:v>
      </x:c>
      <x:c r="I3504" s="14" t="n">
        <x:v>4876</x:v>
      </x:c>
      <x:c r="J3504" s="13" t="str">
        <x:f>IF(AND(ISNUMBER(I3504),I3504&gt;0),IF(I3504&lt;=1000,"1–1,000",IF(I3504&lt;=2500,"1,001–2,500",IF(I3504&lt;=5000,"2,501–5,000",IF(I3504&lt;=10000,"5,001–10,000","10,001–15,000")))),"2,501–5,000")</x:f>
        <x:v>2,501–5,000</x:v>
      </x:c>
      <x:c r="K3504" s="16" t="n">
        <x:v>78504</x:v>
      </x:c>
      <x:c r="L3504" s="43" t="n">
        <x:f>IF(AND(ISNUMBER(I3504),I3504&gt;0,ISNUMBER(K3504),K3504&gt;0),K3504/I3504,"n.a.")</x:f>
        <x:v>16.10008203445447</x:v>
      </x:c>
      <x:c r="M3504" s="43"/>
      <x:c r="N3504" s="13" t="str">
        <x:v>No</x:v>
      </x:c>
      <x:c r="O3504" s="15" t="str">
        <x:v>Not stated in reviewed card</x:v>
      </x:c>
      <x:c r="P3504" s="15" t="str">
        <x:v>Not stated in reviewed card</x:v>
      </x:c>
      <x:c r="Q3504" s="15" t="str">
        <x:v>Advertised industrial unit. Card provides limited specification.</x:v>
      </x:c>
      <x:c r="R3504" s="15" t="str">
        <x:v>Future Refurbishment or availability timing unresolved; excluded from current supply. Future delivery/pre-let or construction wording; not current.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04" s="15" t="str">
        <x:v>https://www.zoopla.co.uk/to-rent/commercial/details/74659636/</x:v>
      </x:c>
      <x:c r="T3504" s="15" t="str">
        <x:v>https://www.rightmove.co.uk/properties/783413674597617#/?channel=COM_LET</x:v>
      </x:c>
      <x:c r="U3504" s="15" t="str"/>
      <x:c r="V3504" s="15" t="str">
        <x:v>London — Standalone premises — Leyton</x:v>
      </x:c>
      <x:c r="W3504" s="15" t="str">
        <x:v>Individual unit ≤15,000 sq ft</x:v>
      </x:c>
      <x:c r="X3504" s="13" t="n">
        <x:f>IF(N3504="Yes",L3504,0)</x:f>
        <x:v>0</x:v>
      </x:c>
      <x:c r="Y3504" s="14" t="n">
        <x:v>1</x:v>
      </x:c>
      <x:c r="Z3504" s="13" t="str">
        <x:v>Industrial / workshop / storage</x:v>
      </x:c>
    </x:row>
    <x:row r="3505" ht="62" customHeight="1">
      <x:c r="A3505" s="13" t="str">
        <x:v>SE2525</x:v>
      </x:c>
      <x:c r="B3505" s="15" t="str">
        <x:v>London</x:v>
      </x:c>
      <x:c r="C3505" s="15" t="str">
        <x:v>Leyton</x:v>
      </x:c>
      <x:c r="D3505" s="14"/>
      <x:c r="E3505" s="13" t="str">
        <x:v>Town</x:v>
      </x:c>
      <x:c r="F3505" s="15" t="str">
        <x:v>Standalone premises — Leyton</x:v>
      </x:c>
      <x:c r="G3505" s="15" t="str">
        <x:v>Unit 2A, 210 Church Road, Leyton, London, E10 7JQ</x:v>
      </x:c>
      <x:c r="H3505" s="13" t="str">
        <x:v>Current</x:v>
      </x:c>
      <x:c r="I3505" s="14" t="n">
        <x:v>7050</x:v>
      </x:c>
      <x:c r="J3505" s="13" t="str">
        <x:f>IF(AND(ISNUMBER(I3505),I3505&gt;0),IF(I3505&lt;=1000,"1–1,000",IF(I3505&lt;=2500,"1,001–2,500",IF(I3505&lt;=5000,"2,501–5,000",IF(I3505&lt;=10000,"5,001–10,000","10,001–15,000")))),"5,001–10,000")</x:f>
        <x:v>5,001–10,000</x:v>
      </x:c>
      <x:c r="K3505" s="16"/>
      <x:c r="L3505" s="43" t="str">
        <x:f>IF(AND(ISNUMBER(I3505),I3505&gt;0,ISNUMBER(K3505),K3505&gt;0),K3505/I3505,"n.a.")</x:f>
        <x:v>n.a.</x:v>
      </x:c>
      <x:c r="M3505" s="43"/>
      <x:c r="N3505" s="13" t="str">
        <x:v>No</x:v>
      </x:c>
      <x:c r="O3505" s="15" t="str">
        <x:v>Not stated in reviewed card</x:v>
      </x:c>
      <x:c r="P3505" s="15" t="str">
        <x:v>Not stated in reviewed card</x:v>
      </x:c>
      <x:c r="Q3505" s="15" t="str">
        <x:v>Advertised commercial storage/workshop premises with refurbished specification.</x:v>
      </x:c>
      <x:c r="R350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05" s="15" t="str">
        <x:v>https://www.zoopla.co.uk/to-rent/commercial/details/71877366/</x:v>
      </x:c>
      <x:c r="T3505" s="15" t="str">
        <x:v>https://www.rightmove.co.uk/properties/774635268951233#/?channel=COM_LET</x:v>
      </x:c>
      <x:c r="U3505" s="15" t="str"/>
      <x:c r="V3505" s="15" t="str">
        <x:v>London — Standalone premises — Leyton</x:v>
      </x:c>
      <x:c r="W3505" s="15" t="str">
        <x:v>Individual unit ≤15,000 sq ft</x:v>
      </x:c>
      <x:c r="X3505" s="13" t="n">
        <x:f>IF(N3505="Yes",L3505,0)</x:f>
        <x:v>0</x:v>
      </x:c>
      <x:c r="Y3505" s="14" t="n">
        <x:v>1</x:v>
      </x:c>
      <x:c r="Z3505" s="13" t="str">
        <x:v>Industrial / workshop / storage</x:v>
      </x:c>
    </x:row>
    <x:row r="3506" ht="62" customHeight="1">
      <x:c r="A3506" s="13" t="str">
        <x:v>SE2526</x:v>
      </x:c>
      <x:c r="B3506" s="15" t="str">
        <x:v>London</x:v>
      </x:c>
      <x:c r="C3506" s="15" t="str">
        <x:v>Leyton</x:v>
      </x:c>
      <x:c r="D3506" s="14"/>
      <x:c r="E3506" s="13" t="str">
        <x:v>Town</x:v>
      </x:c>
      <x:c r="F3506" s="15" t="str">
        <x:v>Standalone premises — Leyton</x:v>
      </x:c>
      <x:c r="G3506" s="15" t="str">
        <x:v>Unit 3 Village House, Argall Avenue, London, Leyton E10</x:v>
      </x:c>
      <x:c r="H3506" s="13" t="str">
        <x:v>Current</x:v>
      </x:c>
      <x:c r="I3506" s="14" t="n">
        <x:v>1036</x:v>
      </x:c>
      <x:c r="J3506" s="13" t="str">
        <x:f>IF(AND(ISNUMBER(I3506),I3506&gt;0),IF(I3506&lt;=1000,"1–1,000",IF(I3506&lt;=2500,"1,001–2,500",IF(I3506&lt;=5000,"2,501–5,000",IF(I3506&lt;=10000,"5,001–10,000","10,001–15,000")))),"1,001–2,500")</x:f>
        <x:v>1,001–2,500</x:v>
      </x:c>
      <x:c r="K3506" s="16" t="n">
        <x:v>19704</x:v>
      </x:c>
      <x:c r="L3506" s="43" t="n">
        <x:f>IF(AND(ISNUMBER(I3506),I3506&gt;0,ISNUMBER(K3506),K3506&gt;0),K3506/I3506,"n.a.")</x:f>
        <x:v>19.01930501930502</x:v>
      </x:c>
      <x:c r="M3506" s="43"/>
      <x:c r="N3506" s="13" t="str">
        <x:v>Yes</x:v>
      </x:c>
      <x:c r="O3506" s="15" t="str">
        <x:v>Not stated in reviewed card</x:v>
      </x:c>
      <x:c r="P3506" s="15" t="str">
        <x:v>Not stated in reviewed card</x:v>
      </x:c>
      <x:c r="Q3506" s="15" t="str">
        <x:v>Advertised industrial unit with ancillary office accommodation.</x:v>
      </x:c>
      <x:c r="R350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06" s="15" t="str">
        <x:v>https://www.zoopla.co.uk/to-rent/commercial/details/65837893/</x:v>
      </x:c>
      <x:c r="T3506" s="15" t="str"/>
      <x:c r="U3506" s="15" t="str"/>
      <x:c r="V3506" s="15" t="str">
        <x:v>London — Standalone premises — Leyton</x:v>
      </x:c>
      <x:c r="W3506" s="15" t="str">
        <x:v>Individual unit ≤15,000 sq ft</x:v>
      </x:c>
      <x:c r="X3506" s="13" t="n">
        <x:f>IF(N3506="Yes",L3506,0)</x:f>
        <x:v>19.01930501930502</x:v>
      </x:c>
      <x:c r="Y3506" s="14" t="n">
        <x:v>1</x:v>
      </x:c>
      <x:c r="Z3506" s="13" t="str">
        <x:v>Industrial / workshop / storage</x:v>
      </x:c>
    </x:row>
    <x:row r="3507" ht="75" customHeight="1">
      <x:c r="A3507" s="13" t="str">
        <x:v>SE2527</x:v>
      </x:c>
      <x:c r="B3507" s="15" t="str">
        <x:v>London</x:v>
      </x:c>
      <x:c r="C3507" s="15" t="str">
        <x:v>Leyton</x:v>
      </x:c>
      <x:c r="D3507" s="14"/>
      <x:c r="E3507" s="13" t="str">
        <x:v>Town</x:v>
      </x:c>
      <x:c r="F3507" s="15" t="str">
        <x:v>Standalone premises — Leyton</x:v>
      </x:c>
      <x:c r="G3507" s="15" t="str">
        <x:v>Unit 8, Leyton Studios, Argall Avenue, London</x:v>
      </x:c>
      <x:c r="H3507" s="13" t="str">
        <x:v>Current</x:v>
      </x:c>
      <x:c r="I3507" s="14" t="n">
        <x:v>5166</x:v>
      </x:c>
      <x:c r="J3507" s="13" t="str">
        <x:f>IF(AND(ISNUMBER(I3507),I3507&gt;0),IF(I3507&lt;=1000,"1–1,000",IF(I3507&lt;=2500,"1,001–2,500",IF(I3507&lt;=5000,"2,501–5,000",IF(I3507&lt;=10000,"5,001–10,000","10,001–15,000")))),"5,001–10,000")</x:f>
        <x:v>5,001–10,000</x:v>
      </x:c>
      <x:c r="K3507" s="16" t="n">
        <x:v>60000</x:v>
      </x:c>
      <x:c r="L3507" s="43" t="n">
        <x:f>IF(AND(ISNUMBER(I3507),I3507&gt;0,ISNUMBER(K3507),K3507&gt;0),K3507/I3507,"n.a.")</x:f>
        <x:v>11.614401858304298</x:v>
      </x:c>
      <x:c r="M3507" s="43"/>
      <x:c r="N3507" s="13" t="str">
        <x:v>Yes</x:v>
      </x:c>
      <x:c r="O3507" s="15" t="str">
        <x:v>Not stated in reviewed card</x:v>
      </x:c>
      <x:c r="P3507" s="15" t="str">
        <x:v>Not stated in reviewed card</x:v>
      </x:c>
      <x:c r="Q3507" s="15" t="str">
        <x:v>Advertised industrial unit. Card provides limited specification.</x:v>
      </x:c>
      <x:c r="R350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07" s="15" t="str">
        <x:v>https://www.zoopla.co.uk/to-rent/commercial/details/73257543/</x:v>
      </x:c>
      <x:c r="T3507" s="15" t="str">
        <x:v>https://www.rightmove.co.uk/properties/753515824237905#/?channel=COM_LET</x:v>
      </x:c>
      <x:c r="U3507" s="15" t="str"/>
      <x:c r="V3507" s="15" t="str">
        <x:v>London — Standalone premises — Leyton</x:v>
      </x:c>
      <x:c r="W3507" s="15" t="str">
        <x:v>Individual unit ≤15,000 sq ft</x:v>
      </x:c>
      <x:c r="X3507" s="13" t="n">
        <x:f>IF(N3507="Yes",L3507,0)</x:f>
        <x:v>11.614401858304298</x:v>
      </x:c>
      <x:c r="Y3507" s="14" t="n">
        <x:v>1</x:v>
      </x:c>
      <x:c r="Z3507" s="13" t="str">
        <x:v>Industrial / workshop / storage</x:v>
      </x:c>
    </x:row>
    <x:row r="3508" ht="62" customHeight="1">
      <x:c r="A3508" s="13" t="str">
        <x:v>SE2528</x:v>
      </x:c>
      <x:c r="B3508" s="15" t="str">
        <x:v>London</x:v>
      </x:c>
      <x:c r="C3508" s="15" t="str">
        <x:v>Leyton</x:v>
      </x:c>
      <x:c r="D3508" s="14"/>
      <x:c r="E3508" s="13" t="str">
        <x:v>Town</x:v>
      </x:c>
      <x:c r="F3508" s="15" t="str">
        <x:v>Standalone premises — Leyton</x:v>
      </x:c>
      <x:c r="G3508" s="15" t="str">
        <x:v>Unit G, Leyton Logistics Hub,, Church Road, Leyton, E10 7JN</x:v>
      </x:c>
      <x:c r="H3508" s="13" t="str">
        <x:v>Current</x:v>
      </x:c>
      <x:c r="I3508" s="14" t="n">
        <x:v>6319</x:v>
      </x:c>
      <x:c r="J3508" s="13" t="str">
        <x:f>IF(AND(ISNUMBER(I3508),I3508&gt;0),IF(I3508&lt;=1000,"1–1,000",IF(I3508&lt;=2500,"1,001–2,500",IF(I3508&lt;=5000,"2,501–5,000",IF(I3508&lt;=10000,"5,001–10,000","10,001–15,000")))),"5,001–10,000")</x:f>
        <x:v>5,001–10,000</x:v>
      </x:c>
      <x:c r="K3508" s="16"/>
      <x:c r="L3508" s="43" t="str">
        <x:f>IF(AND(ISNUMBER(I3508),I3508&gt;0,ISNUMBER(K3508),K3508&gt;0),K3508/I3508,"n.a.")</x:f>
        <x:v>n.a.</x:v>
      </x:c>
      <x:c r="M3508" s="43"/>
      <x:c r="N3508" s="13" t="str">
        <x:v>No</x:v>
      </x:c>
      <x:c r="O3508" s="15" t="str">
        <x:v>Not stated in reviewed card</x:v>
      </x:c>
      <x:c r="P3508" s="15" t="str">
        <x:v>Not stated in reviewed card</x:v>
      </x:c>
      <x:c r="Q3508" s="15" t="str">
        <x:v>Advertised industrial unit. Card provides limited specification.</x:v>
      </x:c>
      <x:c r="R350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08" s="15" t="str">
        <x:v>https://www.rightmove.co.uk/properties/773401241947393#/?channel=COM_LET</x:v>
      </x:c>
      <x:c r="T3508" s="15" t="str"/>
      <x:c r="U3508" s="15" t="str"/>
      <x:c r="V3508" s="15" t="str">
        <x:v>London — Standalone premises — Leyton</x:v>
      </x:c>
      <x:c r="W3508" s="15" t="str">
        <x:v>Individual unit ≤15,000 sq ft</x:v>
      </x:c>
      <x:c r="X3508" s="13" t="n">
        <x:f>IF(N3508="Yes",L3508,0)</x:f>
        <x:v>0</x:v>
      </x:c>
      <x:c r="Y3508" s="14" t="n">
        <x:v>1</x:v>
      </x:c>
      <x:c r="Z3508" s="13" t="str">
        <x:v>Industrial / workshop / storage</x:v>
      </x:c>
    </x:row>
    <x:row r="3509" ht="62" customHeight="1">
      <x:c r="A3509" s="13" t="str">
        <x:v>SE2529</x:v>
      </x:c>
      <x:c r="B3509" s="15" t="str">
        <x:v>London</x:v>
      </x:c>
      <x:c r="C3509" s="15" t="str">
        <x:v>Leyton</x:v>
      </x:c>
      <x:c r="D3509" s="14"/>
      <x:c r="E3509" s="13" t="str">
        <x:v>Town</x:v>
      </x:c>
      <x:c r="F3509" s="15" t="str">
        <x:v>Standalone premises — Leyton</x:v>
      </x:c>
      <x:c r="G3509" s="15" t="str">
        <x:v>Unit H, Leyton Logistics Hub, Church Road, Leyton, E10 7JN</x:v>
      </x:c>
      <x:c r="H3509" s="13" t="str">
        <x:v>Current</x:v>
      </x:c>
      <x:c r="I3509" s="14" t="n">
        <x:v>10247</x:v>
      </x:c>
      <x:c r="J3509" s="13" t="str">
        <x:f>IF(AND(ISNUMBER(I3509),I3509&gt;0),IF(I3509&lt;=1000,"1–1,000",IF(I3509&lt;=2500,"1,001–2,500",IF(I3509&lt;=5000,"2,501–5,000",IF(I3509&lt;=10000,"5,001–10,000","10,001–15,000")))),"10,001–15,000")</x:f>
        <x:v>10,001–15,000</x:v>
      </x:c>
      <x:c r="K3509" s="16"/>
      <x:c r="L3509" s="43" t="str">
        <x:f>IF(AND(ISNUMBER(I3509),I3509&gt;0,ISNUMBER(K3509),K3509&gt;0),K3509/I3509,"n.a.")</x:f>
        <x:v>n.a.</x:v>
      </x:c>
      <x:c r="M3509" s="43"/>
      <x:c r="N3509" s="13" t="str">
        <x:v>No</x:v>
      </x:c>
      <x:c r="O3509" s="15" t="str">
        <x:v>Not stated in reviewed card</x:v>
      </x:c>
      <x:c r="P3509" s="15" t="str">
        <x:v>Not stated in reviewed card</x:v>
      </x:c>
      <x:c r="Q3509" s="15" t="str">
        <x:v>Advertised industrial unit. Card provides limited specification.</x:v>
      </x:c>
      <x:c r="R350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09" s="15" t="str">
        <x:v>https://www.rightmove.co.uk/properties/773401288025840#/?channel=COM_LET</x:v>
      </x:c>
      <x:c r="T3509" s="15" t="str"/>
      <x:c r="U3509" s="15" t="str"/>
      <x:c r="V3509" s="15" t="str">
        <x:v>London — Standalone premises — Leyton</x:v>
      </x:c>
      <x:c r="W3509" s="15" t="str">
        <x:v>Individual unit ≤15,000 sq ft</x:v>
      </x:c>
      <x:c r="X3509" s="13" t="n">
        <x:f>IF(N3509="Yes",L3509,0)</x:f>
        <x:v>0</x:v>
      </x:c>
      <x:c r="Y3509" s="14" t="n">
        <x:v>1</x:v>
      </x:c>
      <x:c r="Z3509" s="13" t="str">
        <x:v>Industrial / workshop / storage</x:v>
      </x:c>
    </x:row>
    <x:row r="3510" ht="62" customHeight="1">
      <x:c r="A3510" s="13" t="str">
        <x:v>SE2530</x:v>
      </x:c>
      <x:c r="B3510" s="15" t="str">
        <x:v>London</x:v>
      </x:c>
      <x:c r="C3510" s="15" t="str">
        <x:v>Leyton</x:v>
      </x:c>
      <x:c r="D3510" s="14"/>
      <x:c r="E3510" s="13" t="str">
        <x:v>Town</x:v>
      </x:c>
      <x:c r="F3510" s="15" t="str">
        <x:v>Standalone premises — Leyton</x:v>
      </x:c>
      <x:c r="G3510" s="15" t="str">
        <x:v>Unit K, Leyton Logistics Hub, Church Road, Leyton, E10 7JN</x:v>
      </x:c>
      <x:c r="H3510" s="13" t="str">
        <x:v>Current</x:v>
      </x:c>
      <x:c r="I3510" s="14" t="n">
        <x:v>9784</x:v>
      </x:c>
      <x:c r="J3510" s="13" t="str">
        <x:f>IF(AND(ISNUMBER(I3510),I3510&gt;0),IF(I3510&lt;=1000,"1–1,000",IF(I3510&lt;=2500,"1,001–2,500",IF(I3510&lt;=5000,"2,501–5,000",IF(I3510&lt;=10000,"5,001–10,000","10,001–15,000")))),"5,001–10,000")</x:f>
        <x:v>5,001–10,000</x:v>
      </x:c>
      <x:c r="K3510" s="16"/>
      <x:c r="L3510" s="43" t="str">
        <x:f>IF(AND(ISNUMBER(I3510),I3510&gt;0,ISNUMBER(K3510),K3510&gt;0),K3510/I3510,"n.a.")</x:f>
        <x:v>n.a.</x:v>
      </x:c>
      <x:c r="M3510" s="43"/>
      <x:c r="N3510" s="13" t="str">
        <x:v>No</x:v>
      </x:c>
      <x:c r="O3510" s="15" t="str">
        <x:v>Not stated in reviewed card</x:v>
      </x:c>
      <x:c r="P3510" s="15" t="str">
        <x:v>Not stated in reviewed card</x:v>
      </x:c>
      <x:c r="Q3510" s="15" t="str">
        <x:v>Advertised industrial unit. Card provides limited specification.</x:v>
      </x:c>
      <x:c r="R351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10" s="15" t="str">
        <x:v>https://www.rightmove.co.uk/properties/773401313018977#/?channel=COM_LET</x:v>
      </x:c>
      <x:c r="T3510" s="15" t="str"/>
      <x:c r="U3510" s="15" t="str"/>
      <x:c r="V3510" s="15" t="str">
        <x:v>London — Standalone premises — Leyton</x:v>
      </x:c>
      <x:c r="W3510" s="15" t="str">
        <x:v>Individual unit ≤15,000 sq ft</x:v>
      </x:c>
      <x:c r="X3510" s="13" t="n">
        <x:f>IF(N3510="Yes",L3510,0)</x:f>
        <x:v>0</x:v>
      </x:c>
      <x:c r="Y3510" s="14" t="n">
        <x:v>1</x:v>
      </x:c>
      <x:c r="Z3510" s="13" t="str">
        <x:v>Industrial / workshop / storage</x:v>
      </x:c>
    </x:row>
    <x:row r="3511" ht="62" customHeight="1">
      <x:c r="A3511" s="13" t="str">
        <x:v>SE2531</x:v>
      </x:c>
      <x:c r="B3511" s="15" t="str">
        <x:v>London</x:v>
      </x:c>
      <x:c r="C3511" s="15" t="str">
        <x:v>Leyton</x:v>
      </x:c>
      <x:c r="D3511" s="14"/>
      <x:c r="E3511" s="13" t="str">
        <x:v>Town</x:v>
      </x:c>
      <x:c r="F3511" s="15" t="str">
        <x:v>Standalone premises — Leyton</x:v>
      </x:c>
      <x:c r="G3511" s="15" t="str">
        <x:v>Unit L, Leyton Logistics Hub, Church Road, Leyton, E10 7JN</x:v>
      </x:c>
      <x:c r="H3511" s="13" t="str">
        <x:v>Current</x:v>
      </x:c>
      <x:c r="I3511" s="14" t="n">
        <x:v>12835</x:v>
      </x:c>
      <x:c r="J3511" s="13" t="str">
        <x:f>IF(AND(ISNUMBER(I3511),I3511&gt;0),IF(I3511&lt;=1000,"1–1,000",IF(I3511&lt;=2500,"1,001–2,500",IF(I3511&lt;=5000,"2,501–5,000",IF(I3511&lt;=10000,"5,001–10,000","10,001–15,000")))),"10,001–15,000")</x:f>
        <x:v>10,001–15,000</x:v>
      </x:c>
      <x:c r="K3511" s="16"/>
      <x:c r="L3511" s="43" t="str">
        <x:f>IF(AND(ISNUMBER(I3511),I3511&gt;0,ISNUMBER(K3511),K3511&gt;0),K3511/I3511,"n.a.")</x:f>
        <x:v>n.a.</x:v>
      </x:c>
      <x:c r="M3511" s="43"/>
      <x:c r="N3511" s="13" t="str">
        <x:v>No</x:v>
      </x:c>
      <x:c r="O3511" s="15" t="str">
        <x:v>Not stated in reviewed card</x:v>
      </x:c>
      <x:c r="P3511" s="15" t="str">
        <x:v>Not stated in reviewed card</x:v>
      </x:c>
      <x:c r="Q3511" s="15" t="str">
        <x:v>Advertised industrial unit. Card provides limited specification.</x:v>
      </x:c>
      <x:c r="R351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11" s="15" t="str">
        <x:v>https://www.rightmove.co.uk/properties/773401317312944#/?channel=COM_LET</x:v>
      </x:c>
      <x:c r="T3511" s="15" t="str"/>
      <x:c r="U3511" s="15" t="str"/>
      <x:c r="V3511" s="15" t="str">
        <x:v>London — Standalone premises — Leyton</x:v>
      </x:c>
      <x:c r="W3511" s="15" t="str">
        <x:v>Individual unit ≤15,000 sq ft</x:v>
      </x:c>
      <x:c r="X3511" s="13" t="n">
        <x:f>IF(N3511="Yes",L3511,0)</x:f>
        <x:v>0</x:v>
      </x:c>
      <x:c r="Y3511" s="14" t="n">
        <x:v>1</x:v>
      </x:c>
      <x:c r="Z3511" s="13" t="str">
        <x:v>Industrial / workshop / storage</x:v>
      </x:c>
    </x:row>
    <x:row r="3512" ht="75" customHeight="1">
      <x:c r="A3512" s="13" t="str">
        <x:v>SE2532</x:v>
      </x:c>
      <x:c r="B3512" s="15" t="str">
        <x:v>London</x:v>
      </x:c>
      <x:c r="C3512" s="15" t="str">
        <x:v>Leytonstone</x:v>
      </x:c>
      <x:c r="D3512" s="14"/>
      <x:c r="E3512" s="13" t="str">
        <x:v>Town</x:v>
      </x:c>
      <x:c r="F3512" s="15" t="str">
        <x:v>Standalone premises — Leytonstone</x:v>
      </x:c>
      <x:c r="G3512" s="15" t="str">
        <x:v>218 Grove Green Road, London, E11 4AJ</x:v>
      </x:c>
      <x:c r="H3512" s="13" t="str">
        <x:v>Current</x:v>
      </x:c>
      <x:c r="I3512" s="14" t="n">
        <x:v>770</x:v>
      </x:c>
      <x:c r="J3512" s="13" t="str">
        <x:f>IF(AND(ISNUMBER(I3512),I3512&gt;0),IF(I3512&lt;=1000,"1–1,000",IF(I3512&lt;=2500,"1,001–2,500",IF(I3512&lt;=5000,"2,501–5,000",IF(I3512&lt;=10000,"5,001–10,000","10,001–15,000")))),"1–1,000")</x:f>
        <x:v>1–1,000</x:v>
      </x:c>
      <x:c r="K3512" s="16" t="n">
        <x:v>11520</x:v>
      </x:c>
      <x:c r="L3512" s="43" t="n">
        <x:f>IF(AND(ISNUMBER(I3512),I3512&gt;0,ISNUMBER(K3512),K3512&gt;0),K3512/I3512,"n.a.")</x:f>
        <x:v>14.96103896103896</x:v>
      </x:c>
      <x:c r="M3512" s="43"/>
      <x:c r="N3512" s="13" t="str">
        <x:v>Yes</x:v>
      </x:c>
      <x:c r="O3512" s="15" t="str">
        <x:v>Not stated in reviewed card</x:v>
      </x:c>
      <x:c r="P3512" s="15" t="str">
        <x:v>Not stated in reviewed card</x:v>
      </x:c>
      <x:c r="Q3512" s="15" t="str">
        <x:v>Advertised commercial storage/workshop premises with refurbished specification.</x:v>
      </x:c>
      <x:c r="R351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2" s="15" t="str">
        <x:v>https://www.zoopla.co.uk/to-rent/commercial/details/74394889/</x:v>
      </x:c>
      <x:c r="T3512" s="15" t="str">
        <x:v>https://www.rightmove.co.uk/properties/777656002658913#/?channel=COM_LET</x:v>
      </x:c>
      <x:c r="U3512" s="15" t="str"/>
      <x:c r="V3512" s="15" t="str">
        <x:v>London — Standalone premises — Leytonstone</x:v>
      </x:c>
      <x:c r="W3512" s="15" t="str">
        <x:v>Individual unit ≤15,000 sq ft</x:v>
      </x:c>
      <x:c r="X3512" s="13" t="n">
        <x:f>IF(N3512="Yes",L3512,0)</x:f>
        <x:v>14.96103896103896</x:v>
      </x:c>
      <x:c r="Y3512" s="14" t="n">
        <x:v>1</x:v>
      </x:c>
      <x:c r="Z3512" s="13" t="str">
        <x:v>Industrial / workshop / storage</x:v>
      </x:c>
    </x:row>
    <x:row r="3513" ht="62" customHeight="1">
      <x:c r="A3513" s="13" t="str">
        <x:v>SE2533</x:v>
      </x:c>
      <x:c r="B3513" s="15" t="str">
        <x:v>London</x:v>
      </x:c>
      <x:c r="C3513" s="15" t="str">
        <x:v>Leytonstone</x:v>
      </x:c>
      <x:c r="D3513" s="14"/>
      <x:c r="E3513" s="13" t="str">
        <x:v>Town</x:v>
      </x:c>
      <x:c r="F3513" s="15" t="str">
        <x:v>Standalone premises — Leytonstone</x:v>
      </x:c>
      <x:c r="G3513" s="15" t="str">
        <x:v>Napier Road, Leytonstone E11</x:v>
      </x:c>
      <x:c r="H3513" s="13" t="str">
        <x:v>Current</x:v>
      </x:c>
      <x:c r="I3513" s="14" t="n">
        <x:v>129</x:v>
      </x:c>
      <x:c r="J3513" s="13" t="str">
        <x:f>IF(AND(ISNUMBER(I3513),I3513&gt;0),IF(I3513&lt;=1000,"1–1,000",IF(I3513&lt;=2500,"1,001–2,500",IF(I3513&lt;=5000,"2,501–5,000",IF(I3513&lt;=10000,"5,001–10,000","10,001–15,000")))),"1–1,000")</x:f>
        <x:v>1–1,000</x:v>
      </x:c>
      <x:c r="K3513" s="16" t="n">
        <x:v>8400</x:v>
      </x:c>
      <x:c r="L3513" s="43" t="n">
        <x:f>IF(AND(ISNUMBER(I3513),I3513&gt;0,ISNUMBER(K3513),K3513&gt;0),K3513/I3513,"n.a.")</x:f>
        <x:v>65.11627906976744</x:v>
      </x:c>
      <x:c r="M3513" s="43"/>
      <x:c r="N3513" s="13" t="str">
        <x:v>Yes</x:v>
      </x:c>
      <x:c r="O3513" s="15" t="str">
        <x:v>Not stated in reviewed card</x:v>
      </x:c>
      <x:c r="P3513" s="15" t="str">
        <x:v>Not stated in reviewed card</x:v>
      </x:c>
      <x:c r="Q3513" s="15" t="str">
        <x:v>Advertised commercial storage/workshop premises with warehouse space, workshop space, secure/gated access.</x:v>
      </x:c>
      <x:c r="R351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3" s="15" t="str">
        <x:v>https://www.zoopla.co.uk/to-rent/commercial/details/73363882/</x:v>
      </x:c>
      <x:c r="T3513" s="15" t="str"/>
      <x:c r="U3513" s="15" t="str"/>
      <x:c r="V3513" s="15" t="str">
        <x:v>London — Standalone premises — Leytonstone</x:v>
      </x:c>
      <x:c r="W3513" s="15" t="str">
        <x:v>Individual unit ≤15,000 sq ft</x:v>
      </x:c>
      <x:c r="X3513" s="13" t="n">
        <x:f>IF(N3513="Yes",L3513,0)</x:f>
        <x:v>65.11627906976744</x:v>
      </x:c>
      <x:c r="Y3513" s="14" t="n">
        <x:v>1</x:v>
      </x:c>
      <x:c r="Z3513" s="13" t="str">
        <x:v>Industrial / workshop / storage</x:v>
      </x:c>
    </x:row>
    <x:row r="3514" ht="75" customHeight="1">
      <x:c r="A3514" s="13" t="str">
        <x:v>SE2534</x:v>
      </x:c>
      <x:c r="B3514" s="15" t="str">
        <x:v>London</x:v>
      </x:c>
      <x:c r="C3514" s="15" t="str">
        <x:v>Limehouse</x:v>
      </x:c>
      <x:c r="D3514" s="14"/>
      <x:c r="E3514" s="13" t="str">
        <x:v>Town</x:v>
      </x:c>
      <x:c r="F3514" s="15" t="str">
        <x:v>Standalone premises — Limehouse</x:v>
      </x:c>
      <x:c r="G3514" s="15" t="str">
        <x:v>440 Baythorne Street, London, E3 4AT</x:v>
      </x:c>
      <x:c r="H3514" s="13" t="str">
        <x:v>Current</x:v>
      </x:c>
      <x:c r="I3514" s="14" t="n">
        <x:v>1170</x:v>
      </x:c>
      <x:c r="J3514" s="13" t="str">
        <x:f>IF(AND(ISNUMBER(I3514),I3514&gt;0),IF(I3514&lt;=1000,"1–1,000",IF(I3514&lt;=2500,"1,001–2,500",IF(I3514&lt;=5000,"2,501–5,000",IF(I3514&lt;=10000,"5,001–10,000","10,001–15,000")))),"1,001–2,500")</x:f>
        <x:v>1,001–2,500</x:v>
      </x:c>
      <x:c r="K3514" s="16" t="n">
        <x:v>17040</x:v>
      </x:c>
      <x:c r="L3514" s="43" t="n">
        <x:f>IF(AND(ISNUMBER(I3514),I3514&gt;0,ISNUMBER(K3514),K3514&gt;0),K3514/I3514,"n.a.")</x:f>
        <x:v>14.564102564102564</x:v>
      </x:c>
      <x:c r="M3514" s="43"/>
      <x:c r="N3514" s="13" t="str">
        <x:v>Yes</x:v>
      </x:c>
      <x:c r="O3514" s="15" t="str">
        <x:v>Not stated in reviewed card</x:v>
      </x:c>
      <x:c r="P3514" s="15" t="str">
        <x:v>Not stated in reviewed card</x:v>
      </x:c>
      <x:c r="Q3514" s="15" t="str">
        <x:v>Advertised commercial storage/workshop premises with refurbished specification.</x:v>
      </x:c>
      <x:c r="R3514"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4" s="15" t="str">
        <x:v>https://www.zoopla.co.uk/to-rent/commercial/details/73774009/</x:v>
      </x:c>
      <x:c r="T3514" s="15" t="str">
        <x:v>https://www.zoopla.co.uk/to-rent/commercial/details/73774010/</x:v>
      </x:c>
      <x:c r="U3514" s="15" t="str">
        <x:v>https://www.rightmove.co.uk/properties/764568952042753#/?channel=COM_LET</x:v>
      </x:c>
      <x:c r="V3514" s="15" t="str">
        <x:v>London — Standalone premises — Limehouse</x:v>
      </x:c>
      <x:c r="W3514" s="15" t="str">
        <x:v>Individual unit ≤15,000 sq ft</x:v>
      </x:c>
      <x:c r="X3514" s="13" t="n">
        <x:f>IF(N3514="Yes",L3514,0)</x:f>
        <x:v>14.564102564102564</x:v>
      </x:c>
      <x:c r="Y3514" s="14" t="n">
        <x:v>1</x:v>
      </x:c>
      <x:c r="Z3514" s="13" t="str">
        <x:v>Industrial / workshop / storage</x:v>
      </x:c>
    </x:row>
    <x:row r="3515" ht="75" customHeight="1">
      <x:c r="A3515" s="13" t="str">
        <x:v>SE2535</x:v>
      </x:c>
      <x:c r="B3515" s="15" t="str">
        <x:v>London</x:v>
      </x:c>
      <x:c r="C3515" s="15" t="str">
        <x:v>London (B7)</x:v>
      </x:c>
      <x:c r="D3515" s="14"/>
      <x:c r="E3515" s="13" t="str">
        <x:v>Town</x:v>
      </x:c>
      <x:c r="F3515" s="15" t="str">
        <x:v>Standalone premises — London (B7)</x:v>
      </x:c>
      <x:c r="G3515" s="15" t="str">
        <x:v>Unit 4, Metro Triangle, Mount Street, Nechells, Birmingham, B7 5QT</x:v>
      </x:c>
      <x:c r="H3515" s="13" t="str">
        <x:v>Current</x:v>
      </x:c>
      <x:c r="I3515" s="14" t="n">
        <x:v>2503</x:v>
      </x:c>
      <x:c r="J3515" s="13" t="str">
        <x:f>IF(AND(ISNUMBER(I3515),I3515&gt;0),IF(I3515&lt;=1000,"1–1,000",IF(I3515&lt;=2500,"1,001–2,500",IF(I3515&lt;=5000,"2,501–5,000",IF(I3515&lt;=10000,"5,001–10,000","10,001–15,000")))),"2,501–5,000")</x:f>
        <x:v>2,501–5,000</x:v>
      </x:c>
      <x:c r="K3515" s="16" t="n">
        <x:v>27504</x:v>
      </x:c>
      <x:c r="L3515" s="43" t="n">
        <x:f>IF(AND(ISNUMBER(I3515),I3515&gt;0,ISNUMBER(K3515),K3515&gt;0),K3515/I3515,"n.a.")</x:f>
        <x:v>10.98841390331602</x:v>
      </x:c>
      <x:c r="M3515" s="43"/>
      <x:c r="N3515" s="13" t="str">
        <x:v>Yes</x:v>
      </x:c>
      <x:c r="O3515" s="15" t="str">
        <x:v>Not stated in reviewed card</x:v>
      </x:c>
      <x:c r="P3515" s="15" t="str">
        <x:v>Not stated in reviewed card</x:v>
      </x:c>
      <x:c r="Q3515" s="15" t="str">
        <x:v>Advertised industrial unit with refurbished specification.</x:v>
      </x:c>
      <x:c r="R351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5" s="15" t="str">
        <x:v>https://www.zoopla.co.uk/to-rent/commercial/details/74430912/</x:v>
      </x:c>
      <x:c r="T3515" s="15" t="str">
        <x:v>https://www.rightmove.co.uk/properties/778497876836721#/?channel=COM_LET</x:v>
      </x:c>
      <x:c r="U3515" s="15" t="str"/>
      <x:c r="V3515" s="15" t="str">
        <x:v>London — Standalone premises — London (B7)</x:v>
      </x:c>
      <x:c r="W3515" s="15" t="str">
        <x:v>Individual unit ≤15,000 sq ft</x:v>
      </x:c>
      <x:c r="X3515" s="13" t="n">
        <x:f>IF(N3515="Yes",L3515,0)</x:f>
        <x:v>10.98841390331602</x:v>
      </x:c>
      <x:c r="Y3515" s="14" t="n">
        <x:v>1</x:v>
      </x:c>
      <x:c r="Z3515" s="13" t="str">
        <x:v>Industrial / workshop / storage</x:v>
      </x:c>
    </x:row>
    <x:row r="3516" ht="62" customHeight="1">
      <x:c r="A3516" s="13" t="str">
        <x:v>SE2536</x:v>
      </x:c>
      <x:c r="B3516" s="15" t="str">
        <x:v>London</x:v>
      </x:c>
      <x:c r="C3516" s="15" t="str">
        <x:v>London (BR6)</x:v>
      </x:c>
      <x:c r="D3516" s="14"/>
      <x:c r="E3516" s="13" t="str">
        <x:v>Town</x:v>
      </x:c>
      <x:c r="F3516" s="15" t="str">
        <x:v>Standalone premises — London (BR6)</x:v>
      </x:c>
      <x:c r="G3516" s="15" t="str">
        <x:v>Unit 1, 15 Worlds End Lane, Green Street Green BR6</x:v>
      </x:c>
      <x:c r="H3516" s="13" t="str">
        <x:v>Current</x:v>
      </x:c>
      <x:c r="I3516" s="14" t="n">
        <x:v>360</x:v>
      </x:c>
      <x:c r="J3516" s="13" t="str">
        <x:f>IF(AND(ISNUMBER(I3516),I3516&gt;0),IF(I3516&lt;=1000,"1–1,000",IF(I3516&lt;=2500,"1,001–2,500",IF(I3516&lt;=5000,"2,501–5,000",IF(I3516&lt;=10000,"5,001–10,000","10,001–15,000")))),"1–1,000")</x:f>
        <x:v>1–1,000</x:v>
      </x:c>
      <x:c r="K3516" s="16" t="n">
        <x:v>5004</x:v>
      </x:c>
      <x:c r="L3516" s="43" t="n">
        <x:f>IF(AND(ISNUMBER(I3516),I3516&gt;0,ISNUMBER(K3516),K3516&gt;0),K3516/I3516,"n.a.")</x:f>
        <x:v>13.9</x:v>
      </x:c>
      <x:c r="M3516" s="43"/>
      <x:c r="N3516" s="13" t="str">
        <x:v>Yes</x:v>
      </x:c>
      <x:c r="O3516" s="15" t="str">
        <x:v>Not stated in reviewed card</x:v>
      </x:c>
      <x:c r="P3516" s="15" t="str">
        <x:v>Not stated in reviewed card</x:v>
      </x:c>
      <x:c r="Q3516" s="15" t="str">
        <x:v>Advertised industrial unit with workshop space, parking.</x:v>
      </x:c>
      <x:c r="R351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6" s="15" t="str">
        <x:v>https://www.zoopla.co.uk/to-rent/commercial/details/68844221/</x:v>
      </x:c>
      <x:c r="T3516" s="15" t="str"/>
      <x:c r="U3516" s="15" t="str"/>
      <x:c r="V3516" s="15" t="str">
        <x:v>London — Standalone premises — London (BR6)</x:v>
      </x:c>
      <x:c r="W3516" s="15" t="str">
        <x:v>Individual unit ≤15,000 sq ft</x:v>
      </x:c>
      <x:c r="X3516" s="13" t="n">
        <x:f>IF(N3516="Yes",L3516,0)</x:f>
        <x:v>13.9</x:v>
      </x:c>
      <x:c r="Y3516" s="14" t="n">
        <x:v>1</x:v>
      </x:c>
      <x:c r="Z3516" s="13" t="str">
        <x:v>Industrial / workshop / storage</x:v>
      </x:c>
    </x:row>
    <x:row r="3517" ht="62" customHeight="1">
      <x:c r="A3517" s="13" t="str">
        <x:v>SE2537</x:v>
      </x:c>
      <x:c r="B3517" s="15" t="str">
        <x:v>London</x:v>
      </x:c>
      <x:c r="C3517" s="15" t="str">
        <x:v>London (BR6)</x:v>
      </x:c>
      <x:c r="D3517" s="14"/>
      <x:c r="E3517" s="13" t="str">
        <x:v>Town</x:v>
      </x:c>
      <x:c r="F3517" s="15" t="str">
        <x:v>Standalone premises — London (BR6)</x:v>
      </x:c>
      <x:c r="G3517" s="15" t="str">
        <x:v>Unit 3, 15 Worlds End Lane, Green Street Green BR6</x:v>
      </x:c>
      <x:c r="H3517" s="13" t="str">
        <x:v>Current</x:v>
      </x:c>
      <x:c r="I3517" s="14" t="n">
        <x:v>986</x:v>
      </x:c>
      <x:c r="J3517" s="13" t="str">
        <x:f>IF(AND(ISNUMBER(I3517),I3517&gt;0),IF(I3517&lt;=1000,"1–1,000",IF(I3517&lt;=2500,"1,001–2,500",IF(I3517&lt;=5000,"2,501–5,000",IF(I3517&lt;=10000,"5,001–10,000","10,001–15,000")))),"1–1,000")</x:f>
        <x:v>1–1,000</x:v>
      </x:c>
      <x:c r="K3517" s="16" t="n">
        <x:v>13848</x:v>
      </x:c>
      <x:c r="L3517" s="43" t="n">
        <x:f>IF(AND(ISNUMBER(I3517),I3517&gt;0,ISNUMBER(K3517),K3517&gt;0),K3517/I3517,"n.a.")</x:f>
        <x:v>14.044624746450305</x:v>
      </x:c>
      <x:c r="M3517" s="43"/>
      <x:c r="N3517" s="13" t="str">
        <x:v>Yes</x:v>
      </x:c>
      <x:c r="O3517" s="15" t="str">
        <x:v>Not stated in reviewed card</x:v>
      </x:c>
      <x:c r="P3517" s="15" t="str">
        <x:v>Not stated in reviewed card</x:v>
      </x:c>
      <x:c r="Q3517" s="15" t="str">
        <x:v>Advertised industrial unit with workshop space, parking.</x:v>
      </x:c>
      <x:c r="R351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7" s="15" t="str">
        <x:v>https://www.zoopla.co.uk/to-rent/commercial/details/68844260/</x:v>
      </x:c>
      <x:c r="T3517" s="15" t="str"/>
      <x:c r="U3517" s="15" t="str"/>
      <x:c r="V3517" s="15" t="str">
        <x:v>London — Standalone premises — London (BR6)</x:v>
      </x:c>
      <x:c r="W3517" s="15" t="str">
        <x:v>Individual unit ≤15,000 sq ft</x:v>
      </x:c>
      <x:c r="X3517" s="13" t="n">
        <x:f>IF(N3517="Yes",L3517,0)</x:f>
        <x:v>14.044624746450305</x:v>
      </x:c>
      <x:c r="Y3517" s="14" t="n">
        <x:v>1</x:v>
      </x:c>
      <x:c r="Z3517" s="13" t="str">
        <x:v>Industrial / workshop / storage</x:v>
      </x:c>
    </x:row>
    <x:row r="3518" ht="62" customHeight="1">
      <x:c r="A3518" s="13" t="str">
        <x:v>SE2538</x:v>
      </x:c>
      <x:c r="B3518" s="15" t="str">
        <x:v>London</x:v>
      </x:c>
      <x:c r="C3518" s="15" t="str">
        <x:v>London (BR6)</x:v>
      </x:c>
      <x:c r="D3518" s="14"/>
      <x:c r="E3518" s="13" t="str">
        <x:v>Town</x:v>
      </x:c>
      <x:c r="F3518" s="15" t="str">
        <x:v>Standalone premises — London (BR6)</x:v>
      </x:c>
      <x:c r="G3518" s="15" t="str">
        <x:v>Unit 4, 15 Worlds End Lane, Green Street Green BR6</x:v>
      </x:c>
      <x:c r="H3518" s="13" t="str">
        <x:v>Current</x:v>
      </x:c>
      <x:c r="I3518" s="14" t="n">
        <x:v>409</x:v>
      </x:c>
      <x:c r="J3518" s="13" t="str">
        <x:f>IF(AND(ISNUMBER(I3518),I3518&gt;0),IF(I3518&lt;=1000,"1–1,000",IF(I3518&lt;=2500,"1,001–2,500",IF(I3518&lt;=5000,"2,501–5,000",IF(I3518&lt;=10000,"5,001–10,000","10,001–15,000")))),"1–1,000")</x:f>
        <x:v>1–1,000</x:v>
      </x:c>
      <x:c r="K3518" s="16" t="n">
        <x:v>6000</x:v>
      </x:c>
      <x:c r="L3518" s="43" t="n">
        <x:f>IF(AND(ISNUMBER(I3518),I3518&gt;0,ISNUMBER(K3518),K3518&gt;0),K3518/I3518,"n.a.")</x:f>
        <x:v>14.669926650366747</x:v>
      </x:c>
      <x:c r="M3518" s="43"/>
      <x:c r="N3518" s="13" t="str">
        <x:v>Yes</x:v>
      </x:c>
      <x:c r="O3518" s="15" t="str">
        <x:v>Not stated in reviewed card</x:v>
      </x:c>
      <x:c r="P3518" s="15" t="str">
        <x:v>Not stated in reviewed card</x:v>
      </x:c>
      <x:c r="Q3518" s="15" t="str">
        <x:v>Advertised industrial unit with workshop space, parking.</x:v>
      </x:c>
      <x:c r="R351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8" s="15" t="str">
        <x:v>https://www.zoopla.co.uk/to-rent/commercial/details/68844193/</x:v>
      </x:c>
      <x:c r="T3518" s="15" t="str"/>
      <x:c r="U3518" s="15" t="str"/>
      <x:c r="V3518" s="15" t="str">
        <x:v>London — Standalone premises — London (BR6)</x:v>
      </x:c>
      <x:c r="W3518" s="15" t="str">
        <x:v>Individual unit ≤15,000 sq ft</x:v>
      </x:c>
      <x:c r="X3518" s="13" t="n">
        <x:f>IF(N3518="Yes",L3518,0)</x:f>
        <x:v>14.669926650366747</x:v>
      </x:c>
      <x:c r="Y3518" s="14" t="n">
        <x:v>1</x:v>
      </x:c>
      <x:c r="Z3518" s="13" t="str">
        <x:v>Industrial / workshop / storage</x:v>
      </x:c>
    </x:row>
    <x:row r="3519" ht="62" customHeight="1">
      <x:c r="A3519" s="13" t="str">
        <x:v>SE2539</x:v>
      </x:c>
      <x:c r="B3519" s="15" t="str">
        <x:v>London</x:v>
      </x:c>
      <x:c r="C3519" s="15" t="str">
        <x:v>London (BR6)</x:v>
      </x:c>
      <x:c r="D3519" s="14"/>
      <x:c r="E3519" s="13" t="str">
        <x:v>Town</x:v>
      </x:c>
      <x:c r="F3519" s="15" t="str">
        <x:v>Standalone premises — London (BR6)</x:v>
      </x:c>
      <x:c r="G3519" s="15" t="str">
        <x:v>Unit 6, 15 Worlds End Lane, Green Street Green BR6</x:v>
      </x:c>
      <x:c r="H3519" s="13" t="str">
        <x:v>Current</x:v>
      </x:c>
      <x:c r="I3519" s="14" t="n">
        <x:v>785</x:v>
      </x:c>
      <x:c r="J3519" s="13" t="str">
        <x:f>IF(AND(ISNUMBER(I3519),I3519&gt;0),IF(I3519&lt;=1000,"1–1,000",IF(I3519&lt;=2500,"1,001–2,500",IF(I3519&lt;=5000,"2,501–5,000",IF(I3519&lt;=10000,"5,001–10,000","10,001–15,000")))),"1–1,000")</x:f>
        <x:v>1–1,000</x:v>
      </x:c>
      <x:c r="K3519" s="16" t="n">
        <x:v>9852</x:v>
      </x:c>
      <x:c r="L3519" s="43" t="n">
        <x:f>IF(AND(ISNUMBER(I3519),I3519&gt;0,ISNUMBER(K3519),K3519&gt;0),K3519/I3519,"n.a.")</x:f>
        <x:v>12.55031847133758</x:v>
      </x:c>
      <x:c r="M3519" s="43"/>
      <x:c r="N3519" s="13" t="str">
        <x:v>Yes</x:v>
      </x:c>
      <x:c r="O3519" s="15" t="str">
        <x:v>Not stated in reviewed card</x:v>
      </x:c>
      <x:c r="P3519" s="15" t="str">
        <x:v>Not stated in reviewed card</x:v>
      </x:c>
      <x:c r="Q3519" s="15" t="str">
        <x:v>Advertised industrial unit with workshop space, parking.</x:v>
      </x:c>
      <x:c r="R351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19" s="15" t="str">
        <x:v>https://www.zoopla.co.uk/to-rent/commercial/details/68844091/</x:v>
      </x:c>
      <x:c r="T3519" s="15" t="str"/>
      <x:c r="U3519" s="15" t="str"/>
      <x:c r="V3519" s="15" t="str">
        <x:v>London — Standalone premises — London (BR6)</x:v>
      </x:c>
      <x:c r="W3519" s="15" t="str">
        <x:v>Individual unit ≤15,000 sq ft</x:v>
      </x:c>
      <x:c r="X3519" s="13" t="n">
        <x:f>IF(N3519="Yes",L3519,0)</x:f>
        <x:v>12.55031847133758</x:v>
      </x:c>
      <x:c r="Y3519" s="14" t="n">
        <x:v>1</x:v>
      </x:c>
      <x:c r="Z3519" s="13" t="str">
        <x:v>Industrial / workshop / storage</x:v>
      </x:c>
    </x:row>
    <x:row r="3520" ht="62" customHeight="1">
      <x:c r="A3520" s="13" t="str">
        <x:v>SE2540</x:v>
      </x:c>
      <x:c r="B3520" s="15" t="str">
        <x:v>London</x:v>
      </x:c>
      <x:c r="C3520" s="15" t="str">
        <x:v>London (E1)</x:v>
      </x:c>
      <x:c r="D3520" s="14"/>
      <x:c r="E3520" s="13" t="str">
        <x:v>Town</x:v>
      </x:c>
      <x:c r="F3520" s="15" t="str">
        <x:v>Standalone premises — London (E1)</x:v>
      </x:c>
      <x:c r="G3520" s="15" t="str">
        <x:v>191 Bancroft Road, London, E1 4ET</x:v>
      </x:c>
      <x:c r="H3520" s="13" t="str">
        <x:v>Current</x:v>
      </x:c>
      <x:c r="I3520" s="14" t="n">
        <x:v>2600</x:v>
      </x:c>
      <x:c r="J3520" s="13" t="str">
        <x:f>IF(AND(ISNUMBER(I3520),I3520&gt;0),IF(I3520&lt;=1000,"1–1,000",IF(I3520&lt;=2500,"1,001–2,500",IF(I3520&lt;=5000,"2,501–5,000",IF(I3520&lt;=10000,"5,001–10,000","10,001–15,000")))),"2,501–5,000")</x:f>
        <x:v>2,501–5,000</x:v>
      </x:c>
      <x:c r="K3520" s="16" t="n">
        <x:v>38520</x:v>
      </x:c>
      <x:c r="L3520" s="43" t="n">
        <x:f>IF(AND(ISNUMBER(I3520),I3520&gt;0,ISNUMBER(K3520),K3520&gt;0),K3520/I3520,"n.a.")</x:f>
        <x:v>14.815384615384616</x:v>
      </x:c>
      <x:c r="M3520" s="43"/>
      <x:c r="N3520" s="13" t="str">
        <x:v>Yes</x:v>
      </x:c>
      <x:c r="O3520" s="15" t="str">
        <x:v>Not stated in reviewed card</x:v>
      </x:c>
      <x:c r="P3520" s="15" t="str">
        <x:v>Not stated in reviewed card</x:v>
      </x:c>
      <x:c r="Q3520" s="15" t="str">
        <x:v>Advertised industrial unit with refurbished specification.</x:v>
      </x:c>
      <x:c r="R35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0" s="15" t="str">
        <x:v>https://www.rightmove.co.uk/properties/714417828976817#/?channel=COM_LET</x:v>
      </x:c>
      <x:c r="T3520" s="15" t="str"/>
      <x:c r="U3520" s="15" t="str"/>
      <x:c r="V3520" s="15" t="str">
        <x:v>London — Standalone premises — London (E1)</x:v>
      </x:c>
      <x:c r="W3520" s="15" t="str">
        <x:v>Individual unit ≤15,000 sq ft</x:v>
      </x:c>
      <x:c r="X3520" s="13" t="n">
        <x:f>IF(N3520="Yes",L3520,0)</x:f>
        <x:v>14.815384615384616</x:v>
      </x:c>
      <x:c r="Y3520" s="14" t="n">
        <x:v>1</x:v>
      </x:c>
      <x:c r="Z3520" s="13" t="str">
        <x:v>Industrial / workshop / storage</x:v>
      </x:c>
    </x:row>
    <x:row r="3521" ht="88" customHeight="1">
      <x:c r="A3521" s="13" t="str">
        <x:v>SE2541</x:v>
      </x:c>
      <x:c r="B3521" s="15" t="str">
        <x:v>London</x:v>
      </x:c>
      <x:c r="C3521" s="15" t="str">
        <x:v>London (E1)</x:v>
      </x:c>
      <x:c r="D3521" s="14"/>
      <x:c r="E3521" s="13" t="str">
        <x:v>Town</x:v>
      </x:c>
      <x:c r="F3521" s="15" t="str">
        <x:v>Standalone premises — London (E1)</x:v>
      </x:c>
      <x:c r="G3521" s="15" t="str">
        <x:v>9-13 Osborn Street, Aldgate, London, E1 6TD</x:v>
      </x:c>
      <x:c r="H3521" s="13" t="str">
        <x:v>Current</x:v>
      </x:c>
      <x:c r="I3521" s="14" t="n">
        <x:v>4391</x:v>
      </x:c>
      <x:c r="J3521" s="13" t="str">
        <x:f>IF(AND(ISNUMBER(I3521),I3521&gt;0),IF(I3521&lt;=1000,"1–1,000",IF(I3521&lt;=2500,"1,001–2,500",IF(I3521&lt;=5000,"2,501–5,000",IF(I3521&lt;=10000,"5,001–10,000","10,001–15,000")))),"2,501–5,000")</x:f>
        <x:v>2,501–5,000</x:v>
      </x:c>
      <x:c r="K3521" s="16" t="n">
        <x:v>131736</x:v>
      </x:c>
      <x:c r="L3521" s="43" t="n">
        <x:f>IF(AND(ISNUMBER(I3521),I3521&gt;0,ISNUMBER(K3521),K3521&gt;0),K3521/I3521,"n.a.")</x:f>
        <x:v>30.001366431336827</x:v>
      </x:c>
      <x:c r="M3521" s="43"/>
      <x:c r="N3521" s="13" t="str">
        <x:v>Yes</x:v>
      </x:c>
      <x:c r="O3521" s="15" t="str">
        <x:v>Not stated in reviewed card</x:v>
      </x:c>
      <x:c r="P3521" s="15" t="str">
        <x:v>Not stated in reviewed card</x:v>
      </x:c>
      <x:c r="Q3521" s="15" t="str">
        <x:v>Advertised industrial unit. Card provides limited specification.</x:v>
      </x:c>
      <x:c r="R352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21" s="15" t="str">
        <x:v>https://www.zoopla.co.uk/to-rent/commercial/details/74453378/</x:v>
      </x:c>
      <x:c r="T3521" s="15" t="str">
        <x:v>https://www.rightmove.co.uk/properties/778846276792433#/?channel=COM_LET</x:v>
      </x:c>
      <x:c r="U3521" s="15" t="str"/>
      <x:c r="V3521" s="15" t="str">
        <x:v>London — Standalone premises — London (E1)</x:v>
      </x:c>
      <x:c r="W3521" s="15" t="str">
        <x:v>Individual unit ≤15,000 sq ft</x:v>
      </x:c>
      <x:c r="X3521" s="13" t="n">
        <x:f>IF(N3521="Yes",L3521,0)</x:f>
        <x:v>30.001366431336827</x:v>
      </x:c>
      <x:c r="Y3521" s="14" t="n">
        <x:v>1</x:v>
      </x:c>
      <x:c r="Z3521" s="13" t="str">
        <x:v>Industrial / workshop / storage</x:v>
      </x:c>
    </x:row>
    <x:row r="3522" ht="75" customHeight="1">
      <x:c r="A3522" s="13" t="str">
        <x:v>SE2542</x:v>
      </x:c>
      <x:c r="B3522" s="15" t="str">
        <x:v>London</x:v>
      </x:c>
      <x:c r="C3522" s="15" t="str">
        <x:v>London (E1)</x:v>
      </x:c>
      <x:c r="D3522" s="14"/>
      <x:c r="E3522" s="13" t="str">
        <x:v>Town</x:v>
      </x:c>
      <x:c r="F3522" s="15" t="str">
        <x:v>Standalone premises — London (E1)</x:v>
      </x:c>
      <x:c r="G3522" s="15" t="str">
        <x:v>The Arches - 120 Leman Street, Aldgate, London, E1 8EU</x:v>
      </x:c>
      <x:c r="H3522" s="13" t="str">
        <x:v>Current</x:v>
      </x:c>
      <x:c r="I3522" s="14" t="n">
        <x:v>3051</x:v>
      </x:c>
      <x:c r="J3522" s="13" t="str">
        <x:f>IF(AND(ISNUMBER(I3522),I3522&gt;0),IF(I3522&lt;=1000,"1–1,000",IF(I3522&lt;=2500,"1,001–2,500",IF(I3522&lt;=5000,"2,501–5,000",IF(I3522&lt;=10000,"5,001–10,000","10,001–15,000")))),"2,501–5,000")</x:f>
        <x:v>2,501–5,000</x:v>
      </x:c>
      <x:c r="K3522" s="16" t="n">
        <x:v>76272</x:v>
      </x:c>
      <x:c r="L3522" s="43" t="n">
        <x:f>IF(AND(ISNUMBER(I3522),I3522&gt;0,ISNUMBER(K3522),K3522&gt;0),K3522/I3522,"n.a.")</x:f>
        <x:v>24.999016715830876</x:v>
      </x:c>
      <x:c r="M3522" s="43"/>
      <x:c r="N3522" s="13" t="str">
        <x:v>Yes</x:v>
      </x:c>
      <x:c r="O3522" s="15" t="str">
        <x:v>Not stated in reviewed card</x:v>
      </x:c>
      <x:c r="P3522" s="15" t="str">
        <x:v>Not stated in reviewed card</x:v>
      </x:c>
      <x:c r="Q3522" s="15" t="str">
        <x:v>Advertised industrial unit with refurbished specification.</x:v>
      </x:c>
      <x:c r="R352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2" s="15" t="str">
        <x:v>https://www.zoopla.co.uk/to-rent/commercial/details/71689676/</x:v>
      </x:c>
      <x:c r="T3522" s="15" t="str">
        <x:v>https://www.rightmove.co.uk/properties/781256462277248#/?channel=COM_LET</x:v>
      </x:c>
      <x:c r="U3522" s="15" t="str"/>
      <x:c r="V3522" s="15" t="str">
        <x:v>London — Standalone premises — London (E1)</x:v>
      </x:c>
      <x:c r="W3522" s="15" t="str">
        <x:v>Individual unit ≤15,000 sq ft</x:v>
      </x:c>
      <x:c r="X3522" s="13" t="n">
        <x:f>IF(N3522="Yes",L3522,0)</x:f>
        <x:v>24.999016715830876</x:v>
      </x:c>
      <x:c r="Y3522" s="14" t="n">
        <x:v>1</x:v>
      </x:c>
      <x:c r="Z3522" s="13" t="str">
        <x:v>Industrial / workshop / storage</x:v>
      </x:c>
    </x:row>
    <x:row r="3523" ht="75" customHeight="1">
      <x:c r="A3523" s="13" t="str">
        <x:v>SE2543</x:v>
      </x:c>
      <x:c r="B3523" s="15" t="str">
        <x:v>London</x:v>
      </x:c>
      <x:c r="C3523" s="15" t="str">
        <x:v>London (E1)</x:v>
      </x:c>
      <x:c r="D3523" s="14"/>
      <x:c r="E3523" s="13" t="str">
        <x:v>Town</x:v>
      </x:c>
      <x:c r="F3523" s="15" t="str">
        <x:v>Standalone premises — London (E1)</x:v>
      </x:c>
      <x:c r="G3523" s="15" t="str">
        <x:v>Unit 1 - The Arches, 120 Leman Street, Aldgate, London, E1 8EU</x:v>
      </x:c>
      <x:c r="H3523" s="13" t="str">
        <x:v>Current</x:v>
      </x:c>
      <x:c r="I3523" s="14" t="n">
        <x:v>1853</x:v>
      </x:c>
      <x:c r="J3523" s="13" t="str">
        <x:f>IF(AND(ISNUMBER(I3523),I3523&gt;0),IF(I3523&lt;=1000,"1–1,000",IF(I3523&lt;=2500,"1,001–2,500",IF(I3523&lt;=5000,"2,501–5,000",IF(I3523&lt;=10000,"5,001–10,000","10,001–15,000")))),"1,001–2,500")</x:f>
        <x:v>1,001–2,500</x:v>
      </x:c>
      <x:c r="K3523" s="16" t="n">
        <x:v>46320</x:v>
      </x:c>
      <x:c r="L3523" s="43" t="n">
        <x:f>IF(AND(ISNUMBER(I3523),I3523&gt;0,ISNUMBER(K3523),K3523&gt;0),K3523/I3523,"n.a.")</x:f>
        <x:v>24.997301672962763</x:v>
      </x:c>
      <x:c r="M3523" s="43"/>
      <x:c r="N3523" s="13" t="str">
        <x:v>Yes</x:v>
      </x:c>
      <x:c r="O3523" s="15" t="str">
        <x:v>Not stated in reviewed card</x:v>
      </x:c>
      <x:c r="P3523" s="15" t="str">
        <x:v>Not stated in reviewed card</x:v>
      </x:c>
      <x:c r="Q3523" s="15" t="str">
        <x:v>Advertised industrial unit with refurbished specification.</x:v>
      </x:c>
      <x:c r="R352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3" s="15" t="str">
        <x:v>https://www.zoopla.co.uk/to-rent/commercial/details/71689537/</x:v>
      </x:c>
      <x:c r="T3523" s="15" t="str">
        <x:v>https://www.rightmove.co.uk/properties/759661970794017#/?channel=COM_LET</x:v>
      </x:c>
      <x:c r="U3523" s="15" t="str"/>
      <x:c r="V3523" s="15" t="str">
        <x:v>London — Standalone premises — London (E1)</x:v>
      </x:c>
      <x:c r="W3523" s="15" t="str">
        <x:v>Individual unit ≤15,000 sq ft</x:v>
      </x:c>
      <x:c r="X3523" s="13" t="n">
        <x:f>IF(N3523="Yes",L3523,0)</x:f>
        <x:v>24.997301672962763</x:v>
      </x:c>
      <x:c r="Y3523" s="14" t="n">
        <x:v>1</x:v>
      </x:c>
      <x:c r="Z3523" s="13" t="str">
        <x:v>Industrial / workshop / storage</x:v>
      </x:c>
    </x:row>
    <x:row r="3524" ht="75" customHeight="1">
      <x:c r="A3524" s="13" t="str">
        <x:v>SE2544</x:v>
      </x:c>
      <x:c r="B3524" s="15" t="str">
        <x:v>London</x:v>
      </x:c>
      <x:c r="C3524" s="15" t="str">
        <x:v>London (E1)</x:v>
      </x:c>
      <x:c r="D3524" s="14"/>
      <x:c r="E3524" s="13" t="str">
        <x:v>Town</x:v>
      </x:c>
      <x:c r="F3524" s="15" t="str">
        <x:v>Standalone premises — London (E1)</x:v>
      </x:c>
      <x:c r="G3524" s="15" t="str">
        <x:v>Unit 2 - The Arches, 120 Leman Street, Aldgate, London, E1 8EU</x:v>
      </x:c>
      <x:c r="H3524" s="13" t="str">
        <x:v>Current</x:v>
      </x:c>
      <x:c r="I3524" s="14" t="n">
        <x:v>1198</x:v>
      </x:c>
      <x:c r="J3524" s="13" t="str">
        <x:f>IF(AND(ISNUMBER(I3524),I3524&gt;0),IF(I3524&lt;=1000,"1–1,000",IF(I3524&lt;=2500,"1,001–2,500",IF(I3524&lt;=5000,"2,501–5,000",IF(I3524&lt;=10000,"5,001–10,000","10,001–15,000")))),"1,001–2,500")</x:f>
        <x:v>1,001–2,500</x:v>
      </x:c>
      <x:c r="K3524" s="16" t="n">
        <x:v>29952</x:v>
      </x:c>
      <x:c r="L3524" s="43" t="n">
        <x:f>IF(AND(ISNUMBER(I3524),I3524&gt;0,ISNUMBER(K3524),K3524&gt;0),K3524/I3524,"n.a.")</x:f>
        <x:v>25.001669449081803</x:v>
      </x:c>
      <x:c r="M3524" s="43"/>
      <x:c r="N3524" s="13" t="str">
        <x:v>Yes</x:v>
      </x:c>
      <x:c r="O3524" s="15" t="str">
        <x:v>Not stated in reviewed card</x:v>
      </x:c>
      <x:c r="P3524" s="15" t="str">
        <x:v>Not stated in reviewed card</x:v>
      </x:c>
      <x:c r="Q3524" s="15" t="str">
        <x:v>Advertised industrial unit with refurbished specification.</x:v>
      </x:c>
      <x:c r="R352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4" s="15" t="str">
        <x:v>https://www.zoopla.co.uk/to-rent/commercial/details/71679058/</x:v>
      </x:c>
      <x:c r="T3524" s="15" t="str">
        <x:v>https://www.rightmove.co.uk/properties/781254895711281#/?channel=COM_LET</x:v>
      </x:c>
      <x:c r="U3524" s="15" t="str"/>
      <x:c r="V3524" s="15" t="str">
        <x:v>London — Standalone premises — London (E1)</x:v>
      </x:c>
      <x:c r="W3524" s="15" t="str">
        <x:v>Individual unit ≤15,000 sq ft</x:v>
      </x:c>
      <x:c r="X3524" s="13" t="n">
        <x:f>IF(N3524="Yes",L3524,0)</x:f>
        <x:v>25.001669449081803</x:v>
      </x:c>
      <x:c r="Y3524" s="14" t="n">
        <x:v>1</x:v>
      </x:c>
      <x:c r="Z3524" s="13" t="str">
        <x:v>Industrial / workshop / storage</x:v>
      </x:c>
    </x:row>
    <x:row r="3525" ht="62" customHeight="1">
      <x:c r="A3525" s="13" t="str">
        <x:v>SE2545</x:v>
      </x:c>
      <x:c r="B3525" s="15" t="str">
        <x:v>London</x:v>
      </x:c>
      <x:c r="C3525" s="15" t="str">
        <x:v>London (E10)</x:v>
      </x:c>
      <x:c r="D3525" s="14"/>
      <x:c r="E3525" s="13" t="str">
        <x:v>Town</x:v>
      </x:c>
      <x:c r="F3525" s="15" t="str">
        <x:v>Standalone premises — London (E10)</x:v>
      </x:c>
      <x:c r="G3525" s="15" t="str">
        <x:v>Church Road, London, E10</x:v>
      </x:c>
      <x:c r="H3525" s="13" t="str">
        <x:v>Current</x:v>
      </x:c>
      <x:c r="I3525" s="14" t="n">
        <x:v>4220</x:v>
      </x:c>
      <x:c r="J3525" s="13" t="str">
        <x:f>IF(AND(ISNUMBER(I3525),I3525&gt;0),IF(I3525&lt;=1000,"1–1,000",IF(I3525&lt;=2500,"1,001–2,500",IF(I3525&lt;=5000,"2,501–5,000",IF(I3525&lt;=10000,"5,001–10,000","10,001–15,000")))),"2,501–5,000")</x:f>
        <x:v>2,501–5,000</x:v>
      </x:c>
      <x:c r="K3525" s="16" t="n">
        <x:v>60000</x:v>
      </x:c>
      <x:c r="L3525" s="43" t="n">
        <x:f>IF(AND(ISNUMBER(I3525),I3525&gt;0,ISNUMBER(K3525),K3525&gt;0),K3525/I3525,"n.a.")</x:f>
        <x:v>14.218009478672986</x:v>
      </x:c>
      <x:c r="M3525" s="43"/>
      <x:c r="N3525" s="13" t="str">
        <x:v>Yes</x:v>
      </x:c>
      <x:c r="O3525" s="15" t="str">
        <x:v>Not stated in reviewed card</x:v>
      </x:c>
      <x:c r="P3525" s="15" t="str">
        <x:v>04sq m) AMENITIES:Full height shutter</x:v>
      </x:c>
      <x:c r="Q3525" s="15" t="str">
        <x:v>Advertised industrial unit with warehouse space.</x:v>
      </x:c>
      <x:c r="R352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5" s="15" t="str">
        <x:v>https://www.rightmove.co.uk/properties/755869541880960#/?channel=COM_LET</x:v>
      </x:c>
      <x:c r="T3525" s="15" t="str"/>
      <x:c r="U3525" s="15" t="str"/>
      <x:c r="V3525" s="15" t="str">
        <x:v>London — Standalone premises — London (E10)</x:v>
      </x:c>
      <x:c r="W3525" s="15" t="str">
        <x:v>Individual unit ≤15,000 sq ft</x:v>
      </x:c>
      <x:c r="X3525" s="13" t="n">
        <x:f>IF(N3525="Yes",L3525,0)</x:f>
        <x:v>14.218009478672986</x:v>
      </x:c>
      <x:c r="Y3525" s="14" t="n">
        <x:v>1</x:v>
      </x:c>
      <x:c r="Z3525" s="13" t="str">
        <x:v>Industrial / workshop / storage</x:v>
      </x:c>
    </x:row>
    <x:row r="3526" ht="75" customHeight="1">
      <x:c r="A3526" s="13" t="str">
        <x:v>SE2546</x:v>
      </x:c>
      <x:c r="B3526" s="15" t="str">
        <x:v>London</x:v>
      </x:c>
      <x:c r="C3526" s="15" t="str">
        <x:v>London (E10)</x:v>
      </x:c>
      <x:c r="D3526" s="14"/>
      <x:c r="E3526" s="13" t="str">
        <x:v>Town</x:v>
      </x:c>
      <x:c r="F3526" s="15" t="str">
        <x:v>Standalone premises — London (E10)</x:v>
      </x:c>
      <x:c r="G3526" s="15" t="str">
        <x:v>Mainyard Studios, E10</x:v>
      </x:c>
      <x:c r="H3526" s="13" t="str">
        <x:v>Current</x:v>
      </x:c>
      <x:c r="I3526" s="14" t="n">
        <x:v>592</x:v>
      </x:c>
      <x:c r="J3526" s="13" t="str">
        <x:f>IF(AND(ISNUMBER(I3526),I3526&gt;0),IF(I3526&lt;=1000,"1–1,000",IF(I3526&lt;=2500,"1,001–2,500",IF(I3526&lt;=5000,"2,501–5,000",IF(I3526&lt;=10000,"5,001–10,000","10,001–15,000")))),"1–1,000")</x:f>
        <x:v>1–1,000</x:v>
      </x:c>
      <x:c r="K3526" s="16"/>
      <x:c r="L3526" s="43" t="str">
        <x:f>IF(AND(ISNUMBER(I3526),I3526&gt;0,ISNUMBER(K3526),K3526&gt;0),K3526/I3526,"n.a.")</x:f>
        <x:v>n.a.</x:v>
      </x:c>
      <x:c r="M3526" s="43"/>
      <x:c r="N3526" s="13" t="str">
        <x:v>No</x:v>
      </x:c>
      <x:c r="O3526" s="15" t="str">
        <x:v>Not stated in reviewed card</x:v>
      </x:c>
      <x:c r="P3526" s="15" t="str">
        <x:v>Not stated in reviewed card</x:v>
      </x:c>
      <x:c r="Q3526" s="15" t="str">
        <x:v>Advertised industrial unit. Card provides limited specification.</x:v>
      </x:c>
      <x:c r="R3526"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526" s="15" t="str">
        <x:v>https://www.rightmove.co.uk/properties/778518753987312#/?channel=COM_LET</x:v>
      </x:c>
      <x:c r="T3526" s="15" t="str"/>
      <x:c r="U3526" s="15" t="str"/>
      <x:c r="V3526" s="15" t="str">
        <x:v>London — Standalone premises — London (E10)</x:v>
      </x:c>
      <x:c r="W3526" s="15" t="str">
        <x:v>Individual unit ≤15,000 sq ft</x:v>
      </x:c>
      <x:c r="X3526" s="13" t="n">
        <x:f>IF(N3526="Yes",L3526,0)</x:f>
        <x:v>0</x:v>
      </x:c>
      <x:c r="Y3526" s="14" t="n">
        <x:v>1</x:v>
      </x:c>
      <x:c r="Z3526" s="13" t="str">
        <x:v>Industrial / workshop / storage</x:v>
      </x:c>
    </x:row>
    <x:row r="3527" ht="75" customHeight="1">
      <x:c r="A3527" s="13" t="str">
        <x:v>SE2547</x:v>
      </x:c>
      <x:c r="B3527" s="15" t="str">
        <x:v>London</x:v>
      </x:c>
      <x:c r="C3527" s="15" t="str">
        <x:v>London (E10)</x:v>
      </x:c>
      <x:c r="D3527" s="14"/>
      <x:c r="E3527" s="13" t="str">
        <x:v>Town</x:v>
      </x:c>
      <x:c r="F3527" s="15" t="str">
        <x:v>Standalone premises — London (E10)</x:v>
      </x:c>
      <x:c r="G3527" s="15" t="str">
        <x:v>Unit 1 and 2 Balch House, New Spitalfields Market, Sherrin Road, London, E10 5SQ</x:v>
      </x:c>
      <x:c r="H3527" s="13" t="str">
        <x:v>Uncertain</x:v>
      </x:c>
      <x:c r="I3527" s="14" t="n">
        <x:v>13155</x:v>
      </x:c>
      <x:c r="J3527" s="13" t="str">
        <x:f>IF(AND(ISNUMBER(I3527),I3527&gt;0),IF(I3527&lt;=1000,"1–1,000",IF(I3527&lt;=2500,"1,001–2,500",IF(I3527&lt;=5000,"2,501–5,000",IF(I3527&lt;=10000,"5,001–10,000","10,001–15,000")))),"10,001–15,000")</x:f>
        <x:v>10,001–15,000</x:v>
      </x:c>
      <x:c r="K3527" s="16"/>
      <x:c r="L3527" s="43" t="str">
        <x:f>IF(AND(ISNUMBER(I3527),I3527&gt;0,ISNUMBER(K3527),K3527&gt;0),K3527/I3527,"n.a.")</x:f>
        <x:v>n.a.</x:v>
      </x:c>
      <x:c r="M3527" s="43"/>
      <x:c r="N3527" s="13" t="str">
        <x:v>No</x:v>
      </x:c>
      <x:c r="O3527" s="15" t="str">
        <x:v>Not stated in reviewed card</x:v>
      </x:c>
      <x:c r="P3527" s="15" t="str">
        <x:v>Not stated in reviewed card</x:v>
      </x:c>
      <x:c r="Q3527" s="15" t="str">
        <x:v>Advertised industrial unit. Card provides limited specification.</x:v>
      </x:c>
      <x:c r="R3527" s="15" t="str">
        <x:v>Uncertain 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27" s="15" t="str">
        <x:v>https://www.rightmove.co.uk/properties/721780524830161#/?channel=COM_LET</x:v>
      </x:c>
      <x:c r="T3527" s="15" t="str"/>
      <x:c r="U3527" s="15" t="str"/>
      <x:c r="V3527" s="15" t="str">
        <x:v>London — Standalone premises — London (E10)</x:v>
      </x:c>
      <x:c r="W3527" s="15" t="str">
        <x:v>Individual unit ≤15,000 sq ft</x:v>
      </x:c>
      <x:c r="X3527" s="13" t="n">
        <x:f>IF(N3527="Yes",L3527,0)</x:f>
        <x:v>0</x:v>
      </x:c>
      <x:c r="Y3527" s="14" t="n">
        <x:v>1</x:v>
      </x:c>
      <x:c r="Z3527" s="13" t="str">
        <x:v>Industrial / workshop / storage</x:v>
      </x:c>
    </x:row>
    <x:row r="3528" ht="62" customHeight="1">
      <x:c r="A3528" s="13" t="str">
        <x:v>SE2548</x:v>
      </x:c>
      <x:c r="B3528" s="15" t="str">
        <x:v>London</x:v>
      </x:c>
      <x:c r="C3528" s="15" t="str">
        <x:v>London (E10)</x:v>
      </x:c>
      <x:c r="D3528" s="14"/>
      <x:c r="E3528" s="13" t="str">
        <x:v>Town</x:v>
      </x:c>
      <x:c r="F3528" s="15" t="str">
        <x:v>Standalone premises — London (E10)</x:v>
      </x:c>
      <x:c r="G3528" s="15" t="str">
        <x:v>Unit 3, 17 Argall Avenue, London, E10 7QE</x:v>
      </x:c>
      <x:c r="H3528" s="13" t="str">
        <x:v>Current</x:v>
      </x:c>
      <x:c r="I3528" s="14" t="n">
        <x:v>4436</x:v>
      </x:c>
      <x:c r="J3528" s="13" t="str">
        <x:f>IF(AND(ISNUMBER(I3528),I3528&gt;0),IF(I3528&lt;=1000,"1–1,000",IF(I3528&lt;=2500,"1,001–2,500",IF(I3528&lt;=5000,"2,501–5,000",IF(I3528&lt;=10000,"5,001–10,000","10,001–15,000")))),"2,501–5,000")</x:f>
        <x:v>2,501–5,000</x:v>
      </x:c>
      <x:c r="K3528" s="16"/>
      <x:c r="L3528" s="43" t="str">
        <x:f>IF(AND(ISNUMBER(I3528),I3528&gt;0,ISNUMBER(K3528),K3528&gt;0),K3528/I3528,"n.a.")</x:f>
        <x:v>n.a.</x:v>
      </x:c>
      <x:c r="M3528" s="43"/>
      <x:c r="N3528" s="13" t="str">
        <x:v>No</x:v>
      </x:c>
      <x:c r="O3528" s="15" t="str">
        <x:v>Not stated in reviewed card</x:v>
      </x:c>
      <x:c r="P3528" s="15" t="str">
        <x:v>Not stated in reviewed card</x:v>
      </x:c>
      <x:c r="Q3528" s="15" t="str">
        <x:v>Advertised industrial unit with warehouse space.</x:v>
      </x:c>
      <x:c r="R352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28" s="15" t="str">
        <x:v>https://www.zoopla.co.uk/to-rent/commercial/details/70537644/</x:v>
      </x:c>
      <x:c r="T3528" s="15" t="str">
        <x:v>https://www.rightmove.co.uk/properties/774622736445345#/?channel=COM_LET</x:v>
      </x:c>
      <x:c r="U3528" s="15" t="str"/>
      <x:c r="V3528" s="15" t="str">
        <x:v>London — Standalone premises — London (E10)</x:v>
      </x:c>
      <x:c r="W3528" s="15" t="str">
        <x:v>Individual unit ≤15,000 sq ft</x:v>
      </x:c>
      <x:c r="X3528" s="13" t="n">
        <x:f>IF(N3528="Yes",L3528,0)</x:f>
        <x:v>0</x:v>
      </x:c>
      <x:c r="Y3528" s="14" t="n">
        <x:v>1</x:v>
      </x:c>
      <x:c r="Z3528" s="13" t="str">
        <x:v>Industrial / workshop / storage</x:v>
      </x:c>
    </x:row>
    <x:row r="3529" ht="62" customHeight="1">
      <x:c r="A3529" s="13" t="str">
        <x:v>SE2549</x:v>
      </x:c>
      <x:c r="B3529" s="15" t="str">
        <x:v>London</x:v>
      </x:c>
      <x:c r="C3529" s="15" t="str">
        <x:v>London (E14)</x:v>
      </x:c>
      <x:c r="D3529" s="14"/>
      <x:c r="E3529" s="13" t="str">
        <x:v>Town</x:v>
      </x:c>
      <x:c r="F3529" s="15" t="str">
        <x:v>Standalone premises — London (E14)</x:v>
      </x:c>
      <x:c r="G3529" s="15" t="str">
        <x:v>4 South Quay Square, Marsh Wall, London E14</x:v>
      </x:c>
      <x:c r="H3529" s="13" t="str">
        <x:v>Current</x:v>
      </x:c>
      <x:c r="I3529" s="14" t="n">
        <x:v>823</x:v>
      </x:c>
      <x:c r="J3529" s="13" t="str">
        <x:f>IF(AND(ISNUMBER(I3529),I3529&gt;0),IF(I3529&lt;=1000,"1–1,000",IF(I3529&lt;=2500,"1,001–2,500",IF(I3529&lt;=5000,"2,501–5,000",IF(I3529&lt;=10000,"5,001–10,000","10,001–15,000")))),"1–1,000")</x:f>
        <x:v>1–1,000</x:v>
      </x:c>
      <x:c r="K3529" s="16" t="n">
        <x:v>32004</x:v>
      </x:c>
      <x:c r="L3529" s="43" t="n">
        <x:f>IF(AND(ISNUMBER(I3529),I3529&gt;0,ISNUMBER(K3529),K3529&gt;0),K3529/I3529,"n.a.")</x:f>
        <x:v>38.88699878493317</x:v>
      </x:c>
      <x:c r="M3529" s="43"/>
      <x:c r="N3529" s="13" t="str">
        <x:v>Yes</x:v>
      </x:c>
      <x:c r="O3529" s="15" t="str">
        <x:v>Not stated in reviewed card</x:v>
      </x:c>
      <x:c r="P3529" s="15" t="str">
        <x:v>Not stated in reviewed card</x:v>
      </x:c>
      <x:c r="Q3529" s="15" t="str">
        <x:v>Advertised industrial unit. Card provides limited specification.</x:v>
      </x:c>
      <x:c r="R352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29" s="15" t="str">
        <x:v>https://www.zoopla.co.uk/to-rent/commercial/details/65895551/</x:v>
      </x:c>
      <x:c r="T3529" s="15" t="str"/>
      <x:c r="U3529" s="15" t="str"/>
      <x:c r="V3529" s="15" t="str">
        <x:v>London — Standalone premises — London (E14)</x:v>
      </x:c>
      <x:c r="W3529" s="15" t="str">
        <x:v>Individual unit ≤15,000 sq ft</x:v>
      </x:c>
      <x:c r="X3529" s="13" t="n">
        <x:f>IF(N3529="Yes",L3529,0)</x:f>
        <x:v>38.88699878493317</x:v>
      </x:c>
      <x:c r="Y3529" s="14" t="n">
        <x:v>1</x:v>
      </x:c>
      <x:c r="Z3529" s="13" t="str">
        <x:v>Industrial / workshop / storage</x:v>
      </x:c>
    </x:row>
    <x:row r="3530" ht="62" customHeight="1">
      <x:c r="A3530" s="13" t="str">
        <x:v>SE2550</x:v>
      </x:c>
      <x:c r="B3530" s="15" t="str">
        <x:v>London</x:v>
      </x:c>
      <x:c r="C3530" s="15" t="str">
        <x:v>London (E14)</x:v>
      </x:c>
      <x:c r="D3530" s="14"/>
      <x:c r="E3530" s="13" t="str">
        <x:v>Town</x:v>
      </x:c>
      <x:c r="F3530" s="15" t="str">
        <x:v>Standalone premises — London (E14)</x:v>
      </x:c>
      <x:c r="G3530" s="15" t="str">
        <x:v>Cannon Workshops, Cannon Drive, London E14</x:v>
      </x:c>
      <x:c r="H3530" s="13" t="str">
        <x:v>Current</x:v>
      </x:c>
      <x:c r="I3530" s="14" t="n">
        <x:v>1310</x:v>
      </x:c>
      <x:c r="J3530" s="13" t="str">
        <x:f>IF(AND(ISNUMBER(I3530),I3530&gt;0),IF(I3530&lt;=1000,"1–1,000",IF(I3530&lt;=2500,"1,001–2,500",IF(I3530&lt;=5000,"2,501–5,000",IF(I3530&lt;=10000,"5,001–10,000","10,001–15,000")))),"1,001–2,500")</x:f>
        <x:v>1,001–2,500</x:v>
      </x:c>
      <x:c r="K3530" s="16" t="n">
        <x:v>36684</x:v>
      </x:c>
      <x:c r="L3530" s="43" t="n">
        <x:f>IF(AND(ISNUMBER(I3530),I3530&gt;0,ISNUMBER(K3530),K3530&gt;0),K3530/I3530,"n.a.")</x:f>
        <x:v>28.003053435114502</x:v>
      </x:c>
      <x:c r="M3530" s="43"/>
      <x:c r="N3530" s="13" t="str">
        <x:v>Yes</x:v>
      </x:c>
      <x:c r="O3530" s="15" t="str">
        <x:v>Not stated in reviewed card</x:v>
      </x:c>
      <x:c r="P3530" s="15" t="str">
        <x:v>Not stated in reviewed card</x:v>
      </x:c>
      <x:c r="Q3530" s="15" t="str">
        <x:v>Advertised industrial unit. Card provides limited specification.</x:v>
      </x:c>
      <x:c r="R353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30" s="15" t="str">
        <x:v>https://www.zoopla.co.uk/to-rent/commercial/details/53035313/</x:v>
      </x:c>
      <x:c r="T3530" s="15" t="str"/>
      <x:c r="U3530" s="15" t="str"/>
      <x:c r="V3530" s="15" t="str">
        <x:v>London — Standalone premises — London (E14)</x:v>
      </x:c>
      <x:c r="W3530" s="15" t="str">
        <x:v>Individual unit ≤15,000 sq ft</x:v>
      </x:c>
      <x:c r="X3530" s="13" t="n">
        <x:f>IF(N3530="Yes",L3530,0)</x:f>
        <x:v>28.003053435114502</x:v>
      </x:c>
      <x:c r="Y3530" s="14" t="n">
        <x:v>1</x:v>
      </x:c>
      <x:c r="Z3530" s="13" t="str">
        <x:v>Industrial / workshop / storage</x:v>
      </x:c>
    </x:row>
    <x:row r="3531" ht="62" customHeight="1">
      <x:c r="A3531" s="13" t="str">
        <x:v>SE2551</x:v>
      </x:c>
      <x:c r="B3531" s="15" t="str">
        <x:v>London</x:v>
      </x:c>
      <x:c r="C3531" s="15" t="str">
        <x:v>London (E14)</x:v>
      </x:c>
      <x:c r="D3531" s="14"/>
      <x:c r="E3531" s="13" t="str">
        <x:v>Town</x:v>
      </x:c>
      <x:c r="F3531" s="15" t="str">
        <x:v>Standalone premises — London (E14)</x:v>
      </x:c>
      <x:c r="G3531" s="15" t="str">
        <x:v>St. Annes Row, London E14</x:v>
      </x:c>
      <x:c r="H3531" s="13" t="str">
        <x:v>Current</x:v>
      </x:c>
      <x:c r="I3531" s="14" t="n">
        <x:v>5200</x:v>
      </x:c>
      <x:c r="J3531" s="13" t="str">
        <x:f>IF(AND(ISNUMBER(I3531),I3531&gt;0),IF(I3531&lt;=1000,"1–1,000",IF(I3531&lt;=2500,"1,001–2,500",IF(I3531&lt;=5000,"2,501–5,000",IF(I3531&lt;=10000,"5,001–10,000","10,001–15,000")))),"5,001–10,000")</x:f>
        <x:v>5,001–10,000</x:v>
      </x:c>
      <x:c r="K3531" s="16" t="n">
        <x:v>129996</x:v>
      </x:c>
      <x:c r="L3531" s="43" t="n">
        <x:f>IF(AND(ISNUMBER(I3531),I3531&gt;0,ISNUMBER(K3531),K3531&gt;0),K3531/I3531,"n.a.")</x:f>
        <x:v>24.99923076923077</x:v>
      </x:c>
      <x:c r="M3531" s="43"/>
      <x:c r="N3531" s="13" t="str">
        <x:v>Yes</x:v>
      </x:c>
      <x:c r="O3531" s="15" t="str">
        <x:v>Not stated in reviewed card</x:v>
      </x:c>
      <x:c r="P3531" s="15" t="str">
        <x:v>Not stated in reviewed card</x:v>
      </x:c>
      <x:c r="Q3531" s="15" t="str">
        <x:v>Advertised commercial storage/workshop premises. Card provides limited specification.</x:v>
      </x:c>
      <x:c r="R353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31" s="15" t="str">
        <x:v>https://www.zoopla.co.uk/to-rent/commercial/details/73831434/</x:v>
      </x:c>
      <x:c r="T3531" s="15" t="str"/>
      <x:c r="U3531" s="15" t="str"/>
      <x:c r="V3531" s="15" t="str">
        <x:v>London — Standalone premises — London (E14)</x:v>
      </x:c>
      <x:c r="W3531" s="15" t="str">
        <x:v>Individual unit ≤15,000 sq ft</x:v>
      </x:c>
      <x:c r="X3531" s="13" t="n">
        <x:f>IF(N3531="Yes",L3531,0)</x:f>
        <x:v>24.99923076923077</x:v>
      </x:c>
      <x:c r="Y3531" s="14" t="n">
        <x:v>1</x:v>
      </x:c>
      <x:c r="Z3531" s="13" t="str">
        <x:v>Industrial / workshop / storage</x:v>
      </x:c>
    </x:row>
    <x:row r="3532" ht="62" customHeight="1">
      <x:c r="A3532" s="13" t="str">
        <x:v>SE2552</x:v>
      </x:c>
      <x:c r="B3532" s="15" t="str">
        <x:v>London</x:v>
      </x:c>
      <x:c r="C3532" s="15" t="str">
        <x:v>London (E14)</x:v>
      </x:c>
      <x:c r="D3532" s="14"/>
      <x:c r="E3532" s="13" t="str">
        <x:v>Town</x:v>
      </x:c>
      <x:c r="F3532" s="15" t="str">
        <x:v>Standalone premises — London (E14)</x:v>
      </x:c>
      <x:c r="G3532" s="15" t="str">
        <x:v>Thomas Road, London E14</x:v>
      </x:c>
      <x:c r="H3532" s="13" t="str">
        <x:v>Current</x:v>
      </x:c>
      <x:c r="I3532" s="14" t="n">
        <x:v>5110</x:v>
      </x:c>
      <x:c r="J3532" s="13" t="str">
        <x:f>IF(AND(ISNUMBER(I3532),I3532&gt;0),IF(I3532&lt;=1000,"1–1,000",IF(I3532&lt;=2500,"1,001–2,500",IF(I3532&lt;=5000,"2,501–5,000",IF(I3532&lt;=10000,"5,001–10,000","10,001–15,000")))),"5,001–10,000")</x:f>
        <x:v>5,001–10,000</x:v>
      </x:c>
      <x:c r="K3532" s="16"/>
      <x:c r="L3532" s="43" t="str">
        <x:f>IF(AND(ISNUMBER(I3532),I3532&gt;0,ISNUMBER(K3532),K3532&gt;0),K3532/I3532,"n.a.")</x:f>
        <x:v>n.a.</x:v>
      </x:c>
      <x:c r="M3532" s="43"/>
      <x:c r="N3532" s="13" t="str">
        <x:v>No</x:v>
      </x:c>
      <x:c r="O3532" s="15" t="str">
        <x:v>Not stated in reviewed card</x:v>
      </x:c>
      <x:c r="P3532" s="15" t="str">
        <x:v>Not stated in reviewed card</x:v>
      </x:c>
      <x:c r="Q3532" s="15" t="str">
        <x:v>Advertised industrial unit with warehouse space, ancillary office accommodation.</x:v>
      </x:c>
      <x:c r="R353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32" s="15" t="str">
        <x:v>https://www.zoopla.co.uk/to-rent/commercial/details/64285550/</x:v>
      </x:c>
      <x:c r="T3532" s="15" t="str"/>
      <x:c r="U3532" s="15" t="str"/>
      <x:c r="V3532" s="15" t="str">
        <x:v>London — Standalone premises — London (E14)</x:v>
      </x:c>
      <x:c r="W3532" s="15" t="str">
        <x:v>Individual unit ≤15,000 sq ft</x:v>
      </x:c>
      <x:c r="X3532" s="13" t="n">
        <x:f>IF(N3532="Yes",L3532,0)</x:f>
        <x:v>0</x:v>
      </x:c>
      <x:c r="Y3532" s="14" t="n">
        <x:v>1</x:v>
      </x:c>
      <x:c r="Z3532" s="13" t="str">
        <x:v>Industrial / workshop / storage</x:v>
      </x:c>
    </x:row>
    <x:row r="3533" ht="62" customHeight="1">
      <x:c r="A3533" s="13" t="str">
        <x:v>SE2553</x:v>
      </x:c>
      <x:c r="B3533" s="15" t="str">
        <x:v>London</x:v>
      </x:c>
      <x:c r="C3533" s="15" t="str">
        <x:v>London (E15)</x:v>
      </x:c>
      <x:c r="D3533" s="14"/>
      <x:c r="E3533" s="13" t="str">
        <x:v>Town</x:v>
      </x:c>
      <x:c r="F3533" s="15" t="str">
        <x:v>Standalone premises — London (E15)</x:v>
      </x:c>
      <x:c r="G3533" s="15" t="str">
        <x:v>Hatfield Road, London E15</x:v>
      </x:c>
      <x:c r="H3533" s="13" t="str">
        <x:v>Current</x:v>
      </x:c>
      <x:c r="I3533" s="14" t="n">
        <x:v>264</x:v>
      </x:c>
      <x:c r="J3533" s="13" t="str">
        <x:f>IF(AND(ISNUMBER(I3533),I3533&gt;0),IF(I3533&lt;=1000,"1–1,000",IF(I3533&lt;=2500,"1,001–2,500",IF(I3533&lt;=5000,"2,501–5,000",IF(I3533&lt;=10000,"5,001–10,000","10,001–15,000")))),"1–1,000")</x:f>
        <x:v>1–1,000</x:v>
      </x:c>
      <x:c r="K3533" s="16" t="n">
        <x:v>18000</x:v>
      </x:c>
      <x:c r="L3533" s="43" t="n">
        <x:f>IF(AND(ISNUMBER(I3533),I3533&gt;0,ISNUMBER(K3533),K3533&gt;0),K3533/I3533,"n.a.")</x:f>
        <x:v>68.18181818181819</x:v>
      </x:c>
      <x:c r="M3533" s="43"/>
      <x:c r="N3533" s="13" t="str">
        <x:v>Yes</x:v>
      </x:c>
      <x:c r="O3533" s="15" t="str">
        <x:v>Not stated in reviewed card</x:v>
      </x:c>
      <x:c r="P3533" s="15" t="str">
        <x:v>Not stated in reviewed card</x:v>
      </x:c>
      <x:c r="Q3533" s="15" t="str">
        <x:v>Advertised industrial unit. Card provides limited specification.</x:v>
      </x:c>
      <x:c r="R353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33" s="15" t="str">
        <x:v>https://www.zoopla.co.uk/to-rent/commercial/details/70737945/</x:v>
      </x:c>
      <x:c r="T3533" s="15" t="str"/>
      <x:c r="U3533" s="15" t="str"/>
      <x:c r="V3533" s="15" t="str">
        <x:v>London — Standalone premises — London (E15)</x:v>
      </x:c>
      <x:c r="W3533" s="15" t="str">
        <x:v>Individual unit ≤15,000 sq ft</x:v>
      </x:c>
      <x:c r="X3533" s="13" t="n">
        <x:f>IF(N3533="Yes",L3533,0)</x:f>
        <x:v>68.18181818181819</x:v>
      </x:c>
      <x:c r="Y3533" s="14" t="n">
        <x:v>1</x:v>
      </x:c>
      <x:c r="Z3533" s="13" t="str">
        <x:v>Industrial / workshop / storage</x:v>
      </x:c>
    </x:row>
    <x:row r="3534" ht="62" customHeight="1">
      <x:c r="A3534" s="13" t="str">
        <x:v>SE2554</x:v>
      </x:c>
      <x:c r="B3534" s="15" t="str">
        <x:v>London</x:v>
      </x:c>
      <x:c r="C3534" s="15" t="str">
        <x:v>London (E15)</x:v>
      </x:c>
      <x:c r="D3534" s="14"/>
      <x:c r="E3534" s="13" t="str">
        <x:v>Town</x:v>
      </x:c>
      <x:c r="F3534" s="15" t="str">
        <x:v>Standalone premises — London (E15)</x:v>
      </x:c>
      <x:c r="G3534" s="15" t="str">
        <x:v>Maryland Road, Startford E15</x:v>
      </x:c>
      <x:c r="H3534" s="13" t="str">
        <x:v>Current</x:v>
      </x:c>
      <x:c r="I3534" s="14" t="n">
        <x:v>11000</x:v>
      </x:c>
      <x:c r="J3534" s="13" t="str">
        <x:f>IF(AND(ISNUMBER(I3534),I3534&gt;0),IF(I3534&lt;=1000,"1–1,000",IF(I3534&lt;=2500,"1,001–2,500",IF(I3534&lt;=5000,"2,501–5,000",IF(I3534&lt;=10000,"5,001–10,000","10,001–15,000")))),"10,001–15,000")</x:f>
        <x:v>10,001–15,000</x:v>
      </x:c>
      <x:c r="K3534" s="16"/>
      <x:c r="L3534" s="43" t="str">
        <x:f>IF(AND(ISNUMBER(I3534),I3534&gt;0,ISNUMBER(K3534),K3534&gt;0),K3534/I3534,"n.a.")</x:f>
        <x:v>n.a.</x:v>
      </x:c>
      <x:c r="M3534" s="43"/>
      <x:c r="N3534" s="13" t="str">
        <x:v>No</x:v>
      </x:c>
      <x:c r="O3534" s="15" t="str">
        <x:v>Not stated in reviewed card</x:v>
      </x:c>
      <x:c r="P3534" s="15" t="str">
        <x:v>Not stated in reviewed card</x:v>
      </x:c>
      <x:c r="Q3534" s="15" t="str">
        <x:v>Advertised industrial unit with warehouse space.</x:v>
      </x:c>
      <x:c r="R353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34" s="15" t="str">
        <x:v>https://www.zoopla.co.uk/to-rent/commercial/details/60345552/</x:v>
      </x:c>
      <x:c r="T3534" s="15" t="str"/>
      <x:c r="U3534" s="15" t="str"/>
      <x:c r="V3534" s="15" t="str">
        <x:v>London — Standalone premises — London (E15)</x:v>
      </x:c>
      <x:c r="W3534" s="15" t="str">
        <x:v>Individual unit ≤15,000 sq ft</x:v>
      </x:c>
      <x:c r="X3534" s="13" t="n">
        <x:f>IF(N3534="Yes",L3534,0)</x:f>
        <x:v>0</x:v>
      </x:c>
      <x:c r="Y3534" s="14" t="n">
        <x:v>1</x:v>
      </x:c>
      <x:c r="Z3534" s="13" t="str">
        <x:v>Industrial / workshop / storage</x:v>
      </x:c>
    </x:row>
    <x:row r="3535" ht="62" customHeight="1">
      <x:c r="A3535" s="13" t="str">
        <x:v>SE2555</x:v>
      </x:c>
      <x:c r="B3535" s="15" t="str">
        <x:v>London</x:v>
      </x:c>
      <x:c r="C3535" s="15" t="str">
        <x:v>London (E16)</x:v>
      </x:c>
      <x:c r="D3535" s="14"/>
      <x:c r="E3535" s="13" t="str">
        <x:v>Town</x:v>
      </x:c>
      <x:c r="F3535" s="15" t="str">
        <x:v>Standalone premises — London (E16)</x:v>
      </x:c>
      <x:c r="G3535" s="15" t="str">
        <x:v>1, Beeby Road, London, E16</x:v>
      </x:c>
      <x:c r="H3535" s="13" t="str">
        <x:v>Current</x:v>
      </x:c>
      <x:c r="I3535" s="14" t="n">
        <x:v>3845</x:v>
      </x:c>
      <x:c r="J3535" s="13" t="str">
        <x:f>IF(AND(ISNUMBER(I3535),I3535&gt;0),IF(I3535&lt;=1000,"1–1,000",IF(I3535&lt;=2500,"1,001–2,500",IF(I3535&lt;=5000,"2,501–5,000",IF(I3535&lt;=10000,"5,001–10,000","10,001–15,000")))),"2,501–5,000")</x:f>
        <x:v>2,501–5,000</x:v>
      </x:c>
      <x:c r="K3535" s="16"/>
      <x:c r="L3535" s="43" t="str">
        <x:f>IF(AND(ISNUMBER(I3535),I3535&gt;0,ISNUMBER(K3535),K3535&gt;0),K3535/I3535,"n.a.")</x:f>
        <x:v>n.a.</x:v>
      </x:c>
      <x:c r="M3535" s="43"/>
      <x:c r="N3535" s="13" t="str">
        <x:v>No</x:v>
      </x:c>
      <x:c r="O3535" s="15" t="str">
        <x:v>Not stated in reviewed card</x:v>
      </x:c>
      <x:c r="P3535" s="15" t="str">
        <x:v>electric roller shutter</x:v>
      </x:c>
      <x:c r="Q3535" s="15" t="str">
        <x:v>Advertised industrial unit with warehouse space, workshop space, ancillary office accommodation, mezzanine, yard/loading area, secure/gated access.</x:v>
      </x:c>
      <x:c r="R353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35" s="15" t="str">
        <x:v>https://www.zoopla.co.uk/to-rent/commercial/details/71490095/</x:v>
      </x:c>
      <x:c r="T3535" s="15" t="str">
        <x:v>https://www.rightmove.co.uk/properties/760719163960369#/?channel=COM_LET</x:v>
      </x:c>
      <x:c r="U3535" s="15" t="str"/>
      <x:c r="V3535" s="15" t="str">
        <x:v>London — Standalone premises — London (E16)</x:v>
      </x:c>
      <x:c r="W3535" s="15" t="str">
        <x:v>Individual unit ≤15,000 sq ft</x:v>
      </x:c>
      <x:c r="X3535" s="13" t="n">
        <x:f>IF(N3535="Yes",L3535,0)</x:f>
        <x:v>0</x:v>
      </x:c>
      <x:c r="Y3535" s="14" t="n">
        <x:v>1</x:v>
      </x:c>
      <x:c r="Z3535" s="13" t="str">
        <x:v>Industrial / workshop / storage</x:v>
      </x:c>
    </x:row>
    <x:row r="3536" ht="101" customHeight="1">
      <x:c r="A3536" s="13" t="str">
        <x:v>SE2556</x:v>
      </x:c>
      <x:c r="B3536" s="15" t="str">
        <x:v>London</x:v>
      </x:c>
      <x:c r="C3536" s="15" t="str">
        <x:v>London (E16)</x:v>
      </x:c>
      <x:c r="D3536" s="14"/>
      <x:c r="E3536" s="13" t="str">
        <x:v>Town</x:v>
      </x:c>
      <x:c r="F3536" s="15" t="str">
        <x:v>Standalone premises — London (E16)</x:v>
      </x:c>
      <x:c r="G3536" s="15" t="str">
        <x:v>Expressway Storage Units, Dock Road, London, E16 1AH</x:v>
      </x:c>
      <x:c r="H3536" s="13" t="str">
        <x:v>Uncertain</x:v>
      </x:c>
      <x:c r="I3536" s="14"/>
      <x:c r="J3536" s="13" t="str">
        <x:f>IF(AND(ISNUMBER(I3536),I3536&gt;0),IF(I3536&lt;=1000,"1–1,000",IF(I3536&lt;=2500,"1,001–2,500",IF(I3536&lt;=5000,"2,501–5,000",IF(I3536&lt;=10000,"5,001–10,000","10,001–15,000")))),"1,001–2,500")</x:f>
        <x:v>1,001–2,500</x:v>
      </x:c>
      <x:c r="K3536" s="16"/>
      <x:c r="L3536" s="43" t="str">
        <x:f>IF(AND(ISNUMBER(I3536),I3536&gt;0,ISNUMBER(K3536),K3536&gt;0),K3536/I3536,"n.a.")</x:f>
        <x:v>n.a.</x:v>
      </x:c>
      <x:c r="M3536" s="43"/>
      <x:c r="N3536" s="13" t="str">
        <x:v>No</x:v>
      </x:c>
      <x:c r="O3536" s="15" t="str">
        <x:v>Not stated in reviewed card</x:v>
      </x:c>
      <x:c r="P3536" s="15" t="str">
        <x:v>Not stated in reviewed card</x:v>
      </x:c>
      <x:c r="Q3536" s="15" t="str">
        <x:v>Advertised industrial unit with parking.</x:v>
      </x:c>
      <x:c r="R3536" s="15" t="str">
        <x:v>Uncertain 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36" s="15" t="str">
        <x:v>https://www.zoopla.co.uk/to-rent/commercial/details/69832977/</x:v>
      </x:c>
      <x:c r="T3536" s="15" t="str">
        <x:v>https://www.rightmove.co.uk/properties/774619129343520#/?channel=COM_LET</x:v>
      </x:c>
      <x:c r="U3536" s="15" t="str"/>
      <x:c r="V3536" s="15" t="str">
        <x:v>London — Standalone premises — London (E16)</x:v>
      </x:c>
      <x:c r="W3536" s="15" t="str">
        <x:v>1,070–2,240 sq ft; exact unit area not stated</x:v>
      </x:c>
      <x:c r="X3536" s="13" t="n">
        <x:f>IF(N3536="Yes",L3536,0)</x:f>
        <x:v>0</x:v>
      </x:c>
      <x:c r="Y3536" s="14" t="n">
        <x:v>1</x:v>
      </x:c>
      <x:c r="Z3536" s="13" t="str">
        <x:v>Industrial / workshop / storage</x:v>
      </x:c>
    </x:row>
    <x:row r="3537" ht="62" customHeight="1">
      <x:c r="A3537" s="13" t="str">
        <x:v>SE2557</x:v>
      </x:c>
      <x:c r="B3537" s="15" t="str">
        <x:v>London</x:v>
      </x:c>
      <x:c r="C3537" s="15" t="str">
        <x:v>London (E16)</x:v>
      </x:c>
      <x:c r="D3537" s="14"/>
      <x:c r="E3537" s="13" t="str">
        <x:v>Town</x:v>
      </x:c>
      <x:c r="F3537" s="15" t="str">
        <x:v>Standalone premises — London (E16)</x:v>
      </x:c>
      <x:c r="G3537" s="15" t="str">
        <x:v>Unit 4, DataPoint, South Crescent, Canning Town, London, E16</x:v>
      </x:c>
      <x:c r="H3537" s="13" t="str">
        <x:v>Current</x:v>
      </x:c>
      <x:c r="I3537" s="14" t="n">
        <x:v>5186</x:v>
      </x:c>
      <x:c r="J3537" s="13" t="str">
        <x:f>IF(AND(ISNUMBER(I3537),I3537&gt;0),IF(I3537&lt;=1000,"1–1,000",IF(I3537&lt;=2500,"1,001–2,500",IF(I3537&lt;=5000,"2,501–5,000",IF(I3537&lt;=10000,"5,001–10,000","10,001–15,000")))),"5,001–10,000")</x:f>
        <x:v>5,001–10,000</x:v>
      </x:c>
      <x:c r="K3537" s="16"/>
      <x:c r="L3537" s="43" t="str">
        <x:f>IF(AND(ISNUMBER(I3537),I3537&gt;0,ISNUMBER(K3537),K3537&gt;0),K3537/I3537,"n.a.")</x:f>
        <x:v>n.a.</x:v>
      </x:c>
      <x:c r="M3537" s="43"/>
      <x:c r="N3537" s="13" t="str">
        <x:v>No</x:v>
      </x:c>
      <x:c r="O3537" s="15" t="str">
        <x:v>clear internal height of 6</x:v>
      </x:c>
      <x:c r="P3537" s="15" t="str">
        <x:v>Not stated in reviewed card</x:v>
      </x:c>
      <x:c r="Q3537" s="15" t="str">
        <x:v>Advertised industrial unit with ancillary office accommodation, parking, three-phase power.</x:v>
      </x:c>
      <x:c r="R353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37" s="15" t="str">
        <x:v>https://www.rightmove.co.uk/properties/760572361290977#/?channel=COM_LET</x:v>
      </x:c>
      <x:c r="T3537" s="15" t="str"/>
      <x:c r="U3537" s="15" t="str"/>
      <x:c r="V3537" s="15" t="str">
        <x:v>London — Standalone premises — London (E16)</x:v>
      </x:c>
      <x:c r="W3537" s="15" t="str">
        <x:v>Individual unit ≤15,000 sq ft</x:v>
      </x:c>
      <x:c r="X3537" s="13" t="n">
        <x:f>IF(N3537="Yes",L3537,0)</x:f>
        <x:v>0</x:v>
      </x:c>
      <x:c r="Y3537" s="14" t="n">
        <x:v>1</x:v>
      </x:c>
      <x:c r="Z3537" s="13" t="str">
        <x:v>Industrial / workshop / storage</x:v>
      </x:c>
    </x:row>
    <x:row r="3538" ht="62" customHeight="1">
      <x:c r="A3538" s="13" t="str">
        <x:v>SE2558</x:v>
      </x:c>
      <x:c r="B3538" s="15" t="str">
        <x:v>London</x:v>
      </x:c>
      <x:c r="C3538" s="15" t="str">
        <x:v>London (E16)</x:v>
      </x:c>
      <x:c r="D3538" s="14"/>
      <x:c r="E3538" s="13" t="str">
        <x:v>Town</x:v>
      </x:c>
      <x:c r="F3538" s="15" t="str">
        <x:v>Standalone premises — London (E16)</x:v>
      </x:c>
      <x:c r="G3538" s="15" t="str">
        <x:v>Unit 64B Expressway, 1 Dock Road, Royal Docks, London E16</x:v>
      </x:c>
      <x:c r="H3538" s="13" t="str">
        <x:v>Current</x:v>
      </x:c>
      <x:c r="I3538" s="14" t="n">
        <x:v>1257</x:v>
      </x:c>
      <x:c r="J3538" s="13" t="str">
        <x:f>IF(AND(ISNUMBER(I3538),I3538&gt;0),IF(I3538&lt;=1000,"1–1,000",IF(I3538&lt;=2500,"1,001–2,500",IF(I3538&lt;=5000,"2,501–5,000",IF(I3538&lt;=10000,"5,001–10,000","10,001–15,000")))),"1,001–2,500")</x:f>
        <x:v>1,001–2,500</x:v>
      </x:c>
      <x:c r="K3538" s="16" t="n">
        <x:v>31428</x:v>
      </x:c>
      <x:c r="L3538" s="43" t="n">
        <x:f>IF(AND(ISNUMBER(I3538),I3538&gt;0,ISNUMBER(K3538),K3538&gt;0),K3538/I3538,"n.a.")</x:f>
        <x:v>25.002386634844868</x:v>
      </x:c>
      <x:c r="M3538" s="43"/>
      <x:c r="N3538" s="13" t="str">
        <x:v>Yes</x:v>
      </x:c>
      <x:c r="O3538" s="15" t="str">
        <x:v>Not stated in reviewed card</x:v>
      </x:c>
      <x:c r="P3538" s="15" t="str">
        <x:v>roller shutter</x:v>
      </x:c>
      <x:c r="Q3538" s="15" t="str">
        <x:v>Advertised industrial unit. Card provides limited specification.</x:v>
      </x:c>
      <x:c r="R353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38" s="15" t="str">
        <x:v>https://www.zoopla.co.uk/to-rent/commercial/details/61086225/</x:v>
      </x:c>
      <x:c r="T3538" s="15" t="str"/>
      <x:c r="U3538" s="15" t="str"/>
      <x:c r="V3538" s="15" t="str">
        <x:v>London — Standalone premises — London (E16)</x:v>
      </x:c>
      <x:c r="W3538" s="15" t="str">
        <x:v>Individual unit ≤15,000 sq ft</x:v>
      </x:c>
      <x:c r="X3538" s="13" t="n">
        <x:f>IF(N3538="Yes",L3538,0)</x:f>
        <x:v>25.002386634844868</x:v>
      </x:c>
      <x:c r="Y3538" s="14" t="n">
        <x:v>1</x:v>
      </x:c>
      <x:c r="Z3538" s="13" t="str">
        <x:v>Industrial / workshop / storage</x:v>
      </x:c>
    </x:row>
    <x:row r="3539" ht="62" customHeight="1">
      <x:c r="A3539" s="13" t="str">
        <x:v>SE2559</x:v>
      </x:c>
      <x:c r="B3539" s="15" t="str">
        <x:v>London</x:v>
      </x:c>
      <x:c r="C3539" s="15" t="str">
        <x:v>London (E16)</x:v>
      </x:c>
      <x:c r="D3539" s="14"/>
      <x:c r="E3539" s="13" t="str">
        <x:v>Town</x:v>
      </x:c>
      <x:c r="F3539" s="15" t="str">
        <x:v>Standalone premises — London (E16)</x:v>
      </x:c>
      <x:c r="G3539" s="15" t="str">
        <x:v>Unit B, Valor Park, North Crescent, Canning Town, London E16</x:v>
      </x:c>
      <x:c r="H3539" s="13" t="str">
        <x:v>Current</x:v>
      </x:c>
      <x:c r="I3539" s="14" t="n">
        <x:v>2611</x:v>
      </x:c>
      <x:c r="J3539" s="13" t="str">
        <x:f>IF(AND(ISNUMBER(I3539),I3539&gt;0),IF(I3539&lt;=1000,"1–1,000",IF(I3539&lt;=2500,"1,001–2,500",IF(I3539&lt;=5000,"2,501–5,000",IF(I3539&lt;=10000,"5,001–10,000","10,001–15,000")))),"2,501–5,000")</x:f>
        <x:v>2,501–5,000</x:v>
      </x:c>
      <x:c r="K3539" s="16" t="n">
        <x:v>103140</x:v>
      </x:c>
      <x:c r="L3539" s="43" t="n">
        <x:f>IF(AND(ISNUMBER(I3539),I3539&gt;0,ISNUMBER(K3539),K3539&gt;0),K3539/I3539,"n.a.")</x:f>
        <x:v>39.50210647261586</x:v>
      </x:c>
      <x:c r="M3539" s="43"/>
      <x:c r="N3539" s="13" t="str">
        <x:v>Yes</x:v>
      </x:c>
      <x:c r="O3539" s="15" t="str">
        <x:v>Not stated in reviewed card</x:v>
      </x:c>
      <x:c r="P3539" s="15" t="str">
        <x:v>Not stated in reviewed card</x:v>
      </x:c>
      <x:c r="Q3539" s="15" t="str">
        <x:v>Advertised industrial unit with warehouse space, ancillary office accommodation.</x:v>
      </x:c>
      <x:c r="R353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39" s="15" t="str">
        <x:v>https://www.zoopla.co.uk/to-rent/commercial/details/67343147/</x:v>
      </x:c>
      <x:c r="T3539" s="15" t="str"/>
      <x:c r="U3539" s="15" t="str"/>
      <x:c r="V3539" s="15" t="str">
        <x:v>London — Standalone premises — London (E16)</x:v>
      </x:c>
      <x:c r="W3539" s="15" t="str">
        <x:v>Individual unit ≤15,000 sq ft</x:v>
      </x:c>
      <x:c r="X3539" s="13" t="n">
        <x:f>IF(N3539="Yes",L3539,0)</x:f>
        <x:v>39.50210647261586</x:v>
      </x:c>
      <x:c r="Y3539" s="14" t="n">
        <x:v>1</x:v>
      </x:c>
      <x:c r="Z3539" s="13" t="str">
        <x:v>Industrial / workshop / storage</x:v>
      </x:c>
    </x:row>
    <x:row r="3540" ht="62" customHeight="1">
      <x:c r="A3540" s="13" t="str">
        <x:v>SE2560</x:v>
      </x:c>
      <x:c r="B3540" s="15" t="str">
        <x:v>London</x:v>
      </x:c>
      <x:c r="C3540" s="15" t="str">
        <x:v>London (E16)</x:v>
      </x:c>
      <x:c r="D3540" s="14"/>
      <x:c r="E3540" s="13" t="str">
        <x:v>Town</x:v>
      </x:c>
      <x:c r="F3540" s="15" t="str">
        <x:v>Standalone premises — London (E16)</x:v>
      </x:c>
      <x:c r="G3540" s="15" t="str">
        <x:v>Unit D, Project Park, North Crescent, Canning Town, London, E16</x:v>
      </x:c>
      <x:c r="H3540" s="13" t="str">
        <x:v>Current</x:v>
      </x:c>
      <x:c r="I3540" s="14" t="n">
        <x:v>2327</x:v>
      </x:c>
      <x:c r="J3540" s="13" t="str">
        <x:f>IF(AND(ISNUMBER(I3540),I3540&gt;0),IF(I3540&lt;=1000,"1–1,000",IF(I3540&lt;=2500,"1,001–2,500",IF(I3540&lt;=5000,"2,501–5,000",IF(I3540&lt;=10000,"5,001–10,000","10,001–15,000")))),"1,001–2,500")</x:f>
        <x:v>1,001–2,500</x:v>
      </x:c>
      <x:c r="K3540" s="16"/>
      <x:c r="L3540" s="43" t="str">
        <x:f>IF(AND(ISNUMBER(I3540),I3540&gt;0,ISNUMBER(K3540),K3540&gt;0),K3540/I3540,"n.a.")</x:f>
        <x:v>n.a.</x:v>
      </x:c>
      <x:c r="M3540" s="43"/>
      <x:c r="N3540" s="13" t="str">
        <x:v>No</x:v>
      </x:c>
      <x:c r="O3540" s="15" t="str">
        <x:v>Not stated in reviewed card</x:v>
      </x:c>
      <x:c r="P3540" s="15" t="str">
        <x:v>sectional up and over loading door</x:v>
      </x:c>
      <x:c r="Q3540" s="15" t="str">
        <x:v>Advertised industrial unit with warehouse space, ancillary office accommodation, parking.</x:v>
      </x:c>
      <x:c r="R354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40" s="15" t="str">
        <x:v>https://www.zoopla.co.uk/to-rent/commercial/details/71824591/</x:v>
      </x:c>
      <x:c r="T3540" s="15" t="str">
        <x:v>https://www.rightmove.co.uk/properties/760719375761649#/?channel=COM_LET</x:v>
      </x:c>
      <x:c r="U3540" s="15" t="str"/>
      <x:c r="V3540" s="15" t="str">
        <x:v>London — Standalone premises — London (E16)</x:v>
      </x:c>
      <x:c r="W3540" s="15" t="str">
        <x:v>Individual unit ≤15,000 sq ft</x:v>
      </x:c>
      <x:c r="X3540" s="13" t="n">
        <x:f>IF(N3540="Yes",L3540,0)</x:f>
        <x:v>0</x:v>
      </x:c>
      <x:c r="Y3540" s="14" t="n">
        <x:v>1</x:v>
      </x:c>
      <x:c r="Z3540" s="13" t="str">
        <x:v>Industrial / workshop / storage</x:v>
      </x:c>
    </x:row>
    <x:row r="3541" ht="62" customHeight="1">
      <x:c r="A3541" s="13" t="str">
        <x:v>SE2561</x:v>
      </x:c>
      <x:c r="B3541" s="15" t="str">
        <x:v>London</x:v>
      </x:c>
      <x:c r="C3541" s="15" t="str">
        <x:v>London (E16)</x:v>
      </x:c>
      <x:c r="D3541" s="14"/>
      <x:c r="E3541" s="13" t="str">
        <x:v>Town</x:v>
      </x:c>
      <x:c r="F3541" s="15" t="str">
        <x:v>Standalone premises — London (E16)</x:v>
      </x:c>
      <x:c r="G3541" s="15" t="str">
        <x:v>Unit F, Project Park, North Crescent, Canning Town, London, E16</x:v>
      </x:c>
      <x:c r="H3541" s="13" t="str">
        <x:v>Current</x:v>
      </x:c>
      <x:c r="I3541" s="14" t="n">
        <x:v>2980</x:v>
      </x:c>
      <x:c r="J3541" s="13" t="str">
        <x:f>IF(AND(ISNUMBER(I3541),I3541&gt;0),IF(I3541&lt;=1000,"1–1,000",IF(I3541&lt;=2500,"1,001–2,500",IF(I3541&lt;=5000,"2,501–5,000",IF(I3541&lt;=10000,"5,001–10,000","10,001–15,000")))),"2,501–5,000")</x:f>
        <x:v>2,501–5,000</x:v>
      </x:c>
      <x:c r="K3541" s="16"/>
      <x:c r="L3541" s="43" t="str">
        <x:f>IF(AND(ISNUMBER(I3541),I3541&gt;0,ISNUMBER(K3541),K3541&gt;0),K3541/I3541,"n.a.")</x:f>
        <x:v>n.a.</x:v>
      </x:c>
      <x:c r="M3541" s="43"/>
      <x:c r="N3541" s="13" t="str">
        <x:v>No</x:v>
      </x:c>
      <x:c r="O3541" s="15" t="str">
        <x:v>Not stated in reviewed card</x:v>
      </x:c>
      <x:c r="P3541" s="15" t="str">
        <x:v>Loading is via an electrically operated up and over roller shutter</x:v>
      </x:c>
      <x:c r="Q3541" s="15" t="str">
        <x:v>Advertised industrial unit with warehouse space, ancillary office accommodation, parking.</x:v>
      </x:c>
      <x:c r="R354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41" s="15" t="str">
        <x:v>https://www.zoopla.co.uk/to-rent/commercial/details/71490093/</x:v>
      </x:c>
      <x:c r="T3541" s="15" t="str">
        <x:v>https://www.rightmove.co.uk/properties/760719048616849#/?channel=COM_LET</x:v>
      </x:c>
      <x:c r="U3541" s="15" t="str"/>
      <x:c r="V3541" s="15" t="str">
        <x:v>London — Standalone premises — London (E16)</x:v>
      </x:c>
      <x:c r="W3541" s="15" t="str">
        <x:v>Individual unit ≤15,000 sq ft</x:v>
      </x:c>
      <x:c r="X3541" s="13" t="n">
        <x:f>IF(N3541="Yes",L3541,0)</x:f>
        <x:v>0</x:v>
      </x:c>
      <x:c r="Y3541" s="14" t="n">
        <x:v>1</x:v>
      </x:c>
      <x:c r="Z3541" s="13" t="str">
        <x:v>Industrial / workshop / storage</x:v>
      </x:c>
    </x:row>
    <x:row r="3542" ht="62" customHeight="1">
      <x:c r="A3542" s="13" t="str">
        <x:v>SE2562</x:v>
      </x:c>
      <x:c r="B3542" s="15" t="str">
        <x:v>London</x:v>
      </x:c>
      <x:c r="C3542" s="15" t="str">
        <x:v>London (E17)</x:v>
      </x:c>
      <x:c r="D3542" s="14"/>
      <x:c r="E3542" s="13" t="str">
        <x:v>Town</x:v>
      </x:c>
      <x:c r="F3542" s="15" t="str">
        <x:v>Standalone premises — London (E17)</x:v>
      </x:c>
      <x:c r="G3542" s="15" t="str">
        <x:v>Sutherland Road, London E17</x:v>
      </x:c>
      <x:c r="H3542" s="13" t="str">
        <x:v>Current</x:v>
      </x:c>
      <x:c r="I3542" s="14" t="n">
        <x:v>8100</x:v>
      </x:c>
      <x:c r="J3542" s="13" t="str">
        <x:f>IF(AND(ISNUMBER(I3542),I3542&gt;0),IF(I3542&lt;=1000,"1–1,000",IF(I3542&lt;=2500,"1,001–2,500",IF(I3542&lt;=5000,"2,501–5,000",IF(I3542&lt;=10000,"5,001–10,000","10,001–15,000")))),"5,001–10,000")</x:f>
        <x:v>5,001–10,000</x:v>
      </x:c>
      <x:c r="K3542" s="16" t="n">
        <x:v>120000</x:v>
      </x:c>
      <x:c r="L3542" s="43" t="n">
        <x:f>IF(AND(ISNUMBER(I3542),I3542&gt;0,ISNUMBER(K3542),K3542&gt;0),K3542/I3542,"n.a.")</x:f>
        <x:v>14.814814814814815</x:v>
      </x:c>
      <x:c r="M3542" s="43"/>
      <x:c r="N3542" s="13" t="str">
        <x:v>Yes</x:v>
      </x:c>
      <x:c r="O3542" s="15" t="str">
        <x:v>Not stated in reviewed card</x:v>
      </x:c>
      <x:c r="P3542" s="15" t="str">
        <x:v>Not stated in reviewed card</x:v>
      </x:c>
      <x:c r="Q3542" s="15" t="str">
        <x:v>Advertised industrial unit. Card provides limited specification.</x:v>
      </x:c>
      <x:c r="R35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42" s="15" t="str">
        <x:v>https://www.zoopla.co.uk/to-rent/commercial/details/71230532/</x:v>
      </x:c>
      <x:c r="T3542" s="15" t="str"/>
      <x:c r="U3542" s="15" t="str"/>
      <x:c r="V3542" s="15" t="str">
        <x:v>London — Standalone premises — London (E17)</x:v>
      </x:c>
      <x:c r="W3542" s="15" t="str">
        <x:v>Individual unit ≤15,000 sq ft</x:v>
      </x:c>
      <x:c r="X3542" s="13" t="n">
        <x:f>IF(N3542="Yes",L3542,0)</x:f>
        <x:v>14.814814814814815</x:v>
      </x:c>
      <x:c r="Y3542" s="14" t="n">
        <x:v>1</x:v>
      </x:c>
      <x:c r="Z3542" s="13" t="str">
        <x:v>Industrial / workshop / storage</x:v>
      </x:c>
    </x:row>
    <x:row r="3543" ht="62" customHeight="1">
      <x:c r="A3543" s="13" t="str">
        <x:v>SE2563</x:v>
      </x:c>
      <x:c r="B3543" s="15" t="str">
        <x:v>London</x:v>
      </x:c>
      <x:c r="C3543" s="15" t="str">
        <x:v>London (E17)</x:v>
      </x:c>
      <x:c r="D3543" s="14"/>
      <x:c r="E3543" s="13" t="str">
        <x:v>Town</x:v>
      </x:c>
      <x:c r="F3543" s="15" t="str">
        <x:v>Standalone premises — London (E17)</x:v>
      </x:c>
      <x:c r="G3543" s="15" t="str">
        <x:v>Unit 12c Uplands E.17, Blackhorse Lane, London, E17 5QN</x:v>
      </x:c>
      <x:c r="H3543" s="13" t="str">
        <x:v>Current</x:v>
      </x:c>
      <x:c r="I3543" s="14" t="n">
        <x:v>7154</x:v>
      </x:c>
      <x:c r="J3543" s="13" t="str">
        <x:f>IF(AND(ISNUMBER(I3543),I3543&gt;0),IF(I3543&lt;=1000,"1–1,000",IF(I3543&lt;=2500,"1,001–2,500",IF(I3543&lt;=5000,"2,501–5,000",IF(I3543&lt;=10000,"5,001–10,000","10,001–15,000")))),"5,001–10,000")</x:f>
        <x:v>5,001–10,000</x:v>
      </x:c>
      <x:c r="K3543" s="16"/>
      <x:c r="L3543" s="43" t="str">
        <x:f>IF(AND(ISNUMBER(I3543),I3543&gt;0,ISNUMBER(K3543),K3543&gt;0),K3543/I3543,"n.a.")</x:f>
        <x:v>n.a.</x:v>
      </x:c>
      <x:c r="M3543" s="43"/>
      <x:c r="N3543" s="13" t="str">
        <x:v>No</x:v>
      </x:c>
      <x:c r="O3543" s="15" t="str">
        <x:v>Not stated in reviewed card</x:v>
      </x:c>
      <x:c r="P3543" s="15" t="str">
        <x:v>Not stated in reviewed card</x:v>
      </x:c>
      <x:c r="Q3543" s="15" t="str">
        <x:v>Advertised industrial unit. Card provides limited specification.</x:v>
      </x:c>
      <x:c r="R354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43" s="15" t="str">
        <x:v>https://www.zoopla.co.uk/to-rent/commercial/details/68351897/</x:v>
      </x:c>
      <x:c r="T3543" s="15" t="str">
        <x:v>https://www.rightmove.co.uk/properties/776320045486256#/?channel=COM_LET</x:v>
      </x:c>
      <x:c r="U3543" s="15" t="str"/>
      <x:c r="V3543" s="15" t="str">
        <x:v>London — Standalone premises — London (E17)</x:v>
      </x:c>
      <x:c r="W3543" s="15" t="str">
        <x:v>Individual unit ≤15,000 sq ft</x:v>
      </x:c>
      <x:c r="X3543" s="13" t="n">
        <x:f>IF(N3543="Yes",L3543,0)</x:f>
        <x:v>0</x:v>
      </x:c>
      <x:c r="Y3543" s="14" t="n">
        <x:v>1</x:v>
      </x:c>
      <x:c r="Z3543" s="13" t="str">
        <x:v>Industrial / workshop / storage</x:v>
      </x:c>
    </x:row>
    <x:row r="3544" ht="75" customHeight="1">
      <x:c r="A3544" s="13" t="str">
        <x:v>SE2564</x:v>
      </x:c>
      <x:c r="B3544" s="15" t="str">
        <x:v>London</x:v>
      </x:c>
      <x:c r="C3544" s="15" t="str">
        <x:v>London (E18)</x:v>
      </x:c>
      <x:c r="D3544" s="14"/>
      <x:c r="E3544" s="13" t="str">
        <x:v>Town</x:v>
      </x:c>
      <x:c r="F3544" s="15" t="str">
        <x:v>Standalone premises — London (E18)</x:v>
      </x:c>
      <x:c r="G3544" s="15" t="str">
        <x:v>High Road, South Woodford, South Woodford, London, E18 2QL</x:v>
      </x:c>
      <x:c r="H3544" s="13" t="str">
        <x:v>Current</x:v>
      </x:c>
      <x:c r="I3544" s="14" t="n">
        <x:v>2646</x:v>
      </x:c>
      <x:c r="J3544" s="13" t="str">
        <x:f>IF(AND(ISNUMBER(I3544),I3544&gt;0),IF(I3544&lt;=1000,"1–1,000",IF(I3544&lt;=2500,"1,001–2,500",IF(I3544&lt;=5000,"2,501–5,000",IF(I3544&lt;=10000,"5,001–10,000","10,001–15,000")))),"2,501–5,000")</x:f>
        <x:v>2,501–5,000</x:v>
      </x:c>
      <x:c r="K3544" s="16" t="n">
        <x:v>16500</x:v>
      </x:c>
      <x:c r="L3544" s="43" t="n">
        <x:f>IF(AND(ISNUMBER(I3544),I3544&gt;0,ISNUMBER(K3544),K3544&gt;0),K3544/I3544,"n.a.")</x:f>
        <x:v>6.235827664399093</x:v>
      </x:c>
      <x:c r="M3544" s="43"/>
      <x:c r="N3544" s="13" t="str">
        <x:v>Yes</x:v>
      </x:c>
      <x:c r="O3544" s="15" t="str">
        <x:v>minimum eaves height of 1</x:v>
      </x:c>
      <x:c r="P3544" s="15" t="str">
        <x:v>electric roller shutter and has a minimum eaves height of 1.8m</x:v>
      </x:c>
      <x:c r="Q3544" s="15" t="str">
        <x:v>Advertised commercial storage/workshop premises with secure/gated access.</x:v>
      </x:c>
      <x:c r="R354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44" s="15" t="str">
        <x:v>https://www.zoopla.co.uk/to-rent/commercial/details/72626113/</x:v>
      </x:c>
      <x:c r="T3544" s="15" t="str">
        <x:v>https://www.rightmove.co.uk/properties/759317045789392#/?channel=COM_LET</x:v>
      </x:c>
      <x:c r="U3544" s="15" t="str"/>
      <x:c r="V3544" s="15" t="str">
        <x:v>London — Standalone premises — London (E18)</x:v>
      </x:c>
      <x:c r="W3544" s="15" t="str">
        <x:v>Individual unit ≤15,000 sq ft</x:v>
      </x:c>
      <x:c r="X3544" s="13" t="n">
        <x:f>IF(N3544="Yes",L3544,0)</x:f>
        <x:v>6.235827664399093</x:v>
      </x:c>
      <x:c r="Y3544" s="14" t="n">
        <x:v>1</x:v>
      </x:c>
      <x:c r="Z3544" s="13" t="str">
        <x:v>Industrial / workshop / storage</x:v>
      </x:c>
    </x:row>
    <x:row r="3545" ht="62" customHeight="1">
      <x:c r="A3545" s="13" t="str">
        <x:v>SE2565</x:v>
      </x:c>
      <x:c r="B3545" s="15" t="str">
        <x:v>London</x:v>
      </x:c>
      <x:c r="C3545" s="15" t="str">
        <x:v>London (E2)</x:v>
      </x:c>
      <x:c r="D3545" s="14"/>
      <x:c r="E3545" s="13" t="str">
        <x:v>Town</x:v>
      </x:c>
      <x:c r="F3545" s="15" t="str">
        <x:v>Standalone premises — London (E2)</x:v>
      </x:c>
      <x:c r="G3545" s="15" t="str">
        <x:v>162 Malcolm Place, London E2</x:v>
      </x:c>
      <x:c r="H3545" s="13" t="str">
        <x:v>Current</x:v>
      </x:c>
      <x:c r="I3545" s="14" t="n">
        <x:v>1430</x:v>
      </x:c>
      <x:c r="J3545" s="13" t="str">
        <x:f>IF(AND(ISNUMBER(I3545),I3545&gt;0),IF(I3545&lt;=1000,"1–1,000",IF(I3545&lt;=2500,"1,001–2,500",IF(I3545&lt;=5000,"2,501–5,000",IF(I3545&lt;=10000,"5,001–10,000","10,001–15,000")))),"1,001–2,500")</x:f>
        <x:v>1,001–2,500</x:v>
      </x:c>
      <x:c r="K3545" s="16" t="n">
        <x:v>33360</x:v>
      </x:c>
      <x:c r="L3545" s="43" t="n">
        <x:f>IF(AND(ISNUMBER(I3545),I3545&gt;0,ISNUMBER(K3545),K3545&gt;0),K3545/I3545,"n.a.")</x:f>
        <x:v>23.32867132867133</x:v>
      </x:c>
      <x:c r="M3545" s="43"/>
      <x:c r="N3545" s="13" t="str">
        <x:v>Yes</x:v>
      </x:c>
      <x:c r="O3545" s="15" t="str">
        <x:v>Not stated in reviewed card</x:v>
      </x:c>
      <x:c r="P3545" s="15" t="str">
        <x:v>Not stated in reviewed card</x:v>
      </x:c>
      <x:c r="Q3545" s="15" t="str">
        <x:v>Advertised industrial unit with refurbished specification.</x:v>
      </x:c>
      <x:c r="R354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45" s="15" t="str">
        <x:v>https://www.zoopla.co.uk/to-rent/commercial/details/74429384/</x:v>
      </x:c>
      <x:c r="T3545" s="15" t="str"/>
      <x:c r="U3545" s="15" t="str"/>
      <x:c r="V3545" s="15" t="str">
        <x:v>London — Standalone premises — London (E2)</x:v>
      </x:c>
      <x:c r="W3545" s="15" t="str">
        <x:v>Individual unit ≤15,000 sq ft</x:v>
      </x:c>
      <x:c r="X3545" s="13" t="n">
        <x:f>IF(N3545="Yes",L3545,0)</x:f>
        <x:v>23.32867132867133</x:v>
      </x:c>
      <x:c r="Y3545" s="14" t="n">
        <x:v>1</x:v>
      </x:c>
      <x:c r="Z3545" s="13" t="str">
        <x:v>Industrial / workshop / storage</x:v>
      </x:c>
    </x:row>
    <x:row r="3546" ht="88" customHeight="1">
      <x:c r="A3546" s="13" t="str">
        <x:v>SE2566</x:v>
      </x:c>
      <x:c r="B3546" s="15" t="str">
        <x:v>London</x:v>
      </x:c>
      <x:c r="C3546" s="15" t="str">
        <x:v>London (E2)</x:v>
      </x:c>
      <x:c r="D3546" s="14"/>
      <x:c r="E3546" s="13" t="str">
        <x:v>Town</x:v>
      </x:c>
      <x:c r="F3546" s="15" t="str">
        <x:v>Standalone premises — London (E2)</x:v>
      </x:c>
      <x:c r="G3546" s="15" t="str">
        <x:v>22-27 The Oval, Cambridge Heath, London, E2 9DT</x:v>
      </x:c>
      <x:c r="H3546" s="13" t="str">
        <x:v>Current</x:v>
      </x:c>
      <x:c r="I3546" s="14" t="n">
        <x:v>4350</x:v>
      </x:c>
      <x:c r="J3546" s="13" t="str">
        <x:f>IF(AND(ISNUMBER(I3546),I3546&gt;0),IF(I3546&lt;=1000,"1–1,000",IF(I3546&lt;=2500,"1,001–2,500",IF(I3546&lt;=5000,"2,501–5,000",IF(I3546&lt;=10000,"5,001–10,000","10,001–15,000")))),"2,501–5,000")</x:f>
        <x:v>2,501–5,000</x:v>
      </x:c>
      <x:c r="K3546" s="16" t="n">
        <x:v>69996</x:v>
      </x:c>
      <x:c r="L3546" s="43" t="n">
        <x:f>IF(AND(ISNUMBER(I3546),I3546&gt;0,ISNUMBER(K3546),K3546&gt;0),K3546/I3546,"n.a.")</x:f>
        <x:v>16.09103448275862</x:v>
      </x:c>
      <x:c r="M3546" s="43"/>
      <x:c r="N3546" s="13" t="str">
        <x:v>Yes</x:v>
      </x:c>
      <x:c r="O3546" s="15" t="str">
        <x:v>Not stated in reviewed card</x:v>
      </x:c>
      <x:c r="P3546" s="15" t="str">
        <x:v>Not stated in reviewed card</x:v>
      </x:c>
      <x:c r="Q3546" s="15" t="str">
        <x:v>Advertised industrial unit with warehouse space, parking.</x:v>
      </x:c>
      <x:c r="R354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46" s="15" t="str">
        <x:v>https://www.zoopla.co.uk/to-rent/commercial/details/74061430/</x:v>
      </x:c>
      <x:c r="T3546" s="15" t="str">
        <x:v>https://www.rightmove.co.uk/properties/779615927384065#/?channel=COM_LET</x:v>
      </x:c>
      <x:c r="U3546" s="15" t="str"/>
      <x:c r="V3546" s="15" t="str">
        <x:v>London — Standalone premises — London (E2)</x:v>
      </x:c>
      <x:c r="W3546" s="15" t="str">
        <x:v>Individual unit ≤15,000 sq ft</x:v>
      </x:c>
      <x:c r="X3546" s="13" t="n">
        <x:f>IF(N3546="Yes",L3546,0)</x:f>
        <x:v>16.09103448275862</x:v>
      </x:c>
      <x:c r="Y3546" s="14" t="n">
        <x:v>1</x:v>
      </x:c>
      <x:c r="Z3546" s="13" t="str">
        <x:v>Industrial / workshop / storage</x:v>
      </x:c>
    </x:row>
    <x:row r="3547" ht="75" customHeight="1">
      <x:c r="A3547" s="13" t="str">
        <x:v>SE2567</x:v>
      </x:c>
      <x:c r="B3547" s="15" t="str">
        <x:v>London</x:v>
      </x:c>
      <x:c r="C3547" s="15" t="str">
        <x:v>London (E2)</x:v>
      </x:c>
      <x:c r="D3547" s="14"/>
      <x:c r="E3547" s="13" t="str">
        <x:v>Town</x:v>
      </x:c>
      <x:c r="F3547" s="15" t="str">
        <x:v>Standalone premises — London (E2)</x:v>
      </x:c>
      <x:c r="G3547" s="15" t="str">
        <x:v>289 Cambridge Heath Road , London, E2 9HA</x:v>
      </x:c>
      <x:c r="H3547" s="13" t="str">
        <x:v>Current</x:v>
      </x:c>
      <x:c r="I3547" s="14" t="n">
        <x:v>1950</x:v>
      </x:c>
      <x:c r="J3547" s="13" t="str">
        <x:f>IF(AND(ISNUMBER(I3547),I3547&gt;0),IF(I3547&lt;=1000,"1–1,000",IF(I3547&lt;=2500,"1,001–2,500",IF(I3547&lt;=5000,"2,501–5,000",IF(I3547&lt;=10000,"5,001–10,000","10,001–15,000")))),"1,001–2,500")</x:f>
        <x:v>1,001–2,500</x:v>
      </x:c>
      <x:c r="K3547" s="16" t="n">
        <x:v>54960</x:v>
      </x:c>
      <x:c r="L3547" s="43" t="n">
        <x:f>IF(AND(ISNUMBER(I3547),I3547&gt;0,ISNUMBER(K3547),K3547&gt;0),K3547/I3547,"n.a.")</x:f>
        <x:v>28.184615384615384</x:v>
      </x:c>
      <x:c r="M3547" s="43"/>
      <x:c r="N3547" s="13" t="str">
        <x:v>Yes</x:v>
      </x:c>
      <x:c r="O3547" s="15" t="str">
        <x:v>Not stated in reviewed card</x:v>
      </x:c>
      <x:c r="P3547" s="15" t="str">
        <x:v>Not stated in reviewed card</x:v>
      </x:c>
      <x:c r="Q3547" s="15" t="str">
        <x:v>Advertised industrial unit with refurbished specification.</x:v>
      </x:c>
      <x:c r="R354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47" s="15" t="str">
        <x:v>https://www.zoopla.co.uk/to-rent/commercial/details/74428720/</x:v>
      </x:c>
      <x:c r="T3547" s="15" t="str">
        <x:v>https://www.zoopla.co.uk/to-rent/commercial/details/73085005/</x:v>
      </x:c>
      <x:c r="U3547" s="15" t="str">
        <x:v>https://www.rightmove.co.uk/properties/778343123936848#/?channel=COM_LET</x:v>
      </x:c>
      <x:c r="V3547" s="15" t="str">
        <x:v>London — Standalone premises — London (E2)</x:v>
      </x:c>
      <x:c r="W3547" s="15" t="str">
        <x:v>Individual unit ≤15,000 sq ft</x:v>
      </x:c>
      <x:c r="X3547" s="13" t="n">
        <x:f>IF(N3547="Yes",L3547,0)</x:f>
        <x:v>28.184615384615384</x:v>
      </x:c>
      <x:c r="Y3547" s="14" t="n">
        <x:v>1</x:v>
      </x:c>
      <x:c r="Z3547" s="13" t="str">
        <x:v>Industrial / workshop / storage</x:v>
      </x:c>
    </x:row>
    <x:row r="3548" ht="75" customHeight="1">
      <x:c r="A3548" s="13" t="str">
        <x:v>SE2568</x:v>
      </x:c>
      <x:c r="B3548" s="15" t="str">
        <x:v>London</x:v>
      </x:c>
      <x:c r="C3548" s="15" t="str">
        <x:v>London (E3)</x:v>
      </x:c>
      <x:c r="D3548" s="14"/>
      <x:c r="E3548" s="13" t="str">
        <x:v>Town</x:v>
      </x:c>
      <x:c r="F3548" s="15" t="str">
        <x:v>Standalone premises — London (E3)</x:v>
      </x:c>
      <x:c r="G3548" s="15" t="str">
        <x:v>445 Burdett Road, Mile End, E3 4JY</x:v>
      </x:c>
      <x:c r="H3548" s="13" t="str">
        <x:v>Current</x:v>
      </x:c>
      <x:c r="I3548" s="14" t="n">
        <x:v>1120</x:v>
      </x:c>
      <x:c r="J3548" s="13" t="str">
        <x:f>IF(AND(ISNUMBER(I3548),I3548&gt;0),IF(I3548&lt;=1000,"1–1,000",IF(I3548&lt;=2500,"1,001–2,500",IF(I3548&lt;=5000,"2,501–5,000",IF(I3548&lt;=10000,"5,001–10,000","10,001–15,000")))),"1,001–2,500")</x:f>
        <x:v>1,001–2,500</x:v>
      </x:c>
      <x:c r="K3548" s="16" t="n">
        <x:v>16800</x:v>
      </x:c>
      <x:c r="L3548" s="43" t="n">
        <x:f>IF(AND(ISNUMBER(I3548),I3548&gt;0,ISNUMBER(K3548),K3548&gt;0),K3548/I3548,"n.a.")</x:f>
        <x:v>15</x:v>
      </x:c>
      <x:c r="M3548" s="43"/>
      <x:c r="N3548" s="13" t="str">
        <x:v>Yes</x:v>
      </x:c>
      <x:c r="O3548" s="15" t="str">
        <x:v>Not stated in reviewed card</x:v>
      </x:c>
      <x:c r="P3548" s="15" t="str">
        <x:v>Not stated in reviewed card</x:v>
      </x:c>
      <x:c r="Q3548" s="15" t="str">
        <x:v>Advertised industrial unit with refurbished specification.</x:v>
      </x:c>
      <x:c r="R354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48" s="15" t="str">
        <x:v>https://www.zoopla.co.uk/to-rent/commercial/details/74041803/</x:v>
      </x:c>
      <x:c r="T3548" s="15" t="str">
        <x:v>https://www.rightmove.co.uk/properties/770200583073649#/?channel=COM_LET</x:v>
      </x:c>
      <x:c r="U3548" s="15" t="str"/>
      <x:c r="V3548" s="15" t="str">
        <x:v>London — Standalone premises — London (E3)</x:v>
      </x:c>
      <x:c r="W3548" s="15" t="str">
        <x:v>Individual unit ≤15,000 sq ft</x:v>
      </x:c>
      <x:c r="X3548" s="13" t="n">
        <x:f>IF(N3548="Yes",L3548,0)</x:f>
        <x:v>15</x:v>
      </x:c>
      <x:c r="Y3548" s="14" t="n">
        <x:v>1</x:v>
      </x:c>
      <x:c r="Z3548" s="13" t="str">
        <x:v>Industrial / workshop / storage</x:v>
      </x:c>
    </x:row>
    <x:row r="3549" ht="62" customHeight="1">
      <x:c r="A3549" s="13" t="str">
        <x:v>SE2569</x:v>
      </x:c>
      <x:c r="B3549" s="15" t="str">
        <x:v>London</x:v>
      </x:c>
      <x:c r="C3549" s="15" t="str">
        <x:v>London (E4)</x:v>
      </x:c>
      <x:c r="D3549" s="14"/>
      <x:c r="E3549" s="13" t="str">
        <x:v>Town</x:v>
      </x:c>
      <x:c r="F3549" s="15" t="str">
        <x:v>Standalone premises — London (E4)</x:v>
      </x:c>
      <x:c r="G3549" s="15" t="str">
        <x:v>B5, Circular Point, Jubilee Avenue, Highams Park, London, E4</x:v>
      </x:c>
      <x:c r="H3549" s="13" t="str">
        <x:v>Current</x:v>
      </x:c>
      <x:c r="I3549" s="14" t="n">
        <x:v>2703</x:v>
      </x:c>
      <x:c r="J3549" s="13" t="str">
        <x:f>IF(AND(ISNUMBER(I3549),I3549&gt;0),IF(I3549&lt;=1000,"1–1,000",IF(I3549&lt;=2500,"1,001–2,500",IF(I3549&lt;=5000,"2,501–5,000",IF(I3549&lt;=10000,"5,001–10,000","10,001–15,000")))),"2,501–5,000")</x:f>
        <x:v>2,501–5,000</x:v>
      </x:c>
      <x:c r="K3549" s="16"/>
      <x:c r="L3549" s="43" t="str">
        <x:f>IF(AND(ISNUMBER(I3549),I3549&gt;0,ISNUMBER(K3549),K3549&gt;0),K3549/I3549,"n.a.")</x:f>
        <x:v>n.a.</x:v>
      </x:c>
      <x:c r="M3549" s="43"/>
      <x:c r="N3549" s="13" t="str">
        <x:v>No</x:v>
      </x:c>
      <x:c r="O3549" s="15" t="str">
        <x:v>Not stated in reviewed card</x:v>
      </x:c>
      <x:c r="P3549" s="15" t="str">
        <x:v>Not stated in reviewed card</x:v>
      </x:c>
      <x:c r="Q3549" s="15" t="str">
        <x:v>Advertised commercial storage/workshop premises with trade counter use, parking.</x:v>
      </x:c>
      <x:c r="R354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49" s="15" t="str">
        <x:v>https://www.rightmove.co.uk/properties/760571975400241#/?channel=COM_LET</x:v>
      </x:c>
      <x:c r="T3549" s="15" t="str"/>
      <x:c r="U3549" s="15" t="str"/>
      <x:c r="V3549" s="15" t="str">
        <x:v>London — Standalone premises — London (E4)</x:v>
      </x:c>
      <x:c r="W3549" s="15" t="str">
        <x:v>Individual unit ≤15,000 sq ft</x:v>
      </x:c>
      <x:c r="X3549" s="13" t="n">
        <x:f>IF(N3549="Yes",L3549,0)</x:f>
        <x:v>0</x:v>
      </x:c>
      <x:c r="Y3549" s="14" t="n">
        <x:v>1</x:v>
      </x:c>
      <x:c r="Z3549" s="13" t="str">
        <x:v>Industrial / workshop / storage</x:v>
      </x:c>
    </x:row>
    <x:row r="3550" ht="62" customHeight="1">
      <x:c r="A3550" s="13" t="str">
        <x:v>SE2570</x:v>
      </x:c>
      <x:c r="B3550" s="15" t="str">
        <x:v>London</x:v>
      </x:c>
      <x:c r="C3550" s="15" t="str">
        <x:v>London (E5)</x:v>
      </x:c>
      <x:c r="D3550" s="14"/>
      <x:c r="E3550" s="13" t="str">
        <x:v>Town</x:v>
      </x:c>
      <x:c r="F3550" s="15" t="str">
        <x:v>Standalone premises — London (E5)</x:v>
      </x:c>
      <x:c r="G3550" s="15" t="str">
        <x:v>Downs Road, London, E5</x:v>
      </x:c>
      <x:c r="H3550" s="13" t="str">
        <x:v>Current</x:v>
      </x:c>
      <x:c r="I3550" s="14" t="n">
        <x:v>4802</x:v>
      </x:c>
      <x:c r="J3550" s="13" t="str">
        <x:f>IF(AND(ISNUMBER(I3550),I3550&gt;0),IF(I3550&lt;=1000,"1–1,000",IF(I3550&lt;=2500,"1,001–2,500",IF(I3550&lt;=5000,"2,501–5,000",IF(I3550&lt;=10000,"5,001–10,000","10,001–15,000")))),"2,501–5,000")</x:f>
        <x:v>2,501–5,000</x:v>
      </x:c>
      <x:c r="K3550" s="16" t="n">
        <x:v>57996</x:v>
      </x:c>
      <x:c r="L3550" s="43" t="n">
        <x:f>IF(AND(ISNUMBER(I3550),I3550&gt;0,ISNUMBER(K3550),K3550&gt;0),K3550/I3550,"n.a.")</x:f>
        <x:v>12.077467721782591</x:v>
      </x:c>
      <x:c r="M3550" s="43"/>
      <x:c r="N3550" s="13" t="str">
        <x:v>Yes</x:v>
      </x:c>
      <x:c r="O3550" s="15" t="str">
        <x:v>Not stated in reviewed card</x:v>
      </x:c>
      <x:c r="P3550" s="15" t="str">
        <x:v>Not stated in reviewed card</x:v>
      </x:c>
      <x:c r="Q3550" s="15" t="str">
        <x:v>Advertised commercial storage/workshop premises with warehouse space.</x:v>
      </x:c>
      <x:c r="R355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0" s="15" t="str">
        <x:v>https://www.rightmove.co.uk/properties/170411924#/?channel=COM_LET</x:v>
      </x:c>
      <x:c r="T3550" s="15" t="str"/>
      <x:c r="U3550" s="15" t="str"/>
      <x:c r="V3550" s="15" t="str">
        <x:v>London — Standalone premises — London (E5)</x:v>
      </x:c>
      <x:c r="W3550" s="15" t="str">
        <x:v>Individual unit ≤15,000 sq ft</x:v>
      </x:c>
      <x:c r="X3550" s="13" t="n">
        <x:f>IF(N3550="Yes",L3550,0)</x:f>
        <x:v>12.077467721782591</x:v>
      </x:c>
      <x:c r="Y3550" s="14" t="n">
        <x:v>1</x:v>
      </x:c>
      <x:c r="Z3550" s="13" t="str">
        <x:v>Industrial / workshop / storage</x:v>
      </x:c>
    </x:row>
    <x:row r="3551" ht="75" customHeight="1">
      <x:c r="A3551" s="13" t="str">
        <x:v>SE2571</x:v>
      </x:c>
      <x:c r="B3551" s="15" t="str">
        <x:v>London</x:v>
      </x:c>
      <x:c r="C3551" s="15" t="str">
        <x:v>London (E7)</x:v>
      </x:c>
      <x:c r="D3551" s="14"/>
      <x:c r="E3551" s="13" t="str">
        <x:v>Town</x:v>
      </x:c>
      <x:c r="F3551" s="15" t="str">
        <x:v>Standalone premises — London (E7)</x:v>
      </x:c>
      <x:c r="G3551" s="15" t="str">
        <x:v>431 Avenue Road, Wanstead, London, E7 0LB</x:v>
      </x:c>
      <x:c r="H3551" s="13" t="str">
        <x:v>Current</x:v>
      </x:c>
      <x:c r="I3551" s="14" t="n">
        <x:v>1110</x:v>
      </x:c>
      <x:c r="J3551" s="13" t="str">
        <x:f>IF(AND(ISNUMBER(I3551),I3551&gt;0),IF(I3551&lt;=1000,"1–1,000",IF(I3551&lt;=2500,"1,001–2,500",IF(I3551&lt;=5000,"2,501–5,000",IF(I3551&lt;=10000,"5,001–10,000","10,001–15,000")))),"1,001–2,500")</x:f>
        <x:v>1,001–2,500</x:v>
      </x:c>
      <x:c r="K3551" s="16" t="n">
        <x:v>23880</x:v>
      </x:c>
      <x:c r="L3551" s="43" t="n">
        <x:f>IF(AND(ISNUMBER(I3551),I3551&gt;0,ISNUMBER(K3551),K3551&gt;0),K3551/I3551,"n.a.")</x:f>
        <x:v>21.513513513513512</x:v>
      </x:c>
      <x:c r="M3551" s="43"/>
      <x:c r="N3551" s="13" t="str">
        <x:v>Yes</x:v>
      </x:c>
      <x:c r="O3551" s="15" t="str">
        <x:v>Not stated in reviewed card</x:v>
      </x:c>
      <x:c r="P3551" s="15" t="str">
        <x:v>Not stated in reviewed card</x:v>
      </x:c>
      <x:c r="Q3551" s="15" t="str">
        <x:v>Advertised industrial unit. Card provides limited specification.</x:v>
      </x:c>
      <x:c r="R3551"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1" s="15" t="str">
        <x:v>https://www.zoopla.co.uk/to-rent/commercial/details/73657899/</x:v>
      </x:c>
      <x:c r="T3551" s="15" t="str">
        <x:v>https://www.zoopla.co.uk/to-rent/commercial/details/73657883/</x:v>
      </x:c>
      <x:c r="U3551" s="15" t="str">
        <x:v>https://www.rightmove.co.uk/properties/761307769550592#/?channel=COM_LET</x:v>
      </x:c>
      <x:c r="V3551" s="15" t="str">
        <x:v>London — Standalone premises — London (E7)</x:v>
      </x:c>
      <x:c r="W3551" s="15" t="str">
        <x:v>Individual unit ≤15,000 sq ft</x:v>
      </x:c>
      <x:c r="X3551" s="13" t="n">
        <x:f>IF(N3551="Yes",L3551,0)</x:f>
        <x:v>21.513513513513512</x:v>
      </x:c>
      <x:c r="Y3551" s="14" t="n">
        <x:v>1</x:v>
      </x:c>
      <x:c r="Z3551" s="13" t="str">
        <x:v>Industrial / workshop / storage</x:v>
      </x:c>
    </x:row>
    <x:row r="3552" ht="62" customHeight="1">
      <x:c r="A3552" s="13" t="str">
        <x:v>SE2572</x:v>
      </x:c>
      <x:c r="B3552" s="15" t="str">
        <x:v>London</x:v>
      </x:c>
      <x:c r="C3552" s="15" t="str">
        <x:v>London (E8)</x:v>
      </x:c>
      <x:c r="D3552" s="14"/>
      <x:c r="E3552" s="13" t="str">
        <x:v>Town</x:v>
      </x:c>
      <x:c r="F3552" s="15" t="str">
        <x:v>Standalone premises — London (E8)</x:v>
      </x:c>
      <x:c r="G3552" s="15" t="str">
        <x:v>Helmsley Place, London E8</x:v>
      </x:c>
      <x:c r="H3552" s="13" t="str">
        <x:v>Current</x:v>
      </x:c>
      <x:c r="I3552" s="14" t="n">
        <x:v>2807</x:v>
      </x:c>
      <x:c r="J3552" s="13" t="str">
        <x:f>IF(AND(ISNUMBER(I3552),I3552&gt;0),IF(I3552&lt;=1000,"1–1,000",IF(I3552&lt;=2500,"1,001–2,500",IF(I3552&lt;=5000,"2,501–5,000",IF(I3552&lt;=10000,"5,001–10,000","10,001–15,000")))),"2,501–5,000")</x:f>
        <x:v>2,501–5,000</x:v>
      </x:c>
      <x:c r="K3552" s="16" t="n">
        <x:v>54996</x:v>
      </x:c>
      <x:c r="L3552" s="43" t="n">
        <x:f>IF(AND(ISNUMBER(I3552),I3552&gt;0,ISNUMBER(K3552),K3552&gt;0),K3552/I3552,"n.a.")</x:f>
        <x:v>19.59244745279658</x:v>
      </x:c>
      <x:c r="M3552" s="43"/>
      <x:c r="N3552" s="13" t="str">
        <x:v>Yes</x:v>
      </x:c>
      <x:c r="O3552" s="15" t="str">
        <x:v>Not stated in reviewed card</x:v>
      </x:c>
      <x:c r="P3552" s="15" t="str">
        <x:v>8 Warehouse - comprising double industrial unit with two shutters</x:v>
      </x:c>
      <x:c r="Q3552" s="15" t="str">
        <x:v>Advertised industrial unit with warehouse space.</x:v>
      </x:c>
      <x:c r="R355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2" s="15" t="str">
        <x:v>https://www.zoopla.co.uk/to-rent/commercial/details/74326196/</x:v>
      </x:c>
      <x:c r="T3552" s="15" t="str"/>
      <x:c r="U3552" s="15" t="str"/>
      <x:c r="V3552" s="15" t="str">
        <x:v>London — Standalone premises — London (E8)</x:v>
      </x:c>
      <x:c r="W3552" s="15" t="str">
        <x:v>Individual unit ≤15,000 sq ft</x:v>
      </x:c>
      <x:c r="X3552" s="13" t="n">
        <x:f>IF(N3552="Yes",L3552,0)</x:f>
        <x:v>19.59244745279658</x:v>
      </x:c>
      <x:c r="Y3552" s="14" t="n">
        <x:v>1</x:v>
      </x:c>
      <x:c r="Z3552" s="13" t="str">
        <x:v>Industrial / workshop / storage</x:v>
      </x:c>
    </x:row>
    <x:row r="3553" ht="75" customHeight="1">
      <x:c r="A3553" s="13" t="str">
        <x:v>SE2573</x:v>
      </x:c>
      <x:c r="B3553" s="15" t="str">
        <x:v>London</x:v>
      </x:c>
      <x:c r="C3553" s="15" t="str">
        <x:v>London (E9)</x:v>
      </x:c>
      <x:c r="D3553" s="14"/>
      <x:c r="E3553" s="13" t="str">
        <x:v>Town</x:v>
      </x:c>
      <x:c r="F3553" s="15" t="str">
        <x:v>Standalone premises — London (E9)</x:v>
      </x:c>
      <x:c r="G3553" s="15" t="str">
        <x:v>23-29 Paragon Road, London, E9 6NN</x:v>
      </x:c>
      <x:c r="H3553" s="13" t="str">
        <x:v>Current</x:v>
      </x:c>
      <x:c r="I3553" s="14" t="n">
        <x:v>2364</x:v>
      </x:c>
      <x:c r="J3553" s="13" t="str">
        <x:f>IF(AND(ISNUMBER(I3553),I3553&gt;0),IF(I3553&lt;=1000,"1–1,000",IF(I3553&lt;=2500,"1,001–2,500",IF(I3553&lt;=5000,"2,501–5,000",IF(I3553&lt;=10000,"5,001–10,000","10,001–15,000")))),"1,001–2,500")</x:f>
        <x:v>1,001–2,500</x:v>
      </x:c>
      <x:c r="K3553" s="16" t="n">
        <x:v>49644</x:v>
      </x:c>
      <x:c r="L3553" s="43" t="n">
        <x:f>IF(AND(ISNUMBER(I3553),I3553&gt;0,ISNUMBER(K3553),K3553&gt;0),K3553/I3553,"n.a.")</x:f>
        <x:v>21</x:v>
      </x:c>
      <x:c r="M3553" s="43"/>
      <x:c r="N3553" s="13" t="str">
        <x:v>Yes</x:v>
      </x:c>
      <x:c r="O3553" s="15" t="str">
        <x:v>Ceiling Height Ground Floor Corner Building Community</x:v>
      </x:c>
      <x:c r="P3553" s="15" t="str">
        <x:v>Not stated in reviewed card</x:v>
      </x:c>
      <x:c r="Q3553" s="15" t="str">
        <x:v>Advertised industrial unit. Card provides limited specification.</x:v>
      </x:c>
      <x:c r="R3553"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53" s="15" t="str">
        <x:v>https://www.rightmove.co.uk/properties/773366303358640#/?channel=COM_LET</x:v>
      </x:c>
      <x:c r="T3553" s="15" t="str"/>
      <x:c r="U3553" s="15" t="str"/>
      <x:c r="V3553" s="15" t="str">
        <x:v>London — Standalone premises — London (E9)</x:v>
      </x:c>
      <x:c r="W3553" s="15" t="str">
        <x:v>Individual unit ≤15,000 sq ft</x:v>
      </x:c>
      <x:c r="X3553" s="13" t="n">
        <x:f>IF(N3553="Yes",L3553,0)</x:f>
        <x:v>21</x:v>
      </x:c>
      <x:c r="Y3553" s="14" t="n">
        <x:v>1</x:v>
      </x:c>
      <x:c r="Z3553" s="13" t="str">
        <x:v>Industrial / workshop / storage</x:v>
      </x:c>
    </x:row>
    <x:row r="3554" ht="62" customHeight="1">
      <x:c r="A3554" s="13" t="str">
        <x:v>SE2574</x:v>
      </x:c>
      <x:c r="B3554" s="15" t="str">
        <x:v>London</x:v>
      </x:c>
      <x:c r="C3554" s="15" t="str">
        <x:v>London (E9)</x:v>
      </x:c>
      <x:c r="D3554" s="14"/>
      <x:c r="E3554" s="13" t="str">
        <x:v>Town</x:v>
      </x:c>
      <x:c r="F3554" s="15" t="str">
        <x:v>Standalone premises — London (E9)</x:v>
      </x:c>
      <x:c r="G3554" s="15" t="str">
        <x:v>40 Chelmer Road, London E9</x:v>
      </x:c>
      <x:c r="H3554" s="13" t="str">
        <x:v>Current</x:v>
      </x:c>
      <x:c r="I3554" s="14" t="n">
        <x:v>12450</x:v>
      </x:c>
      <x:c r="J3554" s="13" t="str">
        <x:f>IF(AND(ISNUMBER(I3554),I3554&gt;0),IF(I3554&lt;=1000,"1–1,000",IF(I3554&lt;=2500,"1,001–2,500",IF(I3554&lt;=5000,"2,501–5,000",IF(I3554&lt;=10000,"5,001–10,000","10,001–15,000")))),"10,001–15,000")</x:f>
        <x:v>10,001–15,000</x:v>
      </x:c>
      <x:c r="K3554" s="16" t="n">
        <x:v>280128</x:v>
      </x:c>
      <x:c r="L3554" s="43" t="n">
        <x:f>IF(AND(ISNUMBER(I3554),I3554&gt;0,ISNUMBER(K3554),K3554&gt;0),K3554/I3554,"n.a.")</x:f>
        <x:v>22.500240963855422</x:v>
      </x:c>
      <x:c r="M3554" s="43"/>
      <x:c r="N3554" s="13" t="str">
        <x:v>Yes</x:v>
      </x:c>
      <x:c r="O3554" s="15" t="str">
        <x:v>Not stated in reviewed card</x:v>
      </x:c>
      <x:c r="P3554" s="15" t="str">
        <x:v>Not stated in reviewed card</x:v>
      </x:c>
      <x:c r="Q3554" s="15" t="str">
        <x:v>Advertised industrial unit with parking, secure/gated access.</x:v>
      </x:c>
      <x:c r="R355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4" s="15" t="str">
        <x:v>https://www.zoopla.co.uk/to-rent/commercial/details/66794531/</x:v>
      </x:c>
      <x:c r="T3554" s="15" t="str"/>
      <x:c r="U3554" s="15" t="str"/>
      <x:c r="V3554" s="15" t="str">
        <x:v>London — Standalone premises — London (E9)</x:v>
      </x:c>
      <x:c r="W3554" s="15" t="str">
        <x:v>Individual unit ≤15,000 sq ft</x:v>
      </x:c>
      <x:c r="X3554" s="13" t="n">
        <x:f>IF(N3554="Yes",L3554,0)</x:f>
        <x:v>22.500240963855422</x:v>
      </x:c>
      <x:c r="Y3554" s="14" t="n">
        <x:v>1</x:v>
      </x:c>
      <x:c r="Z3554" s="13" t="str">
        <x:v>Industrial / workshop / storage</x:v>
      </x:c>
    </x:row>
    <x:row r="3555" ht="88" customHeight="1">
      <x:c r="A3555" s="13" t="str">
        <x:v>SE2575</x:v>
      </x:c>
      <x:c r="B3555" s="15" t="str">
        <x:v>London</x:v>
      </x:c>
      <x:c r="C3555" s="15" t="str">
        <x:v>London (E9)</x:v>
      </x:c>
      <x:c r="D3555" s="14"/>
      <x:c r="E3555" s="13" t="str">
        <x:v>Town</x:v>
      </x:c>
      <x:c r="F3555" s="15" t="str">
        <x:v>Standalone premises — London (E9)</x:v>
      </x:c>
      <x:c r="G3555" s="15" t="str">
        <x:v>Unit 14A Queens Yard, White Post Lane, Tower Hamlets, London. E9 5EN</x:v>
      </x:c>
      <x:c r="H3555" s="13" t="str">
        <x:v>Current</x:v>
      </x:c>
      <x:c r="I3555" s="14" t="n">
        <x:v>4625</x:v>
      </x:c>
      <x:c r="J3555" s="13" t="str">
        <x:f>IF(AND(ISNUMBER(I3555),I3555&gt;0),IF(I3555&lt;=1000,"1–1,000",IF(I3555&lt;=2500,"1,001–2,500",IF(I3555&lt;=5000,"2,501–5,000",IF(I3555&lt;=10000,"5,001–10,000","10,001–15,000")))),"2,501–5,000")</x:f>
        <x:v>2,501–5,000</x:v>
      </x:c>
      <x:c r="K3555" s="16" t="n">
        <x:v>144996</x:v>
      </x:c>
      <x:c r="L3555" s="43" t="n">
        <x:f>IF(AND(ISNUMBER(I3555),I3555&gt;0,ISNUMBER(K3555),K3555&gt;0),K3555/I3555,"n.a.")</x:f>
        <x:v>31.350486486486485</x:v>
      </x:c>
      <x:c r="M3555" s="43"/>
      <x:c r="N3555" s="13" t="str">
        <x:v>No</x:v>
      </x:c>
      <x:c r="O3555" s="15" t="str">
        <x:v>Not stated in reviewed card</x:v>
      </x:c>
      <x:c r="P3555" s="15" t="str">
        <x:v>Not stated in reviewed card</x:v>
      </x:c>
      <x:c r="Q3555" s="15" t="str">
        <x:v>Advertised industrial unit with yard/loading area.</x:v>
      </x:c>
      <x:c r="R3555" s="15" t="str">
        <x:v>Advertised to let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555" s="15" t="str">
        <x:v>https://www.zoopla.co.uk/to-rent/commercial/details/65035899/</x:v>
      </x:c>
      <x:c r="T3555" s="15" t="str">
        <x:v>https://www.rightmove.co.uk/properties/136910930#/?channel=COM_LET</x:v>
      </x:c>
      <x:c r="U3555" s="15" t="str"/>
      <x:c r="V3555" s="15" t="str">
        <x:v>London — Standalone premises — London (E9)</x:v>
      </x:c>
      <x:c r="W3555" s="15" t="str">
        <x:v>Individual unit ≤15,000 sq ft</x:v>
      </x:c>
      <x:c r="X3555" s="13" t="n">
        <x:f>IF(N3555="Yes",L3555,0)</x:f>
        <x:v>0</x:v>
      </x:c>
      <x:c r="Y3555" s="14" t="n">
        <x:v>1</x:v>
      </x:c>
      <x:c r="Z3555" s="13" t="str">
        <x:v>Industrial / workshop / storage</x:v>
      </x:c>
    </x:row>
    <x:row r="3556" ht="62" customHeight="1">
      <x:c r="A3556" s="13" t="str">
        <x:v>SE2576</x:v>
      </x:c>
      <x:c r="B3556" s="15" t="str">
        <x:v>London</x:v>
      </x:c>
      <x:c r="C3556" s="15" t="str">
        <x:v>London (EC1R)</x:v>
      </x:c>
      <x:c r="D3556" s="14"/>
      <x:c r="E3556" s="13" t="str">
        <x:v>Town</x:v>
      </x:c>
      <x:c r="F3556" s="15" t="str">
        <x:v>Standalone premises — London (EC1R)</x:v>
      </x:c>
      <x:c r="G3556" s="15" t="str">
        <x:v>8 Herbal Hill, London EC1R</x:v>
      </x:c>
      <x:c r="H3556" s="13" t="str">
        <x:v>Current</x:v>
      </x:c>
      <x:c r="I3556" s="14" t="n">
        <x:v>400</x:v>
      </x:c>
      <x:c r="J3556" s="13" t="str">
        <x:f>IF(AND(ISNUMBER(I3556),I3556&gt;0),IF(I3556&lt;=1000,"1–1,000",IF(I3556&lt;=2500,"1,001–2,500",IF(I3556&lt;=5000,"2,501–5,000",IF(I3556&lt;=10000,"5,001–10,000","10,001–15,000")))),"1–1,000")</x:f>
        <x:v>1–1,000</x:v>
      </x:c>
      <x:c r="K3556" s="16" t="n">
        <x:v>9996</x:v>
      </x:c>
      <x:c r="L3556" s="43" t="n">
        <x:f>IF(AND(ISNUMBER(I3556),I3556&gt;0,ISNUMBER(K3556),K3556&gt;0),K3556/I3556,"n.a.")</x:f>
        <x:v>24.99</x:v>
      </x:c>
      <x:c r="M3556" s="43"/>
      <x:c r="N3556" s="13" t="str">
        <x:v>Yes</x:v>
      </x:c>
      <x:c r="O3556" s="15" t="str">
        <x:v>Not stated in reviewed card</x:v>
      </x:c>
      <x:c r="P3556" s="15" t="str">
        <x:v>Not stated in reviewed card</x:v>
      </x:c>
      <x:c r="Q3556" s="15" t="str">
        <x:v>Advertised industrial unit. Card provides limited specification.</x:v>
      </x:c>
      <x:c r="R355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6" s="15" t="str">
        <x:v>https://www.zoopla.co.uk/to-rent/commercial/details/49299056/</x:v>
      </x:c>
      <x:c r="T3556" s="15" t="str"/>
      <x:c r="U3556" s="15" t="str"/>
      <x:c r="V3556" s="15" t="str">
        <x:v>London — Standalone premises — London (EC1R)</x:v>
      </x:c>
      <x:c r="W3556" s="15" t="str">
        <x:v>Individual unit ≤15,000 sq ft</x:v>
      </x:c>
      <x:c r="X3556" s="13" t="n">
        <x:f>IF(N3556="Yes",L3556,0)</x:f>
        <x:v>24.99</x:v>
      </x:c>
      <x:c r="Y3556" s="14" t="n">
        <x:v>1</x:v>
      </x:c>
      <x:c r="Z3556" s="13" t="str">
        <x:v>Industrial / workshop / storage</x:v>
      </x:c>
    </x:row>
    <x:row r="3557" ht="62" customHeight="1">
      <x:c r="A3557" s="13" t="str">
        <x:v>SE2577</x:v>
      </x:c>
      <x:c r="B3557" s="15" t="str">
        <x:v>London</x:v>
      </x:c>
      <x:c r="C3557" s="15" t="str">
        <x:v>London (EC1V)</x:v>
      </x:c>
      <x:c r="D3557" s="14"/>
      <x:c r="E3557" s="13" t="str">
        <x:v>Town</x:v>
      </x:c>
      <x:c r="F3557" s="15" t="str">
        <x:v>Standalone premises — London (EC1V)</x:v>
      </x:c>
      <x:c r="G3557" s="15" t="str">
        <x:v>Ground Floor &amp; Basement, 70-72 Old Street, London EC1V</x:v>
      </x:c>
      <x:c r="H3557" s="13" t="str">
        <x:v>Current</x:v>
      </x:c>
      <x:c r="I3557" s="14" t="n">
        <x:v>5063</x:v>
      </x:c>
      <x:c r="J3557" s="13" t="str">
        <x:f>IF(AND(ISNUMBER(I3557),I3557&gt;0),IF(I3557&lt;=1000,"1–1,000",IF(I3557&lt;=2500,"1,001–2,500",IF(I3557&lt;=5000,"2,501–5,000",IF(I3557&lt;=10000,"5,001–10,000","10,001–15,000")))),"5,001–10,000")</x:f>
        <x:v>5,001–10,000</x:v>
      </x:c>
      <x:c r="K3557" s="16" t="n">
        <x:v>129996</x:v>
      </x:c>
      <x:c r="L3557" s="43" t="n">
        <x:f>IF(AND(ISNUMBER(I3557),I3557&gt;0,ISNUMBER(K3557),K3557&gt;0),K3557/I3557,"n.a.")</x:f>
        <x:v>25.675686351965236</x:v>
      </x:c>
      <x:c r="M3557" s="43"/>
      <x:c r="N3557" s="13" t="str">
        <x:v>Yes</x:v>
      </x:c>
      <x:c r="O3557" s="15" t="str">
        <x:v>Not stated in reviewed card</x:v>
      </x:c>
      <x:c r="P3557" s="15" t="str">
        <x:v>Not stated in reviewed card</x:v>
      </x:c>
      <x:c r="Q3557" s="15" t="str">
        <x:v>Advertised industrial unit. Card provides limited specification.</x:v>
      </x:c>
      <x:c r="R355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7" s="15" t="str">
        <x:v>https://www.zoopla.co.uk/to-rent/commercial/details/72899164/</x:v>
      </x:c>
      <x:c r="T3557" s="15" t="str"/>
      <x:c r="U3557" s="15" t="str"/>
      <x:c r="V3557" s="15" t="str">
        <x:v>London — Standalone premises — London (EC1V)</x:v>
      </x:c>
      <x:c r="W3557" s="15" t="str">
        <x:v>Individual unit ≤15,000 sq ft</x:v>
      </x:c>
      <x:c r="X3557" s="13" t="n">
        <x:f>IF(N3557="Yes",L3557,0)</x:f>
        <x:v>25.675686351965236</x:v>
      </x:c>
      <x:c r="Y3557" s="14" t="n">
        <x:v>1</x:v>
      </x:c>
      <x:c r="Z3557" s="13" t="str">
        <x:v>Industrial / workshop / storage</x:v>
      </x:c>
    </x:row>
    <x:row r="3558" ht="88" customHeight="1">
      <x:c r="A3558" s="13" t="str">
        <x:v>SE2578</x:v>
      </x:c>
      <x:c r="B3558" s="15" t="str">
        <x:v>London</x:v>
      </x:c>
      <x:c r="C3558" s="15" t="str">
        <x:v>London (EC1Y)</x:v>
      </x:c>
      <x:c r="D3558" s="14"/>
      <x:c r="E3558" s="13" t="str">
        <x:v>Town</x:v>
      </x:c>
      <x:c r="F3558" s="15" t="str">
        <x:v>Standalone premises — London (EC1Y)</x:v>
      </x:c>
      <x:c r="G3558" s="15" t="str">
        <x:v>1-2 Domingo Street, Clerkenwell, London, EC1Y 0TA</x:v>
      </x:c>
      <x:c r="H3558" s="13" t="str">
        <x:v>Current</x:v>
      </x:c>
      <x:c r="I3558" s="14" t="n">
        <x:v>6753</x:v>
      </x:c>
      <x:c r="J3558" s="13" t="str">
        <x:f>IF(AND(ISNUMBER(I3558),I3558&gt;0),IF(I3558&lt;=1000,"1–1,000",IF(I3558&lt;=2500,"1,001–2,500",IF(I3558&lt;=5000,"2,501–5,000",IF(I3558&lt;=10000,"5,001–10,000","10,001–15,000")))),"5,001–10,000")</x:f>
        <x:v>5,001–10,000</x:v>
      </x:c>
      <x:c r="K3558" s="16" t="n">
        <x:v>210000</x:v>
      </x:c>
      <x:c r="L3558" s="43" t="n">
        <x:f>IF(AND(ISNUMBER(I3558),I3558&gt;0,ISNUMBER(K3558),K3558&gt;0),K3558/I3558,"n.a.")</x:f>
        <x:v>31.09729009329187</x:v>
      </x:c>
      <x:c r="M3558" s="43"/>
      <x:c r="N3558" s="13" t="str">
        <x:v>Yes</x:v>
      </x:c>
      <x:c r="O3558" s="15" t="str">
        <x:v>Not stated in reviewed card</x:v>
      </x:c>
      <x:c r="P3558" s="15" t="str">
        <x:v>Not stated in reviewed card</x:v>
      </x:c>
      <x:c r="Q3558" s="15" t="str">
        <x:v>Advertised industrial unit with warehouse space, three-phase power.</x:v>
      </x:c>
      <x:c r="R355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58" s="15" t="str">
        <x:v>https://www.zoopla.co.uk/to-rent/commercial/details/73409657/</x:v>
      </x:c>
      <x:c r="T3558" s="15" t="str">
        <x:v>https://www.rightmove.co.uk/properties/774656739690256#/?channel=COM_LET</x:v>
      </x:c>
      <x:c r="U3558" s="15" t="str"/>
      <x:c r="V3558" s="15" t="str">
        <x:v>London — Standalone premises — London (EC1Y)</x:v>
      </x:c>
      <x:c r="W3558" s="15" t="str">
        <x:v>Individual unit ≤15,000 sq ft</x:v>
      </x:c>
      <x:c r="X3558" s="13" t="n">
        <x:f>IF(N3558="Yes",L3558,0)</x:f>
        <x:v>31.09729009329187</x:v>
      </x:c>
      <x:c r="Y3558" s="14" t="n">
        <x:v>1</x:v>
      </x:c>
      <x:c r="Z3558" s="13" t="str">
        <x:v>Industrial / workshop / storage</x:v>
      </x:c>
    </x:row>
    <x:row r="3559" ht="62" customHeight="1">
      <x:c r="A3559" s="13" t="str">
        <x:v>SE2579</x:v>
      </x:c>
      <x:c r="B3559" s="15" t="str">
        <x:v>London</x:v>
      </x:c>
      <x:c r="C3559" s="15" t="str">
        <x:v>London (HA3)</x:v>
      </x:c>
      <x:c r="D3559" s="14"/>
      <x:c r="E3559" s="13" t="str">
        <x:v>Town</x:v>
      </x:c>
      <x:c r="F3559" s="15" t="str">
        <x:v>Standalone premises — London (HA3)</x:v>
      </x:c>
      <x:c r="G3559" s="15" t="str">
        <x:v>Kenton Road, Kenton HA3</x:v>
      </x:c>
      <x:c r="H3559" s="13" t="str">
        <x:v>Current</x:v>
      </x:c>
      <x:c r="I3559" s="14" t="n">
        <x:v>580</x:v>
      </x:c>
      <x:c r="J3559" s="13" t="str">
        <x:f>IF(AND(ISNUMBER(I3559),I3559&gt;0),IF(I3559&lt;=1000,"1–1,000",IF(I3559&lt;=2500,"1,001–2,500",IF(I3559&lt;=5000,"2,501–5,000",IF(I3559&lt;=10000,"5,001–10,000","10,001–15,000")))),"1–1,000")</x:f>
        <x:v>1–1,000</x:v>
      </x:c>
      <x:c r="K3559" s="16" t="n">
        <x:v>15600</x:v>
      </x:c>
      <x:c r="L3559" s="43" t="n">
        <x:f>IF(AND(ISNUMBER(I3559),I3559&gt;0,ISNUMBER(K3559),K3559&gt;0),K3559/I3559,"n.a.")</x:f>
        <x:v>26.896551724137932</x:v>
      </x:c>
      <x:c r="M3559" s="43"/>
      <x:c r="N3559" s="13" t="str">
        <x:v>Yes</x:v>
      </x:c>
      <x:c r="O3559" s="15" t="str">
        <x:v>Not stated in reviewed card</x:v>
      </x:c>
      <x:c r="P3559" s="15" t="str">
        <x:v>Not stated in reviewed card</x:v>
      </x:c>
      <x:c r="Q3559" s="15" t="str">
        <x:v>Advertised industrial unit. Card provides limited specification.</x:v>
      </x:c>
      <x:c r="R355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59" s="15" t="str">
        <x:v>https://www.zoopla.co.uk/to-rent/commercial/details/73446676/</x:v>
      </x:c>
      <x:c r="T3559" s="15" t="str"/>
      <x:c r="U3559" s="15" t="str"/>
      <x:c r="V3559" s="15" t="str">
        <x:v>London — Standalone premises — London (HA3)</x:v>
      </x:c>
      <x:c r="W3559" s="15" t="str">
        <x:v>Individual unit ≤15,000 sq ft</x:v>
      </x:c>
      <x:c r="X3559" s="13" t="n">
        <x:f>IF(N3559="Yes",L3559,0)</x:f>
        <x:v>26.896551724137932</x:v>
      </x:c>
      <x:c r="Y3559" s="14" t="n">
        <x:v>1</x:v>
      </x:c>
      <x:c r="Z3559" s="13" t="str">
        <x:v>Industrial / workshop / storage</x:v>
      </x:c>
    </x:row>
    <x:row r="3560" ht="62" customHeight="1">
      <x:c r="A3560" s="13" t="str">
        <x:v>SE2580</x:v>
      </x:c>
      <x:c r="B3560" s="15" t="str">
        <x:v>London</x:v>
      </x:c>
      <x:c r="C3560" s="15" t="str">
        <x:v>London (HA8)</x:v>
      </x:c>
      <x:c r="D3560" s="14"/>
      <x:c r="E3560" s="13" t="str">
        <x:v>Town</x:v>
      </x:c>
      <x:c r="F3560" s="15" t="str">
        <x:v>Standalone premises — London (HA8)</x:v>
      </x:c>
      <x:c r="G3560" s="15" t="str">
        <x:v>Burnt Oak Broadway, Burnt Oak, Edgware HA8</x:v>
      </x:c>
      <x:c r="H3560" s="13" t="str">
        <x:v>Current</x:v>
      </x:c>
      <x:c r="I3560" s="14" t="n">
        <x:v>2368</x:v>
      </x:c>
      <x:c r="J3560" s="13" t="str">
        <x:f>IF(AND(ISNUMBER(I3560),I3560&gt;0),IF(I3560&lt;=1000,"1–1,000",IF(I3560&lt;=2500,"1,001–2,500",IF(I3560&lt;=5000,"2,501–5,000",IF(I3560&lt;=10000,"5,001–10,000","10,001–15,000")))),"1,001–2,500")</x:f>
        <x:v>1,001–2,500</x:v>
      </x:c>
      <x:c r="K3560" s="16" t="n">
        <x:v>50004</x:v>
      </x:c>
      <x:c r="L3560" s="43" t="n">
        <x:f>IF(AND(ISNUMBER(I3560),I3560&gt;0,ISNUMBER(K3560),K3560&gt;0),K3560/I3560,"n.a.")</x:f>
        <x:v>21.116554054054053</x:v>
      </x:c>
      <x:c r="M3560" s="43"/>
      <x:c r="N3560" s="13" t="str">
        <x:v>Yes</x:v>
      </x:c>
      <x:c r="O3560" s="15" t="str">
        <x:v>Not stated in reviewed card</x:v>
      </x:c>
      <x:c r="P3560" s="15" t="str">
        <x:v>Not stated in reviewed card</x:v>
      </x:c>
      <x:c r="Q3560" s="15" t="str">
        <x:v>Advertised commercial storage/workshop premises. Card provides limited specification.</x:v>
      </x:c>
      <x:c r="R35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0" s="15" t="str">
        <x:v>https://www.zoopla.co.uk/to-rent/commercial/details/74580874/</x:v>
      </x:c>
      <x:c r="T3560" s="15" t="str"/>
      <x:c r="U3560" s="15" t="str"/>
      <x:c r="V3560" s="15" t="str">
        <x:v>London — Standalone premises — London (HA8)</x:v>
      </x:c>
      <x:c r="W3560" s="15" t="str">
        <x:v>Individual unit ≤15,000 sq ft</x:v>
      </x:c>
      <x:c r="X3560" s="13" t="n">
        <x:f>IF(N3560="Yes",L3560,0)</x:f>
        <x:v>21.116554054054053</x:v>
      </x:c>
      <x:c r="Y3560" s="14" t="n">
        <x:v>1</x:v>
      </x:c>
      <x:c r="Z3560" s="13" t="str">
        <x:v>Industrial / workshop / storage</x:v>
      </x:c>
    </x:row>
    <x:row r="3561" ht="62" customHeight="1">
      <x:c r="A3561" s="13" t="str">
        <x:v>SE2581</x:v>
      </x:c>
      <x:c r="B3561" s="15" t="str">
        <x:v>London</x:v>
      </x:c>
      <x:c r="C3561" s="15" t="str">
        <x:v>London (IG11)</x:v>
      </x:c>
      <x:c r="D3561" s="14"/>
      <x:c r="E3561" s="13" t="str">
        <x:v>Town</x:v>
      </x:c>
      <x:c r="F3561" s="15" t="str">
        <x:v>Standalone premises — London (IG11)</x:v>
      </x:c>
      <x:c r="G3561" s="15" t="str">
        <x:v>Rippleside IG11</x:v>
      </x:c>
      <x:c r="H3561" s="13" t="str">
        <x:v>Current</x:v>
      </x:c>
      <x:c r="I3561" s="14" t="n">
        <x:v>2300</x:v>
      </x:c>
      <x:c r="J3561" s="13" t="str">
        <x:f>IF(AND(ISNUMBER(I3561),I3561&gt;0),IF(I3561&lt;=1000,"1–1,000",IF(I3561&lt;=2500,"1,001–2,500",IF(I3561&lt;=5000,"2,501–5,000",IF(I3561&lt;=10000,"5,001–10,000","10,001–15,000")))),"1,001–2,500")</x:f>
        <x:v>1,001–2,500</x:v>
      </x:c>
      <x:c r="K3561" s="16" t="n">
        <x:v>36000</x:v>
      </x:c>
      <x:c r="L3561" s="43" t="n">
        <x:f>IF(AND(ISNUMBER(I3561),I3561&gt;0,ISNUMBER(K3561),K3561&gt;0),K3561/I3561,"n.a.")</x:f>
        <x:v>15.652173913043478</x:v>
      </x:c>
      <x:c r="M3561" s="43"/>
      <x:c r="N3561" s="13" t="str">
        <x:v>Yes</x:v>
      </x:c>
      <x:c r="O3561" s="15" t="str">
        <x:v>Not stated in reviewed card</x:v>
      </x:c>
      <x:c r="P3561" s="15" t="str">
        <x:v>Not stated in reviewed card</x:v>
      </x:c>
      <x:c r="Q3561" s="15" t="str">
        <x:v>Advertised commercial storage/workshop premises with warehouse space.</x:v>
      </x:c>
      <x:c r="R356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1" s="15" t="str">
        <x:v>https://www.zoopla.co.uk/to-rent/commercial/details/73632033/</x:v>
      </x:c>
      <x:c r="T3561" s="15" t="str"/>
      <x:c r="U3561" s="15" t="str"/>
      <x:c r="V3561" s="15" t="str">
        <x:v>London — Standalone premises — London (IG11)</x:v>
      </x:c>
      <x:c r="W3561" s="15" t="str">
        <x:v>Individual unit ≤15,000 sq ft</x:v>
      </x:c>
      <x:c r="X3561" s="13" t="n">
        <x:f>IF(N3561="Yes",L3561,0)</x:f>
        <x:v>15.652173913043478</x:v>
      </x:c>
      <x:c r="Y3561" s="14" t="n">
        <x:v>1</x:v>
      </x:c>
      <x:c r="Z3561" s="13" t="str">
        <x:v>Industrial / workshop / storage</x:v>
      </x:c>
    </x:row>
    <x:row r="3562" ht="75" customHeight="1">
      <x:c r="A3562" s="13" t="str">
        <x:v>SE2582</x:v>
      </x:c>
      <x:c r="B3562" s="15" t="str">
        <x:v>London</x:v>
      </x:c>
      <x:c r="C3562" s="15" t="str">
        <x:v>London (locality unspecified)</x:v>
      </x:c>
      <x:c r="D3562" s="14"/>
      <x:c r="E3562" s="13" t="str">
        <x:v>Town</x:v>
      </x:c>
      <x:c r="F3562" s="15" t="str">
        <x:v>Standalone premises — London (locality unspecified)</x:v>
      </x:c>
      <x:c r="G3562" s="15" t="str">
        <x:v>14-20 Paxton Place, London</x:v>
      </x:c>
      <x:c r="H3562" s="13" t="str">
        <x:v>Current</x:v>
      </x:c>
      <x:c r="I3562" s="14" t="n">
        <x:v>2605</x:v>
      </x:c>
      <x:c r="J3562" s="13" t="str">
        <x:f>IF(AND(ISNUMBER(I3562),I3562&gt;0),IF(I3562&lt;=1000,"1–1,000",IF(I3562&lt;=2500,"1,001–2,500",IF(I3562&lt;=5000,"2,501–5,000",IF(I3562&lt;=10000,"5,001–10,000","10,001–15,000")))),"2,501–5,000")</x:f>
        <x:v>2,501–5,000</x:v>
      </x:c>
      <x:c r="K3562" s="16" t="n">
        <x:v>39996</x:v>
      </x:c>
      <x:c r="L3562" s="43" t="n">
        <x:f>IF(AND(ISNUMBER(I3562),I3562&gt;0,ISNUMBER(K3562),K3562&gt;0),K3562/I3562,"n.a.")</x:f>
        <x:v>15.353550863723608</x:v>
      </x:c>
      <x:c r="M3562" s="43"/>
      <x:c r="N3562" s="13" t="str">
        <x:v>Yes</x:v>
      </x:c>
      <x:c r="O3562" s="15" t="str">
        <x:v>Not stated in reviewed card</x:v>
      </x:c>
      <x:c r="P3562" s="15" t="str">
        <x:v>Not stated in reviewed card</x:v>
      </x:c>
      <x:c r="Q3562" s="15" t="str">
        <x:v>Advertised commercial storage/workshop premises with warehouse space, ancillary office accommodation.</x:v>
      </x:c>
      <x:c r="R3562"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62" s="15" t="str">
        <x:v>https://www.rightmove.co.uk/properties/92320065#/?channel=COM_LET</x:v>
      </x:c>
      <x:c r="T3562" s="15" t="str"/>
      <x:c r="U3562" s="15" t="str"/>
      <x:c r="V3562" s="15" t="str">
        <x:v>London — Standalone premises — London (locality unspecified)</x:v>
      </x:c>
      <x:c r="W3562" s="15" t="str">
        <x:v>Individual unit ≤15,000 sq ft</x:v>
      </x:c>
      <x:c r="X3562" s="13" t="n">
        <x:f>IF(N3562="Yes",L3562,0)</x:f>
        <x:v>15.353550863723608</x:v>
      </x:c>
      <x:c r="Y3562" s="14" t="n">
        <x:v>1</x:v>
      </x:c>
      <x:c r="Z3562" s="13" t="str">
        <x:v>Industrial / workshop / storage</x:v>
      </x:c>
    </x:row>
    <x:row r="3563" ht="62" customHeight="1">
      <x:c r="A3563" s="13" t="str">
        <x:v>SE2583</x:v>
      </x:c>
      <x:c r="B3563" s="15" t="str">
        <x:v>London</x:v>
      </x:c>
      <x:c r="C3563" s="15" t="str">
        <x:v>London (locality unspecified)</x:v>
      </x:c>
      <x:c r="D3563" s="14"/>
      <x:c r="E3563" s="13" t="str">
        <x:v>Town</x:v>
      </x:c>
      <x:c r="F3563" s="15" t="str">
        <x:v>Standalone premises — London (locality unspecified)</x:v>
      </x:c>
      <x:c r="G3563" s="15" t="str">
        <x:v>Arch 277 Bethwin Road</x:v>
      </x:c>
      <x:c r="H3563" s="13" t="str">
        <x:v>Current</x:v>
      </x:c>
      <x:c r="I3563" s="14" t="n">
        <x:v>1380</x:v>
      </x:c>
      <x:c r="J3563" s="13" t="str">
        <x:f>IF(AND(ISNUMBER(I3563),I3563&gt;0),IF(I3563&lt;=1000,"1–1,000",IF(I3563&lt;=2500,"1,001–2,500",IF(I3563&lt;=5000,"2,501–5,000",IF(I3563&lt;=10000,"5,001–10,000","10,001–15,000")))),"1,001–2,500")</x:f>
        <x:v>1,001–2,500</x:v>
      </x:c>
      <x:c r="K3563" s="16"/>
      <x:c r="L3563" s="43" t="str">
        <x:f>IF(AND(ISNUMBER(I3563),I3563&gt;0,ISNUMBER(K3563),K3563&gt;0),K3563/I3563,"n.a.")</x:f>
        <x:v>n.a.</x:v>
      </x:c>
      <x:c r="M3563" s="43"/>
      <x:c r="N3563" s="13" t="str">
        <x:v>No</x:v>
      </x:c>
      <x:c r="O3563" s="15" t="str">
        <x:v>Not stated in reviewed card</x:v>
      </x:c>
      <x:c r="P3563" s="15" t="str">
        <x:v>Not stated in reviewed card</x:v>
      </x:c>
      <x:c r="Q3563" s="15" t="str">
        <x:v>Advertised industrial unit. Card provides limited specification.</x:v>
      </x:c>
      <x:c r="R356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63" s="15" t="str">
        <x:v>https://www.rightmove.co.uk/properties/775048374347633#/?channel=COM_LET</x:v>
      </x:c>
      <x:c r="T3563" s="15" t="str"/>
      <x:c r="U3563" s="15" t="str"/>
      <x:c r="V3563" s="15" t="str">
        <x:v>London — Standalone premises — London (locality unspecified)</x:v>
      </x:c>
      <x:c r="W3563" s="15" t="str">
        <x:v>Individual unit ≤15,000 sq ft</x:v>
      </x:c>
      <x:c r="X3563" s="13" t="n">
        <x:f>IF(N3563="Yes",L3563,0)</x:f>
        <x:v>0</x:v>
      </x:c>
      <x:c r="Y3563" s="14" t="n">
        <x:v>1</x:v>
      </x:c>
      <x:c r="Z3563" s="13" t="str">
        <x:v>Industrial / workshop / storage</x:v>
      </x:c>
    </x:row>
    <x:row r="3564" ht="62" customHeight="1">
      <x:c r="A3564" s="13" t="str">
        <x:v>SE2584</x:v>
      </x:c>
      <x:c r="B3564" s="15" t="str">
        <x:v>London</x:v>
      </x:c>
      <x:c r="C3564" s="15" t="str">
        <x:v>London (locality unspecified)</x:v>
      </x:c>
      <x:c r="D3564" s="14"/>
      <x:c r="E3564" s="13" t="str">
        <x:v>Town</x:v>
      </x:c>
      <x:c r="F3564" s="15" t="str">
        <x:v>Standalone premises — London (locality unspecified)</x:v>
      </x:c>
      <x:c r="G3564" s="15" t="str">
        <x:v>Cawnpore Street, Gipsy Hill</x:v>
      </x:c>
      <x:c r="H3564" s="13" t="str">
        <x:v>Current</x:v>
      </x:c>
      <x:c r="I3564" s="14" t="n">
        <x:v>950</x:v>
      </x:c>
      <x:c r="J3564" s="13" t="str">
        <x:f>IF(AND(ISNUMBER(I3564),I3564&gt;0),IF(I3564&lt;=1000,"1–1,000",IF(I3564&lt;=2500,"1,001–2,500",IF(I3564&lt;=5000,"2,501–5,000",IF(I3564&lt;=10000,"5,001–10,000","10,001–15,000")))),"1–1,000")</x:f>
        <x:v>1–1,000</x:v>
      </x:c>
      <x:c r="K3564" s="16" t="n">
        <x:v>27504</x:v>
      </x:c>
      <x:c r="L3564" s="43" t="n">
        <x:f>IF(AND(ISNUMBER(I3564),I3564&gt;0,ISNUMBER(K3564),K3564&gt;0),K3564/I3564,"n.a.")</x:f>
        <x:v>28.95157894736842</x:v>
      </x:c>
      <x:c r="M3564" s="43"/>
      <x:c r="N3564" s="13" t="str">
        <x:v>Yes</x:v>
      </x:c>
      <x:c r="O3564" s="15" t="str">
        <x:v>Not stated in reviewed card</x:v>
      </x:c>
      <x:c r="P3564" s="15" t="str">
        <x:v>Not stated in reviewed card</x:v>
      </x:c>
      <x:c r="Q3564" s="15" t="str">
        <x:v>Advertised commercial storage/workshop premises with warehouse space, workshop space.</x:v>
      </x:c>
      <x:c r="R356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4" s="15" t="str">
        <x:v>https://www.rightmove.co.uk/properties/158986265#/?channel=COM_LET</x:v>
      </x:c>
      <x:c r="T3564" s="15" t="str"/>
      <x:c r="U3564" s="15" t="str"/>
      <x:c r="V3564" s="15" t="str">
        <x:v>London — Standalone premises — London (locality unspecified)</x:v>
      </x:c>
      <x:c r="W3564" s="15" t="str">
        <x:v>Individual unit ≤15,000 sq ft</x:v>
      </x:c>
      <x:c r="X3564" s="13" t="n">
        <x:f>IF(N3564="Yes",L3564,0)</x:f>
        <x:v>28.95157894736842</x:v>
      </x:c>
      <x:c r="Y3564" s="14" t="n">
        <x:v>1</x:v>
      </x:c>
      <x:c r="Z3564" s="13" t="str">
        <x:v>Industrial / workshop / storage</x:v>
      </x:c>
    </x:row>
    <x:row r="3565" ht="62" customHeight="1">
      <x:c r="A3565" s="13" t="str">
        <x:v>SE2585</x:v>
      </x:c>
      <x:c r="B3565" s="15" t="str">
        <x:v>London</x:v>
      </x:c>
      <x:c r="C3565" s="15" t="str">
        <x:v>London (locality unspecified)</x:v>
      </x:c>
      <x:c r="D3565" s="14"/>
      <x:c r="E3565" s="13" t="str">
        <x:v>Town</x:v>
      </x:c>
      <x:c r="F3565" s="15" t="str">
        <x:v>Standalone premises — London (locality unspecified)</x:v>
      </x:c>
      <x:c r="G3565" s="15" t="str">
        <x:v>Skeltons Lane, London</x:v>
      </x:c>
      <x:c r="H3565" s="13" t="str">
        <x:v>Current</x:v>
      </x:c>
      <x:c r="I3565" s="14" t="n">
        <x:v>2708</x:v>
      </x:c>
      <x:c r="J3565" s="13" t="str">
        <x:f>IF(AND(ISNUMBER(I3565),I3565&gt;0),IF(I3565&lt;=1000,"1–1,000",IF(I3565&lt;=2500,"1,001–2,500",IF(I3565&lt;=5000,"2,501–5,000",IF(I3565&lt;=10000,"5,001–10,000","10,001–15,000")))),"2,501–5,000")</x:f>
        <x:v>2,501–5,000</x:v>
      </x:c>
      <x:c r="K3565" s="16" t="n">
        <x:v>19548</x:v>
      </x:c>
      <x:c r="L3565" s="43" t="n">
        <x:f>IF(AND(ISNUMBER(I3565),I3565&gt;0,ISNUMBER(K3565),K3565&gt;0),K3565/I3565,"n.a.")</x:f>
        <x:v>7.218611521418021</x:v>
      </x:c>
      <x:c r="M3565" s="43"/>
      <x:c r="N3565" s="13" t="str">
        <x:v>Yes</x:v>
      </x:c>
      <x:c r="O3565" s="15" t="str">
        <x:v>Not stated in reviewed card</x:v>
      </x:c>
      <x:c r="P3565" s="15" t="str">
        <x:v>Not stated in reviewed card</x:v>
      </x:c>
      <x:c r="Q3565" s="15" t="str">
        <x:v>Advertised commercial storage/workshop premises with ancillary office accommodation.</x:v>
      </x:c>
      <x:c r="R356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5" s="15" t="str">
        <x:v>https://www.rightmove.co.uk/properties/162195602#/?channel=COM_LET</x:v>
      </x:c>
      <x:c r="T3565" s="15" t="str"/>
      <x:c r="U3565" s="15" t="str"/>
      <x:c r="V3565" s="15" t="str">
        <x:v>London — Standalone premises — London (locality unspecified)</x:v>
      </x:c>
      <x:c r="W3565" s="15" t="str">
        <x:v>Individual unit ≤15,000 sq ft</x:v>
      </x:c>
      <x:c r="X3565" s="13" t="n">
        <x:f>IF(N3565="Yes",L3565,0)</x:f>
        <x:v>7.218611521418021</x:v>
      </x:c>
      <x:c r="Y3565" s="14" t="n">
        <x:v>1</x:v>
      </x:c>
      <x:c r="Z3565" s="13" t="str">
        <x:v>Industrial / workshop / storage</x:v>
      </x:c>
    </x:row>
    <x:row r="3566" ht="62" customHeight="1">
      <x:c r="A3566" s="13" t="str">
        <x:v>SE2586</x:v>
      </x:c>
      <x:c r="B3566" s="15" t="str">
        <x:v>London</x:v>
      </x:c>
      <x:c r="C3566" s="15" t="str">
        <x:v>London (locality unspecified)</x:v>
      </x:c>
      <x:c r="D3566" s="14"/>
      <x:c r="E3566" s="13" t="str">
        <x:v>Town</x:v>
      </x:c>
      <x:c r="F3566" s="15" t="str">
        <x:v>Standalone premises — London (locality unspecified)</x:v>
      </x:c>
      <x:c r="G3566" s="15" t="str">
        <x:v>Sydney Road, London</x:v>
      </x:c>
      <x:c r="H3566" s="13" t="str">
        <x:v>Current</x:v>
      </x:c>
      <x:c r="I3566" s="14" t="n">
        <x:v>1337</x:v>
      </x:c>
      <x:c r="J3566" s="13" t="str">
        <x:f>IF(AND(ISNUMBER(I3566),I3566&gt;0),IF(I3566&lt;=1000,"1–1,000",IF(I3566&lt;=2500,"1,001–2,500",IF(I3566&lt;=5000,"2,501–5,000",IF(I3566&lt;=10000,"5,001–10,000","10,001–15,000")))),"1,001–2,500")</x:f>
        <x:v>1,001–2,500</x:v>
      </x:c>
      <x:c r="K3566" s="16" t="n">
        <x:v>9000</x:v>
      </x:c>
      <x:c r="L3566" s="43" t="n">
        <x:f>IF(AND(ISNUMBER(I3566),I3566&gt;0,ISNUMBER(K3566),K3566&gt;0),K3566/I3566,"n.a.")</x:f>
        <x:v>6.731488406881077</x:v>
      </x:c>
      <x:c r="M3566" s="43"/>
      <x:c r="N3566" s="13" t="str">
        <x:v>Yes</x:v>
      </x:c>
      <x:c r="O3566" s="15" t="str">
        <x:v>Not stated in reviewed card</x:v>
      </x:c>
      <x:c r="P3566" s="15" t="str">
        <x:v>Not stated in reviewed card</x:v>
      </x:c>
      <x:c r="Q3566" s="15" t="str">
        <x:v>Advertised commercial storage/workshop premises with workshop space, parking.</x:v>
      </x:c>
      <x:c r="R356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6" s="15" t="str">
        <x:v>https://www.rightmove.co.uk/properties/91491465#/?channel=COM_LET</x:v>
      </x:c>
      <x:c r="T3566" s="15" t="str"/>
      <x:c r="U3566" s="15" t="str"/>
      <x:c r="V3566" s="15" t="str">
        <x:v>London — Standalone premises — London (locality unspecified)</x:v>
      </x:c>
      <x:c r="W3566" s="15" t="str">
        <x:v>Individual unit ≤15,000 sq ft</x:v>
      </x:c>
      <x:c r="X3566" s="13" t="n">
        <x:f>IF(N3566="Yes",L3566,0)</x:f>
        <x:v>6.731488406881077</x:v>
      </x:c>
      <x:c r="Y3566" s="14" t="n">
        <x:v>1</x:v>
      </x:c>
      <x:c r="Z3566" s="13" t="str">
        <x:v>Industrial / workshop / storage</x:v>
      </x:c>
    </x:row>
    <x:row r="3567" ht="62" customHeight="1">
      <x:c r="A3567" s="13" t="str">
        <x:v>SE2587</x:v>
      </x:c>
      <x:c r="B3567" s="15" t="str">
        <x:v>London</x:v>
      </x:c>
      <x:c r="C3567" s="15" t="str">
        <x:v>London (N1)</x:v>
      </x:c>
      <x:c r="D3567" s="14"/>
      <x:c r="E3567" s="13" t="str">
        <x:v>Town</x:v>
      </x:c>
      <x:c r="F3567" s="15" t="str">
        <x:v>Standalone premises — London (N1)</x:v>
      </x:c>
      <x:c r="G3567" s="15" t="str">
        <x:v>15 Micawber Street, London, N1 7TB</x:v>
      </x:c>
      <x:c r="H3567" s="13" t="str">
        <x:v>Current</x:v>
      </x:c>
      <x:c r="I3567" s="14" t="n">
        <x:v>2659</x:v>
      </x:c>
      <x:c r="J3567" s="13" t="str">
        <x:f>IF(AND(ISNUMBER(I3567),I3567&gt;0),IF(I3567&lt;=1000,"1–1,000",IF(I3567&lt;=2500,"1,001–2,500",IF(I3567&lt;=5000,"2,501–5,000",IF(I3567&lt;=10000,"5,001–10,000","10,001–15,000")))),"2,501–5,000")</x:f>
        <x:v>2,501–5,000</x:v>
      </x:c>
      <x:c r="K3567" s="16" t="n">
        <x:v>73128</x:v>
      </x:c>
      <x:c r="L3567" s="43" t="n">
        <x:f>IF(AND(ISNUMBER(I3567),I3567&gt;0,ISNUMBER(K3567),K3567&gt;0),K3567/I3567,"n.a.")</x:f>
        <x:v>27.502068446784506</x:v>
      </x:c>
      <x:c r="M3567" s="43"/>
      <x:c r="N3567" s="13" t="str">
        <x:v>Yes</x:v>
      </x:c>
      <x:c r="O3567" s="15" t="str">
        <x:v>Not stated in reviewed card</x:v>
      </x:c>
      <x:c r="P3567" s="15" t="str">
        <x:v>Not stated in reviewed card</x:v>
      </x:c>
      <x:c r="Q3567" s="15" t="str">
        <x:v>Advertised commercial storage/workshop premises with warehouse space.</x:v>
      </x:c>
      <x:c r="R356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7" s="15" t="str">
        <x:v>https://www.rightmove.co.uk/properties/775256992718224#/?channel=COM_LET</x:v>
      </x:c>
      <x:c r="T3567" s="15" t="str"/>
      <x:c r="U3567" s="15" t="str"/>
      <x:c r="V3567" s="15" t="str">
        <x:v>London — Standalone premises — London (N1)</x:v>
      </x:c>
      <x:c r="W3567" s="15" t="str">
        <x:v>Individual unit ≤15,000 sq ft</x:v>
      </x:c>
      <x:c r="X3567" s="13" t="n">
        <x:f>IF(N3567="Yes",L3567,0)</x:f>
        <x:v>27.502068446784506</x:v>
      </x:c>
      <x:c r="Y3567" s="14" t="n">
        <x:v>1</x:v>
      </x:c>
      <x:c r="Z3567" s="13" t="str">
        <x:v>Industrial / workshop / storage</x:v>
      </x:c>
    </x:row>
    <x:row r="3568" ht="88" customHeight="1">
      <x:c r="A3568" s="13" t="str">
        <x:v>SE2588</x:v>
      </x:c>
      <x:c r="B3568" s="15" t="str">
        <x:v>London</x:v>
      </x:c>
      <x:c r="C3568" s="15" t="str">
        <x:v>London (N1)</x:v>
      </x:c>
      <x:c r="D3568" s="14"/>
      <x:c r="E3568" s="13" t="str">
        <x:v>Town</x:v>
      </x:c>
      <x:c r="F3568" s="15" t="str">
        <x:v>Standalone premises — London (N1)</x:v>
      </x:c>
      <x:c r="G3568" s="15" t="str">
        <x:v>30 Stamford Road, London, N1 4JL</x:v>
      </x:c>
      <x:c r="H3568" s="13" t="str">
        <x:v>Uncertain</x:v>
      </x:c>
      <x:c r="I3568" s="14" t="n">
        <x:v>3701</x:v>
      </x:c>
      <x:c r="J3568" s="13" t="str">
        <x:f>IF(AND(ISNUMBER(I3568),I3568&gt;0),IF(I3568&lt;=1000,"1–1,000",IF(I3568&lt;=2500,"1,001–2,500",IF(I3568&lt;=5000,"2,501–5,000",IF(I3568&lt;=10000,"5,001–10,000","10,001–15,000")))),"2,501–5,000")</x:f>
        <x:v>2,501–5,000</x:v>
      </x:c>
      <x:c r="K3568" s="16" t="n">
        <x:v>138792</x:v>
      </x:c>
      <x:c r="L3568" s="43" t="n">
        <x:f>IF(AND(ISNUMBER(I3568),I3568&gt;0,ISNUMBER(K3568),K3568&gt;0),K3568/I3568,"n.a.")</x:f>
        <x:v>37.501215887597944</x:v>
      </x:c>
      <x:c r="M3568" s="43"/>
      <x:c r="N3568" s="13" t="str">
        <x:v>No</x:v>
      </x:c>
      <x:c r="O3568" s="15" t="str">
        <x:v>Not stated in reviewed card</x:v>
      </x:c>
      <x:c r="P3568" s="15" t="str">
        <x:v>Not stated in reviewed card</x:v>
      </x:c>
      <x:c r="Q3568" s="15" t="str">
        <x:v>Advertised industrial unit with ancillary office accommodation.</x:v>
      </x:c>
      <x:c r="R3568"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8" s="15" t="str">
        <x:v>https://www.zoopla.co.uk/to-rent/commercial/details/74275854/</x:v>
      </x:c>
      <x:c r="T3568" s="15" t="str">
        <x:v>https://www.rightmove.co.uk/properties/775248599884432#/?channel=COM_LET</x:v>
      </x:c>
      <x:c r="U3568" s="15" t="str"/>
      <x:c r="V3568" s="15" t="str">
        <x:v>London — Standalone premises — London (N1)</x:v>
      </x:c>
      <x:c r="W3568" s="15" t="str">
        <x:v>Individual unit ≤15,000 sq ft</x:v>
      </x:c>
      <x:c r="X3568" s="13" t="n">
        <x:f>IF(N3568="Yes",L3568,0)</x:f>
        <x:v>0</x:v>
      </x:c>
      <x:c r="Y3568" s="14" t="n">
        <x:v>1</x:v>
      </x:c>
      <x:c r="Z3568" s="13" t="str">
        <x:v>Industrial / workshop / storage</x:v>
      </x:c>
    </x:row>
    <x:row r="3569" ht="62" customHeight="1">
      <x:c r="A3569" s="13" t="str">
        <x:v>SE2589</x:v>
      </x:c>
      <x:c r="B3569" s="15" t="str">
        <x:v>London</x:v>
      </x:c>
      <x:c r="C3569" s="15" t="str">
        <x:v>London (N1)</x:v>
      </x:c>
      <x:c r="D3569" s="14"/>
      <x:c r="E3569" s="13" t="str">
        <x:v>Town</x:v>
      </x:c>
      <x:c r="F3569" s="15" t="str">
        <x:v>Standalone premises — London (N1)</x:v>
      </x:c>
      <x:c r="G3569" s="15" t="str">
        <x:v>Liverpool Road, London N1</x:v>
      </x:c>
      <x:c r="H3569" s="13" t="str">
        <x:v>Current</x:v>
      </x:c>
      <x:c r="I3569" s="14" t="n">
        <x:v>575</x:v>
      </x:c>
      <x:c r="J3569" s="13" t="str">
        <x:f>IF(AND(ISNUMBER(I3569),I3569&gt;0),IF(I3569&lt;=1000,"1–1,000",IF(I3569&lt;=2500,"1,001–2,500",IF(I3569&lt;=5000,"2,501–5,000",IF(I3569&lt;=10000,"5,001–10,000","10,001–15,000")))),"1–1,000")</x:f>
        <x:v>1–1,000</x:v>
      </x:c>
      <x:c r="K3569" s="16" t="n">
        <x:v>15000</x:v>
      </x:c>
      <x:c r="L3569" s="43" t="n">
        <x:f>IF(AND(ISNUMBER(I3569),I3569&gt;0,ISNUMBER(K3569),K3569&gt;0),K3569/I3569,"n.a.")</x:f>
        <x:v>26.08695652173913</x:v>
      </x:c>
      <x:c r="M3569" s="43"/>
      <x:c r="N3569" s="13" t="str">
        <x:v>Yes</x:v>
      </x:c>
      <x:c r="O3569" s="15" t="str">
        <x:v>Not stated in reviewed card</x:v>
      </x:c>
      <x:c r="P3569" s="15" t="str">
        <x:v>Not stated in reviewed card</x:v>
      </x:c>
      <x:c r="Q3569" s="15" t="str">
        <x:v>Advertised industrial unit with workshop space.</x:v>
      </x:c>
      <x:c r="R356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69" s="15" t="str">
        <x:v>https://www.zoopla.co.uk/to-rent/commercial/details/68936411/</x:v>
      </x:c>
      <x:c r="T3569" s="15" t="str"/>
      <x:c r="U3569" s="15" t="str"/>
      <x:c r="V3569" s="15" t="str">
        <x:v>London — Standalone premises — London (N1)</x:v>
      </x:c>
      <x:c r="W3569" s="15" t="str">
        <x:v>Individual unit ≤15,000 sq ft</x:v>
      </x:c>
      <x:c r="X3569" s="13" t="n">
        <x:f>IF(N3569="Yes",L3569,0)</x:f>
        <x:v>26.08695652173913</x:v>
      </x:c>
      <x:c r="Y3569" s="14" t="n">
        <x:v>1</x:v>
      </x:c>
      <x:c r="Z3569" s="13" t="str">
        <x:v>Industrial / workshop / storage</x:v>
      </x:c>
    </x:row>
    <x:row r="3570" ht="62" customHeight="1">
      <x:c r="A3570" s="13" t="str">
        <x:v>SE2590</x:v>
      </x:c>
      <x:c r="B3570" s="15" t="str">
        <x:v>London</x:v>
      </x:c>
      <x:c r="C3570" s="15" t="str">
        <x:v>London (N1)</x:v>
      </x:c>
      <x:c r="D3570" s="14"/>
      <x:c r="E3570" s="13" t="str">
        <x:v>Town</x:v>
      </x:c>
      <x:c r="F3570" s="15" t="str">
        <x:v>Standalone premises — London (N1)</x:v>
      </x:c>
      <x:c r="G3570" s="15" t="str">
        <x:v>The Curve Basement, 3 Haberdasher Street, London N1</x:v>
      </x:c>
      <x:c r="H3570" s="13" t="str">
        <x:v>Current</x:v>
      </x:c>
      <x:c r="I3570" s="14" t="n">
        <x:v>4843</x:v>
      </x:c>
      <x:c r="J3570" s="13" t="str">
        <x:f>IF(AND(ISNUMBER(I3570),I3570&gt;0),IF(I3570&lt;=1000,"1–1,000",IF(I3570&lt;=2500,"1,001–2,500",IF(I3570&lt;=5000,"2,501–5,000",IF(I3570&lt;=10000,"5,001–10,000","10,001–15,000")))),"2,501–5,000")</x:f>
        <x:v>2,501–5,000</x:v>
      </x:c>
      <x:c r="K3570" s="16" t="n">
        <x:v>72648</x:v>
      </x:c>
      <x:c r="L3570" s="43" t="n">
        <x:f>IF(AND(ISNUMBER(I3570),I3570&gt;0,ISNUMBER(K3570),K3570&gt;0),K3570/I3570,"n.a.")</x:f>
        <x:v>15.000619450753666</x:v>
      </x:c>
      <x:c r="M3570" s="43"/>
      <x:c r="N3570" s="13" t="str">
        <x:v>Yes</x:v>
      </x:c>
      <x:c r="O3570" s="15" t="str">
        <x:v>Not stated in reviewed card</x:v>
      </x:c>
      <x:c r="P3570" s="15" t="str">
        <x:v>Not stated in reviewed card</x:v>
      </x:c>
      <x:c r="Q3570" s="15" t="str">
        <x:v>Advertised industrial unit. Card provides limited specification.</x:v>
      </x:c>
      <x:c r="R357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0" s="15" t="str">
        <x:v>https://www.zoopla.co.uk/to-rent/commercial/details/72647462/</x:v>
      </x:c>
      <x:c r="T3570" s="15" t="str"/>
      <x:c r="U3570" s="15" t="str"/>
      <x:c r="V3570" s="15" t="str">
        <x:v>London — Standalone premises — London (N1)</x:v>
      </x:c>
      <x:c r="W3570" s="15" t="str">
        <x:v>Individual unit ≤15,000 sq ft</x:v>
      </x:c>
      <x:c r="X3570" s="13" t="n">
        <x:f>IF(N3570="Yes",L3570,0)</x:f>
        <x:v>15.000619450753666</x:v>
      </x:c>
      <x:c r="Y3570" s="14" t="n">
        <x:v>1</x:v>
      </x:c>
      <x:c r="Z3570" s="13" t="str">
        <x:v>Industrial / workshop / storage</x:v>
      </x:c>
    </x:row>
    <x:row r="3571" ht="62" customHeight="1">
      <x:c r="A3571" s="13" t="str">
        <x:v>SE2591</x:v>
      </x:c>
      <x:c r="B3571" s="15" t="str">
        <x:v>London</x:v>
      </x:c>
      <x:c r="C3571" s="15" t="str">
        <x:v>London (N10)</x:v>
      </x:c>
      <x:c r="D3571" s="14"/>
      <x:c r="E3571" s="13" t="str">
        <x:v>Town</x:v>
      </x:c>
      <x:c r="F3571" s="15" t="str">
        <x:v>Standalone premises — London (N10)</x:v>
      </x:c>
      <x:c r="G3571" s="15" t="str">
        <x:v>Sydney Road, London N10</x:v>
      </x:c>
      <x:c r="H3571" s="13" t="str">
        <x:v>Current</x:v>
      </x:c>
      <x:c r="I3571" s="14" t="n">
        <x:v>1338</x:v>
      </x:c>
      <x:c r="J3571" s="13" t="str">
        <x:f>IF(AND(ISNUMBER(I3571),I3571&gt;0),IF(I3571&lt;=1000,"1–1,000",IF(I3571&lt;=2500,"1,001–2,500",IF(I3571&lt;=5000,"2,501–5,000",IF(I3571&lt;=10000,"5,001–10,000","10,001–15,000")))),"1,001–2,500")</x:f>
        <x:v>1,001–2,500</x:v>
      </x:c>
      <x:c r="K3571" s="16" t="n">
        <x:v>9000</x:v>
      </x:c>
      <x:c r="L3571" s="43" t="n">
        <x:f>IF(AND(ISNUMBER(I3571),I3571&gt;0,ISNUMBER(K3571),K3571&gt;0),K3571/I3571,"n.a.")</x:f>
        <x:v>6.726457399103139</x:v>
      </x:c>
      <x:c r="M3571" s="43"/>
      <x:c r="N3571" s="13" t="str">
        <x:v>Yes</x:v>
      </x:c>
      <x:c r="O3571" s="15" t="str">
        <x:v>Not stated in reviewed card</x:v>
      </x:c>
      <x:c r="P3571" s="15" t="str">
        <x:v>Not stated in reviewed card</x:v>
      </x:c>
      <x:c r="Q3571" s="15" t="str">
        <x:v>Advertised commercial storage/workshop premises. Card provides limited specification.</x:v>
      </x:c>
      <x:c r="R357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1" s="15" t="str">
        <x:v>https://www.zoopla.co.uk/to-rent/commercial/details/73860376/</x:v>
      </x:c>
      <x:c r="T3571" s="15" t="str"/>
      <x:c r="U3571" s="15" t="str"/>
      <x:c r="V3571" s="15" t="str">
        <x:v>London — Standalone premises — London (N10)</x:v>
      </x:c>
      <x:c r="W3571" s="15" t="str">
        <x:v>Individual unit ≤15,000 sq ft</x:v>
      </x:c>
      <x:c r="X3571" s="13" t="n">
        <x:f>IF(N3571="Yes",L3571,0)</x:f>
        <x:v>6.726457399103139</x:v>
      </x:c>
      <x:c r="Y3571" s="14" t="n">
        <x:v>1</x:v>
      </x:c>
      <x:c r="Z3571" s="13" t="str">
        <x:v>Industrial / workshop / storage</x:v>
      </x:c>
    </x:row>
    <x:row r="3572" ht="62" customHeight="1">
      <x:c r="A3572" s="13" t="str">
        <x:v>SE2592</x:v>
      </x:c>
      <x:c r="B3572" s="15" t="str">
        <x:v>London</x:v>
      </x:c>
      <x:c r="C3572" s="15" t="str">
        <x:v>London (N11)</x:v>
      </x:c>
      <x:c r="D3572" s="14"/>
      <x:c r="E3572" s="13" t="str">
        <x:v>Town</x:v>
      </x:c>
      <x:c r="F3572" s="15" t="str">
        <x:v>Standalone premises — London (N11)</x:v>
      </x:c>
      <x:c r="G3572" s="15" t="str">
        <x:v>Lower Park Road, Arnos Grove, New Southgate, London, N11</x:v>
      </x:c>
      <x:c r="H3572" s="13" t="str">
        <x:v>Current</x:v>
      </x:c>
      <x:c r="I3572" s="14" t="n">
        <x:v>5231</x:v>
      </x:c>
      <x:c r="J3572" s="13" t="str">
        <x:f>IF(AND(ISNUMBER(I3572),I3572&gt;0),IF(I3572&lt;=1000,"1–1,000",IF(I3572&lt;=2500,"1,001–2,500",IF(I3572&lt;=5000,"2,501–5,000",IF(I3572&lt;=10000,"5,001–10,000","10,001–15,000")))),"5,001–10,000")</x:f>
        <x:v>5,001–10,000</x:v>
      </x:c>
      <x:c r="K3572" s="16"/>
      <x:c r="L3572" s="43" t="str">
        <x:f>IF(AND(ISNUMBER(I3572),I3572&gt;0,ISNUMBER(K3572),K3572&gt;0),K3572/I3572,"n.a.")</x:f>
        <x:v>n.a.</x:v>
      </x:c>
      <x:c r="M3572" s="43"/>
      <x:c r="N3572" s="13" t="str">
        <x:v>No</x:v>
      </x:c>
      <x:c r="O3572" s="15" t="str">
        <x:v>Not stated in reviewed card</x:v>
      </x:c>
      <x:c r="P3572" s="15" t="str">
        <x:v>Not stated in reviewed card</x:v>
      </x:c>
      <x:c r="Q3572" s="15" t="str">
        <x:v>Advertised industrial unit with warehouse space, trade counter use, yard/loading area, parking, secure/gated access.</x:v>
      </x:c>
      <x:c r="R357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72" s="15" t="str">
        <x:v>https://www.rightmove.co.uk/properties/163519907#/?channel=COM_LET</x:v>
      </x:c>
      <x:c r="T3572" s="15" t="str"/>
      <x:c r="U3572" s="15" t="str"/>
      <x:c r="V3572" s="15" t="str">
        <x:v>London — Standalone premises — London (N11)</x:v>
      </x:c>
      <x:c r="W3572" s="15" t="str">
        <x:v>Individual unit ≤15,000 sq ft</x:v>
      </x:c>
      <x:c r="X3572" s="13" t="n">
        <x:f>IF(N3572="Yes",L3572,0)</x:f>
        <x:v>0</x:v>
      </x:c>
      <x:c r="Y3572" s="14" t="n">
        <x:v>1</x:v>
      </x:c>
      <x:c r="Z3572" s="13" t="str">
        <x:v>Industrial / workshop / storage</x:v>
      </x:c>
    </x:row>
    <x:row r="3573" ht="62" customHeight="1">
      <x:c r="A3573" s="13" t="str">
        <x:v>SE2593</x:v>
      </x:c>
      <x:c r="B3573" s="15" t="str">
        <x:v>London</x:v>
      </x:c>
      <x:c r="C3573" s="15" t="str">
        <x:v>London (N12)</x:v>
      </x:c>
      <x:c r="D3573" s="14"/>
      <x:c r="E3573" s="13" t="str">
        <x:v>Town</x:v>
      </x:c>
      <x:c r="F3573" s="15" t="str">
        <x:v>Standalone premises — London (N12)</x:v>
      </x:c>
      <x:c r="G3573" s="15" t="str">
        <x:v>Unit D, Coppetts Centre, London, N12 0SH</x:v>
      </x:c>
      <x:c r="H3573" s="13" t="str">
        <x:v>Current</x:v>
      </x:c>
      <x:c r="I3573" s="14" t="n">
        <x:v>5460</x:v>
      </x:c>
      <x:c r="J3573" s="13" t="str">
        <x:f>IF(AND(ISNUMBER(I3573),I3573&gt;0),IF(I3573&lt;=1000,"1–1,000",IF(I3573&lt;=2500,"1,001–2,500",IF(I3573&lt;=5000,"2,501–5,000",IF(I3573&lt;=10000,"5,001–10,000","10,001–15,000")))),"5,001–10,000")</x:f>
        <x:v>5,001–10,000</x:v>
      </x:c>
      <x:c r="K3573" s="16"/>
      <x:c r="L3573" s="43" t="str">
        <x:f>IF(AND(ISNUMBER(I3573),I3573&gt;0,ISNUMBER(K3573),K3573&gt;0),K3573/I3573,"n.a.")</x:f>
        <x:v>n.a.</x:v>
      </x:c>
      <x:c r="M3573" s="43"/>
      <x:c r="N3573" s="13" t="str">
        <x:v>No</x:v>
      </x:c>
      <x:c r="O3573" s="15" t="str">
        <x:v>Not stated in reviewed card</x:v>
      </x:c>
      <x:c r="P3573" s="15" t="str">
        <x:v>Not stated in reviewed card</x:v>
      </x:c>
      <x:c r="Q3573" s="15" t="str">
        <x:v>Advertised industrial unit with ancillary office accommodation, mezzanine.</x:v>
      </x:c>
      <x:c r="R357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73" s="15" t="str">
        <x:v>https://www.zoopla.co.uk/to-rent/commercial/details/70810726/</x:v>
      </x:c>
      <x:c r="T3573" s="15" t="str">
        <x:v>https://www.rightmove.co.uk/properties/774624839749665#/?channel=COM_LET</x:v>
      </x:c>
      <x:c r="U3573" s="15" t="str"/>
      <x:c r="V3573" s="15" t="str">
        <x:v>London — Standalone premises — London (N12)</x:v>
      </x:c>
      <x:c r="W3573" s="15" t="str">
        <x:v>Individual unit ≤15,000 sq ft</x:v>
      </x:c>
      <x:c r="X3573" s="13" t="n">
        <x:f>IF(N3573="Yes",L3573,0)</x:f>
        <x:v>0</x:v>
      </x:c>
      <x:c r="Y3573" s="14" t="n">
        <x:v>1</x:v>
      </x:c>
      <x:c r="Z3573" s="13" t="str">
        <x:v>Industrial / workshop / storage</x:v>
      </x:c>
    </x:row>
    <x:row r="3574" ht="62" customHeight="1">
      <x:c r="A3574" s="13" t="str">
        <x:v>SE2594</x:v>
      </x:c>
      <x:c r="B3574" s="15" t="str">
        <x:v>London</x:v>
      </x:c>
      <x:c r="C3574" s="15" t="str">
        <x:v>London (N15)</x:v>
      </x:c>
      <x:c r="D3574" s="14"/>
      <x:c r="E3574" s="13" t="str">
        <x:v>Town</x:v>
      </x:c>
      <x:c r="F3574" s="15" t="str">
        <x:v>Standalone premises — London (N15)</x:v>
      </x:c>
      <x:c r="G3574" s="15" t="str">
        <x:v>Avenue Road, London N15</x:v>
      </x:c>
      <x:c r="H3574" s="13" t="str">
        <x:v>Current</x:v>
      </x:c>
      <x:c r="I3574" s="14" t="n">
        <x:v>120</x:v>
      </x:c>
      <x:c r="J3574" s="13" t="str">
        <x:f>IF(AND(ISNUMBER(I3574),I3574&gt;0),IF(I3574&lt;=1000,"1–1,000",IF(I3574&lt;=2500,"1,001–2,500",IF(I3574&lt;=5000,"2,501–5,000",IF(I3574&lt;=10000,"5,001–10,000","10,001–15,000")))),"1–1,000")</x:f>
        <x:v>1–1,000</x:v>
      </x:c>
      <x:c r="K3574" s="16" t="n">
        <x:v>3000</x:v>
      </x:c>
      <x:c r="L3574" s="43" t="n">
        <x:f>IF(AND(ISNUMBER(I3574),I3574&gt;0,ISNUMBER(K3574),K3574&gt;0),K3574/I3574,"n.a.")</x:f>
        <x:v>25</x:v>
      </x:c>
      <x:c r="M3574" s="43"/>
      <x:c r="N3574" s="13" t="str">
        <x:v>Yes</x:v>
      </x:c>
      <x:c r="O3574" s="15" t="str">
        <x:v>Not stated in reviewed card</x:v>
      </x:c>
      <x:c r="P3574" s="15" t="str">
        <x:v>Not stated in reviewed card</x:v>
      </x:c>
      <x:c r="Q3574" s="15" t="str">
        <x:v>Advertised industrial unit with secure/gated access.</x:v>
      </x:c>
      <x:c r="R357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4" s="15" t="str">
        <x:v>https://www.zoopla.co.uk/to-rent/commercial/details/73672924/</x:v>
      </x:c>
      <x:c r="T3574" s="15" t="str"/>
      <x:c r="U3574" s="15" t="str"/>
      <x:c r="V3574" s="15" t="str">
        <x:v>London — Standalone premises — London (N15)</x:v>
      </x:c>
      <x:c r="W3574" s="15" t="str">
        <x:v>Individual unit ≤15,000 sq ft</x:v>
      </x:c>
      <x:c r="X3574" s="13" t="n">
        <x:f>IF(N3574="Yes",L3574,0)</x:f>
        <x:v>25</x:v>
      </x:c>
      <x:c r="Y3574" s="14" t="n">
        <x:v>1</x:v>
      </x:c>
      <x:c r="Z3574" s="13" t="str">
        <x:v>Industrial / workshop / storage</x:v>
      </x:c>
    </x:row>
    <x:row r="3575" ht="62" customHeight="1">
      <x:c r="A3575" s="13" t="str">
        <x:v>SE2595</x:v>
      </x:c>
      <x:c r="B3575" s="15" t="str">
        <x:v>London</x:v>
      </x:c>
      <x:c r="C3575" s="15" t="str">
        <x:v>London (N15)</x:v>
      </x:c>
      <x:c r="D3575" s="14"/>
      <x:c r="E3575" s="13" t="str">
        <x:v>Town</x:v>
      </x:c>
      <x:c r="F3575" s="15" t="str">
        <x:v>Standalone premises — London (N15)</x:v>
      </x:c>
      <x:c r="G3575" s="15" t="str">
        <x:v>First Floor, 6 Gourley Place, London, N15 5NF</x:v>
      </x:c>
      <x:c r="H3575" s="13" t="str">
        <x:v>Current</x:v>
      </x:c>
      <x:c r="I3575" s="14" t="n">
        <x:v>3469</x:v>
      </x:c>
      <x:c r="J3575" s="13" t="str">
        <x:f>IF(AND(ISNUMBER(I3575),I3575&gt;0),IF(I3575&lt;=1000,"1–1,000",IF(I3575&lt;=2500,"1,001–2,500",IF(I3575&lt;=5000,"2,501–5,000",IF(I3575&lt;=10000,"5,001–10,000","10,001–15,000")))),"2,501–5,000")</x:f>
        <x:v>2,501–5,000</x:v>
      </x:c>
      <x:c r="K3575" s="16" t="n">
        <x:v>30000</x:v>
      </x:c>
      <x:c r="L3575" s="43" t="n">
        <x:f>IF(AND(ISNUMBER(I3575),I3575&gt;0,ISNUMBER(K3575),K3575&gt;0),K3575/I3575,"n.a.")</x:f>
        <x:v>8.648025367541079</x:v>
      </x:c>
      <x:c r="M3575" s="43"/>
      <x:c r="N3575" s="13" t="str">
        <x:v>Yes</x:v>
      </x:c>
      <x:c r="O3575" s="15" t="str">
        <x:v>Not stated in reviewed card</x:v>
      </x:c>
      <x:c r="P3575" s="15" t="str">
        <x:v>Not stated in reviewed card</x:v>
      </x:c>
      <x:c r="Q3575" s="15" t="str">
        <x:v>Advertised commercial storage/workshop premises with warehouse space, ancillary office accommodation.</x:v>
      </x:c>
      <x:c r="R357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5" s="15" t="str">
        <x:v>https://www.rightmove.co.uk/properties/774536514215968#/?channel=COM_LET</x:v>
      </x:c>
      <x:c r="T3575" s="15" t="str"/>
      <x:c r="U3575" s="15" t="str"/>
      <x:c r="V3575" s="15" t="str">
        <x:v>London — Standalone premises — London (N15)</x:v>
      </x:c>
      <x:c r="W3575" s="15" t="str">
        <x:v>Individual unit ≤15,000 sq ft</x:v>
      </x:c>
      <x:c r="X3575" s="13" t="n">
        <x:f>IF(N3575="Yes",L3575,0)</x:f>
        <x:v>8.648025367541079</x:v>
      </x:c>
      <x:c r="Y3575" s="14" t="n">
        <x:v>1</x:v>
      </x:c>
      <x:c r="Z3575" s="13" t="str">
        <x:v>Industrial / workshop / storage</x:v>
      </x:c>
    </x:row>
    <x:row r="3576" ht="88" customHeight="1">
      <x:c r="A3576" s="13" t="str">
        <x:v>SE2596</x:v>
      </x:c>
      <x:c r="B3576" s="15" t="str">
        <x:v>London</x:v>
      </x:c>
      <x:c r="C3576" s="15" t="str">
        <x:v>London (N15)</x:v>
      </x:c>
      <x:c r="D3576" s="14"/>
      <x:c r="E3576" s="13" t="str">
        <x:v>Town</x:v>
      </x:c>
      <x:c r="F3576" s="15" t="str">
        <x:v>Standalone premises — London (N15)</x:v>
      </x:c>
      <x:c r="G3576" s="15" t="str">
        <x:v>Fountayne Road, London N15</x:v>
      </x:c>
      <x:c r="H3576" s="13" t="str">
        <x:v>Uncertain</x:v>
      </x:c>
      <x:c r="I3576" s="14"/>
      <x:c r="J3576" s="13" t="str">
        <x:f>IF(AND(ISNUMBER(I3576),I3576&gt;0),IF(I3576&lt;=1000,"1–1,000",IF(I3576&lt;=2500,"1,001–2,500",IF(I3576&lt;=5000,"2,501–5,000",IF(I3576&lt;=10000,"5,001–10,000","10,001–15,000")))),"Range crosses bands")</x:f>
        <x:v>Range crosses bands</x:v>
      </x:c>
      <x:c r="K3576" s="16" t="n">
        <x:v>25500</x:v>
      </x:c>
      <x:c r="L3576" s="43" t="str">
        <x:f>IF(AND(ISNUMBER(I3576),I3576&gt;0,ISNUMBER(K3576),K3576&gt;0),K3576/I3576,"n.a.")</x:f>
        <x:v>n.a.</x:v>
      </x:c>
      <x:c r="M3576" s="43"/>
      <x:c r="N3576" s="13" t="str">
        <x:v>No</x:v>
      </x:c>
      <x:c r="O3576" s="15" t="str">
        <x:v>Not stated in reviewed card</x:v>
      </x:c>
      <x:c r="P3576" s="15" t="str">
        <x:v>Not stated in reviewed card</x:v>
      </x:c>
      <x:c r="Q3576" s="15" t="str">
        <x:v>Advertised industrial unit. Card provides limited specification.</x:v>
      </x:c>
      <x:c r="R3576" s="15" t="str">
        <x:v>Uncertain 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6" s="15" t="str">
        <x:v>https://www.zoopla.co.uk/to-rent/commercial/details/71989515/</x:v>
      </x:c>
      <x:c r="T3576" s="15" t="str"/>
      <x:c r="U3576" s="15" t="str"/>
      <x:c r="V3576" s="15" t="str">
        <x:v>London — Standalone premises — London (N15)</x:v>
      </x:c>
      <x:c r="W3576" s="15" t="str">
        <x:v>1,500–9,555 sq ft; exact unit area not stated</x:v>
      </x:c>
      <x:c r="X3576" s="13" t="n">
        <x:f>IF(N3576="Yes",L3576,0)</x:f>
        <x:v>0</x:v>
      </x:c>
      <x:c r="Y3576" s="14" t="n">
        <x:v>1</x:v>
      </x:c>
      <x:c r="Z3576" s="13" t="str">
        <x:v>Industrial / workshop / storage</x:v>
      </x:c>
    </x:row>
    <x:row r="3577" ht="62" customHeight="1">
      <x:c r="A3577" s="13" t="str">
        <x:v>SE2597</x:v>
      </x:c>
      <x:c r="B3577" s="15" t="str">
        <x:v>London</x:v>
      </x:c>
      <x:c r="C3577" s="15" t="str">
        <x:v>London (N15)</x:v>
      </x:c>
      <x:c r="D3577" s="14"/>
      <x:c r="E3577" s="13" t="str">
        <x:v>Town</x:v>
      </x:c>
      <x:c r="F3577" s="15" t="str">
        <x:v>Standalone premises — London (N15)</x:v>
      </x:c>
      <x:c r="G3577" s="15" t="str">
        <x:v>Seven Sisters Road, North London, London, N15 5NH</x:v>
      </x:c>
      <x:c r="H3577" s="13" t="str">
        <x:v>Current</x:v>
      </x:c>
      <x:c r="I3577" s="14" t="n">
        <x:v>987</x:v>
      </x:c>
      <x:c r="J3577" s="13" t="str">
        <x:f>IF(AND(ISNUMBER(I3577),I3577&gt;0),IF(I3577&lt;=1000,"1–1,000",IF(I3577&lt;=2500,"1,001–2,500",IF(I3577&lt;=5000,"2,501–5,000",IF(I3577&lt;=10000,"5,001–10,000","10,001–15,000")))),"1–1,000")</x:f>
        <x:v>1–1,000</x:v>
      </x:c>
      <x:c r="K3577" s="16"/>
      <x:c r="L3577" s="43" t="str">
        <x:f>IF(AND(ISNUMBER(I3577),I3577&gt;0,ISNUMBER(K3577),K3577&gt;0),K3577/I3577,"n.a.")</x:f>
        <x:v>n.a.</x:v>
      </x:c>
      <x:c r="M3577" s="43"/>
      <x:c r="N3577" s="13" t="str">
        <x:v>No</x:v>
      </x:c>
      <x:c r="O3577" s="15" t="str">
        <x:v>Not stated in reviewed card</x:v>
      </x:c>
      <x:c r="P3577" s="15" t="str">
        <x:v>Not stated in reviewed card</x:v>
      </x:c>
      <x:c r="Q3577" s="15" t="str">
        <x:v>Advertised commercial storage/workshop premises with yard/loading area, secure/gated access.</x:v>
      </x:c>
      <x:c r="R357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77" s="15" t="str">
        <x:v>https://www.rightmove.co.uk/properties/761997281521664#/?channel=COM_LET</x:v>
      </x:c>
      <x:c r="T3577" s="15" t="str"/>
      <x:c r="U3577" s="15" t="str"/>
      <x:c r="V3577" s="15" t="str">
        <x:v>London — Standalone premises — London (N15)</x:v>
      </x:c>
      <x:c r="W3577" s="15" t="str">
        <x:v>Individual unit ≤15,000 sq ft</x:v>
      </x:c>
      <x:c r="X3577" s="13" t="n">
        <x:f>IF(N3577="Yes",L3577,0)</x:f>
        <x:v>0</x:v>
      </x:c>
      <x:c r="Y3577" s="14" t="n">
        <x:v>1</x:v>
      </x:c>
      <x:c r="Z3577" s="13" t="str">
        <x:v>Industrial / workshop / storage</x:v>
      </x:c>
    </x:row>
    <x:row r="3578" ht="62" customHeight="1">
      <x:c r="A3578" s="13" t="str">
        <x:v>SE2598</x:v>
      </x:c>
      <x:c r="B3578" s="15" t="str">
        <x:v>London</x:v>
      </x:c>
      <x:c r="C3578" s="15" t="str">
        <x:v>London (N15)</x:v>
      </x:c>
      <x:c r="D3578" s="14"/>
      <x:c r="E3578" s="13" t="str">
        <x:v>Town</x:v>
      </x:c>
      <x:c r="F3578" s="15" t="str">
        <x:v>Standalone premises — London (N15)</x:v>
      </x:c>
      <x:c r="G3578" s="15" t="str">
        <x:v>West Green Road, London N15</x:v>
      </x:c>
      <x:c r="H3578" s="13" t="str">
        <x:v>Current</x:v>
      </x:c>
      <x:c r="I3578" s="14" t="n">
        <x:v>1600</x:v>
      </x:c>
      <x:c r="J3578" s="13" t="str">
        <x:f>IF(AND(ISNUMBER(I3578),I3578&gt;0),IF(I3578&lt;=1000,"1–1,000",IF(I3578&lt;=2500,"1,001–2,500",IF(I3578&lt;=5000,"2,501–5,000",IF(I3578&lt;=10000,"5,001–10,000","10,001–15,000")))),"1,001–2,500")</x:f>
        <x:v>1,001–2,500</x:v>
      </x:c>
      <x:c r="K3578" s="16" t="n">
        <x:v>20004</x:v>
      </x:c>
      <x:c r="L3578" s="43" t="n">
        <x:f>IF(AND(ISNUMBER(I3578),I3578&gt;0,ISNUMBER(K3578),K3578&gt;0),K3578/I3578,"n.a.")</x:f>
        <x:v>12.5025</x:v>
      </x:c>
      <x:c r="M3578" s="43"/>
      <x:c r="N3578" s="13" t="str">
        <x:v>Yes</x:v>
      </x:c>
      <x:c r="O3578" s="15" t="str">
        <x:v>Not stated in reviewed card</x:v>
      </x:c>
      <x:c r="P3578" s="15" t="str">
        <x:v>Not stated in reviewed card</x:v>
      </x:c>
      <x:c r="Q3578" s="15" t="str">
        <x:v>Advertised industrial unit. Card provides limited specification.</x:v>
      </x:c>
      <x:c r="R357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8" s="15" t="str">
        <x:v>https://www.zoopla.co.uk/to-rent/commercial/details/70147707/</x:v>
      </x:c>
      <x:c r="T3578" s="15" t="str"/>
      <x:c r="U3578" s="15" t="str"/>
      <x:c r="V3578" s="15" t="str">
        <x:v>London — Standalone premises — London (N15)</x:v>
      </x:c>
      <x:c r="W3578" s="15" t="str">
        <x:v>Individual unit ≤15,000 sq ft</x:v>
      </x:c>
      <x:c r="X3578" s="13" t="n">
        <x:f>IF(N3578="Yes",L3578,0)</x:f>
        <x:v>12.5025</x:v>
      </x:c>
      <x:c r="Y3578" s="14" t="n">
        <x:v>1</x:v>
      </x:c>
      <x:c r="Z3578" s="13" t="str">
        <x:v>Industrial / workshop / storage</x:v>
      </x:c>
    </x:row>
    <x:row r="3579" ht="62" customHeight="1">
      <x:c r="A3579" s="13" t="str">
        <x:v>SE2599</x:v>
      </x:c>
      <x:c r="B3579" s="15" t="str">
        <x:v>London</x:v>
      </x:c>
      <x:c r="C3579" s="15" t="str">
        <x:v>London (N16)</x:v>
      </x:c>
      <x:c r="D3579" s="14"/>
      <x:c r="E3579" s="13" t="str">
        <x:v>Town</x:v>
      </x:c>
      <x:c r="F3579" s="15" t="str">
        <x:v>Standalone premises — London (N16)</x:v>
      </x:c>
      <x:c r="G3579" s="15" t="str">
        <x:v>Foulden Works, Foulden Road, Stoke Newington, London N16</x:v>
      </x:c>
      <x:c r="H3579" s="13" t="str">
        <x:v>Current</x:v>
      </x:c>
      <x:c r="I3579" s="14" t="n">
        <x:v>3000</x:v>
      </x:c>
      <x:c r="J3579" s="13" t="str">
        <x:f>IF(AND(ISNUMBER(I3579),I3579&gt;0),IF(I3579&lt;=1000,"1–1,000",IF(I3579&lt;=2500,"1,001–2,500",IF(I3579&lt;=5000,"2,501–5,000",IF(I3579&lt;=10000,"5,001–10,000","10,001–15,000")))),"2,501–5,000")</x:f>
        <x:v>2,501–5,000</x:v>
      </x:c>
      <x:c r="K3579" s="16" t="n">
        <x:v>105000</x:v>
      </x:c>
      <x:c r="L3579" s="43" t="n">
        <x:f>IF(AND(ISNUMBER(I3579),I3579&gt;0,ISNUMBER(K3579),K3579&gt;0),K3579/I3579,"n.a.")</x:f>
        <x:v>35</x:v>
      </x:c>
      <x:c r="M3579" s="43"/>
      <x:c r="N3579" s="13" t="str">
        <x:v>Yes</x:v>
      </x:c>
      <x:c r="O3579" s="15" t="str">
        <x:v>Not stated in reviewed card</x:v>
      </x:c>
      <x:c r="P3579" s="15" t="str">
        <x:v>Not stated in reviewed card</x:v>
      </x:c>
      <x:c r="Q3579" s="15" t="str">
        <x:v>Advertised industrial unit. Card provides limited specification.</x:v>
      </x:c>
      <x:c r="R357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79" s="15" t="str">
        <x:v>https://www.zoopla.co.uk/to-rent/commercial/details/68398205/</x:v>
      </x:c>
      <x:c r="T3579" s="15" t="str"/>
      <x:c r="U3579" s="15" t="str"/>
      <x:c r="V3579" s="15" t="str">
        <x:v>London — Standalone premises — London (N16)</x:v>
      </x:c>
      <x:c r="W3579" s="15" t="str">
        <x:v>Individual unit ≤15,000 sq ft</x:v>
      </x:c>
      <x:c r="X3579" s="13" t="n">
        <x:f>IF(N3579="Yes",L3579,0)</x:f>
        <x:v>35</x:v>
      </x:c>
      <x:c r="Y3579" s="14" t="n">
        <x:v>1</x:v>
      </x:c>
      <x:c r="Z3579" s="13" t="str">
        <x:v>Industrial / workshop / storage</x:v>
      </x:c>
    </x:row>
    <x:row r="3580" ht="62" customHeight="1">
      <x:c r="A3580" s="13" t="str">
        <x:v>SE2600</x:v>
      </x:c>
      <x:c r="B3580" s="15" t="str">
        <x:v>London</x:v>
      </x:c>
      <x:c r="C3580" s="15" t="str">
        <x:v>London (N16)</x:v>
      </x:c>
      <x:c r="D3580" s="14"/>
      <x:c r="E3580" s="13" t="str">
        <x:v>Town</x:v>
      </x:c>
      <x:c r="F3580" s="15" t="str">
        <x:v>Standalone premises — London (N16)</x:v>
      </x:c>
      <x:c r="G3580" s="15" t="str">
        <x:v>Leswin Place, N16</x:v>
      </x:c>
      <x:c r="H3580" s="13" t="str">
        <x:v>Current</x:v>
      </x:c>
      <x:c r="I3580" s="14" t="n">
        <x:v>685</x:v>
      </x:c>
      <x:c r="J3580" s="13" t="str">
        <x:f>IF(AND(ISNUMBER(I3580),I3580&gt;0),IF(I3580&lt;=1000,"1–1,000",IF(I3580&lt;=2500,"1,001–2,500",IF(I3580&lt;=5000,"2,501–5,000",IF(I3580&lt;=10000,"5,001–10,000","10,001–15,000")))),"1–1,000")</x:f>
        <x:v>1–1,000</x:v>
      </x:c>
      <x:c r="K3580" s="16" t="n">
        <x:v>21000</x:v>
      </x:c>
      <x:c r="L3580" s="43" t="n">
        <x:f>IF(AND(ISNUMBER(I3580),I3580&gt;0,ISNUMBER(K3580),K3580&gt;0),K3580/I3580,"n.a.")</x:f>
        <x:v>30.656934306569344</x:v>
      </x:c>
      <x:c r="M3580" s="43"/>
      <x:c r="N3580" s="13" t="str">
        <x:v>Yes</x:v>
      </x:c>
      <x:c r="O3580" s="15" t="str">
        <x:v>Not stated in reviewed card</x:v>
      </x:c>
      <x:c r="P3580" s="15" t="str">
        <x:v>Not stated in reviewed card</x:v>
      </x:c>
      <x:c r="Q3580" s="15" t="str">
        <x:v>Advertised industrial unit. Card provides limited specification.</x:v>
      </x:c>
      <x:c r="R358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0" s="15" t="str">
        <x:v>https://www.rightmove.co.uk/properties/91849020#/?channel=COM_LET</x:v>
      </x:c>
      <x:c r="T3580" s="15" t="str"/>
      <x:c r="U3580" s="15" t="str"/>
      <x:c r="V3580" s="15" t="str">
        <x:v>London — Standalone premises — London (N16)</x:v>
      </x:c>
      <x:c r="W3580" s="15" t="str">
        <x:v>Individual unit ≤15,000 sq ft</x:v>
      </x:c>
      <x:c r="X3580" s="13" t="n">
        <x:f>IF(N3580="Yes",L3580,0)</x:f>
        <x:v>30.656934306569344</x:v>
      </x:c>
      <x:c r="Y3580" s="14" t="n">
        <x:v>1</x:v>
      </x:c>
      <x:c r="Z3580" s="13" t="str">
        <x:v>Industrial / workshop / storage</x:v>
      </x:c>
    </x:row>
    <x:row r="3581" ht="62" customHeight="1">
      <x:c r="A3581" s="13" t="str">
        <x:v>SE2601</x:v>
      </x:c>
      <x:c r="B3581" s="15" t="str">
        <x:v>London</x:v>
      </x:c>
      <x:c r="C3581" s="15" t="str">
        <x:v>London (N16)</x:v>
      </x:c>
      <x:c r="D3581" s="14"/>
      <x:c r="E3581" s="13" t="str">
        <x:v>Town</x:v>
      </x:c>
      <x:c r="F3581" s="15" t="str">
        <x:v>Standalone premises — London (N16)</x:v>
      </x:c>
      <x:c r="G3581" s="15" t="str">
        <x:v>Stamford Works, Gillett Street N16</x:v>
      </x:c>
      <x:c r="H3581" s="13" t="str">
        <x:v>Current</x:v>
      </x:c>
      <x:c r="I3581" s="14" t="n">
        <x:v>385</x:v>
      </x:c>
      <x:c r="J3581" s="13" t="str">
        <x:f>IF(AND(ISNUMBER(I3581),I3581&gt;0),IF(I3581&lt;=1000,"1–1,000",IF(I3581&lt;=2500,"1,001–2,500",IF(I3581&lt;=5000,"2,501–5,000",IF(I3581&lt;=10000,"5,001–10,000","10,001–15,000")))),"1–1,000")</x:f>
        <x:v>1–1,000</x:v>
      </x:c>
      <x:c r="K3581" s="16" t="n">
        <x:v>13500</x:v>
      </x:c>
      <x:c r="L3581" s="43" t="n">
        <x:f>IF(AND(ISNUMBER(I3581),I3581&gt;0,ISNUMBER(K3581),K3581&gt;0),K3581/I3581,"n.a.")</x:f>
        <x:v>35.064935064935064</x:v>
      </x:c>
      <x:c r="M3581" s="43"/>
      <x:c r="N3581" s="13" t="str">
        <x:v>Yes</x:v>
      </x:c>
      <x:c r="O3581" s="15" t="str">
        <x:v>Not stated in reviewed card</x:v>
      </x:c>
      <x:c r="P3581" s="15" t="str">
        <x:v>Not stated in reviewed card</x:v>
      </x:c>
      <x:c r="Q3581" s="15" t="str">
        <x:v>Advertised commercial storage/workshop premises with warehouse space.</x:v>
      </x:c>
      <x:c r="R358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1" s="15" t="str">
        <x:v>https://www.zoopla.co.uk/to-rent/commercial/details/74560220/</x:v>
      </x:c>
      <x:c r="T3581" s="15" t="str"/>
      <x:c r="U3581" s="15" t="str"/>
      <x:c r="V3581" s="15" t="str">
        <x:v>London — Standalone premises — London (N16)</x:v>
      </x:c>
      <x:c r="W3581" s="15" t="str">
        <x:v>Individual unit ≤15,000 sq ft</x:v>
      </x:c>
      <x:c r="X3581" s="13" t="n">
        <x:f>IF(N3581="Yes",L3581,0)</x:f>
        <x:v>35.064935064935064</x:v>
      </x:c>
      <x:c r="Y3581" s="14" t="n">
        <x:v>1</x:v>
      </x:c>
      <x:c r="Z3581" s="13" t="str">
        <x:v>Industrial / workshop / storage</x:v>
      </x:c>
    </x:row>
    <x:row r="3582" ht="62" customHeight="1">
      <x:c r="A3582" s="13" t="str">
        <x:v>SE2602</x:v>
      </x:c>
      <x:c r="B3582" s="15" t="str">
        <x:v>London</x:v>
      </x:c>
      <x:c r="C3582" s="15" t="str">
        <x:v>London (N16)</x:v>
      </x:c>
      <x:c r="D3582" s="14"/>
      <x:c r="E3582" s="13" t="str">
        <x:v>Town</x:v>
      </x:c>
      <x:c r="F3582" s="15" t="str">
        <x:v>Standalone premises — London (N16)</x:v>
      </x:c>
      <x:c r="G3582" s="15" t="str">
        <x:v>Timberwharf Road, London N16</x:v>
      </x:c>
      <x:c r="H3582" s="13" t="str">
        <x:v>Current</x:v>
      </x:c>
      <x:c r="I3582" s="14" t="n">
        <x:v>11697</x:v>
      </x:c>
      <x:c r="J3582" s="13" t="str">
        <x:f>IF(AND(ISNUMBER(I3582),I3582&gt;0),IF(I3582&lt;=1000,"1–1,000",IF(I3582&lt;=2500,"1,001–2,500",IF(I3582&lt;=5000,"2,501–5,000",IF(I3582&lt;=10000,"5,001–10,000","10,001–15,000")))),"10,001–15,000")</x:f>
        <x:v>10,001–15,000</x:v>
      </x:c>
      <x:c r="K3582" s="16"/>
      <x:c r="L3582" s="43" t="str">
        <x:f>IF(AND(ISNUMBER(I3582),I3582&gt;0,ISNUMBER(K3582),K3582&gt;0),K3582/I3582,"n.a.")</x:f>
        <x:v>n.a.</x:v>
      </x:c>
      <x:c r="M3582" s="43"/>
      <x:c r="N3582" s="13" t="str">
        <x:v>No</x:v>
      </x:c>
      <x:c r="O3582" s="15" t="str">
        <x:v>Not stated in reviewed card</x:v>
      </x:c>
      <x:c r="P3582" s="15" t="str">
        <x:v>Not stated in reviewed card</x:v>
      </x:c>
      <x:c r="Q3582" s="15" t="str">
        <x:v>Advertised commercial storage/workshop premises. Card provides limited specification.</x:v>
      </x:c>
      <x:c r="R358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82" s="15" t="str">
        <x:v>https://www.zoopla.co.uk/to-rent/commercial/details/73783527/</x:v>
      </x:c>
      <x:c r="T3582" s="15" t="str"/>
      <x:c r="U3582" s="15" t="str"/>
      <x:c r="V3582" s="15" t="str">
        <x:v>London — Standalone premises — London (N16)</x:v>
      </x:c>
      <x:c r="W3582" s="15" t="str">
        <x:v>Individual unit ≤15,000 sq ft</x:v>
      </x:c>
      <x:c r="X3582" s="13" t="n">
        <x:f>IF(N3582="Yes",L3582,0)</x:f>
        <x:v>0</x:v>
      </x:c>
      <x:c r="Y3582" s="14" t="n">
        <x:v>1</x:v>
      </x:c>
      <x:c r="Z3582" s="13" t="str">
        <x:v>Industrial / workshop / storage</x:v>
      </x:c>
    </x:row>
    <x:row r="3583" ht="62" customHeight="1">
      <x:c r="A3583" s="13" t="str">
        <x:v>SE2603</x:v>
      </x:c>
      <x:c r="B3583" s="15" t="str">
        <x:v>London</x:v>
      </x:c>
      <x:c r="C3583" s="15" t="str">
        <x:v>London (N16)</x:v>
      </x:c>
      <x:c r="D3583" s="14"/>
      <x:c r="E3583" s="13" t="str">
        <x:v>Town</x:v>
      </x:c>
      <x:c r="F3583" s="15" t="str">
        <x:v>Standalone premises — London (N16)</x:v>
      </x:c>
      <x:c r="G3583" s="15" t="str">
        <x:v>Unit 3, Bouverie Mews, Greater London, N16 0AE</x:v>
      </x:c>
      <x:c r="H3583" s="13" t="str">
        <x:v>Current</x:v>
      </x:c>
      <x:c r="I3583" s="14" t="n">
        <x:v>858</x:v>
      </x:c>
      <x:c r="J3583" s="13" t="str">
        <x:f>IF(AND(ISNUMBER(I3583),I3583&gt;0),IF(I3583&lt;=1000,"1–1,000",IF(I3583&lt;=2500,"1,001–2,500",IF(I3583&lt;=5000,"2,501–5,000",IF(I3583&lt;=10000,"5,001–10,000","10,001–15,000")))),"1–1,000")</x:f>
        <x:v>1–1,000</x:v>
      </x:c>
      <x:c r="K3583" s="16" t="n">
        <x:v>27396</x:v>
      </x:c>
      <x:c r="L3583" s="43" t="n">
        <x:f>IF(AND(ISNUMBER(I3583),I3583&gt;0,ISNUMBER(K3583),K3583&gt;0),K3583/I3583,"n.a.")</x:f>
        <x:v>31.93006993006993</x:v>
      </x:c>
      <x:c r="M3583" s="43"/>
      <x:c r="N3583" s="13" t="str">
        <x:v>Yes</x:v>
      </x:c>
      <x:c r="O3583" s="15" t="str">
        <x:v>Not stated in reviewed card</x:v>
      </x:c>
      <x:c r="P3583" s="15" t="str">
        <x:v>Not stated in reviewed card</x:v>
      </x:c>
      <x:c r="Q3583" s="15" t="str">
        <x:v>Advertised commercial storage/workshop premises. Card provides limited specification.</x:v>
      </x:c>
      <x:c r="R358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3" s="15" t="str">
        <x:v>https://www.rightmove.co.uk/properties/752410530874704#/?channel=COM_LET</x:v>
      </x:c>
      <x:c r="T3583" s="15" t="str"/>
      <x:c r="U3583" s="15" t="str"/>
      <x:c r="V3583" s="15" t="str">
        <x:v>London — Standalone premises — London (N16)</x:v>
      </x:c>
      <x:c r="W3583" s="15" t="str">
        <x:v>Individual unit ≤15,000 sq ft</x:v>
      </x:c>
      <x:c r="X3583" s="13" t="n">
        <x:f>IF(N3583="Yes",L3583,0)</x:f>
        <x:v>31.93006993006993</x:v>
      </x:c>
      <x:c r="Y3583" s="14" t="n">
        <x:v>1</x:v>
      </x:c>
      <x:c r="Z3583" s="13" t="str">
        <x:v>Industrial / workshop / storage</x:v>
      </x:c>
    </x:row>
    <x:row r="3584" ht="75" customHeight="1">
      <x:c r="A3584" s="13" t="str">
        <x:v>SE2604</x:v>
      </x:c>
      <x:c r="B3584" s="15" t="str">
        <x:v>London</x:v>
      </x:c>
      <x:c r="C3584" s="15" t="str">
        <x:v>London (N17)</x:v>
      </x:c>
      <x:c r="D3584" s="14"/>
      <x:c r="E3584" s="13" t="str">
        <x:v>Town</x:v>
      </x:c>
      <x:c r="F3584" s="15" t="str">
        <x:v>Standalone premises — London (N17)</x:v>
      </x:c>
      <x:c r="G3584" s="15" t="str">
        <x:v>6J West Mews, West Road, London, N17 0QT</x:v>
      </x:c>
      <x:c r="H3584" s="13" t="str">
        <x:v>Current</x:v>
      </x:c>
      <x:c r="I3584" s="14" t="n">
        <x:v>4700</x:v>
      </x:c>
      <x:c r="J3584" s="13" t="str">
        <x:f>IF(AND(ISNUMBER(I3584),I3584&gt;0),IF(I3584&lt;=1000,"1–1,000",IF(I3584&lt;=2500,"1,001–2,500",IF(I3584&lt;=5000,"2,501–5,000",IF(I3584&lt;=10000,"5,001–10,000","10,001–15,000")))),"2,501–5,000")</x:f>
        <x:v>2,501–5,000</x:v>
      </x:c>
      <x:c r="K3584" s="16" t="n">
        <x:v>80004</x:v>
      </x:c>
      <x:c r="L3584" s="43" t="n">
        <x:f>IF(AND(ISNUMBER(I3584),I3584&gt;0,ISNUMBER(K3584),K3584&gt;0),K3584/I3584,"n.a.")</x:f>
        <x:v>17.02212765957447</x:v>
      </x:c>
      <x:c r="M3584" s="43"/>
      <x:c r="N3584" s="13" t="str">
        <x:v>Yes</x:v>
      </x:c>
      <x:c r="O3584" s="15" t="str">
        <x:v>Not stated in reviewed card</x:v>
      </x:c>
      <x:c r="P3584" s="15" t="str">
        <x:v>Electric Front Roller Shutter</x:v>
      </x:c>
      <x:c r="Q3584" s="15" t="str">
        <x:v>Advertised commercial storage/workshop premises with warehouse space, parking.</x:v>
      </x:c>
      <x:c r="R358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4" s="15" t="str">
        <x:v>https://www.zoopla.co.uk/to-rent/commercial/details/73512214/</x:v>
      </x:c>
      <x:c r="T3584" s="15" t="str">
        <x:v>https://www.rightmove.co.uk/properties/767599495950192#/?channel=COM_LET</x:v>
      </x:c>
      <x:c r="U3584" s="15" t="str"/>
      <x:c r="V3584" s="15" t="str">
        <x:v>London — Standalone premises — London (N17)</x:v>
      </x:c>
      <x:c r="W3584" s="15" t="str">
        <x:v>Individual unit ≤15,000 sq ft</x:v>
      </x:c>
      <x:c r="X3584" s="13" t="n">
        <x:f>IF(N3584="Yes",L3584,0)</x:f>
        <x:v>17.02212765957447</x:v>
      </x:c>
      <x:c r="Y3584" s="14" t="n">
        <x:v>1</x:v>
      </x:c>
      <x:c r="Z3584" s="13" t="str">
        <x:v>Industrial / workshop / storage</x:v>
      </x:c>
    </x:row>
    <x:row r="3585" ht="75" customHeight="1">
      <x:c r="A3585" s="13" t="str">
        <x:v>SE2605</x:v>
      </x:c>
      <x:c r="B3585" s="15" t="str">
        <x:v>London</x:v>
      </x:c>
      <x:c r="C3585" s="15" t="str">
        <x:v>London (N17)</x:v>
      </x:c>
      <x:c r="D3585" s="14"/>
      <x:c r="E3585" s="13" t="str">
        <x:v>Town</x:v>
      </x:c>
      <x:c r="F3585" s="15" t="str">
        <x:v>Standalone premises — London (N17)</x:v>
      </x:c>
      <x:c r="G3585" s="15" t="str">
        <x:v>Unit 1-2, 15-19 Garman Road, London, N17</x:v>
      </x:c>
      <x:c r="H3585" s="13" t="str">
        <x:v>Current</x:v>
      </x:c>
      <x:c r="I3585" s="14" t="n">
        <x:v>3391</x:v>
      </x:c>
      <x:c r="J3585" s="13" t="str">
        <x:f>IF(AND(ISNUMBER(I3585),I3585&gt;0),IF(I3585&lt;=1000,"1–1,000",IF(I3585&lt;=2500,"1,001–2,500",IF(I3585&lt;=5000,"2,501–5,000",IF(I3585&lt;=10000,"5,001–10,000","10,001–15,000")))),"2,501–5,000")</x:f>
        <x:v>2,501–5,000</x:v>
      </x:c>
      <x:c r="K3585" s="16"/>
      <x:c r="L3585" s="43" t="str">
        <x:f>IF(AND(ISNUMBER(I3585),I3585&gt;0,ISNUMBER(K3585),K3585&gt;0),K3585/I3585,"n.a.")</x:f>
        <x:v>n.a.</x:v>
      </x:c>
      <x:c r="M3585" s="43"/>
      <x:c r="N3585" s="13" t="str">
        <x:v>No</x:v>
      </x:c>
      <x:c r="O3585" s="15" t="str">
        <x:v>Not stated in reviewed card</x:v>
      </x:c>
      <x:c r="P3585" s="15" t="str">
        <x:v>Not stated in reviewed card</x:v>
      </x:c>
      <x:c r="Q3585" s="15" t="str">
        <x:v>Advertised industrial unit. Card provides limited specification.</x:v>
      </x:c>
      <x:c r="R3585"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585" s="15" t="str">
        <x:v>https://www.rightmove.co.uk/properties/756226504427632#/?channel=COM_LET</x:v>
      </x:c>
      <x:c r="T3585" s="15" t="str"/>
      <x:c r="U3585" s="15" t="str"/>
      <x:c r="V3585" s="15" t="str">
        <x:v>London — Standalone premises — London (N17)</x:v>
      </x:c>
      <x:c r="W3585" s="15" t="str">
        <x:v>Individual unit ≤15,000 sq ft</x:v>
      </x:c>
      <x:c r="X3585" s="13" t="n">
        <x:f>IF(N3585="Yes",L3585,0)</x:f>
        <x:v>0</x:v>
      </x:c>
      <x:c r="Y3585" s="14" t="n">
        <x:v>1</x:v>
      </x:c>
      <x:c r="Z3585" s="13" t="str">
        <x:v>Industrial / workshop / storage</x:v>
      </x:c>
    </x:row>
    <x:row r="3586" ht="88" customHeight="1">
      <x:c r="A3586" s="13" t="str">
        <x:v>SE2606</x:v>
      </x:c>
      <x:c r="B3586" s="15" t="str">
        <x:v>London</x:v>
      </x:c>
      <x:c r="C3586" s="15" t="str">
        <x:v>London (N17)</x:v>
      </x:c>
      <x:c r="D3586" s="14"/>
      <x:c r="E3586" s="13" t="str">
        <x:v>Town</x:v>
      </x:c>
      <x:c r="F3586" s="15" t="str">
        <x:v>Standalone premises — London (N17)</x:v>
      </x:c>
      <x:c r="G3586" s="15" t="str">
        <x:v>Unit 5B, 15-19 Garman Road, London, N17</x:v>
      </x:c>
      <x:c r="H3586" s="13" t="str">
        <x:v>Uncertain</x:v>
      </x:c>
      <x:c r="I3586" s="14"/>
      <x:c r="J3586" s="13" t="str">
        <x:f>IF(AND(ISNUMBER(I3586),I3586&gt;0),IF(I3586&lt;=1000,"1–1,000",IF(I3586&lt;=2500,"1,001–2,500",IF(I3586&lt;=5000,"2,501–5,000",IF(I3586&lt;=10000,"5,001–10,000","10,001–15,000")))),"1,001–2,500")</x:f>
        <x:v>1,001–2,500</x:v>
      </x:c>
      <x:c r="K3586" s="16"/>
      <x:c r="L3586" s="43" t="str">
        <x:f>IF(AND(ISNUMBER(I3586),I3586&gt;0,ISNUMBER(K3586),K3586&gt;0),K3586/I3586,"n.a.")</x:f>
        <x:v>n.a.</x:v>
      </x:c>
      <x:c r="M3586" s="43"/>
      <x:c r="N3586" s="13" t="str">
        <x:v>No</x:v>
      </x:c>
      <x:c r="O3586" s="15" t="str">
        <x:v>Not stated in reviewed card</x:v>
      </x:c>
      <x:c r="P3586" s="15" t="str">
        <x:v>Not stated in reviewed card</x:v>
      </x:c>
      <x:c r="Q3586" s="15" t="str">
        <x:v>Advertised industrial unit. Card provides limited specification.</x:v>
      </x:c>
      <x:c r="R3586" s="15" t="str">
        <x:v>Uncertain Named advertised demise has a size range; exact leased area and possible constituent options unresolved. No exact area invented and excluded from current unit count.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586" s="15" t="str">
        <x:v>https://www.rightmove.co.uk/properties/756226502178353#/?channel=COM_LET</x:v>
      </x:c>
      <x:c r="T3586" s="15" t="str"/>
      <x:c r="U3586" s="15" t="str"/>
      <x:c r="V3586" s="15" t="str">
        <x:v>London — Standalone premises — London (N17)</x:v>
      </x:c>
      <x:c r="W3586" s="15" t="str">
        <x:v>1,872–2,106 sq ft; exact unit area not stated</x:v>
      </x:c>
      <x:c r="X3586" s="13" t="n">
        <x:f>IF(N3586="Yes",L3586,0)</x:f>
        <x:v>0</x:v>
      </x:c>
      <x:c r="Y3586" s="14" t="n">
        <x:v>1</x:v>
      </x:c>
      <x:c r="Z3586" s="13" t="str">
        <x:v>Industrial / workshop / storage</x:v>
      </x:c>
    </x:row>
    <x:row r="3587" ht="75" customHeight="1">
      <x:c r="A3587" s="13" t="str">
        <x:v>SE2607</x:v>
      </x:c>
      <x:c r="B3587" s="15" t="str">
        <x:v>London</x:v>
      </x:c>
      <x:c r="C3587" s="15" t="str">
        <x:v>London (N17)</x:v>
      </x:c>
      <x:c r="D3587" s="14"/>
      <x:c r="E3587" s="13" t="str">
        <x:v>Town</x:v>
      </x:c>
      <x:c r="F3587" s="15" t="str">
        <x:v>Standalone premises — London (N17)</x:v>
      </x:c>
      <x:c r="G3587" s="15" t="str">
        <x:v>Unit 8, 15-19 Garman Road, London, N17</x:v>
      </x:c>
      <x:c r="H3587" s="13" t="str">
        <x:v>Current</x:v>
      </x:c>
      <x:c r="I3587" s="14" t="n">
        <x:v>1600</x:v>
      </x:c>
      <x:c r="J3587" s="13" t="str">
        <x:f>IF(AND(ISNUMBER(I3587),I3587&gt;0),IF(I3587&lt;=1000,"1–1,000",IF(I3587&lt;=2500,"1,001–2,500",IF(I3587&lt;=5000,"2,501–5,000",IF(I3587&lt;=10000,"5,001–10,000","10,001–15,000")))),"1,001–2,500")</x:f>
        <x:v>1,001–2,500</x:v>
      </x:c>
      <x:c r="K3587" s="16"/>
      <x:c r="L3587" s="43" t="str">
        <x:f>IF(AND(ISNUMBER(I3587),I3587&gt;0,ISNUMBER(K3587),K3587&gt;0),K3587/I3587,"n.a.")</x:f>
        <x:v>n.a.</x:v>
      </x:c>
      <x:c r="M3587" s="43"/>
      <x:c r="N3587" s="13" t="str">
        <x:v>No</x:v>
      </x:c>
      <x:c r="O3587" s="15" t="str">
        <x:v>Not stated in reviewed card</x:v>
      </x:c>
      <x:c r="P3587" s="15" t="str">
        <x:v>Not stated in reviewed card</x:v>
      </x:c>
      <x:c r="Q3587" s="15" t="str">
        <x:v>Advertised industrial unit. Card provides limited specification.</x:v>
      </x:c>
      <x:c r="R3587"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587" s="15" t="str">
        <x:v>https://www.rightmove.co.uk/properties/756226500308864#/?channel=COM_LET</x:v>
      </x:c>
      <x:c r="T3587" s="15" t="str"/>
      <x:c r="U3587" s="15" t="str"/>
      <x:c r="V3587" s="15" t="str">
        <x:v>London — Standalone premises — London (N17)</x:v>
      </x:c>
      <x:c r="W3587" s="15" t="str">
        <x:v>Individual unit ≤15,000 sq ft</x:v>
      </x:c>
      <x:c r="X3587" s="13" t="n">
        <x:f>IF(N3587="Yes",L3587,0)</x:f>
        <x:v>0</x:v>
      </x:c>
      <x:c r="Y3587" s="14" t="n">
        <x:v>1</x:v>
      </x:c>
      <x:c r="Z3587" s="13" t="str">
        <x:v>Industrial / workshop / storage</x:v>
      </x:c>
    </x:row>
    <x:row r="3588" ht="75" customHeight="1">
      <x:c r="A3588" s="13" t="str">
        <x:v>SE2608</x:v>
      </x:c>
      <x:c r="B3588" s="15" t="str">
        <x:v>London</x:v>
      </x:c>
      <x:c r="C3588" s="15" t="str">
        <x:v>London (N18)</x:v>
      </x:c>
      <x:c r="D3588" s="14"/>
      <x:c r="E3588" s="13" t="str">
        <x:v>Town</x:v>
      </x:c>
      <x:c r="F3588" s="15" t="str">
        <x:v>Standalone premises — London (N18)</x:v>
      </x:c>
      <x:c r="G3588" s="15" t="str">
        <x:v>Unit D, 1 Anthony Way, London, Greater London, N18 3QT</x:v>
      </x:c>
      <x:c r="H3588" s="13" t="str">
        <x:v>Current</x:v>
      </x:c>
      <x:c r="I3588" s="14" t="n">
        <x:v>1450</x:v>
      </x:c>
      <x:c r="J3588" s="13" t="str">
        <x:f>IF(AND(ISNUMBER(I3588),I3588&gt;0),IF(I3588&lt;=1000,"1–1,000",IF(I3588&lt;=2500,"1,001–2,500",IF(I3588&lt;=5000,"2,501–5,000",IF(I3588&lt;=10000,"5,001–10,000","10,001–15,000")))),"1,001–2,500")</x:f>
        <x:v>1,001–2,500</x:v>
      </x:c>
      <x:c r="K3588" s="16" t="n">
        <x:v>27600</x:v>
      </x:c>
      <x:c r="L3588" s="43" t="n">
        <x:f>IF(AND(ISNUMBER(I3588),I3588&gt;0,ISNUMBER(K3588),K3588&gt;0),K3588/I3588,"n.a.")</x:f>
        <x:v>19.03448275862069</x:v>
      </x:c>
      <x:c r="M3588" s="43"/>
      <x:c r="N3588" s="13" t="str">
        <x:v>Yes</x:v>
      </x:c>
      <x:c r="O3588" s="15" t="str">
        <x:v>Not stated in reviewed card</x:v>
      </x:c>
      <x:c r="P3588" s="15" t="str">
        <x:v>Not stated in reviewed card</x:v>
      </x:c>
      <x:c r="Q3588" s="15" t="str">
        <x:v>Advertised commercial storage/workshop premises with ancillary office accommodation, parking.</x:v>
      </x:c>
      <x:c r="R358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8" s="15" t="str">
        <x:v>https://www.zoopla.co.uk/to-rent/commercial/details/73594759/</x:v>
      </x:c>
      <x:c r="T3588" s="15" t="str">
        <x:v>https://www.rightmove.co.uk/properties/760920698012001#/?channel=COM_LET</x:v>
      </x:c>
      <x:c r="U3588" s="15" t="str"/>
      <x:c r="V3588" s="15" t="str">
        <x:v>London — Standalone premises — London (N18)</x:v>
      </x:c>
      <x:c r="W3588" s="15" t="str">
        <x:v>Individual unit ≤15,000 sq ft</x:v>
      </x:c>
      <x:c r="X3588" s="13" t="n">
        <x:f>IF(N3588="Yes",L3588,0)</x:f>
        <x:v>19.03448275862069</x:v>
      </x:c>
      <x:c r="Y3588" s="14" t="n">
        <x:v>1</x:v>
      </x:c>
      <x:c r="Z3588" s="13" t="str">
        <x:v>Industrial / workshop / storage</x:v>
      </x:c>
    </x:row>
    <x:row r="3589" ht="62" customHeight="1">
      <x:c r="A3589" s="13" t="str">
        <x:v>SE2609</x:v>
      </x:c>
      <x:c r="B3589" s="15" t="str">
        <x:v>London</x:v>
      </x:c>
      <x:c r="C3589" s="15" t="str">
        <x:v>London (N22)</x:v>
      </x:c>
      <x:c r="D3589" s="14"/>
      <x:c r="E3589" s="13" t="str">
        <x:v>Town</x:v>
      </x:c>
      <x:c r="F3589" s="15" t="str">
        <x:v>Standalone premises — London (N22)</x:v>
      </x:c>
      <x:c r="G3589" s="15" t="str">
        <x:v>Albert Road, London N22</x:v>
      </x:c>
      <x:c r="H3589" s="13" t="str">
        <x:v>Current</x:v>
      </x:c>
      <x:c r="I3589" s="14" t="n">
        <x:v>2220</x:v>
      </x:c>
      <x:c r="J3589" s="13" t="str">
        <x:f>IF(AND(ISNUMBER(I3589),I3589&gt;0),IF(I3589&lt;=1000,"1–1,000",IF(I3589&lt;=2500,"1,001–2,500",IF(I3589&lt;=5000,"2,501–5,000",IF(I3589&lt;=10000,"5,001–10,000","10,001–15,000")))),"1,001–2,500")</x:f>
        <x:v>1,001–2,500</x:v>
      </x:c>
      <x:c r="K3589" s="16" t="n">
        <x:v>23700</x:v>
      </x:c>
      <x:c r="L3589" s="43" t="n">
        <x:f>IF(AND(ISNUMBER(I3589),I3589&gt;0,ISNUMBER(K3589),K3589&gt;0),K3589/I3589,"n.a.")</x:f>
        <x:v>10.675675675675675</x:v>
      </x:c>
      <x:c r="M3589" s="43"/>
      <x:c r="N3589" s="13" t="str">
        <x:v>Yes</x:v>
      </x:c>
      <x:c r="O3589" s="15" t="str">
        <x:v>Not stated in reviewed card</x:v>
      </x:c>
      <x:c r="P3589" s="15" t="str">
        <x:v>Not stated in reviewed card</x:v>
      </x:c>
      <x:c r="Q3589" s="15" t="str">
        <x:v>Advertised industrial unit with warehouse space.</x:v>
      </x:c>
      <x:c r="R358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89" s="15" t="str">
        <x:v>https://www.zoopla.co.uk/to-rent/commercial/details/68351131/</x:v>
      </x:c>
      <x:c r="T3589" s="15" t="str"/>
      <x:c r="U3589" s="15" t="str"/>
      <x:c r="V3589" s="15" t="str">
        <x:v>London — Standalone premises — London (N22)</x:v>
      </x:c>
      <x:c r="W3589" s="15" t="str">
        <x:v>Individual unit ≤15,000 sq ft</x:v>
      </x:c>
      <x:c r="X3589" s="13" t="n">
        <x:f>IF(N3589="Yes",L3589,0)</x:f>
        <x:v>10.675675675675675</x:v>
      </x:c>
      <x:c r="Y3589" s="14" t="n">
        <x:v>1</x:v>
      </x:c>
      <x:c r="Z3589" s="13" t="str">
        <x:v>Industrial / workshop / storage</x:v>
      </x:c>
    </x:row>
    <x:row r="3590" ht="62" customHeight="1">
      <x:c r="A3590" s="13" t="str">
        <x:v>SE2610</x:v>
      </x:c>
      <x:c r="B3590" s="15" t="str">
        <x:v>London</x:v>
      </x:c>
      <x:c r="C3590" s="15" t="str">
        <x:v>London (N22)</x:v>
      </x:c>
      <x:c r="D3590" s="14"/>
      <x:c r="E3590" s="13" t="str">
        <x:v>Town</x:v>
      </x:c>
      <x:c r="F3590" s="15" t="str">
        <x:v>Standalone premises — London (N22)</x:v>
      </x:c>
      <x:c r="G3590" s="15" t="str">
        <x:v>Homecroft Road, London N22</x:v>
      </x:c>
      <x:c r="H3590" s="13" t="str">
        <x:v>Current</x:v>
      </x:c>
      <x:c r="I3590" s="14" t="n">
        <x:v>2346</x:v>
      </x:c>
      <x:c r="J3590" s="13" t="str">
        <x:f>IF(AND(ISNUMBER(I3590),I3590&gt;0),IF(I3590&lt;=1000,"1–1,000",IF(I3590&lt;=2500,"1,001–2,500",IF(I3590&lt;=5000,"2,501–5,000",IF(I3590&lt;=10000,"5,001–10,000","10,001–15,000")))),"1,001–2,500")</x:f>
        <x:v>1,001–2,500</x:v>
      </x:c>
      <x:c r="K3590" s="16" t="n">
        <x:v>45996</x:v>
      </x:c>
      <x:c r="L3590" s="43" t="n">
        <x:f>IF(AND(ISNUMBER(I3590),I3590&gt;0,ISNUMBER(K3590),K3590&gt;0),K3590/I3590,"n.a.")</x:f>
        <x:v>19.60613810741688</x:v>
      </x:c>
      <x:c r="M3590" s="43"/>
      <x:c r="N3590" s="13" t="str">
        <x:v>Yes</x:v>
      </x:c>
      <x:c r="O3590" s="15" t="str">
        <x:v>Not stated in reviewed card</x:v>
      </x:c>
      <x:c r="P3590" s="15" t="str">
        <x:v>Not stated in reviewed card</x:v>
      </x:c>
      <x:c r="Q3590" s="15" t="str">
        <x:v>Advertised commercial storage/workshop premises. Card provides limited specification.</x:v>
      </x:c>
      <x:c r="R359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0" s="15" t="str">
        <x:v>https://www.zoopla.co.uk/to-rent/commercial/details/74516587/</x:v>
      </x:c>
      <x:c r="T3590" s="15" t="str"/>
      <x:c r="U3590" s="15" t="str"/>
      <x:c r="V3590" s="15" t="str">
        <x:v>London — Standalone premises — London (N22)</x:v>
      </x:c>
      <x:c r="W3590" s="15" t="str">
        <x:v>Individual unit ≤15,000 sq ft</x:v>
      </x:c>
      <x:c r="X3590" s="13" t="n">
        <x:f>IF(N3590="Yes",L3590,0)</x:f>
        <x:v>19.60613810741688</x:v>
      </x:c>
      <x:c r="Y3590" s="14" t="n">
        <x:v>1</x:v>
      </x:c>
      <x:c r="Z3590" s="13" t="str">
        <x:v>Industrial / workshop / storage</x:v>
      </x:c>
    </x:row>
    <x:row r="3591" ht="62" customHeight="1">
      <x:c r="A3591" s="13" t="str">
        <x:v>SE2611</x:v>
      </x:c>
      <x:c r="B3591" s="15" t="str">
        <x:v>London</x:v>
      </x:c>
      <x:c r="C3591" s="15" t="str">
        <x:v>London (N22)</x:v>
      </x:c>
      <x:c r="D3591" s="14"/>
      <x:c r="E3591" s="13" t="str">
        <x:v>Town</x:v>
      </x:c>
      <x:c r="F3591" s="15" t="str">
        <x:v>Standalone premises — London (N22)</x:v>
      </x:c>
      <x:c r="G3591" s="15" t="str">
        <x:v>Neville Place, London N22</x:v>
      </x:c>
      <x:c r="H3591" s="13" t="str">
        <x:v>Current</x:v>
      </x:c>
      <x:c r="I3591" s="14" t="n">
        <x:v>2101</x:v>
      </x:c>
      <x:c r="J3591" s="13" t="str">
        <x:f>IF(AND(ISNUMBER(I3591),I3591&gt;0),IF(I3591&lt;=1000,"1–1,000",IF(I3591&lt;=2500,"1,001–2,500",IF(I3591&lt;=5000,"2,501–5,000",IF(I3591&lt;=10000,"5,001–10,000","10,001–15,000")))),"1,001–2,500")</x:f>
        <x:v>1,001–2,500</x:v>
      </x:c>
      <x:c r="K3591" s="16" t="n">
        <x:v>45000</x:v>
      </x:c>
      <x:c r="L3591" s="43" t="n">
        <x:f>IF(AND(ISNUMBER(I3591),I3591&gt;0,ISNUMBER(K3591),K3591&gt;0),K3591/I3591,"n.a.")</x:f>
        <x:v>21.41837220371252</x:v>
      </x:c>
      <x:c r="M3591" s="43"/>
      <x:c r="N3591" s="13" t="str">
        <x:v>Yes</x:v>
      </x:c>
      <x:c r="O3591" s="15" t="str">
        <x:v>Not stated in reviewed card</x:v>
      </x:c>
      <x:c r="P3591" s="15" t="str">
        <x:v>Not stated in reviewed card</x:v>
      </x:c>
      <x:c r="Q3591" s="15" t="str">
        <x:v>Advertised industrial unit with warehouse space, ancillary office accommodation.</x:v>
      </x:c>
      <x:c r="R359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1" s="15" t="str">
        <x:v>https://www.zoopla.co.uk/to-rent/commercial/details/73651134/</x:v>
      </x:c>
      <x:c r="T3591" s="15" t="str"/>
      <x:c r="U3591" s="15" t="str"/>
      <x:c r="V3591" s="15" t="str">
        <x:v>London — Standalone premises — London (N22)</x:v>
      </x:c>
      <x:c r="W3591" s="15" t="str">
        <x:v>Individual unit ≤15,000 sq ft</x:v>
      </x:c>
      <x:c r="X3591" s="13" t="n">
        <x:f>IF(N3591="Yes",L3591,0)</x:f>
        <x:v>21.41837220371252</x:v>
      </x:c>
      <x:c r="Y3591" s="14" t="n">
        <x:v>1</x:v>
      </x:c>
      <x:c r="Z3591" s="13" t="str">
        <x:v>Industrial / workshop / storage</x:v>
      </x:c>
    </x:row>
    <x:row r="3592" ht="62" customHeight="1">
      <x:c r="A3592" s="13" t="str">
        <x:v>SE2612</x:v>
      </x:c>
      <x:c r="B3592" s="15" t="str">
        <x:v>London</x:v>
      </x:c>
      <x:c r="C3592" s="15" t="str">
        <x:v>London (N22)</x:v>
      </x:c>
      <x:c r="D3592" s="14"/>
      <x:c r="E3592" s="13" t="str">
        <x:v>Town</x:v>
      </x:c>
      <x:c r="F3592" s="15" t="str">
        <x:v>Standalone premises — London (N22)</x:v>
      </x:c>
      <x:c r="G3592" s="15" t="str">
        <x:v>Watsons Road, London N22</x:v>
      </x:c>
      <x:c r="H3592" s="13" t="str">
        <x:v>Current</x:v>
      </x:c>
      <x:c r="I3592" s="14" t="n">
        <x:v>4300</x:v>
      </x:c>
      <x:c r="J3592" s="13" t="str">
        <x:f>IF(AND(ISNUMBER(I3592),I3592&gt;0),IF(I3592&lt;=1000,"1–1,000",IF(I3592&lt;=2500,"1,001–2,500",IF(I3592&lt;=5000,"2,501–5,000",IF(I3592&lt;=10000,"5,001–10,000","10,001–15,000")))),"2,501–5,000")</x:f>
        <x:v>2,501–5,000</x:v>
      </x:c>
      <x:c r="K3592" s="16" t="n">
        <x:v>75000</x:v>
      </x:c>
      <x:c r="L3592" s="43" t="n">
        <x:f>IF(AND(ISNUMBER(I3592),I3592&gt;0,ISNUMBER(K3592),K3592&gt;0),K3592/I3592,"n.a.")</x:f>
        <x:v>17.441860465116278</x:v>
      </x:c>
      <x:c r="M3592" s="43"/>
      <x:c r="N3592" s="13" t="str">
        <x:v>Yes</x:v>
      </x:c>
      <x:c r="O3592" s="15" t="str">
        <x:v>Not stated in reviewed card</x:v>
      </x:c>
      <x:c r="P3592" s="15" t="str">
        <x:v>Not stated in reviewed card</x:v>
      </x:c>
      <x:c r="Q3592" s="15" t="str">
        <x:v>Advertised industrial unit. Card provides limited specification.</x:v>
      </x:c>
      <x:c r="R35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2" s="15" t="str">
        <x:v>https://www.zoopla.co.uk/to-rent/commercial/details/73514181/</x:v>
      </x:c>
      <x:c r="T3592" s="15" t="str"/>
      <x:c r="U3592" s="15" t="str"/>
      <x:c r="V3592" s="15" t="str">
        <x:v>London — Standalone premises — London (N22)</x:v>
      </x:c>
      <x:c r="W3592" s="15" t="str">
        <x:v>Individual unit ≤15,000 sq ft</x:v>
      </x:c>
      <x:c r="X3592" s="13" t="n">
        <x:f>IF(N3592="Yes",L3592,0)</x:f>
        <x:v>17.441860465116278</x:v>
      </x:c>
      <x:c r="Y3592" s="14" t="n">
        <x:v>1</x:v>
      </x:c>
      <x:c r="Z3592" s="13" t="str">
        <x:v>Industrial / workshop / storage</x:v>
      </x:c>
    </x:row>
    <x:row r="3593" ht="62" customHeight="1">
      <x:c r="A3593" s="13" t="str">
        <x:v>SE2613</x:v>
      </x:c>
      <x:c r="B3593" s="15" t="str">
        <x:v>London</x:v>
      </x:c>
      <x:c r="C3593" s="15" t="str">
        <x:v>London (N3)</x:v>
      </x:c>
      <x:c r="D3593" s="14"/>
      <x:c r="E3593" s="13" t="str">
        <x:v>Town</x:v>
      </x:c>
      <x:c r="F3593" s="15" t="str">
        <x:v>Standalone premises — London (N3)</x:v>
      </x:c>
      <x:c r="G3593" s="15" t="str">
        <x:v>Long Lane, London N3</x:v>
      </x:c>
      <x:c r="H3593" s="13" t="str">
        <x:v>Current</x:v>
      </x:c>
      <x:c r="I3593" s="14" t="n">
        <x:v>7218</x:v>
      </x:c>
      <x:c r="J3593" s="13" t="str">
        <x:f>IF(AND(ISNUMBER(I3593),I3593&gt;0),IF(I3593&lt;=1000,"1–1,000",IF(I3593&lt;=2500,"1,001–2,500",IF(I3593&lt;=5000,"2,501–5,000",IF(I3593&lt;=10000,"5,001–10,000","10,001–15,000")))),"5,001–10,000")</x:f>
        <x:v>5,001–10,000</x:v>
      </x:c>
      <x:c r="K3593" s="16"/>
      <x:c r="L3593" s="43" t="str">
        <x:f>IF(AND(ISNUMBER(I3593),I3593&gt;0,ISNUMBER(K3593),K3593&gt;0),K3593/I3593,"n.a.")</x:f>
        <x:v>n.a.</x:v>
      </x:c>
      <x:c r="M3593" s="43"/>
      <x:c r="N3593" s="13" t="str">
        <x:v>No</x:v>
      </x:c>
      <x:c r="O3593" s="15" t="str">
        <x:v>Not stated in reviewed card</x:v>
      </x:c>
      <x:c r="P3593" s="15" t="str">
        <x:v>Not stated in reviewed card</x:v>
      </x:c>
      <x:c r="Q3593" s="15" t="str">
        <x:v>Advertised industrial unit with workshop space, ancillary office accommodation.</x:v>
      </x:c>
      <x:c r="R359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593" s="15" t="str">
        <x:v>https://www.zoopla.co.uk/to-rent/commercial/details/72802069/</x:v>
      </x:c>
      <x:c r="T3593" s="15" t="str"/>
      <x:c r="U3593" s="15" t="str"/>
      <x:c r="V3593" s="15" t="str">
        <x:v>London — Standalone premises — London (N3)</x:v>
      </x:c>
      <x:c r="W3593" s="15" t="str">
        <x:v>Individual unit ≤15,000 sq ft</x:v>
      </x:c>
      <x:c r="X3593" s="13" t="n">
        <x:f>IF(N3593="Yes",L3593,0)</x:f>
        <x:v>0</x:v>
      </x:c>
      <x:c r="Y3593" s="14" t="n">
        <x:v>1</x:v>
      </x:c>
      <x:c r="Z3593" s="13" t="str">
        <x:v>Industrial / workshop / storage</x:v>
      </x:c>
    </x:row>
    <x:row r="3594" ht="75" customHeight="1">
      <x:c r="A3594" s="13" t="str">
        <x:v>SE2614</x:v>
      </x:c>
      <x:c r="B3594" s="15" t="str">
        <x:v>London</x:v>
      </x:c>
      <x:c r="C3594" s="15" t="str">
        <x:v>London (N4)</x:v>
      </x:c>
      <x:c r="D3594" s="14"/>
      <x:c r="E3594" s="13" t="str">
        <x:v>Town</x:v>
      </x:c>
      <x:c r="F3594" s="15" t="str">
        <x:v>Standalone premises — London (N4)</x:v>
      </x:c>
      <x:c r="G3594" s="15" t="str">
        <x:v>99 Vale Road, London, N4 1PR</x:v>
      </x:c>
      <x:c r="H3594" s="13" t="str">
        <x:v>Current</x:v>
      </x:c>
      <x:c r="I3594" s="14" t="n">
        <x:v>5640</x:v>
      </x:c>
      <x:c r="J3594" s="13" t="str">
        <x:f>IF(AND(ISNUMBER(I3594),I3594&gt;0),IF(I3594&lt;=1000,"1–1,000",IF(I3594&lt;=2500,"1,001–2,500",IF(I3594&lt;=5000,"2,501–5,000",IF(I3594&lt;=10000,"5,001–10,000","10,001–15,000")))),"5,001–10,000")</x:f>
        <x:v>5,001–10,000</x:v>
      </x:c>
      <x:c r="K3594" s="16" t="n">
        <x:v>98004</x:v>
      </x:c>
      <x:c r="L3594" s="43" t="n">
        <x:f>IF(AND(ISNUMBER(I3594),I3594&gt;0,ISNUMBER(K3594),K3594&gt;0),K3594/I3594,"n.a.")</x:f>
        <x:v>17.376595744680852</x:v>
      </x:c>
      <x:c r="M3594" s="43"/>
      <x:c r="N3594" s="13" t="str">
        <x:v>Yes</x:v>
      </x:c>
      <x:c r="O3594" s="15" t="str">
        <x:v>Not stated in reviewed card</x:v>
      </x:c>
      <x:c r="P3594" s="15" t="str">
        <x:v>Not stated in reviewed card</x:v>
      </x:c>
      <x:c r="Q3594" s="15" t="str">
        <x:v>Advertised commercial storage/workshop premises with warehouse space, parking.</x:v>
      </x:c>
      <x:c r="R359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4" s="15" t="str">
        <x:v>https://www.zoopla.co.uk/to-rent/commercial/details/72535444/</x:v>
      </x:c>
      <x:c r="T3594" s="15" t="str">
        <x:v>https://www.rightmove.co.uk/properties/767583643575248#/?channel=COM_LET</x:v>
      </x:c>
      <x:c r="U3594" s="15" t="str"/>
      <x:c r="V3594" s="15" t="str">
        <x:v>London — Standalone premises — London (N4)</x:v>
      </x:c>
      <x:c r="W3594" s="15" t="str">
        <x:v>Individual unit ≤15,000 sq ft</x:v>
      </x:c>
      <x:c r="X3594" s="13" t="n">
        <x:f>IF(N3594="Yes",L3594,0)</x:f>
        <x:v>17.376595744680852</x:v>
      </x:c>
      <x:c r="Y3594" s="14" t="n">
        <x:v>1</x:v>
      </x:c>
      <x:c r="Z3594" s="13" t="str">
        <x:v>Industrial / workshop / storage</x:v>
      </x:c>
    </x:row>
    <x:row r="3595" ht="75" customHeight="1">
      <x:c r="A3595" s="13" t="str">
        <x:v>SE2615</x:v>
      </x:c>
      <x:c r="B3595" s="15" t="str">
        <x:v>London</x:v>
      </x:c>
      <x:c r="C3595" s="15" t="str">
        <x:v>London (N4)</x:v>
      </x:c>
      <x:c r="D3595" s="14"/>
      <x:c r="E3595" s="13" t="str">
        <x:v>Town</x:v>
      </x:c>
      <x:c r="F3595" s="15" t="str">
        <x:v>Standalone premises — London (N4)</x:v>
      </x:c>
      <x:c r="G3595" s="15" t="str">
        <x:v>Anthony Nicholas Cottage, Florentia Village, Vale Road, Haringey, London, N4 1TD</x:v>
      </x:c>
      <x:c r="H3595" s="13" t="str">
        <x:v>Current</x:v>
      </x:c>
      <x:c r="I3595" s="14" t="n">
        <x:v>2835</x:v>
      </x:c>
      <x:c r="J3595" s="13" t="str">
        <x:f>IF(AND(ISNUMBER(I3595),I3595&gt;0),IF(I3595&lt;=1000,"1–1,000",IF(I3595&lt;=2500,"1,001–2,500",IF(I3595&lt;=5000,"2,501–5,000",IF(I3595&lt;=10000,"5,001–10,000","10,001–15,000")))),"2,501–5,000")</x:f>
        <x:v>2,501–5,000</x:v>
      </x:c>
      <x:c r="K3595" s="16" t="n">
        <x:v>85056</x:v>
      </x:c>
      <x:c r="L3595" s="43" t="n">
        <x:f>IF(AND(ISNUMBER(I3595),I3595&gt;0,ISNUMBER(K3595),K3595&gt;0),K3595/I3595,"n.a.")</x:f>
        <x:v>30.002116402116403</x:v>
      </x:c>
      <x:c r="M3595" s="43"/>
      <x:c r="N3595" s="13" t="str">
        <x:v>Yes</x:v>
      </x:c>
      <x:c r="O3595" s="15" t="str">
        <x:v>Not stated in reviewed card</x:v>
      </x:c>
      <x:c r="P3595" s="15" t="str">
        <x:v>Not stated in reviewed card</x:v>
      </x:c>
      <x:c r="Q3595" s="15" t="str">
        <x:v>Advertised commercial storage/workshop premises. Card provides limited specification.</x:v>
      </x:c>
      <x:c r="R359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5" s="15" t="str">
        <x:v>https://www.zoopla.co.uk/to-rent/commercial/details/60983088/</x:v>
      </x:c>
      <x:c r="T3595" s="15" t="str">
        <x:v>https://www.rightmove.co.uk/properties/774594651384576#/?channel=COM_LET</x:v>
      </x:c>
      <x:c r="U3595" s="15" t="str"/>
      <x:c r="V3595" s="15" t="str">
        <x:v>London — Standalone premises — London (N4)</x:v>
      </x:c>
      <x:c r="W3595" s="15" t="str">
        <x:v>Individual unit ≤15,000 sq ft</x:v>
      </x:c>
      <x:c r="X3595" s="13" t="n">
        <x:f>IF(N3595="Yes",L3595,0)</x:f>
        <x:v>30.002116402116403</x:v>
      </x:c>
      <x:c r="Y3595" s="14" t="n">
        <x:v>1</x:v>
      </x:c>
      <x:c r="Z3595" s="13" t="str">
        <x:v>Industrial / workshop / storage</x:v>
      </x:c>
    </x:row>
    <x:row r="3596" ht="75" customHeight="1">
      <x:c r="A3596" s="13" t="str">
        <x:v>SE2616</x:v>
      </x:c>
      <x:c r="B3596" s="15" t="str">
        <x:v>London</x:v>
      </x:c>
      <x:c r="C3596" s="15" t="str">
        <x:v>London (N4)</x:v>
      </x:c>
      <x:c r="D3596" s="14"/>
      <x:c r="E3596" s="13" t="str">
        <x:v>Town</x:v>
      </x:c>
      <x:c r="F3596" s="15" t="str">
        <x:v>Standalone premises — London (N4)</x:v>
      </x:c>
      <x:c r="G3596" s="15" t="str">
        <x:v>Florentia Village, Unit F15, Vale Road, Harringay, London, N4 1TD</x:v>
      </x:c>
      <x:c r="H3596" s="13" t="str">
        <x:v>Current</x:v>
      </x:c>
      <x:c r="I3596" s="14" t="n">
        <x:v>1047</x:v>
      </x:c>
      <x:c r="J3596" s="13" t="str">
        <x:f>IF(AND(ISNUMBER(I3596),I3596&gt;0),IF(I3596&lt;=1000,"1–1,000",IF(I3596&lt;=2500,"1,001–2,500",IF(I3596&lt;=5000,"2,501–5,000",IF(I3596&lt;=10000,"5,001–10,000","10,001–15,000")))),"1,001–2,500")</x:f>
        <x:v>1,001–2,500</x:v>
      </x:c>
      <x:c r="K3596" s="16" t="n">
        <x:v>31944</x:v>
      </x:c>
      <x:c r="L3596" s="43" t="n">
        <x:f>IF(AND(ISNUMBER(I3596),I3596&gt;0,ISNUMBER(K3596),K3596&gt;0),K3596/I3596,"n.a.")</x:f>
        <x:v>30.51002865329513</x:v>
      </x:c>
      <x:c r="M3596" s="43"/>
      <x:c r="N3596" s="13" t="str">
        <x:v>Yes</x:v>
      </x:c>
      <x:c r="O3596" s="15" t="str">
        <x:v>Not stated in reviewed card</x:v>
      </x:c>
      <x:c r="P3596" s="15" t="str">
        <x:v>Not stated in reviewed card</x:v>
      </x:c>
      <x:c r="Q3596" s="15" t="str">
        <x:v>Advertised commercial storage/workshop premises. Card provides limited specification.</x:v>
      </x:c>
      <x:c r="R359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6" s="15" t="str">
        <x:v>https://www.zoopla.co.uk/to-rent/commercial/details/73257464/</x:v>
      </x:c>
      <x:c r="T3596" s="15" t="str">
        <x:v>https://www.rightmove.co.uk/properties/773389973812801#/?channel=COM_LET</x:v>
      </x:c>
      <x:c r="U3596" s="15" t="str"/>
      <x:c r="V3596" s="15" t="str">
        <x:v>London — Standalone premises — London (N4)</x:v>
      </x:c>
      <x:c r="W3596" s="15" t="str">
        <x:v>Individual unit ≤15,000 sq ft</x:v>
      </x:c>
      <x:c r="X3596" s="13" t="n">
        <x:f>IF(N3596="Yes",L3596,0)</x:f>
        <x:v>30.51002865329513</x:v>
      </x:c>
      <x:c r="Y3596" s="14" t="n">
        <x:v>1</x:v>
      </x:c>
      <x:c r="Z3596" s="13" t="str">
        <x:v>Industrial / workshop / storage</x:v>
      </x:c>
    </x:row>
    <x:row r="3597" ht="75" customHeight="1">
      <x:c r="A3597" s="13" t="str">
        <x:v>SE2617</x:v>
      </x:c>
      <x:c r="B3597" s="15" t="str">
        <x:v>London</x:v>
      </x:c>
      <x:c r="C3597" s="15" t="str">
        <x:v>London (N4)</x:v>
      </x:c>
      <x:c r="D3597" s="14"/>
      <x:c r="E3597" s="13" t="str">
        <x:v>Town</x:v>
      </x:c>
      <x:c r="F3597" s="15" t="str">
        <x:v>Standalone premises — London (N4)</x:v>
      </x:c>
      <x:c r="G3597" s="15" t="str">
        <x:v>Manor Lea, 295 Green Lanes, London, N4 2EU</x:v>
      </x:c>
      <x:c r="H3597" s="13" t="str">
        <x:v>Uncertain</x:v>
      </x:c>
      <x:c r="I3597" s="14" t="n">
        <x:v>135</x:v>
      </x:c>
      <x:c r="J3597" s="13" t="str">
        <x:f>IF(AND(ISNUMBER(I3597),I3597&gt;0),IF(I3597&lt;=1000,"1–1,000",IF(I3597&lt;=2500,"1,001–2,500",IF(I3597&lt;=5000,"2,501–5,000",IF(I3597&lt;=10000,"5,001–10,000","10,001–15,000")))),"1–1,000")</x:f>
        <x:v>1–1,000</x:v>
      </x:c>
      <x:c r="K3597" s="16" t="n">
        <x:v>3000</x:v>
      </x:c>
      <x:c r="L3597" s="43" t="n">
        <x:f>IF(AND(ISNUMBER(I3597),I3597&gt;0,ISNUMBER(K3597),K3597&gt;0),K3597/I3597,"n.a.")</x:f>
        <x:v>22.22222222222222</x:v>
      </x:c>
      <x:c r="M3597" s="43"/>
      <x:c r="N3597" s="13" t="str">
        <x:v>No</x:v>
      </x:c>
      <x:c r="O3597" s="15" t="str">
        <x:v>Not stated in reviewed card</x:v>
      </x:c>
      <x:c r="P3597" s="15" t="str">
        <x:v>Not stated in reviewed card</x:v>
      </x:c>
      <x:c r="Q3597" s="15" t="str">
        <x:v>Advertised commercial storage/workshop premises with secure/gated access.</x:v>
      </x:c>
      <x:c r="R3597"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7" s="15" t="str">
        <x:v>https://www.rightmove.co.uk/properties/770921357451841#/?channel=COM_LET</x:v>
      </x:c>
      <x:c r="T3597" s="15" t="str"/>
      <x:c r="U3597" s="15" t="str"/>
      <x:c r="V3597" s="15" t="str">
        <x:v>London — Standalone premises — London (N4)</x:v>
      </x:c>
      <x:c r="W3597" s="15" t="str">
        <x:v>Individual unit ≤15,000 sq ft</x:v>
      </x:c>
      <x:c r="X3597" s="13" t="n">
        <x:f>IF(N3597="Yes",L3597,0)</x:f>
        <x:v>0</x:v>
      </x:c>
      <x:c r="Y3597" s="14" t="n">
        <x:v>1</x:v>
      </x:c>
      <x:c r="Z3597" s="13" t="str">
        <x:v>Industrial / workshop / storage</x:v>
      </x:c>
    </x:row>
    <x:row r="3598" ht="75" customHeight="1">
      <x:c r="A3598" s="13" t="str">
        <x:v>SE2618</x:v>
      </x:c>
      <x:c r="B3598" s="15" t="str">
        <x:v>London</x:v>
      </x:c>
      <x:c r="C3598" s="15" t="str">
        <x:v>London (N4)</x:v>
      </x:c>
      <x:c r="D3598" s="14"/>
      <x:c r="E3598" s="13" t="str">
        <x:v>Town</x:v>
      </x:c>
      <x:c r="F3598" s="15" t="str">
        <x:v>Standalone premises — London (N4)</x:v>
      </x:c>
      <x:c r="G3598" s="15" t="str">
        <x:v>Parasevoulla Cottage Florentia Village, Vale Road, Haringey, London, N4 1TD</x:v>
      </x:c>
      <x:c r="H3598" s="13" t="str">
        <x:v>Current</x:v>
      </x:c>
      <x:c r="I3598" s="14" t="n">
        <x:v>1485</x:v>
      </x:c>
      <x:c r="J3598" s="13" t="str">
        <x:f>IF(AND(ISNUMBER(I3598),I3598&gt;0),IF(I3598&lt;=1000,"1–1,000",IF(I3598&lt;=2500,"1,001–2,500",IF(I3598&lt;=5000,"2,501–5,000",IF(I3598&lt;=10000,"5,001–10,000","10,001–15,000")))),"1,001–2,500")</x:f>
        <x:v>1,001–2,500</x:v>
      </x:c>
      <x:c r="K3598" s="16" t="n">
        <x:v>44556</x:v>
      </x:c>
      <x:c r="L3598" s="43" t="n">
        <x:f>IF(AND(ISNUMBER(I3598),I3598&gt;0,ISNUMBER(K3598),K3598&gt;0),K3598/I3598,"n.a.")</x:f>
        <x:v>30.004040404040403</x:v>
      </x:c>
      <x:c r="M3598" s="43"/>
      <x:c r="N3598" s="13" t="str">
        <x:v>Yes</x:v>
      </x:c>
      <x:c r="O3598" s="15" t="str">
        <x:v>Not stated in reviewed card</x:v>
      </x:c>
      <x:c r="P3598" s="15" t="str">
        <x:v>Not stated in reviewed card</x:v>
      </x:c>
      <x:c r="Q3598" s="15" t="str">
        <x:v>Advertised commercial storage/workshop premises. Card provides limited specification.</x:v>
      </x:c>
      <x:c r="R359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8" s="15" t="str">
        <x:v>https://www.zoopla.co.uk/to-rent/commercial/details/67286611/</x:v>
      </x:c>
      <x:c r="T3598" s="15" t="str">
        <x:v>https://www.rightmove.co.uk/properties/774598621157968#/?channel=COM_LET</x:v>
      </x:c>
      <x:c r="U3598" s="15" t="str"/>
      <x:c r="V3598" s="15" t="str">
        <x:v>London — Standalone premises — London (N4)</x:v>
      </x:c>
      <x:c r="W3598" s="15" t="str">
        <x:v>Individual unit ≤15,000 sq ft</x:v>
      </x:c>
      <x:c r="X3598" s="13" t="n">
        <x:f>IF(N3598="Yes",L3598,0)</x:f>
        <x:v>30.004040404040403</x:v>
      </x:c>
      <x:c r="Y3598" s="14" t="n">
        <x:v>1</x:v>
      </x:c>
      <x:c r="Z3598" s="13" t="str">
        <x:v>Industrial / workshop / storage</x:v>
      </x:c>
    </x:row>
    <x:row r="3599" ht="88" customHeight="1">
      <x:c r="A3599" s="13" t="str">
        <x:v>SE2619</x:v>
      </x:c>
      <x:c r="B3599" s="15" t="str">
        <x:v>London</x:v>
      </x:c>
      <x:c r="C3599" s="15" t="str">
        <x:v>London (N7)</x:v>
      </x:c>
      <x:c r="D3599" s="14"/>
      <x:c r="E3599" s="13" t="str">
        <x:v>Town</x:v>
      </x:c>
      <x:c r="F3599" s="15" t="str">
        <x:v>Standalone premises — London (N7)</x:v>
      </x:c>
      <x:c r="G3599" s="15" t="str">
        <x:v>1 Brewery Road, London, N7 9QJ</x:v>
      </x:c>
      <x:c r="H3599" s="13" t="str">
        <x:v>Uncertain</x:v>
      </x:c>
      <x:c r="I3599" s="14" t="n">
        <x:v>14914</x:v>
      </x:c>
      <x:c r="J3599" s="13" t="str">
        <x:f>IF(AND(ISNUMBER(I3599),I3599&gt;0),IF(I3599&lt;=1000,"1–1,000",IF(I3599&lt;=2500,"1,001–2,500",IF(I3599&lt;=5000,"2,501–5,000",IF(I3599&lt;=10000,"5,001–10,000","10,001–15,000")))),"10,001–15,000")</x:f>
        <x:v>10,001–15,000</x:v>
      </x:c>
      <x:c r="K3599" s="16" t="n">
        <x:v>399996</x:v>
      </x:c>
      <x:c r="L3599" s="43" t="n">
        <x:f>IF(AND(ISNUMBER(I3599),I3599&gt;0,ISNUMBER(K3599),K3599&gt;0),K3599/I3599,"n.a.")</x:f>
        <x:v>26.820168968754192</x:v>
      </x:c>
      <x:c r="M3599" s="43"/>
      <x:c r="N3599" s="13" t="str">
        <x:v>No</x:v>
      </x:c>
      <x:c r="O3599" s="15" t="str">
        <x:v>Minimum eaves height of approximately 6</x:v>
      </x:c>
      <x:c r="P3599" s="15" t="str">
        <x:v>Not stated in reviewed card</x:v>
      </x:c>
      <x:c r="Q3599" s="15" t="str">
        <x:v>Advertised industrial unit with warehouse space, secure/gated access, refurbished specification.</x:v>
      </x:c>
      <x:c r="R3599"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599" s="15" t="str">
        <x:v>https://www.zoopla.co.uk/to-rent/commercial/details/74496036/</x:v>
      </x:c>
      <x:c r="T3599" s="15" t="str">
        <x:v>https://www.rightmove.co.uk/properties/779771710093392#/?channel=COM_LET</x:v>
      </x:c>
      <x:c r="U3599" s="15" t="str"/>
      <x:c r="V3599" s="15" t="str">
        <x:v>London — Standalone premises — London (N7)</x:v>
      </x:c>
      <x:c r="W3599" s="15" t="str">
        <x:v>Individual unit ≤15,000 sq ft</x:v>
      </x:c>
      <x:c r="X3599" s="13" t="n">
        <x:f>IF(N3599="Yes",L3599,0)</x:f>
        <x:v>0</x:v>
      </x:c>
      <x:c r="Y3599" s="14" t="n">
        <x:v>1</x:v>
      </x:c>
      <x:c r="Z3599" s="13" t="str">
        <x:v>Industrial / workshop / storage</x:v>
      </x:c>
    </x:row>
    <x:row r="3600" ht="75" customHeight="1">
      <x:c r="A3600" s="13" t="str">
        <x:v>SE2620</x:v>
      </x:c>
      <x:c r="B3600" s="15" t="str">
        <x:v>London</x:v>
      </x:c>
      <x:c r="C3600" s="15" t="str">
        <x:v>London (N7)</x:v>
      </x:c>
      <x:c r="D3600" s="14"/>
      <x:c r="E3600" s="13" t="str">
        <x:v>Town</x:v>
      </x:c>
      <x:c r="F3600" s="15" t="str">
        <x:v>Standalone premises — London (N7)</x:v>
      </x:c>
      <x:c r="G3600" s="15" t="str">
        <x:v>100 Brewery Road, Kings Cross, N7 9PG</x:v>
      </x:c>
      <x:c r="H3600" s="13" t="str">
        <x:v>Current</x:v>
      </x:c>
      <x:c r="I3600" s="14" t="n">
        <x:v>11413</x:v>
      </x:c>
      <x:c r="J3600" s="13" t="str">
        <x:f>IF(AND(ISNUMBER(I3600),I3600&gt;0),IF(I3600&lt;=1000,"1–1,000",IF(I3600&lt;=2500,"1,001–2,500",IF(I3600&lt;=5000,"2,501–5,000",IF(I3600&lt;=10000,"5,001–10,000","10,001–15,000")))),"10,001–15,000")</x:f>
        <x:v>10,001–15,000</x:v>
      </x:c>
      <x:c r="K3600" s="16" t="n">
        <x:v>222552</x:v>
      </x:c>
      <x:c r="L3600" s="43" t="n">
        <x:f>IF(AND(ISNUMBER(I3600),I3600&gt;0,ISNUMBER(K3600),K3600&gt;0),K3600/I3600,"n.a.")</x:f>
        <x:v>19.49986857092789</x:v>
      </x:c>
      <x:c r="M3600" s="43"/>
      <x:c r="N3600" s="13" t="str">
        <x:v>Yes</x:v>
      </x:c>
      <x:c r="O3600" s="15" t="str">
        <x:v>Not stated in reviewed card</x:v>
      </x:c>
      <x:c r="P3600" s="15" t="str">
        <x:v>Not stated in reviewed card</x:v>
      </x:c>
      <x:c r="Q3600" s="15" t="str">
        <x:v>Advertised industrial unit with ancillary office accommodation.</x:v>
      </x:c>
      <x:c r="R360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0" s="15" t="str">
        <x:v>https://www.zoopla.co.uk/to-rent/commercial/details/64928856/</x:v>
      </x:c>
      <x:c r="T3600" s="15" t="str">
        <x:v>https://www.rightmove.co.uk/properties/773333243674481#/?channel=COM_LET</x:v>
      </x:c>
      <x:c r="U3600" s="15" t="str"/>
      <x:c r="V3600" s="15" t="str">
        <x:v>London — Standalone premises — London (N7)</x:v>
      </x:c>
      <x:c r="W3600" s="15" t="str">
        <x:v>Individual unit ≤15,000 sq ft</x:v>
      </x:c>
      <x:c r="X3600" s="13" t="n">
        <x:f>IF(N3600="Yes",L3600,0)</x:f>
        <x:v>19.49986857092789</x:v>
      </x:c>
      <x:c r="Y3600" s="14" t="n">
        <x:v>1</x:v>
      </x:c>
      <x:c r="Z3600" s="13" t="str">
        <x:v>Industrial / workshop / storage</x:v>
      </x:c>
    </x:row>
    <x:row r="3601" ht="75" customHeight="1">
      <x:c r="A3601" s="13" t="str">
        <x:v>SE2621</x:v>
      </x:c>
      <x:c r="B3601" s="15" t="str">
        <x:v>London</x:v>
      </x:c>
      <x:c r="C3601" s="15" t="str">
        <x:v>London (N7)</x:v>
      </x:c>
      <x:c r="D3601" s="14"/>
      <x:c r="E3601" s="13" t="str">
        <x:v>Town</x:v>
      </x:c>
      <x:c r="F3601" s="15" t="str">
        <x:v>Standalone premises — London (N7)</x:v>
      </x:c>
      <x:c r="G3601" s="15" t="str">
        <x:v>Hornsey Road/Tollington Park, London, N7 7HN</x:v>
      </x:c>
      <x:c r="H3601" s="13" t="str">
        <x:v>Current</x:v>
      </x:c>
      <x:c r="I3601" s="14" t="n">
        <x:v>9000</x:v>
      </x:c>
      <x:c r="J3601" s="13" t="str">
        <x:f>IF(AND(ISNUMBER(I3601),I3601&gt;0),IF(I3601&lt;=1000,"1–1,000",IF(I3601&lt;=2500,"1,001–2,500",IF(I3601&lt;=5000,"2,501–5,000",IF(I3601&lt;=10000,"5,001–10,000","10,001–15,000")))),"5,001–10,000")</x:f>
        <x:v>5,001–10,000</x:v>
      </x:c>
      <x:c r="K3601" s="16" t="n">
        <x:v>126000</x:v>
      </x:c>
      <x:c r="L3601" s="43" t="n">
        <x:f>IF(AND(ISNUMBER(I3601),I3601&gt;0,ISNUMBER(K3601),K3601&gt;0),K3601/I3601,"n.a.")</x:f>
        <x:v>14</x:v>
      </x:c>
      <x:c r="M3601" s="43"/>
      <x:c r="N3601" s="13" t="str">
        <x:v>Yes</x:v>
      </x:c>
      <x:c r="O3601" s="15" t="str">
        <x:v>Not stated in reviewed card</x:v>
      </x:c>
      <x:c r="P3601" s="15" t="str">
        <x:v>Not stated in reviewed card</x:v>
      </x:c>
      <x:c r="Q3601" s="15" t="str">
        <x:v>Advertised industrial unit. Card provides limited specification.</x:v>
      </x:c>
      <x:c r="R360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1" s="15" t="str">
        <x:v>https://www.zoopla.co.uk/to-rent/commercial/details/71972247/</x:v>
      </x:c>
      <x:c r="T3601" s="15" t="str">
        <x:v>https://www.rightmove.co.uk/properties/773368094232128#/?channel=COM_LET</x:v>
      </x:c>
      <x:c r="U3601" s="15" t="str"/>
      <x:c r="V3601" s="15" t="str">
        <x:v>London — Standalone premises — London (N7)</x:v>
      </x:c>
      <x:c r="W3601" s="15" t="str">
        <x:v>Individual unit ≤15,000 sq ft</x:v>
      </x:c>
      <x:c r="X3601" s="13" t="n">
        <x:f>IF(N3601="Yes",L3601,0)</x:f>
        <x:v>14</x:v>
      </x:c>
      <x:c r="Y3601" s="14" t="n">
        <x:v>1</x:v>
      </x:c>
      <x:c r="Z3601" s="13" t="str">
        <x:v>Industrial / workshop / storage</x:v>
      </x:c>
    </x:row>
    <x:row r="3602" ht="62" customHeight="1">
      <x:c r="A3602" s="13" t="str">
        <x:v>SE2622</x:v>
      </x:c>
      <x:c r="B3602" s="15" t="str">
        <x:v>London</x:v>
      </x:c>
      <x:c r="C3602" s="15" t="str">
        <x:v>London (N7)</x:v>
      </x:c>
      <x:c r="D3602" s="14"/>
      <x:c r="E3602" s="13" t="str">
        <x:v>Town</x:v>
      </x:c>
      <x:c r="F3602" s="15" t="str">
        <x:v>Standalone premises — London (N7)</x:v>
      </x:c>
      <x:c r="G3602" s="15" t="str">
        <x:v>Wycombe Mews, Hornsey Road, London N7</x:v>
      </x:c>
      <x:c r="H3602" s="13" t="str">
        <x:v>Current</x:v>
      </x:c>
      <x:c r="I3602" s="14" t="n">
        <x:v>3350</x:v>
      </x:c>
      <x:c r="J3602" s="13" t="str">
        <x:f>IF(AND(ISNUMBER(I3602),I3602&gt;0),IF(I3602&lt;=1000,"1–1,000",IF(I3602&lt;=2500,"1,001–2,500",IF(I3602&lt;=5000,"2,501–5,000",IF(I3602&lt;=10000,"5,001–10,000","10,001–15,000")))),"2,501–5,000")</x:f>
        <x:v>2,501–5,000</x:v>
      </x:c>
      <x:c r="K3602" s="16" t="n">
        <x:v>84000</x:v>
      </x:c>
      <x:c r="L3602" s="43" t="n">
        <x:f>IF(AND(ISNUMBER(I3602),I3602&gt;0,ISNUMBER(K3602),K3602&gt;0),K3602/I3602,"n.a.")</x:f>
        <x:v>25.074626865671643</x:v>
      </x:c>
      <x:c r="M3602" s="43"/>
      <x:c r="N3602" s="13" t="str">
        <x:v>Yes</x:v>
      </x:c>
      <x:c r="O3602" s="15" t="str">
        <x:v>Not stated in reviewed card</x:v>
      </x:c>
      <x:c r="P3602" s="15" t="str">
        <x:v>Not stated in reviewed card</x:v>
      </x:c>
      <x:c r="Q3602" s="15" t="str">
        <x:v>Advertised industrial unit with warehouse space, workshop space, refurbished specification.</x:v>
      </x:c>
      <x:c r="R360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2" s="15" t="str">
        <x:v>https://www.zoopla.co.uk/to-rent/commercial/details/67375070/</x:v>
      </x:c>
      <x:c r="T3602" s="15" t="str"/>
      <x:c r="U3602" s="15" t="str"/>
      <x:c r="V3602" s="15" t="str">
        <x:v>London — Standalone premises — London (N7)</x:v>
      </x:c>
      <x:c r="W3602" s="15" t="str">
        <x:v>Individual unit ≤15,000 sq ft</x:v>
      </x:c>
      <x:c r="X3602" s="13" t="n">
        <x:f>IF(N3602="Yes",L3602,0)</x:f>
        <x:v>25.074626865671643</x:v>
      </x:c>
      <x:c r="Y3602" s="14" t="n">
        <x:v>1</x:v>
      </x:c>
      <x:c r="Z3602" s="13" t="str">
        <x:v>Industrial / workshop / storage</x:v>
      </x:c>
    </x:row>
    <x:row r="3603" ht="62" customHeight="1">
      <x:c r="A3603" s="13" t="str">
        <x:v>SE2623</x:v>
      </x:c>
      <x:c r="B3603" s="15" t="str">
        <x:v>London</x:v>
      </x:c>
      <x:c r="C3603" s="15" t="str">
        <x:v>London (NW10)</x:v>
      </x:c>
      <x:c r="D3603" s="14"/>
      <x:c r="E3603" s="13" t="str">
        <x:v>Town</x:v>
      </x:c>
      <x:c r="F3603" s="15" t="str">
        <x:v>Standalone premises — London (NW10)</x:v>
      </x:c>
      <x:c r="G3603" s="15" t="str">
        <x:v>10B Cullen Way, London NW10</x:v>
      </x:c>
      <x:c r="H3603" s="13" t="str">
        <x:v>Uncertain</x:v>
      </x:c>
      <x:c r="I3603" s="14" t="n">
        <x:v>3352</x:v>
      </x:c>
      <x:c r="J3603" s="13" t="str">
        <x:f>IF(AND(ISNUMBER(I3603),I3603&gt;0),IF(I3603&lt;=1000,"1–1,000",IF(I3603&lt;=2500,"1,001–2,500",IF(I3603&lt;=5000,"2,501–5,000",IF(I3603&lt;=10000,"5,001–10,000","10,001–15,000")))),"2,501–5,000")</x:f>
        <x:v>2,501–5,000</x:v>
      </x:c>
      <x:c r="K3603" s="16"/>
      <x:c r="L3603" s="43" t="str">
        <x:f>IF(AND(ISNUMBER(I3603),I3603&gt;0,ISNUMBER(K3603),K3603&gt;0),K3603/I3603,"n.a.")</x:f>
        <x:v>n.a.</x:v>
      </x:c>
      <x:c r="M3603" s="43"/>
      <x:c r="N3603" s="13" t="str">
        <x:v>No</x:v>
      </x:c>
      <x:c r="O3603" s="15" t="str">
        <x:v>Not stated in reviewed card</x:v>
      </x:c>
      <x:c r="P3603" s="15" t="str">
        <x:v>Not stated in reviewed card</x:v>
      </x:c>
      <x:c r="Q3603" s="15" t="str">
        <x:v>Advertised industrial unit. Card provides limited specification.</x:v>
      </x:c>
      <x:c r="R3603"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03" s="15" t="str">
        <x:v>https://www.zoopla.co.uk/to-rent/commercial/details/71344166/</x:v>
      </x:c>
      <x:c r="T3603" s="15" t="str"/>
      <x:c r="U3603" s="15" t="str"/>
      <x:c r="V3603" s="15" t="str">
        <x:v>London — Standalone premises — London (NW10)</x:v>
      </x:c>
      <x:c r="W3603" s="15" t="str">
        <x:v>Individual unit ≤15,000 sq ft</x:v>
      </x:c>
      <x:c r="X3603" s="13" t="n">
        <x:f>IF(N3603="Yes",L3603,0)</x:f>
        <x:v>0</x:v>
      </x:c>
      <x:c r="Y3603" s="14" t="n">
        <x:v>1</x:v>
      </x:c>
      <x:c r="Z3603" s="13" t="str">
        <x:v>Industrial / workshop / storage</x:v>
      </x:c>
    </x:row>
    <x:row r="3604" ht="75" customHeight="1">
      <x:c r="A3604" s="13" t="str">
        <x:v>SE2624</x:v>
      </x:c>
      <x:c r="B3604" s="15" t="str">
        <x:v>London</x:v>
      </x:c>
      <x:c r="C3604" s="15" t="str">
        <x:v>London (NW10)</x:v>
      </x:c>
      <x:c r="D3604" s="14"/>
      <x:c r="E3604" s="13" t="str">
        <x:v>Town</x:v>
      </x:c>
      <x:c r="F3604" s="15" t="str">
        <x:v>Standalone premises — London (NW10)</x:v>
      </x:c>
      <x:c r="G3604" s="15" t="str">
        <x:v>62-66 Park Parade, Willesden, London NW10</x:v>
      </x:c>
      <x:c r="H3604" s="13" t="str">
        <x:v>Uncertain</x:v>
      </x:c>
      <x:c r="I3604" s="14" t="n">
        <x:v>5352</x:v>
      </x:c>
      <x:c r="J3604" s="13" t="str">
        <x:f>IF(AND(ISNUMBER(I3604),I3604&gt;0),IF(I3604&lt;=1000,"1–1,000",IF(I3604&lt;=2500,"1,001–2,500",IF(I3604&lt;=5000,"2,501–5,000",IF(I3604&lt;=10000,"5,001–10,000","10,001–15,000")))),"5,001–10,000")</x:f>
        <x:v>5,001–10,000</x:v>
      </x:c>
      <x:c r="K3604" s="16" t="n">
        <x:v>66900</x:v>
      </x:c>
      <x:c r="L3604" s="43" t="n">
        <x:f>IF(AND(ISNUMBER(I3604),I3604&gt;0,ISNUMBER(K3604),K3604&gt;0),K3604/I3604,"n.a.")</x:f>
        <x:v>12.5</x:v>
      </x:c>
      <x:c r="M3604" s="43"/>
      <x:c r="N3604" s="13" t="str">
        <x:v>No</x:v>
      </x:c>
      <x:c r="O3604" s="15" t="str">
        <x:v>Not stated in reviewed card</x:v>
      </x:c>
      <x:c r="P3604" s="15" t="str">
        <x:v>Not stated in reviewed card</x:v>
      </x:c>
      <x:c r="Q3604" s="15" t="str">
        <x:v>Advertised industrial unit with warehouse space, trade counter use.</x:v>
      </x:c>
      <x:c r="R3604"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04" s="15" t="str">
        <x:v>https://www.zoopla.co.uk/to-rent/commercial/details/72382743/</x:v>
      </x:c>
      <x:c r="T3604" s="15" t="str"/>
      <x:c r="U3604" s="15" t="str"/>
      <x:c r="V3604" s="15" t="str">
        <x:v>London — Standalone premises — London (NW10)</x:v>
      </x:c>
      <x:c r="W3604" s="15" t="str">
        <x:v>Individual unit ≤15,000 sq ft</x:v>
      </x:c>
      <x:c r="X3604" s="13" t="n">
        <x:f>IF(N3604="Yes",L3604,0)</x:f>
        <x:v>0</x:v>
      </x:c>
      <x:c r="Y3604" s="14" t="n">
        <x:v>1</x:v>
      </x:c>
      <x:c r="Z3604" s="13" t="str">
        <x:v>Industrial / workshop / storage</x:v>
      </x:c>
    </x:row>
    <x:row r="3605" ht="62" customHeight="1">
      <x:c r="A3605" s="13" t="str">
        <x:v>SE2625</x:v>
      </x:c>
      <x:c r="B3605" s="15" t="str">
        <x:v>London</x:v>
      </x:c>
      <x:c r="C3605" s="15" t="str">
        <x:v>London (NW10)</x:v>
      </x:c>
      <x:c r="D3605" s="14"/>
      <x:c r="E3605" s="13" t="str">
        <x:v>Town</x:v>
      </x:c>
      <x:c r="F3605" s="15" t="str">
        <x:v>Standalone premises — London (NW10)</x:v>
      </x:c>
      <x:c r="G3605" s="15" t="str">
        <x:v>Coombe Road, London NW10</x:v>
      </x:c>
      <x:c r="H3605" s="13" t="str">
        <x:v>Current</x:v>
      </x:c>
      <x:c r="I3605" s="14" t="n">
        <x:v>6900</x:v>
      </x:c>
      <x:c r="J3605" s="13" t="str">
        <x:f>IF(AND(ISNUMBER(I3605),I3605&gt;0),IF(I3605&lt;=1000,"1–1,000",IF(I3605&lt;=2500,"1,001–2,500",IF(I3605&lt;=5000,"2,501–5,000",IF(I3605&lt;=10000,"5,001–10,000","10,001–15,000")))),"5,001–10,000")</x:f>
        <x:v>5,001–10,000</x:v>
      </x:c>
      <x:c r="K3605" s="16" t="n">
        <x:v>84000</x:v>
      </x:c>
      <x:c r="L3605" s="43" t="n">
        <x:f>IF(AND(ISNUMBER(I3605),I3605&gt;0,ISNUMBER(K3605),K3605&gt;0),K3605/I3605,"n.a.")</x:f>
        <x:v>12.173913043478262</x:v>
      </x:c>
      <x:c r="M3605" s="43"/>
      <x:c r="N3605" s="13" t="str">
        <x:v>Yes</x:v>
      </x:c>
      <x:c r="O3605" s="15" t="str">
        <x:v>Not stated in reviewed card</x:v>
      </x:c>
      <x:c r="P3605" s="15" t="str">
        <x:v>Not stated in reviewed card</x:v>
      </x:c>
      <x:c r="Q3605" s="15" t="str">
        <x:v>Advertised industrial unit. Card provides limited specification.</x:v>
      </x:c>
      <x:c r="R360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5" s="15" t="str">
        <x:v>https://www.zoopla.co.uk/to-rent/commercial/details/63930956/</x:v>
      </x:c>
      <x:c r="T3605" s="15" t="str"/>
      <x:c r="U3605" s="15" t="str"/>
      <x:c r="V3605" s="15" t="str">
        <x:v>London — Standalone premises — London (NW10)</x:v>
      </x:c>
      <x:c r="W3605" s="15" t="str">
        <x:v>Individual unit ≤15,000 sq ft</x:v>
      </x:c>
      <x:c r="X3605" s="13" t="n">
        <x:f>IF(N3605="Yes",L3605,0)</x:f>
        <x:v>12.173913043478262</x:v>
      </x:c>
      <x:c r="Y3605" s="14" t="n">
        <x:v>1</x:v>
      </x:c>
      <x:c r="Z3605" s="13" t="str">
        <x:v>Industrial / workshop / storage</x:v>
      </x:c>
    </x:row>
    <x:row r="3606" ht="62" customHeight="1">
      <x:c r="A3606" s="13" t="str">
        <x:v>SE2626</x:v>
      </x:c>
      <x:c r="B3606" s="15" t="str">
        <x:v>London</x:v>
      </x:c>
      <x:c r="C3606" s="15" t="str">
        <x:v>London (NW10)</x:v>
      </x:c>
      <x:c r="D3606" s="14"/>
      <x:c r="E3606" s="13" t="str">
        <x:v>Town</x:v>
      </x:c>
      <x:c r="F3606" s="15" t="str">
        <x:v>Standalone premises — London (NW10)</x:v>
      </x:c>
      <x:c r="G3606" s="15" t="str">
        <x:v>Cooper Road, London NW10</x:v>
      </x:c>
      <x:c r="H3606" s="13" t="str">
        <x:v>Current</x:v>
      </x:c>
      <x:c r="I3606" s="14" t="n">
        <x:v>1200</x:v>
      </x:c>
      <x:c r="J3606" s="13" t="str">
        <x:f>IF(AND(ISNUMBER(I3606),I3606&gt;0),IF(I3606&lt;=1000,"1–1,000",IF(I3606&lt;=2500,"1,001–2,500",IF(I3606&lt;=5000,"2,501–5,000",IF(I3606&lt;=10000,"5,001–10,000","10,001–15,000")))),"1,001–2,500")</x:f>
        <x:v>1,001–2,500</x:v>
      </x:c>
      <x:c r="K3606" s="16" t="n">
        <x:v>35004</x:v>
      </x:c>
      <x:c r="L3606" s="43" t="n">
        <x:f>IF(AND(ISNUMBER(I3606),I3606&gt;0,ISNUMBER(K3606),K3606&gt;0),K3606/I3606,"n.a.")</x:f>
        <x:v>29.17</x:v>
      </x:c>
      <x:c r="M3606" s="43"/>
      <x:c r="N3606" s="13" t="str">
        <x:v>Yes</x:v>
      </x:c>
      <x:c r="O3606" s="15" t="str">
        <x:v>Not stated in reviewed card</x:v>
      </x:c>
      <x:c r="P3606" s="15" t="str">
        <x:v>Not stated in reviewed card</x:v>
      </x:c>
      <x:c r="Q3606" s="15" t="str">
        <x:v>Advertised commercial storage/workshop premises with yard/loading area.</x:v>
      </x:c>
      <x:c r="R360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6" s="15" t="str">
        <x:v>https://www.zoopla.co.uk/to-rent/commercial/details/68452715/</x:v>
      </x:c>
      <x:c r="T3606" s="15" t="str"/>
      <x:c r="U3606" s="15" t="str"/>
      <x:c r="V3606" s="15" t="str">
        <x:v>London — Standalone premises — London (NW10)</x:v>
      </x:c>
      <x:c r="W3606" s="15" t="str">
        <x:v>Individual unit ≤15,000 sq ft</x:v>
      </x:c>
      <x:c r="X3606" s="13" t="n">
        <x:f>IF(N3606="Yes",L3606,0)</x:f>
        <x:v>29.17</x:v>
      </x:c>
      <x:c r="Y3606" s="14" t="n">
        <x:v>1</x:v>
      </x:c>
      <x:c r="Z3606" s="13" t="str">
        <x:v>Industrial / workshop / storage</x:v>
      </x:c>
    </x:row>
    <x:row r="3607" ht="62" customHeight="1">
      <x:c r="A3607" s="13" t="str">
        <x:v>SE2627</x:v>
      </x:c>
      <x:c r="B3607" s="15" t="str">
        <x:v>London</x:v>
      </x:c>
      <x:c r="C3607" s="15" t="str">
        <x:v>London (NW10)</x:v>
      </x:c>
      <x:c r="D3607" s="14"/>
      <x:c r="E3607" s="13" t="str">
        <x:v>Town</x:v>
      </x:c>
      <x:c r="F3607" s="15" t="str">
        <x:v>Standalone premises — London (NW10)</x:v>
      </x:c>
      <x:c r="G3607" s="15" t="str">
        <x:v>Coronation Road, London NW10</x:v>
      </x:c>
      <x:c r="H3607" s="13" t="str">
        <x:v>Current</x:v>
      </x:c>
      <x:c r="I3607" s="14" t="n">
        <x:v>3750</x:v>
      </x:c>
      <x:c r="J3607" s="13" t="str">
        <x:f>IF(AND(ISNUMBER(I3607),I3607&gt;0),IF(I3607&lt;=1000,"1–1,000",IF(I3607&lt;=2500,"1,001–2,500",IF(I3607&lt;=5000,"2,501–5,000",IF(I3607&lt;=10000,"5,001–10,000","10,001–15,000")))),"2,501–5,000")</x:f>
        <x:v>2,501–5,000</x:v>
      </x:c>
      <x:c r="K3607" s="16" t="n">
        <x:v>54000</x:v>
      </x:c>
      <x:c r="L3607" s="43" t="n">
        <x:f>IF(AND(ISNUMBER(I3607),I3607&gt;0,ISNUMBER(K3607),K3607&gt;0),K3607/I3607,"n.a.")</x:f>
        <x:v>14.4</x:v>
      </x:c>
      <x:c r="M3607" s="43"/>
      <x:c r="N3607" s="13" t="str">
        <x:v>Yes</x:v>
      </x:c>
      <x:c r="O3607" s="15" t="str">
        <x:v>Not stated in reviewed card</x:v>
      </x:c>
      <x:c r="P3607" s="15" t="str">
        <x:v>Not stated in reviewed card</x:v>
      </x:c>
      <x:c r="Q3607" s="15" t="str">
        <x:v>Advertised industrial unit with warehouse space.</x:v>
      </x:c>
      <x:c r="R360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7" s="15" t="str">
        <x:v>https://www.zoopla.co.uk/to-rent/commercial/details/64308181/</x:v>
      </x:c>
      <x:c r="T3607" s="15" t="str"/>
      <x:c r="U3607" s="15" t="str"/>
      <x:c r="V3607" s="15" t="str">
        <x:v>London — Standalone premises — London (NW10)</x:v>
      </x:c>
      <x:c r="W3607" s="15" t="str">
        <x:v>Individual unit ≤15,000 sq ft</x:v>
      </x:c>
      <x:c r="X3607" s="13" t="n">
        <x:f>IF(N3607="Yes",L3607,0)</x:f>
        <x:v>14.4</x:v>
      </x:c>
      <x:c r="Y3607" s="14" t="n">
        <x:v>1</x:v>
      </x:c>
      <x:c r="Z3607" s="13" t="str">
        <x:v>Industrial / workshop / storage</x:v>
      </x:c>
    </x:row>
    <x:row r="3608" ht="62" customHeight="1">
      <x:c r="A3608" s="13" t="str">
        <x:v>SE2628</x:v>
      </x:c>
      <x:c r="B3608" s="15" t="str">
        <x:v>London</x:v>
      </x:c>
      <x:c r="C3608" s="15" t="str">
        <x:v>London (NW10)</x:v>
      </x:c>
      <x:c r="D3608" s="14"/>
      <x:c r="E3608" s="13" t="str">
        <x:v>Town</x:v>
      </x:c>
      <x:c r="F3608" s="15" t="str">
        <x:v>Standalone premises — London (NW10)</x:v>
      </x:c>
      <x:c r="G3608" s="15" t="str">
        <x:v>Coronation Road, London NW10</x:v>
      </x:c>
      <x:c r="H3608" s="13" t="str">
        <x:v>Current</x:v>
      </x:c>
      <x:c r="I3608" s="14" t="n">
        <x:v>2600</x:v>
      </x:c>
      <x:c r="J3608" s="13" t="str">
        <x:f>IF(AND(ISNUMBER(I3608),I3608&gt;0),IF(I3608&lt;=1000,"1–1,000",IF(I3608&lt;=2500,"1,001–2,500",IF(I3608&lt;=5000,"2,501–5,000",IF(I3608&lt;=10000,"5,001–10,000","10,001–15,000")))),"2,501–5,000")</x:f>
        <x:v>2,501–5,000</x:v>
      </x:c>
      <x:c r="K3608" s="16" t="n">
        <x:v>36000</x:v>
      </x:c>
      <x:c r="L3608" s="43" t="n">
        <x:f>IF(AND(ISNUMBER(I3608),I3608&gt;0,ISNUMBER(K3608),K3608&gt;0),K3608/I3608,"n.a.")</x:f>
        <x:v>13.846153846153847</x:v>
      </x:c>
      <x:c r="M3608" s="43"/>
      <x:c r="N3608" s="13" t="str">
        <x:v>Yes</x:v>
      </x:c>
      <x:c r="O3608" s="15" t="str">
        <x:v>Not stated in reviewed card</x:v>
      </x:c>
      <x:c r="P3608" s="15" t="str">
        <x:v>Not stated in reviewed card</x:v>
      </x:c>
      <x:c r="Q3608" s="15" t="str">
        <x:v>Advertised industrial unit. Card provides limited specification.</x:v>
      </x:c>
      <x:c r="R360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8" s="15" t="str">
        <x:v>https://www.zoopla.co.uk/to-rent/commercial/details/64014544/</x:v>
      </x:c>
      <x:c r="T3608" s="15" t="str"/>
      <x:c r="U3608" s="15" t="str"/>
      <x:c r="V3608" s="15" t="str">
        <x:v>London — Standalone premises — London (NW10)</x:v>
      </x:c>
      <x:c r="W3608" s="15" t="str">
        <x:v>Individual unit ≤15,000 sq ft</x:v>
      </x:c>
      <x:c r="X3608" s="13" t="n">
        <x:f>IF(N3608="Yes",L3608,0)</x:f>
        <x:v>13.846153846153847</x:v>
      </x:c>
      <x:c r="Y3608" s="14" t="n">
        <x:v>1</x:v>
      </x:c>
      <x:c r="Z3608" s="13" t="str">
        <x:v>Industrial / workshop / storage</x:v>
      </x:c>
    </x:row>
    <x:row r="3609" ht="62" customHeight="1">
      <x:c r="A3609" s="13" t="str">
        <x:v>SE2629</x:v>
      </x:c>
      <x:c r="B3609" s="15" t="str">
        <x:v>London</x:v>
      </x:c>
      <x:c r="C3609" s="15" t="str">
        <x:v>London (NW10)</x:v>
      </x:c>
      <x:c r="D3609" s="14"/>
      <x:c r="E3609" s="13" t="str">
        <x:v>Town</x:v>
      </x:c>
      <x:c r="F3609" s="15" t="str">
        <x:v>Standalone premises — London (NW10)</x:v>
      </x:c>
      <x:c r="G3609" s="15" t="str">
        <x:v>Hythe Road, Willesden NW10</x:v>
      </x:c>
      <x:c r="H3609" s="13" t="str">
        <x:v>Current</x:v>
      </x:c>
      <x:c r="I3609" s="14" t="n">
        <x:v>12627</x:v>
      </x:c>
      <x:c r="J3609" s="13" t="str">
        <x:f>IF(AND(ISNUMBER(I3609),I3609&gt;0),IF(I3609&lt;=1000,"1–1,000",IF(I3609&lt;=2500,"1,001–2,500",IF(I3609&lt;=5000,"2,501–5,000",IF(I3609&lt;=10000,"5,001–10,000","10,001–15,000")))),"10,001–15,000")</x:f>
        <x:v>10,001–15,000</x:v>
      </x:c>
      <x:c r="K3609" s="16" t="n">
        <x:v>214656</x:v>
      </x:c>
      <x:c r="L3609" s="43" t="n">
        <x:f>IF(AND(ISNUMBER(I3609),I3609&gt;0,ISNUMBER(K3609),K3609&gt;0),K3609/I3609,"n.a.")</x:f>
        <x:v>16.99976241387503</x:v>
      </x:c>
      <x:c r="M3609" s="43"/>
      <x:c r="N3609" s="13" t="str">
        <x:v>Yes</x:v>
      </x:c>
      <x:c r="O3609" s="15" t="str">
        <x:v>ceiling height of</x:v>
      </x:c>
      <x:c r="P3609" s="15" t="str">
        <x:v>Not stated in reviewed card</x:v>
      </x:c>
      <x:c r="Q3609" s="15" t="str">
        <x:v>Advertised commercial storage/workshop premises with warehouse space, trade counter use.</x:v>
      </x:c>
      <x:c r="R360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09" s="15" t="str">
        <x:v>https://www.zoopla.co.uk/to-rent/commercial/details/72397562/</x:v>
      </x:c>
      <x:c r="T3609" s="15" t="str"/>
      <x:c r="U3609" s="15" t="str"/>
      <x:c r="V3609" s="15" t="str">
        <x:v>London — Standalone premises — London (NW10)</x:v>
      </x:c>
      <x:c r="W3609" s="15" t="str">
        <x:v>Individual unit ≤15,000 sq ft</x:v>
      </x:c>
      <x:c r="X3609" s="13" t="n">
        <x:f>IF(N3609="Yes",L3609,0)</x:f>
        <x:v>16.99976241387503</x:v>
      </x:c>
      <x:c r="Y3609" s="14" t="n">
        <x:v>1</x:v>
      </x:c>
      <x:c r="Z3609" s="13" t="str">
        <x:v>Industrial / workshop / storage</x:v>
      </x:c>
    </x:row>
    <x:row r="3610" ht="62" customHeight="1">
      <x:c r="A3610" s="13" t="str">
        <x:v>SE2630</x:v>
      </x:c>
      <x:c r="B3610" s="15" t="str">
        <x:v>London</x:v>
      </x:c>
      <x:c r="C3610" s="15" t="str">
        <x:v>London (NW10)</x:v>
      </x:c>
      <x:c r="D3610" s="14"/>
      <x:c r="E3610" s="13" t="str">
        <x:v>Town</x:v>
      </x:c>
      <x:c r="F3610" s="15" t="str">
        <x:v>Standalone premises — London (NW10)</x:v>
      </x:c>
      <x:c r="G3610" s="15" t="str">
        <x:v>Johnsons Way, London NW10</x:v>
      </x:c>
      <x:c r="H3610" s="13" t="str">
        <x:v>Current</x:v>
      </x:c>
      <x:c r="I3610" s="14" t="n">
        <x:v>3200</x:v>
      </x:c>
      <x:c r="J3610" s="13" t="str">
        <x:f>IF(AND(ISNUMBER(I3610),I3610&gt;0),IF(I3610&lt;=1000,"1–1,000",IF(I3610&lt;=2500,"1,001–2,500",IF(I3610&lt;=5000,"2,501–5,000",IF(I3610&lt;=10000,"5,001–10,000","10,001–15,000")))),"2,501–5,000")</x:f>
        <x:v>2,501–5,000</x:v>
      </x:c>
      <x:c r="K3610" s="16" t="n">
        <x:v>45600</x:v>
      </x:c>
      <x:c r="L3610" s="43" t="n">
        <x:f>IF(AND(ISNUMBER(I3610),I3610&gt;0,ISNUMBER(K3610),K3610&gt;0),K3610/I3610,"n.a.")</x:f>
        <x:v>14.25</x:v>
      </x:c>
      <x:c r="M3610" s="43"/>
      <x:c r="N3610" s="13" t="str">
        <x:v>Yes</x:v>
      </x:c>
      <x:c r="O3610" s="15" t="str">
        <x:v>Not stated in reviewed card</x:v>
      </x:c>
      <x:c r="P3610" s="15" t="str">
        <x:v>Not stated in reviewed card</x:v>
      </x:c>
      <x:c r="Q3610" s="15" t="str">
        <x:v>Advertised industrial unit. Card provides limited specification.</x:v>
      </x:c>
      <x:c r="R361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0" s="15" t="str">
        <x:v>https://www.zoopla.co.uk/to-rent/commercial/details/68110173/</x:v>
      </x:c>
      <x:c r="T3610" s="15" t="str"/>
      <x:c r="U3610" s="15" t="str"/>
      <x:c r="V3610" s="15" t="str">
        <x:v>London — Standalone premises — London (NW10)</x:v>
      </x:c>
      <x:c r="W3610" s="15" t="str">
        <x:v>Individual unit ≤15,000 sq ft</x:v>
      </x:c>
      <x:c r="X3610" s="13" t="n">
        <x:f>IF(N3610="Yes",L3610,0)</x:f>
        <x:v>14.25</x:v>
      </x:c>
      <x:c r="Y3610" s="14" t="n">
        <x:v>1</x:v>
      </x:c>
      <x:c r="Z3610" s="13" t="str">
        <x:v>Industrial / workshop / storage</x:v>
      </x:c>
    </x:row>
    <x:row r="3611" ht="75" customHeight="1">
      <x:c r="A3611" s="13" t="str">
        <x:v>SE2631</x:v>
      </x:c>
      <x:c r="B3611" s="15" t="str">
        <x:v>London</x:v>
      </x:c>
      <x:c r="C3611" s="15" t="str">
        <x:v>London (NW10)</x:v>
      </x:c>
      <x:c r="D3611" s="14"/>
      <x:c r="E3611" s="13" t="str">
        <x:v>Town</x:v>
      </x:c>
      <x:c r="F3611" s="15" t="str">
        <x:v>Standalone premises — London (NW10)</x:v>
      </x:c>
      <x:c r="G3611" s="15" t="str">
        <x:v>Modal 14 Gorst Road, 37-43 Gorst Road, London, NW10 6LA</x:v>
      </x:c>
      <x:c r="H3611" s="13" t="str">
        <x:v>Uncertain</x:v>
      </x:c>
      <x:c r="I3611" s="14" t="n">
        <x:v>13685</x:v>
      </x:c>
      <x:c r="J3611" s="13" t="str">
        <x:f>IF(AND(ISNUMBER(I3611),I3611&gt;0),IF(I3611&lt;=1000,"1–1,000",IF(I3611&lt;=2500,"1,001–2,500",IF(I3611&lt;=5000,"2,501–5,000",IF(I3611&lt;=10000,"5,001–10,000","10,001–15,000")))),"10,001–15,000")</x:f>
        <x:v>10,001–15,000</x:v>
      </x:c>
      <x:c r="K3611" s="16"/>
      <x:c r="L3611" s="43" t="str">
        <x:f>IF(AND(ISNUMBER(I3611),I3611&gt;0,ISNUMBER(K3611),K3611&gt;0),K3611/I3611,"n.a.")</x:f>
        <x:v>n.a.</x:v>
      </x:c>
      <x:c r="M3611" s="43"/>
      <x:c r="N3611" s="13" t="str">
        <x:v>No</x:v>
      </x:c>
      <x:c r="O3611" s="15" t="str">
        <x:v>Not stated in reviewed card</x:v>
      </x:c>
      <x:c r="P3611" s="15" t="str">
        <x:v>Not stated in reviewed card</x:v>
      </x:c>
      <x:c r="Q3611" s="15" t="str">
        <x:v>Advertised commercial storage/workshop premises with warehouse space, secure/gated access.</x:v>
      </x:c>
      <x:c r="R3611"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11" s="15" t="str">
        <x:v>https://www.zoopla.co.uk/to-rent/commercial/details/74567587/</x:v>
      </x:c>
      <x:c r="T3611" s="15" t="str">
        <x:v>https://www.rightmove.co.uk/properties/781233026612592#/?channel=COM_LET</x:v>
      </x:c>
      <x:c r="U3611" s="15" t="str"/>
      <x:c r="V3611" s="15" t="str">
        <x:v>London — Standalone premises — London (NW10)</x:v>
      </x:c>
      <x:c r="W3611" s="15" t="str">
        <x:v>Individual unit ≤15,000 sq ft</x:v>
      </x:c>
      <x:c r="X3611" s="13" t="n">
        <x:f>IF(N3611="Yes",L3611,0)</x:f>
        <x:v>0</x:v>
      </x:c>
      <x:c r="Y3611" s="14" t="n">
        <x:v>1</x:v>
      </x:c>
      <x:c r="Z3611" s="13" t="str">
        <x:v>Industrial / workshop / storage</x:v>
      </x:c>
    </x:row>
    <x:row r="3612" ht="62" customHeight="1">
      <x:c r="A3612" s="13" t="str">
        <x:v>SE2632</x:v>
      </x:c>
      <x:c r="B3612" s="15" t="str">
        <x:v>London</x:v>
      </x:c>
      <x:c r="C3612" s="15" t="str">
        <x:v>London (NW2)</x:v>
      </x:c>
      <x:c r="D3612" s="14"/>
      <x:c r="E3612" s="13" t="str">
        <x:v>Town</x:v>
      </x:c>
      <x:c r="F3612" s="15" t="str">
        <x:v>Standalone premises — London (NW2)</x:v>
      </x:c>
      <x:c r="G3612" s="15" t="str">
        <x:v>37 Humber Road, London NW2</x:v>
      </x:c>
      <x:c r="H3612" s="13" t="str">
        <x:v>Current</x:v>
      </x:c>
      <x:c r="I3612" s="14" t="n">
        <x:v>8745</x:v>
      </x:c>
      <x:c r="J3612" s="13" t="str">
        <x:f>IF(AND(ISNUMBER(I3612),I3612&gt;0),IF(I3612&lt;=1000,"1–1,000",IF(I3612&lt;=2500,"1,001–2,500",IF(I3612&lt;=5000,"2,501–5,000",IF(I3612&lt;=10000,"5,001–10,000","10,001–15,000")))),"5,001–10,000")</x:f>
        <x:v>5,001–10,000</x:v>
      </x:c>
      <x:c r="K3612" s="16" t="n">
        <x:v>156996</x:v>
      </x:c>
      <x:c r="L3612" s="43" t="n">
        <x:f>IF(AND(ISNUMBER(I3612),I3612&gt;0,ISNUMBER(K3612),K3612&gt;0),K3612/I3612,"n.a.")</x:f>
        <x:v>17.952658662092624</x:v>
      </x:c>
      <x:c r="M3612" s="43"/>
      <x:c r="N3612" s="13" t="str">
        <x:v>Yes</x:v>
      </x:c>
      <x:c r="O3612" s="15" t="str">
        <x:v>Not stated in reviewed card</x:v>
      </x:c>
      <x:c r="P3612" s="15" t="str">
        <x:v>Not stated in reviewed card</x:v>
      </x:c>
      <x:c r="Q3612" s="15" t="str">
        <x:v>Advertised industrial unit with warehouse space.</x:v>
      </x:c>
      <x:c r="R361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2" s="15" t="str">
        <x:v>https://www.zoopla.co.uk/to-rent/commercial/details/62380296/</x:v>
      </x:c>
      <x:c r="T3612" s="15" t="str"/>
      <x:c r="U3612" s="15" t="str"/>
      <x:c r="V3612" s="15" t="str">
        <x:v>London — Standalone premises — London (NW2)</x:v>
      </x:c>
      <x:c r="W3612" s="15" t="str">
        <x:v>Individual unit ≤15,000 sq ft</x:v>
      </x:c>
      <x:c r="X3612" s="13" t="n">
        <x:f>IF(N3612="Yes",L3612,0)</x:f>
        <x:v>17.952658662092624</x:v>
      </x:c>
      <x:c r="Y3612" s="14" t="n">
        <x:v>1</x:v>
      </x:c>
      <x:c r="Z3612" s="13" t="str">
        <x:v>Industrial / workshop / storage</x:v>
      </x:c>
    </x:row>
    <x:row r="3613" ht="62" customHeight="1">
      <x:c r="A3613" s="13" t="str">
        <x:v>SE2633</x:v>
      </x:c>
      <x:c r="B3613" s="15" t="str">
        <x:v>London</x:v>
      </x:c>
      <x:c r="C3613" s="15" t="str">
        <x:v>London (NW2)</x:v>
      </x:c>
      <x:c r="D3613" s="14"/>
      <x:c r="E3613" s="13" t="str">
        <x:v>Town</x:v>
      </x:c>
      <x:c r="F3613" s="15" t="str">
        <x:v>Standalone premises — London (NW2)</x:v>
      </x:c>
      <x:c r="G3613" s="15" t="str">
        <x:v>Coles Green Road, Staples Corner NW2</x:v>
      </x:c>
      <x:c r="H3613" s="13" t="str">
        <x:v>Current</x:v>
      </x:c>
      <x:c r="I3613" s="14" t="n">
        <x:v>3494</x:v>
      </x:c>
      <x:c r="J3613" s="13" t="str">
        <x:f>IF(AND(ISNUMBER(I3613),I3613&gt;0),IF(I3613&lt;=1000,"1–1,000",IF(I3613&lt;=2500,"1,001–2,500",IF(I3613&lt;=5000,"2,501–5,000",IF(I3613&lt;=10000,"5,001–10,000","10,001–15,000")))),"2,501–5,000")</x:f>
        <x:v>2,501–5,000</x:v>
      </x:c>
      <x:c r="K3613" s="16" t="n">
        <x:v>54996</x:v>
      </x:c>
      <x:c r="L3613" s="43" t="n">
        <x:f>IF(AND(ISNUMBER(I3613),I3613&gt;0,ISNUMBER(K3613),K3613&gt;0),K3613/I3613,"n.a.")</x:f>
        <x:v>15.740125930165998</x:v>
      </x:c>
      <x:c r="M3613" s="43"/>
      <x:c r="N3613" s="13" t="str">
        <x:v>Yes</x:v>
      </x:c>
      <x:c r="O3613" s="15" t="str">
        <x:v>Not stated in reviewed card</x:v>
      </x:c>
      <x:c r="P3613" s="15" t="str">
        <x:v>Not stated in reviewed card</x:v>
      </x:c>
      <x:c r="Q3613" s="15" t="str">
        <x:v>Advertised industrial unit with warehouse space.</x:v>
      </x:c>
      <x:c r="R361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3" s="15" t="str">
        <x:v>https://www.zoopla.co.uk/to-rent/commercial/details/73885587/</x:v>
      </x:c>
      <x:c r="T3613" s="15" t="str"/>
      <x:c r="U3613" s="15" t="str"/>
      <x:c r="V3613" s="15" t="str">
        <x:v>London — Standalone premises — London (NW2)</x:v>
      </x:c>
      <x:c r="W3613" s="15" t="str">
        <x:v>Individual unit ≤15,000 sq ft</x:v>
      </x:c>
      <x:c r="X3613" s="13" t="n">
        <x:f>IF(N3613="Yes",L3613,0)</x:f>
        <x:v>15.740125930165998</x:v>
      </x:c>
      <x:c r="Y3613" s="14" t="n">
        <x:v>1</x:v>
      </x:c>
      <x:c r="Z3613" s="13" t="str">
        <x:v>Industrial / workshop / storage</x:v>
      </x:c>
    </x:row>
    <x:row r="3614" ht="62" customHeight="1">
      <x:c r="A3614" s="13" t="str">
        <x:v>SE2634</x:v>
      </x:c>
      <x:c r="B3614" s="15" t="str">
        <x:v>London</x:v>
      </x:c>
      <x:c r="C3614" s="15" t="str">
        <x:v>London (NW2)</x:v>
      </x:c>
      <x:c r="D3614" s="14"/>
      <x:c r="E3614" s="13" t="str">
        <x:v>Town</x:v>
      </x:c>
      <x:c r="F3614" s="15" t="str">
        <x:v>Standalone premises — London (NW2)</x:v>
      </x:c>
      <x:c r="G3614" s="15" t="str">
        <x:v>North Circular Road, London, NW2</x:v>
      </x:c>
      <x:c r="H3614" s="13" t="str">
        <x:v>Current</x:v>
      </x:c>
      <x:c r="I3614" s="14" t="n">
        <x:v>7131</x:v>
      </x:c>
      <x:c r="J3614" s="13" t="str">
        <x:f>IF(AND(ISNUMBER(I3614),I3614&gt;0),IF(I3614&lt;=1000,"1–1,000",IF(I3614&lt;=2500,"1,001–2,500",IF(I3614&lt;=5000,"2,501–5,000",IF(I3614&lt;=10000,"5,001–10,000","10,001–15,000")))),"5,001–10,000")</x:f>
        <x:v>5,001–10,000</x:v>
      </x:c>
      <x:c r="K3614" s="16" t="n">
        <x:v>85572</x:v>
      </x:c>
      <x:c r="L3614" s="43" t="n">
        <x:f>IF(AND(ISNUMBER(I3614),I3614&gt;0,ISNUMBER(K3614),K3614&gt;0),K3614/I3614,"n.a.")</x:f>
        <x:v>12</x:v>
      </x:c>
      <x:c r="M3614" s="43"/>
      <x:c r="N3614" s="13" t="str">
        <x:v>Yes</x:v>
      </x:c>
      <x:c r="O3614" s="15" t="str">
        <x:v>Not stated in reviewed card</x:v>
      </x:c>
      <x:c r="P3614" s="15" t="str">
        <x:v>Not stated in reviewed card</x:v>
      </x:c>
      <x:c r="Q3614" s="15" t="str">
        <x:v>Advertised commercial storage/workshop premises. Card provides limited specification.</x:v>
      </x:c>
      <x:c r="R361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4" s="15" t="str">
        <x:v>https://www.rightmove.co.uk/properties/756222068958241#/?channel=COM_LET</x:v>
      </x:c>
      <x:c r="T3614" s="15" t="str"/>
      <x:c r="U3614" s="15" t="str"/>
      <x:c r="V3614" s="15" t="str">
        <x:v>London — Standalone premises — London (NW2)</x:v>
      </x:c>
      <x:c r="W3614" s="15" t="str">
        <x:v>Individual unit ≤15,000 sq ft</x:v>
      </x:c>
      <x:c r="X3614" s="13" t="n">
        <x:f>IF(N3614="Yes",L3614,0)</x:f>
        <x:v>12</x:v>
      </x:c>
      <x:c r="Y3614" s="14" t="n">
        <x:v>1</x:v>
      </x:c>
      <x:c r="Z3614" s="13" t="str">
        <x:v>Industrial / workshop / storage</x:v>
      </x:c>
    </x:row>
    <x:row r="3615" ht="75" customHeight="1">
      <x:c r="A3615" s="13" t="str">
        <x:v>SE2635</x:v>
      </x:c>
      <x:c r="B3615" s="15" t="str">
        <x:v>London</x:v>
      </x:c>
      <x:c r="C3615" s="15" t="str">
        <x:v>London (NW2)</x:v>
      </x:c>
      <x:c r="D3615" s="14"/>
      <x:c r="E3615" s="13" t="str">
        <x:v>Town</x:v>
      </x:c>
      <x:c r="F3615" s="15" t="str">
        <x:v>Standalone premises — London (NW2)</x:v>
      </x:c>
      <x:c r="G3615" s="15" t="str">
        <x:v>Unit 2 Sayer House, Oxgate Lane, Staples Corner, NW2 7JN</x:v>
      </x:c>
      <x:c r="H3615" s="13" t="str">
        <x:v>Current</x:v>
      </x:c>
      <x:c r="I3615" s="14" t="n">
        <x:v>4351</x:v>
      </x:c>
      <x:c r="J3615" s="13" t="str">
        <x:f>IF(AND(ISNUMBER(I3615),I3615&gt;0),IF(I3615&lt;=1000,"1–1,000",IF(I3615&lt;=2500,"1,001–2,500",IF(I3615&lt;=5000,"2,501–5,000",IF(I3615&lt;=10000,"5,001–10,000","10,001–15,000")))),"2,501–5,000")</x:f>
        <x:v>2,501–5,000</x:v>
      </x:c>
      <x:c r="K3615" s="16" t="n">
        <x:v>54384</x:v>
      </x:c>
      <x:c r="L3615" s="43" t="n">
        <x:f>IF(AND(ISNUMBER(I3615),I3615&gt;0,ISNUMBER(K3615),K3615&gt;0),K3615/I3615,"n.a.")</x:f>
        <x:v>12.499195587221328</x:v>
      </x:c>
      <x:c r="M3615" s="43"/>
      <x:c r="N3615" s="13" t="str">
        <x:v>Yes</x:v>
      </x:c>
      <x:c r="O3615" s="15" t="str">
        <x:v>Not stated in reviewed card</x:v>
      </x:c>
      <x:c r="P3615" s="15" t="str">
        <x:v>Not stated in reviewed card</x:v>
      </x:c>
      <x:c r="Q3615" s="15" t="str">
        <x:v>Advertised commercial storage/workshop premises with ancillary office accommodation.</x:v>
      </x:c>
      <x:c r="R361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5" s="15" t="str">
        <x:v>https://www.zoopla.co.uk/to-rent/commercial/details/62631795/</x:v>
      </x:c>
      <x:c r="T3615" s="15" t="str">
        <x:v>https://www.rightmove.co.uk/properties/773330511299297#/?channel=COM_LET</x:v>
      </x:c>
      <x:c r="U3615" s="15" t="str"/>
      <x:c r="V3615" s="15" t="str">
        <x:v>London — Standalone premises — London (NW2)</x:v>
      </x:c>
      <x:c r="W3615" s="15" t="str">
        <x:v>Individual unit ≤15,000 sq ft</x:v>
      </x:c>
      <x:c r="X3615" s="13" t="n">
        <x:f>IF(N3615="Yes",L3615,0)</x:f>
        <x:v>12.499195587221328</x:v>
      </x:c>
      <x:c r="Y3615" s="14" t="n">
        <x:v>1</x:v>
      </x:c>
      <x:c r="Z3615" s="13" t="str">
        <x:v>Industrial / workshop / storage</x:v>
      </x:c>
    </x:row>
    <x:row r="3616" ht="75" customHeight="1">
      <x:c r="A3616" s="13" t="str">
        <x:v>SE2636</x:v>
      </x:c>
      <x:c r="B3616" s="15" t="str">
        <x:v>London</x:v>
      </x:c>
      <x:c r="C3616" s="15" t="str">
        <x:v>London (NW2)</x:v>
      </x:c>
      <x:c r="D3616" s="14"/>
      <x:c r="E3616" s="13" t="str">
        <x:v>Town</x:v>
      </x:c>
      <x:c r="F3616" s="15" t="str">
        <x:v>Standalone premises — London (NW2)</x:v>
      </x:c>
      <x:c r="G3616" s="15" t="str">
        <x:v>Unit D The Apsley Centre, Apsley Way, Staples Corner NW2</x:v>
      </x:c>
      <x:c r="H3616" s="13" t="str">
        <x:v>Uncertain</x:v>
      </x:c>
      <x:c r="I3616" s="14" t="n">
        <x:v>3610</x:v>
      </x:c>
      <x:c r="J3616" s="13" t="str">
        <x:f>IF(AND(ISNUMBER(I3616),I3616&gt;0),IF(I3616&lt;=1000,"1–1,000",IF(I3616&lt;=2500,"1,001–2,500",IF(I3616&lt;=5000,"2,501–5,000",IF(I3616&lt;=10000,"5,001–10,000","10,001–15,000")))),"2,501–5,000")</x:f>
        <x:v>2,501–5,000</x:v>
      </x:c>
      <x:c r="K3616" s="16" t="n">
        <x:v>90252</x:v>
      </x:c>
      <x:c r="L3616" s="43" t="n">
        <x:f>IF(AND(ISNUMBER(I3616),I3616&gt;0,ISNUMBER(K3616),K3616&gt;0),K3616/I3616,"n.a.")</x:f>
        <x:v>25.000554016620498</x:v>
      </x:c>
      <x:c r="M3616" s="43"/>
      <x:c r="N3616" s="13" t="str">
        <x:v>No</x:v>
      </x:c>
      <x:c r="O3616" s="15" t="str">
        <x:v>Not stated in reviewed card</x:v>
      </x:c>
      <x:c r="P3616" s="15" t="str">
        <x:v>Not stated in reviewed card</x:v>
      </x:c>
      <x:c r="Q3616" s="15" t="str">
        <x:v>Advertised industrial unit with trade counter use.</x:v>
      </x:c>
      <x:c r="R3616"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6" s="15" t="str">
        <x:v>https://www.zoopla.co.uk/to-rent/commercial/details/72331943/</x:v>
      </x:c>
      <x:c r="T3616" s="15" t="str"/>
      <x:c r="U3616" s="15" t="str"/>
      <x:c r="V3616" s="15" t="str">
        <x:v>London — Standalone premises — London (NW2)</x:v>
      </x:c>
      <x:c r="W3616" s="15" t="str">
        <x:v>Individual unit ≤15,000 sq ft</x:v>
      </x:c>
      <x:c r="X3616" s="13" t="n">
        <x:f>IF(N3616="Yes",L3616,0)</x:f>
        <x:v>0</x:v>
      </x:c>
      <x:c r="Y3616" s="14" t="n">
        <x:v>1</x:v>
      </x:c>
      <x:c r="Z3616" s="13" t="str">
        <x:v>Industrial / workshop / storage</x:v>
      </x:c>
    </x:row>
    <x:row r="3617" ht="62" customHeight="1">
      <x:c r="A3617" s="13" t="str">
        <x:v>SE2637</x:v>
      </x:c>
      <x:c r="B3617" s="15" t="str">
        <x:v>London</x:v>
      </x:c>
      <x:c r="C3617" s="15" t="str">
        <x:v>London (NW3)</x:v>
      </x:c>
      <x:c r="D3617" s="14"/>
      <x:c r="E3617" s="13" t="str">
        <x:v>Town</x:v>
      </x:c>
      <x:c r="F3617" s="15" t="str">
        <x:v>Standalone premises — London (NW3)</x:v>
      </x:c>
      <x:c r="G3617" s="15" t="str">
        <x:v>Belsize Park, NW3, Belsize Village</x:v>
      </x:c>
      <x:c r="H3617" s="13" t="str">
        <x:v>Current</x:v>
      </x:c>
      <x:c r="I3617" s="14" t="n">
        <x:v>764</x:v>
      </x:c>
      <x:c r="J3617" s="13" t="str">
        <x:f>IF(AND(ISNUMBER(I3617),I3617&gt;0),IF(I3617&lt;=1000,"1–1,000",IF(I3617&lt;=2500,"1,001–2,500",IF(I3617&lt;=5000,"2,501–5,000",IF(I3617&lt;=10000,"5,001–10,000","10,001–15,000")))),"1–1,000")</x:f>
        <x:v>1–1,000</x:v>
      </x:c>
      <x:c r="K3617" s="16" t="n">
        <x:v>15996</x:v>
      </x:c>
      <x:c r="L3617" s="43" t="n">
        <x:f>IF(AND(ISNUMBER(I3617),I3617&gt;0,ISNUMBER(K3617),K3617&gt;0),K3617/I3617,"n.a.")</x:f>
        <x:v>20.93717277486911</x:v>
      </x:c>
      <x:c r="M3617" s="43"/>
      <x:c r="N3617" s="13" t="str">
        <x:v>Yes</x:v>
      </x:c>
      <x:c r="O3617" s="15" t="str">
        <x:v>Not stated in reviewed card</x:v>
      </x:c>
      <x:c r="P3617" s="15" t="str">
        <x:v>Not stated in reviewed card</x:v>
      </x:c>
      <x:c r="Q3617" s="15" t="str">
        <x:v>Advertised commercial storage/workshop premises with ancillary office accommodation.</x:v>
      </x:c>
      <x:c r="R361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7" s="15" t="str">
        <x:v>https://www.rightmove.co.uk/properties/88727094#/?channel=COM_LET</x:v>
      </x:c>
      <x:c r="T3617" s="15" t="str"/>
      <x:c r="U3617" s="15" t="str"/>
      <x:c r="V3617" s="15" t="str">
        <x:v>London — Standalone premises — London (NW3)</x:v>
      </x:c>
      <x:c r="W3617" s="15" t="str">
        <x:v>Individual unit ≤15,000 sq ft</x:v>
      </x:c>
      <x:c r="X3617" s="13" t="n">
        <x:f>IF(N3617="Yes",L3617,0)</x:f>
        <x:v>20.93717277486911</x:v>
      </x:c>
      <x:c r="Y3617" s="14" t="n">
        <x:v>1</x:v>
      </x:c>
      <x:c r="Z3617" s="13" t="str">
        <x:v>Industrial / workshop / storage</x:v>
      </x:c>
    </x:row>
    <x:row r="3618" ht="62" customHeight="1">
      <x:c r="A3618" s="13" t="str">
        <x:v>SE2638</x:v>
      </x:c>
      <x:c r="B3618" s="15" t="str">
        <x:v>London</x:v>
      </x:c>
      <x:c r="C3618" s="15" t="str">
        <x:v>London (NW5)</x:v>
      </x:c>
      <x:c r="D3618" s="14"/>
      <x:c r="E3618" s="13" t="str">
        <x:v>Town</x:v>
      </x:c>
      <x:c r="F3618" s="15" t="str">
        <x:v>Standalone premises — London (NW5)</x:v>
      </x:c>
      <x:c r="G3618" s="15" t="str">
        <x:v>11-13 Fortess Road, London NW5</x:v>
      </x:c>
      <x:c r="H3618" s="13" t="str">
        <x:v>Current</x:v>
      </x:c>
      <x:c r="I3618" s="14" t="n">
        <x:v>5567</x:v>
      </x:c>
      <x:c r="J3618" s="13" t="str">
        <x:f>IF(AND(ISNUMBER(I3618),I3618&gt;0),IF(I3618&lt;=1000,"1–1,000",IF(I3618&lt;=2500,"1,001–2,500",IF(I3618&lt;=5000,"2,501–5,000",IF(I3618&lt;=10000,"5,001–10,000","10,001–15,000")))),"5,001–10,000")</x:f>
        <x:v>5,001–10,000</x:v>
      </x:c>
      <x:c r="K3618" s="16"/>
      <x:c r="L3618" s="43" t="str">
        <x:f>IF(AND(ISNUMBER(I3618),I3618&gt;0,ISNUMBER(K3618),K3618&gt;0),K3618/I3618,"n.a.")</x:f>
        <x:v>n.a.</x:v>
      </x:c>
      <x:c r="M3618" s="43"/>
      <x:c r="N3618" s="13" t="str">
        <x:v>No</x:v>
      </x:c>
      <x:c r="O3618" s="15" t="str">
        <x:v>Not stated in reviewed card</x:v>
      </x:c>
      <x:c r="P3618" s="15" t="str">
        <x:v>Not stated in reviewed card</x:v>
      </x:c>
      <x:c r="Q3618" s="15" t="str">
        <x:v>Advertised industrial unit with warehouse space, yard/loading area.</x:v>
      </x:c>
      <x:c r="R3618"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18" s="15" t="str">
        <x:v>https://www.zoopla.co.uk/to-rent/commercial/details/74513950/</x:v>
      </x:c>
      <x:c r="T3618" s="15" t="str"/>
      <x:c r="U3618" s="15" t="str"/>
      <x:c r="V3618" s="15" t="str">
        <x:v>London — Standalone premises — London (NW5)</x:v>
      </x:c>
      <x:c r="W3618" s="15" t="str">
        <x:v>Individual unit ≤15,000 sq ft</x:v>
      </x:c>
      <x:c r="X3618" s="13" t="n">
        <x:f>IF(N3618="Yes",L3618,0)</x:f>
        <x:v>0</x:v>
      </x:c>
      <x:c r="Y3618" s="14" t="n">
        <x:v>1</x:v>
      </x:c>
      <x:c r="Z3618" s="13" t="str">
        <x:v>Industrial / workshop / storage</x:v>
      </x:c>
    </x:row>
    <x:row r="3619" ht="62" customHeight="1">
      <x:c r="A3619" s="13" t="str">
        <x:v>SE2639</x:v>
      </x:c>
      <x:c r="B3619" s="15" t="str">
        <x:v>London</x:v>
      </x:c>
      <x:c r="C3619" s="15" t="str">
        <x:v>London (NW5)</x:v>
      </x:c>
      <x:c r="D3619" s="14"/>
      <x:c r="E3619" s="13" t="str">
        <x:v>Town</x:v>
      </x:c>
      <x:c r="F3619" s="15" t="str">
        <x:v>Standalone premises — London (NW5)</x:v>
      </x:c>
      <x:c r="G3619" s="15" t="str">
        <x:v>Holmes Road, London NW5</x:v>
      </x:c>
      <x:c r="H3619" s="13" t="str">
        <x:v>Current</x:v>
      </x:c>
      <x:c r="I3619" s="14" t="n">
        <x:v>2159</x:v>
      </x:c>
      <x:c r="J3619" s="13" t="str">
        <x:f>IF(AND(ISNUMBER(I3619),I3619&gt;0),IF(I3619&lt;=1000,"1–1,000",IF(I3619&lt;=2500,"1,001–2,500",IF(I3619&lt;=5000,"2,501–5,000",IF(I3619&lt;=10000,"5,001–10,000","10,001–15,000")))),"1,001–2,500")</x:f>
        <x:v>1,001–2,500</x:v>
      </x:c>
      <x:c r="K3619" s="16" t="n">
        <x:v>84996</x:v>
      </x:c>
      <x:c r="L3619" s="43" t="n">
        <x:f>IF(AND(ISNUMBER(I3619),I3619&gt;0,ISNUMBER(K3619),K3619&gt;0),K3619/I3619,"n.a.")</x:f>
        <x:v>39.36822603056971</x:v>
      </x:c>
      <x:c r="M3619" s="43"/>
      <x:c r="N3619" s="13" t="str">
        <x:v>Yes</x:v>
      </x:c>
      <x:c r="O3619" s="15" t="str">
        <x:v>Not stated in reviewed card</x:v>
      </x:c>
      <x:c r="P3619" s="15" t="str">
        <x:v>Not stated in reviewed card</x:v>
      </x:c>
      <x:c r="Q3619" s="15" t="str">
        <x:v>Advertised industrial unit. Card provides limited specification.</x:v>
      </x:c>
      <x:c r="R361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19" s="15" t="str">
        <x:v>https://www.zoopla.co.uk/to-rent/commercial/details/67446905/</x:v>
      </x:c>
      <x:c r="T3619" s="15" t="str"/>
      <x:c r="U3619" s="15" t="str"/>
      <x:c r="V3619" s="15" t="str">
        <x:v>London — Standalone premises — London (NW5)</x:v>
      </x:c>
      <x:c r="W3619" s="15" t="str">
        <x:v>Individual unit ≤15,000 sq ft</x:v>
      </x:c>
      <x:c r="X3619" s="13" t="n">
        <x:f>IF(N3619="Yes",L3619,0)</x:f>
        <x:v>39.36822603056971</x:v>
      </x:c>
      <x:c r="Y3619" s="14" t="n">
        <x:v>1</x:v>
      </x:c>
      <x:c r="Z3619" s="13" t="str">
        <x:v>Industrial / workshop / storage</x:v>
      </x:c>
    </x:row>
    <x:row r="3620" ht="75" customHeight="1">
      <x:c r="A3620" s="13" t="str">
        <x:v>SE2640</x:v>
      </x:c>
      <x:c r="B3620" s="15" t="str">
        <x:v>London</x:v>
      </x:c>
      <x:c r="C3620" s="15" t="str">
        <x:v>London (NW7)</x:v>
      </x:c>
      <x:c r="D3620" s="14"/>
      <x:c r="E3620" s="13" t="str">
        <x:v>Town</x:v>
      </x:c>
      <x:c r="F3620" s="15" t="str">
        <x:v>Standalone premises — London (NW7)</x:v>
      </x:c>
      <x:c r="G3620" s="15" t="str">
        <x:v>Studio 6, London North Studios, The Ridgeway, Mill Hill, NW7 1RP</x:v>
      </x:c>
      <x:c r="H3620" s="13" t="str">
        <x:v>Current</x:v>
      </x:c>
      <x:c r="I3620" s="14" t="n">
        <x:v>4606</x:v>
      </x:c>
      <x:c r="J3620" s="13" t="str">
        <x:f>IF(AND(ISNUMBER(I3620),I3620&gt;0),IF(I3620&lt;=1000,"1–1,000",IF(I3620&lt;=2500,"1,001–2,500",IF(I3620&lt;=5000,"2,501–5,000",IF(I3620&lt;=10000,"5,001–10,000","10,001–15,000")))),"2,501–5,000")</x:f>
        <x:v>2,501–5,000</x:v>
      </x:c>
      <x:c r="K3620" s="16" t="n">
        <x:v>124368</x:v>
      </x:c>
      <x:c r="L3620" s="43" t="n">
        <x:f>IF(AND(ISNUMBER(I3620),I3620&gt;0,ISNUMBER(K3620),K3620&gt;0),K3620/I3620,"n.a.")</x:f>
        <x:v>27.00130264871906</x:v>
      </x:c>
      <x:c r="M3620" s="43"/>
      <x:c r="N3620" s="13" t="str">
        <x:v>Yes</x:v>
      </x:c>
      <x:c r="O3620" s="15" t="str">
        <x:v>Not stated in reviewed card</x:v>
      </x:c>
      <x:c r="P3620" s="15" t="str">
        <x:v>Not stated in reviewed card</x:v>
      </x:c>
      <x:c r="Q3620" s="15" t="str">
        <x:v>Advertised commercial storage/workshop premises. Card provides limited specification.</x:v>
      </x:c>
      <x:c r="R362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0" s="15" t="str">
        <x:v>https://www.zoopla.co.uk/to-rent/commercial/details/68975842/</x:v>
      </x:c>
      <x:c r="T3620" s="15" t="str">
        <x:v>https://www.rightmove.co.uk/properties/773347737175216#/?channel=COM_LET</x:v>
      </x:c>
      <x:c r="U3620" s="15" t="str"/>
      <x:c r="V3620" s="15" t="str">
        <x:v>London — Standalone premises — London (NW7)</x:v>
      </x:c>
      <x:c r="W3620" s="15" t="str">
        <x:v>Individual unit ≤15,000 sq ft</x:v>
      </x:c>
      <x:c r="X3620" s="13" t="n">
        <x:f>IF(N3620="Yes",L3620,0)</x:f>
        <x:v>27.00130264871906</x:v>
      </x:c>
      <x:c r="Y3620" s="14" t="n">
        <x:v>1</x:v>
      </x:c>
      <x:c r="Z3620" s="13" t="str">
        <x:v>Industrial / workshop / storage</x:v>
      </x:c>
    </x:row>
    <x:row r="3621" ht="62" customHeight="1">
      <x:c r="A3621" s="13" t="str">
        <x:v>SE2641</x:v>
      </x:c>
      <x:c r="B3621" s="15" t="str">
        <x:v>London</x:v>
      </x:c>
      <x:c r="C3621" s="15" t="str">
        <x:v>London (NW7)</x:v>
      </x:c>
      <x:c r="D3621" s="14"/>
      <x:c r="E3621" s="13" t="str">
        <x:v>Town</x:v>
      </x:c>
      <x:c r="F3621" s="15" t="str">
        <x:v>Standalone premises — London (NW7)</x:v>
      </x:c>
      <x:c r="G3621" s="15" t="str">
        <x:v>Warehouse and 2 offices in Mill Hill NW7</x:v>
      </x:c>
      <x:c r="H3621" s="13" t="str">
        <x:v>Current</x:v>
      </x:c>
      <x:c r="I3621" s="14" t="n">
        <x:v>2000</x:v>
      </x:c>
      <x:c r="J3621" s="13" t="str">
        <x:f>IF(AND(ISNUMBER(I3621),I3621&gt;0),IF(I3621&lt;=1000,"1–1,000",IF(I3621&lt;=2500,"1,001–2,500",IF(I3621&lt;=5000,"2,501–5,000",IF(I3621&lt;=10000,"5,001–10,000","10,001–15,000")))),"1,001–2,500")</x:f>
        <x:v>1,001–2,500</x:v>
      </x:c>
      <x:c r="K3621" s="16" t="n">
        <x:v>30000</x:v>
      </x:c>
      <x:c r="L3621" s="43" t="n">
        <x:f>IF(AND(ISNUMBER(I3621),I3621&gt;0,ISNUMBER(K3621),K3621&gt;0),K3621/I3621,"n.a.")</x:f>
        <x:v>15</x:v>
      </x:c>
      <x:c r="M3621" s="43"/>
      <x:c r="N3621" s="13" t="str">
        <x:v>Yes</x:v>
      </x:c>
      <x:c r="O3621" s="15" t="str">
        <x:v>Not stated in reviewed card</x:v>
      </x:c>
      <x:c r="P3621" s="15" t="str">
        <x:v>Not stated in reviewed card</x:v>
      </x:c>
      <x:c r="Q3621" s="15" t="str">
        <x:v>Advertised commercial storage/workshop premises with warehouse space, ancillary office accommodation, secure/gated access.</x:v>
      </x:c>
      <x:c r="R362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1" s="15" t="str">
        <x:v>https://www.rightmove.co.uk/properties/166450364#/?channel=COM_LET</x:v>
      </x:c>
      <x:c r="T3621" s="15" t="str"/>
      <x:c r="U3621" s="15" t="str"/>
      <x:c r="V3621" s="15" t="str">
        <x:v>London — Standalone premises — London (NW7)</x:v>
      </x:c>
      <x:c r="W3621" s="15" t="str">
        <x:v>Individual unit ≤15,000 sq ft</x:v>
      </x:c>
      <x:c r="X3621" s="13" t="n">
        <x:f>IF(N3621="Yes",L3621,0)</x:f>
        <x:v>15</x:v>
      </x:c>
      <x:c r="Y3621" s="14" t="n">
        <x:v>1</x:v>
      </x:c>
      <x:c r="Z3621" s="13" t="str">
        <x:v>Industrial / workshop / storage</x:v>
      </x:c>
    </x:row>
    <x:row r="3622" ht="75" customHeight="1">
      <x:c r="A3622" s="13" t="str">
        <x:v>SE2642</x:v>
      </x:c>
      <x:c r="B3622" s="15" t="str">
        <x:v>London</x:v>
      </x:c>
      <x:c r="C3622" s="15" t="str">
        <x:v>London (NW9)</x:v>
      </x:c>
      <x:c r="D3622" s="14"/>
      <x:c r="E3622" s="13" t="str">
        <x:v>Town</x:v>
      </x:c>
      <x:c r="F3622" s="15" t="str">
        <x:v>Standalone premises — London (NW9)</x:v>
      </x:c>
      <x:c r="G3622" s="15" t="str">
        <x:v>13 Carlisle Road, London, NW9 0HD</x:v>
      </x:c>
      <x:c r="H3622" s="13" t="str">
        <x:v>Current</x:v>
      </x:c>
      <x:c r="I3622" s="14" t="n">
        <x:v>13460</x:v>
      </x:c>
      <x:c r="J3622" s="13" t="str">
        <x:f>IF(AND(ISNUMBER(I3622),I3622&gt;0),IF(I3622&lt;=1000,"1–1,000",IF(I3622&lt;=2500,"1,001–2,500",IF(I3622&lt;=5000,"2,501–5,000",IF(I3622&lt;=10000,"5,001–10,000","10,001–15,000")))),"10,001–15,000")</x:f>
        <x:v>10,001–15,000</x:v>
      </x:c>
      <x:c r="K3622" s="16" t="n">
        <x:v>249012</x:v>
      </x:c>
      <x:c r="L3622" s="43" t="n">
        <x:f>IF(AND(ISNUMBER(I3622),I3622&gt;0,ISNUMBER(K3622),K3622&gt;0),K3622/I3622,"n.a.")</x:f>
        <x:v>18.500148588410106</x:v>
      </x:c>
      <x:c r="M3622" s="43"/>
      <x:c r="N3622" s="13" t="str">
        <x:v>Yes</x:v>
      </x:c>
      <x:c r="O3622" s="15" t="str">
        <x:v>Not stated in reviewed card</x:v>
      </x:c>
      <x:c r="P3622" s="15" t="str">
        <x:v>Not stated in reviewed card</x:v>
      </x:c>
      <x:c r="Q3622" s="15" t="str">
        <x:v>Advertised commercial storage/workshop premises. Card provides limited specification.</x:v>
      </x:c>
      <x:c r="R362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2" s="15" t="str">
        <x:v>https://www.zoopla.co.uk/to-rent/commercial/details/73592715/</x:v>
      </x:c>
      <x:c r="T3622" s="15" t="str">
        <x:v>https://www.rightmove.co.uk/properties/760903551747073#/?channel=COM_LET</x:v>
      </x:c>
      <x:c r="U3622" s="15" t="str"/>
      <x:c r="V3622" s="15" t="str">
        <x:v>London — Standalone premises — London (NW9)</x:v>
      </x:c>
      <x:c r="W3622" s="15" t="str">
        <x:v>Individual unit ≤15,000 sq ft</x:v>
      </x:c>
      <x:c r="X3622" s="13" t="n">
        <x:f>IF(N3622="Yes",L3622,0)</x:f>
        <x:v>18.500148588410106</x:v>
      </x:c>
      <x:c r="Y3622" s="14" t="n">
        <x:v>1</x:v>
      </x:c>
      <x:c r="Z3622" s="13" t="str">
        <x:v>Industrial / workshop / storage</x:v>
      </x:c>
    </x:row>
    <x:row r="3623" ht="75" customHeight="1">
      <x:c r="A3623" s="13" t="str">
        <x:v>SE2643</x:v>
      </x:c>
      <x:c r="B3623" s="15" t="str">
        <x:v>London</x:v>
      </x:c>
      <x:c r="C3623" s="15" t="str">
        <x:v>London (NW9)</x:v>
      </x:c>
      <x:c r="D3623" s="14"/>
      <x:c r="E3623" s="13" t="str">
        <x:v>Town</x:v>
      </x:c>
      <x:c r="F3623" s="15" t="str">
        <x:v>Standalone premises — London (NW9)</x:v>
      </x:c>
      <x:c r="G3623" s="15" t="str">
        <x:v>R/O Edgware Road, London NW9</x:v>
      </x:c>
      <x:c r="H3623" s="13" t="str">
        <x:v>Current</x:v>
      </x:c>
      <x:c r="I3623" s="14" t="n">
        <x:v>200</x:v>
      </x:c>
      <x:c r="J3623" s="13" t="str">
        <x:f>IF(AND(ISNUMBER(I3623),I3623&gt;0),IF(I3623&lt;=1000,"1–1,000",IF(I3623&lt;=2500,"1,001–2,500",IF(I3623&lt;=5000,"2,501–5,000",IF(I3623&lt;=10000,"5,001–10,000","10,001–15,000")))),"1–1,000")</x:f>
        <x:v>1–1,000</x:v>
      </x:c>
      <x:c r="K3623" s="16" t="n">
        <x:v>6996</x:v>
      </x:c>
      <x:c r="L3623" s="43" t="n">
        <x:f>IF(AND(ISNUMBER(I3623),I3623&gt;0,ISNUMBER(K3623),K3623&gt;0),K3623/I3623,"n.a.")</x:f>
        <x:v>34.98</x:v>
      </x:c>
      <x:c r="M3623" s="43"/>
      <x:c r="N3623" s="13" t="str">
        <x:v>Yes</x:v>
      </x:c>
      <x:c r="O3623" s="15" t="str">
        <x:v>Not stated in reviewed card</x:v>
      </x:c>
      <x:c r="P3623" s="15" t="str">
        <x:v>Not stated in reviewed card</x:v>
      </x:c>
      <x:c r="Q3623" s="15" t="str">
        <x:v>Advertised industrial unit with workshop space, ancillary office accommodation.</x:v>
      </x:c>
      <x:c r="R3623"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23" s="15" t="str">
        <x:v>https://www.zoopla.co.uk/to-rent/commercial/details/60059263/</x:v>
      </x:c>
      <x:c r="T3623" s="15" t="str"/>
      <x:c r="U3623" s="15" t="str"/>
      <x:c r="V3623" s="15" t="str">
        <x:v>London — Standalone premises — London (NW9)</x:v>
      </x:c>
      <x:c r="W3623" s="15" t="str">
        <x:v>Individual unit ≤15,000 sq ft</x:v>
      </x:c>
      <x:c r="X3623" s="13" t="n">
        <x:f>IF(N3623="Yes",L3623,0)</x:f>
        <x:v>34.98</x:v>
      </x:c>
      <x:c r="Y3623" s="14" t="n">
        <x:v>1</x:v>
      </x:c>
      <x:c r="Z3623" s="13" t="str">
        <x:v>Industrial / workshop / storage</x:v>
      </x:c>
    </x:row>
    <x:row r="3624" ht="62" customHeight="1">
      <x:c r="A3624" s="13" t="str">
        <x:v>SE2644</x:v>
      </x:c>
      <x:c r="B3624" s="15" t="str">
        <x:v>London</x:v>
      </x:c>
      <x:c r="C3624" s="15" t="str">
        <x:v>London (SE1)</x:v>
      </x:c>
      <x:c r="D3624" s="14"/>
      <x:c r="E3624" s="13" t="str">
        <x:v>Town</x:v>
      </x:c>
      <x:c r="F3624" s="15" t="str">
        <x:v>Standalone premises — London (SE1)</x:v>
      </x:c>
      <x:c r="G3624" s="15" t="str">
        <x:v>The Bottle Factory, 12 Ossory Road, London SE1</x:v>
      </x:c>
      <x:c r="H3624" s="13" t="str">
        <x:v>Current</x:v>
      </x:c>
      <x:c r="I3624" s="14" t="n">
        <x:v>1660</x:v>
      </x:c>
      <x:c r="J3624" s="13" t="str">
        <x:f>IF(AND(ISNUMBER(I3624),I3624&gt;0),IF(I3624&lt;=1000,"1–1,000",IF(I3624&lt;=2500,"1,001–2,500",IF(I3624&lt;=5000,"2,501–5,000",IF(I3624&lt;=10000,"5,001–10,000","10,001–15,000")))),"1,001–2,500")</x:f>
        <x:v>1,001–2,500</x:v>
      </x:c>
      <x:c r="K3624" s="16" t="n">
        <x:v>37356</x:v>
      </x:c>
      <x:c r="L3624" s="43" t="n">
        <x:f>IF(AND(ISNUMBER(I3624),I3624&gt;0,ISNUMBER(K3624),K3624&gt;0),K3624/I3624,"n.a.")</x:f>
        <x:v>22.503614457831326</x:v>
      </x:c>
      <x:c r="M3624" s="43"/>
      <x:c r="N3624" s="13" t="str">
        <x:v>Yes</x:v>
      </x:c>
      <x:c r="O3624" s="15" t="str">
        <x:v>Not stated in reviewed card</x:v>
      </x:c>
      <x:c r="P3624" s="15" t="str">
        <x:v>Not stated in reviewed card</x:v>
      </x:c>
      <x:c r="Q3624" s="15" t="str">
        <x:v>Advertised industrial unit with warehouse space, secure/gated access.</x:v>
      </x:c>
      <x:c r="R362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4" s="15" t="str">
        <x:v>https://www.zoopla.co.uk/to-rent/commercial/details/62030392/</x:v>
      </x:c>
      <x:c r="T3624" s="15" t="str"/>
      <x:c r="U3624" s="15" t="str"/>
      <x:c r="V3624" s="15" t="str">
        <x:v>London — Standalone premises — London (SE1)</x:v>
      </x:c>
      <x:c r="W3624" s="15" t="str">
        <x:v>Individual unit ≤15,000 sq ft</x:v>
      </x:c>
      <x:c r="X3624" s="13" t="n">
        <x:f>IF(N3624="Yes",L3624,0)</x:f>
        <x:v>22.503614457831326</x:v>
      </x:c>
      <x:c r="Y3624" s="14" t="n">
        <x:v>1</x:v>
      </x:c>
      <x:c r="Z3624" s="13" t="str">
        <x:v>Industrial / workshop / storage</x:v>
      </x:c>
    </x:row>
    <x:row r="3625" ht="62" customHeight="1">
      <x:c r="A3625" s="13" t="str">
        <x:v>SE2645</x:v>
      </x:c>
      <x:c r="B3625" s="15" t="str">
        <x:v>London</x:v>
      </x:c>
      <x:c r="C3625" s="15" t="str">
        <x:v>London (SE1)</x:v>
      </x:c>
      <x:c r="D3625" s="14"/>
      <x:c r="E3625" s="13" t="str">
        <x:v>Town</x:v>
      </x:c>
      <x:c r="F3625" s="15" t="str">
        <x:v>Standalone premises — London (SE1)</x:v>
      </x:c>
      <x:c r="G3625" s="15" t="str">
        <x:v>Webber Street, London SE1</x:v>
      </x:c>
      <x:c r="H3625" s="13" t="str">
        <x:v>Current</x:v>
      </x:c>
      <x:c r="I3625" s="14" t="n">
        <x:v>1413</x:v>
      </x:c>
      <x:c r="J3625" s="13" t="str">
        <x:f>IF(AND(ISNUMBER(I3625),I3625&gt;0),IF(I3625&lt;=1000,"1–1,000",IF(I3625&lt;=2500,"1,001–2,500",IF(I3625&lt;=5000,"2,501–5,000",IF(I3625&lt;=10000,"5,001–10,000","10,001–15,000")))),"1,001–2,500")</x:f>
        <x:v>1,001–2,500</x:v>
      </x:c>
      <x:c r="K3625" s="16" t="n">
        <x:v>36000</x:v>
      </x:c>
      <x:c r="L3625" s="43" t="n">
        <x:f>IF(AND(ISNUMBER(I3625),I3625&gt;0,ISNUMBER(K3625),K3625&gt;0),K3625/I3625,"n.a.")</x:f>
        <x:v>25.477707006369428</x:v>
      </x:c>
      <x:c r="M3625" s="43"/>
      <x:c r="N3625" s="13" t="str">
        <x:v>Yes</x:v>
      </x:c>
      <x:c r="O3625" s="15" t="str">
        <x:v>ceiling height, 3 phase power, electric roller</x:v>
      </x:c>
      <x:c r="P3625" s="15" t="str">
        <x:v>Not stated in reviewed card</x:v>
      </x:c>
      <x:c r="Q3625" s="15" t="str">
        <x:v>Advertised industrial unit with three-phase power.</x:v>
      </x:c>
      <x:c r="R362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5" s="15" t="str">
        <x:v>https://www.zoopla.co.uk/to-rent/commercial/details/63366229/</x:v>
      </x:c>
      <x:c r="T3625" s="15" t="str"/>
      <x:c r="U3625" s="15" t="str"/>
      <x:c r="V3625" s="15" t="str">
        <x:v>London — Standalone premises — London (SE1)</x:v>
      </x:c>
      <x:c r="W3625" s="15" t="str">
        <x:v>Individual unit ≤15,000 sq ft</x:v>
      </x:c>
      <x:c r="X3625" s="13" t="n">
        <x:f>IF(N3625="Yes",L3625,0)</x:f>
        <x:v>25.477707006369428</x:v>
      </x:c>
      <x:c r="Y3625" s="14" t="n">
        <x:v>1</x:v>
      </x:c>
      <x:c r="Z3625" s="13" t="str">
        <x:v>Industrial / workshop / storage</x:v>
      </x:c>
    </x:row>
    <x:row r="3626" ht="62" customHeight="1">
      <x:c r="A3626" s="13" t="str">
        <x:v>SE2646</x:v>
      </x:c>
      <x:c r="B3626" s="15" t="str">
        <x:v>London</x:v>
      </x:c>
      <x:c r="C3626" s="15" t="str">
        <x:v>London (SE11)</x:v>
      </x:c>
      <x:c r="D3626" s="14"/>
      <x:c r="E3626" s="13" t="str">
        <x:v>Town</x:v>
      </x:c>
      <x:c r="F3626" s="15" t="str">
        <x:v>Standalone premises — London (SE11)</x:v>
      </x:c>
      <x:c r="G3626" s="15" t="str">
        <x:v>117 Randall Road, London, SE11 5JR</x:v>
      </x:c>
      <x:c r="H3626" s="13" t="str">
        <x:v>Current</x:v>
      </x:c>
      <x:c r="I3626" s="14" t="n">
        <x:v>2560</x:v>
      </x:c>
      <x:c r="J3626" s="13" t="str">
        <x:f>IF(AND(ISNUMBER(I3626),I3626&gt;0),IF(I3626&lt;=1000,"1–1,000",IF(I3626&lt;=2500,"1,001–2,500",IF(I3626&lt;=5000,"2,501–5,000",IF(I3626&lt;=10000,"5,001–10,000","10,001–15,000")))),"2,501–5,000")</x:f>
        <x:v>2,501–5,000</x:v>
      </x:c>
      <x:c r="K3626" s="16" t="n">
        <x:v>57960</x:v>
      </x:c>
      <x:c r="L3626" s="43" t="n">
        <x:f>IF(AND(ISNUMBER(I3626),I3626&gt;0,ISNUMBER(K3626),K3626&gt;0),K3626/I3626,"n.a.")</x:f>
        <x:v>22.640625</x:v>
      </x:c>
      <x:c r="M3626" s="43"/>
      <x:c r="N3626" s="13" t="str">
        <x:v>Yes</x:v>
      </x:c>
      <x:c r="O3626" s="15" t="str">
        <x:v>Not stated in reviewed card</x:v>
      </x:c>
      <x:c r="P3626" s="15" t="str">
        <x:v>Not stated in reviewed card</x:v>
      </x:c>
      <x:c r="Q3626" s="15" t="str">
        <x:v>Advertised industrial unit with refurbished specification.</x:v>
      </x:c>
      <x:c r="R362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6" s="15" t="str">
        <x:v>https://www.rightmove.co.uk/properties/700049351288928#/?channel=COM_LET</x:v>
      </x:c>
      <x:c r="T3626" s="15" t="str"/>
      <x:c r="U3626" s="15" t="str"/>
      <x:c r="V3626" s="15" t="str">
        <x:v>London — Standalone premises — London (SE11)</x:v>
      </x:c>
      <x:c r="W3626" s="15" t="str">
        <x:v>Individual unit ≤15,000 sq ft</x:v>
      </x:c>
      <x:c r="X3626" s="13" t="n">
        <x:f>IF(N3626="Yes",L3626,0)</x:f>
        <x:v>22.640625</x:v>
      </x:c>
      <x:c r="Y3626" s="14" t="n">
        <x:v>1</x:v>
      </x:c>
      <x:c r="Z3626" s="13" t="str">
        <x:v>Industrial / workshop / storage</x:v>
      </x:c>
    </x:row>
    <x:row r="3627" ht="75" customHeight="1">
      <x:c r="A3627" s="13" t="str">
        <x:v>SE2647</x:v>
      </x:c>
      <x:c r="B3627" s="15" t="str">
        <x:v>London</x:v>
      </x:c>
      <x:c r="C3627" s="15" t="str">
        <x:v>London (SE11)</x:v>
      </x:c>
      <x:c r="D3627" s="14"/>
      <x:c r="E3627" s="13" t="str">
        <x:v>Town</x:v>
      </x:c>
      <x:c r="F3627" s="15" t="str">
        <x:v>Standalone premises — London (SE11)</x:v>
      </x:c>
      <x:c r="G3627" s="15" t="str">
        <x:v>301-303 Kennington Lane, SE11 5RQ, 346 Kennington Lane, London, SE11 5HY</x:v>
      </x:c>
      <x:c r="H3627" s="13" t="str">
        <x:v>Current</x:v>
      </x:c>
      <x:c r="I3627" s="14" t="n">
        <x:v>3373</x:v>
      </x:c>
      <x:c r="J3627" s="13" t="str">
        <x:f>IF(AND(ISNUMBER(I3627),I3627&gt;0),IF(I3627&lt;=1000,"1–1,000",IF(I3627&lt;=2500,"1,001–2,500",IF(I3627&lt;=5000,"2,501–5,000",IF(I3627&lt;=10000,"5,001–10,000","10,001–15,000")))),"2,501–5,000")</x:f>
        <x:v>2,501–5,000</x:v>
      </x:c>
      <x:c r="K3627" s="16" t="n">
        <x:v>35004</x:v>
      </x:c>
      <x:c r="L3627" s="43" t="n">
        <x:f>IF(AND(ISNUMBER(I3627),I3627&gt;0,ISNUMBER(K3627),K3627&gt;0),K3627/I3627,"n.a.")</x:f>
        <x:v>10.377705306848503</x:v>
      </x:c>
      <x:c r="M3627" s="43"/>
      <x:c r="N3627" s="13" t="str">
        <x:v>Yes</x:v>
      </x:c>
      <x:c r="O3627" s="15" t="str">
        <x:v>Not stated in reviewed card</x:v>
      </x:c>
      <x:c r="P3627" s="15" t="str">
        <x:v>Not stated in reviewed card</x:v>
      </x:c>
      <x:c r="Q3627" s="15" t="str">
        <x:v>Advertised industrial unit. Card provides limited specification.</x:v>
      </x:c>
      <x:c r="R3627"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27" s="15" t="str">
        <x:v>https://www.rightmove.co.uk/properties/773393750919217#/?channel=COM_LET</x:v>
      </x:c>
      <x:c r="T3627" s="15" t="str"/>
      <x:c r="U3627" s="15" t="str"/>
      <x:c r="V3627" s="15" t="str">
        <x:v>London — Standalone premises — London (SE11)</x:v>
      </x:c>
      <x:c r="W3627" s="15" t="str">
        <x:v>Individual unit ≤15,000 sq ft</x:v>
      </x:c>
      <x:c r="X3627" s="13" t="n">
        <x:f>IF(N3627="Yes",L3627,0)</x:f>
        <x:v>10.377705306848503</x:v>
      </x:c>
      <x:c r="Y3627" s="14" t="n">
        <x:v>1</x:v>
      </x:c>
      <x:c r="Z3627" s="13" t="str">
        <x:v>Industrial / workshop / storage</x:v>
      </x:c>
    </x:row>
    <x:row r="3628" ht="88" customHeight="1">
      <x:c r="A3628" s="13" t="str">
        <x:v>SE2648</x:v>
      </x:c>
      <x:c r="B3628" s="15" t="str">
        <x:v>London</x:v>
      </x:c>
      <x:c r="C3628" s="15" t="str">
        <x:v>London (SE14)</x:v>
      </x:c>
      <x:c r="D3628" s="14"/>
      <x:c r="E3628" s="13" t="str">
        <x:v>Town</x:v>
      </x:c>
      <x:c r="F3628" s="15" t="str">
        <x:v>Standalone premises — London (SE14)</x:v>
      </x:c>
      <x:c r="G3628" s="15" t="str">
        <x:v>Unit 4 &amp; 5B Juno Way, London, SE14 5RW</x:v>
      </x:c>
      <x:c r="H3628" s="13" t="str">
        <x:v>Current</x:v>
      </x:c>
      <x:c r="I3628" s="14" t="n">
        <x:v>8351</x:v>
      </x:c>
      <x:c r="J3628" s="13" t="str">
        <x:f>IF(AND(ISNUMBER(I3628),I3628&gt;0),IF(I3628&lt;=1000,"1–1,000",IF(I3628&lt;=2500,"1,001–2,500",IF(I3628&lt;=5000,"2,501–5,000",IF(I3628&lt;=10000,"5,001–10,000","10,001–15,000")))),"5,001–10,000")</x:f>
        <x:v>5,001–10,000</x:v>
      </x:c>
      <x:c r="K3628" s="16" t="n">
        <x:v>238008</x:v>
      </x:c>
      <x:c r="L3628" s="43" t="n">
        <x:f>IF(AND(ISNUMBER(I3628),I3628&gt;0,ISNUMBER(K3628),K3628&gt;0),K3628/I3628,"n.a.")</x:f>
        <x:v>28.50053885762184</x:v>
      </x:c>
      <x:c r="M3628" s="43"/>
      <x:c r="N3628" s="13" t="str">
        <x:v>Yes</x:v>
      </x:c>
      <x:c r="O3628" s="15" t="str">
        <x:v>Not stated in reviewed card</x:v>
      </x:c>
      <x:c r="P3628" s="15" t="str">
        <x:v>full height shutter</x:v>
      </x:c>
      <x:c r="Q3628" s="15" t="str">
        <x:v>Advertised industrial unit with warehouse space, ancillary office accommodation.</x:v>
      </x:c>
      <x:c r="R362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28" s="15" t="str">
        <x:v>https://www.zoopla.co.uk/to-rent/commercial/details/68664336/</x:v>
      </x:c>
      <x:c r="T3628" s="15" t="str">
        <x:v>https://www.rightmove.co.uk/properties/174023966#/?channel=COM_LET</x:v>
      </x:c>
      <x:c r="U3628" s="15" t="str"/>
      <x:c r="V3628" s="15" t="str">
        <x:v>London — Standalone premises — London (SE14)</x:v>
      </x:c>
      <x:c r="W3628" s="15" t="str">
        <x:v>Individual unit ≤15,000 sq ft</x:v>
      </x:c>
      <x:c r="X3628" s="13" t="n">
        <x:f>IF(N3628="Yes",L3628,0)</x:f>
        <x:v>28.50053885762184</x:v>
      </x:c>
      <x:c r="Y3628" s="14" t="n">
        <x:v>1</x:v>
      </x:c>
      <x:c r="Z3628" s="13" t="str">
        <x:v>Industrial / workshop / storage</x:v>
      </x:c>
    </x:row>
    <x:row r="3629" ht="75" customHeight="1">
      <x:c r="A3629" s="13" t="str">
        <x:v>SE2649</x:v>
      </x:c>
      <x:c r="B3629" s="15" t="str">
        <x:v>London</x:v>
      </x:c>
      <x:c r="C3629" s="15" t="str">
        <x:v>London (SE14)</x:v>
      </x:c>
      <x:c r="D3629" s="14"/>
      <x:c r="E3629" s="13" t="str">
        <x:v>Town</x:v>
      </x:c>
      <x:c r="F3629" s="15" t="str">
        <x:v>Standalone premises — London (SE14)</x:v>
      </x:c>
      <x:c r="G3629" s="15" t="str">
        <x:v>Unit 5A Juno Way, London, SE14 5RW</x:v>
      </x:c>
      <x:c r="H3629" s="13" t="str">
        <x:v>Current</x:v>
      </x:c>
      <x:c r="I3629" s="14" t="n">
        <x:v>4163</x:v>
      </x:c>
      <x:c r="J3629" s="13" t="str">
        <x:f>IF(AND(ISNUMBER(I3629),I3629&gt;0),IF(I3629&lt;=1000,"1–1,000",IF(I3629&lt;=2500,"1,001–2,500",IF(I3629&lt;=5000,"2,501–5,000",IF(I3629&lt;=10000,"5,001–10,000","10,001–15,000")))),"2,501–5,000")</x:f>
        <x:v>2,501–5,000</x:v>
      </x:c>
      <x:c r="K3629" s="16" t="n">
        <x:v>110316</x:v>
      </x:c>
      <x:c r="L3629" s="43" t="n">
        <x:f>IF(AND(ISNUMBER(I3629),I3629&gt;0,ISNUMBER(K3629),K3629&gt;0),K3629/I3629,"n.a.")</x:f>
        <x:v>26.499159260148932</x:v>
      </x:c>
      <x:c r="M3629" s="43"/>
      <x:c r="N3629" s="13" t="str">
        <x:v>Yes</x:v>
      </x:c>
      <x:c r="O3629" s="15" t="str">
        <x:v>Not stated in reviewed card</x:v>
      </x:c>
      <x:c r="P3629" s="15" t="str">
        <x:v>full height shutter</x:v>
      </x:c>
      <x:c r="Q3629" s="15" t="str">
        <x:v>Advertised industrial unit with warehouse space, ancillary office accommodation.</x:v>
      </x:c>
      <x:c r="R362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29" s="15" t="str">
        <x:v>https://www.zoopla.co.uk/to-rent/commercial/details/71521992/</x:v>
      </x:c>
      <x:c r="T3629" s="15" t="str">
        <x:v>https://www.rightmove.co.uk/properties/172878695#/?channel=COM_LET</x:v>
      </x:c>
      <x:c r="U3629" s="15" t="str"/>
      <x:c r="V3629" s="15" t="str">
        <x:v>London — Standalone premises — London (SE14)</x:v>
      </x:c>
      <x:c r="W3629" s="15" t="str">
        <x:v>Individual unit ≤15,000 sq ft</x:v>
      </x:c>
      <x:c r="X3629" s="13" t="n">
        <x:f>IF(N3629="Yes",L3629,0)</x:f>
        <x:v>26.499159260148932</x:v>
      </x:c>
      <x:c r="Y3629" s="14" t="n">
        <x:v>1</x:v>
      </x:c>
      <x:c r="Z3629" s="13" t="str">
        <x:v>Industrial / workshop / storage</x:v>
      </x:c>
    </x:row>
    <x:row r="3630" ht="62" customHeight="1">
      <x:c r="A3630" s="13" t="str">
        <x:v>SE2650</x:v>
      </x:c>
      <x:c r="B3630" s="15" t="str">
        <x:v>London</x:v>
      </x:c>
      <x:c r="C3630" s="15" t="str">
        <x:v>London (SE15)</x:v>
      </x:c>
      <x:c r="D3630" s="14"/>
      <x:c r="E3630" s="13" t="str">
        <x:v>Town</x:v>
      </x:c>
      <x:c r="F3630" s="15" t="str">
        <x:v>Standalone premises — London (SE15)</x:v>
      </x:c>
      <x:c r="G3630" s="15" t="str">
        <x:v>93, Haymerle Road, London SE15</x:v>
      </x:c>
      <x:c r="H3630" s="13" t="str">
        <x:v>Current</x:v>
      </x:c>
      <x:c r="I3630" s="14" t="n">
        <x:v>1209</x:v>
      </x:c>
      <x:c r="J3630" s="13" t="str">
        <x:f>IF(AND(ISNUMBER(I3630),I3630&gt;0),IF(I3630&lt;=1000,"1–1,000",IF(I3630&lt;=2500,"1,001–2,500",IF(I3630&lt;=5000,"2,501–5,000",IF(I3630&lt;=10000,"5,001–10,000","10,001–15,000")))),"1,001–2,500")</x:f>
        <x:v>1,001–2,500</x:v>
      </x:c>
      <x:c r="K3630" s="16" t="n">
        <x:v>35004</x:v>
      </x:c>
      <x:c r="L3630" s="43" t="n">
        <x:f>IF(AND(ISNUMBER(I3630),I3630&gt;0,ISNUMBER(K3630),K3630&gt;0),K3630/I3630,"n.a.")</x:f>
        <x:v>28.952853598014887</x:v>
      </x:c>
      <x:c r="M3630" s="43"/>
      <x:c r="N3630" s="13" t="str">
        <x:v>Yes</x:v>
      </x:c>
      <x:c r="O3630" s="15" t="str">
        <x:v>Not stated in reviewed card</x:v>
      </x:c>
      <x:c r="P3630" s="15" t="str">
        <x:v>Not stated in reviewed card</x:v>
      </x:c>
      <x:c r="Q3630" s="15" t="str">
        <x:v>Advertised industrial unit. Card provides limited specification.</x:v>
      </x:c>
      <x:c r="R363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0" s="15" t="str">
        <x:v>https://www.zoopla.co.uk/to-rent/commercial/details/64228013/</x:v>
      </x:c>
      <x:c r="T3630" s="15" t="str"/>
      <x:c r="U3630" s="15" t="str"/>
      <x:c r="V3630" s="15" t="str">
        <x:v>London — Standalone premises — London (SE15)</x:v>
      </x:c>
      <x:c r="W3630" s="15" t="str">
        <x:v>Individual unit ≤15,000 sq ft</x:v>
      </x:c>
      <x:c r="X3630" s="13" t="n">
        <x:f>IF(N3630="Yes",L3630,0)</x:f>
        <x:v>28.952853598014887</x:v>
      </x:c>
      <x:c r="Y3630" s="14" t="n">
        <x:v>1</x:v>
      </x:c>
      <x:c r="Z3630" s="13" t="str">
        <x:v>Industrial / workshop / storage</x:v>
      </x:c>
    </x:row>
    <x:row r="3631" ht="62" customHeight="1">
      <x:c r="A3631" s="13" t="str">
        <x:v>SE2651</x:v>
      </x:c>
      <x:c r="B3631" s="15" t="str">
        <x:v>London</x:v>
      </x:c>
      <x:c r="C3631" s="15" t="str">
        <x:v>London (SE15)</x:v>
      </x:c>
      <x:c r="D3631" s="14"/>
      <x:c r="E3631" s="13" t="str">
        <x:v>Town</x:v>
      </x:c>
      <x:c r="F3631" s="15" t="str">
        <x:v>Standalone premises — London (SE15)</x:v>
      </x:c>
      <x:c r="G3631" s="15" t="str">
        <x:v>Unit 1, 95 Haymerle Road, London, SE15 6SQ</x:v>
      </x:c>
      <x:c r="H3631" s="13" t="str">
        <x:v>Current</x:v>
      </x:c>
      <x:c r="I3631" s="14" t="n">
        <x:v>3154</x:v>
      </x:c>
      <x:c r="J3631" s="13" t="str">
        <x:f>IF(AND(ISNUMBER(I3631),I3631&gt;0),IF(I3631&lt;=1000,"1–1,000",IF(I3631&lt;=2500,"1,001–2,500",IF(I3631&lt;=5000,"2,501–5,000",IF(I3631&lt;=10000,"5,001–10,000","10,001–15,000")))),"2,501–5,000")</x:f>
        <x:v>2,501–5,000</x:v>
      </x:c>
      <x:c r="K3631" s="16" t="n">
        <x:v>57000</x:v>
      </x:c>
      <x:c r="L3631" s="43" t="n">
        <x:f>IF(AND(ISNUMBER(I3631),I3631&gt;0,ISNUMBER(K3631),K3631&gt;0),K3631/I3631,"n.a.")</x:f>
        <x:v>18.072289156626507</x:v>
      </x:c>
      <x:c r="M3631" s="43"/>
      <x:c r="N3631" s="13" t="str">
        <x:v>Yes</x:v>
      </x:c>
      <x:c r="O3631" s="15" t="str">
        <x:v>Not stated in reviewed card</x:v>
      </x:c>
      <x:c r="P3631" s="15" t="str">
        <x:v>Roller shutter; roller shutters</x:v>
      </x:c>
      <x:c r="Q3631" s="15" t="str">
        <x:v>Advertised industrial unit with ancillary office accommodation, yard/loading area, secure/gated access.</x:v>
      </x:c>
      <x:c r="R363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1" s="15" t="str">
        <x:v>https://www.rightmove.co.uk/properties/781226986807088#/?channel=COM_LET</x:v>
      </x:c>
      <x:c r="T3631" s="15" t="str"/>
      <x:c r="U3631" s="15" t="str"/>
      <x:c r="V3631" s="15" t="str">
        <x:v>London — Standalone premises — London (SE15)</x:v>
      </x:c>
      <x:c r="W3631" s="15" t="str">
        <x:v>Individual unit ≤15,000 sq ft</x:v>
      </x:c>
      <x:c r="X3631" s="13" t="n">
        <x:f>IF(N3631="Yes",L3631,0)</x:f>
        <x:v>18.072289156626507</x:v>
      </x:c>
      <x:c r="Y3631" s="14" t="n">
        <x:v>1</x:v>
      </x:c>
      <x:c r="Z3631" s="13" t="str">
        <x:v>Industrial / workshop / storage</x:v>
      </x:c>
    </x:row>
    <x:row r="3632" ht="62" customHeight="1">
      <x:c r="A3632" s="13" t="str">
        <x:v>SE2652</x:v>
      </x:c>
      <x:c r="B3632" s="15" t="str">
        <x:v>London</x:v>
      </x:c>
      <x:c r="C3632" s="15" t="str">
        <x:v>London (SE15)</x:v>
      </x:c>
      <x:c r="D3632" s="14"/>
      <x:c r="E3632" s="13" t="str">
        <x:v>Town</x:v>
      </x:c>
      <x:c r="F3632" s="15" t="str">
        <x:v>Standalone premises — London (SE15)</x:v>
      </x:c>
      <x:c r="G3632" s="15" t="str">
        <x:v>Unit 2, 95 Haymerle Road, London, SE15 6SQ</x:v>
      </x:c>
      <x:c r="H3632" s="13" t="str">
        <x:v>Current</x:v>
      </x:c>
      <x:c r="I3632" s="14" t="n">
        <x:v>2976</x:v>
      </x:c>
      <x:c r="J3632" s="13" t="str">
        <x:f>IF(AND(ISNUMBER(I3632),I3632&gt;0),IF(I3632&lt;=1000,"1–1,000",IF(I3632&lt;=2500,"1,001–2,500",IF(I3632&lt;=5000,"2,501–5,000",IF(I3632&lt;=10000,"5,001–10,000","10,001–15,000")))),"2,501–5,000")</x:f>
        <x:v>2,501–5,000</x:v>
      </x:c>
      <x:c r="K3632" s="16" t="n">
        <x:v>54000</x:v>
      </x:c>
      <x:c r="L3632" s="43" t="n">
        <x:f>IF(AND(ISNUMBER(I3632),I3632&gt;0,ISNUMBER(K3632),K3632&gt;0),K3632/I3632,"n.a.")</x:f>
        <x:v>18.14516129032258</x:v>
      </x:c>
      <x:c r="M3632" s="43"/>
      <x:c r="N3632" s="13" t="str">
        <x:v>Yes</x:v>
      </x:c>
      <x:c r="O3632" s="15" t="str">
        <x:v>Not stated in reviewed card</x:v>
      </x:c>
      <x:c r="P3632" s="15" t="str">
        <x:v>Roller shutter; roller shutters</x:v>
      </x:c>
      <x:c r="Q3632" s="15" t="str">
        <x:v>Advertised industrial unit with ancillary office accommodation, yard/loading area, secure/gated access.</x:v>
      </x:c>
      <x:c r="R363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2" s="15" t="str">
        <x:v>https://www.rightmove.co.uk/properties/781226944862449#/?channel=COM_LET</x:v>
      </x:c>
      <x:c r="T3632" s="15" t="str"/>
      <x:c r="U3632" s="15" t="str"/>
      <x:c r="V3632" s="15" t="str">
        <x:v>London — Standalone premises — London (SE15)</x:v>
      </x:c>
      <x:c r="W3632" s="15" t="str">
        <x:v>Individual unit ≤15,000 sq ft</x:v>
      </x:c>
      <x:c r="X3632" s="13" t="n">
        <x:f>IF(N3632="Yes",L3632,0)</x:f>
        <x:v>18.14516129032258</x:v>
      </x:c>
      <x:c r="Y3632" s="14" t="n">
        <x:v>1</x:v>
      </x:c>
      <x:c r="Z3632" s="13" t="str">
        <x:v>Industrial / workshop / storage</x:v>
      </x:c>
    </x:row>
    <x:row r="3633" ht="62" customHeight="1">
      <x:c r="A3633" s="13" t="str">
        <x:v>SE2653</x:v>
      </x:c>
      <x:c r="B3633" s="15" t="str">
        <x:v>London</x:v>
      </x:c>
      <x:c r="C3633" s="15" t="str">
        <x:v>London (SE16)</x:v>
      </x:c>
      <x:c r="D3633" s="14"/>
      <x:c r="E3633" s="13" t="str">
        <x:v>Town</x:v>
      </x:c>
      <x:c r="F3633" s="15" t="str">
        <x:v>Standalone premises — London (SE16)</x:v>
      </x:c>
      <x:c r="G3633" s="15" t="str">
        <x:v>Arches 77-78, Enid Street, London, SE16 3RA</x:v>
      </x:c>
      <x:c r="H3633" s="13" t="str">
        <x:v>Current</x:v>
      </x:c>
      <x:c r="I3633" s="14" t="n">
        <x:v>7588</x:v>
      </x:c>
      <x:c r="J3633" s="13" t="str">
        <x:f>IF(AND(ISNUMBER(I3633),I3633&gt;0),IF(I3633&lt;=1000,"1–1,000",IF(I3633&lt;=2500,"1,001–2,500",IF(I3633&lt;=5000,"2,501–5,000",IF(I3633&lt;=10000,"5,001–10,000","10,001–15,000")))),"5,001–10,000")</x:f>
        <x:v>5,001–10,000</x:v>
      </x:c>
      <x:c r="K3633" s="16"/>
      <x:c r="L3633" s="43" t="str">
        <x:f>IF(AND(ISNUMBER(I3633),I3633&gt;0,ISNUMBER(K3633),K3633&gt;0),K3633/I3633,"n.a.")</x:f>
        <x:v>n.a.</x:v>
      </x:c>
      <x:c r="M3633" s="43"/>
      <x:c r="N3633" s="13" t="str">
        <x:v>No</x:v>
      </x:c>
      <x:c r="O3633" s="15" t="str">
        <x:v>Not stated in reviewed card</x:v>
      </x:c>
      <x:c r="P3633" s="15" t="str">
        <x:v>Not stated in reviewed card</x:v>
      </x:c>
      <x:c r="Q3633" s="15" t="str">
        <x:v>Advertised commercial storage/workshop premises with three-phase power, refurbished specification.</x:v>
      </x:c>
      <x:c r="R3633"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33" s="15" t="str">
        <x:v>https://www.rightmove.co.uk/properties/773392570086160#/?channel=COM_LET</x:v>
      </x:c>
      <x:c r="T3633" s="15" t="str"/>
      <x:c r="U3633" s="15" t="str"/>
      <x:c r="V3633" s="15" t="str">
        <x:v>London — Standalone premises — London (SE16)</x:v>
      </x:c>
      <x:c r="W3633" s="15" t="str">
        <x:v>Individual unit ≤15,000 sq ft</x:v>
      </x:c>
      <x:c r="X3633" s="13" t="n">
        <x:f>IF(N3633="Yes",L3633,0)</x:f>
        <x:v>0</x:v>
      </x:c>
      <x:c r="Y3633" s="14" t="n">
        <x:v>1</x:v>
      </x:c>
      <x:c r="Z3633" s="13" t="str">
        <x:v>Industrial / workshop / storage</x:v>
      </x:c>
    </x:row>
    <x:row r="3634" ht="75" customHeight="1">
      <x:c r="A3634" s="13" t="str">
        <x:v>SE2654</x:v>
      </x:c>
      <x:c r="B3634" s="15" t="str">
        <x:v>London</x:v>
      </x:c>
      <x:c r="C3634" s="15" t="str">
        <x:v>London (SE16)</x:v>
      </x:c>
      <x:c r="D3634" s="14"/>
      <x:c r="E3634" s="13" t="str">
        <x:v>Town</x:v>
      </x:c>
      <x:c r="F3634" s="15" t="str">
        <x:v>Standalone premises — London (SE16)</x:v>
      </x:c>
      <x:c r="G3634" s="15" t="str">
        <x:v>Enid Street, London SE16</x:v>
      </x:c>
      <x:c r="H3634" s="13" t="str">
        <x:v>Current</x:v>
      </x:c>
      <x:c r="I3634" s="14" t="n">
        <x:v>3800</x:v>
      </x:c>
      <x:c r="J3634" s="13" t="str">
        <x:f>IF(AND(ISNUMBER(I3634),I3634&gt;0),IF(I3634&lt;=1000,"1–1,000",IF(I3634&lt;=2500,"1,001–2,500",IF(I3634&lt;=5000,"2,501–5,000",IF(I3634&lt;=10000,"5,001–10,000","10,001–15,000")))),"2,501–5,000")</x:f>
        <x:v>2,501–5,000</x:v>
      </x:c>
      <x:c r="K3634" s="16" t="n">
        <x:v>80040</x:v>
      </x:c>
      <x:c r="L3634" s="43" t="n">
        <x:f>IF(AND(ISNUMBER(I3634),I3634&gt;0,ISNUMBER(K3634),K3634&gt;0),K3634/I3634,"n.a.")</x:f>
        <x:v>21.063157894736843</x:v>
      </x:c>
      <x:c r="M3634" s="43"/>
      <x:c r="N3634" s="13" t="str">
        <x:v>Yes</x:v>
      </x:c>
      <x:c r="O3634" s="15" t="str">
        <x:v>Not stated in reviewed card</x:v>
      </x:c>
      <x:c r="P3634" s="15" t="str">
        <x:v>Not stated in reviewed card</x:v>
      </x:c>
      <x:c r="Q3634" s="15" t="str">
        <x:v>Advertised industrial unit with refurbished specification, railway-arch premises.</x:v>
      </x:c>
      <x:c r="R363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4" s="15" t="str">
        <x:v>https://www.zoopla.co.uk/to-rent/commercial/details/71340071/</x:v>
      </x:c>
      <x:c r="T3634" s="15" t="str">
        <x:v>https://www.zoopla.co.uk/to-rent/commercial/details/54668592/</x:v>
      </x:c>
      <x:c r="U3634" s="15" t="str"/>
      <x:c r="V3634" s="15" t="str">
        <x:v>London — Standalone premises — London (SE16)</x:v>
      </x:c>
      <x:c r="W3634" s="15" t="str">
        <x:v>Individual unit ≤15,000 sq ft</x:v>
      </x:c>
      <x:c r="X3634" s="13" t="n">
        <x:f>IF(N3634="Yes",L3634,0)</x:f>
        <x:v>21.063157894736843</x:v>
      </x:c>
      <x:c r="Y3634" s="14" t="n">
        <x:v>1</x:v>
      </x:c>
      <x:c r="Z3634" s="13" t="str">
        <x:v>Industrial / workshop / storage</x:v>
      </x:c>
    </x:row>
    <x:row r="3635" ht="62" customHeight="1">
      <x:c r="A3635" s="13" t="str">
        <x:v>SE2655</x:v>
      </x:c>
      <x:c r="B3635" s="15" t="str">
        <x:v>London</x:v>
      </x:c>
      <x:c r="C3635" s="15" t="str">
        <x:v>London (SE16)</x:v>
      </x:c>
      <x:c r="D3635" s="14"/>
      <x:c r="E3635" s="13" t="str">
        <x:v>Town</x:v>
      </x:c>
      <x:c r="F3635" s="15" t="str">
        <x:v>Standalone premises — London (SE16)</x:v>
      </x:c>
      <x:c r="G3635" s="15" t="str">
        <x:v>Raymouth Road Arches, Raymouth Road, London, SE16 2BD</x:v>
      </x:c>
      <x:c r="H3635" s="13" t="str">
        <x:v>Current</x:v>
      </x:c>
      <x:c r="I3635" s="14" t="n">
        <x:v>3850</x:v>
      </x:c>
      <x:c r="J3635" s="13" t="str">
        <x:f>IF(AND(ISNUMBER(I3635),I3635&gt;0),IF(I3635&lt;=1000,"1–1,000",IF(I3635&lt;=2500,"1,001–2,500",IF(I3635&lt;=5000,"2,501–5,000",IF(I3635&lt;=10000,"5,001–10,000","10,001–15,000")))),"2,501–5,000")</x:f>
        <x:v>2,501–5,000</x:v>
      </x:c>
      <x:c r="K3635" s="16" t="n">
        <x:v>86628</x:v>
      </x:c>
      <x:c r="L3635" s="43" t="n">
        <x:f>IF(AND(ISNUMBER(I3635),I3635&gt;0,ISNUMBER(K3635),K3635&gt;0),K3635/I3635,"n.a.")</x:f>
        <x:v>22.500779220779222</x:v>
      </x:c>
      <x:c r="M3635" s="43"/>
      <x:c r="N3635" s="13" t="str">
        <x:v>Yes</x:v>
      </x:c>
      <x:c r="O3635" s="15" t="str">
        <x:v>Not stated in reviewed card</x:v>
      </x:c>
      <x:c r="P3635" s="15" t="str">
        <x:v>Not stated in reviewed card</x:v>
      </x:c>
      <x:c r="Q3635" s="15" t="str">
        <x:v>Advertised industrial unit with yard/loading area, parking, secure/gated access, refurbished specification.</x:v>
      </x:c>
      <x:c r="R363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5" s="15" t="str">
        <x:v>https://www.rightmove.co.uk/properties/139860644#/?channel=COM_LET</x:v>
      </x:c>
      <x:c r="T3635" s="15" t="str"/>
      <x:c r="U3635" s="15" t="str"/>
      <x:c r="V3635" s="15" t="str">
        <x:v>London — Standalone premises — London (SE16)</x:v>
      </x:c>
      <x:c r="W3635" s="15" t="str">
        <x:v>Individual unit ≤15,000 sq ft</x:v>
      </x:c>
      <x:c r="X3635" s="13" t="n">
        <x:f>IF(N3635="Yes",L3635,0)</x:f>
        <x:v>22.500779220779222</x:v>
      </x:c>
      <x:c r="Y3635" s="14" t="n">
        <x:v>1</x:v>
      </x:c>
      <x:c r="Z3635" s="13" t="str">
        <x:v>Industrial / workshop / storage</x:v>
      </x:c>
    </x:row>
    <x:row r="3636" ht="75" customHeight="1">
      <x:c r="A3636" s="13" t="str">
        <x:v>SE2656</x:v>
      </x:c>
      <x:c r="B3636" s="15" t="str">
        <x:v>London</x:v>
      </x:c>
      <x:c r="C3636" s="15" t="str">
        <x:v>London (SE16)</x:v>
      </x:c>
      <x:c r="D3636" s="14"/>
      <x:c r="E3636" s="13" t="str">
        <x:v>Town</x:v>
      </x:c>
      <x:c r="F3636" s="15" t="str">
        <x:v>Standalone premises — London (SE16)</x:v>
      </x:c>
      <x:c r="G3636" s="15" t="str">
        <x:v>Unit 1, 2 Varcoe Road, London, SE16 3DG</x:v>
      </x:c>
      <x:c r="H3636" s="13" t="str">
        <x:v>Current</x:v>
      </x:c>
      <x:c r="I3636" s="14" t="n">
        <x:v>2363</x:v>
      </x:c>
      <x:c r="J3636" s="13" t="str">
        <x:f>IF(AND(ISNUMBER(I3636),I3636&gt;0),IF(I3636&lt;=1000,"1–1,000",IF(I3636&lt;=2500,"1,001–2,500",IF(I3636&lt;=5000,"2,501–5,000",IF(I3636&lt;=10000,"5,001–10,000","10,001–15,000")))),"1,001–2,500")</x:f>
        <x:v>1,001–2,500</x:v>
      </x:c>
      <x:c r="K3636" s="16" t="n">
        <x:v>35496</x:v>
      </x:c>
      <x:c r="L3636" s="43" t="n">
        <x:f>IF(AND(ISNUMBER(I3636),I3636&gt;0,ISNUMBER(K3636),K3636&gt;0),K3636/I3636,"n.a.")</x:f>
        <x:v>15.02158273381295</x:v>
      </x:c>
      <x:c r="M3636" s="43"/>
      <x:c r="N3636" s="13" t="str">
        <x:v>Yes</x:v>
      </x:c>
      <x:c r="O3636" s="15" t="str">
        <x:v>ceiling height of the unit is 3</x:v>
      </x:c>
      <x:c r="P3636" s="15" t="str">
        <x:v>full height windows installed with double doors</x:v>
      </x:c>
      <x:c r="Q3636" s="15" t="str">
        <x:v>Advertised industrial unit. Card provides limited specification.</x:v>
      </x:c>
      <x:c r="R363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6" s="15" t="str">
        <x:v>https://www.zoopla.co.uk/to-rent/commercial/details/69936485/</x:v>
      </x:c>
      <x:c r="T3636" s="15" t="str">
        <x:v>https://www.rightmove.co.uk/properties/760580158323489#/?channel=COM_LET</x:v>
      </x:c>
      <x:c r="U3636" s="15" t="str"/>
      <x:c r="V3636" s="15" t="str">
        <x:v>London — Standalone premises — London (SE16)</x:v>
      </x:c>
      <x:c r="W3636" s="15" t="str">
        <x:v>Individual unit ≤15,000 sq ft</x:v>
      </x:c>
      <x:c r="X3636" s="13" t="n">
        <x:f>IF(N3636="Yes",L3636,0)</x:f>
        <x:v>15.02158273381295</x:v>
      </x:c>
      <x:c r="Y3636" s="14" t="n">
        <x:v>1</x:v>
      </x:c>
      <x:c r="Z3636" s="13" t="str">
        <x:v>Industrial / workshop / storage</x:v>
      </x:c>
    </x:row>
    <x:row r="3637" ht="62" customHeight="1">
      <x:c r="A3637" s="13" t="str">
        <x:v>SE2657</x:v>
      </x:c>
      <x:c r="B3637" s="15" t="str">
        <x:v>London</x:v>
      </x:c>
      <x:c r="C3637" s="15" t="str">
        <x:v>London (SE16)</x:v>
      </x:c>
      <x:c r="D3637" s="14"/>
      <x:c r="E3637" s="13" t="str">
        <x:v>Town</x:v>
      </x:c>
      <x:c r="F3637" s="15" t="str">
        <x:v>Standalone premises — London (SE16)</x:v>
      </x:c>
      <x:c r="G3637" s="15" t="str">
        <x:v>Unit 2, 2 Varcoe Road, London, SE16 3DG</x:v>
      </x:c>
      <x:c r="H3637" s="13" t="str">
        <x:v>Current</x:v>
      </x:c>
      <x:c r="I3637" s="14" t="n">
        <x:v>350</x:v>
      </x:c>
      <x:c r="J3637" s="13" t="str">
        <x:f>IF(AND(ISNUMBER(I3637),I3637&gt;0),IF(I3637&lt;=1000,"1–1,000",IF(I3637&lt;=2500,"1,001–2,500",IF(I3637&lt;=5000,"2,501–5,000",IF(I3637&lt;=10000,"5,001–10,000","10,001–15,000")))),"1–1,000")</x:f>
        <x:v>1–1,000</x:v>
      </x:c>
      <x:c r="K3637" s="16"/>
      <x:c r="L3637" s="43" t="str">
        <x:f>IF(AND(ISNUMBER(I3637),I3637&gt;0,ISNUMBER(K3637),K3637&gt;0),K3637/I3637,"n.a.")</x:f>
        <x:v>n.a.</x:v>
      </x:c>
      <x:c r="M3637" s="43"/>
      <x:c r="N3637" s="13" t="str">
        <x:v>No</x:v>
      </x:c>
      <x:c r="O3637" s="15" t="str">
        <x:v>ceiling height of the unit is 3</x:v>
      </x:c>
      <x:c r="P3637" s="15" t="str">
        <x:v>full height windows installed with double doors</x:v>
      </x:c>
      <x:c r="Q3637" s="15" t="str">
        <x:v>Advertised industrial unit. Card provides limited specification.</x:v>
      </x:c>
      <x:c r="R363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37" s="15" t="str">
        <x:v>https://www.zoopla.co.uk/to-rent/commercial/details/69936511/</x:v>
      </x:c>
      <x:c r="T3637" s="15" t="str">
        <x:v>https://www.rightmove.co.uk/properties/760580173167825#/?channel=COM_LET</x:v>
      </x:c>
      <x:c r="U3637" s="15" t="str"/>
      <x:c r="V3637" s="15" t="str">
        <x:v>London — Standalone premises — London (SE16)</x:v>
      </x:c>
      <x:c r="W3637" s="15" t="str">
        <x:v>Individual unit ≤15,000 sq ft</x:v>
      </x:c>
      <x:c r="X3637" s="13" t="n">
        <x:f>IF(N3637="Yes",L3637,0)</x:f>
        <x:v>0</x:v>
      </x:c>
      <x:c r="Y3637" s="14" t="n">
        <x:v>1</x:v>
      </x:c>
      <x:c r="Z3637" s="13" t="str">
        <x:v>Industrial / workshop / storage</x:v>
      </x:c>
    </x:row>
    <x:row r="3638" ht="75" customHeight="1">
      <x:c r="A3638" s="13" t="str">
        <x:v>SE2658</x:v>
      </x:c>
      <x:c r="B3638" s="15" t="str">
        <x:v>London</x:v>
      </x:c>
      <x:c r="C3638" s="15" t="str">
        <x:v>London (SE18)</x:v>
      </x:c>
      <x:c r="D3638" s="14"/>
      <x:c r="E3638" s="13" t="str">
        <x:v>Town</x:v>
      </x:c>
      <x:c r="F3638" s="15" t="str">
        <x:v>Standalone premises — London (SE18)</x:v>
      </x:c>
      <x:c r="G3638" s="15" t="str">
        <x:v>35 The I O Centre, Armstrong Road, London, Greater London, SE18 6RS</x:v>
      </x:c>
      <x:c r="H3638" s="13" t="str">
        <x:v>Current</x:v>
      </x:c>
      <x:c r="I3638" s="14" t="n">
        <x:v>4803</x:v>
      </x:c>
      <x:c r="J3638" s="13" t="str">
        <x:f>IF(AND(ISNUMBER(I3638),I3638&gt;0),IF(I3638&lt;=1000,"1–1,000",IF(I3638&lt;=2500,"1,001–2,500",IF(I3638&lt;=5000,"2,501–5,000",IF(I3638&lt;=10000,"5,001–10,000","10,001–15,000")))),"2,501–5,000")</x:f>
        <x:v>2,501–5,000</x:v>
      </x:c>
      <x:c r="K3638" s="16" t="n">
        <x:v>51000</x:v>
      </x:c>
      <x:c r="L3638" s="43" t="n">
        <x:f>IF(AND(ISNUMBER(I3638),I3638&gt;0,ISNUMBER(K3638),K3638&gt;0),K3638/I3638,"n.a.")</x:f>
        <x:v>10.618363522798251</x:v>
      </x:c>
      <x:c r="M3638" s="43"/>
      <x:c r="N3638" s="13" t="str">
        <x:v>Yes</x:v>
      </x:c>
      <x:c r="O3638" s="15" t="str">
        <x:v>eaves * Reinforced concrete power floated scr; 7m eaves * Reinforced concrete po</x:v>
      </x:c>
      <x:c r="P3638" s="15" t="str">
        <x:v>3 phase (100 amp) power supply * Insulated sectional loading door</x:v>
      </x:c>
      <x:c r="Q3638" s="15" t="str">
        <x:v>Advertised industrial unit with ancillary office accommodation, yard/loading area, three-phase power.</x:v>
      </x:c>
      <x:c r="R363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8" s="15" t="str">
        <x:v>https://www.zoopla.co.uk/to-rent/commercial/details/65036240/</x:v>
      </x:c>
      <x:c r="T3638" s="15" t="str">
        <x:v>https://www.rightmove.co.uk/properties/760937756428352#/?channel=COM_LET</x:v>
      </x:c>
      <x:c r="U3638" s="15" t="str"/>
      <x:c r="V3638" s="15" t="str">
        <x:v>London — Standalone premises — London (SE18)</x:v>
      </x:c>
      <x:c r="W3638" s="15" t="str">
        <x:v>Individual unit ≤15,000 sq ft</x:v>
      </x:c>
      <x:c r="X3638" s="13" t="n">
        <x:f>IF(N3638="Yes",L3638,0)</x:f>
        <x:v>10.618363522798251</x:v>
      </x:c>
      <x:c r="Y3638" s="14" t="n">
        <x:v>1</x:v>
      </x:c>
      <x:c r="Z3638" s="13" t="str">
        <x:v>Industrial / workshop / storage</x:v>
      </x:c>
    </x:row>
    <x:row r="3639" ht="62" customHeight="1">
      <x:c r="A3639" s="13" t="str">
        <x:v>SE2659</x:v>
      </x:c>
      <x:c r="B3639" s="15" t="str">
        <x:v>London</x:v>
      </x:c>
      <x:c r="C3639" s="15" t="str">
        <x:v>London (SE24)</x:v>
      </x:c>
      <x:c r="D3639" s="14"/>
      <x:c r="E3639" s="13" t="str">
        <x:v>Town</x:v>
      </x:c>
      <x:c r="F3639" s="15" t="str">
        <x:v>Standalone premises — London (SE24)</x:v>
      </x:c>
      <x:c r="G3639" s="15" t="str">
        <x:v>Herne Hill Road, London SE24</x:v>
      </x:c>
      <x:c r="H3639" s="13" t="str">
        <x:v>Current</x:v>
      </x:c>
      <x:c r="I3639" s="14" t="n">
        <x:v>1091</x:v>
      </x:c>
      <x:c r="J3639" s="13" t="str">
        <x:f>IF(AND(ISNUMBER(I3639),I3639&gt;0),IF(I3639&lt;=1000,"1–1,000",IF(I3639&lt;=2500,"1,001–2,500",IF(I3639&lt;=5000,"2,501–5,000",IF(I3639&lt;=10000,"5,001–10,000","10,001–15,000")))),"1,001–2,500")</x:f>
        <x:v>1,001–2,500</x:v>
      </x:c>
      <x:c r="K3639" s="16" t="n">
        <x:v>21816</x:v>
      </x:c>
      <x:c r="L3639" s="43" t="n">
        <x:f>IF(AND(ISNUMBER(I3639),I3639&gt;0,ISNUMBER(K3639),K3639&gt;0),K3639/I3639,"n.a.")</x:f>
        <x:v>19.99633363886343</x:v>
      </x:c>
      <x:c r="M3639" s="43"/>
      <x:c r="N3639" s="13" t="str">
        <x:v>Yes</x:v>
      </x:c>
      <x:c r="O3639" s="15" t="str">
        <x:v>Not stated in reviewed card</x:v>
      </x:c>
      <x:c r="P3639" s="15" t="str">
        <x:v>Not stated in reviewed card</x:v>
      </x:c>
      <x:c r="Q3639" s="15" t="str">
        <x:v>Advertised industrial unit. Card provides limited specification.</x:v>
      </x:c>
      <x:c r="R363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39" s="15" t="str">
        <x:v>https://www.zoopla.co.uk/to-rent/commercial/details/70680983/</x:v>
      </x:c>
      <x:c r="T3639" s="15" t="str"/>
      <x:c r="U3639" s="15" t="str"/>
      <x:c r="V3639" s="15" t="str">
        <x:v>London — Standalone premises — London (SE24)</x:v>
      </x:c>
      <x:c r="W3639" s="15" t="str">
        <x:v>Individual unit ≤15,000 sq ft</x:v>
      </x:c>
      <x:c r="X3639" s="13" t="n">
        <x:f>IF(N3639="Yes",L3639,0)</x:f>
        <x:v>19.99633363886343</x:v>
      </x:c>
      <x:c r="Y3639" s="14" t="n">
        <x:v>1</x:v>
      </x:c>
      <x:c r="Z3639" s="13" t="str">
        <x:v>Industrial / workshop / storage</x:v>
      </x:c>
    </x:row>
    <x:row r="3640" ht="62" customHeight="1">
      <x:c r="A3640" s="13" t="str">
        <x:v>SE2660</x:v>
      </x:c>
      <x:c r="B3640" s="15" t="str">
        <x:v>London</x:v>
      </x:c>
      <x:c r="C3640" s="15" t="str">
        <x:v>London (SE24)</x:v>
      </x:c>
      <x:c r="D3640" s="14"/>
      <x:c r="E3640" s="13" t="str">
        <x:v>Town</x:v>
      </x:c>
      <x:c r="F3640" s="15" t="str">
        <x:v>Standalone premises — London (SE24)</x:v>
      </x:c>
      <x:c r="G3640" s="15" t="str">
        <x:v>Herne Hill Road, London SE24</x:v>
      </x:c>
      <x:c r="H3640" s="13" t="str">
        <x:v>Current</x:v>
      </x:c>
      <x:c r="I3640" s="14" t="n">
        <x:v>1054</x:v>
      </x:c>
      <x:c r="J3640" s="13" t="str">
        <x:f>IF(AND(ISNUMBER(I3640),I3640&gt;0),IF(I3640&lt;=1000,"1–1,000",IF(I3640&lt;=2500,"1,001–2,500",IF(I3640&lt;=5000,"2,501–5,000",IF(I3640&lt;=10000,"5,001–10,000","10,001–15,000")))),"1,001–2,500")</x:f>
        <x:v>1,001–2,500</x:v>
      </x:c>
      <x:c r="K3640" s="16" t="n">
        <x:v>21084</x:v>
      </x:c>
      <x:c r="L3640" s="43" t="n">
        <x:f>IF(AND(ISNUMBER(I3640),I3640&gt;0,ISNUMBER(K3640),K3640&gt;0),K3640/I3640,"n.a.")</x:f>
        <x:v>20.003795066413662</x:v>
      </x:c>
      <x:c r="M3640" s="43"/>
      <x:c r="N3640" s="13" t="str">
        <x:v>Yes</x:v>
      </x:c>
      <x:c r="O3640" s="15" t="str">
        <x:v>Not stated in reviewed card</x:v>
      </x:c>
      <x:c r="P3640" s="15" t="str">
        <x:v>Not stated in reviewed card</x:v>
      </x:c>
      <x:c r="Q3640" s="15" t="str">
        <x:v>Advertised industrial unit. Card provides limited specification.</x:v>
      </x:c>
      <x:c r="R364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0" s="15" t="str">
        <x:v>https://www.zoopla.co.uk/to-rent/commercial/details/70680804/</x:v>
      </x:c>
      <x:c r="T3640" s="15" t="str"/>
      <x:c r="U3640" s="15" t="str"/>
      <x:c r="V3640" s="15" t="str">
        <x:v>London — Standalone premises — London (SE24)</x:v>
      </x:c>
      <x:c r="W3640" s="15" t="str">
        <x:v>Individual unit ≤15,000 sq ft</x:v>
      </x:c>
      <x:c r="X3640" s="13" t="n">
        <x:f>IF(N3640="Yes",L3640,0)</x:f>
        <x:v>20.003795066413662</x:v>
      </x:c>
      <x:c r="Y3640" s="14" t="n">
        <x:v>1</x:v>
      </x:c>
      <x:c r="Z3640" s="13" t="str">
        <x:v>Industrial / workshop / storage</x:v>
      </x:c>
    </x:row>
    <x:row r="3641" ht="62" customHeight="1">
      <x:c r="A3641" s="13" t="str">
        <x:v>SE2661</x:v>
      </x:c>
      <x:c r="B3641" s="15" t="str">
        <x:v>London</x:v>
      </x:c>
      <x:c r="C3641" s="15" t="str">
        <x:v>London (SE24)</x:v>
      </x:c>
      <x:c r="D3641" s="14"/>
      <x:c r="E3641" s="13" t="str">
        <x:v>Town</x:v>
      </x:c>
      <x:c r="F3641" s="15" t="str">
        <x:v>Standalone premises — London (SE24)</x:v>
      </x:c>
      <x:c r="G3641" s="15" t="str">
        <x:v>Herne Hill Road, London SE24</x:v>
      </x:c>
      <x:c r="H3641" s="13" t="str">
        <x:v>Current</x:v>
      </x:c>
      <x:c r="I3641" s="14" t="n">
        <x:v>995</x:v>
      </x:c>
      <x:c r="J3641" s="13" t="str">
        <x:f>IF(AND(ISNUMBER(I3641),I3641&gt;0),IF(I3641&lt;=1000,"1–1,000",IF(I3641&lt;=2500,"1,001–2,500",IF(I3641&lt;=5000,"2,501–5,000",IF(I3641&lt;=10000,"5,001–10,000","10,001–15,000")))),"1–1,000")</x:f>
        <x:v>1–1,000</x:v>
      </x:c>
      <x:c r="K3641" s="16" t="n">
        <x:v>41124</x:v>
      </x:c>
      <x:c r="L3641" s="43" t="n">
        <x:f>IF(AND(ISNUMBER(I3641),I3641&gt;0,ISNUMBER(K3641),K3641&gt;0),K3641/I3641,"n.a.")</x:f>
        <x:v>41.33065326633166</x:v>
      </x:c>
      <x:c r="M3641" s="43"/>
      <x:c r="N3641" s="13" t="str">
        <x:v>Yes</x:v>
      </x:c>
      <x:c r="O3641" s="15" t="str">
        <x:v>Not stated in reviewed card</x:v>
      </x:c>
      <x:c r="P3641" s="15" t="str">
        <x:v>Not stated in reviewed card</x:v>
      </x:c>
      <x:c r="Q3641" s="15" t="str">
        <x:v>Advertised industrial unit. Card provides limited specification.</x:v>
      </x:c>
      <x:c r="R364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1" s="15" t="str">
        <x:v>https://www.zoopla.co.uk/to-rent/commercial/details/70680631/</x:v>
      </x:c>
      <x:c r="T3641" s="15" t="str"/>
      <x:c r="U3641" s="15" t="str"/>
      <x:c r="V3641" s="15" t="str">
        <x:v>London — Standalone premises — London (SE24)</x:v>
      </x:c>
      <x:c r="W3641" s="15" t="str">
        <x:v>Individual unit ≤15,000 sq ft</x:v>
      </x:c>
      <x:c r="X3641" s="13" t="n">
        <x:f>IF(N3641="Yes",L3641,0)</x:f>
        <x:v>41.33065326633166</x:v>
      </x:c>
      <x:c r="Y3641" s="14" t="n">
        <x:v>1</x:v>
      </x:c>
      <x:c r="Z3641" s="13" t="str">
        <x:v>Industrial / workshop / storage</x:v>
      </x:c>
    </x:row>
    <x:row r="3642" ht="62" customHeight="1">
      <x:c r="A3642" s="13" t="str">
        <x:v>SE2662</x:v>
      </x:c>
      <x:c r="B3642" s="15" t="str">
        <x:v>London</x:v>
      </x:c>
      <x:c r="C3642" s="15" t="str">
        <x:v>London (SE24)</x:v>
      </x:c>
      <x:c r="D3642" s="14"/>
      <x:c r="E3642" s="13" t="str">
        <x:v>Town</x:v>
      </x:c>
      <x:c r="F3642" s="15" t="str">
        <x:v>Standalone premises — London (SE24)</x:v>
      </x:c>
      <x:c r="G3642" s="15" t="str">
        <x:v>Higgs Yard | Unit 1, Higgs Yard, Loughborough Junction, London SE24</x:v>
      </x:c>
      <x:c r="H3642" s="13" t="str">
        <x:v>Current</x:v>
      </x:c>
      <x:c r="I3642" s="14" t="n">
        <x:v>1634</x:v>
      </x:c>
      <x:c r="J3642" s="13" t="str">
        <x:f>IF(AND(ISNUMBER(I3642),I3642&gt;0),IF(I3642&lt;=1000,"1–1,000",IF(I3642&lt;=2500,"1,001–2,500",IF(I3642&lt;=5000,"2,501–5,000",IF(I3642&lt;=10000,"5,001–10,000","10,001–15,000")))),"1,001–2,500")</x:f>
        <x:v>1,001–2,500</x:v>
      </x:c>
      <x:c r="K3642" s="16" t="n">
        <x:v>32676</x:v>
      </x:c>
      <x:c r="L3642" s="43" t="n">
        <x:f>IF(AND(ISNUMBER(I3642),I3642&gt;0,ISNUMBER(K3642),K3642&gt;0),K3642/I3642,"n.a.")</x:f>
        <x:v>19.997552019583843</x:v>
      </x:c>
      <x:c r="M3642" s="43"/>
      <x:c r="N3642" s="13" t="str">
        <x:v>Yes</x:v>
      </x:c>
      <x:c r="O3642" s="15" t="str">
        <x:v>Not stated in reviewed card</x:v>
      </x:c>
      <x:c r="P3642" s="15" t="str">
        <x:v>Not stated in reviewed card</x:v>
      </x:c>
      <x:c r="Q3642" s="15" t="str">
        <x:v>Advertised industrial unit. Card provides limited specification.</x:v>
      </x:c>
      <x:c r="R36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2" s="15" t="str">
        <x:v>https://www.zoopla.co.uk/to-rent/commercial/details/71269054/</x:v>
      </x:c>
      <x:c r="T3642" s="15" t="str"/>
      <x:c r="U3642" s="15" t="str"/>
      <x:c r="V3642" s="15" t="str">
        <x:v>London — Standalone premises — London (SE24)</x:v>
      </x:c>
      <x:c r="W3642" s="15" t="str">
        <x:v>Individual unit ≤15,000 sq ft</x:v>
      </x:c>
      <x:c r="X3642" s="13" t="n">
        <x:f>IF(N3642="Yes",L3642,0)</x:f>
        <x:v>19.997552019583843</x:v>
      </x:c>
      <x:c r="Y3642" s="14" t="n">
        <x:v>1</x:v>
      </x:c>
      <x:c r="Z3642" s="13" t="str">
        <x:v>Industrial / workshop / storage</x:v>
      </x:c>
    </x:row>
    <x:row r="3643" ht="62" customHeight="1">
      <x:c r="A3643" s="13" t="str">
        <x:v>SE2663</x:v>
      </x:c>
      <x:c r="B3643" s="15" t="str">
        <x:v>London</x:v>
      </x:c>
      <x:c r="C3643" s="15" t="str">
        <x:v>London (SE24)</x:v>
      </x:c>
      <x:c r="D3643" s="14"/>
      <x:c r="E3643" s="13" t="str">
        <x:v>Town</x:v>
      </x:c>
      <x:c r="F3643" s="15" t="str">
        <x:v>Standalone premises — London (SE24)</x:v>
      </x:c>
      <x:c r="G3643" s="15" t="str">
        <x:v>Higgs Yard | Unit 18, Herne Hill Rd, Loughborough Junction, London SE24</x:v>
      </x:c>
      <x:c r="H3643" s="13" t="str">
        <x:v>Current</x:v>
      </x:c>
      <x:c r="I3643" s="14" t="n">
        <x:v>2168</x:v>
      </x:c>
      <x:c r="J3643" s="13" t="str">
        <x:f>IF(AND(ISNUMBER(I3643),I3643&gt;0),IF(I3643&lt;=1000,"1–1,000",IF(I3643&lt;=2500,"1,001–2,500",IF(I3643&lt;=5000,"2,501–5,000",IF(I3643&lt;=10000,"5,001–10,000","10,001–15,000")))),"1,001–2,500")</x:f>
        <x:v>1,001–2,500</x:v>
      </x:c>
      <x:c r="K3643" s="16" t="n">
        <x:v>54204</x:v>
      </x:c>
      <x:c r="L3643" s="43" t="n">
        <x:f>IF(AND(ISNUMBER(I3643),I3643&gt;0,ISNUMBER(K3643),K3643&gt;0),K3643/I3643,"n.a.")</x:f>
        <x:v>25.001845018450183</x:v>
      </x:c>
      <x:c r="M3643" s="43"/>
      <x:c r="N3643" s="13" t="str">
        <x:v>Yes</x:v>
      </x:c>
      <x:c r="O3643" s="15" t="str">
        <x:v>Not stated in reviewed card</x:v>
      </x:c>
      <x:c r="P3643" s="15" t="str">
        <x:v>Not stated in reviewed card</x:v>
      </x:c>
      <x:c r="Q3643" s="15" t="str">
        <x:v>Advertised industrial unit. Card provides limited specification.</x:v>
      </x:c>
      <x:c r="R364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3" s="15" t="str">
        <x:v>https://www.zoopla.co.uk/to-rent/commercial/details/70681031/</x:v>
      </x:c>
      <x:c r="T3643" s="15" t="str"/>
      <x:c r="U3643" s="15" t="str"/>
      <x:c r="V3643" s="15" t="str">
        <x:v>London — Standalone premises — London (SE24)</x:v>
      </x:c>
      <x:c r="W3643" s="15" t="str">
        <x:v>Individual unit ≤15,000 sq ft</x:v>
      </x:c>
      <x:c r="X3643" s="13" t="n">
        <x:f>IF(N3643="Yes",L3643,0)</x:f>
        <x:v>25.001845018450183</x:v>
      </x:c>
      <x:c r="Y3643" s="14" t="n">
        <x:v>1</x:v>
      </x:c>
      <x:c r="Z3643" s="13" t="str">
        <x:v>Industrial / workshop / storage</x:v>
      </x:c>
    </x:row>
    <x:row r="3644" ht="62" customHeight="1">
      <x:c r="A3644" s="13" t="str">
        <x:v>SE2664</x:v>
      </x:c>
      <x:c r="B3644" s="15" t="str">
        <x:v>London</x:v>
      </x:c>
      <x:c r="C3644" s="15" t="str">
        <x:v>London (SE24)</x:v>
      </x:c>
      <x:c r="D3644" s="14"/>
      <x:c r="E3644" s="13" t="str">
        <x:v>Town</x:v>
      </x:c>
      <x:c r="F3644" s="15" t="str">
        <x:v>Standalone premises — London (SE24)</x:v>
      </x:c>
      <x:c r="G3644" s="15" t="str">
        <x:v>Higgs Yard | Unit 5, Higgs Yard, Loughborough Junction, London SE24</x:v>
      </x:c>
      <x:c r="H3644" s="13" t="str">
        <x:v>Current</x:v>
      </x:c>
      <x:c r="I3644" s="14" t="n">
        <x:v>2005</x:v>
      </x:c>
      <x:c r="J3644" s="13" t="str">
        <x:f>IF(AND(ISNUMBER(I3644),I3644&gt;0),IF(I3644&lt;=1000,"1–1,000",IF(I3644&lt;=2500,"1,001–2,500",IF(I3644&lt;=5000,"2,501–5,000",IF(I3644&lt;=10000,"5,001–10,000","10,001–15,000")))),"1,001–2,500")</x:f>
        <x:v>1,001–2,500</x:v>
      </x:c>
      <x:c r="K3644" s="16" t="n">
        <x:v>40104</x:v>
      </x:c>
      <x:c r="L3644" s="43" t="n">
        <x:f>IF(AND(ISNUMBER(I3644),I3644&gt;0,ISNUMBER(K3644),K3644&gt;0),K3644/I3644,"n.a.")</x:f>
        <x:v>20.00199501246883</x:v>
      </x:c>
      <x:c r="M3644" s="43"/>
      <x:c r="N3644" s="13" t="str">
        <x:v>Yes</x:v>
      </x:c>
      <x:c r="O3644" s="15" t="str">
        <x:v>Not stated in reviewed card</x:v>
      </x:c>
      <x:c r="P3644" s="15" t="str">
        <x:v>Not stated in reviewed card</x:v>
      </x:c>
      <x:c r="Q3644" s="15" t="str">
        <x:v>Advertised industrial unit. Card provides limited specification.</x:v>
      </x:c>
      <x:c r="R364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4" s="15" t="str">
        <x:v>https://www.zoopla.co.uk/to-rent/commercial/details/70680036/</x:v>
      </x:c>
      <x:c r="T3644" s="15" t="str"/>
      <x:c r="U3644" s="15" t="str"/>
      <x:c r="V3644" s="15" t="str">
        <x:v>London — Standalone premises — London (SE24)</x:v>
      </x:c>
      <x:c r="W3644" s="15" t="str">
        <x:v>Individual unit ≤15,000 sq ft</x:v>
      </x:c>
      <x:c r="X3644" s="13" t="n">
        <x:f>IF(N3644="Yes",L3644,0)</x:f>
        <x:v>20.00199501246883</x:v>
      </x:c>
      <x:c r="Y3644" s="14" t="n">
        <x:v>1</x:v>
      </x:c>
      <x:c r="Z3644" s="13" t="str">
        <x:v>Industrial / workshop / storage</x:v>
      </x:c>
    </x:row>
    <x:row r="3645" ht="62" customHeight="1">
      <x:c r="A3645" s="13" t="str">
        <x:v>SE2665</x:v>
      </x:c>
      <x:c r="B3645" s="15" t="str">
        <x:v>London</x:v>
      </x:c>
      <x:c r="C3645" s="15" t="str">
        <x:v>London (SE24)</x:v>
      </x:c>
      <x:c r="D3645" s="14"/>
      <x:c r="E3645" s="13" t="str">
        <x:v>Town</x:v>
      </x:c>
      <x:c r="F3645" s="15" t="str">
        <x:v>Standalone premises — London (SE24)</x:v>
      </x:c>
      <x:c r="G3645" s="15" t="str">
        <x:v>Higgs Yard | Unit 7, Higgs Yard, Loughborough Junction, London SE24</x:v>
      </x:c>
      <x:c r="H3645" s="13" t="str">
        <x:v>Current</x:v>
      </x:c>
      <x:c r="I3645" s="14" t="n">
        <x:v>2056</x:v>
      </x:c>
      <x:c r="J3645" s="13" t="str">
        <x:f>IF(AND(ISNUMBER(I3645),I3645&gt;0),IF(I3645&lt;=1000,"1–1,000",IF(I3645&lt;=2500,"1,001–2,500",IF(I3645&lt;=5000,"2,501–5,000",IF(I3645&lt;=10000,"5,001–10,000","10,001–15,000")))),"1,001–2,500")</x:f>
        <x:v>1,001–2,500</x:v>
      </x:c>
      <x:c r="K3645" s="16" t="n">
        <x:v>41124</x:v>
      </x:c>
      <x:c r="L3645" s="43" t="n">
        <x:f>IF(AND(ISNUMBER(I3645),I3645&gt;0,ISNUMBER(K3645),K3645&gt;0),K3645/I3645,"n.a.")</x:f>
        <x:v>20.00194552529183</x:v>
      </x:c>
      <x:c r="M3645" s="43"/>
      <x:c r="N3645" s="13" t="str">
        <x:v>Yes</x:v>
      </x:c>
      <x:c r="O3645" s="15" t="str">
        <x:v>Not stated in reviewed card</x:v>
      </x:c>
      <x:c r="P3645" s="15" t="str">
        <x:v>Not stated in reviewed card</x:v>
      </x:c>
      <x:c r="Q3645" s="15" t="str">
        <x:v>Advertised industrial unit. Card provides limited specification.</x:v>
      </x:c>
      <x:c r="R364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5" s="15" t="str">
        <x:v>https://www.zoopla.co.uk/to-rent/commercial/details/70680421/</x:v>
      </x:c>
      <x:c r="T3645" s="15" t="str"/>
      <x:c r="U3645" s="15" t="str"/>
      <x:c r="V3645" s="15" t="str">
        <x:v>London — Standalone premises — London (SE24)</x:v>
      </x:c>
      <x:c r="W3645" s="15" t="str">
        <x:v>Individual unit ≤15,000 sq ft</x:v>
      </x:c>
      <x:c r="X3645" s="13" t="n">
        <x:f>IF(N3645="Yes",L3645,0)</x:f>
        <x:v>20.00194552529183</x:v>
      </x:c>
      <x:c r="Y3645" s="14" t="n">
        <x:v>1</x:v>
      </x:c>
      <x:c r="Z3645" s="13" t="str">
        <x:v>Industrial / workshop / storage</x:v>
      </x:c>
    </x:row>
    <x:row r="3646" ht="62" customHeight="1">
      <x:c r="A3646" s="13" t="str">
        <x:v>SE2666</x:v>
      </x:c>
      <x:c r="B3646" s="15" t="str">
        <x:v>London</x:v>
      </x:c>
      <x:c r="C3646" s="15" t="str">
        <x:v>London (SE26)</x:v>
      </x:c>
      <x:c r="D3646" s="14"/>
      <x:c r="E3646" s="13" t="str">
        <x:v>Town</x:v>
      </x:c>
      <x:c r="F3646" s="15" t="str">
        <x:v>Standalone premises — London (SE26)</x:v>
      </x:c>
      <x:c r="G3646" s="15" t="str">
        <x:v>Willow House, 12-24 Willow Way, London, SE26 4QP</x:v>
      </x:c>
      <x:c r="H3646" s="13" t="str">
        <x:v>Current</x:v>
      </x:c>
      <x:c r="I3646" s="14" t="n">
        <x:v>8500</x:v>
      </x:c>
      <x:c r="J3646" s="13" t="str">
        <x:f>IF(AND(ISNUMBER(I3646),I3646&gt;0),IF(I3646&lt;=1000,"1–1,000",IF(I3646&lt;=2500,"1,001–2,500",IF(I3646&lt;=5000,"2,501–5,000",IF(I3646&lt;=10000,"5,001–10,000","10,001–15,000")))),"5,001–10,000")</x:f>
        <x:v>5,001–10,000</x:v>
      </x:c>
      <x:c r="K3646" s="16"/>
      <x:c r="L3646" s="43" t="str">
        <x:f>IF(AND(ISNUMBER(I3646),I3646&gt;0,ISNUMBER(K3646),K3646&gt;0),K3646/I3646,"n.a.")</x:f>
        <x:v>n.a.</x:v>
      </x:c>
      <x:c r="M3646" s="43"/>
      <x:c r="N3646" s="13" t="str">
        <x:v>No</x:v>
      </x:c>
      <x:c r="O3646" s="15" t="str">
        <x:v>ceiling height within the warehouse varies but is no l</x:v>
      </x:c>
      <x:c r="P3646" s="15" t="str">
        <x:v>Not stated in reviewed card</x:v>
      </x:c>
      <x:c r="Q3646" s="15" t="str">
        <x:v>Advertised industrial unit with warehouse space, ancillary office accommodation, yard/loading area, parking, three-phase power.</x:v>
      </x:c>
      <x:c r="R364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46" s="15" t="str">
        <x:v>https://www.zoopla.co.uk/to-rent/commercial/details/74579123/</x:v>
      </x:c>
      <x:c r="T3646" s="15" t="str">
        <x:v>https://www.rightmove.co.uk/properties/780323640606560#/?channel=COM_LET</x:v>
      </x:c>
      <x:c r="U3646" s="15" t="str"/>
      <x:c r="V3646" s="15" t="str">
        <x:v>London — Standalone premises — London (SE26)</x:v>
      </x:c>
      <x:c r="W3646" s="15" t="str">
        <x:v>Individual unit ≤15,000 sq ft</x:v>
      </x:c>
      <x:c r="X3646" s="13" t="n">
        <x:f>IF(N3646="Yes",L3646,0)</x:f>
        <x:v>0</x:v>
      </x:c>
      <x:c r="Y3646" s="14" t="n">
        <x:v>1</x:v>
      </x:c>
      <x:c r="Z3646" s="13" t="str">
        <x:v>Industrial / workshop / storage</x:v>
      </x:c>
    </x:row>
    <x:row r="3647" ht="62" customHeight="1">
      <x:c r="A3647" s="13" t="str">
        <x:v>SE2667</x:v>
      </x:c>
      <x:c r="B3647" s="15" t="str">
        <x:v>London</x:v>
      </x:c>
      <x:c r="C3647" s="15" t="str">
        <x:v>London (SE27)</x:v>
      </x:c>
      <x:c r="D3647" s="14"/>
      <x:c r="E3647" s="13" t="str">
        <x:v>Town</x:v>
      </x:c>
      <x:c r="F3647" s="15" t="str">
        <x:v>Standalone premises — London (SE27)</x:v>
      </x:c>
      <x:c r="G3647" s="15" t="str">
        <x:v>19 East Place, London, SE27 9JW</x:v>
      </x:c>
      <x:c r="H3647" s="13" t="str">
        <x:v>Current</x:v>
      </x:c>
      <x:c r="I3647" s="14" t="n">
        <x:v>3249</x:v>
      </x:c>
      <x:c r="J3647" s="13" t="str">
        <x:f>IF(AND(ISNUMBER(I3647),I3647&gt;0),IF(I3647&lt;=1000,"1–1,000",IF(I3647&lt;=2500,"1,001–2,500",IF(I3647&lt;=5000,"2,501–5,000",IF(I3647&lt;=10000,"5,001–10,000","10,001–15,000")))),"2,501–5,000")</x:f>
        <x:v>2,501–5,000</x:v>
      </x:c>
      <x:c r="K3647" s="16" t="n">
        <x:v>60000</x:v>
      </x:c>
      <x:c r="L3647" s="43" t="n">
        <x:f>IF(AND(ISNUMBER(I3647),I3647&gt;0,ISNUMBER(K3647),K3647&gt;0),K3647/I3647,"n.a.")</x:f>
        <x:v>18.467220683287167</x:v>
      </x:c>
      <x:c r="M3647" s="43"/>
      <x:c r="N3647" s="13" t="str">
        <x:v>Yes</x:v>
      </x:c>
      <x:c r="O3647" s="15" t="str">
        <x:v>Not stated in reviewed card</x:v>
      </x:c>
      <x:c r="P3647" s="15" t="str">
        <x:v>roller shutter</x:v>
      </x:c>
      <x:c r="Q3647" s="15" t="str">
        <x:v>Advertised industrial unit with workshop space, yard/loading area, secure/gated access.</x:v>
      </x:c>
      <x:c r="R364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7" s="15" t="str">
        <x:v>https://www.rightmove.co.uk/properties/779615482786353#/?channel=COM_LET</x:v>
      </x:c>
      <x:c r="T3647" s="15" t="str"/>
      <x:c r="U3647" s="15" t="str"/>
      <x:c r="V3647" s="15" t="str">
        <x:v>London — Standalone premises — London (SE27)</x:v>
      </x:c>
      <x:c r="W3647" s="15" t="str">
        <x:v>Individual unit ≤15,000 sq ft</x:v>
      </x:c>
      <x:c r="X3647" s="13" t="n">
        <x:f>IF(N3647="Yes",L3647,0)</x:f>
        <x:v>18.467220683287167</x:v>
      </x:c>
      <x:c r="Y3647" s="14" t="n">
        <x:v>1</x:v>
      </x:c>
      <x:c r="Z3647" s="13" t="str">
        <x:v>Industrial / workshop / storage</x:v>
      </x:c>
    </x:row>
    <x:row r="3648" ht="62" customHeight="1">
      <x:c r="A3648" s="13" t="str">
        <x:v>SE2668</x:v>
      </x:c>
      <x:c r="B3648" s="15" t="str">
        <x:v>London</x:v>
      </x:c>
      <x:c r="C3648" s="15" t="str">
        <x:v>London (SE27)</x:v>
      </x:c>
      <x:c r="D3648" s="14"/>
      <x:c r="E3648" s="13" t="str">
        <x:v>Town</x:v>
      </x:c>
      <x:c r="F3648" s="15" t="str">
        <x:v>Standalone premises — London (SE27)</x:v>
      </x:c>
      <x:c r="G3648" s="15" t="str">
        <x:v>Carlew House, 21 East Place, London, SE27 9JW</x:v>
      </x:c>
      <x:c r="H3648" s="13" t="str">
        <x:v>Current</x:v>
      </x:c>
      <x:c r="I3648" s="14" t="n">
        <x:v>6940</x:v>
      </x:c>
      <x:c r="J3648" s="13" t="str">
        <x:f>IF(AND(ISNUMBER(I3648),I3648&gt;0),IF(I3648&lt;=1000,"1–1,000",IF(I3648&lt;=2500,"1,001–2,500",IF(I3648&lt;=5000,"2,501–5,000",IF(I3648&lt;=10000,"5,001–10,000","10,001–15,000")))),"5,001–10,000")</x:f>
        <x:v>5,001–10,000</x:v>
      </x:c>
      <x:c r="K3648" s="16" t="n">
        <x:v>114996</x:v>
      </x:c>
      <x:c r="L3648" s="43" t="n">
        <x:f>IF(AND(ISNUMBER(I3648),I3648&gt;0,ISNUMBER(K3648),K3648&gt;0),K3648/I3648,"n.a.")</x:f>
        <x:v>16.570028818443802</x:v>
      </x:c>
      <x:c r="M3648" s="43"/>
      <x:c r="N3648" s="13" t="str">
        <x:v>Yes</x:v>
      </x:c>
      <x:c r="O3648" s="15" t="str">
        <x:v>Not stated in reviewed card</x:v>
      </x:c>
      <x:c r="P3648" s="15" t="str">
        <x:v>roller shutter</x:v>
      </x:c>
      <x:c r="Q3648" s="15" t="str">
        <x:v>Advertised industrial unit with warehouse space, workshop space, parking.</x:v>
      </x:c>
      <x:c r="R364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8" s="15" t="str">
        <x:v>https://www.rightmove.co.uk/properties/779615451329984#/?channel=COM_LET</x:v>
      </x:c>
      <x:c r="T3648" s="15" t="str"/>
      <x:c r="U3648" s="15" t="str"/>
      <x:c r="V3648" s="15" t="str">
        <x:v>London — Standalone premises — London (SE27)</x:v>
      </x:c>
      <x:c r="W3648" s="15" t="str">
        <x:v>Individual unit ≤15,000 sq ft</x:v>
      </x:c>
      <x:c r="X3648" s="13" t="n">
        <x:f>IF(N3648="Yes",L3648,0)</x:f>
        <x:v>16.570028818443802</x:v>
      </x:c>
      <x:c r="Y3648" s="14" t="n">
        <x:v>1</x:v>
      </x:c>
      <x:c r="Z3648" s="13" t="str">
        <x:v>Industrial / workshop / storage</x:v>
      </x:c>
    </x:row>
    <x:row r="3649" ht="62" customHeight="1">
      <x:c r="A3649" s="13" t="str">
        <x:v>SE2669</x:v>
      </x:c>
      <x:c r="B3649" s="15" t="str">
        <x:v>London</x:v>
      </x:c>
      <x:c r="C3649" s="15" t="str">
        <x:v>London (SE5)</x:v>
      </x:c>
      <x:c r="D3649" s="14"/>
      <x:c r="E3649" s="13" t="str">
        <x:v>Town</x:v>
      </x:c>
      <x:c r="F3649" s="15" t="str">
        <x:v>Standalone premises — London (SE5)</x:v>
      </x:c>
      <x:c r="G3649" s="15" t="str">
        <x:v>306 Wyndham Road, London SE5</x:v>
      </x:c>
      <x:c r="H3649" s="13" t="str">
        <x:v>Current</x:v>
      </x:c>
      <x:c r="I3649" s="14" t="n">
        <x:v>1520</x:v>
      </x:c>
      <x:c r="J3649" s="13" t="str">
        <x:f>IF(AND(ISNUMBER(I3649),I3649&gt;0),IF(I3649&lt;=1000,"1–1,000",IF(I3649&lt;=2500,"1,001–2,500",IF(I3649&lt;=5000,"2,501–5,000",IF(I3649&lt;=10000,"5,001–10,000","10,001–15,000")))),"1,001–2,500")</x:f>
        <x:v>1,001–2,500</x:v>
      </x:c>
      <x:c r="K3649" s="16" t="n">
        <x:v>27000</x:v>
      </x:c>
      <x:c r="L3649" s="43" t="n">
        <x:f>IF(AND(ISNUMBER(I3649),I3649&gt;0,ISNUMBER(K3649),K3649&gt;0),K3649/I3649,"n.a.")</x:f>
        <x:v>17.763157894736842</x:v>
      </x:c>
      <x:c r="M3649" s="43"/>
      <x:c r="N3649" s="13" t="str">
        <x:v>Yes</x:v>
      </x:c>
      <x:c r="O3649" s="15" t="str">
        <x:v>Not stated in reviewed card</x:v>
      </x:c>
      <x:c r="P3649" s="15" t="str">
        <x:v>Not stated in reviewed card</x:v>
      </x:c>
      <x:c r="Q3649" s="15" t="str">
        <x:v>Advertised industrial unit with refurbished specification.</x:v>
      </x:c>
      <x:c r="R364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49" s="15" t="str">
        <x:v>https://www.zoopla.co.uk/to-rent/commercial/details/71339418/</x:v>
      </x:c>
      <x:c r="T3649" s="15" t="str"/>
      <x:c r="U3649" s="15" t="str"/>
      <x:c r="V3649" s="15" t="str">
        <x:v>London — Standalone premises — London (SE5)</x:v>
      </x:c>
      <x:c r="W3649" s="15" t="str">
        <x:v>Individual unit ≤15,000 sq ft</x:v>
      </x:c>
      <x:c r="X3649" s="13" t="n">
        <x:f>IF(N3649="Yes",L3649,0)</x:f>
        <x:v>17.763157894736842</x:v>
      </x:c>
      <x:c r="Y3649" s="14" t="n">
        <x:v>1</x:v>
      </x:c>
      <x:c r="Z3649" s="13" t="str">
        <x:v>Industrial / workshop / storage</x:v>
      </x:c>
    </x:row>
    <x:row r="3650" ht="62" customHeight="1">
      <x:c r="A3650" s="13" t="str">
        <x:v>SE2670</x:v>
      </x:c>
      <x:c r="B3650" s="15" t="str">
        <x:v>London</x:v>
      </x:c>
      <x:c r="C3650" s="15" t="str">
        <x:v>London (SE5)</x:v>
      </x:c>
      <x:c r="D3650" s="14"/>
      <x:c r="E3650" s="13" t="str">
        <x:v>Town</x:v>
      </x:c>
      <x:c r="F3650" s="15" t="str">
        <x:v>Standalone premises — London (SE5)</x:v>
      </x:c>
      <x:c r="G3650" s="15" t="str">
        <x:v>308 Wyndham Road, London SE5</x:v>
      </x:c>
      <x:c r="H3650" s="13" t="str">
        <x:v>Current</x:v>
      </x:c>
      <x:c r="I3650" s="14" t="n">
        <x:v>1250</x:v>
      </x:c>
      <x:c r="J3650" s="13" t="str">
        <x:f>IF(AND(ISNUMBER(I3650),I3650&gt;0),IF(I3650&lt;=1000,"1–1,000",IF(I3650&lt;=2500,"1,001–2,500",IF(I3650&lt;=5000,"2,501–5,000",IF(I3650&lt;=10000,"5,001–10,000","10,001–15,000")))),"1,001–2,500")</x:f>
        <x:v>1,001–2,500</x:v>
      </x:c>
      <x:c r="K3650" s="16" t="n">
        <x:v>24960</x:v>
      </x:c>
      <x:c r="L3650" s="43" t="n">
        <x:f>IF(AND(ISNUMBER(I3650),I3650&gt;0,ISNUMBER(K3650),K3650&gt;0),K3650/I3650,"n.a.")</x:f>
        <x:v>19.968</x:v>
      </x:c>
      <x:c r="M3650" s="43"/>
      <x:c r="N3650" s="13" t="str">
        <x:v>Yes</x:v>
      </x:c>
      <x:c r="O3650" s="15" t="str">
        <x:v>Not stated in reviewed card</x:v>
      </x:c>
      <x:c r="P3650" s="15" t="str">
        <x:v>Not stated in reviewed card</x:v>
      </x:c>
      <x:c r="Q3650" s="15" t="str">
        <x:v>Advertised industrial unit with refurbished specification.</x:v>
      </x:c>
      <x:c r="R365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0" s="15" t="str">
        <x:v>https://www.zoopla.co.uk/to-rent/commercial/details/71339424/</x:v>
      </x:c>
      <x:c r="T3650" s="15" t="str"/>
      <x:c r="U3650" s="15" t="str"/>
      <x:c r="V3650" s="15" t="str">
        <x:v>London — Standalone premises — London (SE5)</x:v>
      </x:c>
      <x:c r="W3650" s="15" t="str">
        <x:v>Individual unit ≤15,000 sq ft</x:v>
      </x:c>
      <x:c r="X3650" s="13" t="n">
        <x:f>IF(N3650="Yes",L3650,0)</x:f>
        <x:v>19.968</x:v>
      </x:c>
      <x:c r="Y3650" s="14" t="n">
        <x:v>1</x:v>
      </x:c>
      <x:c r="Z3650" s="13" t="str">
        <x:v>Industrial / workshop / storage</x:v>
      </x:c>
    </x:row>
    <x:row r="3651" ht="62" customHeight="1">
      <x:c r="A3651" s="13" t="str">
        <x:v>SE2671</x:v>
      </x:c>
      <x:c r="B3651" s="15" t="str">
        <x:v>London</x:v>
      </x:c>
      <x:c r="C3651" s="15" t="str">
        <x:v>London (SE5)</x:v>
      </x:c>
      <x:c r="D3651" s="14"/>
      <x:c r="E3651" s="13" t="str">
        <x:v>Town</x:v>
      </x:c>
      <x:c r="F3651" s="15" t="str">
        <x:v>Standalone premises — London (SE5)</x:v>
      </x:c>
      <x:c r="G3651" s="15" t="str">
        <x:v>310 Wyndham Road, London SE5</x:v>
      </x:c>
      <x:c r="H3651" s="13" t="str">
        <x:v>Current</x:v>
      </x:c>
      <x:c r="I3651" s="14" t="n">
        <x:v>1470</x:v>
      </x:c>
      <x:c r="J3651" s="13" t="str">
        <x:f>IF(AND(ISNUMBER(I3651),I3651&gt;0),IF(I3651&lt;=1000,"1–1,000",IF(I3651&lt;=2500,"1,001–2,500",IF(I3651&lt;=5000,"2,501–5,000",IF(I3651&lt;=10000,"5,001–10,000","10,001–15,000")))),"1,001–2,500")</x:f>
        <x:v>1,001–2,500</x:v>
      </x:c>
      <x:c r="K3651" s="16" t="n">
        <x:v>27000</x:v>
      </x:c>
      <x:c r="L3651" s="43" t="n">
        <x:f>IF(AND(ISNUMBER(I3651),I3651&gt;0,ISNUMBER(K3651),K3651&gt;0),K3651/I3651,"n.a.")</x:f>
        <x:v>18.367346938775512</x:v>
      </x:c>
      <x:c r="M3651" s="43"/>
      <x:c r="N3651" s="13" t="str">
        <x:v>Yes</x:v>
      </x:c>
      <x:c r="O3651" s="15" t="str">
        <x:v>Not stated in reviewed card</x:v>
      </x:c>
      <x:c r="P3651" s="15" t="str">
        <x:v>Not stated in reviewed card</x:v>
      </x:c>
      <x:c r="Q3651" s="15" t="str">
        <x:v>Advertised industrial unit with refurbished specification.</x:v>
      </x:c>
      <x:c r="R365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1" s="15" t="str">
        <x:v>https://www.zoopla.co.uk/to-rent/commercial/details/71340037/</x:v>
      </x:c>
      <x:c r="T3651" s="15" t="str"/>
      <x:c r="U3651" s="15" t="str"/>
      <x:c r="V3651" s="15" t="str">
        <x:v>London — Standalone premises — London (SE5)</x:v>
      </x:c>
      <x:c r="W3651" s="15" t="str">
        <x:v>Individual unit ≤15,000 sq ft</x:v>
      </x:c>
      <x:c r="X3651" s="13" t="n">
        <x:f>IF(N3651="Yes",L3651,0)</x:f>
        <x:v>18.367346938775512</x:v>
      </x:c>
      <x:c r="Y3651" s="14" t="n">
        <x:v>1</x:v>
      </x:c>
      <x:c r="Z3651" s="13" t="str">
        <x:v>Industrial / workshop / storage</x:v>
      </x:c>
    </x:row>
    <x:row r="3652" ht="62" customHeight="1">
      <x:c r="A3652" s="13" t="str">
        <x:v>SE2672</x:v>
      </x:c>
      <x:c r="B3652" s="15" t="str">
        <x:v>London</x:v>
      </x:c>
      <x:c r="C3652" s="15" t="str">
        <x:v>London (SE5)</x:v>
      </x:c>
      <x:c r="D3652" s="14"/>
      <x:c r="E3652" s="13" t="str">
        <x:v>Town</x:v>
      </x:c>
      <x:c r="F3652" s="15" t="str">
        <x:v>Standalone premises — London (SE5)</x:v>
      </x:c>
      <x:c r="G3652" s="15" t="str">
        <x:v>310 Wyndham Road, London, SE5 0UN</x:v>
      </x:c>
      <x:c r="H3652" s="13" t="str">
        <x:v>Current</x:v>
      </x:c>
      <x:c r="I3652" s="14" t="n">
        <x:v>1140</x:v>
      </x:c>
      <x:c r="J3652" s="13" t="str">
        <x:f>IF(AND(ISNUMBER(I3652),I3652&gt;0),IF(I3652&lt;=1000,"1–1,000",IF(I3652&lt;=2500,"1,001–2,500",IF(I3652&lt;=5000,"2,501–5,000",IF(I3652&lt;=10000,"5,001–10,000","10,001–15,000")))),"1,001–2,500")</x:f>
        <x:v>1,001–2,500</x:v>
      </x:c>
      <x:c r="K3652" s="16" t="n">
        <x:v>27000</x:v>
      </x:c>
      <x:c r="L3652" s="43" t="n">
        <x:f>IF(AND(ISNUMBER(I3652),I3652&gt;0,ISNUMBER(K3652),K3652&gt;0),K3652/I3652,"n.a.")</x:f>
        <x:v>23.68421052631579</x:v>
      </x:c>
      <x:c r="M3652" s="43"/>
      <x:c r="N3652" s="13" t="str">
        <x:v>Yes</x:v>
      </x:c>
      <x:c r="O3652" s="15" t="str">
        <x:v>Not stated in reviewed card</x:v>
      </x:c>
      <x:c r="P3652" s="15" t="str">
        <x:v>Not stated in reviewed card</x:v>
      </x:c>
      <x:c r="Q3652" s="15" t="str">
        <x:v>Advertised industrial unit with refurbished specification.</x:v>
      </x:c>
      <x:c r="R365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2" s="15" t="str">
        <x:v>https://www.rightmove.co.uk/properties/714054002491169#/?channel=COM_LET</x:v>
      </x:c>
      <x:c r="T3652" s="15" t="str"/>
      <x:c r="U3652" s="15" t="str"/>
      <x:c r="V3652" s="15" t="str">
        <x:v>London — Standalone premises — London (SE5)</x:v>
      </x:c>
      <x:c r="W3652" s="15" t="str">
        <x:v>Individual unit ≤15,000 sq ft</x:v>
      </x:c>
      <x:c r="X3652" s="13" t="n">
        <x:f>IF(N3652="Yes",L3652,0)</x:f>
        <x:v>23.68421052631579</x:v>
      </x:c>
      <x:c r="Y3652" s="14" t="n">
        <x:v>1</x:v>
      </x:c>
      <x:c r="Z3652" s="13" t="str">
        <x:v>Industrial / workshop / storage</x:v>
      </x:c>
    </x:row>
    <x:row r="3653" ht="62" customHeight="1">
      <x:c r="A3653" s="13" t="str">
        <x:v>SE2673</x:v>
      </x:c>
      <x:c r="B3653" s="15" t="str">
        <x:v>London</x:v>
      </x:c>
      <x:c r="C3653" s="15" t="str">
        <x:v>London (SE5)</x:v>
      </x:c>
      <x:c r="D3653" s="14"/>
      <x:c r="E3653" s="13" t="str">
        <x:v>Town</x:v>
      </x:c>
      <x:c r="F3653" s="15" t="str">
        <x:v>Standalone premises — London (SE5)</x:v>
      </x:c>
      <x:c r="G3653" s="15" t="str">
        <x:v>Arch 277 Bethwin Road, London SE5</x:v>
      </x:c>
      <x:c r="H3653" s="13" t="str">
        <x:v>Current</x:v>
      </x:c>
      <x:c r="I3653" s="14" t="n">
        <x:v>1380</x:v>
      </x:c>
      <x:c r="J3653" s="13" t="str">
        <x:f>IF(AND(ISNUMBER(I3653),I3653&gt;0),IF(I3653&lt;=1000,"1–1,000",IF(I3653&lt;=2500,"1,001–2,500",IF(I3653&lt;=5000,"2,501–5,000",IF(I3653&lt;=10000,"5,001–10,000","10,001–15,000")))),"1,001–2,500")</x:f>
        <x:v>1,001–2,500</x:v>
      </x:c>
      <x:c r="K3653" s="16" t="n">
        <x:v>23004</x:v>
      </x:c>
      <x:c r="L3653" s="43" t="n">
        <x:f>IF(AND(ISNUMBER(I3653),I3653&gt;0,ISNUMBER(K3653),K3653&gt;0),K3653/I3653,"n.a.")</x:f>
        <x:v>16.669565217391305</x:v>
      </x:c>
      <x:c r="M3653" s="43"/>
      <x:c r="N3653" s="13" t="str">
        <x:v>Yes</x:v>
      </x:c>
      <x:c r="O3653" s="15" t="str">
        <x:v>Not stated in reviewed card</x:v>
      </x:c>
      <x:c r="P3653" s="15" t="str">
        <x:v>Not stated in reviewed card</x:v>
      </x:c>
      <x:c r="Q3653" s="15" t="str">
        <x:v>Advertised industrial unit with secure/gated access.</x:v>
      </x:c>
      <x:c r="R365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3" s="15" t="str">
        <x:v>https://www.zoopla.co.uk/to-rent/commercial/details/65858688/</x:v>
      </x:c>
      <x:c r="T3653" s="15" t="str"/>
      <x:c r="U3653" s="15" t="str"/>
      <x:c r="V3653" s="15" t="str">
        <x:v>London — Standalone premises — London (SE5)</x:v>
      </x:c>
      <x:c r="W3653" s="15" t="str">
        <x:v>Individual unit ≤15,000 sq ft</x:v>
      </x:c>
      <x:c r="X3653" s="13" t="n">
        <x:f>IF(N3653="Yes",L3653,0)</x:f>
        <x:v>16.669565217391305</x:v>
      </x:c>
      <x:c r="Y3653" s="14" t="n">
        <x:v>1</x:v>
      </x:c>
      <x:c r="Z3653" s="13" t="str">
        <x:v>Industrial / workshop / storage</x:v>
      </x:c>
    </x:row>
    <x:row r="3654" ht="62" customHeight="1">
      <x:c r="A3654" s="13" t="str">
        <x:v>SE2674</x:v>
      </x:c>
      <x:c r="B3654" s="15" t="str">
        <x:v>London</x:v>
      </x:c>
      <x:c r="C3654" s="15" t="str">
        <x:v>London (SE7)</x:v>
      </x:c>
      <x:c r="D3654" s="14"/>
      <x:c r="E3654" s="13" t="str">
        <x:v>Town</x:v>
      </x:c>
      <x:c r="F3654" s="15" t="str">
        <x:v>Standalone premises — London (SE7)</x:v>
      </x:c>
      <x:c r="G3654" s="15" t="str">
        <x:v>unit a, Anchorage Point, Anchor &amp; Hope Lane, London, SE7</x:v>
      </x:c>
      <x:c r="H3654" s="13" t="str">
        <x:v>Current</x:v>
      </x:c>
      <x:c r="I3654" s="14" t="n">
        <x:v>3234</x:v>
      </x:c>
      <x:c r="J3654" s="13" t="str">
        <x:f>IF(AND(ISNUMBER(I3654),I3654&gt;0),IF(I3654&lt;=1000,"1–1,000",IF(I3654&lt;=2500,"1,001–2,500",IF(I3654&lt;=5000,"2,501–5,000",IF(I3654&lt;=10000,"5,001–10,000","10,001–15,000")))),"2,501–5,000")</x:f>
        <x:v>2,501–5,000</x:v>
      </x:c>
      <x:c r="K3654" s="16"/>
      <x:c r="L3654" s="43" t="str">
        <x:f>IF(AND(ISNUMBER(I3654),I3654&gt;0,ISNUMBER(K3654),K3654&gt;0),K3654/I3654,"n.a.")</x:f>
        <x:v>n.a.</x:v>
      </x:c>
      <x:c r="M3654" s="43"/>
      <x:c r="N3654" s="13" t="str">
        <x:v>No</x:v>
      </x:c>
      <x:c r="O3654" s="15" t="str">
        <x:v>Not stated in reviewed card</x:v>
      </x:c>
      <x:c r="P3654" s="15" t="str">
        <x:v>Loading to the unit is via 2x electric roller shutters</x:v>
      </x:c>
      <x:c r="Q3654" s="15" t="str">
        <x:v>Advertised industrial unit with ancillary office accommodation, parking.</x:v>
      </x:c>
      <x:c r="R365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54" s="15" t="str">
        <x:v>https://www.rightmove.co.uk/properties/760575372803392#/?channel=COM_LET</x:v>
      </x:c>
      <x:c r="T3654" s="15" t="str"/>
      <x:c r="U3654" s="15" t="str"/>
      <x:c r="V3654" s="15" t="str">
        <x:v>London — Standalone premises — London (SE7)</x:v>
      </x:c>
      <x:c r="W3654" s="15" t="str">
        <x:v>Individual unit ≤15,000 sq ft</x:v>
      </x:c>
      <x:c r="X3654" s="13" t="n">
        <x:f>IF(N3654="Yes",L3654,0)</x:f>
        <x:v>0</x:v>
      </x:c>
      <x:c r="Y3654" s="14" t="n">
        <x:v>1</x:v>
      </x:c>
      <x:c r="Z3654" s="13" t="str">
        <x:v>Industrial / workshop / storage</x:v>
      </x:c>
    </x:row>
    <x:row r="3655" ht="62" customHeight="1">
      <x:c r="A3655" s="13" t="str">
        <x:v>SE2675</x:v>
      </x:c>
      <x:c r="B3655" s="15" t="str">
        <x:v>London</x:v>
      </x:c>
      <x:c r="C3655" s="15" t="str">
        <x:v>London (SE8)</x:v>
      </x:c>
      <x:c r="D3655" s="14"/>
      <x:c r="E3655" s="13" t="str">
        <x:v>Town</x:v>
      </x:c>
      <x:c r="F3655" s="15" t="str">
        <x:v>Standalone premises — London (SE8)</x:v>
      </x:c>
      <x:c r="G3655" s="15" t="str">
        <x:v>Trundleys Road, London SE8</x:v>
      </x:c>
      <x:c r="H3655" s="13" t="str">
        <x:v>Current</x:v>
      </x:c>
      <x:c r="I3655" s="14" t="n">
        <x:v>2810</x:v>
      </x:c>
      <x:c r="J3655" s="13" t="str">
        <x:f>IF(AND(ISNUMBER(I3655),I3655&gt;0),IF(I3655&lt;=1000,"1–1,000",IF(I3655&lt;=2500,"1,001–2,500",IF(I3655&lt;=5000,"2,501–5,000",IF(I3655&lt;=10000,"5,001–10,000","10,001–15,000")))),"2,501–5,000")</x:f>
        <x:v>2,501–5,000</x:v>
      </x:c>
      <x:c r="K3655" s="16" t="n">
        <x:v>47520</x:v>
      </x:c>
      <x:c r="L3655" s="43" t="n">
        <x:f>IF(AND(ISNUMBER(I3655),I3655&gt;0,ISNUMBER(K3655),K3655&gt;0),K3655/I3655,"n.a.")</x:f>
        <x:v>16.91103202846975</x:v>
      </x:c>
      <x:c r="M3655" s="43"/>
      <x:c r="N3655" s="13" t="str">
        <x:v>Yes</x:v>
      </x:c>
      <x:c r="O3655" s="15" t="str">
        <x:v>Not stated in reviewed card</x:v>
      </x:c>
      <x:c r="P3655" s="15" t="str">
        <x:v>Not stated in reviewed card</x:v>
      </x:c>
      <x:c r="Q3655" s="15" t="str">
        <x:v>Advertised industrial unit with railway-arch premises.</x:v>
      </x:c>
      <x:c r="R365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5" s="15" t="str">
        <x:v>https://www.zoopla.co.uk/to-rent/commercial/details/54608275/</x:v>
      </x:c>
      <x:c r="T3655" s="15" t="str"/>
      <x:c r="U3655" s="15" t="str"/>
      <x:c r="V3655" s="15" t="str">
        <x:v>London — Standalone premises — London (SE8)</x:v>
      </x:c>
      <x:c r="W3655" s="15" t="str">
        <x:v>Individual unit ≤15,000 sq ft</x:v>
      </x:c>
      <x:c r="X3655" s="13" t="n">
        <x:f>IF(N3655="Yes",L3655,0)</x:f>
        <x:v>16.91103202846975</x:v>
      </x:c>
      <x:c r="Y3655" s="14" t="n">
        <x:v>1</x:v>
      </x:c>
      <x:c r="Z3655" s="13" t="str">
        <x:v>Industrial / workshop / storage</x:v>
      </x:c>
    </x:row>
    <x:row r="3656" ht="62" customHeight="1">
      <x:c r="A3656" s="13" t="str">
        <x:v>SE2676</x:v>
      </x:c>
      <x:c r="B3656" s="15" t="str">
        <x:v>London</x:v>
      </x:c>
      <x:c r="C3656" s="15" t="str">
        <x:v>London (SW11)</x:v>
      </x:c>
      <x:c r="D3656" s="14"/>
      <x:c r="E3656" s="13" t="str">
        <x:v>Town</x:v>
      </x:c>
      <x:c r="F3656" s="15" t="str">
        <x:v>Standalone premises — London (SW11)</x:v>
      </x:c>
      <x:c r="G3656" s="15" t="str">
        <x:v>Altenburg Gardens, London SW11</x:v>
      </x:c>
      <x:c r="H3656" s="13" t="str">
        <x:v>Current</x:v>
      </x:c>
      <x:c r="I3656" s="14" t="n">
        <x:v>2468</x:v>
      </x:c>
      <x:c r="J3656" s="13" t="str">
        <x:f>IF(AND(ISNUMBER(I3656),I3656&gt;0),IF(I3656&lt;=1000,"1–1,000",IF(I3656&lt;=2500,"1,001–2,500",IF(I3656&lt;=5000,"2,501–5,000",IF(I3656&lt;=10000,"5,001–10,000","10,001–15,000")))),"1,001–2,500")</x:f>
        <x:v>1,001–2,500</x:v>
      </x:c>
      <x:c r="K3656" s="16"/>
      <x:c r="L3656" s="43" t="str">
        <x:f>IF(AND(ISNUMBER(I3656),I3656&gt;0,ISNUMBER(K3656),K3656&gt;0),K3656/I3656,"n.a.")</x:f>
        <x:v>n.a.</x:v>
      </x:c>
      <x:c r="M3656" s="43"/>
      <x:c r="N3656" s="13" t="str">
        <x:v>No</x:v>
      </x:c>
      <x:c r="O3656" s="15" t="str">
        <x:v>Not stated in reviewed card</x:v>
      </x:c>
      <x:c r="P3656" s="15" t="str">
        <x:v>Not stated in reviewed card</x:v>
      </x:c>
      <x:c r="Q3656" s="15" t="str">
        <x:v>Advertised commercial storage/workshop premises with warehouse space.</x:v>
      </x:c>
      <x:c r="R365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56" s="15" t="str">
        <x:v>https://www.zoopla.co.uk/to-rent/commercial/details/68472315/</x:v>
      </x:c>
      <x:c r="T3656" s="15" t="str"/>
      <x:c r="U3656" s="15" t="str"/>
      <x:c r="V3656" s="15" t="str">
        <x:v>London — Standalone premises — London (SW11)</x:v>
      </x:c>
      <x:c r="W3656" s="15" t="str">
        <x:v>Individual unit ≤15,000 sq ft</x:v>
      </x:c>
      <x:c r="X3656" s="13" t="n">
        <x:f>IF(N3656="Yes",L3656,0)</x:f>
        <x:v>0</x:v>
      </x:c>
      <x:c r="Y3656" s="14" t="n">
        <x:v>1</x:v>
      </x:c>
      <x:c r="Z3656" s="13" t="str">
        <x:v>Industrial / workshop / storage</x:v>
      </x:c>
    </x:row>
    <x:row r="3657" ht="62" customHeight="1">
      <x:c r="A3657" s="13" t="str">
        <x:v>SE2677</x:v>
      </x:c>
      <x:c r="B3657" s="15" t="str">
        <x:v>London</x:v>
      </x:c>
      <x:c r="C3657" s="15" t="str">
        <x:v>London (SW14)</x:v>
      </x:c>
      <x:c r="D3657" s="14"/>
      <x:c r="E3657" s="13" t="str">
        <x:v>Town</x:v>
      </x:c>
      <x:c r="F3657" s="15" t="str">
        <x:v>Standalone premises — London (SW14)</x:v>
      </x:c>
      <x:c r="G3657" s="15" t="str">
        <x:v>194-198 Sheen Lane, London SW14</x:v>
      </x:c>
      <x:c r="H3657" s="13" t="str">
        <x:v>Current</x:v>
      </x:c>
      <x:c r="I3657" s="14" t="n">
        <x:v>5039</x:v>
      </x:c>
      <x:c r="J3657" s="13" t="str">
        <x:f>IF(AND(ISNUMBER(I3657),I3657&gt;0),IF(I3657&lt;=1000,"1–1,000",IF(I3657&lt;=2500,"1,001–2,500",IF(I3657&lt;=5000,"2,501–5,000",IF(I3657&lt;=10000,"5,001–10,000","10,001–15,000")))),"5,001–10,000")</x:f>
        <x:v>5,001–10,000</x:v>
      </x:c>
      <x:c r="K3657" s="16"/>
      <x:c r="L3657" s="43" t="str">
        <x:f>IF(AND(ISNUMBER(I3657),I3657&gt;0,ISNUMBER(K3657),K3657&gt;0),K3657/I3657,"n.a.")</x:f>
        <x:v>n.a.</x:v>
      </x:c>
      <x:c r="M3657" s="43"/>
      <x:c r="N3657" s="13" t="str">
        <x:v>No</x:v>
      </x:c>
      <x:c r="O3657" s="15" t="str">
        <x:v>Not stated in reviewed card</x:v>
      </x:c>
      <x:c r="P3657" s="15" t="str">
        <x:v>Not stated in reviewed card</x:v>
      </x:c>
      <x:c r="Q3657" s="15" t="str">
        <x:v>Advertised industrial unit with workshop space.</x:v>
      </x:c>
      <x:c r="R3657"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57" s="15" t="str">
        <x:v>https://www.zoopla.co.uk/to-rent/commercial/details/71897496/</x:v>
      </x:c>
      <x:c r="T3657" s="15" t="str"/>
      <x:c r="U3657" s="15" t="str"/>
      <x:c r="V3657" s="15" t="str">
        <x:v>London — Standalone premises — London (SW14)</x:v>
      </x:c>
      <x:c r="W3657" s="15" t="str">
        <x:v>Individual unit ≤15,000 sq ft</x:v>
      </x:c>
      <x:c r="X3657" s="13" t="n">
        <x:f>IF(N3657="Yes",L3657,0)</x:f>
        <x:v>0</x:v>
      </x:c>
      <x:c r="Y3657" s="14" t="n">
        <x:v>1</x:v>
      </x:c>
      <x:c r="Z3657" s="13" t="str">
        <x:v>Industrial / workshop / storage</x:v>
      </x:c>
    </x:row>
    <x:row r="3658" ht="75" customHeight="1">
      <x:c r="A3658" s="13" t="str">
        <x:v>SE2678</x:v>
      </x:c>
      <x:c r="B3658" s="15" t="str">
        <x:v>London</x:v>
      </x:c>
      <x:c r="C3658" s="15" t="str">
        <x:v>London (SW19)</x:v>
      </x:c>
      <x:c r="D3658" s="14"/>
      <x:c r="E3658" s="13" t="str">
        <x:v>Town</x:v>
      </x:c>
      <x:c r="F3658" s="15" t="str">
        <x:v>Standalone premises — London (SW19)</x:v>
      </x:c>
      <x:c r="G3658" s="15" t="str">
        <x:v>R/O 7 Walpole Road, Colliers Wood, London SW19</x:v>
      </x:c>
      <x:c r="H3658" s="13" t="str">
        <x:v>Current</x:v>
      </x:c>
      <x:c r="I3658" s="14" t="n">
        <x:v>1940</x:v>
      </x:c>
      <x:c r="J3658" s="13" t="str">
        <x:f>IF(AND(ISNUMBER(I3658),I3658&gt;0),IF(I3658&lt;=1000,"1–1,000",IF(I3658&lt;=2500,"1,001–2,500",IF(I3658&lt;=5000,"2,501–5,000",IF(I3658&lt;=10000,"5,001–10,000","10,001–15,000")))),"1,001–2,500")</x:f>
        <x:v>1,001–2,500</x:v>
      </x:c>
      <x:c r="K3658" s="16" t="n">
        <x:v>21996</x:v>
      </x:c>
      <x:c r="L3658" s="43" t="n">
        <x:f>IF(AND(ISNUMBER(I3658),I3658&gt;0,ISNUMBER(K3658),K3658&gt;0),K3658/I3658,"n.a.")</x:f>
        <x:v>11.338144329896908</x:v>
      </x:c>
      <x:c r="M3658" s="43"/>
      <x:c r="N3658" s="13" t="str">
        <x:v>Yes</x:v>
      </x:c>
      <x:c r="O3658" s="15" t="str">
        <x:v>Not stated in reviewed card</x:v>
      </x:c>
      <x:c r="P3658" s="15" t="str">
        <x:v>Not stated in reviewed card</x:v>
      </x:c>
      <x:c r="Q3658" s="15" t="str">
        <x:v>Advertised industrial unit with yard/loading area.</x:v>
      </x:c>
      <x:c r="R3658"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58" s="15" t="str">
        <x:v>https://www.zoopla.co.uk/to-rent/commercial/details/73901556/</x:v>
      </x:c>
      <x:c r="T3658" s="15" t="str"/>
      <x:c r="U3658" s="15" t="str"/>
      <x:c r="V3658" s="15" t="str">
        <x:v>London — Standalone premises — London (SW19)</x:v>
      </x:c>
      <x:c r="W3658" s="15" t="str">
        <x:v>Individual unit ≤15,000 sq ft</x:v>
      </x:c>
      <x:c r="X3658" s="13" t="n">
        <x:f>IF(N3658="Yes",L3658,0)</x:f>
        <x:v>11.338144329896908</x:v>
      </x:c>
      <x:c r="Y3658" s="14" t="n">
        <x:v>1</x:v>
      </x:c>
      <x:c r="Z3658" s="13" t="str">
        <x:v>Industrial / workshop / storage</x:v>
      </x:c>
    </x:row>
    <x:row r="3659" ht="62" customHeight="1">
      <x:c r="A3659" s="13" t="str">
        <x:v>SE2679</x:v>
      </x:c>
      <x:c r="B3659" s="15" t="str">
        <x:v>London</x:v>
      </x:c>
      <x:c r="C3659" s="15" t="str">
        <x:v>London (SW19)</x:v>
      </x:c>
      <x:c r="D3659" s="14"/>
      <x:c r="E3659" s="13" t="str">
        <x:v>Town</x:v>
      </x:c>
      <x:c r="F3659" s="15" t="str">
        <x:v>Standalone premises — London (SW19)</x:v>
      </x:c>
      <x:c r="G3659" s="15" t="str">
        <x:v>Tennyson Road, London SW19</x:v>
      </x:c>
      <x:c r="H3659" s="13" t="str">
        <x:v>Current</x:v>
      </x:c>
      <x:c r="I3659" s="14" t="n">
        <x:v>2303</x:v>
      </x:c>
      <x:c r="J3659" s="13" t="str">
        <x:f>IF(AND(ISNUMBER(I3659),I3659&gt;0),IF(I3659&lt;=1000,"1–1,000",IF(I3659&lt;=2500,"1,001–2,500",IF(I3659&lt;=5000,"2,501–5,000",IF(I3659&lt;=10000,"5,001–10,000","10,001–15,000")))),"1,001–2,500")</x:f>
        <x:v>1,001–2,500</x:v>
      </x:c>
      <x:c r="K3659" s="16" t="n">
        <x:v>35004</x:v>
      </x:c>
      <x:c r="L3659" s="43" t="n">
        <x:f>IF(AND(ISNUMBER(I3659),I3659&gt;0,ISNUMBER(K3659),K3659&gt;0),K3659/I3659,"n.a.")</x:f>
        <x:v>15.199305254016501</x:v>
      </x:c>
      <x:c r="M3659" s="43"/>
      <x:c r="N3659" s="13" t="str">
        <x:v>Yes</x:v>
      </x:c>
      <x:c r="O3659" s="15" t="str">
        <x:v>Not stated in reviewed card</x:v>
      </x:c>
      <x:c r="P3659" s="15" t="str">
        <x:v>Not stated in reviewed card</x:v>
      </x:c>
      <x:c r="Q3659" s="15" t="str">
        <x:v>Advertised industrial unit with workshop space, ancillary office accommodation.</x:v>
      </x:c>
      <x:c r="R365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59" s="15" t="str">
        <x:v>https://www.zoopla.co.uk/to-rent/commercial/details/74604741/</x:v>
      </x:c>
      <x:c r="T3659" s="15" t="str"/>
      <x:c r="U3659" s="15" t="str"/>
      <x:c r="V3659" s="15" t="str">
        <x:v>London — Standalone premises — London (SW19)</x:v>
      </x:c>
      <x:c r="W3659" s="15" t="str">
        <x:v>Individual unit ≤15,000 sq ft</x:v>
      </x:c>
      <x:c r="X3659" s="13" t="n">
        <x:f>IF(N3659="Yes",L3659,0)</x:f>
        <x:v>15.199305254016501</x:v>
      </x:c>
      <x:c r="Y3659" s="14" t="n">
        <x:v>1</x:v>
      </x:c>
      <x:c r="Z3659" s="13" t="str">
        <x:v>Industrial / workshop / storage</x:v>
      </x:c>
    </x:row>
    <x:row r="3660" ht="62" customHeight="1">
      <x:c r="A3660" s="13" t="str">
        <x:v>SE2680</x:v>
      </x:c>
      <x:c r="B3660" s="15" t="str">
        <x:v>London</x:v>
      </x:c>
      <x:c r="C3660" s="15" t="str">
        <x:v>London (SW19)</x:v>
      </x:c>
      <x:c r="D3660" s="14"/>
      <x:c r="E3660" s="13" t="str">
        <x:v>Town</x:v>
      </x:c>
      <x:c r="F3660" s="15" t="str">
        <x:v>Standalone premises — London (SW19)</x:v>
      </x:c>
      <x:c r="G3660" s="15" t="str">
        <x:v>Unit 4, Tramlink Park, 24 Deer Park Road, Merton, SW19 3UA</x:v>
      </x:c>
      <x:c r="H3660" s="13" t="str">
        <x:v>Current</x:v>
      </x:c>
      <x:c r="I3660" s="14" t="n">
        <x:v>8708</x:v>
      </x:c>
      <x:c r="J3660" s="13" t="str">
        <x:f>IF(AND(ISNUMBER(I3660),I3660&gt;0),IF(I3660&lt;=1000,"1–1,000",IF(I3660&lt;=2500,"1,001–2,500",IF(I3660&lt;=5000,"2,501–5,000",IF(I3660&lt;=10000,"5,001–10,000","10,001–15,000")))),"5,001–10,000")</x:f>
        <x:v>5,001–10,000</x:v>
      </x:c>
      <x:c r="K3660" s="16"/>
      <x:c r="L3660" s="43" t="str">
        <x:f>IF(AND(ISNUMBER(I3660),I3660&gt;0,ISNUMBER(K3660),K3660&gt;0),K3660/I3660,"n.a.")</x:f>
        <x:v>n.a.</x:v>
      </x:c>
      <x:c r="M3660" s="43"/>
      <x:c r="N3660" s="13" t="str">
        <x:v>No</x:v>
      </x:c>
      <x:c r="O3660" s="15" t="str">
        <x:v>Not stated in reviewed card</x:v>
      </x:c>
      <x:c r="P3660" s="15" t="str">
        <x:v>Not stated in reviewed card</x:v>
      </x:c>
      <x:c r="Q3660" s="15" t="str">
        <x:v>Advertised industrial unit with warehouse space.</x:v>
      </x:c>
      <x:c r="R366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60" s="15" t="str">
        <x:v>https://www.zoopla.co.uk/to-rent/commercial/details/72477766/</x:v>
      </x:c>
      <x:c r="T3660" s="15" t="str">
        <x:v>https://www.rightmove.co.uk/properties/773371510489649#/?channel=COM_LET</x:v>
      </x:c>
      <x:c r="U3660" s="15" t="str"/>
      <x:c r="V3660" s="15" t="str">
        <x:v>London — Standalone premises — London (SW19)</x:v>
      </x:c>
      <x:c r="W3660" s="15" t="str">
        <x:v>Individual unit ≤15,000 sq ft</x:v>
      </x:c>
      <x:c r="X3660" s="13" t="n">
        <x:f>IF(N3660="Yes",L3660,0)</x:f>
        <x:v>0</x:v>
      </x:c>
      <x:c r="Y3660" s="14" t="n">
        <x:v>1</x:v>
      </x:c>
      <x:c r="Z3660" s="13" t="str">
        <x:v>Industrial / workshop / storage</x:v>
      </x:c>
    </x:row>
    <x:row r="3661" ht="75" customHeight="1">
      <x:c r="A3661" s="13" t="str">
        <x:v>SE2681</x:v>
      </x:c>
      <x:c r="B3661" s="15" t="str">
        <x:v>London</x:v>
      </x:c>
      <x:c r="C3661" s="15" t="str">
        <x:v>London (SW2)</x:v>
      </x:c>
      <x:c r="D3661" s="14"/>
      <x:c r="E3661" s="13" t="str">
        <x:v>Town</x:v>
      </x:c>
      <x:c r="F3661" s="15" t="str">
        <x:v>Standalone premises — London (SW2)</x:v>
      </x:c>
      <x:c r="G3661" s="15" t="str">
        <x:v>215, Lyham Road, London, SW2 5PY</x:v>
      </x:c>
      <x:c r="H3661" s="13" t="str">
        <x:v>Current</x:v>
      </x:c>
      <x:c r="I3661" s="14" t="n">
        <x:v>5053</x:v>
      </x:c>
      <x:c r="J3661" s="13" t="str">
        <x:f>IF(AND(ISNUMBER(I3661),I3661&gt;0),IF(I3661&lt;=1000,"1–1,000",IF(I3661&lt;=2500,"1,001–2,500",IF(I3661&lt;=5000,"2,501–5,000",IF(I3661&lt;=10000,"5,001–10,000","10,001–15,000")))),"5,001–10,000")</x:f>
        <x:v>5,001–10,000</x:v>
      </x:c>
      <x:c r="K3661" s="16" t="n">
        <x:v>99504</x:v>
      </x:c>
      <x:c r="L3661" s="43" t="n">
        <x:f>IF(AND(ISNUMBER(I3661),I3661&gt;0,ISNUMBER(K3661),K3661&gt;0),K3661/I3661,"n.a.")</x:f>
        <x:v>19.69206412032456</x:v>
      </x:c>
      <x:c r="M3661" s="43"/>
      <x:c r="N3661" s="13" t="str">
        <x:v>Yes</x:v>
      </x:c>
      <x:c r="O3661" s="15" t="str">
        <x:v>Not stated in reviewed card</x:v>
      </x:c>
      <x:c r="P3661" s="15" t="str">
        <x:v>Not stated in reviewed card</x:v>
      </x:c>
      <x:c r="Q3661" s="15" t="str">
        <x:v>Advertised industrial unit with workshop space, ancillary office accommodation, parking.</x:v>
      </x:c>
      <x:c r="R366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1" s="15" t="str">
        <x:v>https://www.zoopla.co.uk/to-rent/commercial/details/70070245/</x:v>
      </x:c>
      <x:c r="T3661" s="15" t="str">
        <x:v>https://www.rightmove.co.uk/properties/760580233929104#/?channel=COM_LET</x:v>
      </x:c>
      <x:c r="U3661" s="15" t="str"/>
      <x:c r="V3661" s="15" t="str">
        <x:v>London — Standalone premises — London (SW2)</x:v>
      </x:c>
      <x:c r="W3661" s="15" t="str">
        <x:v>Individual unit ≤15,000 sq ft</x:v>
      </x:c>
      <x:c r="X3661" s="13" t="n">
        <x:f>IF(N3661="Yes",L3661,0)</x:f>
        <x:v>19.69206412032456</x:v>
      </x:c>
      <x:c r="Y3661" s="14" t="n">
        <x:v>1</x:v>
      </x:c>
      <x:c r="Z3661" s="13" t="str">
        <x:v>Industrial / workshop / storage</x:v>
      </x:c>
    </x:row>
    <x:row r="3662" ht="62" customHeight="1">
      <x:c r="A3662" s="13" t="str">
        <x:v>SE2682</x:v>
      </x:c>
      <x:c r="B3662" s="15" t="str">
        <x:v>London</x:v>
      </x:c>
      <x:c r="C3662" s="15" t="str">
        <x:v>London (SW20)</x:v>
      </x:c>
      <x:c r="D3662" s="14"/>
      <x:c r="E3662" s="13" t="str">
        <x:v>Town</x:v>
      </x:c>
      <x:c r="F3662" s="15" t="str">
        <x:v>Standalone premises — London (SW20)</x:v>
      </x:c>
      <x:c r="G3662" s="15" t="str">
        <x:v>88 Bushey Road, London, Greater London, SW20 0JW</x:v>
      </x:c>
      <x:c r="H3662" s="13" t="str">
        <x:v>Current</x:v>
      </x:c>
      <x:c r="I3662" s="14" t="n">
        <x:v>13430</x:v>
      </x:c>
      <x:c r="J3662" s="13" t="str">
        <x:f>IF(AND(ISNUMBER(I3662),I3662&gt;0),IF(I3662&lt;=1000,"1–1,000",IF(I3662&lt;=2500,"1,001–2,500",IF(I3662&lt;=5000,"2,501–5,000",IF(I3662&lt;=10000,"5,001–10,000","10,001–15,000")))),"10,001–15,000")</x:f>
        <x:v>10,001–15,000</x:v>
      </x:c>
      <x:c r="K3662" s="16"/>
      <x:c r="L3662" s="43" t="str">
        <x:f>IF(AND(ISNUMBER(I3662),I3662&gt;0,ISNUMBER(K3662),K3662&gt;0),K3662/I3662,"n.a.")</x:f>
        <x:v>n.a.</x:v>
      </x:c>
      <x:c r="M3662" s="43"/>
      <x:c r="N3662" s="13" t="str">
        <x:v>No</x:v>
      </x:c>
      <x:c r="O3662" s="15" t="str">
        <x:v>Not stated in reviewed card</x:v>
      </x:c>
      <x:c r="P3662" s="15" t="str">
        <x:v>Not stated in reviewed card</x:v>
      </x:c>
      <x:c r="Q3662" s="15" t="str">
        <x:v>Advertised industrial unit with warehouse space, trade counter use.</x:v>
      </x:c>
      <x:c r="R366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62" s="15" t="str">
        <x:v>https://www.rightmove.co.uk/properties/760906626174145#/?channel=COM_LET</x:v>
      </x:c>
      <x:c r="T3662" s="15" t="str"/>
      <x:c r="U3662" s="15" t="str"/>
      <x:c r="V3662" s="15" t="str">
        <x:v>London — Standalone premises — London (SW20)</x:v>
      </x:c>
      <x:c r="W3662" s="15" t="str">
        <x:v>Individual unit ≤15,000 sq ft</x:v>
      </x:c>
      <x:c r="X3662" s="13" t="n">
        <x:f>IF(N3662="Yes",L3662,0)</x:f>
        <x:v>0</x:v>
      </x:c>
      <x:c r="Y3662" s="14" t="n">
        <x:v>1</x:v>
      </x:c>
      <x:c r="Z3662" s="13" t="str">
        <x:v>Industrial / workshop / storage</x:v>
      </x:c>
    </x:row>
    <x:row r="3663" ht="62" customHeight="1">
      <x:c r="A3663" s="13" t="str">
        <x:v>SE2683</x:v>
      </x:c>
      <x:c r="B3663" s="15" t="str">
        <x:v>London</x:v>
      </x:c>
      <x:c r="C3663" s="15" t="str">
        <x:v>London (SW8)</x:v>
      </x:c>
      <x:c r="D3663" s="14"/>
      <x:c r="E3663" s="13" t="str">
        <x:v>Town</x:v>
      </x:c>
      <x:c r="F3663" s="15" t="str">
        <x:v>Standalone premises — London (SW8)</x:v>
      </x:c>
      <x:c r="G3663" s="15" t="str">
        <x:v>Car Park, 62-68 Courland Grove, London, SW8 2PX</x:v>
      </x:c>
      <x:c r="H3663" s="13" t="str">
        <x:v>Current</x:v>
      </x:c>
      <x:c r="I3663" s="14" t="n">
        <x:v>13540</x:v>
      </x:c>
      <x:c r="J3663" s="13" t="str">
        <x:f>IF(AND(ISNUMBER(I3663),I3663&gt;0),IF(I3663&lt;=1000,"1–1,000",IF(I3663&lt;=2500,"1,001–2,500",IF(I3663&lt;=5000,"2,501–5,000",IF(I3663&lt;=10000,"5,001–10,000","10,001–15,000")))),"10,001–15,000")</x:f>
        <x:v>10,001–15,000</x:v>
      </x:c>
      <x:c r="K3663" s="16" t="n">
        <x:v>42000</x:v>
      </x:c>
      <x:c r="L3663" s="43" t="n">
        <x:f>IF(AND(ISNUMBER(I3663),I3663&gt;0,ISNUMBER(K3663),K3663&gt;0),K3663/I3663,"n.a.")</x:f>
        <x:v>3.1019202363367797</x:v>
      </x:c>
      <x:c r="M3663" s="43"/>
      <x:c r="N3663" s="13" t="str">
        <x:v>Yes</x:v>
      </x:c>
      <x:c r="O3663" s="15" t="str">
        <x:v>Not stated in reviewed card</x:v>
      </x:c>
      <x:c r="P3663" s="15" t="str">
        <x:v>Not stated in reviewed card</x:v>
      </x:c>
      <x:c r="Q3663" s="15" t="str">
        <x:v>Advertised industrial unit with parking.</x:v>
      </x:c>
      <x:c r="R366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3" s="15" t="str">
        <x:v>https://www.rightmove.co.uk/properties/773404861478769#/?channel=COM_LET</x:v>
      </x:c>
      <x:c r="T3663" s="15" t="str"/>
      <x:c r="U3663" s="15" t="str"/>
      <x:c r="V3663" s="15" t="str">
        <x:v>London — Standalone premises — London (SW8)</x:v>
      </x:c>
      <x:c r="W3663" s="15" t="str">
        <x:v>Individual unit ≤15,000 sq ft</x:v>
      </x:c>
      <x:c r="X3663" s="13" t="n">
        <x:f>IF(N3663="Yes",L3663,0)</x:f>
        <x:v>3.1019202363367797</x:v>
      </x:c>
      <x:c r="Y3663" s="14" t="n">
        <x:v>1</x:v>
      </x:c>
      <x:c r="Z3663" s="13" t="str">
        <x:v>Industrial / workshop / storage</x:v>
      </x:c>
    </x:row>
    <x:row r="3664" ht="62" customHeight="1">
      <x:c r="A3664" s="13" t="str">
        <x:v>SE2684</x:v>
      </x:c>
      <x:c r="B3664" s="15" t="str">
        <x:v>London</x:v>
      </x:c>
      <x:c r="C3664" s="15" t="str">
        <x:v>London (SW8)</x:v>
      </x:c>
      <x:c r="D3664" s="14"/>
      <x:c r="E3664" s="13" t="str">
        <x:v>Town</x:v>
      </x:c>
      <x:c r="F3664" s="15" t="str">
        <x:v>Standalone premises — London (SW8)</x:v>
      </x:c>
      <x:c r="G3664" s="15" t="str">
        <x:v>Queenstown Road, London SW8</x:v>
      </x:c>
      <x:c r="H3664" s="13" t="str">
        <x:v>Current</x:v>
      </x:c>
      <x:c r="I3664" s="14" t="n">
        <x:v>3218</x:v>
      </x:c>
      <x:c r="J3664" s="13" t="str">
        <x:f>IF(AND(ISNUMBER(I3664),I3664&gt;0),IF(I3664&lt;=1000,"1–1,000",IF(I3664&lt;=2500,"1,001–2,500",IF(I3664&lt;=5000,"2,501–5,000",IF(I3664&lt;=10000,"5,001–10,000","10,001–15,000")))),"2,501–5,000")</x:f>
        <x:v>2,501–5,000</x:v>
      </x:c>
      <x:c r="K3664" s="16" t="n">
        <x:v>30000</x:v>
      </x:c>
      <x:c r="L3664" s="43" t="n">
        <x:f>IF(AND(ISNUMBER(I3664),I3664&gt;0,ISNUMBER(K3664),K3664&gt;0),K3664/I3664,"n.a.")</x:f>
        <x:v>9.322560596643878</x:v>
      </x:c>
      <x:c r="M3664" s="43"/>
      <x:c r="N3664" s="13" t="str">
        <x:v>Yes</x:v>
      </x:c>
      <x:c r="O3664" s="15" t="str">
        <x:v>Not stated in reviewed card</x:v>
      </x:c>
      <x:c r="P3664" s="15" t="str">
        <x:v>Not stated in reviewed card</x:v>
      </x:c>
      <x:c r="Q3664" s="15" t="str">
        <x:v>Advertised commercial storage/workshop premises with workshop space.</x:v>
      </x:c>
      <x:c r="R366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4" s="15" t="str">
        <x:v>https://www.zoopla.co.uk/to-rent/commercial/details/72150840/</x:v>
      </x:c>
      <x:c r="T3664" s="15" t="str"/>
      <x:c r="U3664" s="15" t="str"/>
      <x:c r="V3664" s="15" t="str">
        <x:v>London — Standalone premises — London (SW8)</x:v>
      </x:c>
      <x:c r="W3664" s="15" t="str">
        <x:v>Individual unit ≤15,000 sq ft</x:v>
      </x:c>
      <x:c r="X3664" s="13" t="n">
        <x:f>IF(N3664="Yes",L3664,0)</x:f>
        <x:v>9.322560596643878</x:v>
      </x:c>
      <x:c r="Y3664" s="14" t="n">
        <x:v>1</x:v>
      </x:c>
      <x:c r="Z3664" s="13" t="str">
        <x:v>Industrial / workshop / storage</x:v>
      </x:c>
    </x:row>
    <x:row r="3665" ht="75" customHeight="1">
      <x:c r="A3665" s="13" t="str">
        <x:v>SE2685</x:v>
      </x:c>
      <x:c r="B3665" s="15" t="str">
        <x:v>London</x:v>
      </x:c>
      <x:c r="C3665" s="15" t="str">
        <x:v>London (SW9)</x:v>
      </x:c>
      <x:c r="D3665" s="14"/>
      <x:c r="E3665" s="13" t="str">
        <x:v>Town</x:v>
      </x:c>
      <x:c r="F3665" s="15" t="str">
        <x:v>Standalone premises — London (SW9)</x:v>
      </x:c>
      <x:c r="G3665" s="15" t="str">
        <x:v>Gloucester House, Kennington Park, London, SW9 6DE</x:v>
      </x:c>
      <x:c r="H3665" s="13" t="str">
        <x:v>Current</x:v>
      </x:c>
      <x:c r="I3665" s="14" t="n">
        <x:v>14650</x:v>
      </x:c>
      <x:c r="J3665" s="13" t="str">
        <x:f>IF(AND(ISNUMBER(I3665),I3665&gt;0),IF(I3665&lt;=1000,"1–1,000",IF(I3665&lt;=2500,"1,001–2,500",IF(I3665&lt;=5000,"2,501–5,000",IF(I3665&lt;=10000,"5,001–10,000","10,001–15,000")))),"10,001–15,000")</x:f>
        <x:v>10,001–15,000</x:v>
      </x:c>
      <x:c r="K3665" s="16" t="n">
        <x:v>139176</x:v>
      </x:c>
      <x:c r="L3665" s="43" t="n">
        <x:f>IF(AND(ISNUMBER(I3665),I3665&gt;0,ISNUMBER(K3665),K3665&gt;0),K3665/I3665,"n.a.")</x:f>
        <x:v>9.500068259385666</x:v>
      </x:c>
      <x:c r="M3665" s="43"/>
      <x:c r="N3665" s="13" t="str">
        <x:v>Yes</x:v>
      </x:c>
      <x:c r="O3665" s="15" t="str">
        <x:v>Not stated in reviewed card</x:v>
      </x:c>
      <x:c r="P3665" s="15" t="str">
        <x:v>full-height roller shutter</x:v>
      </x:c>
      <x:c r="Q3665" s="15" t="str">
        <x:v>Advertised industrial unit with warehouse space, parking, secure/gated access.</x:v>
      </x:c>
      <x:c r="R366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5" s="15" t="str">
        <x:v>https://www.zoopla.co.uk/to-rent/commercial/details/71577712/</x:v>
      </x:c>
      <x:c r="T3665" s="15" t="str">
        <x:v>https://www.rightmove.co.uk/properties/168250805#/?channel=COM_LET</x:v>
      </x:c>
      <x:c r="U3665" s="15" t="str"/>
      <x:c r="V3665" s="15" t="str">
        <x:v>London — Standalone premises — London (SW9)</x:v>
      </x:c>
      <x:c r="W3665" s="15" t="str">
        <x:v>Individual unit ≤15,000 sq ft</x:v>
      </x:c>
      <x:c r="X3665" s="13" t="n">
        <x:f>IF(N3665="Yes",L3665,0)</x:f>
        <x:v>9.500068259385666</x:v>
      </x:c>
      <x:c r="Y3665" s="14" t="n">
        <x:v>1</x:v>
      </x:c>
      <x:c r="Z3665" s="13" t="str">
        <x:v>Industrial / workshop / storage</x:v>
      </x:c>
    </x:row>
    <x:row r="3666" ht="62" customHeight="1">
      <x:c r="A3666" s="13" t="str">
        <x:v>SE2686</x:v>
      </x:c>
      <x:c r="B3666" s="15" t="str">
        <x:v>London</x:v>
      </x:c>
      <x:c r="C3666" s="15" t="str">
        <x:v>London (TW5)</x:v>
      </x:c>
      <x:c r="D3666" s="14"/>
      <x:c r="E3666" s="13" t="str">
        <x:v>Town</x:v>
      </x:c>
      <x:c r="F3666" s="15" t="str">
        <x:v>Standalone premises — London (TW5)</x:v>
      </x:c>
      <x:c r="G3666" s="15" t="str">
        <x:v>Unit 3 Victory Way, Heston TW5</x:v>
      </x:c>
      <x:c r="H3666" s="13" t="str">
        <x:v>Current</x:v>
      </x:c>
      <x:c r="I3666" s="14" t="n">
        <x:v>10034</x:v>
      </x:c>
      <x:c r="J3666" s="13" t="str">
        <x:f>IF(AND(ISNUMBER(I3666),I3666&gt;0),IF(I3666&lt;=1000,"1–1,000",IF(I3666&lt;=2500,"1,001–2,500",IF(I3666&lt;=5000,"2,501–5,000",IF(I3666&lt;=10000,"5,001–10,000","10,001–15,000")))),"10,001–15,000")</x:f>
        <x:v>10,001–15,000</x:v>
      </x:c>
      <x:c r="K3666" s="16"/>
      <x:c r="L3666" s="43" t="str">
        <x:f>IF(AND(ISNUMBER(I3666),I3666&gt;0,ISNUMBER(K3666),K3666&gt;0),K3666/I3666,"n.a.")</x:f>
        <x:v>n.a.</x:v>
      </x:c>
      <x:c r="M3666" s="43"/>
      <x:c r="N3666" s="13" t="str">
        <x:v>No</x:v>
      </x:c>
      <x:c r="O3666" s="15" t="str">
        <x:v>Not stated in reviewed card</x:v>
      </x:c>
      <x:c r="P3666" s="15" t="str">
        <x:v>Not stated in reviewed card</x:v>
      </x:c>
      <x:c r="Q3666" s="15" t="str">
        <x:v>Advertised industrial unit with warehouse space.</x:v>
      </x:c>
      <x:c r="R366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66" s="15" t="str">
        <x:v>https://www.zoopla.co.uk/to-rent/commercial/details/74444516/</x:v>
      </x:c>
      <x:c r="T3666" s="15" t="str"/>
      <x:c r="U3666" s="15" t="str"/>
      <x:c r="V3666" s="15" t="str">
        <x:v>London — Standalone premises — London (TW5)</x:v>
      </x:c>
      <x:c r="W3666" s="15" t="str">
        <x:v>Individual unit ≤15,000 sq ft</x:v>
      </x:c>
      <x:c r="X3666" s="13" t="n">
        <x:f>IF(N3666="Yes",L3666,0)</x:f>
        <x:v>0</x:v>
      </x:c>
      <x:c r="Y3666" s="14" t="n">
        <x:v>1</x:v>
      </x:c>
      <x:c r="Z3666" s="13" t="str">
        <x:v>Industrial / workshop / storage</x:v>
      </x:c>
    </x:row>
    <x:row r="3667" ht="62" customHeight="1">
      <x:c r="A3667" s="13" t="str">
        <x:v>SE2687</x:v>
      </x:c>
      <x:c r="B3667" s="15" t="str">
        <x:v>London</x:v>
      </x:c>
      <x:c r="C3667" s="15" t="str">
        <x:v>London (W12)</x:v>
      </x:c>
      <x:c r="D3667" s="14"/>
      <x:c r="E3667" s="13" t="str">
        <x:v>Town</x:v>
      </x:c>
      <x:c r="F3667" s="15" t="str">
        <x:v>Standalone premises — London (W12)</x:v>
      </x:c>
      <x:c r="G3667" s="15" t="str">
        <x:v>Keith Grove, London W12</x:v>
      </x:c>
      <x:c r="H3667" s="13" t="str">
        <x:v>Current</x:v>
      </x:c>
      <x:c r="I3667" s="14" t="n">
        <x:v>9031</x:v>
      </x:c>
      <x:c r="J3667" s="13" t="str">
        <x:f>IF(AND(ISNUMBER(I3667),I3667&gt;0),IF(I3667&lt;=1000,"1–1,000",IF(I3667&lt;=2500,"1,001–2,500",IF(I3667&lt;=5000,"2,501–5,000",IF(I3667&lt;=10000,"5,001–10,000","10,001–15,000")))),"5,001–10,000")</x:f>
        <x:v>5,001–10,000</x:v>
      </x:c>
      <x:c r="K3667" s="16" t="n">
        <x:v>198684</x:v>
      </x:c>
      <x:c r="L3667" s="43" t="n">
        <x:f>IF(AND(ISNUMBER(I3667),I3667&gt;0,ISNUMBER(K3667),K3667&gt;0),K3667/I3667,"n.a.")</x:f>
        <x:v>22.000221459417563</x:v>
      </x:c>
      <x:c r="M3667" s="43" t="n">
        <x:v>22</x:v>
      </x:c>
      <x:c r="N3667" s="13" t="str">
        <x:v>Yes</x:v>
      </x:c>
      <x:c r="O3667" s="15" t="str">
        <x:v>Not stated in reviewed card</x:v>
      </x:c>
      <x:c r="P3667" s="15" t="str">
        <x:v>Not stated in reviewed card</x:v>
      </x:c>
      <x:c r="Q3667" s="15" t="str">
        <x:v>Advertised industrial unit with warehouse space.</x:v>
      </x:c>
      <x:c r="R366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7" s="15" t="str">
        <x:v>https://www.zoopla.co.uk/to-rent/commercial/details/71741425/</x:v>
      </x:c>
      <x:c r="T3667" s="15" t="str"/>
      <x:c r="U3667" s="15" t="str"/>
      <x:c r="V3667" s="15" t="str">
        <x:v>London — Standalone premises — London (W12)</x:v>
      </x:c>
      <x:c r="W3667" s="15" t="str">
        <x:v>Individual unit ≤15,000 sq ft</x:v>
      </x:c>
      <x:c r="X3667" s="13" t="n">
        <x:f>IF(N3667="Yes",L3667,0)</x:f>
        <x:v>22.000221459417563</x:v>
      </x:c>
      <x:c r="Y3667" s="14" t="n">
        <x:v>1</x:v>
      </x:c>
      <x:c r="Z3667" s="13" t="str">
        <x:v>Industrial / workshop / storage</x:v>
      </x:c>
    </x:row>
    <x:row r="3668" ht="75" customHeight="1">
      <x:c r="A3668" s="13" t="str">
        <x:v>SE2688</x:v>
      </x:c>
      <x:c r="B3668" s="15" t="str">
        <x:v>London</x:v>
      </x:c>
      <x:c r="C3668" s="15" t="str">
        <x:v>London (W1G)</x:v>
      </x:c>
      <x:c r="D3668" s="14"/>
      <x:c r="E3668" s="13" t="str">
        <x:v>Town</x:v>
      </x:c>
      <x:c r="F3668" s="15" t="str">
        <x:v>Standalone premises — London (W1G)</x:v>
      </x:c>
      <x:c r="G3668" s="15" t="str">
        <x:v>40 Margaret Street, London, W1G 0JH</x:v>
      </x:c>
      <x:c r="H3668" s="13" t="str">
        <x:v>Current</x:v>
      </x:c>
      <x:c r="I3668" s="14" t="n">
        <x:v>735</x:v>
      </x:c>
      <x:c r="J3668" s="13" t="str">
        <x:f>IF(AND(ISNUMBER(I3668),I3668&gt;0),IF(I3668&lt;=1000,"1–1,000",IF(I3668&lt;=2500,"1,001–2,500",IF(I3668&lt;=5000,"2,501–5,000",IF(I3668&lt;=10000,"5,001–10,000","10,001–15,000")))),"1–1,000")</x:f>
        <x:v>1–1,000</x:v>
      </x:c>
      <x:c r="K3668" s="16" t="n">
        <x:v>29400</x:v>
      </x:c>
      <x:c r="L3668" s="43" t="n">
        <x:f>IF(AND(ISNUMBER(I3668),I3668&gt;0,ISNUMBER(K3668),K3668&gt;0),K3668/I3668,"n.a.")</x:f>
        <x:v>40</x:v>
      </x:c>
      <x:c r="M3668" s="43"/>
      <x:c r="N3668" s="13" t="str">
        <x:v>Yes</x:v>
      </x:c>
      <x:c r="O3668" s="15" t="str">
        <x:v>Not stated in reviewed card</x:v>
      </x:c>
      <x:c r="P3668" s="15" t="str">
        <x:v>Not stated in reviewed card</x:v>
      </x:c>
      <x:c r="Q3668" s="15" t="str">
        <x:v>Advertised industrial unit. Card provides limited specification.</x:v>
      </x:c>
      <x:c r="R366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68" s="15" t="str">
        <x:v>https://www.zoopla.co.uk/to-rent/commercial/details/66717821/</x:v>
      </x:c>
      <x:c r="T3668" s="15" t="str">
        <x:v>https://www.rightmove.co.uk/properties/773336131632240#/?channel=COM_LET</x:v>
      </x:c>
      <x:c r="U3668" s="15" t="str"/>
      <x:c r="V3668" s="15" t="str">
        <x:v>London — Standalone premises — London (W1G)</x:v>
      </x:c>
      <x:c r="W3668" s="15" t="str">
        <x:v>Individual unit ≤15,000 sq ft</x:v>
      </x:c>
      <x:c r="X3668" s="13" t="n">
        <x:f>IF(N3668="Yes",L3668,0)</x:f>
        <x:v>40</x:v>
      </x:c>
      <x:c r="Y3668" s="14" t="n">
        <x:v>1</x:v>
      </x:c>
      <x:c r="Z3668" s="13" t="str">
        <x:v>Industrial / workshop / storage</x:v>
      </x:c>
    </x:row>
    <x:row r="3669" ht="101" customHeight="1">
      <x:c r="A3669" s="13" t="str">
        <x:v>SE2689</x:v>
      </x:c>
      <x:c r="B3669" s="15" t="str">
        <x:v>London</x:v>
      </x:c>
      <x:c r="C3669" s="15" t="str">
        <x:v>London (W3)</x:v>
      </x:c>
      <x:c r="D3669" s="14"/>
      <x:c r="E3669" s="13" t="str">
        <x:v>Town</x:v>
      </x:c>
      <x:c r="F3669" s="15" t="str">
        <x:v>Standalone premises — London (W3)</x:v>
      </x:c>
      <x:c r="G3669" s="15" t="str">
        <x:v>Unit 1-2, Cowley Road, London, W3 7XA</x:v>
      </x:c>
      <x:c r="H3669" s="13" t="str">
        <x:v>Uncertain</x:v>
      </x:c>
      <x:c r="I3669" s="14"/>
      <x:c r="J3669" s="13" t="str">
        <x:f>IF(AND(ISNUMBER(I3669),I3669&gt;0),IF(I3669&lt;=1000,"1–1,000",IF(I3669&lt;=2500,"1,001–2,500",IF(I3669&lt;=5000,"2,501–5,000",IF(I3669&lt;=10000,"5,001–10,000","10,001–15,000")))),"Range crosses bands")</x:f>
        <x:v>Range crosses bands</x:v>
      </x:c>
      <x:c r="K3669" s="16"/>
      <x:c r="L3669" s="43" t="str">
        <x:f>IF(AND(ISNUMBER(I3669),I3669&gt;0,ISNUMBER(K3669),K3669&gt;0),K3669/I3669,"n.a.")</x:f>
        <x:v>n.a.</x:v>
      </x:c>
      <x:c r="M3669" s="43"/>
      <x:c r="N3669" s="13" t="str">
        <x:v>No</x:v>
      </x:c>
      <x:c r="O3669" s="15" t="str">
        <x:v>Not stated in reviewed card</x:v>
      </x:c>
      <x:c r="P3669" s="15" t="str">
        <x:v>Not stated in reviewed card</x:v>
      </x:c>
      <x:c r="Q3669" s="15" t="str">
        <x:v>Advertised industrial unit with warehouse space, trade counter use, parking, refurbished specification.</x:v>
      </x:c>
      <x:c r="R3669" s="15" t="str">
        <x:v>Uncertain Named advertised demise has a size range; exact leased area and possible constituent options unresolved. No exact area invented and excluded from current unit count.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69" s="15" t="str">
        <x:v>https://www.rightmove.co.uk/properties/721779400677888#/?channel=COM_LET</x:v>
      </x:c>
      <x:c r="T3669" s="15" t="str"/>
      <x:c r="U3669" s="15" t="str"/>
      <x:c r="V3669" s="15" t="str">
        <x:v>London — Standalone premises — London (W3)</x:v>
      </x:c>
      <x:c r="W3669" s="15" t="str">
        <x:v>3,213–7,962 sq ft; exact unit area not stated</x:v>
      </x:c>
      <x:c r="X3669" s="13" t="n">
        <x:f>IF(N3669="Yes",L3669,0)</x:f>
        <x:v>0</x:v>
      </x:c>
      <x:c r="Y3669" s="14" t="n">
        <x:v>1</x:v>
      </x:c>
      <x:c r="Z3669" s="13" t="str">
        <x:v>Industrial / workshop / storage</x:v>
      </x:c>
    </x:row>
    <x:row r="3670" ht="88" customHeight="1">
      <x:c r="A3670" s="13" t="str">
        <x:v>SE2690</x:v>
      </x:c>
      <x:c r="B3670" s="15" t="str">
        <x:v>London</x:v>
      </x:c>
      <x:c r="C3670" s="15" t="str">
        <x:v>London (W3)</x:v>
      </x:c>
      <x:c r="D3670" s="14"/>
      <x:c r="E3670" s="13" t="str">
        <x:v>Town</x:v>
      </x:c>
      <x:c r="F3670" s="15" t="str">
        <x:v>Standalone premises — London (W3)</x:v>
      </x:c>
      <x:c r="G3670" s="15" t="str">
        <x:v>Unit 161-162, Dukes Road, London, W3 0SL</x:v>
      </x:c>
      <x:c r="H3670" s="13" t="str">
        <x:v>Current</x:v>
      </x:c>
      <x:c r="I3670" s="14" t="n">
        <x:v>6346</x:v>
      </x:c>
      <x:c r="J3670" s="13" t="str">
        <x:f>IF(AND(ISNUMBER(I3670),I3670&gt;0),IF(I3670&lt;=1000,"1–1,000",IF(I3670&lt;=2500,"1,001–2,500",IF(I3670&lt;=5000,"2,501–5,000",IF(I3670&lt;=10000,"5,001–10,000","10,001–15,000")))),"5,001–10,000")</x:f>
        <x:v>5,001–10,000</x:v>
      </x:c>
      <x:c r="K3670" s="16" t="n">
        <x:v>128004</x:v>
      </x:c>
      <x:c r="L3670" s="43" t="n">
        <x:f>IF(AND(ISNUMBER(I3670),I3670&gt;0,ISNUMBER(K3670),K3670&gt;0),K3670/I3670,"n.a.")</x:f>
        <x:v>20.170816262212416</x:v>
      </x:c>
      <x:c r="M3670" s="43"/>
      <x:c r="N3670" s="13" t="str">
        <x:v>Yes</x:v>
      </x:c>
      <x:c r="O3670" s="15" t="str">
        <x:v>Not stated in reviewed card</x:v>
      </x:c>
      <x:c r="P3670" s="15" t="str">
        <x:v>Not stated in reviewed card</x:v>
      </x:c>
      <x:c r="Q3670" s="15" t="str">
        <x:v>Advertised industrial unit with workshop space.</x:v>
      </x:c>
      <x:c r="R3670"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70" s="15" t="str">
        <x:v>https://www.zoopla.co.uk/to-rent/commercial/details/74590145/</x:v>
      </x:c>
      <x:c r="T3670" s="15" t="str">
        <x:v>https://www.zoopla.co.uk/to-rent/commercial/details/73969809/</x:v>
      </x:c>
      <x:c r="U3670" s="15" t="str">
        <x:v>https://www.rightmove.co.uk/properties/781604161745697#/?channel=COM_LET
https://www.rightmove.co.uk/properties/771415507324497#/?channel=COM_LET</x:v>
      </x:c>
      <x:c r="V3670" s="15" t="str">
        <x:v>London — Standalone premises — London (W3)</x:v>
      </x:c>
      <x:c r="W3670" s="15" t="str">
        <x:v>Individual unit ≤15,000 sq ft</x:v>
      </x:c>
      <x:c r="X3670" s="13" t="n">
        <x:f>IF(N3670="Yes",L3670,0)</x:f>
        <x:v>20.170816262212416</x:v>
      </x:c>
      <x:c r="Y3670" s="14" t="n">
        <x:v>1</x:v>
      </x:c>
      <x:c r="Z3670" s="13" t="str">
        <x:v>Industrial / workshop / storage</x:v>
      </x:c>
    </x:row>
    <x:row r="3671" ht="62" customHeight="1">
      <x:c r="A3671" s="13" t="str">
        <x:v>SE2691</x:v>
      </x:c>
      <x:c r="B3671" s="15" t="str">
        <x:v>London</x:v>
      </x:c>
      <x:c r="C3671" s="15" t="str">
        <x:v>London (W3)</x:v>
      </x:c>
      <x:c r="D3671" s="14"/>
      <x:c r="E3671" s="13" t="str">
        <x:v>Town</x:v>
      </x:c>
      <x:c r="F3671" s="15" t="str">
        <x:v>Standalone premises — London (W3)</x:v>
      </x:c>
      <x:c r="G3671" s="15" t="str">
        <x:v>Unit 6, Kendal Court, London, W3 0RU</x:v>
      </x:c>
      <x:c r="H3671" s="13" t="str">
        <x:v>Current</x:v>
      </x:c>
      <x:c r="I3671" s="14" t="n">
        <x:v>6041</x:v>
      </x:c>
      <x:c r="J3671" s="13" t="str">
        <x:f>IF(AND(ISNUMBER(I3671),I3671&gt;0),IF(I3671&lt;=1000,"1–1,000",IF(I3671&lt;=2500,"1,001–2,500",IF(I3671&lt;=5000,"2,501–5,000",IF(I3671&lt;=10000,"5,001–10,000","10,001–15,000")))),"5,001–10,000")</x:f>
        <x:v>5,001–10,000</x:v>
      </x:c>
      <x:c r="K3671" s="16" t="n">
        <x:v>129000</x:v>
      </x:c>
      <x:c r="L3671" s="43" t="n">
        <x:f>IF(AND(ISNUMBER(I3671),I3671&gt;0,ISNUMBER(K3671),K3671&gt;0),K3671/I3671,"n.a.")</x:f>
        <x:v>21.35408045025658</x:v>
      </x:c>
      <x:c r="M3671" s="43"/>
      <x:c r="N3671" s="13" t="str">
        <x:v>Yes</x:v>
      </x:c>
      <x:c r="O3671" s="15" t="str">
        <x:v>Not stated in reviewed card</x:v>
      </x:c>
      <x:c r="P3671" s="15" t="str">
        <x:v>Not stated in reviewed card</x:v>
      </x:c>
      <x:c r="Q3671" s="15" t="str">
        <x:v>Advertised industrial unit with warehouse space, ancillary office accommodation.</x:v>
      </x:c>
      <x:c r="R367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1" s="15" t="str">
        <x:v>https://www.rightmove.co.uk/properties/734675851622320#/?channel=COM_LET</x:v>
      </x:c>
      <x:c r="T3671" s="15" t="str"/>
      <x:c r="U3671" s="15" t="str"/>
      <x:c r="V3671" s="15" t="str">
        <x:v>London — Standalone premises — London (W3)</x:v>
      </x:c>
      <x:c r="W3671" s="15" t="str">
        <x:v>Individual unit ≤15,000 sq ft</x:v>
      </x:c>
      <x:c r="X3671" s="13" t="n">
        <x:f>IF(N3671="Yes",L3671,0)</x:f>
        <x:v>21.35408045025658</x:v>
      </x:c>
      <x:c r="Y3671" s="14" t="n">
        <x:v>1</x:v>
      </x:c>
      <x:c r="Z3671" s="13" t="str">
        <x:v>Industrial / workshop / storage</x:v>
      </x:c>
    </x:row>
    <x:row r="3672" ht="62" customHeight="1">
      <x:c r="A3672" s="13" t="str">
        <x:v>SE2692</x:v>
      </x:c>
      <x:c r="B3672" s="15" t="str">
        <x:v>London</x:v>
      </x:c>
      <x:c r="C3672" s="15" t="str">
        <x:v>London (W5)</x:v>
      </x:c>
      <x:c r="D3672" s="14"/>
      <x:c r="E3672" s="13" t="str">
        <x:v>Town</x:v>
      </x:c>
      <x:c r="F3672" s="15" t="str">
        <x:v>Standalone premises — London (W5)</x:v>
      </x:c>
      <x:c r="G3672" s="15" t="str">
        <x:v>Unit 10, Western Avenue, London W5</x:v>
      </x:c>
      <x:c r="H3672" s="13" t="str">
        <x:v>Current</x:v>
      </x:c>
      <x:c r="I3672" s="14" t="n">
        <x:v>330</x:v>
      </x:c>
      <x:c r="J3672" s="13" t="str">
        <x:f>IF(AND(ISNUMBER(I3672),I3672&gt;0),IF(I3672&lt;=1000,"1–1,000",IF(I3672&lt;=2500,"1,001–2,500",IF(I3672&lt;=5000,"2,501–5,000",IF(I3672&lt;=10000,"5,001–10,000","10,001–15,000")))),"1–1,000")</x:f>
        <x:v>1–1,000</x:v>
      </x:c>
      <x:c r="K3672" s="16" t="n">
        <x:v>15600</x:v>
      </x:c>
      <x:c r="L3672" s="43" t="n">
        <x:f>IF(AND(ISNUMBER(I3672),I3672&gt;0,ISNUMBER(K3672),K3672&gt;0),K3672/I3672,"n.a.")</x:f>
        <x:v>47.27272727272727</x:v>
      </x:c>
      <x:c r="M3672" s="43"/>
      <x:c r="N3672" s="13" t="str">
        <x:v>Yes</x:v>
      </x:c>
      <x:c r="O3672" s="15" t="str">
        <x:v>Not stated in reviewed card</x:v>
      </x:c>
      <x:c r="P3672" s="15" t="str">
        <x:v>Not stated in reviewed card</x:v>
      </x:c>
      <x:c r="Q3672" s="15" t="str">
        <x:v>Advertised industrial unit with mezzanine.</x:v>
      </x:c>
      <x:c r="R367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2" s="15" t="str">
        <x:v>https://www.zoopla.co.uk/to-rent/commercial/details/72526514/</x:v>
      </x:c>
      <x:c r="T3672" s="15" t="str"/>
      <x:c r="U3672" s="15" t="str"/>
      <x:c r="V3672" s="15" t="str">
        <x:v>London — Standalone premises — London (W5)</x:v>
      </x:c>
      <x:c r="W3672" s="15" t="str">
        <x:v>Individual unit ≤15,000 sq ft</x:v>
      </x:c>
      <x:c r="X3672" s="13" t="n">
        <x:f>IF(N3672="Yes",L3672,0)</x:f>
        <x:v>47.27272727272727</x:v>
      </x:c>
      <x:c r="Y3672" s="14" t="n">
        <x:v>1</x:v>
      </x:c>
      <x:c r="Z3672" s="13" t="str">
        <x:v>Industrial / workshop / storage</x:v>
      </x:c>
    </x:row>
    <x:row r="3673" ht="62" customHeight="1">
      <x:c r="A3673" s="13" t="str">
        <x:v>SE2693</x:v>
      </x:c>
      <x:c r="B3673" s="15" t="str">
        <x:v>London</x:v>
      </x:c>
      <x:c r="C3673" s="15" t="str">
        <x:v>London (W5)</x:v>
      </x:c>
      <x:c r="D3673" s="14"/>
      <x:c r="E3673" s="13" t="str">
        <x:v>Town</x:v>
      </x:c>
      <x:c r="F3673" s="15" t="str">
        <x:v>Standalone premises — London (W5)</x:v>
      </x:c>
      <x:c r="G3673" s="15" t="str">
        <x:v>Unit 11, Western Avenue, London W5</x:v>
      </x:c>
      <x:c r="H3673" s="13" t="str">
        <x:v>Current</x:v>
      </x:c>
      <x:c r="I3673" s="14" t="n">
        <x:v>330</x:v>
      </x:c>
      <x:c r="J3673" s="13" t="str">
        <x:f>IF(AND(ISNUMBER(I3673),I3673&gt;0),IF(I3673&lt;=1000,"1–1,000",IF(I3673&lt;=2500,"1,001–2,500",IF(I3673&lt;=5000,"2,501–5,000",IF(I3673&lt;=10000,"5,001–10,000","10,001–15,000")))),"1–1,000")</x:f>
        <x:v>1–1,000</x:v>
      </x:c>
      <x:c r="K3673" s="16" t="n">
        <x:v>15600</x:v>
      </x:c>
      <x:c r="L3673" s="43" t="n">
        <x:f>IF(AND(ISNUMBER(I3673),I3673&gt;0,ISNUMBER(K3673),K3673&gt;0),K3673/I3673,"n.a.")</x:f>
        <x:v>47.27272727272727</x:v>
      </x:c>
      <x:c r="M3673" s="43"/>
      <x:c r="N3673" s="13" t="str">
        <x:v>Yes</x:v>
      </x:c>
      <x:c r="O3673" s="15" t="str">
        <x:v>Not stated in reviewed card</x:v>
      </x:c>
      <x:c r="P3673" s="15" t="str">
        <x:v>Not stated in reviewed card</x:v>
      </x:c>
      <x:c r="Q3673" s="15" t="str">
        <x:v>Advertised industrial unit with mezzanine.</x:v>
      </x:c>
      <x:c r="R367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3" s="15" t="str">
        <x:v>https://www.zoopla.co.uk/to-rent/commercial/details/72135571/</x:v>
      </x:c>
      <x:c r="T3673" s="15" t="str"/>
      <x:c r="U3673" s="15" t="str"/>
      <x:c r="V3673" s="15" t="str">
        <x:v>London — Standalone premises — London (W5)</x:v>
      </x:c>
      <x:c r="W3673" s="15" t="str">
        <x:v>Individual unit ≤15,000 sq ft</x:v>
      </x:c>
      <x:c r="X3673" s="13" t="n">
        <x:f>IF(N3673="Yes",L3673,0)</x:f>
        <x:v>47.27272727272727</x:v>
      </x:c>
      <x:c r="Y3673" s="14" t="n">
        <x:v>1</x:v>
      </x:c>
      <x:c r="Z3673" s="13" t="str">
        <x:v>Industrial / workshop / storage</x:v>
      </x:c>
    </x:row>
    <x:row r="3674" ht="62" customHeight="1">
      <x:c r="A3674" s="13" t="str">
        <x:v>SE2694</x:v>
      </x:c>
      <x:c r="B3674" s="15" t="str">
        <x:v>London</x:v>
      </x:c>
      <x:c r="C3674" s="15" t="str">
        <x:v>London (W5)</x:v>
      </x:c>
      <x:c r="D3674" s="14"/>
      <x:c r="E3674" s="13" t="str">
        <x:v>Town</x:v>
      </x:c>
      <x:c r="F3674" s="15" t="str">
        <x:v>Standalone premises — London (W5)</x:v>
      </x:c>
      <x:c r="G3674" s="15" t="str">
        <x:v>Unit 12, Western Avenue, London W5</x:v>
      </x:c>
      <x:c r="H3674" s="13" t="str">
        <x:v>Current</x:v>
      </x:c>
      <x:c r="I3674" s="14" t="n">
        <x:v>330</x:v>
      </x:c>
      <x:c r="J3674" s="13" t="str">
        <x:f>IF(AND(ISNUMBER(I3674),I3674&gt;0),IF(I3674&lt;=1000,"1–1,000",IF(I3674&lt;=2500,"1,001–2,500",IF(I3674&lt;=5000,"2,501–5,000",IF(I3674&lt;=10000,"5,001–10,000","10,001–15,000")))),"1–1,000")</x:f>
        <x:v>1–1,000</x:v>
      </x:c>
      <x:c r="K3674" s="16" t="n">
        <x:v>15600</x:v>
      </x:c>
      <x:c r="L3674" s="43" t="n">
        <x:f>IF(AND(ISNUMBER(I3674),I3674&gt;0,ISNUMBER(K3674),K3674&gt;0),K3674/I3674,"n.a.")</x:f>
        <x:v>47.27272727272727</x:v>
      </x:c>
      <x:c r="M3674" s="43"/>
      <x:c r="N3674" s="13" t="str">
        <x:v>Yes</x:v>
      </x:c>
      <x:c r="O3674" s="15" t="str">
        <x:v>Not stated in reviewed card</x:v>
      </x:c>
      <x:c r="P3674" s="15" t="str">
        <x:v>Not stated in reviewed card</x:v>
      </x:c>
      <x:c r="Q3674" s="15" t="str">
        <x:v>Advertised industrial unit with mezzanine.</x:v>
      </x:c>
      <x:c r="R367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4" s="15" t="str">
        <x:v>https://www.zoopla.co.uk/to-rent/commercial/details/72526691/</x:v>
      </x:c>
      <x:c r="T3674" s="15" t="str"/>
      <x:c r="U3674" s="15" t="str"/>
      <x:c r="V3674" s="15" t="str">
        <x:v>London — Standalone premises — London (W5)</x:v>
      </x:c>
      <x:c r="W3674" s="15" t="str">
        <x:v>Individual unit ≤15,000 sq ft</x:v>
      </x:c>
      <x:c r="X3674" s="13" t="n">
        <x:f>IF(N3674="Yes",L3674,0)</x:f>
        <x:v>47.27272727272727</x:v>
      </x:c>
      <x:c r="Y3674" s="14" t="n">
        <x:v>1</x:v>
      </x:c>
      <x:c r="Z3674" s="13" t="str">
        <x:v>Industrial / workshop / storage</x:v>
      </x:c>
    </x:row>
    <x:row r="3675" ht="62" customHeight="1">
      <x:c r="A3675" s="13" t="str">
        <x:v>SE2695</x:v>
      </x:c>
      <x:c r="B3675" s="15" t="str">
        <x:v>London</x:v>
      </x:c>
      <x:c r="C3675" s="15" t="str">
        <x:v>London (W5)</x:v>
      </x:c>
      <x:c r="D3675" s="14"/>
      <x:c r="E3675" s="13" t="str">
        <x:v>Town</x:v>
      </x:c>
      <x:c r="F3675" s="15" t="str">
        <x:v>Standalone premises — London (W5)</x:v>
      </x:c>
      <x:c r="G3675" s="15" t="str">
        <x:v>Unit 12A, Western Avenue, London W5</x:v>
      </x:c>
      <x:c r="H3675" s="13" t="str">
        <x:v>Current</x:v>
      </x:c>
      <x:c r="I3675" s="14" t="n">
        <x:v>330</x:v>
      </x:c>
      <x:c r="J3675" s="13" t="str">
        <x:f>IF(AND(ISNUMBER(I3675),I3675&gt;0),IF(I3675&lt;=1000,"1–1,000",IF(I3675&lt;=2500,"1,001–2,500",IF(I3675&lt;=5000,"2,501–5,000",IF(I3675&lt;=10000,"5,001–10,000","10,001–15,000")))),"1–1,000")</x:f>
        <x:v>1–1,000</x:v>
      </x:c>
      <x:c r="K3675" s="16" t="n">
        <x:v>14400</x:v>
      </x:c>
      <x:c r="L3675" s="43" t="n">
        <x:f>IF(AND(ISNUMBER(I3675),I3675&gt;0,ISNUMBER(K3675),K3675&gt;0),K3675/I3675,"n.a.")</x:f>
        <x:v>43.63636363636363</x:v>
      </x:c>
      <x:c r="M3675" s="43"/>
      <x:c r="N3675" s="13" t="str">
        <x:v>Yes</x:v>
      </x:c>
      <x:c r="O3675" s="15" t="str">
        <x:v>Not stated in reviewed card</x:v>
      </x:c>
      <x:c r="P3675" s="15" t="str">
        <x:v>Not stated in reviewed card</x:v>
      </x:c>
      <x:c r="Q3675" s="15" t="str">
        <x:v>Advertised industrial unit with mezzanine.</x:v>
      </x:c>
      <x:c r="R367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5" s="15" t="str">
        <x:v>https://www.zoopla.co.uk/to-rent/commercial/details/72135318/</x:v>
      </x:c>
      <x:c r="T3675" s="15" t="str"/>
      <x:c r="U3675" s="15" t="str"/>
      <x:c r="V3675" s="15" t="str">
        <x:v>London — Standalone premises — London (W5)</x:v>
      </x:c>
      <x:c r="W3675" s="15" t="str">
        <x:v>Individual unit ≤15,000 sq ft</x:v>
      </x:c>
      <x:c r="X3675" s="13" t="n">
        <x:f>IF(N3675="Yes",L3675,0)</x:f>
        <x:v>43.63636363636363</x:v>
      </x:c>
      <x:c r="Y3675" s="14" t="n">
        <x:v>1</x:v>
      </x:c>
      <x:c r="Z3675" s="13" t="str">
        <x:v>Industrial / workshop / storage</x:v>
      </x:c>
    </x:row>
    <x:row r="3676" ht="62" customHeight="1">
      <x:c r="A3676" s="13" t="str">
        <x:v>SE2696</x:v>
      </x:c>
      <x:c r="B3676" s="15" t="str">
        <x:v>London</x:v>
      </x:c>
      <x:c r="C3676" s="15" t="str">
        <x:v>London (W5)</x:v>
      </x:c>
      <x:c r="D3676" s="14"/>
      <x:c r="E3676" s="13" t="str">
        <x:v>Town</x:v>
      </x:c>
      <x:c r="F3676" s="15" t="str">
        <x:v>Standalone premises — London (W5)</x:v>
      </x:c>
      <x:c r="G3676" s="15" t="str">
        <x:v>Western Avenue, London W5</x:v>
      </x:c>
      <x:c r="H3676" s="13" t="str">
        <x:v>Current</x:v>
      </x:c>
      <x:c r="I3676" s="14" t="n">
        <x:v>510</x:v>
      </x:c>
      <x:c r="J3676" s="13" t="str">
        <x:f>IF(AND(ISNUMBER(I3676),I3676&gt;0),IF(I3676&lt;=1000,"1–1,000",IF(I3676&lt;=2500,"1,001–2,500",IF(I3676&lt;=5000,"2,501–5,000",IF(I3676&lt;=10000,"5,001–10,000","10,001–15,000")))),"1–1,000")</x:f>
        <x:v>1–1,000</x:v>
      </x:c>
      <x:c r="K3676" s="16" t="n">
        <x:v>22800</x:v>
      </x:c>
      <x:c r="L3676" s="43" t="n">
        <x:f>IF(AND(ISNUMBER(I3676),I3676&gt;0,ISNUMBER(K3676),K3676&gt;0),K3676/I3676,"n.a.")</x:f>
        <x:v>44.705882352941174</x:v>
      </x:c>
      <x:c r="M3676" s="43"/>
      <x:c r="N3676" s="13" t="str">
        <x:v>Yes</x:v>
      </x:c>
      <x:c r="O3676" s="15" t="str">
        <x:v>Not stated in reviewed card</x:v>
      </x:c>
      <x:c r="P3676" s="15" t="str">
        <x:v>Not stated in reviewed card</x:v>
      </x:c>
      <x:c r="Q3676" s="15" t="str">
        <x:v>Advertised industrial unit with mezzanine.</x:v>
      </x:c>
      <x:c r="R367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6" s="15" t="str">
        <x:v>https://www.zoopla.co.uk/to-rent/commercial/details/72135142/</x:v>
      </x:c>
      <x:c r="T3676" s="15" t="str"/>
      <x:c r="U3676" s="15" t="str"/>
      <x:c r="V3676" s="15" t="str">
        <x:v>London — Standalone premises — London (W5)</x:v>
      </x:c>
      <x:c r="W3676" s="15" t="str">
        <x:v>Individual unit ≤15,000 sq ft</x:v>
      </x:c>
      <x:c r="X3676" s="13" t="n">
        <x:f>IF(N3676="Yes",L3676,0)</x:f>
        <x:v>44.705882352941174</x:v>
      </x:c>
      <x:c r="Y3676" s="14" t="n">
        <x:v>1</x:v>
      </x:c>
      <x:c r="Z3676" s="13" t="str">
        <x:v>Industrial / workshop / storage</x:v>
      </x:c>
    </x:row>
    <x:row r="3677" ht="75" customHeight="1">
      <x:c r="A3677" s="13" t="str">
        <x:v>SE2697</x:v>
      </x:c>
      <x:c r="B3677" s="15" t="str">
        <x:v>London</x:v>
      </x:c>
      <x:c r="C3677" s="15" t="str">
        <x:v>London (W7)</x:v>
      </x:c>
      <x:c r="D3677" s="14"/>
      <x:c r="E3677" s="13" t="str">
        <x:v>Town</x:v>
      </x:c>
      <x:c r="F3677" s="15" t="str">
        <x:v>Standalone premises — London (W7)</x:v>
      </x:c>
      <x:c r="G3677" s="15" t="str">
        <x:v>Unit 56, Waterside Trading Centre, London, W7 2QD</x:v>
      </x:c>
      <x:c r="H3677" s="13" t="str">
        <x:v>Current</x:v>
      </x:c>
      <x:c r="I3677" s="14" t="n">
        <x:v>5806</x:v>
      </x:c>
      <x:c r="J3677" s="13" t="str">
        <x:f>IF(AND(ISNUMBER(I3677),I3677&gt;0),IF(I3677&lt;=1000,"1–1,000",IF(I3677&lt;=2500,"1,001–2,500",IF(I3677&lt;=5000,"2,501–5,000",IF(I3677&lt;=10000,"5,001–10,000","10,001–15,000")))),"5,001–10,000")</x:f>
        <x:v>5,001–10,000</x:v>
      </x:c>
      <x:c r="K3677" s="16" t="n">
        <x:v>87000</x:v>
      </x:c>
      <x:c r="L3677" s="43" t="n">
        <x:f>IF(AND(ISNUMBER(I3677),I3677&gt;0,ISNUMBER(K3677),K3677&gt;0),K3677/I3677,"n.a.")</x:f>
        <x:v>14.984498794350671</x:v>
      </x:c>
      <x:c r="M3677" s="43"/>
      <x:c r="N3677" s="13" t="str">
        <x:v>Yes</x:v>
      </x:c>
      <x:c r="O3677" s="15" t="str">
        <x:v>Not stated in reviewed card</x:v>
      </x:c>
      <x:c r="P3677" s="15" t="str">
        <x:v>Not stated in reviewed card</x:v>
      </x:c>
      <x:c r="Q3677" s="15" t="str">
        <x:v>Advertised industrial unit with warehouse space, parking.</x:v>
      </x:c>
      <x:c r="R367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7" s="15" t="str">
        <x:v>https://www.zoopla.co.uk/to-rent/commercial/details/64171048/</x:v>
      </x:c>
      <x:c r="T3677" s="15" t="str">
        <x:v>https://www.rightmove.co.uk/properties/773332314635393#/?channel=COM_LET</x:v>
      </x:c>
      <x:c r="U3677" s="15" t="str"/>
      <x:c r="V3677" s="15" t="str">
        <x:v>London — Standalone premises — London (W7)</x:v>
      </x:c>
      <x:c r="W3677" s="15" t="str">
        <x:v>Individual unit ≤15,000 sq ft</x:v>
      </x:c>
      <x:c r="X3677" s="13" t="n">
        <x:f>IF(N3677="Yes",L3677,0)</x:f>
        <x:v>14.984498794350671</x:v>
      </x:c>
      <x:c r="Y3677" s="14" t="n">
        <x:v>1</x:v>
      </x:c>
      <x:c r="Z3677" s="13" t="str">
        <x:v>Industrial / workshop / storage</x:v>
      </x:c>
    </x:row>
    <x:row r="3678" ht="62" customHeight="1">
      <x:c r="A3678" s="13" t="str">
        <x:v>SE2698</x:v>
      </x:c>
      <x:c r="B3678" s="15" t="str">
        <x:v>London</x:v>
      </x:c>
      <x:c r="C3678" s="15" t="str">
        <x:v>London (W9)</x:v>
      </x:c>
      <x:c r="D3678" s="14"/>
      <x:c r="E3678" s="13" t="str">
        <x:v>Town</x:v>
      </x:c>
      <x:c r="F3678" s="15" t="str">
        <x:v>Standalone premises — London (W9)</x:v>
      </x:c>
      <x:c r="G3678" s="15" t="str">
        <x:v>Admiral Walk, Little Venice, London, W9</x:v>
      </x:c>
      <x:c r="H3678" s="13" t="str">
        <x:v>Current</x:v>
      </x:c>
      <x:c r="I3678" s="14" t="n">
        <x:v>927</x:v>
      </x:c>
      <x:c r="J3678" s="13" t="str">
        <x:f>IF(AND(ISNUMBER(I3678),I3678&gt;0),IF(I3678&lt;=1000,"1–1,000",IF(I3678&lt;=2500,"1,001–2,500",IF(I3678&lt;=5000,"2,501–5,000",IF(I3678&lt;=10000,"5,001–10,000","10,001–15,000")))),"1–1,000")</x:f>
        <x:v>1–1,000</x:v>
      </x:c>
      <x:c r="K3678" s="16" t="n">
        <x:v>51744</x:v>
      </x:c>
      <x:c r="L3678" s="43" t="n">
        <x:f>IF(AND(ISNUMBER(I3678),I3678&gt;0,ISNUMBER(K3678),K3678&gt;0),K3678/I3678,"n.a.")</x:f>
        <x:v>55.81877022653722</x:v>
      </x:c>
      <x:c r="M3678" s="43"/>
      <x:c r="N3678" s="13" t="str">
        <x:v>Yes</x:v>
      </x:c>
      <x:c r="O3678" s="15" t="str">
        <x:v>Not stated in reviewed card</x:v>
      </x:c>
      <x:c r="P3678" s="15" t="str">
        <x:v>Not stated in reviewed card</x:v>
      </x:c>
      <x:c r="Q3678" s="15" t="str">
        <x:v>Advertised commercial storage/workshop premises. Card provides limited specification.</x:v>
      </x:c>
      <x:c r="R367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8" s="15" t="str">
        <x:v>https://www.rightmove.co.uk/properties/95038287#/?channel=COM_LET</x:v>
      </x:c>
      <x:c r="T3678" s="15" t="str"/>
      <x:c r="U3678" s="15" t="str"/>
      <x:c r="V3678" s="15" t="str">
        <x:v>London — Standalone premises — London (W9)</x:v>
      </x:c>
      <x:c r="W3678" s="15" t="str">
        <x:v>Individual unit ≤15,000 sq ft</x:v>
      </x:c>
      <x:c r="X3678" s="13" t="n">
        <x:f>IF(N3678="Yes",L3678,0)</x:f>
        <x:v>55.81877022653722</x:v>
      </x:c>
      <x:c r="Y3678" s="14" t="n">
        <x:v>1</x:v>
      </x:c>
      <x:c r="Z3678" s="13" t="str">
        <x:v>Industrial / workshop / storage</x:v>
      </x:c>
    </x:row>
    <x:row r="3679" ht="88" customHeight="1">
      <x:c r="A3679" s="13" t="str">
        <x:v>SE2699</x:v>
      </x:c>
      <x:c r="B3679" s="15" t="str">
        <x:v>London</x:v>
      </x:c>
      <x:c r="C3679" s="15" t="str">
        <x:v>London (WC1X)</x:v>
      </x:c>
      <x:c r="D3679" s="14"/>
      <x:c r="E3679" s="13" t="str">
        <x:v>Town</x:v>
      </x:c>
      <x:c r="F3679" s="15" t="str">
        <x:v>Standalone premises — London (WC1X)</x:v>
      </x:c>
      <x:c r="G3679" s="15" t="str">
        <x:v>8 St. Chads Place Industrial, Kings Cross, London, WC1X 9HH</x:v>
      </x:c>
      <x:c r="H3679" s="13" t="str">
        <x:v>Uncertain</x:v>
      </x:c>
      <x:c r="I3679" s="14" t="n">
        <x:v>3771</x:v>
      </x:c>
      <x:c r="J3679" s="13" t="str">
        <x:f>IF(AND(ISNUMBER(I3679),I3679&gt;0),IF(I3679&lt;=1000,"1–1,000",IF(I3679&lt;=2500,"1,001–2,500",IF(I3679&lt;=5000,"2,501–5,000",IF(I3679&lt;=10000,"5,001–10,000","10,001–15,000")))),"2,501–5,000")</x:f>
        <x:v>2,501–5,000</x:v>
      </x:c>
      <x:c r="K3679" s="16" t="n">
        <x:v>120000</x:v>
      </x:c>
      <x:c r="L3679" s="43" t="n">
        <x:f>IF(AND(ISNUMBER(I3679),I3679&gt;0,ISNUMBER(K3679),K3679&gt;0),K3679/I3679,"n.a.")</x:f>
        <x:v>31.821797931583134</x:v>
      </x:c>
      <x:c r="M3679" s="43" t="n">
        <x:v>31.82</x:v>
      </x:c>
      <x:c r="N3679" s="13" t="str">
        <x:v>No</x:v>
      </x:c>
      <x:c r="O3679" s="15" t="str">
        <x:v>Not stated in reviewed card</x:v>
      </x:c>
      <x:c r="P3679" s="15" t="str">
        <x:v>Not stated in reviewed card</x:v>
      </x:c>
      <x:c r="Q3679" s="15" t="str">
        <x:v>Advertised industrial unit. Card provides limited specification.</x:v>
      </x:c>
      <x:c r="R3679" s="15" t="str">
        <x:v>Uncertain 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79" s="15" t="str">
        <x:v>https://www.zoopla.co.uk/to-rent/commercial/details/73951913/</x:v>
      </x:c>
      <x:c r="T3679" s="15" t="str">
        <x:v>https://www.rightmove.co.uk/properties/773402267318865#/?channel=COM_LET</x:v>
      </x:c>
      <x:c r="U3679" s="15" t="str"/>
      <x:c r="V3679" s="15" t="str">
        <x:v>London — Standalone premises — London (WC1X)</x:v>
      </x:c>
      <x:c r="W3679" s="15" t="str">
        <x:v>Individual unit ≤15,000 sq ft</x:v>
      </x:c>
      <x:c r="X3679" s="13" t="n">
        <x:f>IF(N3679="Yes",L3679,0)</x:f>
        <x:v>0</x:v>
      </x:c>
      <x:c r="Y3679" s="14" t="n">
        <x:v>1</x:v>
      </x:c>
      <x:c r="Z3679" s="13" t="str">
        <x:v>Industrial / workshop / storage</x:v>
      </x:c>
    </x:row>
    <x:row r="3680" ht="62" customHeight="1">
      <x:c r="A3680" s="13" t="str">
        <x:v>SE2700</x:v>
      </x:c>
      <x:c r="B3680" s="15" t="str">
        <x:v>London</x:v>
      </x:c>
      <x:c r="C3680" s="15" t="str">
        <x:v>London Fields</x:v>
      </x:c>
      <x:c r="D3680" s="14"/>
      <x:c r="E3680" s="13" t="str">
        <x:v>Town</x:v>
      </x:c>
      <x:c r="F3680" s="15" t="str">
        <x:v>Standalone premises — London Fields</x:v>
      </x:c>
      <x:c r="G3680" s="15" t="str">
        <x:v>Arch 389 Mentmore Terrace, London Fields, Hackney E8</x:v>
      </x:c>
      <x:c r="H3680" s="13" t="str">
        <x:v>Current</x:v>
      </x:c>
      <x:c r="I3680" s="14" t="n">
        <x:v>1431</x:v>
      </x:c>
      <x:c r="J3680" s="13" t="str">
        <x:f>IF(AND(ISNUMBER(I3680),I3680&gt;0),IF(I3680&lt;=1000,"1–1,000",IF(I3680&lt;=2500,"1,001–2,500",IF(I3680&lt;=5000,"2,501–5,000",IF(I3680&lt;=10000,"5,001–10,000","10,001–15,000")))),"1,001–2,500")</x:f>
        <x:v>1,001–2,500</x:v>
      </x:c>
      <x:c r="K3680" s="16"/>
      <x:c r="L3680" s="43" t="str">
        <x:f>IF(AND(ISNUMBER(I3680),I3680&gt;0,ISNUMBER(K3680),K3680&gt;0),K3680/I3680,"n.a.")</x:f>
        <x:v>n.a.</x:v>
      </x:c>
      <x:c r="M3680" s="43"/>
      <x:c r="N3680" s="13" t="str">
        <x:v>No</x:v>
      </x:c>
      <x:c r="O3680" s="15" t="str">
        <x:v>Not stated in reviewed card</x:v>
      </x:c>
      <x:c r="P3680" s="15" t="str">
        <x:v>Not stated in reviewed card</x:v>
      </x:c>
      <x:c r="Q3680" s="15" t="str">
        <x:v>Advertised industrial unit. Card provides limited specification.</x:v>
      </x:c>
      <x:c r="R368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80" s="15" t="str">
        <x:v>https://www.zoopla.co.uk/to-rent/commercial/details/73481502/</x:v>
      </x:c>
      <x:c r="T3680" s="15" t="str"/>
      <x:c r="U3680" s="15" t="str"/>
      <x:c r="V3680" s="15" t="str">
        <x:v>London — Standalone premises — London Fields</x:v>
      </x:c>
      <x:c r="W3680" s="15" t="str">
        <x:v>Individual unit ≤15,000 sq ft</x:v>
      </x:c>
      <x:c r="X3680" s="13" t="n">
        <x:f>IF(N3680="Yes",L3680,0)</x:f>
        <x:v>0</x:v>
      </x:c>
      <x:c r="Y3680" s="14" t="n">
        <x:v>1</x:v>
      </x:c>
      <x:c r="Z3680" s="13" t="str">
        <x:v>Industrial / workshop / storage</x:v>
      </x:c>
    </x:row>
    <x:row r="3681" ht="88" customHeight="1">
      <x:c r="A3681" s="13" t="str">
        <x:v>SE2701</x:v>
      </x:c>
      <x:c r="B3681" s="15" t="str">
        <x:v>London</x:v>
      </x:c>
      <x:c r="C3681" s="15" t="str">
        <x:v>London Fields</x:v>
      </x:c>
      <x:c r="D3681" s="14"/>
      <x:c r="E3681" s="13" t="str">
        <x:v>Town</x:v>
      </x:c>
      <x:c r="F3681" s="15" t="str">
        <x:v>Standalone premises — London Fields</x:v>
      </x:c>
      <x:c r="G3681" s="15" t="str">
        <x:v>Regent Studios - 8 Andrews Road, London Fields, London E8</x:v>
      </x:c>
      <x:c r="H3681" s="13" t="str">
        <x:v>Uncertain</x:v>
      </x:c>
      <x:c r="I3681" s="14"/>
      <x:c r="J3681" s="13" t="str">
        <x:f>IF(AND(ISNUMBER(I3681),I3681&gt;0),IF(I3681&lt;=1000,"1–1,000",IF(I3681&lt;=2500,"1,001–2,500",IF(I3681&lt;=5000,"2,501–5,000",IF(I3681&lt;=10000,"5,001–10,000","10,001–15,000")))),"1,001–2,500")</x:f>
        <x:v>1,001–2,500</x:v>
      </x:c>
      <x:c r="K3681" s="16" t="n">
        <x:v>36240</x:v>
      </x:c>
      <x:c r="L3681" s="43" t="str">
        <x:f>IF(AND(ISNUMBER(I3681),I3681&gt;0,ISNUMBER(K3681),K3681&gt;0),K3681/I3681,"n.a.")</x:f>
        <x:v>n.a.</x:v>
      </x:c>
      <x:c r="M3681" s="43"/>
      <x:c r="N3681" s="13" t="str">
        <x:v>No</x:v>
      </x:c>
      <x:c r="O3681" s="15" t="str">
        <x:v>Not stated in reviewed card</x:v>
      </x:c>
      <x:c r="P3681" s="15" t="str">
        <x:v>Not stated in reviewed card</x:v>
      </x:c>
      <x:c r="Q3681" s="15" t="str">
        <x:v>Advertised industrial unit. Card provides limited specification.</x:v>
      </x:c>
      <x:c r="R3681" s="15" t="str">
        <x:v>Uncertain 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1" s="15" t="str">
        <x:v>https://www.zoopla.co.uk/to-rent/commercial/details/74264642/</x:v>
      </x:c>
      <x:c r="T3681" s="15" t="str"/>
      <x:c r="U3681" s="15" t="str"/>
      <x:c r="V3681" s="15" t="str">
        <x:v>London — Standalone premises — London Fields</x:v>
      </x:c>
      <x:c r="W3681" s="15" t="str">
        <x:v>1,510–1,910 sq ft; exact unit area not stated</x:v>
      </x:c>
      <x:c r="X3681" s="13" t="n">
        <x:f>IF(N3681="Yes",L3681,0)</x:f>
        <x:v>0</x:v>
      </x:c>
      <x:c r="Y3681" s="14" t="n">
        <x:v>1</x:v>
      </x:c>
      <x:c r="Z3681" s="13" t="str">
        <x:v>Industrial / workshop / storage</x:v>
      </x:c>
    </x:row>
    <x:row r="3682" ht="75" customHeight="1">
      <x:c r="A3682" s="13" t="str">
        <x:v>SE2702</x:v>
      </x:c>
      <x:c r="B3682" s="15" t="str">
        <x:v>London</x:v>
      </x:c>
      <x:c r="C3682" s="15" t="str">
        <x:v>London Fields</x:v>
      </x:c>
      <x:c r="D3682" s="14"/>
      <x:c r="E3682" s="13" t="str">
        <x:v>Town</x:v>
      </x:c>
      <x:c r="F3682" s="15" t="str">
        <x:v>Standalone premises — London Fields</x:v>
      </x:c>
      <x:c r="G3682" s="15" t="str">
        <x:v>Unit 8 Bayford Street Industrial Centre, London Fields, London, E8 3SE</x:v>
      </x:c>
      <x:c r="H3682" s="13" t="str">
        <x:v>Current</x:v>
      </x:c>
      <x:c r="I3682" s="14" t="n">
        <x:v>3100</x:v>
      </x:c>
      <x:c r="J3682" s="13" t="str">
        <x:f>IF(AND(ISNUMBER(I3682),I3682&gt;0),IF(I3682&lt;=1000,"1–1,000",IF(I3682&lt;=2500,"1,001–2,500",IF(I3682&lt;=5000,"2,501–5,000",IF(I3682&lt;=10000,"5,001–10,000","10,001–15,000")))),"2,501–5,000")</x:f>
        <x:v>2,501–5,000</x:v>
      </x:c>
      <x:c r="K3682" s="16" t="n">
        <x:v>71304</x:v>
      </x:c>
      <x:c r="L3682" s="43" t="n">
        <x:f>IF(AND(ISNUMBER(I3682),I3682&gt;0,ISNUMBER(K3682),K3682&gt;0),K3682/I3682,"n.a.")</x:f>
        <x:v>23.001290322580644</x:v>
      </x:c>
      <x:c r="M3682" s="43"/>
      <x:c r="N3682" s="13" t="str">
        <x:v>Yes</x:v>
      </x:c>
      <x:c r="O3682" s="15" t="str">
        <x:v>Not stated in reviewed card</x:v>
      </x:c>
      <x:c r="P3682" s="15" t="str">
        <x:v>Not stated in reviewed card</x:v>
      </x:c>
      <x:c r="Q3682" s="15" t="str">
        <x:v>Advertised industrial unit with ancillary office accommodation.</x:v>
      </x:c>
      <x:c r="R368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2" s="15" t="str">
        <x:v>https://www.zoopla.co.uk/to-rent/commercial/details/65974993/</x:v>
      </x:c>
      <x:c r="T3682" s="15" t="str">
        <x:v>https://www.rightmove.co.uk/properties/772691731413168#/?channel=COM_LET</x:v>
      </x:c>
      <x:c r="U3682" s="15" t="str"/>
      <x:c r="V3682" s="15" t="str">
        <x:v>London — Standalone premises — London Fields</x:v>
      </x:c>
      <x:c r="W3682" s="15" t="str">
        <x:v>Individual unit ≤15,000 sq ft</x:v>
      </x:c>
      <x:c r="X3682" s="13" t="n">
        <x:f>IF(N3682="Yes",L3682,0)</x:f>
        <x:v>23.001290322580644</x:v>
      </x:c>
      <x:c r="Y3682" s="14" t="n">
        <x:v>1</x:v>
      </x:c>
      <x:c r="Z3682" s="13" t="str">
        <x:v>Industrial / workshop / storage</x:v>
      </x:c>
    </x:row>
    <x:row r="3683" ht="62" customHeight="1">
      <x:c r="A3683" s="13" t="str">
        <x:v>SE2703</x:v>
      </x:c>
      <x:c r="B3683" s="15" t="str">
        <x:v>London</x:v>
      </x:c>
      <x:c r="C3683" s="15" t="str">
        <x:v>Mitcham</x:v>
      </x:c>
      <x:c r="D3683" s="14"/>
      <x:c r="E3683" s="13" t="str">
        <x:v>Town</x:v>
      </x:c>
      <x:c r="F3683" s="15" t="str">
        <x:v>Standalone premises — Mitcham</x:v>
      </x:c>
      <x:c r="G3683" s="15" t="str">
        <x:v>Unit 4, Cartwright House, Wandle Way, Mitcham CR4</x:v>
      </x:c>
      <x:c r="H3683" s="13" t="str">
        <x:v>Current</x:v>
      </x:c>
      <x:c r="I3683" s="14" t="n">
        <x:v>2369</x:v>
      </x:c>
      <x:c r="J3683" s="13" t="str">
        <x:f>IF(AND(ISNUMBER(I3683),I3683&gt;0),IF(I3683&lt;=1000,"1–1,000",IF(I3683&lt;=2500,"1,001–2,500",IF(I3683&lt;=5000,"2,501–5,000",IF(I3683&lt;=10000,"5,001–10,000","10,001–15,000")))),"1,001–2,500")</x:f>
        <x:v>1,001–2,500</x:v>
      </x:c>
      <x:c r="K3683" s="16" t="n">
        <x:v>35004</x:v>
      </x:c>
      <x:c r="L3683" s="43" t="n">
        <x:f>IF(AND(ISNUMBER(I3683),I3683&gt;0,ISNUMBER(K3683),K3683&gt;0),K3683/I3683,"n.a.")</x:f>
        <x:v>14.775854791051076</x:v>
      </x:c>
      <x:c r="M3683" s="43"/>
      <x:c r="N3683" s="13" t="str">
        <x:v>Yes</x:v>
      </x:c>
      <x:c r="O3683" s="15" t="str">
        <x:v>Not stated in reviewed card</x:v>
      </x:c>
      <x:c r="P3683" s="15" t="str">
        <x:v>Not stated in reviewed card</x:v>
      </x:c>
      <x:c r="Q3683" s="15" t="str">
        <x:v>Advertised industrial unit with yard/loading area, parking.</x:v>
      </x:c>
      <x:c r="R368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3" s="15" t="str">
        <x:v>https://www.zoopla.co.uk/to-rent/commercial/details/74367913/</x:v>
      </x:c>
      <x:c r="T3683" s="15" t="str"/>
      <x:c r="U3683" s="15" t="str"/>
      <x:c r="V3683" s="15" t="str">
        <x:v>London — Standalone premises — Mitcham</x:v>
      </x:c>
      <x:c r="W3683" s="15" t="str">
        <x:v>Individual unit ≤15,000 sq ft</x:v>
      </x:c>
      <x:c r="X3683" s="13" t="n">
        <x:f>IF(N3683="Yes",L3683,0)</x:f>
        <x:v>14.775854791051076</x:v>
      </x:c>
      <x:c r="Y3683" s="14" t="n">
        <x:v>1</x:v>
      </x:c>
      <x:c r="Z3683" s="13" t="str">
        <x:v>Industrial / workshop / storage</x:v>
      </x:c>
    </x:row>
    <x:row r="3684" ht="75" customHeight="1">
      <x:c r="A3684" s="13" t="str">
        <x:v>SE2704</x:v>
      </x:c>
      <x:c r="B3684" s="15" t="str">
        <x:v>London</x:v>
      </x:c>
      <x:c r="C3684" s="15" t="str">
        <x:v>Mitcham</x:v>
      </x:c>
      <x:c r="D3684" s="14"/>
      <x:c r="E3684" s="13" t="str">
        <x:v>Town</x:v>
      </x:c>
      <x:c r="F3684" s="15" t="str">
        <x:v>Standalone premises — Mitcham</x:v>
      </x:c>
      <x:c r="G3684" s="15" t="str">
        <x:v>Unit 5, Boundary Business Court, Church Road, Mitcham, Surrey CR4 3TD</x:v>
      </x:c>
      <x:c r="H3684" s="13" t="str">
        <x:v>Current</x:v>
      </x:c>
      <x:c r="I3684" s="14" t="n">
        <x:v>3200</x:v>
      </x:c>
      <x:c r="J3684" s="13" t="str">
        <x:f>IF(AND(ISNUMBER(I3684),I3684&gt;0),IF(I3684&lt;=1000,"1–1,000",IF(I3684&lt;=2500,"1,001–2,500",IF(I3684&lt;=5000,"2,501–5,000",IF(I3684&lt;=10000,"5,001–10,000","10,001–15,000")))),"2,501–5,000")</x:f>
        <x:v>2,501–5,000</x:v>
      </x:c>
      <x:c r="K3684" s="16"/>
      <x:c r="L3684" s="43" t="str">
        <x:f>IF(AND(ISNUMBER(I3684),I3684&gt;0,ISNUMBER(K3684),K3684&gt;0),K3684/I3684,"n.a.")</x:f>
        <x:v>n.a.</x:v>
      </x:c>
      <x:c r="M3684" s="43"/>
      <x:c r="N3684" s="13" t="str">
        <x:v>No</x:v>
      </x:c>
      <x:c r="O3684" s="15" t="str">
        <x:v>Not stated in reviewed card</x:v>
      </x:c>
      <x:c r="P3684" s="15" t="str">
        <x:v>electric up and over loading door</x:v>
      </x:c>
      <x:c r="Q3684" s="15" t="str">
        <x:v>Advertised industrial unit with parking.</x:v>
      </x:c>
      <x:c r="R3684"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684" s="15" t="str">
        <x:v>https://www.rightmove.co.uk/properties/760904422017777#/?channel=COM_LET</x:v>
      </x:c>
      <x:c r="T3684" s="15" t="str"/>
      <x:c r="U3684" s="15" t="str"/>
      <x:c r="V3684" s="15" t="str">
        <x:v>London — Standalone premises — Mitcham</x:v>
      </x:c>
      <x:c r="W3684" s="15" t="str">
        <x:v>Individual unit ≤15,000 sq ft</x:v>
      </x:c>
      <x:c r="X3684" s="13" t="n">
        <x:f>IF(N3684="Yes",L3684,0)</x:f>
        <x:v>0</x:v>
      </x:c>
      <x:c r="Y3684" s="14" t="n">
        <x:v>1</x:v>
      </x:c>
      <x:c r="Z3684" s="13" t="str">
        <x:v>Industrial / workshop / storage</x:v>
      </x:c>
    </x:row>
    <x:row r="3685" ht="62" customHeight="1">
      <x:c r="A3685" s="13" t="str">
        <x:v>SE2705</x:v>
      </x:c>
      <x:c r="B3685" s="15" t="str">
        <x:v>London</x:v>
      </x:c>
      <x:c r="C3685" s="15" t="str">
        <x:v>Mitcham</x:v>
      </x:c>
      <x:c r="D3685" s="14"/>
      <x:c r="E3685" s="13" t="str">
        <x:v>Town</x:v>
      </x:c>
      <x:c r="F3685" s="15" t="str">
        <x:v>Standalone premises — Mitcham</x:v>
      </x:c>
      <x:c r="G3685" s="15" t="str">
        <x:v>Unit 9, Boundary Business Court, Church Road, Mitcham, CR4 3TD</x:v>
      </x:c>
      <x:c r="H3685" s="13" t="str">
        <x:v>Current</x:v>
      </x:c>
      <x:c r="I3685" s="14" t="n">
        <x:v>3211</x:v>
      </x:c>
      <x:c r="J3685" s="13" t="str">
        <x:f>IF(AND(ISNUMBER(I3685),I3685&gt;0),IF(I3685&lt;=1000,"1–1,000",IF(I3685&lt;=2500,"1,001–2,500",IF(I3685&lt;=5000,"2,501–5,000",IF(I3685&lt;=10000,"5,001–10,000","10,001–15,000")))),"2,501–5,000")</x:f>
        <x:v>2,501–5,000</x:v>
      </x:c>
      <x:c r="K3685" s="16" t="n">
        <x:v>74004</x:v>
      </x:c>
      <x:c r="L3685" s="43" t="n">
        <x:f>IF(AND(ISNUMBER(I3685),I3685&gt;0,ISNUMBER(K3685),K3685&gt;0),K3685/I3685,"n.a.")</x:f>
        <x:v>23.047025848645283</x:v>
      </x:c>
      <x:c r="M3685" s="43"/>
      <x:c r="N3685" s="13" t="str">
        <x:v>Yes</x:v>
      </x:c>
      <x:c r="O3685" s="15" t="str">
        <x:v>Not stated in reviewed card</x:v>
      </x:c>
      <x:c r="P3685" s="15" t="str">
        <x:v>Not stated in reviewed card</x:v>
      </x:c>
      <x:c r="Q3685" s="15" t="str">
        <x:v>Advertised industrial unit with warehouse space, parking, secure/gated access, refurbished specification.</x:v>
      </x:c>
      <x:c r="R368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5" s="15" t="str">
        <x:v>https://www.rightmove.co.uk/properties/760904367658384#/?channel=COM_LET</x:v>
      </x:c>
      <x:c r="T3685" s="15" t="str"/>
      <x:c r="U3685" s="15" t="str"/>
      <x:c r="V3685" s="15" t="str">
        <x:v>London — Standalone premises — Mitcham</x:v>
      </x:c>
      <x:c r="W3685" s="15" t="str">
        <x:v>Individual unit ≤15,000 sq ft</x:v>
      </x:c>
      <x:c r="X3685" s="13" t="n">
        <x:f>IF(N3685="Yes",L3685,0)</x:f>
        <x:v>23.047025848645283</x:v>
      </x:c>
      <x:c r="Y3685" s="14" t="n">
        <x:v>1</x:v>
      </x:c>
      <x:c r="Z3685" s="13" t="str">
        <x:v>Industrial / workshop / storage</x:v>
      </x:c>
    </x:row>
    <x:row r="3686" ht="62" customHeight="1">
      <x:c r="A3686" s="13" t="str">
        <x:v>SE2706</x:v>
      </x:c>
      <x:c r="B3686" s="15" t="str">
        <x:v>London</x:v>
      </x:c>
      <x:c r="C3686" s="15" t="str">
        <x:v>Muswell Hill</x:v>
      </x:c>
      <x:c r="D3686" s="14"/>
      <x:c r="E3686" s="13" t="str">
        <x:v>Town</x:v>
      </x:c>
      <x:c r="F3686" s="15" t="str">
        <x:v>Standalone premises — Muswell Hill</x:v>
      </x:c>
      <x:c r="G3686" s="15" t="str">
        <x:v>Rear Unit, 51 Colney Hatch Lane, Muswell Hill N10</x:v>
      </x:c>
      <x:c r="H3686" s="13" t="str">
        <x:v>Current</x:v>
      </x:c>
      <x:c r="I3686" s="14" t="n">
        <x:v>431</x:v>
      </x:c>
      <x:c r="J3686" s="13" t="str">
        <x:f>IF(AND(ISNUMBER(I3686),I3686&gt;0),IF(I3686&lt;=1000,"1–1,000",IF(I3686&lt;=2500,"1,001–2,500",IF(I3686&lt;=5000,"2,501–5,000",IF(I3686&lt;=10000,"5,001–10,000","10,001–15,000")))),"1–1,000")</x:f>
        <x:v>1–1,000</x:v>
      </x:c>
      <x:c r="K3686" s="16" t="n">
        <x:v>20004</x:v>
      </x:c>
      <x:c r="L3686" s="43" t="n">
        <x:f>IF(AND(ISNUMBER(I3686),I3686&gt;0,ISNUMBER(K3686),K3686&gt;0),K3686/I3686,"n.a.")</x:f>
        <x:v>46.41299303944316</x:v>
      </x:c>
      <x:c r="M3686" s="43"/>
      <x:c r="N3686" s="13" t="str">
        <x:v>Yes</x:v>
      </x:c>
      <x:c r="O3686" s="15" t="str">
        <x:v>Not stated in reviewed card</x:v>
      </x:c>
      <x:c r="P3686" s="15" t="str">
        <x:v>Not stated in reviewed card</x:v>
      </x:c>
      <x:c r="Q3686" s="15" t="str">
        <x:v>Advertised industrial unit with parking.</x:v>
      </x:c>
      <x:c r="R368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6" s="15" t="str">
        <x:v>https://www.zoopla.co.uk/to-rent/commercial/details/74329980/</x:v>
      </x:c>
      <x:c r="T3686" s="15" t="str"/>
      <x:c r="U3686" s="15" t="str"/>
      <x:c r="V3686" s="15" t="str">
        <x:v>London — Standalone premises — Muswell Hill</x:v>
      </x:c>
      <x:c r="W3686" s="15" t="str">
        <x:v>Individual unit ≤15,000 sq ft</x:v>
      </x:c>
      <x:c r="X3686" s="13" t="n">
        <x:f>IF(N3686="Yes",L3686,0)</x:f>
        <x:v>46.41299303944316</x:v>
      </x:c>
      <x:c r="Y3686" s="14" t="n">
        <x:v>1</x:v>
      </x:c>
      <x:c r="Z3686" s="13" t="str">
        <x:v>Industrial / workshop / storage</x:v>
      </x:c>
    </x:row>
    <x:row r="3687" ht="75" customHeight="1">
      <x:c r="A3687" s="13" t="str">
        <x:v>SE2707</x:v>
      </x:c>
      <x:c r="B3687" s="15" t="str">
        <x:v>London</x:v>
      </x:c>
      <x:c r="C3687" s="15" t="str">
        <x:v>New Cross</x:v>
      </x:c>
      <x:c r="D3687" s="14"/>
      <x:c r="E3687" s="13" t="str">
        <x:v>Town</x:v>
      </x:c>
      <x:c r="F3687" s="15" t="str">
        <x:v>Standalone premises — New Cross</x:v>
      </x:c>
      <x:c r="G3687" s="15" t="str">
        <x:v>Land at Coulgate Street, London, SE4 2AA</x:v>
      </x:c>
      <x:c r="H3687" s="13" t="str">
        <x:v>Current</x:v>
      </x:c>
      <x:c r="I3687" s="14" t="n">
        <x:v>1120</x:v>
      </x:c>
      <x:c r="J3687" s="13" t="str">
        <x:f>IF(AND(ISNUMBER(I3687),I3687&gt;0),IF(I3687&lt;=1000,"1–1,000",IF(I3687&lt;=2500,"1,001–2,500",IF(I3687&lt;=5000,"2,501–5,000",IF(I3687&lt;=10000,"5,001–10,000","10,001–15,000")))),"1,001–2,500")</x:f>
        <x:v>1,001–2,500</x:v>
      </x:c>
      <x:c r="K3687" s="16" t="n">
        <x:v>6960</x:v>
      </x:c>
      <x:c r="L3687" s="43" t="n">
        <x:f>IF(AND(ISNUMBER(I3687),I3687&gt;0,ISNUMBER(K3687),K3687&gt;0),K3687/I3687,"n.a.")</x:f>
        <x:v>6.214285714285714</x:v>
      </x:c>
      <x:c r="M3687" s="43"/>
      <x:c r="N3687" s="13" t="str">
        <x:v>Yes</x:v>
      </x:c>
      <x:c r="O3687" s="15" t="str">
        <x:v>Not stated in reviewed card</x:v>
      </x:c>
      <x:c r="P3687" s="15" t="str">
        <x:v>Not stated in reviewed card</x:v>
      </x:c>
      <x:c r="Q3687" s="15" t="str">
        <x:v>Advertised commercial storage/workshop premises. Card provides limited specification.</x:v>
      </x:c>
      <x:c r="R368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7" s="15" t="str">
        <x:v>https://www.zoopla.co.uk/to-rent/commercial/details/74164439/</x:v>
      </x:c>
      <x:c r="T3687" s="15" t="str">
        <x:v>https://www.rightmove.co.uk/properties/770201023592097#/?channel=COM_LET</x:v>
      </x:c>
      <x:c r="U3687" s="15" t="str"/>
      <x:c r="V3687" s="15" t="str">
        <x:v>London — Standalone premises — New Cross</x:v>
      </x:c>
      <x:c r="W3687" s="15" t="str">
        <x:v>Individual unit ≤15,000 sq ft</x:v>
      </x:c>
      <x:c r="X3687" s="13" t="n">
        <x:f>IF(N3687="Yes",L3687,0)</x:f>
        <x:v>6.214285714285714</x:v>
      </x:c>
      <x:c r="Y3687" s="14" t="n">
        <x:v>1</x:v>
      </x:c>
      <x:c r="Z3687" s="13" t="str">
        <x:v>Industrial / workshop / storage</x:v>
      </x:c>
    </x:row>
    <x:row r="3688" ht="62" customHeight="1">
      <x:c r="A3688" s="13" t="str">
        <x:v>SE2708</x:v>
      </x:c>
      <x:c r="B3688" s="15" t="str">
        <x:v>London</x:v>
      </x:c>
      <x:c r="C3688" s="15" t="str">
        <x:v>North Finchley</x:v>
      </x:c>
      <x:c r="D3688" s="14"/>
      <x:c r="E3688" s="13" t="str">
        <x:v>Town</x:v>
      </x:c>
      <x:c r="F3688" s="15" t="str">
        <x:v>Standalone premises — North Finchley</x:v>
      </x:c>
      <x:c r="G3688" s="15" t="str">
        <x:v>High Road, North Finchley N12</x:v>
      </x:c>
      <x:c r="H3688" s="13" t="str">
        <x:v>Current</x:v>
      </x:c>
      <x:c r="I3688" s="14" t="n">
        <x:v>2200</x:v>
      </x:c>
      <x:c r="J3688" s="13" t="str">
        <x:f>IF(AND(ISNUMBER(I3688),I3688&gt;0),IF(I3688&lt;=1000,"1–1,000",IF(I3688&lt;=2500,"1,001–2,500",IF(I3688&lt;=5000,"2,501–5,000",IF(I3688&lt;=10000,"5,001–10,000","10,001–15,000")))),"1,001–2,500")</x:f>
        <x:v>1,001–2,500</x:v>
      </x:c>
      <x:c r="K3688" s="16" t="n">
        <x:v>54996</x:v>
      </x:c>
      <x:c r="L3688" s="43" t="n">
        <x:f>IF(AND(ISNUMBER(I3688),I3688&gt;0,ISNUMBER(K3688),K3688&gt;0),K3688/I3688,"n.a.")</x:f>
        <x:v>24.99818181818182</x:v>
      </x:c>
      <x:c r="M3688" s="43"/>
      <x:c r="N3688" s="13" t="str">
        <x:v>Yes</x:v>
      </x:c>
      <x:c r="O3688" s="15" t="str">
        <x:v>Not stated in reviewed card</x:v>
      </x:c>
      <x:c r="P3688" s="15" t="str">
        <x:v>Not stated in reviewed card</x:v>
      </x:c>
      <x:c r="Q3688" s="15" t="str">
        <x:v>Advertised commercial storage/workshop premises. Card provides limited specification.</x:v>
      </x:c>
      <x:c r="R368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88" s="15" t="str">
        <x:v>https://www.zoopla.co.uk/to-rent/commercial/details/71961302/</x:v>
      </x:c>
      <x:c r="T3688" s="15" t="str"/>
      <x:c r="U3688" s="15" t="str"/>
      <x:c r="V3688" s="15" t="str">
        <x:v>London — Standalone premises — North Finchley</x:v>
      </x:c>
      <x:c r="W3688" s="15" t="str">
        <x:v>Individual unit ≤15,000 sq ft</x:v>
      </x:c>
      <x:c r="X3688" s="13" t="n">
        <x:f>IF(N3688="Yes",L3688,0)</x:f>
        <x:v>24.99818181818182</x:v>
      </x:c>
      <x:c r="Y3688" s="14" t="n">
        <x:v>1</x:v>
      </x:c>
      <x:c r="Z3688" s="13" t="str">
        <x:v>Industrial / workshop / storage</x:v>
      </x:c>
    </x:row>
    <x:row r="3689" ht="75" customHeight="1">
      <x:c r="A3689" s="13" t="str">
        <x:v>SE2709</x:v>
      </x:c>
      <x:c r="B3689" s="15" t="str">
        <x:v>London</x:v>
      </x:c>
      <x:c r="C3689" s="15" t="str">
        <x:v>Northolt</x:v>
      </x:c>
      <x:c r="D3689" s="14"/>
      <x:c r="E3689" s="13" t="str">
        <x:v>Town</x:v>
      </x:c>
      <x:c r="F3689" s="15" t="str">
        <x:v>Standalone premises — Northolt</x:v>
      </x:c>
      <x:c r="G3689" s="15" t="str">
        <x:v>112-116 Church Road, Northolt UB5</x:v>
      </x:c>
      <x:c r="H3689" s="13" t="str">
        <x:v>Current</x:v>
      </x:c>
      <x:c r="I3689" s="14" t="n">
        <x:v>7485</x:v>
      </x:c>
      <x:c r="J3689" s="13" t="str">
        <x:f>IF(AND(ISNUMBER(I3689),I3689&gt;0),IF(I3689&lt;=1000,"1–1,000",IF(I3689&lt;=2500,"1,001–2,500",IF(I3689&lt;=5000,"2,501–5,000",IF(I3689&lt;=10000,"5,001–10,000","10,001–15,000")))),"5,001–10,000")</x:f>
        <x:v>5,001–10,000</x:v>
      </x:c>
      <x:c r="K3689" s="16" t="n">
        <x:v>95004</x:v>
      </x:c>
      <x:c r="L3689" s="43" t="n">
        <x:f>IF(AND(ISNUMBER(I3689),I3689&gt;0,ISNUMBER(K3689),K3689&gt;0),K3689/I3689,"n.a.")</x:f>
        <x:v>12.692585170340681</x:v>
      </x:c>
      <x:c r="M3689" s="43"/>
      <x:c r="N3689" s="13" t="str">
        <x:v>Yes</x:v>
      </x:c>
      <x:c r="O3689" s="15" t="str">
        <x:v>Not stated in reviewed card</x:v>
      </x:c>
      <x:c r="P3689" s="15" t="str">
        <x:v>Not stated in reviewed card</x:v>
      </x:c>
      <x:c r="Q3689" s="15" t="str">
        <x:v>Advertised industrial unit. Card provides limited specification.</x:v>
      </x:c>
      <x:c r="R3689"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89" s="15" t="str">
        <x:v>https://www.zoopla.co.uk/to-rent/commercial/details/73598507/</x:v>
      </x:c>
      <x:c r="T3689" s="15" t="str"/>
      <x:c r="U3689" s="15" t="str"/>
      <x:c r="V3689" s="15" t="str">
        <x:v>London — Standalone premises — Northolt</x:v>
      </x:c>
      <x:c r="W3689" s="15" t="str">
        <x:v>Individual unit ≤15,000 sq ft</x:v>
      </x:c>
      <x:c r="X3689" s="13" t="n">
        <x:f>IF(N3689="Yes",L3689,0)</x:f>
        <x:v>12.692585170340681</x:v>
      </x:c>
      <x:c r="Y3689" s="14" t="n">
        <x:v>1</x:v>
      </x:c>
      <x:c r="Z3689" s="13" t="str">
        <x:v>Industrial / workshop / storage</x:v>
      </x:c>
    </x:row>
    <x:row r="3690" ht="62" customHeight="1">
      <x:c r="A3690" s="13" t="str">
        <x:v>SE2710</x:v>
      </x:c>
      <x:c r="B3690" s="15" t="str">
        <x:v>London</x:v>
      </x:c>
      <x:c r="C3690" s="15" t="str">
        <x:v>Northolt</x:v>
      </x:c>
      <x:c r="D3690" s="14"/>
      <x:c r="E3690" s="13" t="str">
        <x:v>Town</x:v>
      </x:c>
      <x:c r="F3690" s="15" t="str">
        <x:v>Standalone premises — Northolt</x:v>
      </x:c>
      <x:c r="G3690" s="15" t="str">
        <x:v>Unit 4, Belvue Road, Northolt UB5</x:v>
      </x:c>
      <x:c r="H3690" s="13" t="str">
        <x:v>Current</x:v>
      </x:c>
      <x:c r="I3690" s="14" t="n">
        <x:v>3095</x:v>
      </x:c>
      <x:c r="J3690" s="13" t="str">
        <x:f>IF(AND(ISNUMBER(I3690),I3690&gt;0),IF(I3690&lt;=1000,"1–1,000",IF(I3690&lt;=2500,"1,001–2,500",IF(I3690&lt;=5000,"2,501–5,000",IF(I3690&lt;=10000,"5,001–10,000","10,001–15,000")))),"2,501–5,000")</x:f>
        <x:v>2,501–5,000</x:v>
      </x:c>
      <x:c r="K3690" s="16" t="n">
        <x:v>50004</x:v>
      </x:c>
      <x:c r="L3690" s="43" t="n">
        <x:f>IF(AND(ISNUMBER(I3690),I3690&gt;0,ISNUMBER(K3690),K3690&gt;0),K3690/I3690,"n.a.")</x:f>
        <x:v>16.156381260096932</x:v>
      </x:c>
      <x:c r="M3690" s="43"/>
      <x:c r="N3690" s="13" t="str">
        <x:v>Yes</x:v>
      </x:c>
      <x:c r="O3690" s="15" t="str">
        <x:v>Not stated in reviewed card</x:v>
      </x:c>
      <x:c r="P3690" s="15" t="str">
        <x:v>Not stated in reviewed card</x:v>
      </x:c>
      <x:c r="Q3690" s="15" t="str">
        <x:v>Advertised industrial unit. Card provides limited specification.</x:v>
      </x:c>
      <x:c r="R369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0" s="15" t="str">
        <x:v>https://www.zoopla.co.uk/to-rent/commercial/details/72288759/</x:v>
      </x:c>
      <x:c r="T3690" s="15" t="str"/>
      <x:c r="U3690" s="15" t="str"/>
      <x:c r="V3690" s="15" t="str">
        <x:v>London — Standalone premises — Northolt</x:v>
      </x:c>
      <x:c r="W3690" s="15" t="str">
        <x:v>Individual unit ≤15,000 sq ft</x:v>
      </x:c>
      <x:c r="X3690" s="13" t="n">
        <x:f>IF(N3690="Yes",L3690,0)</x:f>
        <x:v>16.156381260096932</x:v>
      </x:c>
      <x:c r="Y3690" s="14" t="n">
        <x:v>1</x:v>
      </x:c>
      <x:c r="Z3690" s="13" t="str">
        <x:v>Industrial / workshop / storage</x:v>
      </x:c>
    </x:row>
    <x:row r="3691" ht="62" customHeight="1">
      <x:c r="A3691" s="13" t="str">
        <x:v>SE2711</x:v>
      </x:c>
      <x:c r="B3691" s="15" t="str">
        <x:v>London</x:v>
      </x:c>
      <x:c r="C3691" s="15" t="str">
        <x:v>Orpington</x:v>
      </x:c>
      <x:c r="D3691" s="14"/>
      <x:c r="E3691" s="13" t="str">
        <x:v>Town</x:v>
      </x:c>
      <x:c r="F3691" s="15" t="str">
        <x:v>Standalone premises — Orpington</x:v>
      </x:c>
      <x:c r="G3691" s="15" t="str">
        <x:v>Unit 5A Lagoon Road, Orpington, Kent BR5</x:v>
      </x:c>
      <x:c r="H3691" s="13" t="str">
        <x:v>Current</x:v>
      </x:c>
      <x:c r="I3691" s="14" t="n">
        <x:v>13885</x:v>
      </x:c>
      <x:c r="J3691" s="13" t="str">
        <x:f>IF(AND(ISNUMBER(I3691),I3691&gt;0),IF(I3691&lt;=1000,"1–1,000",IF(I3691&lt;=2500,"1,001–2,500",IF(I3691&lt;=5000,"2,501–5,000",IF(I3691&lt;=10000,"5,001–10,000","10,001–15,000")))),"10,001–15,000")</x:f>
        <x:v>10,001–15,000</x:v>
      </x:c>
      <x:c r="K3691" s="16"/>
      <x:c r="L3691" s="43" t="str">
        <x:f>IF(AND(ISNUMBER(I3691),I3691&gt;0,ISNUMBER(K3691),K3691&gt;0),K3691/I3691,"n.a.")</x:f>
        <x:v>n.a.</x:v>
      </x:c>
      <x:c r="M3691" s="43"/>
      <x:c r="N3691" s="13" t="str">
        <x:v>No</x:v>
      </x:c>
      <x:c r="O3691" s="15" t="str">
        <x:v>Not stated in reviewed card</x:v>
      </x:c>
      <x:c r="P3691" s="15" t="str">
        <x:v>Not stated in reviewed card</x:v>
      </x:c>
      <x:c r="Q3691" s="15" t="str">
        <x:v>Advertised industrial unit. Card provides limited specification.</x:v>
      </x:c>
      <x:c r="R369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91" s="15" t="str">
        <x:v>https://www.zoopla.co.uk/to-rent/commercial/details/73603152/</x:v>
      </x:c>
      <x:c r="T3691" s="15" t="str">
        <x:v>https://www.zoopla.co.uk/to-rent/commercial/details/39949352/</x:v>
      </x:c>
      <x:c r="U3691" s="15" t="str"/>
      <x:c r="V3691" s="15" t="str">
        <x:v>London — Standalone premises — Orpington</x:v>
      </x:c>
      <x:c r="W3691" s="15" t="str">
        <x:v>Individual unit ≤15,000 sq ft</x:v>
      </x:c>
      <x:c r="X3691" s="13" t="n">
        <x:f>IF(N3691="Yes",L3691,0)</x:f>
        <x:v>0</x:v>
      </x:c>
      <x:c r="Y3691" s="14" t="n">
        <x:v>1</x:v>
      </x:c>
      <x:c r="Z3691" s="13" t="str">
        <x:v>Industrial / workshop / storage</x:v>
      </x:c>
    </x:row>
    <x:row r="3692" ht="75" customHeight="1">
      <x:c r="A3692" s="13" t="str">
        <x:v>SE2712</x:v>
      </x:c>
      <x:c r="B3692" s="15" t="str">
        <x:v>London</x:v>
      </x:c>
      <x:c r="C3692" s="15" t="str">
        <x:v>Park Royal</x:v>
      </x:c>
      <x:c r="D3692" s="14"/>
      <x:c r="E3692" s="13" t="str">
        <x:v>Town</x:v>
      </x:c>
      <x:c r="F3692" s="15" t="str">
        <x:v>Standalone premises — Park Royal</x:v>
      </x:c>
      <x:c r="G3692" s="15" t="str">
        <x:v>12 Sovereign Park, Coronation Road, Park Royal, NW10 7QP</x:v>
      </x:c>
      <x:c r="H3692" s="13" t="str">
        <x:v>Current</x:v>
      </x:c>
      <x:c r="I3692" s="14" t="n">
        <x:v>3501</x:v>
      </x:c>
      <x:c r="J3692" s="13" t="str">
        <x:f>IF(AND(ISNUMBER(I3692),I3692&gt;0),IF(I3692&lt;=1000,"1–1,000",IF(I3692&lt;=2500,"1,001–2,500",IF(I3692&lt;=5000,"2,501–5,000",IF(I3692&lt;=10000,"5,001–10,000","10,001–15,000")))),"2,501–5,000")</x:f>
        <x:v>2,501–5,000</x:v>
      </x:c>
      <x:c r="K3692" s="16" t="n">
        <x:v>60000</x:v>
      </x:c>
      <x:c r="L3692" s="43" t="n">
        <x:f>IF(AND(ISNUMBER(I3692),I3692&gt;0,ISNUMBER(K3692),K3692&gt;0),K3692/I3692,"n.a.")</x:f>
        <x:v>17.13796058269066</x:v>
      </x:c>
      <x:c r="M3692" s="43"/>
      <x:c r="N3692" s="13" t="str">
        <x:v>Yes</x:v>
      </x:c>
      <x:c r="O3692" s="15" t="str">
        <x:v>Not stated in reviewed card</x:v>
      </x:c>
      <x:c r="P3692" s="15" t="str">
        <x:v>Not stated in reviewed card</x:v>
      </x:c>
      <x:c r="Q3692" s="15" t="str">
        <x:v>Advertised industrial unit with warehouse space, secure/gated access.</x:v>
      </x:c>
      <x:c r="R369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2" s="15" t="str">
        <x:v>https://www.zoopla.co.uk/to-rent/commercial/details/66902918/</x:v>
      </x:c>
      <x:c r="T3692" s="15" t="str">
        <x:v>https://www.rightmove.co.uk/properties/780827840005649#/?channel=COM_LET</x:v>
      </x:c>
      <x:c r="U3692" s="15" t="str"/>
      <x:c r="V3692" s="15" t="str">
        <x:v>London — Standalone premises — Park Royal</x:v>
      </x:c>
      <x:c r="W3692" s="15" t="str">
        <x:v>Individual unit ≤15,000 sq ft</x:v>
      </x:c>
      <x:c r="X3692" s="13" t="n">
        <x:f>IF(N3692="Yes",L3692,0)</x:f>
        <x:v>17.13796058269066</x:v>
      </x:c>
      <x:c r="Y3692" s="14" t="n">
        <x:v>1</x:v>
      </x:c>
      <x:c r="Z3692" s="13" t="str">
        <x:v>Industrial / workshop / storage</x:v>
      </x:c>
    </x:row>
    <x:row r="3693" ht="75" customHeight="1">
      <x:c r="A3693" s="13" t="str">
        <x:v>SE2713</x:v>
      </x:c>
      <x:c r="B3693" s="15" t="str">
        <x:v>London</x:v>
      </x:c>
      <x:c r="C3693" s="15" t="str">
        <x:v>Park Royal</x:v>
      </x:c>
      <x:c r="D3693" s="14"/>
      <x:c r="E3693" s="13" t="str">
        <x:v>Town</x:v>
      </x:c>
      <x:c r="F3693" s="15" t="str">
        <x:v>Standalone premises — Park Royal</x:v>
      </x:c>
      <x:c r="G3693" s="15" t="str">
        <x:v>12 Whitby Avenue, Park Royal, NW10 7SF</x:v>
      </x:c>
      <x:c r="H3693" s="13" t="str">
        <x:v>Uncertain</x:v>
      </x:c>
      <x:c r="I3693" s="14" t="n">
        <x:v>6759</x:v>
      </x:c>
      <x:c r="J3693" s="13" t="str">
        <x:f>IF(AND(ISNUMBER(I3693),I3693&gt;0),IF(I3693&lt;=1000,"1–1,000",IF(I3693&lt;=2500,"1,001–2,500",IF(I3693&lt;=5000,"2,501–5,000",IF(I3693&lt;=10000,"5,001–10,000","10,001–15,000")))),"5,001–10,000")</x:f>
        <x:v>5,001–10,000</x:v>
      </x:c>
      <x:c r="K3693" s="16"/>
      <x:c r="L3693" s="43" t="str">
        <x:f>IF(AND(ISNUMBER(I3693),I3693&gt;0,ISNUMBER(K3693),K3693&gt;0),K3693/I3693,"n.a.")</x:f>
        <x:v>n.a.</x:v>
      </x:c>
      <x:c r="M3693" s="43"/>
      <x:c r="N3693" s="13" t="str">
        <x:v>No</x:v>
      </x:c>
      <x:c r="O3693" s="15" t="str">
        <x:v>Not stated in reviewed card</x:v>
      </x:c>
      <x:c r="P3693" s="15" t="str">
        <x:v>Not stated in reviewed card</x:v>
      </x:c>
      <x:c r="Q3693" s="15" t="str">
        <x:v>Advertised industrial unit with warehouse space.</x:v>
      </x:c>
      <x:c r="R3693"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93" s="15" t="str">
        <x:v>https://www.zoopla.co.uk/to-rent/commercial/details/74567572/</x:v>
      </x:c>
      <x:c r="T3693" s="15" t="str">
        <x:v>https://www.rightmove.co.uk/properties/781411104111936#/?channel=COM_LET</x:v>
      </x:c>
      <x:c r="U3693" s="15" t="str"/>
      <x:c r="V3693" s="15" t="str">
        <x:v>London — Standalone premises — Park Royal</x:v>
      </x:c>
      <x:c r="W3693" s="15" t="str">
        <x:v>Individual unit ≤15,000 sq ft</x:v>
      </x:c>
      <x:c r="X3693" s="13" t="n">
        <x:f>IF(N3693="Yes",L3693,0)</x:f>
        <x:v>0</x:v>
      </x:c>
      <x:c r="Y3693" s="14" t="n">
        <x:v>1</x:v>
      </x:c>
      <x:c r="Z3693" s="13" t="str">
        <x:v>Industrial / workshop / storage</x:v>
      </x:c>
    </x:row>
    <x:row r="3694" ht="62" customHeight="1">
      <x:c r="A3694" s="13" t="str">
        <x:v>SE2714</x:v>
      </x:c>
      <x:c r="B3694" s="15" t="str">
        <x:v>London</x:v>
      </x:c>
      <x:c r="C3694" s="15" t="str">
        <x:v>Park Royal</x:v>
      </x:c>
      <x:c r="D3694" s="14"/>
      <x:c r="E3694" s="13" t="str">
        <x:v>Town</x:v>
      </x:c>
      <x:c r="F3694" s="15" t="str">
        <x:v>Standalone premises — Park Royal</x:v>
      </x:c>
      <x:c r="G3694" s="15" t="str">
        <x:v>16 Steele Road, Park Royal, London, NW107AS</x:v>
      </x:c>
      <x:c r="H3694" s="13" t="str">
        <x:v>Current</x:v>
      </x:c>
      <x:c r="I3694" s="14" t="n">
        <x:v>2580</x:v>
      </x:c>
      <x:c r="J3694" s="13" t="str">
        <x:f>IF(AND(ISNUMBER(I3694),I3694&gt;0),IF(I3694&lt;=1000,"1–1,000",IF(I3694&lt;=2500,"1,001–2,500",IF(I3694&lt;=5000,"2,501–5,000",IF(I3694&lt;=10000,"5,001–10,000","10,001–15,000")))),"2,501–5,000")</x:f>
        <x:v>2,501–5,000</x:v>
      </x:c>
      <x:c r="K3694" s="16" t="n">
        <x:v>50004</x:v>
      </x:c>
      <x:c r="L3694" s="43" t="n">
        <x:f>IF(AND(ISNUMBER(I3694),I3694&gt;0,ISNUMBER(K3694),K3694&gt;0),K3694/I3694,"n.a.")</x:f>
        <x:v>19.38139534883721</x:v>
      </x:c>
      <x:c r="M3694" s="43"/>
      <x:c r="N3694" s="13" t="str">
        <x:v>Yes</x:v>
      </x:c>
      <x:c r="O3694" s="15" t="str">
        <x:v>Not stated in reviewed card</x:v>
      </x:c>
      <x:c r="P3694" s="15" t="str">
        <x:v>Not stated in reviewed card</x:v>
      </x:c>
      <x:c r="Q3694" s="15" t="str">
        <x:v>Advertised industrial unit with warehouse space.</x:v>
      </x:c>
      <x:c r="R369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4" s="15" t="str">
        <x:v>https://www.rightmove.co.uk/properties/780850277605665#/?channel=COM_LET</x:v>
      </x:c>
      <x:c r="T3694" s="15" t="str"/>
      <x:c r="U3694" s="15" t="str"/>
      <x:c r="V3694" s="15" t="str">
        <x:v>London — Standalone premises — Park Royal</x:v>
      </x:c>
      <x:c r="W3694" s="15" t="str">
        <x:v>Individual unit ≤15,000 sq ft</x:v>
      </x:c>
      <x:c r="X3694" s="13" t="n">
        <x:f>IF(N3694="Yes",L3694,0)</x:f>
        <x:v>19.38139534883721</x:v>
      </x:c>
      <x:c r="Y3694" s="14" t="n">
        <x:v>1</x:v>
      </x:c>
      <x:c r="Z3694" s="13" t="str">
        <x:v>Industrial / workshop / storage</x:v>
      </x:c>
    </x:row>
    <x:row r="3695" ht="88" customHeight="1">
      <x:c r="A3695" s="13" t="str">
        <x:v>SE2715</x:v>
      </x:c>
      <x:c r="B3695" s="15" t="str">
        <x:v>London</x:v>
      </x:c>
      <x:c r="C3695" s="15" t="str">
        <x:v>Park Royal</x:v>
      </x:c>
      <x:c r="D3695" s="14"/>
      <x:c r="E3695" s="13" t="str">
        <x:v>Town</x:v>
      </x:c>
      <x:c r="F3695" s="15" t="str">
        <x:v>Standalone premises — Park Royal</x:v>
      </x:c>
      <x:c r="G3695" s="15" t="str">
        <x:v>20-22 Whitby Avenue, Park Royal, NW10 7SF</x:v>
      </x:c>
      <x:c r="H3695" s="13" t="str">
        <x:v>Uncertain</x:v>
      </x:c>
      <x:c r="I3695" s="14" t="n">
        <x:v>13341</x:v>
      </x:c>
      <x:c r="J3695" s="13" t="str">
        <x:f>IF(AND(ISNUMBER(I3695),I3695&gt;0),IF(I3695&lt;=1000,"1–1,000",IF(I3695&lt;=2500,"1,001–2,500",IF(I3695&lt;=5000,"2,501–5,000",IF(I3695&lt;=10000,"5,001–10,000","10,001–15,000")))),"10,001–15,000")</x:f>
        <x:v>10,001–15,000</x:v>
      </x:c>
      <x:c r="K3695" s="16"/>
      <x:c r="L3695" s="43" t="str">
        <x:f>IF(AND(ISNUMBER(I3695),I3695&gt;0,ISNUMBER(K3695),K3695&gt;0),K3695/I3695,"n.a.")</x:f>
        <x:v>n.a.</x:v>
      </x:c>
      <x:c r="M3695" s="43"/>
      <x:c r="N3695" s="13" t="str">
        <x:v>No</x:v>
      </x:c>
      <x:c r="O3695" s="15" t="str">
        <x:v>Not stated in reviewed card</x:v>
      </x:c>
      <x:c r="P3695" s="15" t="str">
        <x:v>Not stated in reviewed card</x:v>
      </x:c>
      <x:c r="Q3695" s="15" t="str">
        <x:v>Advertised industrial unit with warehouse space.</x:v>
      </x:c>
      <x:c r="R3695"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695" s="15" t="str">
        <x:v>https://www.zoopla.co.uk/to-rent/commercial/details/72288848/</x:v>
      </x:c>
      <x:c r="T3695" s="15" t="str">
        <x:v>https://www.rightmove.co.uk/properties/781411244744112#/?channel=COM_LET</x:v>
      </x:c>
      <x:c r="U3695" s="15" t="str"/>
      <x:c r="V3695" s="15" t="str">
        <x:v>London — Standalone premises — Park Royal</x:v>
      </x:c>
      <x:c r="W3695" s="15" t="str">
        <x:v>Individual unit ≤15,000 sq ft</x:v>
      </x:c>
      <x:c r="X3695" s="13" t="n">
        <x:f>IF(N3695="Yes",L3695,0)</x:f>
        <x:v>0</x:v>
      </x:c>
      <x:c r="Y3695" s="14" t="n">
        <x:v>1</x:v>
      </x:c>
      <x:c r="Z3695" s="13" t="str">
        <x:v>Industrial / workshop / storage</x:v>
      </x:c>
    </x:row>
    <x:row r="3696" ht="88" customHeight="1">
      <x:c r="A3696" s="13" t="str">
        <x:v>SE2716</x:v>
      </x:c>
      <x:c r="B3696" s="15" t="str">
        <x:v>London</x:v>
      </x:c>
      <x:c r="C3696" s="15" t="str">
        <x:v>Park Royal</x:v>
      </x:c>
      <x:c r="D3696" s="14"/>
      <x:c r="E3696" s="13" t="str">
        <x:v>Town</x:v>
      </x:c>
      <x:c r="F3696" s="15" t="str">
        <x:v>Standalone premises — Park Royal</x:v>
      </x:c>
      <x:c r="G3696" s="15" t="str">
        <x:v>4 Kendal Court, Kendal Avenue, Park Royal, London, W3 0RU</x:v>
      </x:c>
      <x:c r="H3696" s="13" t="str">
        <x:v>Current</x:v>
      </x:c>
      <x:c r="I3696" s="14" t="n">
        <x:v>5873</x:v>
      </x:c>
      <x:c r="J3696" s="13" t="str">
        <x:f>IF(AND(ISNUMBER(I3696),I3696&gt;0),IF(I3696&lt;=1000,"1–1,000",IF(I3696&lt;=2500,"1,001–2,500",IF(I3696&lt;=5000,"2,501–5,000",IF(I3696&lt;=10000,"5,001–10,000","10,001–15,000")))),"5,001–10,000")</x:f>
        <x:v>5,001–10,000</x:v>
      </x:c>
      <x:c r="K3696" s="16" t="n">
        <x:v>117468</x:v>
      </x:c>
      <x:c r="L3696" s="43" t="n">
        <x:f>IF(AND(ISNUMBER(I3696),I3696&gt;0,ISNUMBER(K3696),K3696&gt;0),K3696/I3696,"n.a.")</x:f>
        <x:v>20.00136216584369</x:v>
      </x:c>
      <x:c r="M3696" s="43"/>
      <x:c r="N3696" s="13" t="str">
        <x:v>No</x:v>
      </x:c>
      <x:c r="O3696" s="15" t="str">
        <x:v>Not stated in reviewed card</x:v>
      </x:c>
      <x:c r="P3696" s="15" t="str">
        <x:v>Not stated in reviewed card</x:v>
      </x:c>
      <x:c r="Q3696" s="15" t="str">
        <x:v>Advertised industrial unit with warehouse space, ancillary office accommodation.</x:v>
      </x:c>
      <x:c r="R3696" s="15" t="str">
        <x:v>Advertised to let 3 agent/portal adverts reconciled to one demise; no additional unit count. Conflicting advertised annual/annualised asks: £117,468, £129,036.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6" s="15" t="str">
        <x:v>https://www.zoopla.co.uk/to-rent/commercial/details/65177670/</x:v>
      </x:c>
      <x:c r="T3696" s="15" t="str">
        <x:v>https://www.rightmove.co.uk/properties/734675652563088#/?channel=COM_LET</x:v>
      </x:c>
      <x:c r="U3696" s="15" t="str">
        <x:v>https://www.rightmove.co.uk/properties/773322755803121#/?channel=COM_LET</x:v>
      </x:c>
      <x:c r="V3696" s="15" t="str">
        <x:v>London — Standalone premises — Park Royal</x:v>
      </x:c>
      <x:c r="W3696" s="15" t="str">
        <x:v>Individual unit ≤15,000 sq ft</x:v>
      </x:c>
      <x:c r="X3696" s="13" t="n">
        <x:f>IF(N3696="Yes",L3696,0)</x:f>
        <x:v>0</x:v>
      </x:c>
      <x:c r="Y3696" s="14" t="n">
        <x:v>1</x:v>
      </x:c>
      <x:c r="Z3696" s="13" t="str">
        <x:v>Industrial / workshop / storage</x:v>
      </x:c>
    </x:row>
    <x:row r="3697" ht="88" customHeight="1">
      <x:c r="A3697" s="13" t="str">
        <x:v>SE2717</x:v>
      </x:c>
      <x:c r="B3697" s="15" t="str">
        <x:v>London</x:v>
      </x:c>
      <x:c r="C3697" s="15" t="str">
        <x:v>Park Royal</x:v>
      </x:c>
      <x:c r="D3697" s="14"/>
      <x:c r="E3697" s="13" t="str">
        <x:v>Town</x:v>
      </x:c>
      <x:c r="F3697" s="15" t="str">
        <x:v>Standalone premises — Park Royal</x:v>
      </x:c>
      <x:c r="G3697" s="15" t="str">
        <x:v>731 Tudor Estate, Abbey Road, Park Royal, London, NW10 7UY</x:v>
      </x:c>
      <x:c r="H3697" s="13" t="str">
        <x:v>Uncertain</x:v>
      </x:c>
      <x:c r="I3697" s="14" t="n">
        <x:v>5793</x:v>
      </x:c>
      <x:c r="J3697" s="13" t="str">
        <x:f>IF(AND(ISNUMBER(I3697),I3697&gt;0),IF(I3697&lt;=1000,"1–1,000",IF(I3697&lt;=2500,"1,001–2,500",IF(I3697&lt;=5000,"2,501–5,000",IF(I3697&lt;=10000,"5,001–10,000","10,001–15,000")))),"5,001–10,000")</x:f>
        <x:v>5,001–10,000</x:v>
      </x:c>
      <x:c r="K3697" s="16" t="n">
        <x:v>188268</x:v>
      </x:c>
      <x:c r="L3697" s="43" t="n">
        <x:f>IF(AND(ISNUMBER(I3697),I3697&gt;0,ISNUMBER(K3697),K3697&gt;0),K3697/I3697,"n.a.")</x:f>
        <x:v>32.49922320041429</x:v>
      </x:c>
      <x:c r="M3697" s="43"/>
      <x:c r="N3697" s="13" t="str">
        <x:v>No</x:v>
      </x:c>
      <x:c r="O3697" s="15" t="str">
        <x:v>Not stated in reviewed card</x:v>
      </x:c>
      <x:c r="P3697" s="15" t="str">
        <x:v>Not stated in reviewed card</x:v>
      </x:c>
      <x:c r="Q3697" s="15" t="str">
        <x:v>Advertised industrial unit with warehouse space, secure/gated access.</x:v>
      </x:c>
      <x:c r="R3697" s="15" t="str">
        <x:v>Uncertain Advert contains under-offer/let/sold status; excluded from current supply.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7" s="15" t="str">
        <x:v>https://www.zoopla.co.uk/to-rent/commercial/details/73555822/</x:v>
      </x:c>
      <x:c r="T3697" s="15" t="str">
        <x:v>https://www.zoopla.co.uk/to-rent/commercial/details/68834323/</x:v>
      </x:c>
      <x:c r="U3697" s="15" t="str">
        <x:v>https://www.rightmove.co.uk/properties/773327218639537#/?channel=COM_LET
https://www.rightmove.co.uk/properties/773388260344513#/?channel=COM_LET</x:v>
      </x:c>
      <x:c r="V3697" s="15" t="str">
        <x:v>London — Standalone premises — Park Royal</x:v>
      </x:c>
      <x:c r="W3697" s="15" t="str">
        <x:v>Individual unit ≤15,000 sq ft</x:v>
      </x:c>
      <x:c r="X3697" s="13" t="n">
        <x:f>IF(N3697="Yes",L3697,0)</x:f>
        <x:v>0</x:v>
      </x:c>
      <x:c r="Y3697" s="14" t="n">
        <x:v>1</x:v>
      </x:c>
      <x:c r="Z3697" s="13" t="str">
        <x:v>Industrial / workshop / storage</x:v>
      </x:c>
    </x:row>
    <x:row r="3698" ht="62" customHeight="1">
      <x:c r="A3698" s="13" t="str">
        <x:v>SE2718</x:v>
      </x:c>
      <x:c r="B3698" s="15" t="str">
        <x:v>London</x:v>
      </x:c>
      <x:c r="C3698" s="15" t="str">
        <x:v>Park Royal</x:v>
      </x:c>
      <x:c r="D3698" s="14"/>
      <x:c r="E3698" s="13" t="str">
        <x:v>Town</x:v>
      </x:c>
      <x:c r="F3698" s="15" t="str">
        <x:v>Standalone premises — Park Royal</x:v>
      </x:c>
      <x:c r="G3698" s="15" t="str">
        <x:v>Cullen Way, Park Royal NW10</x:v>
      </x:c>
      <x:c r="H3698" s="13" t="str">
        <x:v>Current</x:v>
      </x:c>
      <x:c r="I3698" s="14" t="n">
        <x:v>3352</x:v>
      </x:c>
      <x:c r="J3698" s="13" t="str">
        <x:f>IF(AND(ISNUMBER(I3698),I3698&gt;0),IF(I3698&lt;=1000,"1–1,000",IF(I3698&lt;=2500,"1,001–2,500",IF(I3698&lt;=5000,"2,501–5,000",IF(I3698&lt;=10000,"5,001–10,000","10,001–15,000")))),"2,501–5,000")</x:f>
        <x:v>2,501–5,000</x:v>
      </x:c>
      <x:c r="K3698" s="16" t="n">
        <x:v>67020</x:v>
      </x:c>
      <x:c r="L3698" s="43" t="n">
        <x:f>IF(AND(ISNUMBER(I3698),I3698&gt;0,ISNUMBER(K3698),K3698&gt;0),K3698/I3698,"n.a.")</x:f>
        <x:v>19.994033412887827</x:v>
      </x:c>
      <x:c r="M3698" s="43"/>
      <x:c r="N3698" s="13" t="str">
        <x:v>Yes</x:v>
      </x:c>
      <x:c r="O3698" s="15" t="str">
        <x:v>Not stated in reviewed card</x:v>
      </x:c>
      <x:c r="P3698" s="15" t="str">
        <x:v>Not stated in reviewed card</x:v>
      </x:c>
      <x:c r="Q3698" s="15" t="str">
        <x:v>Advertised industrial unit. Card provides limited specification.</x:v>
      </x:c>
      <x:c r="R369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698" s="15" t="str">
        <x:v>https://www.zoopla.co.uk/to-rent/commercial/details/74630072/</x:v>
      </x:c>
      <x:c r="T3698" s="15" t="str"/>
      <x:c r="U3698" s="15" t="str"/>
      <x:c r="V3698" s="15" t="str">
        <x:v>London — Standalone premises — Park Royal</x:v>
      </x:c>
      <x:c r="W3698" s="15" t="str">
        <x:v>Individual unit ≤15,000 sq ft</x:v>
      </x:c>
      <x:c r="X3698" s="13" t="n">
        <x:f>IF(N3698="Yes",L3698,0)</x:f>
        <x:v>19.994033412887827</x:v>
      </x:c>
      <x:c r="Y3698" s="14" t="n">
        <x:v>1</x:v>
      </x:c>
      <x:c r="Z3698" s="13" t="str">
        <x:v>Industrial / workshop / storage</x:v>
      </x:c>
    </x:row>
    <x:row r="3699" ht="62" customHeight="1">
      <x:c r="A3699" s="13" t="str">
        <x:v>SE2719</x:v>
      </x:c>
      <x:c r="B3699" s="15" t="str">
        <x:v>London</x:v>
      </x:c>
      <x:c r="C3699" s="15" t="str">
        <x:v>Park Royal</x:v>
      </x:c>
      <x:c r="D3699" s="14"/>
      <x:c r="E3699" s="13" t="str">
        <x:v>Town</x:v>
      </x:c>
      <x:c r="F3699" s="15" t="str">
        <x:v>Standalone premises — Park Royal</x:v>
      </x:c>
      <x:c r="G3699" s="15" t="str">
        <x:v>Fifth Floor - Unit 12 - SEGRO V-Park Grand Union, Park Royal, NW10 7UD</x:v>
      </x:c>
      <x:c r="H3699" s="13" t="str">
        <x:v>Current</x:v>
      </x:c>
      <x:c r="I3699" s="14" t="n">
        <x:v>2707</x:v>
      </x:c>
      <x:c r="J3699" s="13" t="str">
        <x:f>IF(AND(ISNUMBER(I3699),I3699&gt;0),IF(I3699&lt;=1000,"1–1,000",IF(I3699&lt;=2500,"1,001–2,500",IF(I3699&lt;=5000,"2,501–5,000",IF(I3699&lt;=10000,"5,001–10,000","10,001–15,000")))),"2,501–5,000")</x:f>
        <x:v>2,501–5,000</x:v>
      </x:c>
      <x:c r="K3699" s="16"/>
      <x:c r="L3699" s="43" t="str">
        <x:f>IF(AND(ISNUMBER(I3699),I3699&gt;0,ISNUMBER(K3699),K3699&gt;0),K3699/I3699,"n.a.")</x:f>
        <x:v>n.a.</x:v>
      </x:c>
      <x:c r="M3699" s="43"/>
      <x:c r="N3699" s="13" t="str">
        <x:v>No</x:v>
      </x:c>
      <x:c r="O3699" s="15" t="str">
        <x:v>Not stated in reviewed card</x:v>
      </x:c>
      <x:c r="P3699" s="15" t="str">
        <x:v>Not stated in reviewed card</x:v>
      </x:c>
      <x:c r="Q3699" s="15" t="str">
        <x:v>Advertised industrial unit. Card provides limited specification.</x:v>
      </x:c>
      <x:c r="R369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699" s="15" t="str">
        <x:v>https://www.rightmove.co.uk/properties/773351346356033#/?channel=COM_LET</x:v>
      </x:c>
      <x:c r="T3699" s="15" t="str"/>
      <x:c r="U3699" s="15" t="str"/>
      <x:c r="V3699" s="15" t="str">
        <x:v>London — Standalone premises — Park Royal</x:v>
      </x:c>
      <x:c r="W3699" s="15" t="str">
        <x:v>Individual unit ≤15,000 sq ft</x:v>
      </x:c>
      <x:c r="X3699" s="13" t="n">
        <x:f>IF(N3699="Yes",L3699,0)</x:f>
        <x:v>0</x:v>
      </x:c>
      <x:c r="Y3699" s="14" t="n">
        <x:v>1</x:v>
      </x:c>
      <x:c r="Z3699" s="13" t="str">
        <x:v>Industrial / workshop / storage</x:v>
      </x:c>
    </x:row>
    <x:row r="3700" ht="62" customHeight="1">
      <x:c r="A3700" s="13" t="str">
        <x:v>SE2720</x:v>
      </x:c>
      <x:c r="B3700" s="15" t="str">
        <x:v>London</x:v>
      </x:c>
      <x:c r="C3700" s="15" t="str">
        <x:v>Park Royal</x:v>
      </x:c>
      <x:c r="D3700" s="14"/>
      <x:c r="E3700" s="13" t="str">
        <x:v>Town</x:v>
      </x:c>
      <x:c r="F3700" s="15" t="str">
        <x:v>Standalone premises — Park Royal</x:v>
      </x:c>
      <x:c r="G3700" s="15" t="str">
        <x:v>Fifth Floor - Unit 2 - SEGRO V-Park Grand Union, Park Royal, NW10 7UD</x:v>
      </x:c>
      <x:c r="H3700" s="13" t="str">
        <x:v>Current</x:v>
      </x:c>
      <x:c r="I3700" s="14" t="n">
        <x:v>2375</x:v>
      </x:c>
      <x:c r="J3700" s="13" t="str">
        <x:f>IF(AND(ISNUMBER(I3700),I3700&gt;0),IF(I3700&lt;=1000,"1–1,000",IF(I3700&lt;=2500,"1,001–2,500",IF(I3700&lt;=5000,"2,501–5,000",IF(I3700&lt;=10000,"5,001–10,000","10,001–15,000")))),"1,001–2,500")</x:f>
        <x:v>1,001–2,500</x:v>
      </x:c>
      <x:c r="K3700" s="16"/>
      <x:c r="L3700" s="43" t="str">
        <x:f>IF(AND(ISNUMBER(I3700),I3700&gt;0,ISNUMBER(K3700),K3700&gt;0),K3700/I3700,"n.a.")</x:f>
        <x:v>n.a.</x:v>
      </x:c>
      <x:c r="M3700" s="43"/>
      <x:c r="N3700" s="13" t="str">
        <x:v>No</x:v>
      </x:c>
      <x:c r="O3700" s="15" t="str">
        <x:v>Not stated in reviewed card</x:v>
      </x:c>
      <x:c r="P3700" s="15" t="str">
        <x:v>Not stated in reviewed card</x:v>
      </x:c>
      <x:c r="Q3700" s="15" t="str">
        <x:v>Advertised industrial unit. Card provides limited specification.</x:v>
      </x:c>
      <x:c r="R370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0" s="15" t="str">
        <x:v>https://www.rightmove.co.uk/properties/773351321281137#/?channel=COM_LET</x:v>
      </x:c>
      <x:c r="T3700" s="15" t="str"/>
      <x:c r="U3700" s="15" t="str"/>
      <x:c r="V3700" s="15" t="str">
        <x:v>London — Standalone premises — Park Royal</x:v>
      </x:c>
      <x:c r="W3700" s="15" t="str">
        <x:v>Individual unit ≤15,000 sq ft</x:v>
      </x:c>
      <x:c r="X3700" s="13" t="n">
        <x:f>IF(N3700="Yes",L3700,0)</x:f>
        <x:v>0</x:v>
      </x:c>
      <x:c r="Y3700" s="14" t="n">
        <x:v>1</x:v>
      </x:c>
      <x:c r="Z3700" s="13" t="str">
        <x:v>Industrial / workshop / storage</x:v>
      </x:c>
    </x:row>
    <x:row r="3701" ht="62" customHeight="1">
      <x:c r="A3701" s="13" t="str">
        <x:v>SE2721</x:v>
      </x:c>
      <x:c r="B3701" s="15" t="str">
        <x:v>London</x:v>
      </x:c>
      <x:c r="C3701" s="15" t="str">
        <x:v>Park Royal</x:v>
      </x:c>
      <x:c r="D3701" s="14"/>
      <x:c r="E3701" s="13" t="str">
        <x:v>Town</x:v>
      </x:c>
      <x:c r="F3701" s="15" t="str">
        <x:v>Standalone premises — Park Royal</x:v>
      </x:c>
      <x:c r="G3701" s="15" t="str">
        <x:v>Park Royal, London NW10</x:v>
      </x:c>
      <x:c r="H3701" s="13" t="str">
        <x:v>Current</x:v>
      </x:c>
      <x:c r="I3701" s="14" t="n">
        <x:v>409</x:v>
      </x:c>
      <x:c r="J3701" s="13" t="str">
        <x:f>IF(AND(ISNUMBER(I3701),I3701&gt;0),IF(I3701&lt;=1000,"1–1,000",IF(I3701&lt;=2500,"1,001–2,500",IF(I3701&lt;=5000,"2,501–5,000",IF(I3701&lt;=10000,"5,001–10,000","10,001–15,000")))),"1–1,000")</x:f>
        <x:v>1–1,000</x:v>
      </x:c>
      <x:c r="K3701" s="16" t="n">
        <x:v>9600</x:v>
      </x:c>
      <x:c r="L3701" s="43" t="n">
        <x:f>IF(AND(ISNUMBER(I3701),I3701&gt;0,ISNUMBER(K3701),K3701&gt;0),K3701/I3701,"n.a.")</x:f>
        <x:v>23.4718826405868</x:v>
      </x:c>
      <x:c r="M3701" s="43"/>
      <x:c r="N3701" s="13" t="str">
        <x:v>Yes</x:v>
      </x:c>
      <x:c r="O3701" s="15" t="str">
        <x:v>Not stated in reviewed card</x:v>
      </x:c>
      <x:c r="P3701" s="15" t="str">
        <x:v>Not stated in reviewed card</x:v>
      </x:c>
      <x:c r="Q3701" s="15" t="str">
        <x:v>Advertised commercial storage/workshop premises with warehouse space.</x:v>
      </x:c>
      <x:c r="R370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01" s="15" t="str">
        <x:v>https://www.zoopla.co.uk/to-rent/commercial/details/72890768/</x:v>
      </x:c>
      <x:c r="T3701" s="15" t="str"/>
      <x:c r="U3701" s="15" t="str"/>
      <x:c r="V3701" s="15" t="str">
        <x:v>London — Standalone premises — Park Royal</x:v>
      </x:c>
      <x:c r="W3701" s="15" t="str">
        <x:v>Individual unit ≤15,000 sq ft</x:v>
      </x:c>
      <x:c r="X3701" s="13" t="n">
        <x:f>IF(N3701="Yes",L3701,0)</x:f>
        <x:v>23.4718826405868</x:v>
      </x:c>
      <x:c r="Y3701" s="14" t="n">
        <x:v>1</x:v>
      </x:c>
      <x:c r="Z3701" s="13" t="str">
        <x:v>Industrial / workshop / storage</x:v>
      </x:c>
    </x:row>
    <x:row r="3702" ht="62" customHeight="1">
      <x:c r="A3702" s="13" t="str">
        <x:v>SE2722</x:v>
      </x:c>
      <x:c r="B3702" s="15" t="str">
        <x:v>London</x:v>
      </x:c>
      <x:c r="C3702" s="15" t="str">
        <x:v>Park Royal</x:v>
      </x:c>
      <x:c r="D3702" s="14"/>
      <x:c r="E3702" s="13" t="str">
        <x:v>Town</x:v>
      </x:c>
      <x:c r="F3702" s="15" t="str">
        <x:v>Standalone premises — Park Royal</x:v>
      </x:c>
      <x:c r="G3702" s="15" t="str">
        <x:v>Park Royal, London NW10</x:v>
      </x:c>
      <x:c r="H3702" s="13" t="str">
        <x:v>Current</x:v>
      </x:c>
      <x:c r="I3702" s="14" t="n">
        <x:v>1500</x:v>
      </x:c>
      <x:c r="J3702" s="13" t="str">
        <x:f>IF(AND(ISNUMBER(I3702),I3702&gt;0),IF(I3702&lt;=1000,"1–1,000",IF(I3702&lt;=2500,"1,001–2,500",IF(I3702&lt;=5000,"2,501–5,000",IF(I3702&lt;=10000,"5,001–10,000","10,001–15,000")))),"1,001–2,500")</x:f>
        <x:v>1,001–2,500</x:v>
      </x:c>
      <x:c r="K3702" s="16" t="n">
        <x:v>21600</x:v>
      </x:c>
      <x:c r="L3702" s="43" t="n">
        <x:f>IF(AND(ISNUMBER(I3702),I3702&gt;0,ISNUMBER(K3702),K3702&gt;0),K3702/I3702,"n.a.")</x:f>
        <x:v>14.4</x:v>
      </x:c>
      <x:c r="M3702" s="43"/>
      <x:c r="N3702" s="13" t="str">
        <x:v>Yes</x:v>
      </x:c>
      <x:c r="O3702" s="15" t="str">
        <x:v>Not stated in reviewed card</x:v>
      </x:c>
      <x:c r="P3702" s="15" t="str">
        <x:v>Not stated in reviewed card</x:v>
      </x:c>
      <x:c r="Q3702" s="15" t="str">
        <x:v>Advertised industrial unit. Card provides limited specification.</x:v>
      </x:c>
      <x:c r="R370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02" s="15" t="str">
        <x:v>https://www.zoopla.co.uk/to-rent/commercial/details/68108912/</x:v>
      </x:c>
      <x:c r="T3702" s="15" t="str"/>
      <x:c r="U3702" s="15" t="str"/>
      <x:c r="V3702" s="15" t="str">
        <x:v>London — Standalone premises — Park Royal</x:v>
      </x:c>
      <x:c r="W3702" s="15" t="str">
        <x:v>Individual unit ≤15,000 sq ft</x:v>
      </x:c>
      <x:c r="X3702" s="13" t="n">
        <x:f>IF(N3702="Yes",L3702,0)</x:f>
        <x:v>14.4</x:v>
      </x:c>
      <x:c r="Y3702" s="14" t="n">
        <x:v>1</x:v>
      </x:c>
      <x:c r="Z3702" s="13" t="str">
        <x:v>Industrial / workshop / storage</x:v>
      </x:c>
    </x:row>
    <x:row r="3703" ht="62" customHeight="1">
      <x:c r="A3703" s="13" t="str">
        <x:v>SE2723</x:v>
      </x:c>
      <x:c r="B3703" s="15" t="str">
        <x:v>London</x:v>
      </x:c>
      <x:c r="C3703" s="15" t="str">
        <x:v>Park Royal</x:v>
      </x:c>
      <x:c r="D3703" s="14"/>
      <x:c r="E3703" s="13" t="str">
        <x:v>Town</x:v>
      </x:c>
      <x:c r="F3703" s="15" t="str">
        <x:v>Standalone premises — Park Royal</x:v>
      </x:c>
      <x:c r="G3703" s="15" t="str">
        <x:v>Third Floor - Unit 1 - SEGRO V-Park Grand Union, Park Royal, NW10 7UD</x:v>
      </x:c>
      <x:c r="H3703" s="13" t="str">
        <x:v>Current</x:v>
      </x:c>
      <x:c r="I3703" s="14" t="n">
        <x:v>5938</x:v>
      </x:c>
      <x:c r="J3703" s="13" t="str">
        <x:f>IF(AND(ISNUMBER(I3703),I3703&gt;0),IF(I3703&lt;=1000,"1–1,000",IF(I3703&lt;=2500,"1,001–2,500",IF(I3703&lt;=5000,"2,501–5,000",IF(I3703&lt;=10000,"5,001–10,000","10,001–15,000")))),"5,001–10,000")</x:f>
        <x:v>5,001–10,000</x:v>
      </x:c>
      <x:c r="K3703" s="16"/>
      <x:c r="L3703" s="43" t="str">
        <x:f>IF(AND(ISNUMBER(I3703),I3703&gt;0,ISNUMBER(K3703),K3703&gt;0),K3703/I3703,"n.a.")</x:f>
        <x:v>n.a.</x:v>
      </x:c>
      <x:c r="M3703" s="43"/>
      <x:c r="N3703" s="13" t="str">
        <x:v>No</x:v>
      </x:c>
      <x:c r="O3703" s="15" t="str">
        <x:v>Not stated in reviewed card</x:v>
      </x:c>
      <x:c r="P3703" s="15" t="str">
        <x:v>Not stated in reviewed card</x:v>
      </x:c>
      <x:c r="Q3703" s="15" t="str">
        <x:v>Advertised industrial unit. Card provides limited specification.</x:v>
      </x:c>
      <x:c r="R370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3" s="15" t="str">
        <x:v>https://www.rightmove.co.uk/properties/773351283359953#/?channel=COM_LET</x:v>
      </x:c>
      <x:c r="T3703" s="15" t="str"/>
      <x:c r="U3703" s="15" t="str"/>
      <x:c r="V3703" s="15" t="str">
        <x:v>London — Standalone premises — Park Royal</x:v>
      </x:c>
      <x:c r="W3703" s="15" t="str">
        <x:v>Individual unit ≤15,000 sq ft</x:v>
      </x:c>
      <x:c r="X3703" s="13" t="n">
        <x:f>IF(N3703="Yes",L3703,0)</x:f>
        <x:v>0</x:v>
      </x:c>
      <x:c r="Y3703" s="14" t="n">
        <x:v>1</x:v>
      </x:c>
      <x:c r="Z3703" s="13" t="str">
        <x:v>Industrial / workshop / storage</x:v>
      </x:c>
    </x:row>
    <x:row r="3704" ht="62" customHeight="1">
      <x:c r="A3704" s="13" t="str">
        <x:v>SE2724</x:v>
      </x:c>
      <x:c r="B3704" s="15" t="str">
        <x:v>London</x:v>
      </x:c>
      <x:c r="C3704" s="15" t="str">
        <x:v>Park Royal</x:v>
      </x:c>
      <x:c r="D3704" s="14"/>
      <x:c r="E3704" s="13" t="str">
        <x:v>Town</x:v>
      </x:c>
      <x:c r="F3704" s="15" t="str">
        <x:v>Standalone premises — Park Royal</x:v>
      </x:c>
      <x:c r="G3704" s="15" t="str">
        <x:v>Third Floor - Unit 3 - SEGRO V-Park Grand Union, Park Royal, NW10 7UD</x:v>
      </x:c>
      <x:c r="H3704" s="13" t="str">
        <x:v>Current</x:v>
      </x:c>
      <x:c r="I3704" s="14" t="n">
        <x:v>3759</x:v>
      </x:c>
      <x:c r="J3704" s="13" t="str">
        <x:f>IF(AND(ISNUMBER(I3704),I3704&gt;0),IF(I3704&lt;=1000,"1–1,000",IF(I3704&lt;=2500,"1,001–2,500",IF(I3704&lt;=5000,"2,501–5,000",IF(I3704&lt;=10000,"5,001–10,000","10,001–15,000")))),"2,501–5,000")</x:f>
        <x:v>2,501–5,000</x:v>
      </x:c>
      <x:c r="K3704" s="16"/>
      <x:c r="L3704" s="43" t="str">
        <x:f>IF(AND(ISNUMBER(I3704),I3704&gt;0,ISNUMBER(K3704),K3704&gt;0),K3704/I3704,"n.a.")</x:f>
        <x:v>n.a.</x:v>
      </x:c>
      <x:c r="M3704" s="43"/>
      <x:c r="N3704" s="13" t="str">
        <x:v>No</x:v>
      </x:c>
      <x:c r="O3704" s="15" t="str">
        <x:v>Not stated in reviewed card</x:v>
      </x:c>
      <x:c r="P3704" s="15" t="str">
        <x:v>Not stated in reviewed card</x:v>
      </x:c>
      <x:c r="Q3704" s="15" t="str">
        <x:v>Advertised industrial unit. Card provides limited specification.</x:v>
      </x:c>
      <x:c r="R3704"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4" s="15" t="str">
        <x:v>https://www.zoopla.co.uk/to-rent/commercial/details/71375006/</x:v>
      </x:c>
      <x:c r="T3704" s="15" t="str">
        <x:v>https://www.rightmove.co.uk/properties/773351291843073#/?channel=COM_LET</x:v>
      </x:c>
      <x:c r="U3704" s="15" t="str">
        <x:v>https://www.rightmove.co.uk/properties/773362652102032#/?channel=COM_LET</x:v>
      </x:c>
      <x:c r="V3704" s="15" t="str">
        <x:v>London — Standalone premises — Park Royal</x:v>
      </x:c>
      <x:c r="W3704" s="15" t="str">
        <x:v>Individual unit ≤15,000 sq ft</x:v>
      </x:c>
      <x:c r="X3704" s="13" t="n">
        <x:f>IF(N3704="Yes",L3704,0)</x:f>
        <x:v>0</x:v>
      </x:c>
      <x:c r="Y3704" s="14" t="n">
        <x:v>1</x:v>
      </x:c>
      <x:c r="Z3704" s="13" t="str">
        <x:v>Industrial / workshop / storage</x:v>
      </x:c>
    </x:row>
    <x:row r="3705" ht="75" customHeight="1">
      <x:c r="A3705" s="13" t="str">
        <x:v>SE2725</x:v>
      </x:c>
      <x:c r="B3705" s="15" t="str">
        <x:v>London</x:v>
      </x:c>
      <x:c r="C3705" s="15" t="str">
        <x:v>Park Royal</x:v>
      </x:c>
      <x:c r="D3705" s="14"/>
      <x:c r="E3705" s="13" t="str">
        <x:v>Town</x:v>
      </x:c>
      <x:c r="F3705" s="15" t="str">
        <x:v>Standalone premises — Park Royal</x:v>
      </x:c>
      <x:c r="G3705" s="15" t="str">
        <x:v>Unit 1 Royal London Estate, 29-35 North Acton Road, Park Royal, NW10 6PE</x:v>
      </x:c>
      <x:c r="H3705" s="13" t="str">
        <x:v>Uncertain</x:v>
      </x:c>
      <x:c r="I3705" s="14" t="n">
        <x:v>10552</x:v>
      </x:c>
      <x:c r="J3705" s="13" t="str">
        <x:f>IF(AND(ISNUMBER(I3705),I3705&gt;0),IF(I3705&lt;=1000,"1–1,000",IF(I3705&lt;=2500,"1,001–2,500",IF(I3705&lt;=5000,"2,501–5,000",IF(I3705&lt;=10000,"5,001–10,000","10,001–15,000")))),"10,001–15,000")</x:f>
        <x:v>10,001–15,000</x:v>
      </x:c>
      <x:c r="K3705" s="16"/>
      <x:c r="L3705" s="43" t="str">
        <x:f>IF(AND(ISNUMBER(I3705),I3705&gt;0,ISNUMBER(K3705),K3705&gt;0),K3705/I3705,"n.a.")</x:f>
        <x:v>n.a.</x:v>
      </x:c>
      <x:c r="M3705" s="43"/>
      <x:c r="N3705" s="13" t="str">
        <x:v>No</x:v>
      </x:c>
      <x:c r="O3705" s="15" t="str">
        <x:v>Not stated in reviewed card</x:v>
      </x:c>
      <x:c r="P3705" s="15" t="str">
        <x:v>Not stated in reviewed card</x:v>
      </x:c>
      <x:c r="Q3705" s="15" t="str">
        <x:v>Advertised industrial unit with warehouse space.</x:v>
      </x:c>
      <x:c r="R3705"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5" s="15" t="str">
        <x:v>https://www.zoopla.co.uk/to-rent/commercial/details/71570777/</x:v>
      </x:c>
      <x:c r="T3705" s="15" t="str">
        <x:v>https://www.rightmove.co.uk/properties/773366825434240#/?channel=COM_LET</x:v>
      </x:c>
      <x:c r="U3705" s="15" t="str"/>
      <x:c r="V3705" s="15" t="str">
        <x:v>London — Standalone premises — Park Royal</x:v>
      </x:c>
      <x:c r="W3705" s="15" t="str">
        <x:v>Individual unit ≤15,000 sq ft</x:v>
      </x:c>
      <x:c r="X3705" s="13" t="n">
        <x:f>IF(N3705="Yes",L3705,0)</x:f>
        <x:v>0</x:v>
      </x:c>
      <x:c r="Y3705" s="14" t="n">
        <x:v>1</x:v>
      </x:c>
      <x:c r="Z3705" s="13" t="str">
        <x:v>Industrial / workshop / storage</x:v>
      </x:c>
    </x:row>
    <x:row r="3706" ht="75" customHeight="1">
      <x:c r="A3706" s="13" t="str">
        <x:v>SE2726</x:v>
      </x:c>
      <x:c r="B3706" s="15" t="str">
        <x:v>London</x:v>
      </x:c>
      <x:c r="C3706" s="15" t="str">
        <x:v>Park Royal</x:v>
      </x:c>
      <x:c r="D3706" s="14"/>
      <x:c r="E3706" s="13" t="str">
        <x:v>Town</x:v>
      </x:c>
      <x:c r="F3706" s="15" t="str">
        <x:v>Standalone premises — Park Royal</x:v>
      </x:c>
      <x:c r="G3706" s="15" t="str">
        <x:v>Unit 1, 86 Goodhall Street, 86 Goodhall Street, London, NW10 6TS</x:v>
      </x:c>
      <x:c r="H3706" s="13" t="str">
        <x:v>Current</x:v>
      </x:c>
      <x:c r="I3706" s="14" t="n">
        <x:v>1722</x:v>
      </x:c>
      <x:c r="J3706" s="13" t="str">
        <x:f>IF(AND(ISNUMBER(I3706),I3706&gt;0),IF(I3706&lt;=1000,"1–1,000",IF(I3706&lt;=2500,"1,001–2,500",IF(I3706&lt;=5000,"2,501–5,000",IF(I3706&lt;=10000,"5,001–10,000","10,001–15,000")))),"1,001–2,500")</x:f>
        <x:v>1,001–2,500</x:v>
      </x:c>
      <x:c r="K3706" s="16" t="n">
        <x:v>32292</x:v>
      </x:c>
      <x:c r="L3706" s="43" t="n">
        <x:f>IF(AND(ISNUMBER(I3706),I3706&gt;0,ISNUMBER(K3706),K3706&gt;0),K3706/I3706,"n.a.")</x:f>
        <x:v>18.752613240418118</x:v>
      </x:c>
      <x:c r="M3706" s="43"/>
      <x:c r="N3706" s="13" t="str">
        <x:v>Yes</x:v>
      </x:c>
      <x:c r="O3706" s="15" t="str">
        <x:v>Not stated in reviewed card</x:v>
      </x:c>
      <x:c r="P3706" s="15" t="str">
        <x:v>Not stated in reviewed card</x:v>
      </x:c>
      <x:c r="Q3706" s="15" t="str">
        <x:v>Advertised industrial unit with warehouse space, mezzanine, parking, secure/gated access.</x:v>
      </x:c>
      <x:c r="R370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06" s="15" t="str">
        <x:v>https://www.zoopla.co.uk/to-rent/commercial/details/72010980/</x:v>
      </x:c>
      <x:c r="T3706" s="15" t="str">
        <x:v>https://www.rightmove.co.uk/properties/773372141733008#/?channel=COM_LET</x:v>
      </x:c>
      <x:c r="U3706" s="15" t="str"/>
      <x:c r="V3706" s="15" t="str">
        <x:v>London — Standalone premises — Park Royal</x:v>
      </x:c>
      <x:c r="W3706" s="15" t="str">
        <x:v>Individual unit ≤15,000 sq ft</x:v>
      </x:c>
      <x:c r="X3706" s="13" t="n">
        <x:f>IF(N3706="Yes",L3706,0)</x:f>
        <x:v>18.752613240418118</x:v>
      </x:c>
      <x:c r="Y3706" s="14" t="n">
        <x:v>1</x:v>
      </x:c>
      <x:c r="Z3706" s="13" t="str">
        <x:v>Industrial / workshop / storage</x:v>
      </x:c>
    </x:row>
    <x:row r="3707" ht="88" customHeight="1">
      <x:c r="A3707" s="13" t="str">
        <x:v>SE2727</x:v>
      </x:c>
      <x:c r="B3707" s="15" t="str">
        <x:v>London</x:v>
      </x:c>
      <x:c r="C3707" s="15" t="str">
        <x:v>Park Royal</x:v>
      </x:c>
      <x:c r="D3707" s="14"/>
      <x:c r="E3707" s="13" t="str">
        <x:v>Town</x:v>
      </x:c>
      <x:c r="F3707" s="15" t="str">
        <x:v>Standalone premises — Park Royal</x:v>
      </x:c>
      <x:c r="G3707" s="15" t="str">
        <x:v>Unit 1, Kendal Avenue, Park Royal, London, Park Royal W3</x:v>
      </x:c>
      <x:c r="H3707" s="13" t="str">
        <x:v>Current</x:v>
      </x:c>
      <x:c r="I3707" s="14" t="n">
        <x:v>8008</x:v>
      </x:c>
      <x:c r="J3707" s="13" t="str">
        <x:f>IF(AND(ISNUMBER(I3707),I3707&gt;0),IF(I3707&lt;=1000,"1–1,000",IF(I3707&lt;=2500,"1,001–2,500",IF(I3707&lt;=5000,"2,501–5,000",IF(I3707&lt;=10000,"5,001–10,000","10,001–15,000")))),"5,001–10,000")</x:f>
        <x:v>5,001–10,000</x:v>
      </x:c>
      <x:c r="K3707" s="16" t="n">
        <x:v>160164</x:v>
      </x:c>
      <x:c r="L3707" s="43" t="n">
        <x:f>IF(AND(ISNUMBER(I3707),I3707&gt;0,ISNUMBER(K3707),K3707&gt;0),K3707/I3707,"n.a.")</x:f>
        <x:v>20.0004995004995</x:v>
      </x:c>
      <x:c r="M3707" s="43"/>
      <x:c r="N3707" s="13" t="str">
        <x:v>No</x:v>
      </x:c>
      <x:c r="O3707" s="15" t="str">
        <x:v>Not stated in reviewed card</x:v>
      </x:c>
      <x:c r="P3707" s="15" t="str">
        <x:v>Not stated in reviewed card</x:v>
      </x:c>
      <x:c r="Q3707" s="15" t="str">
        <x:v>Advertised industrial unit with warehouse space, ancillary office accommodation.</x:v>
      </x:c>
      <x:c r="R3707" s="15" t="str">
        <x:v>Advertised to let 3 agent/portal adverts reconciled to one demise; no additional unit count. Conflicting advertised annual/annualised asks: £160,164, £176,160.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07" s="15" t="str">
        <x:v>https://www.zoopla.co.uk/to-rent/commercial/details/73338524/</x:v>
      </x:c>
      <x:c r="T3707" s="15" t="str">
        <x:v>https://www.rightmove.co.uk/properties/773393262153089#/?channel=COM_LET</x:v>
      </x:c>
      <x:c r="U3707" s="15" t="str">
        <x:v>https://www.rightmove.co.uk/properties/762037246913073#/?channel=COM_LET</x:v>
      </x:c>
      <x:c r="V3707" s="15" t="str">
        <x:v>London — Standalone premises — Park Royal</x:v>
      </x:c>
      <x:c r="W3707" s="15" t="str">
        <x:v>Individual unit ≤15,000 sq ft</x:v>
      </x:c>
      <x:c r="X3707" s="13" t="n">
        <x:f>IF(N3707="Yes",L3707,0)</x:f>
        <x:v>0</x:v>
      </x:c>
      <x:c r="Y3707" s="14" t="n">
        <x:v>1</x:v>
      </x:c>
      <x:c r="Z3707" s="13" t="str">
        <x:v>Industrial / workshop / storage</x:v>
      </x:c>
    </x:row>
    <x:row r="3708" ht="62" customHeight="1">
      <x:c r="A3708" s="13" t="str">
        <x:v>SE2728</x:v>
      </x:c>
      <x:c r="B3708" s="15" t="str">
        <x:v>London</x:v>
      </x:c>
      <x:c r="C3708" s="15" t="str">
        <x:v>Park Royal</x:v>
      </x:c>
      <x:c r="D3708" s="14"/>
      <x:c r="E3708" s="13" t="str">
        <x:v>Town</x:v>
      </x:c>
      <x:c r="F3708" s="15" t="str">
        <x:v>Standalone premises — Park Royal</x:v>
      </x:c>
      <x:c r="G3708" s="15" t="str">
        <x:v>Unit 1, Pilot Industrial Centre, Unit 1, Pilot Industrial Centre, London, NW10 6TD</x:v>
      </x:c>
      <x:c r="H3708" s="13" t="str">
        <x:v>Current</x:v>
      </x:c>
      <x:c r="I3708" s="14" t="n">
        <x:v>14186</x:v>
      </x:c>
      <x:c r="J3708" s="13" t="str">
        <x:f>IF(AND(ISNUMBER(I3708),I3708&gt;0),IF(I3708&lt;=1000,"1–1,000",IF(I3708&lt;=2500,"1,001–2,500",IF(I3708&lt;=5000,"2,501–5,000",IF(I3708&lt;=10000,"5,001–10,000","10,001–15,000")))),"10,001–15,000")</x:f>
        <x:v>10,001–15,000</x:v>
      </x:c>
      <x:c r="K3708" s="16"/>
      <x:c r="L3708" s="43" t="str">
        <x:f>IF(AND(ISNUMBER(I3708),I3708&gt;0,ISNUMBER(K3708),K3708&gt;0),K3708/I3708,"n.a.")</x:f>
        <x:v>n.a.</x:v>
      </x:c>
      <x:c r="M3708" s="43"/>
      <x:c r="N3708" s="13" t="str">
        <x:v>No</x:v>
      </x:c>
      <x:c r="O3708" s="15" t="str">
        <x:v>Not stated in reviewed card</x:v>
      </x:c>
      <x:c r="P3708" s="15" t="str">
        <x:v>Not stated in reviewed card</x:v>
      </x:c>
      <x:c r="Q3708" s="15" t="str">
        <x:v>Advertised industrial unit with warehouse space, yard/loading area, secure/gated access.</x:v>
      </x:c>
      <x:c r="R370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8" s="15" t="str">
        <x:v>https://www.zoopla.co.uk/to-rent/commercial/details/73739916/</x:v>
      </x:c>
      <x:c r="T3708" s="15" t="str">
        <x:v>https://www.rightmove.co.uk/properties/773398569955745#/?channel=COM_LET</x:v>
      </x:c>
      <x:c r="U3708" s="15" t="str"/>
      <x:c r="V3708" s="15" t="str">
        <x:v>London — Standalone premises — Park Royal</x:v>
      </x:c>
      <x:c r="W3708" s="15" t="str">
        <x:v>Individual unit ≤15,000 sq ft</x:v>
      </x:c>
      <x:c r="X3708" s="13" t="n">
        <x:f>IF(N3708="Yes",L3708,0)</x:f>
        <x:v>0</x:v>
      </x:c>
      <x:c r="Y3708" s="14" t="n">
        <x:v>1</x:v>
      </x:c>
      <x:c r="Z3708" s="13" t="str">
        <x:v>Industrial / workshop / storage</x:v>
      </x:c>
    </x:row>
    <x:row r="3709" ht="62" customHeight="1">
      <x:c r="A3709" s="13" t="str">
        <x:v>SE2729</x:v>
      </x:c>
      <x:c r="B3709" s="15" t="str">
        <x:v>London</x:v>
      </x:c>
      <x:c r="C3709" s="15" t="str">
        <x:v>Park Royal</x:v>
      </x:c>
      <x:c r="D3709" s="14"/>
      <x:c r="E3709" s="13" t="str">
        <x:v>Town</x:v>
      </x:c>
      <x:c r="F3709" s="15" t="str">
        <x:v>Standalone premises — Park Royal</x:v>
      </x:c>
      <x:c r="G3709" s="15" t="str">
        <x:v>Unit 1, Sunbeam Road, Park Royal, NW10 6JP</x:v>
      </x:c>
      <x:c r="H3709" s="13" t="str">
        <x:v>Current</x:v>
      </x:c>
      <x:c r="I3709" s="14" t="n">
        <x:v>2443</x:v>
      </x:c>
      <x:c r="J3709" s="13" t="str">
        <x:f>IF(AND(ISNUMBER(I3709),I3709&gt;0),IF(I3709&lt;=1000,"1–1,000",IF(I3709&lt;=2500,"1,001–2,500",IF(I3709&lt;=5000,"2,501–5,000",IF(I3709&lt;=10000,"5,001–10,000","10,001–15,000")))),"1,001–2,500")</x:f>
        <x:v>1,001–2,500</x:v>
      </x:c>
      <x:c r="K3709" s="16"/>
      <x:c r="L3709" s="43" t="str">
        <x:f>IF(AND(ISNUMBER(I3709),I3709&gt;0,ISNUMBER(K3709),K3709&gt;0),K3709/I3709,"n.a.")</x:f>
        <x:v>n.a.</x:v>
      </x:c>
      <x:c r="M3709" s="43"/>
      <x:c r="N3709" s="13" t="str">
        <x:v>No</x:v>
      </x:c>
      <x:c r="O3709" s="15" t="str">
        <x:v>Not stated in reviewed card</x:v>
      </x:c>
      <x:c r="P3709" s="15" t="str">
        <x:v>Not stated in reviewed card</x:v>
      </x:c>
      <x:c r="Q3709" s="15" t="str">
        <x:v>Advertised industrial unit with warehouse space, refurbished specification.</x:v>
      </x:c>
      <x:c r="R3709"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09" s="15" t="str">
        <x:v>https://www.zoopla.co.uk/to-rent/commercial/details/72280890/</x:v>
      </x:c>
      <x:c r="T3709" s="15" t="str">
        <x:v>https://www.rightmove.co.uk/properties/773375824246833#/?channel=COM_LET</x:v>
      </x:c>
      <x:c r="U3709" s="15" t="str"/>
      <x:c r="V3709" s="15" t="str">
        <x:v>London — Standalone premises — Park Royal</x:v>
      </x:c>
      <x:c r="W3709" s="15" t="str">
        <x:v>Individual unit ≤15,000 sq ft</x:v>
      </x:c>
      <x:c r="X3709" s="13" t="n">
        <x:f>IF(N3709="Yes",L3709,0)</x:f>
        <x:v>0</x:v>
      </x:c>
      <x:c r="Y3709" s="14" t="n">
        <x:v>1</x:v>
      </x:c>
      <x:c r="Z3709" s="13" t="str">
        <x:v>Industrial / workshop / storage</x:v>
      </x:c>
    </x:row>
    <x:row r="3710" ht="75" customHeight="1">
      <x:c r="A3710" s="13" t="str">
        <x:v>SE2730</x:v>
      </x:c>
      <x:c r="B3710" s="15" t="str">
        <x:v>London</x:v>
      </x:c>
      <x:c r="C3710" s="15" t="str">
        <x:v>Park Royal</x:v>
      </x:c>
      <x:c r="D3710" s="14"/>
      <x:c r="E3710" s="13" t="str">
        <x:v>Town</x:v>
      </x:c>
      <x:c r="F3710" s="15" t="str">
        <x:v>Standalone premises — Park Royal</x:v>
      </x:c>
      <x:c r="G3710" s="15" t="str">
        <x:v>Unit 2 Vola Nucleus, Central Way, Park Royal, NW10 7XT</x:v>
      </x:c>
      <x:c r="H3710" s="13" t="str">
        <x:v>Uncertain</x:v>
      </x:c>
      <x:c r="I3710" s="14" t="n">
        <x:v>13660</x:v>
      </x:c>
      <x:c r="J3710" s="13" t="str">
        <x:f>IF(AND(ISNUMBER(I3710),I3710&gt;0),IF(I3710&lt;=1000,"1–1,000",IF(I3710&lt;=2500,"1,001–2,500",IF(I3710&lt;=5000,"2,501–5,000",IF(I3710&lt;=10000,"5,001–10,000","10,001–15,000")))),"10,001–15,000")</x:f>
        <x:v>10,001–15,000</x:v>
      </x:c>
      <x:c r="K3710" s="16"/>
      <x:c r="L3710" s="43" t="str">
        <x:f>IF(AND(ISNUMBER(I3710),I3710&gt;0,ISNUMBER(K3710),K3710&gt;0),K3710/I3710,"n.a.")</x:f>
        <x:v>n.a.</x:v>
      </x:c>
      <x:c r="M3710" s="43"/>
      <x:c r="N3710" s="13" t="str">
        <x:v>No</x:v>
      </x:c>
      <x:c r="O3710" s="15" t="str">
        <x:v>Not stated in reviewed card</x:v>
      </x:c>
      <x:c r="P3710" s="15" t="str">
        <x:v>Not stated in reviewed card</x:v>
      </x:c>
      <x:c r="Q3710" s="15" t="str">
        <x:v>Advertised industrial unit. Card provides limited specification.</x:v>
      </x:c>
      <x:c r="R3710" s="15" t="str">
        <x:v>Uncertain 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10" s="15" t="str">
        <x:v>https://www.zoopla.co.uk/to-rent/commercial/details/70010264/</x:v>
      </x:c>
      <x:c r="T3710" s="15" t="str">
        <x:v>https://www.rightmove.co.uk/properties/773353867064128#/?channel=COM_LET</x:v>
      </x:c>
      <x:c r="U3710" s="15" t="str">
        <x:v>https://www.rightmove.co.uk/properties/773363696418448#/?channel=COM_LET</x:v>
      </x:c>
      <x:c r="V3710" s="15" t="str">
        <x:v>London — Standalone premises — Park Royal</x:v>
      </x:c>
      <x:c r="W3710" s="15" t="str">
        <x:v>Individual unit ≤15,000 sq ft</x:v>
      </x:c>
      <x:c r="X3710" s="13" t="n">
        <x:f>IF(N3710="Yes",L3710,0)</x:f>
        <x:v>0</x:v>
      </x:c>
      <x:c r="Y3710" s="14" t="n">
        <x:v>1</x:v>
      </x:c>
      <x:c r="Z3710" s="13" t="str">
        <x:v>Industrial / workshop / storage</x:v>
      </x:c>
    </x:row>
    <x:row r="3711" ht="88" customHeight="1">
      <x:c r="A3711" s="13" t="str">
        <x:v>SE2731</x:v>
      </x:c>
      <x:c r="B3711" s="15" t="str">
        <x:v>London</x:v>
      </x:c>
      <x:c r="C3711" s="15" t="str">
        <x:v>Park Royal</x:v>
      </x:c>
      <x:c r="D3711" s="14"/>
      <x:c r="E3711" s="13" t="str">
        <x:v>Town</x:v>
      </x:c>
      <x:c r="F3711" s="15" t="str">
        <x:v>Standalone premises — Park Royal</x:v>
      </x:c>
      <x:c r="G3711" s="15" t="str">
        <x:v>Unit 2, Kendal Avenue, Park Royal, London, Park Royal W3</x:v>
      </x:c>
      <x:c r="H3711" s="13" t="str">
        <x:v>Current</x:v>
      </x:c>
      <x:c r="I3711" s="14" t="n">
        <x:v>6070</x:v>
      </x:c>
      <x:c r="J3711" s="13" t="str">
        <x:f>IF(AND(ISNUMBER(I3711),I3711&gt;0),IF(I3711&lt;=1000,"1–1,000",IF(I3711&lt;=2500,"1,001–2,500",IF(I3711&lt;=5000,"2,501–5,000",IF(I3711&lt;=10000,"5,001–10,000","10,001–15,000")))),"5,001–10,000")</x:f>
        <x:v>5,001–10,000</x:v>
      </x:c>
      <x:c r="K3711" s="16" t="n">
        <x:v>121404</x:v>
      </x:c>
      <x:c r="L3711" s="43" t="n">
        <x:f>IF(AND(ISNUMBER(I3711),I3711&gt;0,ISNUMBER(K3711),K3711&gt;0),K3711/I3711,"n.a.")</x:f>
        <x:v>20.000658978583196</x:v>
      </x:c>
      <x:c r="M3711" s="43"/>
      <x:c r="N3711" s="13" t="str">
        <x:v>No</x:v>
      </x:c>
      <x:c r="O3711" s="15" t="str">
        <x:v>Not stated in reviewed card</x:v>
      </x:c>
      <x:c r="P3711" s="15" t="str">
        <x:v>Not stated in reviewed card</x:v>
      </x:c>
      <x:c r="Q3711" s="15" t="str">
        <x:v>Advertised industrial unit with warehouse space, refurbished specification.</x:v>
      </x:c>
      <x:c r="R3711" s="15" t="str">
        <x:v>Advertised to let 2 agent/portal adverts reconciled to one demise; no additional unit count. Conflicting advertised annual/annualised asks: £121,404, £133,548.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11" s="15" t="str">
        <x:v>https://www.zoopla.co.uk/to-rent/commercial/details/73337787/</x:v>
      </x:c>
      <x:c r="T3711" s="15" t="str">
        <x:v>https://www.rightmove.co.uk/properties/773325167623489#/?channel=COM_LET</x:v>
      </x:c>
      <x:c r="U3711" s="15" t="str"/>
      <x:c r="V3711" s="15" t="str">
        <x:v>London — Standalone premises — Park Royal</x:v>
      </x:c>
      <x:c r="W3711" s="15" t="str">
        <x:v>Individual unit ≤15,000 sq ft</x:v>
      </x:c>
      <x:c r="X3711" s="13" t="n">
        <x:f>IF(N3711="Yes",L3711,0)</x:f>
        <x:v>0</x:v>
      </x:c>
      <x:c r="Y3711" s="14" t="n">
        <x:v>1</x:v>
      </x:c>
      <x:c r="Z3711" s="13" t="str">
        <x:v>Industrial / workshop / storage</x:v>
      </x:c>
    </x:row>
    <x:row r="3712" ht="62" customHeight="1">
      <x:c r="A3712" s="13" t="str">
        <x:v>SE2732</x:v>
      </x:c>
      <x:c r="B3712" s="15" t="str">
        <x:v>London</x:v>
      </x:c>
      <x:c r="C3712" s="15" t="str">
        <x:v>Park Royal</x:v>
      </x:c>
      <x:c r="D3712" s="14"/>
      <x:c r="E3712" s="13" t="str">
        <x:v>Town</x:v>
      </x:c>
      <x:c r="F3712" s="15" t="str">
        <x:v>Standalone premises — Park Royal</x:v>
      </x:c>
      <x:c r="G3712" s="15" t="str">
        <x:v>Unit 2, Pilot Industrial Centre, Unit 2, Pilot Industrial Centre, London, NW10 6TD</x:v>
      </x:c>
      <x:c r="H3712" s="13" t="str">
        <x:v>Current</x:v>
      </x:c>
      <x:c r="I3712" s="14" t="n">
        <x:v>14580</x:v>
      </x:c>
      <x:c r="J3712" s="13" t="str">
        <x:f>IF(AND(ISNUMBER(I3712),I3712&gt;0),IF(I3712&lt;=1000,"1–1,000",IF(I3712&lt;=2500,"1,001–2,500",IF(I3712&lt;=5000,"2,501–5,000",IF(I3712&lt;=10000,"5,001–10,000","10,001–15,000")))),"10,001–15,000")</x:f>
        <x:v>10,001–15,000</x:v>
      </x:c>
      <x:c r="K3712" s="16"/>
      <x:c r="L3712" s="43" t="str">
        <x:f>IF(AND(ISNUMBER(I3712),I3712&gt;0,ISNUMBER(K3712),K3712&gt;0),K3712/I3712,"n.a.")</x:f>
        <x:v>n.a.</x:v>
      </x:c>
      <x:c r="M3712" s="43"/>
      <x:c r="N3712" s="13" t="str">
        <x:v>No</x:v>
      </x:c>
      <x:c r="O3712" s="15" t="str">
        <x:v>Not stated in reviewed card</x:v>
      </x:c>
      <x:c r="P3712" s="15" t="str">
        <x:v>Not stated in reviewed card</x:v>
      </x:c>
      <x:c r="Q3712" s="15" t="str">
        <x:v>Advertised industrial unit with warehouse space, yard/loading area, secure/gated access.</x:v>
      </x:c>
      <x:c r="R371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12" s="15" t="str">
        <x:v>https://www.zoopla.co.uk/to-rent/commercial/details/73739903/</x:v>
      </x:c>
      <x:c r="T3712" s="15" t="str">
        <x:v>https://www.rightmove.co.uk/properties/773398574151616#/?channel=COM_LET</x:v>
      </x:c>
      <x:c r="U3712" s="15" t="str"/>
      <x:c r="V3712" s="15" t="str">
        <x:v>London — Standalone premises — Park Royal</x:v>
      </x:c>
      <x:c r="W3712" s="15" t="str">
        <x:v>Individual unit ≤15,000 sq ft</x:v>
      </x:c>
      <x:c r="X3712" s="13" t="n">
        <x:f>IF(N3712="Yes",L3712,0)</x:f>
        <x:v>0</x:v>
      </x:c>
      <x:c r="Y3712" s="14" t="n">
        <x:v>1</x:v>
      </x:c>
      <x:c r="Z3712" s="13" t="str">
        <x:v>Industrial / workshop / storage</x:v>
      </x:c>
    </x:row>
    <x:row r="3713" ht="75" customHeight="1">
      <x:c r="A3713" s="13" t="str">
        <x:v>SE2733</x:v>
      </x:c>
      <x:c r="B3713" s="15" t="str">
        <x:v>London</x:v>
      </x:c>
      <x:c r="C3713" s="15" t="str">
        <x:v>Park Royal</x:v>
      </x:c>
      <x:c r="D3713" s="14"/>
      <x:c r="E3713" s="13" t="str">
        <x:v>Town</x:v>
      </x:c>
      <x:c r="F3713" s="15" t="str">
        <x:v>Standalone premises — Park Royal</x:v>
      </x:c>
      <x:c r="G3713" s="15" t="str">
        <x:v>Unit 3 &amp; 5 Cumberland Avenue, Park Royal NW10</x:v>
      </x:c>
      <x:c r="H3713" s="13" t="str">
        <x:v>Uncertain</x:v>
      </x:c>
      <x:c r="I3713" s="14" t="n">
        <x:v>13999</x:v>
      </x:c>
      <x:c r="J3713" s="13" t="str">
        <x:f>IF(AND(ISNUMBER(I3713),I3713&gt;0),IF(I3713&lt;=1000,"1–1,000",IF(I3713&lt;=2500,"1,001–2,500",IF(I3713&lt;=5000,"2,501–5,000",IF(I3713&lt;=10000,"5,001–10,000","10,001–15,000")))),"10,001–15,000")</x:f>
        <x:v>10,001–15,000</x:v>
      </x:c>
      <x:c r="K3713" s="16"/>
      <x:c r="L3713" s="43" t="str">
        <x:f>IF(AND(ISNUMBER(I3713),I3713&gt;0,ISNUMBER(K3713),K3713&gt;0),K3713/I3713,"n.a.")</x:f>
        <x:v>n.a.</x:v>
      </x:c>
      <x:c r="M3713" s="43"/>
      <x:c r="N3713" s="13" t="str">
        <x:v>No</x:v>
      </x:c>
      <x:c r="O3713" s="15" t="str">
        <x:v>Not stated in reviewed card</x:v>
      </x:c>
      <x:c r="P3713" s="15" t="str">
        <x:v>Not stated in reviewed card</x:v>
      </x:c>
      <x:c r="Q3713" s="15" t="str">
        <x:v>Advertised industrial unit with warehouse space, refurbished specification.</x:v>
      </x:c>
      <x:c r="R3713" s="15" t="str">
        <x:v>Uncertain 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713" s="15" t="str">
        <x:v>https://www.zoopla.co.uk/to-rent/commercial/details/72500314/</x:v>
      </x:c>
      <x:c r="T3713" s="15" t="str"/>
      <x:c r="U3713" s="15" t="str"/>
      <x:c r="V3713" s="15" t="str">
        <x:v>London — Standalone premises — Park Royal</x:v>
      </x:c>
      <x:c r="W3713" s="15" t="str">
        <x:v>Individual unit ≤15,000 sq ft</x:v>
      </x:c>
      <x:c r="X3713" s="13" t="n">
        <x:f>IF(N3713="Yes",L3713,0)</x:f>
        <x:v>0</x:v>
      </x:c>
      <x:c r="Y3713" s="14" t="n">
        <x:v>1</x:v>
      </x:c>
      <x:c r="Z3713" s="13" t="str">
        <x:v>Industrial / workshop / storage</x:v>
      </x:c>
    </x:row>
    <x:row r="3714" ht="62" customHeight="1">
      <x:c r="A3714" s="13" t="str">
        <x:v>SE2734</x:v>
      </x:c>
      <x:c r="B3714" s="15" t="str">
        <x:v>London</x:v>
      </x:c>
      <x:c r="C3714" s="15" t="str">
        <x:v>Park Royal</x:v>
      </x:c>
      <x:c r="D3714" s="14"/>
      <x:c r="E3714" s="13" t="str">
        <x:v>Town</x:v>
      </x:c>
      <x:c r="F3714" s="15" t="str">
        <x:v>Standalone premises — Park Royal</x:v>
      </x:c>
      <x:c r="G3714" s="15" t="str">
        <x:v>Unit 3 5 Cumberland Avenue, Park Royal, NW10 7RT</x:v>
      </x:c>
      <x:c r="H3714" s="13" t="str">
        <x:v>Uncertain</x:v>
      </x:c>
      <x:c r="I3714" s="14" t="n">
        <x:v>13999</x:v>
      </x:c>
      <x:c r="J3714" s="13" t="str">
        <x:f>IF(AND(ISNUMBER(I3714),I3714&gt;0),IF(I3714&lt;=1000,"1–1,000",IF(I3714&lt;=2500,"1,001–2,500",IF(I3714&lt;=5000,"2,501–5,000",IF(I3714&lt;=10000,"5,001–10,000","10,001–15,000")))),"10,001–15,000")</x:f>
        <x:v>10,001–15,000</x:v>
      </x:c>
      <x:c r="K3714" s="16"/>
      <x:c r="L3714" s="43" t="str">
        <x:f>IF(AND(ISNUMBER(I3714),I3714&gt;0,ISNUMBER(K3714),K3714&gt;0),K3714/I3714,"n.a.")</x:f>
        <x:v>n.a.</x:v>
      </x:c>
      <x:c r="M3714" s="43"/>
      <x:c r="N3714" s="13" t="str">
        <x:v>No</x:v>
      </x:c>
      <x:c r="O3714" s="15" t="str">
        <x:v>Not stated in reviewed card</x:v>
      </x:c>
      <x:c r="P3714" s="15" t="str">
        <x:v>Not stated in reviewed card</x:v>
      </x:c>
      <x:c r="Q3714" s="15" t="str">
        <x:v>Advertised industrial unit with warehouse space, refurbished specification.</x:v>
      </x:c>
      <x:c r="R3714" s="15" t="str">
        <x:v>Uncertain Advert contains under-offer/let/sold status;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14" s="15" t="str">
        <x:v>https://www.rightmove.co.uk/properties/779560849800305#/?channel=COM_LET</x:v>
      </x:c>
      <x:c r="T3714" s="15" t="str"/>
      <x:c r="U3714" s="15" t="str"/>
      <x:c r="V3714" s="15" t="str">
        <x:v>London — Standalone premises — Park Royal</x:v>
      </x:c>
      <x:c r="W3714" s="15" t="str">
        <x:v>Individual unit ≤15,000 sq ft</x:v>
      </x:c>
      <x:c r="X3714" s="13" t="n">
        <x:f>IF(N3714="Yes",L3714,0)</x:f>
        <x:v>0</x:v>
      </x:c>
      <x:c r="Y3714" s="14" t="n">
        <x:v>1</x:v>
      </x:c>
      <x:c r="Z3714" s="13" t="str">
        <x:v>Industrial / workshop / storage</x:v>
      </x:c>
    </x:row>
    <x:row r="3715" ht="62" customHeight="1">
      <x:c r="A3715" s="13" t="str">
        <x:v>SE2735</x:v>
      </x:c>
      <x:c r="B3715" s="15" t="str">
        <x:v>London</x:v>
      </x:c>
      <x:c r="C3715" s="15" t="str">
        <x:v>Park Royal</x:v>
      </x:c>
      <x:c r="D3715" s="14"/>
      <x:c r="E3715" s="13" t="str">
        <x:v>Town</x:v>
      </x:c>
      <x:c r="F3715" s="15" t="str">
        <x:v>Standalone premises — Park Royal</x:v>
      </x:c>
      <x:c r="G3715" s="15" t="str">
        <x:v>Unit 3, Pilot Industrial Centre, Unit 3, Pilot Industrial Centre, London, NW10 6TD</x:v>
      </x:c>
      <x:c r="H3715" s="13" t="str">
        <x:v>Current</x:v>
      </x:c>
      <x:c r="I3715" s="14" t="n">
        <x:v>14164</x:v>
      </x:c>
      <x:c r="J3715" s="13" t="str">
        <x:f>IF(AND(ISNUMBER(I3715),I3715&gt;0),IF(I3715&lt;=1000,"1–1,000",IF(I3715&lt;=2500,"1,001–2,500",IF(I3715&lt;=5000,"2,501–5,000",IF(I3715&lt;=10000,"5,001–10,000","10,001–15,000")))),"10,001–15,000")</x:f>
        <x:v>10,001–15,000</x:v>
      </x:c>
      <x:c r="K3715" s="16"/>
      <x:c r="L3715" s="43" t="str">
        <x:f>IF(AND(ISNUMBER(I3715),I3715&gt;0,ISNUMBER(K3715),K3715&gt;0),K3715/I3715,"n.a.")</x:f>
        <x:v>n.a.</x:v>
      </x:c>
      <x:c r="M3715" s="43"/>
      <x:c r="N3715" s="13" t="str">
        <x:v>No</x:v>
      </x:c>
      <x:c r="O3715" s="15" t="str">
        <x:v>Not stated in reviewed card</x:v>
      </x:c>
      <x:c r="P3715" s="15" t="str">
        <x:v>Not stated in reviewed card</x:v>
      </x:c>
      <x:c r="Q3715" s="15" t="str">
        <x:v>Advertised industrial unit with warehouse space, yard/loading area, secure/gated access.</x:v>
      </x:c>
      <x:c r="R371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15" s="15" t="str">
        <x:v>https://www.zoopla.co.uk/to-rent/commercial/details/73739874/</x:v>
      </x:c>
      <x:c r="T3715" s="15" t="str">
        <x:v>https://www.rightmove.co.uk/properties/773398578426097#/?channel=COM_LET</x:v>
      </x:c>
      <x:c r="U3715" s="15" t="str"/>
      <x:c r="V3715" s="15" t="str">
        <x:v>London — Standalone premises — Park Royal</x:v>
      </x:c>
      <x:c r="W3715" s="15" t="str">
        <x:v>Individual unit ≤15,000 sq ft</x:v>
      </x:c>
      <x:c r="X3715" s="13" t="n">
        <x:f>IF(N3715="Yes",L3715,0)</x:f>
        <x:v>0</x:v>
      </x:c>
      <x:c r="Y3715" s="14" t="n">
        <x:v>1</x:v>
      </x:c>
      <x:c r="Z3715" s="13" t="str">
        <x:v>Industrial / workshop / storage</x:v>
      </x:c>
    </x:row>
    <x:row r="3716" ht="75" customHeight="1">
      <x:c r="A3716" s="13" t="str">
        <x:v>SE2736</x:v>
      </x:c>
      <x:c r="B3716" s="15" t="str">
        <x:v>London</x:v>
      </x:c>
      <x:c r="C3716" s="15" t="str">
        <x:v>Park Royal</x:v>
      </x:c>
      <x:c r="D3716" s="14"/>
      <x:c r="E3716" s="13" t="str">
        <x:v>Town</x:v>
      </x:c>
      <x:c r="F3716" s="15" t="str">
        <x:v>Standalone premises — Park Royal</x:v>
      </x:c>
      <x:c r="G3716" s="15" t="str">
        <x:v>Unit 3, Ursula Lapp Estate, Ursula Lapp Estate, London, NW10 6UD</x:v>
      </x:c>
      <x:c r="H3716" s="13" t="str">
        <x:v>Current</x:v>
      </x:c>
      <x:c r="I3716" s="14" t="n">
        <x:v>10387</x:v>
      </x:c>
      <x:c r="J3716" s="13" t="str">
        <x:f>IF(AND(ISNUMBER(I3716),I3716&gt;0),IF(I3716&lt;=1000,"1–1,000",IF(I3716&lt;=2500,"1,001–2,500",IF(I3716&lt;=5000,"2,501–5,000",IF(I3716&lt;=10000,"5,001–10,000","10,001–15,000")))),"10,001–15,000")</x:f>
        <x:v>10,001–15,000</x:v>
      </x:c>
      <x:c r="K3716" s="16" t="n">
        <x:v>163596</x:v>
      </x:c>
      <x:c r="L3716" s="43" t="n">
        <x:f>IF(AND(ISNUMBER(I3716),I3716&gt;0,ISNUMBER(K3716),K3716&gt;0),K3716/I3716,"n.a.")</x:f>
        <x:v>15.750072205641667</x:v>
      </x:c>
      <x:c r="M3716" s="43"/>
      <x:c r="N3716" s="13" t="str">
        <x:v>Yes</x:v>
      </x:c>
      <x:c r="O3716" s="15" t="str">
        <x:v>eaves, B2/B8 use; 5.6m eaves, B2/B8 use</x:v>
      </x:c>
      <x:c r="P3716" s="15" t="str">
        <x:v>Not stated in reviewed card</x:v>
      </x:c>
      <x:c r="Q3716" s="15" t="str">
        <x:v>Advertised industrial unit with warehouse space, yard/loading area, secure/gated access.</x:v>
      </x:c>
      <x:c r="R371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16" s="15" t="str">
        <x:v>https://www.zoopla.co.uk/to-rent/commercial/details/72010986/</x:v>
      </x:c>
      <x:c r="T3716" s="15" t="str">
        <x:v>https://www.rightmove.co.uk/properties/773372154447761#/?channel=COM_LET</x:v>
      </x:c>
      <x:c r="U3716" s="15" t="str"/>
      <x:c r="V3716" s="15" t="str">
        <x:v>London — Standalone premises — Park Royal</x:v>
      </x:c>
      <x:c r="W3716" s="15" t="str">
        <x:v>Individual unit ≤15,000 sq ft</x:v>
      </x:c>
      <x:c r="X3716" s="13" t="n">
        <x:f>IF(N3716="Yes",L3716,0)</x:f>
        <x:v>15.750072205641667</x:v>
      </x:c>
      <x:c r="Y3716" s="14" t="n">
        <x:v>1</x:v>
      </x:c>
      <x:c r="Z3716" s="13" t="str">
        <x:v>Industrial / workshop / storage</x:v>
      </x:c>
    </x:row>
    <x:row r="3717" ht="88" customHeight="1">
      <x:c r="A3717" s="13" t="str">
        <x:v>SE2737</x:v>
      </x:c>
      <x:c r="B3717" s="15" t="str">
        <x:v>London</x:v>
      </x:c>
      <x:c r="C3717" s="15" t="str">
        <x:v>Park Royal</x:v>
      </x:c>
      <x:c r="D3717" s="14"/>
      <x:c r="E3717" s="13" t="str">
        <x:v>Town</x:v>
      </x:c>
      <x:c r="F3717" s="15" t="str">
        <x:v>Standalone premises — Park Royal</x:v>
      </x:c>
      <x:c r="G3717" s="15" t="str">
        <x:v>Unit 32/33, 52-56 Standard Road, Park Royal, NW10 6EU</x:v>
      </x:c>
      <x:c r="H3717" s="13" t="str">
        <x:v>Current</x:v>
      </x:c>
      <x:c r="I3717" s="14" t="n">
        <x:v>1565</x:v>
      </x:c>
      <x:c r="J3717" s="13" t="str">
        <x:f>IF(AND(ISNUMBER(I3717),I3717&gt;0),IF(I3717&lt;=1000,"1–1,000",IF(I3717&lt;=2500,"1,001–2,500",IF(I3717&lt;=5000,"2,501–5,000",IF(I3717&lt;=10000,"5,001–10,000","10,001–15,000")))),"1,001–2,500")</x:f>
        <x:v>1,001–2,500</x:v>
      </x:c>
      <x:c r="K3717" s="16" t="n">
        <x:v>31560</x:v>
      </x:c>
      <x:c r="L3717" s="43" t="n">
        <x:f>IF(AND(ISNUMBER(I3717),I3717&gt;0,ISNUMBER(K3717),K3717&gt;0),K3717/I3717,"n.a.")</x:f>
        <x:v>20.166134185303516</x:v>
      </x:c>
      <x:c r="M3717" s="43"/>
      <x:c r="N3717" s="13" t="str">
        <x:v>Yes</x:v>
      </x:c>
      <x:c r="O3717" s="15" t="str">
        <x:v>Not stated in reviewed card</x:v>
      </x:c>
      <x:c r="P3717" s="15" t="str">
        <x:v>Not stated in reviewed card</x:v>
      </x:c>
      <x:c r="Q3717" s="15" t="str">
        <x:v>Advertised industrial unit. Card provides limited specification.</x:v>
      </x:c>
      <x:c r="R371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717" s="15" t="str">
        <x:v>https://www.zoopla.co.uk/to-rent/commercial/details/74605474/</x:v>
      </x:c>
      <x:c r="T3717" s="15" t="str">
        <x:v>https://www.rightmove.co.uk/properties/782152988409185#/?channel=COM_LET</x:v>
      </x:c>
      <x:c r="U3717" s="15" t="str"/>
      <x:c r="V3717" s="15" t="str">
        <x:v>London — Standalone premises — Park Royal</x:v>
      </x:c>
      <x:c r="W3717" s="15" t="str">
        <x:v>Individual unit ≤15,000 sq ft</x:v>
      </x:c>
      <x:c r="X3717" s="13" t="n">
        <x:f>IF(N3717="Yes",L3717,0)</x:f>
        <x:v>20.166134185303516</x:v>
      </x:c>
      <x:c r="Y3717" s="14" t="n">
        <x:v>1</x:v>
      </x:c>
      <x:c r="Z3717" s="13" t="str">
        <x:v>Industrial / workshop / storage</x:v>
      </x:c>
    </x:row>
    <x:row r="3718" ht="62" customHeight="1">
      <x:c r="A3718" s="13" t="str">
        <x:v>SE2738</x:v>
      </x:c>
      <x:c r="B3718" s="15" t="str">
        <x:v>London</x:v>
      </x:c>
      <x:c r="C3718" s="15" t="str">
        <x:v>Park Royal</x:v>
      </x:c>
      <x:c r="D3718" s="14"/>
      <x:c r="E3718" s="13" t="str">
        <x:v>Town</x:v>
      </x:c>
      <x:c r="F3718" s="15" t="str">
        <x:v>Standalone premises — Park Royal</x:v>
      </x:c>
      <x:c r="G3718" s="15" t="str">
        <x:v>Unit 4, Sunbeam Road, Park Royal, NW10 6JP</x:v>
      </x:c>
      <x:c r="H3718" s="13" t="str">
        <x:v>Current</x:v>
      </x:c>
      <x:c r="I3718" s="14" t="n">
        <x:v>2399</x:v>
      </x:c>
      <x:c r="J3718" s="13" t="str">
        <x:f>IF(AND(ISNUMBER(I3718),I3718&gt;0),IF(I3718&lt;=1000,"1–1,000",IF(I3718&lt;=2500,"1,001–2,500",IF(I3718&lt;=5000,"2,501–5,000",IF(I3718&lt;=10000,"5,001–10,000","10,001–15,000")))),"1,001–2,500")</x:f>
        <x:v>1,001–2,500</x:v>
      </x:c>
      <x:c r="K3718" s="16"/>
      <x:c r="L3718" s="43" t="str">
        <x:f>IF(AND(ISNUMBER(I3718),I3718&gt;0,ISNUMBER(K3718),K3718&gt;0),K3718/I3718,"n.a.")</x:f>
        <x:v>n.a.</x:v>
      </x:c>
      <x:c r="M3718" s="43"/>
      <x:c r="N3718" s="13" t="str">
        <x:v>No</x:v>
      </x:c>
      <x:c r="O3718" s="15" t="str">
        <x:v>Not stated in reviewed card</x:v>
      </x:c>
      <x:c r="P3718" s="15" t="str">
        <x:v>Not stated in reviewed card</x:v>
      </x:c>
      <x:c r="Q3718" s="15" t="str">
        <x:v>Advertised industrial unit with warehouse space, refurbished specification.</x:v>
      </x:c>
      <x:c r="R371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18" s="15" t="str">
        <x:v>https://www.zoopla.co.uk/to-rent/commercial/details/72025213/</x:v>
      </x:c>
      <x:c r="T3718" s="15" t="str">
        <x:v>https://www.rightmove.co.uk/properties/773372343057040#/?channel=COM_LET</x:v>
      </x:c>
      <x:c r="U3718" s="15" t="str"/>
      <x:c r="V3718" s="15" t="str">
        <x:v>London — Standalone premises — Park Royal</x:v>
      </x:c>
      <x:c r="W3718" s="15" t="str">
        <x:v>Individual unit ≤15,000 sq ft</x:v>
      </x:c>
      <x:c r="X3718" s="13" t="n">
        <x:f>IF(N3718="Yes",L3718,0)</x:f>
        <x:v>0</x:v>
      </x:c>
      <x:c r="Y3718" s="14" t="n">
        <x:v>1</x:v>
      </x:c>
      <x:c r="Z3718" s="13" t="str">
        <x:v>Industrial / workshop / storage</x:v>
      </x:c>
    </x:row>
    <x:row r="3719" ht="88" customHeight="1">
      <x:c r="A3719" s="13" t="str">
        <x:v>SE2739</x:v>
      </x:c>
      <x:c r="B3719" s="15" t="str">
        <x:v>London</x:v>
      </x:c>
      <x:c r="C3719" s="15" t="str">
        <x:v>Park Royal</x:v>
      </x:c>
      <x:c r="D3719" s="14"/>
      <x:c r="E3719" s="13" t="str">
        <x:v>Town</x:v>
      </x:c>
      <x:c r="F3719" s="15" t="str">
        <x:v>Standalone premises — Park Royal</x:v>
      </x:c>
      <x:c r="G3719" s="15" t="str">
        <x:v>Unit 6 Kendal Court, Kendal Avenue, Park Royal, London, W3 0RU</x:v>
      </x:c>
      <x:c r="H3719" s="13" t="str">
        <x:v>Current</x:v>
      </x:c>
      <x:c r="I3719" s="14" t="n">
        <x:v>5922</x:v>
      </x:c>
      <x:c r="J3719" s="13" t="str">
        <x:f>IF(AND(ISNUMBER(I3719),I3719&gt;0),IF(I3719&lt;=1000,"1–1,000",IF(I3719&lt;=2500,"1,001–2,500",IF(I3719&lt;=5000,"2,501–5,000",IF(I3719&lt;=10000,"5,001–10,000","10,001–15,000")))),"5,001–10,000")</x:f>
        <x:v>5,001–10,000</x:v>
      </x:c>
      <x:c r="K3719" s="16" t="n">
        <x:v>129000</x:v>
      </x:c>
      <x:c r="L3719" s="43" t="n">
        <x:f>IF(AND(ISNUMBER(I3719),I3719&gt;0,ISNUMBER(K3719),K3719&gt;0),K3719/I3719,"n.a.")</x:f>
        <x:v>21.783181357649443</x:v>
      </x:c>
      <x:c r="M3719" s="43"/>
      <x:c r="N3719" s="13" t="str">
        <x:v>No</x:v>
      </x:c>
      <x:c r="O3719" s="15" t="str">
        <x:v>Not stated in reviewed card</x:v>
      </x:c>
      <x:c r="P3719" s="15" t="str">
        <x:v>Not stated in reviewed card</x:v>
      </x:c>
      <x:c r="Q3719" s="15" t="str">
        <x:v>Advertised industrial unit with warehouse space, three-phase power.</x:v>
      </x:c>
      <x:c r="R3719" s="15" t="str">
        <x:v>Advertised to let 2 agent/portal adverts reconciled to one demise; no additional unit count. Conflicting advertised annual/annualised asks: £118,440, £129,000.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19" s="15" t="str">
        <x:v>https://www.zoopla.co.uk/to-rent/commercial/details/47617351/</x:v>
      </x:c>
      <x:c r="T3719" s="15" t="str">
        <x:v>https://www.rightmove.co.uk/properties/773322760191873#/?channel=COM_LET</x:v>
      </x:c>
      <x:c r="U3719" s="15" t="str"/>
      <x:c r="V3719" s="15" t="str">
        <x:v>London — Standalone premises — Park Royal</x:v>
      </x:c>
      <x:c r="W3719" s="15" t="str">
        <x:v>Individual unit ≤15,000 sq ft</x:v>
      </x:c>
      <x:c r="X3719" s="13" t="n">
        <x:f>IF(N3719="Yes",L3719,0)</x:f>
        <x:v>0</x:v>
      </x:c>
      <x:c r="Y3719" s="14" t="n">
        <x:v>1</x:v>
      </x:c>
      <x:c r="Z3719" s="13" t="str">
        <x:v>Industrial / workshop / storage</x:v>
      </x:c>
    </x:row>
    <x:row r="3720" ht="101" customHeight="1">
      <x:c r="A3720" s="13" t="str">
        <x:v>SE2740</x:v>
      </x:c>
      <x:c r="B3720" s="15" t="str">
        <x:v>London</x:v>
      </x:c>
      <x:c r="C3720" s="15" t="str">
        <x:v>Park Royal</x:v>
      </x:c>
      <x:c r="D3720" s="14"/>
      <x:c r="E3720" s="13" t="str">
        <x:v>Town</x:v>
      </x:c>
      <x:c r="F3720" s="15" t="str">
        <x:v>Standalone premises — Park Royal</x:v>
      </x:c>
      <x:c r="G3720" s="15" t="str">
        <x:v>Unit 701D, Tudor Estate, Abbey Road, Park Royal, NW10 7UN</x:v>
      </x:c>
      <x:c r="H3720" s="13" t="str">
        <x:v>Uncertain</x:v>
      </x:c>
      <x:c r="I3720" s="14"/>
      <x:c r="J3720" s="13" t="str">
        <x:f>IF(AND(ISNUMBER(I3720),I3720&gt;0),IF(I3720&lt;=1000,"1–1,000",IF(I3720&lt;=2500,"1,001–2,500",IF(I3720&lt;=5000,"2,501–5,000",IF(I3720&lt;=10000,"5,001–10,000","10,001–15,000")))),"1,001–2,500")</x:f>
        <x:v>1,001–2,500</x:v>
      </x:c>
      <x:c r="K3720" s="16" t="n">
        <x:v>65196</x:v>
      </x:c>
      <x:c r="L3720" s="43" t="str">
        <x:f>IF(AND(ISNUMBER(I3720),I3720&gt;0,ISNUMBER(K3720),K3720&gt;0),K3720/I3720,"n.a.")</x:f>
        <x:v>n.a.</x:v>
      </x:c>
      <x:c r="M3720" s="43"/>
      <x:c r="N3720" s="13" t="str">
        <x:v>No</x:v>
      </x:c>
      <x:c r="O3720" s="15" t="str">
        <x:v>Not stated in reviewed card</x:v>
      </x:c>
      <x:c r="P3720" s="15" t="str">
        <x:v>Not stated in reviewed card</x:v>
      </x:c>
      <x:c r="Q3720" s="15" t="str">
        <x:v>Advertised industrial unit with warehouse space, secure/gated access, refurbished specification.</x:v>
      </x:c>
      <x:c r="R3720" s="15" t="str">
        <x:v>Uncertain Conflicting exact areas across adverts: 1729, 1735 sqft; no exact figure selected. Bounds record observed figures, not an offered subdivision range. Advert contains under-offer/let/sold status; excluded from current supply.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20" s="15" t="str">
        <x:v>https://www.zoopla.co.uk/to-rent/commercial/details/73557108/</x:v>
      </x:c>
      <x:c r="T3720" s="15" t="str">
        <x:v>https://www.zoopla.co.uk/to-rent/commercial/details/65826475/</x:v>
      </x:c>
      <x:c r="U3720" s="15" t="str">
        <x:v>https://www.rightmove.co.uk/properties/773335036823857#/?channel=COM_LET
https://www.rightmove.co.uk/properties/773388249937600#/?channel=COM_LET</x:v>
      </x:c>
      <x:c r="V3720" s="15" t="str">
        <x:v>London — Standalone premises — Park Royal</x:v>
      </x:c>
      <x:c r="W3720" s="15" t="str">
        <x:v>1,729–1,735 sq ft; exact unit area not stated</x:v>
      </x:c>
      <x:c r="X3720" s="13" t="n">
        <x:f>IF(N3720="Yes",L3720,0)</x:f>
        <x:v>0</x:v>
      </x:c>
      <x:c r="Y3720" s="14" t="n">
        <x:v>1</x:v>
      </x:c>
      <x:c r="Z3720" s="13" t="str">
        <x:v>Industrial / workshop / storage</x:v>
      </x:c>
    </x:row>
    <x:row r="3721" ht="75" customHeight="1">
      <x:c r="A3721" s="13" t="str">
        <x:v>SE2741</x:v>
      </x:c>
      <x:c r="B3721" s="15" t="str">
        <x:v>London</x:v>
      </x:c>
      <x:c r="C3721" s="15" t="str">
        <x:v>Park Royal</x:v>
      </x:c>
      <x:c r="D3721" s="14"/>
      <x:c r="E3721" s="13" t="str">
        <x:v>Town</x:v>
      </x:c>
      <x:c r="F3721" s="15" t="str">
        <x:v>Standalone premises — Park Royal</x:v>
      </x:c>
      <x:c r="G3721" s="15" t="str">
        <x:v>Unit 708A, Tudor Estate, Abbey Road, Park Royal, NW10 7UN</x:v>
      </x:c>
      <x:c r="H3721" s="13" t="str">
        <x:v>Current</x:v>
      </x:c>
      <x:c r="I3721" s="14" t="n">
        <x:v>1755</x:v>
      </x:c>
      <x:c r="J3721" s="13" t="str">
        <x:f>IF(AND(ISNUMBER(I3721),I3721&gt;0),IF(I3721&lt;=1000,"1–1,000",IF(I3721&lt;=2500,"1,001–2,500",IF(I3721&lt;=5000,"2,501–5,000",IF(I3721&lt;=10000,"5,001–10,000","10,001–15,000")))),"1,001–2,500")</x:f>
        <x:v>1,001–2,500</x:v>
      </x:c>
      <x:c r="K3721" s="16" t="n">
        <x:v>65796</x:v>
      </x:c>
      <x:c r="L3721" s="43" t="n">
        <x:f>IF(AND(ISNUMBER(I3721),I3721&gt;0,ISNUMBER(K3721),K3721&gt;0),K3721/I3721,"n.a.")</x:f>
        <x:v>37.49059829059829</x:v>
      </x:c>
      <x:c r="M3721" s="43"/>
      <x:c r="N3721" s="13" t="str">
        <x:v>Yes</x:v>
      </x:c>
      <x:c r="O3721" s="15" t="str">
        <x:v>Not stated in reviewed card</x:v>
      </x:c>
      <x:c r="P3721" s="15" t="str">
        <x:v>Not stated in reviewed card</x:v>
      </x:c>
      <x:c r="Q3721" s="15" t="str">
        <x:v>Advertised industrial unit with warehouse space, secure/gated access, refurbished specification.</x:v>
      </x:c>
      <x:c r="R3721"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21" s="15" t="str">
        <x:v>https://www.zoopla.co.uk/to-rent/commercial/details/73557849/</x:v>
      </x:c>
      <x:c r="T3721" s="15" t="str">
        <x:v>https://www.zoopla.co.uk/to-rent/commercial/details/65826408/</x:v>
      </x:c>
      <x:c r="U3721" s="15" t="str">
        <x:v>https://www.rightmove.co.uk/properties/773388254132241#/?channel=COM_LET
https://www.rightmove.co.uk/properties/773335024235232#/?channel=COM_LET</x:v>
      </x:c>
      <x:c r="V3721" s="15" t="str">
        <x:v>London — Standalone premises — Park Royal</x:v>
      </x:c>
      <x:c r="W3721" s="15" t="str">
        <x:v>Individual unit ≤15,000 sq ft</x:v>
      </x:c>
      <x:c r="X3721" s="13" t="n">
        <x:f>IF(N3721="Yes",L3721,0)</x:f>
        <x:v>37.49059829059829</x:v>
      </x:c>
      <x:c r="Y3721" s="14" t="n">
        <x:v>1</x:v>
      </x:c>
      <x:c r="Z3721" s="13" t="str">
        <x:v>Industrial / workshop / storage</x:v>
      </x:c>
    </x:row>
    <x:row r="3722" ht="75" customHeight="1">
      <x:c r="A3722" s="13" t="str">
        <x:v>SE2742</x:v>
      </x:c>
      <x:c r="B3722" s="15" t="str">
        <x:v>London</x:v>
      </x:c>
      <x:c r="C3722" s="15" t="str">
        <x:v>Park Royal</x:v>
      </x:c>
      <x:c r="D3722" s="14"/>
      <x:c r="E3722" s="13" t="str">
        <x:v>Town</x:v>
      </x:c>
      <x:c r="F3722" s="15" t="str">
        <x:v>Standalone premises — Park Royal</x:v>
      </x:c>
      <x:c r="G3722" s="15" t="str">
        <x:v>Unit 708C, Tudor Estate, Abbey Road, Park Royal, NW10 7UN</x:v>
      </x:c>
      <x:c r="H3722" s="13" t="str">
        <x:v>Current</x:v>
      </x:c>
      <x:c r="I3722" s="14" t="n">
        <x:v>1754</x:v>
      </x:c>
      <x:c r="J3722" s="13" t="str">
        <x:f>IF(AND(ISNUMBER(I3722),I3722&gt;0),IF(I3722&lt;=1000,"1–1,000",IF(I3722&lt;=2500,"1,001–2,500",IF(I3722&lt;=5000,"2,501–5,000",IF(I3722&lt;=10000,"5,001–10,000","10,001–15,000")))),"1,001–2,500")</x:f>
        <x:v>1,001–2,500</x:v>
      </x:c>
      <x:c r="K3722" s="16" t="n">
        <x:v>65796</x:v>
      </x:c>
      <x:c r="L3722" s="43" t="n">
        <x:f>IF(AND(ISNUMBER(I3722),I3722&gt;0,ISNUMBER(K3722),K3722&gt;0),K3722/I3722,"n.a.")</x:f>
        <x:v>37.511972633979475</x:v>
      </x:c>
      <x:c r="M3722" s="43"/>
      <x:c r="N3722" s="13" t="str">
        <x:v>Yes</x:v>
      </x:c>
      <x:c r="O3722" s="15" t="str">
        <x:v>Not stated in reviewed card</x:v>
      </x:c>
      <x:c r="P3722" s="15" t="str">
        <x:v>Not stated in reviewed card</x:v>
      </x:c>
      <x:c r="Q3722" s="15" t="str">
        <x:v>Advertised industrial unit with warehouse space, secure/gated access, refurbished specification.</x:v>
      </x:c>
      <x:c r="R3722"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22" s="15" t="str">
        <x:v>https://www.zoopla.co.uk/to-rent/commercial/details/73554746/</x:v>
      </x:c>
      <x:c r="T3722" s="15" t="str">
        <x:v>https://www.zoopla.co.uk/to-rent/commercial/details/67749151/</x:v>
      </x:c>
      <x:c r="U3722" s="15" t="str">
        <x:v>https://www.rightmove.co.uk/properties/773341422630305#/?channel=COM_LET
https://www.rightmove.co.uk/properties/773388256164161#/?channel=COM_LET</x:v>
      </x:c>
      <x:c r="V3722" s="15" t="str">
        <x:v>London — Standalone premises — Park Royal</x:v>
      </x:c>
      <x:c r="W3722" s="15" t="str">
        <x:v>Individual unit ≤15,000 sq ft</x:v>
      </x:c>
      <x:c r="X3722" s="13" t="n">
        <x:f>IF(N3722="Yes",L3722,0)</x:f>
        <x:v>37.511972633979475</x:v>
      </x:c>
      <x:c r="Y3722" s="14" t="n">
        <x:v>1</x:v>
      </x:c>
      <x:c r="Z3722" s="13" t="str">
        <x:v>Industrial / workshop / storage</x:v>
      </x:c>
    </x:row>
    <x:row r="3723" ht="75" customHeight="1">
      <x:c r="A3723" s="13" t="str">
        <x:v>SE2743</x:v>
      </x:c>
      <x:c r="B3723" s="15" t="str">
        <x:v>London</x:v>
      </x:c>
      <x:c r="C3723" s="15" t="str">
        <x:v>Park Royal</x:v>
      </x:c>
      <x:c r="D3723" s="14"/>
      <x:c r="E3723" s="13" t="str">
        <x:v>Town</x:v>
      </x:c>
      <x:c r="F3723" s="15" t="str">
        <x:v>Standalone premises — Park Royal</x:v>
      </x:c>
      <x:c r="G3723" s="15" t="str">
        <x:v>Unit 708D, Tudor Estate, Abbey Road, Park Royal, NW10 7UN</x:v>
      </x:c>
      <x:c r="H3723" s="13" t="str">
        <x:v>Uncertain</x:v>
      </x:c>
      <x:c r="I3723" s="14" t="n">
        <x:v>1735</x:v>
      </x:c>
      <x:c r="J3723" s="13" t="str">
        <x:f>IF(AND(ISNUMBER(I3723),I3723&gt;0),IF(I3723&lt;=1000,"1–1,000",IF(I3723&lt;=2500,"1,001–2,500",IF(I3723&lt;=5000,"2,501–5,000",IF(I3723&lt;=10000,"5,001–10,000","10,001–15,000")))),"1,001–2,500")</x:f>
        <x:v>1,001–2,500</x:v>
      </x:c>
      <x:c r="K3723" s="16"/>
      <x:c r="L3723" s="43" t="str">
        <x:f>IF(AND(ISNUMBER(I3723),I3723&gt;0,ISNUMBER(K3723),K3723&gt;0),K3723/I3723,"n.a.")</x:f>
        <x:v>n.a.</x:v>
      </x:c>
      <x:c r="M3723" s="43"/>
      <x:c r="N3723" s="13" t="str">
        <x:v>No</x:v>
      </x:c>
      <x:c r="O3723" s="15" t="str">
        <x:v>Not stated in reviewed card</x:v>
      </x:c>
      <x:c r="P3723" s="15" t="str">
        <x:v>Not stated in reviewed card</x:v>
      </x:c>
      <x:c r="Q3723" s="15" t="str">
        <x:v>Advertised industrial unit with warehouse space, secure/gated access, refurbished specification.</x:v>
      </x:c>
      <x:c r="R3723" s="15" t="str">
        <x:v>Uncertain 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3" s="15" t="str">
        <x:v>https://www.zoopla.co.uk/to-rent/commercial/details/73553736/</x:v>
      </x:c>
      <x:c r="T3723" s="15" t="str">
        <x:v>https://www.zoopla.co.uk/to-rent/commercial/details/70450047/</x:v>
      </x:c>
      <x:c r="U3723" s="15" t="str">
        <x:v>https://www.rightmove.co.uk/properties/773388264768736#/?channel=COM_LET
https://www.rightmove.co.uk/properties/773356973032336#/?channel=COM_LET</x:v>
      </x:c>
      <x:c r="V3723" s="15" t="str">
        <x:v>London — Standalone premises — Park Royal</x:v>
      </x:c>
      <x:c r="W3723" s="15" t="str">
        <x:v>Individual unit ≤15,000 sq ft</x:v>
      </x:c>
      <x:c r="X3723" s="13" t="n">
        <x:f>IF(N3723="Yes",L3723,0)</x:f>
        <x:v>0</x:v>
      </x:c>
      <x:c r="Y3723" s="14" t="n">
        <x:v>1</x:v>
      </x:c>
      <x:c r="Z3723" s="13" t="str">
        <x:v>Industrial / workshop / storage</x:v>
      </x:c>
    </x:row>
    <x:row r="3724" ht="62" customHeight="1">
      <x:c r="A3724" s="13" t="str">
        <x:v>SE2744</x:v>
      </x:c>
      <x:c r="B3724" s="15" t="str">
        <x:v>London</x:v>
      </x:c>
      <x:c r="C3724" s="15" t="str">
        <x:v>Park Royal</x:v>
      </x:c>
      <x:c r="D3724" s="14"/>
      <x:c r="E3724" s="13" t="str">
        <x:v>Town</x:v>
      </x:c>
      <x:c r="F3724" s="15" t="str">
        <x:v>Standalone premises — Park Royal</x:v>
      </x:c>
      <x:c r="G3724" s="15" t="str">
        <x:v>Unit 735 Tudor Estate, Park Royal, NW10 7UN</x:v>
      </x:c>
      <x:c r="H3724" s="13" t="str">
        <x:v>Current</x:v>
      </x:c>
      <x:c r="I3724" s="14" t="n">
        <x:v>2543</x:v>
      </x:c>
      <x:c r="J3724" s="13" t="str">
        <x:f>IF(AND(ISNUMBER(I3724),I3724&gt;0),IF(I3724&lt;=1000,"1–1,000",IF(I3724&lt;=2500,"1,001–2,500",IF(I3724&lt;=5000,"2,501–5,000",IF(I3724&lt;=10000,"5,001–10,000","10,001–15,000")))),"2,501–5,000")</x:f>
        <x:v>2,501–5,000</x:v>
      </x:c>
      <x:c r="K3724" s="16"/>
      <x:c r="L3724" s="43" t="str">
        <x:f>IF(AND(ISNUMBER(I3724),I3724&gt;0,ISNUMBER(K3724),K3724&gt;0),K3724/I3724,"n.a.")</x:f>
        <x:v>n.a.</x:v>
      </x:c>
      <x:c r="M3724" s="43"/>
      <x:c r="N3724" s="13" t="str">
        <x:v>No</x:v>
      </x:c>
      <x:c r="O3724" s="15" t="str">
        <x:v>Not stated in reviewed card</x:v>
      </x:c>
      <x:c r="P3724" s="15" t="str">
        <x:v>Not stated in reviewed card</x:v>
      </x:c>
      <x:c r="Q3724" s="15" t="str">
        <x:v>Advertised industrial unit with warehouse space.</x:v>
      </x:c>
      <x:c r="R372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4" s="15" t="str">
        <x:v>https://www.zoopla.co.uk/to-rent/commercial/details/74108842/</x:v>
      </x:c>
      <x:c r="T3724" s="15" t="str">
        <x:v>https://www.rightmove.co.uk/properties/773404544902944#/?channel=COM_LET</x:v>
      </x:c>
      <x:c r="U3724" s="15" t="str"/>
      <x:c r="V3724" s="15" t="str">
        <x:v>London — Standalone premises — Park Royal</x:v>
      </x:c>
      <x:c r="W3724" s="15" t="str">
        <x:v>Individual unit ≤15,000 sq ft</x:v>
      </x:c>
      <x:c r="X3724" s="13" t="n">
        <x:f>IF(N3724="Yes",L3724,0)</x:f>
        <x:v>0</x:v>
      </x:c>
      <x:c r="Y3724" s="14" t="n">
        <x:v>1</x:v>
      </x:c>
      <x:c r="Z3724" s="13" t="str">
        <x:v>Industrial / workshop / storage</x:v>
      </x:c>
    </x:row>
    <x:row r="3725" ht="62" customHeight="1">
      <x:c r="A3725" s="13" t="str">
        <x:v>SE2745</x:v>
      </x:c>
      <x:c r="B3725" s="15" t="str">
        <x:v>London</x:v>
      </x:c>
      <x:c r="C3725" s="15" t="str">
        <x:v>Park Royal</x:v>
      </x:c>
      <x:c r="D3725" s="14"/>
      <x:c r="E3725" s="13" t="str">
        <x:v>Town</x:v>
      </x:c>
      <x:c r="F3725" s="15" t="str">
        <x:v>Standalone premises — Park Royal</x:v>
      </x:c>
      <x:c r="G3725" s="15" t="str">
        <x:v>Unit 736 Tudor Estate, Park Royal, NW10 7UN</x:v>
      </x:c>
      <x:c r="H3725" s="13" t="str">
        <x:v>Current</x:v>
      </x:c>
      <x:c r="I3725" s="14" t="n">
        <x:v>5182</x:v>
      </x:c>
      <x:c r="J3725" s="13" t="str">
        <x:f>IF(AND(ISNUMBER(I3725),I3725&gt;0),IF(I3725&lt;=1000,"1–1,000",IF(I3725&lt;=2500,"1,001–2,500",IF(I3725&lt;=5000,"2,501–5,000",IF(I3725&lt;=10000,"5,001–10,000","10,001–15,000")))),"5,001–10,000")</x:f>
        <x:v>5,001–10,000</x:v>
      </x:c>
      <x:c r="K3725" s="16"/>
      <x:c r="L3725" s="43" t="str">
        <x:f>IF(AND(ISNUMBER(I3725),I3725&gt;0,ISNUMBER(K3725),K3725&gt;0),K3725/I3725,"n.a.")</x:f>
        <x:v>n.a.</x:v>
      </x:c>
      <x:c r="M3725" s="43"/>
      <x:c r="N3725" s="13" t="str">
        <x:v>No</x:v>
      </x:c>
      <x:c r="O3725" s="15" t="str">
        <x:v>Not stated in reviewed card</x:v>
      </x:c>
      <x:c r="P3725" s="15" t="str">
        <x:v>Not stated in reviewed card</x:v>
      </x:c>
      <x:c r="Q3725" s="15" t="str">
        <x:v>Advertised industrial unit with warehouse space.</x:v>
      </x:c>
      <x:c r="R372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5" s="15" t="str">
        <x:v>https://www.zoopla.co.uk/to-rent/commercial/details/74108485/</x:v>
      </x:c>
      <x:c r="T3725" s="15" t="str">
        <x:v>https://www.rightmove.co.uk/properties/782128892281553#/?channel=COM_LET</x:v>
      </x:c>
      <x:c r="U3725" s="15" t="str"/>
      <x:c r="V3725" s="15" t="str">
        <x:v>London — Standalone premises — Park Royal</x:v>
      </x:c>
      <x:c r="W3725" s="15" t="str">
        <x:v>Individual unit ≤15,000 sq ft</x:v>
      </x:c>
      <x:c r="X3725" s="13" t="n">
        <x:f>IF(N3725="Yes",L3725,0)</x:f>
        <x:v>0</x:v>
      </x:c>
      <x:c r="Y3725" s="14" t="n">
        <x:v>1</x:v>
      </x:c>
      <x:c r="Z3725" s="13" t="str">
        <x:v>Industrial / workshop / storage</x:v>
      </x:c>
    </x:row>
    <x:row r="3726" ht="75" customHeight="1">
      <x:c r="A3726" s="13" t="str">
        <x:v>SE2746</x:v>
      </x:c>
      <x:c r="B3726" s="15" t="str">
        <x:v>London</x:v>
      </x:c>
      <x:c r="C3726" s="15" t="str">
        <x:v>Park Royal</x:v>
      </x:c>
      <x:c r="D3726" s="14"/>
      <x:c r="E3726" s="13" t="str">
        <x:v>Town</x:v>
      </x:c>
      <x:c r="F3726" s="15" t="str">
        <x:v>Standalone premises — Park Royal</x:v>
      </x:c>
      <x:c r="G3726" s="15" t="str">
        <x:v>Unit 739, Tudor Estate, Abbey Road, Park Royal, NW10 7UN</x:v>
      </x:c>
      <x:c r="H3726" s="13" t="str">
        <x:v>Future</x:v>
      </x:c>
      <x:c r="I3726" s="14" t="n">
        <x:v>9795</x:v>
      </x:c>
      <x:c r="J3726" s="13" t="str">
        <x:f>IF(AND(ISNUMBER(I3726),I3726&gt;0),IF(I3726&lt;=1000,"1–1,000",IF(I3726&lt;=2500,"1,001–2,500",IF(I3726&lt;=5000,"2,501–5,000",IF(I3726&lt;=10000,"5,001–10,000","10,001–15,000")))),"5,001–10,000")</x:f>
        <x:v>5,001–10,000</x:v>
      </x:c>
      <x:c r="K3726" s="16"/>
      <x:c r="L3726" s="43" t="str">
        <x:f>IF(AND(ISNUMBER(I3726),I3726&gt;0,ISNUMBER(K3726),K3726&gt;0),K3726/I3726,"n.a.")</x:f>
        <x:v>n.a.</x:v>
      </x:c>
      <x:c r="M3726" s="43"/>
      <x:c r="N3726" s="13" t="str">
        <x:v>No</x:v>
      </x:c>
      <x:c r="O3726" s="15" t="str">
        <x:v>Not stated in reviewed card</x:v>
      </x:c>
      <x:c r="P3726" s="15" t="str">
        <x:v>Not stated in reviewed card</x:v>
      </x:c>
      <x:c r="Q3726" s="15" t="str">
        <x:v>Advertised industrial unit with warehouse space, secure/gated access.</x:v>
      </x:c>
      <x:c r="R3726" s="15" t="str">
        <x:v>Future Future delivery/pre-let or construction wording; not current.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6" s="15" t="str">
        <x:v>https://www.zoopla.co.uk/to-rent/commercial/details/74134120/</x:v>
      </x:c>
      <x:c r="T3726" s="15" t="str">
        <x:v>https://www.zoopla.co.uk/to-rent/commercial/details/74108596/</x:v>
      </x:c>
      <x:c r="U3726" s="15" t="str">
        <x:v>https://www.rightmove.co.uk/properties/773404804971393#/?channel=COM_LET
https://www.rightmove.co.uk/properties/773390934291456#/?channel=COM_LET</x:v>
      </x:c>
      <x:c r="V3726" s="15" t="str">
        <x:v>London — Standalone premises — Park Royal</x:v>
      </x:c>
      <x:c r="W3726" s="15" t="str">
        <x:v>Individual unit ≤15,000 sq ft</x:v>
      </x:c>
      <x:c r="X3726" s="13" t="n">
        <x:f>IF(N3726="Yes",L3726,0)</x:f>
        <x:v>0</x:v>
      </x:c>
      <x:c r="Y3726" s="14" t="n">
        <x:v>1</x:v>
      </x:c>
      <x:c r="Z3726" s="13" t="str">
        <x:v>Industrial / workshop / storage</x:v>
      </x:c>
    </x:row>
    <x:row r="3727" ht="62" customHeight="1">
      <x:c r="A3727" s="13" t="str">
        <x:v>SE2747</x:v>
      </x:c>
      <x:c r="B3727" s="15" t="str">
        <x:v>London</x:v>
      </x:c>
      <x:c r="C3727" s="15" t="str">
        <x:v>Park Royal</x:v>
      </x:c>
      <x:c r="D3727" s="14"/>
      <x:c r="E3727" s="13" t="str">
        <x:v>Town</x:v>
      </x:c>
      <x:c r="F3727" s="15" t="str">
        <x:v>Standalone premises — Park Royal</x:v>
      </x:c>
      <x:c r="G3727" s="15" t="str">
        <x:v>Unit 9, Park Royal Works, Park Royal Road, London NW10</x:v>
      </x:c>
      <x:c r="H3727" s="13" t="str">
        <x:v>Current</x:v>
      </x:c>
      <x:c r="I3727" s="14" t="n">
        <x:v>500</x:v>
      </x:c>
      <x:c r="J3727" s="13" t="str">
        <x:f>IF(AND(ISNUMBER(I3727),I3727&gt;0),IF(I3727&lt;=1000,"1–1,000",IF(I3727&lt;=2500,"1,001–2,500",IF(I3727&lt;=5000,"2,501–5,000",IF(I3727&lt;=10000,"5,001–10,000","10,001–15,000")))),"1–1,000")</x:f>
        <x:v>1–1,000</x:v>
      </x:c>
      <x:c r="K3727" s="16"/>
      <x:c r="L3727" s="43" t="str">
        <x:f>IF(AND(ISNUMBER(I3727),I3727&gt;0,ISNUMBER(K3727),K3727&gt;0),K3727/I3727,"n.a.")</x:f>
        <x:v>n.a.</x:v>
      </x:c>
      <x:c r="M3727" s="43"/>
      <x:c r="N3727" s="13" t="str">
        <x:v>No</x:v>
      </x:c>
      <x:c r="O3727" s="15" t="str">
        <x:v>Not stated in reviewed card</x:v>
      </x:c>
      <x:c r="P3727" s="15" t="str">
        <x:v>Not stated in reviewed card</x:v>
      </x:c>
      <x:c r="Q3727" s="15" t="str">
        <x:v>Advertised industrial unit. Card provides limited specification.</x:v>
      </x:c>
      <x:c r="R372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7" s="15" t="str">
        <x:v>https://www.zoopla.co.uk/to-rent/commercial/details/71344197/</x:v>
      </x:c>
      <x:c r="T3727" s="15" t="str"/>
      <x:c r="U3727" s="15" t="str"/>
      <x:c r="V3727" s="15" t="str">
        <x:v>London — Standalone premises — Park Royal</x:v>
      </x:c>
      <x:c r="W3727" s="15" t="str">
        <x:v>Individual unit ≤15,000 sq ft</x:v>
      </x:c>
      <x:c r="X3727" s="13" t="n">
        <x:f>IF(N3727="Yes",L3727,0)</x:f>
        <x:v>0</x:v>
      </x:c>
      <x:c r="Y3727" s="14" t="n">
        <x:v>1</x:v>
      </x:c>
      <x:c r="Z3727" s="13" t="str">
        <x:v>Industrial / workshop / storage</x:v>
      </x:c>
    </x:row>
    <x:row r="3728" ht="75" customHeight="1">
      <x:c r="A3728" s="13" t="str">
        <x:v>SE2748</x:v>
      </x:c>
      <x:c r="B3728" s="15" t="str">
        <x:v>London</x:v>
      </x:c>
      <x:c r="C3728" s="15" t="str">
        <x:v>Peckham</x:v>
      </x:c>
      <x:c r="D3728" s="14"/>
      <x:c r="E3728" s="13" t="str">
        <x:v>Town</x:v>
      </x:c>
      <x:c r="F3728" s="15" t="str">
        <x:v>Standalone premises — Peckham</x:v>
      </x:c>
      <x:c r="G3728" s="15" t="str">
        <x:v>854 Brayards Road , Peckham , SE15 2AG</x:v>
      </x:c>
      <x:c r="H3728" s="13" t="str">
        <x:v>Current</x:v>
      </x:c>
      <x:c r="I3728" s="14" t="n">
        <x:v>1900</x:v>
      </x:c>
      <x:c r="J3728" s="13" t="str">
        <x:f>IF(AND(ISNUMBER(I3728),I3728&gt;0),IF(I3728&lt;=1000,"1–1,000",IF(I3728&lt;=2500,"1,001–2,500",IF(I3728&lt;=5000,"2,501–5,000",IF(I3728&lt;=10000,"5,001–10,000","10,001–15,000")))),"1,001–2,500")</x:f>
        <x:v>1,001–2,500</x:v>
      </x:c>
      <x:c r="K3728" s="16" t="n">
        <x:v>44040</x:v>
      </x:c>
      <x:c r="L3728" s="43" t="n">
        <x:f>IF(AND(ISNUMBER(I3728),I3728&gt;0,ISNUMBER(K3728),K3728&gt;0),K3728/I3728,"n.a.")</x:f>
        <x:v>23.178947368421053</x:v>
      </x:c>
      <x:c r="M3728" s="43"/>
      <x:c r="N3728" s="13" t="str">
        <x:v>Yes</x:v>
      </x:c>
      <x:c r="O3728" s="15" t="str">
        <x:v>Not stated in reviewed card</x:v>
      </x:c>
      <x:c r="P3728" s="15" t="str">
        <x:v>Not stated in reviewed card</x:v>
      </x:c>
      <x:c r="Q3728" s="15" t="str">
        <x:v>Advertised industrial unit with refurbished specification.</x:v>
      </x:c>
      <x:c r="R3728"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28" s="15" t="str">
        <x:v>https://www.zoopla.co.uk/to-rent/commercial/details/73646759/</x:v>
      </x:c>
      <x:c r="T3728" s="15" t="str">
        <x:v>https://www.zoopla.co.uk/to-rent/commercial/details/73646757/</x:v>
      </x:c>
      <x:c r="U3728" s="15" t="str">
        <x:v>https://www.rightmove.co.uk/properties/783558046882448#/?channel=COM_LET</x:v>
      </x:c>
      <x:c r="V3728" s="15" t="str">
        <x:v>London — Standalone premises — Peckham</x:v>
      </x:c>
      <x:c r="W3728" s="15" t="str">
        <x:v>Individual unit ≤15,000 sq ft</x:v>
      </x:c>
      <x:c r="X3728" s="13" t="n">
        <x:f>IF(N3728="Yes",L3728,0)</x:f>
        <x:v>23.178947368421053</x:v>
      </x:c>
      <x:c r="Y3728" s="14" t="n">
        <x:v>1</x:v>
      </x:c>
      <x:c r="Z3728" s="13" t="str">
        <x:v>Industrial / workshop / storage</x:v>
      </x:c>
    </x:row>
    <x:row r="3729" ht="62" customHeight="1">
      <x:c r="A3729" s="13" t="str">
        <x:v>SE2749</x:v>
      </x:c>
      <x:c r="B3729" s="15" t="str">
        <x:v>London</x:v>
      </x:c>
      <x:c r="C3729" s="15" t="str">
        <x:v>Richmond</x:v>
      </x:c>
      <x:c r="D3729" s="14"/>
      <x:c r="E3729" s="13" t="str">
        <x:v>Town</x:v>
      </x:c>
      <x:c r="F3729" s="15" t="str">
        <x:v>Standalone premises — Richmond</x:v>
      </x:c>
      <x:c r="G3729" s="15" t="str">
        <x:v>Parkshot, Richmond TW9</x:v>
      </x:c>
      <x:c r="H3729" s="13" t="str">
        <x:v>Current</x:v>
      </x:c>
      <x:c r="I3729" s="14" t="n">
        <x:v>736</x:v>
      </x:c>
      <x:c r="J3729" s="13" t="str">
        <x:f>IF(AND(ISNUMBER(I3729),I3729&gt;0),IF(I3729&lt;=1000,"1–1,000",IF(I3729&lt;=2500,"1,001–2,500",IF(I3729&lt;=5000,"2,501–5,000",IF(I3729&lt;=10000,"5,001–10,000","10,001–15,000")))),"1–1,000")</x:f>
        <x:v>1–1,000</x:v>
      </x:c>
      <x:c r="K3729" s="16"/>
      <x:c r="L3729" s="43" t="str">
        <x:f>IF(AND(ISNUMBER(I3729),I3729&gt;0,ISNUMBER(K3729),K3729&gt;0),K3729/I3729,"n.a.")</x:f>
        <x:v>n.a.</x:v>
      </x:c>
      <x:c r="M3729" s="43"/>
      <x:c r="N3729" s="13" t="str">
        <x:v>No</x:v>
      </x:c>
      <x:c r="O3729" s="15" t="str">
        <x:v>Not stated in reviewed card</x:v>
      </x:c>
      <x:c r="P3729" s="15" t="str">
        <x:v>Not stated in reviewed card</x:v>
      </x:c>
      <x:c r="Q3729" s="15" t="str">
        <x:v>Advertised industrial unit. Card provides limited specification.</x:v>
      </x:c>
      <x:c r="R372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29" s="15" t="str">
        <x:v>https://www.zoopla.co.uk/to-rent/commercial/details/60605358/</x:v>
      </x:c>
      <x:c r="T3729" s="15" t="str"/>
      <x:c r="U3729" s="15" t="str"/>
      <x:c r="V3729" s="15" t="str">
        <x:v>London — Standalone premises — Richmond</x:v>
      </x:c>
      <x:c r="W3729" s="15" t="str">
        <x:v>Individual unit ≤15,000 sq ft</x:v>
      </x:c>
      <x:c r="X3729" s="13" t="n">
        <x:f>IF(N3729="Yes",L3729,0)</x:f>
        <x:v>0</x:v>
      </x:c>
      <x:c r="Y3729" s="14" t="n">
        <x:v>1</x:v>
      </x:c>
      <x:c r="Z3729" s="13" t="str">
        <x:v>Industrial / workshop / storage</x:v>
      </x:c>
    </x:row>
    <x:row r="3730" ht="62" customHeight="1">
      <x:c r="A3730" s="13" t="str">
        <x:v>SE2750</x:v>
      </x:c>
      <x:c r="B3730" s="15" t="str">
        <x:v>London</x:v>
      </x:c>
      <x:c r="C3730" s="15" t="str">
        <x:v>Romford</x:v>
      </x:c>
      <x:c r="D3730" s="14"/>
      <x:c r="E3730" s="13" t="str">
        <x:v>Town</x:v>
      </x:c>
      <x:c r="F3730" s="15" t="str">
        <x:v>Standalone premises — Romford</x:v>
      </x:c>
      <x:c r="G3730" s="15" t="str">
        <x:v>Rear Of 95 Brentwood Road, Romford RM1</x:v>
      </x:c>
      <x:c r="H3730" s="13" t="str">
        <x:v>Current</x:v>
      </x:c>
      <x:c r="I3730" s="14" t="n">
        <x:v>692</x:v>
      </x:c>
      <x:c r="J3730" s="13" t="str">
        <x:f>IF(AND(ISNUMBER(I3730),I3730&gt;0),IF(I3730&lt;=1000,"1–1,000",IF(I3730&lt;=2500,"1,001–2,500",IF(I3730&lt;=5000,"2,501–5,000",IF(I3730&lt;=10000,"5,001–10,000","10,001–15,000")))),"1–1,000")</x:f>
        <x:v>1–1,000</x:v>
      </x:c>
      <x:c r="K3730" s="16" t="n">
        <x:v>5004</x:v>
      </x:c>
      <x:c r="L3730" s="43" t="n">
        <x:f>IF(AND(ISNUMBER(I3730),I3730&gt;0,ISNUMBER(K3730),K3730&gt;0),K3730/I3730,"n.a.")</x:f>
        <x:v>7.23121387283237</x:v>
      </x:c>
      <x:c r="M3730" s="43"/>
      <x:c r="N3730" s="13" t="str">
        <x:v>Yes</x:v>
      </x:c>
      <x:c r="O3730" s="15" t="str">
        <x:v>Not stated in reviewed card</x:v>
      </x:c>
      <x:c r="P3730" s="15" t="str">
        <x:v>Not stated in reviewed card</x:v>
      </x:c>
      <x:c r="Q3730" s="15" t="str">
        <x:v>Advertised industrial unit. Card provides limited specification.</x:v>
      </x:c>
      <x:c r="R373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0" s="15" t="str">
        <x:v>https://www.zoopla.co.uk/to-rent/commercial/details/73489804/</x:v>
      </x:c>
      <x:c r="T3730" s="15" t="str"/>
      <x:c r="U3730" s="15" t="str"/>
      <x:c r="V3730" s="15" t="str">
        <x:v>London — Standalone premises — Romford</x:v>
      </x:c>
      <x:c r="W3730" s="15" t="str">
        <x:v>Individual unit ≤15,000 sq ft</x:v>
      </x:c>
      <x:c r="X3730" s="13" t="n">
        <x:f>IF(N3730="Yes",L3730,0)</x:f>
        <x:v>7.23121387283237</x:v>
      </x:c>
      <x:c r="Y3730" s="14" t="n">
        <x:v>1</x:v>
      </x:c>
      <x:c r="Z3730" s="13" t="str">
        <x:v>Industrial / workshop / storage</x:v>
      </x:c>
    </x:row>
    <x:row r="3731" ht="62" customHeight="1">
      <x:c r="A3731" s="13" t="str">
        <x:v>SE2751</x:v>
      </x:c>
      <x:c r="B3731" s="15" t="str">
        <x:v>London</x:v>
      </x:c>
      <x:c r="C3731" s="15" t="str">
        <x:v>Ruislip</x:v>
      </x:c>
      <x:c r="D3731" s="14"/>
      <x:c r="E3731" s="13" t="str">
        <x:v>Town</x:v>
      </x:c>
      <x:c r="F3731" s="15" t="str">
        <x:v>Standalone premises — Ruislip</x:v>
      </x:c>
      <x:c r="G3731" s="15" t="str">
        <x:v>Station Yard, Ickenham Road, Ruislip HA4</x:v>
      </x:c>
      <x:c r="H3731" s="13" t="str">
        <x:v>Current</x:v>
      </x:c>
      <x:c r="I3731" s="14" t="n">
        <x:v>6000</x:v>
      </x:c>
      <x:c r="J3731" s="13" t="str">
        <x:f>IF(AND(ISNUMBER(I3731),I3731&gt;0),IF(I3731&lt;=1000,"1–1,000",IF(I3731&lt;=2500,"1,001–2,500",IF(I3731&lt;=5000,"2,501–5,000",IF(I3731&lt;=10000,"5,001–10,000","10,001–15,000")))),"5,001–10,000")</x:f>
        <x:v>5,001–10,000</x:v>
      </x:c>
      <x:c r="K3731" s="16" t="n">
        <x:v>72000</x:v>
      </x:c>
      <x:c r="L3731" s="43" t="n">
        <x:f>IF(AND(ISNUMBER(I3731),I3731&gt;0,ISNUMBER(K3731),K3731&gt;0),K3731/I3731,"n.a.")</x:f>
        <x:v>12</x:v>
      </x:c>
      <x:c r="M3731" s="43"/>
      <x:c r="N3731" s="13" t="str">
        <x:v>Yes</x:v>
      </x:c>
      <x:c r="O3731" s="15" t="str">
        <x:v>Not stated in reviewed card</x:v>
      </x:c>
      <x:c r="P3731" s="15" t="str">
        <x:v>Not stated in reviewed card</x:v>
      </x:c>
      <x:c r="Q3731" s="15" t="str">
        <x:v>Advertised industrial unit with yard/loading area.</x:v>
      </x:c>
      <x:c r="R373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1" s="15" t="str">
        <x:v>https://www.zoopla.co.uk/to-rent/commercial/details/70114740/</x:v>
      </x:c>
      <x:c r="T3731" s="15" t="str"/>
      <x:c r="U3731" s="15" t="str"/>
      <x:c r="V3731" s="15" t="str">
        <x:v>London — Standalone premises — Ruislip</x:v>
      </x:c>
      <x:c r="W3731" s="15" t="str">
        <x:v>Individual unit ≤15,000 sq ft</x:v>
      </x:c>
      <x:c r="X3731" s="13" t="n">
        <x:f>IF(N3731="Yes",L3731,0)</x:f>
        <x:v>12</x:v>
      </x:c>
      <x:c r="Y3731" s="14" t="n">
        <x:v>1</x:v>
      </x:c>
      <x:c r="Z3731" s="13" t="str">
        <x:v>Industrial / workshop / storage</x:v>
      </x:c>
    </x:row>
    <x:row r="3732" ht="75" customHeight="1">
      <x:c r="A3732" s="13" t="str">
        <x:v>SE2752</x:v>
      </x:c>
      <x:c r="B3732" s="15" t="str">
        <x:v>London</x:v>
      </x:c>
      <x:c r="C3732" s="15" t="str">
        <x:v>Shadwell</x:v>
      </x:c>
      <x:c r="D3732" s="14"/>
      <x:c r="E3732" s="13" t="str">
        <x:v>Town</x:v>
      </x:c>
      <x:c r="F3732" s="15" t="str">
        <x:v>Standalone premises — Shadwell</x:v>
      </x:c>
      <x:c r="G3732" s="15" t="str">
        <x:v>100 Cable Street, London, E1 2LY</x:v>
      </x:c>
      <x:c r="H3732" s="13" t="str">
        <x:v>Current</x:v>
      </x:c>
      <x:c r="I3732" s="14" t="n">
        <x:v>1430</x:v>
      </x:c>
      <x:c r="J3732" s="13" t="str">
        <x:f>IF(AND(ISNUMBER(I3732),I3732&gt;0),IF(I3732&lt;=1000,"1–1,000",IF(I3732&lt;=2500,"1,001–2,500",IF(I3732&lt;=5000,"2,501–5,000",IF(I3732&lt;=10000,"5,001–10,000","10,001–15,000")))),"1,001–2,500")</x:f>
        <x:v>1,001–2,500</x:v>
      </x:c>
      <x:c r="K3732" s="16" t="n">
        <x:v>33000</x:v>
      </x:c>
      <x:c r="L3732" s="43" t="n">
        <x:f>IF(AND(ISNUMBER(I3732),I3732&gt;0,ISNUMBER(K3732),K3732&gt;0),K3732/I3732,"n.a.")</x:f>
        <x:v>23.076923076923077</x:v>
      </x:c>
      <x:c r="M3732" s="43"/>
      <x:c r="N3732" s="13" t="str">
        <x:v>Yes</x:v>
      </x:c>
      <x:c r="O3732" s="15" t="str">
        <x:v>Not stated in reviewed card</x:v>
      </x:c>
      <x:c r="P3732" s="15" t="str">
        <x:v>Not stated in reviewed card</x:v>
      </x:c>
      <x:c r="Q3732" s="15" t="str">
        <x:v>Advertised industrial unit with refurbished specification.</x:v>
      </x:c>
      <x:c r="R3732"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2" s="15" t="str">
        <x:v>https://www.zoopla.co.uk/to-rent/commercial/details/72992147/</x:v>
      </x:c>
      <x:c r="T3732" s="15" t="str">
        <x:v>https://www.zoopla.co.uk/to-rent/commercial/details/72992148/</x:v>
      </x:c>
      <x:c r="U3732" s="15" t="str">
        <x:v>https://www.rightmove.co.uk/properties/748107376257697#/?channel=COM_LET</x:v>
      </x:c>
      <x:c r="V3732" s="15" t="str">
        <x:v>London — Standalone premises — Shadwell</x:v>
      </x:c>
      <x:c r="W3732" s="15" t="str">
        <x:v>Individual unit ≤15,000 sq ft</x:v>
      </x:c>
      <x:c r="X3732" s="13" t="n">
        <x:f>IF(N3732="Yes",L3732,0)</x:f>
        <x:v>23.076923076923077</x:v>
      </x:c>
      <x:c r="Y3732" s="14" t="n">
        <x:v>1</x:v>
      </x:c>
      <x:c r="Z3732" s="13" t="str">
        <x:v>Industrial / workshop / storage</x:v>
      </x:c>
    </x:row>
    <x:row r="3733" ht="75" customHeight="1">
      <x:c r="A3733" s="13" t="str">
        <x:v>SE2753</x:v>
      </x:c>
      <x:c r="B3733" s="15" t="str">
        <x:v>London</x:v>
      </x:c>
      <x:c r="C3733" s="15" t="str">
        <x:v>Shadwell</x:v>
      </x:c>
      <x:c r="D3733" s="14"/>
      <x:c r="E3733" s="13" t="str">
        <x:v>Town</x:v>
      </x:c>
      <x:c r="F3733" s="15" t="str">
        <x:v>Standalone premises — Shadwell</x:v>
      </x:c>
      <x:c r="G3733" s="15" t="str">
        <x:v>101 Cable Street, London, E1 2LY</x:v>
      </x:c>
      <x:c r="H3733" s="13" t="str">
        <x:v>Current</x:v>
      </x:c>
      <x:c r="I3733" s="14" t="n">
        <x:v>1420</x:v>
      </x:c>
      <x:c r="J3733" s="13" t="str">
        <x:f>IF(AND(ISNUMBER(I3733),I3733&gt;0),IF(I3733&lt;=1000,"1–1,000",IF(I3733&lt;=2500,"1,001–2,500",IF(I3733&lt;=5000,"2,501–5,000",IF(I3733&lt;=10000,"5,001–10,000","10,001–15,000")))),"1,001–2,500")</x:f>
        <x:v>1,001–2,500</x:v>
      </x:c>
      <x:c r="K3733" s="16" t="n">
        <x:v>32040</x:v>
      </x:c>
      <x:c r="L3733" s="43" t="n">
        <x:f>IF(AND(ISNUMBER(I3733),I3733&gt;0,ISNUMBER(K3733),K3733&gt;0),K3733/I3733,"n.a.")</x:f>
        <x:v>22.56338028169014</x:v>
      </x:c>
      <x:c r="M3733" s="43"/>
      <x:c r="N3733" s="13" t="str">
        <x:v>Yes</x:v>
      </x:c>
      <x:c r="O3733" s="15" t="str">
        <x:v>Not stated in reviewed card</x:v>
      </x:c>
      <x:c r="P3733" s="15" t="str">
        <x:v>Not stated in reviewed card</x:v>
      </x:c>
      <x:c r="Q3733" s="15" t="str">
        <x:v>Advertised industrial unit with refurbished specification.</x:v>
      </x:c>
      <x:c r="R3733"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3" s="15" t="str">
        <x:v>https://www.zoopla.co.uk/to-rent/commercial/details/73090251/</x:v>
      </x:c>
      <x:c r="T3733" s="15" t="str">
        <x:v>https://www.zoopla.co.uk/to-rent/commercial/details/73090252/</x:v>
      </x:c>
      <x:c r="U3733" s="15" t="str">
        <x:v>https://www.rightmove.co.uk/properties/749919657452304#/?channel=COM_LET</x:v>
      </x:c>
      <x:c r="V3733" s="15" t="str">
        <x:v>London — Standalone premises — Shadwell</x:v>
      </x:c>
      <x:c r="W3733" s="15" t="str">
        <x:v>Individual unit ≤15,000 sq ft</x:v>
      </x:c>
      <x:c r="X3733" s="13" t="n">
        <x:f>IF(N3733="Yes",L3733,0)</x:f>
        <x:v>22.56338028169014</x:v>
      </x:c>
      <x:c r="Y3733" s="14" t="n">
        <x:v>1</x:v>
      </x:c>
      <x:c r="Z3733" s="13" t="str">
        <x:v>Industrial / workshop / storage</x:v>
      </x:c>
    </x:row>
    <x:row r="3734" ht="75" customHeight="1">
      <x:c r="A3734" s="13" t="str">
        <x:v>SE2754</x:v>
      </x:c>
      <x:c r="B3734" s="15" t="str">
        <x:v>London</x:v>
      </x:c>
      <x:c r="C3734" s="15" t="str">
        <x:v>Shadwell</x:v>
      </x:c>
      <x:c r="D3734" s="14"/>
      <x:c r="E3734" s="13" t="str">
        <x:v>Town</x:v>
      </x:c>
      <x:c r="F3734" s="15" t="str">
        <x:v>Standalone premises — Shadwell</x:v>
      </x:c>
      <x:c r="G3734" s="15" t="str">
        <x:v>4 Pinchin Street, Shadwell, E1 1LX</x:v>
      </x:c>
      <x:c r="H3734" s="13" t="str">
        <x:v>Current</x:v>
      </x:c>
      <x:c r="I3734" s="14" t="n">
        <x:v>2730</x:v>
      </x:c>
      <x:c r="J3734" s="13" t="str">
        <x:f>IF(AND(ISNUMBER(I3734),I3734&gt;0),IF(I3734&lt;=1000,"1–1,000",IF(I3734&lt;=2500,"1,001–2,500",IF(I3734&lt;=5000,"2,501–5,000",IF(I3734&lt;=10000,"5,001–10,000","10,001–15,000")))),"2,501–5,000")</x:f>
        <x:v>2,501–5,000</x:v>
      </x:c>
      <x:c r="K3734" s="16" t="n">
        <x:v>49920</x:v>
      </x:c>
      <x:c r="L3734" s="43" t="n">
        <x:f>IF(AND(ISNUMBER(I3734),I3734&gt;0,ISNUMBER(K3734),K3734&gt;0),K3734/I3734,"n.a.")</x:f>
        <x:v>18.285714285714285</x:v>
      </x:c>
      <x:c r="M3734" s="43"/>
      <x:c r="N3734" s="13" t="str">
        <x:v>Yes</x:v>
      </x:c>
      <x:c r="O3734" s="15" t="str">
        <x:v>Not stated in reviewed card</x:v>
      </x:c>
      <x:c r="P3734" s="15" t="str">
        <x:v>Not stated in reviewed card</x:v>
      </x:c>
      <x:c r="Q3734" s="15" t="str">
        <x:v>Advertised industrial unit with refurbished specification.</x:v>
      </x:c>
      <x:c r="R3734"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4" s="15" t="str">
        <x:v>https://www.zoopla.co.uk/to-rent/commercial/details/72992113/</x:v>
      </x:c>
      <x:c r="T3734" s="15" t="str">
        <x:v>https://www.zoopla.co.uk/to-rent/commercial/details/72992110/</x:v>
      </x:c>
      <x:c r="U3734" s="15" t="str">
        <x:v>https://www.rightmove.co.uk/properties/748105983635888#/?channel=COM_LET</x:v>
      </x:c>
      <x:c r="V3734" s="15" t="str">
        <x:v>London — Standalone premises — Shadwell</x:v>
      </x:c>
      <x:c r="W3734" s="15" t="str">
        <x:v>Individual unit ≤15,000 sq ft</x:v>
      </x:c>
      <x:c r="X3734" s="13" t="n">
        <x:f>IF(N3734="Yes",L3734,0)</x:f>
        <x:v>18.285714285714285</x:v>
      </x:c>
      <x:c r="Y3734" s="14" t="n">
        <x:v>1</x:v>
      </x:c>
      <x:c r="Z3734" s="13" t="str">
        <x:v>Industrial / workshop / storage</x:v>
      </x:c>
    </x:row>
    <x:row r="3735" ht="75" customHeight="1">
      <x:c r="A3735" s="13" t="str">
        <x:v>SE2755</x:v>
      </x:c>
      <x:c r="B3735" s="15" t="str">
        <x:v>London</x:v>
      </x:c>
      <x:c r="C3735" s="15" t="str">
        <x:v>Shadwell</x:v>
      </x:c>
      <x:c r="D3735" s="14"/>
      <x:c r="E3735" s="13" t="str">
        <x:v>Town</x:v>
      </x:c>
      <x:c r="F3735" s="15" t="str">
        <x:v>Standalone premises — Shadwell</x:v>
      </x:c>
      <x:c r="G3735" s="15" t="str">
        <x:v>85 Cable Street, London, E1 1LX</x:v>
      </x:c>
      <x:c r="H3735" s="13" t="str">
        <x:v>Current</x:v>
      </x:c>
      <x:c r="I3735" s="14" t="n">
        <x:v>1460</x:v>
      </x:c>
      <x:c r="J3735" s="13" t="str">
        <x:f>IF(AND(ISNUMBER(I3735),I3735&gt;0),IF(I3735&lt;=1000,"1–1,000",IF(I3735&lt;=2500,"1,001–2,500",IF(I3735&lt;=5000,"2,501–5,000",IF(I3735&lt;=10000,"5,001–10,000","10,001–15,000")))),"1,001–2,500")</x:f>
        <x:v>1,001–2,500</x:v>
      </x:c>
      <x:c r="K3735" s="16" t="n">
        <x:v>27960</x:v>
      </x:c>
      <x:c r="L3735" s="43" t="n">
        <x:f>IF(AND(ISNUMBER(I3735),I3735&gt;0,ISNUMBER(K3735),K3735&gt;0),K3735/I3735,"n.a.")</x:f>
        <x:v>19.15068493150685</x:v>
      </x:c>
      <x:c r="M3735" s="43"/>
      <x:c r="N3735" s="13" t="str">
        <x:v>Yes</x:v>
      </x:c>
      <x:c r="O3735" s="15" t="str">
        <x:v>Not stated in reviewed card</x:v>
      </x:c>
      <x:c r="P3735" s="15" t="str">
        <x:v>Not stated in reviewed card</x:v>
      </x:c>
      <x:c r="Q3735" s="15" t="str">
        <x:v>Advertised industrial unit with refurbished specification.</x:v>
      </x:c>
      <x:c r="R3735"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5" s="15" t="str">
        <x:v>https://www.zoopla.co.uk/to-rent/commercial/details/72992192/</x:v>
      </x:c>
      <x:c r="T3735" s="15" t="str">
        <x:v>https://www.zoopla.co.uk/to-rent/commercial/details/72992194/</x:v>
      </x:c>
      <x:c r="U3735" s="15" t="str">
        <x:v>https://www.rightmove.co.uk/properties/748108364015168#/?channel=COM_LET</x:v>
      </x:c>
      <x:c r="V3735" s="15" t="str">
        <x:v>London — Standalone premises — Shadwell</x:v>
      </x:c>
      <x:c r="W3735" s="15" t="str">
        <x:v>Individual unit ≤15,000 sq ft</x:v>
      </x:c>
      <x:c r="X3735" s="13" t="n">
        <x:f>IF(N3735="Yes",L3735,0)</x:f>
        <x:v>19.15068493150685</x:v>
      </x:c>
      <x:c r="Y3735" s="14" t="n">
        <x:v>1</x:v>
      </x:c>
      <x:c r="Z3735" s="13" t="str">
        <x:v>Industrial / workshop / storage</x:v>
      </x:c>
    </x:row>
    <x:row r="3736" ht="75" customHeight="1">
      <x:c r="A3736" s="13" t="str">
        <x:v>SE2756</x:v>
      </x:c>
      <x:c r="B3736" s="15" t="str">
        <x:v>London</x:v>
      </x:c>
      <x:c r="C3736" s="15" t="str">
        <x:v>Shadwell</x:v>
      </x:c>
      <x:c r="D3736" s="14"/>
      <x:c r="E3736" s="13" t="str">
        <x:v>Town</x:v>
      </x:c>
      <x:c r="F3736" s="15" t="str">
        <x:v>Standalone premises — Shadwell</x:v>
      </x:c>
      <x:c r="G3736" s="15" t="str">
        <x:v>86 Cable Street, Shadwell, London, E1 8AF</x:v>
      </x:c>
      <x:c r="H3736" s="13" t="str">
        <x:v>Current</x:v>
      </x:c>
      <x:c r="I3736" s="14" t="n">
        <x:v>980</x:v>
      </x:c>
      <x:c r="J3736" s="13" t="str">
        <x:f>IF(AND(ISNUMBER(I3736),I3736&gt;0),IF(I3736&lt;=1000,"1–1,000",IF(I3736&lt;=2500,"1,001–2,500",IF(I3736&lt;=5000,"2,501–5,000",IF(I3736&lt;=10000,"5,001–10,000","10,001–15,000")))),"1–1,000")</x:f>
        <x:v>1–1,000</x:v>
      </x:c>
      <x:c r="K3736" s="16" t="n">
        <x:v>22560</x:v>
      </x:c>
      <x:c r="L3736" s="43" t="n">
        <x:f>IF(AND(ISNUMBER(I3736),I3736&gt;0,ISNUMBER(K3736),K3736&gt;0),K3736/I3736,"n.a.")</x:f>
        <x:v>23.020408163265305</x:v>
      </x:c>
      <x:c r="M3736" s="43"/>
      <x:c r="N3736" s="13" t="str">
        <x:v>Yes</x:v>
      </x:c>
      <x:c r="O3736" s="15" t="str">
        <x:v>Not stated in reviewed card</x:v>
      </x:c>
      <x:c r="P3736" s="15" t="str">
        <x:v>Not stated in reviewed card</x:v>
      </x:c>
      <x:c r="Q3736" s="15" t="str">
        <x:v>Advertised industrial unit. Card provides limited specification.</x:v>
      </x:c>
      <x:c r="R373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6" s="15" t="str">
        <x:v>https://www.zoopla.co.uk/to-rent/commercial/details/71899968/</x:v>
      </x:c>
      <x:c r="T3736" s="15" t="str">
        <x:v>https://www.zoopla.co.uk/to-rent/commercial/details/71899971/</x:v>
      </x:c>
      <x:c r="U3736" s="15" t="str">
        <x:v>https://www.rightmove.co.uk/properties/743367806386528#/?channel=COM_LET</x:v>
      </x:c>
      <x:c r="V3736" s="15" t="str">
        <x:v>London — Standalone premises — Shadwell</x:v>
      </x:c>
      <x:c r="W3736" s="15" t="str">
        <x:v>Individual unit ≤15,000 sq ft</x:v>
      </x:c>
      <x:c r="X3736" s="13" t="n">
        <x:f>IF(N3736="Yes",L3736,0)</x:f>
        <x:v>23.020408163265305</x:v>
      </x:c>
      <x:c r="Y3736" s="14" t="n">
        <x:v>1</x:v>
      </x:c>
      <x:c r="Z3736" s="13" t="str">
        <x:v>Industrial / workshop / storage</x:v>
      </x:c>
    </x:row>
    <x:row r="3737" ht="75" customHeight="1">
      <x:c r="A3737" s="13" t="str">
        <x:v>SE2757</x:v>
      </x:c>
      <x:c r="B3737" s="15" t="str">
        <x:v>London</x:v>
      </x:c>
      <x:c r="C3737" s="15" t="str">
        <x:v>South Croydon</x:v>
      </x:c>
      <x:c r="D3737" s="14"/>
      <x:c r="E3737" s="13" t="str">
        <x:v>Town</x:v>
      </x:c>
      <x:c r="F3737" s="15" t="str">
        <x:v>Standalone premises — South Croydon</x:v>
      </x:c>
      <x:c r="G3737" s="15" t="str">
        <x:v>Selsdon Goods Yard, Selsdon Road, South Croydon CR2</x:v>
      </x:c>
      <x:c r="H3737" s="13" t="str">
        <x:v>Current</x:v>
      </x:c>
      <x:c r="I3737" s="14" t="n">
        <x:v>3447</x:v>
      </x:c>
      <x:c r="J3737" s="13" t="str">
        <x:f>IF(AND(ISNUMBER(I3737),I3737&gt;0),IF(I3737&lt;=1000,"1–1,000",IF(I3737&lt;=2500,"1,001–2,500",IF(I3737&lt;=5000,"2,501–5,000",IF(I3737&lt;=10000,"5,001–10,000","10,001–15,000")))),"2,501–5,000")</x:f>
        <x:v>2,501–5,000</x:v>
      </x:c>
      <x:c r="K3737" s="16"/>
      <x:c r="L3737" s="43" t="str">
        <x:f>IF(AND(ISNUMBER(I3737),I3737&gt;0,ISNUMBER(K3737),K3737&gt;0),K3737/I3737,"n.a.")</x:f>
        <x:v>n.a.</x:v>
      </x:c>
      <x:c r="M3737" s="43"/>
      <x:c r="N3737" s="13" t="str">
        <x:v>No</x:v>
      </x:c>
      <x:c r="O3737" s="15" t="str">
        <x:v>Not stated in reviewed card</x:v>
      </x:c>
      <x:c r="P3737" s="15" t="str">
        <x:v>Not stated in reviewed card</x:v>
      </x:c>
      <x:c r="Q3737" s="15" t="str">
        <x:v>Advertised industrial unit. Card provides limited specification.</x:v>
      </x:c>
      <x:c r="R3737" s="15" t="str">
        <x:v>Advertised to let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London locality: regional population appears once in Town summary; no neighbourhood population substituted.</x:v>
      </x:c>
      <x:c r="S3737" s="15" t="str">
        <x:v>https://www.zoopla.co.uk/to-rent/commercial/details/72883064/</x:v>
      </x:c>
      <x:c r="T3737" s="15" t="str"/>
      <x:c r="U3737" s="15" t="str"/>
      <x:c r="V3737" s="15" t="str">
        <x:v>London — Standalone premises — South Croydon</x:v>
      </x:c>
      <x:c r="W3737" s="15" t="str">
        <x:v>Individual unit ≤15,000 sq ft</x:v>
      </x:c>
      <x:c r="X3737" s="13" t="n">
        <x:f>IF(N3737="Yes",L3737,0)</x:f>
        <x:v>0</x:v>
      </x:c>
      <x:c r="Y3737" s="14" t="n">
        <x:v>1</x:v>
      </x:c>
      <x:c r="Z3737" s="13" t="str">
        <x:v>Industrial / workshop / storage</x:v>
      </x:c>
    </x:row>
    <x:row r="3738" ht="62" customHeight="1">
      <x:c r="A3738" s="13" t="str">
        <x:v>SE2758</x:v>
      </x:c>
      <x:c r="B3738" s="15" t="str">
        <x:v>London</x:v>
      </x:c>
      <x:c r="C3738" s="15" t="str">
        <x:v>Southall</x:v>
      </x:c>
      <x:c r="D3738" s="14"/>
      <x:c r="E3738" s="13" t="str">
        <x:v>Town</x:v>
      </x:c>
      <x:c r="F3738" s="15" t="str">
        <x:v>Standalone premises — Southall</x:v>
      </x:c>
      <x:c r="G3738" s="15" t="str">
        <x:v>Balfour Road, Southall UB2</x:v>
      </x:c>
      <x:c r="H3738" s="13" t="str">
        <x:v>Current</x:v>
      </x:c>
      <x:c r="I3738" s="14" t="n">
        <x:v>8200</x:v>
      </x:c>
      <x:c r="J3738" s="13" t="str">
        <x:f>IF(AND(ISNUMBER(I3738),I3738&gt;0),IF(I3738&lt;=1000,"1–1,000",IF(I3738&lt;=2500,"1,001–2,500",IF(I3738&lt;=5000,"2,501–5,000",IF(I3738&lt;=10000,"5,001–10,000","10,001–15,000")))),"5,001–10,000")</x:f>
        <x:v>5,001–10,000</x:v>
      </x:c>
      <x:c r="K3738" s="16" t="n">
        <x:v>180396</x:v>
      </x:c>
      <x:c r="L3738" s="43" t="n">
        <x:f>IF(AND(ISNUMBER(I3738),I3738&gt;0,ISNUMBER(K3738),K3738&gt;0),K3738/I3738,"n.a.")</x:f>
        <x:v>21.99951219512195</x:v>
      </x:c>
      <x:c r="M3738" s="43"/>
      <x:c r="N3738" s="13" t="str">
        <x:v>Yes</x:v>
      </x:c>
      <x:c r="O3738" s="15" t="str">
        <x:v>Not stated in reviewed card</x:v>
      </x:c>
      <x:c r="P3738" s="15" t="str">
        <x:v>Not stated in reviewed card</x:v>
      </x:c>
      <x:c r="Q3738" s="15" t="str">
        <x:v>Advertised commercial storage/workshop premises with warehouse space.</x:v>
      </x:c>
      <x:c r="R373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8" s="15" t="str">
        <x:v>https://www.zoopla.co.uk/to-rent/commercial/details/68794064/</x:v>
      </x:c>
      <x:c r="T3738" s="15" t="str"/>
      <x:c r="U3738" s="15" t="str"/>
      <x:c r="V3738" s="15" t="str">
        <x:v>London — Standalone premises — Southall</x:v>
      </x:c>
      <x:c r="W3738" s="15" t="str">
        <x:v>Individual unit ≤15,000 sq ft</x:v>
      </x:c>
      <x:c r="X3738" s="13" t="n">
        <x:f>IF(N3738="Yes",L3738,0)</x:f>
        <x:v>21.99951219512195</x:v>
      </x:c>
      <x:c r="Y3738" s="14" t="n">
        <x:v>1</x:v>
      </x:c>
      <x:c r="Z3738" s="13" t="str">
        <x:v>Industrial / workshop / storage</x:v>
      </x:c>
    </x:row>
    <x:row r="3739" ht="75" customHeight="1">
      <x:c r="A3739" s="13" t="str">
        <x:v>SE2759</x:v>
      </x:c>
      <x:c r="B3739" s="15" t="str">
        <x:v>London</x:v>
      </x:c>
      <x:c r="C3739" s="15" t="str">
        <x:v>Southwark</x:v>
      </x:c>
      <x:c r="D3739" s="14"/>
      <x:c r="E3739" s="13" t="str">
        <x:v>Town</x:v>
      </x:c>
      <x:c r="F3739" s="15" t="str">
        <x:v>Standalone premises — Southwark</x:v>
      </x:c>
      <x:c r="G3739" s="15" t="str">
        <x:v>12 Record Street, Southwark, London, SE15</x:v>
      </x:c>
      <x:c r="H3739" s="13" t="str">
        <x:v>Current</x:v>
      </x:c>
      <x:c r="I3739" s="14" t="n">
        <x:v>1625</x:v>
      </x:c>
      <x:c r="J3739" s="13" t="str">
        <x:f>IF(AND(ISNUMBER(I3739),I3739&gt;0),IF(I3739&lt;=1000,"1–1,000",IF(I3739&lt;=2500,"1,001–2,500",IF(I3739&lt;=5000,"2,501–5,000",IF(I3739&lt;=10000,"5,001–10,000","10,001–15,000")))),"1,001–2,500")</x:f>
        <x:v>1,001–2,500</x:v>
      </x:c>
      <x:c r="K3739" s="16" t="n">
        <x:v>24372</x:v>
      </x:c>
      <x:c r="L3739" s="43" t="n">
        <x:f>IF(AND(ISNUMBER(I3739),I3739&gt;0,ISNUMBER(K3739),K3739&gt;0),K3739/I3739,"n.a.")</x:f>
        <x:v>14.998153846153846</x:v>
      </x:c>
      <x:c r="M3739" s="43"/>
      <x:c r="N3739" s="13" t="str">
        <x:v>Yes</x:v>
      </x:c>
      <x:c r="O3739" s="15" t="str">
        <x:v>Not stated in reviewed card</x:v>
      </x:c>
      <x:c r="P3739" s="15" t="str">
        <x:v>Not stated in reviewed card</x:v>
      </x:c>
      <x:c r="Q3739" s="15" t="str">
        <x:v>Advertised industrial unit. Card provides limited specification.</x:v>
      </x:c>
      <x:c r="R373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39" s="15" t="str">
        <x:v>https://www.zoopla.co.uk/to-rent/commercial/details/72535647/</x:v>
      </x:c>
      <x:c r="T3739" s="15" t="str">
        <x:v>https://www.rightmove.co.uk/properties/172670453#/?channel=COM_LET</x:v>
      </x:c>
      <x:c r="U3739" s="15" t="str"/>
      <x:c r="V3739" s="15" t="str">
        <x:v>London — Standalone premises — Southwark</x:v>
      </x:c>
      <x:c r="W3739" s="15" t="str">
        <x:v>Individual unit ≤15,000 sq ft</x:v>
      </x:c>
      <x:c r="X3739" s="13" t="n">
        <x:f>IF(N3739="Yes",L3739,0)</x:f>
        <x:v>14.998153846153846</x:v>
      </x:c>
      <x:c r="Y3739" s="14" t="n">
        <x:v>1</x:v>
      </x:c>
      <x:c r="Z3739" s="13" t="str">
        <x:v>Industrial / workshop / storage</x:v>
      </x:c>
    </x:row>
    <x:row r="3740" ht="75" customHeight="1">
      <x:c r="A3740" s="13" t="str">
        <x:v>SE2760</x:v>
      </x:c>
      <x:c r="B3740" s="15" t="str">
        <x:v>London</x:v>
      </x:c>
      <x:c r="C3740" s="15" t="str">
        <x:v>Southwark</x:v>
      </x:c>
      <x:c r="D3740" s="14"/>
      <x:c r="E3740" s="13" t="str">
        <x:v>Town</x:v>
      </x:c>
      <x:c r="F3740" s="15" t="str">
        <x:v>Standalone premises — Southwark</x:v>
      </x:c>
      <x:c r="G3740" s="15" t="str">
        <x:v>14 Record Street, Southwark, London, SE15</x:v>
      </x:c>
      <x:c r="H3740" s="13" t="str">
        <x:v>Current</x:v>
      </x:c>
      <x:c r="I3740" s="14" t="n">
        <x:v>2506</x:v>
      </x:c>
      <x:c r="J3740" s="13" t="str">
        <x:f>IF(AND(ISNUMBER(I3740),I3740&gt;0),IF(I3740&lt;=1000,"1–1,000",IF(I3740&lt;=2500,"1,001–2,500",IF(I3740&lt;=5000,"2,501–5,000",IF(I3740&lt;=10000,"5,001–10,000","10,001–15,000")))),"2,501–5,000")</x:f>
        <x:v>2,501–5,000</x:v>
      </x:c>
      <x:c r="K3740" s="16" t="n">
        <x:v>37596</x:v>
      </x:c>
      <x:c r="L3740" s="43" t="n">
        <x:f>IF(AND(ISNUMBER(I3740),I3740&gt;0,ISNUMBER(K3740),K3740&gt;0),K3740/I3740,"n.a.")</x:f>
        <x:v>15.002394253790902</x:v>
      </x:c>
      <x:c r="M3740" s="43"/>
      <x:c r="N3740" s="13" t="str">
        <x:v>Yes</x:v>
      </x:c>
      <x:c r="O3740" s="15" t="str">
        <x:v>Not stated in reviewed card</x:v>
      </x:c>
      <x:c r="P3740" s="15" t="str">
        <x:v>Not stated in reviewed card</x:v>
      </x:c>
      <x:c r="Q3740" s="15" t="str">
        <x:v>Advertised industrial unit. Card provides limited specification.</x:v>
      </x:c>
      <x:c r="R374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0" s="15" t="str">
        <x:v>https://www.zoopla.co.uk/to-rent/commercial/details/72535641/</x:v>
      </x:c>
      <x:c r="T3740" s="15" t="str">
        <x:v>https://www.rightmove.co.uk/properties/172670432#/?channel=COM_LET</x:v>
      </x:c>
      <x:c r="U3740" s="15" t="str"/>
      <x:c r="V3740" s="15" t="str">
        <x:v>London — Standalone premises — Southwark</x:v>
      </x:c>
      <x:c r="W3740" s="15" t="str">
        <x:v>Individual unit ≤15,000 sq ft</x:v>
      </x:c>
      <x:c r="X3740" s="13" t="n">
        <x:f>IF(N3740="Yes",L3740,0)</x:f>
        <x:v>15.002394253790902</x:v>
      </x:c>
      <x:c r="Y3740" s="14" t="n">
        <x:v>1</x:v>
      </x:c>
      <x:c r="Z3740" s="13" t="str">
        <x:v>Industrial / workshop / storage</x:v>
      </x:c>
    </x:row>
    <x:row r="3741" ht="62" customHeight="1">
      <x:c r="A3741" s="13" t="str">
        <x:v>SE2761</x:v>
      </x:c>
      <x:c r="B3741" s="15" t="str">
        <x:v>London</x:v>
      </x:c>
      <x:c r="C3741" s="15" t="str">
        <x:v>Southwark</x:v>
      </x:c>
      <x:c r="D3741" s="14"/>
      <x:c r="E3741" s="13" t="str">
        <x:v>Town</x:v>
      </x:c>
      <x:c r="F3741" s="15" t="str">
        <x:v>Standalone premises — Southwark</x:v>
      </x:c>
      <x:c r="G3741" s="15" t="str">
        <x:v>95 Haymerle Road, Southwark, SE15 6SQ</x:v>
      </x:c>
      <x:c r="H3741" s="13" t="str">
        <x:v>Current</x:v>
      </x:c>
      <x:c r="I3741" s="14" t="n">
        <x:v>3379</x:v>
      </x:c>
      <x:c r="J3741" s="13" t="str">
        <x:f>IF(AND(ISNUMBER(I3741),I3741&gt;0),IF(I3741&lt;=1000,"1–1,000",IF(I3741&lt;=2500,"1,001–2,500",IF(I3741&lt;=5000,"2,501–5,000",IF(I3741&lt;=10000,"5,001–10,000","10,001–15,000")))),"2,501–5,000")</x:f>
        <x:v>2,501–5,000</x:v>
      </x:c>
      <x:c r="K3741" s="16" t="n">
        <x:v>54000</x:v>
      </x:c>
      <x:c r="L3741" s="43" t="n">
        <x:f>IF(AND(ISNUMBER(I3741),I3741&gt;0,ISNUMBER(K3741),K3741&gt;0),K3741/I3741,"n.a.")</x:f>
        <x:v>15.98105948505475</x:v>
      </x:c>
      <x:c r="M3741" s="43"/>
      <x:c r="N3741" s="13" t="str">
        <x:v>Yes</x:v>
      </x:c>
      <x:c r="O3741" s="15" t="str">
        <x:v>Not stated in reviewed card</x:v>
      </x:c>
      <x:c r="P3741" s="15" t="str">
        <x:v>Not stated in reviewed card</x:v>
      </x:c>
      <x:c r="Q3741" s="15" t="str">
        <x:v>Advertised industrial unit with warehouse space, yard/loading area, secure/gated access.</x:v>
      </x:c>
      <x:c r="R374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1" s="15" t="str">
        <x:v>https://www.rightmove.co.uk/properties/777047887175025#/?channel=COM_LET</x:v>
      </x:c>
      <x:c r="T3741" s="15" t="str"/>
      <x:c r="U3741" s="15" t="str"/>
      <x:c r="V3741" s="15" t="str">
        <x:v>London — Standalone premises — Southwark</x:v>
      </x:c>
      <x:c r="W3741" s="15" t="str">
        <x:v>Individual unit ≤15,000 sq ft</x:v>
      </x:c>
      <x:c r="X3741" s="13" t="n">
        <x:f>IF(N3741="Yes",L3741,0)</x:f>
        <x:v>15.98105948505475</x:v>
      </x:c>
      <x:c r="Y3741" s="14" t="n">
        <x:v>1</x:v>
      </x:c>
      <x:c r="Z3741" s="13" t="str">
        <x:v>Industrial / workshop / storage</x:v>
      </x:c>
    </x:row>
    <x:row r="3742" ht="62" customHeight="1">
      <x:c r="A3742" s="13" t="str">
        <x:v>SE2762</x:v>
      </x:c>
      <x:c r="B3742" s="15" t="str">
        <x:v>London</x:v>
      </x:c>
      <x:c r="C3742" s="15" t="str">
        <x:v>Southwark</x:v>
      </x:c>
      <x:c r="D3742" s="14"/>
      <x:c r="E3742" s="13" t="str">
        <x:v>Town</x:v>
      </x:c>
      <x:c r="F3742" s="15" t="str">
        <x:v>Standalone premises — Southwark</x:v>
      </x:c>
      <x:c r="G3742" s="15" t="str">
        <x:v>95 Haymerle Road, Southwark, SE15 6SQ</x:v>
      </x:c>
      <x:c r="H3742" s="13" t="str">
        <x:v>Current</x:v>
      </x:c>
      <x:c r="I3742" s="14" t="n">
        <x:v>3186</x:v>
      </x:c>
      <x:c r="J3742" s="13" t="str">
        <x:f>IF(AND(ISNUMBER(I3742),I3742&gt;0),IF(I3742&lt;=1000,"1–1,000",IF(I3742&lt;=2500,"1,001–2,500",IF(I3742&lt;=5000,"2,501–5,000",IF(I3742&lt;=10000,"5,001–10,000","10,001–15,000")))),"2,501–5,000")</x:f>
        <x:v>2,501–5,000</x:v>
      </x:c>
      <x:c r="K3742" s="16" t="n">
        <x:v>66000</x:v>
      </x:c>
      <x:c r="L3742" s="43" t="n">
        <x:f>IF(AND(ISNUMBER(I3742),I3742&gt;0,ISNUMBER(K3742),K3742&gt;0),K3742/I3742,"n.a.")</x:f>
        <x:v>20.715630885122412</x:v>
      </x:c>
      <x:c r="M3742" s="43"/>
      <x:c r="N3742" s="13" t="str">
        <x:v>Yes</x:v>
      </x:c>
      <x:c r="O3742" s="15" t="str">
        <x:v>Not stated in reviewed card</x:v>
      </x:c>
      <x:c r="P3742" s="15" t="str">
        <x:v>roller shutter</x:v>
      </x:c>
      <x:c r="Q3742" s="15" t="str">
        <x:v>Advertised industrial unit with warehouse space, yard/loading area, three-phase power, secure/gated access.</x:v>
      </x:c>
      <x:c r="R37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2" s="15" t="str">
        <x:v>https://www.rightmove.co.uk/properties/777047658654464#/?channel=COM_LET</x:v>
      </x:c>
      <x:c r="T3742" s="15" t="str"/>
      <x:c r="U3742" s="15" t="str"/>
      <x:c r="V3742" s="15" t="str">
        <x:v>London — Standalone premises — Southwark</x:v>
      </x:c>
      <x:c r="W3742" s="15" t="str">
        <x:v>Individual unit ≤15,000 sq ft</x:v>
      </x:c>
      <x:c r="X3742" s="13" t="n">
        <x:f>IF(N3742="Yes",L3742,0)</x:f>
        <x:v>20.715630885122412</x:v>
      </x:c>
      <x:c r="Y3742" s="14" t="n">
        <x:v>1</x:v>
      </x:c>
      <x:c r="Z3742" s="13" t="str">
        <x:v>Industrial / workshop / storage</x:v>
      </x:c>
    </x:row>
    <x:row r="3743" ht="62" customHeight="1">
      <x:c r="A3743" s="13" t="str">
        <x:v>SE2763</x:v>
      </x:c>
      <x:c r="B3743" s="15" t="str">
        <x:v>London</x:v>
      </x:c>
      <x:c r="C3743" s="15" t="str">
        <x:v>Surbiton</x:v>
      </x:c>
      <x:c r="D3743" s="14"/>
      <x:c r="E3743" s="13" t="str">
        <x:v>Town</x:v>
      </x:c>
      <x:c r="F3743" s="15" t="str">
        <x:v>Standalone premises — Surbiton</x:v>
      </x:c>
      <x:c r="G3743" s="15" t="str">
        <x:v>Unit 8A, Kingston House, Portsmouth Road, Surbiton KT6</x:v>
      </x:c>
      <x:c r="H3743" s="13" t="str">
        <x:v>Current</x:v>
      </x:c>
      <x:c r="I3743" s="14" t="n">
        <x:v>13855</x:v>
      </x:c>
      <x:c r="J3743" s="13" t="str">
        <x:f>IF(AND(ISNUMBER(I3743),I3743&gt;0),IF(I3743&lt;=1000,"1–1,000",IF(I3743&lt;=2500,"1,001–2,500",IF(I3743&lt;=5000,"2,501–5,000",IF(I3743&lt;=10000,"5,001–10,000","10,001–15,000")))),"10,001–15,000")</x:f>
        <x:v>10,001–15,000</x:v>
      </x:c>
      <x:c r="K3743" s="16"/>
      <x:c r="L3743" s="43" t="str">
        <x:f>IF(AND(ISNUMBER(I3743),I3743&gt;0,ISNUMBER(K3743),K3743&gt;0),K3743/I3743,"n.a.")</x:f>
        <x:v>n.a.</x:v>
      </x:c>
      <x:c r="M3743" s="43"/>
      <x:c r="N3743" s="13" t="str">
        <x:v>No</x:v>
      </x:c>
      <x:c r="O3743" s="15" t="str">
        <x:v>Not stated in reviewed card</x:v>
      </x:c>
      <x:c r="P3743" s="15" t="str">
        <x:v>Not stated in reviewed card</x:v>
      </x:c>
      <x:c r="Q3743" s="15" t="str">
        <x:v>Advertised industrial unit with workshop space.</x:v>
      </x:c>
      <x:c r="R374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43" s="15" t="str">
        <x:v>https://www.zoopla.co.uk/to-rent/commercial/details/71830770/</x:v>
      </x:c>
      <x:c r="T3743" s="15" t="str"/>
      <x:c r="U3743" s="15" t="str"/>
      <x:c r="V3743" s="15" t="str">
        <x:v>London — Standalone premises — Surbiton</x:v>
      </x:c>
      <x:c r="W3743" s="15" t="str">
        <x:v>Individual unit ≤15,000 sq ft</x:v>
      </x:c>
      <x:c r="X3743" s="13" t="n">
        <x:f>IF(N3743="Yes",L3743,0)</x:f>
        <x:v>0</x:v>
      </x:c>
      <x:c r="Y3743" s="14" t="n">
        <x:v>1</x:v>
      </x:c>
      <x:c r="Z3743" s="13" t="str">
        <x:v>Industrial / workshop / storage</x:v>
      </x:c>
    </x:row>
    <x:row r="3744" ht="62" customHeight="1">
      <x:c r="A3744" s="13" t="str">
        <x:v>SE2764</x:v>
      </x:c>
      <x:c r="B3744" s="15" t="str">
        <x:v>London</x:v>
      </x:c>
      <x:c r="C3744" s="15" t="str">
        <x:v>Sutton</x:v>
      </x:c>
      <x:c r="D3744" s="14"/>
      <x:c r="E3744" s="13" t="str">
        <x:v>Town</x:v>
      </x:c>
      <x:c r="F3744" s="15" t="str">
        <x:v>Standalone premises — Sutton</x:v>
      </x:c>
      <x:c r="G3744" s="15" t="str">
        <x:v>Nightingale Road, Carshalton, Sutton</x:v>
      </x:c>
      <x:c r="H3744" s="13" t="str">
        <x:v>Current</x:v>
      </x:c>
      <x:c r="I3744" s="14" t="n">
        <x:v>5214</x:v>
      </x:c>
      <x:c r="J3744" s="13" t="str">
        <x:f>IF(AND(ISNUMBER(I3744),I3744&gt;0),IF(I3744&lt;=1000,"1–1,000",IF(I3744&lt;=2500,"1,001–2,500",IF(I3744&lt;=5000,"2,501–5,000",IF(I3744&lt;=10000,"5,001–10,000","10,001–15,000")))),"5,001–10,000")</x:f>
        <x:v>5,001–10,000</x:v>
      </x:c>
      <x:c r="K3744" s="16" t="n">
        <x:v>29496</x:v>
      </x:c>
      <x:c r="L3744" s="43" t="n">
        <x:f>IF(AND(ISNUMBER(I3744),I3744&gt;0,ISNUMBER(K3744),K3744&gt;0),K3744/I3744,"n.a.")</x:f>
        <x:v>5.657077100115075</x:v>
      </x:c>
      <x:c r="M3744" s="43"/>
      <x:c r="N3744" s="13" t="str">
        <x:v>Yes</x:v>
      </x:c>
      <x:c r="O3744" s="15" t="str">
        <x:v>Not stated in reviewed card</x:v>
      </x:c>
      <x:c r="P3744" s="15" t="str">
        <x:v>Not stated in reviewed card</x:v>
      </x:c>
      <x:c r="Q3744" s="15" t="str">
        <x:v>Advertised industrial unit. Card provides limited specification.</x:v>
      </x:c>
      <x:c r="R374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4" s="15" t="str">
        <x:v>https://www.rightmove.co.uk/properties/773278963123841#/?channel=COM_LET</x:v>
      </x:c>
      <x:c r="T3744" s="15" t="str"/>
      <x:c r="U3744" s="15" t="str"/>
      <x:c r="V3744" s="15" t="str">
        <x:v>London — Standalone premises — Sutton</x:v>
      </x:c>
      <x:c r="W3744" s="15" t="str">
        <x:v>Individual unit ≤15,000 sq ft</x:v>
      </x:c>
      <x:c r="X3744" s="13" t="n">
        <x:f>IF(N3744="Yes",L3744,0)</x:f>
        <x:v>5.657077100115075</x:v>
      </x:c>
      <x:c r="Y3744" s="14" t="n">
        <x:v>1</x:v>
      </x:c>
      <x:c r="Z3744" s="13" t="str">
        <x:v>Industrial / workshop / storage</x:v>
      </x:c>
    </x:row>
    <x:row r="3745" ht="62" customHeight="1">
      <x:c r="A3745" s="13" t="str">
        <x:v>SE2765</x:v>
      </x:c>
      <x:c r="B3745" s="15" t="str">
        <x:v>London</x:v>
      </x:c>
      <x:c r="C3745" s="15" t="str">
        <x:v>Sutton</x:v>
      </x:c>
      <x:c r="D3745" s="14"/>
      <x:c r="E3745" s="13" t="str">
        <x:v>Town</x:v>
      </x:c>
      <x:c r="F3745" s="15" t="str">
        <x:v>Standalone premises — Sutton</x:v>
      </x:c>
      <x:c r="G3745" s="15" t="str">
        <x:v>Sandiford Road, Kimpton Industrial Est, Sutton, London SM3</x:v>
      </x:c>
      <x:c r="H3745" s="13" t="str">
        <x:v>Current</x:v>
      </x:c>
      <x:c r="I3745" s="14" t="n">
        <x:v>5800</x:v>
      </x:c>
      <x:c r="J3745" s="13" t="str">
        <x:f>IF(AND(ISNUMBER(I3745),I3745&gt;0),IF(I3745&lt;=1000,"1–1,000",IF(I3745&lt;=2500,"1,001–2,500",IF(I3745&lt;=5000,"2,501–5,000",IF(I3745&lt;=10000,"5,001–10,000","10,001–15,000")))),"5,001–10,000")</x:f>
        <x:v>5,001–10,000</x:v>
      </x:c>
      <x:c r="K3745" s="16" t="n">
        <x:v>99996</x:v>
      </x:c>
      <x:c r="L3745" s="43" t="n">
        <x:f>IF(AND(ISNUMBER(I3745),I3745&gt;0,ISNUMBER(K3745),K3745&gt;0),K3745/I3745,"n.a.")</x:f>
        <x:v>17.240689655172414</x:v>
      </x:c>
      <x:c r="M3745" s="43"/>
      <x:c r="N3745" s="13" t="str">
        <x:v>Yes</x:v>
      </x:c>
      <x:c r="O3745" s="15" t="str">
        <x:v>Not stated in reviewed card</x:v>
      </x:c>
      <x:c r="P3745" s="15" t="str">
        <x:v>Not stated in reviewed card</x:v>
      </x:c>
      <x:c r="Q3745" s="15" t="str">
        <x:v>Advertised industrial unit with yard/loading area, parking.</x:v>
      </x:c>
      <x:c r="R374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5" s="15" t="str">
        <x:v>https://www.zoopla.co.uk/to-rent/commercial/details/74426079/</x:v>
      </x:c>
      <x:c r="T3745" s="15" t="str"/>
      <x:c r="U3745" s="15" t="str"/>
      <x:c r="V3745" s="15" t="str">
        <x:v>London — Standalone premises — Sutton</x:v>
      </x:c>
      <x:c r="W3745" s="15" t="str">
        <x:v>Individual unit ≤15,000 sq ft</x:v>
      </x:c>
      <x:c r="X3745" s="13" t="n">
        <x:f>IF(N3745="Yes",L3745,0)</x:f>
        <x:v>17.240689655172414</x:v>
      </x:c>
      <x:c r="Y3745" s="14" t="n">
        <x:v>1</x:v>
      </x:c>
      <x:c r="Z3745" s="13" t="str">
        <x:v>Industrial / workshop / storage</x:v>
      </x:c>
    </x:row>
    <x:row r="3746" ht="62" customHeight="1">
      <x:c r="A3746" s="13" t="str">
        <x:v>SE2766</x:v>
      </x:c>
      <x:c r="B3746" s="15" t="str">
        <x:v>London</x:v>
      </x:c>
      <x:c r="C3746" s="15" t="str">
        <x:v>Sutton</x:v>
      </x:c>
      <x:c r="D3746" s="14"/>
      <x:c r="E3746" s="13" t="str">
        <x:v>Town</x:v>
      </x:c>
      <x:c r="F3746" s="15" t="str">
        <x:v>Standalone premises — Sutton</x:v>
      </x:c>
      <x:c r="G3746" s="15" t="str">
        <x:v>Unit 11, IO Centre, Kimpton Park Way, Sutton, Surrey SM3 9BW</x:v>
      </x:c>
      <x:c r="H3746" s="13" t="str">
        <x:v>Current</x:v>
      </x:c>
      <x:c r="I3746" s="14" t="n">
        <x:v>2249</x:v>
      </x:c>
      <x:c r="J3746" s="13" t="str">
        <x:f>IF(AND(ISNUMBER(I3746),I3746&gt;0),IF(I3746&lt;=1000,"1–1,000",IF(I3746&lt;=2500,"1,001–2,500",IF(I3746&lt;=5000,"2,501–5,000",IF(I3746&lt;=10000,"5,001–10,000","10,001–15,000")))),"1,001–2,500")</x:f>
        <x:v>1,001–2,500</x:v>
      </x:c>
      <x:c r="K3746" s="16" t="n">
        <x:v>50748</x:v>
      </x:c>
      <x:c r="L3746" s="43" t="n">
        <x:f>IF(AND(ISNUMBER(I3746),I3746&gt;0,ISNUMBER(K3746),K3746&gt;0),K3746/I3746,"n.a.")</x:f>
        <x:v>22.564695420186748</x:v>
      </x:c>
      <x:c r="M3746" s="43"/>
      <x:c r="N3746" s="13" t="str">
        <x:v>Yes</x:v>
      </x:c>
      <x:c r="O3746" s="15" t="str">
        <x:v>clear eaves height of 6 to 7 metres (dependant on u</x:v>
      </x:c>
      <x:c r="P3746" s="15" t="str">
        <x:v>roller shutter</x:v>
      </x:c>
      <x:c r="Q3746" s="15" t="str">
        <x:v>Advertised industrial unit with mezzanine, parking.</x:v>
      </x:c>
      <x:c r="R374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6" s="15" t="str">
        <x:v>https://www.rightmove.co.uk/properties/760904155690961#/?channel=COM_LET</x:v>
      </x:c>
      <x:c r="T3746" s="15" t="str"/>
      <x:c r="U3746" s="15" t="str"/>
      <x:c r="V3746" s="15" t="str">
        <x:v>London — Standalone premises — Sutton</x:v>
      </x:c>
      <x:c r="W3746" s="15" t="str">
        <x:v>Individual unit ≤15,000 sq ft</x:v>
      </x:c>
      <x:c r="X3746" s="13" t="n">
        <x:f>IF(N3746="Yes",L3746,0)</x:f>
        <x:v>22.564695420186748</x:v>
      </x:c>
      <x:c r="Y3746" s="14" t="n">
        <x:v>1</x:v>
      </x:c>
      <x:c r="Z3746" s="13" t="str">
        <x:v>Industrial / workshop / storage</x:v>
      </x:c>
    </x:row>
    <x:row r="3747" ht="62" customHeight="1">
      <x:c r="A3747" s="13" t="str">
        <x:v>SE2767</x:v>
      </x:c>
      <x:c r="B3747" s="15" t="str">
        <x:v>London</x:v>
      </x:c>
      <x:c r="C3747" s="15" t="str">
        <x:v>Sutton</x:v>
      </x:c>
      <x:c r="D3747" s="14"/>
      <x:c r="E3747" s="13" t="str">
        <x:v>Town</x:v>
      </x:c>
      <x:c r="F3747" s="15" t="str">
        <x:v>Standalone premises — Sutton</x:v>
      </x:c>
      <x:c r="G3747" s="15" t="str">
        <x:v>Unit 2, Tradeway Centre, 17 Kimpton Park Way, Sutton, Surrey, SM3 9QS</x:v>
      </x:c>
      <x:c r="H3747" s="13" t="str">
        <x:v>Current</x:v>
      </x:c>
      <x:c r="I3747" s="14" t="n">
        <x:v>4647</x:v>
      </x:c>
      <x:c r="J3747" s="13" t="str">
        <x:f>IF(AND(ISNUMBER(I3747),I3747&gt;0),IF(I3747&lt;=1000,"1–1,000",IF(I3747&lt;=2500,"1,001–2,500",IF(I3747&lt;=5000,"2,501–5,000",IF(I3747&lt;=10000,"5,001–10,000","10,001–15,000")))),"2,501–5,000")</x:f>
        <x:v>2,501–5,000</x:v>
      </x:c>
      <x:c r="K3747" s="16"/>
      <x:c r="L3747" s="43" t="str">
        <x:f>IF(AND(ISNUMBER(I3747),I3747&gt;0,ISNUMBER(K3747),K3747&gt;0),K3747/I3747,"n.a.")</x:f>
        <x:v>n.a.</x:v>
      </x:c>
      <x:c r="M3747" s="43"/>
      <x:c r="N3747" s="13" t="str">
        <x:v>No</x:v>
      </x:c>
      <x:c r="O3747" s="15" t="str">
        <x:v>Not stated in reviewed card</x:v>
      </x:c>
      <x:c r="P3747" s="15" t="str">
        <x:v>Not stated in reviewed card</x:v>
      </x:c>
      <x:c r="Q3747" s="15" t="str">
        <x:v>Advertised industrial unit. Card provides limited specification.</x:v>
      </x:c>
      <x:c r="R374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47" s="15" t="str">
        <x:v>https://www.rightmove.co.uk/properties/763084463939248#/?channel=COM_LET</x:v>
      </x:c>
      <x:c r="T3747" s="15" t="str">
        <x:v>https://www.rightmove.co.uk/properties/760907674701408#/?channel=COM_LET</x:v>
      </x:c>
      <x:c r="U3747" s="15" t="str"/>
      <x:c r="V3747" s="15" t="str">
        <x:v>London — Standalone premises — Sutton</x:v>
      </x:c>
      <x:c r="W3747" s="15" t="str">
        <x:v>Individual unit ≤15,000 sq ft</x:v>
      </x:c>
      <x:c r="X3747" s="13" t="n">
        <x:f>IF(N3747="Yes",L3747,0)</x:f>
        <x:v>0</x:v>
      </x:c>
      <x:c r="Y3747" s="14" t="n">
        <x:v>1</x:v>
      </x:c>
      <x:c r="Z3747" s="13" t="str">
        <x:v>Industrial / workshop / storage</x:v>
      </x:c>
    </x:row>
    <x:row r="3748" ht="62" customHeight="1">
      <x:c r="A3748" s="13" t="str">
        <x:v>SE2768</x:v>
      </x:c>
      <x:c r="B3748" s="15" t="str">
        <x:v>London</x:v>
      </x:c>
      <x:c r="C3748" s="15" t="str">
        <x:v>Sutton</x:v>
      </x:c>
      <x:c r="D3748" s="14"/>
      <x:c r="E3748" s="13" t="str">
        <x:v>Town</x:v>
      </x:c>
      <x:c r="F3748" s="15" t="str">
        <x:v>Standalone premises — Sutton</x:v>
      </x:c>
      <x:c r="G3748" s="15" t="str">
        <x:v>Unit 8, Four Seasons Crescent, Sutton, Surrey SM3 9QR</x:v>
      </x:c>
      <x:c r="H3748" s="13" t="str">
        <x:v>Current</x:v>
      </x:c>
      <x:c r="I3748" s="14" t="n">
        <x:v>3049</x:v>
      </x:c>
      <x:c r="J3748" s="13" t="str">
        <x:f>IF(AND(ISNUMBER(I3748),I3748&gt;0),IF(I3748&lt;=1000,"1–1,000",IF(I3748&lt;=2500,"1,001–2,500",IF(I3748&lt;=5000,"2,501–5,000",IF(I3748&lt;=10000,"5,001–10,000","10,001–15,000")))),"2,501–5,000")</x:f>
        <x:v>2,501–5,000</x:v>
      </x:c>
      <x:c r="K3748" s="16"/>
      <x:c r="L3748" s="43" t="str">
        <x:f>IF(AND(ISNUMBER(I3748),I3748&gt;0,ISNUMBER(K3748),K3748&gt;0),K3748/I3748,"n.a.")</x:f>
        <x:v>n.a.</x:v>
      </x:c>
      <x:c r="M3748" s="43"/>
      <x:c r="N3748" s="13" t="str">
        <x:v>No</x:v>
      </x:c>
      <x:c r="O3748" s="15" t="str">
        <x:v>Not stated in reviewed card</x:v>
      </x:c>
      <x:c r="P3748" s="15" t="str">
        <x:v>roller shutter; loading door</x:v>
      </x:c>
      <x:c r="Q3748" s="15" t="str">
        <x:v>Advertised industrial unit with warehouse space, ancillary office accommodation, parking.</x:v>
      </x:c>
      <x:c r="R374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48" s="15" t="str">
        <x:v>https://www.rightmove.co.uk/properties/760904552050896#/?channel=COM_LET</x:v>
      </x:c>
      <x:c r="T3748" s="15" t="str"/>
      <x:c r="U3748" s="15" t="str"/>
      <x:c r="V3748" s="15" t="str">
        <x:v>London — Standalone premises — Sutton</x:v>
      </x:c>
      <x:c r="W3748" s="15" t="str">
        <x:v>Individual unit ≤15,000 sq ft</x:v>
      </x:c>
      <x:c r="X3748" s="13" t="n">
        <x:f>IF(N3748="Yes",L3748,0)</x:f>
        <x:v>0</x:v>
      </x:c>
      <x:c r="Y3748" s="14" t="n">
        <x:v>1</x:v>
      </x:c>
      <x:c r="Z3748" s="13" t="str">
        <x:v>Industrial / workshop / storage</x:v>
      </x:c>
    </x:row>
    <x:row r="3749" ht="75" customHeight="1">
      <x:c r="A3749" s="13" t="str">
        <x:v>SE2769</x:v>
      </x:c>
      <x:c r="B3749" s="15" t="str">
        <x:v>London</x:v>
      </x:c>
      <x:c r="C3749" s="15" t="str">
        <x:v>Teddington</x:v>
      </x:c>
      <x:c r="D3749" s="14"/>
      <x:c r="E3749" s="13" t="str">
        <x:v>Town</x:v>
      </x:c>
      <x:c r="F3749" s="15" t="str">
        <x:v>Standalone premises — Teddington</x:v>
      </x:c>
      <x:c r="G3749" s="15" t="str">
        <x:v>159 Stanley Road, Teddington, TW11 8UF</x:v>
      </x:c>
      <x:c r="H3749" s="13" t="str">
        <x:v>Current</x:v>
      </x:c>
      <x:c r="I3749" s="14" t="n">
        <x:v>1473</x:v>
      </x:c>
      <x:c r="J3749" s="13" t="str">
        <x:f>IF(AND(ISNUMBER(I3749),I3749&gt;0),IF(I3749&lt;=1000,"1–1,000",IF(I3749&lt;=2500,"1,001–2,500",IF(I3749&lt;=5000,"2,501–5,000",IF(I3749&lt;=10000,"5,001–10,000","10,001–15,000")))),"1,001–2,500")</x:f>
        <x:v>1,001–2,500</x:v>
      </x:c>
      <x:c r="K3749" s="16" t="n">
        <x:v>18996</x:v>
      </x:c>
      <x:c r="L3749" s="43" t="n">
        <x:f>IF(AND(ISNUMBER(I3749),I3749&gt;0,ISNUMBER(K3749),K3749&gt;0),K3749/I3749,"n.a.")</x:f>
        <x:v>12.896130346232178</x:v>
      </x:c>
      <x:c r="M3749" s="43"/>
      <x:c r="N3749" s="13" t="str">
        <x:v>Yes</x:v>
      </x:c>
      <x:c r="O3749" s="15" t="str">
        <x:v>Not stated in reviewed card</x:v>
      </x:c>
      <x:c r="P3749" s="15" t="str">
        <x:v>Not stated in reviewed card</x:v>
      </x:c>
      <x:c r="Q3749" s="15" t="str">
        <x:v>Advertised commercial storage/workshop premises with yard/loading area.</x:v>
      </x:c>
      <x:c r="R374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49" s="15" t="str">
        <x:v>https://www.zoopla.co.uk/to-rent/commercial/details/72574017/</x:v>
      </x:c>
      <x:c r="T3749" s="15" t="str">
        <x:v>https://www.rightmove.co.uk/properties/773373794365025#/?channel=COM_LET</x:v>
      </x:c>
      <x:c r="U3749" s="15" t="str"/>
      <x:c r="V3749" s="15" t="str">
        <x:v>London — Standalone premises — Teddington</x:v>
      </x:c>
      <x:c r="W3749" s="15" t="str">
        <x:v>Individual unit ≤15,000 sq ft</x:v>
      </x:c>
      <x:c r="X3749" s="13" t="n">
        <x:f>IF(N3749="Yes",L3749,0)</x:f>
        <x:v>12.896130346232178</x:v>
      </x:c>
      <x:c r="Y3749" s="14" t="n">
        <x:v>1</x:v>
      </x:c>
      <x:c r="Z3749" s="13" t="str">
        <x:v>Industrial / workshop / storage</x:v>
      </x:c>
    </x:row>
    <x:row r="3750" ht="62" customHeight="1">
      <x:c r="A3750" s="13" t="str">
        <x:v>SE2770</x:v>
      </x:c>
      <x:c r="B3750" s="15" t="str">
        <x:v>London</x:v>
      </x:c>
      <x:c r="C3750" s="15" t="str">
        <x:v>Teddington</x:v>
      </x:c>
      <x:c r="D3750" s="14"/>
      <x:c r="E3750" s="13" t="str">
        <x:v>Town</x:v>
      </x:c>
      <x:c r="F3750" s="15" t="str">
        <x:v>Standalone premises — Teddington</x:v>
      </x:c>
      <x:c r="G3750" s="15" t="str">
        <x:v>Plough Lane, Teddington TW11</x:v>
      </x:c>
      <x:c r="H3750" s="13" t="str">
        <x:v>Current</x:v>
      </x:c>
      <x:c r="I3750" s="14" t="n">
        <x:v>527</x:v>
      </x:c>
      <x:c r="J3750" s="13" t="str">
        <x:f>IF(AND(ISNUMBER(I3750),I3750&gt;0),IF(I3750&lt;=1000,"1–1,000",IF(I3750&lt;=2500,"1,001–2,500",IF(I3750&lt;=5000,"2,501–5,000",IF(I3750&lt;=10000,"5,001–10,000","10,001–15,000")))),"1–1,000")</x:f>
        <x:v>1–1,000</x:v>
      </x:c>
      <x:c r="K3750" s="16" t="n">
        <x:v>11496</x:v>
      </x:c>
      <x:c r="L3750" s="43" t="n">
        <x:f>IF(AND(ISNUMBER(I3750),I3750&gt;0,ISNUMBER(K3750),K3750&gt;0),K3750/I3750,"n.a.")</x:f>
        <x:v>21.81404174573055</x:v>
      </x:c>
      <x:c r="M3750" s="43"/>
      <x:c r="N3750" s="13" t="str">
        <x:v>Yes</x:v>
      </x:c>
      <x:c r="O3750" s="15" t="str">
        <x:v>Not stated in reviewed card</x:v>
      </x:c>
      <x:c r="P3750" s="15" t="str">
        <x:v>Not stated in reviewed card</x:v>
      </x:c>
      <x:c r="Q3750" s="15" t="str">
        <x:v>Advertised commercial storage/workshop premises. Card provides limited specification.</x:v>
      </x:c>
      <x:c r="R375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50" s="15" t="str">
        <x:v>https://www.zoopla.co.uk/to-rent/commercial/details/66746170/</x:v>
      </x:c>
      <x:c r="T3750" s="15" t="str"/>
      <x:c r="U3750" s="15" t="str"/>
      <x:c r="V3750" s="15" t="str">
        <x:v>London — Standalone premises — Teddington</x:v>
      </x:c>
      <x:c r="W3750" s="15" t="str">
        <x:v>Individual unit ≤15,000 sq ft</x:v>
      </x:c>
      <x:c r="X3750" s="13" t="n">
        <x:f>IF(N3750="Yes",L3750,0)</x:f>
        <x:v>21.81404174573055</x:v>
      </x:c>
      <x:c r="Y3750" s="14" t="n">
        <x:v>1</x:v>
      </x:c>
      <x:c r="Z3750" s="13" t="str">
        <x:v>Industrial / workshop / storage</x:v>
      </x:c>
    </x:row>
    <x:row r="3751" ht="88" customHeight="1">
      <x:c r="A3751" s="13" t="str">
        <x:v>SE2771</x:v>
      </x:c>
      <x:c r="B3751" s="15" t="str">
        <x:v>London</x:v>
      </x:c>
      <x:c r="C3751" s="15" t="str">
        <x:v>Thamesmead</x:v>
      </x:c>
      <x:c r="D3751" s="14"/>
      <x:c r="E3751" s="13" t="str">
        <x:v>Town</x:v>
      </x:c>
      <x:c r="F3751" s="15" t="str">
        <x:v>Standalone premises — Thamesmead</x:v>
      </x:c>
      <x:c r="G3751" s="15" t="str">
        <x:v>Lombard Square, Plumstead, West Thamesmead, London, SE28</x:v>
      </x:c>
      <x:c r="H3751" s="13" t="str">
        <x:v>Uncertain</x:v>
      </x:c>
      <x:c r="I3751" s="14"/>
      <x:c r="J3751" s="13" t="str">
        <x:f>IF(AND(ISNUMBER(I3751),I3751&gt;0),IF(I3751&lt;=1000,"1–1,000",IF(I3751&lt;=2500,"1,001–2,500",IF(I3751&lt;=5000,"2,501–5,000",IF(I3751&lt;=10000,"5,001–10,000","10,001–15,000")))),"5,001–10,000")</x:f>
        <x:v>5,001–10,000</x:v>
      </x:c>
      <x:c r="K3751" s="16"/>
      <x:c r="L3751" s="43" t="str">
        <x:f>IF(AND(ISNUMBER(I3751),I3751&gt;0,ISNUMBER(K3751),K3751&gt;0),K3751/I3751,"n.a.")</x:f>
        <x:v>n.a.</x:v>
      </x:c>
      <x:c r="M3751" s="43"/>
      <x:c r="N3751" s="13" t="str">
        <x:v>No</x:v>
      </x:c>
      <x:c r="O3751" s="15" t="str">
        <x:v>Not stated in reviewed card</x:v>
      </x:c>
      <x:c r="P3751" s="15" t="str">
        <x:v>Not stated in reviewed card</x:v>
      </x:c>
      <x:c r="Q3751" s="15" t="str">
        <x:v>Advertised industrial unit with warehouse space, ancillary office accommodation, mezzanine, yard/loading area, parking, secure/gated access.</x:v>
      </x:c>
      <x:c r="R3751" s="15" t="str">
        <x:v>Uncertain Named advertised demise has a size range; exact leased area and possible constituent options unresolved. No exact area invented and excluded from current unit count.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1" s="15" t="str">
        <x:v>https://www.rightmove.co.uk/properties/774721881400145#/?channel=COM_LET</x:v>
      </x:c>
      <x:c r="T3751" s="15" t="str"/>
      <x:c r="U3751" s="15" t="str"/>
      <x:c r="V3751" s="15" t="str">
        <x:v>London — Standalone premises — Thamesmead</x:v>
      </x:c>
      <x:c r="W3751" s="15" t="str">
        <x:v>9,375–9,623 sq ft; exact unit area not stated</x:v>
      </x:c>
      <x:c r="X3751" s="13" t="n">
        <x:f>IF(N3751="Yes",L3751,0)</x:f>
        <x:v>0</x:v>
      </x:c>
      <x:c r="Y3751" s="14" t="n">
        <x:v>1</x:v>
      </x:c>
      <x:c r="Z3751" s="13" t="str">
        <x:v>Industrial / workshop / storage</x:v>
      </x:c>
    </x:row>
    <x:row r="3752" ht="62" customHeight="1">
      <x:c r="A3752" s="13" t="str">
        <x:v>SE2772</x:v>
      </x:c>
      <x:c r="B3752" s="15" t="str">
        <x:v>London</x:v>
      </x:c>
      <x:c r="C3752" s="15" t="str">
        <x:v>Thamesmead</x:v>
      </x:c>
      <x:c r="D3752" s="14"/>
      <x:c r="E3752" s="13" t="str">
        <x:v>Town</x:v>
      </x:c>
      <x:c r="F3752" s="15" t="str">
        <x:v>Standalone premises — Thamesmead</x:v>
      </x:c>
      <x:c r="G3752" s="15" t="str">
        <x:v>Unit 2 Boughton Road, Thamesmead, London, SE28</x:v>
      </x:c>
      <x:c r="H3752" s="13" t="str">
        <x:v>Current</x:v>
      </x:c>
      <x:c r="I3752" s="14" t="n">
        <x:v>3444</x:v>
      </x:c>
      <x:c r="J3752" s="13" t="str">
        <x:f>IF(AND(ISNUMBER(I3752),I3752&gt;0),IF(I3752&lt;=1000,"1–1,000",IF(I3752&lt;=2500,"1,001–2,500",IF(I3752&lt;=5000,"2,501–5,000",IF(I3752&lt;=10000,"5,001–10,000","10,001–15,000")))),"2,501–5,000")</x:f>
        <x:v>2,501–5,000</x:v>
      </x:c>
      <x:c r="K3752" s="16"/>
      <x:c r="L3752" s="43" t="str">
        <x:f>IF(AND(ISNUMBER(I3752),I3752&gt;0,ISNUMBER(K3752),K3752&gt;0),K3752/I3752,"n.a.")</x:f>
        <x:v>n.a.</x:v>
      </x:c>
      <x:c r="M3752" s="43"/>
      <x:c r="N3752" s="13" t="str">
        <x:v>No</x:v>
      </x:c>
      <x:c r="O3752" s="15" t="str">
        <x:v>Not stated in reviewed card</x:v>
      </x:c>
      <x:c r="P3752" s="15" t="str">
        <x:v>loading via a single roller shutter</x:v>
      </x:c>
      <x:c r="Q3752" s="15" t="str">
        <x:v>Advertised industrial unit with yard/loading area.</x:v>
      </x:c>
      <x:c r="R375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2" s="15" t="str">
        <x:v>https://www.rightmove.co.uk/properties/760574789614481#/?channel=COM_LET</x:v>
      </x:c>
      <x:c r="T3752" s="15" t="str"/>
      <x:c r="U3752" s="15" t="str"/>
      <x:c r="V3752" s="15" t="str">
        <x:v>London — Standalone premises — Thamesmead</x:v>
      </x:c>
      <x:c r="W3752" s="15" t="str">
        <x:v>Individual unit ≤15,000 sq ft</x:v>
      </x:c>
      <x:c r="X3752" s="13" t="n">
        <x:f>IF(N3752="Yes",L3752,0)</x:f>
        <x:v>0</x:v>
      </x:c>
      <x:c r="Y3752" s="14" t="n">
        <x:v>1</x:v>
      </x:c>
      <x:c r="Z3752" s="13" t="str">
        <x:v>Industrial / workshop / storage</x:v>
      </x:c>
    </x:row>
    <x:row r="3753" ht="62" customHeight="1">
      <x:c r="A3753" s="13" t="str">
        <x:v>SE2773</x:v>
      </x:c>
      <x:c r="B3753" s="15" t="str">
        <x:v>London</x:v>
      </x:c>
      <x:c r="C3753" s="15" t="str">
        <x:v>Tolworth</x:v>
      </x:c>
      <x:c r="D3753" s="14"/>
      <x:c r="E3753" s="13" t="str">
        <x:v>Town</x:v>
      </x:c>
      <x:c r="F3753" s="15" t="str">
        <x:v>Standalone premises — Tolworth</x:v>
      </x:c>
      <x:c r="G3753" s="15" t="str">
        <x:v>Unit 1, Metroplex Park, Red Lion Road, Tolworth KT6</x:v>
      </x:c>
      <x:c r="H3753" s="13" t="str">
        <x:v>Current</x:v>
      </x:c>
      <x:c r="I3753" s="14" t="n">
        <x:v>7469</x:v>
      </x:c>
      <x:c r="J3753" s="13" t="str">
        <x:f>IF(AND(ISNUMBER(I3753),I3753&gt;0),IF(I3753&lt;=1000,"1–1,000",IF(I3753&lt;=2500,"1,001–2,500",IF(I3753&lt;=5000,"2,501–5,000",IF(I3753&lt;=10000,"5,001–10,000","10,001–15,000")))),"5,001–10,000")</x:f>
        <x:v>5,001–10,000</x:v>
      </x:c>
      <x:c r="K3753" s="16"/>
      <x:c r="L3753" s="43" t="str">
        <x:f>IF(AND(ISNUMBER(I3753),I3753&gt;0,ISNUMBER(K3753),K3753&gt;0),K3753/I3753,"n.a.")</x:f>
        <x:v>n.a.</x:v>
      </x:c>
      <x:c r="M3753" s="43"/>
      <x:c r="N3753" s="13" t="str">
        <x:v>No</x:v>
      </x:c>
      <x:c r="O3753" s="15" t="str">
        <x:v>Not stated in reviewed card</x:v>
      </x:c>
      <x:c r="P3753" s="15" t="str">
        <x:v>Not stated in reviewed card</x:v>
      </x:c>
      <x:c r="Q3753" s="15" t="str">
        <x:v>Advertised industrial unit. Card provides limited specification.</x:v>
      </x:c>
      <x:c r="R375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3" s="15" t="str">
        <x:v>https://www.zoopla.co.uk/to-rent/commercial/details/72478795/</x:v>
      </x:c>
      <x:c r="T3753" s="15" t="str"/>
      <x:c r="U3753" s="15" t="str"/>
      <x:c r="V3753" s="15" t="str">
        <x:v>London — Standalone premises — Tolworth</x:v>
      </x:c>
      <x:c r="W3753" s="15" t="str">
        <x:v>Individual unit ≤15,000 sq ft</x:v>
      </x:c>
      <x:c r="X3753" s="13" t="n">
        <x:f>IF(N3753="Yes",L3753,0)</x:f>
        <x:v>0</x:v>
      </x:c>
      <x:c r="Y3753" s="14" t="n">
        <x:v>1</x:v>
      </x:c>
      <x:c r="Z3753" s="13" t="str">
        <x:v>Industrial / workshop / storage</x:v>
      </x:c>
    </x:row>
    <x:row r="3754" ht="62" customHeight="1">
      <x:c r="A3754" s="13" t="str">
        <x:v>SE2774</x:v>
      </x:c>
      <x:c r="B3754" s="15" t="str">
        <x:v>London</x:v>
      </x:c>
      <x:c r="C3754" s="15" t="str">
        <x:v>Tolworth</x:v>
      </x:c>
      <x:c r="D3754" s="14"/>
      <x:c r="E3754" s="13" t="str">
        <x:v>Town</x:v>
      </x:c>
      <x:c r="F3754" s="15" t="str">
        <x:v>Standalone premises — Tolworth</x:v>
      </x:c>
      <x:c r="G3754" s="15" t="str">
        <x:v>Unit 2, Metroplex Park, Red Lion Road, Tolworth KT6</x:v>
      </x:c>
      <x:c r="H3754" s="13" t="str">
        <x:v>Current</x:v>
      </x:c>
      <x:c r="I3754" s="14" t="n">
        <x:v>6939</x:v>
      </x:c>
      <x:c r="J3754" s="13" t="str">
        <x:f>IF(AND(ISNUMBER(I3754),I3754&gt;0),IF(I3754&lt;=1000,"1–1,000",IF(I3754&lt;=2500,"1,001–2,500",IF(I3754&lt;=5000,"2,501–5,000",IF(I3754&lt;=10000,"5,001–10,000","10,001–15,000")))),"5,001–10,000")</x:f>
        <x:v>5,001–10,000</x:v>
      </x:c>
      <x:c r="K3754" s="16"/>
      <x:c r="L3754" s="43" t="str">
        <x:f>IF(AND(ISNUMBER(I3754),I3754&gt;0,ISNUMBER(K3754),K3754&gt;0),K3754/I3754,"n.a.")</x:f>
        <x:v>n.a.</x:v>
      </x:c>
      <x:c r="M3754" s="43"/>
      <x:c r="N3754" s="13" t="str">
        <x:v>No</x:v>
      </x:c>
      <x:c r="O3754" s="15" t="str">
        <x:v>Not stated in reviewed card</x:v>
      </x:c>
      <x:c r="P3754" s="15" t="str">
        <x:v>Not stated in reviewed card</x:v>
      </x:c>
      <x:c r="Q3754" s="15" t="str">
        <x:v>Advertised industrial unit. Card provides limited specification.</x:v>
      </x:c>
      <x:c r="R375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4" s="15" t="str">
        <x:v>https://www.zoopla.co.uk/to-rent/commercial/details/72675321/</x:v>
      </x:c>
      <x:c r="T3754" s="15" t="str"/>
      <x:c r="U3754" s="15" t="str"/>
      <x:c r="V3754" s="15" t="str">
        <x:v>London — Standalone premises — Tolworth</x:v>
      </x:c>
      <x:c r="W3754" s="15" t="str">
        <x:v>Individual unit ≤15,000 sq ft</x:v>
      </x:c>
      <x:c r="X3754" s="13" t="n">
        <x:f>IF(N3754="Yes",L3754,0)</x:f>
        <x:v>0</x:v>
      </x:c>
      <x:c r="Y3754" s="14" t="n">
        <x:v>1</x:v>
      </x:c>
      <x:c r="Z3754" s="13" t="str">
        <x:v>Industrial / workshop / storage</x:v>
      </x:c>
    </x:row>
    <x:row r="3755" ht="62" customHeight="1">
      <x:c r="A3755" s="13" t="str">
        <x:v>SE2775</x:v>
      </x:c>
      <x:c r="B3755" s="15" t="str">
        <x:v>London</x:v>
      </x:c>
      <x:c r="C3755" s="15" t="str">
        <x:v>Tolworth</x:v>
      </x:c>
      <x:c r="D3755" s="14"/>
      <x:c r="E3755" s="13" t="str">
        <x:v>Town</x:v>
      </x:c>
      <x:c r="F3755" s="15" t="str">
        <x:v>Standalone premises — Tolworth</x:v>
      </x:c>
      <x:c r="G3755" s="15" t="str">
        <x:v>Unit 3, Metroplex Park, Red Lion Road, Tolworth KT6</x:v>
      </x:c>
      <x:c r="H3755" s="13" t="str">
        <x:v>Current</x:v>
      </x:c>
      <x:c r="I3755" s="14" t="n">
        <x:v>6707</x:v>
      </x:c>
      <x:c r="J3755" s="13" t="str">
        <x:f>IF(AND(ISNUMBER(I3755),I3755&gt;0),IF(I3755&lt;=1000,"1–1,000",IF(I3755&lt;=2500,"1,001–2,500",IF(I3755&lt;=5000,"2,501–5,000",IF(I3755&lt;=10000,"5,001–10,000","10,001–15,000")))),"5,001–10,000")</x:f>
        <x:v>5,001–10,000</x:v>
      </x:c>
      <x:c r="K3755" s="16"/>
      <x:c r="L3755" s="43" t="str">
        <x:f>IF(AND(ISNUMBER(I3755),I3755&gt;0,ISNUMBER(K3755),K3755&gt;0),K3755/I3755,"n.a.")</x:f>
        <x:v>n.a.</x:v>
      </x:c>
      <x:c r="M3755" s="43"/>
      <x:c r="N3755" s="13" t="str">
        <x:v>No</x:v>
      </x:c>
      <x:c r="O3755" s="15" t="str">
        <x:v>Not stated in reviewed card</x:v>
      </x:c>
      <x:c r="P3755" s="15" t="str">
        <x:v>Not stated in reviewed card</x:v>
      </x:c>
      <x:c r="Q3755" s="15" t="str">
        <x:v>Advertised industrial unit. Card provides limited specification.</x:v>
      </x:c>
      <x:c r="R375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5" s="15" t="str">
        <x:v>https://www.zoopla.co.uk/to-rent/commercial/details/72478760/</x:v>
      </x:c>
      <x:c r="T3755" s="15" t="str"/>
      <x:c r="U3755" s="15" t="str"/>
      <x:c r="V3755" s="15" t="str">
        <x:v>London — Standalone premises — Tolworth</x:v>
      </x:c>
      <x:c r="W3755" s="15" t="str">
        <x:v>Individual unit ≤15,000 sq ft</x:v>
      </x:c>
      <x:c r="X3755" s="13" t="n">
        <x:f>IF(N3755="Yes",L3755,0)</x:f>
        <x:v>0</x:v>
      </x:c>
      <x:c r="Y3755" s="14" t="n">
        <x:v>1</x:v>
      </x:c>
      <x:c r="Z3755" s="13" t="str">
        <x:v>Industrial / workshop / storage</x:v>
      </x:c>
    </x:row>
    <x:row r="3756" ht="62" customHeight="1">
      <x:c r="A3756" s="13" t="str">
        <x:v>SE2776</x:v>
      </x:c>
      <x:c r="B3756" s="15" t="str">
        <x:v>London</x:v>
      </x:c>
      <x:c r="C3756" s="15" t="str">
        <x:v>Tolworth</x:v>
      </x:c>
      <x:c r="D3756" s="14"/>
      <x:c r="E3756" s="13" t="str">
        <x:v>Town</x:v>
      </x:c>
      <x:c r="F3756" s="15" t="str">
        <x:v>Standalone premises — Tolworth</x:v>
      </x:c>
      <x:c r="G3756" s="15" t="str">
        <x:v>Unit 4, Metroplex Park, Red Lion Road, Tolworth KT6</x:v>
      </x:c>
      <x:c r="H3756" s="13" t="str">
        <x:v>Current</x:v>
      </x:c>
      <x:c r="I3756" s="14" t="n">
        <x:v>7700</x:v>
      </x:c>
      <x:c r="J3756" s="13" t="str">
        <x:f>IF(AND(ISNUMBER(I3756),I3756&gt;0),IF(I3756&lt;=1000,"1–1,000",IF(I3756&lt;=2500,"1,001–2,500",IF(I3756&lt;=5000,"2,501–5,000",IF(I3756&lt;=10000,"5,001–10,000","10,001–15,000")))),"5,001–10,000")</x:f>
        <x:v>5,001–10,000</x:v>
      </x:c>
      <x:c r="K3756" s="16"/>
      <x:c r="L3756" s="43" t="str">
        <x:f>IF(AND(ISNUMBER(I3756),I3756&gt;0,ISNUMBER(K3756),K3756&gt;0),K3756/I3756,"n.a.")</x:f>
        <x:v>n.a.</x:v>
      </x:c>
      <x:c r="M3756" s="43"/>
      <x:c r="N3756" s="13" t="str">
        <x:v>No</x:v>
      </x:c>
      <x:c r="O3756" s="15" t="str">
        <x:v>Not stated in reviewed card</x:v>
      </x:c>
      <x:c r="P3756" s="15" t="str">
        <x:v>Not stated in reviewed card</x:v>
      </x:c>
      <x:c r="Q3756" s="15" t="str">
        <x:v>Advertised industrial unit. Card provides limited specification.</x:v>
      </x:c>
      <x:c r="R375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6" s="15" t="str">
        <x:v>https://www.zoopla.co.uk/to-rent/commercial/details/72478744/</x:v>
      </x:c>
      <x:c r="T3756" s="15" t="str"/>
      <x:c r="U3756" s="15" t="str"/>
      <x:c r="V3756" s="15" t="str">
        <x:v>London — Standalone premises — Tolworth</x:v>
      </x:c>
      <x:c r="W3756" s="15" t="str">
        <x:v>Individual unit ≤15,000 sq ft</x:v>
      </x:c>
      <x:c r="X3756" s="13" t="n">
        <x:f>IF(N3756="Yes",L3756,0)</x:f>
        <x:v>0</x:v>
      </x:c>
      <x:c r="Y3756" s="14" t="n">
        <x:v>1</x:v>
      </x:c>
      <x:c r="Z3756" s="13" t="str">
        <x:v>Industrial / workshop / storage</x:v>
      </x:c>
    </x:row>
    <x:row r="3757" ht="62" customHeight="1">
      <x:c r="A3757" s="13" t="str">
        <x:v>SE2777</x:v>
      </x:c>
      <x:c r="B3757" s="15" t="str">
        <x:v>London</x:v>
      </x:c>
      <x:c r="C3757" s="15" t="str">
        <x:v>Tolworth</x:v>
      </x:c>
      <x:c r="D3757" s="14"/>
      <x:c r="E3757" s="13" t="str">
        <x:v>Town</x:v>
      </x:c>
      <x:c r="F3757" s="15" t="str">
        <x:v>Standalone premises — Tolworth</x:v>
      </x:c>
      <x:c r="G3757" s="15" t="str">
        <x:v>Unit 9, Metroplex Park, Red Lion Road, Tolworth KT6</x:v>
      </x:c>
      <x:c r="H3757" s="13" t="str">
        <x:v>Current</x:v>
      </x:c>
      <x:c r="I3757" s="14" t="n">
        <x:v>7039</x:v>
      </x:c>
      <x:c r="J3757" s="13" t="str">
        <x:f>IF(AND(ISNUMBER(I3757),I3757&gt;0),IF(I3757&lt;=1000,"1–1,000",IF(I3757&lt;=2500,"1,001–2,500",IF(I3757&lt;=5000,"2,501–5,000",IF(I3757&lt;=10000,"5,001–10,000","10,001–15,000")))),"5,001–10,000")</x:f>
        <x:v>5,001–10,000</x:v>
      </x:c>
      <x:c r="K3757" s="16"/>
      <x:c r="L3757" s="43" t="str">
        <x:f>IF(AND(ISNUMBER(I3757),I3757&gt;0,ISNUMBER(K3757),K3757&gt;0),K3757/I3757,"n.a.")</x:f>
        <x:v>n.a.</x:v>
      </x:c>
      <x:c r="M3757" s="43"/>
      <x:c r="N3757" s="13" t="str">
        <x:v>No</x:v>
      </x:c>
      <x:c r="O3757" s="15" t="str">
        <x:v>Not stated in reviewed card</x:v>
      </x:c>
      <x:c r="P3757" s="15" t="str">
        <x:v>Not stated in reviewed card</x:v>
      </x:c>
      <x:c r="Q3757" s="15" t="str">
        <x:v>Advertised industrial unit. Card provides limited specification.</x:v>
      </x:c>
      <x:c r="R375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57" s="15" t="str">
        <x:v>https://www.zoopla.co.uk/to-rent/commercial/details/72478812/</x:v>
      </x:c>
      <x:c r="T3757" s="15" t="str"/>
      <x:c r="U3757" s="15" t="str"/>
      <x:c r="V3757" s="15" t="str">
        <x:v>London — Standalone premises — Tolworth</x:v>
      </x:c>
      <x:c r="W3757" s="15" t="str">
        <x:v>Individual unit ≤15,000 sq ft</x:v>
      </x:c>
      <x:c r="X3757" s="13" t="n">
        <x:f>IF(N3757="Yes",L3757,0)</x:f>
        <x:v>0</x:v>
      </x:c>
      <x:c r="Y3757" s="14" t="n">
        <x:v>1</x:v>
      </x:c>
      <x:c r="Z3757" s="13" t="str">
        <x:v>Industrial / workshop / storage</x:v>
      </x:c>
    </x:row>
    <x:row r="3758" ht="62" customHeight="1">
      <x:c r="A3758" s="13" t="str">
        <x:v>SE2778</x:v>
      </x:c>
      <x:c r="B3758" s="15" t="str">
        <x:v>London</x:v>
      </x:c>
      <x:c r="C3758" s="15" t="str">
        <x:v>Tottenham</x:v>
      </x:c>
      <x:c r="D3758" s="14"/>
      <x:c r="E3758" s="13" t="str">
        <x:v>Town</x:v>
      </x:c>
      <x:c r="F3758" s="15" t="str">
        <x:v>Standalone premises — Tottenham</x:v>
      </x:c>
      <x:c r="G3758" s="15" t="str">
        <x:v>Avenue Road, London N15</x:v>
      </x:c>
      <x:c r="H3758" s="13" t="str">
        <x:v>Current</x:v>
      </x:c>
      <x:c r="I3758" s="14" t="n">
        <x:v>663</x:v>
      </x:c>
      <x:c r="J3758" s="13" t="str">
        <x:f>IF(AND(ISNUMBER(I3758),I3758&gt;0),IF(I3758&lt;=1000,"1–1,000",IF(I3758&lt;=2500,"1,001–2,500",IF(I3758&lt;=5000,"2,501–5,000",IF(I3758&lt;=10000,"5,001–10,000","10,001–15,000")))),"1–1,000")</x:f>
        <x:v>1–1,000</x:v>
      </x:c>
      <x:c r="K3758" s="16" t="n">
        <x:v>17700</x:v>
      </x:c>
      <x:c r="L3758" s="43" t="n">
        <x:f>IF(AND(ISNUMBER(I3758),I3758&gt;0,ISNUMBER(K3758),K3758&gt;0),K3758/I3758,"n.a.")</x:f>
        <x:v>26.69683257918552</x:v>
      </x:c>
      <x:c r="M3758" s="43"/>
      <x:c r="N3758" s="13" t="str">
        <x:v>Yes</x:v>
      </x:c>
      <x:c r="O3758" s="15" t="str">
        <x:v>Not stated in reviewed card</x:v>
      </x:c>
      <x:c r="P3758" s="15" t="str">
        <x:v>Not stated in reviewed card</x:v>
      </x:c>
      <x:c r="Q3758" s="15" t="str">
        <x:v>Advertised industrial unit. Card provides limited specification.</x:v>
      </x:c>
      <x:c r="R375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58" s="15" t="str">
        <x:v>https://www.zoopla.co.uk/to-rent/commercial/details/73680526/</x:v>
      </x:c>
      <x:c r="T3758" s="15" t="str"/>
      <x:c r="U3758" s="15" t="str"/>
      <x:c r="V3758" s="15" t="str">
        <x:v>London — Standalone premises — Tottenham</x:v>
      </x:c>
      <x:c r="W3758" s="15" t="str">
        <x:v>Individual unit ≤15,000 sq ft</x:v>
      </x:c>
      <x:c r="X3758" s="13" t="n">
        <x:f>IF(N3758="Yes",L3758,0)</x:f>
        <x:v>26.69683257918552</x:v>
      </x:c>
      <x:c r="Y3758" s="14" t="n">
        <x:v>1</x:v>
      </x:c>
      <x:c r="Z3758" s="13" t="str">
        <x:v>Industrial / workshop / storage</x:v>
      </x:c>
    </x:row>
    <x:row r="3759" ht="75" customHeight="1">
      <x:c r="A3759" s="13" t="str">
        <x:v>SE2779</x:v>
      </x:c>
      <x:c r="B3759" s="15" t="str">
        <x:v>London</x:v>
      </x:c>
      <x:c r="C3759" s="15" t="str">
        <x:v>Tottenham</x:v>
      </x:c>
      <x:c r="D3759" s="14"/>
      <x:c r="E3759" s="13" t="str">
        <x:v>Town</x:v>
      </x:c>
      <x:c r="F3759" s="15" t="str">
        <x:v>Standalone premises — Tottenham</x:v>
      </x:c>
      <x:c r="G3759" s="15" t="str">
        <x:v>High Road, Tottenham, London N17</x:v>
      </x:c>
      <x:c r="H3759" s="13" t="str">
        <x:v>Current</x:v>
      </x:c>
      <x:c r="I3759" s="14" t="n">
        <x:v>2000</x:v>
      </x:c>
      <x:c r="J3759" s="13" t="str">
        <x:f>IF(AND(ISNUMBER(I3759),I3759&gt;0),IF(I3759&lt;=1000,"1–1,000",IF(I3759&lt;=2500,"1,001–2,500",IF(I3759&lt;=5000,"2,501–5,000",IF(I3759&lt;=10000,"5,001–10,000","10,001–15,000")))),"1,001–2,500")</x:f>
        <x:v>1,001–2,500</x:v>
      </x:c>
      <x:c r="K3759" s="16" t="n">
        <x:v>39996</x:v>
      </x:c>
      <x:c r="L3759" s="43" t="n">
        <x:f>IF(AND(ISNUMBER(I3759),I3759&gt;0,ISNUMBER(K3759),K3759&gt;0),K3759/I3759,"n.a.")</x:f>
        <x:v>19.998</x:v>
      </x:c>
      <x:c r="M3759" s="43"/>
      <x:c r="N3759" s="13" t="str">
        <x:v>Yes</x:v>
      </x:c>
      <x:c r="O3759" s="15" t="str">
        <x:v>Not stated in reviewed card</x:v>
      </x:c>
      <x:c r="P3759" s="15" t="str">
        <x:v>Not stated in reviewed card</x:v>
      </x:c>
      <x:c r="Q3759" s="15" t="str">
        <x:v>Advertised commercial storage/workshop premises with warehouse space.</x:v>
      </x:c>
      <x:c r="R375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59" s="15" t="str">
        <x:v>https://www.zoopla.co.uk/to-rent/commercial/details/71568097/</x:v>
      </x:c>
      <x:c r="T3759" s="15" t="str">
        <x:v>https://www.rightmove.co.uk/properties/168196409#/?channel=COM_LET</x:v>
      </x:c>
      <x:c r="U3759" s="15" t="str"/>
      <x:c r="V3759" s="15" t="str">
        <x:v>London — Standalone premises — Tottenham</x:v>
      </x:c>
      <x:c r="W3759" s="15" t="str">
        <x:v>Individual unit ≤15,000 sq ft</x:v>
      </x:c>
      <x:c r="X3759" s="13" t="n">
        <x:f>IF(N3759="Yes",L3759,0)</x:f>
        <x:v>19.998</x:v>
      </x:c>
      <x:c r="Y3759" s="14" t="n">
        <x:v>1</x:v>
      </x:c>
      <x:c r="Z3759" s="13" t="str">
        <x:v>Industrial / workshop / storage</x:v>
      </x:c>
    </x:row>
    <x:row r="3760" ht="62" customHeight="1">
      <x:c r="A3760" s="13" t="str">
        <x:v>SE2780</x:v>
      </x:c>
      <x:c r="B3760" s="15" t="str">
        <x:v>London</x:v>
      </x:c>
      <x:c r="C3760" s="15" t="str">
        <x:v>Tottenham</x:v>
      </x:c>
      <x:c r="D3760" s="14"/>
      <x:c r="E3760" s="13" t="str">
        <x:v>Town</x:v>
      </x:c>
      <x:c r="F3760" s="15" t="str">
        <x:v>Standalone premises — Tottenham</x:v>
      </x:c>
      <x:c r="G3760" s="15" t="str">
        <x:v>Tottenham Lane, Crouch End, London N8</x:v>
      </x:c>
      <x:c r="H3760" s="13" t="str">
        <x:v>Current</x:v>
      </x:c>
      <x:c r="I3760" s="14" t="n">
        <x:v>8611</x:v>
      </x:c>
      <x:c r="J3760" s="13" t="str">
        <x:f>IF(AND(ISNUMBER(I3760),I3760&gt;0),IF(I3760&lt;=1000,"1–1,000",IF(I3760&lt;=2500,"1,001–2,500",IF(I3760&lt;=5000,"2,501–5,000",IF(I3760&lt;=10000,"5,001–10,000","10,001–15,000")))),"5,001–10,000")</x:f>
        <x:v>5,001–10,000</x:v>
      </x:c>
      <x:c r="K3760" s="16"/>
      <x:c r="L3760" s="43" t="str">
        <x:f>IF(AND(ISNUMBER(I3760),I3760&gt;0,ISNUMBER(K3760),K3760&gt;0),K3760/I3760,"n.a.")</x:f>
        <x:v>n.a.</x:v>
      </x:c>
      <x:c r="M3760" s="43"/>
      <x:c r="N3760" s="13" t="str">
        <x:v>No</x:v>
      </x:c>
      <x:c r="O3760" s="15" t="str">
        <x:v>Not stated in reviewed card</x:v>
      </x:c>
      <x:c r="P3760" s="15" t="str">
        <x:v>Not stated in reviewed card</x:v>
      </x:c>
      <x:c r="Q3760" s="15" t="str">
        <x:v>Advertised commercial storage/workshop premises. Card provides limited specification.</x:v>
      </x:c>
      <x:c r="R376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0" s="15" t="str">
        <x:v>https://www.zoopla.co.uk/to-rent/commercial/details/65923196/</x:v>
      </x:c>
      <x:c r="T3760" s="15" t="str"/>
      <x:c r="U3760" s="15" t="str"/>
      <x:c r="V3760" s="15" t="str">
        <x:v>London — Standalone premises — Tottenham</x:v>
      </x:c>
      <x:c r="W3760" s="15" t="str">
        <x:v>Individual unit ≤15,000 sq ft</x:v>
      </x:c>
      <x:c r="X3760" s="13" t="n">
        <x:f>IF(N3760="Yes",L3760,0)</x:f>
        <x:v>0</x:v>
      </x:c>
      <x:c r="Y3760" s="14" t="n">
        <x:v>1</x:v>
      </x:c>
      <x:c r="Z3760" s="13" t="str">
        <x:v>Industrial / workshop / storage</x:v>
      </x:c>
    </x:row>
    <x:row r="3761" ht="75" customHeight="1">
      <x:c r="A3761" s="13" t="str">
        <x:v>SE2781</x:v>
      </x:c>
      <x:c r="B3761" s="15" t="str">
        <x:v>London</x:v>
      </x:c>
      <x:c r="C3761" s="15" t="str">
        <x:v>Tottenham</x:v>
      </x:c>
      <x:c r="D3761" s="14"/>
      <x:c r="E3761" s="13" t="str">
        <x:v>Town</x:v>
      </x:c>
      <x:c r="F3761" s="15" t="str">
        <x:v>Standalone premises — Tottenham</x:v>
      </x:c>
      <x:c r="G3761" s="15" t="str">
        <x:v>Unit A4, 125 Brantwood Road, Tottenham, N17 0DX</x:v>
      </x:c>
      <x:c r="H3761" s="13" t="str">
        <x:v>Current</x:v>
      </x:c>
      <x:c r="I3761" s="14" t="n">
        <x:v>5615</x:v>
      </x:c>
      <x:c r="J3761" s="13" t="str">
        <x:f>IF(AND(ISNUMBER(I3761),I3761&gt;0),IF(I3761&lt;=1000,"1–1,000",IF(I3761&lt;=2500,"1,001–2,500",IF(I3761&lt;=5000,"2,501–5,000",IF(I3761&lt;=10000,"5,001–10,000","10,001–15,000")))),"5,001–10,000")</x:f>
        <x:v>5,001–10,000</x:v>
      </x:c>
      <x:c r="K3761" s="16" t="n">
        <x:v>132000</x:v>
      </x:c>
      <x:c r="L3761" s="43" t="n">
        <x:f>IF(AND(ISNUMBER(I3761),I3761&gt;0,ISNUMBER(K3761),K3761&gt;0),K3761/I3761,"n.a.")</x:f>
        <x:v>23.50845948352627</x:v>
      </x:c>
      <x:c r="M3761" s="43"/>
      <x:c r="N3761" s="13" t="str">
        <x:v>Yes</x:v>
      </x:c>
      <x:c r="O3761" s="15" t="str">
        <x:v>Not stated in reviewed card</x:v>
      </x:c>
      <x:c r="P3761" s="15" t="str">
        <x:v>Not stated in reviewed card</x:v>
      </x:c>
      <x:c r="Q3761" s="15" t="str">
        <x:v>Advertised industrial unit with warehouse space.</x:v>
      </x:c>
      <x:c r="R376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61" s="15" t="str">
        <x:v>https://www.zoopla.co.uk/to-rent/commercial/details/69635484/</x:v>
      </x:c>
      <x:c r="T3761" s="15" t="str">
        <x:v>https://www.rightmove.co.uk/properties/774617560537088#/?channel=COM_LET</x:v>
      </x:c>
      <x:c r="U3761" s="15" t="str"/>
      <x:c r="V3761" s="15" t="str">
        <x:v>London — Standalone premises — Tottenham</x:v>
      </x:c>
      <x:c r="W3761" s="15" t="str">
        <x:v>Individual unit ≤15,000 sq ft</x:v>
      </x:c>
      <x:c r="X3761" s="13" t="n">
        <x:f>IF(N3761="Yes",L3761,0)</x:f>
        <x:v>23.50845948352627</x:v>
      </x:c>
      <x:c r="Y3761" s="14" t="n">
        <x:v>1</x:v>
      </x:c>
      <x:c r="Z3761" s="13" t="str">
        <x:v>Industrial / workshop / storage</x:v>
      </x:c>
    </x:row>
    <x:row r="3762" ht="62" customHeight="1">
      <x:c r="A3762" s="13" t="str">
        <x:v>SE2782</x:v>
      </x:c>
      <x:c r="B3762" s="15" t="str">
        <x:v>London</x:v>
      </x:c>
      <x:c r="C3762" s="15" t="str">
        <x:v>Tottenham</x:v>
      </x:c>
      <x:c r="D3762" s="14"/>
      <x:c r="E3762" s="13" t="str">
        <x:v>Town</x:v>
      </x:c>
      <x:c r="F3762" s="15" t="str">
        <x:v>Standalone premises — Tottenham</x:v>
      </x:c>
      <x:c r="G3762" s="15" t="str">
        <x:v>Unit D1, Tottenham Commercial Park, Leeside Road, Tottenham, London, N17 0QJ</x:v>
      </x:c>
      <x:c r="H3762" s="13" t="str">
        <x:v>Current</x:v>
      </x:c>
      <x:c r="I3762" s="14" t="n">
        <x:v>6004</x:v>
      </x:c>
      <x:c r="J3762" s="13" t="str">
        <x:f>IF(AND(ISNUMBER(I3762),I3762&gt;0),IF(I3762&lt;=1000,"1–1,000",IF(I3762&lt;=2500,"1,001–2,500",IF(I3762&lt;=5000,"2,501–5,000",IF(I3762&lt;=10000,"5,001–10,000","10,001–15,000")))),"5,001–10,000")</x:f>
        <x:v>5,001–10,000</x:v>
      </x:c>
      <x:c r="K3762" s="16"/>
      <x:c r="L3762" s="43" t="str">
        <x:f>IF(AND(ISNUMBER(I3762),I3762&gt;0,ISNUMBER(K3762),K3762&gt;0),K3762/I3762,"n.a.")</x:f>
        <x:v>n.a.</x:v>
      </x:c>
      <x:c r="M3762" s="43"/>
      <x:c r="N3762" s="13" t="str">
        <x:v>No</x:v>
      </x:c>
      <x:c r="O3762" s="15" t="str">
        <x:v>Not stated in reviewed card</x:v>
      </x:c>
      <x:c r="P3762" s="15" t="str">
        <x:v>Not stated in reviewed card</x:v>
      </x:c>
      <x:c r="Q3762" s="15" t="str">
        <x:v>Advertised industrial unit with warehouse space, refurbished specification.</x:v>
      </x:c>
      <x:c r="R376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2" s="15" t="str">
        <x:v>https://www.rightmove.co.uk/properties/721779427939505#/?channel=COM_LET</x:v>
      </x:c>
      <x:c r="T3762" s="15" t="str"/>
      <x:c r="U3762" s="15" t="str"/>
      <x:c r="V3762" s="15" t="str">
        <x:v>London — Standalone premises — Tottenham</x:v>
      </x:c>
      <x:c r="W3762" s="15" t="str">
        <x:v>Individual unit ≤15,000 sq ft</x:v>
      </x:c>
      <x:c r="X3762" s="13" t="n">
        <x:f>IF(N3762="Yes",L3762,0)</x:f>
        <x:v>0</x:v>
      </x:c>
      <x:c r="Y3762" s="14" t="n">
        <x:v>1</x:v>
      </x:c>
      <x:c r="Z3762" s="13" t="str">
        <x:v>Industrial / workshop / storage</x:v>
      </x:c>
    </x:row>
    <x:row r="3763" ht="62" customHeight="1">
      <x:c r="A3763" s="13" t="str">
        <x:v>SE2783</x:v>
      </x:c>
      <x:c r="B3763" s="15" t="str">
        <x:v>London</x:v>
      </x:c>
      <x:c r="C3763" s="15" t="str">
        <x:v>Tottenham</x:v>
      </x:c>
      <x:c r="D3763" s="14"/>
      <x:c r="E3763" s="13" t="str">
        <x:v>Town</x:v>
      </x:c>
      <x:c r="F3763" s="15" t="str">
        <x:v>Standalone premises — Tottenham</x:v>
      </x:c>
      <x:c r="G3763" s="15" t="str">
        <x:v>Urban Logistics Tottenham, Willoughby Road N17</x:v>
      </x:c>
      <x:c r="H3763" s="13" t="str">
        <x:v>Current</x:v>
      </x:c>
      <x:c r="I3763" s="14" t="n">
        <x:v>6080</x:v>
      </x:c>
      <x:c r="J3763" s="13" t="str">
        <x:f>IF(AND(ISNUMBER(I3763),I3763&gt;0),IF(I3763&lt;=1000,"1–1,000",IF(I3763&lt;=2500,"1,001–2,500",IF(I3763&lt;=5000,"2,501–5,000",IF(I3763&lt;=10000,"5,001–10,000","10,001–15,000")))),"5,001–10,000")</x:f>
        <x:v>5,001–10,000</x:v>
      </x:c>
      <x:c r="K3763" s="16"/>
      <x:c r="L3763" s="43" t="str">
        <x:f>IF(AND(ISNUMBER(I3763),I3763&gt;0,ISNUMBER(K3763),K3763&gt;0),K3763/I3763,"n.a.")</x:f>
        <x:v>n.a.</x:v>
      </x:c>
      <x:c r="M3763" s="43"/>
      <x:c r="N3763" s="13" t="str">
        <x:v>No</x:v>
      </x:c>
      <x:c r="O3763" s="15" t="str">
        <x:v>Not stated in reviewed card</x:v>
      </x:c>
      <x:c r="P3763" s="15" t="str">
        <x:v>Not stated in reviewed card</x:v>
      </x:c>
      <x:c r="Q3763" s="15" t="str">
        <x:v>Advertised industrial unit with warehouse space, yard/loading area.</x:v>
      </x:c>
      <x:c r="R376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3" s="15" t="str">
        <x:v>https://www.zoopla.co.uk/to-rent/commercial/details/66457873/</x:v>
      </x:c>
      <x:c r="T3763" s="15" t="str">
        <x:v>https://www.rightmove.co.uk/properties/143884241#/?channel=COM_LET</x:v>
      </x:c>
      <x:c r="U3763" s="15" t="str"/>
      <x:c r="V3763" s="15" t="str">
        <x:v>London — Standalone premises — Tottenham</x:v>
      </x:c>
      <x:c r="W3763" s="15" t="str">
        <x:v>Individual unit ≤15,000 sq ft</x:v>
      </x:c>
      <x:c r="X3763" s="13" t="n">
        <x:f>IF(N3763="Yes",L3763,0)</x:f>
        <x:v>0</x:v>
      </x:c>
      <x:c r="Y3763" s="14" t="n">
        <x:v>1</x:v>
      </x:c>
      <x:c r="Z3763" s="13" t="str">
        <x:v>Industrial / workshop / storage</x:v>
      </x:c>
    </x:row>
    <x:row r="3764" ht="62" customHeight="1">
      <x:c r="A3764" s="13" t="str">
        <x:v>SE2784</x:v>
      </x:c>
      <x:c r="B3764" s="15" t="str">
        <x:v>London</x:v>
      </x:c>
      <x:c r="C3764" s="15" t="str">
        <x:v>Tottenham</x:v>
      </x:c>
      <x:c r="D3764" s="14"/>
      <x:c r="E3764" s="13" t="str">
        <x:v>Town</x:v>
      </x:c>
      <x:c r="F3764" s="15" t="str">
        <x:v>Standalone premises — Tottenham</x:v>
      </x:c>
      <x:c r="G3764" s="15" t="str">
        <x:v>Urban Logistics Tottenham, Willoughby Road N17</x:v>
      </x:c>
      <x:c r="H3764" s="13" t="str">
        <x:v>Current</x:v>
      </x:c>
      <x:c r="I3764" s="14" t="n">
        <x:v>4940</x:v>
      </x:c>
      <x:c r="J3764" s="13" t="str">
        <x:f>IF(AND(ISNUMBER(I3764),I3764&gt;0),IF(I3764&lt;=1000,"1–1,000",IF(I3764&lt;=2500,"1,001–2,500",IF(I3764&lt;=5000,"2,501–5,000",IF(I3764&lt;=10000,"5,001–10,000","10,001–15,000")))),"2,501–5,000")</x:f>
        <x:v>2,501–5,000</x:v>
      </x:c>
      <x:c r="K3764" s="16"/>
      <x:c r="L3764" s="43" t="str">
        <x:f>IF(AND(ISNUMBER(I3764),I3764&gt;0,ISNUMBER(K3764),K3764&gt;0),K3764/I3764,"n.a.")</x:f>
        <x:v>n.a.</x:v>
      </x:c>
      <x:c r="M3764" s="43"/>
      <x:c r="N3764" s="13" t="str">
        <x:v>No</x:v>
      </x:c>
      <x:c r="O3764" s="15" t="str">
        <x:v>Not stated in reviewed card</x:v>
      </x:c>
      <x:c r="P3764" s="15" t="str">
        <x:v>Not stated in reviewed card</x:v>
      </x:c>
      <x:c r="Q3764" s="15" t="str">
        <x:v>Advertised industrial unit with warehouse space, yard/loading area.</x:v>
      </x:c>
      <x:c r="R3764"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4" s="15" t="str">
        <x:v>https://www.zoopla.co.uk/to-rent/commercial/details/66457664/</x:v>
      </x:c>
      <x:c r="T3764" s="15" t="str">
        <x:v>https://www.zoopla.co.uk/to-rent/commercial/details/66433183/</x:v>
      </x:c>
      <x:c r="U3764" s="15" t="str">
        <x:v>https://www.rightmove.co.uk/properties/143781830#/?channel=COM_LET
https://www.rightmove.co.uk/properties/143883230#/?channel=COM_LET</x:v>
      </x:c>
      <x:c r="V3764" s="15" t="str">
        <x:v>London — Standalone premises — Tottenham</x:v>
      </x:c>
      <x:c r="W3764" s="15" t="str">
        <x:v>Individual unit ≤15,000 sq ft</x:v>
      </x:c>
      <x:c r="X3764" s="13" t="n">
        <x:f>IF(N3764="Yes",L3764,0)</x:f>
        <x:v>0</x:v>
      </x:c>
      <x:c r="Y3764" s="14" t="n">
        <x:v>1</x:v>
      </x:c>
      <x:c r="Z3764" s="13" t="str">
        <x:v>Industrial / workshop / storage</x:v>
      </x:c>
    </x:row>
    <x:row r="3765" ht="62" customHeight="1">
      <x:c r="A3765" s="13" t="str">
        <x:v>SE2785</x:v>
      </x:c>
      <x:c r="B3765" s="15" t="str">
        <x:v>London</x:v>
      </x:c>
      <x:c r="C3765" s="15" t="str">
        <x:v>Tottenham</x:v>
      </x:c>
      <x:c r="D3765" s="14"/>
      <x:c r="E3765" s="13" t="str">
        <x:v>Town</x:v>
      </x:c>
      <x:c r="F3765" s="15" t="str">
        <x:v>Standalone premises — Tottenham</x:v>
      </x:c>
      <x:c r="G3765" s="15" t="str">
        <x:v>Urban Logistics Tottenham, Willoughby Road N17</x:v>
      </x:c>
      <x:c r="H3765" s="13" t="str">
        <x:v>Current</x:v>
      </x:c>
      <x:c r="I3765" s="14" t="n">
        <x:v>6440</x:v>
      </x:c>
      <x:c r="J3765" s="13" t="str">
        <x:f>IF(AND(ISNUMBER(I3765),I3765&gt;0),IF(I3765&lt;=1000,"1–1,000",IF(I3765&lt;=2500,"1,001–2,500",IF(I3765&lt;=5000,"2,501–5,000",IF(I3765&lt;=10000,"5,001–10,000","10,001–15,000")))),"5,001–10,000")</x:f>
        <x:v>5,001–10,000</x:v>
      </x:c>
      <x:c r="K3765" s="16"/>
      <x:c r="L3765" s="43" t="str">
        <x:f>IF(AND(ISNUMBER(I3765),I3765&gt;0,ISNUMBER(K3765),K3765&gt;0),K3765/I3765,"n.a.")</x:f>
        <x:v>n.a.</x:v>
      </x:c>
      <x:c r="M3765" s="43"/>
      <x:c r="N3765" s="13" t="str">
        <x:v>No</x:v>
      </x:c>
      <x:c r="O3765" s="15" t="str">
        <x:v>Not stated in reviewed card</x:v>
      </x:c>
      <x:c r="P3765" s="15" t="str">
        <x:v>Not stated in reviewed card</x:v>
      </x:c>
      <x:c r="Q3765" s="15" t="str">
        <x:v>Advertised industrial unit with warehouse space, yard/loading area.</x:v>
      </x:c>
      <x:c r="R3765"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5" s="15" t="str">
        <x:v>https://www.zoopla.co.uk/to-rent/commercial/details/66431827/</x:v>
      </x:c>
      <x:c r="T3765" s="15" t="str">
        <x:v>https://www.rightmove.co.uk/properties/143779520#/?channel=COM_LET</x:v>
      </x:c>
      <x:c r="U3765" s="15" t="str"/>
      <x:c r="V3765" s="15" t="str">
        <x:v>London — Standalone premises — Tottenham</x:v>
      </x:c>
      <x:c r="W3765" s="15" t="str">
        <x:v>Individual unit ≤15,000 sq ft</x:v>
      </x:c>
      <x:c r="X3765" s="13" t="n">
        <x:f>IF(N3765="Yes",L3765,0)</x:f>
        <x:v>0</x:v>
      </x:c>
      <x:c r="Y3765" s="14" t="n">
        <x:v>1</x:v>
      </x:c>
      <x:c r="Z3765" s="13" t="str">
        <x:v>Industrial / workshop / storage</x:v>
      </x:c>
    </x:row>
    <x:row r="3766" ht="62" customHeight="1">
      <x:c r="A3766" s="13" t="str">
        <x:v>SE2786</x:v>
      </x:c>
      <x:c r="B3766" s="15" t="str">
        <x:v>London</x:v>
      </x:c>
      <x:c r="C3766" s="15" t="str">
        <x:v>Tottenham</x:v>
      </x:c>
      <x:c r="D3766" s="14"/>
      <x:c r="E3766" s="13" t="str">
        <x:v>Town</x:v>
      </x:c>
      <x:c r="F3766" s="15" t="str">
        <x:v>Standalone premises — Tottenham</x:v>
      </x:c>
      <x:c r="G3766" s="15" t="str">
        <x:v>Urban Logistics Tottenham, Willoughby Road N17</x:v>
      </x:c>
      <x:c r="H3766" s="13" t="str">
        <x:v>Current</x:v>
      </x:c>
      <x:c r="I3766" s="14" t="n">
        <x:v>12380</x:v>
      </x:c>
      <x:c r="J3766" s="13" t="str">
        <x:f>IF(AND(ISNUMBER(I3766),I3766&gt;0),IF(I3766&lt;=1000,"1–1,000",IF(I3766&lt;=2500,"1,001–2,500",IF(I3766&lt;=5000,"2,501–5,000",IF(I3766&lt;=10000,"5,001–10,000","10,001–15,000")))),"10,001–15,000")</x:f>
        <x:v>10,001–15,000</x:v>
      </x:c>
      <x:c r="K3766" s="16"/>
      <x:c r="L3766" s="43" t="str">
        <x:f>IF(AND(ISNUMBER(I3766),I3766&gt;0,ISNUMBER(K3766),K3766&gt;0),K3766/I3766,"n.a.")</x:f>
        <x:v>n.a.</x:v>
      </x:c>
      <x:c r="M3766" s="43"/>
      <x:c r="N3766" s="13" t="str">
        <x:v>No</x:v>
      </x:c>
      <x:c r="O3766" s="15" t="str">
        <x:v>Not stated in reviewed card</x:v>
      </x:c>
      <x:c r="P3766" s="15" t="str">
        <x:v>Not stated in reviewed card</x:v>
      </x:c>
      <x:c r="Q3766" s="15" t="str">
        <x:v>Advertised industrial unit with warehouse space, yard/loading area.</x:v>
      </x:c>
      <x:c r="R3766"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6" s="15" t="str">
        <x:v>https://www.zoopla.co.uk/to-rent/commercial/details/66431662/</x:v>
      </x:c>
      <x:c r="T3766" s="15" t="str">
        <x:v>https://www.rightmove.co.uk/properties/143778356#/?channel=COM_LET</x:v>
      </x:c>
      <x:c r="U3766" s="15" t="str"/>
      <x:c r="V3766" s="15" t="str">
        <x:v>London — Standalone premises — Tottenham</x:v>
      </x:c>
      <x:c r="W3766" s="15" t="str">
        <x:v>Individual unit ≤15,000 sq ft</x:v>
      </x:c>
      <x:c r="X3766" s="13" t="n">
        <x:f>IF(N3766="Yes",L3766,0)</x:f>
        <x:v>0</x:v>
      </x:c>
      <x:c r="Y3766" s="14" t="n">
        <x:v>1</x:v>
      </x:c>
      <x:c r="Z3766" s="13" t="str">
        <x:v>Industrial / workshop / storage</x:v>
      </x:c>
    </x:row>
    <x:row r="3767" ht="62" customHeight="1">
      <x:c r="A3767" s="13" t="str">
        <x:v>SE2787</x:v>
      </x:c>
      <x:c r="B3767" s="15" t="str">
        <x:v>London</x:v>
      </x:c>
      <x:c r="C3767" s="15" t="str">
        <x:v>Tottenham</x:v>
      </x:c>
      <x:c r="D3767" s="14"/>
      <x:c r="E3767" s="13" t="str">
        <x:v>Town</x:v>
      </x:c>
      <x:c r="F3767" s="15" t="str">
        <x:v>Standalone premises — Tottenham</x:v>
      </x:c>
      <x:c r="G3767" s="15" t="str">
        <x:v>Urban Logistics Tottenham, Willoughby Road N17</x:v>
      </x:c>
      <x:c r="H3767" s="13" t="str">
        <x:v>Current</x:v>
      </x:c>
      <x:c r="I3767" s="14" t="n">
        <x:v>12210</x:v>
      </x:c>
      <x:c r="J3767" s="13" t="str">
        <x:f>IF(AND(ISNUMBER(I3767),I3767&gt;0),IF(I3767&lt;=1000,"1–1,000",IF(I3767&lt;=2500,"1,001–2,500",IF(I3767&lt;=5000,"2,501–5,000",IF(I3767&lt;=10000,"5,001–10,000","10,001–15,000")))),"10,001–15,000")</x:f>
        <x:v>10,001–15,000</x:v>
      </x:c>
      <x:c r="K3767" s="16"/>
      <x:c r="L3767" s="43" t="str">
        <x:f>IF(AND(ISNUMBER(I3767),I3767&gt;0,ISNUMBER(K3767),K3767&gt;0),K3767/I3767,"n.a.")</x:f>
        <x:v>n.a.</x:v>
      </x:c>
      <x:c r="M3767" s="43"/>
      <x:c r="N3767" s="13" t="str">
        <x:v>No</x:v>
      </x:c>
      <x:c r="O3767" s="15" t="str">
        <x:v>Not stated in reviewed card</x:v>
      </x:c>
      <x:c r="P3767" s="15" t="str">
        <x:v>Not stated in reviewed card</x:v>
      </x:c>
      <x:c r="Q3767" s="15" t="str">
        <x:v>Advertised industrial unit with warehouse space, yard/loading area.</x:v>
      </x:c>
      <x:c r="R3767"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67" s="15" t="str">
        <x:v>https://www.zoopla.co.uk/to-rent/commercial/details/66431663/</x:v>
      </x:c>
      <x:c r="T3767" s="15" t="str">
        <x:v>https://www.rightmove.co.uk/properties/143778359#/?channel=COM_LET</x:v>
      </x:c>
      <x:c r="U3767" s="15" t="str"/>
      <x:c r="V3767" s="15" t="str">
        <x:v>London — Standalone premises — Tottenham</x:v>
      </x:c>
      <x:c r="W3767" s="15" t="str">
        <x:v>Individual unit ≤15,000 sq ft</x:v>
      </x:c>
      <x:c r="X3767" s="13" t="n">
        <x:f>IF(N3767="Yes",L3767,0)</x:f>
        <x:v>0</x:v>
      </x:c>
      <x:c r="Y3767" s="14" t="n">
        <x:v>1</x:v>
      </x:c>
      <x:c r="Z3767" s="13" t="str">
        <x:v>Industrial / workshop / storage</x:v>
      </x:c>
    </x:row>
    <x:row r="3768" ht="75" customHeight="1">
      <x:c r="A3768" s="13" t="str">
        <x:v>SE2788</x:v>
      </x:c>
      <x:c r="B3768" s="15" t="str">
        <x:v>London</x:v>
      </x:c>
      <x:c r="C3768" s="15" t="str">
        <x:v>Tottenham</x:v>
      </x:c>
      <x:c r="D3768" s="14"/>
      <x:c r="E3768" s="13" t="str">
        <x:v>Town</x:v>
      </x:c>
      <x:c r="F3768" s="15" t="str">
        <x:v>Standalone premises — Tottenham</x:v>
      </x:c>
      <x:c r="G3768" s="15" t="str">
        <x:v>Vale Road, Tottenham N4</x:v>
      </x:c>
      <x:c r="H3768" s="13" t="str">
        <x:v>Current</x:v>
      </x:c>
      <x:c r="I3768" s="14" t="n">
        <x:v>2419</x:v>
      </x:c>
      <x:c r="J3768" s="13" t="str">
        <x:f>IF(AND(ISNUMBER(I3768),I3768&gt;0),IF(I3768&lt;=1000,"1–1,000",IF(I3768&lt;=2500,"1,001–2,500",IF(I3768&lt;=5000,"2,501–5,000",IF(I3768&lt;=10000,"5,001–10,000","10,001–15,000")))),"1,001–2,500")</x:f>
        <x:v>1,001–2,500</x:v>
      </x:c>
      <x:c r="K3768" s="16" t="n">
        <x:v>62556</x:v>
      </x:c>
      <x:c r="L3768" s="43" t="n">
        <x:f>IF(AND(ISNUMBER(I3768),I3768&gt;0,ISNUMBER(K3768),K3768&gt;0),K3768/I3768,"n.a.")</x:f>
        <x:v>25.860272840016535</x:v>
      </x:c>
      <x:c r="M3768" s="43"/>
      <x:c r="N3768" s="13" t="str">
        <x:v>Yes</x:v>
      </x:c>
      <x:c r="O3768" s="15" t="str">
        <x:v>Not stated in reviewed card</x:v>
      </x:c>
      <x:c r="P3768" s="15" t="str">
        <x:v>Not stated in reviewed card</x:v>
      </x:c>
      <x:c r="Q3768" s="15" t="str">
        <x:v>Advertised industrial unit with workshop space.</x:v>
      </x:c>
      <x:c r="R376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68" s="15" t="str">
        <x:v>https://www.zoopla.co.uk/to-rent/commercial/details/72878082/</x:v>
      </x:c>
      <x:c r="T3768" s="15" t="str">
        <x:v>https://www.rightmove.co.uk/properties/174203336#/?channel=COM_LET</x:v>
      </x:c>
      <x:c r="U3768" s="15" t="str"/>
      <x:c r="V3768" s="15" t="str">
        <x:v>London — Standalone premises — Tottenham</x:v>
      </x:c>
      <x:c r="W3768" s="15" t="str">
        <x:v>Individual unit ≤15,000 sq ft</x:v>
      </x:c>
      <x:c r="X3768" s="13" t="n">
        <x:f>IF(N3768="Yes",L3768,0)</x:f>
        <x:v>25.860272840016535</x:v>
      </x:c>
      <x:c r="Y3768" s="14" t="n">
        <x:v>1</x:v>
      </x:c>
      <x:c r="Z3768" s="13" t="str">
        <x:v>Industrial / workshop / storage</x:v>
      </x:c>
    </x:row>
    <x:row r="3769" ht="75" customHeight="1">
      <x:c r="A3769" s="13" t="str">
        <x:v>SE2789</x:v>
      </x:c>
      <x:c r="B3769" s="15" t="str">
        <x:v>London</x:v>
      </x:c>
      <x:c r="C3769" s="15" t="str">
        <x:v>Tottenham</x:v>
      </x:c>
      <x:c r="D3769" s="14"/>
      <x:c r="E3769" s="13" t="str">
        <x:v>Town</x:v>
      </x:c>
      <x:c r="F3769" s="15" t="str">
        <x:v>Standalone premises — Tottenham</x:v>
      </x:c>
      <x:c r="G3769" s="15" t="str">
        <x:v>Vale Road, Tottenham, London N4</x:v>
      </x:c>
      <x:c r="H3769" s="13" t="str">
        <x:v>Current</x:v>
      </x:c>
      <x:c r="I3769" s="14" t="n">
        <x:v>2675</x:v>
      </x:c>
      <x:c r="J3769" s="13" t="str">
        <x:f>IF(AND(ISNUMBER(I3769),I3769&gt;0),IF(I3769&lt;=1000,"1–1,000",IF(I3769&lt;=2500,"1,001–2,500",IF(I3769&lt;=5000,"2,501–5,000",IF(I3769&lt;=10000,"5,001–10,000","10,001–15,000")))),"2,501–5,000")</x:f>
        <x:v>2,501–5,000</x:v>
      </x:c>
      <x:c r="K3769" s="16" t="n">
        <x:v>71280</x:v>
      </x:c>
      <x:c r="L3769" s="43" t="n">
        <x:f>IF(AND(ISNUMBER(I3769),I3769&gt;0,ISNUMBER(K3769),K3769&gt;0),K3769/I3769,"n.a.")</x:f>
        <x:v>26.646728971962617</x:v>
      </x:c>
      <x:c r="M3769" s="43"/>
      <x:c r="N3769" s="13" t="str">
        <x:v>Yes</x:v>
      </x:c>
      <x:c r="O3769" s="15" t="str">
        <x:v>Ceiling heights 3</x:v>
      </x:c>
      <x:c r="P3769" s="15" t="str">
        <x:v>3m Roller Shutters</x:v>
      </x:c>
      <x:c r="Q3769" s="15" t="str">
        <x:v>Advertised industrial unit with workshop space.</x:v>
      </x:c>
      <x:c r="R3769"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69" s="15" t="str">
        <x:v>https://www.zoopla.co.uk/to-rent/commercial/details/72877712/</x:v>
      </x:c>
      <x:c r="T3769" s="15" t="str">
        <x:v>https://www.rightmove.co.uk/properties/174201020#/?channel=COM_LET</x:v>
      </x:c>
      <x:c r="U3769" s="15" t="str"/>
      <x:c r="V3769" s="15" t="str">
        <x:v>London — Standalone premises — Tottenham</x:v>
      </x:c>
      <x:c r="W3769" s="15" t="str">
        <x:v>Individual unit ≤15,000 sq ft</x:v>
      </x:c>
      <x:c r="X3769" s="13" t="n">
        <x:f>IF(N3769="Yes",L3769,0)</x:f>
        <x:v>26.646728971962617</x:v>
      </x:c>
      <x:c r="Y3769" s="14" t="n">
        <x:v>1</x:v>
      </x:c>
      <x:c r="Z3769" s="13" t="str">
        <x:v>Industrial / workshop / storage</x:v>
      </x:c>
    </x:row>
    <x:row r="3770" ht="75" customHeight="1">
      <x:c r="A3770" s="13" t="str">
        <x:v>SE2790</x:v>
      </x:c>
      <x:c r="B3770" s="15" t="str">
        <x:v>London</x:v>
      </x:c>
      <x:c r="C3770" s="15" t="str">
        <x:v>Tottenham</x:v>
      </x:c>
      <x:c r="D3770" s="14"/>
      <x:c r="E3770" s="13" t="str">
        <x:v>Town</x:v>
      </x:c>
      <x:c r="F3770" s="15" t="str">
        <x:v>Standalone premises — Tottenham</x:v>
      </x:c>
      <x:c r="G3770" s="15" t="str">
        <x:v>Vale Road, Tottenham, London N4</x:v>
      </x:c>
      <x:c r="H3770" s="13" t="str">
        <x:v>Current</x:v>
      </x:c>
      <x:c r="I3770" s="14" t="n">
        <x:v>2923</x:v>
      </x:c>
      <x:c r="J3770" s="13" t="str">
        <x:f>IF(AND(ISNUMBER(I3770),I3770&gt;0),IF(I3770&lt;=1000,"1–1,000",IF(I3770&lt;=2500,"1,001–2,500",IF(I3770&lt;=5000,"2,501–5,000",IF(I3770&lt;=10000,"5,001–10,000","10,001–15,000")))),"2,501–5,000")</x:f>
        <x:v>2,501–5,000</x:v>
      </x:c>
      <x:c r="K3770" s="16" t="n">
        <x:v>76728</x:v>
      </x:c>
      <x:c r="L3770" s="43" t="n">
        <x:f>IF(AND(ISNUMBER(I3770),I3770&gt;0,ISNUMBER(K3770),K3770&gt;0),K3770/I3770,"n.a.")</x:f>
        <x:v>26.249743414300376</x:v>
      </x:c>
      <x:c r="M3770" s="43"/>
      <x:c r="N3770" s="13" t="str">
        <x:v>Yes</x:v>
      </x:c>
      <x:c r="O3770" s="15" t="str">
        <x:v>Not stated in reviewed card</x:v>
      </x:c>
      <x:c r="P3770" s="15" t="str">
        <x:v>Not stated in reviewed card</x:v>
      </x:c>
      <x:c r="Q3770" s="15" t="str">
        <x:v>Advertised industrial unit with workshop space.</x:v>
      </x:c>
      <x:c r="R3770"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0" s="15" t="str">
        <x:v>https://www.zoopla.co.uk/to-rent/commercial/details/72877469/</x:v>
      </x:c>
      <x:c r="T3770" s="15" t="str">
        <x:v>https://www.rightmove.co.uk/properties/174199811#/?channel=COM_LET</x:v>
      </x:c>
      <x:c r="U3770" s="15" t="str"/>
      <x:c r="V3770" s="15" t="str">
        <x:v>London — Standalone premises — Tottenham</x:v>
      </x:c>
      <x:c r="W3770" s="15" t="str">
        <x:v>Individual unit ≤15,000 sq ft</x:v>
      </x:c>
      <x:c r="X3770" s="13" t="n">
        <x:f>IF(N3770="Yes",L3770,0)</x:f>
        <x:v>26.249743414300376</x:v>
      </x:c>
      <x:c r="Y3770" s="14" t="n">
        <x:v>1</x:v>
      </x:c>
      <x:c r="Z3770" s="13" t="str">
        <x:v>Industrial / workshop / storage</x:v>
      </x:c>
    </x:row>
    <x:row r="3771" ht="75" customHeight="1">
      <x:c r="A3771" s="13" t="str">
        <x:v>SE2791</x:v>
      </x:c>
      <x:c r="B3771" s="15" t="str">
        <x:v>London</x:v>
      </x:c>
      <x:c r="C3771" s="15" t="str">
        <x:v>Tottenham</x:v>
      </x:c>
      <x:c r="D3771" s="14"/>
      <x:c r="E3771" s="13" t="str">
        <x:v>Town</x:v>
      </x:c>
      <x:c r="F3771" s="15" t="str">
        <x:v>Standalone premises — Tottenham</x:v>
      </x:c>
      <x:c r="G3771" s="15" t="str">
        <x:v>Vale Road, Tottenham, London N4</x:v>
      </x:c>
      <x:c r="H3771" s="13" t="str">
        <x:v>Current</x:v>
      </x:c>
      <x:c r="I3771" s="14" t="n">
        <x:v>4166</x:v>
      </x:c>
      <x:c r="J3771" s="13" t="str">
        <x:f>IF(AND(ISNUMBER(I3771),I3771&gt;0),IF(I3771&lt;=1000,"1–1,000",IF(I3771&lt;=2500,"1,001–2,500",IF(I3771&lt;=5000,"2,501–5,000",IF(I3771&lt;=10000,"5,001–10,000","10,001–15,000")))),"2,501–5,000")</x:f>
        <x:v>2,501–5,000</x:v>
      </x:c>
      <x:c r="K3771" s="16" t="n">
        <x:v>110736</x:v>
      </x:c>
      <x:c r="L3771" s="43" t="n">
        <x:f>IF(AND(ISNUMBER(I3771),I3771&gt;0,ISNUMBER(K3771),K3771&gt;0),K3771/I3771,"n.a.")</x:f>
        <x:v>26.58089294287086</x:v>
      </x:c>
      <x:c r="M3771" s="43"/>
      <x:c r="N3771" s="13" t="str">
        <x:v>Yes</x:v>
      </x:c>
      <x:c r="O3771" s="15" t="str">
        <x:v>Not stated in reviewed card</x:v>
      </x:c>
      <x:c r="P3771" s="15" t="str">
        <x:v>Not stated in reviewed card</x:v>
      </x:c>
      <x:c r="Q3771" s="15" t="str">
        <x:v>Advertised industrial unit with workshop space.</x:v>
      </x:c>
      <x:c r="R377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1" s="15" t="str">
        <x:v>https://www.zoopla.co.uk/to-rent/commercial/details/72877149/</x:v>
      </x:c>
      <x:c r="T3771" s="15" t="str">
        <x:v>https://www.rightmove.co.uk/properties/174198119#/?channel=COM_LET</x:v>
      </x:c>
      <x:c r="U3771" s="15" t="str"/>
      <x:c r="V3771" s="15" t="str">
        <x:v>London — Standalone premises — Tottenham</x:v>
      </x:c>
      <x:c r="W3771" s="15" t="str">
        <x:v>Individual unit ≤15,000 sq ft</x:v>
      </x:c>
      <x:c r="X3771" s="13" t="n">
        <x:f>IF(N3771="Yes",L3771,0)</x:f>
        <x:v>26.58089294287086</x:v>
      </x:c>
      <x:c r="Y3771" s="14" t="n">
        <x:v>1</x:v>
      </x:c>
      <x:c r="Z3771" s="13" t="str">
        <x:v>Industrial / workshop / storage</x:v>
      </x:c>
    </x:row>
    <x:row r="3772" ht="75" customHeight="1">
      <x:c r="A3772" s="13" t="str">
        <x:v>SE2792</x:v>
      </x:c>
      <x:c r="B3772" s="15" t="str">
        <x:v>London</x:v>
      </x:c>
      <x:c r="C3772" s="15" t="str">
        <x:v>Tottenham</x:v>
      </x:c>
      <x:c r="D3772" s="14"/>
      <x:c r="E3772" s="13" t="str">
        <x:v>Town</x:v>
      </x:c>
      <x:c r="F3772" s="15" t="str">
        <x:v>Standalone premises — Tottenham</x:v>
      </x:c>
      <x:c r="G3772" s="15" t="str">
        <x:v>Vale Road, Tottenham, N4</x:v>
      </x:c>
      <x:c r="H3772" s="13" t="str">
        <x:v>Current</x:v>
      </x:c>
      <x:c r="I3772" s="14" t="n">
        <x:v>3137</x:v>
      </x:c>
      <x:c r="J3772" s="13" t="str">
        <x:f>IF(AND(ISNUMBER(I3772),I3772&gt;0),IF(I3772&lt;=1000,"1–1,000",IF(I3772&lt;=2500,"1,001–2,500",IF(I3772&lt;=5000,"2,501–5,000",IF(I3772&lt;=10000,"5,001–10,000","10,001–15,000")))),"2,501–5,000")</x:f>
        <x:v>2,501–5,000</x:v>
      </x:c>
      <x:c r="K3772" s="16" t="n">
        <x:v>82140</x:v>
      </x:c>
      <x:c r="L3772" s="43" t="n">
        <x:f>IF(AND(ISNUMBER(I3772),I3772&gt;0,ISNUMBER(K3772),K3772&gt;0),K3772/I3772,"n.a.")</x:f>
        <x:v>26.18425247051323</x:v>
      </x:c>
      <x:c r="M3772" s="43"/>
      <x:c r="N3772" s="13" t="str">
        <x:v>Yes</x:v>
      </x:c>
      <x:c r="O3772" s="15" t="str">
        <x:v>Not stated in reviewed card</x:v>
      </x:c>
      <x:c r="P3772" s="15" t="str">
        <x:v>Not stated in reviewed card</x:v>
      </x:c>
      <x:c r="Q3772" s="15" t="str">
        <x:v>Advertised industrial unit with workshop space.</x:v>
      </x:c>
      <x:c r="R377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2" s="15" t="str">
        <x:v>https://www.zoopla.co.uk/to-rent/commercial/details/72877567/</x:v>
      </x:c>
      <x:c r="T3772" s="15" t="str">
        <x:v>https://www.rightmove.co.uk/properties/174200384#/?channel=COM_LET</x:v>
      </x:c>
      <x:c r="U3772" s="15" t="str"/>
      <x:c r="V3772" s="15" t="str">
        <x:v>London — Standalone premises — Tottenham</x:v>
      </x:c>
      <x:c r="W3772" s="15" t="str">
        <x:v>Individual unit ≤15,000 sq ft</x:v>
      </x:c>
      <x:c r="X3772" s="13" t="n">
        <x:f>IF(N3772="Yes",L3772,0)</x:f>
        <x:v>26.18425247051323</x:v>
      </x:c>
      <x:c r="Y3772" s="14" t="n">
        <x:v>1</x:v>
      </x:c>
      <x:c r="Z3772" s="13" t="str">
        <x:v>Industrial / workshop / storage</x:v>
      </x:c>
    </x:row>
    <x:row r="3773" ht="75" customHeight="1">
      <x:c r="A3773" s="13" t="str">
        <x:v>SE2793</x:v>
      </x:c>
      <x:c r="B3773" s="15" t="str">
        <x:v>London</x:v>
      </x:c>
      <x:c r="C3773" s="15" t="str">
        <x:v>Tottenham</x:v>
      </x:c>
      <x:c r="D3773" s="14"/>
      <x:c r="E3773" s="13" t="str">
        <x:v>Town</x:v>
      </x:c>
      <x:c r="F3773" s="15" t="str">
        <x:v>Standalone premises — Tottenham</x:v>
      </x:c>
      <x:c r="G3773" s="15" t="str">
        <x:v>Vale Road, Tottenham, N4</x:v>
      </x:c>
      <x:c r="H3773" s="13" t="str">
        <x:v>Current</x:v>
      </x:c>
      <x:c r="I3773" s="14" t="n">
        <x:v>3115</x:v>
      </x:c>
      <x:c r="J3773" s="13" t="str">
        <x:f>IF(AND(ISNUMBER(I3773),I3773&gt;0),IF(I3773&lt;=1000,"1–1,000",IF(I3773&lt;=2500,"1,001–2,500",IF(I3773&lt;=5000,"2,501–5,000",IF(I3773&lt;=10000,"5,001–10,000","10,001–15,000")))),"2,501–5,000")</x:f>
        <x:v>2,501–5,000</x:v>
      </x:c>
      <x:c r="K3773" s="16" t="n">
        <x:v>82848</x:v>
      </x:c>
      <x:c r="L3773" s="43" t="n">
        <x:f>IF(AND(ISNUMBER(I3773),I3773&gt;0,ISNUMBER(K3773),K3773&gt;0),K3773/I3773,"n.a.")</x:f>
        <x:v>26.596468699839487</x:v>
      </x:c>
      <x:c r="M3773" s="43"/>
      <x:c r="N3773" s="13" t="str">
        <x:v>Yes</x:v>
      </x:c>
      <x:c r="O3773" s="15" t="str">
        <x:v>Not stated in reviewed card</x:v>
      </x:c>
      <x:c r="P3773" s="15" t="str">
        <x:v>Not stated in reviewed card</x:v>
      </x:c>
      <x:c r="Q3773" s="15" t="str">
        <x:v>Advertised industrial unit with workshop space.</x:v>
      </x:c>
      <x:c r="R377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3" s="15" t="str">
        <x:v>https://www.zoopla.co.uk/to-rent/commercial/details/72877356/</x:v>
      </x:c>
      <x:c r="T3773" s="15" t="str">
        <x:v>https://www.rightmove.co.uk/properties/174199121#/?channel=COM_LET</x:v>
      </x:c>
      <x:c r="U3773" s="15" t="str"/>
      <x:c r="V3773" s="15" t="str">
        <x:v>London — Standalone premises — Tottenham</x:v>
      </x:c>
      <x:c r="W3773" s="15" t="str">
        <x:v>Individual unit ≤15,000 sq ft</x:v>
      </x:c>
      <x:c r="X3773" s="13" t="n">
        <x:f>IF(N3773="Yes",L3773,0)</x:f>
        <x:v>26.596468699839487</x:v>
      </x:c>
      <x:c r="Y3773" s="14" t="n">
        <x:v>1</x:v>
      </x:c>
      <x:c r="Z3773" s="13" t="str">
        <x:v>Industrial / workshop / storage</x:v>
      </x:c>
    </x:row>
    <x:row r="3774" ht="75" customHeight="1">
      <x:c r="A3774" s="13" t="str">
        <x:v>SE2794</x:v>
      </x:c>
      <x:c r="B3774" s="15" t="str">
        <x:v>London</x:v>
      </x:c>
      <x:c r="C3774" s="15" t="str">
        <x:v>Tottenham</x:v>
      </x:c>
      <x:c r="D3774" s="14"/>
      <x:c r="E3774" s="13" t="str">
        <x:v>Town</x:v>
      </x:c>
      <x:c r="F3774" s="15" t="str">
        <x:v>Standalone premises — Tottenham</x:v>
      </x:c>
      <x:c r="G3774" s="15" t="str">
        <x:v>Vale Road, Tottenham, N4</x:v>
      </x:c>
      <x:c r="H3774" s="13" t="str">
        <x:v>Current</x:v>
      </x:c>
      <x:c r="I3774" s="14" t="n">
        <x:v>1291</x:v>
      </x:c>
      <x:c r="J3774" s="13" t="str">
        <x:f>IF(AND(ISNUMBER(I3774),I3774&gt;0),IF(I3774&lt;=1000,"1–1,000",IF(I3774&lt;=2500,"1,001–2,500",IF(I3774&lt;=5000,"2,501–5,000",IF(I3774&lt;=10000,"5,001–10,000","10,001–15,000")))),"1,001–2,500")</x:f>
        <x:v>1,001–2,500</x:v>
      </x:c>
      <x:c r="K3774" s="16" t="n">
        <x:v>31824</x:v>
      </x:c>
      <x:c r="L3774" s="43" t="n">
        <x:f>IF(AND(ISNUMBER(I3774),I3774&gt;0,ISNUMBER(K3774),K3774&gt;0),K3774/I3774,"n.a.")</x:f>
        <x:v>24.650658404337722</x:v>
      </x:c>
      <x:c r="M3774" s="43"/>
      <x:c r="N3774" s="13" t="str">
        <x:v>Yes</x:v>
      </x:c>
      <x:c r="O3774" s="15" t="str">
        <x:v>Not stated in reviewed card</x:v>
      </x:c>
      <x:c r="P3774" s="15" t="str">
        <x:v>Not stated in reviewed card</x:v>
      </x:c>
      <x:c r="Q3774" s="15" t="str">
        <x:v>Advertised industrial unit with workshop space.</x:v>
      </x:c>
      <x:c r="R377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4" s="15" t="str">
        <x:v>https://www.zoopla.co.uk/to-rent/commercial/details/72877283/</x:v>
      </x:c>
      <x:c r="T3774" s="15" t="str">
        <x:v>https://www.rightmove.co.uk/properties/174198650#/?channel=COM_LET</x:v>
      </x:c>
      <x:c r="U3774" s="15" t="str"/>
      <x:c r="V3774" s="15" t="str">
        <x:v>London — Standalone premises — Tottenham</x:v>
      </x:c>
      <x:c r="W3774" s="15" t="str">
        <x:v>Individual unit ≤15,000 sq ft</x:v>
      </x:c>
      <x:c r="X3774" s="13" t="n">
        <x:f>IF(N3774="Yes",L3774,0)</x:f>
        <x:v>24.650658404337722</x:v>
      </x:c>
      <x:c r="Y3774" s="14" t="n">
        <x:v>1</x:v>
      </x:c>
      <x:c r="Z3774" s="13" t="str">
        <x:v>Industrial / workshop / storage</x:v>
      </x:c>
    </x:row>
    <x:row r="3775" ht="75" customHeight="1">
      <x:c r="A3775" s="13" t="str">
        <x:v>SE2795</x:v>
      </x:c>
      <x:c r="B3775" s="15" t="str">
        <x:v>London</x:v>
      </x:c>
      <x:c r="C3775" s="15" t="str">
        <x:v>Tottenham</x:v>
      </x:c>
      <x:c r="D3775" s="14"/>
      <x:c r="E3775" s="13" t="str">
        <x:v>Town</x:v>
      </x:c>
      <x:c r="F3775" s="15" t="str">
        <x:v>Standalone premises — Tottenham</x:v>
      </x:c>
      <x:c r="G3775" s="15" t="str">
        <x:v>Vale Road, Tottenham, N4</x:v>
      </x:c>
      <x:c r="H3775" s="13" t="str">
        <x:v>Current</x:v>
      </x:c>
      <x:c r="I3775" s="14" t="n">
        <x:v>2455</x:v>
      </x:c>
      <x:c r="J3775" s="13" t="str">
        <x:f>IF(AND(ISNUMBER(I3775),I3775&gt;0),IF(I3775&lt;=1000,"1–1,000",IF(I3775&lt;=2500,"1,001–2,500",IF(I3775&lt;=5000,"2,501–5,000",IF(I3775&lt;=10000,"5,001–10,000","10,001–15,000")))),"1,001–2,500")</x:f>
        <x:v>1,001–2,500</x:v>
      </x:c>
      <x:c r="K3775" s="16" t="n">
        <x:v>65592</x:v>
      </x:c>
      <x:c r="L3775" s="43" t="n">
        <x:f>IF(AND(ISNUMBER(I3775),I3775&gt;0,ISNUMBER(K3775),K3775&gt;0),K3775/I3775,"n.a.")</x:f>
        <x:v>26.717718940936862</x:v>
      </x:c>
      <x:c r="M3775" s="43"/>
      <x:c r="N3775" s="13" t="str">
        <x:v>Yes</x:v>
      </x:c>
      <x:c r="O3775" s="15" t="str">
        <x:v>Ceiling heights 3</x:v>
      </x:c>
      <x:c r="P3775" s="15" t="str">
        <x:v>3m Roller Shutters</x:v>
      </x:c>
      <x:c r="Q3775" s="15" t="str">
        <x:v>Advertised industrial unit with workshop space.</x:v>
      </x:c>
      <x:c r="R377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5" s="15" t="str">
        <x:v>https://www.zoopla.co.uk/to-rent/commercial/details/72877073/</x:v>
      </x:c>
      <x:c r="T3775" s="15" t="str">
        <x:v>https://www.rightmove.co.uk/properties/174197792#/?channel=COM_LET</x:v>
      </x:c>
      <x:c r="U3775" s="15" t="str"/>
      <x:c r="V3775" s="15" t="str">
        <x:v>London — Standalone premises — Tottenham</x:v>
      </x:c>
      <x:c r="W3775" s="15" t="str">
        <x:v>Individual unit ≤15,000 sq ft</x:v>
      </x:c>
      <x:c r="X3775" s="13" t="n">
        <x:f>IF(N3775="Yes",L3775,0)</x:f>
        <x:v>26.717718940936862</x:v>
      </x:c>
      <x:c r="Y3775" s="14" t="n">
        <x:v>1</x:v>
      </x:c>
      <x:c r="Z3775" s="13" t="str">
        <x:v>Industrial / workshop / storage</x:v>
      </x:c>
    </x:row>
    <x:row r="3776" ht="75" customHeight="1">
      <x:c r="A3776" s="13" t="str">
        <x:v>SE2796</x:v>
      </x:c>
      <x:c r="B3776" s="15" t="str">
        <x:v>London</x:v>
      </x:c>
      <x:c r="C3776" s="15" t="str">
        <x:v>Tottenham</x:v>
      </x:c>
      <x:c r="D3776" s="14"/>
      <x:c r="E3776" s="13" t="str">
        <x:v>Town</x:v>
      </x:c>
      <x:c r="F3776" s="15" t="str">
        <x:v>Standalone premises — Tottenham</x:v>
      </x:c>
      <x:c r="G3776" s="15" t="str">
        <x:v>Vale Road, Tottenham, N4</x:v>
      </x:c>
      <x:c r="H3776" s="13" t="str">
        <x:v>Current</x:v>
      </x:c>
      <x:c r="I3776" s="14" t="n">
        <x:v>2746</x:v>
      </x:c>
      <x:c r="J3776" s="13" t="str">
        <x:f>IF(AND(ISNUMBER(I3776),I3776&gt;0),IF(I3776&lt;=1000,"1–1,000",IF(I3776&lt;=2500,"1,001–2,500",IF(I3776&lt;=5000,"2,501–5,000",IF(I3776&lt;=10000,"5,001–10,000","10,001–15,000")))),"2,501–5,000")</x:f>
        <x:v>2,501–5,000</x:v>
      </x:c>
      <x:c r="K3776" s="16" t="n">
        <x:v>73116</x:v>
      </x:c>
      <x:c r="L3776" s="43" t="n">
        <x:f>IF(AND(ISNUMBER(I3776),I3776&gt;0,ISNUMBER(K3776),K3776&gt;0),K3776/I3776,"n.a.")</x:f>
        <x:v>26.626365622723963</x:v>
      </x:c>
      <x:c r="M3776" s="43"/>
      <x:c r="N3776" s="13" t="str">
        <x:v>Yes</x:v>
      </x:c>
      <x:c r="O3776" s="15" t="str">
        <x:v>Ceiling heights 3</x:v>
      </x:c>
      <x:c r="P3776" s="15" t="str">
        <x:v>3m Roller Shutters</x:v>
      </x:c>
      <x:c r="Q3776" s="15" t="str">
        <x:v>Advertised industrial unit with workshop space.</x:v>
      </x:c>
      <x:c r="R377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6" s="15" t="str">
        <x:v>https://www.zoopla.co.uk/to-rent/commercial/details/72876924/</x:v>
      </x:c>
      <x:c r="T3776" s="15" t="str">
        <x:v>https://www.rightmove.co.uk/properties/174197171#/?channel=COM_LET</x:v>
      </x:c>
      <x:c r="U3776" s="15" t="str"/>
      <x:c r="V3776" s="15" t="str">
        <x:v>London — Standalone premises — Tottenham</x:v>
      </x:c>
      <x:c r="W3776" s="15" t="str">
        <x:v>Individual unit ≤15,000 sq ft</x:v>
      </x:c>
      <x:c r="X3776" s="13" t="n">
        <x:f>IF(N3776="Yes",L3776,0)</x:f>
        <x:v>26.626365622723963</x:v>
      </x:c>
      <x:c r="Y3776" s="14" t="n">
        <x:v>1</x:v>
      </x:c>
      <x:c r="Z3776" s="13" t="str">
        <x:v>Industrial / workshop / storage</x:v>
      </x:c>
    </x:row>
    <x:row r="3777" ht="75" customHeight="1">
      <x:c r="A3777" s="13" t="str">
        <x:v>SE2797</x:v>
      </x:c>
      <x:c r="B3777" s="15" t="str">
        <x:v>London</x:v>
      </x:c>
      <x:c r="C3777" s="15" t="str">
        <x:v>Tottenham</x:v>
      </x:c>
      <x:c r="D3777" s="14"/>
      <x:c r="E3777" s="13" t="str">
        <x:v>Town</x:v>
      </x:c>
      <x:c r="F3777" s="15" t="str">
        <x:v>Standalone premises — Tottenham</x:v>
      </x:c>
      <x:c r="G3777" s="15" t="str">
        <x:v>Vale Road, Tottenham, N4</x:v>
      </x:c>
      <x:c r="H3777" s="13" t="str">
        <x:v>Current</x:v>
      </x:c>
      <x:c r="I3777" s="14" t="n">
        <x:v>5316</x:v>
      </x:c>
      <x:c r="J3777" s="13" t="str">
        <x:f>IF(AND(ISNUMBER(I3777),I3777&gt;0),IF(I3777&lt;=1000,"1–1,000",IF(I3777&lt;=2500,"1,001–2,500",IF(I3777&lt;=5000,"2,501–5,000",IF(I3777&lt;=10000,"5,001–10,000","10,001–15,000")))),"5,001–10,000")</x:f>
        <x:v>5,001–10,000</x:v>
      </x:c>
      <x:c r="K3777" s="16" t="n">
        <x:v>148980</x:v>
      </x:c>
      <x:c r="L3777" s="43" t="n">
        <x:f>IF(AND(ISNUMBER(I3777),I3777&gt;0,ISNUMBER(K3777),K3777&gt;0),K3777/I3777,"n.a.")</x:f>
        <x:v>28.024830699774267</x:v>
      </x:c>
      <x:c r="M3777" s="43"/>
      <x:c r="N3777" s="13" t="str">
        <x:v>Yes</x:v>
      </x:c>
      <x:c r="O3777" s="15" t="str">
        <x:v>Not stated in reviewed card</x:v>
      </x:c>
      <x:c r="P3777" s="15" t="str">
        <x:v>Not stated in reviewed card</x:v>
      </x:c>
      <x:c r="Q3777" s="15" t="str">
        <x:v>Advertised industrial unit with workshop space.</x:v>
      </x:c>
      <x:c r="R377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7" s="15" t="str">
        <x:v>https://www.zoopla.co.uk/to-rent/commercial/details/72876829/</x:v>
      </x:c>
      <x:c r="T3777" s="15" t="str">
        <x:v>https://www.rightmove.co.uk/properties/174196583#/?channel=COM_LET</x:v>
      </x:c>
      <x:c r="U3777" s="15" t="str"/>
      <x:c r="V3777" s="15" t="str">
        <x:v>London — Standalone premises — Tottenham</x:v>
      </x:c>
      <x:c r="W3777" s="15" t="str">
        <x:v>Individual unit ≤15,000 sq ft</x:v>
      </x:c>
      <x:c r="X3777" s="13" t="n">
        <x:f>IF(N3777="Yes",L3777,0)</x:f>
        <x:v>28.024830699774267</x:v>
      </x:c>
      <x:c r="Y3777" s="14" t="n">
        <x:v>1</x:v>
      </x:c>
      <x:c r="Z3777" s="13" t="str">
        <x:v>Industrial / workshop / storage</x:v>
      </x:c>
    </x:row>
    <x:row r="3778" ht="75" customHeight="1">
      <x:c r="A3778" s="13" t="str">
        <x:v>SE2798</x:v>
      </x:c>
      <x:c r="B3778" s="15" t="str">
        <x:v>London</x:v>
      </x:c>
      <x:c r="C3778" s="15" t="str">
        <x:v>Tottenham</x:v>
      </x:c>
      <x:c r="D3778" s="14"/>
      <x:c r="E3778" s="13" t="str">
        <x:v>Town</x:v>
      </x:c>
      <x:c r="F3778" s="15" t="str">
        <x:v>Standalone premises — Tottenham</x:v>
      </x:c>
      <x:c r="G3778" s="15" t="str">
        <x:v>Vale Road, Tottenham, N4</x:v>
      </x:c>
      <x:c r="H3778" s="13" t="str">
        <x:v>Current</x:v>
      </x:c>
      <x:c r="I3778" s="14" t="n">
        <x:v>5387</x:v>
      </x:c>
      <x:c r="J3778" s="13" t="str">
        <x:f>IF(AND(ISNUMBER(I3778),I3778&gt;0),IF(I3778&lt;=1000,"1–1,000",IF(I3778&lt;=2500,"1,001–2,500",IF(I3778&lt;=5000,"2,501–5,000",IF(I3778&lt;=10000,"5,001–10,000","10,001–15,000")))),"5,001–10,000")</x:f>
        <x:v>5,001–10,000</x:v>
      </x:c>
      <x:c r="K3778" s="16" t="n">
        <x:v>145284</x:v>
      </x:c>
      <x:c r="L3778" s="43" t="n">
        <x:f>IF(AND(ISNUMBER(I3778),I3778&gt;0,ISNUMBER(K3778),K3778&gt;0),K3778/I3778,"n.a.")</x:f>
        <x:v>26.969370707258214</x:v>
      </x:c>
      <x:c r="M3778" s="43"/>
      <x:c r="N3778" s="13" t="str">
        <x:v>Yes</x:v>
      </x:c>
      <x:c r="O3778" s="15" t="str">
        <x:v>Not stated in reviewed card</x:v>
      </x:c>
      <x:c r="P3778" s="15" t="str">
        <x:v>Not stated in reviewed card</x:v>
      </x:c>
      <x:c r="Q3778" s="15" t="str">
        <x:v>Advertised industrial unit with workshop space.</x:v>
      </x:c>
      <x:c r="R377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8" s="15" t="str">
        <x:v>https://www.zoopla.co.uk/to-rent/commercial/details/72876766/</x:v>
      </x:c>
      <x:c r="T3778" s="15" t="str">
        <x:v>https://www.rightmove.co.uk/properties/174196244#/?channel=COM_LET</x:v>
      </x:c>
      <x:c r="U3778" s="15" t="str"/>
      <x:c r="V3778" s="15" t="str">
        <x:v>London — Standalone premises — Tottenham</x:v>
      </x:c>
      <x:c r="W3778" s="15" t="str">
        <x:v>Individual unit ≤15,000 sq ft</x:v>
      </x:c>
      <x:c r="X3778" s="13" t="n">
        <x:f>IF(N3778="Yes",L3778,0)</x:f>
        <x:v>26.969370707258214</x:v>
      </x:c>
      <x:c r="Y3778" s="14" t="n">
        <x:v>1</x:v>
      </x:c>
      <x:c r="Z3778" s="13" t="str">
        <x:v>Industrial / workshop / storage</x:v>
      </x:c>
    </x:row>
    <x:row r="3779" ht="75" customHeight="1">
      <x:c r="A3779" s="13" t="str">
        <x:v>SE2799</x:v>
      </x:c>
      <x:c r="B3779" s="15" t="str">
        <x:v>London</x:v>
      </x:c>
      <x:c r="C3779" s="15" t="str">
        <x:v>Twickenham</x:v>
      </x:c>
      <x:c r="D3779" s="14"/>
      <x:c r="E3779" s="13" t="str">
        <x:v>Town</x:v>
      </x:c>
      <x:c r="F3779" s="15" t="str">
        <x:v>Standalone premises — Twickenham</x:v>
      </x:c>
      <x:c r="G3779" s="15" t="str">
        <x:v>33, 35 &amp; 36 Popes Grove, Twickenham, TW2 5TA</x:v>
      </x:c>
      <x:c r="H3779" s="13" t="str">
        <x:v>Current</x:v>
      </x:c>
      <x:c r="I3779" s="14" t="n">
        <x:v>1010</x:v>
      </x:c>
      <x:c r="J3779" s="13" t="str">
        <x:f>IF(AND(ISNUMBER(I3779),I3779&gt;0),IF(I3779&lt;=1000,"1–1,000",IF(I3779&lt;=2500,"1,001–2,500",IF(I3779&lt;=5000,"2,501–5,000",IF(I3779&lt;=10000,"5,001–10,000","10,001–15,000")))),"1,001–2,500")</x:f>
        <x:v>1,001–2,500</x:v>
      </x:c>
      <x:c r="K3779" s="16" t="n">
        <x:v>18000</x:v>
      </x:c>
      <x:c r="L3779" s="43" t="n">
        <x:f>IF(AND(ISNUMBER(I3779),I3779&gt;0,ISNUMBER(K3779),K3779&gt;0),K3779/I3779,"n.a.")</x:f>
        <x:v>17.821782178217823</x:v>
      </x:c>
      <x:c r="M3779" s="43"/>
      <x:c r="N3779" s="13" t="str">
        <x:v>Yes</x:v>
      </x:c>
      <x:c r="O3779" s="15" t="str">
        <x:v>Not stated in reviewed card</x:v>
      </x:c>
      <x:c r="P3779" s="15" t="str">
        <x:v>Not stated in reviewed card</x:v>
      </x:c>
      <x:c r="Q3779" s="15" t="str">
        <x:v>Advertised industrial unit with refurbished specification.</x:v>
      </x:c>
      <x:c r="R3779"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79" s="15" t="str">
        <x:v>https://www.zoopla.co.uk/to-rent/commercial/details/74394996/</x:v>
      </x:c>
      <x:c r="T3779" s="15" t="str">
        <x:v>https://www.zoopla.co.uk/to-rent/commercial/details/74394997/</x:v>
      </x:c>
      <x:c r="U3779" s="15" t="str">
        <x:v>https://www.rightmove.co.uk/properties/777658680650336#/?channel=COM_LET</x:v>
      </x:c>
      <x:c r="V3779" s="15" t="str">
        <x:v>London — Standalone premises — Twickenham</x:v>
      </x:c>
      <x:c r="W3779" s="15" t="str">
        <x:v>Individual unit ≤15,000 sq ft</x:v>
      </x:c>
      <x:c r="X3779" s="13" t="n">
        <x:f>IF(N3779="Yes",L3779,0)</x:f>
        <x:v>17.821782178217823</x:v>
      </x:c>
      <x:c r="Y3779" s="14" t="n">
        <x:v>1</x:v>
      </x:c>
      <x:c r="Z3779" s="13" t="str">
        <x:v>Industrial / workshop / storage</x:v>
      </x:c>
    </x:row>
    <x:row r="3780" ht="62" customHeight="1">
      <x:c r="A3780" s="13" t="str">
        <x:v>SE2800</x:v>
      </x:c>
      <x:c r="B3780" s="15" t="str">
        <x:v>London</x:v>
      </x:c>
      <x:c r="C3780" s="15" t="str">
        <x:v>Upminster</x:v>
      </x:c>
      <x:c r="D3780" s="14"/>
      <x:c r="E3780" s="13" t="str">
        <x:v>Town</x:v>
      </x:c>
      <x:c r="F3780" s="15" t="str">
        <x:v>Standalone premises — Upminster</x:v>
      </x:c>
      <x:c r="G3780" s="15" t="str">
        <x:v>Dennises Lane, Upminster RM14</x:v>
      </x:c>
      <x:c r="H3780" s="13" t="str">
        <x:v>Current</x:v>
      </x:c>
      <x:c r="I3780" s="14" t="n">
        <x:v>800</x:v>
      </x:c>
      <x:c r="J3780" s="13" t="str">
        <x:f>IF(AND(ISNUMBER(I3780),I3780&gt;0),IF(I3780&lt;=1000,"1–1,000",IF(I3780&lt;=2500,"1,001–2,500",IF(I3780&lt;=5000,"2,501–5,000",IF(I3780&lt;=10000,"5,001–10,000","10,001–15,000")))),"1–1,000")</x:f>
        <x:v>1–1,000</x:v>
      </x:c>
      <x:c r="K3780" s="16" t="n">
        <x:v>10800</x:v>
      </x:c>
      <x:c r="L3780" s="43" t="n">
        <x:f>IF(AND(ISNUMBER(I3780),I3780&gt;0,ISNUMBER(K3780),K3780&gt;0),K3780/I3780,"n.a.")</x:f>
        <x:v>13.5</x:v>
      </x:c>
      <x:c r="M3780" s="43"/>
      <x:c r="N3780" s="13" t="str">
        <x:v>Yes</x:v>
      </x:c>
      <x:c r="O3780" s="15" t="str">
        <x:v>Not stated in reviewed card</x:v>
      </x:c>
      <x:c r="P3780" s="15" t="str">
        <x:v>Not stated in reviewed card</x:v>
      </x:c>
      <x:c r="Q3780" s="15" t="str">
        <x:v>Advertised industrial unit with workshop space.</x:v>
      </x:c>
      <x:c r="R378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0" s="15" t="str">
        <x:v>https://www.zoopla.co.uk/to-rent/commercial/details/69484250/</x:v>
      </x:c>
      <x:c r="T3780" s="15" t="str"/>
      <x:c r="U3780" s="15" t="str"/>
      <x:c r="V3780" s="15" t="str">
        <x:v>London — Standalone premises — Upminster</x:v>
      </x:c>
      <x:c r="W3780" s="15" t="str">
        <x:v>Individual unit ≤15,000 sq ft</x:v>
      </x:c>
      <x:c r="X3780" s="13" t="n">
        <x:f>IF(N3780="Yes",L3780,0)</x:f>
        <x:v>13.5</x:v>
      </x:c>
      <x:c r="Y3780" s="14" t="n">
        <x:v>1</x:v>
      </x:c>
      <x:c r="Z3780" s="13" t="str">
        <x:v>Industrial / workshop / storage</x:v>
      </x:c>
    </x:row>
    <x:row r="3781" ht="62" customHeight="1">
      <x:c r="A3781" s="13" t="str">
        <x:v>SE2801</x:v>
      </x:c>
      <x:c r="B3781" s="15" t="str">
        <x:v>London</x:v>
      </x:c>
      <x:c r="C3781" s="15" t="str">
        <x:v>Upminster</x:v>
      </x:c>
      <x:c r="D3781" s="14"/>
      <x:c r="E3781" s="13" t="str">
        <x:v>Town</x:v>
      </x:c>
      <x:c r="F3781" s="15" t="str">
        <x:v>Standalone premises — Upminster</x:v>
      </x:c>
      <x:c r="G3781" s="15" t="str">
        <x:v>Dennises Lane, Upminster RM14</x:v>
      </x:c>
      <x:c r="H3781" s="13" t="str">
        <x:v>Current</x:v>
      </x:c>
      <x:c r="I3781" s="14" t="n">
        <x:v>1400</x:v>
      </x:c>
      <x:c r="J3781" s="13" t="str">
        <x:f>IF(AND(ISNUMBER(I3781),I3781&gt;0),IF(I3781&lt;=1000,"1–1,000",IF(I3781&lt;=2500,"1,001–2,500",IF(I3781&lt;=5000,"2,501–5,000",IF(I3781&lt;=10000,"5,001–10,000","10,001–15,000")))),"1,001–2,500")</x:f>
        <x:v>1,001–2,500</x:v>
      </x:c>
      <x:c r="K3781" s="16" t="n">
        <x:v>18000</x:v>
      </x:c>
      <x:c r="L3781" s="43" t="n">
        <x:f>IF(AND(ISNUMBER(I3781),I3781&gt;0,ISNUMBER(K3781),K3781&gt;0),K3781/I3781,"n.a.")</x:f>
        <x:v>12.857142857142858</x:v>
      </x:c>
      <x:c r="M3781" s="43"/>
      <x:c r="N3781" s="13" t="str">
        <x:v>Yes</x:v>
      </x:c>
      <x:c r="O3781" s="15" t="str">
        <x:v>Not stated in reviewed card</x:v>
      </x:c>
      <x:c r="P3781" s="15" t="str">
        <x:v>Not stated in reviewed card</x:v>
      </x:c>
      <x:c r="Q3781" s="15" t="str">
        <x:v>Advertised industrial unit with workshop space.</x:v>
      </x:c>
      <x:c r="R378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1" s="15" t="str">
        <x:v>https://www.zoopla.co.uk/to-rent/commercial/details/69280886/</x:v>
      </x:c>
      <x:c r="T3781" s="15" t="str"/>
      <x:c r="U3781" s="15" t="str"/>
      <x:c r="V3781" s="15" t="str">
        <x:v>London — Standalone premises — Upminster</x:v>
      </x:c>
      <x:c r="W3781" s="15" t="str">
        <x:v>Individual unit ≤15,000 sq ft</x:v>
      </x:c>
      <x:c r="X3781" s="13" t="n">
        <x:f>IF(N3781="Yes",L3781,0)</x:f>
        <x:v>12.857142857142858</x:v>
      </x:c>
      <x:c r="Y3781" s="14" t="n">
        <x:v>1</x:v>
      </x:c>
      <x:c r="Z3781" s="13" t="str">
        <x:v>Industrial / workshop / storage</x:v>
      </x:c>
    </x:row>
    <x:row r="3782" ht="62" customHeight="1">
      <x:c r="A3782" s="13" t="str">
        <x:v>SE2802</x:v>
      </x:c>
      <x:c r="B3782" s="15" t="str">
        <x:v>London</x:v>
      </x:c>
      <x:c r="C3782" s="15" t="str">
        <x:v>Upminster</x:v>
      </x:c>
      <x:c r="D3782" s="14"/>
      <x:c r="E3782" s="13" t="str">
        <x:v>Town</x:v>
      </x:c>
      <x:c r="F3782" s="15" t="str">
        <x:v>Standalone premises — Upminster</x:v>
      </x:c>
      <x:c r="G3782" s="15" t="str">
        <x:v>Dennises Lane, Upminster RM14</x:v>
      </x:c>
      <x:c r="H3782" s="13" t="str">
        <x:v>Current</x:v>
      </x:c>
      <x:c r="I3782" s="14" t="n">
        <x:v>900</x:v>
      </x:c>
      <x:c r="J3782" s="13" t="str">
        <x:f>IF(AND(ISNUMBER(I3782),I3782&gt;0),IF(I3782&lt;=1000,"1–1,000",IF(I3782&lt;=2500,"1,001–2,500",IF(I3782&lt;=5000,"2,501–5,000",IF(I3782&lt;=10000,"5,001–10,000","10,001–15,000")))),"1–1,000")</x:f>
        <x:v>1–1,000</x:v>
      </x:c>
      <x:c r="K3782" s="16" t="n">
        <x:v>14400</x:v>
      </x:c>
      <x:c r="L3782" s="43" t="n">
        <x:f>IF(AND(ISNUMBER(I3782),I3782&gt;0,ISNUMBER(K3782),K3782&gt;0),K3782/I3782,"n.a.")</x:f>
        <x:v>16</x:v>
      </x:c>
      <x:c r="M3782" s="43"/>
      <x:c r="N3782" s="13" t="str">
        <x:v>Yes</x:v>
      </x:c>
      <x:c r="O3782" s="15" t="str">
        <x:v>Not stated in reviewed card</x:v>
      </x:c>
      <x:c r="P3782" s="15" t="str">
        <x:v>Not stated in reviewed card</x:v>
      </x:c>
      <x:c r="Q3782" s="15" t="str">
        <x:v>Advertised industrial unit with workshop space.</x:v>
      </x:c>
      <x:c r="R378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2" s="15" t="str">
        <x:v>https://www.zoopla.co.uk/to-rent/commercial/details/68545108/</x:v>
      </x:c>
      <x:c r="T3782" s="15" t="str"/>
      <x:c r="U3782" s="15" t="str"/>
      <x:c r="V3782" s="15" t="str">
        <x:v>London — Standalone premises — Upminster</x:v>
      </x:c>
      <x:c r="W3782" s="15" t="str">
        <x:v>Individual unit ≤15,000 sq ft</x:v>
      </x:c>
      <x:c r="X3782" s="13" t="n">
        <x:f>IF(N3782="Yes",L3782,0)</x:f>
        <x:v>16</x:v>
      </x:c>
      <x:c r="Y3782" s="14" t="n">
        <x:v>1</x:v>
      </x:c>
      <x:c r="Z3782" s="13" t="str">
        <x:v>Industrial / workshop / storage</x:v>
      </x:c>
    </x:row>
    <x:row r="3783" ht="62" customHeight="1">
      <x:c r="A3783" s="13" t="str">
        <x:v>SE2803</x:v>
      </x:c>
      <x:c r="B3783" s="15" t="str">
        <x:v>London</x:v>
      </x:c>
      <x:c r="C3783" s="15" t="str">
        <x:v>Uxbridge</x:v>
      </x:c>
      <x:c r="D3783" s="14"/>
      <x:c r="E3783" s="13" t="str">
        <x:v>Town</x:v>
      </x:c>
      <x:c r="F3783" s="15" t="str">
        <x:v>Standalone premises — Uxbridge</x:v>
      </x:c>
      <x:c r="G3783" s="15" t="str">
        <x:v>30 Riverside Way, Uxbridge UB8</x:v>
      </x:c>
      <x:c r="H3783" s="13" t="str">
        <x:v>Current</x:v>
      </x:c>
      <x:c r="I3783" s="14" t="n">
        <x:v>10416</x:v>
      </x:c>
      <x:c r="J3783" s="13" t="str">
        <x:f>IF(AND(ISNUMBER(I3783),I3783&gt;0),IF(I3783&lt;=1000,"1–1,000",IF(I3783&lt;=2500,"1,001–2,500",IF(I3783&lt;=5000,"2,501–5,000",IF(I3783&lt;=10000,"5,001–10,000","10,001–15,000")))),"10,001–15,000")</x:f>
        <x:v>10,001–15,000</x:v>
      </x:c>
      <x:c r="K3783" s="16"/>
      <x:c r="L3783" s="43" t="str">
        <x:f>IF(AND(ISNUMBER(I3783),I3783&gt;0,ISNUMBER(K3783),K3783&gt;0),K3783/I3783,"n.a.")</x:f>
        <x:v>n.a.</x:v>
      </x:c>
      <x:c r="M3783" s="43"/>
      <x:c r="N3783" s="13" t="str">
        <x:v>No</x:v>
      </x:c>
      <x:c r="O3783" s="15" t="str">
        <x:v>Not stated in reviewed card</x:v>
      </x:c>
      <x:c r="P3783" s="15" t="str">
        <x:v>Not stated in reviewed card</x:v>
      </x:c>
      <x:c r="Q3783" s="15" t="str">
        <x:v>Advertised industrial unit with warehouse space, refurbished specification.</x:v>
      </x:c>
      <x:c r="R378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83" s="15" t="str">
        <x:v>https://www.zoopla.co.uk/to-rent/commercial/details/71343687/</x:v>
      </x:c>
      <x:c r="T3783" s="15" t="str"/>
      <x:c r="U3783" s="15" t="str"/>
      <x:c r="V3783" s="15" t="str">
        <x:v>London — Standalone premises — Uxbridge</x:v>
      </x:c>
      <x:c r="W3783" s="15" t="str">
        <x:v>Individual unit ≤15,000 sq ft</x:v>
      </x:c>
      <x:c r="X3783" s="13" t="n">
        <x:f>IF(N3783="Yes",L3783,0)</x:f>
        <x:v>0</x:v>
      </x:c>
      <x:c r="Y3783" s="14" t="n">
        <x:v>1</x:v>
      </x:c>
      <x:c r="Z3783" s="13" t="str">
        <x:v>Industrial / workshop / storage</x:v>
      </x:c>
    </x:row>
    <x:row r="3784" ht="62" customHeight="1">
      <x:c r="A3784" s="13" t="str">
        <x:v>SE2804</x:v>
      </x:c>
      <x:c r="B3784" s="15" t="str">
        <x:v>London</x:v>
      </x:c>
      <x:c r="C3784" s="15" t="str">
        <x:v>Uxbridge</x:v>
      </x:c>
      <x:c r="D3784" s="14"/>
      <x:c r="E3784" s="13" t="str">
        <x:v>Town</x:v>
      </x:c>
      <x:c r="F3784" s="15" t="str">
        <x:v>Standalone premises — Uxbridge</x:v>
      </x:c>
      <x:c r="G3784" s="15" t="str">
        <x:v>High Road, Uxbridge, 8 UB10</x:v>
      </x:c>
      <x:c r="H3784" s="13" t="str">
        <x:v>Current</x:v>
      </x:c>
      <x:c r="I3784" s="14" t="n">
        <x:v>900</x:v>
      </x:c>
      <x:c r="J3784" s="13" t="str">
        <x:f>IF(AND(ISNUMBER(I3784),I3784&gt;0),IF(I3784&lt;=1000,"1–1,000",IF(I3784&lt;=2500,"1,001–2,500",IF(I3784&lt;=5000,"2,501–5,000",IF(I3784&lt;=10000,"5,001–10,000","10,001–15,000")))),"1–1,000")</x:f>
        <x:v>1–1,000</x:v>
      </x:c>
      <x:c r="K3784" s="16" t="n">
        <x:v>26004</x:v>
      </x:c>
      <x:c r="L3784" s="43" t="n">
        <x:f>IF(AND(ISNUMBER(I3784),I3784&gt;0,ISNUMBER(K3784),K3784&gt;0),K3784/I3784,"n.a.")</x:f>
        <x:v>28.893333333333334</x:v>
      </x:c>
      <x:c r="M3784" s="43"/>
      <x:c r="N3784" s="13" t="str">
        <x:v>Yes</x:v>
      </x:c>
      <x:c r="O3784" s="15" t="str">
        <x:v>Not stated in reviewed card</x:v>
      </x:c>
      <x:c r="P3784" s="15" t="str">
        <x:v>Not stated in reviewed card</x:v>
      </x:c>
      <x:c r="Q3784" s="15" t="str">
        <x:v>Advertised commercial storage/workshop premises with warehouse space.</x:v>
      </x:c>
      <x:c r="R378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4" s="15" t="str">
        <x:v>https://www.zoopla.co.uk/to-rent/commercial/details/73246992/</x:v>
      </x:c>
      <x:c r="T3784" s="15" t="str"/>
      <x:c r="U3784" s="15" t="str"/>
      <x:c r="V3784" s="15" t="str">
        <x:v>London — Standalone premises — Uxbridge</x:v>
      </x:c>
      <x:c r="W3784" s="15" t="str">
        <x:v>Individual unit ≤15,000 sq ft</x:v>
      </x:c>
      <x:c r="X3784" s="13" t="n">
        <x:f>IF(N3784="Yes",L3784,0)</x:f>
        <x:v>28.893333333333334</x:v>
      </x:c>
      <x:c r="Y3784" s="14" t="n">
        <x:v>1</x:v>
      </x:c>
      <x:c r="Z3784" s="13" t="str">
        <x:v>Industrial / workshop / storage</x:v>
      </x:c>
    </x:row>
    <x:row r="3785" ht="62" customHeight="1">
      <x:c r="A3785" s="13" t="str">
        <x:v>SE2805</x:v>
      </x:c>
      <x:c r="B3785" s="15" t="str">
        <x:v>London</x:v>
      </x:c>
      <x:c r="C3785" s="15" t="str">
        <x:v>Vauxhall</x:v>
      </x:c>
      <x:c r="D3785" s="14"/>
      <x:c r="E3785" s="13" t="str">
        <x:v>Town</x:v>
      </x:c>
      <x:c r="F3785" s="15" t="str">
        <x:v>Standalone premises — Vauxhall</x:v>
      </x:c>
      <x:c r="G3785" s="15" t="str">
        <x:v>115 Randall Road, Vauxhall, SE11 5JR</x:v>
      </x:c>
      <x:c r="H3785" s="13" t="str">
        <x:v>Current</x:v>
      </x:c>
      <x:c r="I3785" s="14" t="n">
        <x:v>2800</x:v>
      </x:c>
      <x:c r="J3785" s="13" t="str">
        <x:f>IF(AND(ISNUMBER(I3785),I3785&gt;0),IF(I3785&lt;=1000,"1–1,000",IF(I3785&lt;=2500,"1,001–2,500",IF(I3785&lt;=5000,"2,501–5,000",IF(I3785&lt;=10000,"5,001–10,000","10,001–15,000")))),"2,501–5,000")</x:f>
        <x:v>2,501–5,000</x:v>
      </x:c>
      <x:c r="K3785" s="16" t="n">
        <x:v>56040</x:v>
      </x:c>
      <x:c r="L3785" s="43" t="n">
        <x:f>IF(AND(ISNUMBER(I3785),I3785&gt;0,ISNUMBER(K3785),K3785&gt;0),K3785/I3785,"n.a.")</x:f>
        <x:v>20.014285714285716</x:v>
      </x:c>
      <x:c r="M3785" s="43"/>
      <x:c r="N3785" s="13" t="str">
        <x:v>Yes</x:v>
      </x:c>
      <x:c r="O3785" s="15" t="str">
        <x:v>Not stated in reviewed card</x:v>
      </x:c>
      <x:c r="P3785" s="15" t="str">
        <x:v>24/7 access 3-Phase Power Supply Electric security shutters</x:v>
      </x:c>
      <x:c r="Q3785" s="15" t="str">
        <x:v>Advertised industrial unit with three-phase power, refurbished specification.</x:v>
      </x:c>
      <x:c r="R378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5" s="15" t="str">
        <x:v>https://www.rightmove.co.uk/properties/700049967849681#/?channel=COM_LET</x:v>
      </x:c>
      <x:c r="T3785" s="15" t="str"/>
      <x:c r="U3785" s="15" t="str"/>
      <x:c r="V3785" s="15" t="str">
        <x:v>London — Standalone premises — Vauxhall</x:v>
      </x:c>
      <x:c r="W3785" s="15" t="str">
        <x:v>Individual unit ≤15,000 sq ft</x:v>
      </x:c>
      <x:c r="X3785" s="13" t="n">
        <x:f>IF(N3785="Yes",L3785,0)</x:f>
        <x:v>20.014285714285716</x:v>
      </x:c>
      <x:c r="Y3785" s="14" t="n">
        <x:v>1</x:v>
      </x:c>
      <x:c r="Z3785" s="13" t="str">
        <x:v>Industrial / workshop / storage</x:v>
      </x:c>
    </x:row>
    <x:row r="3786" ht="62" customHeight="1">
      <x:c r="A3786" s="13" t="str">
        <x:v>SE2806</x:v>
      </x:c>
      <x:c r="B3786" s="15" t="str">
        <x:v>London</x:v>
      </x:c>
      <x:c r="C3786" s="15" t="str">
        <x:v>Vauxhall</x:v>
      </x:c>
      <x:c r="D3786" s="14"/>
      <x:c r="E3786" s="13" t="str">
        <x:v>Town</x:v>
      </x:c>
      <x:c r="F3786" s="15" t="str">
        <x:v>Standalone premises — Vauxhall</x:v>
      </x:c>
      <x:c r="G3786" s="15" t="str">
        <x:v>116 Randall Road, London, SE11 5JR</x:v>
      </x:c>
      <x:c r="H3786" s="13" t="str">
        <x:v>Current</x:v>
      </x:c>
      <x:c r="I3786" s="14" t="n">
        <x:v>2880</x:v>
      </x:c>
      <x:c r="J3786" s="13" t="str">
        <x:f>IF(AND(ISNUMBER(I3786),I3786&gt;0),IF(I3786&lt;=1000,"1–1,000",IF(I3786&lt;=2500,"1,001–2,500",IF(I3786&lt;=5000,"2,501–5,000",IF(I3786&lt;=10000,"5,001–10,000","10,001–15,000")))),"2,501–5,000")</x:f>
        <x:v>2,501–5,000</x:v>
      </x:c>
      <x:c r="K3786" s="16" t="n">
        <x:v>36000</x:v>
      </x:c>
      <x:c r="L3786" s="43" t="n">
        <x:f>IF(AND(ISNUMBER(I3786),I3786&gt;0,ISNUMBER(K3786),K3786&gt;0),K3786/I3786,"n.a.")</x:f>
        <x:v>12.5</x:v>
      </x:c>
      <x:c r="M3786" s="43"/>
      <x:c r="N3786" s="13" t="str">
        <x:v>Yes</x:v>
      </x:c>
      <x:c r="O3786" s="15" t="str">
        <x:v>Not stated in reviewed card</x:v>
      </x:c>
      <x:c r="P3786" s="15" t="str">
        <x:v>Not stated in reviewed card</x:v>
      </x:c>
      <x:c r="Q3786" s="15" t="str">
        <x:v>Advertised industrial unit with refurbished specification.</x:v>
      </x:c>
      <x:c r="R378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6" s="15" t="str">
        <x:v>https://www.rightmove.co.uk/properties/706062657942640#/?channel=COM_LET</x:v>
      </x:c>
      <x:c r="T3786" s="15" t="str"/>
      <x:c r="U3786" s="15" t="str"/>
      <x:c r="V3786" s="15" t="str">
        <x:v>London — Standalone premises — Vauxhall</x:v>
      </x:c>
      <x:c r="W3786" s="15" t="str">
        <x:v>Individual unit ≤15,000 sq ft</x:v>
      </x:c>
      <x:c r="X3786" s="13" t="n">
        <x:f>IF(N3786="Yes",L3786,0)</x:f>
        <x:v>12.5</x:v>
      </x:c>
      <x:c r="Y3786" s="14" t="n">
        <x:v>1</x:v>
      </x:c>
      <x:c r="Z3786" s="13" t="str">
        <x:v>Industrial / workshop / storage</x:v>
      </x:c>
    </x:row>
    <x:row r="3787" ht="62" customHeight="1">
      <x:c r="A3787" s="13" t="str">
        <x:v>SE2807</x:v>
      </x:c>
      <x:c r="B3787" s="15" t="str">
        <x:v>London</x:v>
      </x:c>
      <x:c r="C3787" s="15" t="str">
        <x:v>Vauxhall</x:v>
      </x:c>
      <x:c r="D3787" s="14"/>
      <x:c r="E3787" s="13" t="str">
        <x:v>Town</x:v>
      </x:c>
      <x:c r="F3787" s="15" t="str">
        <x:v>Standalone premises — Vauxhall</x:v>
      </x:c>
      <x:c r="G3787" s="15" t="str">
        <x:v>29 Miles Street, Vauxhall, SW8 1RY</x:v>
      </x:c>
      <x:c r="H3787" s="13" t="str">
        <x:v>Current</x:v>
      </x:c>
      <x:c r="I3787" s="14" t="n">
        <x:v>2480</x:v>
      </x:c>
      <x:c r="J3787" s="13" t="str">
        <x:f>IF(AND(ISNUMBER(I3787),I3787&gt;0),IF(I3787&lt;=1000,"1–1,000",IF(I3787&lt;=2500,"1,001–2,500",IF(I3787&lt;=5000,"2,501–5,000",IF(I3787&lt;=10000,"5,001–10,000","10,001–15,000")))),"1,001–2,500")</x:f>
        <x:v>1,001–2,500</x:v>
      </x:c>
      <x:c r="K3787" s="16" t="n">
        <x:v>39600</x:v>
      </x:c>
      <x:c r="L3787" s="43" t="n">
        <x:f>IF(AND(ISNUMBER(I3787),I3787&gt;0,ISNUMBER(K3787),K3787&gt;0),K3787/I3787,"n.a.")</x:f>
        <x:v>15.96774193548387</x:v>
      </x:c>
      <x:c r="M3787" s="43"/>
      <x:c r="N3787" s="13" t="str">
        <x:v>Yes</x:v>
      </x:c>
      <x:c r="O3787" s="15" t="str">
        <x:v>Not stated in reviewed card</x:v>
      </x:c>
      <x:c r="P3787" s="15" t="str">
        <x:v>3-Phase Power Supply Electric security shutters</x:v>
      </x:c>
      <x:c r="Q3787" s="15" t="str">
        <x:v>Advertised industrial unit with three-phase power, refurbished specification.</x:v>
      </x:c>
      <x:c r="R378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7" s="15" t="str">
        <x:v>https://www.rightmove.co.uk/properties/718886197229296#/?channel=COM_LET</x:v>
      </x:c>
      <x:c r="T3787" s="15" t="str"/>
      <x:c r="U3787" s="15" t="str"/>
      <x:c r="V3787" s="15" t="str">
        <x:v>London — Standalone premises — Vauxhall</x:v>
      </x:c>
      <x:c r="W3787" s="15" t="str">
        <x:v>Individual unit ≤15,000 sq ft</x:v>
      </x:c>
      <x:c r="X3787" s="13" t="n">
        <x:f>IF(N3787="Yes",L3787,0)</x:f>
        <x:v>15.96774193548387</x:v>
      </x:c>
      <x:c r="Y3787" s="14" t="n">
        <x:v>1</x:v>
      </x:c>
      <x:c r="Z3787" s="13" t="str">
        <x:v>Industrial / workshop / storage</x:v>
      </x:c>
    </x:row>
    <x:row r="3788" ht="62" customHeight="1">
      <x:c r="A3788" s="13" t="str">
        <x:v>SE2808</x:v>
      </x:c>
      <x:c r="B3788" s="15" t="str">
        <x:v>London</x:v>
      </x:c>
      <x:c r="C3788" s="15" t="str">
        <x:v>Vauxhall</x:v>
      </x:c>
      <x:c r="D3788" s="14"/>
      <x:c r="E3788" s="13" t="str">
        <x:v>Town</x:v>
      </x:c>
      <x:c r="F3788" s="15" t="str">
        <x:v>Standalone premises — Vauxhall</x:v>
      </x:c>
      <x:c r="G3788" s="15" t="str">
        <x:v>30 Miles Street, Vauxhall, SW8 1RY</x:v>
      </x:c>
      <x:c r="H3788" s="13" t="str">
        <x:v>Current</x:v>
      </x:c>
      <x:c r="I3788" s="14" t="n">
        <x:v>2450</x:v>
      </x:c>
      <x:c r="J3788" s="13" t="str">
        <x:f>IF(AND(ISNUMBER(I3788),I3788&gt;0),IF(I3788&lt;=1000,"1–1,000",IF(I3788&lt;=2500,"1,001–2,500",IF(I3788&lt;=5000,"2,501–5,000",IF(I3788&lt;=10000,"5,001–10,000","10,001–15,000")))),"1,001–2,500")</x:f>
        <x:v>1,001–2,500</x:v>
      </x:c>
      <x:c r="K3788" s="16" t="n">
        <x:v>40320</x:v>
      </x:c>
      <x:c r="L3788" s="43" t="n">
        <x:f>IF(AND(ISNUMBER(I3788),I3788&gt;0,ISNUMBER(K3788),K3788&gt;0),K3788/I3788,"n.a.")</x:f>
        <x:v>16.457142857142856</x:v>
      </x:c>
      <x:c r="M3788" s="43"/>
      <x:c r="N3788" s="13" t="str">
        <x:v>Yes</x:v>
      </x:c>
      <x:c r="O3788" s="15" t="str">
        <x:v>Not stated in reviewed card</x:v>
      </x:c>
      <x:c r="P3788" s="15" t="str">
        <x:v>Not stated in reviewed card</x:v>
      </x:c>
      <x:c r="Q3788" s="15" t="str">
        <x:v>Advertised industrial unit with refurbished specification.</x:v>
      </x:c>
      <x:c r="R378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8" s="15" t="str">
        <x:v>https://www.rightmove.co.uk/properties/706062622339280#/?channel=COM_LET</x:v>
      </x:c>
      <x:c r="T3788" s="15" t="str"/>
      <x:c r="U3788" s="15" t="str"/>
      <x:c r="V3788" s="15" t="str">
        <x:v>London — Standalone premises — Vauxhall</x:v>
      </x:c>
      <x:c r="W3788" s="15" t="str">
        <x:v>Individual unit ≤15,000 sq ft</x:v>
      </x:c>
      <x:c r="X3788" s="13" t="n">
        <x:f>IF(N3788="Yes",L3788,0)</x:f>
        <x:v>16.457142857142856</x:v>
      </x:c>
      <x:c r="Y3788" s="14" t="n">
        <x:v>1</x:v>
      </x:c>
      <x:c r="Z3788" s="13" t="str">
        <x:v>Industrial / workshop / storage</x:v>
      </x:c>
    </x:row>
    <x:row r="3789" ht="75" customHeight="1">
      <x:c r="A3789" s="13" t="str">
        <x:v>SE2809</x:v>
      </x:c>
      <x:c r="B3789" s="15" t="str">
        <x:v>London</x:v>
      </x:c>
      <x:c r="C3789" s="15" t="str">
        <x:v>Vauxhall</x:v>
      </x:c>
      <x:c r="D3789" s="14"/>
      <x:c r="E3789" s="13" t="str">
        <x:v>Town</x:v>
      </x:c>
      <x:c r="F3789" s="15" t="str">
        <x:v>Standalone premises — Vauxhall</x:v>
      </x:c>
      <x:c r="G3789" s="15" t="str">
        <x:v>36 Miles Street, London, SW8 1SQ</x:v>
      </x:c>
      <x:c r="H3789" s="13" t="str">
        <x:v>Current</x:v>
      </x:c>
      <x:c r="I3789" s="14" t="n">
        <x:v>2510</x:v>
      </x:c>
      <x:c r="J3789" s="13" t="str">
        <x:f>IF(AND(ISNUMBER(I3789),I3789&gt;0),IF(I3789&lt;=1000,"1–1,000",IF(I3789&lt;=2500,"1,001–2,500",IF(I3789&lt;=5000,"2,501–5,000",IF(I3789&lt;=10000,"5,001–10,000","10,001–15,000")))),"2,501–5,000")</x:f>
        <x:v>2,501–5,000</x:v>
      </x:c>
      <x:c r="K3789" s="16" t="n">
        <x:v>75480</x:v>
      </x:c>
      <x:c r="L3789" s="43" t="n">
        <x:f>IF(AND(ISNUMBER(I3789),I3789&gt;0,ISNUMBER(K3789),K3789&gt;0),K3789/I3789,"n.a.")</x:f>
        <x:v>30.07171314741036</x:v>
      </x:c>
      <x:c r="M3789" s="43"/>
      <x:c r="N3789" s="13" t="str">
        <x:v>Yes</x:v>
      </x:c>
      <x:c r="O3789" s="15" t="str">
        <x:v>Not stated in reviewed card</x:v>
      </x:c>
      <x:c r="P3789" s="15" t="str">
        <x:v>Not stated in reviewed card</x:v>
      </x:c>
      <x:c r="Q3789" s="15" t="str">
        <x:v>Advertised industrial unit with three-phase power, refurbished specification.</x:v>
      </x:c>
      <x:c r="R3789"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89" s="15" t="str">
        <x:v>https://www.zoopla.co.uk/to-rent/commercial/details/72964165/</x:v>
      </x:c>
      <x:c r="T3789" s="15" t="str">
        <x:v>https://www.zoopla.co.uk/to-rent/commercial/details/72964167/</x:v>
      </x:c>
      <x:c r="U3789" s="15" t="str">
        <x:v>https://www.rightmove.co.uk/properties/747373232569905#/?channel=COM_LET</x:v>
      </x:c>
      <x:c r="V3789" s="15" t="str">
        <x:v>London — Standalone premises — Vauxhall</x:v>
      </x:c>
      <x:c r="W3789" s="15" t="str">
        <x:v>Individual unit ≤15,000 sq ft</x:v>
      </x:c>
      <x:c r="X3789" s="13" t="n">
        <x:f>IF(N3789="Yes",L3789,0)</x:f>
        <x:v>30.07171314741036</x:v>
      </x:c>
      <x:c r="Y3789" s="14" t="n">
        <x:v>1</x:v>
      </x:c>
      <x:c r="Z3789" s="13" t="str">
        <x:v>Industrial / workshop / storage</x:v>
      </x:c>
    </x:row>
    <x:row r="3790" ht="75" customHeight="1">
      <x:c r="A3790" s="13" t="str">
        <x:v>SE2810</x:v>
      </x:c>
      <x:c r="B3790" s="15" t="str">
        <x:v>London</x:v>
      </x:c>
      <x:c r="C3790" s="15" t="str">
        <x:v>Vauxhall</x:v>
      </x:c>
      <x:c r="D3790" s="14"/>
      <x:c r="E3790" s="13" t="str">
        <x:v>Town</x:v>
      </x:c>
      <x:c r="F3790" s="15" t="str">
        <x:v>Standalone premises — Vauxhall</x:v>
      </x:c>
      <x:c r="G3790" s="15" t="str">
        <x:v>37 Miles Street, London, SW8 1SQ</x:v>
      </x:c>
      <x:c r="H3790" s="13" t="str">
        <x:v>Current</x:v>
      </x:c>
      <x:c r="I3790" s="14" t="n">
        <x:v>2090</x:v>
      </x:c>
      <x:c r="J3790" s="13" t="str">
        <x:f>IF(AND(ISNUMBER(I3790),I3790&gt;0),IF(I3790&lt;=1000,"1–1,000",IF(I3790&lt;=2500,"1,001–2,500",IF(I3790&lt;=5000,"2,501–5,000",IF(I3790&lt;=10000,"5,001–10,000","10,001–15,000")))),"1,001–2,500")</x:f>
        <x:v>1,001–2,500</x:v>
      </x:c>
      <x:c r="K3790" s="16" t="n">
        <x:v>62640</x:v>
      </x:c>
      <x:c r="L3790" s="43" t="n">
        <x:f>IF(AND(ISNUMBER(I3790),I3790&gt;0,ISNUMBER(K3790),K3790&gt;0),K3790/I3790,"n.a.")</x:f>
        <x:v>29.971291866028707</x:v>
      </x:c>
      <x:c r="M3790" s="43"/>
      <x:c r="N3790" s="13" t="str">
        <x:v>Yes</x:v>
      </x:c>
      <x:c r="O3790" s="15" t="str">
        <x:v>Not stated in reviewed card</x:v>
      </x:c>
      <x:c r="P3790" s="15" t="str">
        <x:v>Not stated in reviewed card</x:v>
      </x:c>
      <x:c r="Q3790" s="15" t="str">
        <x:v>Advertised industrial unit with three-phase power, refurbished specification.</x:v>
      </x:c>
      <x:c r="R3790"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0" s="15" t="str">
        <x:v>https://www.zoopla.co.uk/to-rent/commercial/details/72964184/</x:v>
      </x:c>
      <x:c r="T3790" s="15" t="str">
        <x:v>https://www.zoopla.co.uk/to-rent/commercial/details/72964185/</x:v>
      </x:c>
      <x:c r="U3790" s="15" t="str">
        <x:v>https://www.rightmove.co.uk/properties/747373517733264#/?channel=COM_LET</x:v>
      </x:c>
      <x:c r="V3790" s="15" t="str">
        <x:v>London — Standalone premises — Vauxhall</x:v>
      </x:c>
      <x:c r="W3790" s="15" t="str">
        <x:v>Individual unit ≤15,000 sq ft</x:v>
      </x:c>
      <x:c r="X3790" s="13" t="n">
        <x:f>IF(N3790="Yes",L3790,0)</x:f>
        <x:v>29.971291866028707</x:v>
      </x:c>
      <x:c r="Y3790" s="14" t="n">
        <x:v>1</x:v>
      </x:c>
      <x:c r="Z3790" s="13" t="str">
        <x:v>Industrial / workshop / storage</x:v>
      </x:c>
    </x:row>
    <x:row r="3791" ht="88" customHeight="1">
      <x:c r="A3791" s="13" t="str">
        <x:v>SE2811</x:v>
      </x:c>
      <x:c r="B3791" s="15" t="str">
        <x:v>London</x:v>
      </x:c>
      <x:c r="C3791" s="15" t="str">
        <x:v>Vauxhall</x:v>
      </x:c>
      <x:c r="D3791" s="14"/>
      <x:c r="E3791" s="13" t="str">
        <x:v>Town</x:v>
      </x:c>
      <x:c r="F3791" s="15" t="str">
        <x:v>Standalone premises — Vauxhall</x:v>
      </x:c>
      <x:c r="G3791" s="15" t="str">
        <x:v>38 &amp; 38A Miles Street, London, SW8 1SQ</x:v>
      </x:c>
      <x:c r="H3791" s="13" t="str">
        <x:v>Current</x:v>
      </x:c>
      <x:c r="I3791" s="14" t="n">
        <x:v>970</x:v>
      </x:c>
      <x:c r="J3791" s="13" t="str">
        <x:f>IF(AND(ISNUMBER(I3791),I3791&gt;0),IF(I3791&lt;=1000,"1–1,000",IF(I3791&lt;=2500,"1,001–2,500",IF(I3791&lt;=5000,"2,501–5,000",IF(I3791&lt;=10000,"5,001–10,000","10,001–15,000")))),"1–1,000")</x:f>
        <x:v>1–1,000</x:v>
      </x:c>
      <x:c r="K3791" s="16" t="n">
        <x:v>30000</x:v>
      </x:c>
      <x:c r="L3791" s="43" t="n">
        <x:f>IF(AND(ISNUMBER(I3791),I3791&gt;0,ISNUMBER(K3791),K3791&gt;0),K3791/I3791,"n.a.")</x:f>
        <x:v>30.927835051546392</x:v>
      </x:c>
      <x:c r="M3791" s="43"/>
      <x:c r="N3791" s="13" t="str">
        <x:v>Yes</x:v>
      </x:c>
      <x:c r="O3791" s="15" t="str">
        <x:v>Not stated in reviewed card</x:v>
      </x:c>
      <x:c r="P3791" s="15" t="str">
        <x:v>Not stated in reviewed card</x:v>
      </x:c>
      <x:c r="Q3791" s="15" t="str">
        <x:v>Advertised industrial unit with refurbished specification.</x:v>
      </x:c>
      <x:c r="R3791"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791" s="15" t="str">
        <x:v>https://www.zoopla.co.uk/to-rent/commercial/details/72964151/</x:v>
      </x:c>
      <x:c r="T3791" s="15" t="str">
        <x:v>https://www.zoopla.co.uk/to-rent/commercial/details/72964152/</x:v>
      </x:c>
      <x:c r="U3791" s="15" t="str">
        <x:v>https://www.rightmove.co.uk/properties/747373366701296#/?channel=COM_LET</x:v>
      </x:c>
      <x:c r="V3791" s="15" t="str">
        <x:v>London — Standalone premises — Vauxhall</x:v>
      </x:c>
      <x:c r="W3791" s="15" t="str">
        <x:v>Individual unit ≤15,000 sq ft</x:v>
      </x:c>
      <x:c r="X3791" s="13" t="n">
        <x:f>IF(N3791="Yes",L3791,0)</x:f>
        <x:v>30.927835051546392</x:v>
      </x:c>
      <x:c r="Y3791" s="14" t="n">
        <x:v>1</x:v>
      </x:c>
      <x:c r="Z3791" s="13" t="str">
        <x:v>Industrial / workshop / storage</x:v>
      </x:c>
    </x:row>
    <x:row r="3792" ht="62" customHeight="1">
      <x:c r="A3792" s="13" t="str">
        <x:v>SE2812</x:v>
      </x:c>
      <x:c r="B3792" s="15" t="str">
        <x:v>London</x:v>
      </x:c>
      <x:c r="C3792" s="15" t="str">
        <x:v>Vauxhall</x:v>
      </x:c>
      <x:c r="D3792" s="14"/>
      <x:c r="E3792" s="13" t="str">
        <x:v>Town</x:v>
      </x:c>
      <x:c r="F3792" s="15" t="str">
        <x:v>Standalone premises — Vauxhall</x:v>
      </x:c>
      <x:c r="G3792" s="15" t="str">
        <x:v>Arch 106 Randall Road, Vauxhall SE11</x:v>
      </x:c>
      <x:c r="H3792" s="13" t="str">
        <x:v>Current</x:v>
      </x:c>
      <x:c r="I3792" s="14" t="n">
        <x:v>2550</x:v>
      </x:c>
      <x:c r="J3792" s="13" t="str">
        <x:f>IF(AND(ISNUMBER(I3792),I3792&gt;0),IF(I3792&lt;=1000,"1–1,000",IF(I3792&lt;=2500,"1,001–2,500",IF(I3792&lt;=5000,"2,501–5,000",IF(I3792&lt;=10000,"5,001–10,000","10,001–15,000")))),"2,501–5,000")</x:f>
        <x:v>2,501–5,000</x:v>
      </x:c>
      <x:c r="K3792" s="16" t="n">
        <x:v>49932</x:v>
      </x:c>
      <x:c r="L3792" s="43" t="n">
        <x:f>IF(AND(ISNUMBER(I3792),I3792&gt;0,ISNUMBER(K3792),K3792&gt;0),K3792/I3792,"n.a.")</x:f>
        <x:v>19.581176470588236</x:v>
      </x:c>
      <x:c r="M3792" s="43"/>
      <x:c r="N3792" s="13" t="str">
        <x:v>Yes</x:v>
      </x:c>
      <x:c r="O3792" s="15" t="str">
        <x:v>Not stated in reviewed card</x:v>
      </x:c>
      <x:c r="P3792" s="15" t="str">
        <x:v>Not stated in reviewed card</x:v>
      </x:c>
      <x:c r="Q3792" s="15" t="str">
        <x:v>Advertised industrial unit. Card provides limited specification.</x:v>
      </x:c>
      <x:c r="R37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2" s="15" t="str">
        <x:v>https://www.zoopla.co.uk/to-rent/commercial/details/73853739/</x:v>
      </x:c>
      <x:c r="T3792" s="15" t="str"/>
      <x:c r="U3792" s="15" t="str"/>
      <x:c r="V3792" s="15" t="str">
        <x:v>London — Standalone premises — Vauxhall</x:v>
      </x:c>
      <x:c r="W3792" s="15" t="str">
        <x:v>Individual unit ≤15,000 sq ft</x:v>
      </x:c>
      <x:c r="X3792" s="13" t="n">
        <x:f>IF(N3792="Yes",L3792,0)</x:f>
        <x:v>19.581176470588236</x:v>
      </x:c>
      <x:c r="Y3792" s="14" t="n">
        <x:v>1</x:v>
      </x:c>
      <x:c r="Z3792" s="13" t="str">
        <x:v>Industrial / workshop / storage</x:v>
      </x:c>
    </x:row>
    <x:row r="3793" ht="75" customHeight="1">
      <x:c r="A3793" s="13" t="str">
        <x:v>SE2813</x:v>
      </x:c>
      <x:c r="B3793" s="15" t="str">
        <x:v>London</x:v>
      </x:c>
      <x:c r="C3793" s="15" t="str">
        <x:v>Vauxhall</x:v>
      </x:c>
      <x:c r="D3793" s="14"/>
      <x:c r="E3793" s="13" t="str">
        <x:v>Town</x:v>
      </x:c>
      <x:c r="F3793" s="15" t="str">
        <x:v>Standalone premises — Vauxhall</x:v>
      </x:c>
      <x:c r="G3793" s="15" t="str">
        <x:v>Unit 4 Woodman Works Industrial Estate, Durnsford Road, Wimbledon Park SW19</x:v>
      </x:c>
      <x:c r="H3793" s="13" t="str">
        <x:v>Current</x:v>
      </x:c>
      <x:c r="I3793" s="14" t="n">
        <x:v>2553</x:v>
      </x:c>
      <x:c r="J3793" s="13" t="str">
        <x:f>IF(AND(ISNUMBER(I3793),I3793&gt;0),IF(I3793&lt;=1000,"1–1,000",IF(I3793&lt;=2500,"1,001–2,500",IF(I3793&lt;=5000,"2,501–5,000",IF(I3793&lt;=10000,"5,001–10,000","10,001–15,000")))),"2,501–5,000")</x:f>
        <x:v>2,501–5,000</x:v>
      </x:c>
      <x:c r="K3793" s="16" t="n">
        <x:v>47230</x:v>
      </x:c>
      <x:c r="L3793" s="43" t="n">
        <x:f>IF(AND(ISNUMBER(I3793),I3793&gt;0,ISNUMBER(K3793),K3793&gt;0),K3793/I3793,"n.a.")</x:f>
        <x:v>18.499804151978065</x:v>
      </x:c>
      <x:c r="M3793" s="43"/>
      <x:c r="N3793" s="13" t="str">
        <x:v>No</x:v>
      </x:c>
      <x:c r="O3793" s="15" t="str">
        <x:v>Not stated in reviewed card</x:v>
      </x:c>
      <x:c r="P3793" s="15" t="str">
        <x:v>Not stated in reviewed card</x:v>
      </x:c>
      <x:c r="Q3793" s="15" t="str">
        <x:v>Advertised industrial unit with ancillary office accommodation, parking.</x:v>
      </x:c>
      <x:c r="R3793" s="15" t="str">
        <x:v>Advertised to let 2 agent/portal adverts reconciled to one demise; no additional unit count. Conflicting advertised annual/annualised asks: £38,300, £47,230. Retained value is not used in reliable rent statistics. Annual rent checked against full-detail explicit annual asking figure. Selected full-detail page reviewed; agent-authored specification used. London locality: regional population appears once in Town summary; no neighbourhood population substituted.</x:v>
      </x:c>
      <x:c r="S3793" s="15" t="str">
        <x:v>https://www.zoopla.co.uk/to-rent/commercial/details/68960275/</x:v>
      </x:c>
      <x:c r="T3793" s="15" t="str">
        <x:v>https://www.zoopla.co.uk/to-rent/commercial/details/58364452/</x:v>
      </x:c>
      <x:c r="U3793" s="15" t="str"/>
      <x:c r="V3793" s="15" t="str">
        <x:v>London — Standalone premises — Vauxhall</x:v>
      </x:c>
      <x:c r="W3793" s="15" t="str">
        <x:v>Individual unit ≤15,000 sq ft</x:v>
      </x:c>
      <x:c r="X3793" s="13" t="n">
        <x:f>IF(N3793="Yes",L3793,0)</x:f>
        <x:v>0</x:v>
      </x:c>
      <x:c r="Y3793" s="14" t="n">
        <x:v>1</x:v>
      </x:c>
      <x:c r="Z3793" s="13" t="str">
        <x:v>Industrial / workshop / storage</x:v>
      </x:c>
    </x:row>
    <x:row r="3794" ht="62" customHeight="1">
      <x:c r="A3794" s="13" t="str">
        <x:v>SE2814</x:v>
      </x:c>
      <x:c r="B3794" s="15" t="str">
        <x:v>London</x:v>
      </x:c>
      <x:c r="C3794" s="15" t="str">
        <x:v>Wallington</x:v>
      </x:c>
      <x:c r="D3794" s="14"/>
      <x:c r="E3794" s="13" t="str">
        <x:v>Town</x:v>
      </x:c>
      <x:c r="F3794" s="15" t="str">
        <x:v>Standalone premises — Wallington</x:v>
      </x:c>
      <x:c r="G3794" s="15" t="str">
        <x:v>Unit 1, London Road, Wallington SM6</x:v>
      </x:c>
      <x:c r="H3794" s="13" t="str">
        <x:v>Uncertain</x:v>
      </x:c>
      <x:c r="I3794" s="14" t="n">
        <x:v>2956</x:v>
      </x:c>
      <x:c r="J3794" s="13" t="str">
        <x:f>IF(AND(ISNUMBER(I3794),I3794&gt;0),IF(I3794&lt;=1000,"1–1,000",IF(I3794&lt;=2500,"1,001–2,500",IF(I3794&lt;=5000,"2,501–5,000",IF(I3794&lt;=10000,"5,001–10,000","10,001–15,000")))),"2,501–5,000")</x:f>
        <x:v>2,501–5,000</x:v>
      </x:c>
      <x:c r="K3794" s="16"/>
      <x:c r="L3794" s="43" t="str">
        <x:f>IF(AND(ISNUMBER(I3794),I3794&gt;0,ISNUMBER(K3794),K3794&gt;0),K3794/I3794,"n.a.")</x:f>
        <x:v>n.a.</x:v>
      </x:c>
      <x:c r="M3794" s="43"/>
      <x:c r="N3794" s="13" t="str">
        <x:v>No</x:v>
      </x:c>
      <x:c r="O3794" s="15" t="str">
        <x:v>Not stated in reviewed card</x:v>
      </x:c>
      <x:c r="P3794" s="15" t="str">
        <x:v>Not stated in reviewed card</x:v>
      </x:c>
      <x:c r="Q3794" s="15" t="str">
        <x:v>Advertised industrial unit with warehouse space, refurbished specification.</x:v>
      </x:c>
      <x:c r="R3794"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794" s="15" t="str">
        <x:v>https://www.zoopla.co.uk/to-rent/commercial/details/68285372/</x:v>
      </x:c>
      <x:c r="T3794" s="15" t="str"/>
      <x:c r="U3794" s="15" t="str"/>
      <x:c r="V3794" s="15" t="str">
        <x:v>London — Standalone premises — Wallington</x:v>
      </x:c>
      <x:c r="W3794" s="15" t="str">
        <x:v>Individual unit ≤15,000 sq ft</x:v>
      </x:c>
      <x:c r="X3794" s="13" t="n">
        <x:f>IF(N3794="Yes",L3794,0)</x:f>
        <x:v>0</x:v>
      </x:c>
      <x:c r="Y3794" s="14" t="n">
        <x:v>1</x:v>
      </x:c>
      <x:c r="Z3794" s="13" t="str">
        <x:v>Industrial / workshop / storage</x:v>
      </x:c>
    </x:row>
    <x:row r="3795" ht="75" customHeight="1">
      <x:c r="A3795" s="13" t="str">
        <x:v>SE2815</x:v>
      </x:c>
      <x:c r="B3795" s="15" t="str">
        <x:v>London</x:v>
      </x:c>
      <x:c r="C3795" s="15" t="str">
        <x:v>Walthamstow</x:v>
      </x:c>
      <x:c r="D3795" s="14"/>
      <x:c r="E3795" s="13" t="str">
        <x:v>Town</x:v>
      </x:c>
      <x:c r="F3795" s="15" t="str">
        <x:v>Standalone premises — Walthamstow</x:v>
      </x:c>
      <x:c r="G3795" s="15" t="str">
        <x:v>28 St. Andrews Road, Walthamstow, London, E17 6NZ</x:v>
      </x:c>
      <x:c r="H3795" s="13" t="str">
        <x:v>Current</x:v>
      </x:c>
      <x:c r="I3795" s="14" t="n">
        <x:v>2663</x:v>
      </x:c>
      <x:c r="J3795" s="13" t="str">
        <x:f>IF(AND(ISNUMBER(I3795),I3795&gt;0),IF(I3795&lt;=1000,"1–1,000",IF(I3795&lt;=2500,"1,001–2,500",IF(I3795&lt;=5000,"2,501–5,000",IF(I3795&lt;=10000,"5,001–10,000","10,001–15,000")))),"2,501–5,000")</x:f>
        <x:v>2,501–5,000</x:v>
      </x:c>
      <x:c r="K3795" s="16" t="n">
        <x:v>53004</x:v>
      </x:c>
      <x:c r="L3795" s="43" t="n">
        <x:f>IF(AND(ISNUMBER(I3795),I3795&gt;0,ISNUMBER(K3795),K3795&gt;0),K3795/I3795,"n.a.")</x:f>
        <x:v>19.903867818250095</x:v>
      </x:c>
      <x:c r="M3795" s="43"/>
      <x:c r="N3795" s="13" t="str">
        <x:v>Yes</x:v>
      </x:c>
      <x:c r="O3795" s="15" t="str">
        <x:v>Not stated in reviewed card</x:v>
      </x:c>
      <x:c r="P3795" s="15" t="str">
        <x:v>17 Industrial unit arranged with two separate roller shutter</x:v>
      </x:c>
      <x:c r="Q3795" s="15" t="str">
        <x:v>Advertised industrial unit. Card provides limited specification.</x:v>
      </x:c>
      <x:c r="R3795"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5" s="15" t="str">
        <x:v>https://www.zoopla.co.uk/to-rent/commercial/details/69455416/</x:v>
      </x:c>
      <x:c r="T3795" s="15" t="str">
        <x:v>https://www.zoopla.co.uk/to-rent/commercial/details/68923492/</x:v>
      </x:c>
      <x:c r="U3795" s="15" t="str">
        <x:v>https://www.rightmove.co.uk/properties/722866503671696#/?channel=COM_LET</x:v>
      </x:c>
      <x:c r="V3795" s="15" t="str">
        <x:v>London — Standalone premises — Walthamstow</x:v>
      </x:c>
      <x:c r="W3795" s="15" t="str">
        <x:v>Individual unit ≤15,000 sq ft</x:v>
      </x:c>
      <x:c r="X3795" s="13" t="n">
        <x:f>IF(N3795="Yes",L3795,0)</x:f>
        <x:v>19.903867818250095</x:v>
      </x:c>
      <x:c r="Y3795" s="14" t="n">
        <x:v>1</x:v>
      </x:c>
      <x:c r="Z3795" s="13" t="str">
        <x:v>Industrial / workshop / storage</x:v>
      </x:c>
    </x:row>
    <x:row r="3796" ht="75" customHeight="1">
      <x:c r="A3796" s="13" t="str">
        <x:v>SE2816</x:v>
      </x:c>
      <x:c r="B3796" s="15" t="str">
        <x:v>London</x:v>
      </x:c>
      <x:c r="C3796" s="15" t="str">
        <x:v>Walthamstow</x:v>
      </x:c>
      <x:c r="D3796" s="14"/>
      <x:c r="E3796" s="13" t="str">
        <x:v>Town</x:v>
      </x:c>
      <x:c r="F3796" s="15" t="str">
        <x:v>Standalone premises — Walthamstow</x:v>
      </x:c>
      <x:c r="G3796" s="15" t="str">
        <x:v>30 Sutherland Road, Walthamstow, London, E17 6BH</x:v>
      </x:c>
      <x:c r="H3796" s="13" t="str">
        <x:v>Current</x:v>
      </x:c>
      <x:c r="I3796" s="14" t="n">
        <x:v>5550</x:v>
      </x:c>
      <x:c r="J3796" s="13" t="str">
        <x:f>IF(AND(ISNUMBER(I3796),I3796&gt;0),IF(I3796&lt;=1000,"1–1,000",IF(I3796&lt;=2500,"1,001–2,500",IF(I3796&lt;=5000,"2,501–5,000",IF(I3796&lt;=10000,"5,001–10,000","10,001–15,000")))),"5,001–10,000")</x:f>
        <x:v>5,001–10,000</x:v>
      </x:c>
      <x:c r="K3796" s="16" t="n">
        <x:v>120000</x:v>
      </x:c>
      <x:c r="L3796" s="43" t="n">
        <x:f>IF(AND(ISNUMBER(I3796),I3796&gt;0,ISNUMBER(K3796),K3796&gt;0),K3796/I3796,"n.a.")</x:f>
        <x:v>21.62162162162162</x:v>
      </x:c>
      <x:c r="M3796" s="43"/>
      <x:c r="N3796" s="13" t="str">
        <x:v>Yes</x:v>
      </x:c>
      <x:c r="O3796" s="15" t="str">
        <x:v>Not stated in reviewed card</x:v>
      </x:c>
      <x:c r="P3796" s="15" t="str">
        <x:v>Not stated in reviewed card</x:v>
      </x:c>
      <x:c r="Q3796" s="15" t="str">
        <x:v>Advertised industrial unit with yard/loading area, secure/gated access.</x:v>
      </x:c>
      <x:c r="R379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6" s="15" t="str">
        <x:v>https://www.zoopla.co.uk/to-rent/commercial/details/71269269/</x:v>
      </x:c>
      <x:c r="T3796" s="15" t="str">
        <x:v>https://www.rightmove.co.uk/properties/722866641862769#/?channel=COM_LET</x:v>
      </x:c>
      <x:c r="U3796" s="15" t="str"/>
      <x:c r="V3796" s="15" t="str">
        <x:v>London — Standalone premises — Walthamstow</x:v>
      </x:c>
      <x:c r="W3796" s="15" t="str">
        <x:v>Individual unit ≤15,000 sq ft</x:v>
      </x:c>
      <x:c r="X3796" s="13" t="n">
        <x:f>IF(N3796="Yes",L3796,0)</x:f>
        <x:v>21.62162162162162</x:v>
      </x:c>
      <x:c r="Y3796" s="14" t="n">
        <x:v>1</x:v>
      </x:c>
      <x:c r="Z3796" s="13" t="str">
        <x:v>Industrial / workshop / storage</x:v>
      </x:c>
    </x:row>
    <x:row r="3797" ht="75" customHeight="1">
      <x:c r="A3797" s="13" t="str">
        <x:v>SE2817</x:v>
      </x:c>
      <x:c r="B3797" s="15" t="str">
        <x:v>London</x:v>
      </x:c>
      <x:c r="C3797" s="15" t="str">
        <x:v>Walthamstow</x:v>
      </x:c>
      <x:c r="D3797" s="14"/>
      <x:c r="E3797" s="13" t="str">
        <x:v>Town</x:v>
      </x:c>
      <x:c r="F3797" s="15" t="str">
        <x:v>Standalone premises — Walthamstow</x:v>
      </x:c>
      <x:c r="G3797" s="15" t="str">
        <x:v>33 Sutherland Road, Walthamstow, London, E17 6BH</x:v>
      </x:c>
      <x:c r="H3797" s="13" t="str">
        <x:v>Current</x:v>
      </x:c>
      <x:c r="I3797" s="14" t="n">
        <x:v>12729</x:v>
      </x:c>
      <x:c r="J3797" s="13" t="str">
        <x:f>IF(AND(ISNUMBER(I3797),I3797&gt;0),IF(I3797&lt;=1000,"1–1,000",IF(I3797&lt;=2500,"1,001–2,500",IF(I3797&lt;=5000,"2,501–5,000",IF(I3797&lt;=10000,"5,001–10,000","10,001–15,000")))),"10,001–15,000")</x:f>
        <x:v>10,001–15,000</x:v>
      </x:c>
      <x:c r="K3797" s="16" t="n">
        <x:v>180000</x:v>
      </x:c>
      <x:c r="L3797" s="43" t="n">
        <x:f>IF(AND(ISNUMBER(I3797),I3797&gt;0,ISNUMBER(K3797),K3797&gt;0),K3797/I3797,"n.a.")</x:f>
        <x:v>14.140938015555031</x:v>
      </x:c>
      <x:c r="M3797" s="43"/>
      <x:c r="N3797" s="13" t="str">
        <x:v>Yes</x:v>
      </x:c>
      <x:c r="O3797" s="15" t="str">
        <x:v>Not stated in reviewed card</x:v>
      </x:c>
      <x:c r="P3797" s="15" t="str">
        <x:v>Not stated in reviewed card</x:v>
      </x:c>
      <x:c r="Q3797" s="15" t="str">
        <x:v>Advertised industrial unit. Card provides limited specification.</x:v>
      </x:c>
      <x:c r="R379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7" s="15" t="str">
        <x:v>https://www.zoopla.co.uk/to-rent/commercial/details/73404429/</x:v>
      </x:c>
      <x:c r="T3797" s="15" t="str">
        <x:v>https://www.rightmove.co.uk/properties/756787112961649#/?channel=COM_LET</x:v>
      </x:c>
      <x:c r="U3797" s="15" t="str"/>
      <x:c r="V3797" s="15" t="str">
        <x:v>London — Standalone premises — Walthamstow</x:v>
      </x:c>
      <x:c r="W3797" s="15" t="str">
        <x:v>Individual unit ≤15,000 sq ft</x:v>
      </x:c>
      <x:c r="X3797" s="13" t="n">
        <x:f>IF(N3797="Yes",L3797,0)</x:f>
        <x:v>14.140938015555031</x:v>
      </x:c>
      <x:c r="Y3797" s="14" t="n">
        <x:v>1</x:v>
      </x:c>
      <x:c r="Z3797" s="13" t="str">
        <x:v>Industrial / workshop / storage</x:v>
      </x:c>
    </x:row>
    <x:row r="3798" ht="75" customHeight="1">
      <x:c r="A3798" s="13" t="str">
        <x:v>SE2818</x:v>
      </x:c>
      <x:c r="B3798" s="15" t="str">
        <x:v>London</x:v>
      </x:c>
      <x:c r="C3798" s="15" t="str">
        <x:v>Walthamstow</x:v>
      </x:c>
      <x:c r="D3798" s="14"/>
      <x:c r="E3798" s="13" t="str">
        <x:v>Town</x:v>
      </x:c>
      <x:c r="F3798" s="15" t="str">
        <x:v>Standalone premises — Walthamstow</x:v>
      </x:c>
      <x:c r="G3798" s="15" t="str">
        <x:v>35 Sutherland Road, London, E17 6BH</x:v>
      </x:c>
      <x:c r="H3798" s="13" t="str">
        <x:v>Current</x:v>
      </x:c>
      <x:c r="I3798" s="14" t="n">
        <x:v>7022</x:v>
      </x:c>
      <x:c r="J3798" s="13" t="str">
        <x:f>IF(AND(ISNUMBER(I3798),I3798&gt;0),IF(I3798&lt;=1000,"1–1,000",IF(I3798&lt;=2500,"1,001–2,500",IF(I3798&lt;=5000,"2,501–5,000",IF(I3798&lt;=10000,"5,001–10,000","10,001–15,000")))),"5,001–10,000")</x:f>
        <x:v>5,001–10,000</x:v>
      </x:c>
      <x:c r="K3798" s="16" t="n">
        <x:v>120000</x:v>
      </x:c>
      <x:c r="L3798" s="43" t="n">
        <x:f>IF(AND(ISNUMBER(I3798),I3798&gt;0,ISNUMBER(K3798),K3798&gt;0),K3798/I3798,"n.a.")</x:f>
        <x:v>17.08914839077186</x:v>
      </x:c>
      <x:c r="M3798" s="43"/>
      <x:c r="N3798" s="13" t="str">
        <x:v>Yes</x:v>
      </x:c>
      <x:c r="O3798" s="15" t="str">
        <x:v>Not stated in reviewed card</x:v>
      </x:c>
      <x:c r="P3798" s="15" t="str">
        <x:v>Not stated in reviewed card</x:v>
      </x:c>
      <x:c r="Q3798" s="15" t="str">
        <x:v>Advertised industrial unit with warehouse space, ancillary office accommodation, refurbished specification.</x:v>
      </x:c>
      <x:c r="R379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798" s="15" t="str">
        <x:v>https://www.zoopla.co.uk/to-rent/commercial/details/72348775/</x:v>
      </x:c>
      <x:c r="T3798" s="15" t="str">
        <x:v>https://www.rightmove.co.uk/properties/773374952047792#/?channel=COM_LET</x:v>
      </x:c>
      <x:c r="U3798" s="15" t="str"/>
      <x:c r="V3798" s="15" t="str">
        <x:v>London — Standalone premises — Walthamstow</x:v>
      </x:c>
      <x:c r="W3798" s="15" t="str">
        <x:v>Individual unit ≤15,000 sq ft</x:v>
      </x:c>
      <x:c r="X3798" s="13" t="n">
        <x:f>IF(N3798="Yes",L3798,0)</x:f>
        <x:v>17.08914839077186</x:v>
      </x:c>
      <x:c r="Y3798" s="14" t="n">
        <x:v>1</x:v>
      </x:c>
      <x:c r="Z3798" s="13" t="str">
        <x:v>Industrial / workshop / storage</x:v>
      </x:c>
    </x:row>
    <x:row r="3799" ht="75" customHeight="1">
      <x:c r="A3799" s="13" t="str">
        <x:v>SE2819</x:v>
      </x:c>
      <x:c r="B3799" s="15" t="str">
        <x:v>London</x:v>
      </x:c>
      <x:c r="C3799" s="15" t="str">
        <x:v>Walthamstow</x:v>
      </x:c>
      <x:c r="D3799" s="14"/>
      <x:c r="E3799" s="13" t="str">
        <x:v>Town</x:v>
      </x:c>
      <x:c r="F3799" s="15" t="str">
        <x:v>Standalone premises — Walthamstow</x:v>
      </x:c>
      <x:c r="G3799" s="15" t="str">
        <x:v>R/O Hoe Street, Walthamstow E17</x:v>
      </x:c>
      <x:c r="H3799" s="13" t="str">
        <x:v>Current</x:v>
      </x:c>
      <x:c r="I3799" s="14" t="n">
        <x:v>1100</x:v>
      </x:c>
      <x:c r="J3799" s="13" t="str">
        <x:f>IF(AND(ISNUMBER(I3799),I3799&gt;0),IF(I3799&lt;=1000,"1–1,000",IF(I3799&lt;=2500,"1,001–2,500",IF(I3799&lt;=5000,"2,501–5,000",IF(I3799&lt;=10000,"5,001–10,000","10,001–15,000")))),"1,001–2,500")</x:f>
        <x:v>1,001–2,500</x:v>
      </x:c>
      <x:c r="K3799" s="16" t="n">
        <x:v>30000</x:v>
      </x:c>
      <x:c r="L3799" s="43" t="n">
        <x:f>IF(AND(ISNUMBER(I3799),I3799&gt;0,ISNUMBER(K3799),K3799&gt;0),K3799/I3799,"n.a.")</x:f>
        <x:v>27.272727272727273</x:v>
      </x:c>
      <x:c r="M3799" s="43"/>
      <x:c r="N3799" s="13" t="str">
        <x:v>Yes</x:v>
      </x:c>
      <x:c r="O3799" s="15" t="str">
        <x:v>Not stated in reviewed card</x:v>
      </x:c>
      <x:c r="P3799" s="15" t="str">
        <x:v>Not stated in reviewed card</x:v>
      </x:c>
      <x:c r="Q3799" s="15" t="str">
        <x:v>Advertised industrial unit with workshop space.</x:v>
      </x:c>
      <x:c r="R3799" s="15" t="str">
        <x:v>Advertised to let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799" s="15" t="str">
        <x:v>https://www.zoopla.co.uk/to-rent/commercial/details/74337708/</x:v>
      </x:c>
      <x:c r="T3799" s="15" t="str"/>
      <x:c r="U3799" s="15" t="str"/>
      <x:c r="V3799" s="15" t="str">
        <x:v>London — Standalone premises — Walthamstow</x:v>
      </x:c>
      <x:c r="W3799" s="15" t="str">
        <x:v>Individual unit ≤15,000 sq ft</x:v>
      </x:c>
      <x:c r="X3799" s="13" t="n">
        <x:f>IF(N3799="Yes",L3799,0)</x:f>
        <x:v>27.272727272727273</x:v>
      </x:c>
      <x:c r="Y3799" s="14" t="n">
        <x:v>1</x:v>
      </x:c>
      <x:c r="Z3799" s="13" t="str">
        <x:v>Industrial / workshop / storage</x:v>
      </x:c>
    </x:row>
    <x:row r="3800" ht="62" customHeight="1">
      <x:c r="A3800" s="13" t="str">
        <x:v>SE2820</x:v>
      </x:c>
      <x:c r="B3800" s="15" t="str">
        <x:v>London</x:v>
      </x:c>
      <x:c r="C3800" s="15" t="str">
        <x:v>Walthamstow</x:v>
      </x:c>
      <x:c r="D3800" s="14"/>
      <x:c r="E3800" s="13" t="str">
        <x:v>Town</x:v>
      </x:c>
      <x:c r="F3800" s="15" t="str">
        <x:v>Standalone premises — Walthamstow</x:v>
      </x:c>
      <x:c r="G3800" s="15" t="str">
        <x:v>Unit 16 Uplands.E17, Blackhorse Lane, Walthamstow, London, E17 5QN</x:v>
      </x:c>
      <x:c r="H3800" s="13" t="str">
        <x:v>Current</x:v>
      </x:c>
      <x:c r="I3800" s="14" t="n">
        <x:v>7478</x:v>
      </x:c>
      <x:c r="J3800" s="13" t="str">
        <x:f>IF(AND(ISNUMBER(I3800),I3800&gt;0),IF(I3800&lt;=1000,"1–1,000",IF(I3800&lt;=2500,"1,001–2,500",IF(I3800&lt;=5000,"2,501–5,000",IF(I3800&lt;=10000,"5,001–10,000","10,001–15,000")))),"5,001–10,000")</x:f>
        <x:v>5,001–10,000</x:v>
      </x:c>
      <x:c r="K3800" s="16"/>
      <x:c r="L3800" s="43" t="str">
        <x:f>IF(AND(ISNUMBER(I3800),I3800&gt;0,ISNUMBER(K3800),K3800&gt;0),K3800/I3800,"n.a.")</x:f>
        <x:v>n.a.</x:v>
      </x:c>
      <x:c r="M3800" s="43"/>
      <x:c r="N3800" s="13" t="str">
        <x:v>No</x:v>
      </x:c>
      <x:c r="O3800" s="15" t="str">
        <x:v>Not stated in reviewed card</x:v>
      </x:c>
      <x:c r="P3800" s="15" t="str">
        <x:v>Not stated in reviewed card</x:v>
      </x:c>
      <x:c r="Q3800" s="15" t="str">
        <x:v>Advertised industrial unit with warehouse space, ancillary office accommodation.</x:v>
      </x:c>
      <x:c r="R380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0" s="15" t="str">
        <x:v>https://www.zoopla.co.uk/to-rent/commercial/details/61198870/</x:v>
      </x:c>
      <x:c r="T3800" s="15" t="str">
        <x:v>https://www.rightmove.co.uk/properties/776321987256625#/?channel=COM_LET</x:v>
      </x:c>
      <x:c r="U3800" s="15" t="str"/>
      <x:c r="V3800" s="15" t="str">
        <x:v>London — Standalone premises — Walthamstow</x:v>
      </x:c>
      <x:c r="W3800" s="15" t="str">
        <x:v>Individual unit ≤15,000 sq ft</x:v>
      </x:c>
      <x:c r="X3800" s="13" t="n">
        <x:f>IF(N3800="Yes",L3800,0)</x:f>
        <x:v>0</x:v>
      </x:c>
      <x:c r="Y3800" s="14" t="n">
        <x:v>1</x:v>
      </x:c>
      <x:c r="Z3800" s="13" t="str">
        <x:v>Industrial / workshop / storage</x:v>
      </x:c>
    </x:row>
    <x:row r="3801" ht="62" customHeight="1">
      <x:c r="A3801" s="13" t="str">
        <x:v>SE2821</x:v>
      </x:c>
      <x:c r="B3801" s="15" t="str">
        <x:v>London</x:v>
      </x:c>
      <x:c r="C3801" s="15" t="str">
        <x:v>Walthamstow</x:v>
      </x:c>
      <x:c r="D3801" s="14"/>
      <x:c r="E3801" s="13" t="str">
        <x:v>Town</x:v>
      </x:c>
      <x:c r="F3801" s="15" t="str">
        <x:v>Standalone premises — Walthamstow</x:v>
      </x:c>
      <x:c r="G3801" s="15" t="str">
        <x:v>Unit 16a Uplands.E17, Blackhorse Lane, Walthamstow, London, E17 5QN</x:v>
      </x:c>
      <x:c r="H3801" s="13" t="str">
        <x:v>Current</x:v>
      </x:c>
      <x:c r="I3801" s="14" t="n">
        <x:v>6620</x:v>
      </x:c>
      <x:c r="J3801" s="13" t="str">
        <x:f>IF(AND(ISNUMBER(I3801),I3801&gt;0),IF(I3801&lt;=1000,"1–1,000",IF(I3801&lt;=2500,"1,001–2,500",IF(I3801&lt;=5000,"2,501–5,000",IF(I3801&lt;=10000,"5,001–10,000","10,001–15,000")))),"5,001–10,000")</x:f>
        <x:v>5,001–10,000</x:v>
      </x:c>
      <x:c r="K3801" s="16"/>
      <x:c r="L3801" s="43" t="str">
        <x:f>IF(AND(ISNUMBER(I3801),I3801&gt;0,ISNUMBER(K3801),K3801&gt;0),K3801/I3801,"n.a.")</x:f>
        <x:v>n.a.</x:v>
      </x:c>
      <x:c r="M3801" s="43"/>
      <x:c r="N3801" s="13" t="str">
        <x:v>No</x:v>
      </x:c>
      <x:c r="O3801" s="15" t="str">
        <x:v>Not stated in reviewed card</x:v>
      </x:c>
      <x:c r="P3801" s="15" t="str">
        <x:v>Not stated in reviewed card</x:v>
      </x:c>
      <x:c r="Q3801" s="15" t="str">
        <x:v>Advertised industrial unit with warehouse space, ancillary office accommodation.</x:v>
      </x:c>
      <x:c r="R380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1" s="15" t="str">
        <x:v>https://www.zoopla.co.uk/to-rent/commercial/details/72381442/</x:v>
      </x:c>
      <x:c r="T3801" s="15" t="str">
        <x:v>https://www.rightmove.co.uk/properties/776321926622849#/?channel=COM_LET</x:v>
      </x:c>
      <x:c r="U3801" s="15" t="str"/>
      <x:c r="V3801" s="15" t="str">
        <x:v>London — Standalone premises — Walthamstow</x:v>
      </x:c>
      <x:c r="W3801" s="15" t="str">
        <x:v>Individual unit ≤15,000 sq ft</x:v>
      </x:c>
      <x:c r="X3801" s="13" t="n">
        <x:f>IF(N3801="Yes",L3801,0)</x:f>
        <x:v>0</x:v>
      </x:c>
      <x:c r="Y3801" s="14" t="n">
        <x:v>1</x:v>
      </x:c>
      <x:c r="Z3801" s="13" t="str">
        <x:v>Industrial / workshop / storage</x:v>
      </x:c>
    </x:row>
    <x:row r="3802" ht="75" customHeight="1">
      <x:c r="A3802" s="13" t="str">
        <x:v>SE2822</x:v>
      </x:c>
      <x:c r="B3802" s="15" t="str">
        <x:v>London</x:v>
      </x:c>
      <x:c r="C3802" s="15" t="str">
        <x:v>Walthamstow</x:v>
      </x:c>
      <x:c r="D3802" s="14"/>
      <x:c r="E3802" s="13" t="str">
        <x:v>Town</x:v>
      </x:c>
      <x:c r="F3802" s="15" t="str">
        <x:v>Standalone premises — Walthamstow</x:v>
      </x:c>
      <x:c r="G3802" s="15" t="str">
        <x:v>Unit D, 101 Blackhorse Lane, Walthamstow, Greater London, E17</x:v>
      </x:c>
      <x:c r="H3802" s="13" t="str">
        <x:v>Uncertain</x:v>
      </x:c>
      <x:c r="I3802" s="14"/>
      <x:c r="J3802" s="13" t="str">
        <x:f>IF(AND(ISNUMBER(I3802),I3802&gt;0),IF(I3802&lt;=1000,"1–1,000",IF(I3802&lt;=2500,"1,001–2,500",IF(I3802&lt;=5000,"2,501–5,000",IF(I3802&lt;=10000,"5,001–10,000","10,001–15,000")))),"Range crosses bands")</x:f>
        <x:v>Range crosses bands</x:v>
      </x:c>
      <x:c r="K3802" s="16"/>
      <x:c r="L3802" s="43" t="str">
        <x:f>IF(AND(ISNUMBER(I3802),I3802&gt;0,ISNUMBER(K3802),K3802&gt;0),K3802/I3802,"n.a.")</x:f>
        <x:v>n.a.</x:v>
      </x:c>
      <x:c r="M3802" s="43"/>
      <x:c r="N3802" s="13" t="str">
        <x:v>No</x:v>
      </x:c>
      <x:c r="O3802" s="15" t="str">
        <x:v>minimum eaves height of 5</x:v>
      </x:c>
      <x:c r="P3802" s="15" t="str">
        <x:v>4 metres, a single roller shutter; loading door</x:v>
      </x:c>
      <x:c r="Q3802" s="15" t="str">
        <x:v>Advertised commercial storage/workshop premises with trade counter use, ancillary office accommodation, parking.</x:v>
      </x:c>
      <x:c r="R3802"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2" s="15" t="str">
        <x:v>https://www.rightmove.co.uk/properties/760897207861873#/?channel=COM_LET</x:v>
      </x:c>
      <x:c r="T3802" s="15" t="str"/>
      <x:c r="U3802" s="15" t="str"/>
      <x:c r="V3802" s="15" t="str">
        <x:v>London — Standalone premises — Walthamstow</x:v>
      </x:c>
      <x:c r="W3802" s="15" t="str">
        <x:v>3,382–8,248 sq ft; exact unit area not stated</x:v>
      </x:c>
      <x:c r="X3802" s="13" t="n">
        <x:f>IF(N3802="Yes",L3802,0)</x:f>
        <x:v>0</x:v>
      </x:c>
      <x:c r="Y3802" s="14" t="n">
        <x:v>1</x:v>
      </x:c>
      <x:c r="Z3802" s="13" t="str">
        <x:v>Industrial / workshop / storage</x:v>
      </x:c>
    </x:row>
    <x:row r="3803" ht="62" customHeight="1">
      <x:c r="A3803" s="13" t="str">
        <x:v>SE2823</x:v>
      </x:c>
      <x:c r="B3803" s="15" t="str">
        <x:v>London</x:v>
      </x:c>
      <x:c r="C3803" s="15" t="str">
        <x:v>Wandsworth</x:v>
      </x:c>
      <x:c r="D3803" s="14"/>
      <x:c r="E3803" s="13" t="str">
        <x:v>Town</x:v>
      </x:c>
      <x:c r="F3803" s="15" t="str">
        <x:v>Standalone premises — Wandsworth</x:v>
      </x:c>
      <x:c r="G3803" s="15" t="str">
        <x:v>30, Valor Park Wandsworth, Lydden Road, London, SW18 4LR</x:v>
      </x:c>
      <x:c r="H3803" s="13" t="str">
        <x:v>Current</x:v>
      </x:c>
      <x:c r="I3803" s="14" t="n">
        <x:v>11195</x:v>
      </x:c>
      <x:c r="J3803" s="13" t="str">
        <x:f>IF(AND(ISNUMBER(I3803),I3803&gt;0),IF(I3803&lt;=1000,"1–1,000",IF(I3803&lt;=2500,"1,001–2,500",IF(I3803&lt;=5000,"2,501–5,000",IF(I3803&lt;=10000,"5,001–10,000","10,001–15,000")))),"10,001–15,000")</x:f>
        <x:v>10,001–15,000</x:v>
      </x:c>
      <x:c r="K3803" s="16"/>
      <x:c r="L3803" s="43" t="str">
        <x:f>IF(AND(ISNUMBER(I3803),I3803&gt;0,ISNUMBER(K3803),K3803&gt;0),K3803/I3803,"n.a.")</x:f>
        <x:v>n.a.</x:v>
      </x:c>
      <x:c r="M3803" s="43"/>
      <x:c r="N3803" s="13" t="str">
        <x:v>No</x:v>
      </x:c>
      <x:c r="O3803" s="15" t="str">
        <x:v>Not stated in reviewed card</x:v>
      </x:c>
      <x:c r="P3803" s="15" t="str">
        <x:v>Not stated in reviewed card</x:v>
      </x:c>
      <x:c r="Q3803" s="15" t="str">
        <x:v>Advertised commercial storage/workshop premises with warehouse space, ancillary office accommodation.</x:v>
      </x:c>
      <x:c r="R3803"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3" s="15" t="str">
        <x:v>https://www.zoopla.co.uk/to-rent/commercial/details/72715067/</x:v>
      </x:c>
      <x:c r="T3803" s="15" t="str">
        <x:v>https://www.rightmove.co.uk/properties/773386798643761#/?channel=COM_LET</x:v>
      </x:c>
      <x:c r="U3803" s="15" t="str">
        <x:v>https://www.rightmove.co.uk/properties/773777202374576#/?channel=COM_LET</x:v>
      </x:c>
      <x:c r="V3803" s="15" t="str">
        <x:v>London — Standalone premises — Wandsworth</x:v>
      </x:c>
      <x:c r="W3803" s="15" t="str">
        <x:v>Individual unit ≤15,000 sq ft</x:v>
      </x:c>
      <x:c r="X3803" s="13" t="n">
        <x:f>IF(N3803="Yes",L3803,0)</x:f>
        <x:v>0</x:v>
      </x:c>
      <x:c r="Y3803" s="14" t="n">
        <x:v>1</x:v>
      </x:c>
      <x:c r="Z3803" s="13" t="str">
        <x:v>Industrial / workshop / storage</x:v>
      </x:c>
    </x:row>
    <x:row r="3804" ht="62" customHeight="1">
      <x:c r="A3804" s="13" t="str">
        <x:v>SE2824</x:v>
      </x:c>
      <x:c r="B3804" s="15" t="str">
        <x:v>London</x:v>
      </x:c>
      <x:c r="C3804" s="15" t="str">
        <x:v>Wandsworth</x:v>
      </x:c>
      <x:c r="D3804" s="14"/>
      <x:c r="E3804" s="13" t="str">
        <x:v>Town</x:v>
      </x:c>
      <x:c r="F3804" s="15" t="str">
        <x:v>Standalone premises — Wandsworth</x:v>
      </x:c>
      <x:c r="G3804" s="15" t="str">
        <x:v>Royal Mail Delivery Office, 333 Wandsworth Road, London, SW8 2JG</x:v>
      </x:c>
      <x:c r="H3804" s="13" t="str">
        <x:v>Current</x:v>
      </x:c>
      <x:c r="I3804" s="14" t="n">
        <x:v>6142</x:v>
      </x:c>
      <x:c r="J3804" s="13" t="str">
        <x:f>IF(AND(ISNUMBER(I3804),I3804&gt;0),IF(I3804&lt;=1000,"1–1,000",IF(I3804&lt;=2500,"1,001–2,500",IF(I3804&lt;=5000,"2,501–5,000",IF(I3804&lt;=10000,"5,001–10,000","10,001–15,000")))),"5,001–10,000")</x:f>
        <x:v>5,001–10,000</x:v>
      </x:c>
      <x:c r="K3804" s="16"/>
      <x:c r="L3804" s="43" t="str">
        <x:f>IF(AND(ISNUMBER(I3804),I3804&gt;0,ISNUMBER(K3804),K3804&gt;0),K3804/I3804,"n.a.")</x:f>
        <x:v>n.a.</x:v>
      </x:c>
      <x:c r="M3804" s="43"/>
      <x:c r="N3804" s="13" t="str">
        <x:v>No</x:v>
      </x:c>
      <x:c r="O3804" s="15" t="str">
        <x:v>Not stated in reviewed card</x:v>
      </x:c>
      <x:c r="P3804" s="15" t="str">
        <x:v>Not stated in reviewed card</x:v>
      </x:c>
      <x:c r="Q3804" s="15" t="str">
        <x:v>Advertised industrial unit with ancillary office accommodation, yard/loading area, parking, secure/gated access.</x:v>
      </x:c>
      <x:c r="R380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4" s="15" t="str">
        <x:v>https://www.zoopla.co.uk/to-rent/commercial/details/66734500/</x:v>
      </x:c>
      <x:c r="T3804" s="15" t="str">
        <x:v>https://www.rightmove.co.uk/properties/172754681#/?channel=COM_LET</x:v>
      </x:c>
      <x:c r="U3804" s="15" t="str"/>
      <x:c r="V3804" s="15" t="str">
        <x:v>London — Standalone premises — Wandsworth</x:v>
      </x:c>
      <x:c r="W3804" s="15" t="str">
        <x:v>Individual unit ≤15,000 sq ft</x:v>
      </x:c>
      <x:c r="X3804" s="13" t="n">
        <x:f>IF(N3804="Yes",L3804,0)</x:f>
        <x:v>0</x:v>
      </x:c>
      <x:c r="Y3804" s="14" t="n">
        <x:v>1</x:v>
      </x:c>
      <x:c r="Z3804" s="13" t="str">
        <x:v>Industrial / workshop / storage</x:v>
      </x:c>
    </x:row>
    <x:row r="3805" ht="62" customHeight="1">
      <x:c r="A3805" s="13" t="str">
        <x:v>SE2825</x:v>
      </x:c>
      <x:c r="B3805" s="15" t="str">
        <x:v>London</x:v>
      </x:c>
      <x:c r="C3805" s="15" t="str">
        <x:v>Wandsworth</x:v>
      </x:c>
      <x:c r="D3805" s="14"/>
      <x:c r="E3805" s="13" t="str">
        <x:v>Town</x:v>
      </x:c>
      <x:c r="F3805" s="15" t="str">
        <x:v>Standalone premises — Wandsworth</x:v>
      </x:c>
      <x:c r="G3805" s="15" t="str">
        <x:v>Unit 1A, Valor Park Wandsworth, 38-42 Lydden Road, London, SW18 4LR</x:v>
      </x:c>
      <x:c r="H3805" s="13" t="str">
        <x:v>Current</x:v>
      </x:c>
      <x:c r="I3805" s="14" t="n">
        <x:v>8871</x:v>
      </x:c>
      <x:c r="J3805" s="13" t="str">
        <x:f>IF(AND(ISNUMBER(I3805),I3805&gt;0),IF(I3805&lt;=1000,"1–1,000",IF(I3805&lt;=2500,"1,001–2,500",IF(I3805&lt;=5000,"2,501–5,000",IF(I3805&lt;=10000,"5,001–10,000","10,001–15,000")))),"5,001–10,000")</x:f>
        <x:v>5,001–10,000</x:v>
      </x:c>
      <x:c r="K3805" s="16"/>
      <x:c r="L3805" s="43" t="str">
        <x:f>IF(AND(ISNUMBER(I3805),I3805&gt;0,ISNUMBER(K3805),K3805&gt;0),K3805/I3805,"n.a.")</x:f>
        <x:v>n.a.</x:v>
      </x:c>
      <x:c r="M3805" s="43"/>
      <x:c r="N3805" s="13" t="str">
        <x:v>No</x:v>
      </x:c>
      <x:c r="O3805" s="15" t="str">
        <x:v>Not stated in reviewed card</x:v>
      </x:c>
      <x:c r="P3805" s="15" t="str">
        <x:v>Not stated in reviewed card</x:v>
      </x:c>
      <x:c r="Q3805" s="15" t="str">
        <x:v>Advertised industrial unit with trade counter use.</x:v>
      </x:c>
      <x:c r="R380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5" s="15" t="str">
        <x:v>https://www.rightmove.co.uk/properties/773367874030624#/?channel=COM_LET</x:v>
      </x:c>
      <x:c r="T3805" s="15" t="str"/>
      <x:c r="U3805" s="15" t="str"/>
      <x:c r="V3805" s="15" t="str">
        <x:v>London — Standalone premises — Wandsworth</x:v>
      </x:c>
      <x:c r="W3805" s="15" t="str">
        <x:v>Individual unit ≤15,000 sq ft</x:v>
      </x:c>
      <x:c r="X3805" s="13" t="n">
        <x:f>IF(N3805="Yes",L3805,0)</x:f>
        <x:v>0</x:v>
      </x:c>
      <x:c r="Y3805" s="14" t="n">
        <x:v>1</x:v>
      </x:c>
      <x:c r="Z3805" s="13" t="str">
        <x:v>Industrial / workshop / storage</x:v>
      </x:c>
    </x:row>
    <x:row r="3806" ht="62" customHeight="1">
      <x:c r="A3806" s="13" t="str">
        <x:v>SE2826</x:v>
      </x:c>
      <x:c r="B3806" s="15" t="str">
        <x:v>London</x:v>
      </x:c>
      <x:c r="C3806" s="15" t="str">
        <x:v>Wandsworth</x:v>
      </x:c>
      <x:c r="D3806" s="14"/>
      <x:c r="E3806" s="13" t="str">
        <x:v>Town</x:v>
      </x:c>
      <x:c r="F3806" s="15" t="str">
        <x:v>Standalone premises — Wandsworth</x:v>
      </x:c>
      <x:c r="G3806" s="15" t="str">
        <x:v>Unit 2A, Valor Park Wandsworth, 38-42 Lydden Road, London, SW18 4LR</x:v>
      </x:c>
      <x:c r="H3806" s="13" t="str">
        <x:v>Current</x:v>
      </x:c>
      <x:c r="I3806" s="14" t="n">
        <x:v>4372</x:v>
      </x:c>
      <x:c r="J3806" s="13" t="str">
        <x:f>IF(AND(ISNUMBER(I3806),I3806&gt;0),IF(I3806&lt;=1000,"1–1,000",IF(I3806&lt;=2500,"1,001–2,500",IF(I3806&lt;=5000,"2,501–5,000",IF(I3806&lt;=10000,"5,001–10,000","10,001–15,000")))),"2,501–5,000")</x:f>
        <x:v>2,501–5,000</x:v>
      </x:c>
      <x:c r="K3806" s="16"/>
      <x:c r="L3806" s="43" t="str">
        <x:f>IF(AND(ISNUMBER(I3806),I3806&gt;0,ISNUMBER(K3806),K3806&gt;0),K3806/I3806,"n.a.")</x:f>
        <x:v>n.a.</x:v>
      </x:c>
      <x:c r="M3806" s="43"/>
      <x:c r="N3806" s="13" t="str">
        <x:v>No</x:v>
      </x:c>
      <x:c r="O3806" s="15" t="str">
        <x:v>Not stated in reviewed card</x:v>
      </x:c>
      <x:c r="P3806" s="15" t="str">
        <x:v>Not stated in reviewed card</x:v>
      </x:c>
      <x:c r="Q3806" s="15" t="str">
        <x:v>Advertised industrial unit with trade counter use.</x:v>
      </x:c>
      <x:c r="R380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06" s="15" t="str">
        <x:v>https://www.rightmove.co.uk/properties/773367878319889#/?channel=COM_LET</x:v>
      </x:c>
      <x:c r="T3806" s="15" t="str"/>
      <x:c r="U3806" s="15" t="str"/>
      <x:c r="V3806" s="15" t="str">
        <x:v>London — Standalone premises — Wandsworth</x:v>
      </x:c>
      <x:c r="W3806" s="15" t="str">
        <x:v>Individual unit ≤15,000 sq ft</x:v>
      </x:c>
      <x:c r="X3806" s="13" t="n">
        <x:f>IF(N3806="Yes",L3806,0)</x:f>
        <x:v>0</x:v>
      </x:c>
      <x:c r="Y3806" s="14" t="n">
        <x:v>1</x:v>
      </x:c>
      <x:c r="Z3806" s="13" t="str">
        <x:v>Industrial / workshop / storage</x:v>
      </x:c>
    </x:row>
    <x:row r="3807" ht="62" customHeight="1">
      <x:c r="A3807" s="13" t="str">
        <x:v>SE2827</x:v>
      </x:c>
      <x:c r="B3807" s="15" t="str">
        <x:v>London</x:v>
      </x:c>
      <x:c r="C3807" s="15" t="str">
        <x:v>Wandsworth</x:v>
      </x:c>
      <x:c r="D3807" s="14"/>
      <x:c r="E3807" s="13" t="str">
        <x:v>Town</x:v>
      </x:c>
      <x:c r="F3807" s="15" t="str">
        <x:v>Standalone premises — Wandsworth</x:v>
      </x:c>
      <x:c r="G3807" s="15" t="str">
        <x:v>Unit 3, Ferrier Street Studios, Wandsworth SW18</x:v>
      </x:c>
      <x:c r="H3807" s="13" t="str">
        <x:v>Current</x:v>
      </x:c>
      <x:c r="I3807" s="14" t="n">
        <x:v>3185</x:v>
      </x:c>
      <x:c r="J3807" s="13" t="str">
        <x:f>IF(AND(ISNUMBER(I3807),I3807&gt;0),IF(I3807&lt;=1000,"1–1,000",IF(I3807&lt;=2500,"1,001–2,500",IF(I3807&lt;=5000,"2,501–5,000",IF(I3807&lt;=10000,"5,001–10,000","10,001–15,000")))),"2,501–5,000")</x:f>
        <x:v>2,501–5,000</x:v>
      </x:c>
      <x:c r="K3807" s="16" t="n">
        <x:v>90000</x:v>
      </x:c>
      <x:c r="L3807" s="43" t="n">
        <x:f>IF(AND(ISNUMBER(I3807),I3807&gt;0,ISNUMBER(K3807),K3807&gt;0),K3807/I3807,"n.a.")</x:f>
        <x:v>28.2574568288854</x:v>
      </x:c>
      <x:c r="M3807" s="43"/>
      <x:c r="N3807" s="13" t="str">
        <x:v>Yes</x:v>
      </x:c>
      <x:c r="O3807" s="15" t="str">
        <x:v>Not stated in reviewed card</x:v>
      </x:c>
      <x:c r="P3807" s="15" t="str">
        <x:v>Not stated in reviewed card</x:v>
      </x:c>
      <x:c r="Q3807" s="15" t="str">
        <x:v>Advertised industrial unit. Card provides limited specification.</x:v>
      </x:c>
      <x:c r="R380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07" s="15" t="str">
        <x:v>https://www.zoopla.co.uk/to-rent/commercial/details/72223866/</x:v>
      </x:c>
      <x:c r="T3807" s="15" t="str"/>
      <x:c r="U3807" s="15" t="str"/>
      <x:c r="V3807" s="15" t="str">
        <x:v>London — Standalone premises — Wandsworth</x:v>
      </x:c>
      <x:c r="W3807" s="15" t="str">
        <x:v>Individual unit ≤15,000 sq ft</x:v>
      </x:c>
      <x:c r="X3807" s="13" t="n">
        <x:f>IF(N3807="Yes",L3807,0)</x:f>
        <x:v>28.2574568288854</x:v>
      </x:c>
      <x:c r="Y3807" s="14" t="n">
        <x:v>1</x:v>
      </x:c>
      <x:c r="Z3807" s="13" t="str">
        <x:v>Industrial / workshop / storage</x:v>
      </x:c>
    </x:row>
    <x:row r="3808" ht="62" customHeight="1">
      <x:c r="A3808" s="13" t="str">
        <x:v>SE2828</x:v>
      </x:c>
      <x:c r="B3808" s="15" t="str">
        <x:v>London</x:v>
      </x:c>
      <x:c r="C3808" s="15" t="str">
        <x:v>Wandsworth</x:v>
      </x:c>
      <x:c r="D3808" s="14"/>
      <x:c r="E3808" s="13" t="str">
        <x:v>Town</x:v>
      </x:c>
      <x:c r="F3808" s="15" t="str">
        <x:v>Standalone premises — Wandsworth</x:v>
      </x:c>
      <x:c r="G3808" s="15" t="str">
        <x:v>Unit 6, 307-309 Merton Road, Wandsworth, SW18 5JS</x:v>
      </x:c>
      <x:c r="H3808" s="13" t="str">
        <x:v>Current</x:v>
      </x:c>
      <x:c r="I3808" s="14" t="n">
        <x:v>12575</x:v>
      </x:c>
      <x:c r="J3808" s="13" t="str">
        <x:f>IF(AND(ISNUMBER(I3808),I3808&gt;0),IF(I3808&lt;=1000,"1–1,000",IF(I3808&lt;=2500,"1,001–2,500",IF(I3808&lt;=5000,"2,501–5,000",IF(I3808&lt;=10000,"5,001–10,000","10,001–15,000")))),"10,001–15,000")</x:f>
        <x:v>10,001–15,000</x:v>
      </x:c>
      <x:c r="K3808" s="16" t="n">
        <x:v>314376</x:v>
      </x:c>
      <x:c r="L3808" s="43" t="n">
        <x:f>IF(AND(ISNUMBER(I3808),I3808&gt;0,ISNUMBER(K3808),K3808&gt;0),K3808/I3808,"n.a.")</x:f>
        <x:v>25.000079522862823</x:v>
      </x:c>
      <x:c r="M3808" s="43"/>
      <x:c r="N3808" s="13" t="str">
        <x:v>Yes</x:v>
      </x:c>
      <x:c r="O3808" s="15" t="str">
        <x:v>Not stated in reviewed card</x:v>
      </x:c>
      <x:c r="P3808" s="15" t="str">
        <x:v>Not stated in reviewed card</x:v>
      </x:c>
      <x:c r="Q3808" s="15" t="str">
        <x:v>Advertised industrial unit with warehouse space.</x:v>
      </x:c>
      <x:c r="R380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08" s="15" t="str">
        <x:v>https://www.rightmove.co.uk/properties/773333510077520#/?channel=COM_LET</x:v>
      </x:c>
      <x:c r="T3808" s="15" t="str"/>
      <x:c r="U3808" s="15" t="str"/>
      <x:c r="V3808" s="15" t="str">
        <x:v>London — Standalone premises — Wandsworth</x:v>
      </x:c>
      <x:c r="W3808" s="15" t="str">
        <x:v>Individual unit ≤15,000 sq ft</x:v>
      </x:c>
      <x:c r="X3808" s="13" t="n">
        <x:f>IF(N3808="Yes",L3808,0)</x:f>
        <x:v>25.000079522862823</x:v>
      </x:c>
      <x:c r="Y3808" s="14" t="n">
        <x:v>1</x:v>
      </x:c>
      <x:c r="Z3808" s="13" t="str">
        <x:v>Industrial / workshop / storage</x:v>
      </x:c>
    </x:row>
    <x:row r="3809" ht="88" customHeight="1">
      <x:c r="A3809" s="13" t="str">
        <x:v>SE2829</x:v>
      </x:c>
      <x:c r="B3809" s="15" t="str">
        <x:v>London</x:v>
      </x:c>
      <x:c r="C3809" s="15" t="str">
        <x:v>Waterloo</x:v>
      </x:c>
      <x:c r="D3809" s="14"/>
      <x:c r="E3809" s="13" t="str">
        <x:v>Town</x:v>
      </x:c>
      <x:c r="F3809" s="15" t="str">
        <x:v>Standalone premises — Waterloo</x:v>
      </x:c>
      <x:c r="G3809" s="15" t="str">
        <x:v>171 &amp; 172 Sail Street, London, London, SE11 6NQ</x:v>
      </x:c>
      <x:c r="H3809" s="13" t="str">
        <x:v>Current</x:v>
      </x:c>
      <x:c r="I3809" s="14" t="n">
        <x:v>5100</x:v>
      </x:c>
      <x:c r="J3809" s="13" t="str">
        <x:f>IF(AND(ISNUMBER(I3809),I3809&gt;0),IF(I3809&lt;=1000,"1–1,000",IF(I3809&lt;=2500,"1,001–2,500",IF(I3809&lt;=5000,"2,501–5,000",IF(I3809&lt;=10000,"5,001–10,000","10,001–15,000")))),"5,001–10,000")</x:f>
        <x:v>5,001–10,000</x:v>
      </x:c>
      <x:c r="K3809" s="16" t="n">
        <x:v>114960</x:v>
      </x:c>
      <x:c r="L3809" s="43" t="n">
        <x:f>IF(AND(ISNUMBER(I3809),I3809&gt;0,ISNUMBER(K3809),K3809&gt;0),K3809/I3809,"n.a.")</x:f>
        <x:v>22.541176470588237</x:v>
      </x:c>
      <x:c r="M3809" s="43"/>
      <x:c r="N3809" s="13" t="str">
        <x:v>Yes</x:v>
      </x:c>
      <x:c r="O3809" s="15" t="str">
        <x:v>Not stated in reviewed card</x:v>
      </x:c>
      <x:c r="P3809" s="15" t="str">
        <x:v>Not stated in reviewed card</x:v>
      </x:c>
      <x:c r="Q3809" s="15" t="str">
        <x:v>Advertised industrial unit with refurbished specification.</x:v>
      </x:c>
      <x:c r="R3809"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809" s="15" t="str">
        <x:v>https://www.zoopla.co.uk/to-rent/commercial/details/72487649/</x:v>
      </x:c>
      <x:c r="T3809" s="15" t="str">
        <x:v>https://www.zoopla.co.uk/to-rent/commercial/details/72487650/</x:v>
      </x:c>
      <x:c r="U3809" s="15" t="str">
        <x:v>https://www.rightmove.co.uk/properties/783554236208768#/?channel=COM_LET</x:v>
      </x:c>
      <x:c r="V3809" s="15" t="str">
        <x:v>London — Standalone premises — Waterloo</x:v>
      </x:c>
      <x:c r="W3809" s="15" t="str">
        <x:v>Individual unit ≤15,000 sq ft</x:v>
      </x:c>
      <x:c r="X3809" s="13" t="n">
        <x:f>IF(N3809="Yes",L3809,0)</x:f>
        <x:v>22.541176470588237</x:v>
      </x:c>
      <x:c r="Y3809" s="14" t="n">
        <x:v>1</x:v>
      </x:c>
      <x:c r="Z3809" s="13" t="str">
        <x:v>Industrial / workshop / storage</x:v>
      </x:c>
    </x:row>
    <x:row r="3810" ht="62" customHeight="1">
      <x:c r="A3810" s="13" t="str">
        <x:v>SE2830</x:v>
      </x:c>
      <x:c r="B3810" s="15" t="str">
        <x:v>London</x:v>
      </x:c>
      <x:c r="C3810" s="15" t="str">
        <x:v>Waterloo</x:v>
      </x:c>
      <x:c r="D3810" s="14"/>
      <x:c r="E3810" s="13" t="str">
        <x:v>Town</x:v>
      </x:c>
      <x:c r="F3810" s="15" t="str">
        <x:v>Standalone premises — Waterloo</x:v>
      </x:c>
      <x:c r="G3810" s="15" t="str">
        <x:v>192 Carlisle Lane, Waterloo , London, SE1 7LH</x:v>
      </x:c>
      <x:c r="H3810" s="13" t="str">
        <x:v>Current</x:v>
      </x:c>
      <x:c r="I3810" s="14" t="n">
        <x:v>1480</x:v>
      </x:c>
      <x:c r="J3810" s="13" t="str">
        <x:f>IF(AND(ISNUMBER(I3810),I3810&gt;0),IF(I3810&lt;=1000,"1–1,000",IF(I3810&lt;=2500,"1,001–2,500",IF(I3810&lt;=5000,"2,501–5,000",IF(I3810&lt;=10000,"5,001–10,000","10,001–15,000")))),"1,001–2,500")</x:f>
        <x:v>1,001–2,500</x:v>
      </x:c>
      <x:c r="K3810" s="16" t="n">
        <x:v>32640</x:v>
      </x:c>
      <x:c r="L3810" s="43" t="n">
        <x:f>IF(AND(ISNUMBER(I3810),I3810&gt;0,ISNUMBER(K3810),K3810&gt;0),K3810/I3810,"n.a.")</x:f>
        <x:v>22.054054054054053</x:v>
      </x:c>
      <x:c r="M3810" s="43"/>
      <x:c r="N3810" s="13" t="str">
        <x:v>Yes</x:v>
      </x:c>
      <x:c r="O3810" s="15" t="str">
        <x:v>Not stated in reviewed card</x:v>
      </x:c>
      <x:c r="P3810" s="15" t="str">
        <x:v>Not stated in reviewed card</x:v>
      </x:c>
      <x:c r="Q3810" s="15" t="str">
        <x:v>Advertised industrial unit. Card provides limited specification.</x:v>
      </x:c>
      <x:c r="R381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0" s="15" t="str">
        <x:v>https://www.rightmove.co.uk/properties/704815280351889#/?channel=COM_LET</x:v>
      </x:c>
      <x:c r="T3810" s="15" t="str"/>
      <x:c r="U3810" s="15" t="str"/>
      <x:c r="V3810" s="15" t="str">
        <x:v>London — Standalone premises — Waterloo</x:v>
      </x:c>
      <x:c r="W3810" s="15" t="str">
        <x:v>Individual unit ≤15,000 sq ft</x:v>
      </x:c>
      <x:c r="X3810" s="13" t="n">
        <x:f>IF(N3810="Yes",L3810,0)</x:f>
        <x:v>22.054054054054053</x:v>
      </x:c>
      <x:c r="Y3810" s="14" t="n">
        <x:v>1</x:v>
      </x:c>
      <x:c r="Z3810" s="13" t="str">
        <x:v>Industrial / workshop / storage</x:v>
      </x:c>
    </x:row>
    <x:row r="3811" ht="62" customHeight="1">
      <x:c r="A3811" s="13" t="str">
        <x:v>SE2831</x:v>
      </x:c>
      <x:c r="B3811" s="15" t="str">
        <x:v>London</x:v>
      </x:c>
      <x:c r="C3811" s="15" t="str">
        <x:v>Waterloo</x:v>
      </x:c>
      <x:c r="D3811" s="14"/>
      <x:c r="E3811" s="13" t="str">
        <x:v>Town</x:v>
      </x:c>
      <x:c r="F3811" s="15" t="str">
        <x:v>Standalone premises — Waterloo</x:v>
      </x:c>
      <x:c r="G3811" s="15" t="str">
        <x:v>Arch 174, 174A &amp; 174B Sail Street, Waterloo, Lambeth Road, Waterloo SE11</x:v>
      </x:c>
      <x:c r="H3811" s="13" t="str">
        <x:v>Current</x:v>
      </x:c>
      <x:c r="I3811" s="14" t="n">
        <x:v>2807</x:v>
      </x:c>
      <x:c r="J3811" s="13" t="str">
        <x:f>IF(AND(ISNUMBER(I3811),I3811&gt;0),IF(I3811&lt;=1000,"1–1,000",IF(I3811&lt;=2500,"1,001–2,500",IF(I3811&lt;=5000,"2,501–5,000",IF(I3811&lt;=10000,"5,001–10,000","10,001–15,000")))),"2,501–5,000")</x:f>
        <x:v>2,501–5,000</x:v>
      </x:c>
      <x:c r="K3811" s="16" t="n">
        <x:v>63240</x:v>
      </x:c>
      <x:c r="L3811" s="43" t="n">
        <x:f>IF(AND(ISNUMBER(I3811),I3811&gt;0,ISNUMBER(K3811),K3811&gt;0),K3811/I3811,"n.a.")</x:f>
        <x:v>22.529390808692554</x:v>
      </x:c>
      <x:c r="M3811" s="43"/>
      <x:c r="N3811" s="13" t="str">
        <x:v>Yes</x:v>
      </x:c>
      <x:c r="O3811" s="15" t="str">
        <x:v>Not stated in reviewed card</x:v>
      </x:c>
      <x:c r="P3811" s="15" t="str">
        <x:v>Not stated in reviewed card</x:v>
      </x:c>
      <x:c r="Q3811" s="15" t="str">
        <x:v>Advertised industrial unit. Card provides limited specification.</x:v>
      </x:c>
      <x:c r="R381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1" s="15" t="str">
        <x:v>https://www.zoopla.co.uk/to-rent/commercial/details/74605272/</x:v>
      </x:c>
      <x:c r="T3811" s="15" t="str"/>
      <x:c r="U3811" s="15" t="str"/>
      <x:c r="V3811" s="15" t="str">
        <x:v>London — Standalone premises — Waterloo</x:v>
      </x:c>
      <x:c r="W3811" s="15" t="str">
        <x:v>Individual unit ≤15,000 sq ft</x:v>
      </x:c>
      <x:c r="X3811" s="13" t="n">
        <x:f>IF(N3811="Yes",L3811,0)</x:f>
        <x:v>22.529390808692554</x:v>
      </x:c>
      <x:c r="Y3811" s="14" t="n">
        <x:v>1</x:v>
      </x:c>
      <x:c r="Z3811" s="13" t="str">
        <x:v>Industrial / workshop / storage</x:v>
      </x:c>
    </x:row>
    <x:row r="3812" ht="75" customHeight="1">
      <x:c r="A3812" s="13" t="str">
        <x:v>SE2832</x:v>
      </x:c>
      <x:c r="B3812" s="15" t="str">
        <x:v>London</x:v>
      </x:c>
      <x:c r="C3812" s="15" t="str">
        <x:v>Waterloo</x:v>
      </x:c>
      <x:c r="D3812" s="14"/>
      <x:c r="E3812" s="13" t="str">
        <x:v>Town</x:v>
      </x:c>
      <x:c r="F3812" s="15" t="str">
        <x:v>Standalone premises — Waterloo</x:v>
      </x:c>
      <x:c r="G3812" s="15" t="str">
        <x:v>Unit 3, Falcon Court, Saint Martin's Way, London SW17 0JH</x:v>
      </x:c>
      <x:c r="H3812" s="13" t="str">
        <x:v>Current</x:v>
      </x:c>
      <x:c r="I3812" s="14" t="n">
        <x:v>3597</x:v>
      </x:c>
      <x:c r="J3812" s="13" t="str">
        <x:f>IF(AND(ISNUMBER(I3812),I3812&gt;0),IF(I3812&lt;=1000,"1–1,000",IF(I3812&lt;=2500,"1,001–2,500",IF(I3812&lt;=5000,"2,501–5,000",IF(I3812&lt;=10000,"5,001–10,000","10,001–15,000")))),"2,501–5,000")</x:f>
        <x:v>2,501–5,000</x:v>
      </x:c>
      <x:c r="K3812" s="16" t="n">
        <x:v>84996</x:v>
      </x:c>
      <x:c r="L3812" s="43" t="n">
        <x:f>IF(AND(ISNUMBER(I3812),I3812&gt;0,ISNUMBER(K3812),K3812&gt;0),K3812/I3812,"n.a.")</x:f>
        <x:v>23.629691409507924</x:v>
      </x:c>
      <x:c r="M3812" s="43"/>
      <x:c r="N3812" s="13" t="str">
        <x:v>Yes</x:v>
      </x:c>
      <x:c r="O3812" s="15" t="str">
        <x:v>Not stated in reviewed card</x:v>
      </x:c>
      <x:c r="P3812" s="15" t="str">
        <x:v>Not stated in reviewed card</x:v>
      </x:c>
      <x:c r="Q3812" s="15" t="str">
        <x:v>Advertised commercial storage/workshop premises with parking, secure/gated access.</x:v>
      </x:c>
      <x:c r="R3812"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2" s="15" t="str">
        <x:v>https://www.zoopla.co.uk/to-rent/commercial/details/65837654/</x:v>
      </x:c>
      <x:c r="T3812" s="15" t="str">
        <x:v>https://www.rightmove.co.uk/properties/745683674548641#/?channel=COM_LET</x:v>
      </x:c>
      <x:c r="U3812" s="15" t="str">
        <x:v>https://www.rightmove.co.uk/properties/773370824814769#/?channel=COM_LET</x:v>
      </x:c>
      <x:c r="V3812" s="15" t="str">
        <x:v>London — Standalone premises — Waterloo</x:v>
      </x:c>
      <x:c r="W3812" s="15" t="str">
        <x:v>Individual unit ≤15,000 sq ft</x:v>
      </x:c>
      <x:c r="X3812" s="13" t="n">
        <x:f>IF(N3812="Yes",L3812,0)</x:f>
        <x:v>23.629691409507924</x:v>
      </x:c>
      <x:c r="Y3812" s="14" t="n">
        <x:v>1</x:v>
      </x:c>
      <x:c r="Z3812" s="13" t="str">
        <x:v>Industrial / workshop / storage</x:v>
      </x:c>
    </x:row>
    <x:row r="3813" ht="62" customHeight="1">
      <x:c r="A3813" s="13" t="str">
        <x:v>SE2833</x:v>
      </x:c>
      <x:c r="B3813" s="15" t="str">
        <x:v>London</x:v>
      </x:c>
      <x:c r="C3813" s="15" t="str">
        <x:v>Waterloo</x:v>
      </x:c>
      <x:c r="D3813" s="14"/>
      <x:c r="E3813" s="13" t="str">
        <x:v>Town</x:v>
      </x:c>
      <x:c r="F3813" s="15" t="str">
        <x:v>Standalone premises — Waterloo</x:v>
      </x:c>
      <x:c r="G3813" s="15" t="str">
        <x:v>Unit 3, Wellington Park Estate, Waterloo Road, London, NW2 7JW</x:v>
      </x:c>
      <x:c r="H3813" s="13" t="str">
        <x:v>Current</x:v>
      </x:c>
      <x:c r="I3813" s="14" t="n">
        <x:v>2311</x:v>
      </x:c>
      <x:c r="J3813" s="13" t="str">
        <x:f>IF(AND(ISNUMBER(I3813),I3813&gt;0),IF(I3813&lt;=1000,"1–1,000",IF(I3813&lt;=2500,"1,001–2,500",IF(I3813&lt;=5000,"2,501–5,000",IF(I3813&lt;=10000,"5,001–10,000","10,001–15,000")))),"1,001–2,500")</x:f>
        <x:v>1,001–2,500</x:v>
      </x:c>
      <x:c r="K3813" s="16"/>
      <x:c r="L3813" s="43" t="str">
        <x:f>IF(AND(ISNUMBER(I3813),I3813&gt;0,ISNUMBER(K3813),K3813&gt;0),K3813/I3813,"n.a.")</x:f>
        <x:v>n.a.</x:v>
      </x:c>
      <x:c r="M3813" s="43"/>
      <x:c r="N3813" s="13" t="str">
        <x:v>No</x:v>
      </x:c>
      <x:c r="O3813" s="15" t="str">
        <x:v>Not stated in reviewed card</x:v>
      </x:c>
      <x:c r="P3813" s="15" t="str">
        <x:v>Not stated in reviewed card</x:v>
      </x:c>
      <x:c r="Q3813" s="15" t="str">
        <x:v>Advertised commercial storage/workshop premises with warehouse space, refurbished specification.</x:v>
      </x:c>
      <x:c r="R381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13" s="15" t="str">
        <x:v>https://www.rightmove.co.uk/properties/773359898692177#/?channel=COM_LET</x:v>
      </x:c>
      <x:c r="T3813" s="15" t="str"/>
      <x:c r="U3813" s="15" t="str"/>
      <x:c r="V3813" s="15" t="str">
        <x:v>London — Standalone premises — Waterloo</x:v>
      </x:c>
      <x:c r="W3813" s="15" t="str">
        <x:v>Individual unit ≤15,000 sq ft</x:v>
      </x:c>
      <x:c r="X3813" s="13" t="n">
        <x:f>IF(N3813="Yes",L3813,0)</x:f>
        <x:v>0</x:v>
      </x:c>
      <x:c r="Y3813" s="14" t="n">
        <x:v>1</x:v>
      </x:c>
      <x:c r="Z3813" s="13" t="str">
        <x:v>Industrial / workshop / storage</x:v>
      </x:c>
    </x:row>
    <x:row r="3814" ht="62" customHeight="1">
      <x:c r="A3814" s="13" t="str">
        <x:v>SE2834</x:v>
      </x:c>
      <x:c r="B3814" s="15" t="str">
        <x:v>London</x:v>
      </x:c>
      <x:c r="C3814" s="15" t="str">
        <x:v>Wembley</x:v>
      </x:c>
      <x:c r="D3814" s="14"/>
      <x:c r="E3814" s="13" t="str">
        <x:v>Town</x:v>
      </x:c>
      <x:c r="F3814" s="15" t="str">
        <x:v>Standalone premises — Wembley</x:v>
      </x:c>
      <x:c r="G3814" s="15" t="str">
        <x:v>East Lane, Wembley HA9</x:v>
      </x:c>
      <x:c r="H3814" s="13" t="str">
        <x:v>Current</x:v>
      </x:c>
      <x:c r="I3814" s="14" t="n">
        <x:v>320</x:v>
      </x:c>
      <x:c r="J3814" s="13" t="str">
        <x:f>IF(AND(ISNUMBER(I3814),I3814&gt;0),IF(I3814&lt;=1000,"1–1,000",IF(I3814&lt;=2500,"1,001–2,500",IF(I3814&lt;=5000,"2,501–5,000",IF(I3814&lt;=10000,"5,001–10,000","10,001–15,000")))),"1–1,000")</x:f>
        <x:v>1–1,000</x:v>
      </x:c>
      <x:c r="K3814" s="16" t="n">
        <x:v>5400</x:v>
      </x:c>
      <x:c r="L3814" s="43" t="n">
        <x:f>IF(AND(ISNUMBER(I3814),I3814&gt;0,ISNUMBER(K3814),K3814&gt;0),K3814/I3814,"n.a.")</x:f>
        <x:v>16.875</x:v>
      </x:c>
      <x:c r="M3814" s="43"/>
      <x:c r="N3814" s="13" t="str">
        <x:v>Yes</x:v>
      </x:c>
      <x:c r="O3814" s="15" t="str">
        <x:v>Not stated in reviewed card</x:v>
      </x:c>
      <x:c r="P3814" s="15" t="str">
        <x:v>Not stated in reviewed card</x:v>
      </x:c>
      <x:c r="Q3814" s="15" t="str">
        <x:v>Advertised industrial unit. Card provides limited specification.</x:v>
      </x:c>
      <x:c r="R381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4" s="15" t="str">
        <x:v>https://www.zoopla.co.uk/to-rent/commercial/details/51433621/</x:v>
      </x:c>
      <x:c r="T3814" s="15" t="str"/>
      <x:c r="U3814" s="15" t="str"/>
      <x:c r="V3814" s="15" t="str">
        <x:v>London — Standalone premises — Wembley</x:v>
      </x:c>
      <x:c r="W3814" s="15" t="str">
        <x:v>Individual unit ≤15,000 sq ft</x:v>
      </x:c>
      <x:c r="X3814" s="13" t="n">
        <x:f>IF(N3814="Yes",L3814,0)</x:f>
        <x:v>16.875</x:v>
      </x:c>
      <x:c r="Y3814" s="14" t="n">
        <x:v>1</x:v>
      </x:c>
      <x:c r="Z3814" s="13" t="str">
        <x:v>Industrial / workshop / storage</x:v>
      </x:c>
    </x:row>
    <x:row r="3815" ht="62" customHeight="1">
      <x:c r="A3815" s="13" t="str">
        <x:v>SE2835</x:v>
      </x:c>
      <x:c r="B3815" s="15" t="str">
        <x:v>London</x:v>
      </x:c>
      <x:c r="C3815" s="15" t="str">
        <x:v>Wembley</x:v>
      </x:c>
      <x:c r="D3815" s="14"/>
      <x:c r="E3815" s="13" t="str">
        <x:v>Town</x:v>
      </x:c>
      <x:c r="F3815" s="15" t="str">
        <x:v>Standalone premises — Wembley</x:v>
      </x:c>
      <x:c r="G3815" s="15" t="str">
        <x:v>Unit 1, Fourth Way, Fourth Way, Wembley HA9</x:v>
      </x:c>
      <x:c r="H3815" s="13" t="str">
        <x:v>Uncertain</x:v>
      </x:c>
      <x:c r="I3815" s="14" t="n">
        <x:v>13336</x:v>
      </x:c>
      <x:c r="J3815" s="13" t="str">
        <x:f>IF(AND(ISNUMBER(I3815),I3815&gt;0),IF(I3815&lt;=1000,"1–1,000",IF(I3815&lt;=2500,"1,001–2,500",IF(I3815&lt;=5000,"2,501–5,000",IF(I3815&lt;=10000,"5,001–10,000","10,001–15,000")))),"10,001–15,000")</x:f>
        <x:v>10,001–15,000</x:v>
      </x:c>
      <x:c r="K3815" s="16"/>
      <x:c r="L3815" s="43" t="str">
        <x:f>IF(AND(ISNUMBER(I3815),I3815&gt;0,ISNUMBER(K3815),K3815&gt;0),K3815/I3815,"n.a.")</x:f>
        <x:v>n.a.</x:v>
      </x:c>
      <x:c r="M3815" s="43"/>
      <x:c r="N3815" s="13" t="str">
        <x:v>No</x:v>
      </x:c>
      <x:c r="O3815" s="15" t="str">
        <x:v>Not stated in reviewed card</x:v>
      </x:c>
      <x:c r="P3815" s="15" t="str">
        <x:v>Not stated in reviewed card</x:v>
      </x:c>
      <x:c r="Q3815" s="15" t="str">
        <x:v>Advertised industrial unit. Card provides limited specification.</x:v>
      </x:c>
      <x:c r="R381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15" s="15" t="str">
        <x:v>https://www.zoopla.co.uk/to-rent/commercial/details/72976637/</x:v>
      </x:c>
      <x:c r="T3815" s="15" t="str"/>
      <x:c r="U3815" s="15" t="str"/>
      <x:c r="V3815" s="15" t="str">
        <x:v>London — Standalone premises — Wembley</x:v>
      </x:c>
      <x:c r="W3815" s="15" t="str">
        <x:v>Individual unit ≤15,000 sq ft</x:v>
      </x:c>
      <x:c r="X3815" s="13" t="n">
        <x:f>IF(N3815="Yes",L3815,0)</x:f>
        <x:v>0</x:v>
      </x:c>
      <x:c r="Y3815" s="14" t="n">
        <x:v>1</x:v>
      </x:c>
      <x:c r="Z3815" s="13" t="str">
        <x:v>Industrial / workshop / storage</x:v>
      </x:c>
    </x:row>
    <x:row r="3816" ht="75" customHeight="1">
      <x:c r="A3816" s="13" t="str">
        <x:v>SE2836</x:v>
      </x:c>
      <x:c r="B3816" s="15" t="str">
        <x:v>London</x:v>
      </x:c>
      <x:c r="C3816" s="15" t="str">
        <x:v>Wembley</x:v>
      </x:c>
      <x:c r="D3816" s="14"/>
      <x:c r="E3816" s="13" t="str">
        <x:v>Town</x:v>
      </x:c>
      <x:c r="F3816" s="15" t="str">
        <x:v>Standalone premises — Wembley</x:v>
      </x:c>
      <x:c r="G3816" s="15" t="str">
        <x:v>Unit 3 Liberty Centre, Wembley HA0</x:v>
      </x:c>
      <x:c r="H3816" s="13" t="str">
        <x:v>Uncertain</x:v>
      </x:c>
      <x:c r="I3816" s="14"/>
      <x:c r="J3816" s="13" t="str">
        <x:f>IF(AND(ISNUMBER(I3816),I3816&gt;0),IF(I3816&lt;=1000,"1–1,000",IF(I3816&lt;=2500,"1,001–2,500",IF(I3816&lt;=5000,"2,501–5,000",IF(I3816&lt;=10000,"5,001–10,000","10,001–15,000")))),"Range crosses bands")</x:f>
        <x:v>Range crosses bands</x:v>
      </x:c>
      <x:c r="K3816" s="16"/>
      <x:c r="L3816" s="43" t="str">
        <x:f>IF(AND(ISNUMBER(I3816),I3816&gt;0,ISNUMBER(K3816),K3816&gt;0),K3816/I3816,"n.a.")</x:f>
        <x:v>n.a.</x:v>
      </x:c>
      <x:c r="M3816" s="43"/>
      <x:c r="N3816" s="13" t="str">
        <x:v>No</x:v>
      </x:c>
      <x:c r="O3816" s="15" t="str">
        <x:v>Not stated in reviewed card</x:v>
      </x:c>
      <x:c r="P3816" s="15" t="str">
        <x:v>Not stated in reviewed card</x:v>
      </x:c>
      <x:c r="Q3816" s="15" t="str">
        <x:v>Advertised industrial unit. Card provides limited specification.</x:v>
      </x:c>
      <x:c r="R3816"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16" s="15" t="str">
        <x:v>https://www.zoopla.co.uk/to-rent/commercial/details/70213341/</x:v>
      </x:c>
      <x:c r="T3816" s="15" t="str"/>
      <x:c r="U3816" s="15" t="str"/>
      <x:c r="V3816" s="15" t="str">
        <x:v>London — Standalone premises — Wembley</x:v>
      </x:c>
      <x:c r="W3816" s="15" t="str">
        <x:v>180–4,790 sq ft; exact unit area not stated</x:v>
      </x:c>
      <x:c r="X3816" s="13" t="n">
        <x:f>IF(N3816="Yes",L3816,0)</x:f>
        <x:v>0</x:v>
      </x:c>
      <x:c r="Y3816" s="14" t="n">
        <x:v>1</x:v>
      </x:c>
      <x:c r="Z3816" s="13" t="str">
        <x:v>Industrial / workshop / storage</x:v>
      </x:c>
    </x:row>
    <x:row r="3817" ht="62" customHeight="1">
      <x:c r="A3817" s="13" t="str">
        <x:v>SE2837</x:v>
      </x:c>
      <x:c r="B3817" s="15" t="str">
        <x:v>London</x:v>
      </x:c>
      <x:c r="C3817" s="15" t="str">
        <x:v>Wembley</x:v>
      </x:c>
      <x:c r="D3817" s="14"/>
      <x:c r="E3817" s="13" t="str">
        <x:v>Town</x:v>
      </x:c>
      <x:c r="F3817" s="15" t="str">
        <x:v>Standalone premises — Wembley</x:v>
      </x:c>
      <x:c r="G3817" s="15" t="str">
        <x:v>Unit 3, Boundary Road, Wembley HA9</x:v>
      </x:c>
      <x:c r="H3817" s="13" t="str">
        <x:v>Current</x:v>
      </x:c>
      <x:c r="I3817" s="14" t="n">
        <x:v>3131</x:v>
      </x:c>
      <x:c r="J3817" s="13" t="str">
        <x:f>IF(AND(ISNUMBER(I3817),I3817&gt;0),IF(I3817&lt;=1000,"1–1,000",IF(I3817&lt;=2500,"1,001–2,500",IF(I3817&lt;=5000,"2,501–5,000",IF(I3817&lt;=10000,"5,001–10,000","10,001–15,000")))),"2,501–5,000")</x:f>
        <x:v>2,501–5,000</x:v>
      </x:c>
      <x:c r="K3817" s="16" t="n">
        <x:v>54084</x:v>
      </x:c>
      <x:c r="L3817" s="43" t="n">
        <x:f>IF(AND(ISNUMBER(I3817),I3817&gt;0,ISNUMBER(K3817),K3817&gt;0),K3817/I3817,"n.a.")</x:f>
        <x:v>17.273714468221016</x:v>
      </x:c>
      <x:c r="M3817" s="43"/>
      <x:c r="N3817" s="13" t="str">
        <x:v>Yes</x:v>
      </x:c>
      <x:c r="O3817" s="15" t="str">
        <x:v>Not stated in reviewed card</x:v>
      </x:c>
      <x:c r="P3817" s="15" t="str">
        <x:v>Not stated in reviewed card</x:v>
      </x:c>
      <x:c r="Q3817" s="15" t="str">
        <x:v>Advertised commercial storage/workshop premises. Card provides limited specification.</x:v>
      </x:c>
      <x:c r="R381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7" s="15" t="str">
        <x:v>https://www.zoopla.co.uk/to-rent/commercial/details/60222258/</x:v>
      </x:c>
      <x:c r="T3817" s="15" t="str"/>
      <x:c r="U3817" s="15" t="str"/>
      <x:c r="V3817" s="15" t="str">
        <x:v>London — Standalone premises — Wembley</x:v>
      </x:c>
      <x:c r="W3817" s="15" t="str">
        <x:v>Individual unit ≤15,000 sq ft</x:v>
      </x:c>
      <x:c r="X3817" s="13" t="n">
        <x:f>IF(N3817="Yes",L3817,0)</x:f>
        <x:v>17.273714468221016</x:v>
      </x:c>
      <x:c r="Y3817" s="14" t="n">
        <x:v>1</x:v>
      </x:c>
      <x:c r="Z3817" s="13" t="str">
        <x:v>Industrial / workshop / storage</x:v>
      </x:c>
    </x:row>
    <x:row r="3818" ht="62" customHeight="1">
      <x:c r="A3818" s="13" t="str">
        <x:v>SE2838</x:v>
      </x:c>
      <x:c r="B3818" s="15" t="str">
        <x:v>London</x:v>
      </x:c>
      <x:c r="C3818" s="15" t="str">
        <x:v>Wembley</x:v>
      </x:c>
      <x:c r="D3818" s="14"/>
      <x:c r="E3818" s="13" t="str">
        <x:v>Town</x:v>
      </x:c>
      <x:c r="F3818" s="15" t="str">
        <x:v>Standalone premises — Wembley</x:v>
      </x:c>
      <x:c r="G3818" s="15" t="str">
        <x:v>Unit 9b, Osram Road, Wembley HA9</x:v>
      </x:c>
      <x:c r="H3818" s="13" t="str">
        <x:v>Current</x:v>
      </x:c>
      <x:c r="I3818" s="14" t="n">
        <x:v>774</x:v>
      </x:c>
      <x:c r="J3818" s="13" t="str">
        <x:f>IF(AND(ISNUMBER(I3818),I3818&gt;0),IF(I3818&lt;=1000,"1–1,000",IF(I3818&lt;=2500,"1,001–2,500",IF(I3818&lt;=5000,"2,501–5,000",IF(I3818&lt;=10000,"5,001–10,000","10,001–15,000")))),"1–1,000")</x:f>
        <x:v>1–1,000</x:v>
      </x:c>
      <x:c r="K3818" s="16" t="n">
        <x:v>19356</x:v>
      </x:c>
      <x:c r="L3818" s="43" t="n">
        <x:f>IF(AND(ISNUMBER(I3818),I3818&gt;0,ISNUMBER(K3818),K3818&gt;0),K3818/I3818,"n.a.")</x:f>
        <x:v>25.007751937984494</x:v>
      </x:c>
      <x:c r="M3818" s="43"/>
      <x:c r="N3818" s="13" t="str">
        <x:v>Yes</x:v>
      </x:c>
      <x:c r="O3818" s="15" t="str">
        <x:v>Not stated in reviewed card</x:v>
      </x:c>
      <x:c r="P3818" s="15" t="str">
        <x:v>Not stated in reviewed card</x:v>
      </x:c>
      <x:c r="Q3818" s="15" t="str">
        <x:v>Advertised industrial unit. Card provides limited specification.</x:v>
      </x:c>
      <x:c r="R381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8" s="15" t="str">
        <x:v>https://www.zoopla.co.uk/to-rent/commercial/details/73712379/</x:v>
      </x:c>
      <x:c r="T3818" s="15" t="str"/>
      <x:c r="U3818" s="15" t="str"/>
      <x:c r="V3818" s="15" t="str">
        <x:v>London — Standalone premises — Wembley</x:v>
      </x:c>
      <x:c r="W3818" s="15" t="str">
        <x:v>Individual unit ≤15,000 sq ft</x:v>
      </x:c>
      <x:c r="X3818" s="13" t="n">
        <x:f>IF(N3818="Yes",L3818,0)</x:f>
        <x:v>25.007751937984494</x:v>
      </x:c>
      <x:c r="Y3818" s="14" t="n">
        <x:v>1</x:v>
      </x:c>
      <x:c r="Z3818" s="13" t="str">
        <x:v>Industrial / workshop / storage</x:v>
      </x:c>
    </x:row>
    <x:row r="3819" ht="62" customHeight="1">
      <x:c r="A3819" s="13" t="str">
        <x:v>SE2839</x:v>
      </x:c>
      <x:c r="B3819" s="15" t="str">
        <x:v>London</x:v>
      </x:c>
      <x:c r="C3819" s="15" t="str">
        <x:v>Wembley</x:v>
      </x:c>
      <x:c r="D3819" s="14"/>
      <x:c r="E3819" s="13" t="str">
        <x:v>Town</x:v>
      </x:c>
      <x:c r="F3819" s="15" t="str">
        <x:v>Standalone premises — Wembley</x:v>
      </x:c>
      <x:c r="G3819" s="15" t="str">
        <x:v>Unit G11, Magnet Road, Wembley HA9</x:v>
      </x:c>
      <x:c r="H3819" s="13" t="str">
        <x:v>Current</x:v>
      </x:c>
      <x:c r="I3819" s="14" t="n">
        <x:v>2958</x:v>
      </x:c>
      <x:c r="J3819" s="13" t="str">
        <x:f>IF(AND(ISNUMBER(I3819),I3819&gt;0),IF(I3819&lt;=1000,"1–1,000",IF(I3819&lt;=2500,"1,001–2,500",IF(I3819&lt;=5000,"2,501–5,000",IF(I3819&lt;=10000,"5,001–10,000","10,001–15,000")))),"2,501–5,000")</x:f>
        <x:v>2,501–5,000</x:v>
      </x:c>
      <x:c r="K3819" s="16" t="n">
        <x:v>63600</x:v>
      </x:c>
      <x:c r="L3819" s="43" t="n">
        <x:f>IF(AND(ISNUMBER(I3819),I3819&gt;0,ISNUMBER(K3819),K3819&gt;0),K3819/I3819,"n.a.")</x:f>
        <x:v>21.50101419878296</x:v>
      </x:c>
      <x:c r="M3819" s="43"/>
      <x:c r="N3819" s="13" t="str">
        <x:v>Yes</x:v>
      </x:c>
      <x:c r="O3819" s="15" t="str">
        <x:v>Not stated in reviewed card</x:v>
      </x:c>
      <x:c r="P3819" s="15" t="str">
        <x:v>Not stated in reviewed card</x:v>
      </x:c>
      <x:c r="Q3819" s="15" t="str">
        <x:v>Advertised industrial unit with warehouse space.</x:v>
      </x:c>
      <x:c r="R381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19" s="15" t="str">
        <x:v>https://www.zoopla.co.uk/to-rent/commercial/details/74391123/</x:v>
      </x:c>
      <x:c r="T3819" s="15" t="str"/>
      <x:c r="U3819" s="15" t="str"/>
      <x:c r="V3819" s="15" t="str">
        <x:v>London — Standalone premises — Wembley</x:v>
      </x:c>
      <x:c r="W3819" s="15" t="str">
        <x:v>Individual unit ≤15,000 sq ft</x:v>
      </x:c>
      <x:c r="X3819" s="13" t="n">
        <x:f>IF(N3819="Yes",L3819,0)</x:f>
        <x:v>21.50101419878296</x:v>
      </x:c>
      <x:c r="Y3819" s="14" t="n">
        <x:v>1</x:v>
      </x:c>
      <x:c r="Z3819" s="13" t="str">
        <x:v>Industrial / workshop / storage</x:v>
      </x:c>
    </x:row>
    <x:row r="3820" ht="62" customHeight="1">
      <x:c r="A3820" s="13" t="str">
        <x:v>SE2840</x:v>
      </x:c>
      <x:c r="B3820" s="15" t="str">
        <x:v>London</x:v>
      </x:c>
      <x:c r="C3820" s="15" t="str">
        <x:v>Wembley</x:v>
      </x:c>
      <x:c r="D3820" s="14"/>
      <x:c r="E3820" s="13" t="str">
        <x:v>Town</x:v>
      </x:c>
      <x:c r="F3820" s="15" t="str">
        <x:v>Standalone premises — Wembley</x:v>
      </x:c>
      <x:c r="G3820" s="15" t="str">
        <x:v>Unit G6, Wembley Commercial Centre, Wembley HA9</x:v>
      </x:c>
      <x:c r="H3820" s="13" t="str">
        <x:v>Current</x:v>
      </x:c>
      <x:c r="I3820" s="14" t="n">
        <x:v>2600</x:v>
      </x:c>
      <x:c r="J3820" s="13" t="str">
        <x:f>IF(AND(ISNUMBER(I3820),I3820&gt;0),IF(I3820&lt;=1000,"1–1,000",IF(I3820&lt;=2500,"1,001–2,500",IF(I3820&lt;=5000,"2,501–5,000",IF(I3820&lt;=10000,"5,001–10,000","10,001–15,000")))),"2,501–5,000")</x:f>
        <x:v>2,501–5,000</x:v>
      </x:c>
      <x:c r="K3820" s="16" t="n">
        <x:v>39000</x:v>
      </x:c>
      <x:c r="L3820" s="43" t="n">
        <x:f>IF(AND(ISNUMBER(I3820),I3820&gt;0,ISNUMBER(K3820),K3820&gt;0),K3820/I3820,"n.a.")</x:f>
        <x:v>15</x:v>
      </x:c>
      <x:c r="M3820" s="43"/>
      <x:c r="N3820" s="13" t="str">
        <x:v>Yes</x:v>
      </x:c>
      <x:c r="O3820" s="15" t="str">
        <x:v>Not stated in reviewed card</x:v>
      </x:c>
      <x:c r="P3820" s="15" t="str">
        <x:v>Not stated in reviewed card</x:v>
      </x:c>
      <x:c r="Q3820" s="15" t="str">
        <x:v>Advertised industrial unit. Card provides limited specification.</x:v>
      </x:c>
      <x:c r="R38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0" s="15" t="str">
        <x:v>https://www.zoopla.co.uk/to-rent/commercial/details/73418759/</x:v>
      </x:c>
      <x:c r="T3820" s="15" t="str"/>
      <x:c r="U3820" s="15" t="str"/>
      <x:c r="V3820" s="15" t="str">
        <x:v>London — Standalone premises — Wembley</x:v>
      </x:c>
      <x:c r="W3820" s="15" t="str">
        <x:v>Individual unit ≤15,000 sq ft</x:v>
      </x:c>
      <x:c r="X3820" s="13" t="n">
        <x:f>IF(N3820="Yes",L3820,0)</x:f>
        <x:v>15</x:v>
      </x:c>
      <x:c r="Y3820" s="14" t="n">
        <x:v>1</x:v>
      </x:c>
      <x:c r="Z3820" s="13" t="str">
        <x:v>Industrial / workshop / storage</x:v>
      </x:c>
    </x:row>
    <x:row r="3821" ht="62" customHeight="1">
      <x:c r="A3821" s="13" t="str">
        <x:v>SE2841</x:v>
      </x:c>
      <x:c r="B3821" s="15" t="str">
        <x:v>London</x:v>
      </x:c>
      <x:c r="C3821" s="15" t="str">
        <x:v>Wembley</x:v>
      </x:c>
      <x:c r="D3821" s="14"/>
      <x:c r="E3821" s="13" t="str">
        <x:v>Town</x:v>
      </x:c>
      <x:c r="F3821" s="15" t="str">
        <x:v>Standalone premises — Wembley</x:v>
      </x:c>
      <x:c r="G3821" s="15" t="str">
        <x:v>Wembley Commercial Centre, Wembley HA9</x:v>
      </x:c>
      <x:c r="H3821" s="13" t="str">
        <x:v>Current</x:v>
      </x:c>
      <x:c r="I3821" s="14" t="n">
        <x:v>1000</x:v>
      </x:c>
      <x:c r="J3821" s="13" t="str">
        <x:f>IF(AND(ISNUMBER(I3821),I3821&gt;0),IF(I3821&lt;=1000,"1–1,000",IF(I3821&lt;=2500,"1,001–2,500",IF(I3821&lt;=5000,"2,501–5,000",IF(I3821&lt;=10000,"5,001–10,000","10,001–15,000")))),"1–1,000")</x:f>
        <x:v>1–1,000</x:v>
      </x:c>
      <x:c r="K3821" s="16" t="n">
        <x:v>12000</x:v>
      </x:c>
      <x:c r="L3821" s="43" t="n">
        <x:f>IF(AND(ISNUMBER(I3821),I3821&gt;0,ISNUMBER(K3821),K3821&gt;0),K3821/I3821,"n.a.")</x:f>
        <x:v>12</x:v>
      </x:c>
      <x:c r="M3821" s="43"/>
      <x:c r="N3821" s="13" t="str">
        <x:v>Yes</x:v>
      </x:c>
      <x:c r="O3821" s="15" t="str">
        <x:v>Not stated in reviewed card</x:v>
      </x:c>
      <x:c r="P3821" s="15" t="str">
        <x:v>Not stated in reviewed card</x:v>
      </x:c>
      <x:c r="Q3821" s="15" t="str">
        <x:v>Advertised commercial storage/workshop premises. Card provides limited specification.</x:v>
      </x:c>
      <x:c r="R382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1" s="15" t="str">
        <x:v>https://www.zoopla.co.uk/to-rent/commercial/details/74506840/</x:v>
      </x:c>
      <x:c r="T3821" s="15" t="str"/>
      <x:c r="U3821" s="15" t="str"/>
      <x:c r="V3821" s="15" t="str">
        <x:v>London — Standalone premises — Wembley</x:v>
      </x:c>
      <x:c r="W3821" s="15" t="str">
        <x:v>Individual unit ≤15,000 sq ft</x:v>
      </x:c>
      <x:c r="X3821" s="13" t="n">
        <x:f>IF(N3821="Yes",L3821,0)</x:f>
        <x:v>12</x:v>
      </x:c>
      <x:c r="Y3821" s="14" t="n">
        <x:v>1</x:v>
      </x:c>
      <x:c r="Z3821" s="13" t="str">
        <x:v>Industrial / workshop / storage</x:v>
      </x:c>
    </x:row>
    <x:row r="3822" ht="62" customHeight="1">
      <x:c r="A3822" s="13" t="str">
        <x:v>SE2842</x:v>
      </x:c>
      <x:c r="B3822" s="15" t="str">
        <x:v>London</x:v>
      </x:c>
      <x:c r="C3822" s="15" t="str">
        <x:v>Wembley</x:v>
      </x:c>
      <x:c r="D3822" s="14"/>
      <x:c r="E3822" s="13" t="str">
        <x:v>Town</x:v>
      </x:c>
      <x:c r="F3822" s="15" t="str">
        <x:v>Standalone premises — Wembley</x:v>
      </x:c>
      <x:c r="G3822" s="15" t="str">
        <x:v>Wembley Commercial Centre, Wembley HA9</x:v>
      </x:c>
      <x:c r="H3822" s="13" t="str">
        <x:v>Current</x:v>
      </x:c>
      <x:c r="I3822" s="14" t="n">
        <x:v>587</x:v>
      </x:c>
      <x:c r="J3822" s="13" t="str">
        <x:f>IF(AND(ISNUMBER(I3822),I3822&gt;0),IF(I3822&lt;=1000,"1–1,000",IF(I3822&lt;=2500,"1,001–2,500",IF(I3822&lt;=5000,"2,501–5,000",IF(I3822&lt;=10000,"5,001–10,000","10,001–15,000")))),"1–1,000")</x:f>
        <x:v>1–1,000</x:v>
      </x:c>
      <x:c r="K3822" s="16" t="n">
        <x:v>12048</x:v>
      </x:c>
      <x:c r="L3822" s="43" t="n">
        <x:f>IF(AND(ISNUMBER(I3822),I3822&gt;0,ISNUMBER(K3822),K3822&gt;0),K3822/I3822,"n.a.")</x:f>
        <x:v>20.524701873935264</x:v>
      </x:c>
      <x:c r="M3822" s="43"/>
      <x:c r="N3822" s="13" t="str">
        <x:v>Yes</x:v>
      </x:c>
      <x:c r="O3822" s="15" t="str">
        <x:v>Not stated in reviewed card</x:v>
      </x:c>
      <x:c r="P3822" s="15" t="str">
        <x:v>Not stated in reviewed card</x:v>
      </x:c>
      <x:c r="Q3822" s="15" t="str">
        <x:v>Advertised industrial unit with secure/gated access.</x:v>
      </x:c>
      <x:c r="R382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2" s="15" t="str">
        <x:v>https://www.zoopla.co.uk/to-rent/commercial/details/73725534/</x:v>
      </x:c>
      <x:c r="T3822" s="15" t="str"/>
      <x:c r="U3822" s="15" t="str"/>
      <x:c r="V3822" s="15" t="str">
        <x:v>London — Standalone premises — Wembley</x:v>
      </x:c>
      <x:c r="W3822" s="15" t="str">
        <x:v>Individual unit ≤15,000 sq ft</x:v>
      </x:c>
      <x:c r="X3822" s="13" t="n">
        <x:f>IF(N3822="Yes",L3822,0)</x:f>
        <x:v>20.524701873935264</x:v>
      </x:c>
      <x:c r="Y3822" s="14" t="n">
        <x:v>1</x:v>
      </x:c>
      <x:c r="Z3822" s="13" t="str">
        <x:v>Industrial / workshop / storage</x:v>
      </x:c>
    </x:row>
    <x:row r="3823" ht="62" customHeight="1">
      <x:c r="A3823" s="13" t="str">
        <x:v>SE2843</x:v>
      </x:c>
      <x:c r="B3823" s="15" t="str">
        <x:v>London</x:v>
      </x:c>
      <x:c r="C3823" s="15" t="str">
        <x:v>Wembley</x:v>
      </x:c>
      <x:c r="D3823" s="14"/>
      <x:c r="E3823" s="13" t="str">
        <x:v>Town</x:v>
      </x:c>
      <x:c r="F3823" s="15" t="str">
        <x:v>Standalone premises — Wembley</x:v>
      </x:c>
      <x:c r="G3823" s="15" t="str">
        <x:v>Wembley Park, Middlesex HA9</x:v>
      </x:c>
      <x:c r="H3823" s="13" t="str">
        <x:v>Current</x:v>
      </x:c>
      <x:c r="I3823" s="14" t="n">
        <x:v>800</x:v>
      </x:c>
      <x:c r="J3823" s="13" t="str">
        <x:f>IF(AND(ISNUMBER(I3823),I3823&gt;0),IF(I3823&lt;=1000,"1–1,000",IF(I3823&lt;=2500,"1,001–2,500",IF(I3823&lt;=5000,"2,501–5,000",IF(I3823&lt;=10000,"5,001–10,000","10,001–15,000")))),"1–1,000")</x:f>
        <x:v>1–1,000</x:v>
      </x:c>
      <x:c r="K3823" s="16" t="n">
        <x:v>15996</x:v>
      </x:c>
      <x:c r="L3823" s="43" t="n">
        <x:f>IF(AND(ISNUMBER(I3823),I3823&gt;0,ISNUMBER(K3823),K3823&gt;0),K3823/I3823,"n.a.")</x:f>
        <x:v>19.995</x:v>
      </x:c>
      <x:c r="M3823" s="43"/>
      <x:c r="N3823" s="13" t="str">
        <x:v>Yes</x:v>
      </x:c>
      <x:c r="O3823" s="15" t="str">
        <x:v>Not stated in reviewed card</x:v>
      </x:c>
      <x:c r="P3823" s="15" t="str">
        <x:v>Not stated in reviewed card</x:v>
      </x:c>
      <x:c r="Q3823" s="15" t="str">
        <x:v>Advertised industrial unit. Card provides limited specification.</x:v>
      </x:c>
      <x:c r="R382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3" s="15" t="str">
        <x:v>https://www.zoopla.co.uk/to-rent/commercial/details/69719754/</x:v>
      </x:c>
      <x:c r="T3823" s="15" t="str"/>
      <x:c r="U3823" s="15" t="str"/>
      <x:c r="V3823" s="15" t="str">
        <x:v>London — Standalone premises — Wembley</x:v>
      </x:c>
      <x:c r="W3823" s="15" t="str">
        <x:v>Individual unit ≤15,000 sq ft</x:v>
      </x:c>
      <x:c r="X3823" s="13" t="n">
        <x:f>IF(N3823="Yes",L3823,0)</x:f>
        <x:v>19.995</x:v>
      </x:c>
      <x:c r="Y3823" s="14" t="n">
        <x:v>1</x:v>
      </x:c>
      <x:c r="Z3823" s="13" t="str">
        <x:v>Industrial / workshop / storage</x:v>
      </x:c>
    </x:row>
    <x:row r="3824" ht="62" customHeight="1">
      <x:c r="A3824" s="13" t="str">
        <x:v>SE2844</x:v>
      </x:c>
      <x:c r="B3824" s="15" t="str">
        <x:v>London</x:v>
      </x:c>
      <x:c r="C3824" s="15" t="str">
        <x:v>West Drayton</x:v>
      </x:c>
      <x:c r="D3824" s="14"/>
      <x:c r="E3824" s="13" t="str">
        <x:v>Town</x:v>
      </x:c>
      <x:c r="F3824" s="15" t="str">
        <x:v>Standalone premises — West Drayton</x:v>
      </x:c>
      <x:c r="G3824" s="15" t="str">
        <x:v>Unit 4 Saxon Way Trading Centre, Saxon Way, Harmondsworth, West Drayton UB7</x:v>
      </x:c>
      <x:c r="H3824" s="13" t="str">
        <x:v>Current</x:v>
      </x:c>
      <x:c r="I3824" s="14" t="n">
        <x:v>8508</x:v>
      </x:c>
      <x:c r="J3824" s="13" t="str">
        <x:f>IF(AND(ISNUMBER(I3824),I3824&gt;0),IF(I3824&lt;=1000,"1–1,000",IF(I3824&lt;=2500,"1,001–2,500",IF(I3824&lt;=5000,"2,501–5,000",IF(I3824&lt;=10000,"5,001–10,000","10,001–15,000")))),"5,001–10,000")</x:f>
        <x:v>5,001–10,000</x:v>
      </x:c>
      <x:c r="K3824" s="16" t="n">
        <x:v>199944</x:v>
      </x:c>
      <x:c r="L3824" s="43" t="n">
        <x:f>IF(AND(ISNUMBER(I3824),I3824&gt;0,ISNUMBER(K3824),K3824&gt;0),K3824/I3824,"n.a.")</x:f>
        <x:v>23.50070521861777</x:v>
      </x:c>
      <x:c r="M3824" s="43"/>
      <x:c r="N3824" s="13" t="str">
        <x:v>Yes</x:v>
      </x:c>
      <x:c r="O3824" s="15" t="str">
        <x:v>Not stated in reviewed card</x:v>
      </x:c>
      <x:c r="P3824" s="15" t="str">
        <x:v>Not stated in reviewed card</x:v>
      </x:c>
      <x:c r="Q3824" s="15" t="str">
        <x:v>Advertised industrial unit with warehouse space.</x:v>
      </x:c>
      <x:c r="R382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4" s="15" t="str">
        <x:v>https://www.zoopla.co.uk/to-rent/commercial/details/71888428/</x:v>
      </x:c>
      <x:c r="T3824" s="15" t="str"/>
      <x:c r="U3824" s="15" t="str"/>
      <x:c r="V3824" s="15" t="str">
        <x:v>London — Standalone premises — West Drayton</x:v>
      </x:c>
      <x:c r="W3824" s="15" t="str">
        <x:v>Individual unit ≤15,000 sq ft</x:v>
      </x:c>
      <x:c r="X3824" s="13" t="n">
        <x:f>IF(N3824="Yes",L3824,0)</x:f>
        <x:v>23.50070521861777</x:v>
      </x:c>
      <x:c r="Y3824" s="14" t="n">
        <x:v>1</x:v>
      </x:c>
      <x:c r="Z3824" s="13" t="str">
        <x:v>Industrial / workshop / storage</x:v>
      </x:c>
    </x:row>
    <x:row r="3825" ht="62" customHeight="1">
      <x:c r="A3825" s="13" t="str">
        <x:v>SE2845</x:v>
      </x:c>
      <x:c r="B3825" s="15" t="str">
        <x:v>London</x:v>
      </x:c>
      <x:c r="C3825" s="15" t="str">
        <x:v>West Drayton</x:v>
      </x:c>
      <x:c r="D3825" s="14"/>
      <x:c r="E3825" s="13" t="str">
        <x:v>Town</x:v>
      </x:c>
      <x:c r="F3825" s="15" t="str">
        <x:v>Standalone premises — West Drayton</x:v>
      </x:c>
      <x:c r="G3825" s="15" t="str">
        <x:v>Unit 5 Saxon Way Trading Centre, Saxon Way, Harmondsworth, West Drayton UB7</x:v>
      </x:c>
      <x:c r="H3825" s="13" t="str">
        <x:v>Current</x:v>
      </x:c>
      <x:c r="I3825" s="14" t="n">
        <x:v>8920</x:v>
      </x:c>
      <x:c r="J3825" s="13" t="str">
        <x:f>IF(AND(ISNUMBER(I3825),I3825&gt;0),IF(I3825&lt;=1000,"1–1,000",IF(I3825&lt;=2500,"1,001–2,500",IF(I3825&lt;=5000,"2,501–5,000",IF(I3825&lt;=10000,"5,001–10,000","10,001–15,000")))),"5,001–10,000")</x:f>
        <x:v>5,001–10,000</x:v>
      </x:c>
      <x:c r="K3825" s="16" t="n">
        <x:v>209616</x:v>
      </x:c>
      <x:c r="L3825" s="43" t="n">
        <x:f>IF(AND(ISNUMBER(I3825),I3825&gt;0,ISNUMBER(K3825),K3825&gt;0),K3825/I3825,"n.a.")</x:f>
        <x:v>23.499551569506725</x:v>
      </x:c>
      <x:c r="M3825" s="43"/>
      <x:c r="N3825" s="13" t="str">
        <x:v>Yes</x:v>
      </x:c>
      <x:c r="O3825" s="15" t="str">
        <x:v>Not stated in reviewed card</x:v>
      </x:c>
      <x:c r="P3825" s="15" t="str">
        <x:v>Not stated in reviewed card</x:v>
      </x:c>
      <x:c r="Q3825" s="15" t="str">
        <x:v>Advertised industrial unit with warehouse space.</x:v>
      </x:c>
      <x:c r="R3825"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5" s="15" t="str">
        <x:v>https://www.zoopla.co.uk/to-rent/commercial/details/71888676/</x:v>
      </x:c>
      <x:c r="T3825" s="15" t="str"/>
      <x:c r="U3825" s="15" t="str"/>
      <x:c r="V3825" s="15" t="str">
        <x:v>London — Standalone premises — West Drayton</x:v>
      </x:c>
      <x:c r="W3825" s="15" t="str">
        <x:v>Individual unit ≤15,000 sq ft</x:v>
      </x:c>
      <x:c r="X3825" s="13" t="n">
        <x:f>IF(N3825="Yes",L3825,0)</x:f>
        <x:v>23.499551569506725</x:v>
      </x:c>
      <x:c r="Y3825" s="14" t="n">
        <x:v>1</x:v>
      </x:c>
      <x:c r="Z3825" s="13" t="str">
        <x:v>Industrial / workshop / storage</x:v>
      </x:c>
    </x:row>
    <x:row r="3826" ht="62" customHeight="1">
      <x:c r="A3826" s="13" t="str">
        <x:v>SE2846</x:v>
      </x:c>
      <x:c r="B3826" s="15" t="str">
        <x:v>London</x:v>
      </x:c>
      <x:c r="C3826" s="15" t="str">
        <x:v>West Drayton</x:v>
      </x:c>
      <x:c r="D3826" s="14"/>
      <x:c r="E3826" s="13" t="str">
        <x:v>Town</x:v>
      </x:c>
      <x:c r="F3826" s="15" t="str">
        <x:v>Standalone premises — West Drayton</x:v>
      </x:c>
      <x:c r="G3826" s="15" t="str">
        <x:v>Unit 8, Zodiac Park, High Road, West Drayton UB8</x:v>
      </x:c>
      <x:c r="H3826" s="13" t="str">
        <x:v>Current</x:v>
      </x:c>
      <x:c r="I3826" s="14" t="n">
        <x:v>14930</x:v>
      </x:c>
      <x:c r="J3826" s="13" t="str">
        <x:f>IF(AND(ISNUMBER(I3826),I3826&gt;0),IF(I3826&lt;=1000,"1–1,000",IF(I3826&lt;=2500,"1,001–2,500",IF(I3826&lt;=5000,"2,501–5,000",IF(I3826&lt;=10000,"5,001–10,000","10,001–15,000")))),"10,001–15,000")</x:f>
        <x:v>10,001–15,000</x:v>
      </x:c>
      <x:c r="K3826" s="16"/>
      <x:c r="L3826" s="43" t="str">
        <x:f>IF(AND(ISNUMBER(I3826),I3826&gt;0,ISNUMBER(K3826),K3826&gt;0),K3826/I3826,"n.a.")</x:f>
        <x:v>n.a.</x:v>
      </x:c>
      <x:c r="M3826" s="43"/>
      <x:c r="N3826" s="13" t="str">
        <x:v>No</x:v>
      </x:c>
      <x:c r="O3826" s="15" t="str">
        <x:v>Not stated in reviewed card</x:v>
      </x:c>
      <x:c r="P3826" s="15" t="str">
        <x:v>Not stated in reviewed card</x:v>
      </x:c>
      <x:c r="Q3826" s="15" t="str">
        <x:v>Advertised industrial unit with warehouse space.</x:v>
      </x:c>
      <x:c r="R382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26" s="15" t="str">
        <x:v>https://www.zoopla.co.uk/to-rent/commercial/details/74017731/</x:v>
      </x:c>
      <x:c r="T3826" s="15" t="str"/>
      <x:c r="U3826" s="15" t="str"/>
      <x:c r="V3826" s="15" t="str">
        <x:v>London — Standalone premises — West Drayton</x:v>
      </x:c>
      <x:c r="W3826" s="15" t="str">
        <x:v>Individual unit ≤15,000 sq ft</x:v>
      </x:c>
      <x:c r="X3826" s="13" t="n">
        <x:f>IF(N3826="Yes",L3826,0)</x:f>
        <x:v>0</x:v>
      </x:c>
      <x:c r="Y3826" s="14" t="n">
        <x:v>1</x:v>
      </x:c>
      <x:c r="Z3826" s="13" t="str">
        <x:v>Industrial / workshop / storage</x:v>
      </x:c>
    </x:row>
    <x:row r="3827" ht="62" customHeight="1">
      <x:c r="A3827" s="13" t="str">
        <x:v>SE2847</x:v>
      </x:c>
      <x:c r="B3827" s="15" t="str">
        <x:v>London</x:v>
      </x:c>
      <x:c r="C3827" s="15" t="str">
        <x:v>West Drayton</x:v>
      </x:c>
      <x:c r="D3827" s="14"/>
      <x:c r="E3827" s="13" t="str">
        <x:v>Town</x:v>
      </x:c>
      <x:c r="F3827" s="15" t="str">
        <x:v>Standalone premises — West Drayton</x:v>
      </x:c>
      <x:c r="G3827" s="15" t="str">
        <x:v>Units 14 Saxon Way Trading Centre, Saxon Way, Harmondsworth, West Drayton UB7</x:v>
      </x:c>
      <x:c r="H3827" s="13" t="str">
        <x:v>Current</x:v>
      </x:c>
      <x:c r="I3827" s="14" t="n">
        <x:v>8898</x:v>
      </x:c>
      <x:c r="J3827" s="13" t="str">
        <x:f>IF(AND(ISNUMBER(I3827),I3827&gt;0),IF(I3827&lt;=1000,"1–1,000",IF(I3827&lt;=2500,"1,001–2,500",IF(I3827&lt;=5000,"2,501–5,000",IF(I3827&lt;=10000,"5,001–10,000","10,001–15,000")))),"5,001–10,000")</x:f>
        <x:v>5,001–10,000</x:v>
      </x:c>
      <x:c r="K3827" s="16" t="n">
        <x:v>209100</x:v>
      </x:c>
      <x:c r="L3827" s="43" t="n">
        <x:f>IF(AND(ISNUMBER(I3827),I3827&gt;0,ISNUMBER(K3827),K3827&gt;0),K3827/I3827,"n.a.")</x:f>
        <x:v>23.499662845583277</x:v>
      </x:c>
      <x:c r="M3827" s="43"/>
      <x:c r="N3827" s="13" t="str">
        <x:v>Yes</x:v>
      </x:c>
      <x:c r="O3827" s="15" t="str">
        <x:v>Not stated in reviewed card</x:v>
      </x:c>
      <x:c r="P3827" s="15" t="str">
        <x:v>Not stated in reviewed card</x:v>
      </x:c>
      <x:c r="Q3827" s="15" t="str">
        <x:v>Advertised industrial unit with warehouse space.</x:v>
      </x:c>
      <x:c r="R382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7" s="15" t="str">
        <x:v>https://www.zoopla.co.uk/to-rent/commercial/details/73034657/</x:v>
      </x:c>
      <x:c r="T3827" s="15" t="str"/>
      <x:c r="U3827" s="15" t="str"/>
      <x:c r="V3827" s="15" t="str">
        <x:v>London — Standalone premises — West Drayton</x:v>
      </x:c>
      <x:c r="W3827" s="15" t="str">
        <x:v>Individual unit ≤15,000 sq ft</x:v>
      </x:c>
      <x:c r="X3827" s="13" t="n">
        <x:f>IF(N3827="Yes",L3827,0)</x:f>
        <x:v>23.499662845583277</x:v>
      </x:c>
      <x:c r="Y3827" s="14" t="n">
        <x:v>1</x:v>
      </x:c>
      <x:c r="Z3827" s="13" t="str">
        <x:v>Industrial / workshop / storage</x:v>
      </x:c>
    </x:row>
    <x:row r="3828" ht="62" customHeight="1">
      <x:c r="A3828" s="13" t="str">
        <x:v>SE2848</x:v>
      </x:c>
      <x:c r="B3828" s="15" t="str">
        <x:v>London</x:v>
      </x:c>
      <x:c r="C3828" s="15" t="str">
        <x:v>Westminster</x:v>
      </x:c>
      <x:c r="D3828" s="14"/>
      <x:c r="E3828" s="13" t="str">
        <x:v>Town</x:v>
      </x:c>
      <x:c r="F3828" s="15" t="str">
        <x:v>Standalone premises — Westminster</x:v>
      </x:c>
      <x:c r="G3828" s="15" t="str">
        <x:v>Carlisle Lane, London SE1</x:v>
      </x:c>
      <x:c r="H3828" s="13" t="str">
        <x:v>Current</x:v>
      </x:c>
      <x:c r="I3828" s="14" t="n">
        <x:v>10091</x:v>
      </x:c>
      <x:c r="J3828" s="13" t="str">
        <x:f>IF(AND(ISNUMBER(I3828),I3828&gt;0),IF(I3828&lt;=1000,"1–1,000",IF(I3828&lt;=2500,"1,001–2,500",IF(I3828&lt;=5000,"2,501–5,000",IF(I3828&lt;=10000,"5,001–10,000","10,001–15,000")))),"10,001–15,000")</x:f>
        <x:v>10,001–15,000</x:v>
      </x:c>
      <x:c r="K3828" s="16"/>
      <x:c r="L3828" s="43" t="str">
        <x:f>IF(AND(ISNUMBER(I3828),I3828&gt;0,ISNUMBER(K3828),K3828&gt;0),K3828/I3828,"n.a.")</x:f>
        <x:v>n.a.</x:v>
      </x:c>
      <x:c r="M3828" s="43"/>
      <x:c r="N3828" s="13" t="str">
        <x:v>No</x:v>
      </x:c>
      <x:c r="O3828" s="15" t="str">
        <x:v>Not stated in reviewed card</x:v>
      </x:c>
      <x:c r="P3828" s="15" t="str">
        <x:v>Not stated in reviewed card</x:v>
      </x:c>
      <x:c r="Q3828" s="15" t="str">
        <x:v>Advertised industrial unit. Card provides limited specification.</x:v>
      </x:c>
      <x:c r="R382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28" s="15" t="str">
        <x:v>https://www.zoopla.co.uk/to-rent/commercial/details/72722199/</x:v>
      </x:c>
      <x:c r="T3828" s="15" t="str"/>
      <x:c r="U3828" s="15" t="str"/>
      <x:c r="V3828" s="15" t="str">
        <x:v>London — Standalone premises — Westminster</x:v>
      </x:c>
      <x:c r="W3828" s="15" t="str">
        <x:v>Individual unit ≤15,000 sq ft</x:v>
      </x:c>
      <x:c r="X3828" s="13" t="n">
        <x:f>IF(N3828="Yes",L3828,0)</x:f>
        <x:v>0</x:v>
      </x:c>
      <x:c r="Y3828" s="14" t="n">
        <x:v>1</x:v>
      </x:c>
      <x:c r="Z3828" s="13" t="str">
        <x:v>Industrial / workshop / storage</x:v>
      </x:c>
    </x:row>
    <x:row r="3829" ht="62" customHeight="1">
      <x:c r="A3829" s="13" t="str">
        <x:v>SE2849</x:v>
      </x:c>
      <x:c r="B3829" s="15" t="str">
        <x:v>London</x:v>
      </x:c>
      <x:c r="C3829" s="15" t="str">
        <x:v>White City</x:v>
      </x:c>
      <x:c r="D3829" s="14"/>
      <x:c r="E3829" s="13" t="str">
        <x:v>Town</x:v>
      </x:c>
      <x:c r="F3829" s="15" t="str">
        <x:v>Standalone premises — White City</x:v>
      </x:c>
      <x:c r="G3829" s="15" t="str">
        <x:v>Unit 14, 77 Latimer Road, North Kensington W10</x:v>
      </x:c>
      <x:c r="H3829" s="13" t="str">
        <x:v>Current</x:v>
      </x:c>
      <x:c r="I3829" s="14" t="n">
        <x:v>2747</x:v>
      </x:c>
      <x:c r="J3829" s="13" t="str">
        <x:f>IF(AND(ISNUMBER(I3829),I3829&gt;0),IF(I3829&lt;=1000,"1–1,000",IF(I3829&lt;=2500,"1,001–2,500",IF(I3829&lt;=5000,"2,501–5,000",IF(I3829&lt;=10000,"5,001–10,000","10,001–15,000")))),"2,501–5,000")</x:f>
        <x:v>2,501–5,000</x:v>
      </x:c>
      <x:c r="K3829" s="16" t="n">
        <x:v>90996</x:v>
      </x:c>
      <x:c r="L3829" s="43" t="n">
        <x:f>IF(AND(ISNUMBER(I3829),I3829&gt;0,ISNUMBER(K3829),K3829&gt;0),K3829/I3829,"n.a.")</x:f>
        <x:v>33.125591554423</x:v>
      </x:c>
      <x:c r="M3829" s="43"/>
      <x:c r="N3829" s="13" t="str">
        <x:v>Yes</x:v>
      </x:c>
      <x:c r="O3829" s="15" t="str">
        <x:v>Not stated in reviewed card</x:v>
      </x:c>
      <x:c r="P3829" s="15" t="str">
        <x:v>Not stated in reviewed card</x:v>
      </x:c>
      <x:c r="Q3829" s="15" t="str">
        <x:v>Advertised industrial unit with warehouse space.</x:v>
      </x:c>
      <x:c r="R382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29" s="15" t="str">
        <x:v>https://www.zoopla.co.uk/to-rent/commercial/details/74602920/</x:v>
      </x:c>
      <x:c r="T3829" s="15" t="str"/>
      <x:c r="U3829" s="15" t="str"/>
      <x:c r="V3829" s="15" t="str">
        <x:v>London — Standalone premises — White City</x:v>
      </x:c>
      <x:c r="W3829" s="15" t="str">
        <x:v>Individual unit ≤15,000 sq ft</x:v>
      </x:c>
      <x:c r="X3829" s="13" t="n">
        <x:f>IF(N3829="Yes",L3829,0)</x:f>
        <x:v>33.125591554423</x:v>
      </x:c>
      <x:c r="Y3829" s="14" t="n">
        <x:v>1</x:v>
      </x:c>
      <x:c r="Z3829" s="13" t="str">
        <x:v>Industrial / workshop / storage</x:v>
      </x:c>
    </x:row>
    <x:row r="3830" ht="62" customHeight="1">
      <x:c r="A3830" s="13" t="str">
        <x:v>SE2850</x:v>
      </x:c>
      <x:c r="B3830" s="15" t="str">
        <x:v>London</x:v>
      </x:c>
      <x:c r="C3830" s="15" t="str">
        <x:v>Wimbledon</x:v>
      </x:c>
      <x:c r="D3830" s="14"/>
      <x:c r="E3830" s="13" t="str">
        <x:v>Town</x:v>
      </x:c>
      <x:c r="F3830" s="15" t="str">
        <x:v>Standalone premises — Wimbledon</x:v>
      </x:c>
      <x:c r="G3830" s="15" t="str">
        <x:v>2 Endeavour Way, Wimbledon SW19</x:v>
      </x:c>
      <x:c r="H3830" s="13" t="str">
        <x:v>Current</x:v>
      </x:c>
      <x:c r="I3830" s="14" t="n">
        <x:v>12888</x:v>
      </x:c>
      <x:c r="J3830" s="13" t="str">
        <x:f>IF(AND(ISNUMBER(I3830),I3830&gt;0),IF(I3830&lt;=1000,"1–1,000",IF(I3830&lt;=2500,"1,001–2,500",IF(I3830&lt;=5000,"2,501–5,000",IF(I3830&lt;=10000,"5,001–10,000","10,001–15,000")))),"10,001–15,000")</x:f>
        <x:v>10,001–15,000</x:v>
      </x:c>
      <x:c r="K3830" s="16"/>
      <x:c r="L3830" s="43" t="str">
        <x:f>IF(AND(ISNUMBER(I3830),I3830&gt;0,ISNUMBER(K3830),K3830&gt;0),K3830/I3830,"n.a.")</x:f>
        <x:v>n.a.</x:v>
      </x:c>
      <x:c r="M3830" s="43"/>
      <x:c r="N3830" s="13" t="str">
        <x:v>No</x:v>
      </x:c>
      <x:c r="O3830" s="15" t="str">
        <x:v>Not stated in reviewed card</x:v>
      </x:c>
      <x:c r="P3830" s="15" t="str">
        <x:v>Not stated in reviewed card</x:v>
      </x:c>
      <x:c r="Q3830" s="15" t="str">
        <x:v>Advertised industrial unit with warehouse space.</x:v>
      </x:c>
      <x:c r="R383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0" s="15" t="str">
        <x:v>https://www.zoopla.co.uk/to-rent/commercial/details/72958249/</x:v>
      </x:c>
      <x:c r="T3830" s="15" t="str"/>
      <x:c r="U3830" s="15" t="str"/>
      <x:c r="V3830" s="15" t="str">
        <x:v>London — Standalone premises — Wimbledon</x:v>
      </x:c>
      <x:c r="W3830" s="15" t="str">
        <x:v>Individual unit ≤15,000 sq ft</x:v>
      </x:c>
      <x:c r="X3830" s="13" t="n">
        <x:f>IF(N3830="Yes",L3830,0)</x:f>
        <x:v>0</x:v>
      </x:c>
      <x:c r="Y3830" s="14" t="n">
        <x:v>1</x:v>
      </x:c>
      <x:c r="Z3830" s="13" t="str">
        <x:v>Industrial / workshop / storage</x:v>
      </x:c>
    </x:row>
    <x:row r="3831" ht="62" customHeight="1">
      <x:c r="A3831" s="13" t="str">
        <x:v>SE2851</x:v>
      </x:c>
      <x:c r="B3831" s="15" t="str">
        <x:v>London</x:v>
      </x:c>
      <x:c r="C3831" s="15" t="str">
        <x:v>Wood Green</x:v>
      </x:c>
      <x:c r="D3831" s="14"/>
      <x:c r="E3831" s="13" t="str">
        <x:v>Town</x:v>
      </x:c>
      <x:c r="F3831" s="15" t="str">
        <x:v>Standalone premises — Wood Green</x:v>
      </x:c>
      <x:c r="G3831" s="15" t="str">
        <x:v>Unit 2 Bittern Place, Coburg Rd, Wood Green N22</x:v>
      </x:c>
      <x:c r="H3831" s="13" t="str">
        <x:v>Current</x:v>
      </x:c>
      <x:c r="I3831" s="14" t="n">
        <x:v>5987</x:v>
      </x:c>
      <x:c r="J3831" s="13" t="str">
        <x:f>IF(AND(ISNUMBER(I3831),I3831&gt;0),IF(I3831&lt;=1000,"1–1,000",IF(I3831&lt;=2500,"1,001–2,500",IF(I3831&lt;=5000,"2,501–5,000",IF(I3831&lt;=10000,"5,001–10,000","10,001–15,000")))),"5,001–10,000")</x:f>
        <x:v>5,001–10,000</x:v>
      </x:c>
      <x:c r="K3831" s="16" t="n">
        <x:v>140700</x:v>
      </x:c>
      <x:c r="L3831" s="43" t="n">
        <x:f>IF(AND(ISNUMBER(I3831),I3831&gt;0,ISNUMBER(K3831),K3831&gt;0),K3831/I3831,"n.a.")</x:f>
        <x:v>23.500918657090363</x:v>
      </x:c>
      <x:c r="M3831" s="43"/>
      <x:c r="N3831" s="13" t="str">
        <x:v>Yes</x:v>
      </x:c>
      <x:c r="O3831" s="15" t="str">
        <x:v>Not stated in reviewed card</x:v>
      </x:c>
      <x:c r="P3831" s="15" t="str">
        <x:v>Not stated in reviewed card</x:v>
      </x:c>
      <x:c r="Q3831" s="15" t="str">
        <x:v>Advertised industrial unit with warehouse space, refurbished specification.</x:v>
      </x:c>
      <x:c r="R3831"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31" s="15" t="str">
        <x:v>https://www.zoopla.co.uk/to-rent/commercial/details/72382247/</x:v>
      </x:c>
      <x:c r="T3831" s="15" t="str"/>
      <x:c r="U3831" s="15" t="str"/>
      <x:c r="V3831" s="15" t="str">
        <x:v>London — Standalone premises — Wood Green</x:v>
      </x:c>
      <x:c r="W3831" s="15" t="str">
        <x:v>Individual unit ≤15,000 sq ft</x:v>
      </x:c>
      <x:c r="X3831" s="13" t="n">
        <x:f>IF(N3831="Yes",L3831,0)</x:f>
        <x:v>23.500918657090363</x:v>
      </x:c>
      <x:c r="Y3831" s="14" t="n">
        <x:v>1</x:v>
      </x:c>
      <x:c r="Z3831" s="13" t="str">
        <x:v>Industrial / workshop / storage</x:v>
      </x:c>
    </x:row>
    <x:row r="3832" ht="62" customHeight="1">
      <x:c r="A3832" s="13" t="str">
        <x:v>SE2852</x:v>
      </x:c>
      <x:c r="B3832" s="15" t="str">
        <x:v>London</x:v>
      </x:c>
      <x:c r="C3832" s="15" t="str">
        <x:v>Wood Green</x:v>
      </x:c>
      <x:c r="D3832" s="14"/>
      <x:c r="E3832" s="13" t="str">
        <x:v>Town</x:v>
      </x:c>
      <x:c r="F3832" s="15" t="str">
        <x:v>Standalone premises — Wood Green</x:v>
      </x:c>
      <x:c r="G3832" s="15" t="str">
        <x:v>Unit 4 Bittern Place, Coburg Rd, Wood Green N22</x:v>
      </x:c>
      <x:c r="H3832" s="13" t="str">
        <x:v>Current</x:v>
      </x:c>
      <x:c r="I3832" s="14" t="n">
        <x:v>5755</x:v>
      </x:c>
      <x:c r="J3832" s="13" t="str">
        <x:f>IF(AND(ISNUMBER(I3832),I3832&gt;0),IF(I3832&lt;=1000,"1–1,000",IF(I3832&lt;=2500,"1,001–2,500",IF(I3832&lt;=5000,"2,501–5,000",IF(I3832&lt;=10000,"5,001–10,000","10,001–15,000")))),"5,001–10,000")</x:f>
        <x:v>5,001–10,000</x:v>
      </x:c>
      <x:c r="K3832" s="16" t="n">
        <x:v>135252</x:v>
      </x:c>
      <x:c r="L3832" s="43" t="n">
        <x:f>IF(AND(ISNUMBER(I3832),I3832&gt;0,ISNUMBER(K3832),K3832&gt;0),K3832/I3832,"n.a.")</x:f>
        <x:v>23.50165073848827</x:v>
      </x:c>
      <x:c r="M3832" s="43"/>
      <x:c r="N3832" s="13" t="str">
        <x:v>Yes</x:v>
      </x:c>
      <x:c r="O3832" s="15" t="str">
        <x:v>Not stated in reviewed card</x:v>
      </x:c>
      <x:c r="P3832" s="15" t="str">
        <x:v>Not stated in reviewed card</x:v>
      </x:c>
      <x:c r="Q3832" s="15" t="str">
        <x:v>Advertised industrial unit with warehouse space, refurbished specification.</x:v>
      </x:c>
      <x:c r="R383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32" s="15" t="str">
        <x:v>https://www.zoopla.co.uk/to-rent/commercial/details/73975564/</x:v>
      </x:c>
      <x:c r="T3832" s="15" t="str"/>
      <x:c r="U3832" s="15" t="str"/>
      <x:c r="V3832" s="15" t="str">
        <x:v>London — Standalone premises — Wood Green</x:v>
      </x:c>
      <x:c r="W3832" s="15" t="str">
        <x:v>Individual unit ≤15,000 sq ft</x:v>
      </x:c>
      <x:c r="X3832" s="13" t="n">
        <x:f>IF(N3832="Yes",L3832,0)</x:f>
        <x:v>23.50165073848827</x:v>
      </x:c>
      <x:c r="Y3832" s="14" t="n">
        <x:v>1</x:v>
      </x:c>
      <x:c r="Z3832" s="13" t="str">
        <x:v>Industrial / workshop / storage</x:v>
      </x:c>
    </x:row>
    <x:row r="3833" ht="62" customHeight="1">
      <x:c r="A3833" s="13" t="str">
        <x:v>SE2853</x:v>
      </x:c>
      <x:c r="B3833" s="15" t="str">
        <x:v>London</x:v>
      </x:c>
      <x:c r="C3833" s="15" t="str">
        <x:v>Woolwich</x:v>
      </x:c>
      <x:c r="D3833" s="14"/>
      <x:c r="E3833" s="13" t="str">
        <x:v>Town</x:v>
      </x:c>
      <x:c r="F3833" s="15" t="str">
        <x:v>Standalone premises — Woolwich</x:v>
      </x:c>
      <x:c r="G3833" s="15" t="str">
        <x:v>Unit 14 The IO Centre, Seymour Street, Woolwich, London, SE18</x:v>
      </x:c>
      <x:c r="H3833" s="13" t="str">
        <x:v>Current</x:v>
      </x:c>
      <x:c r="I3833" s="14" t="n">
        <x:v>3020</x:v>
      </x:c>
      <x:c r="J3833" s="13" t="str">
        <x:f>IF(AND(ISNUMBER(I3833),I3833&gt;0),IF(I3833&lt;=1000,"1–1,000",IF(I3833&lt;=2500,"1,001–2,500",IF(I3833&lt;=5000,"2,501–5,000",IF(I3833&lt;=10000,"5,001–10,000","10,001–15,000")))),"2,501–5,000")</x:f>
        <x:v>2,501–5,000</x:v>
      </x:c>
      <x:c r="K3833" s="16"/>
      <x:c r="L3833" s="43" t="str">
        <x:f>IF(AND(ISNUMBER(I3833),I3833&gt;0,ISNUMBER(K3833),K3833&gt;0),K3833/I3833,"n.a.")</x:f>
        <x:v>n.a.</x:v>
      </x:c>
      <x:c r="M3833" s="43"/>
      <x:c r="N3833" s="13" t="str">
        <x:v>No</x:v>
      </x:c>
      <x:c r="O3833" s="15" t="str">
        <x:v>Not stated in reviewed card</x:v>
      </x:c>
      <x:c r="P3833" s="15" t="str">
        <x:v>Not stated in reviewed card</x:v>
      </x:c>
      <x:c r="Q3833" s="15" t="str">
        <x:v>Advertised industrial unit with ancillary office accommodation.</x:v>
      </x:c>
      <x:c r="R383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3" s="15" t="str">
        <x:v>https://www.rightmove.co.uk/properties/760574645020480#/?channel=COM_LET</x:v>
      </x:c>
      <x:c r="T3833" s="15" t="str"/>
      <x:c r="U3833" s="15" t="str"/>
      <x:c r="V3833" s="15" t="str">
        <x:v>London — Standalone premises — Woolwich</x:v>
      </x:c>
      <x:c r="W3833" s="15" t="str">
        <x:v>Individual unit ≤15,000 sq ft</x:v>
      </x:c>
      <x:c r="X3833" s="13" t="n">
        <x:f>IF(N3833="Yes",L3833,0)</x:f>
        <x:v>0</x:v>
      </x:c>
      <x:c r="Y3833" s="14" t="n">
        <x:v>1</x:v>
      </x:c>
      <x:c r="Z3833" s="13" t="str">
        <x:v>Industrial / workshop / storage</x:v>
      </x:c>
    </x:row>
    <x:row r="3834" ht="75" customHeight="1">
      <x:c r="A3834" s="13" t="str">
        <x:v>SE2854</x:v>
      </x:c>
      <x:c r="B3834" s="15" t="str">
        <x:v>London</x:v>
      </x:c>
      <x:c r="C3834" s="15" t="str">
        <x:v>Woolwich</x:v>
      </x:c>
      <x:c r="D3834" s="14"/>
      <x:c r="E3834" s="13" t="str">
        <x:v>Town</x:v>
      </x:c>
      <x:c r="F3834" s="15" t="str">
        <x:v>Standalone premises — Woolwich</x:v>
      </x:c>
      <x:c r="G3834" s="15" t="str">
        <x:v>Unit 2, The iO Centre Skeffington Street , Woolwich, London, SE18</x:v>
      </x:c>
      <x:c r="H3834" s="13" t="str">
        <x:v>Uncertain</x:v>
      </x:c>
      <x:c r="I3834" s="14"/>
      <x:c r="J3834" s="13" t="str">
        <x:f>IF(AND(ISNUMBER(I3834),I3834&gt;0),IF(I3834&lt;=1000,"1–1,000",IF(I3834&lt;=2500,"1,001–2,500",IF(I3834&lt;=5000,"2,501–5,000",IF(I3834&lt;=10000,"5,001–10,000","10,001–15,000")))),"Range crosses bands")</x:f>
        <x:v>Range crosses bands</x:v>
      </x:c>
      <x:c r="K3834" s="16"/>
      <x:c r="L3834" s="43" t="str">
        <x:f>IF(AND(ISNUMBER(I3834),I3834&gt;0,ISNUMBER(K3834),K3834&gt;0),K3834/I3834,"n.a.")</x:f>
        <x:v>n.a.</x:v>
      </x:c>
      <x:c r="M3834" s="43"/>
      <x:c r="N3834" s="13" t="str">
        <x:v>No</x:v>
      </x:c>
      <x:c r="O3834" s="15" t="str">
        <x:v>Not stated in reviewed card</x:v>
      </x:c>
      <x:c r="P3834" s="15" t="str">
        <x:v>Loading is provided via a single surface level loading door</x:v>
      </x:c>
      <x:c r="Q3834" s="15" t="str">
        <x:v>Advertised industrial unit with yard/loading area, parking.</x:v>
      </x:c>
      <x:c r="R3834"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4" s="15" t="str">
        <x:v>https://www.rightmove.co.uk/properties/760574747792432#/?channel=COM_LET</x:v>
      </x:c>
      <x:c r="T3834" s="15" t="str"/>
      <x:c r="U3834" s="15" t="str"/>
      <x:c r="V3834" s="15" t="str">
        <x:v>London — Standalone premises — Woolwich</x:v>
      </x:c>
      <x:c r="W3834" s="15" t="str">
        <x:v>3,650–14,648 sq ft; exact unit area not stated</x:v>
      </x:c>
      <x:c r="X3834" s="13" t="n">
        <x:f>IF(N3834="Yes",L3834,0)</x:f>
        <x:v>0</x:v>
      </x:c>
      <x:c r="Y3834" s="14" t="n">
        <x:v>1</x:v>
      </x:c>
      <x:c r="Z3834" s="13" t="str">
        <x:v>Industrial / workshop / storage</x:v>
      </x:c>
    </x:row>
    <x:row r="3835" ht="62" customHeight="1">
      <x:c r="A3835" s="13" t="str">
        <x:v>SE2855</x:v>
      </x:c>
      <x:c r="B3835" s="15" t="str">
        <x:v>London</x:v>
      </x:c>
      <x:c r="C3835" s="15" t="str">
        <x:v>Woolwich</x:v>
      </x:c>
      <x:c r="D3835" s="14"/>
      <x:c r="E3835" s="13" t="str">
        <x:v>Town</x:v>
      </x:c>
      <x:c r="F3835" s="15" t="str">
        <x:v>Standalone premises — Woolwich</x:v>
      </x:c>
      <x:c r="G3835" s="15" t="str">
        <x:v>Unit 26, The iO Centre, Armstrong Road, Royal Arsenal, Woolwich, London, SE18</x:v>
      </x:c>
      <x:c r="H3835" s="13" t="str">
        <x:v>Current</x:v>
      </x:c>
      <x:c r="I3835" s="14" t="n">
        <x:v>3132</x:v>
      </x:c>
      <x:c r="J3835" s="13" t="str">
        <x:f>IF(AND(ISNUMBER(I3835),I3835&gt;0),IF(I3835&lt;=1000,"1–1,000",IF(I3835&lt;=2500,"1,001–2,500",IF(I3835&lt;=5000,"2,501–5,000",IF(I3835&lt;=10000,"5,001–10,000","10,001–15,000")))),"2,501–5,000")</x:f>
        <x:v>2,501–5,000</x:v>
      </x:c>
      <x:c r="K3835" s="16"/>
      <x:c r="L3835" s="43" t="str">
        <x:f>IF(AND(ISNUMBER(I3835),I3835&gt;0,ISNUMBER(K3835),K3835&gt;0),K3835/I3835,"n.a.")</x:f>
        <x:v>n.a.</x:v>
      </x:c>
      <x:c r="M3835" s="43"/>
      <x:c r="N3835" s="13" t="str">
        <x:v>No</x:v>
      </x:c>
      <x:c r="O3835" s="15" t="str">
        <x:v>Not stated in reviewed card</x:v>
      </x:c>
      <x:c r="P3835" s="15" t="str">
        <x:v>Not stated in reviewed card</x:v>
      </x:c>
      <x:c r="Q3835" s="15" t="str">
        <x:v>Advertised industrial unit. Card provides limited specification.</x:v>
      </x:c>
      <x:c r="R383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5" s="15" t="str">
        <x:v>https://www.rightmove.co.uk/properties/760574674374465#/?channel=COM_LET</x:v>
      </x:c>
      <x:c r="T3835" s="15" t="str"/>
      <x:c r="U3835" s="15" t="str"/>
      <x:c r="V3835" s="15" t="str">
        <x:v>London — Standalone premises — Woolwich</x:v>
      </x:c>
      <x:c r="W3835" s="15" t="str">
        <x:v>Individual unit ≤15,000 sq ft</x:v>
      </x:c>
      <x:c r="X3835" s="13" t="n">
        <x:f>IF(N3835="Yes",L3835,0)</x:f>
        <x:v>0</x:v>
      </x:c>
      <x:c r="Y3835" s="14" t="n">
        <x:v>1</x:v>
      </x:c>
      <x:c r="Z3835" s="13" t="str">
        <x:v>Industrial / workshop / storage</x:v>
      </x:c>
    </x:row>
    <x:row r="3836" ht="75" customHeight="1">
      <x:c r="A3836" s="13" t="str">
        <x:v>SE2856</x:v>
      </x:c>
      <x:c r="B3836" s="15" t="str">
        <x:v>London</x:v>
      </x:c>
      <x:c r="C3836" s="15" t="str">
        <x:v>Woolwich</x:v>
      </x:c>
      <x:c r="D3836" s="14"/>
      <x:c r="E3836" s="13" t="str">
        <x:v>Town</x:v>
      </x:c>
      <x:c r="F3836" s="15" t="str">
        <x:v>Standalone premises — Woolwich</x:v>
      </x:c>
      <x:c r="G3836" s="15" t="str">
        <x:v>Unit 3,The iO Centre, Royal Arsenal, Skeffington Street, Woolwich, London, SE18</x:v>
      </x:c>
      <x:c r="H3836" s="13" t="str">
        <x:v>Uncertain</x:v>
      </x:c>
      <x:c r="I3836" s="14"/>
      <x:c r="J3836" s="13" t="str">
        <x:f>IF(AND(ISNUMBER(I3836),I3836&gt;0),IF(I3836&lt;=1000,"1–1,000",IF(I3836&lt;=2500,"1,001–2,500",IF(I3836&lt;=5000,"2,501–5,000",IF(I3836&lt;=10000,"5,001–10,000","10,001–15,000")))),"Range crosses bands")</x:f>
        <x:v>Range crosses bands</x:v>
      </x:c>
      <x:c r="K3836" s="16"/>
      <x:c r="L3836" s="43" t="str">
        <x:f>IF(AND(ISNUMBER(I3836),I3836&gt;0,ISNUMBER(K3836),K3836&gt;0),K3836/I3836,"n.a.")</x:f>
        <x:v>n.a.</x:v>
      </x:c>
      <x:c r="M3836" s="43"/>
      <x:c r="N3836" s="13" t="str">
        <x:v>No</x:v>
      </x:c>
      <x:c r="O3836" s="15" t="str">
        <x:v>Not stated in reviewed card</x:v>
      </x:c>
      <x:c r="P3836" s="15" t="str">
        <x:v>Loading is provided via a single surface level loading door</x:v>
      </x:c>
      <x:c r="Q3836" s="15" t="str">
        <x:v>Advertised industrial unit with yard/loading area, parking.</x:v>
      </x:c>
      <x:c r="R3836"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6" s="15" t="str">
        <x:v>https://www.rightmove.co.uk/properties/760574919741329#/?channel=COM_LET</x:v>
      </x:c>
      <x:c r="T3836" s="15" t="str"/>
      <x:c r="U3836" s="15" t="str"/>
      <x:c r="V3836" s="15" t="str">
        <x:v>London — Standalone premises — Woolwich</x:v>
      </x:c>
      <x:c r="W3836" s="15" t="str">
        <x:v>7,571–14,648 sq ft; exact unit area not stated</x:v>
      </x:c>
      <x:c r="X3836" s="13" t="n">
        <x:f>IF(N3836="Yes",L3836,0)</x:f>
        <x:v>0</x:v>
      </x:c>
      <x:c r="Y3836" s="14" t="n">
        <x:v>1</x:v>
      </x:c>
      <x:c r="Z3836" s="13" t="str">
        <x:v>Industrial / workshop / storage</x:v>
      </x:c>
    </x:row>
    <x:row r="3837" ht="75" customHeight="1">
      <x:c r="A3837" s="13" t="str">
        <x:v>SE2857</x:v>
      </x:c>
      <x:c r="B3837" s="15" t="str">
        <x:v>London</x:v>
      </x:c>
      <x:c r="C3837" s="15" t="str">
        <x:v>Woolwich</x:v>
      </x:c>
      <x:c r="D3837" s="14"/>
      <x:c r="E3837" s="13" t="str">
        <x:v>Town</x:v>
      </x:c>
      <x:c r="F3837" s="15" t="str">
        <x:v>Standalone premises — Woolwich</x:v>
      </x:c>
      <x:c r="G3837" s="15" t="str">
        <x:v>Unit 45 IO Centre, The Royal Arsenal, Woolwich, SE18 6RS</x:v>
      </x:c>
      <x:c r="H3837" s="13" t="str">
        <x:v>Current</x:v>
      </x:c>
      <x:c r="I3837" s="14" t="n">
        <x:v>7174</x:v>
      </x:c>
      <x:c r="J3837" s="13" t="str">
        <x:f>IF(AND(ISNUMBER(I3837),I3837&gt;0),IF(I3837&lt;=1000,"1–1,000",IF(I3837&lt;=2500,"1,001–2,500",IF(I3837&lt;=5000,"2,501–5,000",IF(I3837&lt;=10000,"5,001–10,000","10,001–15,000")))),"5,001–10,000")</x:f>
        <x:v>5,001–10,000</x:v>
      </x:c>
      <x:c r="K3837" s="16" t="n">
        <x:v>84996</x:v>
      </x:c>
      <x:c r="L3837" s="43" t="n">
        <x:f>IF(AND(ISNUMBER(I3837),I3837&gt;0,ISNUMBER(K3837),K3837&gt;0),K3837/I3837,"n.a.")</x:f>
        <x:v>11.847783663228325</x:v>
      </x:c>
      <x:c r="M3837" s="43"/>
      <x:c r="N3837" s="13" t="str">
        <x:v>Yes</x:v>
      </x:c>
      <x:c r="O3837" s="15" t="str">
        <x:v>Not stated in reviewed card</x:v>
      </x:c>
      <x:c r="P3837" s="15" t="str">
        <x:v>Not stated in reviewed card</x:v>
      </x:c>
      <x:c r="Q3837" s="15" t="str">
        <x:v>Advertised industrial unit. Card provides limited specification.</x:v>
      </x:c>
      <x:c r="R3837"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37" s="15" t="str">
        <x:v>https://www.zoopla.co.uk/to-rent/commercial/details/71791737/</x:v>
      </x:c>
      <x:c r="T3837" s="15" t="str">
        <x:v>https://www.rightmove.co.uk/properties/773368939458305#/?channel=COM_LET</x:v>
      </x:c>
      <x:c r="U3837" s="15" t="str"/>
      <x:c r="V3837" s="15" t="str">
        <x:v>London — Standalone premises — Woolwich</x:v>
      </x:c>
      <x:c r="W3837" s="15" t="str">
        <x:v>Individual unit ≤15,000 sq ft</x:v>
      </x:c>
      <x:c r="X3837" s="13" t="n">
        <x:f>IF(N3837="Yes",L3837,0)</x:f>
        <x:v>11.847783663228325</x:v>
      </x:c>
      <x:c r="Y3837" s="14" t="n">
        <x:v>1</x:v>
      </x:c>
      <x:c r="Z3837" s="13" t="str">
        <x:v>Industrial / workshop / storage</x:v>
      </x:c>
    </x:row>
    <x:row r="3838" ht="75" customHeight="1">
      <x:c r="A3838" s="13" t="str">
        <x:v>SE2858</x:v>
      </x:c>
      <x:c r="B3838" s="15" t="str">
        <x:v>London</x:v>
      </x:c>
      <x:c r="C3838" s="15" t="str">
        <x:v>Woolwich</x:v>
      </x:c>
      <x:c r="D3838" s="14"/>
      <x:c r="E3838" s="13" t="str">
        <x:v>Town</x:v>
      </x:c>
      <x:c r="F3838" s="15" t="str">
        <x:v>Standalone premises — Woolwich</x:v>
      </x:c>
      <x:c r="G3838" s="15" t="str">
        <x:v>Unit 45, The IO Centre, Armstrong Road, Woolwich, London, SE18</x:v>
      </x:c>
      <x:c r="H3838" s="13" t="str">
        <x:v>Uncertain</x:v>
      </x:c>
      <x:c r="I3838" s="14"/>
      <x:c r="J3838" s="13" t="str">
        <x:f>IF(AND(ISNUMBER(I3838),I3838&gt;0),IF(I3838&lt;=1000,"1–1,000",IF(I3838&lt;=2500,"1,001–2,500",IF(I3838&lt;=5000,"2,501–5,000",IF(I3838&lt;=10000,"5,001–10,000","10,001–15,000")))),"Range crosses bands")</x:f>
        <x:v>Range crosses bands</x:v>
      </x:c>
      <x:c r="K3838" s="16"/>
      <x:c r="L3838" s="43" t="str">
        <x:f>IF(AND(ISNUMBER(I3838),I3838&gt;0,ISNUMBER(K3838),K3838&gt;0),K3838/I3838,"n.a.")</x:f>
        <x:v>n.a.</x:v>
      </x:c>
      <x:c r="M3838" s="43"/>
      <x:c r="N3838" s="13" t="str">
        <x:v>No</x:v>
      </x:c>
      <x:c r="O3838" s="15" t="str">
        <x:v>Not stated in reviewed card</x:v>
      </x:c>
      <x:c r="P3838" s="15" t="str">
        <x:v>Loading is provided by a single sectional electric up and over loading door</x:v>
      </x:c>
      <x:c r="Q3838" s="15" t="str">
        <x:v>Advertised industrial unit with warehouse space, refurbished specification.</x:v>
      </x:c>
      <x:c r="R3838"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8" s="15" t="str">
        <x:v>https://www.rightmove.co.uk/properties/760575125159009#/?channel=COM_LET</x:v>
      </x:c>
      <x:c r="T3838" s="15" t="str"/>
      <x:c r="U3838" s="15" t="str"/>
      <x:c r="V3838" s="15" t="str">
        <x:v>London — Standalone premises — Woolwich</x:v>
      </x:c>
      <x:c r="W3838" s="15" t="str">
        <x:v>4,228–7,164 sq ft; exact unit area not stated</x:v>
      </x:c>
      <x:c r="X3838" s="13" t="n">
        <x:f>IF(N3838="Yes",L3838,0)</x:f>
        <x:v>0</x:v>
      </x:c>
      <x:c r="Y3838" s="14" t="n">
        <x:v>1</x:v>
      </x:c>
      <x:c r="Z3838" s="13" t="str">
        <x:v>Industrial / workshop / storage</x:v>
      </x:c>
    </x:row>
    <x:row r="3839" ht="62" customHeight="1">
      <x:c r="A3839" s="13" t="str">
        <x:v>SE2859</x:v>
      </x:c>
      <x:c r="B3839" s="15" t="str">
        <x:v>London</x:v>
      </x:c>
      <x:c r="C3839" s="15" t="str">
        <x:v>Woolwich</x:v>
      </x:c>
      <x:c r="D3839" s="14"/>
      <x:c r="E3839" s="13" t="str">
        <x:v>Town</x:v>
      </x:c>
      <x:c r="F3839" s="15" t="str">
        <x:v>Standalone premises — Woolwich</x:v>
      </x:c>
      <x:c r="G3839" s="15" t="str">
        <x:v>Unit 7, Block 1 Woolwich Dockyard, Woolwich Church Street, Woolwich, London, SE18</x:v>
      </x:c>
      <x:c r="H3839" s="13" t="str">
        <x:v>Current</x:v>
      </x:c>
      <x:c r="I3839" s="14" t="n">
        <x:v>4466</x:v>
      </x:c>
      <x:c r="J3839" s="13" t="str">
        <x:f>IF(AND(ISNUMBER(I3839),I3839&gt;0),IF(I3839&lt;=1000,"1–1,000",IF(I3839&lt;=2500,"1,001–2,500",IF(I3839&lt;=5000,"2,501–5,000",IF(I3839&lt;=10000,"5,001–10,000","10,001–15,000")))),"2,501–5,000")</x:f>
        <x:v>2,501–5,000</x:v>
      </x:c>
      <x:c r="K3839" s="16"/>
      <x:c r="L3839" s="43" t="str">
        <x:f>IF(AND(ISNUMBER(I3839),I3839&gt;0,ISNUMBER(K3839),K3839&gt;0),K3839/I3839,"n.a.")</x:f>
        <x:v>n.a.</x:v>
      </x:c>
      <x:c r="M3839" s="43"/>
      <x:c r="N3839" s="13" t="str">
        <x:v>No</x:v>
      </x:c>
      <x:c r="O3839" s="15" t="str">
        <x:v>Not stated in reviewed card</x:v>
      </x:c>
      <x:c r="P3839" s="15" t="str">
        <x:v>Not stated in reviewed card</x:v>
      </x:c>
      <x:c r="Q3839" s="15" t="str">
        <x:v>Advertised industrial unit with warehouse space, workshop space.</x:v>
      </x:c>
      <x:c r="R383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39" s="15" t="str">
        <x:v>https://www.rightmove.co.uk/properties/760575582498960#/?channel=COM_LET</x:v>
      </x:c>
      <x:c r="T3839" s="15" t="str"/>
      <x:c r="U3839" s="15" t="str"/>
      <x:c r="V3839" s="15" t="str">
        <x:v>London — Standalone premises — Woolwich</x:v>
      </x:c>
      <x:c r="W3839" s="15" t="str">
        <x:v>Individual unit ≤15,000 sq ft</x:v>
      </x:c>
      <x:c r="X3839" s="13" t="n">
        <x:f>IF(N3839="Yes",L3839,0)</x:f>
        <x:v>0</x:v>
      </x:c>
      <x:c r="Y3839" s="14" t="n">
        <x:v>1</x:v>
      </x:c>
      <x:c r="Z3839" s="13" t="str">
        <x:v>Industrial / workshop / storage</x:v>
      </x:c>
    </x:row>
    <x:row r="3840" ht="62" customHeight="1">
      <x:c r="A3840" s="13" t="str">
        <x:v>SE2860</x:v>
      </x:c>
      <x:c r="B3840" s="15" t="str">
        <x:v>London</x:v>
      </x:c>
      <x:c r="C3840" s="15" t="str">
        <x:v>Woolwich</x:v>
      </x:c>
      <x:c r="D3840" s="14"/>
      <x:c r="E3840" s="13" t="str">
        <x:v>Town</x:v>
      </x:c>
      <x:c r="F3840" s="15" t="str">
        <x:v>Standalone premises — Woolwich</x:v>
      </x:c>
      <x:c r="G3840" s="15" t="str">
        <x:v>UNIT 8 GATEWAY TOM CRIBB ROAD, WOOLWICH, LONDON, SE28</x:v>
      </x:c>
      <x:c r="H3840" s="13" t="str">
        <x:v>Current</x:v>
      </x:c>
      <x:c r="I3840" s="14" t="n">
        <x:v>3648</x:v>
      </x:c>
      <x:c r="J3840" s="13" t="str">
        <x:f>IF(AND(ISNUMBER(I3840),I3840&gt;0),IF(I3840&lt;=1000,"1–1,000",IF(I3840&lt;=2500,"1,001–2,500",IF(I3840&lt;=5000,"2,501–5,000",IF(I3840&lt;=10000,"5,001–10,000","10,001–15,000")))),"2,501–5,000")</x:f>
        <x:v>2,501–5,000</x:v>
      </x:c>
      <x:c r="K3840" s="16"/>
      <x:c r="L3840" s="43" t="str">
        <x:f>IF(AND(ISNUMBER(I3840),I3840&gt;0,ISNUMBER(K3840),K3840&gt;0),K3840/I3840,"n.a.")</x:f>
        <x:v>n.a.</x:v>
      </x:c>
      <x:c r="M3840" s="43"/>
      <x:c r="N3840" s="13" t="str">
        <x:v>No</x:v>
      </x:c>
      <x:c r="O3840" s="15" t="str">
        <x:v>Not stated in reviewed card</x:v>
      </x:c>
      <x:c r="P3840" s="15" t="str">
        <x:v>Not stated in reviewed card</x:v>
      </x:c>
      <x:c r="Q3840" s="15" t="str">
        <x:v>Advertised industrial unit. Card provides limited specification.</x:v>
      </x:c>
      <x:c r="R384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0" s="15" t="str">
        <x:v>https://www.rightmove.co.uk/properties/760574573728944#/?channel=COM_LET</x:v>
      </x:c>
      <x:c r="T3840" s="15" t="str"/>
      <x:c r="U3840" s="15" t="str"/>
      <x:c r="V3840" s="15" t="str">
        <x:v>London — Standalone premises — Woolwich</x:v>
      </x:c>
      <x:c r="W3840" s="15" t="str">
        <x:v>Individual unit ≤15,000 sq ft</x:v>
      </x:c>
      <x:c r="X3840" s="13" t="n">
        <x:f>IF(N3840="Yes",L3840,0)</x:f>
        <x:v>0</x:v>
      </x:c>
      <x:c r="Y3840" s="14" t="n">
        <x:v>1</x:v>
      </x:c>
      <x:c r="Z3840" s="13" t="str">
        <x:v>Industrial / workshop / storage</x:v>
      </x:c>
    </x:row>
    <x:row r="3841" ht="62" customHeight="1">
      <x:c r="A3841" s="13" t="str">
        <x:v>SE2861</x:v>
      </x:c>
      <x:c r="B3841" s="15" t="str">
        <x:v>London</x:v>
      </x:c>
      <x:c r="C3841" s="15" t="str">
        <x:v>Woolwich</x:v>
      </x:c>
      <x:c r="D3841" s="14"/>
      <x:c r="E3841" s="13" t="str">
        <x:v>Town</x:v>
      </x:c>
      <x:c r="F3841" s="15" t="str">
        <x:v>Standalone premises — Woolwich</x:v>
      </x:c>
      <x:c r="G3841" s="15" t="str">
        <x:v>Unit 9, Block 1 Woolwich Dockyard, Woolwich Church Street, Woolwich, London, SE18</x:v>
      </x:c>
      <x:c r="H3841" s="13" t="str">
        <x:v>Current</x:v>
      </x:c>
      <x:c r="I3841" s="14" t="n">
        <x:v>2218</x:v>
      </x:c>
      <x:c r="J3841" s="13" t="str">
        <x:f>IF(AND(ISNUMBER(I3841),I3841&gt;0),IF(I3841&lt;=1000,"1–1,000",IF(I3841&lt;=2500,"1,001–2,500",IF(I3841&lt;=5000,"2,501–5,000",IF(I3841&lt;=10000,"5,001–10,000","10,001–15,000")))),"1,001–2,500")</x:f>
        <x:v>1,001–2,500</x:v>
      </x:c>
      <x:c r="K3841" s="16"/>
      <x:c r="L3841" s="43" t="str">
        <x:f>IF(AND(ISNUMBER(I3841),I3841&gt;0,ISNUMBER(K3841),K3841&gt;0),K3841/I3841,"n.a.")</x:f>
        <x:v>n.a.</x:v>
      </x:c>
      <x:c r="M3841" s="43"/>
      <x:c r="N3841" s="13" t="str">
        <x:v>No</x:v>
      </x:c>
      <x:c r="O3841" s="15" t="str">
        <x:v>Not stated in reviewed card</x:v>
      </x:c>
      <x:c r="P3841" s="15" t="str">
        <x:v>Not stated in reviewed card</x:v>
      </x:c>
      <x:c r="Q3841" s="15" t="str">
        <x:v>Advertised industrial unit with yard/loading area, parking.</x:v>
      </x:c>
      <x:c r="R384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1" s="15" t="str">
        <x:v>https://www.rightmove.co.uk/properties/761143535258241#/?channel=COM_LET</x:v>
      </x:c>
      <x:c r="T3841" s="15" t="str"/>
      <x:c r="U3841" s="15" t="str"/>
      <x:c r="V3841" s="15" t="str">
        <x:v>London — Standalone premises — Woolwich</x:v>
      </x:c>
      <x:c r="W3841" s="15" t="str">
        <x:v>Individual unit ≤15,000 sq ft</x:v>
      </x:c>
      <x:c r="X3841" s="13" t="n">
        <x:f>IF(N3841="Yes",L3841,0)</x:f>
        <x:v>0</x:v>
      </x:c>
      <x:c r="Y3841" s="14" t="n">
        <x:v>1</x:v>
      </x:c>
      <x:c r="Z3841" s="13" t="str">
        <x:v>Industrial / workshop / storage</x:v>
      </x:c>
    </x:row>
    <x:row r="3842" ht="62" customHeight="1">
      <x:c r="A3842" s="13" t="str">
        <x:v>SE2862</x:v>
      </x:c>
      <x:c r="B3842" s="15" t="str">
        <x:v>London</x:v>
      </x:c>
      <x:c r="C3842" s="15" t="str">
        <x:v>Woolwich</x:v>
      </x:c>
      <x:c r="D3842" s="14"/>
      <x:c r="E3842" s="13" t="str">
        <x:v>Town</x:v>
      </x:c>
      <x:c r="F3842" s="15" t="str">
        <x:v>Standalone premises — Woolwich</x:v>
      </x:c>
      <x:c r="G3842" s="15" t="str">
        <x:v>Woolwich Church Street, Woolwich SE18</x:v>
      </x:c>
      <x:c r="H3842" s="13" t="str">
        <x:v>Current</x:v>
      </x:c>
      <x:c r="I3842" s="14" t="n">
        <x:v>1685</x:v>
      </x:c>
      <x:c r="J3842" s="13" t="str">
        <x:f>IF(AND(ISNUMBER(I3842),I3842&gt;0),IF(I3842&lt;=1000,"1–1,000",IF(I3842&lt;=2500,"1,001–2,500",IF(I3842&lt;=5000,"2,501–5,000",IF(I3842&lt;=10000,"5,001–10,000","10,001–15,000")))),"1,001–2,500")</x:f>
        <x:v>1,001–2,500</x:v>
      </x:c>
      <x:c r="K3842" s="16" t="n">
        <x:v>39600</x:v>
      </x:c>
      <x:c r="L3842" s="43" t="n">
        <x:f>IF(AND(ISNUMBER(I3842),I3842&gt;0,ISNUMBER(K3842),K3842&gt;0),K3842/I3842,"n.a.")</x:f>
        <x:v>23.501483679525222</x:v>
      </x:c>
      <x:c r="M3842" s="43"/>
      <x:c r="N3842" s="13" t="str">
        <x:v>Yes</x:v>
      </x:c>
      <x:c r="O3842" s="15" t="str">
        <x:v>Not stated in reviewed card</x:v>
      </x:c>
      <x:c r="P3842" s="15" t="str">
        <x:v>Not stated in reviewed card</x:v>
      </x:c>
      <x:c r="Q3842" s="15" t="str">
        <x:v>Advertised industrial unit. Card provides limited specification.</x:v>
      </x:c>
      <x:c r="R384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42" s="15" t="str">
        <x:v>https://www.zoopla.co.uk/to-rent/commercial/details/71041376/</x:v>
      </x:c>
      <x:c r="T3842" s="15" t="str"/>
      <x:c r="U3842" s="15" t="str"/>
      <x:c r="V3842" s="15" t="str">
        <x:v>London — Standalone premises — Woolwich</x:v>
      </x:c>
      <x:c r="W3842" s="15" t="str">
        <x:v>Individual unit ≤15,000 sq ft</x:v>
      </x:c>
      <x:c r="X3842" s="13" t="n">
        <x:f>IF(N3842="Yes",L3842,0)</x:f>
        <x:v>23.501483679525222</x:v>
      </x:c>
      <x:c r="Y3842" s="14" t="n">
        <x:v>1</x:v>
      </x:c>
      <x:c r="Z3842" s="13" t="str">
        <x:v>Industrial / workshop / storage</x:v>
      </x:c>
    </x:row>
    <x:row r="3843" ht="62" customHeight="1">
      <x:c r="A3843" s="13" t="str">
        <x:v>SE2863</x:v>
      </x:c>
      <x:c r="B3843" s="15" t="str">
        <x:v>London</x:v>
      </x:c>
      <x:c r="C3843" s="15" t="str">
        <x:v>Silvertown</x:v>
      </x:c>
      <x:c r="D3843" s="14"/>
      <x:c r="E3843" s="13" t="str">
        <x:v>Town</x:v>
      </x:c>
      <x:c r="F3843" s="15" t="str">
        <x:v>Standard Industrial Estate</x:v>
      </x:c>
      <x:c r="G3843" s="15" t="str">
        <x:v>Standard Industrial Estate, Henley Road, Silvertown, London, E16 2ES</x:v>
      </x:c>
      <x:c r="H3843" s="13" t="str">
        <x:v>Current</x:v>
      </x:c>
      <x:c r="I3843" s="14" t="n">
        <x:v>3740</x:v>
      </x:c>
      <x:c r="J3843" s="13" t="str">
        <x:f>IF(AND(ISNUMBER(I3843),I3843&gt;0),IF(I3843&lt;=1000,"1–1,000",IF(I3843&lt;=2500,"1,001–2,500",IF(I3843&lt;=5000,"2,501–5,000",IF(I3843&lt;=10000,"5,001–10,000","10,001–15,000")))),"2,501–5,000")</x:f>
        <x:v>2,501–5,000</x:v>
      </x:c>
      <x:c r="K3843" s="16"/>
      <x:c r="L3843" s="43" t="str">
        <x:f>IF(AND(ISNUMBER(I3843),I3843&gt;0,ISNUMBER(K3843),K3843&gt;0),K3843/I3843,"n.a.")</x:f>
        <x:v>n.a.</x:v>
      </x:c>
      <x:c r="M3843" s="43"/>
      <x:c r="N3843" s="13" t="str">
        <x:v>No</x:v>
      </x:c>
      <x:c r="O3843" s="15" t="str">
        <x:v>Not stated in reviewed card</x:v>
      </x:c>
      <x:c r="P3843" s="15" t="str">
        <x:v>Not stated in reviewed card</x:v>
      </x:c>
      <x:c r="Q3843" s="15" t="str">
        <x:v>Advertised industrial unit with warehouse space, yard/loading area.</x:v>
      </x:c>
      <x:c r="R384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3" s="15" t="str">
        <x:v>https://www.zoopla.co.uk/to-rent/commercial/details/71023267/</x:v>
      </x:c>
      <x:c r="T3843" s="15" t="str">
        <x:v>https://www.rightmove.co.uk/properties/773361043521376#/?channel=COM_LET</x:v>
      </x:c>
      <x:c r="U3843" s="15" t="str"/>
      <x:c r="V3843" s="15" t="str">
        <x:v>London — Standard Industrial Estate</x:v>
      </x:c>
      <x:c r="W3843" s="15" t="str">
        <x:v>Individual unit ≤15,000 sq ft</x:v>
      </x:c>
      <x:c r="X3843" s="13" t="n">
        <x:f>IF(N3843="Yes",L3843,0)</x:f>
        <x:v>0</x:v>
      </x:c>
      <x:c r="Y3843" s="14" t="n">
        <x:v>1</x:v>
      </x:c>
      <x:c r="Z3843" s="13" t="str">
        <x:v>Industrial / workshop / storage</x:v>
      </x:c>
    </x:row>
    <x:row r="3844" ht="62" customHeight="1">
      <x:c r="A3844" s="13" t="str">
        <x:v>SE2864</x:v>
      </x:c>
      <x:c r="B3844" s="15" t="str">
        <x:v>London</x:v>
      </x:c>
      <x:c r="C3844" s="15" t="str">
        <x:v>Silvertown</x:v>
      </x:c>
      <x:c r="D3844" s="14"/>
      <x:c r="E3844" s="13" t="str">
        <x:v>Town</x:v>
      </x:c>
      <x:c r="F3844" s="15" t="str">
        <x:v>Standard Industrial Estate</x:v>
      </x:c>
      <x:c r="G3844" s="15" t="str">
        <x:v>Unit 3B, Standard Industrial Estate, Henley Road, Silvertown, London, E16 2ES</x:v>
      </x:c>
      <x:c r="H3844" s="13" t="str">
        <x:v>Current</x:v>
      </x:c>
      <x:c r="I3844" s="14" t="n">
        <x:v>5786</x:v>
      </x:c>
      <x:c r="J3844" s="13" t="str">
        <x:f>IF(AND(ISNUMBER(I3844),I3844&gt;0),IF(I3844&lt;=1000,"1–1,000",IF(I3844&lt;=2500,"1,001–2,500",IF(I3844&lt;=5000,"2,501–5,000",IF(I3844&lt;=10000,"5,001–10,000","10,001–15,000")))),"5,001–10,000")</x:f>
        <x:v>5,001–10,000</x:v>
      </x:c>
      <x:c r="K3844" s="16"/>
      <x:c r="L3844" s="43" t="str">
        <x:f>IF(AND(ISNUMBER(I3844),I3844&gt;0,ISNUMBER(K3844),K3844&gt;0),K3844/I3844,"n.a.")</x:f>
        <x:v>n.a.</x:v>
      </x:c>
      <x:c r="M3844" s="43"/>
      <x:c r="N3844" s="13" t="str">
        <x:v>No</x:v>
      </x:c>
      <x:c r="O3844" s="15" t="str">
        <x:v>clear internal height in the warehouse area of 4</x:v>
      </x:c>
      <x:c r="P3844" s="15" t="str">
        <x:v>Not stated in reviewed card</x:v>
      </x:c>
      <x:c r="Q3844" s="15" t="str">
        <x:v>Advertised industrial unit with warehouse space, ancillary office accommodation, refurbished specification.</x:v>
      </x:c>
      <x:c r="R384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4" s="15" t="str">
        <x:v>https://www.rightmove.co.uk/properties/760572134729824#/?channel=COM_LET</x:v>
      </x:c>
      <x:c r="T3844" s="15" t="str"/>
      <x:c r="U3844" s="15" t="str"/>
      <x:c r="V3844" s="15" t="str">
        <x:v>London — Standard Industrial Estate</x:v>
      </x:c>
      <x:c r="W3844" s="15" t="str">
        <x:v>Individual unit ≤15,000 sq ft</x:v>
      </x:c>
      <x:c r="X3844" s="13" t="n">
        <x:f>IF(N3844="Yes",L3844,0)</x:f>
        <x:v>0</x:v>
      </x:c>
      <x:c r="Y3844" s="14" t="n">
        <x:v>1</x:v>
      </x:c>
      <x:c r="Z3844" s="13" t="str">
        <x:v>Industrial / workshop / storage</x:v>
      </x:c>
    </x:row>
    <x:row r="3845" ht="62" customHeight="1">
      <x:c r="A3845" s="13" t="str">
        <x:v>SE2865</x:v>
      </x:c>
      <x:c r="B3845" s="15" t="str">
        <x:v>London</x:v>
      </x:c>
      <x:c r="C3845" s="15" t="str">
        <x:v>Silvertown</x:v>
      </x:c>
      <x:c r="D3845" s="14"/>
      <x:c r="E3845" s="13" t="str">
        <x:v>Town</x:v>
      </x:c>
      <x:c r="F3845" s="15" t="str">
        <x:v>Standard Industrial Estate</x:v>
      </x:c>
      <x:c r="G3845" s="15" t="str">
        <x:v>Unit 4F Standard Industrial Estate, Henley Road, Silvertown, E16</x:v>
      </x:c>
      <x:c r="H3845" s="13" t="str">
        <x:v>Current</x:v>
      </x:c>
      <x:c r="I3845" s="14" t="n">
        <x:v>1635</x:v>
      </x:c>
      <x:c r="J3845" s="13" t="str">
        <x:f>IF(AND(ISNUMBER(I3845),I3845&gt;0),IF(I3845&lt;=1000,"1–1,000",IF(I3845&lt;=2500,"1,001–2,500",IF(I3845&lt;=5000,"2,501–5,000",IF(I3845&lt;=10000,"5,001–10,000","10,001–15,000")))),"1,001–2,500")</x:f>
        <x:v>1,001–2,500</x:v>
      </x:c>
      <x:c r="K3845" s="16"/>
      <x:c r="L3845" s="43" t="str">
        <x:f>IF(AND(ISNUMBER(I3845),I3845&gt;0,ISNUMBER(K3845),K3845&gt;0),K3845/I3845,"n.a.")</x:f>
        <x:v>n.a.</x:v>
      </x:c>
      <x:c r="M3845" s="43"/>
      <x:c r="N3845" s="13" t="str">
        <x:v>No</x:v>
      </x:c>
      <x:c r="O3845" s="15" t="str">
        <x:v>eaves height benefiting from good loading fac; 4.5m eaves height benefiting from g</x:v>
      </x:c>
      <x:c r="P3845" s="15" t="str">
        <x:v>Not stated in reviewed card</x:v>
      </x:c>
      <x:c r="Q3845" s="15" t="str">
        <x:v>Advertised industrial unit. Card provides limited specification.</x:v>
      </x:c>
      <x:c r="R384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5" s="15" t="str">
        <x:v>https://www.rightmove.co.uk/properties/767607171689233#/?channel=COM_LET</x:v>
      </x:c>
      <x:c r="T3845" s="15" t="str"/>
      <x:c r="U3845" s="15" t="str"/>
      <x:c r="V3845" s="15" t="str">
        <x:v>London — Standard Industrial Estate</x:v>
      </x:c>
      <x:c r="W3845" s="15" t="str">
        <x:v>Individual unit ≤15,000 sq ft</x:v>
      </x:c>
      <x:c r="X3845" s="13" t="n">
        <x:f>IF(N3845="Yes",L3845,0)</x:f>
        <x:v>0</x:v>
      </x:c>
      <x:c r="Y3845" s="14" t="n">
        <x:v>1</x:v>
      </x:c>
      <x:c r="Z3845" s="13" t="str">
        <x:v>Industrial / workshop / storage</x:v>
      </x:c>
    </x:row>
    <x:row r="3846" ht="75" customHeight="1">
      <x:c r="A3846" s="13" t="str">
        <x:v>SE2866</x:v>
      </x:c>
      <x:c r="B3846" s="15" t="str">
        <x:v>London</x:v>
      </x:c>
      <x:c r="C3846" s="15" t="str">
        <x:v>London (NW2)</x:v>
      </x:c>
      <x:c r="D3846" s="14"/>
      <x:c r="E3846" s="13" t="str">
        <x:v>Town</x:v>
      </x:c>
      <x:c r="F3846" s="15" t="str">
        <x:v>Staples Corner Business Park</x:v>
      </x:c>
      <x:c r="G3846" s="15" t="str">
        <x:v>Unit 10 Staples Corner Business Park, North Circular Road, London, NW2 6LU</x:v>
      </x:c>
      <x:c r="H3846" s="13" t="str">
        <x:v>Current</x:v>
      </x:c>
      <x:c r="I3846" s="14" t="n">
        <x:v>5478</x:v>
      </x:c>
      <x:c r="J3846" s="13" t="str">
        <x:f>IF(AND(ISNUMBER(I3846),I3846&gt;0),IF(I3846&lt;=1000,"1–1,000",IF(I3846&lt;=2500,"1,001–2,500",IF(I3846&lt;=5000,"2,501–5,000",IF(I3846&lt;=10000,"5,001–10,000","10,001–15,000")))),"5,001–10,000")</x:f>
        <x:v>5,001–10,000</x:v>
      </x:c>
      <x:c r="K3846" s="16" t="n">
        <x:v>150000</x:v>
      </x:c>
      <x:c r="L3846" s="43" t="n">
        <x:f>IF(AND(ISNUMBER(I3846),I3846&gt;0,ISNUMBER(K3846),K3846&gt;0),K3846/I3846,"n.a.")</x:f>
        <x:v>27.38225629791895</x:v>
      </x:c>
      <x:c r="M3846" s="43"/>
      <x:c r="N3846" s="13" t="str">
        <x:v>Yes</x:v>
      </x:c>
      <x:c r="O3846" s="15" t="str">
        <x:v>Not stated in reviewed card</x:v>
      </x:c>
      <x:c r="P3846" s="15" t="str">
        <x:v>Not stated in reviewed card</x:v>
      </x:c>
      <x:c r="Q3846" s="15" t="str">
        <x:v>Advertised industrial unit. Card provides limited specification.</x:v>
      </x:c>
      <x:c r="R384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46" s="15" t="str">
        <x:v>https://www.zoopla.co.uk/to-rent/commercial/details/74443409/</x:v>
      </x:c>
      <x:c r="T3846" s="15" t="str">
        <x:v>https://www.zoopla.co.uk/to-rent/commercial/details/67411613/</x:v>
      </x:c>
      <x:c r="U3846" s="15" t="str">
        <x:v>https://www.rightmove.co.uk/properties/778675149217537#/?channel=COM_LET</x:v>
      </x:c>
      <x:c r="V3846" s="15" t="str">
        <x:v>London — Staples Corner Business Park</x:v>
      </x:c>
      <x:c r="W3846" s="15" t="str">
        <x:v>Individual unit ≤15,000 sq ft</x:v>
      </x:c>
      <x:c r="X3846" s="13" t="n">
        <x:f>IF(N3846="Yes",L3846,0)</x:f>
        <x:v>27.38225629791895</x:v>
      </x:c>
      <x:c r="Y3846" s="14" t="n">
        <x:v>1</x:v>
      </x:c>
      <x:c r="Z3846" s="13" t="str">
        <x:v>Industrial / workshop / storage</x:v>
      </x:c>
    </x:row>
    <x:row r="3847" ht="62" customHeight="1">
      <x:c r="A3847" s="13" t="str">
        <x:v>SE2867</x:v>
      </x:c>
      <x:c r="B3847" s="15" t="str">
        <x:v>London</x:v>
      </x:c>
      <x:c r="C3847" s="15" t="str">
        <x:v>Dagenham</x:v>
      </x:c>
      <x:c r="D3847" s="14"/>
      <x:c r="E3847" s="13" t="str">
        <x:v>Town</x:v>
      </x:c>
      <x:c r="F3847" s="15" t="str">
        <x:v>Sterling Industrial Estate</x:v>
      </x:c>
      <x:c r="G3847" s="15" t="str">
        <x:v>Unit 6 Sterling Industrial Estate, Rainham Road South, Dagenham RM10</x:v>
      </x:c>
      <x:c r="H3847" s="13" t="str">
        <x:v>Current</x:v>
      </x:c>
      <x:c r="I3847" s="14" t="n">
        <x:v>12706</x:v>
      </x:c>
      <x:c r="J3847" s="13" t="str">
        <x:f>IF(AND(ISNUMBER(I3847),I3847&gt;0),IF(I3847&lt;=1000,"1–1,000",IF(I3847&lt;=2500,"1,001–2,500",IF(I3847&lt;=5000,"2,501–5,000",IF(I3847&lt;=10000,"5,001–10,000","10,001–15,000")))),"10,001–15,000")</x:f>
        <x:v>10,001–15,000</x:v>
      </x:c>
      <x:c r="K3847" s="16"/>
      <x:c r="L3847" s="43" t="str">
        <x:f>IF(AND(ISNUMBER(I3847),I3847&gt;0,ISNUMBER(K3847),K3847&gt;0),K3847/I3847,"n.a.")</x:f>
        <x:v>n.a.</x:v>
      </x:c>
      <x:c r="M3847" s="43"/>
      <x:c r="N3847" s="13" t="str">
        <x:v>No</x:v>
      </x:c>
      <x:c r="O3847" s="15" t="str">
        <x:v>Not stated in reviewed card</x:v>
      </x:c>
      <x:c r="P3847" s="15" t="str">
        <x:v>Not stated in reviewed card</x:v>
      </x:c>
      <x:c r="Q3847" s="15" t="str">
        <x:v>Advertised industrial unit with warehouse space.</x:v>
      </x:c>
      <x:c r="R384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47" s="15" t="str">
        <x:v>https://www.zoopla.co.uk/to-rent/commercial/details/71490105/</x:v>
      </x:c>
      <x:c r="T3847" s="15" t="str"/>
      <x:c r="U3847" s="15" t="str"/>
      <x:c r="V3847" s="15" t="str">
        <x:v>London — Sterling Industrial Estate</x:v>
      </x:c>
      <x:c r="W3847" s="15" t="str">
        <x:v>Individual unit ≤15,000 sq ft</x:v>
      </x:c>
      <x:c r="X3847" s="13" t="n">
        <x:f>IF(N3847="Yes",L3847,0)</x:f>
        <x:v>0</x:v>
      </x:c>
      <x:c r="Y3847" s="14" t="n">
        <x:v>1</x:v>
      </x:c>
      <x:c r="Z3847" s="13" t="str">
        <x:v>Industrial / workshop / storage</x:v>
      </x:c>
    </x:row>
    <x:row r="3848" ht="88" customHeight="1">
      <x:c r="A3848" s="13" t="str">
        <x:v>SE2868</x:v>
      </x:c>
      <x:c r="B3848" s="15" t="str">
        <x:v>London</x:v>
      </x:c>
      <x:c r="C3848" s="15" t="str">
        <x:v>Croydon</x:v>
      </x:c>
      <x:c r="D3848" s="14"/>
      <x:c r="E3848" s="13" t="str">
        <x:v>Town</x:v>
      </x:c>
      <x:c r="F3848" s="15" t="str">
        <x:v>Stirling Way Industrial Estate</x:v>
      </x:c>
      <x:c r="G3848" s="15" t="str">
        <x:v>Unit 9, Stirling Way Industrial Estate, Stirling Way, Croydon, Surrey, CR0 4XN</x:v>
      </x:c>
      <x:c r="H3848" s="13" t="str">
        <x:v>Uncertain</x:v>
      </x:c>
      <x:c r="I3848" s="14" t="n">
        <x:v>3269</x:v>
      </x:c>
      <x:c r="J3848" s="13" t="str">
        <x:f>IF(AND(ISNUMBER(I3848),I3848&gt;0),IF(I3848&lt;=1000,"1–1,000",IF(I3848&lt;=2500,"1,001–2,500",IF(I3848&lt;=5000,"2,501–5,000",IF(I3848&lt;=10000,"5,001–10,000","10,001–15,000")))),"2,501–5,000")</x:f>
        <x:v>2,501–5,000</x:v>
      </x:c>
      <x:c r="K3848" s="16" t="n">
        <x:v>81720</x:v>
      </x:c>
      <x:c r="L3848" s="43" t="n">
        <x:f>IF(AND(ISNUMBER(I3848),I3848&gt;0,ISNUMBER(K3848),K3848&gt;0),K3848/I3848,"n.a.")</x:f>
        <x:v>24.998470480269194</x:v>
      </x:c>
      <x:c r="M3848" s="43"/>
      <x:c r="N3848" s="13" t="str">
        <x:v>No</x:v>
      </x:c>
      <x:c r="O3848" s="15" t="str">
        <x:v>eaves height - Loading door - 3 Phase power -; 6.8m eaves height - Loading door -</x:v>
      </x:c>
      <x:c r="P3848" s="15" t="str">
        <x:v>8m eaves height - Loading door</x:v>
      </x:c>
      <x:c r="Q3848" s="15" t="str">
        <x:v>Advertised industrial unit with warehouse space, ancillary office accommodation, mezzanine, yard/loading area, parking, three-phase power, secure/gated access.</x:v>
      </x:c>
      <x:c r="R3848" s="15" t="str">
        <x:v>Uncertain Advert contains under-offer/let/sold status;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48" s="15" t="str">
        <x:v>https://www.zoopla.co.uk/to-rent/commercial/details/74159241/</x:v>
      </x:c>
      <x:c r="T3848" s="15" t="str">
        <x:v>https://www.rightmove.co.uk/properties/773221851550560#/?channel=COM_LET</x:v>
      </x:c>
      <x:c r="U3848" s="15" t="str">
        <x:v>https://www.rightmove.co.uk/properties/773234587372449#/?channel=COM_LET</x:v>
      </x:c>
      <x:c r="V3848" s="15" t="str">
        <x:v>London — Stirling Way Industrial Estate</x:v>
      </x:c>
      <x:c r="W3848" s="15" t="str">
        <x:v>Individual unit ≤15,000 sq ft</x:v>
      </x:c>
      <x:c r="X3848" s="13" t="n">
        <x:f>IF(N3848="Yes",L3848,0)</x:f>
        <x:v>0</x:v>
      </x:c>
      <x:c r="Y3848" s="14" t="n">
        <x:v>1</x:v>
      </x:c>
      <x:c r="Z3848" s="13" t="str">
        <x:v>Industrial / workshop / storage</x:v>
      </x:c>
    </x:row>
    <x:row r="3849" ht="62" customHeight="1">
      <x:c r="A3849" s="13" t="str">
        <x:v>SE2869</x:v>
      </x:c>
      <x:c r="B3849" s="15" t="str">
        <x:v>London</x:v>
      </x:c>
      <x:c r="C3849" s="15" t="str">
        <x:v>London (SE24)</x:v>
      </x:c>
      <x:c r="D3849" s="14"/>
      <x:c r="E3849" s="13" t="str">
        <x:v>Town</x:v>
      </x:c>
      <x:c r="F3849" s="15" t="str">
        <x:v>Stone Trading Estate</x:v>
      </x:c>
      <x:c r="G3849" s="15" t="str">
        <x:v>Unit 10 Stone Trading Estate, Milkwood Road, London, SE24 0JU</x:v>
      </x:c>
      <x:c r="H3849" s="13" t="str">
        <x:v>Current</x:v>
      </x:c>
      <x:c r="I3849" s="14" t="n">
        <x:v>803</x:v>
      </x:c>
      <x:c r="J3849" s="13" t="str">
        <x:f>IF(AND(ISNUMBER(I3849),I3849&gt;0),IF(I3849&lt;=1000,"1–1,000",IF(I3849&lt;=2500,"1,001–2,500",IF(I3849&lt;=5000,"2,501–5,000",IF(I3849&lt;=10000,"5,001–10,000","10,001–15,000")))),"1–1,000")</x:f>
        <x:v>1–1,000</x:v>
      </x:c>
      <x:c r="K3849" s="16" t="n">
        <x:v>28116</x:v>
      </x:c>
      <x:c r="L3849" s="43" t="n">
        <x:f>IF(AND(ISNUMBER(I3849),I3849&gt;0,ISNUMBER(K3849),K3849&gt;0),K3849/I3849,"n.a.")</x:f>
        <x:v>35.013698630136986</x:v>
      </x:c>
      <x:c r="M3849" s="43"/>
      <x:c r="N3849" s="13" t="str">
        <x:v>Yes</x:v>
      </x:c>
      <x:c r="O3849" s="15" t="str">
        <x:v>Not stated in reviewed card</x:v>
      </x:c>
      <x:c r="P3849" s="15" t="str">
        <x:v>roller shutter; loading door</x:v>
      </x:c>
      <x:c r="Q3849" s="15" t="str">
        <x:v>Advertised industrial unit with warehouse space, parking, secure/gated access.</x:v>
      </x:c>
      <x:c r="R384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49" s="15" t="str">
        <x:v>https://www.rightmove.co.uk/properties/782120031826096#/?channel=COM_LET</x:v>
      </x:c>
      <x:c r="T3849" s="15" t="str"/>
      <x:c r="U3849" s="15" t="str"/>
      <x:c r="V3849" s="15" t="str">
        <x:v>London — Stone Trading Estate</x:v>
      </x:c>
      <x:c r="W3849" s="15" t="str">
        <x:v>Individual unit ≤15,000 sq ft</x:v>
      </x:c>
      <x:c r="X3849" s="13" t="n">
        <x:f>IF(N3849="Yes",L3849,0)</x:f>
        <x:v>35.013698630136986</x:v>
      </x:c>
      <x:c r="Y3849" s="14" t="n">
        <x:v>1</x:v>
      </x:c>
      <x:c r="Z3849" s="13" t="str">
        <x:v>Industrial / workshop / storage</x:v>
      </x:c>
    </x:row>
    <x:row r="3850" ht="88" customHeight="1">
      <x:c r="A3850" s="13" t="str">
        <x:v>SE2870</x:v>
      </x:c>
      <x:c r="B3850" s="15" t="str">
        <x:v>London</x:v>
      </x:c>
      <x:c r="C3850" s="15" t="str">
        <x:v>London (SE24)</x:v>
      </x:c>
      <x:c r="D3850" s="14"/>
      <x:c r="E3850" s="13" t="str">
        <x:v>Town</x:v>
      </x:c>
      <x:c r="F3850" s="15" t="str">
        <x:v>Stone Trading Estate</x:v>
      </x:c>
      <x:c r="G3850" s="15" t="str">
        <x:v>Unit 15 Stone Trading Estate, Milkwood Road, London, SE24 0JU</x:v>
      </x:c>
      <x:c r="H3850" s="13" t="str">
        <x:v>Current</x:v>
      </x:c>
      <x:c r="I3850" s="14" t="n">
        <x:v>804</x:v>
      </x:c>
      <x:c r="J3850" s="13" t="str">
        <x:f>IF(AND(ISNUMBER(I3850),I3850&gt;0),IF(I3850&lt;=1000,"1–1,000",IF(I3850&lt;=2500,"1,001–2,500",IF(I3850&lt;=5000,"2,501–5,000",IF(I3850&lt;=10000,"5,001–10,000","10,001–15,000")))),"1–1,000")</x:f>
        <x:v>1–1,000</x:v>
      </x:c>
      <x:c r="K3850" s="16" t="n">
        <x:v>28140</x:v>
      </x:c>
      <x:c r="L3850" s="43" t="n">
        <x:f>IF(AND(ISNUMBER(I3850),I3850&gt;0,ISNUMBER(K3850),K3850&gt;0),K3850/I3850,"n.a.")</x:f>
        <x:v>35</x:v>
      </x:c>
      <x:c r="M3850" s="43"/>
      <x:c r="N3850" s="13" t="str">
        <x:v>No</x:v>
      </x:c>
      <x:c r="O3850" s="15" t="str">
        <x:v>Not stated in reviewed card</x:v>
      </x:c>
      <x:c r="P3850" s="15" t="str">
        <x:v>roller shutter; loading door</x:v>
      </x:c>
      <x:c r="Q3850" s="15" t="str">
        <x:v>Advertised industrial unit with warehouse space, parking, secure/gated access.</x:v>
      </x:c>
      <x:c r="R3850" s="15" t="str">
        <x:v>Advertised to let 3 agent/portal adverts reconciled to one demise; no additional unit count. Conflicting advertised annual/annualised asks: £28,140, £32,052.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0" s="15" t="str">
        <x:v>https://www.zoopla.co.uk/to-rent/commercial/details/65837996/</x:v>
      </x:c>
      <x:c r="T3850" s="15" t="str">
        <x:v>https://www.rightmove.co.uk/properties/745865409628561#/?channel=COM_LET</x:v>
      </x:c>
      <x:c r="U3850" s="15" t="str">
        <x:v>https://www.rightmove.co.uk/properties/760904658994208#/?channel=COM_LET</x:v>
      </x:c>
      <x:c r="V3850" s="15" t="str">
        <x:v>London — Stone Trading Estate</x:v>
      </x:c>
      <x:c r="W3850" s="15" t="str">
        <x:v>Individual unit ≤15,000 sq ft</x:v>
      </x:c>
      <x:c r="X3850" s="13" t="n">
        <x:f>IF(N3850="Yes",L3850,0)</x:f>
        <x:v>0</x:v>
      </x:c>
      <x:c r="Y3850" s="14" t="n">
        <x:v>1</x:v>
      </x:c>
      <x:c r="Z3850" s="13" t="str">
        <x:v>Industrial / workshop / storage</x:v>
      </x:c>
    </x:row>
    <x:row r="3851" ht="88" customHeight="1">
      <x:c r="A3851" s="13" t="str">
        <x:v>SE2871</x:v>
      </x:c>
      <x:c r="B3851" s="15" t="str">
        <x:v>London</x:v>
      </x:c>
      <x:c r="C3851" s="15" t="str">
        <x:v>London (SE24)</x:v>
      </x:c>
      <x:c r="D3851" s="14"/>
      <x:c r="E3851" s="13" t="str">
        <x:v>Town</x:v>
      </x:c>
      <x:c r="F3851" s="15" t="str">
        <x:v>Stone Trading Estate</x:v>
      </x:c>
      <x:c r="G3851" s="15" t="str">
        <x:v>Unit 4 Stone Trading Estate, Milkwood Road, London, SE24 0JU</x:v>
      </x:c>
      <x:c r="H3851" s="13" t="str">
        <x:v>Current</x:v>
      </x:c>
      <x:c r="I3851" s="14" t="n">
        <x:v>1235</x:v>
      </x:c>
      <x:c r="J3851" s="13" t="str">
        <x:f>IF(AND(ISNUMBER(I3851),I3851&gt;0),IF(I3851&lt;=1000,"1–1,000",IF(I3851&lt;=2500,"1,001–2,500",IF(I3851&lt;=5000,"2,501–5,000",IF(I3851&lt;=10000,"5,001–10,000","10,001–15,000")))),"1,001–2,500")</x:f>
        <x:v>1,001–2,500</x:v>
      </x:c>
      <x:c r="K3851" s="16" t="n">
        <x:v>43236</x:v>
      </x:c>
      <x:c r="L3851" s="43" t="n">
        <x:f>IF(AND(ISNUMBER(I3851),I3851&gt;0,ISNUMBER(K3851),K3851&gt;0),K3851/I3851,"n.a.")</x:f>
        <x:v>35.00890688259109</x:v>
      </x:c>
      <x:c r="M3851" s="43"/>
      <x:c r="N3851" s="13" t="str">
        <x:v>No</x:v>
      </x:c>
      <x:c r="O3851" s="15" t="str">
        <x:v>Not stated in reviewed card</x:v>
      </x:c>
      <x:c r="P3851" s="15" t="str">
        <x:v>roller shutter; loading door</x:v>
      </x:c>
      <x:c r="Q3851" s="15" t="str">
        <x:v>Advertised industrial unit with warehouse space, parking, secure/gated access.</x:v>
      </x:c>
      <x:c r="R3851" s="15" t="str">
        <x:v>Advertised to let 3 agent/portal adverts reconciled to one demise; no additional unit count. Conflicting advertised annual/annualised asks: £35,004, £43,224, £43,236.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1" s="15" t="str">
        <x:v>https://www.zoopla.co.uk/to-rent/commercial/details/65837628/</x:v>
      </x:c>
      <x:c r="T3851" s="15" t="str">
        <x:v>https://www.rightmove.co.uk/properties/745683682934929#/?channel=COM_LET</x:v>
      </x:c>
      <x:c r="U3851" s="15" t="str">
        <x:v>https://www.rightmove.co.uk/properties/782117580236512#/?channel=COM_LET</x:v>
      </x:c>
      <x:c r="V3851" s="15" t="str">
        <x:v>London — Stone Trading Estate</x:v>
      </x:c>
      <x:c r="W3851" s="15" t="str">
        <x:v>Individual unit ≤15,000 sq ft</x:v>
      </x:c>
      <x:c r="X3851" s="13" t="n">
        <x:f>IF(N3851="Yes",L3851,0)</x:f>
        <x:v>0</x:v>
      </x:c>
      <x:c r="Y3851" s="14" t="n">
        <x:v>1</x:v>
      </x:c>
      <x:c r="Z3851" s="13" t="str">
        <x:v>Industrial / workshop / storage</x:v>
      </x:c>
    </x:row>
    <x:row r="3852" ht="75" customHeight="1">
      <x:c r="A3852" s="13" t="str">
        <x:v>SE2872</x:v>
      </x:c>
      <x:c r="B3852" s="15" t="str">
        <x:v>London</x:v>
      </x:c>
      <x:c r="C3852" s="15" t="str">
        <x:v>Sutton</x:v>
      </x:c>
      <x:c r="D3852" s="14"/>
      <x:c r="E3852" s="13" t="str">
        <x:v>Town</x:v>
      </x:c>
      <x:c r="F3852" s="15" t="str">
        <x:v>Sutton Business Park</x:v>
      </x:c>
      <x:c r="G3852" s="15" t="str">
        <x:v>Sutton Business Park, Restmor Way, Wallington, Surrey SM6</x:v>
      </x:c>
      <x:c r="H3852" s="13" t="str">
        <x:v>Current</x:v>
      </x:c>
      <x:c r="I3852" s="14" t="n">
        <x:v>3058</x:v>
      </x:c>
      <x:c r="J3852" s="13" t="str">
        <x:f>IF(AND(ISNUMBER(I3852),I3852&gt;0),IF(I3852&lt;=1000,"1–1,000",IF(I3852&lt;=2500,"1,001–2,500",IF(I3852&lt;=5000,"2,501–5,000",IF(I3852&lt;=10000,"5,001–10,000","10,001–15,000")))),"2,501–5,000")</x:f>
        <x:v>2,501–5,000</x:v>
      </x:c>
      <x:c r="K3852" s="16" t="n">
        <x:v>56004</x:v>
      </x:c>
      <x:c r="L3852" s="43" t="n">
        <x:f>IF(AND(ISNUMBER(I3852),I3852&gt;0,ISNUMBER(K3852),K3852&gt;0),K3852/I3852,"n.a.")</x:f>
        <x:v>18.313930673642904</x:v>
      </x:c>
      <x:c r="M3852" s="43"/>
      <x:c r="N3852" s="13" t="str">
        <x:v>Yes</x:v>
      </x:c>
      <x:c r="O3852" s="15" t="str">
        <x:v>Not stated in reviewed card</x:v>
      </x:c>
      <x:c r="P3852" s="15" t="str">
        <x:v>2x Electric up and over doors</x:v>
      </x:c>
      <x:c r="Q3852" s="15" t="str">
        <x:v>Advertised industrial unit with parking, refurbished specification.</x:v>
      </x:c>
      <x:c r="R385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2" s="15" t="str">
        <x:v>https://www.zoopla.co.uk/to-rent/commercial/details/74110814/</x:v>
      </x:c>
      <x:c r="T3852" s="15" t="str">
        <x:v>https://www.rightmove.co.uk/properties/772159241449328#/?channel=COM_LET</x:v>
      </x:c>
      <x:c r="U3852" s="15" t="str"/>
      <x:c r="V3852" s="15" t="str">
        <x:v>London — Sutton Business Park</x:v>
      </x:c>
      <x:c r="W3852" s="15" t="str">
        <x:v>Individual unit ≤15,000 sq ft</x:v>
      </x:c>
      <x:c r="X3852" s="13" t="n">
        <x:f>IF(N3852="Yes",L3852,0)</x:f>
        <x:v>18.313930673642904</x:v>
      </x:c>
      <x:c r="Y3852" s="14" t="n">
        <x:v>1</x:v>
      </x:c>
      <x:c r="Z3852" s="13" t="str">
        <x:v>Industrial / workshop / storage</x:v>
      </x:c>
    </x:row>
    <x:row r="3853" ht="62" customHeight="1">
      <x:c r="A3853" s="13" t="str">
        <x:v>SE2873</x:v>
      </x:c>
      <x:c r="B3853" s="15" t="str">
        <x:v>London</x:v>
      </x:c>
      <x:c r="C3853" s="15" t="str">
        <x:v>Sutton</x:v>
      </x:c>
      <x:c r="D3853" s="14"/>
      <x:c r="E3853" s="13" t="str">
        <x:v>Town</x:v>
      </x:c>
      <x:c r="F3853" s="15" t="str">
        <x:v>Sutton Business Park</x:v>
      </x:c>
      <x:c r="G3853" s="15" t="str">
        <x:v>Unit 2, Sutton Business Park, Wallington SM6, Wallington</x:v>
      </x:c>
      <x:c r="H3853" s="13" t="str">
        <x:v>Current</x:v>
      </x:c>
      <x:c r="I3853" s="14" t="n">
        <x:v>4800</x:v>
      </x:c>
      <x:c r="J3853" s="13" t="str">
        <x:f>IF(AND(ISNUMBER(I3853),I3853&gt;0),IF(I3853&lt;=1000,"1–1,000",IF(I3853&lt;=2500,"1,001–2,500",IF(I3853&lt;=5000,"2,501–5,000",IF(I3853&lt;=10000,"5,001–10,000","10,001–15,000")))),"2,501–5,000")</x:f>
        <x:v>2,501–5,000</x:v>
      </x:c>
      <x:c r="K3853" s="16" t="n">
        <x:v>79056</x:v>
      </x:c>
      <x:c r="L3853" s="43" t="n">
        <x:f>IF(AND(ISNUMBER(I3853),I3853&gt;0,ISNUMBER(K3853),K3853&gt;0),K3853/I3853,"n.a.")</x:f>
        <x:v>16.47</x:v>
      </x:c>
      <x:c r="M3853" s="43"/>
      <x:c r="N3853" s="13" t="str">
        <x:v>Yes</x:v>
      </x:c>
      <x:c r="O3853" s="15" t="str">
        <x:v>Not stated in reviewed card</x:v>
      </x:c>
      <x:c r="P3853" s="15" t="str">
        <x:v>Not stated in reviewed card</x:v>
      </x:c>
      <x:c r="Q3853" s="15" t="str">
        <x:v>Advertised industrial unit with refurbished specification.</x:v>
      </x:c>
      <x:c r="R3853"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3" s="15" t="str">
        <x:v>https://www.zoopla.co.uk/to-rent/commercial/details/71796574/</x:v>
      </x:c>
      <x:c r="T3853" s="15" t="str"/>
      <x:c r="U3853" s="15" t="str"/>
      <x:c r="V3853" s="15" t="str">
        <x:v>London — Sutton Business Park</x:v>
      </x:c>
      <x:c r="W3853" s="15" t="str">
        <x:v>Individual unit ≤15,000 sq ft</x:v>
      </x:c>
      <x:c r="X3853" s="13" t="n">
        <x:f>IF(N3853="Yes",L3853,0)</x:f>
        <x:v>16.47</x:v>
      </x:c>
      <x:c r="Y3853" s="14" t="n">
        <x:v>1</x:v>
      </x:c>
      <x:c r="Z3853" s="13" t="str">
        <x:v>Industrial / workshop / storage</x:v>
      </x:c>
    </x:row>
    <x:row r="3854" ht="75" customHeight="1">
      <x:c r="A3854" s="13" t="str">
        <x:v>SE2874</x:v>
      </x:c>
      <x:c r="B3854" s="15" t="str">
        <x:v>London</x:v>
      </x:c>
      <x:c r="C3854" s="15" t="str">
        <x:v>Sutton</x:v>
      </x:c>
      <x:c r="D3854" s="14"/>
      <x:c r="E3854" s="13" t="str">
        <x:v>Town</x:v>
      </x:c>
      <x:c r="F3854" s="15" t="str">
        <x:v>Sutton Business Park</x:v>
      </x:c>
      <x:c r="G3854" s="15" t="str">
        <x:v>Unit 4, Sutton Business Park, Restmor Way, Wallington SM6 7AH</x:v>
      </x:c>
      <x:c r="H3854" s="13" t="str">
        <x:v>Current</x:v>
      </x:c>
      <x:c r="I3854" s="14" t="n">
        <x:v>3000</x:v>
      </x:c>
      <x:c r="J3854" s="13" t="str">
        <x:f>IF(AND(ISNUMBER(I3854),I3854&gt;0),IF(I3854&lt;=1000,"1–1,000",IF(I3854&lt;=2500,"1,001–2,500",IF(I3854&lt;=5000,"2,501–5,000",IF(I3854&lt;=10000,"5,001–10,000","10,001–15,000")))),"2,501–5,000")</x:f>
        <x:v>2,501–5,000</x:v>
      </x:c>
      <x:c r="K3854" s="16" t="n">
        <x:v>55992</x:v>
      </x:c>
      <x:c r="L3854" s="43" t="n">
        <x:f>IF(AND(ISNUMBER(I3854),I3854&gt;0,ISNUMBER(K3854),K3854&gt;0),K3854/I3854,"n.a.")</x:f>
        <x:v>18.664</x:v>
      </x:c>
      <x:c r="M3854" s="43"/>
      <x:c r="N3854" s="13" t="str">
        <x:v>Yes</x:v>
      </x:c>
      <x:c r="O3854" s="15" t="str">
        <x:v>Not stated in reviewed card</x:v>
      </x:c>
      <x:c r="P3854" s="15" t="str">
        <x:v>four allocated parking spaces, two roller shutters</x:v>
      </x:c>
      <x:c r="Q3854" s="15" t="str">
        <x:v>Advertised industrial unit with ancillary office accommodation, parking, refurbished specification.</x:v>
      </x:c>
      <x:c r="R3854"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4" s="15" t="str">
        <x:v>https://www.zoopla.co.uk/to-rent/commercial/details/73954800/</x:v>
      </x:c>
      <x:c r="T3854" s="15" t="str">
        <x:v>https://www.rightmove.co.uk/properties/745869251620753#/?channel=COM_LET</x:v>
      </x:c>
      <x:c r="U3854" s="15" t="str"/>
      <x:c r="V3854" s="15" t="str">
        <x:v>London — Sutton Business Park</x:v>
      </x:c>
      <x:c r="W3854" s="15" t="str">
        <x:v>Individual unit ≤15,000 sq ft</x:v>
      </x:c>
      <x:c r="X3854" s="13" t="n">
        <x:f>IF(N3854="Yes",L3854,0)</x:f>
        <x:v>18.664</x:v>
      </x:c>
      <x:c r="Y3854" s="14" t="n">
        <x:v>1</x:v>
      </x:c>
      <x:c r="Z3854" s="13" t="str">
        <x:v>Industrial / workshop / storage</x:v>
      </x:c>
    </x:row>
    <x:row r="3855" ht="75" customHeight="1">
      <x:c r="A3855" s="13" t="str">
        <x:v>SE2875</x:v>
      </x:c>
      <x:c r="B3855" s="15" t="str">
        <x:v>London</x:v>
      </x:c>
      <x:c r="C3855" s="15" t="str">
        <x:v>Sutton</x:v>
      </x:c>
      <x:c r="D3855" s="14"/>
      <x:c r="E3855" s="13" t="str">
        <x:v>Town</x:v>
      </x:c>
      <x:c r="F3855" s="15" t="str">
        <x:v>Sutton Business Park</x:v>
      </x:c>
      <x:c r="G3855" s="15" t="str">
        <x:v>Unit 6, Sutton Business Park, Restmor Way, Wallington SM6 7AH</x:v>
      </x:c>
      <x:c r="H3855" s="13" t="str">
        <x:v>Current</x:v>
      </x:c>
      <x:c r="I3855" s="14" t="n">
        <x:v>3317</x:v>
      </x:c>
      <x:c r="J3855" s="13" t="str">
        <x:f>IF(AND(ISNUMBER(I3855),I3855&gt;0),IF(I3855&lt;=1000,"1–1,000",IF(I3855&lt;=2500,"1,001–2,500",IF(I3855&lt;=5000,"2,501–5,000",IF(I3855&lt;=10000,"5,001–10,000","10,001–15,000")))),"2,501–5,000")</x:f>
        <x:v>2,501–5,000</x:v>
      </x:c>
      <x:c r="K3855" s="16" t="n">
        <x:v>44244</x:v>
      </x:c>
      <x:c r="L3855" s="43" t="n">
        <x:f>IF(AND(ISNUMBER(I3855),I3855&gt;0,ISNUMBER(K3855),K3855&gt;0),K3855/I3855,"n.a.")</x:f>
        <x:v>13.338558938800121</x:v>
      </x:c>
      <x:c r="M3855" s="43"/>
      <x:c r="N3855" s="13" t="str">
        <x:v>Yes</x:v>
      </x:c>
      <x:c r="O3855" s="15" t="str">
        <x:v>Not stated in reviewed card</x:v>
      </x:c>
      <x:c r="P3855" s="15" t="str">
        <x:v>2 roller shutters</x:v>
      </x:c>
      <x:c r="Q3855" s="15" t="str">
        <x:v>Advertised industrial unit with ancillary office accommodation, mezzanine, parking.</x:v>
      </x:c>
      <x:c r="R385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5" s="15" t="str">
        <x:v>https://www.zoopla.co.uk/to-rent/commercial/details/66619272/</x:v>
      </x:c>
      <x:c r="T3855" s="15" t="str">
        <x:v>https://www.rightmove.co.uk/properties/745869310331297#/?channel=COM_LET</x:v>
      </x:c>
      <x:c r="U3855" s="15" t="str"/>
      <x:c r="V3855" s="15" t="str">
        <x:v>London — Sutton Business Park</x:v>
      </x:c>
      <x:c r="W3855" s="15" t="str">
        <x:v>Individual unit ≤15,000 sq ft</x:v>
      </x:c>
      <x:c r="X3855" s="13" t="n">
        <x:f>IF(N3855="Yes",L3855,0)</x:f>
        <x:v>13.338558938800121</x:v>
      </x:c>
      <x:c r="Y3855" s="14" t="n">
        <x:v>1</x:v>
      </x:c>
      <x:c r="Z3855" s="13" t="str">
        <x:v>Industrial / workshop / storage</x:v>
      </x:c>
    </x:row>
    <x:row r="3856" ht="62" customHeight="1">
      <x:c r="A3856" s="13" t="str">
        <x:v>SE2876</x:v>
      </x:c>
      <x:c r="B3856" s="15" t="str">
        <x:v>London</x:v>
      </x:c>
      <x:c r="C3856" s="15" t="str">
        <x:v>Wimbledon</x:v>
      </x:c>
      <x:c r="D3856" s="14"/>
      <x:c r="E3856" s="13" t="str">
        <x:v>Town</x:v>
      </x:c>
      <x:c r="F3856" s="15" t="str">
        <x:v>Swan Industrial Estate</x:v>
      </x:c>
      <x:c r="G3856" s="15" t="str">
        <x:v>Unit 28 Swan Industrial Estate, Rosemary Road, Wimbledon SW17</x:v>
      </x:c>
      <x:c r="H3856" s="13" t="str">
        <x:v>Current</x:v>
      </x:c>
      <x:c r="I3856" s="14" t="n">
        <x:v>1143</x:v>
      </x:c>
      <x:c r="J3856" s="13" t="str">
        <x:f>IF(AND(ISNUMBER(I3856),I3856&gt;0),IF(I3856&lt;=1000,"1–1,000",IF(I3856&lt;=2500,"1,001–2,500",IF(I3856&lt;=5000,"2,501–5,000",IF(I3856&lt;=10000,"5,001–10,000","10,001–15,000")))),"1,001–2,500")</x:f>
        <x:v>1,001–2,500</x:v>
      </x:c>
      <x:c r="K3856" s="16" t="n">
        <x:v>33096</x:v>
      </x:c>
      <x:c r="L3856" s="43" t="n">
        <x:f>IF(AND(ISNUMBER(I3856),I3856&gt;0,ISNUMBER(K3856),K3856&gt;0),K3856/I3856,"n.a.")</x:f>
        <x:v>28.95538057742782</x:v>
      </x:c>
      <x:c r="M3856" s="43"/>
      <x:c r="N3856" s="13" t="str">
        <x:v>Yes</x:v>
      </x:c>
      <x:c r="O3856" s="15" t="str">
        <x:v>Not stated in reviewed card</x:v>
      </x:c>
      <x:c r="P3856" s="15" t="str">
        <x:v>Not stated in reviewed card</x:v>
      </x:c>
      <x:c r="Q3856" s="15" t="str">
        <x:v>Advertised industrial unit with warehouse space.</x:v>
      </x:c>
      <x:c r="R3856"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6" s="15" t="str">
        <x:v>https://www.zoopla.co.uk/to-rent/commercial/details/72380513/</x:v>
      </x:c>
      <x:c r="T3856" s="15" t="str"/>
      <x:c r="U3856" s="15" t="str"/>
      <x:c r="V3856" s="15" t="str">
        <x:v>London — Swan Industrial Estate</x:v>
      </x:c>
      <x:c r="W3856" s="15" t="str">
        <x:v>Individual unit ≤15,000 sq ft</x:v>
      </x:c>
      <x:c r="X3856" s="13" t="n">
        <x:f>IF(N3856="Yes",L3856,0)</x:f>
        <x:v>28.95538057742782</x:v>
      </x:c>
      <x:c r="Y3856" s="14" t="n">
        <x:v>1</x:v>
      </x:c>
      <x:c r="Z3856" s="13" t="str">
        <x:v>Industrial / workshop / storage</x:v>
      </x:c>
    </x:row>
    <x:row r="3857" ht="62" customHeight="1">
      <x:c r="A3857" s="13" t="str">
        <x:v>SE2877</x:v>
      </x:c>
      <x:c r="B3857" s="15" t="str">
        <x:v>London</x:v>
      </x:c>
      <x:c r="C3857" s="15" t="str">
        <x:v>Wimbledon</x:v>
      </x:c>
      <x:c r="D3857" s="14"/>
      <x:c r="E3857" s="13" t="str">
        <x:v>Town</x:v>
      </x:c>
      <x:c r="F3857" s="15" t="str">
        <x:v>Swan Industrial Estate</x:v>
      </x:c>
      <x:c r="G3857" s="15" t="str">
        <x:v>Unit 9 Swan Industrial Estate, Rosemary Road, Wimbledon SW17</x:v>
      </x:c>
      <x:c r="H3857" s="13" t="str">
        <x:v>Current</x:v>
      </x:c>
      <x:c r="I3857" s="14" t="n">
        <x:v>1157</x:v>
      </x:c>
      <x:c r="J3857" s="13" t="str">
        <x:f>IF(AND(ISNUMBER(I3857),I3857&gt;0),IF(I3857&lt;=1000,"1–1,000",IF(I3857&lt;=2500,"1,001–2,500",IF(I3857&lt;=5000,"2,501–5,000",IF(I3857&lt;=10000,"5,001–10,000","10,001–15,000")))),"1,001–2,500")</x:f>
        <x:v>1,001–2,500</x:v>
      </x:c>
      <x:c r="K3857" s="16" t="n">
        <x:v>33552</x:v>
      </x:c>
      <x:c r="L3857" s="43" t="n">
        <x:f>IF(AND(ISNUMBER(I3857),I3857&gt;0,ISNUMBER(K3857),K3857&gt;0),K3857/I3857,"n.a.")</x:f>
        <x:v>28.99913569576491</x:v>
      </x:c>
      <x:c r="M3857" s="43"/>
      <x:c r="N3857" s="13" t="str">
        <x:v>Yes</x:v>
      </x:c>
      <x:c r="O3857" s="15" t="str">
        <x:v>Not stated in reviewed card</x:v>
      </x:c>
      <x:c r="P3857" s="15" t="str">
        <x:v>Not stated in reviewed card</x:v>
      </x:c>
      <x:c r="Q3857" s="15" t="str">
        <x:v>Advertised industrial unit with warehouse space.</x:v>
      </x:c>
      <x:c r="R3857"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7" s="15" t="str">
        <x:v>https://www.zoopla.co.uk/to-rent/commercial/details/72332650/</x:v>
      </x:c>
      <x:c r="T3857" s="15" t="str"/>
      <x:c r="U3857" s="15" t="str"/>
      <x:c r="V3857" s="15" t="str">
        <x:v>London — Swan Industrial Estate</x:v>
      </x:c>
      <x:c r="W3857" s="15" t="str">
        <x:v>Individual unit ≤15,000 sq ft</x:v>
      </x:c>
      <x:c r="X3857" s="13" t="n">
        <x:f>IF(N3857="Yes",L3857,0)</x:f>
        <x:v>28.99913569576491</x:v>
      </x:c>
      <x:c r="Y3857" s="14" t="n">
        <x:v>1</x:v>
      </x:c>
      <x:c r="Z3857" s="13" t="str">
        <x:v>Industrial / workshop / storage</x:v>
      </x:c>
    </x:row>
    <x:row r="3858" ht="62" customHeight="1">
      <x:c r="A3858" s="13" t="str">
        <x:v>SE2878</x:v>
      </x:c>
      <x:c r="B3858" s="15" t="str">
        <x:v>London</x:v>
      </x:c>
      <x:c r="C3858" s="15" t="str">
        <x:v>London (SE26)</x:v>
      </x:c>
      <x:c r="D3858" s="14"/>
      <x:c r="E3858" s="13" t="str">
        <x:v>Town</x:v>
      </x:c>
      <x:c r="F3858" s="15" t="str">
        <x:v>Sydenham Industrial Estate</x:v>
      </x:c>
      <x:c r="G3858" s="15" t="str">
        <x:v>Unit 8 Sydenham Industrial Estate, Kangley Bridge Road, Sydenham, London, SE26 5BA</x:v>
      </x:c>
      <x:c r="H3858" s="13" t="str">
        <x:v>Current</x:v>
      </x:c>
      <x:c r="I3858" s="14" t="n">
        <x:v>5676</x:v>
      </x:c>
      <x:c r="J3858" s="13" t="str">
        <x:f>IF(AND(ISNUMBER(I3858),I3858&gt;0),IF(I3858&lt;=1000,"1–1,000",IF(I3858&lt;=2500,"1,001–2,500",IF(I3858&lt;=5000,"2,501–5,000",IF(I3858&lt;=10000,"5,001–10,000","10,001–15,000")))),"5,001–10,000")</x:f>
        <x:v>5,001–10,000</x:v>
      </x:c>
      <x:c r="K3858" s="16"/>
      <x:c r="L3858" s="43" t="str">
        <x:f>IF(AND(ISNUMBER(I3858),I3858&gt;0,ISNUMBER(K3858),K3858&gt;0),K3858/I3858,"n.a.")</x:f>
        <x:v>n.a.</x:v>
      </x:c>
      <x:c r="M3858" s="43"/>
      <x:c r="N3858" s="13" t="str">
        <x:v>No</x:v>
      </x:c>
      <x:c r="O3858" s="15" t="str">
        <x:v>clear internal eaves heights of 7</x:v>
      </x:c>
      <x:c r="P3858" s="15" t="str">
        <x:v>4m to the ridge, concertina level access loading doors</x:v>
      </x:c>
      <x:c r="Q3858" s="15" t="str">
        <x:v>Advertised industrial unit with warehouse space, ancillary office accommodation, parking, secure/gated access.</x:v>
      </x:c>
      <x:c r="R385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58" s="15" t="str">
        <x:v>https://www.rightmove.co.uk/properties/760906517253264#/?channel=COM_LET</x:v>
      </x:c>
      <x:c r="T3858" s="15" t="str"/>
      <x:c r="U3858" s="15" t="str"/>
      <x:c r="V3858" s="15" t="str">
        <x:v>London — Sydenham Industrial Estate</x:v>
      </x:c>
      <x:c r="W3858" s="15" t="str">
        <x:v>Individual unit ≤15,000 sq ft</x:v>
      </x:c>
      <x:c r="X3858" s="13" t="n">
        <x:f>IF(N3858="Yes",L3858,0)</x:f>
        <x:v>0</x:v>
      </x:c>
      <x:c r="Y3858" s="14" t="n">
        <x:v>1</x:v>
      </x:c>
      <x:c r="Z3858" s="13" t="str">
        <x:v>Industrial / workshop / storage</x:v>
      </x:c>
    </x:row>
    <x:row r="3859" ht="62" customHeight="1">
      <x:c r="A3859" s="13" t="str">
        <x:v>SE2879</x:v>
      </x:c>
      <x:c r="B3859" s="15" t="str">
        <x:v>London</x:v>
      </x:c>
      <x:c r="C3859" s="15" t="str">
        <x:v>London (CR0)</x:v>
      </x:c>
      <x:c r="D3859" s="14"/>
      <x:c r="E3859" s="13" t="str">
        <x:v>Town</x:v>
      </x:c>
      <x:c r="F3859" s="15" t="str">
        <x:v>Tait Road Industrial Estate</x:v>
      </x:c>
      <x:c r="G3859" s="15" t="str">
        <x:v>Tait Road Industrial Estate, London CR0</x:v>
      </x:c>
      <x:c r="H3859" s="13" t="str">
        <x:v>Current</x:v>
      </x:c>
      <x:c r="I3859" s="14" t="n">
        <x:v>4000</x:v>
      </x:c>
      <x:c r="J3859" s="13" t="str">
        <x:f>IF(AND(ISNUMBER(I3859),I3859&gt;0),IF(I3859&lt;=1000,"1–1,000",IF(I3859&lt;=2500,"1,001–2,500",IF(I3859&lt;=5000,"2,501–5,000",IF(I3859&lt;=10000,"5,001–10,000","10,001–15,000")))),"2,501–5,000")</x:f>
        <x:v>2,501–5,000</x:v>
      </x:c>
      <x:c r="K3859" s="16" t="n">
        <x:v>50004</x:v>
      </x:c>
      <x:c r="L3859" s="43" t="n">
        <x:f>IF(AND(ISNUMBER(I3859),I3859&gt;0,ISNUMBER(K3859),K3859&gt;0),K3859/I3859,"n.a.")</x:f>
        <x:v>12.501</x:v>
      </x:c>
      <x:c r="M3859" s="43"/>
      <x:c r="N3859" s="13" t="str">
        <x:v>Yes</x:v>
      </x:c>
      <x:c r="O3859" s="15" t="str">
        <x:v>Not stated in reviewed card</x:v>
      </x:c>
      <x:c r="P3859" s="15" t="str">
        <x:v>Not stated in reviewed card</x:v>
      </x:c>
      <x:c r="Q3859" s="15" t="str">
        <x:v>Advertised industrial unit with parking.</x:v>
      </x:c>
      <x:c r="R385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59" s="15" t="str">
        <x:v>https://www.zoopla.co.uk/to-rent/commercial/details/73494377/</x:v>
      </x:c>
      <x:c r="T3859" s="15" t="str"/>
      <x:c r="U3859" s="15" t="str"/>
      <x:c r="V3859" s="15" t="str">
        <x:v>London — Tait Road Industrial Estate</x:v>
      </x:c>
      <x:c r="W3859" s="15" t="str">
        <x:v>Individual unit ≤15,000 sq ft</x:v>
      </x:c>
      <x:c r="X3859" s="13" t="n">
        <x:f>IF(N3859="Yes",L3859,0)</x:f>
        <x:v>12.501</x:v>
      </x:c>
      <x:c r="Y3859" s="14" t="n">
        <x:v>1</x:v>
      </x:c>
      <x:c r="Z3859" s="13" t="str">
        <x:v>Industrial / workshop / storage</x:v>
      </x:c>
    </x:row>
    <x:row r="3860" ht="62" customHeight="1">
      <x:c r="A3860" s="13" t="str">
        <x:v>SE2880</x:v>
      </x:c>
      <x:c r="B3860" s="15" t="str">
        <x:v>London</x:v>
      </x:c>
      <x:c r="C3860" s="15" t="str">
        <x:v>Crayford</x:v>
      </x:c>
      <x:c r="D3860" s="14"/>
      <x:c r="E3860" s="13" t="str">
        <x:v>Town</x:v>
      </x:c>
      <x:c r="F3860" s="15" t="str">
        <x:v>Texcel Business Park</x:v>
      </x:c>
      <x:c r="G3860" s="15" t="str">
        <x:v>Parkside Works, Texcel Business Park, Thames Road, Crayford, Dartford, Kent DA1</x:v>
      </x:c>
      <x:c r="H3860" s="13" t="str">
        <x:v>Current</x:v>
      </x:c>
      <x:c r="I3860" s="14" t="n">
        <x:v>2000</x:v>
      </x:c>
      <x:c r="J3860" s="13" t="str">
        <x:f>IF(AND(ISNUMBER(I3860),I3860&gt;0),IF(I3860&lt;=1000,"1–1,000",IF(I3860&lt;=2500,"1,001–2,500",IF(I3860&lt;=5000,"2,501–5,000",IF(I3860&lt;=10000,"5,001–10,000","10,001–15,000")))),"1,001–2,500")</x:f>
        <x:v>1,001–2,500</x:v>
      </x:c>
      <x:c r="K3860" s="16" t="n">
        <x:v>36000</x:v>
      </x:c>
      <x:c r="L3860" s="43" t="n">
        <x:f>IF(AND(ISNUMBER(I3860),I3860&gt;0,ISNUMBER(K3860),K3860&gt;0),K3860/I3860,"n.a.")</x:f>
        <x:v>18</x:v>
      </x:c>
      <x:c r="M3860" s="43"/>
      <x:c r="N3860" s="13" t="str">
        <x:v>Yes</x:v>
      </x:c>
      <x:c r="O3860" s="15" t="str">
        <x:v>Not stated in reviewed card</x:v>
      </x:c>
      <x:c r="P3860" s="15" t="str">
        <x:v>Not stated in reviewed card</x:v>
      </x:c>
      <x:c r="Q3860" s="15" t="str">
        <x:v>Advertised industrial unit with warehouse space, workshop space, ancillary office accommodation, mezzanine.</x:v>
      </x:c>
      <x:c r="R386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0" s="15" t="str">
        <x:v>https://www.zoopla.co.uk/to-rent/commercial/details/59732569/</x:v>
      </x:c>
      <x:c r="T3860" s="15" t="str"/>
      <x:c r="U3860" s="15" t="str"/>
      <x:c r="V3860" s="15" t="str">
        <x:v>London — Texcel Business Park</x:v>
      </x:c>
      <x:c r="W3860" s="15" t="str">
        <x:v>Individual unit ≤15,000 sq ft</x:v>
      </x:c>
      <x:c r="X3860" s="13" t="n">
        <x:f>IF(N3860="Yes",L3860,0)</x:f>
        <x:v>18</x:v>
      </x:c>
      <x:c r="Y3860" s="14" t="n">
        <x:v>1</x:v>
      </x:c>
      <x:c r="Z3860" s="13" t="str">
        <x:v>Industrial / workshop / storage</x:v>
      </x:c>
    </x:row>
    <x:row r="3861" ht="62" customHeight="1">
      <x:c r="A3861" s="13" t="str">
        <x:v>SE2881</x:v>
      </x:c>
      <x:c r="B3861" s="15" t="str">
        <x:v>London</x:v>
      </x:c>
      <x:c r="C3861" s="15" t="str">
        <x:v>London (SE2)</x:v>
      </x:c>
      <x:c r="D3861" s="14"/>
      <x:c r="E3861" s="13" t="str">
        <x:v>Town</x:v>
      </x:c>
      <x:c r="F3861" s="15" t="str">
        <x:v>Thistlebrook Industrial Estate</x:v>
      </x:c>
      <x:c r="G3861" s="15" t="str">
        <x:v>Unit 4, Thistlebrook Industrial Estate, Eynsham Drive, Abbey Wood, London, SE2</x:v>
      </x:c>
      <x:c r="H3861" s="13" t="str">
        <x:v>Current</x:v>
      </x:c>
      <x:c r="I3861" s="14" t="n">
        <x:v>8758</x:v>
      </x:c>
      <x:c r="J3861" s="13" t="str">
        <x:f>IF(AND(ISNUMBER(I3861),I3861&gt;0),IF(I3861&lt;=1000,"1–1,000",IF(I3861&lt;=2500,"1,001–2,500",IF(I3861&lt;=5000,"2,501–5,000",IF(I3861&lt;=10000,"5,001–10,000","10,001–15,000")))),"5,001–10,000")</x:f>
        <x:v>5,001–10,000</x:v>
      </x:c>
      <x:c r="K3861" s="16"/>
      <x:c r="L3861" s="43" t="str">
        <x:f>IF(AND(ISNUMBER(I3861),I3861&gt;0,ISNUMBER(K3861),K3861&gt;0),K3861/I3861,"n.a.")</x:f>
        <x:v>n.a.</x:v>
      </x:c>
      <x:c r="M3861" s="43"/>
      <x:c r="N3861" s="13" t="str">
        <x:v>No</x:v>
      </x:c>
      <x:c r="O3861" s="15" t="str">
        <x:v>minimum eaves height of 5m increasing to 7m</x:v>
      </x:c>
      <x:c r="P3861" s="15" t="str">
        <x:v>Not stated in reviewed card</x:v>
      </x:c>
      <x:c r="Q3861" s="15" t="str">
        <x:v>Advertised industrial unit. Card provides limited specification.</x:v>
      </x:c>
      <x:c r="R3861"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61" s="15" t="str">
        <x:v>https://www.rightmove.co.uk/properties/760574863116833#/?channel=COM_LET</x:v>
      </x:c>
      <x:c r="T3861" s="15" t="str"/>
      <x:c r="U3861" s="15" t="str"/>
      <x:c r="V3861" s="15" t="str">
        <x:v>London — Thistlebrook Industrial Estate</x:v>
      </x:c>
      <x:c r="W3861" s="15" t="str">
        <x:v>Individual unit ≤15,000 sq ft</x:v>
      </x:c>
      <x:c r="X3861" s="13" t="n">
        <x:f>IF(N3861="Yes",L3861,0)</x:f>
        <x:v>0</x:v>
      </x:c>
      <x:c r="Y3861" s="14" t="n">
        <x:v>1</x:v>
      </x:c>
      <x:c r="Z3861" s="13" t="str">
        <x:v>Industrial / workshop / storage</x:v>
      </x:c>
    </x:row>
    <x:row r="3862" ht="75" customHeight="1">
      <x:c r="A3862" s="13" t="str">
        <x:v>SE2882</x:v>
      </x:c>
      <x:c r="B3862" s="15" t="str">
        <x:v>London</x:v>
      </x:c>
      <x:c r="C3862" s="15" t="str">
        <x:v>Poplar</x:v>
      </x:c>
      <x:c r="D3862" s="14"/>
      <x:c r="E3862" s="13" t="str">
        <x:v>Town</x:v>
      </x:c>
      <x:c r="F3862" s="15" t="str">
        <x:v>Thomas Road Industrial Estate</x:v>
      </x:c>
      <x:c r="G3862" s="15" t="str">
        <x:v>Unit 11, Thomas Road Industrial Estate, Unit 11, Thomas Road Industrial Estate, Poplar, E14 7BN</x:v>
      </x:c>
      <x:c r="H3862" s="13" t="str">
        <x:v>Uncertain</x:v>
      </x:c>
      <x:c r="I3862" s="14" t="n">
        <x:v>5447</x:v>
      </x:c>
      <x:c r="J3862" s="13" t="str">
        <x:f>IF(AND(ISNUMBER(I3862),I3862&gt;0),IF(I3862&lt;=1000,"1–1,000",IF(I3862&lt;=2500,"1,001–2,500",IF(I3862&lt;=5000,"2,501–5,000",IF(I3862&lt;=10000,"5,001–10,000","10,001–15,000")))),"5,001–10,000")</x:f>
        <x:v>5,001–10,000</x:v>
      </x:c>
      <x:c r="K3862" s="16"/>
      <x:c r="L3862" s="43" t="str">
        <x:f>IF(AND(ISNUMBER(I3862),I3862&gt;0,ISNUMBER(K3862),K3862&gt;0),K3862/I3862,"n.a.")</x:f>
        <x:v>n.a.</x:v>
      </x:c>
      <x:c r="M3862" s="43"/>
      <x:c r="N3862" s="13" t="str">
        <x:v>No</x:v>
      </x:c>
      <x:c r="O3862" s="15" t="str">
        <x:v>Not stated in reviewed card</x:v>
      </x:c>
      <x:c r="P3862" s="15" t="str">
        <x:v>Not stated in reviewed card</x:v>
      </x:c>
      <x:c r="Q3862" s="15" t="str">
        <x:v>Advertised industrial unit with refurbished specification.</x:v>
      </x:c>
      <x:c r="R3862" s="15" t="str">
        <x:v>Uncertain 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62" s="15" t="str">
        <x:v>https://www.zoopla.co.uk/to-rent/commercial/details/70919517/</x:v>
      </x:c>
      <x:c r="T3862" s="15" t="str">
        <x:v>https://www.zoopla.co.uk/to-rent/commercial/details/70895463/</x:v>
      </x:c>
      <x:c r="U3862" s="15" t="str">
        <x:v>https://www.rightmove.co.uk/properties/774626410553457#/?channel=COM_LET
https://www.rightmove.co.uk/properties/773360168993217#/?channel=COM_LET</x:v>
      </x:c>
      <x:c r="V3862" s="15" t="str">
        <x:v>London — Thomas Road Industrial Estate</x:v>
      </x:c>
      <x:c r="W3862" s="15" t="str">
        <x:v>Individual unit ≤15,000 sq ft</x:v>
      </x:c>
      <x:c r="X3862" s="13" t="n">
        <x:f>IF(N3862="Yes",L3862,0)</x:f>
        <x:v>0</x:v>
      </x:c>
      <x:c r="Y3862" s="14" t="n">
        <x:v>1</x:v>
      </x:c>
      <x:c r="Z3862" s="13" t="str">
        <x:v>Industrial / workshop / storage</x:v>
      </x:c>
    </x:row>
    <x:row r="3863" ht="62" customHeight="1">
      <x:c r="A3863" s="13" t="str">
        <x:v>SE2883</x:v>
      </x:c>
      <x:c r="B3863" s="15" t="str">
        <x:v>London</x:v>
      </x:c>
      <x:c r="C3863" s="15" t="str">
        <x:v>Croydon</x:v>
      </x:c>
      <x:c r="D3863" s="14"/>
      <x:c r="E3863" s="13" t="str">
        <x:v>Town</x:v>
      </x:c>
      <x:c r="F3863" s="15" t="str">
        <x:v>Thornton Road Industrial Estate</x:v>
      </x:c>
      <x:c r="G3863" s="15" t="str">
        <x:v>Unit 8 Thornton Road Industrial Estate, Peall Road, Croydon, CR0 3EU</x:v>
      </x:c>
      <x:c r="H3863" s="13" t="str">
        <x:v>Current</x:v>
      </x:c>
      <x:c r="I3863" s="14" t="n">
        <x:v>11438</x:v>
      </x:c>
      <x:c r="J3863" s="13" t="str">
        <x:f>IF(AND(ISNUMBER(I3863),I3863&gt;0),IF(I3863&lt;=1000,"1–1,000",IF(I3863&lt;=2500,"1,001–2,500",IF(I3863&lt;=5000,"2,501–5,000",IF(I3863&lt;=10000,"5,001–10,000","10,001–15,000")))),"10,001–15,000")</x:f>
        <x:v>10,001–15,000</x:v>
      </x:c>
      <x:c r="K3863" s="16"/>
      <x:c r="L3863" s="43" t="str">
        <x:f>IF(AND(ISNUMBER(I3863),I3863&gt;0,ISNUMBER(K3863),K3863&gt;0),K3863/I3863,"n.a.")</x:f>
        <x:v>n.a.</x:v>
      </x:c>
      <x:c r="M3863" s="43"/>
      <x:c r="N3863" s="13" t="str">
        <x:v>No</x:v>
      </x:c>
      <x:c r="O3863" s="15" t="str">
        <x:v>Not stated in reviewed card</x:v>
      </x:c>
      <x:c r="P3863" s="15" t="str">
        <x:v>roller shutter</x:v>
      </x:c>
      <x:c r="Q3863" s="15" t="str">
        <x:v>Advertised industrial unit with trade counter use, ancillary office accommodation, yard/loading area, parking.</x:v>
      </x:c>
      <x:c r="R386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63" s="15" t="str">
        <x:v>https://www.rightmove.co.uk/properties/773337771603440#/?channel=COM_LET</x:v>
      </x:c>
      <x:c r="T3863" s="15" t="str">
        <x:v>https://www.rightmove.co.uk/properties/760906131306256#/?channel=COM_LET</x:v>
      </x:c>
      <x:c r="U3863" s="15" t="str"/>
      <x:c r="V3863" s="15" t="str">
        <x:v>London — Thornton Road Industrial Estate</x:v>
      </x:c>
      <x:c r="W3863" s="15" t="str">
        <x:v>Individual unit ≤15,000 sq ft</x:v>
      </x:c>
      <x:c r="X3863" s="13" t="n">
        <x:f>IF(N3863="Yes",L3863,0)</x:f>
        <x:v>0</x:v>
      </x:c>
      <x:c r="Y3863" s="14" t="n">
        <x:v>1</x:v>
      </x:c>
      <x:c r="Z3863" s="13" t="str">
        <x:v>Industrial / workshop / storage</x:v>
      </x:c>
    </x:row>
    <x:row r="3864" ht="75" customHeight="1">
      <x:c r="A3864" s="13" t="str">
        <x:v>SE2884</x:v>
      </x:c>
      <x:c r="B3864" s="15" t="str">
        <x:v>London</x:v>
      </x:c>
      <x:c r="C3864" s="15" t="str">
        <x:v>Deptford</x:v>
      </x:c>
      <x:c r="D3864" s="14"/>
      <x:c r="E3864" s="13" t="str">
        <x:v>Town</x:v>
      </x:c>
      <x:c r="F3864" s="15" t="str">
        <x:v>Titan Business Estate</x:v>
      </x:c>
      <x:c r="G3864" s="15" t="str">
        <x:v>10 Titan Business Estate, London, SE8 5QA</x:v>
      </x:c>
      <x:c r="H3864" s="13" t="str">
        <x:v>Current</x:v>
      </x:c>
      <x:c r="I3864" s="14" t="n">
        <x:v>1370</x:v>
      </x:c>
      <x:c r="J3864" s="13" t="str">
        <x:f>IF(AND(ISNUMBER(I3864),I3864&gt;0),IF(I3864&lt;=1000,"1–1,000",IF(I3864&lt;=2500,"1,001–2,500",IF(I3864&lt;=5000,"2,501–5,000",IF(I3864&lt;=10000,"5,001–10,000","10,001–15,000")))),"1,001–2,500")</x:f>
        <x:v>1,001–2,500</x:v>
      </x:c>
      <x:c r="K3864" s="16" t="n">
        <x:v>33240</x:v>
      </x:c>
      <x:c r="L3864" s="43" t="n">
        <x:f>IF(AND(ISNUMBER(I3864),I3864&gt;0,ISNUMBER(K3864),K3864&gt;0),K3864/I3864,"n.a.")</x:f>
        <x:v>24.26277372262774</x:v>
      </x:c>
      <x:c r="M3864" s="43"/>
      <x:c r="N3864" s="13" t="str">
        <x:v>Yes</x:v>
      </x:c>
      <x:c r="O3864" s="15" t="str">
        <x:v>Not stated in reviewed card</x:v>
      </x:c>
      <x:c r="P3864" s="15" t="str">
        <x:v>Not stated in reviewed card</x:v>
      </x:c>
      <x:c r="Q3864" s="15" t="str">
        <x:v>Advertised industrial unit with refurbished specification.</x:v>
      </x:c>
      <x:c r="R3864"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4" s="15" t="str">
        <x:v>https://www.zoopla.co.uk/to-rent/commercial/details/74407448/</x:v>
      </x:c>
      <x:c r="T3864" s="15" t="str">
        <x:v>https://www.zoopla.co.uk/to-rent/commercial/details/74407447/</x:v>
      </x:c>
      <x:c r="U3864" s="15" t="str">
        <x:v>https://www.rightmove.co.uk/properties/777806821390673#/?channel=COM_LET</x:v>
      </x:c>
      <x:c r="V3864" s="15" t="str">
        <x:v>London — Titan Business Estate</x:v>
      </x:c>
      <x:c r="W3864" s="15" t="str">
        <x:v>Individual unit ≤15,000 sq ft</x:v>
      </x:c>
      <x:c r="X3864" s="13" t="n">
        <x:f>IF(N3864="Yes",L3864,0)</x:f>
        <x:v>24.26277372262774</x:v>
      </x:c>
      <x:c r="Y3864" s="14" t="n">
        <x:v>1</x:v>
      </x:c>
      <x:c r="Z3864" s="13" t="str">
        <x:v>Industrial / workshop / storage</x:v>
      </x:c>
    </x:row>
    <x:row r="3865" ht="75" customHeight="1">
      <x:c r="A3865" s="13" t="str">
        <x:v>SE2885</x:v>
      </x:c>
      <x:c r="B3865" s="15" t="str">
        <x:v>London</x:v>
      </x:c>
      <x:c r="C3865" s="15" t="str">
        <x:v>Deptford</x:v>
      </x:c>
      <x:c r="D3865" s="14"/>
      <x:c r="E3865" s="13" t="str">
        <x:v>Town</x:v>
      </x:c>
      <x:c r="F3865" s="15" t="str">
        <x:v>Titan Business Estate</x:v>
      </x:c>
      <x:c r="G3865" s="15" t="str">
        <x:v>173 Titan Business Estate, Deptford, SE8 5QA</x:v>
      </x:c>
      <x:c r="H3865" s="13" t="str">
        <x:v>Current</x:v>
      </x:c>
      <x:c r="I3865" s="14" t="n">
        <x:v>800</x:v>
      </x:c>
      <x:c r="J3865" s="13" t="str">
        <x:f>IF(AND(ISNUMBER(I3865),I3865&gt;0),IF(I3865&lt;=1000,"1–1,000",IF(I3865&lt;=2500,"1,001–2,500",IF(I3865&lt;=5000,"2,501–5,000",IF(I3865&lt;=10000,"5,001–10,000","10,001–15,000")))),"1–1,000")</x:f>
        <x:v>1–1,000</x:v>
      </x:c>
      <x:c r="K3865" s="16" t="n">
        <x:v>20040</x:v>
      </x:c>
      <x:c r="L3865" s="43" t="n">
        <x:f>IF(AND(ISNUMBER(I3865),I3865&gt;0,ISNUMBER(K3865),K3865&gt;0),K3865/I3865,"n.a.")</x:f>
        <x:v>25.05</x:v>
      </x:c>
      <x:c r="M3865" s="43"/>
      <x:c r="N3865" s="13" t="str">
        <x:v>Yes</x:v>
      </x:c>
      <x:c r="O3865" s="15" t="str">
        <x:v>Not stated in reviewed card</x:v>
      </x:c>
      <x:c r="P3865" s="15" t="str">
        <x:v>24/7 access 3-Phase Power Supply Electric security shutters</x:v>
      </x:c>
      <x:c r="Q3865" s="15" t="str">
        <x:v>Advertised industrial unit with three-phase power.</x:v>
      </x:c>
      <x:c r="R3865"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5" s="15" t="str">
        <x:v>https://www.zoopla.co.uk/to-rent/commercial/details/74563972/</x:v>
      </x:c>
      <x:c r="T3865" s="15" t="str">
        <x:v>https://www.zoopla.co.uk/to-rent/commercial/details/74563974/</x:v>
      </x:c>
      <x:c r="U3865" s="15" t="str">
        <x:v>https://www.rightmove.co.uk/properties/783430825076576#/?channel=COM_LET</x:v>
      </x:c>
      <x:c r="V3865" s="15" t="str">
        <x:v>London — Titan Business Estate</x:v>
      </x:c>
      <x:c r="W3865" s="15" t="str">
        <x:v>Individual unit ≤15,000 sq ft</x:v>
      </x:c>
      <x:c r="X3865" s="13" t="n">
        <x:f>IF(N3865="Yes",L3865,0)</x:f>
        <x:v>25.05</x:v>
      </x:c>
      <x:c r="Y3865" s="14" t="n">
        <x:v>1</x:v>
      </x:c>
      <x:c r="Z3865" s="13" t="str">
        <x:v>Industrial / workshop / storage</x:v>
      </x:c>
    </x:row>
    <x:row r="3866" ht="75" customHeight="1">
      <x:c r="A3866" s="13" t="str">
        <x:v>SE2886</x:v>
      </x:c>
      <x:c r="B3866" s="15" t="str">
        <x:v>London</x:v>
      </x:c>
      <x:c r="C3866" s="15" t="str">
        <x:v>Deptford</x:v>
      </x:c>
      <x:c r="D3866" s="14"/>
      <x:c r="E3866" s="13" t="str">
        <x:v>Town</x:v>
      </x:c>
      <x:c r="F3866" s="15" t="str">
        <x:v>Titan Business Estate</x:v>
      </x:c>
      <x:c r="G3866" s="15" t="str">
        <x:v>174 Titan Business Estate, Deptford SE8</x:v>
      </x:c>
      <x:c r="H3866" s="13" t="str">
        <x:v>Current</x:v>
      </x:c>
      <x:c r="I3866" s="14" t="n">
        <x:v>750</x:v>
      </x:c>
      <x:c r="J3866" s="13" t="str">
        <x:f>IF(AND(ISNUMBER(I3866),I3866&gt;0),IF(I3866&lt;=1000,"1–1,000",IF(I3866&lt;=2500,"1,001–2,500",IF(I3866&lt;=5000,"2,501–5,000",IF(I3866&lt;=10000,"5,001–10,000","10,001–15,000")))),"1–1,000")</x:f>
        <x:v>1–1,000</x:v>
      </x:c>
      <x:c r="K3866" s="16" t="n">
        <x:v>20040</x:v>
      </x:c>
      <x:c r="L3866" s="43" t="n">
        <x:f>IF(AND(ISNUMBER(I3866),I3866&gt;0,ISNUMBER(K3866),K3866&gt;0),K3866/I3866,"n.a.")</x:f>
        <x:v>26.72</x:v>
      </x:c>
      <x:c r="M3866" s="43"/>
      <x:c r="N3866" s="13" t="str">
        <x:v>Yes</x:v>
      </x:c>
      <x:c r="O3866" s="15" t="str">
        <x:v>Not stated in reviewed card</x:v>
      </x:c>
      <x:c r="P3866" s="15" t="str">
        <x:v>Not stated in reviewed card</x:v>
      </x:c>
      <x:c r="Q3866" s="15" t="str">
        <x:v>Advertised industrial unit with refurbished specification.</x:v>
      </x:c>
      <x:c r="R3866"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6" s="15" t="str">
        <x:v>https://www.zoopla.co.uk/to-rent/commercial/details/74275029/</x:v>
      </x:c>
      <x:c r="T3866" s="15" t="str">
        <x:v>https://www.zoopla.co.uk/to-rent/commercial/details/74275035/</x:v>
      </x:c>
      <x:c r="U3866" s="15" t="str"/>
      <x:c r="V3866" s="15" t="str">
        <x:v>London — Titan Business Estate</x:v>
      </x:c>
      <x:c r="W3866" s="15" t="str">
        <x:v>Individual unit ≤15,000 sq ft</x:v>
      </x:c>
      <x:c r="X3866" s="13" t="n">
        <x:f>IF(N3866="Yes",L3866,0)</x:f>
        <x:v>26.72</x:v>
      </x:c>
      <x:c r="Y3866" s="14" t="n">
        <x:v>1</x:v>
      </x:c>
      <x:c r="Z3866" s="13" t="str">
        <x:v>Industrial / workshop / storage</x:v>
      </x:c>
    </x:row>
    <x:row r="3867" ht="75" customHeight="1">
      <x:c r="A3867" s="13" t="str">
        <x:v>SE2887</x:v>
      </x:c>
      <x:c r="B3867" s="15" t="str">
        <x:v>London</x:v>
      </x:c>
      <x:c r="C3867" s="15" t="str">
        <x:v>Deptford</x:v>
      </x:c>
      <x:c r="D3867" s="14"/>
      <x:c r="E3867" s="13" t="str">
        <x:v>Town</x:v>
      </x:c>
      <x:c r="F3867" s="15" t="str">
        <x:v>Titan Business Estate</x:v>
      </x:c>
      <x:c r="G3867" s="15" t="str">
        <x:v>Unit 15 Titan Business Estate, London, SE8 3NU</x:v>
      </x:c>
      <x:c r="H3867" s="13" t="str">
        <x:v>Current</x:v>
      </x:c>
      <x:c r="I3867" s="14" t="n">
        <x:v>1820</x:v>
      </x:c>
      <x:c r="J3867" s="13" t="str">
        <x:f>IF(AND(ISNUMBER(I3867),I3867&gt;0),IF(I3867&lt;=1000,"1–1,000",IF(I3867&lt;=2500,"1,001–2,500",IF(I3867&lt;=5000,"2,501–5,000",IF(I3867&lt;=10000,"5,001–10,000","10,001–15,000")))),"1,001–2,500")</x:f>
        <x:v>1,001–2,500</x:v>
      </x:c>
      <x:c r="K3867" s="16" t="n">
        <x:v>41640</x:v>
      </x:c>
      <x:c r="L3867" s="43" t="n">
        <x:f>IF(AND(ISNUMBER(I3867),I3867&gt;0,ISNUMBER(K3867),K3867&gt;0),K3867/I3867,"n.a.")</x:f>
        <x:v>22.87912087912088</x:v>
      </x:c>
      <x:c r="M3867" s="43"/>
      <x:c r="N3867" s="13" t="str">
        <x:v>Yes</x:v>
      </x:c>
      <x:c r="O3867" s="15" t="str">
        <x:v>Not stated in reviewed card</x:v>
      </x:c>
      <x:c r="P3867" s="15" t="str">
        <x:v>Not stated in reviewed card</x:v>
      </x:c>
      <x:c r="Q3867" s="15" t="str">
        <x:v>Advertised industrial unit. Card provides limited specification.</x:v>
      </x:c>
      <x:c r="R386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7" s="15" t="str">
        <x:v>https://www.zoopla.co.uk/to-rent/commercial/details/71562985/</x:v>
      </x:c>
      <x:c r="T3867" s="15" t="str">
        <x:v>https://www.zoopla.co.uk/to-rent/commercial/details/71562986/</x:v>
      </x:c>
      <x:c r="U3867" s="15" t="str">
        <x:v>https://www.rightmove.co.uk/properties/732642060802049#/?channel=COM_LET</x:v>
      </x:c>
      <x:c r="V3867" s="15" t="str">
        <x:v>London — Titan Business Estate</x:v>
      </x:c>
      <x:c r="W3867" s="15" t="str">
        <x:v>Individual unit ≤15,000 sq ft</x:v>
      </x:c>
      <x:c r="X3867" s="13" t="n">
        <x:f>IF(N3867="Yes",L3867,0)</x:f>
        <x:v>22.87912087912088</x:v>
      </x:c>
      <x:c r="Y3867" s="14" t="n">
        <x:v>1</x:v>
      </x:c>
      <x:c r="Z3867" s="13" t="str">
        <x:v>Industrial / workshop / storage</x:v>
      </x:c>
    </x:row>
    <x:row r="3868" ht="62" customHeight="1">
      <x:c r="A3868" s="13" t="str">
        <x:v>SE2888</x:v>
      </x:c>
      <x:c r="B3868" s="15" t="str">
        <x:v>London</x:v>
      </x:c>
      <x:c r="C3868" s="15" t="str">
        <x:v>Deptford</x:v>
      </x:c>
      <x:c r="D3868" s="14"/>
      <x:c r="E3868" s="13" t="str">
        <x:v>Town</x:v>
      </x:c>
      <x:c r="F3868" s="15" t="str">
        <x:v>Titan Business Estate</x:v>
      </x:c>
      <x:c r="G3868" s="15" t="str">
        <x:v>Unit 15 Titan Business Estate, London, SE8 3NU</x:v>
      </x:c>
      <x:c r="H3868" s="13" t="str">
        <x:v>Current</x:v>
      </x:c>
      <x:c r="I3868" s="14" t="n">
        <x:v>1810</x:v>
      </x:c>
      <x:c r="J3868" s="13" t="str">
        <x:f>IF(AND(ISNUMBER(I3868),I3868&gt;0),IF(I3868&lt;=1000,"1–1,000",IF(I3868&lt;=2500,"1,001–2,500",IF(I3868&lt;=5000,"2,501–5,000",IF(I3868&lt;=10000,"5,001–10,000","10,001–15,000")))),"1,001–2,500")</x:f>
        <x:v>1,001–2,500</x:v>
      </x:c>
      <x:c r="K3868" s="16" t="n">
        <x:v>41640</x:v>
      </x:c>
      <x:c r="L3868" s="43" t="n">
        <x:f>IF(AND(ISNUMBER(I3868),I3868&gt;0,ISNUMBER(K3868),K3868&gt;0),K3868/I3868,"n.a.")</x:f>
        <x:v>23.005524861878452</x:v>
      </x:c>
      <x:c r="M3868" s="43"/>
      <x:c r="N3868" s="13" t="str">
        <x:v>Yes</x:v>
      </x:c>
      <x:c r="O3868" s="15" t="str">
        <x:v>Not stated in reviewed card</x:v>
      </x:c>
      <x:c r="P3868" s="15" t="str">
        <x:v>Not stated in reviewed card</x:v>
      </x:c>
      <x:c r="Q3868" s="15" t="str">
        <x:v>Advertised industrial unit with parking, three-phase power.</x:v>
      </x:c>
      <x:c r="R3868"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8" s="15" t="str">
        <x:v>https://www.rightmove.co.uk/properties/710039990551120#/?channel=COM_LET</x:v>
      </x:c>
      <x:c r="T3868" s="15" t="str"/>
      <x:c r="U3868" s="15" t="str"/>
      <x:c r="V3868" s="15" t="str">
        <x:v>London — Titan Business Estate</x:v>
      </x:c>
      <x:c r="W3868" s="15" t="str">
        <x:v>Individual unit ≤15,000 sq ft</x:v>
      </x:c>
      <x:c r="X3868" s="13" t="n">
        <x:f>IF(N3868="Yes",L3868,0)</x:f>
        <x:v>23.005524861878452</x:v>
      </x:c>
      <x:c r="Y3868" s="14" t="n">
        <x:v>1</x:v>
      </x:c>
      <x:c r="Z3868" s="13" t="str">
        <x:v>Industrial / workshop / storage</x:v>
      </x:c>
    </x:row>
    <x:row r="3869" ht="88" customHeight="1">
      <x:c r="A3869" s="13" t="str">
        <x:v>SE2889</x:v>
      </x:c>
      <x:c r="B3869" s="15" t="str">
        <x:v>London</x:v>
      </x:c>
      <x:c r="C3869" s="15" t="str">
        <x:v>New Cross</x:v>
      </x:c>
      <x:c r="D3869" s="14"/>
      <x:c r="E3869" s="13" t="str">
        <x:v>Town</x:v>
      </x:c>
      <x:c r="F3869" s="15" t="str">
        <x:v>Titan Business Estate</x:v>
      </x:c>
      <x:c r="G3869" s="15" t="str">
        <x:v>Unit 16 Titan Business Estate , London, SE8 3NU</x:v>
      </x:c>
      <x:c r="H3869" s="13" t="str">
        <x:v>Current</x:v>
      </x:c>
      <x:c r="I3869" s="14" t="n">
        <x:v>1780</x:v>
      </x:c>
      <x:c r="J3869" s="13" t="str">
        <x:f>IF(AND(ISNUMBER(I3869),I3869&gt;0),IF(I3869&lt;=1000,"1–1,000",IF(I3869&lt;=2500,"1,001–2,500",IF(I3869&lt;=5000,"2,501–5,000",IF(I3869&lt;=10000,"5,001–10,000","10,001–15,000")))),"1,001–2,500")</x:f>
        <x:v>1,001–2,500</x:v>
      </x:c>
      <x:c r="K3869" s="16" t="n">
        <x:v>39960</x:v>
      </x:c>
      <x:c r="L3869" s="43" t="n">
        <x:f>IF(AND(ISNUMBER(I3869),I3869&gt;0,ISNUMBER(K3869),K3869&gt;0),K3869/I3869,"n.a.")</x:f>
        <x:v>22.44943820224719</x:v>
      </x:c>
      <x:c r="M3869" s="43"/>
      <x:c r="N3869" s="13" t="str">
        <x:v>No</x:v>
      </x:c>
      <x:c r="O3869" s="15" t="str">
        <x:v>Not stated in reviewed card</x:v>
      </x:c>
      <x:c r="P3869" s="15" t="str">
        <x:v>Not stated in reviewed card</x:v>
      </x:c>
      <x:c r="Q3869" s="15" t="str">
        <x:v>Advertised industrial unit with refurbished specification.</x:v>
      </x:c>
      <x:c r="R3869" s="15" t="str">
        <x:v>Advertised to let 2 agent/portal adverts reconciled to one demise; no additional unit count. Conflicting advertised annual/annualised asks: £35,640, £39,960.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69" s="15" t="str">
        <x:v>https://www.zoopla.co.uk/to-rent/commercial/details/74024842/</x:v>
      </x:c>
      <x:c r="T3869" s="15" t="str">
        <x:v>https://www.rightmove.co.uk/properties/764560525676496#/?channel=COM_LET</x:v>
      </x:c>
      <x:c r="U3869" s="15" t="str"/>
      <x:c r="V3869" s="15" t="str">
        <x:v>London — Titan Business Estate</x:v>
      </x:c>
      <x:c r="W3869" s="15" t="str">
        <x:v>Individual unit ≤15,000 sq ft</x:v>
      </x:c>
      <x:c r="X3869" s="13" t="n">
        <x:f>IF(N3869="Yes",L3869,0)</x:f>
        <x:v>0</x:v>
      </x:c>
      <x:c r="Y3869" s="14" t="n">
        <x:v>1</x:v>
      </x:c>
      <x:c r="Z3869" s="13" t="str">
        <x:v>Industrial / workshop / storage</x:v>
      </x:c>
    </x:row>
    <x:row r="3870" ht="62" customHeight="1">
      <x:c r="A3870" s="13" t="str">
        <x:v>SE2890</x:v>
      </x:c>
      <x:c r="B3870" s="15" t="str">
        <x:v>London</x:v>
      </x:c>
      <x:c r="C3870" s="15" t="str">
        <x:v>Park Royal</x:v>
      </x:c>
      <x:c r="D3870" s="14"/>
      <x:c r="E3870" s="13" t="str">
        <x:v>Town</x:v>
      </x:c>
      <x:c r="F3870" s="15" t="str">
        <x:v>Townsend Industrial Estate</x:v>
      </x:c>
      <x:c r="G3870" s="15" t="str">
        <x:v>Unit 10, Townsend Industrial Estate, Waxlow Road, London, NW10 7NU</x:v>
      </x:c>
      <x:c r="H3870" s="13" t="str">
        <x:v>Current</x:v>
      </x:c>
      <x:c r="I3870" s="14" t="n">
        <x:v>2026</x:v>
      </x:c>
      <x:c r="J3870" s="13" t="str">
        <x:f>IF(AND(ISNUMBER(I3870),I3870&gt;0),IF(I3870&lt;=1000,"1–1,000",IF(I3870&lt;=2500,"1,001–2,500",IF(I3870&lt;=5000,"2,501–5,000",IF(I3870&lt;=10000,"5,001–10,000","10,001–15,000")))),"1,001–2,500")</x:f>
        <x:v>1,001–2,500</x:v>
      </x:c>
      <x:c r="K3870" s="16"/>
      <x:c r="L3870" s="43" t="str">
        <x:f>IF(AND(ISNUMBER(I3870),I3870&gt;0,ISNUMBER(K3870),K3870&gt;0),K3870/I3870,"n.a.")</x:f>
        <x:v>n.a.</x:v>
      </x:c>
      <x:c r="M3870" s="43"/>
      <x:c r="N3870" s="13" t="str">
        <x:v>No</x:v>
      </x:c>
      <x:c r="O3870" s="15" t="str">
        <x:v>Not stated in reviewed card</x:v>
      </x:c>
      <x:c r="P3870" s="15" t="str">
        <x:v>Not stated in reviewed card</x:v>
      </x:c>
      <x:c r="Q3870" s="15" t="str">
        <x:v>Advertised industrial unit with refurbished specification.</x:v>
      </x:c>
      <x:c r="R3870" s="15" t="str">
        <x:v>Advertised to let 4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0" s="15" t="str">
        <x:v>https://www.zoopla.co.uk/to-rent/commercial/details/73062913/</x:v>
      </x:c>
      <x:c r="T3870" s="15" t="str">
        <x:v>https://www.zoopla.co.uk/to-rent/commercial/details/69297086/</x:v>
      </x:c>
      <x:c r="U3870" s="15" t="str">
        <x:v>https://www.rightmove.co.uk/properties/722869999576128#/?channel=COM_LET
https://www.rightmove.co.uk/properties/773349387706577#/?channel=COM_LET</x:v>
      </x:c>
      <x:c r="V3870" s="15" t="str">
        <x:v>London — Townsend Industrial Estate</x:v>
      </x:c>
      <x:c r="W3870" s="15" t="str">
        <x:v>Individual unit ≤15,000 sq ft</x:v>
      </x:c>
      <x:c r="X3870" s="13" t="n">
        <x:f>IF(N3870="Yes",L3870,0)</x:f>
        <x:v>0</x:v>
      </x:c>
      <x:c r="Y3870" s="14" t="n">
        <x:v>1</x:v>
      </x:c>
      <x:c r="Z3870" s="13" t="str">
        <x:v>Industrial / workshop / storage</x:v>
      </x:c>
    </x:row>
    <x:row r="3871" ht="75" customHeight="1">
      <x:c r="A3871" s="13" t="str">
        <x:v>SE2891</x:v>
      </x:c>
      <x:c r="B3871" s="15" t="str">
        <x:v>London</x:v>
      </x:c>
      <x:c r="C3871" s="15" t="str">
        <x:v>London (NW10)</x:v>
      </x:c>
      <x:c r="D3871" s="14"/>
      <x:c r="E3871" s="13" t="str">
        <x:v>Town</x:v>
      </x:c>
      <x:c r="F3871" s="15" t="str">
        <x:v>Triangle Industrial Estate</x:v>
      </x:c>
      <x:c r="G3871" s="15" t="str">
        <x:v>3 Fortune Way, Triangle Industrial Estate, London, NW10 6UF</x:v>
      </x:c>
      <x:c r="H3871" s="13" t="str">
        <x:v>Current</x:v>
      </x:c>
      <x:c r="I3871" s="14" t="n">
        <x:v>1233</x:v>
      </x:c>
      <x:c r="J3871" s="13" t="str">
        <x:f>IF(AND(ISNUMBER(I3871),I3871&gt;0),IF(I3871&lt;=1000,"1–1,000",IF(I3871&lt;=2500,"1,001–2,500",IF(I3871&lt;=5000,"2,501–5,000",IF(I3871&lt;=10000,"5,001–10,000","10,001–15,000")))),"1,001–2,500")</x:f>
        <x:v>1,001–2,500</x:v>
      </x:c>
      <x:c r="K3871" s="16" t="n">
        <x:v>36996</x:v>
      </x:c>
      <x:c r="L3871" s="43" t="n">
        <x:f>IF(AND(ISNUMBER(I3871),I3871&gt;0,ISNUMBER(K3871),K3871&gt;0),K3871/I3871,"n.a.")</x:f>
        <x:v>30.004866180048662</x:v>
      </x:c>
      <x:c r="M3871" s="43"/>
      <x:c r="N3871" s="13" t="str">
        <x:v>Yes</x:v>
      </x:c>
      <x:c r="O3871" s="15" t="str">
        <x:v>Not stated in reviewed card</x:v>
      </x:c>
      <x:c r="P3871" s="15" t="str">
        <x:v>Not stated in reviewed card</x:v>
      </x:c>
      <x:c r="Q3871" s="15" t="str">
        <x:v>Advertised commercial storage/workshop premises with warehouse space, refurbished specification.</x:v>
      </x:c>
      <x:c r="R3871"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71" s="15" t="str">
        <x:v>https://www.zoopla.co.uk/to-rent/commercial/details/73345953/</x:v>
      </x:c>
      <x:c r="T3871" s="15" t="str">
        <x:v>https://www.rightmove.co.uk/properties/762037265884017#/?channel=COM_LET</x:v>
      </x:c>
      <x:c r="U3871" s="15" t="str"/>
      <x:c r="V3871" s="15" t="str">
        <x:v>London — Triangle Industrial Estate</x:v>
      </x:c>
      <x:c r="W3871" s="15" t="str">
        <x:v>Individual unit ≤15,000 sq ft</x:v>
      </x:c>
      <x:c r="X3871" s="13" t="n">
        <x:f>IF(N3871="Yes",L3871,0)</x:f>
        <x:v>30.004866180048662</x:v>
      </x:c>
      <x:c r="Y3871" s="14" t="n">
        <x:v>1</x:v>
      </x:c>
      <x:c r="Z3871" s="13" t="str">
        <x:v>Industrial / workshop / storage</x:v>
      </x:c>
    </x:row>
    <x:row r="3872" ht="75" customHeight="1">
      <x:c r="A3872" s="13" t="str">
        <x:v>SE2892</x:v>
      </x:c>
      <x:c r="B3872" s="15" t="str">
        <x:v>London</x:v>
      </x:c>
      <x:c r="C3872" s="15" t="str">
        <x:v>Croydon</x:v>
      </x:c>
      <x:c r="D3872" s="14"/>
      <x:c r="E3872" s="13" t="str">
        <x:v>Town</x:v>
      </x:c>
      <x:c r="F3872" s="15" t="str">
        <x:v>Unit 3.3 SEGRO Park</x:v>
      </x:c>
      <x:c r="G3872" s="15" t="str">
        <x:v>Unit 3.3 SEGRO Park, Redhouse Road, Croydon, CR0 3AQ</x:v>
      </x:c>
      <x:c r="H3872" s="13" t="str">
        <x:v>Current</x:v>
      </x:c>
      <x:c r="I3872" s="14" t="n">
        <x:v>10207</x:v>
      </x:c>
      <x:c r="J3872" s="13" t="str">
        <x:f>IF(AND(ISNUMBER(I3872),I3872&gt;0),IF(I3872&lt;=1000,"1–1,000",IF(I3872&lt;=2500,"1,001–2,500",IF(I3872&lt;=5000,"2,501–5,000",IF(I3872&lt;=10000,"5,001–10,000","10,001–15,000")))),"10,001–15,000")</x:f>
        <x:v>10,001–15,000</x:v>
      </x:c>
      <x:c r="K3872" s="16" t="n">
        <x:v>255180</x:v>
      </x:c>
      <x:c r="L3872" s="43" t="n">
        <x:f>IF(AND(ISNUMBER(I3872),I3872&gt;0,ISNUMBER(K3872),K3872&gt;0),K3872/I3872,"n.a.")</x:f>
        <x:v>25.000489859900068</x:v>
      </x:c>
      <x:c r="M3872" s="43"/>
      <x:c r="N3872" s="13" t="str">
        <x:v>Yes</x:v>
      </x:c>
      <x:c r="O3872" s="15" t="str">
        <x:v>Not stated in reviewed card</x:v>
      </x:c>
      <x:c r="P3872" s="15" t="str">
        <x:v>Not stated in reviewed card</x:v>
      </x:c>
      <x:c r="Q3872" s="15" t="str">
        <x:v>Advertised industrial unit with warehouse space.</x:v>
      </x:c>
      <x:c r="R3872"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72" s="15" t="str">
        <x:v>https://www.rightmove.co.uk/properties/760906605260560#/?channel=COM_LET</x:v>
      </x:c>
      <x:c r="T3872" s="15" t="str">
        <x:v>https://www.rightmove.co.uk/properties/747860860181440#/?channel=COM_LET</x:v>
      </x:c>
      <x:c r="U3872" s="15" t="str"/>
      <x:c r="V3872" s="15" t="str">
        <x:v>London — Unit 3.3 SEGRO Park</x:v>
      </x:c>
      <x:c r="W3872" s="15" t="str">
        <x:v>Individual unit ≤15,000 sq ft</x:v>
      </x:c>
      <x:c r="X3872" s="13" t="n">
        <x:f>IF(N3872="Yes",L3872,0)</x:f>
        <x:v>25.000489859900068</x:v>
      </x:c>
      <x:c r="Y3872" s="14" t="n">
        <x:v>1</x:v>
      </x:c>
      <x:c r="Z3872" s="13" t="str">
        <x:v>Industrial / workshop / storage</x:v>
      </x:c>
    </x:row>
    <x:row r="3873" ht="75" customHeight="1">
      <x:c r="A3873" s="13" t="str">
        <x:v>SE2893</x:v>
      </x:c>
      <x:c r="B3873" s="15" t="str">
        <x:v>London</x:v>
      </x:c>
      <x:c r="C3873" s="15" t="str">
        <x:v>London (N11)</x:v>
      </x:c>
      <x:c r="D3873" s="14"/>
      <x:c r="E3873" s="13" t="str">
        <x:v>Town</x:v>
      </x:c>
      <x:c r="F3873" s="15" t="str">
        <x:v>Unit D1Au Bounds Green Industrial Estate</x:v>
      </x:c>
      <x:c r="G3873" s="15" t="str">
        <x:v>Unit D1Au Bounds Green Industrial Estate, Bounds Green N11, Bounds Green</x:v>
      </x:c>
      <x:c r="H3873" s="13" t="str">
        <x:v>Current</x:v>
      </x:c>
      <x:c r="I3873" s="14" t="n">
        <x:v>935</x:v>
      </x:c>
      <x:c r="J3873" s="13" t="str">
        <x:f>IF(AND(ISNUMBER(I3873),I3873&gt;0),IF(I3873&lt;=1000,"1–1,000",IF(I3873&lt;=2500,"1,001–2,500",IF(I3873&lt;=5000,"2,501–5,000",IF(I3873&lt;=10000,"5,001–10,000","10,001–15,000")))),"1–1,000")</x:f>
        <x:v>1–1,000</x:v>
      </x:c>
      <x:c r="K3873" s="16" t="n">
        <x:v>20568</x:v>
      </x:c>
      <x:c r="L3873" s="43" t="n">
        <x:f>IF(AND(ISNUMBER(I3873),I3873&gt;0,ISNUMBER(K3873),K3873&gt;0),K3873/I3873,"n.a.")</x:f>
        <x:v>21.997860962566843</x:v>
      </x:c>
      <x:c r="M3873" s="43"/>
      <x:c r="N3873" s="13" t="str">
        <x:v>Yes</x:v>
      </x:c>
      <x:c r="O3873" s="15" t="str">
        <x:v>Not stated in reviewed card</x:v>
      </x:c>
      <x:c r="P3873" s="15" t="str">
        <x:v>Not stated in reviewed card</x:v>
      </x:c>
      <x:c r="Q3873" s="15" t="str">
        <x:v>Advertised industrial unit with refurbished specification.</x:v>
      </x:c>
      <x:c r="R387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73" s="15" t="str">
        <x:v>https://www.zoopla.co.uk/to-rent/commercial/details/70246464/</x:v>
      </x:c>
      <x:c r="T3873" s="15" t="str">
        <x:v>https://www.rightmove.co.uk/properties/745683670437696#/?channel=COM_LET</x:v>
      </x:c>
      <x:c r="U3873" s="15" t="str"/>
      <x:c r="V3873" s="15" t="str">
        <x:v>London — Unit D1Au Bounds Green Industrial Estate</x:v>
      </x:c>
      <x:c r="W3873" s="15" t="str">
        <x:v>Individual unit ≤15,000 sq ft</x:v>
      </x:c>
      <x:c r="X3873" s="13" t="n">
        <x:f>IF(N3873="Yes",L3873,0)</x:f>
        <x:v>21.997860962566843</x:v>
      </x:c>
      <x:c r="Y3873" s="14" t="n">
        <x:v>1</x:v>
      </x:c>
      <x:c r="Z3873" s="13" t="str">
        <x:v>Industrial / workshop / storage</x:v>
      </x:c>
    </x:row>
    <x:row r="3874" ht="62" customHeight="1">
      <x:c r="A3874" s="13" t="str">
        <x:v>SE2894</x:v>
      </x:c>
      <x:c r="B3874" s="15" t="str">
        <x:v>London</x:v>
      </x:c>
      <x:c r="C3874" s="15" t="str">
        <x:v>Hounslow</x:v>
      </x:c>
      <x:c r="D3874" s="14"/>
      <x:c r="E3874" s="13" t="str">
        <x:v>Town</x:v>
      </x:c>
      <x:c r="F3874" s="15" t="str">
        <x:v>Unit National Works Trading Estate</x:v>
      </x:c>
      <x:c r="G3874" s="15" t="str">
        <x:v>Unit National Works Trading Estate, Bath Road, Hounslow TW4</x:v>
      </x:c>
      <x:c r="H3874" s="13" t="str">
        <x:v>Uncertain</x:v>
      </x:c>
      <x:c r="I3874" s="14" t="n">
        <x:v>3472</x:v>
      </x:c>
      <x:c r="J3874" s="13" t="str">
        <x:f>IF(AND(ISNUMBER(I3874),I3874&gt;0),IF(I3874&lt;=1000,"1–1,000",IF(I3874&lt;=2500,"1,001–2,500",IF(I3874&lt;=5000,"2,501–5,000",IF(I3874&lt;=10000,"5,001–10,000","10,001–15,000")))),"2,501–5,000")</x:f>
        <x:v>2,501–5,000</x:v>
      </x:c>
      <x:c r="K3874" s="16"/>
      <x:c r="L3874" s="43" t="str">
        <x:f>IF(AND(ISNUMBER(I3874),I3874&gt;0,ISNUMBER(K3874),K3874&gt;0),K3874/I3874,"n.a.")</x:f>
        <x:v>n.a.</x:v>
      </x:c>
      <x:c r="M3874" s="43"/>
      <x:c r="N3874" s="13" t="str">
        <x:v>No</x:v>
      </x:c>
      <x:c r="O3874" s="15" t="str">
        <x:v>Not stated in reviewed card</x:v>
      </x:c>
      <x:c r="P3874" s="15" t="str">
        <x:v>Not stated in reviewed card</x:v>
      </x:c>
      <x:c r="Q3874" s="15" t="str">
        <x:v>Advertised industrial unit with warehouse space, refurbished specification.</x:v>
      </x:c>
      <x:c r="R3874"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4" s="15" t="str">
        <x:v>https://www.zoopla.co.uk/to-rent/commercial/details/74666751/</x:v>
      </x:c>
      <x:c r="T3874" s="15" t="str"/>
      <x:c r="U3874" s="15" t="str"/>
      <x:c r="V3874" s="15" t="str">
        <x:v>London — Unit National Works Trading Estate</x:v>
      </x:c>
      <x:c r="W3874" s="15" t="str">
        <x:v>Individual unit ≤15,000 sq ft</x:v>
      </x:c>
      <x:c r="X3874" s="13" t="n">
        <x:f>IF(N3874="Yes",L3874,0)</x:f>
        <x:v>0</x:v>
      </x:c>
      <x:c r="Y3874" s="14" t="n">
        <x:v>1</x:v>
      </x:c>
      <x:c r="Z3874" s="13" t="str">
        <x:v>Industrial / workshop / storage</x:v>
      </x:c>
    </x:row>
    <x:row r="3875" ht="75" customHeight="1">
      <x:c r="A3875" s="13" t="str">
        <x:v>SE2895</x:v>
      </x:c>
      <x:c r="B3875" s="15" t="str">
        <x:v>London</x:v>
      </x:c>
      <x:c r="C3875" s="15" t="str">
        <x:v>Harrow</x:v>
      </x:c>
      <x:c r="D3875" s="14"/>
      <x:c r="E3875" s="13" t="str">
        <x:v>Town</x:v>
      </x:c>
      <x:c r="F3875" s="15" t="str">
        <x:v>Unit Phoenix Business Centre</x:v>
      </x:c>
      <x:c r="G3875" s="15" t="str">
        <x:v>Unit Phoenix Business Centre, Rosslyn Crescent, Harrow HA1</x:v>
      </x:c>
      <x:c r="H3875" s="13" t="str">
        <x:v>Current</x:v>
      </x:c>
      <x:c r="I3875" s="14" t="n">
        <x:v>1361</x:v>
      </x:c>
      <x:c r="J3875" s="13" t="str">
        <x:f>IF(AND(ISNUMBER(I3875),I3875&gt;0),IF(I3875&lt;=1000,"1–1,000",IF(I3875&lt;=2500,"1,001–2,500",IF(I3875&lt;=5000,"2,501–5,000",IF(I3875&lt;=10000,"5,001–10,000","10,001–15,000")))),"1,001–2,500")</x:f>
        <x:v>1,001–2,500</x:v>
      </x:c>
      <x:c r="K3875" s="16" t="n">
        <x:v>24000</x:v>
      </x:c>
      <x:c r="L3875" s="43" t="n">
        <x:f>IF(AND(ISNUMBER(I3875),I3875&gt;0,ISNUMBER(K3875),K3875&gt;0),K3875/I3875,"n.a.")</x:f>
        <x:v>17.63409257898604</x:v>
      </x:c>
      <x:c r="M3875" s="43"/>
      <x:c r="N3875" s="13" t="str">
        <x:v>Yes</x:v>
      </x:c>
      <x:c r="O3875" s="15" t="str">
        <x:v>Not stated in reviewed card</x:v>
      </x:c>
      <x:c r="P3875" s="15" t="str">
        <x:v>Not stated in reviewed card</x:v>
      </x:c>
      <x:c r="Q3875" s="15" t="str">
        <x:v>Advertised commercial storage/workshop premises with warehouse space, secure/gated access.</x:v>
      </x:c>
      <x:c r="R3875"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75" s="15" t="str">
        <x:v>https://www.zoopla.co.uk/to-rent/commercial/details/74276564/</x:v>
      </x:c>
      <x:c r="T3875" s="15" t="str">
        <x:v>https://www.zoopla.co.uk/to-rent/commercial/details/73769622/</x:v>
      </x:c>
      <x:c r="U3875" s="15" t="str"/>
      <x:c r="V3875" s="15" t="str">
        <x:v>London — Unit Phoenix Business Centre</x:v>
      </x:c>
      <x:c r="W3875" s="15" t="str">
        <x:v>Individual unit ≤15,000 sq ft</x:v>
      </x:c>
      <x:c r="X3875" s="13" t="n">
        <x:f>IF(N3875="Yes",L3875,0)</x:f>
        <x:v>17.63409257898604</x:v>
      </x:c>
      <x:c r="Y3875" s="14" t="n">
        <x:v>1</x:v>
      </x:c>
      <x:c r="Z3875" s="13" t="str">
        <x:v>Industrial / workshop / storage</x:v>
      </x:c>
    </x:row>
    <x:row r="3876" ht="62" customHeight="1">
      <x:c r="A3876" s="13" t="str">
        <x:v>SE2896</x:v>
      </x:c>
      <x:c r="B3876" s="15" t="str">
        <x:v>London</x:v>
      </x:c>
      <x:c r="C3876" s="15" t="str">
        <x:v>Uxbridge</x:v>
      </x:c>
      <x:c r="D3876" s="14"/>
      <x:c r="E3876" s="13" t="str">
        <x:v>Town</x:v>
      </x:c>
      <x:c r="F3876" s="15" t="str">
        <x:v>Uxbridge Trade Park</x:v>
      </x:c>
      <x:c r="G3876" s="15" t="str">
        <x:v>Unit 18 Uxbridge Trade Park, Cowley Mill Road, Uxbrdge UB8</x:v>
      </x:c>
      <x:c r="H3876" s="13" t="str">
        <x:v>Current</x:v>
      </x:c>
      <x:c r="I3876" s="14" t="n">
        <x:v>4568</x:v>
      </x:c>
      <x:c r="J3876" s="13" t="str">
        <x:f>IF(AND(ISNUMBER(I3876),I3876&gt;0),IF(I3876&lt;=1000,"1–1,000",IF(I3876&lt;=2500,"1,001–2,500",IF(I3876&lt;=5000,"2,501–5,000",IF(I3876&lt;=10000,"5,001–10,000","10,001–15,000")))),"2,501–5,000")</x:f>
        <x:v>2,501–5,000</x:v>
      </x:c>
      <x:c r="K3876" s="16"/>
      <x:c r="L3876" s="43" t="str">
        <x:f>IF(AND(ISNUMBER(I3876),I3876&gt;0,ISNUMBER(K3876),K3876&gt;0),K3876/I3876,"n.a.")</x:f>
        <x:v>n.a.</x:v>
      </x:c>
      <x:c r="M3876" s="43"/>
      <x:c r="N3876" s="13" t="str">
        <x:v>No</x:v>
      </x:c>
      <x:c r="O3876" s="15" t="str">
        <x:v>eaves, an ; 7.2m eaves, an</x:v>
      </x:c>
      <x:c r="P3876" s="15" t="str">
        <x:v>Not stated in reviewed card</x:v>
      </x:c>
      <x:c r="Q3876" s="15" t="str">
        <x:v>Advertised industrial unit with refurbished specification.</x:v>
      </x:c>
      <x:c r="R387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6" s="15" t="str">
        <x:v>https://www.zoopla.co.uk/to-rent/commercial/details/72802051/</x:v>
      </x:c>
      <x:c r="T3876" s="15" t="str"/>
      <x:c r="U3876" s="15" t="str"/>
      <x:c r="V3876" s="15" t="str">
        <x:v>London — Uxbridge Trade Park</x:v>
      </x:c>
      <x:c r="W3876" s="15" t="str">
        <x:v>Individual unit ≤15,000 sq ft</x:v>
      </x:c>
      <x:c r="X3876" s="13" t="n">
        <x:f>IF(N3876="Yes",L3876,0)</x:f>
        <x:v>0</x:v>
      </x:c>
      <x:c r="Y3876" s="14" t="n">
        <x:v>1</x:v>
      </x:c>
      <x:c r="Z3876" s="13" t="str">
        <x:v>Industrial / workshop / storage</x:v>
      </x:c>
    </x:row>
    <x:row r="3877" ht="62" customHeight="1">
      <x:c r="A3877" s="13" t="str">
        <x:v>SE2897</x:v>
      </x:c>
      <x:c r="B3877" s="15" t="str">
        <x:v>London</x:v>
      </x:c>
      <x:c r="C3877" s="15" t="str">
        <x:v>Uxbridge</x:v>
      </x:c>
      <x:c r="D3877" s="14"/>
      <x:c r="E3877" s="13" t="str">
        <x:v>Town</x:v>
      </x:c>
      <x:c r="F3877" s="15" t="str">
        <x:v>Uxbridge Trade Park</x:v>
      </x:c>
      <x:c r="G3877" s="15" t="str">
        <x:v>Unit 19 Uxbridge Trade Park, Cowley Mill Road, Uxbrdge UB8</x:v>
      </x:c>
      <x:c r="H3877" s="13" t="str">
        <x:v>Current</x:v>
      </x:c>
      <x:c r="I3877" s="14" t="n">
        <x:v>3748</x:v>
      </x:c>
      <x:c r="J3877" s="13" t="str">
        <x:f>IF(AND(ISNUMBER(I3877),I3877&gt;0),IF(I3877&lt;=1000,"1–1,000",IF(I3877&lt;=2500,"1,001–2,500",IF(I3877&lt;=5000,"2,501–5,000",IF(I3877&lt;=10000,"5,001–10,000","10,001–15,000")))),"2,501–5,000")</x:f>
        <x:v>2,501–5,000</x:v>
      </x:c>
      <x:c r="K3877" s="16"/>
      <x:c r="L3877" s="43" t="str">
        <x:f>IF(AND(ISNUMBER(I3877),I3877&gt;0,ISNUMBER(K3877),K3877&gt;0),K3877/I3877,"n.a.")</x:f>
        <x:v>n.a.</x:v>
      </x:c>
      <x:c r="M3877" s="43"/>
      <x:c r="N3877" s="13" t="str">
        <x:v>No</x:v>
      </x:c>
      <x:c r="O3877" s="15" t="str">
        <x:v>eaves, an ; 7.2m eaves, an</x:v>
      </x:c>
      <x:c r="P3877" s="15" t="str">
        <x:v>Not stated in reviewed card</x:v>
      </x:c>
      <x:c r="Q3877" s="15" t="str">
        <x:v>Advertised industrial unit with refurbished specification.</x:v>
      </x:c>
      <x:c r="R387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7" s="15" t="str">
        <x:v>https://www.zoopla.co.uk/to-rent/commercial/details/68083136/</x:v>
      </x:c>
      <x:c r="T3877" s="15" t="str"/>
      <x:c r="U3877" s="15" t="str"/>
      <x:c r="V3877" s="15" t="str">
        <x:v>London — Uxbridge Trade Park</x:v>
      </x:c>
      <x:c r="W3877" s="15" t="str">
        <x:v>Individual unit ≤15,000 sq ft</x:v>
      </x:c>
      <x:c r="X3877" s="13" t="n">
        <x:f>IF(N3877="Yes",L3877,0)</x:f>
        <x:v>0</x:v>
      </x:c>
      <x:c r="Y3877" s="14" t="n">
        <x:v>1</x:v>
      </x:c>
      <x:c r="Z3877" s="13" t="str">
        <x:v>Industrial / workshop / storage</x:v>
      </x:c>
    </x:row>
    <x:row r="3878" ht="62" customHeight="1">
      <x:c r="A3878" s="13" t="str">
        <x:v>SE2898</x:v>
      </x:c>
      <x:c r="B3878" s="15" t="str">
        <x:v>London</x:v>
      </x:c>
      <x:c r="C3878" s="15" t="str">
        <x:v>Uxbridge</x:v>
      </x:c>
      <x:c r="D3878" s="14"/>
      <x:c r="E3878" s="13" t="str">
        <x:v>Town</x:v>
      </x:c>
      <x:c r="F3878" s="15" t="str">
        <x:v>Uxbridge Trade Park</x:v>
      </x:c>
      <x:c r="G3878" s="15" t="str">
        <x:v>Unit 20 Uxbridge Trade Park, Cowley Mill Road, Uxbrdge UB8</x:v>
      </x:c>
      <x:c r="H3878" s="13" t="str">
        <x:v>Current</x:v>
      </x:c>
      <x:c r="I3878" s="14" t="n">
        <x:v>3873</x:v>
      </x:c>
      <x:c r="J3878" s="13" t="str">
        <x:f>IF(AND(ISNUMBER(I3878),I3878&gt;0),IF(I3878&lt;=1000,"1–1,000",IF(I3878&lt;=2500,"1,001–2,500",IF(I3878&lt;=5000,"2,501–5,000",IF(I3878&lt;=10000,"5,001–10,000","10,001–15,000")))),"2,501–5,000")</x:f>
        <x:v>2,501–5,000</x:v>
      </x:c>
      <x:c r="K3878" s="16"/>
      <x:c r="L3878" s="43" t="str">
        <x:f>IF(AND(ISNUMBER(I3878),I3878&gt;0,ISNUMBER(K3878),K3878&gt;0),K3878/I3878,"n.a.")</x:f>
        <x:v>n.a.</x:v>
      </x:c>
      <x:c r="M3878" s="43"/>
      <x:c r="N3878" s="13" t="str">
        <x:v>No</x:v>
      </x:c>
      <x:c r="O3878" s="15" t="str">
        <x:v>eaves, an ; 7.2m eaves, an</x:v>
      </x:c>
      <x:c r="P3878" s="15" t="str">
        <x:v>Not stated in reviewed card</x:v>
      </x:c>
      <x:c r="Q3878" s="15" t="str">
        <x:v>Advertised industrial unit with refurbished specification.</x:v>
      </x:c>
      <x:c r="R3878"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8" s="15" t="str">
        <x:v>https://www.zoopla.co.uk/to-rent/commercial/details/72802048/</x:v>
      </x:c>
      <x:c r="T3878" s="15" t="str"/>
      <x:c r="U3878" s="15" t="str"/>
      <x:c r="V3878" s="15" t="str">
        <x:v>London — Uxbridge Trade Park</x:v>
      </x:c>
      <x:c r="W3878" s="15" t="str">
        <x:v>Individual unit ≤15,000 sq ft</x:v>
      </x:c>
      <x:c r="X3878" s="13" t="n">
        <x:f>IF(N3878="Yes",L3878,0)</x:f>
        <x:v>0</x:v>
      </x:c>
      <x:c r="Y3878" s="14" t="n">
        <x:v>1</x:v>
      </x:c>
      <x:c r="Z3878" s="13" t="str">
        <x:v>Industrial / workshop / storage</x:v>
      </x:c>
    </x:row>
    <x:row r="3879" ht="62" customHeight="1">
      <x:c r="A3879" s="13" t="str">
        <x:v>SE2899</x:v>
      </x:c>
      <x:c r="B3879" s="15" t="str">
        <x:v>London</x:v>
      </x:c>
      <x:c r="C3879" s="15" t="str">
        <x:v>Uxbridge</x:v>
      </x:c>
      <x:c r="D3879" s="14"/>
      <x:c r="E3879" s="13" t="str">
        <x:v>Town</x:v>
      </x:c>
      <x:c r="F3879" s="15" t="str">
        <x:v>Uxbridge Trade Park</x:v>
      </x:c>
      <x:c r="G3879" s="15" t="str">
        <x:v>Unit 21 Uxbridge Trade Park, Cowley Mill Road, Uxbrdge UB8</x:v>
      </x:c>
      <x:c r="H3879" s="13" t="str">
        <x:v>Current</x:v>
      </x:c>
      <x:c r="I3879" s="14" t="n">
        <x:v>5746</x:v>
      </x:c>
      <x:c r="J3879" s="13" t="str">
        <x:f>IF(AND(ISNUMBER(I3879),I3879&gt;0),IF(I3879&lt;=1000,"1–1,000",IF(I3879&lt;=2500,"1,001–2,500",IF(I3879&lt;=5000,"2,501–5,000",IF(I3879&lt;=10000,"5,001–10,000","10,001–15,000")))),"5,001–10,000")</x:f>
        <x:v>5,001–10,000</x:v>
      </x:c>
      <x:c r="K3879" s="16"/>
      <x:c r="L3879" s="43" t="str">
        <x:f>IF(AND(ISNUMBER(I3879),I3879&gt;0,ISNUMBER(K3879),K3879&gt;0),K3879/I3879,"n.a.")</x:f>
        <x:v>n.a.</x:v>
      </x:c>
      <x:c r="M3879" s="43"/>
      <x:c r="N3879" s="13" t="str">
        <x:v>No</x:v>
      </x:c>
      <x:c r="O3879" s="15" t="str">
        <x:v>eaves, an ; 7.2m eaves, an</x:v>
      </x:c>
      <x:c r="P3879" s="15" t="str">
        <x:v>Not stated in reviewed card</x:v>
      </x:c>
      <x:c r="Q3879" s="15" t="str">
        <x:v>Advertised industrial unit with refurbished specification.</x:v>
      </x:c>
      <x:c r="R3879"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79" s="15" t="str">
        <x:v>https://www.zoopla.co.uk/to-rent/commercial/details/74038256/</x:v>
      </x:c>
      <x:c r="T3879" s="15" t="str"/>
      <x:c r="U3879" s="15" t="str"/>
      <x:c r="V3879" s="15" t="str">
        <x:v>London — Uxbridge Trade Park</x:v>
      </x:c>
      <x:c r="W3879" s="15" t="str">
        <x:v>Individual unit ≤15,000 sq ft</x:v>
      </x:c>
      <x:c r="X3879" s="13" t="n">
        <x:f>IF(N3879="Yes",L3879,0)</x:f>
        <x:v>0</x:v>
      </x:c>
      <x:c r="Y3879" s="14" t="n">
        <x:v>1</x:v>
      </x:c>
      <x:c r="Z3879" s="13" t="str">
        <x:v>Industrial / workshop / storage</x:v>
      </x:c>
    </x:row>
    <x:row r="3880" ht="62" customHeight="1">
      <x:c r="A3880" s="13" t="str">
        <x:v>SE2900</x:v>
      </x:c>
      <x:c r="B3880" s="15" t="str">
        <x:v>London</x:v>
      </x:c>
      <x:c r="C3880" s="15" t="str">
        <x:v>Uxbridge</x:v>
      </x:c>
      <x:c r="D3880" s="14"/>
      <x:c r="E3880" s="13" t="str">
        <x:v>Town</x:v>
      </x:c>
      <x:c r="F3880" s="15" t="str">
        <x:v>Uxbridge Trade Park UB8</x:v>
      </x:c>
      <x:c r="G3880" s="15" t="str">
        <x:v>Unit 16, Uxbridge Trade Park UB8</x:v>
      </x:c>
      <x:c r="H3880" s="13" t="str">
        <x:v>Uncertain</x:v>
      </x:c>
      <x:c r="I3880" s="14" t="n">
        <x:v>11019</x:v>
      </x:c>
      <x:c r="J3880" s="13" t="str">
        <x:f>IF(AND(ISNUMBER(I3880),I3880&gt;0),IF(I3880&lt;=1000,"1–1,000",IF(I3880&lt;=2500,"1,001–2,500",IF(I3880&lt;=5000,"2,501–5,000",IF(I3880&lt;=10000,"5,001–10,000","10,001–15,000")))),"10,001–15,000")</x:f>
        <x:v>10,001–15,000</x:v>
      </x:c>
      <x:c r="K3880" s="16"/>
      <x:c r="L3880" s="43" t="str">
        <x:f>IF(AND(ISNUMBER(I3880),I3880&gt;0,ISNUMBER(K3880),K3880&gt;0),K3880/I3880,"n.a.")</x:f>
        <x:v>n.a.</x:v>
      </x:c>
      <x:c r="M3880" s="43"/>
      <x:c r="N3880" s="13" t="str">
        <x:v>No</x:v>
      </x:c>
      <x:c r="O3880" s="15" t="str">
        <x:v>Not stated in reviewed card</x:v>
      </x:c>
      <x:c r="P3880" s="15" t="str">
        <x:v>Not stated in reviewed card</x:v>
      </x:c>
      <x:c r="Q3880" s="15" t="str">
        <x:v>Advertised industrial unit with warehouse space, refurbished specification.</x:v>
      </x:c>
      <x:c r="R3880"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0" s="15" t="str">
        <x:v>https://www.zoopla.co.uk/to-rent/commercial/details/66565018/</x:v>
      </x:c>
      <x:c r="T3880" s="15" t="str"/>
      <x:c r="U3880" s="15" t="str"/>
      <x:c r="V3880" s="15" t="str">
        <x:v>London — Uxbridge Trade Park UB8</x:v>
      </x:c>
      <x:c r="W3880" s="15" t="str">
        <x:v>Individual unit ≤15,000 sq ft</x:v>
      </x:c>
      <x:c r="X3880" s="13" t="n">
        <x:f>IF(N3880="Yes",L3880,0)</x:f>
        <x:v>0</x:v>
      </x:c>
      <x:c r="Y3880" s="14" t="n">
        <x:v>1</x:v>
      </x:c>
      <x:c r="Z3880" s="13" t="str">
        <x:v>Industrial / workshop / storage</x:v>
      </x:c>
    </x:row>
    <x:row r="3881" ht="75" customHeight="1">
      <x:c r="A3881" s="13" t="str">
        <x:v>SE2901</x:v>
      </x:c>
      <x:c r="B3881" s="15" t="str">
        <x:v>London</x:v>
      </x:c>
      <x:c r="C3881" s="15" t="str">
        <x:v>Mitcham</x:v>
      </x:c>
      <x:c r="D3881" s="14"/>
      <x:c r="E3881" s="13" t="str">
        <x:v>Town</x:v>
      </x:c>
      <x:c r="F3881" s="15" t="str">
        <x:v>Vale Industrial Park</x:v>
      </x:c>
      <x:c r="G3881" s="15" t="str">
        <x:v>Unit 12, Vale Industrial Park, 170 Rowan Road, London, Greater London, SW16 5BN</x:v>
      </x:c>
      <x:c r="H3881" s="13" t="str">
        <x:v>Current</x:v>
      </x:c>
      <x:c r="I3881" s="14" t="n">
        <x:v>2051</x:v>
      </x:c>
      <x:c r="J3881" s="13" t="str">
        <x:f>IF(AND(ISNUMBER(I3881),I3881&gt;0),IF(I3881&lt;=1000,"1–1,000",IF(I3881&lt;=2500,"1,001–2,500",IF(I3881&lt;=5000,"2,501–5,000",IF(I3881&lt;=10000,"5,001–10,000","10,001–15,000")))),"1,001–2,500")</x:f>
        <x:v>1,001–2,500</x:v>
      </x:c>
      <x:c r="K3881" s="16" t="n">
        <x:v>41016</x:v>
      </x:c>
      <x:c r="L3881" s="43" t="n">
        <x:f>IF(AND(ISNUMBER(I3881),I3881&gt;0,ISNUMBER(K3881),K3881&gt;0),K3881/I3881,"n.a.")</x:f>
        <x:v>19.998049731838126</x:v>
      </x:c>
      <x:c r="M3881" s="43"/>
      <x:c r="N3881" s="13" t="str">
        <x:v>Yes</x:v>
      </x:c>
      <x:c r="O3881" s="15" t="str">
        <x:v>Not stated in reviewed card</x:v>
      </x:c>
      <x:c r="P3881" s="15" t="str">
        <x:v>Not stated in reviewed card</x:v>
      </x:c>
      <x:c r="Q3881" s="15" t="str">
        <x:v>Advertised industrial unit with warehouse space, ancillary office accommodation.</x:v>
      </x:c>
      <x:c r="R3881"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81" s="15" t="str">
        <x:v>https://www.zoopla.co.uk/to-rent/commercial/details/74499103/</x:v>
      </x:c>
      <x:c r="T3881" s="15" t="str">
        <x:v>https://www.zoopla.co.uk/to-rent/commercial/details/72403705/</x:v>
      </x:c>
      <x:c r="U3881" s="15" t="str">
        <x:v>https://www.rightmove.co.uk/properties/94266693#/?channel=COM_LET
https://www.rightmove.co.uk/properties/760757730580673#/?channel=COM_LET</x:v>
      </x:c>
      <x:c r="V3881" s="15" t="str">
        <x:v>London — Vale Industrial Park</x:v>
      </x:c>
      <x:c r="W3881" s="15" t="str">
        <x:v>Individual unit ≤15,000 sq ft</x:v>
      </x:c>
      <x:c r="X3881" s="13" t="n">
        <x:f>IF(N3881="Yes",L3881,0)</x:f>
        <x:v>19.998049731838126</x:v>
      </x:c>
      <x:c r="Y3881" s="14" t="n">
        <x:v>1</x:v>
      </x:c>
      <x:c r="Z3881" s="13" t="str">
        <x:v>Industrial / workshop / storage</x:v>
      </x:c>
    </x:row>
    <x:row r="3882" ht="62" customHeight="1">
      <x:c r="A3882" s="13" t="str">
        <x:v>SE2902</x:v>
      </x:c>
      <x:c r="B3882" s="15" t="str">
        <x:v>London</x:v>
      </x:c>
      <x:c r="C3882" s="15" t="str">
        <x:v>Croydon</x:v>
      </x:c>
      <x:c r="D3882" s="14"/>
      <x:c r="E3882" s="13" t="str">
        <x:v>Town</x:v>
      </x:c>
      <x:c r="F3882" s="15" t="str">
        <x:v>Valley Industrial Park</x:v>
      </x:c>
      <x:c r="G3882" s="15" t="str">
        <x:v>Unit 35, Valley Industrial Park, Purley Way, Croydon, Surrey, CR0 4YA</x:v>
      </x:c>
      <x:c r="H3882" s="13" t="str">
        <x:v>Current</x:v>
      </x:c>
      <x:c r="I3882" s="14" t="n">
        <x:v>5081</x:v>
      </x:c>
      <x:c r="J3882" s="13" t="str">
        <x:f>IF(AND(ISNUMBER(I3882),I3882&gt;0),IF(I3882&lt;=1000,"1–1,000",IF(I3882&lt;=2500,"1,001–2,500",IF(I3882&lt;=5000,"2,501–5,000",IF(I3882&lt;=10000,"5,001–10,000","10,001–15,000")))),"5,001–10,000")</x:f>
        <x:v>5,001–10,000</x:v>
      </x:c>
      <x:c r="K3882" s="16"/>
      <x:c r="L3882" s="43" t="str">
        <x:f>IF(AND(ISNUMBER(I3882),I3882&gt;0,ISNUMBER(K3882),K3882&gt;0),K3882/I3882,"n.a.")</x:f>
        <x:v>n.a.</x:v>
      </x:c>
      <x:c r="M3882" s="43"/>
      <x:c r="N3882" s="13" t="str">
        <x:v>No</x:v>
      </x:c>
      <x:c r="O3882" s="15" t="str">
        <x:v>Not stated in reviewed card</x:v>
      </x:c>
      <x:c r="P3882" s="15" t="str">
        <x:v>Not stated in reviewed card</x:v>
      </x:c>
      <x:c r="Q3882" s="15" t="str">
        <x:v>Advertised industrial unit with warehouse space, ancillary office accommodation.</x:v>
      </x:c>
      <x:c r="R3882"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2" s="15" t="str">
        <x:v>https://www.rightmove.co.uk/properties/783768202460081#/?channel=COM_LET</x:v>
      </x:c>
      <x:c r="T3882" s="15" t="str"/>
      <x:c r="U3882" s="15" t="str"/>
      <x:c r="V3882" s="15" t="str">
        <x:v>London — Valley Industrial Park</x:v>
      </x:c>
      <x:c r="W3882" s="15" t="str">
        <x:v>Individual unit ≤15,000 sq ft</x:v>
      </x:c>
      <x:c r="X3882" s="13" t="n">
        <x:f>IF(N3882="Yes",L3882,0)</x:f>
        <x:v>0</x:v>
      </x:c>
      <x:c r="Y3882" s="14" t="n">
        <x:v>1</x:v>
      </x:c>
      <x:c r="Z3882" s="13" t="str">
        <x:v>Industrial / workshop / storage</x:v>
      </x:c>
    </x:row>
    <x:row r="3883" ht="62" customHeight="1">
      <x:c r="A3883" s="13" t="str">
        <x:v>SE2903</x:v>
      </x:c>
      <x:c r="B3883" s="15" t="str">
        <x:v>London</x:v>
      </x:c>
      <x:c r="C3883" s="15" t="str">
        <x:v>Croydon</x:v>
      </x:c>
      <x:c r="D3883" s="14"/>
      <x:c r="E3883" s="13" t="str">
        <x:v>Town</x:v>
      </x:c>
      <x:c r="F3883" s="15" t="str">
        <x:v>Valley Industrial Park</x:v>
      </x:c>
      <x:c r="G3883" s="15" t="str">
        <x:v>Unit 37, Valley Industrial Park, Purley Way, Croydon, Surrey, CR0 4YA</x:v>
      </x:c>
      <x:c r="H3883" s="13" t="str">
        <x:v>Current</x:v>
      </x:c>
      <x:c r="I3883" s="14" t="n">
        <x:v>6430</x:v>
      </x:c>
      <x:c r="J3883" s="13" t="str">
        <x:f>IF(AND(ISNUMBER(I3883),I3883&gt;0),IF(I3883&lt;=1000,"1–1,000",IF(I3883&lt;=2500,"1,001–2,500",IF(I3883&lt;=5000,"2,501–5,000",IF(I3883&lt;=10000,"5,001–10,000","10,001–15,000")))),"5,001–10,000")</x:f>
        <x:v>5,001–10,000</x:v>
      </x:c>
      <x:c r="K3883" s="16"/>
      <x:c r="L3883" s="43" t="str">
        <x:f>IF(AND(ISNUMBER(I3883),I3883&gt;0,ISNUMBER(K3883),K3883&gt;0),K3883/I3883,"n.a.")</x:f>
        <x:v>n.a.</x:v>
      </x:c>
      <x:c r="M3883" s="43"/>
      <x:c r="N3883" s="13" t="str">
        <x:v>No</x:v>
      </x:c>
      <x:c r="O3883" s="15" t="str">
        <x:v>Not stated in reviewed card</x:v>
      </x:c>
      <x:c r="P3883" s="15" t="str">
        <x:v>Not stated in reviewed card</x:v>
      </x:c>
      <x:c r="Q3883" s="15" t="str">
        <x:v>Advertised industrial unit with warehouse space, ancillary office accommodation.</x:v>
      </x:c>
      <x:c r="R3883"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3" s="15" t="str">
        <x:v>https://www.rightmove.co.uk/properties/783768244210960#/?channel=COM_LET</x:v>
      </x:c>
      <x:c r="T3883" s="15" t="str"/>
      <x:c r="U3883" s="15" t="str"/>
      <x:c r="V3883" s="15" t="str">
        <x:v>London — Valley Industrial Park</x:v>
      </x:c>
      <x:c r="W3883" s="15" t="str">
        <x:v>Individual unit ≤15,000 sq ft</x:v>
      </x:c>
      <x:c r="X3883" s="13" t="n">
        <x:f>IF(N3883="Yes",L3883,0)</x:f>
        <x:v>0</x:v>
      </x:c>
      <x:c r="Y3883" s="14" t="n">
        <x:v>1</x:v>
      </x:c>
      <x:c r="Z3883" s="13" t="str">
        <x:v>Industrial / workshop / storage</x:v>
      </x:c>
    </x:row>
    <x:row r="3884" ht="88" customHeight="1">
      <x:c r="A3884" s="13" t="str">
        <x:v>SE2904</x:v>
      </x:c>
      <x:c r="B3884" s="15" t="str">
        <x:v>London</x:v>
      </x:c>
      <x:c r="C3884" s="15" t="str">
        <x:v>London (SE5)</x:v>
      </x:c>
      <x:c r="D3884" s="14"/>
      <x:c r="E3884" s="13" t="str">
        <x:v>Town</x:v>
      </x:c>
      <x:c r="F3884" s="15" t="str">
        <x:v>Valmar Trading Estate</x:v>
      </x:c>
      <x:c r="G3884" s="15" t="str">
        <x:v>Unit 6, Valmar Trading Estate, Valmar Road, London, SE5 9NW</x:v>
      </x:c>
      <x:c r="H3884" s="13" t="str">
        <x:v>Current</x:v>
      </x:c>
      <x:c r="I3884" s="14" t="n">
        <x:v>3790</x:v>
      </x:c>
      <x:c r="J3884" s="13" t="str">
        <x:f>IF(AND(ISNUMBER(I3884),I3884&gt;0),IF(I3884&lt;=1000,"1–1,000",IF(I3884&lt;=2500,"1,001–2,500",IF(I3884&lt;=5000,"2,501–5,000",IF(I3884&lt;=10000,"5,001–10,000","10,001–15,000")))),"2,501–5,000")</x:f>
        <x:v>2,501–5,000</x:v>
      </x:c>
      <x:c r="K3884" s="16" t="n">
        <x:v>57000</x:v>
      </x:c>
      <x:c r="L3884" s="43" t="n">
        <x:f>IF(AND(ISNUMBER(I3884),I3884&gt;0,ISNUMBER(K3884),K3884&gt;0),K3884/I3884,"n.a.")</x:f>
        <x:v>15.03957783641161</x:v>
      </x:c>
      <x:c r="M3884" s="43"/>
      <x:c r="N3884" s="13" t="str">
        <x:v>No</x:v>
      </x:c>
      <x:c r="O3884" s="15" t="str">
        <x:v>ceiling heights are 4</x:v>
      </x:c>
      <x:c r="P3884" s="15" t="str">
        <x:v>roller shutter; concertina doors</x:v>
      </x:c>
      <x:c r="Q3884" s="15" t="str">
        <x:v>Advertised industrial unit with warehouse space, ancillary office accommodation, parking, three-phase power.</x:v>
      </x:c>
      <x:c r="R3884" s="15" t="str">
        <x:v>Advertised to let 3 agent/portal adverts reconciled to one demise; no additional unit count. Conflicting advertised annual/annualised asks: £37,896, £57,000.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84" s="15" t="str">
        <x:v>https://www.zoopla.co.uk/to-rent/commercial/details/68640425/</x:v>
      </x:c>
      <x:c r="T3884" s="15" t="str">
        <x:v>https://www.zoopla.co.uk/to-rent/commercial/details/73613356/</x:v>
      </x:c>
      <x:c r="U3884" s="15" t="str">
        <x:v>https://www.rightmove.co.uk/properties/760579795627024#/?channel=COM_LET</x:v>
      </x:c>
      <x:c r="V3884" s="15" t="str">
        <x:v>London — Valmar Trading Estate</x:v>
      </x:c>
      <x:c r="W3884" s="15" t="str">
        <x:v>Individual unit ≤15,000 sq ft</x:v>
      </x:c>
      <x:c r="X3884" s="13" t="n">
        <x:f>IF(N3884="Yes",L3884,0)</x:f>
        <x:v>0</x:v>
      </x:c>
      <x:c r="Y3884" s="14" t="n">
        <x:v>1</x:v>
      </x:c>
      <x:c r="Z3884" s="13" t="str">
        <x:v>Industrial / workshop / storage</x:v>
      </x:c>
    </x:row>
    <x:row r="3885" ht="62" customHeight="1">
      <x:c r="A3885" s="13" t="str">
        <x:v>SE2905</x:v>
      </x:c>
      <x:c r="B3885" s="15" t="str">
        <x:v>London</x:v>
      </x:c>
      <x:c r="C3885" s="15" t="str">
        <x:v>Charlton</x:v>
      </x:c>
      <x:c r="D3885" s="14"/>
      <x:c r="E3885" s="13" t="str">
        <x:v>Town</x:v>
      </x:c>
      <x:c r="F3885" s="15" t="str">
        <x:v>VIP Industrial Park</x:v>
      </x:c>
      <x:c r="G3885" s="15" t="str">
        <x:v>Units A &amp; B, VIP Industrial Park, Anchor &amp; Hope Lane, Charlton, London, SE7</x:v>
      </x:c>
      <x:c r="H3885" s="13" t="str">
        <x:v>Current</x:v>
      </x:c>
      <x:c r="I3885" s="14" t="n">
        <x:v>12625</x:v>
      </x:c>
      <x:c r="J3885" s="13" t="str">
        <x:f>IF(AND(ISNUMBER(I3885),I3885&gt;0),IF(I3885&lt;=1000,"1–1,000",IF(I3885&lt;=2500,"1,001–2,500",IF(I3885&lt;=5000,"2,501–5,000",IF(I3885&lt;=10000,"5,001–10,000","10,001–15,000")))),"10,001–15,000")</x:f>
        <x:v>10,001–15,000</x:v>
      </x:c>
      <x:c r="K3885" s="16"/>
      <x:c r="L3885" s="43" t="str">
        <x:f>IF(AND(ISNUMBER(I3885),I3885&gt;0,ISNUMBER(K3885),K3885&gt;0),K3885/I3885,"n.a.")</x:f>
        <x:v>n.a.</x:v>
      </x:c>
      <x:c r="M3885" s="43"/>
      <x:c r="N3885" s="13" t="str">
        <x:v>No</x:v>
      </x:c>
      <x:c r="O3885" s="15" t="str">
        <x:v>Not stated in reviewed card</x:v>
      </x:c>
      <x:c r="P3885" s="15" t="str">
        <x:v>5 full height access doors</x:v>
      </x:c>
      <x:c r="Q3885" s="15" t="str">
        <x:v>Advertised industrial unit with ancillary office accommodation, yard/loading area, secure/gated access.</x:v>
      </x:c>
      <x:c r="R3885" s="15" t="str">
        <x:v>Advertised to let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885" s="15" t="str">
        <x:v>https://www.rightmove.co.uk/properties/760574892477008#/?channel=COM_LET</x:v>
      </x:c>
      <x:c r="T3885" s="15" t="str"/>
      <x:c r="U3885" s="15" t="str"/>
      <x:c r="V3885" s="15" t="str">
        <x:v>London — VIP Industrial Park</x:v>
      </x:c>
      <x:c r="W3885" s="15" t="str">
        <x:v>Individual unit ≤15,000 sq ft</x:v>
      </x:c>
      <x:c r="X3885" s="13" t="n">
        <x:f>IF(N3885="Yes",L3885,0)</x:f>
        <x:v>0</x:v>
      </x:c>
      <x:c r="Y3885" s="14" t="n">
        <x:v>1</x:v>
      </x:c>
      <x:c r="Z3885" s="13" t="str">
        <x:v>Industrial / workshop / storage</x:v>
      </x:c>
    </x:row>
    <x:row r="3886" ht="62" customHeight="1">
      <x:c r="A3886" s="13" t="str">
        <x:v>SE2906</x:v>
      </x:c>
      <x:c r="B3886" s="15" t="str">
        <x:v>London</x:v>
      </x:c>
      <x:c r="C3886" s="15" t="str">
        <x:v>London (SE7)</x:v>
      </x:c>
      <x:c r="D3886" s="14"/>
      <x:c r="E3886" s="13" t="str">
        <x:v>Town</x:v>
      </x:c>
      <x:c r="F3886" s="15" t="str">
        <x:v>VIP Trading Estate</x:v>
      </x:c>
      <x:c r="G3886" s="15" t="str">
        <x:v>Unit 26, VIP Trading Estate, Anchor &amp; Hope Lane, London, Greater London, SE7</x:v>
      </x:c>
      <x:c r="H3886" s="13" t="str">
        <x:v>Current</x:v>
      </x:c>
      <x:c r="I3886" s="14" t="n">
        <x:v>7863</x:v>
      </x:c>
      <x:c r="J3886" s="13" t="str">
        <x:f>IF(AND(ISNUMBER(I3886),I3886&gt;0),IF(I3886&lt;=1000,"1–1,000",IF(I3886&lt;=2500,"1,001–2,500",IF(I3886&lt;=5000,"2,501–5,000",IF(I3886&lt;=10000,"5,001–10,000","10,001–15,000")))),"5,001–10,000")</x:f>
        <x:v>5,001–10,000</x:v>
      </x:c>
      <x:c r="K3886" s="16"/>
      <x:c r="L3886" s="43" t="str">
        <x:f>IF(AND(ISNUMBER(I3886),I3886&gt;0,ISNUMBER(K3886),K3886&gt;0),K3886/I3886,"n.a.")</x:f>
        <x:v>n.a.</x:v>
      </x:c>
      <x:c r="M3886" s="43"/>
      <x:c r="N3886" s="13" t="str">
        <x:v>No</x:v>
      </x:c>
      <x:c r="O3886" s="15" t="str">
        <x:v>minimum eaves height for Unit 26 is 5</x:v>
      </x:c>
      <x:c r="P3886" s="15" t="str">
        <x:v>15% roof lights with 2 level access loading doors</x:v>
      </x:c>
      <x:c r="Q3886" s="15" t="str">
        <x:v>Advertised industrial unit with yard/loading area, parking.</x:v>
      </x:c>
      <x:c r="R388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6" s="15" t="str">
        <x:v>https://www.rightmove.co.uk/properties/760575320314096#/?channel=COM_LET</x:v>
      </x:c>
      <x:c r="T3886" s="15" t="str"/>
      <x:c r="U3886" s="15" t="str"/>
      <x:c r="V3886" s="15" t="str">
        <x:v>London — VIP Trading Estate</x:v>
      </x:c>
      <x:c r="W3886" s="15" t="str">
        <x:v>Individual unit ≤15,000 sq ft</x:v>
      </x:c>
      <x:c r="X3886" s="13" t="n">
        <x:f>IF(N3886="Yes",L3886,0)</x:f>
        <x:v>0</x:v>
      </x:c>
      <x:c r="Y3886" s="14" t="n">
        <x:v>1</x:v>
      </x:c>
      <x:c r="Z3886" s="13" t="str">
        <x:v>Industrial / workshop / storage</x:v>
      </x:c>
    </x:row>
    <x:row r="3887" ht="62" customHeight="1">
      <x:c r="A3887" s="13" t="str">
        <x:v>SE2907</x:v>
      </x:c>
      <x:c r="B3887" s="15" t="str">
        <x:v>London</x:v>
      </x:c>
      <x:c r="C3887" s="15" t="str">
        <x:v>London (SE7)</x:v>
      </x:c>
      <x:c r="D3887" s="14"/>
      <x:c r="E3887" s="13" t="str">
        <x:v>Town</x:v>
      </x:c>
      <x:c r="F3887" s="15" t="str">
        <x:v>VIP Trading Estate</x:v>
      </x:c>
      <x:c r="G3887" s="15" t="str">
        <x:v>VIP Trading Estate, Anchor &amp; Hope Lane, London, Greater London, SE7</x:v>
      </x:c>
      <x:c r="H3887" s="13" t="str">
        <x:v>Current</x:v>
      </x:c>
      <x:c r="I3887" s="14" t="n">
        <x:v>7069</x:v>
      </x:c>
      <x:c r="J3887" s="13" t="str">
        <x:f>IF(AND(ISNUMBER(I3887),I3887&gt;0),IF(I3887&lt;=1000,"1–1,000",IF(I3887&lt;=2500,"1,001–2,500",IF(I3887&lt;=5000,"2,501–5,000",IF(I3887&lt;=10000,"5,001–10,000","10,001–15,000")))),"5,001–10,000")</x:f>
        <x:v>5,001–10,000</x:v>
      </x:c>
      <x:c r="K3887" s="16"/>
      <x:c r="L3887" s="43" t="str">
        <x:f>IF(AND(ISNUMBER(I3887),I3887&gt;0,ISNUMBER(K3887),K3887&gt;0),K3887/I3887,"n.a.")</x:f>
        <x:v>n.a.</x:v>
      </x:c>
      <x:c r="M3887" s="43"/>
      <x:c r="N3887" s="13" t="str">
        <x:v>No</x:v>
      </x:c>
      <x:c r="O3887" s="15" t="str">
        <x:v>Not stated in reviewed card</x:v>
      </x:c>
      <x:c r="P3887" s="15" t="str">
        <x:v>15% roof lights with 2 level access loading doors</x:v>
      </x:c>
      <x:c r="Q3887" s="15" t="str">
        <x:v>Advertised industrial unit. Card provides limited specification.</x:v>
      </x:c>
      <x:c r="R3887"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7" s="15" t="str">
        <x:v>https://www.rightmove.co.uk/properties/760575305513408#/?channel=COM_LET</x:v>
      </x:c>
      <x:c r="T3887" s="15" t="str"/>
      <x:c r="U3887" s="15" t="str"/>
      <x:c r="V3887" s="15" t="str">
        <x:v>London — VIP Trading Estate</x:v>
      </x:c>
      <x:c r="W3887" s="15" t="str">
        <x:v>Individual unit ≤15,000 sq ft</x:v>
      </x:c>
      <x:c r="X3887" s="13" t="n">
        <x:f>IF(N3887="Yes",L3887,0)</x:f>
        <x:v>0</x:v>
      </x:c>
      <x:c r="Y3887" s="14" t="n">
        <x:v>1</x:v>
      </x:c>
      <x:c r="Z3887" s="13" t="str">
        <x:v>Industrial / workshop / storage</x:v>
      </x:c>
    </x:row>
    <x:row r="3888" ht="75" customHeight="1">
      <x:c r="A3888" s="13" t="str">
        <x:v>SE2908</x:v>
      </x:c>
      <x:c r="B3888" s="15" t="str">
        <x:v>London</x:v>
      </x:c>
      <x:c r="C3888" s="15" t="str">
        <x:v>Hounslow</x:v>
      </x:c>
      <x:c r="D3888" s="14"/>
      <x:c r="E3888" s="13" t="str">
        <x:v>Town</x:v>
      </x:c>
      <x:c r="F3888" s="15" t="str">
        <x:v>Viridian Park</x:v>
      </x:c>
      <x:c r="G3888" s="15" t="str">
        <x:v>V3 &amp; V4 Viridian Park, Pulborough Way, Hounslow TW4</x:v>
      </x:c>
      <x:c r="H3888" s="13" t="str">
        <x:v>Uncertain</x:v>
      </x:c>
      <x:c r="I3888" s="14" t="n">
        <x:v>12214</x:v>
      </x:c>
      <x:c r="J3888" s="13" t="str">
        <x:f>IF(AND(ISNUMBER(I3888),I3888&gt;0),IF(I3888&lt;=1000,"1–1,000",IF(I3888&lt;=2500,"1,001–2,500",IF(I3888&lt;=5000,"2,501–5,000",IF(I3888&lt;=10000,"5,001–10,000","10,001–15,000")))),"10,001–15,000")</x:f>
        <x:v>10,001–15,000</x:v>
      </x:c>
      <x:c r="K3888" s="16"/>
      <x:c r="L3888" s="43" t="str">
        <x:f>IF(AND(ISNUMBER(I3888),I3888&gt;0,ISNUMBER(K3888),K3888&gt;0),K3888/I3888,"n.a.")</x:f>
        <x:v>n.a.</x:v>
      </x:c>
      <x:c r="M3888" s="43"/>
      <x:c r="N3888" s="13" t="str">
        <x:v>No</x:v>
      </x:c>
      <x:c r="O3888" s="15" t="str">
        <x:v>Not stated in reviewed card</x:v>
      </x:c>
      <x:c r="P3888" s="15" t="str">
        <x:v>Not stated in reviewed card</x:v>
      </x:c>
      <x:c r="Q3888" s="15" t="str">
        <x:v>Advertised industrial unit with warehouse space.</x:v>
      </x:c>
      <x:c r="R3888" s="15" t="str">
        <x:v>Uncertain 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888" s="15" t="str">
        <x:v>https://www.zoopla.co.uk/to-rent/commercial/details/72209418/</x:v>
      </x:c>
      <x:c r="T3888" s="15" t="str"/>
      <x:c r="U3888" s="15" t="str"/>
      <x:c r="V3888" s="15" t="str">
        <x:v>London — Viridian Park</x:v>
      </x:c>
      <x:c r="W3888" s="15" t="str">
        <x:v>Individual unit ≤15,000 sq ft</x:v>
      </x:c>
      <x:c r="X3888" s="13" t="n">
        <x:f>IF(N3888="Yes",L3888,0)</x:f>
        <x:v>0</x:v>
      </x:c>
      <x:c r="Y3888" s="14" t="n">
        <x:v>1</x:v>
      </x:c>
      <x:c r="Z3888" s="13" t="str">
        <x:v>Industrial / workshop / storage</x:v>
      </x:c>
    </x:row>
    <x:row r="3889" ht="75" customHeight="1">
      <x:c r="A3889" s="13" t="str">
        <x:v>SE2909</x:v>
      </x:c>
      <x:c r="B3889" s="15" t="str">
        <x:v>London</x:v>
      </x:c>
      <x:c r="C3889" s="15" t="str">
        <x:v>Hounslow</x:v>
      </x:c>
      <x:c r="D3889" s="14"/>
      <x:c r="E3889" s="13" t="str">
        <x:v>Town</x:v>
      </x:c>
      <x:c r="F3889" s="15" t="str">
        <x:v>Viridian Park</x:v>
      </x:c>
      <x:c r="G3889" s="15" t="str">
        <x:v>V4 Viridian Park, Pulborough Way, Hounslow TW4</x:v>
      </x:c>
      <x:c r="H3889" s="13" t="str">
        <x:v>Uncertain</x:v>
      </x:c>
      <x:c r="I3889" s="14" t="n">
        <x:v>5414</x:v>
      </x:c>
      <x:c r="J3889" s="13" t="str">
        <x:f>IF(AND(ISNUMBER(I3889),I3889&gt;0),IF(I3889&lt;=1000,"1–1,000",IF(I3889&lt;=2500,"1,001–2,500",IF(I3889&lt;=5000,"2,501–5,000",IF(I3889&lt;=10000,"5,001–10,000","10,001–15,000")))),"5,001–10,000")</x:f>
        <x:v>5,001–10,000</x:v>
      </x:c>
      <x:c r="K3889" s="16"/>
      <x:c r="L3889" s="43" t="str">
        <x:f>IF(AND(ISNUMBER(I3889),I3889&gt;0,ISNUMBER(K3889),K3889&gt;0),K3889/I3889,"n.a.")</x:f>
        <x:v>n.a.</x:v>
      </x:c>
      <x:c r="M3889" s="43"/>
      <x:c r="N3889" s="13" t="str">
        <x:v>No</x:v>
      </x:c>
      <x:c r="O3889" s="15" t="str">
        <x:v>Not stated in reviewed card</x:v>
      </x:c>
      <x:c r="P3889" s="15" t="str">
        <x:v>Not stated in reviewed card</x:v>
      </x:c>
      <x:c r="Q3889" s="15" t="str">
        <x:v>Advertised industrial unit with warehouse space, refurbished specification.</x:v>
      </x:c>
      <x:c r="R3889" s="15" t="str">
        <x:v>Uncertain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89" s="15" t="str">
        <x:v>https://www.zoopla.co.uk/to-rent/commercial/details/72926981/</x:v>
      </x:c>
      <x:c r="T3889" s="15" t="str">
        <x:v>https://www.zoopla.co.uk/to-rent/commercial/details/72209451/</x:v>
      </x:c>
      <x:c r="U3889" s="15" t="str"/>
      <x:c r="V3889" s="15" t="str">
        <x:v>London — Viridian Park</x:v>
      </x:c>
      <x:c r="W3889" s="15" t="str">
        <x:v>Individual unit ≤15,000 sq ft</x:v>
      </x:c>
      <x:c r="X3889" s="13" t="n">
        <x:f>IF(N3889="Yes",L3889,0)</x:f>
        <x:v>0</x:v>
      </x:c>
      <x:c r="Y3889" s="14" t="n">
        <x:v>1</x:v>
      </x:c>
      <x:c r="Z3889" s="13" t="str">
        <x:v>Industrial / workshop / storage</x:v>
      </x:c>
    </x:row>
    <x:row r="3890" ht="62" customHeight="1">
      <x:c r="A3890" s="13" t="str">
        <x:v>SE2910</x:v>
      </x:c>
      <x:c r="B3890" s="15" t="str">
        <x:v>London</x:v>
      </x:c>
      <x:c r="C3890" s="15" t="str">
        <x:v>Acton</x:v>
      </x:c>
      <x:c r="D3890" s="14"/>
      <x:c r="E3890" s="13" t="str">
        <x:v>Town</x:v>
      </x:c>
      <x:c r="F3890" s="15" t="str">
        <x:v>W.Ave Trade Park</x:v>
      </x:c>
      <x:c r="G3890" s="15" t="str">
        <x:v>Unit 3 W.Ave Trade Park, Concord Road, Acton W3</x:v>
      </x:c>
      <x:c r="H3890" s="13" t="str">
        <x:v>Current</x:v>
      </x:c>
      <x:c r="I3890" s="14" t="n">
        <x:v>5967</x:v>
      </x:c>
      <x:c r="J3890" s="13" t="str">
        <x:f>IF(AND(ISNUMBER(I3890),I3890&gt;0),IF(I3890&lt;=1000,"1–1,000",IF(I3890&lt;=2500,"1,001–2,500",IF(I3890&lt;=5000,"2,501–5,000",IF(I3890&lt;=10000,"5,001–10,000","10,001–15,000")))),"5,001–10,000")</x:f>
        <x:v>5,001–10,000</x:v>
      </x:c>
      <x:c r="K3890" s="16"/>
      <x:c r="L3890" s="43" t="str">
        <x:f>IF(AND(ISNUMBER(I3890),I3890&gt;0,ISNUMBER(K3890),K3890&gt;0),K3890/I3890,"n.a.")</x:f>
        <x:v>n.a.</x:v>
      </x:c>
      <x:c r="M3890" s="43"/>
      <x:c r="N3890" s="13" t="str">
        <x:v>No</x:v>
      </x:c>
      <x:c r="O3890" s="15" t="str">
        <x:v>Not stated in reviewed card</x:v>
      </x:c>
      <x:c r="P3890" s="15" t="str">
        <x:v>Not stated in reviewed card</x:v>
      </x:c>
      <x:c r="Q3890" s="15" t="str">
        <x:v>Advertised industrial unit with warehouse space, trade counter use.</x:v>
      </x:c>
      <x:c r="R3890"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90" s="15" t="str">
        <x:v>https://www.zoopla.co.uk/to-rent/commercial/details/58735646/</x:v>
      </x:c>
      <x:c r="T3890" s="15" t="str"/>
      <x:c r="U3890" s="15" t="str"/>
      <x:c r="V3890" s="15" t="str">
        <x:v>London — W.Ave Trade Park</x:v>
      </x:c>
      <x:c r="W3890" s="15" t="str">
        <x:v>Individual unit ≤15,000 sq ft</x:v>
      </x:c>
      <x:c r="X3890" s="13" t="n">
        <x:f>IF(N3890="Yes",L3890,0)</x:f>
        <x:v>0</x:v>
      </x:c>
      <x:c r="Y3890" s="14" t="n">
        <x:v>1</x:v>
      </x:c>
      <x:c r="Z3890" s="13" t="str">
        <x:v>Industrial / workshop / storage</x:v>
      </x:c>
    </x:row>
    <x:row r="3891" ht="62" customHeight="1">
      <x:c r="A3891" s="13" t="str">
        <x:v>SE2911</x:v>
      </x:c>
      <x:c r="B3891" s="15" t="str">
        <x:v>London</x:v>
      </x:c>
      <x:c r="C3891" s="15" t="str">
        <x:v>Acton</x:v>
      </x:c>
      <x:c r="D3891" s="14"/>
      <x:c r="E3891" s="13" t="str">
        <x:v>Town</x:v>
      </x:c>
      <x:c r="F3891" s="15" t="str">
        <x:v>W.AVE Trade Park</x:v>
      </x:c>
      <x:c r="G3891" s="15" t="str">
        <x:v>Unit 2 W.AVE Trade Park, Concord Road, Acton, W3 0TH</x:v>
      </x:c>
      <x:c r="H3891" s="13" t="str">
        <x:v>Current</x:v>
      </x:c>
      <x:c r="I3891" s="14" t="n">
        <x:v>6900</x:v>
      </x:c>
      <x:c r="J3891" s="13" t="str">
        <x:f>IF(AND(ISNUMBER(I3891),I3891&gt;0),IF(I3891&lt;=1000,"1–1,000",IF(I3891&lt;=2500,"1,001–2,500",IF(I3891&lt;=5000,"2,501–5,000",IF(I3891&lt;=10000,"5,001–10,000","10,001–15,000")))),"5,001–10,000")</x:f>
        <x:v>5,001–10,000</x:v>
      </x:c>
      <x:c r="K3891" s="16"/>
      <x:c r="L3891" s="43" t="str">
        <x:f>IF(AND(ISNUMBER(I3891),I3891&gt;0,ISNUMBER(K3891),K3891&gt;0),K3891/I3891,"n.a.")</x:f>
        <x:v>n.a.</x:v>
      </x:c>
      <x:c r="M3891" s="43"/>
      <x:c r="N3891" s="13" t="str">
        <x:v>No</x:v>
      </x:c>
      <x:c r="O3891" s="15" t="str">
        <x:v>Not stated in reviewed card</x:v>
      </x:c>
      <x:c r="P3891" s="15" t="str">
        <x:v>Not stated in reviewed card</x:v>
      </x:c>
      <x:c r="Q3891" s="15" t="str">
        <x:v>Advertised industrial unit with warehouse space, trade counter use.</x:v>
      </x:c>
      <x:c r="R3891"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91" s="15" t="str">
        <x:v>https://www.zoopla.co.uk/to-rent/commercial/details/58735644/</x:v>
      </x:c>
      <x:c r="T3891" s="15" t="str">
        <x:v>https://www.rightmove.co.uk/properties/759380386066241#/?channel=COM_LET</x:v>
      </x:c>
      <x:c r="U3891" s="15" t="str">
        <x:v>https://www.rightmove.co.uk/properties/135536384#/?channel=COM_LET</x:v>
      </x:c>
      <x:c r="V3891" s="15" t="str">
        <x:v>London — W.Ave Trade Park</x:v>
      </x:c>
      <x:c r="W3891" s="15" t="str">
        <x:v>Individual unit ≤15,000 sq ft</x:v>
      </x:c>
      <x:c r="X3891" s="13" t="n">
        <x:f>IF(N3891="Yes",L3891,0)</x:f>
        <x:v>0</x:v>
      </x:c>
      <x:c r="Y3891" s="14" t="n">
        <x:v>1</x:v>
      </x:c>
      <x:c r="Z3891" s="13" t="str">
        <x:v>Industrial / workshop / storage</x:v>
      </x:c>
    </x:row>
    <x:row r="3892" ht="62" customHeight="1">
      <x:c r="A3892" s="13" t="str">
        <x:v>SE2912</x:v>
      </x:c>
      <x:c r="B3892" s="15" t="str">
        <x:v>London</x:v>
      </x:c>
      <x:c r="C3892" s="15" t="str">
        <x:v>Perivale</x:v>
      </x:c>
      <x:c r="D3892" s="14"/>
      <x:c r="E3892" s="13" t="str">
        <x:v>Town</x:v>
      </x:c>
      <x:c r="F3892" s="15" t="str">
        <x:v>Wadsworth Business Centre</x:v>
      </x:c>
      <x:c r="G3892" s="15" t="str">
        <x:v>Wadsworth Business Centre, Wadsworth Road, Perivale UB6</x:v>
      </x:c>
      <x:c r="H3892" s="13" t="str">
        <x:v>Current</x:v>
      </x:c>
      <x:c r="I3892" s="14" t="n">
        <x:v>1950</x:v>
      </x:c>
      <x:c r="J3892" s="13" t="str">
        <x:f>IF(AND(ISNUMBER(I3892),I3892&gt;0),IF(I3892&lt;=1000,"1–1,000",IF(I3892&lt;=2500,"1,001–2,500",IF(I3892&lt;=5000,"2,501–5,000",IF(I3892&lt;=10000,"5,001–10,000","10,001–15,000")))),"1,001–2,500")</x:f>
        <x:v>1,001–2,500</x:v>
      </x:c>
      <x:c r="K3892" s="16" t="n">
        <x:v>35004</x:v>
      </x:c>
      <x:c r="L3892" s="43" t="n">
        <x:f>IF(AND(ISNUMBER(I3892),I3892&gt;0,ISNUMBER(K3892),K3892&gt;0),K3892/I3892,"n.a.")</x:f>
        <x:v>17.950769230769232</x:v>
      </x:c>
      <x:c r="M3892" s="43"/>
      <x:c r="N3892" s="13" t="str">
        <x:v>Yes</x:v>
      </x:c>
      <x:c r="O3892" s="15" t="str">
        <x:v>Not stated in reviewed card</x:v>
      </x:c>
      <x:c r="P3892" s="15" t="str">
        <x:v>Not stated in reviewed card</x:v>
      </x:c>
      <x:c r="Q3892" s="15" t="str">
        <x:v>Advertised commercial storage/workshop premises with warehouse space, ancillary office accommodation, parking.</x:v>
      </x:c>
      <x:c r="R389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2" s="15" t="str">
        <x:v>https://www.zoopla.co.uk/to-rent/commercial/details/74315891/</x:v>
      </x:c>
      <x:c r="T3892" s="15" t="str"/>
      <x:c r="U3892" s="15" t="str"/>
      <x:c r="V3892" s="15" t="str">
        <x:v>London — Wadsworth Business Centre</x:v>
      </x:c>
      <x:c r="W3892" s="15" t="str">
        <x:v>Individual unit ≤15,000 sq ft</x:v>
      </x:c>
      <x:c r="X3892" s="13" t="n">
        <x:f>IF(N3892="Yes",L3892,0)</x:f>
        <x:v>17.950769230769232</x:v>
      </x:c>
      <x:c r="Y3892" s="14" t="n">
        <x:v>1</x:v>
      </x:c>
      <x:c r="Z3892" s="13" t="str">
        <x:v>Industrial / workshop / storage</x:v>
      </x:c>
    </x:row>
    <x:row r="3893" ht="62" customHeight="1">
      <x:c r="A3893" s="13" t="str">
        <x:v>SE2913</x:v>
      </x:c>
      <x:c r="B3893" s="15" t="str">
        <x:v>London</x:v>
      </x:c>
      <x:c r="C3893" s="15" t="str">
        <x:v>Walthamstow</x:v>
      </x:c>
      <x:c r="D3893" s="14"/>
      <x:c r="E3893" s="13" t="str">
        <x:v>Town</x:v>
      </x:c>
      <x:c r="F3893" s="15" t="str">
        <x:v>Walthamstow Business Centre</x:v>
      </x:c>
      <x:c r="G3893" s="15" t="str">
        <x:v>Unit 16 Walthamstow Business Centre, Clifford Road, London, E17 4SX</x:v>
      </x:c>
      <x:c r="H3893" s="13" t="str">
        <x:v>Current</x:v>
      </x:c>
      <x:c r="I3893" s="14" t="n">
        <x:v>2235</x:v>
      </x:c>
      <x:c r="J3893" s="13" t="str">
        <x:f>IF(AND(ISNUMBER(I3893),I3893&gt;0),IF(I3893&lt;=1000,"1–1,000",IF(I3893&lt;=2500,"1,001–2,500",IF(I3893&lt;=5000,"2,501–5,000",IF(I3893&lt;=10000,"5,001–10,000","10,001–15,000")))),"1,001–2,500")</x:f>
        <x:v>1,001–2,500</x:v>
      </x:c>
      <x:c r="K3893" s="16"/>
      <x:c r="L3893" s="43" t="str">
        <x:f>IF(AND(ISNUMBER(I3893),I3893&gt;0,ISNUMBER(K3893),K3893&gt;0),K3893/I3893,"n.a.")</x:f>
        <x:v>n.a.</x:v>
      </x:c>
      <x:c r="M3893" s="43"/>
      <x:c r="N3893" s="13" t="str">
        <x:v>No</x:v>
      </x:c>
      <x:c r="O3893" s="15" t="str">
        <x:v>Not stated in reviewed card</x:v>
      </x:c>
      <x:c r="P3893" s="15" t="str">
        <x:v>Not stated in reviewed card</x:v>
      </x:c>
      <x:c r="Q3893" s="15" t="str">
        <x:v>Advertised industrial unit with warehouse space.</x:v>
      </x:c>
      <x:c r="R389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893" s="15" t="str">
        <x:v>https://www.zoopla.co.uk/to-rent/commercial/details/74181932/</x:v>
      </x:c>
      <x:c r="T3893" s="15" t="str">
        <x:v>https://www.rightmove.co.uk/properties/774654950661361#/?channel=COM_LET</x:v>
      </x:c>
      <x:c r="U3893" s="15" t="str"/>
      <x:c r="V3893" s="15" t="str">
        <x:v>London — Walthamstow Business Centre</x:v>
      </x:c>
      <x:c r="W3893" s="15" t="str">
        <x:v>Individual unit ≤15,000 sq ft</x:v>
      </x:c>
      <x:c r="X3893" s="13" t="n">
        <x:f>IF(N3893="Yes",L3893,0)</x:f>
        <x:v>0</x:v>
      </x:c>
      <x:c r="Y3893" s="14" t="n">
        <x:v>1</x:v>
      </x:c>
      <x:c r="Z3893" s="13" t="str">
        <x:v>Industrial / workshop / storage</x:v>
      </x:c>
    </x:row>
    <x:row r="3894" ht="62" customHeight="1">
      <x:c r="A3894" s="13" t="str">
        <x:v>SE2914</x:v>
      </x:c>
      <x:c r="B3894" s="15" t="str">
        <x:v>London</x:v>
      </x:c>
      <x:c r="C3894" s="15" t="str">
        <x:v>Walthamstow</x:v>
      </x:c>
      <x:c r="D3894" s="14"/>
      <x:c r="E3894" s="13" t="str">
        <x:v>Town</x:v>
      </x:c>
      <x:c r="F3894" s="15" t="str">
        <x:v>Walthamstow Business Centre</x:v>
      </x:c>
      <x:c r="G3894" s="15" t="str">
        <x:v>Unit 25 Walthamstow Business Centre, Clifford Road, London, E17 4SX</x:v>
      </x:c>
      <x:c r="H3894" s="13" t="str">
        <x:v>Current</x:v>
      </x:c>
      <x:c r="I3894" s="14" t="n">
        <x:v>1238</x:v>
      </x:c>
      <x:c r="J3894" s="13" t="str">
        <x:f>IF(AND(ISNUMBER(I3894),I3894&gt;0),IF(I3894&lt;=1000,"1–1,000",IF(I3894&lt;=2500,"1,001–2,500",IF(I3894&lt;=5000,"2,501–5,000",IF(I3894&lt;=10000,"5,001–10,000","10,001–15,000")))),"1,001–2,500")</x:f>
        <x:v>1,001–2,500</x:v>
      </x:c>
      <x:c r="K3894" s="16" t="n">
        <x:v>33000</x:v>
      </x:c>
      <x:c r="L3894" s="43" t="n">
        <x:f>IF(AND(ISNUMBER(I3894),I3894&gt;0,ISNUMBER(K3894),K3894&gt;0),K3894/I3894,"n.a.")</x:f>
        <x:v>26.65589660743134</x:v>
      </x:c>
      <x:c r="M3894" s="43"/>
      <x:c r="N3894" s="13" t="str">
        <x:v>Yes</x:v>
      </x:c>
      <x:c r="O3894" s="15" t="str">
        <x:v>Not stated in reviewed card</x:v>
      </x:c>
      <x:c r="P3894" s="15" t="str">
        <x:v>Not stated in reviewed card</x:v>
      </x:c>
      <x:c r="Q3894" s="15" t="str">
        <x:v>Advertised industrial unit with warehouse space.</x:v>
      </x:c>
      <x:c r="R3894"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4" s="15" t="str">
        <x:v>https://www.rightmove.co.uk/properties/774654709646192#/?channel=COM_LET</x:v>
      </x:c>
      <x:c r="T3894" s="15" t="str"/>
      <x:c r="U3894" s="15" t="str"/>
      <x:c r="V3894" s="15" t="str">
        <x:v>London — Walthamstow Business Centre</x:v>
      </x:c>
      <x:c r="W3894" s="15" t="str">
        <x:v>Individual unit ≤15,000 sq ft</x:v>
      </x:c>
      <x:c r="X3894" s="13" t="n">
        <x:f>IF(N3894="Yes",L3894,0)</x:f>
        <x:v>26.65589660743134</x:v>
      </x:c>
      <x:c r="Y3894" s="14" t="n">
        <x:v>1</x:v>
      </x:c>
      <x:c r="Z3894" s="13" t="str">
        <x:v>Industrial / workshop / storage</x:v>
      </x:c>
    </x:row>
    <x:row r="3895" ht="88" customHeight="1">
      <x:c r="A3895" s="13" t="str">
        <x:v>SE2915</x:v>
      </x:c>
      <x:c r="B3895" s="15" t="str">
        <x:v>London</x:v>
      </x:c>
      <x:c r="C3895" s="15" t="str">
        <x:v>Enfield</x:v>
      </x:c>
      <x:c r="D3895" s="14"/>
      <x:c r="E3895" s="13" t="str">
        <x:v>Town</x:v>
      </x:c>
      <x:c r="F3895" s="15" t="str">
        <x:v>Watermill Business Centre</x:v>
      </x:c>
      <x:c r="G3895" s="15" t="str">
        <x:v>Watermill Business Centre, Edison Road, Enfield, Greater London EN3</x:v>
      </x:c>
      <x:c r="H3895" s="13" t="str">
        <x:v>Uncertain</x:v>
      </x:c>
      <x:c r="I3895" s="14" t="n">
        <x:v>3365</x:v>
      </x:c>
      <x:c r="J3895" s="13" t="str">
        <x:f>IF(AND(ISNUMBER(I3895),I3895&gt;0),IF(I3895&lt;=1000,"1–1,000",IF(I3895&lt;=2500,"1,001–2,500",IF(I3895&lt;=5000,"2,501–5,000",IF(I3895&lt;=10000,"5,001–10,000","10,001–15,000")))),"2,501–5,000")</x:f>
        <x:v>2,501–5,000</x:v>
      </x:c>
      <x:c r="K3895" s="16" t="n">
        <x:v>67296</x:v>
      </x:c>
      <x:c r="L3895" s="43" t="n">
        <x:f>IF(AND(ISNUMBER(I3895),I3895&gt;0,ISNUMBER(K3895),K3895&gt;0),K3895/I3895,"n.a.")</x:f>
        <x:v>19.998811292719168</x:v>
      </x:c>
      <x:c r="M3895" s="43"/>
      <x:c r="N3895" s="13" t="str">
        <x:v>No</x:v>
      </x:c>
      <x:c r="O3895" s="15" t="str">
        <x:v>Not stated in reviewed card</x:v>
      </x:c>
      <x:c r="P3895" s="15" t="str">
        <x:v>Not stated in reviewed card</x:v>
      </x:c>
      <x:c r="Q3895" s="15" t="str">
        <x:v>Advertised industrial unit with warehouse space.</x:v>
      </x:c>
      <x:c r="R3895" s="15" t="str">
        <x:v>Uncertain 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5" s="15" t="str">
        <x:v>https://www.zoopla.co.uk/to-rent/commercial/details/69424818/</x:v>
      </x:c>
      <x:c r="T3895" s="15" t="str">
        <x:v>https://www.zoopla.co.uk/to-rent/commercial/details/68467811/</x:v>
      </x:c>
      <x:c r="U3895" s="15" t="str"/>
      <x:c r="V3895" s="15" t="str">
        <x:v>London — Watermill Business Centre</x:v>
      </x:c>
      <x:c r="W3895" s="15" t="str">
        <x:v>Individual unit ≤15,000 sq ft</x:v>
      </x:c>
      <x:c r="X3895" s="13" t="n">
        <x:f>IF(N3895="Yes",L3895,0)</x:f>
        <x:v>0</x:v>
      </x:c>
      <x:c r="Y3895" s="14" t="n">
        <x:v>1</x:v>
      </x:c>
      <x:c r="Z3895" s="13" t="str">
        <x:v>Industrial / workshop / storage</x:v>
      </x:c>
    </x:row>
    <x:row r="3896" ht="75" customHeight="1">
      <x:c r="A3896" s="13" t="str">
        <x:v>SE2916</x:v>
      </x:c>
      <x:c r="B3896" s="15" t="str">
        <x:v>London</x:v>
      </x:c>
      <x:c r="C3896" s="15" t="str">
        <x:v>Mitcham</x:v>
      </x:c>
      <x:c r="D3896" s="14"/>
      <x:c r="E3896" s="13" t="str">
        <x:v>Town</x:v>
      </x:c>
      <x:c r="F3896" s="15" t="str">
        <x:v>Wates Way Industrial Estate</x:v>
      </x:c>
      <x:c r="G3896" s="15" t="str">
        <x:v>Unit 18, Wates Way Industrial Estate, Wates Way, Mitcham, Surrey CR4 4HR</x:v>
      </x:c>
      <x:c r="H3896" s="13" t="str">
        <x:v>Current</x:v>
      </x:c>
      <x:c r="I3896" s="14" t="n">
        <x:v>4896</x:v>
      </x:c>
      <x:c r="J3896" s="13" t="str">
        <x:f>IF(AND(ISNUMBER(I3896),I3896&gt;0),IF(I3896&lt;=1000,"1–1,000",IF(I3896&lt;=2500,"1,001–2,500",IF(I3896&lt;=5000,"2,501–5,000",IF(I3896&lt;=10000,"5,001–10,000","10,001–15,000")))),"2,501–5,000")</x:f>
        <x:v>2,501–5,000</x:v>
      </x:c>
      <x:c r="K3896" s="16" t="n">
        <x:v>81000</x:v>
      </x:c>
      <x:c r="L3896" s="43" t="n">
        <x:f>IF(AND(ISNUMBER(I3896),I3896&gt;0,ISNUMBER(K3896),K3896&gt;0),K3896/I3896,"n.a.")</x:f>
        <x:v>16.544117647058822</x:v>
      </x:c>
      <x:c r="M3896" s="43"/>
      <x:c r="N3896" s="13" t="str">
        <x:v>Yes</x:v>
      </x:c>
      <x:c r="O3896" s="15" t="str">
        <x:v>Not stated in reviewed card</x:v>
      </x:c>
      <x:c r="P3896" s="15" t="str">
        <x:v>1,563 sq ft of first floor offices, plus WC, kitchenette, roller shutter</x:v>
      </x:c>
      <x:c r="Q3896" s="15" t="str">
        <x:v>Advertised industrial unit with warehouse space, ancillary office accommodation, yard/loading area, parking, secure/gated access, refurbished specification.</x:v>
      </x:c>
      <x:c r="R3896"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6" s="15" t="str">
        <x:v>https://www.zoopla.co.uk/to-rent/commercial/details/65837953/</x:v>
      </x:c>
      <x:c r="T3896" s="15" t="str">
        <x:v>https://www.rightmove.co.uk/properties/760904543650224#/?channel=COM_LET</x:v>
      </x:c>
      <x:c r="U3896" s="15" t="str">
        <x:v>https://www.rightmove.co.uk/properties/745869297779728#/?channel=COM_LET</x:v>
      </x:c>
      <x:c r="V3896" s="15" t="str">
        <x:v>London — Wates Way Industrial Estate</x:v>
      </x:c>
      <x:c r="W3896" s="15" t="str">
        <x:v>Individual unit ≤15,000 sq ft</x:v>
      </x:c>
      <x:c r="X3896" s="13" t="n">
        <x:f>IF(N3896="Yes",L3896,0)</x:f>
        <x:v>16.544117647058822</x:v>
      </x:c>
      <x:c r="Y3896" s="14" t="n">
        <x:v>1</x:v>
      </x:c>
      <x:c r="Z3896" s="13" t="str">
        <x:v>Industrial / workshop / storage</x:v>
      </x:c>
    </x:row>
    <x:row r="3897" ht="75" customHeight="1">
      <x:c r="A3897" s="13" t="str">
        <x:v>SE2917</x:v>
      </x:c>
      <x:c r="B3897" s="15" t="str">
        <x:v>London</x:v>
      </x:c>
      <x:c r="C3897" s="15" t="str">
        <x:v>Mitcham</x:v>
      </x:c>
      <x:c r="D3897" s="14"/>
      <x:c r="E3897" s="13" t="str">
        <x:v>Town</x:v>
      </x:c>
      <x:c r="F3897" s="15" t="str">
        <x:v>Wates Way Industrial Estate</x:v>
      </x:c>
      <x:c r="G3897" s="15" t="str">
        <x:v>Unit 28, Wates Way Industrial Estate, Wates Way, Mitcham CR4 4HR</x:v>
      </x:c>
      <x:c r="H3897" s="13" t="str">
        <x:v>Current</x:v>
      </x:c>
      <x:c r="I3897" s="14" t="n">
        <x:v>6341</x:v>
      </x:c>
      <x:c r="J3897" s="13" t="str">
        <x:f>IF(AND(ISNUMBER(I3897),I3897&gt;0),IF(I3897&lt;=1000,"1–1,000",IF(I3897&lt;=2500,"1,001–2,500",IF(I3897&lt;=5000,"2,501–5,000",IF(I3897&lt;=10000,"5,001–10,000","10,001–15,000")))),"5,001–10,000")</x:f>
        <x:v>5,001–10,000</x:v>
      </x:c>
      <x:c r="K3897" s="16" t="n">
        <x:v>88992</x:v>
      </x:c>
      <x:c r="L3897" s="43" t="n">
        <x:f>IF(AND(ISNUMBER(I3897),I3897&gt;0,ISNUMBER(K3897),K3897&gt;0),K3897/I3897,"n.a.")</x:f>
        <x:v>14.03437943542028</x:v>
      </x:c>
      <x:c r="M3897" s="43"/>
      <x:c r="N3897" s="13" t="str">
        <x:v>Yes</x:v>
      </x:c>
      <x:c r="O3897" s="15" t="str">
        <x:v>Not stated in reviewed card</x:v>
      </x:c>
      <x:c r="P3897" s="15" t="str">
        <x:v>roller shutter; loading door</x:v>
      </x:c>
      <x:c r="Q3897" s="15" t="str">
        <x:v>Advertised industrial unit with warehouse space, ancillary office accommodation.</x:v>
      </x:c>
      <x:c r="R3897" s="15" t="str">
        <x:v>Advertised to let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7" s="15" t="str">
        <x:v>https://www.zoopla.co.uk/to-rent/commercial/details/65837923/</x:v>
      </x:c>
      <x:c r="T3897" s="15" t="str">
        <x:v>https://www.rightmove.co.uk/properties/779803106633441#/?channel=COM_LET</x:v>
      </x:c>
      <x:c r="U3897" s="15" t="str">
        <x:v>https://www.rightmove.co.uk/properties/745683653660289#/?channel=COM_LET</x:v>
      </x:c>
      <x:c r="V3897" s="15" t="str">
        <x:v>London — Wates Way Industrial Estate</x:v>
      </x:c>
      <x:c r="W3897" s="15" t="str">
        <x:v>Individual unit ≤15,000 sq ft</x:v>
      </x:c>
      <x:c r="X3897" s="13" t="n">
        <x:f>IF(N3897="Yes",L3897,0)</x:f>
        <x:v>14.03437943542028</x:v>
      </x:c>
      <x:c r="Y3897" s="14" t="n">
        <x:v>1</x:v>
      </x:c>
      <x:c r="Z3897" s="13" t="str">
        <x:v>Industrial / workshop / storage</x:v>
      </x:c>
    </x:row>
    <x:row r="3898" ht="75" customHeight="1">
      <x:c r="A3898" s="13" t="str">
        <x:v>SE2918</x:v>
      </x:c>
      <x:c r="B3898" s="15" t="str">
        <x:v>London</x:v>
      </x:c>
      <x:c r="C3898" s="15" t="str">
        <x:v>Mitcham</x:v>
      </x:c>
      <x:c r="D3898" s="14"/>
      <x:c r="E3898" s="13" t="str">
        <x:v>Town</x:v>
      </x:c>
      <x:c r="F3898" s="15" t="str">
        <x:v>Wates Way Industrial Estate</x:v>
      </x:c>
      <x:c r="G3898" s="15" t="str">
        <x:v>Unit 38, Wates Way Industrial Estate, Wates Way, Mitcham, Surrey, CR4 4HR</x:v>
      </x:c>
      <x:c r="H3898" s="13" t="str">
        <x:v>Current</x:v>
      </x:c>
      <x:c r="I3898" s="14" t="n">
        <x:v>7921</x:v>
      </x:c>
      <x:c r="J3898" s="13" t="str">
        <x:f>IF(AND(ISNUMBER(I3898),I3898&gt;0),IF(I3898&lt;=1000,"1–1,000",IF(I3898&lt;=2500,"1,001–2,500",IF(I3898&lt;=5000,"2,501–5,000",IF(I3898&lt;=10000,"5,001–10,000","10,001–15,000")))),"5,001–10,000")</x:f>
        <x:v>5,001–10,000</x:v>
      </x:c>
      <x:c r="K3898" s="16" t="n">
        <x:v>99996</x:v>
      </x:c>
      <x:c r="L3898" s="43" t="n">
        <x:f>IF(AND(ISNUMBER(I3898),I3898&gt;0,ISNUMBER(K3898),K3898&gt;0),K3898/I3898,"n.a.")</x:f>
        <x:v>12.624163615705088</x:v>
      </x:c>
      <x:c r="M3898" s="43"/>
      <x:c r="N3898" s="13" t="str">
        <x:v>Yes</x:v>
      </x:c>
      <x:c r="O3898" s="15" t="str">
        <x:v>Not stated in reviewed card</x:v>
      </x:c>
      <x:c r="P3898" s="15" t="str">
        <x:v>Not stated in reviewed card</x:v>
      </x:c>
      <x:c r="Q3898" s="15" t="str">
        <x:v>Advertised industrial unit with warehouse space, ancillary office accommodation, refurbished specification.</x:v>
      </x:c>
      <x:c r="R3898"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8" s="15" t="str">
        <x:v>https://www.zoopla.co.uk/to-rent/commercial/details/65841591/</x:v>
      </x:c>
      <x:c r="T3898" s="15" t="str">
        <x:v>https://www.rightmove.co.uk/properties/760904340335216#/?channel=COM_LET</x:v>
      </x:c>
      <x:c r="U3898" s="15" t="str"/>
      <x:c r="V3898" s="15" t="str">
        <x:v>London — Wates Way Industrial Estate</x:v>
      </x:c>
      <x:c r="W3898" s="15" t="str">
        <x:v>Individual unit ≤15,000 sq ft</x:v>
      </x:c>
      <x:c r="X3898" s="13" t="n">
        <x:f>IF(N3898="Yes",L3898,0)</x:f>
        <x:v>12.624163615705088</x:v>
      </x:c>
      <x:c r="Y3898" s="14" t="n">
        <x:v>1</x:v>
      </x:c>
      <x:c r="Z3898" s="13" t="str">
        <x:v>Industrial / workshop / storage</x:v>
      </x:c>
    </x:row>
    <x:row r="3899" ht="62" customHeight="1">
      <x:c r="A3899" s="13" t="str">
        <x:v>SE2919</x:v>
      </x:c>
      <x:c r="B3899" s="15" t="str">
        <x:v>London</x:v>
      </x:c>
      <x:c r="C3899" s="15" t="str">
        <x:v>London (W3)</x:v>
      </x:c>
      <x:c r="D3899" s="14"/>
      <x:c r="E3899" s="13" t="str">
        <x:v>Town</x:v>
      </x:c>
      <x:c r="F3899" s="15" t="str">
        <x:v>Wave Trade Park</x:v>
      </x:c>
      <x:c r="G3899" s="15" t="str">
        <x:v>Unit 3, Wave Trade Park, London, W3 0BF</x:v>
      </x:c>
      <x:c r="H3899" s="13" t="str">
        <x:v>Current</x:v>
      </x:c>
      <x:c r="I3899" s="14" t="n">
        <x:v>8167</x:v>
      </x:c>
      <x:c r="J3899" s="13" t="str">
        <x:f>IF(AND(ISNUMBER(I3899),I3899&gt;0),IF(I3899&lt;=1000,"1–1,000",IF(I3899&lt;=2500,"1,001–2,500",IF(I3899&lt;=5000,"2,501–5,000",IF(I3899&lt;=10000,"5,001–10,000","10,001–15,000")))),"5,001–10,000")</x:f>
        <x:v>5,001–10,000</x:v>
      </x:c>
      <x:c r="K3899" s="16" t="n">
        <x:v>183480</x:v>
      </x:c>
      <x:c r="L3899" s="43" t="n">
        <x:f>IF(AND(ISNUMBER(I3899),I3899&gt;0,ISNUMBER(K3899),K3899&gt;0),K3899/I3899,"n.a.")</x:f>
        <x:v>22.466021795028773</x:v>
      </x:c>
      <x:c r="M3899" s="43"/>
      <x:c r="N3899" s="13" t="str">
        <x:v>Yes</x:v>
      </x:c>
      <x:c r="O3899" s="15" t="str">
        <x:v>Not stated in reviewed card</x:v>
      </x:c>
      <x:c r="P3899" s="15" t="str">
        <x:v>Not stated in reviewed card</x:v>
      </x:c>
      <x:c r="Q3899" s="15" t="str">
        <x:v>Advertised industrial unit. Card provides limited specification.</x:v>
      </x:c>
      <x:c r="R3899"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899" s="15" t="str">
        <x:v>https://www.rightmove.co.uk/properties/729574485384912#/?channel=COM_LET</x:v>
      </x:c>
      <x:c r="T3899" s="15" t="str"/>
      <x:c r="U3899" s="15" t="str"/>
      <x:c r="V3899" s="15" t="str">
        <x:v>London — W.Ave Trade Park</x:v>
      </x:c>
      <x:c r="W3899" s="15" t="str">
        <x:v>Individual unit ≤15,000 sq ft</x:v>
      </x:c>
      <x:c r="X3899" s="13" t="n">
        <x:f>IF(N3899="Yes",L3899,0)</x:f>
        <x:v>22.466021795028773</x:v>
      </x:c>
      <x:c r="Y3899" s="14" t="n">
        <x:v>1</x:v>
      </x:c>
      <x:c r="Z3899" s="13" t="str">
        <x:v>Industrial / workshop / storage</x:v>
      </x:c>
    </x:row>
    <x:row r="3900" ht="62" customHeight="1">
      <x:c r="A3900" s="13" t="str">
        <x:v>SE2920</x:v>
      </x:c>
      <x:c r="B3900" s="15" t="str">
        <x:v>London</x:v>
      </x:c>
      <x:c r="C3900" s="15" t="str">
        <x:v>Harrow</x:v>
      </x:c>
      <x:c r="D3900" s="14"/>
      <x:c r="E3900" s="13" t="str">
        <x:v>Town</x:v>
      </x:c>
      <x:c r="F3900" s="15" t="str">
        <x:v>Waverley Industrial Park</x:v>
      </x:c>
      <x:c r="G3900" s="15" t="str">
        <x:v>Unit 15 Waverley Industrial Park, Hailsham Drive, Harrow HA1</x:v>
      </x:c>
      <x:c r="H3900" s="13" t="str">
        <x:v>Current</x:v>
      </x:c>
      <x:c r="I3900" s="14" t="n">
        <x:v>5586</x:v>
      </x:c>
      <x:c r="J3900" s="13" t="str">
        <x:f>IF(AND(ISNUMBER(I3900),I3900&gt;0),IF(I3900&lt;=1000,"1–1,000",IF(I3900&lt;=2500,"1,001–2,500",IF(I3900&lt;=5000,"2,501–5,000",IF(I3900&lt;=10000,"5,001–10,000","10,001–15,000")))),"5,001–10,000")</x:f>
        <x:v>5,001–10,000</x:v>
      </x:c>
      <x:c r="K3900" s="16" t="n">
        <x:v>134064</x:v>
      </x:c>
      <x:c r="L3900" s="43" t="n">
        <x:f>IF(AND(ISNUMBER(I3900),I3900&gt;0,ISNUMBER(K3900),K3900&gt;0),K3900/I3900,"n.a.")</x:f>
        <x:v>24</x:v>
      </x:c>
      <x:c r="M3900" s="43"/>
      <x:c r="N3900" s="13" t="str">
        <x:v>Yes</x:v>
      </x:c>
      <x:c r="O3900" s="15" t="str">
        <x:v>Not stated in reviewed card</x:v>
      </x:c>
      <x:c r="P3900" s="15" t="str">
        <x:v>Not stated in reviewed card</x:v>
      </x:c>
      <x:c r="Q3900" s="15" t="str">
        <x:v>Advertised industrial unit with warehouse space, refurbished specification.</x:v>
      </x:c>
      <x:c r="R390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00" s="15" t="str">
        <x:v>https://www.zoopla.co.uk/to-rent/commercial/details/66166110/</x:v>
      </x:c>
      <x:c r="T3900" s="15" t="str"/>
      <x:c r="U3900" s="15" t="str"/>
      <x:c r="V3900" s="15" t="str">
        <x:v>London — Waverley Industrial Park</x:v>
      </x:c>
      <x:c r="W3900" s="15" t="str">
        <x:v>Individual unit ≤15,000 sq ft</x:v>
      </x:c>
      <x:c r="X3900" s="13" t="n">
        <x:f>IF(N3900="Yes",L3900,0)</x:f>
        <x:v>24</x:v>
      </x:c>
      <x:c r="Y3900" s="14" t="n">
        <x:v>1</x:v>
      </x:c>
      <x:c r="Z3900" s="13" t="str">
        <x:v>Industrial / workshop / storage</x:v>
      </x:c>
    </x:row>
    <x:row r="3901" ht="62" customHeight="1">
      <x:c r="A3901" s="13" t="str">
        <x:v>SE2921</x:v>
      </x:c>
      <x:c r="B3901" s="15" t="str">
        <x:v>London</x:v>
      </x:c>
      <x:c r="C3901" s="15" t="str">
        <x:v>Waterloo</x:v>
      </x:c>
      <x:c r="D3901" s="14"/>
      <x:c r="E3901" s="13" t="str">
        <x:v>Town</x:v>
      </x:c>
      <x:c r="F3901" s="15" t="str">
        <x:v>Wellington Park Industrial Estate</x:v>
      </x:c>
      <x:c r="G3901" s="15" t="str">
        <x:v>Unit 4 Wellington Park Industrial Estate, Waterloo Rd, Staples Corner NW2</x:v>
      </x:c>
      <x:c r="H3901" s="13" t="str">
        <x:v>Current</x:v>
      </x:c>
      <x:c r="I3901" s="14" t="n">
        <x:v>2307</x:v>
      </x:c>
      <x:c r="J3901" s="13" t="str">
        <x:f>IF(AND(ISNUMBER(I3901),I3901&gt;0),IF(I3901&lt;=1000,"1–1,000",IF(I3901&lt;=2500,"1,001–2,500",IF(I3901&lt;=5000,"2,501–5,000",IF(I3901&lt;=10000,"5,001–10,000","10,001–15,000")))),"1,001–2,500")</x:f>
        <x:v>1,001–2,500</x:v>
      </x:c>
      <x:c r="K3901" s="16"/>
      <x:c r="L3901" s="43" t="str">
        <x:f>IF(AND(ISNUMBER(I3901),I3901&gt;0,ISNUMBER(K3901),K3901&gt;0),K3901/I3901,"n.a.")</x:f>
        <x:v>n.a.</x:v>
      </x:c>
      <x:c r="M3901" s="43"/>
      <x:c r="N3901" s="13" t="str">
        <x:v>No</x:v>
      </x:c>
      <x:c r="O3901" s="15" t="str">
        <x:v>Not stated in reviewed card</x:v>
      </x:c>
      <x:c r="P3901" s="15" t="str">
        <x:v>Not stated in reviewed card</x:v>
      </x:c>
      <x:c r="Q3901" s="15" t="str">
        <x:v>Advertised commercial storage/workshop premises with warehouse space, refurbished specification.</x:v>
      </x:c>
      <x:c r="R390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1" s="15" t="str">
        <x:v>https://www.zoopla.co.uk/to-rent/commercial/details/72332259/</x:v>
      </x:c>
      <x:c r="T3901" s="15" t="str">
        <x:v>https://www.rightmove.co.uk/properties/773367855149777#/?channel=COM_LET</x:v>
      </x:c>
      <x:c r="U3901" s="15" t="str"/>
      <x:c r="V3901" s="15" t="str">
        <x:v>London — Wellington Park Industrial Estate</x:v>
      </x:c>
      <x:c r="W3901" s="15" t="str">
        <x:v>Individual unit ≤15,000 sq ft</x:v>
      </x:c>
      <x:c r="X3901" s="13" t="n">
        <x:f>IF(N3901="Yes",L3901,0)</x:f>
        <x:v>0</x:v>
      </x:c>
      <x:c r="Y3901" s="14" t="n">
        <x:v>1</x:v>
      </x:c>
      <x:c r="Z3901" s="13" t="str">
        <x:v>Industrial / workshop / storage</x:v>
      </x:c>
    </x:row>
    <x:row r="3902" ht="62" customHeight="1">
      <x:c r="A3902" s="13" t="str">
        <x:v>SE2922</x:v>
      </x:c>
      <x:c r="B3902" s="15" t="str">
        <x:v>London</x:v>
      </x:c>
      <x:c r="C3902" s="15" t="str">
        <x:v>Wembley</x:v>
      </x:c>
      <x:c r="D3902" s="14"/>
      <x:c r="E3902" s="13" t="str">
        <x:v>Town</x:v>
      </x:c>
      <x:c r="F3902" s="15" t="str">
        <x:v>Wembley Trade Park</x:v>
      </x:c>
      <x:c r="G3902" s="15" t="str">
        <x:v>Unit 2, Wembley Trade Park, 390 North Circular Road, Wembley, NW10 0JF</x:v>
      </x:c>
      <x:c r="H3902" s="13" t="str">
        <x:v>Current</x:v>
      </x:c>
      <x:c r="I3902" s="14" t="n">
        <x:v>6349</x:v>
      </x:c>
      <x:c r="J3902" s="13" t="str">
        <x:f>IF(AND(ISNUMBER(I3902),I3902&gt;0),IF(I3902&lt;=1000,"1–1,000",IF(I3902&lt;=2500,"1,001–2,500",IF(I3902&lt;=5000,"2,501–5,000",IF(I3902&lt;=10000,"5,001–10,000","10,001–15,000")))),"5,001–10,000")</x:f>
        <x:v>5,001–10,000</x:v>
      </x:c>
      <x:c r="K3902" s="16"/>
      <x:c r="L3902" s="43" t="str">
        <x:f>IF(AND(ISNUMBER(I3902),I3902&gt;0,ISNUMBER(K3902),K3902&gt;0),K3902/I3902,"n.a.")</x:f>
        <x:v>n.a.</x:v>
      </x:c>
      <x:c r="M3902" s="43"/>
      <x:c r="N3902" s="13" t="str">
        <x:v>No</x:v>
      </x:c>
      <x:c r="O3902" s="15" t="str">
        <x:v>Not stated in reviewed card</x:v>
      </x:c>
      <x:c r="P3902" s="15" t="str">
        <x:v>Not stated in reviewed card</x:v>
      </x:c>
      <x:c r="Q3902" s="15" t="str">
        <x:v>Advertised commercial storage/workshop premises with warehouse space, trade counter use.</x:v>
      </x:c>
      <x:c r="R3902"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2" s="15" t="str">
        <x:v>https://www.zoopla.co.uk/to-rent/commercial/details/71923401/</x:v>
      </x:c>
      <x:c r="T3902" s="15" t="str">
        <x:v>https://www.rightmove.co.uk/properties/773370778717936#/?channel=COM_LET</x:v>
      </x:c>
      <x:c r="U3902" s="15" t="str"/>
      <x:c r="V3902" s="15" t="str">
        <x:v>London — Wembley Trade Park</x:v>
      </x:c>
      <x:c r="W3902" s="15" t="str">
        <x:v>Individual unit ≤15,000 sq ft</x:v>
      </x:c>
      <x:c r="X3902" s="13" t="n">
        <x:f>IF(N3902="Yes",L3902,0)</x:f>
        <x:v>0</x:v>
      </x:c>
      <x:c r="Y3902" s="14" t="n">
        <x:v>1</x:v>
      </x:c>
      <x:c r="Z3902" s="13" t="str">
        <x:v>Industrial / workshop / storage</x:v>
      </x:c>
    </x:row>
    <x:row r="3903" ht="62" customHeight="1">
      <x:c r="A3903" s="13" t="str">
        <x:v>SE2923</x:v>
      </x:c>
      <x:c r="B3903" s="15" t="str">
        <x:v>London</x:v>
      </x:c>
      <x:c r="C3903" s="15" t="str">
        <x:v>Wembley</x:v>
      </x:c>
      <x:c r="D3903" s="14"/>
      <x:c r="E3903" s="13" t="str">
        <x:v>Town</x:v>
      </x:c>
      <x:c r="F3903" s="15" t="str">
        <x:v>Wembley Trade Park</x:v>
      </x:c>
      <x:c r="G3903" s="15" t="str">
        <x:v>Unit 3, Wembley Trade Park, 390 North Circular Road, Wembley, NW10 0JF</x:v>
      </x:c>
      <x:c r="H3903" s="13" t="str">
        <x:v>Current</x:v>
      </x:c>
      <x:c r="I3903" s="14" t="n">
        <x:v>6341</x:v>
      </x:c>
      <x:c r="J3903" s="13" t="str">
        <x:f>IF(AND(ISNUMBER(I3903),I3903&gt;0),IF(I3903&lt;=1000,"1–1,000",IF(I3903&lt;=2500,"1,001–2,500",IF(I3903&lt;=5000,"2,501–5,000",IF(I3903&lt;=10000,"5,001–10,000","10,001–15,000")))),"5,001–10,000")</x:f>
        <x:v>5,001–10,000</x:v>
      </x:c>
      <x:c r="K3903" s="16"/>
      <x:c r="L3903" s="43" t="str">
        <x:f>IF(AND(ISNUMBER(I3903),I3903&gt;0,ISNUMBER(K3903),K3903&gt;0),K3903/I3903,"n.a.")</x:f>
        <x:v>n.a.</x:v>
      </x:c>
      <x:c r="M3903" s="43"/>
      <x:c r="N3903" s="13" t="str">
        <x:v>No</x:v>
      </x:c>
      <x:c r="O3903" s="15" t="str">
        <x:v>Not stated in reviewed card</x:v>
      </x:c>
      <x:c r="P3903" s="15" t="str">
        <x:v>Not stated in reviewed card</x:v>
      </x:c>
      <x:c r="Q3903" s="15" t="str">
        <x:v>Advertised commercial storage/workshop premises with warehouse space, trade counter use.</x:v>
      </x:c>
      <x:c r="R3903"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3" s="15" t="str">
        <x:v>https://www.zoopla.co.uk/to-rent/commercial/details/71343591/</x:v>
      </x:c>
      <x:c r="T3903" s="15" t="str">
        <x:v>https://www.rightmove.co.uk/properties/773348718642641#/?channel=COM_LET</x:v>
      </x:c>
      <x:c r="U3903" s="15" t="str"/>
      <x:c r="V3903" s="15" t="str">
        <x:v>London — Wembley Trade Park</x:v>
      </x:c>
      <x:c r="W3903" s="15" t="str">
        <x:v>Individual unit ≤15,000 sq ft</x:v>
      </x:c>
      <x:c r="X3903" s="13" t="n">
        <x:f>IF(N3903="Yes",L3903,0)</x:f>
        <x:v>0</x:v>
      </x:c>
      <x:c r="Y3903" s="14" t="n">
        <x:v>1</x:v>
      </x:c>
      <x:c r="Z3903" s="13" t="str">
        <x:v>Industrial / workshop / storage</x:v>
      </x:c>
    </x:row>
    <x:row r="3904" ht="62" customHeight="1">
      <x:c r="A3904" s="13" t="str">
        <x:v>SE2924</x:v>
      </x:c>
      <x:c r="B3904" s="15" t="str">
        <x:v>London</x:v>
      </x:c>
      <x:c r="C3904" s="15" t="str">
        <x:v>Wembley</x:v>
      </x:c>
      <x:c r="D3904" s="14"/>
      <x:c r="E3904" s="13" t="str">
        <x:v>Town</x:v>
      </x:c>
      <x:c r="F3904" s="15" t="str">
        <x:v>Wembley Trading Estate</x:v>
      </x:c>
      <x:c r="G3904" s="15" t="str">
        <x:v>Wembley Trading Estate, Wembley, London, NW10</x:v>
      </x:c>
      <x:c r="H3904" s="13" t="str">
        <x:v>Current</x:v>
      </x:c>
      <x:c r="I3904" s="14" t="n">
        <x:v>6342</x:v>
      </x:c>
      <x:c r="J3904" s="13" t="str">
        <x:f>IF(AND(ISNUMBER(I3904),I3904&gt;0),IF(I3904&lt;=1000,"1–1,000",IF(I3904&lt;=2500,"1,001–2,500",IF(I3904&lt;=5000,"2,501–5,000",IF(I3904&lt;=10000,"5,001–10,000","10,001–15,000")))),"5,001–10,000")</x:f>
        <x:v>5,001–10,000</x:v>
      </x:c>
      <x:c r="K3904" s="16"/>
      <x:c r="L3904" s="43" t="str">
        <x:f>IF(AND(ISNUMBER(I3904),I3904&gt;0,ISNUMBER(K3904),K3904&gt;0),K3904/I3904,"n.a.")</x:f>
        <x:v>n.a.</x:v>
      </x:c>
      <x:c r="M3904" s="43"/>
      <x:c r="N3904" s="13" t="str">
        <x:v>No</x:v>
      </x:c>
      <x:c r="O3904" s="15" t="str">
        <x:v>Eaves height of 6</x:v>
      </x:c>
      <x:c r="P3904" s="15" t="str">
        <x:v>5kn/m2, loading door</x:v>
      </x:c>
      <x:c r="Q3904" s="15" t="str">
        <x:v>Advertised commercial storage/workshop premises with warehouse space, parking, three-phase power.</x:v>
      </x:c>
      <x:c r="R3904"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4" s="15" t="str">
        <x:v>https://www.rightmove.co.uk/properties/156714851#/?channel=COM_LET</x:v>
      </x:c>
      <x:c r="T3904" s="15" t="str"/>
      <x:c r="U3904" s="15" t="str"/>
      <x:c r="V3904" s="15" t="str">
        <x:v>London — Wembley Trading Estate</x:v>
      </x:c>
      <x:c r="W3904" s="15" t="str">
        <x:v>Individual unit ≤15,000 sq ft</x:v>
      </x:c>
      <x:c r="X3904" s="13" t="n">
        <x:f>IF(N3904="Yes",L3904,0)</x:f>
        <x:v>0</x:v>
      </x:c>
      <x:c r="Y3904" s="14" t="n">
        <x:v>1</x:v>
      </x:c>
      <x:c r="Z3904" s="13" t="str">
        <x:v>Industrial / workshop / storage</x:v>
      </x:c>
    </x:row>
    <x:row r="3905" ht="62" customHeight="1">
      <x:c r="A3905" s="13" t="str">
        <x:v>SE2925</x:v>
      </x:c>
      <x:c r="B3905" s="15" t="str">
        <x:v>London</x:v>
      </x:c>
      <x:c r="C3905" s="15" t="str">
        <x:v>Brentford</x:v>
      </x:c>
      <x:c r="D3905" s="14"/>
      <x:c r="E3905" s="13" t="str">
        <x:v>Town</x:v>
      </x:c>
      <x:c r="F3905" s="15" t="str">
        <x:v>West Cross Industrial Park</x:v>
      </x:c>
      <x:c r="G3905" s="15" t="str">
        <x:v>Unit 4, West Cross Industrial Park, Amalgamated Drive, Brentford, Middlesex TW8</x:v>
      </x:c>
      <x:c r="H3905" s="13" t="str">
        <x:v>Uncertain</x:v>
      </x:c>
      <x:c r="I3905" s="14" t="n">
        <x:v>12106</x:v>
      </x:c>
      <x:c r="J3905" s="13" t="str">
        <x:f>IF(AND(ISNUMBER(I3905),I3905&gt;0),IF(I3905&lt;=1000,"1–1,000",IF(I3905&lt;=2500,"1,001–2,500",IF(I3905&lt;=5000,"2,501–5,000",IF(I3905&lt;=10000,"5,001–10,000","10,001–15,000")))),"10,001–15,000")</x:f>
        <x:v>10,001–15,000</x:v>
      </x:c>
      <x:c r="K3905" s="16"/>
      <x:c r="L3905" s="43" t="str">
        <x:f>IF(AND(ISNUMBER(I3905),I3905&gt;0,ISNUMBER(K3905),K3905&gt;0),K3905/I3905,"n.a.")</x:f>
        <x:v>n.a.</x:v>
      </x:c>
      <x:c r="M3905" s="43"/>
      <x:c r="N3905" s="13" t="str">
        <x:v>No</x:v>
      </x:c>
      <x:c r="O3905" s="15" t="str">
        <x:v>Not stated in reviewed card</x:v>
      </x:c>
      <x:c r="P3905" s="15" t="str">
        <x:v>Not stated in reviewed card</x:v>
      </x:c>
      <x:c r="Q3905" s="15" t="str">
        <x:v>Advertised industrial unit with warehouse space, trade counter use, secure/gated access, refurbished specification.</x:v>
      </x:c>
      <x:c r="R3905"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5" s="15" t="str">
        <x:v>https://www.rightmove.co.uk/properties/92228115#/?channel=COM_LET</x:v>
      </x:c>
      <x:c r="T3905" s="15" t="str"/>
      <x:c r="U3905" s="15" t="str"/>
      <x:c r="V3905" s="15" t="str">
        <x:v>London — West Cross Industrial Park</x:v>
      </x:c>
      <x:c r="W3905" s="15" t="str">
        <x:v>Individual unit ≤15,000 sq ft</x:v>
      </x:c>
      <x:c r="X3905" s="13" t="n">
        <x:f>IF(N3905="Yes",L3905,0)</x:f>
        <x:v>0</x:v>
      </x:c>
      <x:c r="Y3905" s="14" t="n">
        <x:v>1</x:v>
      </x:c>
      <x:c r="Z3905" s="13" t="str">
        <x:v>Industrial / workshop / storage</x:v>
      </x:c>
    </x:row>
    <x:row r="3906" ht="62" customHeight="1">
      <x:c r="A3906" s="13" t="str">
        <x:v>SE2926</x:v>
      </x:c>
      <x:c r="B3906" s="15" t="str">
        <x:v>London</x:v>
      </x:c>
      <x:c r="C3906" s="15" t="str">
        <x:v>Brentford</x:v>
      </x:c>
      <x:c r="D3906" s="14"/>
      <x:c r="E3906" s="13" t="str">
        <x:v>Town</x:v>
      </x:c>
      <x:c r="F3906" s="15" t="str">
        <x:v>West Cross Industrial Park</x:v>
      </x:c>
      <x:c r="G3906" s="15" t="str">
        <x:v>West Cross Industrial Park, Amalgamated Drive, Brentford, Middlesex, TW8 9EX</x:v>
      </x:c>
      <x:c r="H3906" s="13" t="str">
        <x:v>Current</x:v>
      </x:c>
      <x:c r="I3906" s="14" t="n">
        <x:v>12108</x:v>
      </x:c>
      <x:c r="J3906" s="13" t="str">
        <x:f>IF(AND(ISNUMBER(I3906),I3906&gt;0),IF(I3906&lt;=1000,"1–1,000",IF(I3906&lt;=2500,"1,001–2,500",IF(I3906&lt;=5000,"2,501–5,000",IF(I3906&lt;=10000,"5,001–10,000","10,001–15,000")))),"10,001–15,000")</x:f>
        <x:v>10,001–15,000</x:v>
      </x:c>
      <x:c r="K3906" s="16"/>
      <x:c r="L3906" s="43" t="str">
        <x:f>IF(AND(ISNUMBER(I3906),I3906&gt;0,ISNUMBER(K3906),K3906&gt;0),K3906/I3906,"n.a.")</x:f>
        <x:v>n.a.</x:v>
      </x:c>
      <x:c r="M3906" s="43"/>
      <x:c r="N3906" s="13" t="str">
        <x:v>No</x:v>
      </x:c>
      <x:c r="O3906" s="15" t="str">
        <x:v>Not stated in reviewed card</x:v>
      </x:c>
      <x:c r="P3906" s="15" t="str">
        <x:v>Not stated in reviewed card</x:v>
      </x:c>
      <x:c r="Q3906" s="15" t="str">
        <x:v>Advertised industrial unit with warehouse space, trade counter use, secure/gated access, refurbished specification.</x:v>
      </x:c>
      <x:c r="R390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6" s="15" t="str">
        <x:v>https://www.rightmove.co.uk/properties/148621094#/?channel=COM_LET</x:v>
      </x:c>
      <x:c r="T3906" s="15" t="str"/>
      <x:c r="U3906" s="15" t="str"/>
      <x:c r="V3906" s="15" t="str">
        <x:v>London — West Cross Industrial Park</x:v>
      </x:c>
      <x:c r="W3906" s="15" t="str">
        <x:v>Individual unit ≤15,000 sq ft</x:v>
      </x:c>
      <x:c r="X3906" s="13" t="n">
        <x:f>IF(N3906="Yes",L3906,0)</x:f>
        <x:v>0</x:v>
      </x:c>
      <x:c r="Y3906" s="14" t="n">
        <x:v>1</x:v>
      </x:c>
      <x:c r="Z3906" s="13" t="str">
        <x:v>Industrial / workshop / storage</x:v>
      </x:c>
    </x:row>
    <x:row r="3907" ht="62" customHeight="1">
      <x:c r="A3907" s="13" t="str">
        <x:v>SE2927</x:v>
      </x:c>
      <x:c r="B3907" s="15" t="str">
        <x:v>London</x:v>
      </x:c>
      <x:c r="C3907" s="15" t="str">
        <x:v>Brentford</x:v>
      </x:c>
      <x:c r="D3907" s="14"/>
      <x:c r="E3907" s="13" t="str">
        <x:v>Town</x:v>
      </x:c>
      <x:c r="F3907" s="15" t="str">
        <x:v>West Cross Industrial Park</x:v>
      </x:c>
      <x:c r="G3907" s="15" t="str">
        <x:v>West Cross Industrial Park, Shield Drive, Brentford, Middlesex, TW8</x:v>
      </x:c>
      <x:c r="H3907" s="13" t="str">
        <x:v>Uncertain</x:v>
      </x:c>
      <x:c r="I3907" s="14" t="n">
        <x:v>8166</x:v>
      </x:c>
      <x:c r="J3907" s="13" t="str">
        <x:f>IF(AND(ISNUMBER(I3907),I3907&gt;0),IF(I3907&lt;=1000,"1–1,000",IF(I3907&lt;=2500,"1,001–2,500",IF(I3907&lt;=5000,"2,501–5,000",IF(I3907&lt;=10000,"5,001–10,000","10,001–15,000")))),"5,001–10,000")</x:f>
        <x:v>5,001–10,000</x:v>
      </x:c>
      <x:c r="K3907" s="16"/>
      <x:c r="L3907" s="43" t="str">
        <x:f>IF(AND(ISNUMBER(I3907),I3907&gt;0,ISNUMBER(K3907),K3907&gt;0),K3907/I3907,"n.a.")</x:f>
        <x:v>n.a.</x:v>
      </x:c>
      <x:c r="M3907" s="43"/>
      <x:c r="N3907" s="13" t="str">
        <x:v>No</x:v>
      </x:c>
      <x:c r="O3907" s="15" t="str">
        <x:v>Not stated in reviewed card</x:v>
      </x:c>
      <x:c r="P3907" s="15" t="str">
        <x:v>Not stated in reviewed card</x:v>
      </x:c>
      <x:c r="Q3907" s="15" t="str">
        <x:v>Advertised industrial unit with warehouse space, trade counter use, secure/gated access, refurbished specification.</x:v>
      </x:c>
      <x:c r="R3907" s="15" t="str">
        <x:v>Uncertain Refurbishment or availability timing unresolved; excluded from current supply.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7" s="15" t="str">
        <x:v>https://www.rightmove.co.uk/properties/168732002#/?channel=COM_LET</x:v>
      </x:c>
      <x:c r="T3907" s="15" t="str"/>
      <x:c r="U3907" s="15" t="str"/>
      <x:c r="V3907" s="15" t="str">
        <x:v>London — West Cross Industrial Park</x:v>
      </x:c>
      <x:c r="W3907" s="15" t="str">
        <x:v>Individual unit ≤15,000 sq ft</x:v>
      </x:c>
      <x:c r="X3907" s="13" t="n">
        <x:f>IF(N3907="Yes",L3907,0)</x:f>
        <x:v>0</x:v>
      </x:c>
      <x:c r="Y3907" s="14" t="n">
        <x:v>1</x:v>
      </x:c>
      <x:c r="Z3907" s="13" t="str">
        <x:v>Industrial / workshop / storage</x:v>
      </x:c>
    </x:row>
    <x:row r="3908" ht="62" customHeight="1">
      <x:c r="A3908" s="13" t="str">
        <x:v>SE2928</x:v>
      </x:c>
      <x:c r="B3908" s="15" t="str">
        <x:v>London</x:v>
      </x:c>
      <x:c r="C3908" s="15" t="str">
        <x:v>Park Royal</x:v>
      </x:c>
      <x:c r="D3908" s="14"/>
      <x:c r="E3908" s="13" t="str">
        <x:v>Town</x:v>
      </x:c>
      <x:c r="F3908" s="15" t="str">
        <x:v>Western Avenue Business Park</x:v>
      </x:c>
      <x:c r="G3908" s="15" t="str">
        <x:v>Unit 4, Units 4-5 Western Avenue Business Park, London, W3 0TG</x:v>
      </x:c>
      <x:c r="H3908" s="13" t="str">
        <x:v>Current</x:v>
      </x:c>
      <x:c r="I3908" s="14" t="n">
        <x:v>8030</x:v>
      </x:c>
      <x:c r="J3908" s="13" t="str">
        <x:f>IF(AND(ISNUMBER(I3908),I3908&gt;0),IF(I3908&lt;=1000,"1–1,000",IF(I3908&lt;=2500,"1,001–2,500",IF(I3908&lt;=5000,"2,501–5,000",IF(I3908&lt;=10000,"5,001–10,000","10,001–15,000")))),"5,001–10,000")</x:f>
        <x:v>5,001–10,000</x:v>
      </x:c>
      <x:c r="K3908" s="16"/>
      <x:c r="L3908" s="43" t="str">
        <x:f>IF(AND(ISNUMBER(I3908),I3908&gt;0,ISNUMBER(K3908),K3908&gt;0),K3908/I3908,"n.a.")</x:f>
        <x:v>n.a.</x:v>
      </x:c>
      <x:c r="M3908" s="43"/>
      <x:c r="N3908" s="13" t="str">
        <x:v>No</x:v>
      </x:c>
      <x:c r="O3908" s="15" t="str">
        <x:v>Not stated in reviewed card</x:v>
      </x:c>
      <x:c r="P3908" s="15" t="str">
        <x:v>Not stated in reviewed card</x:v>
      </x:c>
      <x:c r="Q3908" s="15" t="str">
        <x:v>Advertised industrial unit with refurbished specification.</x:v>
      </x:c>
      <x:c r="R3908"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8" s="15" t="str">
        <x:v>https://www.zoopla.co.uk/to-rent/commercial/details/60464964/</x:v>
      </x:c>
      <x:c r="T3908" s="15" t="str">
        <x:v>https://www.rightmove.co.uk/properties/135535799#/?channel=COM_LET</x:v>
      </x:c>
      <x:c r="U3908" s="15" t="str"/>
      <x:c r="V3908" s="15" t="str">
        <x:v>London — Western Avenue Business Park</x:v>
      </x:c>
      <x:c r="W3908" s="15" t="str">
        <x:v>Individual unit ≤15,000 sq ft</x:v>
      </x:c>
      <x:c r="X3908" s="13" t="n">
        <x:f>IF(N3908="Yes",L3908,0)</x:f>
        <x:v>0</x:v>
      </x:c>
      <x:c r="Y3908" s="14" t="n">
        <x:v>1</x:v>
      </x:c>
      <x:c r="Z3908" s="13" t="str">
        <x:v>Industrial / workshop / storage</x:v>
      </x:c>
    </x:row>
    <x:row r="3909" ht="62" customHeight="1">
      <x:c r="A3909" s="13" t="str">
        <x:v>SE2929</x:v>
      </x:c>
      <x:c r="B3909" s="15" t="str">
        <x:v>London</x:v>
      </x:c>
      <x:c r="C3909" s="15" t="str">
        <x:v>Park Royal</x:v>
      </x:c>
      <x:c r="D3909" s="14"/>
      <x:c r="E3909" s="13" t="str">
        <x:v>Town</x:v>
      </x:c>
      <x:c r="F3909" s="15" t="str">
        <x:v>Western Avenue Business Park</x:v>
      </x:c>
      <x:c r="G3909" s="15" t="str">
        <x:v>Unit 6 Western Avenue Business Park, London, W3 0TG</x:v>
      </x:c>
      <x:c r="H3909" s="13" t="str">
        <x:v>Current</x:v>
      </x:c>
      <x:c r="I3909" s="14" t="n">
        <x:v>3862</x:v>
      </x:c>
      <x:c r="J3909" s="13" t="str">
        <x:f>IF(AND(ISNUMBER(I3909),I3909&gt;0),IF(I3909&lt;=1000,"1–1,000",IF(I3909&lt;=2500,"1,001–2,500",IF(I3909&lt;=5000,"2,501–5,000",IF(I3909&lt;=10000,"5,001–10,000","10,001–15,000")))),"2,501–5,000")</x:f>
        <x:v>2,501–5,000</x:v>
      </x:c>
      <x:c r="K3909" s="16"/>
      <x:c r="L3909" s="43" t="str">
        <x:f>IF(AND(ISNUMBER(I3909),I3909&gt;0,ISNUMBER(K3909),K3909&gt;0),K3909/I3909,"n.a.")</x:f>
        <x:v>n.a.</x:v>
      </x:c>
      <x:c r="M3909" s="43"/>
      <x:c r="N3909" s="13" t="str">
        <x:v>No</x:v>
      </x:c>
      <x:c r="O3909" s="15" t="str">
        <x:v>Not stated in reviewed card</x:v>
      </x:c>
      <x:c r="P3909" s="15" t="str">
        <x:v>Not stated in reviewed card</x:v>
      </x:c>
      <x:c r="Q3909" s="15" t="str">
        <x:v>Advertised industrial unit with refurbished specification.</x:v>
      </x:c>
      <x:c r="R3909"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09" s="15" t="str">
        <x:v>https://www.zoopla.co.uk/to-rent/commercial/details/69122608/</x:v>
      </x:c>
      <x:c r="T3909" s="15" t="str">
        <x:v>https://www.rightmove.co.uk/properties/156584762#/?channel=COM_LET</x:v>
      </x:c>
      <x:c r="U3909" s="15" t="str"/>
      <x:c r="V3909" s="15" t="str">
        <x:v>London — Western Avenue Business Park</x:v>
      </x:c>
      <x:c r="W3909" s="15" t="str">
        <x:v>Individual unit ≤15,000 sq ft</x:v>
      </x:c>
      <x:c r="X3909" s="13" t="n">
        <x:f>IF(N3909="Yes",L3909,0)</x:f>
        <x:v>0</x:v>
      </x:c>
      <x:c r="Y3909" s="14" t="n">
        <x:v>1</x:v>
      </x:c>
      <x:c r="Z3909" s="13" t="str">
        <x:v>Industrial / workshop / storage</x:v>
      </x:c>
    </x:row>
    <x:row r="3910" ht="62" customHeight="1">
      <x:c r="A3910" s="13" t="str">
        <x:v>SE2930</x:v>
      </x:c>
      <x:c r="B3910" s="15" t="str">
        <x:v>London</x:v>
      </x:c>
      <x:c r="C3910" s="15" t="str">
        <x:v>Woolwich</x:v>
      </x:c>
      <x:c r="D3910" s="14"/>
      <x:c r="E3910" s="13" t="str">
        <x:v>Town</x:v>
      </x:c>
      <x:c r="F3910" s="15" t="str">
        <x:v>Westminster Industrial Estate</x:v>
      </x:c>
      <x:c r="G3910" s="15" t="str">
        <x:v>Unit 209 Westminster Industrial Estate, Westfield Street, Woolwich, London, SE18 5PH</x:v>
      </x:c>
      <x:c r="H3910" s="13" t="str">
        <x:v>Current</x:v>
      </x:c>
      <x:c r="I3910" s="14" t="n">
        <x:v>4050</x:v>
      </x:c>
      <x:c r="J3910" s="13" t="str">
        <x:f>IF(AND(ISNUMBER(I3910),I3910&gt;0),IF(I3910&lt;=1000,"1–1,000",IF(I3910&lt;=2500,"1,001–2,500",IF(I3910&lt;=5000,"2,501–5,000",IF(I3910&lt;=10000,"5,001–10,000","10,001–15,000")))),"2,501–5,000")</x:f>
        <x:v>2,501–5,000</x:v>
      </x:c>
      <x:c r="K3910" s="16"/>
      <x:c r="L3910" s="43" t="str">
        <x:f>IF(AND(ISNUMBER(I3910),I3910&gt;0,ISNUMBER(K3910),K3910&gt;0),K3910/I3910,"n.a.")</x:f>
        <x:v>n.a.</x:v>
      </x:c>
      <x:c r="M3910" s="43"/>
      <x:c r="N3910" s="13" t="str">
        <x:v>No</x:v>
      </x:c>
      <x:c r="O3910" s="15" t="str">
        <x:v>eaves, 3 phase power and electric roller shut; 4.8m eaves, 3 phase power and elect</x:v>
      </x:c>
      <x:c r="P3910" s="15" t="str">
        <x:v>8m eaves, 3 phase power and electric roller shutter</x:v>
      </x:c>
      <x:c r="Q3910" s="15" t="str">
        <x:v>Advertised industrial unit with warehouse space, ancillary office accommodation, parking, three-phase power.</x:v>
      </x:c>
      <x:c r="R3910"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0" s="15" t="str">
        <x:v>https://www.rightmove.co.uk/properties/760931095922000#/?channel=COM_LET</x:v>
      </x:c>
      <x:c r="T3910" s="15" t="str">
        <x:v>https://www.rightmove.co.uk/properties/760575196623361#/?channel=COM_LET</x:v>
      </x:c>
      <x:c r="U3910" s="15" t="str"/>
      <x:c r="V3910" s="15" t="str">
        <x:v>London — Westminster Industrial Estate</x:v>
      </x:c>
      <x:c r="W3910" s="15" t="str">
        <x:v>Individual unit ≤15,000 sq ft</x:v>
      </x:c>
      <x:c r="X3910" s="13" t="n">
        <x:f>IF(N3910="Yes",L3910,0)</x:f>
        <x:v>0</x:v>
      </x:c>
      <x:c r="Y3910" s="14" t="n">
        <x:v>1</x:v>
      </x:c>
      <x:c r="Z3910" s="13" t="str">
        <x:v>Industrial / workshop / storage</x:v>
      </x:c>
    </x:row>
    <x:row r="3911" ht="62" customHeight="1">
      <x:c r="A3911" s="13" t="str">
        <x:v>SE2931</x:v>
      </x:c>
      <x:c r="B3911" s="15" t="str">
        <x:v>London</x:v>
      </x:c>
      <x:c r="C3911" s="15" t="str">
        <x:v>Woolwich</x:v>
      </x:c>
      <x:c r="D3911" s="14"/>
      <x:c r="E3911" s="13" t="str">
        <x:v>Town</x:v>
      </x:c>
      <x:c r="F3911" s="15" t="str">
        <x:v>Westminster Industrial Estate</x:v>
      </x:c>
      <x:c r="G3911" s="15" t="str">
        <x:v>Unit 210 Westminster Industrial Estate, Westfield Street, Woolwich, London, SE18 5PH</x:v>
      </x:c>
      <x:c r="H3911" s="13" t="str">
        <x:v>Current</x:v>
      </x:c>
      <x:c r="I3911" s="14" t="n">
        <x:v>4050</x:v>
      </x:c>
      <x:c r="J3911" s="13" t="str">
        <x:f>IF(AND(ISNUMBER(I3911),I3911&gt;0),IF(I3911&lt;=1000,"1–1,000",IF(I3911&lt;=2500,"1,001–2,500",IF(I3911&lt;=5000,"2,501–5,000",IF(I3911&lt;=10000,"5,001–10,000","10,001–15,000")))),"2,501–5,000")</x:f>
        <x:v>2,501–5,000</x:v>
      </x:c>
      <x:c r="K3911" s="16"/>
      <x:c r="L3911" s="43" t="str">
        <x:f>IF(AND(ISNUMBER(I3911),I3911&gt;0,ISNUMBER(K3911),K3911&gt;0),K3911/I3911,"n.a.")</x:f>
        <x:v>n.a.</x:v>
      </x:c>
      <x:c r="M3911" s="43"/>
      <x:c r="N3911" s="13" t="str">
        <x:v>No</x:v>
      </x:c>
      <x:c r="O3911" s="15" t="str">
        <x:v>eaves, 3 phase power and electric roller shut; 4.8m eaves, 3 phase power and elect</x:v>
      </x:c>
      <x:c r="P3911" s="15" t="str">
        <x:v>8m eaves, 3 phase power and electric roller shutter</x:v>
      </x:c>
      <x:c r="Q3911" s="15" t="str">
        <x:v>Advertised industrial unit with warehouse space, ancillary office accommodation, parking, three-phase power.</x:v>
      </x:c>
      <x:c r="R3911"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1" s="15" t="str">
        <x:v>https://www.rightmove.co.uk/properties/760574995244065#/?channel=COM_LET</x:v>
      </x:c>
      <x:c r="T3911" s="15" t="str">
        <x:v>https://www.rightmove.co.uk/properties/760931720824257#/?channel=COM_LET</x:v>
      </x:c>
      <x:c r="U3911" s="15" t="str"/>
      <x:c r="V3911" s="15" t="str">
        <x:v>London — Westminster Industrial Estate</x:v>
      </x:c>
      <x:c r="W3911" s="15" t="str">
        <x:v>Individual unit ≤15,000 sq ft</x:v>
      </x:c>
      <x:c r="X3911" s="13" t="n">
        <x:f>IF(N3911="Yes",L3911,0)</x:f>
        <x:v>0</x:v>
      </x:c>
      <x:c r="Y3911" s="14" t="n">
        <x:v>1</x:v>
      </x:c>
      <x:c r="Z3911" s="13" t="str">
        <x:v>Industrial / workshop / storage</x:v>
      </x:c>
    </x:row>
    <x:row r="3912" ht="75" customHeight="1">
      <x:c r="A3912" s="13" t="str">
        <x:v>SE2932</x:v>
      </x:c>
      <x:c r="B3912" s="15" t="str">
        <x:v>London</x:v>
      </x:c>
      <x:c r="C3912" s="15" t="str">
        <x:v>Acton</x:v>
      </x:c>
      <x:c r="D3912" s="14"/>
      <x:c r="E3912" s="13" t="str">
        <x:v>Town</x:v>
      </x:c>
      <x:c r="F3912" s="15" t="str">
        <x:v>Westpoint Trading Estate</x:v>
      </x:c>
      <x:c r="G3912" s="15" t="str">
        <x:v>Unit 1 Westpoint Trading Estate, Acton, Alliance Road, London, W3 0RA</x:v>
      </x:c>
      <x:c r="H3912" s="13" t="str">
        <x:v>Current</x:v>
      </x:c>
      <x:c r="I3912" s="14" t="n">
        <x:v>11565</x:v>
      </x:c>
      <x:c r="J3912" s="13" t="str">
        <x:f>IF(AND(ISNUMBER(I3912),I3912&gt;0),IF(I3912&lt;=1000,"1–1,000",IF(I3912&lt;=2500,"1,001–2,500",IF(I3912&lt;=5000,"2,501–5,000",IF(I3912&lt;=10000,"5,001–10,000","10,001–15,000")))),"10,001–15,000")</x:f>
        <x:v>10,001–15,000</x:v>
      </x:c>
      <x:c r="K3912" s="16" t="n">
        <x:v>249996</x:v>
      </x:c>
      <x:c r="L3912" s="43" t="n">
        <x:f>IF(AND(ISNUMBER(I3912),I3912&gt;0,ISNUMBER(K3912),K3912&gt;0),K3912/I3912,"n.a.")</x:f>
        <x:v>21.616601815823607</x:v>
      </x:c>
      <x:c r="M3912" s="43"/>
      <x:c r="N3912" s="13" t="str">
        <x:v>Yes</x:v>
      </x:c>
      <x:c r="O3912" s="15" t="str">
        <x:v>Not stated in reviewed card</x:v>
      </x:c>
      <x:c r="P3912" s="15" t="str">
        <x:v>Not stated in reviewed card</x:v>
      </x:c>
      <x:c r="Q3912" s="15" t="str">
        <x:v>Advertised industrial unit with warehouse space, refurbished specification.</x:v>
      </x:c>
      <x:c r="R3912"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12" s="15" t="str">
        <x:v>https://www.zoopla.co.uk/to-rent/commercial/details/73062842/</x:v>
      </x:c>
      <x:c r="T3912" s="15" t="str">
        <x:v>https://www.zoopla.co.uk/to-rent/commercial/details/67291338/</x:v>
      </x:c>
      <x:c r="U3912" s="15" t="str">
        <x:v>https://www.rightmove.co.uk/properties/722869668271745#/?channel=COM_LET
https://www.rightmove.co.uk/properties/721597724368768#/?channel=COM_LET</x:v>
      </x:c>
      <x:c r="V3912" s="15" t="str">
        <x:v>London — Westpoint Trading Estate</x:v>
      </x:c>
      <x:c r="W3912" s="15" t="str">
        <x:v>Individual unit ≤15,000 sq ft</x:v>
      </x:c>
      <x:c r="X3912" s="13" t="n">
        <x:f>IF(N3912="Yes",L3912,0)</x:f>
        <x:v>21.616601815823607</x:v>
      </x:c>
      <x:c r="Y3912" s="14" t="n">
        <x:v>1</x:v>
      </x:c>
      <x:c r="Z3912" s="13" t="str">
        <x:v>Industrial / workshop / storage</x:v>
      </x:c>
    </x:row>
    <x:row r="3913" ht="62" customHeight="1">
      <x:c r="A3913" s="13" t="str">
        <x:v>SE2933</x:v>
      </x:c>
      <x:c r="B3913" s="15" t="str">
        <x:v>London</x:v>
      </x:c>
      <x:c r="C3913" s="15" t="str">
        <x:v>Acton</x:v>
      </x:c>
      <x:c r="D3913" s="14"/>
      <x:c r="E3913" s="13" t="str">
        <x:v>Town</x:v>
      </x:c>
      <x:c r="F3913" s="15" t="str">
        <x:v>Westpoint Trading Estate</x:v>
      </x:c>
      <x:c r="G3913" s="15" t="str">
        <x:v>Unit 3, Westpoint Trading Estate, Alliance Road, Acton, W3 0RA</x:v>
      </x:c>
      <x:c r="H3913" s="13" t="str">
        <x:v>Current</x:v>
      </x:c>
      <x:c r="I3913" s="14" t="n">
        <x:v>8238</x:v>
      </x:c>
      <x:c r="J3913" s="13" t="str">
        <x:f>IF(AND(ISNUMBER(I3913),I3913&gt;0),IF(I3913&lt;=1000,"1–1,000",IF(I3913&lt;=2500,"1,001–2,500",IF(I3913&lt;=5000,"2,501–5,000",IF(I3913&lt;=10000,"5,001–10,000","10,001–15,000")))),"5,001–10,000")</x:f>
        <x:v>5,001–10,000</x:v>
      </x:c>
      <x:c r="K3913" s="16"/>
      <x:c r="L3913" s="43" t="str">
        <x:f>IF(AND(ISNUMBER(I3913),I3913&gt;0,ISNUMBER(K3913),K3913&gt;0),K3913/I3913,"n.a.")</x:f>
        <x:v>n.a.</x:v>
      </x:c>
      <x:c r="M3913" s="43"/>
      <x:c r="N3913" s="13" t="str">
        <x:v>No</x:v>
      </x:c>
      <x:c r="O3913" s="15" t="str">
        <x:v>Not stated in reviewed card</x:v>
      </x:c>
      <x:c r="P3913" s="15" t="str">
        <x:v>Not stated in reviewed card</x:v>
      </x:c>
      <x:c r="Q3913" s="15" t="str">
        <x:v>Advertised commercial storage/workshop premises. Card provides limited specification.</x:v>
      </x:c>
      <x:c r="R3913"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3" s="15" t="str">
        <x:v>https://www.zoopla.co.uk/to-rent/commercial/details/72710123/</x:v>
      </x:c>
      <x:c r="T3913" s="15" t="str">
        <x:v>https://www.rightmove.co.uk/properties/773595882742705#/?channel=COM_LET</x:v>
      </x:c>
      <x:c r="U3913" s="15" t="str">
        <x:v>https://www.rightmove.co.uk/properties/773382317095312#/?channel=COM_LET</x:v>
      </x:c>
      <x:c r="V3913" s="15" t="str">
        <x:v>London — Westpoint Trading Estate</x:v>
      </x:c>
      <x:c r="W3913" s="15" t="str">
        <x:v>Individual unit ≤15,000 sq ft</x:v>
      </x:c>
      <x:c r="X3913" s="13" t="n">
        <x:f>IF(N3913="Yes",L3913,0)</x:f>
        <x:v>0</x:v>
      </x:c>
      <x:c r="Y3913" s="14" t="n">
        <x:v>1</x:v>
      </x:c>
      <x:c r="Z3913" s="13" t="str">
        <x:v>Industrial / workshop / storage</x:v>
      </x:c>
    </x:row>
    <x:row r="3914" ht="62" customHeight="1">
      <x:c r="A3914" s="13" t="str">
        <x:v>SE2934</x:v>
      </x:c>
      <x:c r="B3914" s="15" t="str">
        <x:v>London</x:v>
      </x:c>
      <x:c r="C3914" s="15" t="str">
        <x:v>Acton</x:v>
      </x:c>
      <x:c r="D3914" s="14"/>
      <x:c r="E3914" s="13" t="str">
        <x:v>Town</x:v>
      </x:c>
      <x:c r="F3914" s="15" t="str">
        <x:v>Westpoint Trading Estate</x:v>
      </x:c>
      <x:c r="G3914" s="15" t="str">
        <x:v>Unit 8, Westpoint Trading Estate, Alliance Road, Acton, W3 0RA</x:v>
      </x:c>
      <x:c r="H3914" s="13" t="str">
        <x:v>Current</x:v>
      </x:c>
      <x:c r="I3914" s="14" t="n">
        <x:v>6756</x:v>
      </x:c>
      <x:c r="J3914" s="13" t="str">
        <x:f>IF(AND(ISNUMBER(I3914),I3914&gt;0),IF(I3914&lt;=1000,"1–1,000",IF(I3914&lt;=2500,"1,001–2,500",IF(I3914&lt;=5000,"2,501–5,000",IF(I3914&lt;=10000,"5,001–10,000","10,001–15,000")))),"5,001–10,000")</x:f>
        <x:v>5,001–10,000</x:v>
      </x:c>
      <x:c r="K3914" s="16"/>
      <x:c r="L3914" s="43" t="str">
        <x:f>IF(AND(ISNUMBER(I3914),I3914&gt;0,ISNUMBER(K3914),K3914&gt;0),K3914/I3914,"n.a.")</x:f>
        <x:v>n.a.</x:v>
      </x:c>
      <x:c r="M3914" s="43"/>
      <x:c r="N3914" s="13" t="str">
        <x:v>No</x:v>
      </x:c>
      <x:c r="O3914" s="15" t="str">
        <x:v>Not stated in reviewed card</x:v>
      </x:c>
      <x:c r="P3914" s="15" t="str">
        <x:v>Not stated in reviewed card</x:v>
      </x:c>
      <x:c r="Q3914" s="15" t="str">
        <x:v>Advertised commercial storage/workshop premises. Card provides limited specification.</x:v>
      </x:c>
      <x:c r="R3914" s="15" t="str">
        <x:v>Advertised to let 3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4" s="15" t="str">
        <x:v>https://www.zoopla.co.uk/to-rent/commercial/details/71343425/</x:v>
      </x:c>
      <x:c r="T3914" s="15" t="str">
        <x:v>https://www.rightmove.co.uk/properties/773352680257008#/?channel=COM_LET</x:v>
      </x:c>
      <x:c r="U3914" s="15" t="str">
        <x:v>https://www.rightmove.co.uk/properties/773330477516721#/?channel=COM_LET</x:v>
      </x:c>
      <x:c r="V3914" s="15" t="str">
        <x:v>London — Westpoint Trading Estate</x:v>
      </x:c>
      <x:c r="W3914" s="15" t="str">
        <x:v>Individual unit ≤15,000 sq ft</x:v>
      </x:c>
      <x:c r="X3914" s="13" t="n">
        <x:f>IF(N3914="Yes",L3914,0)</x:f>
        <x:v>0</x:v>
      </x:c>
      <x:c r="Y3914" s="14" t="n">
        <x:v>1</x:v>
      </x:c>
      <x:c r="Z3914" s="13" t="str">
        <x:v>Industrial / workshop / storage</x:v>
      </x:c>
    </x:row>
    <x:row r="3915" ht="62" customHeight="1">
      <x:c r="A3915" s="13" t="str">
        <x:v>SE2935</x:v>
      </x:c>
      <x:c r="B3915" s="15" t="str">
        <x:v>London</x:v>
      </x:c>
      <x:c r="C3915" s="15" t="str">
        <x:v>Park Royal</x:v>
      </x:c>
      <x:c r="D3915" s="14"/>
      <x:c r="E3915" s="13" t="str">
        <x:v>Town</x:v>
      </x:c>
      <x:c r="F3915" s="15" t="str">
        <x:v>Westwood Park Trading Estate</x:v>
      </x:c>
      <x:c r="G3915" s="15" t="str">
        <x:v>Unit 22, Westwood Park Trading Estate, Park Royal W3</x:v>
      </x:c>
      <x:c r="H3915" s="13" t="str">
        <x:v>Current</x:v>
      </x:c>
      <x:c r="I3915" s="14" t="n">
        <x:v>12869</x:v>
      </x:c>
      <x:c r="J3915" s="13" t="str">
        <x:f>IF(AND(ISNUMBER(I3915),I3915&gt;0),IF(I3915&lt;=1000,"1–1,000",IF(I3915&lt;=2500,"1,001–2,500",IF(I3915&lt;=5000,"2,501–5,000",IF(I3915&lt;=10000,"5,001–10,000","10,001–15,000")))),"10,001–15,000")</x:f>
        <x:v>10,001–15,000</x:v>
      </x:c>
      <x:c r="K3915" s="16"/>
      <x:c r="L3915" s="43" t="str">
        <x:f>IF(AND(ISNUMBER(I3915),I3915&gt;0,ISNUMBER(K3915),K3915&gt;0),K3915/I3915,"n.a.")</x:f>
        <x:v>n.a.</x:v>
      </x:c>
      <x:c r="M3915" s="43"/>
      <x:c r="N3915" s="13" t="str">
        <x:v>No</x:v>
      </x:c>
      <x:c r="O3915" s="15" t="str">
        <x:v>Not stated in reviewed card</x:v>
      </x:c>
      <x:c r="P3915" s="15" t="str">
        <x:v>Not stated in reviewed card</x:v>
      </x:c>
      <x:c r="Q3915" s="15" t="str">
        <x:v>Advertised industrial unit with refurbished specification.</x:v>
      </x:c>
      <x:c r="R391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5" s="15" t="str">
        <x:v>https://www.zoopla.co.uk/to-rent/commercial/details/72011556/</x:v>
      </x:c>
      <x:c r="T3915" s="15" t="str"/>
      <x:c r="U3915" s="15" t="str"/>
      <x:c r="V3915" s="15" t="str">
        <x:v>London — Westwood Park Trading Estate</x:v>
      </x:c>
      <x:c r="W3915" s="15" t="str">
        <x:v>Individual unit ≤15,000 sq ft</x:v>
      </x:c>
      <x:c r="X3915" s="13" t="n">
        <x:f>IF(N3915="Yes",L3915,0)</x:f>
        <x:v>0</x:v>
      </x:c>
      <x:c r="Y3915" s="14" t="n">
        <x:v>1</x:v>
      </x:c>
      <x:c r="Z3915" s="13" t="str">
        <x:v>Industrial / workshop / storage</x:v>
      </x:c>
    </x:row>
    <x:row r="3916" ht="62" customHeight="1">
      <x:c r="A3916" s="13" t="str">
        <x:v>SE2936</x:v>
      </x:c>
      <x:c r="B3916" s="15" t="str">
        <x:v>London</x:v>
      </x:c>
      <x:c r="C3916" s="15" t="str">
        <x:v>London (W3)</x:v>
      </x:c>
      <x:c r="D3916" s="14"/>
      <x:c r="E3916" s="13" t="str">
        <x:v>Town</x:v>
      </x:c>
      <x:c r="F3916" s="15" t="str">
        <x:v>Westwood Park Trading Estate</x:v>
      </x:c>
      <x:c r="G3916" s="15" t="str">
        <x:v>Westwood Park Trading Estate, Concord Road, London W3</x:v>
      </x:c>
      <x:c r="H3916" s="13" t="str">
        <x:v>Current</x:v>
      </x:c>
      <x:c r="I3916" s="14" t="n">
        <x:v>12545</x:v>
      </x:c>
      <x:c r="J3916" s="13" t="str">
        <x:f>IF(AND(ISNUMBER(I3916),I3916&gt;0),IF(I3916&lt;=1000,"1–1,000",IF(I3916&lt;=2500,"1,001–2,500",IF(I3916&lt;=5000,"2,501–5,000",IF(I3916&lt;=10000,"5,001–10,000","10,001–15,000")))),"10,001–15,000")</x:f>
        <x:v>10,001–15,000</x:v>
      </x:c>
      <x:c r="K3916" s="16"/>
      <x:c r="L3916" s="43" t="str">
        <x:f>IF(AND(ISNUMBER(I3916),I3916&gt;0,ISNUMBER(K3916),K3916&gt;0),K3916/I3916,"n.a.")</x:f>
        <x:v>n.a.</x:v>
      </x:c>
      <x:c r="M3916" s="43"/>
      <x:c r="N3916" s="13" t="str">
        <x:v>No</x:v>
      </x:c>
      <x:c r="O3916" s="15" t="str">
        <x:v>Not stated in reviewed card</x:v>
      </x:c>
      <x:c r="P3916" s="15" t="str">
        <x:v>Not stated in reviewed card</x:v>
      </x:c>
      <x:c r="Q3916" s="15" t="str">
        <x:v>Advertised industrial unit with refurbished specification.</x:v>
      </x:c>
      <x:c r="R3916"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16" s="15" t="str">
        <x:v>https://www.zoopla.co.uk/to-rent/commercial/details/72217008/</x:v>
      </x:c>
      <x:c r="T3916" s="15" t="str"/>
      <x:c r="U3916" s="15" t="str"/>
      <x:c r="V3916" s="15" t="str">
        <x:v>London — Westwood Park Trading Estate</x:v>
      </x:c>
      <x:c r="W3916" s="15" t="str">
        <x:v>Individual unit ≤15,000 sq ft</x:v>
      </x:c>
      <x:c r="X3916" s="13" t="n">
        <x:f>IF(N3916="Yes",L3916,0)</x:f>
        <x:v>0</x:v>
      </x:c>
      <x:c r="Y3916" s="14" t="n">
        <x:v>1</x:v>
      </x:c>
      <x:c r="Z3916" s="13" t="str">
        <x:v>Industrial / workshop / storage</x:v>
      </x:c>
    </x:row>
    <x:row r="3917" ht="88" customHeight="1">
      <x:c r="A3917" s="13" t="str">
        <x:v>SE2937</x:v>
      </x:c>
      <x:c r="B3917" s="15" t="str">
        <x:v>London</x:v>
      </x:c>
      <x:c r="C3917" s="15" t="str">
        <x:v>Alperton</x:v>
      </x:c>
      <x:c r="D3917" s="14"/>
      <x:c r="E3917" s="13" t="str">
        <x:v>Town</x:v>
      </x:c>
      <x:c r="F3917" s="15" t="str">
        <x:v>Wharfside Industrial Estate</x:v>
      </x:c>
      <x:c r="G3917" s="15" t="str">
        <x:v>Unit 12-14 Wharfside Industrial Estate, Rosemont Road, Alperton HA0</x:v>
      </x:c>
      <x:c r="H3917" s="13" t="str">
        <x:v>Uncertain</x:v>
      </x:c>
      <x:c r="I3917" s="14"/>
      <x:c r="J3917" s="13" t="str">
        <x:f>IF(AND(ISNUMBER(I3917),I3917&gt;0),IF(I3917&lt;=1000,"1–1,000",IF(I3917&lt;=2500,"1,001–2,500",IF(I3917&lt;=5000,"2,501–5,000",IF(I3917&lt;=10000,"5,001–10,000","10,001–15,000")))),"Range crosses bands")</x:f>
        <x:v>Range crosses bands</x:v>
      </x:c>
      <x:c r="K3917" s="16"/>
      <x:c r="L3917" s="43" t="str">
        <x:f>IF(AND(ISNUMBER(I3917),I3917&gt;0,ISNUMBER(K3917),K3917&gt;0),K3917/I3917,"n.a.")</x:f>
        <x:v>n.a.</x:v>
      </x:c>
      <x:c r="M3917" s="43"/>
      <x:c r="N3917" s="13" t="str">
        <x:v>No</x:v>
      </x:c>
      <x:c r="O3917" s="15" t="str">
        <x:v>Not stated in reviewed card</x:v>
      </x:c>
      <x:c r="P3917" s="15" t="str">
        <x:v>Not stated in reviewed card</x:v>
      </x:c>
      <x:c r="Q3917" s="15" t="str">
        <x:v>Advertised industrial unit with warehouse space.</x:v>
      </x:c>
      <x:c r="R3917" s="15" t="str">
        <x:v>Uncertain 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Combined demise counted once; individual sub-unit areas not inferred. London locality: regional population appears once in Town summary; no neighbourhood population substituted.</x:v>
      </x:c>
      <x:c r="S3917" s="15" t="str">
        <x:v>https://www.zoopla.co.uk/to-rent/commercial/details/71714851/</x:v>
      </x:c>
      <x:c r="T3917" s="15" t="str"/>
      <x:c r="U3917" s="15" t="str"/>
      <x:c r="V3917" s="15" t="str">
        <x:v>London — Wharfside Industrial Estate</x:v>
      </x:c>
      <x:c r="W3917" s="15" t="str">
        <x:v>2,009–8,213 sq ft; exact unit area not stated</x:v>
      </x:c>
      <x:c r="X3917" s="13" t="n">
        <x:f>IF(N3917="Yes",L3917,0)</x:f>
        <x:v>0</x:v>
      </x:c>
      <x:c r="Y3917" s="14" t="n">
        <x:v>1</x:v>
      </x:c>
      <x:c r="Z3917" s="13" t="str">
        <x:v>Industrial / workshop / storage</x:v>
      </x:c>
    </x:row>
    <x:row r="3918" ht="62" customHeight="1">
      <x:c r="A3918" s="13" t="str">
        <x:v>SE2938</x:v>
      </x:c>
      <x:c r="B3918" s="15" t="str">
        <x:v>London</x:v>
      </x:c>
      <x:c r="C3918" s="15" t="str">
        <x:v>Mitcham</x:v>
      </x:c>
      <x:c r="D3918" s="14"/>
      <x:c r="E3918" s="13" t="str">
        <x:v>Town</x:v>
      </x:c>
      <x:c r="F3918" s="15" t="str">
        <x:v>Willow Business Centre</x:v>
      </x:c>
      <x:c r="G3918" s="15" t="str">
        <x:v>1 &amp; 2 Willow Business Centre, Willow Lane, Mitcham, Mitcham CR4</x:v>
      </x:c>
      <x:c r="H3918" s="13" t="str">
        <x:v>Uncertain</x:v>
      </x:c>
      <x:c r="I3918" s="14" t="n">
        <x:v>9257</x:v>
      </x:c>
      <x:c r="J3918" s="13" t="str">
        <x:f>IF(AND(ISNUMBER(I3918),I3918&gt;0),IF(I3918&lt;=1000,"1–1,000",IF(I3918&lt;=2500,"1,001–2,500",IF(I3918&lt;=5000,"2,501–5,000",IF(I3918&lt;=10000,"5,001–10,000","10,001–15,000")))),"5,001–10,000")</x:f>
        <x:v>5,001–10,000</x:v>
      </x:c>
      <x:c r="K3918" s="16" t="n">
        <x:v>120341</x:v>
      </x:c>
      <x:c r="L3918" s="43" t="n">
        <x:f>IF(AND(ISNUMBER(I3918),I3918&gt;0,ISNUMBER(K3918),K3918&gt;0),K3918/I3918,"n.a.")</x:f>
        <x:v>13</x:v>
      </x:c>
      <x:c r="M3918" s="43" t="n">
        <x:v>13</x:v>
      </x:c>
      <x:c r="N3918" s="13" t="str">
        <x:v>No</x:v>
      </x:c>
      <x:c r="O3918" s="15" t="str">
        <x:v>eaves and is suitable for a range of occupier; 5.1M eaves and is suitable for a ra</x:v>
      </x:c>
      <x:c r="P3918" s="15" t="str">
        <x:v>electrically operated loading door</x:v>
      </x:c>
      <x:c r="Q3918" s="15" t="str">
        <x:v>Advertised industrial unit with yard/loading area, secure/gated access, refurbished specification, crane provision.</x:v>
      </x:c>
      <x:c r="R3918" s="15" t="str">
        <x:v>Uncertain Refurbishment or availability timing unresolved; excluded from current supply. Annual rent checked against full-detail explicit annual asking figure. Selected full-detail page reviewed; agent-authored specification used. Combined demise counted once; individual sub-unit areas not inferred. London locality: regional population appears once in Town summary; no neighbourhood population substituted.</x:v>
      </x:c>
      <x:c r="S3918" s="15" t="str">
        <x:v>https://www.zoopla.co.uk/to-rent/commercial/details/72994776/</x:v>
      </x:c>
      <x:c r="T3918" s="15" t="str"/>
      <x:c r="U3918" s="15" t="str"/>
      <x:c r="V3918" s="15" t="str">
        <x:v>London — Willow Business Centre</x:v>
      </x:c>
      <x:c r="W3918" s="15" t="str">
        <x:v>Individual unit ≤15,000 sq ft</x:v>
      </x:c>
      <x:c r="X3918" s="13" t="n">
        <x:f>IF(N3918="Yes",L3918,0)</x:f>
        <x:v>0</x:v>
      </x:c>
      <x:c r="Y3918" s="14" t="n">
        <x:v>1</x:v>
      </x:c>
      <x:c r="Z3918" s="13" t="str">
        <x:v>Industrial / workshop / storage</x:v>
      </x:c>
    </x:row>
    <x:row r="3919" ht="62" customHeight="1">
      <x:c r="A3919" s="13" t="str">
        <x:v>SE2939</x:v>
      </x:c>
      <x:c r="B3919" s="15" t="str">
        <x:v>London</x:v>
      </x:c>
      <x:c r="C3919" s="15" t="str">
        <x:v>Mitcham</x:v>
      </x:c>
      <x:c r="D3919" s="14"/>
      <x:c r="E3919" s="13" t="str">
        <x:v>Town</x:v>
      </x:c>
      <x:c r="F3919" s="15" t="str">
        <x:v>Willow Business Centre</x:v>
      </x:c>
      <x:c r="G3919" s="15" t="str">
        <x:v>Unit 1, Willow Business Centre, Willow Lane, Mitcham, Surrey, CR4 4NX</x:v>
      </x:c>
      <x:c r="H3919" s="13" t="str">
        <x:v>Current</x:v>
      </x:c>
      <x:c r="I3919" s="14" t="n">
        <x:v>9779</x:v>
      </x:c>
      <x:c r="J3919" s="13" t="str">
        <x:f>IF(AND(ISNUMBER(I3919),I3919&gt;0),IF(I3919&lt;=1000,"1–1,000",IF(I3919&lt;=2500,"1,001–2,500",IF(I3919&lt;=5000,"2,501–5,000",IF(I3919&lt;=10000,"5,001–10,000","10,001–15,000")))),"5,001–10,000")</x:f>
        <x:v>5,001–10,000</x:v>
      </x:c>
      <x:c r="K3919" s="16" t="n">
        <x:v>150000</x:v>
      </x:c>
      <x:c r="L3919" s="43" t="n">
        <x:f>IF(AND(ISNUMBER(I3919),I3919&gt;0,ISNUMBER(K3919),K3919&gt;0),K3919/I3919,"n.a.")</x:f>
        <x:v>15.338991716944474</x:v>
      </x:c>
      <x:c r="M3919" s="43" t="n">
        <x:v>15.34</x:v>
      </x:c>
      <x:c r="N3919" s="13" t="str">
        <x:v>Yes</x:v>
      </x:c>
      <x:c r="O3919" s="15" t="str">
        <x:v>Not stated in reviewed card</x:v>
      </x:c>
      <x:c r="P3919" s="15" t="str">
        <x:v>Electric roller shutter; loading door</x:v>
      </x:c>
      <x:c r="Q3919" s="15" t="str">
        <x:v>Advertised industrial unit with warehouse space, ancillary office accommodation, yard/loading area, parking, three-phase power, secure/gated access, refurbished specification.</x:v>
      </x:c>
      <x:c r="R3919" s="15" t="str">
        <x:v>Advertised to let Annual rent = clear advertised pcm × 12; portal pcm may be rounded, so actual annual asking figure can differ slightly. Selected full-detail page reviewed; agent-authored specification used. London locality: regional population appears once in Town summary; no neighbourhood population substituted.</x:v>
      </x:c>
      <x:c r="S3919" s="15" t="str">
        <x:v>https://www.rightmove.co.uk/properties/760906355773024#/?channel=COM_LET</x:v>
      </x:c>
      <x:c r="T3919" s="15" t="str"/>
      <x:c r="U3919" s="15" t="str"/>
      <x:c r="V3919" s="15" t="str">
        <x:v>London — Willow Business Centre</x:v>
      </x:c>
      <x:c r="W3919" s="15" t="str">
        <x:v>Individual unit ≤15,000 sq ft</x:v>
      </x:c>
      <x:c r="X3919" s="13" t="n">
        <x:f>IF(N3919="Yes",L3919,0)</x:f>
        <x:v>15.338991716944474</x:v>
      </x:c>
      <x:c r="Y3919" s="14" t="n">
        <x:v>1</x:v>
      </x:c>
      <x:c r="Z3919" s="13" t="str">
        <x:v>Industrial / workshop / storage</x:v>
      </x:c>
    </x:row>
    <x:row r="3920" ht="62" customHeight="1">
      <x:c r="A3920" s="13" t="str">
        <x:v>SE2940</x:v>
      </x:c>
      <x:c r="B3920" s="15" t="str">
        <x:v>London</x:v>
      </x:c>
      <x:c r="C3920" s="15" t="str">
        <x:v>Mitcham</x:v>
      </x:c>
      <x:c r="D3920" s="14"/>
      <x:c r="E3920" s="13" t="str">
        <x:v>Town</x:v>
      </x:c>
      <x:c r="F3920" s="15" t="str">
        <x:v>Willow Lane Industrial Estate</x:v>
      </x:c>
      <x:c r="G3920" s="15" t="str">
        <x:v>Unit 11, Willow Centre, Willow Lane Industrial Estate, Mitcham, Surrey, CR4 4NX</x:v>
      </x:c>
      <x:c r="H3920" s="13" t="str">
        <x:v>Current</x:v>
      </x:c>
      <x:c r="I3920" s="14" t="n">
        <x:v>5025</x:v>
      </x:c>
      <x:c r="J3920" s="13" t="str">
        <x:f>IF(AND(ISNUMBER(I3920),I3920&gt;0),IF(I3920&lt;=1000,"1–1,000",IF(I3920&lt;=2500,"1,001–2,500",IF(I3920&lt;=5000,"2,501–5,000",IF(I3920&lt;=10000,"5,001–10,000","10,001–15,000")))),"5,001–10,000")</x:f>
        <x:v>5,001–10,000</x:v>
      </x:c>
      <x:c r="K3920" s="16" t="n">
        <x:v>80004</x:v>
      </x:c>
      <x:c r="L3920" s="43" t="n">
        <x:f>IF(AND(ISNUMBER(I3920),I3920&gt;0,ISNUMBER(K3920),K3920&gt;0),K3920/I3920,"n.a.")</x:f>
        <x:v>15.921194029850746</x:v>
      </x:c>
      <x:c r="M3920" s="43"/>
      <x:c r="N3920" s="13" t="str">
        <x:v>Yes</x:v>
      </x:c>
      <x:c r="O3920" s="15" t="str">
        <x:v>Not stated in reviewed card</x:v>
      </x:c>
      <x:c r="P3920" s="15" t="str">
        <x:v>Not stated in reviewed card</x:v>
      </x:c>
      <x:c r="Q3920" s="15" t="str">
        <x:v>Advertised industrial unit with warehouse space, ancillary office accommodation, yard/loading area.</x:v>
      </x:c>
      <x:c r="R3920"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0" s="15" t="str">
        <x:v>https://www.rightmove.co.uk/properties/760904537370880#/?channel=COM_LET</x:v>
      </x:c>
      <x:c r="T3920" s="15" t="str"/>
      <x:c r="U3920" s="15" t="str"/>
      <x:c r="V3920" s="15" t="str">
        <x:v>London — Willow Lane Industrial Estate</x:v>
      </x:c>
      <x:c r="W3920" s="15" t="str">
        <x:v>Individual unit ≤15,000 sq ft</x:v>
      </x:c>
      <x:c r="X3920" s="13" t="n">
        <x:f>IF(N3920="Yes",L3920,0)</x:f>
        <x:v>15.921194029850746</x:v>
      </x:c>
      <x:c r="Y3920" s="14" t="n">
        <x:v>1</x:v>
      </x:c>
      <x:c r="Z3920" s="13" t="str">
        <x:v>Industrial / workshop / storage</x:v>
      </x:c>
    </x:row>
    <x:row r="3921" ht="75" customHeight="1">
      <x:c r="A3921" s="13" t="str">
        <x:v>SE2941</x:v>
      </x:c>
      <x:c r="B3921" s="15" t="str">
        <x:v>London</x:v>
      </x:c>
      <x:c r="C3921" s="15" t="str">
        <x:v>Wimbledon</x:v>
      </x:c>
      <x:c r="D3921" s="14"/>
      <x:c r="E3921" s="13" t="str">
        <x:v>Town</x:v>
      </x:c>
      <x:c r="F3921" s="15" t="str">
        <x:v>Windsor Park Industrial Estate</x:v>
      </x:c>
      <x:c r="G3921" s="15" t="str">
        <x:v>Unit 2 Windsor Park Industrial Estate, 50 Windsor Avenue, Wimbledon, London SW19</x:v>
      </x:c>
      <x:c r="H3921" s="13" t="str">
        <x:v>Current</x:v>
      </x:c>
      <x:c r="I3921" s="14" t="n">
        <x:v>1572</x:v>
      </x:c>
      <x:c r="J3921" s="13" t="str">
        <x:f>IF(AND(ISNUMBER(I3921),I3921&gt;0),IF(I3921&lt;=1000,"1–1,000",IF(I3921&lt;=2500,"1,001–2,500",IF(I3921&lt;=5000,"2,501–5,000",IF(I3921&lt;=10000,"5,001–10,000","10,001–15,000")))),"1,001–2,500")</x:f>
        <x:v>1,001–2,500</x:v>
      </x:c>
      <x:c r="K3921" s="16" t="n">
        <x:v>37728</x:v>
      </x:c>
      <x:c r="L3921" s="43" t="n">
        <x:f>IF(AND(ISNUMBER(I3921),I3921&gt;0,ISNUMBER(K3921),K3921&gt;0),K3921/I3921,"n.a.")</x:f>
        <x:v>24</x:v>
      </x:c>
      <x:c r="M3921" s="43"/>
      <x:c r="N3921" s="13" t="str">
        <x:v>Yes</x:v>
      </x:c>
      <x:c r="O3921" s="15" t="str">
        <x:v>Eaves height up to 6</x:v>
      </x:c>
      <x:c r="P3921" s="15" t="str">
        <x:v>Not stated in reviewed card</x:v>
      </x:c>
      <x:c r="Q3921" s="15" t="str">
        <x:v>Advertised industrial unit with warehouse space, ancillary office accommodation, parking, refurbished specification.</x:v>
      </x:c>
      <x:c r="R3921" s="15" t="str">
        <x:v>Advertised to let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1" s="15" t="str">
        <x:v>https://www.zoopla.co.uk/to-rent/commercial/details/68500072/</x:v>
      </x:c>
      <x:c r="T3921" s="15" t="str">
        <x:v>https://www.zoopla.co.uk/to-rent/commercial/details/65841854/</x:v>
      </x:c>
      <x:c r="U3921" s="15" t="str">
        <x:v>https://www.rightmove.co.uk/properties/745869314524240#/?channel=COM_LET
https://www.rightmove.co.uk/properties/758582136736112#/?channel=COM_LET</x:v>
      </x:c>
      <x:c r="V3921" s="15" t="str">
        <x:v>London — Windsor Park Industrial Estate</x:v>
      </x:c>
      <x:c r="W3921" s="15" t="str">
        <x:v>Individual unit ≤15,000 sq ft</x:v>
      </x:c>
      <x:c r="X3921" s="13" t="n">
        <x:f>IF(N3921="Yes",L3921,0)</x:f>
        <x:v>24</x:v>
      </x:c>
      <x:c r="Y3921" s="14" t="n">
        <x:v>1</x:v>
      </x:c>
      <x:c r="Z3921" s="13" t="str">
        <x:v>Industrial / workshop / storage</x:v>
      </x:c>
    </x:row>
    <x:row r="3922" ht="62" customHeight="1">
      <x:c r="A3922" s="13" t="str">
        <x:v>SE2942</x:v>
      </x:c>
      <x:c r="B3922" s="15" t="str">
        <x:v>London</x:v>
      </x:c>
      <x:c r="C3922" s="15" t="str">
        <x:v>Wimbledon</x:v>
      </x:c>
      <x:c r="D3922" s="14"/>
      <x:c r="E3922" s="13" t="str">
        <x:v>Town</x:v>
      </x:c>
      <x:c r="F3922" s="15" t="str">
        <x:v>Windsor Park Industrial Estate</x:v>
      </x:c>
      <x:c r="G3922" s="15" t="str">
        <x:v>Unit 20, Windsor Park Industrial Estate, Windsor Avenue, London SW19 2TJ</x:v>
      </x:c>
      <x:c r="H3922" s="13" t="str">
        <x:v>Current</x:v>
      </x:c>
      <x:c r="I3922" s="14" t="n">
        <x:v>1569</x:v>
      </x:c>
      <x:c r="J3922" s="13" t="str">
        <x:f>IF(AND(ISNUMBER(I3922),I3922&gt;0),IF(I3922&lt;=1000,"1–1,000",IF(I3922&lt;=2500,"1,001–2,500",IF(I3922&lt;=5000,"2,501–5,000",IF(I3922&lt;=10000,"5,001–10,000","10,001–15,000")))),"1,001–2,500")</x:f>
        <x:v>1,001–2,500</x:v>
      </x:c>
      <x:c r="K3922" s="16" t="n">
        <x:v>37656</x:v>
      </x:c>
      <x:c r="L3922" s="43" t="n">
        <x:f>IF(AND(ISNUMBER(I3922),I3922&gt;0,ISNUMBER(K3922),K3922&gt;0),K3922/I3922,"n.a.")</x:f>
        <x:v>24</x:v>
      </x:c>
      <x:c r="M3922" s="43"/>
      <x:c r="N3922" s="13" t="str">
        <x:v>Yes</x:v>
      </x:c>
      <x:c r="O3922" s="15" t="str">
        <x:v>Not stated in reviewed card</x:v>
      </x:c>
      <x:c r="P3922" s="15" t="str">
        <x:v>Not stated in reviewed card</x:v>
      </x:c>
      <x:c r="Q3922" s="15" t="str">
        <x:v>Advertised industrial unit with warehouse space, ancillary office accommodation, refurbished specification.</x:v>
      </x:c>
      <x:c r="R3922" s="15" t="str">
        <x:v>Advertised to let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2" s="15" t="str">
        <x:v>https://www.rightmove.co.uk/properties/745683668253393#/?channel=COM_LET</x:v>
      </x:c>
      <x:c r="T3922" s="15" t="str"/>
      <x:c r="U3922" s="15" t="str"/>
      <x:c r="V3922" s="15" t="str">
        <x:v>London — Windsor Park Industrial Estate</x:v>
      </x:c>
      <x:c r="W3922" s="15" t="str">
        <x:v>Individual unit ≤15,000 sq ft</x:v>
      </x:c>
      <x:c r="X3922" s="13" t="n">
        <x:f>IF(N3922="Yes",L3922,0)</x:f>
        <x:v>24</x:v>
      </x:c>
      <x:c r="Y3922" s="14" t="n">
        <x:v>1</x:v>
      </x:c>
      <x:c r="Z3922" s="13" t="str">
        <x:v>Industrial / workshop / storage</x:v>
      </x:c>
    </x:row>
    <x:row r="3923" ht="75" customHeight="1">
      <x:c r="A3923" s="13" t="str">
        <x:v>SE2943</x:v>
      </x:c>
      <x:c r="B3923" s="15" t="str">
        <x:v>London</x:v>
      </x:c>
      <x:c r="C3923" s="15" t="str">
        <x:v>Wimbledon</x:v>
      </x:c>
      <x:c r="D3923" s="14"/>
      <x:c r="E3923" s="13" t="str">
        <x:v>Town</x:v>
      </x:c>
      <x:c r="F3923" s="15" t="str">
        <x:v>Windsor Park Industrial Estate</x:v>
      </x:c>
      <x:c r="G3923" s="15" t="str">
        <x:v>Unit 6, Windsor Park Industrial Estate, Windsor Avenue, London SW19 2TJ</x:v>
      </x:c>
      <x:c r="H3923" s="13" t="str">
        <x:v>Current</x:v>
      </x:c>
      <x:c r="I3923" s="14" t="n">
        <x:v>2097</x:v>
      </x:c>
      <x:c r="J3923" s="13" t="str">
        <x:f>IF(AND(ISNUMBER(I3923),I3923&gt;0),IF(I3923&lt;=1000,"1–1,000",IF(I3923&lt;=2500,"1,001–2,500",IF(I3923&lt;=5000,"2,501–5,000",IF(I3923&lt;=10000,"5,001–10,000","10,001–15,000")))),"1,001–2,500")</x:f>
        <x:v>1,001–2,500</x:v>
      </x:c>
      <x:c r="K3923" s="16" t="n">
        <x:v>46128</x:v>
      </x:c>
      <x:c r="L3923" s="43" t="n">
        <x:f>IF(AND(ISNUMBER(I3923),I3923&gt;0,ISNUMBER(K3923),K3923&gt;0),K3923/I3923,"n.a.")</x:f>
        <x:v>21.997138769670958</x:v>
      </x:c>
      <x:c r="M3923" s="43"/>
      <x:c r="N3923" s="13" t="str">
        <x:v>Yes</x:v>
      </x:c>
      <x:c r="O3923" s="15" t="str">
        <x:v>Not stated in reviewed card</x:v>
      </x:c>
      <x:c r="P3923" s="15" t="str">
        <x:v>Not stated in reviewed card</x:v>
      </x:c>
      <x:c r="Q3923" s="15" t="str">
        <x:v>Advertised industrial unit with warehouse space, ancillary office accommodation, refurbished specification.</x:v>
      </x:c>
      <x:c r="R3923" s="15" t="str">
        <x:v>Advertised to let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3" s="15" t="str">
        <x:v>https://www.zoopla.co.uk/to-rent/commercial/details/65841752/</x:v>
      </x:c>
      <x:c r="T3923" s="15" t="str">
        <x:v>https://www.rightmove.co.uk/properties/745869299846577#/?channel=COM_LET</x:v>
      </x:c>
      <x:c r="U3923" s="15" t="str"/>
      <x:c r="V3923" s="15" t="str">
        <x:v>London — Windsor Park Industrial Estate</x:v>
      </x:c>
      <x:c r="W3923" s="15" t="str">
        <x:v>Individual unit ≤15,000 sq ft</x:v>
      </x:c>
      <x:c r="X3923" s="13" t="n">
        <x:f>IF(N3923="Yes",L3923,0)</x:f>
        <x:v>21.997138769670958</x:v>
      </x:c>
      <x:c r="Y3923" s="14" t="n">
        <x:v>1</x:v>
      </x:c>
      <x:c r="Z3923" s="13" t="str">
        <x:v>Industrial / workshop / storage</x:v>
      </x:c>
    </x:row>
    <x:row r="3924" ht="62" customHeight="1">
      <x:c r="A3924" s="13" t="str">
        <x:v>SE2944</x:v>
      </x:c>
      <x:c r="B3924" s="15" t="str">
        <x:v>London</x:v>
      </x:c>
      <x:c r="C3924" s="15" t="str">
        <x:v>Wimbledon</x:v>
      </x:c>
      <x:c r="D3924" s="14"/>
      <x:c r="E3924" s="13" t="str">
        <x:v>Town</x:v>
      </x:c>
      <x:c r="F3924" s="15" t="str">
        <x:v>Windsor Park Industrial Estate</x:v>
      </x:c>
      <x:c r="G3924" s="15" t="str">
        <x:v>Unit 7, Windsor Park Industrial Estate, 50 Windsor Avenue, Wimbledon, London SW19</x:v>
      </x:c>
      <x:c r="H3924" s="13" t="str">
        <x:v>Current</x:v>
      </x:c>
      <x:c r="I3924" s="14" t="n">
        <x:v>2097</x:v>
      </x:c>
      <x:c r="J3924" s="13" t="str">
        <x:f>IF(AND(ISNUMBER(I3924),I3924&gt;0),IF(I3924&lt;=1000,"1–1,000",IF(I3924&lt;=2500,"1,001–2,500",IF(I3924&lt;=5000,"2,501–5,000",IF(I3924&lt;=10000,"5,001–10,000","10,001–15,000")))),"1,001–2,500")</x:f>
        <x:v>1,001–2,500</x:v>
      </x:c>
      <x:c r="K3924" s="16"/>
      <x:c r="L3924" s="43" t="str">
        <x:f>IF(AND(ISNUMBER(I3924),I3924&gt;0,ISNUMBER(K3924),K3924&gt;0),K3924/I3924,"n.a.")</x:f>
        <x:v>n.a.</x:v>
      </x:c>
      <x:c r="M3924" s="43"/>
      <x:c r="N3924" s="13" t="str">
        <x:v>No</x:v>
      </x:c>
      <x:c r="O3924" s="15" t="str">
        <x:v>Eaves height up to 6</x:v>
      </x:c>
      <x:c r="P3924" s="15" t="str">
        <x:v>Not stated in reviewed card</x:v>
      </x:c>
      <x:c r="Q3924" s="15" t="str">
        <x:v>Advertised industrial unit with warehouse space, ancillary office accommodation, parking, refurbished specification.</x:v>
      </x:c>
      <x:c r="R3924" s="15" t="str">
        <x:v>Advertised to let 2 agent/portal adverts reconciled to one demise; no additional unit count.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24" s="15" t="str">
        <x:v>https://www.zoopla.co.uk/to-rent/commercial/details/69804874/</x:v>
      </x:c>
      <x:c r="T3924" s="15" t="str">
        <x:v>https://www.rightmove.co.uk/properties/758582337908609#/?channel=COM_LET</x:v>
      </x:c>
      <x:c r="U3924" s="15" t="str"/>
      <x:c r="V3924" s="15" t="str">
        <x:v>London — Windsor Park Industrial Estate</x:v>
      </x:c>
      <x:c r="W3924" s="15" t="str">
        <x:v>Individual unit ≤15,000 sq ft</x:v>
      </x:c>
      <x:c r="X3924" s="13" t="n">
        <x:f>IF(N3924="Yes",L3924,0)</x:f>
        <x:v>0</x:v>
      </x:c>
      <x:c r="Y3924" s="14" t="n">
        <x:v>1</x:v>
      </x:c>
      <x:c r="Z3924" s="13" t="str">
        <x:v>Industrial / workshop / storage</x:v>
      </x:c>
    </x:row>
    <x:row r="3925" ht="62" customHeight="1">
      <x:c r="A3925" s="13" t="str">
        <x:v>SE2945</x:v>
      </x:c>
      <x:c r="B3925" s="15" t="str">
        <x:v>London</x:v>
      </x:c>
      <x:c r="C3925" s="15" t="str">
        <x:v>Woolwich</x:v>
      </x:c>
      <x:c r="D3925" s="14"/>
      <x:c r="E3925" s="13" t="str">
        <x:v>Town</x:v>
      </x:c>
      <x:c r="F3925" s="15" t="str">
        <x:v>Woolwich Dockyard Industrial Estate</x:v>
      </x:c>
      <x:c r="G3925" s="15" t="str">
        <x:v>Block 3 Unit 5, Woolwich Dockyard Industrial Estate, Woolwich Church Street, London, SE18</x:v>
      </x:c>
      <x:c r="H3925" s="13" t="str">
        <x:v>Current</x:v>
      </x:c>
      <x:c r="I3925" s="14" t="n">
        <x:v>3280</x:v>
      </x:c>
      <x:c r="J3925" s="13" t="str">
        <x:f>IF(AND(ISNUMBER(I3925),I3925&gt;0),IF(I3925&lt;=1000,"1–1,000",IF(I3925&lt;=2500,"1,001–2,500",IF(I3925&lt;=5000,"2,501–5,000",IF(I3925&lt;=10000,"5,001–10,000","10,001–15,000")))),"2,501–5,000")</x:f>
        <x:v>2,501–5,000</x:v>
      </x:c>
      <x:c r="K3925" s="16"/>
      <x:c r="L3925" s="43" t="str">
        <x:f>IF(AND(ISNUMBER(I3925),I3925&gt;0,ISNUMBER(K3925),K3925&gt;0),K3925/I3925,"n.a.")</x:f>
        <x:v>n.a.</x:v>
      </x:c>
      <x:c r="M3925" s="43"/>
      <x:c r="N3925" s="13" t="str">
        <x:v>No</x:v>
      </x:c>
      <x:c r="O3925" s="15" t="str">
        <x:v>minimum eaves of 5m, pedestrian door access and rolle</x:v>
      </x:c>
      <x:c r="P3925" s="15" t="str">
        <x:v>5m, pedestrian door; roller shutter; loading door</x:v>
      </x:c>
      <x:c r="Q3925" s="15" t="str">
        <x:v>Advertised industrial unit with mezzanine.</x:v>
      </x:c>
      <x:c r="R3925" s="15" t="str">
        <x:v>Advertised to let Rent POA/non-quoting, From-only, or no usable whole-demise price. Search-card evidence only: live advertisement, not direct-agent confirmation of readiness; unreported specification left missing. London locality: regional population appears once in Town summary; no neighbourhood population substituted.</x:v>
      </x:c>
      <x:c r="S3925" s="15" t="str">
        <x:v>https://www.rightmove.co.uk/properties/760575471312496#/?channel=COM_LET</x:v>
      </x:c>
      <x:c r="T3925" s="15" t="str"/>
      <x:c r="U3925" s="15" t="str"/>
      <x:c r="V3925" s="15" t="str">
        <x:v>London — Woolwich Dockyard Industrial Estate</x:v>
      </x:c>
      <x:c r="W3925" s="15" t="str">
        <x:v>Individual unit ≤15,000 sq ft</x:v>
      </x:c>
      <x:c r="X3925" s="13" t="n">
        <x:f>IF(N3925="Yes",L3925,0)</x:f>
        <x:v>0</x:v>
      </x:c>
      <x:c r="Y3925" s="14" t="n">
        <x:v>1</x:v>
      </x:c>
      <x:c r="Z3925" s="13" t="str">
        <x:v>Industrial / workshop / storage</x:v>
      </x:c>
    </x:row>
    <x:row r="3926" ht="75" customHeight="1">
      <x:c r="A3926" s="13" t="str">
        <x:v>SE2946</x:v>
      </x:c>
      <x:c r="B3926" s="15" t="str">
        <x:v>London</x:v>
      </x:c>
      <x:c r="C3926" s="15" t="str">
        <x:v>Balham</x:v>
      </x:c>
      <x:c r="D3926" s="14"/>
      <x:c r="E3926" s="13" t="str">
        <x:v>Town</x:v>
      </x:c>
      <x:c r="F3926" s="15" t="str">
        <x:v>Zennor Trade Park</x:v>
      </x:c>
      <x:c r="G3926" s="15" t="str">
        <x:v>Unit 11 Zennor Trade Park, Balham SW12</x:v>
      </x:c>
      <x:c r="H3926" s="13" t="str">
        <x:v>Uncertain</x:v>
      </x:c>
      <x:c r="I3926" s="14" t="n">
        <x:v>6023</x:v>
      </x:c>
      <x:c r="J3926" s="13" t="str">
        <x:f>IF(AND(ISNUMBER(I3926),I3926&gt;0),IF(I3926&lt;=1000,"1–1,000",IF(I3926&lt;=2500,"1,001–2,500",IF(I3926&lt;=5000,"2,501–5,000",IF(I3926&lt;=10000,"5,001–10,000","10,001–15,000")))),"5,001–10,000")</x:f>
        <x:v>5,001–10,000</x:v>
      </x:c>
      <x:c r="K3926" s="16" t="n">
        <x:v>168648</x:v>
      </x:c>
      <x:c r="L3926" s="43" t="n">
        <x:f>IF(AND(ISNUMBER(I3926),I3926&gt;0,ISNUMBER(K3926),K3926&gt;0),K3926/I3926,"n.a.")</x:f>
        <x:v>28.00066412087</x:v>
      </x:c>
      <x:c r="M3926" s="43"/>
      <x:c r="N3926" s="13" t="str">
        <x:v>No</x:v>
      </x:c>
      <x:c r="O3926" s="15" t="str">
        <x:v>Not stated in reviewed card</x:v>
      </x:c>
      <x:c r="P3926" s="15" t="str">
        <x:v>Not stated in reviewed card</x:v>
      </x:c>
      <x:c r="Q3926" s="15" t="str">
        <x:v>Advertised industrial unit with warehouse space.</x:v>
      </x:c>
      <x:c r="R3926"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6" s="15" t="str">
        <x:v>https://www.zoopla.co.uk/to-rent/commercial/details/72662047/</x:v>
      </x:c>
      <x:c r="T3926" s="15" t="str"/>
      <x:c r="U3926" s="15" t="str"/>
      <x:c r="V3926" s="15" t="str">
        <x:v>London — Zennor Trade Park</x:v>
      </x:c>
      <x:c r="W3926" s="15" t="str">
        <x:v>Individual unit ≤15,000 sq ft</x:v>
      </x:c>
      <x:c r="X3926" s="13" t="n">
        <x:f>IF(N3926="Yes",L3926,0)</x:f>
        <x:v>0</x:v>
      </x:c>
      <x:c r="Y3926" s="14" t="n">
        <x:v>1</x:v>
      </x:c>
      <x:c r="Z3926" s="13" t="str">
        <x:v>Industrial / workshop / storage</x:v>
      </x:c>
    </x:row>
    <x:row r="3927" ht="75" customHeight="1">
      <x:c r="A3927" s="13" t="str">
        <x:v>SE2947</x:v>
      </x:c>
      <x:c r="B3927" s="15" t="str">
        <x:v>London</x:v>
      </x:c>
      <x:c r="C3927" s="15" t="str">
        <x:v>Balham</x:v>
      </x:c>
      <x:c r="D3927" s="14"/>
      <x:c r="E3927" s="13" t="str">
        <x:v>Town</x:v>
      </x:c>
      <x:c r="F3927" s="15" t="str">
        <x:v>Zennor Trade Park</x:v>
      </x:c>
      <x:c r="G3927" s="15" t="str">
        <x:v>Unit 19 Zennor Trade Park, Balham SW12</x:v>
      </x:c>
      <x:c r="H3927" s="13" t="str">
        <x:v>Uncertain</x:v>
      </x:c>
      <x:c r="I3927" s="14" t="n">
        <x:v>2316</x:v>
      </x:c>
      <x:c r="J3927" s="13" t="str">
        <x:f>IF(AND(ISNUMBER(I3927),I3927&gt;0),IF(I3927&lt;=1000,"1–1,000",IF(I3927&lt;=2500,"1,001–2,500",IF(I3927&lt;=5000,"2,501–5,000",IF(I3927&lt;=10000,"5,001–10,000","10,001–15,000")))),"1,001–2,500")</x:f>
        <x:v>1,001–2,500</x:v>
      </x:c>
      <x:c r="K3927" s="16" t="n">
        <x:v>68328</x:v>
      </x:c>
      <x:c r="L3927" s="43" t="n">
        <x:f>IF(AND(ISNUMBER(I3927),I3927&gt;0,ISNUMBER(K3927),K3927&gt;0),K3927/I3927,"n.a.")</x:f>
        <x:v>29.502590673575128</x:v>
      </x:c>
      <x:c r="M3927" s="43"/>
      <x:c r="N3927" s="13" t="str">
        <x:v>No</x:v>
      </x:c>
      <x:c r="O3927" s="15" t="str">
        <x:v>Not stated in reviewed card</x:v>
      </x:c>
      <x:c r="P3927" s="15" t="str">
        <x:v>Not stated in reviewed card</x:v>
      </x:c>
      <x:c r="Q3927" s="15" t="str">
        <x:v>Advertised industrial unit. Card provides limited specification.</x:v>
      </x:c>
      <x:c r="R3927" s="15" t="str">
        <x:v>Uncertain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London locality: regional population appears once in Town summary; no neighbourhood population substituted.</x:v>
      </x:c>
      <x:c r="S3927" s="15" t="str">
        <x:v>https://www.zoopla.co.uk/to-rent/commercial/details/73635609/</x:v>
      </x:c>
      <x:c r="T3927" s="15" t="str"/>
      <x:c r="U3927" s="15" t="str"/>
      <x:c r="V3927" s="15" t="str">
        <x:v>London — Zennor Trade Park</x:v>
      </x:c>
      <x:c r="W3927" s="15" t="str">
        <x:v>Individual unit ≤15,000 sq ft</x:v>
      </x:c>
      <x:c r="X3927" s="13" t="n">
        <x:f>IF(N3927="Yes",L3927,0)</x:f>
        <x:v>0</x:v>
      </x:c>
      <x:c r="Y3927" s="14" t="n">
        <x:v>1</x:v>
      </x:c>
      <x:c r="Z3927" s="13" t="str">
        <x:v>Industrial / workshop / storage</x:v>
      </x:c>
    </x:row>
    <x:row r="3928" ht="42" customHeight="1">
      <x:c r="A3928" s="13" t="str">
        <x:v>SE2948</x:v>
      </x:c>
      <x:c r="B3928" s="15" t="str">
        <x:v>Addlestone</x:v>
      </x:c>
      <x:c r="C3928" s="15" t="str">
        <x:v>Addlestone</x:v>
      </x:c>
      <x:c r="D3928" s="14" t="n">
        <x:v>13745</x:v>
      </x:c>
      <x:c r="E3928" s="13" t="str">
        <x:v>Context</x:v>
      </x:c>
      <x:c r="F3928" s="15" t="str">
        <x:v>Service Road</x:v>
      </x:c>
      <x:c r="G3928" s="15" t="str">
        <x:v>Unit 4A, Service Road, Addlestone KT15</x:v>
      </x:c>
      <x:c r="H3928" s="13" t="str">
        <x:v>Current</x:v>
      </x:c>
      <x:c r="I3928" s="14" t="n">
        <x:v>778</x:v>
      </x:c>
      <x:c r="J3928" s="13" t="str">
        <x:f>IF(AND(ISNUMBER(I3928),I3928&gt;0),IF(I3928&lt;=1000,"1–1,000",IF(I3928&lt;=2500,"1,001–2,500",IF(I3928&lt;=5000,"2,501–5,000",IF(I3928&lt;=10000,"5,001–10,000","10,001–15,000")))),"1–1,000")</x:f>
        <x:v>1–1,000</x:v>
      </x:c>
      <x:c r="K3928" s="16" t="n">
        <x:v>18000</x:v>
      </x:c>
      <x:c r="L3928" s="43" t="n">
        <x:f>IF(AND(ISNUMBER(I3928),I3928&gt;0,ISNUMBER(K3928),K3928&gt;0),K3928/I3928,"n.a.")</x:f>
        <x:v>23.13624678663239</x:v>
      </x:c>
      <x:c r="M3928" s="43" t="n">
        <x:v>23.14</x:v>
      </x:c>
      <x:c r="N3928" s="13" t="str">
        <x:v>No</x:v>
      </x:c>
      <x:c r="O3928" s="15" t="str">
        <x:v>Not stated</x:v>
      </x:c>
      <x:c r="P3928" s="15" t="str">
        <x:v>Two manual roller shutter doors</x:v>
      </x:c>
      <x:c r="Q3928" s="15" t="str">
        <x:v>Industrial, workshop or storage accommodation with parking, three-phase power.</x:v>
      </x:c>
      <x:c r="R3928" s="15" t="str">
        <x:v>Advertised to let</x:v>
      </x:c>
      <x:c r="S3928" s="15" t="str">
        <x:v>https://www.zoopla.co.uk/to-rent/commercial/details/66412538/</x:v>
      </x:c>
      <x:c r="T3928" s="15" t="str"/>
      <x:c r="U3928" s="15" t="str"/>
      <x:c r="V3928" s="15" t="str">
        <x:v>Addlestone — Service Road</x:v>
      </x:c>
      <x:c r="W3928" s="15" t="str">
        <x:v>Individual unit ≤15,000 sq ft</x:v>
      </x:c>
      <x:c r="X3928" s="13" t="n">
        <x:f>IF(N3928="Yes",L3928,0)</x:f>
        <x:v>0</x:v>
      </x:c>
      <x:c r="Y3928" s="14" t="n">
        <x:v>1</x:v>
      </x:c>
      <x:c r="Z3928" s="13" t="str">
        <x:v>Industrial / workshop / storage</x:v>
      </x:c>
    </x:row>
    <x:row r="3929" ht="42" customHeight="1">
      <x:c r="A3929" s="13" t="str">
        <x:v>SE2949</x:v>
      </x:c>
      <x:c r="B3929" s="15" t="str">
        <x:v>Ashburnham</x:v>
      </x:c>
      <x:c r="C3929" s="15" t="str">
        <x:v>Ashburnham</x:v>
      </x:c>
      <x:c r="D3929" s="14"/>
      <x:c r="E3929" s="13" t="str">
        <x:v>Context</x:v>
      </x:c>
      <x:c r="F3929" s="15" t="str">
        <x:v>Standalone premises — Ashburnham</x:v>
      </x:c>
      <x:c r="G3929" s="15" t="str">
        <x:v>Church Road, Ashburnham, Battle, East Sussex Storage</x:v>
      </x:c>
      <x:c r="H3929" s="13" t="str">
        <x:v>Current</x:v>
      </x:c>
      <x:c r="I3929" s="14" t="n">
        <x:v>8651</x:v>
      </x:c>
      <x:c r="J3929" s="13" t="str">
        <x:f>IF(AND(ISNUMBER(I3929),I3929&gt;0),IF(I3929&lt;=1000,"1–1,000",IF(I3929&lt;=2500,"1,001–2,500",IF(I3929&lt;=5000,"2,501–5,000",IF(I3929&lt;=10000,"5,001–10,000","10,001–15,000")))),"5,001–10,000")</x:f>
        <x:v>5,001–10,000</x:v>
      </x:c>
      <x:c r="K3929" s="16"/>
      <x:c r="L3929" s="43" t="str">
        <x:f>IF(AND(ISNUMBER(I3929),I3929&gt;0,ISNUMBER(K3929),K3929&gt;0),K3929/I3929,"n.a.")</x:f>
        <x:v>n.a.</x:v>
      </x:c>
      <x:c r="M3929" s="43"/>
      <x:c r="N3929" s="13" t="str">
        <x:v>No</x:v>
      </x:c>
      <x:c r="O3929" s="15" t="str">
        <x:v>Not stated</x:v>
      </x:c>
      <x:c r="P3929" s="15" t="str">
        <x:v>Not stated</x:v>
      </x:c>
      <x:c r="Q3929" s="15" t="str">
        <x:v>Industrial accommodation</x:v>
      </x:c>
      <x:c r="R3929" s="15" t="str">
        <x:v>To let Rightmove individual listing/card description checked 4 November 2026. Host BUA population not separately matched.</x:v>
      </x:c>
      <x:c r="S3929" s="15" t="str">
        <x:v>https://www.rightmove.co.uk/properties/109597748#/?channel=COM_LET</x:v>
      </x:c>
      <x:c r="T3929" s="15" t="str"/>
      <x:c r="U3929" s="15" t="str"/>
      <x:c r="V3929" s="15" t="str">
        <x:v>Ashburnham — Standalone premises — Ashburnham</x:v>
      </x:c>
      <x:c r="W3929" s="15" t="str">
        <x:v>Individual unit ≤15,000 sq ft</x:v>
      </x:c>
      <x:c r="X3929" s="13" t="n">
        <x:f>IF(N3929="Yes",L3929,0)</x:f>
        <x:v>0</x:v>
      </x:c>
      <x:c r="Y3929" s="14" t="n">
        <x:v>1</x:v>
      </x:c>
      <x:c r="Z3929" s="13" t="str">
        <x:v>Industrial / workshop / storage</x:v>
      </x:c>
    </x:row>
    <x:row r="3930" ht="42" customHeight="1">
      <x:c r="A3930" s="13" t="str">
        <x:v>SE2950</x:v>
      </x:c>
      <x:c r="B3930" s="15" t="str">
        <x:v>Ashurst</x:v>
      </x:c>
      <x:c r="C3930" s="15" t="str">
        <x:v>Ashurst</x:v>
      </x:c>
      <x:c r="D3930" s="14" t="n">
        <x:v>2370</x:v>
      </x:c>
      <x:c r="E3930" s="13" t="str">
        <x:v>Context</x:v>
      </x:c>
      <x:c r="F3930" s="15" t="str">
        <x:v>Standalone premises — Ashurst</x:v>
      </x:c>
      <x:c r="G3930" s="15" t="str">
        <x:v>Unit G, New Wharf Farm, Horsebridge Common, Ashurst, Steyning BN44</x:v>
      </x:c>
      <x:c r="H3930" s="13" t="str">
        <x:v>Current</x:v>
      </x:c>
      <x:c r="I3930" s="14" t="n">
        <x:v>7069</x:v>
      </x:c>
      <x:c r="J3930" s="13" t="str">
        <x:f>IF(AND(ISNUMBER(I3930),I3930&gt;0),IF(I3930&lt;=1000,"1–1,000",IF(I3930&lt;=2500,"1,001–2,500",IF(I3930&lt;=5000,"2,501–5,000",IF(I3930&lt;=10000,"5,001–10,000","10,001–15,000")))),"5,001–10,000")</x:f>
        <x:v>5,001–10,000</x:v>
      </x:c>
      <x:c r="K3930" s="16" t="n">
        <x:v>27500</x:v>
      </x:c>
      <x:c r="L3930" s="43" t="n">
        <x:f>IF(AND(ISNUMBER(I3930),I3930&gt;0,ISNUMBER(K3930),K3930&gt;0),K3930/I3930,"n.a.")</x:f>
        <x:v>3.8902249257320696</x:v>
      </x:c>
      <x:c r="M3930" s="43" t="n">
        <x:v>3.89</x:v>
      </x:c>
      <x:c r="N3930" s="13" t="str">
        <x:v>No</x:v>
      </x:c>
      <x:c r="O3930" s="15" t="str">
        <x:v>Not stated</x:v>
      </x:c>
      <x:c r="P3930" s="15" t="str">
        <x:v>Not stated</x:v>
      </x:c>
      <x:c r="Q3930" s="15" t="str">
        <x:v>parking</x:v>
      </x:c>
      <x:c r="R3930" s="15" t="str">
        <x:v>To let</x:v>
      </x:c>
      <x:c r="S3930" s="15" t="str">
        <x:v>https://www.zoopla.co.uk/to-rent/commercial/details/73821426/</x:v>
      </x:c>
      <x:c r="T3930" s="15" t="str"/>
      <x:c r="U3930" s="15" t="str"/>
      <x:c r="V3930" s="15" t="str">
        <x:v>Ashurst — Standalone premises — Ashurst</x:v>
      </x:c>
      <x:c r="W3930" s="15" t="str">
        <x:v>Individual unit ≤15,000 sq ft</x:v>
      </x:c>
      <x:c r="X3930" s="13" t="n">
        <x:f>IF(N3930="Yes",L3930,0)</x:f>
        <x:v>0</x:v>
      </x:c>
      <x:c r="Y3930" s="14" t="n">
        <x:v>1</x:v>
      </x:c>
      <x:c r="Z3930" s="13" t="str">
        <x:v>Industrial / workshop / storage</x:v>
      </x:c>
    </x:row>
    <x:row r="3931" ht="49" customHeight="1">
      <x:c r="A3931" s="13" t="str">
        <x:v>SE2951</x:v>
      </x:c>
      <x:c r="B3931" s="15" t="str">
        <x:v>Berwick</x:v>
      </x:c>
      <x:c r="C3931" s="15" t="str">
        <x:v>Berwick</x:v>
      </x:c>
      <x:c r="D3931" s="14"/>
      <x:c r="E3931" s="13" t="str">
        <x:v>Context</x:v>
      </x:c>
      <x:c r="F3931" s="15" t="str">
        <x:v>Standalone premises — Berwick</x:v>
      </x:c>
      <x:c r="G3931" s="15" t="str">
        <x:v>Berwick BN26</x:v>
      </x:c>
      <x:c r="H3931" s="13" t="str">
        <x:v>Current</x:v>
      </x:c>
      <x:c r="I3931" s="14" t="n">
        <x:v>2076</x:v>
      </x:c>
      <x:c r="J3931" s="13" t="str">
        <x:f>IF(AND(ISNUMBER(I3931),I3931&gt;0),IF(I3931&lt;=1000,"1–1,000",IF(I3931&lt;=2500,"1,001–2,500",IF(I3931&lt;=5000,"2,501–5,000",IF(I3931&lt;=10000,"5,001–10,000","10,001–15,000")))),"1,001–2,500")</x:f>
        <x:v>1,001–2,500</x:v>
      </x:c>
      <x:c r="K3931" s="16" t="n">
        <x:v>20760</x:v>
      </x:c>
      <x:c r="L3931" s="43" t="n">
        <x:f>IF(AND(ISNUMBER(I3931),I3931&gt;0,ISNUMBER(K3931),K3931&gt;0),K3931/I3931,"n.a.")</x:f>
        <x:v>10</x:v>
      </x:c>
      <x:c r="M3931" s="43" t="n">
        <x:v>10</x:v>
      </x:c>
      <x:c r="N3931" s="13" t="str">
        <x:v>No</x:v>
      </x:c>
      <x:c r="O3931" s="15" t="str">
        <x:v>Not stated</x:v>
      </x:c>
      <x:c r="P3931" s="15" t="str">
        <x:v>Suitable for light industrial use, the unit has three phase, an insulated roof and a large roller shutter door.</x:v>
      </x:c>
      <x:c r="Q3931" s="15" t="str">
        <x:v>Industrial accommodation; workshop space; mezzanine accommodation; ancillary office accommodation; three-phase power</x:v>
      </x:c>
      <x:c r="R3931" s="15" t="str">
        <x:v>To let Host BUA population not separately matched.</x:v>
      </x:c>
      <x:c r="S3931" s="15" t="str">
        <x:v>https://www.zoopla.co.uk/to-rent/commercial/details/74418591/</x:v>
      </x:c>
      <x:c r="T3931" s="15" t="str"/>
      <x:c r="U3931" s="15" t="str"/>
      <x:c r="V3931" s="15" t="str">
        <x:v>Berwick — Standalone premises — Berwick</x:v>
      </x:c>
      <x:c r="W3931" s="15" t="str">
        <x:v>Individual unit ≤15,000 sq ft</x:v>
      </x:c>
      <x:c r="X3931" s="13" t="n">
        <x:f>IF(N3931="Yes",L3931,0)</x:f>
        <x:v>0</x:v>
      </x:c>
      <x:c r="Y3931" s="14" t="n">
        <x:v>1</x:v>
      </x:c>
      <x:c r="Z3931" s="13" t="str">
        <x:v>Industrial / workshop / storage</x:v>
      </x:c>
    </x:row>
    <x:row r="3932" ht="49" customHeight="1">
      <x:c r="A3932" s="13" t="str">
        <x:v>SE2952</x:v>
      </x:c>
      <x:c r="B3932" s="15" t="str">
        <x:v>Billingshurst</x:v>
      </x:c>
      <x:c r="C3932" s="15" t="str">
        <x:v>Billingshurst</x:v>
      </x:c>
      <x:c r="D3932" s="14" t="n">
        <x:v>9120</x:v>
      </x:c>
      <x:c r="E3932" s="13" t="str">
        <x:v>Context</x:v>
      </x:c>
      <x:c r="F3932" s="15" t="str">
        <x:v>Billingshurst Trade Park</x:v>
      </x:c>
      <x:c r="G3932" s="15" t="str">
        <x:v>Billingshurst Trade Park, Stane Street, Billingshurst, West Sussex RH14 9HP Industrial Park</x:v>
      </x:c>
      <x:c r="H3932" s="13" t="str">
        <x:v>Uncertain</x:v>
      </x:c>
      <x:c r="I3932" s="14" t="n">
        <x:v>4434</x:v>
      </x:c>
      <x:c r="J3932" s="13" t="str">
        <x:f>IF(AND(ISNUMBER(I3932),I3932&gt;0),IF(I3932&lt;=1000,"1–1,000",IF(I3932&lt;=2500,"1,001–2,500",IF(I3932&lt;=5000,"2,501–5,000",IF(I3932&lt;=10000,"5,001–10,000","10,001–15,000")))),"2,501–5,000")</x:f>
        <x:v>2,501–5,000</x:v>
      </x:c>
      <x:c r="K3932" s="16" t="n">
        <x:v>70944</x:v>
      </x:c>
      <x:c r="L3932" s="43" t="n">
        <x:f>IF(AND(ISNUMBER(I3932),I3932&gt;0,ISNUMBER(K3932),K3932&gt;0),K3932/I3932,"n.a.")</x:f>
        <x:v>16</x:v>
      </x:c>
      <x:c r="M3932" s="43"/>
      <x:c r="N3932" s="13" t="str">
        <x:v>No</x:v>
      </x:c>
      <x:c r="O3932" s="15" t="str">
        <x:v>Not stated</x:v>
      </x:c>
      <x:c r="P3932" s="15" t="str">
        <x:v>Not stated</x:v>
      </x:c>
      <x:c r="Q3932" s="15" t="str">
        <x:v>new development</x:v>
      </x:c>
      <x:c r="R3932"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x:v>
      </x:c>
      <x:c r="S3932" s="15" t="str">
        <x:v>https://www.rightmove.co.uk/properties/760902981380640#/?channel=COM_LET</x:v>
      </x:c>
      <x:c r="T3932" s="15" t="str"/>
      <x:c r="U3932" s="15" t="str"/>
      <x:c r="V3932" s="15" t="str">
        <x:v>Billingshurst — Billingshurst Trade Park</x:v>
      </x:c>
      <x:c r="W3932" s="15" t="str">
        <x:v>Individual unit ≤15,000 sq ft</x:v>
      </x:c>
      <x:c r="X3932" s="13" t="n">
        <x:f>IF(N3932="Yes",L3932,0)</x:f>
        <x:v>0</x:v>
      </x:c>
      <x:c r="Y3932" s="14" t="n">
        <x:v>1</x:v>
      </x:c>
      <x:c r="Z3932" s="13" t="str">
        <x:v>Industrial / workshop / storage</x:v>
      </x:c>
    </x:row>
    <x:row r="3933" ht="42" customHeight="1">
      <x:c r="A3933" s="13" t="str">
        <x:v>SE2953</x:v>
      </x:c>
      <x:c r="B3933" s="15" t="str">
        <x:v>Billingshurst</x:v>
      </x:c>
      <x:c r="C3933" s="15" t="str">
        <x:v>Billingshurst</x:v>
      </x:c>
      <x:c r="D3933" s="14" t="n">
        <x:v>9120</x:v>
      </x:c>
      <x:c r="E3933" s="13" t="str">
        <x:v>Context</x:v>
      </x:c>
      <x:c r="F3933" s="15" t="str">
        <x:v>Focal Point</x:v>
      </x:c>
      <x:c r="G3933" s="15" t="str">
        <x:v>Unit 1 Focal Point, Billinghurst Industrial Park</x:v>
      </x:c>
      <x:c r="H3933" s="13" t="str">
        <x:v>Current</x:v>
      </x:c>
      <x:c r="I3933" s="14" t="n">
        <x:v>3810</x:v>
      </x:c>
      <x:c r="J3933" s="13" t="str">
        <x:f>IF(AND(ISNUMBER(I3933),I3933&gt;0),IF(I3933&lt;=1000,"1–1,000",IF(I3933&lt;=2500,"1,001–2,500",IF(I3933&lt;=5000,"2,501–5,000",IF(I3933&lt;=10000,"5,001–10,000","10,001–15,000")))),"2,501–5,000")</x:f>
        <x:v>2,501–5,000</x:v>
      </x:c>
      <x:c r="K3933" s="16" t="n">
        <x:v>66672</x:v>
      </x:c>
      <x:c r="L3933" s="43" t="n">
        <x:f>IF(AND(ISNUMBER(I3933),I3933&gt;0,ISNUMBER(K3933),K3933&gt;0),K3933/I3933,"n.a.")</x:f>
        <x:v>17.499212598425196</x:v>
      </x:c>
      <x:c r="M3933" s="43"/>
      <x:c r="N3933" s="13" t="str">
        <x:v>No</x:v>
      </x:c>
      <x:c r="O3933" s="15" t="str">
        <x:v>Not stated</x:v>
      </x:c>
      <x:c r="P3933" s="15" t="str">
        <x:v>Not stated</x:v>
      </x:c>
      <x:c r="Q3933" s="15" t="str">
        <x:v>Industrial accommodation; warehouse/storage space</x:v>
      </x:c>
      <x:c r="R3933" s="15" t="str">
        <x:v>To let Rightmove individual listing/card description checked 4 November 2026. Annual asking rent = displayed rounded monthly rent × 12; rounding may differ from agent annual terms.</x:v>
      </x:c>
      <x:c r="S3933" s="15" t="str">
        <x:v>https://www.rightmove.co.uk/properties/94072695#/?channel=COM_LET</x:v>
      </x:c>
      <x:c r="T3933" s="15" t="str"/>
      <x:c r="U3933" s="15" t="str"/>
      <x:c r="V3933" s="15" t="str">
        <x:v>Billingshurst — Focal Point</x:v>
      </x:c>
      <x:c r="W3933" s="15" t="str">
        <x:v>Individual unit ≤15,000 sq ft</x:v>
      </x:c>
      <x:c r="X3933" s="13" t="n">
        <x:f>IF(N3933="Yes",L3933,0)</x:f>
        <x:v>0</x:v>
      </x:c>
      <x:c r="Y3933" s="14" t="n">
        <x:v>1</x:v>
      </x:c>
      <x:c r="Z3933" s="13" t="str">
        <x:v>Industrial / workshop / storage</x:v>
      </x:c>
    </x:row>
    <x:row r="3934" ht="42" customHeight="1">
      <x:c r="A3934" s="13" t="str">
        <x:v>SE2954</x:v>
      </x:c>
      <x:c r="B3934" s="15" t="str">
        <x:v>Billingshurst</x:v>
      </x:c>
      <x:c r="C3934" s="15" t="str">
        <x:v>Billingshurst</x:v>
      </x:c>
      <x:c r="D3934" s="14" t="n">
        <x:v>9120</x:v>
      </x:c>
      <x:c r="E3934" s="13" t="str">
        <x:v>Context</x:v>
      </x:c>
      <x:c r="F3934" s="15" t="str">
        <x:v>Focal Point</x:v>
      </x:c>
      <x:c r="G3934" s="15" t="str">
        <x:v>Unit 2 Focal Point, Billinghurst RH14</x:v>
      </x:c>
      <x:c r="H3934" s="13" t="str">
        <x:v>Current</x:v>
      </x:c>
      <x:c r="I3934" s="14" t="n">
        <x:v>2616</x:v>
      </x:c>
      <x:c r="J3934" s="13" t="str">
        <x:f>IF(AND(ISNUMBER(I3934),I3934&gt;0),IF(I3934&lt;=1000,"1–1,000",IF(I3934&lt;=2500,"1,001–2,500",IF(I3934&lt;=5000,"2,501–5,000",IF(I3934&lt;=10000,"5,001–10,000","10,001–15,000")))),"2,501–5,000")</x:f>
        <x:v>2,501–5,000</x:v>
      </x:c>
      <x:c r="K3934" s="16"/>
      <x:c r="L3934" s="43" t="str">
        <x:f>IF(AND(ISNUMBER(I3934),I3934&gt;0,ISNUMBER(K3934),K3934&gt;0),K3934/I3934,"n.a.")</x:f>
        <x:v>n.a.</x:v>
      </x:c>
      <x:c r="M3934" s="43"/>
      <x:c r="N3934" s="13" t="str">
        <x:v>No</x:v>
      </x:c>
      <x:c r="O3934" s="15" t="str">
        <x:v>Minimum 6m Clear Internal Height</x:v>
      </x:c>
      <x:c r="P3934" s="15" t="str">
        <x:v>Not stated</x:v>
      </x:c>
      <x:c r="Q3934" s="15" t="str">
        <x:v>Industrial accommodation; warehouse/storage space; yard/loading area</x:v>
      </x:c>
      <x:c r="R3934" s="15" t="str">
        <x:v>To let</x:v>
      </x:c>
      <x:c r="S3934" s="15" t="str">
        <x:v>https://www.zoopla.co.uk/to-rent/commercial/details/74454047/</x:v>
      </x:c>
      <x:c r="T3934" s="15" t="str">
        <x:v>https://www.rightmove.co.uk/properties/94073733#/?channel=COM_LET</x:v>
      </x:c>
      <x:c r="U3934" s="15" t="str"/>
      <x:c r="V3934" s="15" t="str">
        <x:v>Billingshurst — Focal Point</x:v>
      </x:c>
      <x:c r="W3934" s="15" t="str">
        <x:v>Individual unit ≤15,000 sq ft</x:v>
      </x:c>
      <x:c r="X3934" s="13" t="n">
        <x:f>IF(N3934="Yes",L3934,0)</x:f>
        <x:v>0</x:v>
      </x:c>
      <x:c r="Y3934" s="14" t="n">
        <x:v>1</x:v>
      </x:c>
      <x:c r="Z3934" s="13" t="str">
        <x:v>Industrial / workshop / storage</x:v>
      </x:c>
    </x:row>
    <x:row r="3935" ht="42" customHeight="1">
      <x:c r="A3935" s="13" t="str">
        <x:v>SE2955</x:v>
      </x:c>
      <x:c r="B3935" s="15" t="str">
        <x:v>Billingshurst</x:v>
      </x:c>
      <x:c r="C3935" s="15" t="str">
        <x:v>Billingshurst</x:v>
      </x:c>
      <x:c r="D3935" s="14" t="n">
        <x:v>9120</x:v>
      </x:c>
      <x:c r="E3935" s="13" t="str">
        <x:v>Context</x:v>
      </x:c>
      <x:c r="F3935" s="15" t="str">
        <x:v>Focal Point</x:v>
      </x:c>
      <x:c r="G3935" s="15" t="str">
        <x:v>Unit 3 Focal Point, Billinghurst RH17</x:v>
      </x:c>
      <x:c r="H3935" s="13" t="str">
        <x:v>Current</x:v>
      </x:c>
      <x:c r="I3935" s="14" t="n">
        <x:v>2045</x:v>
      </x:c>
      <x:c r="J3935" s="13" t="str">
        <x:f>IF(AND(ISNUMBER(I3935),I3935&gt;0),IF(I3935&lt;=1000,"1–1,000",IF(I3935&lt;=2500,"1,001–2,500",IF(I3935&lt;=5000,"2,501–5,000",IF(I3935&lt;=10000,"5,001–10,000","10,001–15,000")))),"1,001–2,500")</x:f>
        <x:v>1,001–2,500</x:v>
      </x:c>
      <x:c r="K3935" s="16"/>
      <x:c r="L3935" s="43" t="str">
        <x:f>IF(AND(ISNUMBER(I3935),I3935&gt;0,ISNUMBER(K3935),K3935&gt;0),K3935/I3935,"n.a.")</x:f>
        <x:v>n.a.</x:v>
      </x:c>
      <x:c r="M3935" s="43"/>
      <x:c r="N3935" s="13" t="str">
        <x:v>No</x:v>
      </x:c>
      <x:c r="O3935" s="15" t="str">
        <x:v>Minimum 6m Clear Internal Height</x:v>
      </x:c>
      <x:c r="P3935" s="15" t="str">
        <x:v>Not stated</x:v>
      </x:c>
      <x:c r="Q3935" s="15" t="str">
        <x:v>Industrial accommodation; warehouse/storage space; ancillary office accommodation; yard/loading area</x:v>
      </x:c>
      <x:c r="R3935" s="15" t="str">
        <x:v>To let</x:v>
      </x:c>
      <x:c r="S3935" s="15" t="str">
        <x:v>https://www.zoopla.co.uk/to-rent/commercial/details/74456435/</x:v>
      </x:c>
      <x:c r="T3935" s="15" t="str"/>
      <x:c r="U3935" s="15" t="str"/>
      <x:c r="V3935" s="15" t="str">
        <x:v>Billingshurst — Focal Point</x:v>
      </x:c>
      <x:c r="W3935" s="15" t="str">
        <x:v>Individual unit ≤15,000 sq ft</x:v>
      </x:c>
      <x:c r="X3935" s="13" t="n">
        <x:f>IF(N3935="Yes",L3935,0)</x:f>
        <x:v>0</x:v>
      </x:c>
      <x:c r="Y3935" s="14" t="n">
        <x:v>1</x:v>
      </x:c>
      <x:c r="Z3935" s="13" t="str">
        <x:v>Industrial / workshop / storage</x:v>
      </x:c>
    </x:row>
    <x:row r="3936" ht="42" customHeight="1">
      <x:c r="A3936" s="13" t="str">
        <x:v>SE2956</x:v>
      </x:c>
      <x:c r="B3936" s="15" t="str">
        <x:v>Billingshurst</x:v>
      </x:c>
      <x:c r="C3936" s="15" t="str">
        <x:v>Billingshurst</x:v>
      </x:c>
      <x:c r="D3936" s="14" t="n">
        <x:v>9120</x:v>
      </x:c>
      <x:c r="E3936" s="13" t="str">
        <x:v>Context</x:v>
      </x:c>
      <x:c r="F3936" s="15" t="str">
        <x:v>Focal Point</x:v>
      </x:c>
      <x:c r="G3936" s="15" t="str">
        <x:v>Unit 5 Focal Point, Billinghurst RH17</x:v>
      </x:c>
      <x:c r="H3936" s="13" t="str">
        <x:v>Current</x:v>
      </x:c>
      <x:c r="I3936" s="14" t="n">
        <x:v>9924</x:v>
      </x:c>
      <x:c r="J3936" s="13" t="str">
        <x:f>IF(AND(ISNUMBER(I3936),I3936&gt;0),IF(I3936&lt;=1000,"1–1,000",IF(I3936&lt;=2500,"1,001–2,500",IF(I3936&lt;=5000,"2,501–5,000",IF(I3936&lt;=10000,"5,001–10,000","10,001–15,000")))),"5,001–10,000")</x:f>
        <x:v>5,001–10,000</x:v>
      </x:c>
      <x:c r="K3936" s="16"/>
      <x:c r="L3936" s="43" t="str">
        <x:f>IF(AND(ISNUMBER(I3936),I3936&gt;0,ISNUMBER(K3936),K3936&gt;0),K3936/I3936,"n.a.")</x:f>
        <x:v>n.a.</x:v>
      </x:c>
      <x:c r="M3936" s="43"/>
      <x:c r="N3936" s="13" t="str">
        <x:v>No</x:v>
      </x:c>
      <x:c r="O3936" s="15" t="str">
        <x:v>Minimum 6m Clear Internal Height</x:v>
      </x:c>
      <x:c r="P3936" s="15" t="str">
        <x:v>Not stated</x:v>
      </x:c>
      <x:c r="Q3936" s="15" t="str">
        <x:v>Industrial accommodation; warehouse/storage space; ancillary office accommodation; yard/loading area</x:v>
      </x:c>
      <x:c r="R3936" s="15" t="str">
        <x:v>To let</x:v>
      </x:c>
      <x:c r="S3936" s="15" t="str">
        <x:v>https://www.zoopla.co.uk/to-rent/commercial/details/74457291/</x:v>
      </x:c>
      <x:c r="T3936" s="15" t="str"/>
      <x:c r="U3936" s="15" t="str"/>
      <x:c r="V3936" s="15" t="str">
        <x:v>Billingshurst — Focal Point</x:v>
      </x:c>
      <x:c r="W3936" s="15" t="str">
        <x:v>Individual unit ≤15,000 sq ft</x:v>
      </x:c>
      <x:c r="X3936" s="13" t="n">
        <x:f>IF(N3936="Yes",L3936,0)</x:f>
        <x:v>0</x:v>
      </x:c>
      <x:c r="Y3936" s="14" t="n">
        <x:v>1</x:v>
      </x:c>
      <x:c r="Z3936" s="13" t="str">
        <x:v>Industrial / workshop / storage</x:v>
      </x:c>
    </x:row>
    <x:row r="3937" ht="42" customHeight="1">
      <x:c r="A3937" s="13" t="str">
        <x:v>SE2957</x:v>
      </x:c>
      <x:c r="B3937" s="15" t="str">
        <x:v>Billingshurst</x:v>
      </x:c>
      <x:c r="C3937" s="15" t="str">
        <x:v>Billingshurst</x:v>
      </x:c>
      <x:c r="D3937" s="14" t="n">
        <x:v>9120</x:v>
      </x:c>
      <x:c r="E3937" s="13" t="str">
        <x:v>Context</x:v>
      </x:c>
      <x:c r="F3937" s="15" t="str">
        <x:v>Standalone premises — Billingshurst</x:v>
      </x:c>
      <x:c r="G3937" s="15" t="str">
        <x:v>Unit 9, Kingsmead, Marringdean Road, Billingshurst, West Sussex Light Industrial</x:v>
      </x:c>
      <x:c r="H3937" s="13" t="str">
        <x:v>Current</x:v>
      </x:c>
      <x:c r="I3937" s="14" t="n">
        <x:v>940</x:v>
      </x:c>
      <x:c r="J3937" s="13" t="str">
        <x:f>IF(AND(ISNUMBER(I3937),I3937&gt;0),IF(I3937&lt;=1000,"1–1,000",IF(I3937&lt;=2500,"1,001–2,500",IF(I3937&lt;=5000,"2,501–5,000",IF(I3937&lt;=10000,"5,001–10,000","10,001–15,000")))),"1–1,000")</x:f>
        <x:v>1–1,000</x:v>
      </x:c>
      <x:c r="K3937" s="16" t="n">
        <x:v>10200</x:v>
      </x:c>
      <x:c r="L3937" s="43" t="n">
        <x:f>IF(AND(ISNUMBER(I3937),I3937&gt;0,ISNUMBER(K3937),K3937&gt;0),K3937/I3937,"n.a.")</x:f>
        <x:v>10.851063829787234</x:v>
      </x:c>
      <x:c r="M3937" s="43"/>
      <x:c r="N3937" s="13" t="str">
        <x:v>No</x:v>
      </x:c>
      <x:c r="O3937" s="15" t="str">
        <x:v>Not stated</x:v>
      </x:c>
      <x:c r="P3937" s="15" t="str">
        <x:v>Not stated</x:v>
      </x:c>
      <x:c r="Q3937" s="15" t="str">
        <x:v>Industrial accommodation</x:v>
      </x:c>
      <x:c r="R3937" s="15" t="str">
        <x:v>To let Rightmove individual listing/card description checked 4 November 2026. Annual asking rent = displayed rounded monthly rent × 12; rounding may differ from agent annual terms.</x:v>
      </x:c>
      <x:c r="S3937" s="15" t="str">
        <x:v>https://www.rightmove.co.uk/properties/779939501196257#/?channel=COM_LET</x:v>
      </x:c>
      <x:c r="T3937" s="15" t="str"/>
      <x:c r="U3937" s="15" t="str"/>
      <x:c r="V3937" s="15" t="str">
        <x:v>Billingshurst — Standalone premises — Billingshurst</x:v>
      </x:c>
      <x:c r="W3937" s="15" t="str">
        <x:v>Individual unit ≤15,000 sq ft</x:v>
      </x:c>
      <x:c r="X3937" s="13" t="n">
        <x:f>IF(N3937="Yes",L3937,0)</x:f>
        <x:v>0</x:v>
      </x:c>
      <x:c r="Y3937" s="14" t="n">
        <x:v>1</x:v>
      </x:c>
      <x:c r="Z3937" s="13" t="str">
        <x:v>Industrial / workshop / storage</x:v>
      </x:c>
    </x:row>
    <x:row r="3938" ht="62" customHeight="1">
      <x:c r="A3938" s="13" t="str">
        <x:v>SE2958</x:v>
      </x:c>
      <x:c r="B3938" s="15" t="str">
        <x:v>Brooks Green</x:v>
      </x:c>
      <x:c r="C3938" s="15" t="str">
        <x:v>Brooks Green</x:v>
      </x:c>
      <x:c r="D3938" s="14" t="n">
        <x:v>350</x:v>
      </x:c>
      <x:c r="E3938" s="13" t="str">
        <x:v>Context</x:v>
      </x:c>
      <x:c r="F3938" s="15" t="str">
        <x:v>Orchard Farm Business Park</x:v>
      </x:c>
      <x:c r="G3938" s="15" t="str">
        <x:v>Unit 5 Orchard Farm Business Park, Emms Lane, Brooks Green, Horsham RH13</x:v>
      </x:c>
      <x:c r="H3938" s="13" t="str">
        <x:v>Current</x:v>
      </x:c>
      <x:c r="I3938" s="14" t="n">
        <x:v>10269</x:v>
      </x:c>
      <x:c r="J3938" s="13" t="str">
        <x:f>IF(AND(ISNUMBER(I3938),I3938&gt;0),IF(I3938&lt;=1000,"1–1,000",IF(I3938&lt;=2500,"1,001–2,500",IF(I3938&lt;=5000,"2,501–5,000",IF(I3938&lt;=10000,"5,001–10,000","10,001–15,000")))),"10,001–15,000")</x:f>
        <x:v>10,001–15,000</x:v>
      </x:c>
      <x:c r="K3938" s="16" t="n">
        <x:v>62000</x:v>
      </x:c>
      <x:c r="L3938" s="43" t="n">
        <x:f>IF(AND(ISNUMBER(I3938),I3938&gt;0,ISNUMBER(K3938),K3938&gt;0),K3938/I3938,"n.a.")</x:f>
        <x:v>6.03758885967475</x:v>
      </x:c>
      <x:c r="M3938" s="43" t="n">
        <x:v>6.04</x:v>
      </x:c>
      <x:c r="N3938" s="13" t="str">
        <x:v>No</x:v>
      </x:c>
      <x:c r="O3938" s="15" t="str">
        <x:v>Factory unit / warehousing to let (£6.00 per sq ft) - 5.4M eaves height, rising to 6.8M - good road links to the A272 / A24; The unit has an eaves height of 5.4m, rising to 6.8m.</x:v>
      </x:c>
      <x:c r="P3938" s="15" t="str">
        <x:v>The electric roller shutter door opening measures 4.6m (H) by 4.0m (W).</x:v>
      </x:c>
      <x:c r="Q3938" s="15" t="str">
        <x:v>Industrial accommodation</x:v>
      </x:c>
      <x:c r="R3938" s="15" t="str">
        <x:v>To let Headline rent £62,000 versus narrative £6/sq ft; excluded rent average</x:v>
      </x:c>
      <x:c r="S3938" s="15" t="str">
        <x:v>https://www.zoopla.co.uk/to-rent/commercial/details/73013531/</x:v>
      </x:c>
      <x:c r="T3938" s="15" t="str"/>
      <x:c r="U3938" s="15" t="str"/>
      <x:c r="V3938" s="15" t="str">
        <x:v>Brooks Green — Orchard Farm Business Park</x:v>
      </x:c>
      <x:c r="W3938" s="15" t="str">
        <x:v>Individual unit ≤15,000 sq ft</x:v>
      </x:c>
      <x:c r="X3938" s="13" t="n">
        <x:f>IF(N3938="Yes",L3938,0)</x:f>
        <x:v>0</x:v>
      </x:c>
      <x:c r="Y3938" s="14" t="n">
        <x:v>1</x:v>
      </x:c>
      <x:c r="Z3938" s="13" t="str">
        <x:v>Industrial / workshop / storage</x:v>
      </x:c>
    </x:row>
    <x:row r="3939" ht="42" customHeight="1">
      <x:c r="A3939" s="13" t="str">
        <x:v>SE2959</x:v>
      </x:c>
      <x:c r="B3939" s="15" t="str">
        <x:v>Brooks Green</x:v>
      </x:c>
      <x:c r="C3939" s="15" t="str">
        <x:v>Brooks Green</x:v>
      </x:c>
      <x:c r="D3939" s="14" t="n">
        <x:v>350</x:v>
      </x:c>
      <x:c r="E3939" s="13" t="str">
        <x:v>Context</x:v>
      </x:c>
      <x:c r="F3939" s="15" t="str">
        <x:v>Standalone premises — Brooks Green</x:v>
      </x:c>
      <x:c r="G3939" s="15" t="str">
        <x:v>Emms Lane, Horsham RH13</x:v>
      </x:c>
      <x:c r="H3939" s="13" t="str">
        <x:v>Uncertain</x:v>
      </x:c>
      <x:c r="I3939" s="14"/>
      <x:c r="J3939" s="13" t="str">
        <x:f>IF(AND(ISNUMBER(I3939),I3939&gt;0),IF(I3939&lt;=1000,"1–1,000",IF(I3939&lt;=2500,"1,001–2,500",IF(I3939&lt;=5000,"2,501–5,000",IF(I3939&lt;=10000,"5,001–10,000","10,001–15,000")))),"Range crosses bands")</x:f>
        <x:v>Range crosses bands</x:v>
      </x:c>
      <x:c r="K3939" s="16"/>
      <x:c r="L3939" s="43" t="str">
        <x:f>IF(AND(ISNUMBER(I3939),I3939&gt;0,ISNUMBER(K3939),K3939&gt;0),K3939/I3939,"n.a.")</x:f>
        <x:v>n.a.</x:v>
      </x:c>
      <x:c r="M3939" s="43"/>
      <x:c r="N3939" s="13" t="str">
        <x:v>No</x:v>
      </x:c>
      <x:c r="O3939" s="15" t="str">
        <x:v>Not stated</x:v>
      </x:c>
      <x:c r="P3939" s="15" t="str">
        <x:v>Not stated</x:v>
      </x:c>
      <x:c r="Q3939" s="15" t="str">
        <x:v>Industrial accommodation; parking</x:v>
      </x:c>
      <x:c r="R3939" s="15" t="str">
        <x:v>Eligibility/availability unverified Advertised range 7,300–14,400 sq ft; exact demise area not allocated. Unnamed range; individual demises unverified</x:v>
      </x:c>
      <x:c r="S3939" s="15" t="str">
        <x:v>https://www.zoopla.co.uk/to-rent/commercial/details/68777737/</x:v>
      </x:c>
      <x:c r="T3939" s="15" t="str"/>
      <x:c r="U3939" s="15" t="str"/>
      <x:c r="V3939" s="15" t="str">
        <x:v>Brooks Green — Standalone premises — Brooks Green</x:v>
      </x:c>
      <x:c r="W3939" s="15" t="str">
        <x:v>7,300–14,400 sq ft; exact unit area not stated</x:v>
      </x:c>
      <x:c r="X3939" s="13" t="n">
        <x:f>IF(N3939="Yes",L3939,0)</x:f>
        <x:v>0</x:v>
      </x:c>
      <x:c r="Y3939" s="14" t="n">
        <x:v>1</x:v>
      </x:c>
      <x:c r="Z3939" s="13" t="str">
        <x:v>Industrial / workshop / storage</x:v>
      </x:c>
    </x:row>
    <x:row r="3940" ht="42" customHeight="1">
      <x:c r="A3940" s="13" t="str">
        <x:v>SE2960</x:v>
      </x:c>
      <x:c r="B3940" s="15" t="str">
        <x:v>Catsfield</x:v>
      </x:c>
      <x:c r="C3940" s="15" t="str">
        <x:v>Catsfield</x:v>
      </x:c>
      <x:c r="D3940" s="14" t="n">
        <x:v>285</x:v>
      </x:c>
      <x:c r="E3940" s="13" t="str">
        <x:v>Context</x:v>
      </x:c>
      <x:c r="F3940" s="15" t="str">
        <x:v>Standalone premises — Catsfield</x:v>
      </x:c>
      <x:c r="G3940" s="15" t="str">
        <x:v>The Stream, Catsfield TN33</x:v>
      </x:c>
      <x:c r="H3940" s="13" t="str">
        <x:v>Current</x:v>
      </x:c>
      <x:c r="I3940" s="14" t="n">
        <x:v>1050</x:v>
      </x:c>
      <x:c r="J3940" s="13" t="str">
        <x:f>IF(AND(ISNUMBER(I3940),I3940&gt;0),IF(I3940&lt;=1000,"1–1,000",IF(I3940&lt;=2500,"1,001–2,500",IF(I3940&lt;=5000,"2,501–5,000",IF(I3940&lt;=10000,"5,001–10,000","10,001–15,000")))),"1,001–2,500")</x:f>
        <x:v>1,001–2,500</x:v>
      </x:c>
      <x:c r="K3940" s="16" t="n">
        <x:v>7200</x:v>
      </x:c>
      <x:c r="L3940" s="43" t="n">
        <x:f>IF(AND(ISNUMBER(I3940),I3940&gt;0,ISNUMBER(K3940),K3940&gt;0),K3940/I3940,"n.a.")</x:f>
        <x:v>6.857142857142857</x:v>
      </x:c>
      <x:c r="M3940" s="43" t="n">
        <x:v>8</x:v>
      </x:c>
      <x:c r="N3940" s="13" t="str">
        <x:v>No</x:v>
      </x:c>
      <x:c r="O3940" s="15" t="str">
        <x:v>Not stated</x:v>
      </x:c>
      <x:c r="P3940" s="15" t="str">
        <x:v>Includes sink, concrete floor and large double doors for access.</x:v>
      </x:c>
      <x:c r="Q3940" s="15" t="str">
        <x:v>workshop space; three-phase power; parking</x:v>
      </x:c>
      <x:c r="R3940" s="15" t="str">
        <x:v>To let Headline annual rent/quoted psf inconsistent</x:v>
      </x:c>
      <x:c r="S3940" s="15" t="str">
        <x:v>https://www.zoopla.co.uk/to-rent/commercial/details/73345290/</x:v>
      </x:c>
      <x:c r="T3940" s="15" t="str"/>
      <x:c r="U3940" s="15" t="str"/>
      <x:c r="V3940" s="15" t="str">
        <x:v>Catsfield — Standalone premises — Catsfield</x:v>
      </x:c>
      <x:c r="W3940" s="15" t="str">
        <x:v>Individual unit ≤15,000 sq ft</x:v>
      </x:c>
      <x:c r="X3940" s="13" t="n">
        <x:f>IF(N3940="Yes",L3940,0)</x:f>
        <x:v>0</x:v>
      </x:c>
      <x:c r="Y3940" s="14" t="n">
        <x:v>1</x:v>
      </x:c>
      <x:c r="Z3940" s="13" t="str">
        <x:v>Industrial / workshop / storage</x:v>
      </x:c>
    </x:row>
    <x:row r="3941" ht="42" customHeight="1">
      <x:c r="A3941" s="13" t="str">
        <x:v>SE2961</x:v>
      </x:c>
      <x:c r="B3941" s="15" t="str">
        <x:v>Chertsey</x:v>
      </x:c>
      <x:c r="C3941" s="15" t="str">
        <x:v>Chertsey</x:v>
      </x:c>
      <x:c r="D3941" s="14" t="n">
        <x:v>14560</x:v>
      </x:c>
      <x:c r="E3941" s="13" t="str">
        <x:v>Context</x:v>
      </x:c>
      <x:c r="F3941" s="15" t="str">
        <x:v>Ashley Business Centre / Hanworth Lane</x:v>
      </x:c>
      <x:c r="G3941" s="15" t="str">
        <x:v>Unit 2, Ashley Business Centre, Hanworth Lane, Chertsey, KT16 9GF</x:v>
      </x:c>
      <x:c r="H3941" s="13" t="str">
        <x:v>Current</x:v>
      </x:c>
      <x:c r="I3941" s="14" t="n">
        <x:v>1701</x:v>
      </x:c>
      <x:c r="J3941" s="13" t="str">
        <x:f>IF(AND(ISNUMBER(I3941),I3941&gt;0),IF(I3941&lt;=1000,"1–1,000",IF(I3941&lt;=2500,"1,001–2,500",IF(I3941&lt;=5000,"2,501–5,000",IF(I3941&lt;=10000,"5,001–10,000","10,001–15,000")))),"1,001–2,500")</x:f>
        <x:v>1,001–2,500</x:v>
      </x:c>
      <x:c r="K3941" s="16"/>
      <x:c r="L3941" s="43" t="str">
        <x:f>IF(AND(ISNUMBER(I3941),I3941&gt;0,ISNUMBER(K3941),K3941&gt;0),K3941/I3941,"n.a.")</x:f>
        <x:v>n.a.</x:v>
      </x:c>
      <x:c r="M3941" s="43"/>
      <x:c r="N3941" s="13" t="str">
        <x:v>No</x:v>
      </x:c>
      <x:c r="O3941" s="15" t="str">
        <x:v>Eaves height – Front 7.2 m / Rear 7.85 m</x:v>
      </x:c>
      <x:c r="P3941" s="15" t="str">
        <x:v>Not stated</x:v>
      </x:c>
      <x:c r="Q3941" s="15" t="str">
        <x:v>Industrial, workshop or storage accommodation with ancillary office space, parking, three-phase power.</x:v>
      </x:c>
      <x:c r="R3941" s="15" t="str">
        <x:v>Advertised to let</x:v>
      </x:c>
      <x:c r="S3941" s="15" t="str">
        <x:v>https://www.rightmove.co.uk/properties/773343200949057#/?channel=COM_LET</x:v>
      </x:c>
      <x:c r="T3941" s="15" t="str"/>
      <x:c r="U3941" s="15" t="str"/>
      <x:c r="V3941" s="15" t="str">
        <x:v>Chertsey — Ashley Business Centre / Hanworth Lane</x:v>
      </x:c>
      <x:c r="W3941" s="15" t="str">
        <x:v>Individual unit ≤15,000 sq ft</x:v>
      </x:c>
      <x:c r="X3941" s="13" t="n">
        <x:f>IF(N3941="Yes",L3941,0)</x:f>
        <x:v>0</x:v>
      </x:c>
      <x:c r="Y3941" s="14" t="n">
        <x:v>1</x:v>
      </x:c>
      <x:c r="Z3941" s="13" t="str">
        <x:v>Industrial / workshop / storage</x:v>
      </x:c>
    </x:row>
    <x:row r="3942" ht="49" customHeight="1">
      <x:c r="A3942" s="13" t="str">
        <x:v>SE2962</x:v>
      </x:c>
      <x:c r="B3942" s="15" t="str">
        <x:v>Chertsey</x:v>
      </x:c>
      <x:c r="C3942" s="15" t="str">
        <x:v>Chertsey</x:v>
      </x:c>
      <x:c r="D3942" s="14" t="n">
        <x:v>14560</x:v>
      </x:c>
      <x:c r="E3942" s="13" t="str">
        <x:v>Context</x:v>
      </x:c>
      <x:c r="F3942" s="15" t="str">
        <x:v>Chertsey Business Park</x:v>
      </x:c>
      <x:c r="G3942" s="15" t="str">
        <x:v>Unit 3, Chertsey Business Park, Hanworth Lane, Chertsey KT16</x:v>
      </x:c>
      <x:c r="H3942" s="13" t="str">
        <x:v>Current</x:v>
      </x:c>
      <x:c r="I3942" s="14"/>
      <x:c r="J3942" s="13" t="str">
        <x:f>IF(AND(ISNUMBER(I3942),I3942&gt;0),IF(I3942&lt;=1000,"1–1,000",IF(I3942&lt;=2500,"1,001–2,500",IF(I3942&lt;=5000,"2,501–5,000",IF(I3942&lt;=10000,"5,001–10,000","10,001–15,000")))),"Range crosses bands")</x:f>
        <x:v>Range crosses bands</x:v>
      </x:c>
      <x:c r="K3942" s="16"/>
      <x:c r="L3942" s="43" t="str">
        <x:f>IF(AND(ISNUMBER(I3942),I3942&gt;0,ISNUMBER(K3942),K3942&gt;0),K3942/I3942,"n.a.")</x:f>
        <x:v>n.a.</x:v>
      </x:c>
      <x:c r="M3942" s="43" t="n">
        <x:v>21.5</x:v>
      </x:c>
      <x:c r="N3942" s="13" t="str">
        <x:v>No</x:v>
      </x:c>
      <x:c r="O3942" s="15" t="str">
        <x:v>Not stated</x:v>
      </x:c>
      <x:c r="P3942" s="15" t="str">
        <x:v>2x electric loading doors</x:v>
      </x:c>
      <x:c r="Q3942" s="15" t="str">
        <x:v>Industrial, workshop or storage accommodation with parking, three-phase power.</x:v>
      </x:c>
      <x:c r="R3942" s="15" t="str">
        <x:v>Advertised to let Individually named and separately available. Advert gives5,158–10,685sqft including combined option; no individual allocation. Each necessarily below 10,685sqft; exactareaandunitrentleftblank.</x:v>
      </x:c>
      <x:c r="S3942" s="15" t="str">
        <x:v>https://www.zoopla.co.uk/to-rent/commercial/details/73468369/</x:v>
      </x:c>
      <x:c r="T3942" s="15" t="str"/>
      <x:c r="U3942" s="15" t="str"/>
      <x:c r="V3942" s="15" t="str">
        <x:v>Chertsey — Chertsey Business Park</x:v>
      </x:c>
      <x:c r="W3942" s="15" t="str">
        <x:v>5,158–10,685 sq ft; exact unit area not stated</x:v>
      </x:c>
      <x:c r="X3942" s="13" t="n">
        <x:f>IF(N3942="Yes",L3942,0)</x:f>
        <x:v>0</x:v>
      </x:c>
      <x:c r="Y3942" s="14" t="n">
        <x:v>1</x:v>
      </x:c>
      <x:c r="Z3942" s="13" t="str">
        <x:v>Industrial / workshop / storage</x:v>
      </x:c>
    </x:row>
    <x:row r="3943" ht="49" customHeight="1">
      <x:c r="A3943" s="13" t="str">
        <x:v>SE2963</x:v>
      </x:c>
      <x:c r="B3943" s="15" t="str">
        <x:v>Chertsey</x:v>
      </x:c>
      <x:c r="C3943" s="15" t="str">
        <x:v>Chertsey</x:v>
      </x:c>
      <x:c r="D3943" s="14" t="n">
        <x:v>14560</x:v>
      </x:c>
      <x:c r="E3943" s="13" t="str">
        <x:v>Context</x:v>
      </x:c>
      <x:c r="F3943" s="15" t="str">
        <x:v>Chertsey Business Park</x:v>
      </x:c>
      <x:c r="G3943" s="15" t="str">
        <x:v>Unit 4, Chertsey Business Park, Hanworth Lane, Chertsey KT16</x:v>
      </x:c>
      <x:c r="H3943" s="13" t="str">
        <x:v>Current</x:v>
      </x:c>
      <x:c r="I3943" s="14"/>
      <x:c r="J3943" s="13" t="str">
        <x:f>IF(AND(ISNUMBER(I3943),I3943&gt;0),IF(I3943&lt;=1000,"1–1,000",IF(I3943&lt;=2500,"1,001–2,500",IF(I3943&lt;=5000,"2,501–5,000",IF(I3943&lt;=10000,"5,001–10,000","10,001–15,000")))),"Range crosses bands")</x:f>
        <x:v>Range crosses bands</x:v>
      </x:c>
      <x:c r="K3943" s="16"/>
      <x:c r="L3943" s="43" t="str">
        <x:f>IF(AND(ISNUMBER(I3943),I3943&gt;0,ISNUMBER(K3943),K3943&gt;0),K3943/I3943,"n.a.")</x:f>
        <x:v>n.a.</x:v>
      </x:c>
      <x:c r="M3943" s="43" t="n">
        <x:v>21.5</x:v>
      </x:c>
      <x:c r="N3943" s="13" t="str">
        <x:v>No</x:v>
      </x:c>
      <x:c r="O3943" s="15" t="str">
        <x:v>Not stated</x:v>
      </x:c>
      <x:c r="P3943" s="15" t="str">
        <x:v>2x electric loading doors</x:v>
      </x:c>
      <x:c r="Q3943" s="15" t="str">
        <x:v>Industrial, workshop or storage accommodation with parking, three-phase power.</x:v>
      </x:c>
      <x:c r="R3943" s="15" t="str">
        <x:v>Advertised to let Individually named and separately available. Advert gives5,158–10,685sqft including combined option; no individual allocation. Each necessarily below 10,685sqft; exactareaandunitrentleftblank.</x:v>
      </x:c>
      <x:c r="S3943" s="15" t="str">
        <x:v>https://www.zoopla.co.uk/to-rent/commercial/details/73468369/</x:v>
      </x:c>
      <x:c r="T3943" s="15" t="str"/>
      <x:c r="U3943" s="15" t="str"/>
      <x:c r="V3943" s="15" t="str">
        <x:v>Chertsey — Chertsey Business Park</x:v>
      </x:c>
      <x:c r="W3943" s="15" t="str">
        <x:v>5,158–10,685 sq ft; exact unit area not stated</x:v>
      </x:c>
      <x:c r="X3943" s="13" t="n">
        <x:f>IF(N3943="Yes",L3943,0)</x:f>
        <x:v>0</x:v>
      </x:c>
      <x:c r="Y3943" s="14" t="n">
        <x:v>1</x:v>
      </x:c>
      <x:c r="Z3943" s="13" t="str">
        <x:v>Industrial / workshop / storage</x:v>
      </x:c>
    </x:row>
    <x:row r="3944" ht="42" customHeight="1">
      <x:c r="A3944" s="13" t="str">
        <x:v>SE2964</x:v>
      </x:c>
      <x:c r="B3944" s="15" t="str">
        <x:v>Chertsey</x:v>
      </x:c>
      <x:c r="C3944" s="15" t="str">
        <x:v>Chertsey</x:v>
      </x:c>
      <x:c r="D3944" s="14" t="n">
        <x:v>14560</x:v>
      </x:c>
      <x:c r="E3944" s="13" t="str">
        <x:v>Context</x:v>
      </x:c>
      <x:c r="F3944" s="15" t="str">
        <x:v>Chertsey Industrial Park / Fordwater Trading Estate</x:v>
      </x:c>
      <x:c r="G3944" s="15" t="str">
        <x:v>Unit 4, Chertsey Industrial Park, Fordwater Trading Estate, Chertsey KT16</x:v>
      </x:c>
      <x:c r="H3944" s="13" t="str">
        <x:v>Current</x:v>
      </x:c>
      <x:c r="I3944" s="14"/>
      <x:c r="J3944" s="13" t="str">
        <x:f>IF(AND(ISNUMBER(I3944),I3944&gt;0),IF(I3944&lt;=1000,"1–1,000",IF(I3944&lt;=2500,"1,001–2,500",IF(I3944&lt;=5000,"2,501–5,000",IF(I3944&lt;=10000,"5,001–10,000","10,001–15,000")))),"Range crosses bands")</x:f>
        <x:v>Range crosses bands</x:v>
      </x:c>
      <x:c r="K3944" s="16"/>
      <x:c r="L3944" s="43" t="str">
        <x:f>IF(AND(ISNUMBER(I3944),I3944&gt;0,ISNUMBER(K3944),K3944&gt;0),K3944/I3944,"n.a.")</x:f>
        <x:v>n.a.</x:v>
      </x:c>
      <x:c r="M3944" s="43"/>
      <x:c r="N3944" s="13" t="str">
        <x:v>No</x:v>
      </x:c>
      <x:c r="O3944" s="15" t="str">
        <x:v>Not stated</x:v>
      </x:c>
      <x:c r="P3944" s="15" t="str">
        <x:v>- Electric loading doors</x:v>
      </x:c>
      <x:c r="Q3944" s="15" t="str">
        <x:v>Industrial, workshop or storage accommodation with parking, three-phase power.</x:v>
      </x:c>
      <x:c r="R3944" s="15" t="str">
        <x:v>Advertised to let Advert says lastremainingUnit4; published1,641–3,318sqft range entirelybelow15k. Exactwhole-vs-mezzanineareaunallocated.</x:v>
      </x:c>
      <x:c r="S3944" s="15" t="str">
        <x:v>https://www.rightmove.co.uk/properties/90596118#/?channel=COM_LET</x:v>
      </x:c>
      <x:c r="T3944" s="15" t="str"/>
      <x:c r="U3944" s="15" t="str"/>
      <x:c r="V3944" s="15" t="str">
        <x:v>Chertsey — Chertsey Industrial Park / Fordwater Trading Estate</x:v>
      </x:c>
      <x:c r="W3944" s="15" t="str">
        <x:v>1,641–3,318 sq ft; exact unit area not stated</x:v>
      </x:c>
      <x:c r="X3944" s="13" t="n">
        <x:f>IF(N3944="Yes",L3944,0)</x:f>
        <x:v>0</x:v>
      </x:c>
      <x:c r="Y3944" s="14" t="n">
        <x:v>1</x:v>
      </x:c>
      <x:c r="Z3944" s="13" t="str">
        <x:v>Industrial / workshop / storage</x:v>
      </x:c>
    </x:row>
    <x:row r="3945" ht="49" customHeight="1">
      <x:c r="A3945" s="13" t="str">
        <x:v>SE2965</x:v>
      </x:c>
      <x:c r="B3945" s="15" t="str">
        <x:v>Chertsey</x:v>
      </x:c>
      <x:c r="C3945" s="15" t="str">
        <x:v>Chertsey</x:v>
      </x:c>
      <x:c r="D3945" s="14" t="n">
        <x:v>14560</x:v>
      </x:c>
      <x:c r="E3945" s="13" t="str">
        <x:v>Context</x:v>
      </x:c>
      <x:c r="F3945" s="15" t="str">
        <x:v>Gogmore Lane</x:v>
      </x:c>
      <x:c r="G3945" s="15" t="str">
        <x:v>Gogmore Lane, Chertsey KT16</x:v>
      </x:c>
      <x:c r="H3945" s="13" t="str">
        <x:v>Current</x:v>
      </x:c>
      <x:c r="I3945" s="14" t="n">
        <x:v>5156</x:v>
      </x:c>
      <x:c r="J3945" s="13" t="str">
        <x:f>IF(AND(ISNUMBER(I3945),I3945&gt;0),IF(I3945&lt;=1000,"1–1,000",IF(I3945&lt;=2500,"1,001–2,500",IF(I3945&lt;=5000,"2,501–5,000",IF(I3945&lt;=10000,"5,001–10,000","10,001–15,000")))),"5,001–10,000")</x:f>
        <x:v>5,001–10,000</x:v>
      </x:c>
      <x:c r="K3945" s="16"/>
      <x:c r="L3945" s="43" t="str">
        <x:f>IF(AND(ISNUMBER(I3945),I3945&gt;0,ISNUMBER(K3945),K3945&gt;0),K3945/I3945,"n.a.")</x:f>
        <x:v>n.a.</x:v>
      </x:c>
      <x:c r="M3945" s="43"/>
      <x:c r="N3945" s="13" t="str">
        <x:v>No</x:v>
      </x:c>
      <x:c r="O3945" s="15" t="str">
        <x:v>M&amp;F WC and kitchenette facilities, wide loading doors, alarm system, 6.5 M ridge height and associated parking area for 4 to 6 vehicles.</x:v>
      </x:c>
      <x:c r="P3945" s="15" t="str">
        <x:v>M&amp;F WC and kitchenette facilities, wide loading doors, alarm system, 6.5 M ridge height and associated parking area for 4 to 6 vehicles.</x:v>
      </x:c>
      <x:c r="Q3945" s="15" t="str">
        <x:v>Industrial, workshop or storage accommodation with ancillary office space, yard or loading area, parking, three-phase power.</x:v>
      </x:c>
      <x:c r="R3945" s="15" t="str">
        <x:v>Advertised to let</x:v>
      </x:c>
      <x:c r="S3945" s="15" t="str">
        <x:v>https://www.zoopla.co.uk/to-rent/commercial/details/73122814/</x:v>
      </x:c>
      <x:c r="T3945" s="15" t="str"/>
      <x:c r="U3945" s="15" t="str"/>
      <x:c r="V3945" s="15" t="str">
        <x:v>Chertsey — Gogmore Lane</x:v>
      </x:c>
      <x:c r="W3945" s="15" t="str">
        <x:v>Individual unit ≤15,000 sq ft</x:v>
      </x:c>
      <x:c r="X3945" s="13" t="n">
        <x:f>IF(N3945="Yes",L3945,0)</x:f>
        <x:v>0</x:v>
      </x:c>
      <x:c r="Y3945" s="14" t="n">
        <x:v>1</x:v>
      </x:c>
      <x:c r="Z3945" s="13" t="str">
        <x:v>Industrial / workshop / storage</x:v>
      </x:c>
    </x:row>
    <x:row r="3946" ht="42" customHeight="1">
      <x:c r="A3946" s="13" t="str">
        <x:v>SE2966</x:v>
      </x:c>
      <x:c r="B3946" s="15" t="str">
        <x:v>Codmore Hill</x:v>
      </x:c>
      <x:c r="C3946" s="15" t="str">
        <x:v>Codmore Hill</x:v>
      </x:c>
      <x:c r="D3946" s="14" t="n">
        <x:v>1290</x:v>
      </x:c>
      <x:c r="E3946" s="13" t="str">
        <x:v>Context</x:v>
      </x:c>
      <x:c r="F3946" s="15" t="str">
        <x:v>Standalone premises — Codmore Hill</x:v>
      </x:c>
      <x:c r="G3946" s="15" t="str">
        <x:v>Store 3 Hill Farm, Hill Farm Lane, Codmore Hill, Pulborough RH20</x:v>
      </x:c>
      <x:c r="H3946" s="13" t="str">
        <x:v>Current</x:v>
      </x:c>
      <x:c r="I3946" s="14" t="n">
        <x:v>4306</x:v>
      </x:c>
      <x:c r="J3946" s="13" t="str">
        <x:f>IF(AND(ISNUMBER(I3946),I3946&gt;0),IF(I3946&lt;=1000,"1–1,000",IF(I3946&lt;=2500,"1,001–2,500",IF(I3946&lt;=5000,"2,501–5,000",IF(I3946&lt;=10000,"5,001–10,000","10,001–15,000")))),"2,501–5,000")</x:f>
        <x:v>2,501–5,000</x:v>
      </x:c>
      <x:c r="K3946" s="16" t="n">
        <x:v>32000</x:v>
      </x:c>
      <x:c r="L3946" s="43" t="n">
        <x:f>IF(AND(ISNUMBER(I3946),I3946&gt;0,ISNUMBER(K3946),K3946&gt;0),K3946/I3946,"n.a.")</x:f>
        <x:v>7.431490942870413</x:v>
      </x:c>
      <x:c r="M3946" s="43" t="n">
        <x:v>7.43</x:v>
      </x:c>
      <x:c r="N3946" s="13" t="str">
        <x:v>No</x:v>
      </x:c>
      <x:c r="O3946" s="15" t="str">
        <x:v>Not stated</x:v>
      </x:c>
      <x:c r="P3946" s="15" t="str">
        <x:v>Not stated</x:v>
      </x:c>
      <x:c r="Q3946" s="15" t="str">
        <x:v>parking</x:v>
      </x:c>
      <x:c r="R3946" s="15" t="str">
        <x:v>To let</x:v>
      </x:c>
      <x:c r="S3946" s="15" t="str">
        <x:v>https://www.zoopla.co.uk/to-rent/commercial/details/69595236/</x:v>
      </x:c>
      <x:c r="T3946" s="15" t="str"/>
      <x:c r="U3946" s="15" t="str"/>
      <x:c r="V3946" s="15" t="str">
        <x:v>Codmore Hill — Standalone premises — Codmore Hill</x:v>
      </x:c>
      <x:c r="W3946" s="15" t="str">
        <x:v>Individual unit ≤15,000 sq ft</x:v>
      </x:c>
      <x:c r="X3946" s="13" t="n">
        <x:f>IF(N3946="Yes",L3946,0)</x:f>
        <x:v>0</x:v>
      </x:c>
      <x:c r="Y3946" s="14" t="n">
        <x:v>1</x:v>
      </x:c>
      <x:c r="Z3946" s="13" t="str">
        <x:v>Industrial / workshop / storage</x:v>
      </x:c>
    </x:row>
    <x:row r="3947" ht="42" customHeight="1">
      <x:c r="A3947" s="13" t="str">
        <x:v>SE2967</x:v>
      </x:c>
      <x:c r="B3947" s="15" t="str">
        <x:v>Coneyhurst</x:v>
      </x:c>
      <x:c r="C3947" s="15" t="str">
        <x:v>Coneyhurst</x:v>
      </x:c>
      <x:c r="D3947" s="14"/>
      <x:c r="E3947" s="13" t="str">
        <x:v>Context</x:v>
      </x:c>
      <x:c r="F3947" s="15" t="str">
        <x:v>Standalone premises — Coneyhurst</x:v>
      </x:c>
      <x:c r="G3947" s="15" t="str">
        <x:v>Unit 3 Court Farm, West Chiltington Lane, Coneyhurst, Billingshurst RH14</x:v>
      </x:c>
      <x:c r="H3947" s="13" t="str">
        <x:v>Current</x:v>
      </x:c>
      <x:c r="I3947" s="14" t="n">
        <x:v>707</x:v>
      </x:c>
      <x:c r="J3947" s="13" t="str">
        <x:f>IF(AND(ISNUMBER(I3947),I3947&gt;0),IF(I3947&lt;=1000,"1–1,000",IF(I3947&lt;=2500,"1,001–2,500",IF(I3947&lt;=5000,"2,501–5,000",IF(I3947&lt;=10000,"5,001–10,000","10,001–15,000")))),"1–1,000")</x:f>
        <x:v>1–1,000</x:v>
      </x:c>
      <x:c r="K3947" s="16" t="n">
        <x:v>9600</x:v>
      </x:c>
      <x:c r="L3947" s="43" t="n">
        <x:f>IF(AND(ISNUMBER(I3947),I3947&gt;0,ISNUMBER(K3947),K3947&gt;0),K3947/I3947,"n.a.")</x:f>
        <x:v>13.578500707213578</x:v>
      </x:c>
      <x:c r="M3947" s="43" t="n">
        <x:v>13.58</x:v>
      </x:c>
      <x:c r="N3947" s="13" t="str">
        <x:v>No</x:v>
      </x:c>
      <x:c r="O3947" s="15" t="str">
        <x:v>Not stated</x:v>
      </x:c>
      <x:c r="P3947" s="15" t="str">
        <x:v>Not stated</x:v>
      </x:c>
      <x:c r="Q3947" s="15" t="str">
        <x:v>workshop space; ancillary office accommodation; parking; yard/loading area</x:v>
      </x:c>
      <x:c r="R3947" s="15" t="str">
        <x:v>To let Host BUA population not separately matched.</x:v>
      </x:c>
      <x:c r="S3947" s="15" t="str">
        <x:v>https://www.zoopla.co.uk/to-rent/commercial/details/56036881/</x:v>
      </x:c>
      <x:c r="T3947" s="15" t="str"/>
      <x:c r="U3947" s="15" t="str"/>
      <x:c r="V3947" s="15" t="str">
        <x:v>Coneyhurst — Standalone premises — Coneyhurst</x:v>
      </x:c>
      <x:c r="W3947" s="15" t="str">
        <x:v>Individual unit ≤15,000 sq ft</x:v>
      </x:c>
      <x:c r="X3947" s="13" t="n">
        <x:f>IF(N3947="Yes",L3947,0)</x:f>
        <x:v>0</x:v>
      </x:c>
      <x:c r="Y3947" s="14" t="n">
        <x:v>1</x:v>
      </x:c>
      <x:c r="Z3947" s="13" t="str">
        <x:v>Industrial / workshop / storage</x:v>
      </x:c>
    </x:row>
    <x:row r="3948" ht="42" customHeight="1">
      <x:c r="A3948" s="13" t="str">
        <x:v>SE2968</x:v>
      </x:c>
      <x:c r="B3948" s="15" t="str">
        <x:v>Coolham</x:v>
      </x:c>
      <x:c r="C3948" s="15" t="str">
        <x:v>Coolham</x:v>
      </x:c>
      <x:c r="D3948" s="14"/>
      <x:c r="E3948" s="13" t="str">
        <x:v>Context</x:v>
      </x:c>
      <x:c r="F3948" s="15" t="str">
        <x:v>Thornhill Court</x:v>
      </x:c>
      <x:c r="G3948" s="15" t="str">
        <x:v>Thornhill Court, Billingshurst Road, Coolham, Horsham RH13</x:v>
      </x:c>
      <x:c r="H3948" s="13" t="str">
        <x:v>Current</x:v>
      </x:c>
      <x:c r="I3948" s="14" t="n">
        <x:v>482</x:v>
      </x:c>
      <x:c r="J3948" s="13" t="str">
        <x:f>IF(AND(ISNUMBER(I3948),I3948&gt;0),IF(I3948&lt;=1000,"1–1,000",IF(I3948&lt;=2500,"1,001–2,500",IF(I3948&lt;=5000,"2,501–5,000",IF(I3948&lt;=10000,"5,001–10,000","10,001–15,000")))),"1–1,000")</x:f>
        <x:v>1–1,000</x:v>
      </x:c>
      <x:c r="K3948" s="16" t="n">
        <x:v>5000</x:v>
      </x:c>
      <x:c r="L3948" s="43" t="n">
        <x:f>IF(AND(ISNUMBER(I3948),I3948&gt;0,ISNUMBER(K3948),K3948&gt;0),K3948/I3948,"n.a.")</x:f>
        <x:v>10.37344398340249</x:v>
      </x:c>
      <x:c r="M3948" s="43" t="n">
        <x:v>10.37</x:v>
      </x:c>
      <x:c r="N3948" s="13" t="str">
        <x:v>No</x:v>
      </x:c>
      <x:c r="O3948" s="15" t="str">
        <x:v>Not stated</x:v>
      </x:c>
      <x:c r="P3948" s="15" t="str">
        <x:v>Not stated</x:v>
      </x:c>
      <x:c r="Q3948" s="15" t="str">
        <x:v>ancillary office accommodation</x:v>
      </x:c>
      <x:c r="R3948" s="15" t="str">
        <x:v>To let Host BUA population not separately matched.</x:v>
      </x:c>
      <x:c r="S3948" s="15" t="str">
        <x:v>https://www.zoopla.co.uk/to-rent/commercial/details/71693894/</x:v>
      </x:c>
      <x:c r="T3948" s="15" t="str">
        <x:v>https://www.zoopla.co.uk/to-rent/commercial/details/64751167/</x:v>
      </x:c>
      <x:c r="U3948" s="15" t="str"/>
      <x:c r="V3948" s="15" t="str">
        <x:v>Coolham — Thornhill Court</x:v>
      </x:c>
      <x:c r="W3948" s="15" t="str">
        <x:v>Individual unit ≤15,000 sq ft</x:v>
      </x:c>
      <x:c r="X3948" s="13" t="n">
        <x:f>IF(N3948="Yes",L3948,0)</x:f>
        <x:v>0</x:v>
      </x:c>
      <x:c r="Y3948" s="14" t="n">
        <x:v>1</x:v>
      </x:c>
      <x:c r="Z3948" s="13" t="str">
        <x:v>Industrial / workshop / storage</x:v>
      </x:c>
    </x:row>
    <x:row r="3949" ht="42" customHeight="1">
      <x:c r="A3949" s="13" t="str">
        <x:v>SE2969</x:v>
      </x:c>
      <x:c r="B3949" s="15" t="str">
        <x:v>Coolham</x:v>
      </x:c>
      <x:c r="C3949" s="15" t="str">
        <x:v>Coolham</x:v>
      </x:c>
      <x:c r="D3949" s="14"/>
      <x:c r="E3949" s="13" t="str">
        <x:v>Context</x:v>
      </x:c>
      <x:c r="F3949" s="15" t="str">
        <x:v>Thornhill Court</x:v>
      </x:c>
      <x:c r="G3949" s="15" t="str">
        <x:v>Unit 2B Thornhill Court, Billingshurst Road, Coolham, Horsham RH13</x:v>
      </x:c>
      <x:c r="H3949" s="13" t="str">
        <x:v>Current</x:v>
      </x:c>
      <x:c r="I3949" s="14" t="n">
        <x:v>1438</x:v>
      </x:c>
      <x:c r="J3949" s="13" t="str">
        <x:f>IF(AND(ISNUMBER(I3949),I3949&gt;0),IF(I3949&lt;=1000,"1–1,000",IF(I3949&lt;=2500,"1,001–2,500",IF(I3949&lt;=5000,"2,501–5,000",IF(I3949&lt;=10000,"5,001–10,000","10,001–15,000")))),"1,001–2,500")</x:f>
        <x:v>1,001–2,500</x:v>
      </x:c>
      <x:c r="K3949" s="16" t="n">
        <x:v>10785</x:v>
      </x:c>
      <x:c r="L3949" s="43" t="n">
        <x:f>IF(AND(ISNUMBER(I3949),I3949&gt;0,ISNUMBER(K3949),K3949&gt;0),K3949/I3949,"n.a.")</x:f>
        <x:v>7.5</x:v>
      </x:c>
      <x:c r="M3949" s="43" t="n">
        <x:v>7.5</x:v>
      </x:c>
      <x:c r="N3949" s="13" t="str">
        <x:v>No</x:v>
      </x:c>
      <x:c r="O3949" s="15" t="str">
        <x:v>Not stated</x:v>
      </x:c>
      <x:c r="P3949" s="15" t="str">
        <x:v>Not stated</x:v>
      </x:c>
      <x:c r="Q3949" s="15" t="str">
        <x:v>workshop space</x:v>
      </x:c>
      <x:c r="R3949" s="15" t="str">
        <x:v>To let Host BUA population not separately matched.</x:v>
      </x:c>
      <x:c r="S3949" s="15" t="str">
        <x:v>https://www.zoopla.co.uk/to-rent/commercial/details/73875716/</x:v>
      </x:c>
      <x:c r="T3949" s="15" t="str">
        <x:v>https://www.zoopla.co.uk/to-rent/commercial/details/73874960/</x:v>
      </x:c>
      <x:c r="U3949" s="15" t="str"/>
      <x:c r="V3949" s="15" t="str">
        <x:v>Coolham — Thornhill Court</x:v>
      </x:c>
      <x:c r="W3949" s="15" t="str">
        <x:v>Individual unit ≤15,000 sq ft</x:v>
      </x:c>
      <x:c r="X3949" s="13" t="n">
        <x:f>IF(N3949="Yes",L3949,0)</x:f>
        <x:v>0</x:v>
      </x:c>
      <x:c r="Y3949" s="14" t="n">
        <x:v>1</x:v>
      </x:c>
      <x:c r="Z3949" s="13" t="str">
        <x:v>Industrial / workshop / storage</x:v>
      </x:c>
    </x:row>
    <x:row r="3950" ht="42" customHeight="1">
      <x:c r="A3950" s="13" t="str">
        <x:v>SE2970</x:v>
      </x:c>
      <x:c r="B3950" s="15" t="str">
        <x:v>Coolham</x:v>
      </x:c>
      <x:c r="C3950" s="15" t="str">
        <x:v>Coolham</x:v>
      </x:c>
      <x:c r="D3950" s="14"/>
      <x:c r="E3950" s="13" t="str">
        <x:v>Context</x:v>
      </x:c>
      <x:c r="F3950" s="15" t="str">
        <x:v>Thornhill Court</x:v>
      </x:c>
      <x:c r="G3950" s="15" t="str">
        <x:v>Unit 4C, Thornhill Court, Coolham</x:v>
      </x:c>
      <x:c r="H3950" s="13" t="str">
        <x:v>Current</x:v>
      </x:c>
      <x:c r="I3950" s="14" t="n">
        <x:v>2363</x:v>
      </x:c>
      <x:c r="J3950" s="13" t="str">
        <x:f>IF(AND(ISNUMBER(I3950),I3950&gt;0),IF(I3950&lt;=1000,"1–1,000",IF(I3950&lt;=2500,"1,001–2,500",IF(I3950&lt;=5000,"2,501–5,000",IF(I3950&lt;=10000,"5,001–10,000","10,001–15,000")))),"1,001–2,500")</x:f>
        <x:v>1,001–2,500</x:v>
      </x:c>
      <x:c r="K3950" s="16" t="n">
        <x:v>16541</x:v>
      </x:c>
      <x:c r="L3950" s="43" t="n">
        <x:f>IF(AND(ISNUMBER(I3950),I3950&gt;0,ISNUMBER(K3950),K3950&gt;0),K3950/I3950,"n.a.")</x:f>
        <x:v>7</x:v>
      </x:c>
      <x:c r="M3950" s="43" t="n">
        <x:v>7</x:v>
      </x:c>
      <x:c r="N3950" s="13" t="str">
        <x:v>No</x:v>
      </x:c>
      <x:c r="O3950" s="15" t="str">
        <x:v>Minimum eaves1.64m; ridge4.46m</x:v>
      </x:c>
      <x:c r="P3950" s="15" t="str">
        <x:v>Large loading door 2.71m high ×3.08m wide</x:v>
      </x:c>
      <x:c r="Q3950" s="15" t="str">
        <x:v>Industrial accommodation; workshop space; three-phase power; parking; refurbishment referenced</x:v>
      </x:c>
      <x:c r="R3950" s="15" t="str">
        <x:v>To let Annualised £7/sq ft; 4C+4F combined alternative not additionally counted. Host BUA population not separately matched.</x:v>
      </x:c>
      <x:c r="S3950" s="15" t="str">
        <x:v>https://crickmay.co.uk/find-a-property/properties/279809-unit-4c-4f-thornhill-court-coolham</x:v>
      </x:c>
      <x:c r="T3950" s="15" t="str"/>
      <x:c r="U3950" s="15" t="str"/>
      <x:c r="V3950" s="15" t="str">
        <x:v>Coolham — Thornhill Court</x:v>
      </x:c>
      <x:c r="W3950" s="15" t="str">
        <x:v>Individual unit ≤15,000 sq ft</x:v>
      </x:c>
      <x:c r="X3950" s="13" t="n">
        <x:f>IF(N3950="Yes",L3950,0)</x:f>
        <x:v>0</x:v>
      </x:c>
      <x:c r="Y3950" s="14" t="n">
        <x:v>1</x:v>
      </x:c>
      <x:c r="Z3950" s="13" t="str">
        <x:v>Industrial / workshop / storage</x:v>
      </x:c>
    </x:row>
    <x:row r="3951" ht="42" customHeight="1">
      <x:c r="A3951" s="13" t="str">
        <x:v>SE2971</x:v>
      </x:c>
      <x:c r="B3951" s="15" t="str">
        <x:v>Coolham</x:v>
      </x:c>
      <x:c r="C3951" s="15" t="str">
        <x:v>Coolham</x:v>
      </x:c>
      <x:c r="D3951" s="14"/>
      <x:c r="E3951" s="13" t="str">
        <x:v>Context</x:v>
      </x:c>
      <x:c r="F3951" s="15" t="str">
        <x:v>Thornhill Court</x:v>
      </x:c>
      <x:c r="G3951" s="15" t="str">
        <x:v>Unit 4F Thornhill Court, Billingshurst Road, Coolham, Horsham RH13</x:v>
      </x:c>
      <x:c r="H3951" s="13" t="str">
        <x:v>Current</x:v>
      </x:c>
      <x:c r="I3951" s="14" t="n">
        <x:v>2307</x:v>
      </x:c>
      <x:c r="J3951" s="13" t="str">
        <x:f>IF(AND(ISNUMBER(I3951),I3951&gt;0),IF(I3951&lt;=1000,"1–1,000",IF(I3951&lt;=2500,"1,001–2,500",IF(I3951&lt;=5000,"2,501–5,000",IF(I3951&lt;=10000,"5,001–10,000","10,001–15,000")))),"1,001–2,500")</x:f>
        <x:v>1,001–2,500</x:v>
      </x:c>
      <x:c r="K3951" s="16" t="n">
        <x:v>16149</x:v>
      </x:c>
      <x:c r="L3951" s="43" t="n">
        <x:f>IF(AND(ISNUMBER(I3951),I3951&gt;0,ISNUMBER(K3951),K3951&gt;0),K3951/I3951,"n.a.")</x:f>
        <x:v>7</x:v>
      </x:c>
      <x:c r="M3951" s="43" t="n">
        <x:v>7</x:v>
      </x:c>
      <x:c r="N3951" s="13" t="str">
        <x:v>No</x:v>
      </x:c>
      <x:c r="O3951" s="15" t="str">
        <x:v>Minimum eaves 1.64m; ridge 4.46m</x:v>
      </x:c>
      <x:c r="P3951" s="15" t="str">
        <x:v>Electric roller shutter 2.68m high × 2.68m wide</x:v>
      </x:c>
      <x:c r="Q3951" s="15" t="str">
        <x:v>workshop space; refurbishment referenced</x:v>
      </x:c>
      <x:c r="R3951" s="15" t="str">
        <x:v>To let Individual £7/sq ft; combined 4C+4F £6.50/sq ft alternative not counted. Host BUA population not separately matched.</x:v>
      </x:c>
      <x:c r="S3951" s="15" t="str">
        <x:v>https://www.zoopla.co.uk/to-rent/commercial/details/73875717/</x:v>
      </x:c>
      <x:c r="T3951" s="15" t="str">
        <x:v>https://crickmay.co.uk/find-a-property/properties/279809-unit-4c-4f-thornhill-court-coolham</x:v>
      </x:c>
      <x:c r="U3951" s="15" t="str"/>
      <x:c r="V3951" s="15" t="str">
        <x:v>Coolham — Thornhill Court</x:v>
      </x:c>
      <x:c r="W3951" s="15" t="str">
        <x:v>Individual unit ≤15,000 sq ft</x:v>
      </x:c>
      <x:c r="X3951" s="13" t="n">
        <x:f>IF(N3951="Yes",L3951,0)</x:f>
        <x:v>0</x:v>
      </x:c>
      <x:c r="Y3951" s="14" t="n">
        <x:v>1</x:v>
      </x:c>
      <x:c r="Z3951" s="13" t="str">
        <x:v>Industrial / workshop / storage</x:v>
      </x:c>
    </x:row>
    <x:row r="3952" ht="42" customHeight="1">
      <x:c r="A3952" s="13" t="str">
        <x:v>SE2972</x:v>
      </x:c>
      <x:c r="B3952" s="15" t="str">
        <x:v>Cranleigh</x:v>
      </x:c>
      <x:c r="C3952" s="15" t="str">
        <x:v>Dunsfold</x:v>
      </x:c>
      <x:c r="D3952" s="14"/>
      <x:c r="E3952" s="13" t="str">
        <x:v>Context</x:v>
      </x:c>
      <x:c r="F3952" s="15" t="str">
        <x:v>Dunsfold Park</x:v>
      </x:c>
      <x:c r="G3952" s="15" t="str">
        <x:v>Building 17, Dunsfold Park, Canada Avenue, Cranleigh GU6</x:v>
      </x:c>
      <x:c r="H3952" s="13" t="str">
        <x:v>Current</x:v>
      </x:c>
      <x:c r="I3952" s="14" t="n">
        <x:v>4481</x:v>
      </x:c>
      <x:c r="J3952" s="13" t="str">
        <x:f>IF(AND(ISNUMBER(I3952),I3952&gt;0),IF(I3952&lt;=1000,"1–1,000",IF(I3952&lt;=2500,"1,001–2,500",IF(I3952&lt;=5000,"2,501–5,000",IF(I3952&lt;=10000,"5,001–10,000","10,001–15,000")))),"2,501–5,000")</x:f>
        <x:v>2,501–5,000</x:v>
      </x:c>
      <x:c r="K3952" s="16" t="n">
        <x:v>62750</x:v>
      </x:c>
      <x:c r="L3952" s="43" t="n">
        <x:f>IF(AND(ISNUMBER(I3952),I3952&gt;0,ISNUMBER(K3952),K3952&gt;0),K3952/I3952,"n.a.")</x:f>
        <x:v>14.003570631555457</x:v>
      </x:c>
      <x:c r="M3952" s="43" t="n">
        <x:v>14</x:v>
      </x:c>
      <x:c r="N3952" s="13" t="str">
        <x:v>No</x:v>
      </x:c>
      <x:c r="O3952" s="15" t="str">
        <x:v>Minimum eaves height 2.2m</x:v>
      </x:c>
      <x:c r="P3952" s="15" t="str">
        <x:v>Loading door 2.90m</x:v>
      </x:c>
      <x:c r="Q3952" s="15" t="str">
        <x:v>Industrial, workshop or storage accommodation with ancillary office space, parking, three-phase power.</x:v>
      </x:c>
      <x:c r="R3952" s="15" t="str">
        <x:v>Advertised to let Host BUA population not separately matched.</x:v>
      </x:c>
      <x:c r="S3952" s="15" t="str">
        <x:v>https://www.zoopla.co.uk/to-rent/commercial/details/70798010/</x:v>
      </x:c>
      <x:c r="T3952" s="15" t="str"/>
      <x:c r="U3952" s="15" t="str"/>
      <x:c r="V3952" s="15" t="str">
        <x:v>Cranleigh — Dunsfold Park</x:v>
      </x:c>
      <x:c r="W3952" s="15" t="str">
        <x:v>Individual unit ≤15,000 sq ft</x:v>
      </x:c>
      <x:c r="X3952" s="13" t="n">
        <x:f>IF(N3952="Yes",L3952,0)</x:f>
        <x:v>0</x:v>
      </x:c>
      <x:c r="Y3952" s="14" t="n">
        <x:v>1</x:v>
      </x:c>
      <x:c r="Z3952" s="13" t="str">
        <x:v>Industrial / workshop / storage</x:v>
      </x:c>
    </x:row>
    <x:row r="3953" ht="42" customHeight="1">
      <x:c r="A3953" s="13" t="str">
        <x:v>SE2973</x:v>
      </x:c>
      <x:c r="B3953" s="15" t="str">
        <x:v>Cranleigh</x:v>
      </x:c>
      <x:c r="C3953" s="15" t="str">
        <x:v>Dunsfold</x:v>
      </x:c>
      <x:c r="D3953" s="14"/>
      <x:c r="E3953" s="13" t="str">
        <x:v>Context</x:v>
      </x:c>
      <x:c r="F3953" s="15" t="str">
        <x:v>Dunsfold Park</x:v>
      </x:c>
      <x:c r="G3953" s="15" t="str">
        <x:v>Building 44, Dunsfold Park, Canada Avenue, Cranleigh GU6</x:v>
      </x:c>
      <x:c r="H3953" s="13" t="str">
        <x:v>Current</x:v>
      </x:c>
      <x:c r="I3953" s="14" t="n">
        <x:v>8342</x:v>
      </x:c>
      <x:c r="J3953" s="13" t="str">
        <x:f>IF(AND(ISNUMBER(I3953),I3953&gt;0),IF(I3953&lt;=1000,"1–1,000",IF(I3953&lt;=2500,"1,001–2,500",IF(I3953&lt;=5000,"2,501–5,000",IF(I3953&lt;=10000,"5,001–10,000","10,001–15,000")))),"5,001–10,000")</x:f>
        <x:v>5,001–10,000</x:v>
      </x:c>
      <x:c r="K3953" s="16" t="n">
        <x:v>125250</x:v>
      </x:c>
      <x:c r="L3953" s="43" t="n">
        <x:f>IF(AND(ISNUMBER(I3953),I3953&gt;0,ISNUMBER(K3953),K3953&gt;0),K3953/I3953,"n.a.")</x:f>
        <x:v>15.014385039558858</x:v>
      </x:c>
      <x:c r="M3953" s="43" t="n">
        <x:v>15.01</x:v>
      </x:c>
      <x:c r="N3953" s="13" t="str">
        <x:v>No</x:v>
      </x:c>
      <x:c r="O3953" s="15" t="str">
        <x:v>Minimum eaves height 5.24m</x:v>
      </x:c>
      <x:c r="P3953" s="15" t="str">
        <x:v>2x loading door 4.8m high</x:v>
      </x:c>
      <x:c r="Q3953" s="15" t="str">
        <x:v>Industrial, workshop or storage accommodation with ancillary office space, parking, three-phase power.</x:v>
      </x:c>
      <x:c r="R3953" s="15" t="str">
        <x:v>Advertised to let Host BUA population not separately matched.</x:v>
      </x:c>
      <x:c r="S3953" s="15" t="str">
        <x:v>https://www.zoopla.co.uk/to-rent/commercial/details/72378572/</x:v>
      </x:c>
      <x:c r="T3953" s="15" t="str"/>
      <x:c r="U3953" s="15" t="str"/>
      <x:c r="V3953" s="15" t="str">
        <x:v>Cranleigh — Dunsfold Park</x:v>
      </x:c>
      <x:c r="W3953" s="15" t="str">
        <x:v>Individual unit ≤15,000 sq ft</x:v>
      </x:c>
      <x:c r="X3953" s="13" t="n">
        <x:f>IF(N3953="Yes",L3953,0)</x:f>
        <x:v>0</x:v>
      </x:c>
      <x:c r="Y3953" s="14" t="n">
        <x:v>1</x:v>
      </x:c>
      <x:c r="Z3953" s="13" t="str">
        <x:v>Industrial / workshop / storage</x:v>
      </x:c>
    </x:row>
    <x:row r="3954" ht="75" customHeight="1">
      <x:c r="A3954" s="13" t="str">
        <x:v>SE2974</x:v>
      </x:c>
      <x:c r="B3954" s="15" t="str">
        <x:v>Cranleigh</x:v>
      </x:c>
      <x:c r="C3954" s="15" t="str">
        <x:v>Dunsfold</x:v>
      </x:c>
      <x:c r="D3954" s="14"/>
      <x:c r="E3954" s="13" t="str">
        <x:v>Context</x:v>
      </x:c>
      <x:c r="F3954" s="15" t="str">
        <x:v>Dunsfold Park</x:v>
      </x:c>
      <x:c r="G3954" s="15" t="str">
        <x:v>Building 53, Dunsfold Park, Canada Avenue, Cranleigh GU6</x:v>
      </x:c>
      <x:c r="H3954" s="13" t="str">
        <x:v>Current</x:v>
      </x:c>
      <x:c r="I3954" s="14" t="n">
        <x:v>3221</x:v>
      </x:c>
      <x:c r="J3954" s="13" t="str">
        <x:f>IF(AND(ISNUMBER(I3954),I3954&gt;0),IF(I3954&lt;=1000,"1–1,000",IF(I3954&lt;=2500,"1,001–2,500",IF(I3954&lt;=5000,"2,501–5,000",IF(I3954&lt;=10000,"5,001–10,000","10,001–15,000")))),"2,501–5,000")</x:f>
        <x:v>2,501–5,000</x:v>
      </x:c>
      <x:c r="K3954" s="16" t="n">
        <x:v>48500</x:v>
      </x:c>
      <x:c r="L3954" s="43" t="n">
        <x:f>IF(AND(ISNUMBER(I3954),I3954&gt;0,ISNUMBER(K3954),K3954&gt;0),K3954/I3954,"n.a.")</x:f>
        <x:v>15.05743557901273</x:v>
      </x:c>
      <x:c r="M3954" s="43" t="n">
        <x:v>15.06</x:v>
      </x:c>
      <x:c r="N3954" s="13" t="str">
        <x:v>No</x:v>
      </x:c>
      <x:c r="O3954" s="15" t="str">
        <x:v>Minimum eaves height of 3m</x:v>
      </x:c>
      <x:c r="P3954" s="15" t="str">
        <x:v>Two electrically operated roller shutter doors 3.5m; Building 53 comprises of a single storey detached warehouse/industrial unit which is currently fitted out as lab space/offices. The unit benefits from two electrically</x:v>
      </x:c>
      <x:c r="Q3954" s="15" t="str">
        <x:v>Industrial, workshop or storage accommodation with ancillary office space, yard or loading area, parking, three-phase power.</x:v>
      </x:c>
      <x:c r="R3954" s="15" t="str">
        <x:v>Advertised to let Host BUA population not separately matched.</x:v>
      </x:c>
      <x:c r="S3954" s="15" t="str">
        <x:v>https://www.zoopla.co.uk/to-rent/commercial/details/73177280/</x:v>
      </x:c>
      <x:c r="T3954" s="15" t="str"/>
      <x:c r="U3954" s="15" t="str"/>
      <x:c r="V3954" s="15" t="str">
        <x:v>Cranleigh — Dunsfold Park</x:v>
      </x:c>
      <x:c r="W3954" s="15" t="str">
        <x:v>Individual unit ≤15,000 sq ft</x:v>
      </x:c>
      <x:c r="X3954" s="13" t="n">
        <x:f>IF(N3954="Yes",L3954,0)</x:f>
        <x:v>0</x:v>
      </x:c>
      <x:c r="Y3954" s="14" t="n">
        <x:v>1</x:v>
      </x:c>
      <x:c r="Z3954" s="13" t="str">
        <x:v>Industrial / workshop / storage</x:v>
      </x:c>
    </x:row>
    <x:row r="3955" ht="42" customHeight="1">
      <x:c r="A3955" s="13" t="str">
        <x:v>SE2975</x:v>
      </x:c>
      <x:c r="B3955" s="15" t="str">
        <x:v>Cranleigh</x:v>
      </x:c>
      <x:c r="C3955" s="15" t="str">
        <x:v>Dunsfold</x:v>
      </x:c>
      <x:c r="D3955" s="14"/>
      <x:c r="E3955" s="13" t="str">
        <x:v>Context</x:v>
      </x:c>
      <x:c r="F3955" s="15" t="str">
        <x:v>Dunsfold Park</x:v>
      </x:c>
      <x:c r="G3955" s="15" t="str">
        <x:v>Building 97, Dunsfold Park, Canada Avenue, Cranleigh GU6</x:v>
      </x:c>
      <x:c r="H3955" s="13" t="str">
        <x:v>Current</x:v>
      </x:c>
      <x:c r="I3955" s="14" t="n">
        <x:v>6572</x:v>
      </x:c>
      <x:c r="J3955" s="13" t="str">
        <x:f>IF(AND(ISNUMBER(I3955),I3955&gt;0),IF(I3955&lt;=1000,"1–1,000",IF(I3955&lt;=2500,"1,001–2,500",IF(I3955&lt;=5000,"2,501–5,000",IF(I3955&lt;=10000,"5,001–10,000","10,001–15,000")))),"5,001–10,000")</x:f>
        <x:v>5,001–10,000</x:v>
      </x:c>
      <x:c r="K3955" s="16" t="n">
        <x:v>98600</x:v>
      </x:c>
      <x:c r="L3955" s="43" t="n">
        <x:f>IF(AND(ISNUMBER(I3955),I3955&gt;0,ISNUMBER(K3955),K3955&gt;0),K3955/I3955,"n.a.")</x:f>
        <x:v>15.003043213633598</x:v>
      </x:c>
      <x:c r="M3955" s="43" t="n">
        <x:v>15</x:v>
      </x:c>
      <x:c r="N3955" s="13" t="str">
        <x:v>No</x:v>
      </x:c>
      <x:c r="O3955" s="15" t="str">
        <x:v>Minimum eaves height of 8.31m</x:v>
      </x:c>
      <x:c r="P3955" s="15" t="str">
        <x:v>1x loading door 6.48m high, 1x hanger door 6.99m high</x:v>
      </x:c>
      <x:c r="Q3955" s="15" t="str">
        <x:v>Industrial, workshop or storage accommodation with ancillary office space, yard or loading area, parking, three-phase power.</x:v>
      </x:c>
      <x:c r="R3955" s="15" t="str">
        <x:v>Advertised to let Host BUA population not separately matched.</x:v>
      </x:c>
      <x:c r="S3955" s="15" t="str">
        <x:v>https://www.zoopla.co.uk/to-rent/commercial/details/71514474/</x:v>
      </x:c>
      <x:c r="T3955" s="15" t="str"/>
      <x:c r="U3955" s="15" t="str"/>
      <x:c r="V3955" s="15" t="str">
        <x:v>Cranleigh — Dunsfold Park</x:v>
      </x:c>
      <x:c r="W3955" s="15" t="str">
        <x:v>Individual unit ≤15,000 sq ft</x:v>
      </x:c>
      <x:c r="X3955" s="13" t="n">
        <x:f>IF(N3955="Yes",L3955,0)</x:f>
        <x:v>0</x:v>
      </x:c>
      <x:c r="Y3955" s="14" t="n">
        <x:v>1</x:v>
      </x:c>
      <x:c r="Z3955" s="13" t="str">
        <x:v>Industrial / workshop / storage</x:v>
      </x:c>
    </x:row>
    <x:row r="3956" ht="42" customHeight="1">
      <x:c r="A3956" s="13" t="str">
        <x:v>SE2976</x:v>
      </x:c>
      <x:c r="B3956" s="15" t="str">
        <x:v>Cranleigh</x:v>
      </x:c>
      <x:c r="C3956" s="15" t="str">
        <x:v>Cranleigh</x:v>
      </x:c>
      <x:c r="D3956" s="14" t="n">
        <x:v>10425</x:v>
      </x:c>
      <x:c r="E3956" s="13" t="str">
        <x:v>Context</x:v>
      </x:c>
      <x:c r="F3956" s="15" t="str">
        <x:v>Littlemead Industrial Estate</x:v>
      </x:c>
      <x:c r="G3956" s="15" t="str">
        <x:v>Littlemead Industrial Estate, Cranleigh GU6</x:v>
      </x:c>
      <x:c r="H3956" s="13" t="str">
        <x:v>Current</x:v>
      </x:c>
      <x:c r="I3956" s="14" t="n">
        <x:v>10135</x:v>
      </x:c>
      <x:c r="J3956" s="13" t="str">
        <x:f>IF(AND(ISNUMBER(I3956),I3956&gt;0),IF(I3956&lt;=1000,"1–1,000",IF(I3956&lt;=2500,"1,001–2,500",IF(I3956&lt;=5000,"2,501–5,000",IF(I3956&lt;=10000,"5,001–10,000","10,001–15,000")))),"10,001–15,000")</x:f>
        <x:v>10,001–15,000</x:v>
      </x:c>
      <x:c r="K3956" s="16" t="n">
        <x:v>145000</x:v>
      </x:c>
      <x:c r="L3956" s="43" t="n">
        <x:f>IF(AND(ISNUMBER(I3956),I3956&gt;0,ISNUMBER(K3956),K3956&gt;0),K3956/I3956,"n.a.")</x:f>
        <x:v>14.306857424765663</x:v>
      </x:c>
      <x:c r="M3956" s="43" t="n">
        <x:v>14.31</x:v>
      </x:c>
      <x:c r="N3956" s="13" t="str">
        <x:v>No</x:v>
      </x:c>
      <x:c r="O3956" s="15" t="str">
        <x:v>Not stated</x:v>
      </x:c>
      <x:c r="P3956" s="15" t="str">
        <x:v>Not stated</x:v>
      </x:c>
      <x:c r="Q3956" s="15" t="str">
        <x:v>Industrial, workshop or storage accommodation with yard or loading area, parking.</x:v>
      </x:c>
      <x:c r="R3956" s="15" t="str">
        <x:v>Advertised to let</x:v>
      </x:c>
      <x:c r="S3956" s="15" t="str">
        <x:v>https://www.zoopla.co.uk/to-rent/commercial/details/67651635/</x:v>
      </x:c>
      <x:c r="T3956" s="15" t="str"/>
      <x:c r="U3956" s="15" t="str"/>
      <x:c r="V3956" s="15" t="str">
        <x:v>Cranleigh — Littlemead Industrial Estate</x:v>
      </x:c>
      <x:c r="W3956" s="15" t="str">
        <x:v>Individual unit ≤15,000 sq ft</x:v>
      </x:c>
      <x:c r="X3956" s="13" t="n">
        <x:f>IF(N3956="Yes",L3956,0)</x:f>
        <x:v>0</x:v>
      </x:c>
      <x:c r="Y3956" s="14" t="n">
        <x:v>1</x:v>
      </x:c>
      <x:c r="Z3956" s="13" t="str">
        <x:v>Industrial / workshop / storage</x:v>
      </x:c>
    </x:row>
    <x:row r="3957" ht="42" customHeight="1">
      <x:c r="A3957" s="13" t="str">
        <x:v>SE2977</x:v>
      </x:c>
      <x:c r="B3957" s="15" t="str">
        <x:v>Dorking</x:v>
      </x:c>
      <x:c r="C3957" s="15" t="str">
        <x:v>South Holmwood</x:v>
      </x:c>
      <x:c r="D3957" s="14"/>
      <x:c r="E3957" s="13" t="str">
        <x:v>Context</x:v>
      </x:c>
      <x:c r="F3957" s="15" t="str">
        <x:v>Burleys Corner</x:v>
      </x:c>
      <x:c r="G3957" s="15" t="str">
        <x:v>Unit 4 Burleys Corner, Moorhurst Lane, South Holmwood RH5</x:v>
      </x:c>
      <x:c r="H3957" s="13" t="str">
        <x:v>Current</x:v>
      </x:c>
      <x:c r="I3957" s="14" t="n">
        <x:v>194</x:v>
      </x:c>
      <x:c r="J3957" s="13" t="str">
        <x:f>IF(AND(ISNUMBER(I3957),I3957&gt;0),IF(I3957&lt;=1000,"1–1,000",IF(I3957&lt;=2500,"1,001–2,500",IF(I3957&lt;=5000,"2,501–5,000",IF(I3957&lt;=10000,"5,001–10,000","10,001–15,000")))),"1–1,000")</x:f>
        <x:v>1–1,000</x:v>
      </x:c>
      <x:c r="K3957" s="16" t="n">
        <x:v>2500</x:v>
      </x:c>
      <x:c r="L3957" s="43" t="n">
        <x:f>IF(AND(ISNUMBER(I3957),I3957&gt;0,ISNUMBER(K3957),K3957&gt;0),K3957/I3957,"n.a.")</x:f>
        <x:v>12.88659793814433</x:v>
      </x:c>
      <x:c r="M3957" s="43" t="n">
        <x:v>12.89</x:v>
      </x:c>
      <x:c r="N3957" s="13" t="str">
        <x:v>No</x:v>
      </x:c>
      <x:c r="O3957" s="15" t="str">
        <x:v>Not stated</x:v>
      </x:c>
      <x:c r="P3957" s="15" t="str">
        <x:v>Not stated</x:v>
      </x:c>
      <x:c r="Q3957" s="15" t="str">
        <x:v>Industrial, workshop or storage accommodation.</x:v>
      </x:c>
      <x:c r="R3957" s="15" t="str">
        <x:v>Advertised to let Host BUA population not separately matched.</x:v>
      </x:c>
      <x:c r="S3957" s="15" t="str">
        <x:v>https://www.zoopla.co.uk/to-rent/commercial/details/72633552/</x:v>
      </x:c>
      <x:c r="T3957" s="15" t="str"/>
      <x:c r="U3957" s="15" t="str"/>
      <x:c r="V3957" s="15" t="str">
        <x:v>Dorking — Burleys Corner</x:v>
      </x:c>
      <x:c r="W3957" s="15" t="str">
        <x:v>Individual unit ≤15,000 sq ft</x:v>
      </x:c>
      <x:c r="X3957" s="13" t="n">
        <x:f>IF(N3957="Yes",L3957,0)</x:f>
        <x:v>0</x:v>
      </x:c>
      <x:c r="Y3957" s="14" t="n">
        <x:v>1</x:v>
      </x:c>
      <x:c r="Z3957" s="13" t="str">
        <x:v>Industrial / workshop / storage</x:v>
      </x:c>
    </x:row>
    <x:row r="3958" ht="42" customHeight="1">
      <x:c r="A3958" s="13" t="str">
        <x:v>SE2978</x:v>
      </x:c>
      <x:c r="B3958" s="15" t="str">
        <x:v>Dorking</x:v>
      </x:c>
      <x:c r="C3958" s="15" t="str">
        <x:v>Ockley</x:v>
      </x:c>
      <x:c r="D3958" s="14" t="n">
        <x:v>290</x:v>
      </x:c>
      <x:c r="E3958" s="13" t="str">
        <x:v>Context</x:v>
      </x:c>
      <x:c r="F3958" s="15" t="str">
        <x:v>Great House Barn</x:v>
      </x:c>
      <x:c r="G3958" s="15" t="str">
        <x:v>Great House Barn, Stane Street, Ockley, Dorking, Surrey RH5</x:v>
      </x:c>
      <x:c r="H3958" s="13" t="str">
        <x:v>Current</x:v>
      </x:c>
      <x:c r="I3958" s="14" t="n">
        <x:v>1322</x:v>
      </x:c>
      <x:c r="J3958" s="13" t="str">
        <x:f>IF(AND(ISNUMBER(I3958),I3958&gt;0),IF(I3958&lt;=1000,"1–1,000",IF(I3958&lt;=2500,"1,001–2,500",IF(I3958&lt;=5000,"2,501–5,000",IF(I3958&lt;=10000,"5,001–10,000","10,001–15,000")))),"1,001–2,500")</x:f>
        <x:v>1,001–2,500</x:v>
      </x:c>
      <x:c r="K3958" s="16"/>
      <x:c r="L3958" s="43" t="str">
        <x:f>IF(AND(ISNUMBER(I3958),I3958&gt;0,ISNUMBER(K3958),K3958&gt;0),K3958/I3958,"n.a.")</x:f>
        <x:v>n.a.</x:v>
      </x:c>
      <x:c r="M3958" s="43"/>
      <x:c r="N3958" s="13" t="str">
        <x:v>No</x:v>
      </x:c>
      <x:c r="O3958" s="15" t="str">
        <x:v>Not stated</x:v>
      </x:c>
      <x:c r="P3958" s="15" t="str">
        <x:v>Not stated</x:v>
      </x:c>
      <x:c r="Q3958" s="15" t="str">
        <x:v>Industrial, workshop or storage accommodation with yard or loading area, parking.</x:v>
      </x:c>
      <x:c r="R3958" s="15" t="str">
        <x:v>Advertised to let Warehouse 1,322 sq ft; 5,000 sq ft headline includes yard. Warehouse floor area retained.</x:v>
      </x:c>
      <x:c r="S3958" s="15" t="str">
        <x:v>https://www.zoopla.co.uk/to-rent/commercial/details/71939991/</x:v>
      </x:c>
      <x:c r="T3958" s="15" t="str"/>
      <x:c r="U3958" s="15" t="str"/>
      <x:c r="V3958" s="15" t="str">
        <x:v>Dorking — Great House Barn</x:v>
      </x:c>
      <x:c r="W3958" s="15" t="str">
        <x:v>Individual unit ≤15,000 sq ft</x:v>
      </x:c>
      <x:c r="X3958" s="13" t="n">
        <x:f>IF(N3958="Yes",L3958,0)</x:f>
        <x:v>0</x:v>
      </x:c>
      <x:c r="Y3958" s="14" t="n">
        <x:v>1</x:v>
      </x:c>
      <x:c r="Z3958" s="13" t="str">
        <x:v>Industrial / workshop / storage</x:v>
      </x:c>
    </x:row>
    <x:row r="3959" ht="42" customHeight="1">
      <x:c r="A3959" s="13" t="str">
        <x:v>SE2979</x:v>
      </x:c>
      <x:c r="B3959" s="15" t="str">
        <x:v>Dorking</x:v>
      </x:c>
      <x:c r="C3959" s="15" t="str">
        <x:v>Dorking</x:v>
      </x:c>
      <x:c r="D3959" s="14" t="n">
        <x:v>17465</x:v>
      </x:c>
      <x:c r="E3959" s="13" t="str">
        <x:v>Context</x:v>
      </x:c>
      <x:c r="F3959" s="15" t="str">
        <x:v>Old Char Wharf</x:v>
      </x:c>
      <x:c r="G3959" s="15" t="str">
        <x:v>Unit 6, Old Char Wharf, Station Road, Dorking RH4</x:v>
      </x:c>
      <x:c r="H3959" s="13" t="str">
        <x:v>Current</x:v>
      </x:c>
      <x:c r="I3959" s="14" t="n">
        <x:v>816</x:v>
      </x:c>
      <x:c r="J3959" s="13" t="str">
        <x:f>IF(AND(ISNUMBER(I3959),I3959&gt;0),IF(I3959&lt;=1000,"1–1,000",IF(I3959&lt;=2500,"1,001–2,500",IF(I3959&lt;=5000,"2,501–5,000",IF(I3959&lt;=10000,"5,001–10,000","10,001–15,000")))),"1–1,000")</x:f>
        <x:v>1–1,000</x:v>
      </x:c>
      <x:c r="K3959" s="16" t="n">
        <x:v>12500</x:v>
      </x:c>
      <x:c r="L3959" s="43" t="n">
        <x:f>IF(AND(ISNUMBER(I3959),I3959&gt;0,ISNUMBER(K3959),K3959&gt;0),K3959/I3959,"n.a.")</x:f>
        <x:v>15.318627450980392</x:v>
      </x:c>
      <x:c r="M3959" s="43" t="n">
        <x:v>15.32</x:v>
      </x:c>
      <x:c r="N3959" s="13" t="str">
        <x:v>No</x:v>
      </x:c>
      <x:c r="O3959" s="15" t="str">
        <x:v>Not stated</x:v>
      </x:c>
      <x:c r="P3959" s="15" t="str">
        <x:v>Versatile accommodation with roller shutter access</x:v>
      </x:c>
      <x:c r="Q3959" s="15" t="str">
        <x:v>Industrial, workshop or storage accommodation with ancillary office space, yard or loading area, parking, three-phase power.</x:v>
      </x:c>
      <x:c r="R3959" s="15" t="str">
        <x:v>Advertised to let Two individually identified units; source states each 816 sq ft and £12,500 pa.</x:v>
      </x:c>
      <x:c r="S3959" s="15" t="str">
        <x:v>https://www.zoopla.co.uk/to-rent/commercial/details/74357172/</x:v>
      </x:c>
      <x:c r="T3959" s="15" t="str"/>
      <x:c r="U3959" s="15" t="str"/>
      <x:c r="V3959" s="15" t="str">
        <x:v>Dorking — Old Char Wharf</x:v>
      </x:c>
      <x:c r="W3959" s="15" t="str">
        <x:v>Individual unit ≤15,000 sq ft</x:v>
      </x:c>
      <x:c r="X3959" s="13" t="n">
        <x:f>IF(N3959="Yes",L3959,0)</x:f>
        <x:v>0</x:v>
      </x:c>
      <x:c r="Y3959" s="14" t="n">
        <x:v>1</x:v>
      </x:c>
      <x:c r="Z3959" s="13" t="str">
        <x:v>Industrial / workshop / storage</x:v>
      </x:c>
    </x:row>
    <x:row r="3960" ht="42" customHeight="1">
      <x:c r="A3960" s="13" t="str">
        <x:v>SE2980</x:v>
      </x:c>
      <x:c r="B3960" s="15" t="str">
        <x:v>Dorking</x:v>
      </x:c>
      <x:c r="C3960" s="15" t="str">
        <x:v>Dorking</x:v>
      </x:c>
      <x:c r="D3960" s="14" t="n">
        <x:v>17465</x:v>
      </x:c>
      <x:c r="E3960" s="13" t="str">
        <x:v>Context</x:v>
      </x:c>
      <x:c r="F3960" s="15" t="str">
        <x:v>Old Char Wharf</x:v>
      </x:c>
      <x:c r="G3960" s="15" t="str">
        <x:v>Unit 7, Old Char Wharf, Station Road, Dorking RH4</x:v>
      </x:c>
      <x:c r="H3960" s="13" t="str">
        <x:v>Current</x:v>
      </x:c>
      <x:c r="I3960" s="14" t="n">
        <x:v>816</x:v>
      </x:c>
      <x:c r="J3960" s="13" t="str">
        <x:f>IF(AND(ISNUMBER(I3960),I3960&gt;0),IF(I3960&lt;=1000,"1–1,000",IF(I3960&lt;=2500,"1,001–2,500",IF(I3960&lt;=5000,"2,501–5,000",IF(I3960&lt;=10000,"5,001–10,000","10,001–15,000")))),"1–1,000")</x:f>
        <x:v>1–1,000</x:v>
      </x:c>
      <x:c r="K3960" s="16" t="n">
        <x:v>12500</x:v>
      </x:c>
      <x:c r="L3960" s="43" t="n">
        <x:f>IF(AND(ISNUMBER(I3960),I3960&gt;0,ISNUMBER(K3960),K3960&gt;0),K3960/I3960,"n.a.")</x:f>
        <x:v>15.318627450980392</x:v>
      </x:c>
      <x:c r="M3960" s="43" t="n">
        <x:v>15.32</x:v>
      </x:c>
      <x:c r="N3960" s="13" t="str">
        <x:v>No</x:v>
      </x:c>
      <x:c r="O3960" s="15" t="str">
        <x:v>Not stated</x:v>
      </x:c>
      <x:c r="P3960" s="15" t="str">
        <x:v>Versatile accommodation with roller shutter access</x:v>
      </x:c>
      <x:c r="Q3960" s="15" t="str">
        <x:v>Industrial, workshop or storage accommodation with ancillary office space, yard or loading area, parking, three-phase power.</x:v>
      </x:c>
      <x:c r="R3960" s="15" t="str">
        <x:v>Advertised to let Two individually identified units; source states each 816 sq ft and £12,500 pa.</x:v>
      </x:c>
      <x:c r="S3960" s="15" t="str">
        <x:v>https://www.zoopla.co.uk/to-rent/commercial/details/74357172/</x:v>
      </x:c>
      <x:c r="T3960" s="15" t="str"/>
      <x:c r="U3960" s="15" t="str"/>
      <x:c r="V3960" s="15" t="str">
        <x:v>Dorking — Old Char Wharf</x:v>
      </x:c>
      <x:c r="W3960" s="15" t="str">
        <x:v>Individual unit ≤15,000 sq ft</x:v>
      </x:c>
      <x:c r="X3960" s="13" t="n">
        <x:f>IF(N3960="Yes",L3960,0)</x:f>
        <x:v>0</x:v>
      </x:c>
      <x:c r="Y3960" s="14" t="n">
        <x:v>1</x:v>
      </x:c>
      <x:c r="Z3960" s="13" t="str">
        <x:v>Industrial / workshop / storage</x:v>
      </x:c>
    </x:row>
    <x:row r="3961" ht="42" customHeight="1">
      <x:c r="A3961" s="13" t="str">
        <x:v>SE2981</x:v>
      </x:c>
      <x:c r="B3961" s="15" t="str">
        <x:v>Dorking</x:v>
      </x:c>
      <x:c r="C3961" s="15" t="str">
        <x:v>Dorking</x:v>
      </x:c>
      <x:c r="D3961" s="14" t="n">
        <x:v>17465</x:v>
      </x:c>
      <x:c r="E3961" s="13" t="str">
        <x:v>Context</x:v>
      </x:c>
      <x:c r="F3961" s="15" t="str">
        <x:v>Old Water Yard</x:v>
      </x:c>
      <x:c r="G3961" s="15" t="str">
        <x:v>Unit 1 The Old Water Yard, 1 Curtis Road, Dorking RH4</x:v>
      </x:c>
      <x:c r="H3961" s="13" t="str">
        <x:v>Current</x:v>
      </x:c>
      <x:c r="I3961" s="14" t="n">
        <x:v>980</x:v>
      </x:c>
      <x:c r="J3961" s="13" t="str">
        <x:f>IF(AND(ISNUMBER(I3961),I3961&gt;0),IF(I3961&lt;=1000,"1–1,000",IF(I3961&lt;=2500,"1,001–2,500",IF(I3961&lt;=5000,"2,501–5,000",IF(I3961&lt;=10000,"5,001–10,000","10,001–15,000")))),"1–1,000")</x:f>
        <x:v>1–1,000</x:v>
      </x:c>
      <x:c r="K3961" s="16" t="n">
        <x:v>17000</x:v>
      </x:c>
      <x:c r="L3961" s="43" t="n">
        <x:f>IF(AND(ISNUMBER(I3961),I3961&gt;0,ISNUMBER(K3961),K3961&gt;0),K3961/I3961,"n.a.")</x:f>
        <x:v>17.346938775510203</x:v>
      </x:c>
      <x:c r="M3961" s="43" t="n">
        <x:v>17.35</x:v>
      </x:c>
      <x:c r="N3961" s="13" t="str">
        <x:v>No</x:v>
      </x:c>
      <x:c r="O3961" s="15" t="str">
        <x:v>Not stated</x:v>
      </x:c>
      <x:c r="P3961" s="15" t="str">
        <x:v>Not stated</x:v>
      </x:c>
      <x:c r="Q3961" s="15" t="str">
        <x:v>Industrial, workshop or storage accommodation with yard or loading area, parking.</x:v>
      </x:c>
      <x:c r="R3961" s="15" t="str">
        <x:v>Advertised to let</x:v>
      </x:c>
      <x:c r="S3961" s="15" t="str">
        <x:v>https://www.zoopla.co.uk/to-rent/commercial/details/72217837/</x:v>
      </x:c>
      <x:c r="T3961" s="15" t="str"/>
      <x:c r="U3961" s="15" t="str"/>
      <x:c r="V3961" s="15" t="str">
        <x:v>Dorking — Old Water Yard</x:v>
      </x:c>
      <x:c r="W3961" s="15" t="str">
        <x:v>Individual unit ≤15,000 sq ft</x:v>
      </x:c>
      <x:c r="X3961" s="13" t="n">
        <x:f>IF(N3961="Yes",L3961,0)</x:f>
        <x:v>0</x:v>
      </x:c>
      <x:c r="Y3961" s="14" t="n">
        <x:v>1</x:v>
      </x:c>
      <x:c r="Z3961" s="13" t="str">
        <x:v>Industrial / workshop / storage</x:v>
      </x:c>
    </x:row>
    <x:row r="3962" ht="42" customHeight="1">
      <x:c r="A3962" s="13" t="str">
        <x:v>SE2982</x:v>
      </x:c>
      <x:c r="B3962" s="15" t="str">
        <x:v>Dorking</x:v>
      </x:c>
      <x:c r="C3962" s="15" t="str">
        <x:v>Mid Holmwood</x:v>
      </x:c>
      <x:c r="D3962" s="14"/>
      <x:c r="E3962" s="13" t="str">
        <x:v>Context</x:v>
      </x:c>
      <x:c r="F3962" s="15" t="str">
        <x:v>Redlands Farm</x:v>
      </x:c>
      <x:c r="G3962" s="15" t="str">
        <x:v>Workshop At Redlands Farm, Redlands Lane, Horsham Road, Mid Holmwood, Surrey RH5</x:v>
      </x:c>
      <x:c r="H3962" s="13" t="str">
        <x:v>Current</x:v>
      </x:c>
      <x:c r="I3962" s="14" t="n">
        <x:v>1549</x:v>
      </x:c>
      <x:c r="J3962" s="13" t="str">
        <x:f>IF(AND(ISNUMBER(I3962),I3962&gt;0),IF(I3962&lt;=1000,"1–1,000",IF(I3962&lt;=2500,"1,001–2,500",IF(I3962&lt;=5000,"2,501–5,000",IF(I3962&lt;=10000,"5,001–10,000","10,001–15,000")))),"1,001–2,500")</x:f>
        <x:v>1,001–2,500</x:v>
      </x:c>
      <x:c r="K3962" s="16" t="n">
        <x:v>12400</x:v>
      </x:c>
      <x:c r="L3962" s="43" t="n">
        <x:f>IF(AND(ISNUMBER(I3962),I3962&gt;0,ISNUMBER(K3962),K3962&gt;0),K3962/I3962,"n.a.")</x:f>
        <x:v>8.005164622336991</x:v>
      </x:c>
      <x:c r="M3962" s="43" t="n">
        <x:v>8.01</x:v>
      </x:c>
      <x:c r="N3962" s="13" t="str">
        <x:v>No</x:v>
      </x:c>
      <x:c r="O3962" s="15" t="str">
        <x:v>Not stated</x:v>
      </x:c>
      <x:c r="P3962" s="15" t="str">
        <x:v>Loading door (4.40 m width x 3.10 m height).</x:v>
      </x:c>
      <x:c r="Q3962" s="15" t="str">
        <x:v>Industrial, workshop or storage accommodation with yard or loading area, three-phase power.</x:v>
      </x:c>
      <x:c r="R3962" s="15" t="str">
        <x:v>Advertised to let Host BUA population not separately matched.</x:v>
      </x:c>
      <x:c r="S3962" s="15" t="str">
        <x:v>https://www.zoopla.co.uk/to-rent/commercial/details/71936449/</x:v>
      </x:c>
      <x:c r="T3962" s="15" t="str"/>
      <x:c r="U3962" s="15" t="str"/>
      <x:c r="V3962" s="15" t="str">
        <x:v>Dorking — Redlands Farm</x:v>
      </x:c>
      <x:c r="W3962" s="15" t="str">
        <x:v>Individual unit ≤15,000 sq ft</x:v>
      </x:c>
      <x:c r="X3962" s="13" t="n">
        <x:f>IF(N3962="Yes",L3962,0)</x:f>
        <x:v>0</x:v>
      </x:c>
      <x:c r="Y3962" s="14" t="n">
        <x:v>1</x:v>
      </x:c>
      <x:c r="Z3962" s="13" t="str">
        <x:v>Industrial / workshop / storage</x:v>
      </x:c>
    </x:row>
    <x:row r="3963" ht="42" customHeight="1">
      <x:c r="A3963" s="13" t="str">
        <x:v>SE2983</x:v>
      </x:c>
      <x:c r="B3963" s="15" t="str">
        <x:v>Dorking</x:v>
      </x:c>
      <x:c r="C3963" s="15" t="str">
        <x:v>Capel</x:v>
      </x:c>
      <x:c r="D3963" s="14" t="n">
        <x:v>860</x:v>
      </x:c>
      <x:c r="E3963" s="13" t="str">
        <x:v>Context</x:v>
      </x:c>
      <x:c r="F3963" s="15" t="str">
        <x:v>Rusper Road</x:v>
      </x:c>
      <x:c r="G3963" s="15" t="str">
        <x:v>Barn 1, Rusper Road, Capel, Dorking RH5</x:v>
      </x:c>
      <x:c r="H3963" s="13" t="str">
        <x:v>Current</x:v>
      </x:c>
      <x:c r="I3963" s="14" t="n">
        <x:v>2376</x:v>
      </x:c>
      <x:c r="J3963" s="13" t="str">
        <x:f>IF(AND(ISNUMBER(I3963),I3963&gt;0),IF(I3963&lt;=1000,"1–1,000",IF(I3963&lt;=2500,"1,001–2,500",IF(I3963&lt;=5000,"2,501–5,000",IF(I3963&lt;=10000,"5,001–10,000","10,001–15,000")))),"1,001–2,500")</x:f>
        <x:v>1,001–2,500</x:v>
      </x:c>
      <x:c r="K3963" s="16" t="n">
        <x:v>13000</x:v>
      </x:c>
      <x:c r="L3963" s="43" t="n">
        <x:f>IF(AND(ISNUMBER(I3963),I3963&gt;0,ISNUMBER(K3963),K3963&gt;0),K3963/I3963,"n.a.")</x:f>
        <x:v>5.4713804713804715</x:v>
      </x:c>
      <x:c r="M3963" s="43" t="n">
        <x:v>5.47</x:v>
      </x:c>
      <x:c r="N3963" s="13" t="str">
        <x:v>No</x:v>
      </x:c>
      <x:c r="O3963" s="15" t="str">
        <x:v>Not stated</x:v>
      </x:c>
      <x:c r="P3963" s="15" t="str">
        <x:v>Not stated</x:v>
      </x:c>
      <x:c r="Q3963" s="15" t="str">
        <x:v>Industrial, workshop or storage accommodation.</x:v>
      </x:c>
      <x:c r="R3963" s="15" t="str">
        <x:v>Advertised to let</x:v>
      </x:c>
      <x:c r="S3963" s="15" t="str">
        <x:v>https://www.zoopla.co.uk/to-rent/commercial/details/62591322/</x:v>
      </x:c>
      <x:c r="T3963" s="15" t="str"/>
      <x:c r="U3963" s="15" t="str"/>
      <x:c r="V3963" s="15" t="str">
        <x:v>Dorking — Rusper Road</x:v>
      </x:c>
      <x:c r="W3963" s="15" t="str">
        <x:v>Individual unit ≤15,000 sq ft</x:v>
      </x:c>
      <x:c r="X3963" s="13" t="n">
        <x:f>IF(N3963="Yes",L3963,0)</x:f>
        <x:v>0</x:v>
      </x:c>
      <x:c r="Y3963" s="14" t="n">
        <x:v>1</x:v>
      </x:c>
      <x:c r="Z3963" s="13" t="str">
        <x:v>Industrial / workshop / storage</x:v>
      </x:c>
    </x:row>
    <x:row r="3964" ht="42" customHeight="1">
      <x:c r="A3964" s="13" t="str">
        <x:v>SE2984</x:v>
      </x:c>
      <x:c r="B3964" s="15" t="str">
        <x:v>Dorking</x:v>
      </x:c>
      <x:c r="C3964" s="15" t="str">
        <x:v>Dorking</x:v>
      </x:c>
      <x:c r="D3964" s="14" t="n">
        <x:v>17465</x:v>
      </x:c>
      <x:c r="E3964" s="13" t="str">
        <x:v>Context</x:v>
      </x:c>
      <x:c r="F3964" s="15" t="str">
        <x:v>Tillingbourne Court</x:v>
      </x:c>
      <x:c r="G3964" s="15" t="str">
        <x:v>Tillingborne Court, Dorking RH4</x:v>
      </x:c>
      <x:c r="H3964" s="13" t="str">
        <x:v>Current</x:v>
      </x:c>
      <x:c r="I3964" s="14" t="n">
        <x:v>2450</x:v>
      </x:c>
      <x:c r="J3964" s="13" t="str">
        <x:f>IF(AND(ISNUMBER(I3964),I3964&gt;0),IF(I3964&lt;=1000,"1–1,000",IF(I3964&lt;=2500,"1,001–2,500",IF(I3964&lt;=5000,"2,501–5,000",IF(I3964&lt;=10000,"5,001–10,000","10,001–15,000")))),"1,001–2,500")</x:f>
        <x:v>1,001–2,500</x:v>
      </x:c>
      <x:c r="K3964" s="16" t="n">
        <x:v>46560</x:v>
      </x:c>
      <x:c r="L3964" s="43" t="n">
        <x:f>IF(AND(ISNUMBER(I3964),I3964&gt;0,ISNUMBER(K3964),K3964&gt;0),K3964/I3964,"n.a.")</x:f>
        <x:v>19.00408163265306</x:v>
      </x:c>
      <x:c r="M3964" s="43" t="n">
        <x:v>18.96</x:v>
      </x:c>
      <x:c r="N3964" s="13" t="str">
        <x:v>No</x:v>
      </x:c>
      <x:c r="O3964" s="15" t="str">
        <x:v>5.6m eaves height</x:v>
      </x:c>
      <x:c r="P3964" s="15" t="str">
        <x:v>Roller shutter door</x:v>
      </x:c>
      <x:c r="Q3964" s="15" t="str">
        <x:v>Industrial, workshop or storage accommodation with ancillary office space, parking.</x:v>
      </x:c>
      <x:c r="R3964" s="15" t="str">
        <x:v>Advertised to let</x:v>
      </x:c>
      <x:c r="S3964" s="15" t="str">
        <x:v>https://www.zoopla.co.uk/to-rent/commercial/details/74606140/</x:v>
      </x:c>
      <x:c r="T3964" s="15" t="str"/>
      <x:c r="U3964" s="15" t="str"/>
      <x:c r="V3964" s="15" t="str">
        <x:v>Dorking — Tillingbourne Court</x:v>
      </x:c>
      <x:c r="W3964" s="15" t="str">
        <x:v>Individual unit ≤15,000 sq ft</x:v>
      </x:c>
      <x:c r="X3964" s="13" t="n">
        <x:f>IF(N3964="Yes",L3964,0)</x:f>
        <x:v>0</x:v>
      </x:c>
      <x:c r="Y3964" s="14" t="n">
        <x:v>1</x:v>
      </x:c>
      <x:c r="Z3964" s="13" t="str">
        <x:v>Industrial / workshop / storage</x:v>
      </x:c>
    </x:row>
    <x:row r="3965" ht="42" customHeight="1">
      <x:c r="A3965" s="13" t="str">
        <x:v>SE2985</x:v>
      </x:c>
      <x:c r="B3965" s="15" t="str">
        <x:v>Earnley</x:v>
      </x:c>
      <x:c r="C3965" s="15" t="str">
        <x:v>Earnley</x:v>
      </x:c>
      <x:c r="D3965" s="14"/>
      <x:c r="E3965" s="13" t="str">
        <x:v>Context</x:v>
      </x:c>
      <x:c r="F3965" s="15" t="str">
        <x:v>Standalone premises — Earnley</x:v>
      </x:c>
      <x:c r="G3965" s="15" t="str">
        <x:v>Almodington Lane, Earnley, Chichester, PO20 Storage</x:v>
      </x:c>
      <x:c r="H3965" s="13" t="str">
        <x:v>Current</x:v>
      </x:c>
      <x:c r="I3965" s="14" t="n">
        <x:v>2917</x:v>
      </x:c>
      <x:c r="J3965" s="13" t="str">
        <x:f>IF(AND(ISNUMBER(I3965),I3965&gt;0),IF(I3965&lt;=1000,"1–1,000",IF(I3965&lt;=2500,"1,001–2,500",IF(I3965&lt;=5000,"2,501–5,000",IF(I3965&lt;=10000,"5,001–10,000","10,001–15,000")))),"2,501–5,000")</x:f>
        <x:v>2,501–5,000</x:v>
      </x:c>
      <x:c r="K3965" s="16"/>
      <x:c r="L3965" s="43" t="str">
        <x:f>IF(AND(ISNUMBER(I3965),I3965&gt;0,ISNUMBER(K3965),K3965&gt;0),K3965/I3965,"n.a.")</x:f>
        <x:v>n.a.</x:v>
      </x:c>
      <x:c r="M3965" s="43"/>
      <x:c r="N3965" s="13" t="str">
        <x:v>No</x:v>
      </x:c>
      <x:c r="O3965" s="15" t="str">
        <x:v>Not stated</x:v>
      </x:c>
      <x:c r="P3965" s="15" t="str">
        <x:v>Not stated</x:v>
      </x:c>
      <x:c r="Q3965" s="15" t="str">
        <x:v>Industrial accommodation</x:v>
      </x:c>
      <x:c r="R3965" s="15" t="str">
        <x:v>To let Rightmove individual listing/card description checked 4 November 2026. Host BUA population not separately matched.</x:v>
      </x:c>
      <x:c r="S3965" s="15" t="str">
        <x:v>https://www.rightmove.co.uk/properties/154487339#/?channel=COM_LET</x:v>
      </x:c>
      <x:c r="T3965" s="15" t="str"/>
      <x:c r="U3965" s="15" t="str"/>
      <x:c r="V3965" s="15" t="str">
        <x:v>Earnley — Standalone premises — Earnley</x:v>
      </x:c>
      <x:c r="W3965" s="15" t="str">
        <x:v>Individual unit ≤15,000 sq ft</x:v>
      </x:c>
      <x:c r="X3965" s="13" t="n">
        <x:f>IF(N3965="Yes",L3965,0)</x:f>
        <x:v>0</x:v>
      </x:c>
      <x:c r="Y3965" s="14" t="n">
        <x:v>1</x:v>
      </x:c>
      <x:c r="Z3965" s="13" t="str">
        <x:v>Industrial / workshop / storage</x:v>
      </x:c>
    </x:row>
    <x:row r="3966" ht="49" customHeight="1">
      <x:c r="A3966" s="13" t="str">
        <x:v>SE2986</x:v>
      </x:c>
      <x:c r="B3966" s="15" t="str">
        <x:v>Firle</x:v>
      </x:c>
      <x:c r="C3966" s="15" t="str">
        <x:v>Firle</x:v>
      </x:c>
      <x:c r="D3966" s="14"/>
      <x:c r="E3966" s="13" t="str">
        <x:v>Context</x:v>
      </x:c>
      <x:c r="F3966" s="15" t="str">
        <x:v>Heighton Farm Business Park</x:v>
      </x:c>
      <x:c r="G3966" s="15" t="str">
        <x:v>Heighton Farm Business Park, Heighton Street, Firle, Lewes, East Sussex BN8</x:v>
      </x:c>
      <x:c r="H3966" s="13" t="str">
        <x:v>Uncertain</x:v>
      </x:c>
      <x:c r="I3966" s="14"/>
      <x:c r="J3966" s="13" t="str">
        <x:f>IF(AND(ISNUMBER(I3966),I3966&gt;0),IF(I3966&lt;=1000,"1–1,000",IF(I3966&lt;=2500,"1,001–2,500",IF(I3966&lt;=5000,"2,501–5,000",IF(I3966&lt;=10000,"5,001–10,000","10,001–15,000")))),"Range crosses bands")</x:f>
        <x:v>Range crosses bands</x:v>
      </x:c>
      <x:c r="K3966" s="16"/>
      <x:c r="L3966" s="43" t="str">
        <x:f>IF(AND(ISNUMBER(I3966),I3966&gt;0,ISNUMBER(K3966),K3966&gt;0),K3966/I3966,"n.a.")</x:f>
        <x:v>n.a.</x:v>
      </x:c>
      <x:c r="M3966" s="43"/>
      <x:c r="N3966" s="13" t="str">
        <x:v>No</x:v>
      </x:c>
      <x:c r="O3966" s="15" t="str">
        <x:v>Not stated</x:v>
      </x:c>
      <x:c r="P3966" s="15" t="str">
        <x:v>Electronic Roller Shutters; The units will be accessed via electric roller shutters and personnel entrance doors.</x:v>
      </x:c>
      <x:c r="Q3966" s="15" t="str">
        <x:v>Industrial accommodation; warehouse/storage space; three-phase power; parking; yard/loading area</x:v>
      </x:c>
      <x:c r="R3966" s="15" t="str">
        <x:v>Eligibility/availability unverified Advertised range 1,860–9,548 sq ft; exact demise area not allocated. New scheme range, no named current unit schedule Host BUA population not separately matched.</x:v>
      </x:c>
      <x:c r="S3966" s="15" t="str">
        <x:v>https://www.zoopla.co.uk/to-rent/commercial/details/73947648/</x:v>
      </x:c>
      <x:c r="T3966" s="15" t="str"/>
      <x:c r="U3966" s="15" t="str"/>
      <x:c r="V3966" s="15" t="str">
        <x:v>Firle — Heighton Farm Business Park</x:v>
      </x:c>
      <x:c r="W3966" s="15" t="str">
        <x:v>1,860–9,548 sq ft; exact unit area not stated</x:v>
      </x:c>
      <x:c r="X3966" s="13" t="n">
        <x:f>IF(N3966="Yes",L3966,0)</x:f>
        <x:v>0</x:v>
      </x:c>
      <x:c r="Y3966" s="14" t="n">
        <x:v>1</x:v>
      </x:c>
      <x:c r="Z3966" s="13" t="str">
        <x:v>Industrial / workshop / storage</x:v>
      </x:c>
    </x:row>
    <x:row r="3967" ht="42" customHeight="1">
      <x:c r="A3967" s="13" t="str">
        <x:v>SE2987</x:v>
      </x:c>
      <x:c r="B3967" s="15" t="str">
        <x:v>Flimwell</x:v>
      </x:c>
      <x:c r="C3967" s="15" t="str">
        <x:v>Flimwell</x:v>
      </x:c>
      <x:c r="D3967" s="14" t="n">
        <x:v>800</x:v>
      </x:c>
      <x:c r="E3967" s="13" t="str">
        <x:v>Context</x:v>
      </x:c>
      <x:c r="F3967" s="15" t="str">
        <x:v>Woodland Enterprise Centre</x:v>
      </x:c>
      <x:c r="G3967" s="15" t="str">
        <x:v>5 &amp; 6 Woodland Enterprise Centre, Flimwell TN5</x:v>
      </x:c>
      <x:c r="H3967" s="13" t="str">
        <x:v>Current</x:v>
      </x:c>
      <x:c r="I3967" s="14" t="n">
        <x:v>2383</x:v>
      </x:c>
      <x:c r="J3967" s="13" t="str">
        <x:f>IF(AND(ISNUMBER(I3967),I3967&gt;0),IF(I3967&lt;=1000,"1–1,000",IF(I3967&lt;=2500,"1,001–2,500",IF(I3967&lt;=5000,"2,501–5,000",IF(I3967&lt;=10000,"5,001–10,000","10,001–15,000")))),"1,001–2,500")</x:f>
        <x:v>1,001–2,500</x:v>
      </x:c>
      <x:c r="K3967" s="16" t="n">
        <x:v>22500</x:v>
      </x:c>
      <x:c r="L3967" s="43" t="n">
        <x:f>IF(AND(ISNUMBER(I3967),I3967&gt;0,ISNUMBER(K3967),K3967&gt;0),K3967/I3967,"n.a.")</x:f>
        <x:v>9.441879983214436</x:v>
      </x:c>
      <x:c r="M3967" s="43" t="n">
        <x:v>9.44</x:v>
      </x:c>
      <x:c r="N3967" s="13" t="str">
        <x:v>No</x:v>
      </x:c>
      <x:c r="O3967" s="15" t="str">
        <x:v>Not stated</x:v>
      </x:c>
      <x:c r="P3967" s="15" t="str">
        <x:v>Not stated</x:v>
      </x:c>
      <x:c r="Q3967" s="15" t="str">
        <x:v>Industrial accommodation; ancillary office accommodation; parking; refurbishment referenced</x:v>
      </x:c>
      <x:c r="R3967" s="15" t="str">
        <x:v>To let</x:v>
      </x:c>
      <x:c r="S3967" s="15" t="str">
        <x:v>https://www.zoopla.co.uk/to-rent/commercial/details/74241514/</x:v>
      </x:c>
      <x:c r="T3967" s="15" t="str"/>
      <x:c r="U3967" s="15" t="str"/>
      <x:c r="V3967" s="15" t="str">
        <x:v>Flimwell — Woodland Enterprise Centre</x:v>
      </x:c>
      <x:c r="W3967" s="15" t="str">
        <x:v>Individual unit ≤15,000 sq ft</x:v>
      </x:c>
      <x:c r="X3967" s="13" t="n">
        <x:f>IF(N3967="Yes",L3967,0)</x:f>
        <x:v>0</x:v>
      </x:c>
      <x:c r="Y3967" s="14" t="n">
        <x:v>1</x:v>
      </x:c>
      <x:c r="Z3967" s="13" t="str">
        <x:v>Industrial / workshop / storage</x:v>
      </x:c>
    </x:row>
    <x:row r="3968" ht="75" customHeight="1">
      <x:c r="A3968" s="13" t="str">
        <x:v>SE2988</x:v>
      </x:c>
      <x:c r="B3968" s="15" t="str">
        <x:v>Glynde</x:v>
      </x:c>
      <x:c r="C3968" s="15" t="str">
        <x:v>Glynde</x:v>
      </x:c>
      <x:c r="D3968" s="14"/>
      <x:c r="E3968" s="13" t="str">
        <x:v>Context</x:v>
      </x:c>
      <x:c r="F3968" s="15" t="str">
        <x:v>Standalone premises — Glynde</x:v>
      </x:c>
      <x:c r="G3968" s="15" t="str">
        <x:v>Buildings And Yard At Home Farm, Lacys Hill, Glynde, Lewes, East Sussex BN8</x:v>
      </x:c>
      <x:c r="H3968" s="13" t="str">
        <x:v>Current</x:v>
      </x:c>
      <x:c r="I3968" s="14" t="n">
        <x:v>3325</x:v>
      </x:c>
      <x:c r="J3968" s="13" t="str">
        <x:f>IF(AND(ISNUMBER(I3968),I3968&gt;0),IF(I3968&lt;=1000,"1–1,000",IF(I3968&lt;=2500,"1,001–2,500",IF(I3968&lt;=5000,"2,501–5,000",IF(I3968&lt;=10000,"5,001–10,000","10,001–15,000")))),"2,501–5,000")</x:f>
        <x:v>2,501–5,000</x:v>
      </x:c>
      <x:c r="K3968" s="16" t="n">
        <x:v>25000</x:v>
      </x:c>
      <x:c r="L3968" s="43" t="n">
        <x:f>IF(AND(ISNUMBER(I3968),I3968&gt;0,ISNUMBER(K3968),K3968&gt;0),K3968/I3968,"n.a.")</x:f>
        <x:v>7.518796992481203</x:v>
      </x:c>
      <x:c r="M3968" s="43" t="n">
        <x:v>7.52</x:v>
      </x:c>
      <x:c r="N3968" s="13" t="str">
        <x:v>No</x:v>
      </x:c>
      <x:c r="O3968" s="15" t="str">
        <x:v>Not stated</x:v>
      </x:c>
      <x:c r="P3968" s="15" t="str">
        <x:v>The property consists of an open plan warehouse benefitting from a concrete floor, water, sliding loading doors (4.2m wide x 3.8m high), external lean to with palisade fencing and a considerable 4,036 sq ft yard.</x:v>
      </x:c>
      <x:c r="Q3968" s="15" t="str">
        <x:v>Industrial accommodation; warehouse/storage space; yard/loading area</x:v>
      </x:c>
      <x:c r="R3968" s="15" t="str">
        <x:v>To let Host BUA population not separately matched.</x:v>
      </x:c>
      <x:c r="S3968" s="15" t="str">
        <x:v>https://www.zoopla.co.uk/to-rent/commercial/details/74296505/</x:v>
      </x:c>
      <x:c r="T3968" s="15" t="str"/>
      <x:c r="U3968" s="15" t="str"/>
      <x:c r="V3968" s="15" t="str">
        <x:v>Glynde — Standalone premises — Glynde</x:v>
      </x:c>
      <x:c r="W3968" s="15" t="str">
        <x:v>Individual unit ≤15,000 sq ft</x:v>
      </x:c>
      <x:c r="X3968" s="13" t="n">
        <x:f>IF(N3968="Yes",L3968,0)</x:f>
        <x:v>0</x:v>
      </x:c>
      <x:c r="Y3968" s="14" t="n">
        <x:v>1</x:v>
      </x:c>
      <x:c r="Z3968" s="13" t="str">
        <x:v>Industrial / workshop / storage</x:v>
      </x:c>
    </x:row>
    <x:row r="3969" ht="49" customHeight="1">
      <x:c r="A3969" s="13" t="str">
        <x:v>SE2989</x:v>
      </x:c>
      <x:c r="B3969" s="15" t="str">
        <x:v>Glynde</x:v>
      </x:c>
      <x:c r="C3969" s="15" t="str">
        <x:v>Glynde</x:v>
      </x:c>
      <x:c r="D3969" s="14"/>
      <x:c r="E3969" s="13" t="str">
        <x:v>Context</x:v>
      </x:c>
      <x:c r="F3969" s="15" t="str">
        <x:v>Standalone premises — Glynde</x:v>
      </x:c>
      <x:c r="G3969" s="15" t="str">
        <x:v>The Granary, Lacys Hill, Glynde</x:v>
      </x:c>
      <x:c r="H3969" s="13" t="str">
        <x:v>Current</x:v>
      </x:c>
      <x:c r="I3969" s="14" t="n">
        <x:v>3019</x:v>
      </x:c>
      <x:c r="J3969" s="13" t="str">
        <x:f>IF(AND(ISNUMBER(I3969),I3969&gt;0),IF(I3969&lt;=1000,"1–1,000",IF(I3969&lt;=2500,"1,001–2,500",IF(I3969&lt;=5000,"2,501–5,000",IF(I3969&lt;=10000,"5,001–10,000","10,001–15,000")))),"2,501–5,000")</x:f>
        <x:v>2,501–5,000</x:v>
      </x:c>
      <x:c r="K3969" s="16" t="n">
        <x:v>27500</x:v>
      </x:c>
      <x:c r="L3969" s="43" t="n">
        <x:f>IF(AND(ISNUMBER(I3969),I3969&gt;0,ISNUMBER(K3969),K3969&gt;0),K3969/I3969,"n.a.")</x:f>
        <x:v>9.1089764822789</x:v>
      </x:c>
      <x:c r="M3969" s="43"/>
      <x:c r="N3969" s="13" t="str">
        <x:v>No</x:v>
      </x:c>
      <x:c r="O3969" s="15" t="str">
        <x:v>Not stated</x:v>
      </x:c>
      <x:c r="P3969" s="15" t="str">
        <x:v>Sliding loading doors 4.2m wide ×3.8m high</x:v>
      </x:c>
      <x:c r="Q3969" s="15" t="str">
        <x:v>Industrial accommodation; warehouse/storage space; workshop space; ancillary office accommodation; parking; yard/loading area</x:v>
      </x:c>
      <x:c r="R3969" s="15" t="str">
        <x:v>To let Area from same agent search card; rent from detail. Quiet storage use with limited traffic. Host BUA population not separately matched.</x:v>
      </x:c>
      <x:c r="S3969" s="15" t="str">
        <x:v>https://oakleyproperty.com/commercial-properties/lacys-hill-20383?section=commercial&amp;isLet=1&amp;isUnavailableLet=0&amp;typeCommercial=industrialWarehouse</x:v>
      </x:c>
      <x:c r="T3969" s="15" t="str"/>
      <x:c r="U3969" s="15" t="str"/>
      <x:c r="V3969" s="15" t="str">
        <x:v>Glynde — Standalone premises — Glynde</x:v>
      </x:c>
      <x:c r="W3969" s="15" t="str">
        <x:v>Individual unit ≤15,000 sq ft</x:v>
      </x:c>
      <x:c r="X3969" s="13" t="n">
        <x:f>IF(N3969="Yes",L3969,0)</x:f>
        <x:v>0</x:v>
      </x:c>
      <x:c r="Y3969" s="14" t="n">
        <x:v>1</x:v>
      </x:c>
      <x:c r="Z3969" s="13" t="str">
        <x:v>Industrial / workshop / storage</x:v>
      </x:c>
    </x:row>
    <x:row r="3970" ht="42" customHeight="1">
      <x:c r="A3970" s="13" t="str">
        <x:v>SE2990</x:v>
      </x:c>
      <x:c r="B3970" s="15" t="str">
        <x:v>Godalming</x:v>
      </x:c>
      <x:c r="C3970" s="15" t="str">
        <x:v>Wormley</x:v>
      </x:c>
      <x:c r="D3970" s="14"/>
      <x:c r="E3970" s="13" t="str">
        <x:v>Context</x:v>
      </x:c>
      <x:c r="F3970" s="15" t="str">
        <x:v>Coopers Place</x:v>
      </x:c>
      <x:c r="G3970" s="15" t="str">
        <x:v>Coopers Place, Wormley GU8</x:v>
      </x:c>
      <x:c r="H3970" s="13" t="str">
        <x:v>Current</x:v>
      </x:c>
      <x:c r="I3970" s="14" t="n">
        <x:v>1300</x:v>
      </x:c>
      <x:c r="J3970" s="13" t="str">
        <x:f>IF(AND(ISNUMBER(I3970),I3970&gt;0),IF(I3970&lt;=1000,"1–1,000",IF(I3970&lt;=2500,"1,001–2,500",IF(I3970&lt;=5000,"2,501–5,000",IF(I3970&lt;=10000,"5,001–10,000","10,001–15,000")))),"1,001–2,500")</x:f>
        <x:v>1,001–2,500</x:v>
      </x:c>
      <x:c r="K3970" s="16" t="n">
        <x:v>24000</x:v>
      </x:c>
      <x:c r="L3970" s="43" t="n">
        <x:f>IF(AND(ISNUMBER(I3970),I3970&gt;0,ISNUMBER(K3970),K3970&gt;0),K3970/I3970,"n.a.")</x:f>
        <x:v>18.46153846153846</x:v>
      </x:c>
      <x:c r="M3970" s="43" t="n">
        <x:v>18.46</x:v>
      </x:c>
      <x:c r="N3970" s="13" t="str">
        <x:v>No</x:v>
      </x:c>
      <x:c r="O3970" s="15" t="str">
        <x:v> 18’ 8 to the eaves (5.7m);  23’ to the ridge (7m)</x:v>
      </x:c>
      <x:c r="P3970" s="15" t="str">
        <x:v>Not stated</x:v>
      </x:c>
      <x:c r="Q3970" s="15" t="str">
        <x:v>Industrial, workshop or storage accommodation with yard or loading area, parking, three-phase power.</x:v>
      </x:c>
      <x:c r="R3970" s="15" t="str">
        <x:v>Advertised to let Host BUA population not separately matched.</x:v>
      </x:c>
      <x:c r="S3970" s="15" t="str">
        <x:v>https://www.zoopla.co.uk/to-rent/commercial/details/73925365/</x:v>
      </x:c>
      <x:c r="T3970" s="15" t="str"/>
      <x:c r="U3970" s="15" t="str"/>
      <x:c r="V3970" s="15" t="str">
        <x:v>Godalming — Coopers Place</x:v>
      </x:c>
      <x:c r="W3970" s="15" t="str">
        <x:v>Individual unit ≤15,000 sq ft</x:v>
      </x:c>
      <x:c r="X3970" s="13" t="n">
        <x:f>IF(N3970="Yes",L3970,0)</x:f>
        <x:v>0</x:v>
      </x:c>
      <x:c r="Y3970" s="14" t="n">
        <x:v>1</x:v>
      </x:c>
      <x:c r="Z3970" s="13" t="str">
        <x:v>Industrial / workshop / storage</x:v>
      </x:c>
    </x:row>
    <x:row r="3971" ht="42" customHeight="1">
      <x:c r="A3971" s="13" t="str">
        <x:v>SE2991</x:v>
      </x:c>
      <x:c r="B3971" s="15" t="str">
        <x:v>Godalming</x:v>
      </x:c>
      <x:c r="C3971" s="15" t="str">
        <x:v>Godalming</x:v>
      </x:c>
      <x:c r="D3971" s="14" t="n">
        <x:v>10450</x:v>
      </x:c>
      <x:c r="E3971" s="13" t="str">
        <x:v>Context</x:v>
      </x:c>
      <x:c r="F3971" s="15" t="str">
        <x:v>Corium House</x:v>
      </x:c>
      <x:c r="G3971" s="15" t="str">
        <x:v>Godalming GU7</x:v>
      </x:c>
      <x:c r="H3971" s="13" t="str">
        <x:v>Uncertain</x:v>
      </x:c>
      <x:c r="I3971" s="14"/>
      <x:c r="J3971" s="13" t="str">
        <x:f>IF(AND(ISNUMBER(I3971),I3971&gt;0),IF(I3971&lt;=1000,"1–1,000",IF(I3971&lt;=2500,"1,001–2,500",IF(I3971&lt;=5000,"2,501–5,000",IF(I3971&lt;=10000,"5,001–10,000","10,001–15,000")))),"5,001–10,000")</x:f>
        <x:v>5,001–10,000</x:v>
      </x:c>
      <x:c r="K3971" s="16" t="n">
        <x:v>65000</x:v>
      </x:c>
      <x:c r="L3971" s="43" t="str">
        <x:f>IF(AND(ISNUMBER(I3971),I3971&gt;0,ISNUMBER(K3971),K3971&gt;0),K3971/I3971,"n.a.")</x:f>
        <x:v>n.a.</x:v>
      </x:c>
      <x:c r="M3971" s="43"/>
      <x:c r="N3971" s="13" t="str">
        <x:v>No</x:v>
      </x:c>
      <x:c r="O3971" s="15" t="str">
        <x:v>6M eaves</x:v>
      </x:c>
      <x:c r="P3971" s="15" t="str">
        <x:v>Roller shutter door</x:v>
      </x:c>
      <x:c r="Q3971" s="15" t="str">
        <x:v>Industrial, workshop or storage accommodation with ancillary office space, parking, three-phase power.</x:v>
      </x:c>
      <x:c r="R3971" s="15" t="str">
        <x:v>Availability or demise requires confirmation 7,051/7,061 sq ft source conflict; quoted portal rate inconsistent with £65,000 total.</x:v>
      </x:c>
      <x:c r="S3971" s="15" t="str">
        <x:v>https://www.zoopla.co.uk/to-rent/commercial/details/72685866/</x:v>
      </x:c>
      <x:c r="T3971" s="15" t="str"/>
      <x:c r="U3971" s="15" t="str"/>
      <x:c r="V3971" s="15" t="str">
        <x:v>Godalming — Corium House</x:v>
      </x:c>
      <x:c r="W3971" s="15" t="str">
        <x:v>7,051–7,061 sq ft; exact unit area not stated</x:v>
      </x:c>
      <x:c r="X3971" s="13" t="n">
        <x:f>IF(N3971="Yes",L3971,0)</x:f>
        <x:v>0</x:v>
      </x:c>
      <x:c r="Y3971" s="14" t="n">
        <x:v>1</x:v>
      </x:c>
      <x:c r="Z3971" s="13" t="str">
        <x:v>Industrial / workshop / storage</x:v>
      </x:c>
    </x:row>
    <x:row r="3972" ht="42" customHeight="1">
      <x:c r="A3972" s="13" t="str">
        <x:v>SE2992</x:v>
      </x:c>
      <x:c r="B3972" s="15" t="str">
        <x:v>Godalming</x:v>
      </x:c>
      <x:c r="C3972" s="15" t="str">
        <x:v>Loxhill</x:v>
      </x:c>
      <x:c r="D3972" s="14"/>
      <x:c r="E3972" s="13" t="str">
        <x:v>Context</x:v>
      </x:c>
      <x:c r="F3972" s="15" t="str">
        <x:v>Godalming Road</x:v>
      </x:c>
      <x:c r="G3972" s="15" t="str">
        <x:v>Godalming Road, Loxhill, Hascombe GU8</x:v>
      </x:c>
      <x:c r="H3972" s="13" t="str">
        <x:v>Uncertain</x:v>
      </x:c>
      <x:c r="I3972" s="14" t="n">
        <x:v>4018</x:v>
      </x:c>
      <x:c r="J3972" s="13" t="str">
        <x:f>IF(AND(ISNUMBER(I3972),I3972&gt;0),IF(I3972&lt;=1000,"1–1,000",IF(I3972&lt;=2500,"1,001–2,500",IF(I3972&lt;=5000,"2,501–5,000",IF(I3972&lt;=10000,"5,001–10,000","10,001–15,000")))),"2,501–5,000")</x:f>
        <x:v>2,501–5,000</x:v>
      </x:c>
      <x:c r="K3972" s="16" t="n">
        <x:v>60000</x:v>
      </x:c>
      <x:c r="L3972" s="43" t="n">
        <x:f>IF(AND(ISNUMBER(I3972),I3972&gt;0,ISNUMBER(K3972),K3972&gt;0),K3972/I3972,"n.a.")</x:f>
        <x:v>14.932802389248382</x:v>
      </x:c>
      <x:c r="M3972" s="43"/>
      <x:c r="N3972" s="13" t="str">
        <x:v>No</x:v>
      </x:c>
      <x:c r="O3972" s="15" t="str">
        <x:v>Not stated</x:v>
      </x:c>
      <x:c r="P3972" s="15" t="str">
        <x:v>Not stated</x:v>
      </x:c>
      <x:c r="Q3972" s="15" t="str">
        <x:v>Industrial, workshop or storage accommodation with yard or loading area.</x:v>
      </x:c>
      <x:c r="R3972" s="15" t="str">
        <x:v>Availability or demise requires confirmation Only search-card details retrieved; assortment of workshops/stores and yard not verified as single current demise. Host BUA population not separately matched.</x:v>
      </x:c>
      <x:c r="S3972" s="15" t="str">
        <x:v>https://www.zoopla.co.uk/to-rent/commercial/details/61327393/</x:v>
      </x:c>
      <x:c r="T3972" s="15" t="str"/>
      <x:c r="U3972" s="15" t="str"/>
      <x:c r="V3972" s="15" t="str">
        <x:v>Godalming — Godalming Road</x:v>
      </x:c>
      <x:c r="W3972" s="15" t="str">
        <x:v>Individual unit ≤15,000 sq ft</x:v>
      </x:c>
      <x:c r="X3972" s="13" t="n">
        <x:f>IF(N3972="Yes",L3972,0)</x:f>
        <x:v>0</x:v>
      </x:c>
      <x:c r="Y3972" s="14" t="n">
        <x:v>1</x:v>
      </x:c>
      <x:c r="Z3972" s="13" t="str">
        <x:v>Industrial / workshop / storage</x:v>
      </x:c>
    </x:row>
    <x:row r="3973" ht="42" customHeight="1">
      <x:c r="A3973" s="13" t="str">
        <x:v>SE2993</x:v>
      </x:c>
      <x:c r="B3973" s="15" t="str">
        <x:v>Godalming</x:v>
      </x:c>
      <x:c r="C3973" s="15" t="str">
        <x:v>Witley</x:v>
      </x:c>
      <x:c r="D3973" s="14"/>
      <x:c r="E3973" s="13" t="str">
        <x:v>Context</x:v>
      </x:c>
      <x:c r="F3973" s="15" t="str">
        <x:v>Miltons Yard</x:v>
      </x:c>
      <x:c r="G3973" s="15" t="str">
        <x:v>Unit 1, Miltons Yard, Petworth Road, Witley, Godalming GU8 5LH</x:v>
      </x:c>
      <x:c r="H3973" s="13" t="str">
        <x:v>Current</x:v>
      </x:c>
      <x:c r="I3973" s="14" t="n">
        <x:v>2400</x:v>
      </x:c>
      <x:c r="J3973" s="13" t="str">
        <x:f>IF(AND(ISNUMBER(I3973),I3973&gt;0),IF(I3973&lt;=1000,"1–1,000",IF(I3973&lt;=2500,"1,001–2,500",IF(I3973&lt;=5000,"2,501–5,000",IF(I3973&lt;=10000,"5,001–10,000","10,001–15,000")))),"1,001–2,500")</x:f>
        <x:v>1,001–2,500</x:v>
      </x:c>
      <x:c r="K3973" s="16" t="n">
        <x:v>35000</x:v>
      </x:c>
      <x:c r="L3973" s="43" t="n">
        <x:f>IF(AND(ISNUMBER(I3973),I3973&gt;0,ISNUMBER(K3973),K3973&gt;0),K3973/I3973,"n.a.")</x:f>
        <x:v>14.583333333333334</x:v>
      </x:c>
      <x:c r="M3973" s="43"/>
      <x:c r="N3973" s="13" t="str">
        <x:v>No</x:v>
      </x:c>
      <x:c r="O3973" s="15" t="str">
        <x:v>Not stated</x:v>
      </x:c>
      <x:c r="P3973" s="15" t="str">
        <x:v>Not stated</x:v>
      </x:c>
      <x:c r="Q3973" s="15" t="str">
        <x:v>Industrial, workshop or storage accommodation with yard or loading area, parking.</x:v>
      </x:c>
      <x:c r="R3973" s="15" t="str">
        <x:v>Advertised to let Host BUA population not separately matched.</x:v>
      </x:c>
      <x:c r="S3973" s="15" t="str">
        <x:v>https://www.rightmove.co.uk/properties/773957037410865#/?channel=COM_LET</x:v>
      </x:c>
      <x:c r="T3973" s="15" t="str"/>
      <x:c r="U3973" s="15" t="str"/>
      <x:c r="V3973" s="15" t="str">
        <x:v>Godalming — Miltons Yard</x:v>
      </x:c>
      <x:c r="W3973" s="15" t="str">
        <x:v>Individual unit ≤15,000 sq ft</x:v>
      </x:c>
      <x:c r="X3973" s="13" t="n">
        <x:f>IF(N3973="Yes",L3973,0)</x:f>
        <x:v>0</x:v>
      </x:c>
      <x:c r="Y3973" s="14" t="n">
        <x:v>1</x:v>
      </x:c>
      <x:c r="Z3973" s="13" t="str">
        <x:v>Industrial / workshop / storage</x:v>
      </x:c>
    </x:row>
    <x:row r="3974" ht="42" customHeight="1">
      <x:c r="A3974" s="13" t="str">
        <x:v>SE2994</x:v>
      </x:c>
      <x:c r="B3974" s="15" t="str">
        <x:v>Hartfield</x:v>
      </x:c>
      <x:c r="C3974" s="15" t="str">
        <x:v>Hartfield</x:v>
      </x:c>
      <x:c r="D3974" s="14" t="n">
        <x:v>695</x:v>
      </x:c>
      <x:c r="E3974" s="13" t="str">
        <x:v>Context</x:v>
      </x:c>
      <x:c r="F3974" s="15" t="str">
        <x:v>Standalone premises — Hartfield</x:v>
      </x:c>
      <x:c r="G3974" s="15" t="str">
        <x:v>Unit 1 Bassetts Manor, Butcherfield Lane, Hartfield Commercial Property</x:v>
      </x:c>
      <x:c r="H3974" s="13" t="str">
        <x:v>Current</x:v>
      </x:c>
      <x:c r="I3974" s="14" t="n">
        <x:v>294</x:v>
      </x:c>
      <x:c r="J3974" s="13" t="str">
        <x:f>IF(AND(ISNUMBER(I3974),I3974&gt;0),IF(I3974&lt;=1000,"1–1,000",IF(I3974&lt;=2500,"1,001–2,500",IF(I3974&lt;=5000,"2,501–5,000",IF(I3974&lt;=10000,"5,001–10,000","10,001–15,000")))),"1–1,000")</x:f>
        <x:v>1–1,000</x:v>
      </x:c>
      <x:c r="K3974" s="16" t="n">
        <x:v>4200</x:v>
      </x:c>
      <x:c r="L3974" s="43" t="n">
        <x:f>IF(AND(ISNUMBER(I3974),I3974&gt;0,ISNUMBER(K3974),K3974&gt;0),K3974/I3974,"n.a.")</x:f>
        <x:v>14.285714285714286</x:v>
      </x:c>
      <x:c r="M3974" s="43"/>
      <x:c r="N3974" s="13" t="str">
        <x:v>No</x:v>
      </x:c>
      <x:c r="O3974" s="15" t="str">
        <x:v>Not stated</x:v>
      </x:c>
      <x:c r="P3974" s="15" t="str">
        <x:v>Not stated</x:v>
      </x:c>
      <x:c r="Q3974" s="15" t="str">
        <x:v>workshop space</x:v>
      </x:c>
      <x:c r="R3974" s="15" t="str">
        <x:v>To let Rightmove individual listing/card description checked 4 November 2026. Annual asking rent = displayed rounded monthly rent × 12; rounding may differ from agent annual terms.</x:v>
      </x:c>
      <x:c r="S3974" s="15" t="str">
        <x:v>https://www.rightmove.co.uk/properties/772138032948145#/?channel=COM_LET</x:v>
      </x:c>
      <x:c r="T3974" s="15" t="str"/>
      <x:c r="U3974" s="15" t="str"/>
      <x:c r="V3974" s="15" t="str">
        <x:v>Hartfield — Standalone premises — Hartfield</x:v>
      </x:c>
      <x:c r="W3974" s="15" t="str">
        <x:v>Individual unit ≤15,000 sq ft</x:v>
      </x:c>
      <x:c r="X3974" s="13" t="n">
        <x:f>IF(N3974="Yes",L3974,0)</x:f>
        <x:v>0</x:v>
      </x:c>
      <x:c r="Y3974" s="14" t="n">
        <x:v>1</x:v>
      </x:c>
      <x:c r="Z3974" s="13" t="str">
        <x:v>Industrial / workshop / storage</x:v>
      </x:c>
    </x:row>
    <x:row r="3975" ht="42" customHeight="1">
      <x:c r="A3975" s="13" t="str">
        <x:v>SE2995</x:v>
      </x:c>
      <x:c r="B3975" s="15" t="str">
        <x:v>Heathfield</x:v>
      </x:c>
      <x:c r="C3975" s="15" t="str">
        <x:v>Heathfield</x:v>
      </x:c>
      <x:c r="D3975" s="14"/>
      <x:c r="E3975" s="13" t="str">
        <x:v>Context</x:v>
      </x:c>
      <x:c r="F3975" s="15" t="str">
        <x:v>Standalone premises — Heathfield</x:v>
      </x:c>
      <x:c r="G3975" s="15" t="str">
        <x:v>45c High Street, Heathfield TN21</x:v>
      </x:c>
      <x:c r="H3975" s="13" t="str">
        <x:v>Current</x:v>
      </x:c>
      <x:c r="I3975" s="14" t="n">
        <x:v>356</x:v>
      </x:c>
      <x:c r="J3975" s="13" t="str">
        <x:f>IF(AND(ISNUMBER(I3975),I3975&gt;0),IF(I3975&lt;=1000,"1–1,000",IF(I3975&lt;=2500,"1,001–2,500",IF(I3975&lt;=5000,"2,501–5,000",IF(I3975&lt;=10000,"5,001–10,000","10,001–15,000")))),"1–1,000")</x:f>
        <x:v>1–1,000</x:v>
      </x:c>
      <x:c r="K3975" s="16" t="n">
        <x:v>5000</x:v>
      </x:c>
      <x:c r="L3975" s="43" t="n">
        <x:f>IF(AND(ISNUMBER(I3975),I3975&gt;0,ISNUMBER(K3975),K3975&gt;0),K3975/I3975,"n.a.")</x:f>
        <x:v>14.044943820224718</x:v>
      </x:c>
      <x:c r="M3975" s="43" t="n">
        <x:v>14.04</x:v>
      </x:c>
      <x:c r="N3975" s="13" t="str">
        <x:v>No</x:v>
      </x:c>
      <x:c r="O3975" s="15" t="str">
        <x:v>Not stated</x:v>
      </x:c>
      <x:c r="P3975" s="15" t="str">
        <x:v>Security roller shutter door over main access door leading to:</x:v>
      </x:c>
      <x:c r="Q3975" s="15" t="str">
        <x:v>workshop space; ancillary office accommodation</x:v>
      </x:c>
      <x:c r="R3975" s="15" t="str">
        <x:v>To let Host BUA population not separately matched.</x:v>
      </x:c>
      <x:c r="S3975" s="15" t="str">
        <x:v>https://www.zoopla.co.uk/to-rent/commercial/details/69205051/</x:v>
      </x:c>
      <x:c r="T3975" s="15" t="str"/>
      <x:c r="U3975" s="15" t="str"/>
      <x:c r="V3975" s="15" t="str">
        <x:v>Heathfield — Standalone premises — Heathfield</x:v>
      </x:c>
      <x:c r="W3975" s="15" t="str">
        <x:v>Individual unit ≤15,000 sq ft</x:v>
      </x:c>
      <x:c r="X3975" s="13" t="n">
        <x:f>IF(N3975="Yes",L3975,0)</x:f>
        <x:v>0</x:v>
      </x:c>
      <x:c r="Y3975" s="14" t="n">
        <x:v>1</x:v>
      </x:c>
      <x:c r="Z3975" s="13" t="str">
        <x:v>Industrial / workshop / storage</x:v>
      </x:c>
    </x:row>
    <x:row r="3976" ht="42" customHeight="1">
      <x:c r="A3976" s="13" t="str">
        <x:v>SE2996</x:v>
      </x:c>
      <x:c r="B3976" s="15" t="str">
        <x:v>Henfield</x:v>
      </x:c>
      <x:c r="C3976" s="15" t="str">
        <x:v>Henfield</x:v>
      </x:c>
      <x:c r="D3976" s="14" t="n">
        <x:v>5635</x:v>
      </x:c>
      <x:c r="E3976" s="13" t="str">
        <x:v>Context</x:v>
      </x:c>
      <x:c r="F3976" s="15" t="str">
        <x:v>Henfield Business Park</x:v>
      </x:c>
      <x:c r="G3976" s="15" t="str">
        <x:v>Unit A Henfield Business Park, Shoreham Road, Henfield BN5</x:v>
      </x:c>
      <x:c r="H3976" s="13" t="str">
        <x:v>Current</x:v>
      </x:c>
      <x:c r="I3976" s="14" t="n">
        <x:v>3721</x:v>
      </x:c>
      <x:c r="J3976" s="13" t="str">
        <x:f>IF(AND(ISNUMBER(I3976),I3976&gt;0),IF(I3976&lt;=1000,"1–1,000",IF(I3976&lt;=2500,"1,001–2,500",IF(I3976&lt;=5000,"2,501–5,000",IF(I3976&lt;=10000,"5,001–10,000","10,001–15,000")))),"2,501–5,000")</x:f>
        <x:v>2,501–5,000</x:v>
      </x:c>
      <x:c r="K3976" s="16" t="n">
        <x:v>33000</x:v>
      </x:c>
      <x:c r="L3976" s="43" t="n">
        <x:f>IF(AND(ISNUMBER(I3976),I3976&gt;0,ISNUMBER(K3976),K3976&gt;0),K3976/I3976,"n.a.")</x:f>
        <x:v>8.868583714055362</x:v>
      </x:c>
      <x:c r="M3976" s="43" t="n">
        <x:v>8.87</x:v>
      </x:c>
      <x:c r="N3976" s="13" t="str">
        <x:v>No</x:v>
      </x:c>
      <x:c r="O3976" s="15" t="str">
        <x:v>Not stated</x:v>
      </x:c>
      <x:c r="P3976" s="15" t="str">
        <x:v>Full Height Loading Door</x:v>
      </x:c>
      <x:c r="Q3976" s="15" t="str">
        <x:v>three-phase power; parking</x:v>
      </x:c>
      <x:c r="R3976" s="15" t="str">
        <x:v>To let</x:v>
      </x:c>
      <x:c r="S3976" s="15" t="str">
        <x:v>https://www.zoopla.co.uk/to-rent/commercial/details/69120309/</x:v>
      </x:c>
      <x:c r="T3976" s="15" t="str"/>
      <x:c r="U3976" s="15" t="str"/>
      <x:c r="V3976" s="15" t="str">
        <x:v>Henfield — Henfield Business Park</x:v>
      </x:c>
      <x:c r="W3976" s="15" t="str">
        <x:v>Individual unit ≤15,000 sq ft</x:v>
      </x:c>
      <x:c r="X3976" s="13" t="n">
        <x:f>IF(N3976="Yes",L3976,0)</x:f>
        <x:v>0</x:v>
      </x:c>
      <x:c r="Y3976" s="14" t="n">
        <x:v>1</x:v>
      </x:c>
      <x:c r="Z3976" s="13" t="str">
        <x:v>Industrial / workshop / storage</x:v>
      </x:c>
    </x:row>
    <x:row r="3977" ht="42" customHeight="1">
      <x:c r="A3977" s="13" t="str">
        <x:v>SE2997</x:v>
      </x:c>
      <x:c r="B3977" s="15" t="str">
        <x:v>Henfield</x:v>
      </x:c>
      <x:c r="C3977" s="15" t="str">
        <x:v>Henfield</x:v>
      </x:c>
      <x:c r="D3977" s="14" t="n">
        <x:v>5635</x:v>
      </x:c>
      <x:c r="E3977" s="13" t="str">
        <x:v>Context</x:v>
      </x:c>
      <x:c r="F3977" s="15" t="str">
        <x:v>Southdown Enterprise Park</x:v>
      </x:c>
      <x:c r="G3977" s="15" t="str">
        <x:v>Unit 1, Southdown Enterprise Park, Shoreham Road, Henfield BN5</x:v>
      </x:c>
      <x:c r="H3977" s="13" t="str">
        <x:v>Current</x:v>
      </x:c>
      <x:c r="I3977" s="14" t="n">
        <x:v>4632</x:v>
      </x:c>
      <x:c r="J3977" s="13" t="str">
        <x:f>IF(AND(ISNUMBER(I3977),I3977&gt;0),IF(I3977&lt;=1000,"1–1,000",IF(I3977&lt;=2500,"1,001–2,500",IF(I3977&lt;=5000,"2,501–5,000",IF(I3977&lt;=10000,"5,001–10,000","10,001–15,000")))),"2,501–5,000")</x:f>
        <x:v>2,501–5,000</x:v>
      </x:c>
      <x:c r="K3977" s="16" t="n">
        <x:v>69480</x:v>
      </x:c>
      <x:c r="L3977" s="43" t="n">
        <x:f>IF(AND(ISNUMBER(I3977),I3977&gt;0,ISNUMBER(K3977),K3977&gt;0),K3977/I3977,"n.a.")</x:f>
        <x:v>15</x:v>
      </x:c>
      <x:c r="M3977" s="43" t="n">
        <x:v>15</x:v>
      </x:c>
      <x:c r="N3977" s="13" t="str">
        <x:v>No</x:v>
      </x:c>
      <x:c r="O3977" s="15" t="str">
        <x:v>Not stated</x:v>
      </x:c>
      <x:c r="P3977" s="15" t="str">
        <x:v>Electric roller sectional loading door</x:v>
      </x:c>
      <x:c r="Q3977" s="15" t="str">
        <x:v>Industrial accommodation; warehouse/storage space; three-phase power; parking</x:v>
      </x:c>
      <x:c r="R3977" s="15" t="str">
        <x:v>To let</x:v>
      </x:c>
      <x:c r="S3977" s="15" t="str">
        <x:v>https://www.zoopla.co.uk/to-rent/commercial/details/72816864/</x:v>
      </x:c>
      <x:c r="T3977" s="15" t="str">
        <x:v>https://www.rightmove.co.uk/properties/773381964706272#/?channel=COM_LET</x:v>
      </x:c>
      <x:c r="U3977" s="15" t="str"/>
      <x:c r="V3977" s="15" t="str">
        <x:v>Henfield — Southdown Enterprise Park</x:v>
      </x:c>
      <x:c r="W3977" s="15" t="str">
        <x:v>Individual unit ≤15,000 sq ft</x:v>
      </x:c>
      <x:c r="X3977" s="13" t="n">
        <x:f>IF(N3977="Yes",L3977,0)</x:f>
        <x:v>0</x:v>
      </x:c>
      <x:c r="Y3977" s="14" t="n">
        <x:v>1</x:v>
      </x:c>
      <x:c r="Z3977" s="13" t="str">
        <x:v>Industrial / workshop / storage</x:v>
      </x:c>
    </x:row>
    <x:row r="3978" ht="42" customHeight="1">
      <x:c r="A3978" s="13" t="str">
        <x:v>SE2998</x:v>
      </x:c>
      <x:c r="B3978" s="15" t="str">
        <x:v>Henfield</x:v>
      </x:c>
      <x:c r="C3978" s="15" t="str">
        <x:v>Henfield</x:v>
      </x:c>
      <x:c r="D3978" s="14" t="n">
        <x:v>5635</x:v>
      </x:c>
      <x:c r="E3978" s="13" t="str">
        <x:v>Context</x:v>
      </x:c>
      <x:c r="F3978" s="15" t="str">
        <x:v>Standalone premises — Henfield</x:v>
      </x:c>
      <x:c r="G3978" s="15" t="str">
        <x:v>Unit Blacklands Farm, Wheatsheaf Road, Henfield BN5</x:v>
      </x:c>
      <x:c r="H3978" s="13" t="str">
        <x:v>Current</x:v>
      </x:c>
      <x:c r="I3978" s="14" t="n">
        <x:v>807</x:v>
      </x:c>
      <x:c r="J3978" s="13" t="str">
        <x:f>IF(AND(ISNUMBER(I3978),I3978&gt;0),IF(I3978&lt;=1000,"1–1,000",IF(I3978&lt;=2500,"1,001–2,500",IF(I3978&lt;=5000,"2,501–5,000",IF(I3978&lt;=10000,"5,001–10,000","10,001–15,000")))),"1–1,000")</x:f>
        <x:v>1–1,000</x:v>
      </x:c>
      <x:c r="K3978" s="16" t="n">
        <x:v>10800</x:v>
      </x:c>
      <x:c r="L3978" s="43" t="n">
        <x:f>IF(AND(ISNUMBER(I3978),I3978&gt;0,ISNUMBER(K3978),K3978&gt;0),K3978/I3978,"n.a.")</x:f>
        <x:v>13.382899628252789</x:v>
      </x:c>
      <x:c r="M3978" s="43" t="n">
        <x:v>13.38</x:v>
      </x:c>
      <x:c r="N3978" s="13" t="str">
        <x:v>No</x:v>
      </x:c>
      <x:c r="O3978" s="15" t="str">
        <x:v>Not stated</x:v>
      </x:c>
      <x:c r="P3978" s="15" t="str">
        <x:v>Not stated</x:v>
      </x:c>
      <x:c r="Q3978" s="15" t="str">
        <x:v>workshop space</x:v>
      </x:c>
      <x:c r="R3978" s="15" t="str">
        <x:v>To let</x:v>
      </x:c>
      <x:c r="S3978" s="15" t="str">
        <x:v>https://www.zoopla.co.uk/to-rent/commercial/details/74612848/</x:v>
      </x:c>
      <x:c r="T3978" s="15" t="str"/>
      <x:c r="U3978" s="15" t="str"/>
      <x:c r="V3978" s="15" t="str">
        <x:v>Henfield — Standalone premises — Henfield</x:v>
      </x:c>
      <x:c r="W3978" s="15" t="str">
        <x:v>Individual unit ≤15,000 sq ft</x:v>
      </x:c>
      <x:c r="X3978" s="13" t="n">
        <x:f>IF(N3978="Yes",L3978,0)</x:f>
        <x:v>0</x:v>
      </x:c>
      <x:c r="Y3978" s="14" t="n">
        <x:v>1</x:v>
      </x:c>
      <x:c r="Z3978" s="13" t="str">
        <x:v>Industrial / workshop / storage</x:v>
      </x:c>
    </x:row>
    <x:row r="3979" ht="42" customHeight="1">
      <x:c r="A3979" s="13" t="str">
        <x:v>SE2999</x:v>
      </x:c>
      <x:c r="B3979" s="15" t="str">
        <x:v>Henfield</x:v>
      </x:c>
      <x:c r="C3979" s="15" t="str">
        <x:v>Henfield</x:v>
      </x:c>
      <x:c r="D3979" s="14" t="n">
        <x:v>5635</x:v>
      </x:c>
      <x:c r="E3979" s="13" t="str">
        <x:v>Context</x:v>
      </x:c>
      <x:c r="F3979" s="15" t="str">
        <x:v>Standalone premises — Henfield</x:v>
      </x:c>
      <x:c r="G3979" s="15" t="str">
        <x:v>Unit Blacklands Farm, Wheatsheaf Road, Henfield BN5</x:v>
      </x:c>
      <x:c r="H3979" s="13" t="str">
        <x:v>Current</x:v>
      </x:c>
      <x:c r="I3979" s="14" t="n">
        <x:v>336</x:v>
      </x:c>
      <x:c r="J3979" s="13" t="str">
        <x:f>IF(AND(ISNUMBER(I3979),I3979&gt;0),IF(I3979&lt;=1000,"1–1,000",IF(I3979&lt;=2500,"1,001–2,500",IF(I3979&lt;=5000,"2,501–5,000",IF(I3979&lt;=10000,"5,001–10,000","10,001–15,000")))),"1–1,000")</x:f>
        <x:v>1–1,000</x:v>
      </x:c>
      <x:c r="K3979" s="16" t="n">
        <x:v>4800</x:v>
      </x:c>
      <x:c r="L3979" s="43" t="n">
        <x:f>IF(AND(ISNUMBER(I3979),I3979&gt;0,ISNUMBER(K3979),K3979&gt;0),K3979/I3979,"n.a.")</x:f>
        <x:v>14.285714285714286</x:v>
      </x:c>
      <x:c r="M3979" s="43" t="n">
        <x:v>14.29</x:v>
      </x:c>
      <x:c r="N3979" s="13" t="str">
        <x:v>No</x:v>
      </x:c>
      <x:c r="O3979" s="15" t="str">
        <x:v>Not stated</x:v>
      </x:c>
      <x:c r="P3979" s="15" t="str">
        <x:v>Not stated</x:v>
      </x:c>
      <x:c r="Q3979" s="15" t="str">
        <x:v>workshop space; ancillary office accommodation; yard/loading area</x:v>
      </x:c>
      <x:c r="R3979" s="15" t="str">
        <x:v>To let</x:v>
      </x:c>
      <x:c r="S3979" s="15" t="str">
        <x:v>https://www.zoopla.co.uk/to-rent/commercial/details/74164589/</x:v>
      </x:c>
      <x:c r="T3979" s="15" t="str"/>
      <x:c r="U3979" s="15" t="str"/>
      <x:c r="V3979" s="15" t="str">
        <x:v>Henfield — Standalone premises — Henfield</x:v>
      </x:c>
      <x:c r="W3979" s="15" t="str">
        <x:v>Individual unit ≤15,000 sq ft</x:v>
      </x:c>
      <x:c r="X3979" s="13" t="n">
        <x:f>IF(N3979="Yes",L3979,0)</x:f>
        <x:v>0</x:v>
      </x:c>
      <x:c r="Y3979" s="14" t="n">
        <x:v>1</x:v>
      </x:c>
      <x:c r="Z3979" s="13" t="str">
        <x:v>Industrial / workshop / storage</x:v>
      </x:c>
    </x:row>
    <x:row r="3980" ht="42" customHeight="1">
      <x:c r="A3980" s="13" t="str">
        <x:v>SE3000</x:v>
      </x:c>
      <x:c r="B3980" s="15" t="str">
        <x:v>Henfield</x:v>
      </x:c>
      <x:c r="C3980" s="15" t="str">
        <x:v>Henfield</x:v>
      </x:c>
      <x:c r="D3980" s="14" t="n">
        <x:v>5635</x:v>
      </x:c>
      <x:c r="E3980" s="13" t="str">
        <x:v>Context</x:v>
      </x:c>
      <x:c r="F3980" s="15" t="str">
        <x:v>Standalone premises — Henfield</x:v>
      </x:c>
      <x:c r="G3980" s="15" t="str">
        <x:v>Watermead, Henfield Road, Cowfold, Horsham, RH13 8DT Warehouse</x:v>
      </x:c>
      <x:c r="H3980" s="13" t="str">
        <x:v>Current</x:v>
      </x:c>
      <x:c r="I3980" s="14" t="n">
        <x:v>8062</x:v>
      </x:c>
      <x:c r="J3980" s="13" t="str">
        <x:f>IF(AND(ISNUMBER(I3980),I3980&gt;0),IF(I3980&lt;=1000,"1–1,000",IF(I3980&lt;=2500,"1,001–2,500",IF(I3980&lt;=5000,"2,501–5,000",IF(I3980&lt;=10000,"5,001–10,000","10,001–15,000")))),"5,001–10,000")</x:f>
        <x:v>5,001–10,000</x:v>
      </x:c>
      <x:c r="K3980" s="16" t="n">
        <x:v>60000</x:v>
      </x:c>
      <x:c r="L3980" s="43" t="n">
        <x:f>IF(AND(ISNUMBER(I3980),I3980&gt;0,ISNUMBER(K3980),K3980&gt;0),K3980/I3980,"n.a.")</x:f>
        <x:v>7.442322004465393</x:v>
      </x:c>
      <x:c r="M3980" s="43"/>
      <x:c r="N3980" s="13" t="str">
        <x:v>No</x:v>
      </x:c>
      <x:c r="O3980" s="15" t="str">
        <x:v>Not stated</x:v>
      </x:c>
      <x:c r="P3980" s="15" t="str">
        <x:v>Not stated</x:v>
      </x:c>
      <x:c r="Q3980" s="15" t="str">
        <x:v>Industrial accommodation; workshop space; yard/loading area</x:v>
      </x:c>
      <x:c r="R3980" s="15" t="str">
        <x:v>To let Rightmove individual listing/card description checked 4 November 2026. Annual asking rent = displayed rounded monthly rent × 12; rounding may differ from agent annual terms.</x:v>
      </x:c>
      <x:c r="S3980" s="15" t="str">
        <x:v>https://www.rightmove.co.uk/properties/773369103053264#/?channel=COM_LET</x:v>
      </x:c>
      <x:c r="T3980" s="15" t="str"/>
      <x:c r="U3980" s="15" t="str"/>
      <x:c r="V3980" s="15" t="str">
        <x:v>Henfield — Standalone premises — Henfield</x:v>
      </x:c>
      <x:c r="W3980" s="15" t="str">
        <x:v>Individual unit ≤15,000 sq ft</x:v>
      </x:c>
      <x:c r="X3980" s="13" t="n">
        <x:f>IF(N3980="Yes",L3980,0)</x:f>
        <x:v>0</x:v>
      </x:c>
      <x:c r="Y3980" s="14" t="n">
        <x:v>1</x:v>
      </x:c>
      <x:c r="Z3980" s="13" t="str">
        <x:v>Industrial / workshop / storage</x:v>
      </x:c>
    </x:row>
    <x:row r="3981" ht="62" customHeight="1">
      <x:c r="A3981" s="13" t="str">
        <x:v>SE3001</x:v>
      </x:c>
      <x:c r="B3981" s="15" t="str">
        <x:v>Hurst Green</x:v>
      </x:c>
      <x:c r="C3981" s="15" t="str">
        <x:v>Hurst Green</x:v>
      </x:c>
      <x:c r="D3981" s="14"/>
      <x:c r="E3981" s="13" t="str">
        <x:v>Context</x:v>
      </x:c>
      <x:c r="F3981" s="15" t="str">
        <x:v>Standalone premises — Hurst Green</x:v>
      </x:c>
      <x:c r="G3981" s="15" t="str">
        <x:v>The Foundry, 37 London Road, Hurst Green, Tunbridge Wells TN19 7QP Industrial Park</x:v>
      </x:c>
      <x:c r="H3981" s="13" t="str">
        <x:v>Current</x:v>
      </x:c>
      <x:c r="I3981" s="14" t="n">
        <x:v>6762</x:v>
      </x:c>
      <x:c r="J3981" s="13" t="str">
        <x:f>IF(AND(ISNUMBER(I3981),I3981&gt;0),IF(I3981&lt;=1000,"1–1,000",IF(I3981&lt;=2500,"1,001–2,500",IF(I3981&lt;=5000,"2,501–5,000",IF(I3981&lt;=10000,"5,001–10,000","10,001–15,000")))),"5,001–10,000")</x:f>
        <x:v>5,001–10,000</x:v>
      </x:c>
      <x:c r="K3981" s="16" t="n">
        <x:v>73500</x:v>
      </x:c>
      <x:c r="L3981" s="43" t="n">
        <x:f>IF(AND(ISNUMBER(I3981),I3981&gt;0,ISNUMBER(K3981),K3981&gt;0),K3981/I3981,"n.a.")</x:f>
        <x:v>10.869565217391305</x:v>
      </x:c>
      <x:c r="M3981" s="43"/>
      <x:c r="N3981" s="13" t="str">
        <x:v>No</x:v>
      </x:c>
      <x:c r="O3981" s="15" t="str">
        <x:v>Not stated</x:v>
      </x:c>
      <x:c r="P3981" s="15" t="str">
        <x:v>Workshop/warehouse with retail/showroom First floor office and storage Generous yard and parking area (40+ cars) 2 x roller shutters - 3.9m w x 3.8m h 0.5 acre site</x:v>
      </x:c>
      <x:c r="Q3981" s="15" t="str">
        <x:v>warehouse/storage space; workshop space; ancillary office accommodation; parking; yard/loading area</x:v>
      </x:c>
      <x:c r="R3981" s="15" t="str">
        <x:v>To let Rightmove individual listing/card description checked 4 November 2026. Annual asking rent = displayed rounded monthly rent × 12; rounding may differ from agent annual terms. Host BUA population not separately matched.</x:v>
      </x:c>
      <x:c r="S3981" s="15" t="str">
        <x:v>https://www.rightmove.co.uk/properties/760903008702608#/?channel=COM_LET</x:v>
      </x:c>
      <x:c r="T3981" s="15" t="str"/>
      <x:c r="U3981" s="15" t="str"/>
      <x:c r="V3981" s="15" t="str">
        <x:v>Hurst Green — Standalone premises — Hurst Green</x:v>
      </x:c>
      <x:c r="W3981" s="15" t="str">
        <x:v>Individual unit ≤15,000 sq ft</x:v>
      </x:c>
      <x:c r="X3981" s="13" t="n">
        <x:f>IF(N3981="Yes",L3981,0)</x:f>
        <x:v>0</x:v>
      </x:c>
      <x:c r="Y3981" s="14" t="n">
        <x:v>1</x:v>
      </x:c>
      <x:c r="Z3981" s="13" t="str">
        <x:v>Industrial / workshop / storage</x:v>
      </x:c>
    </x:row>
    <x:row r="3982" ht="49" customHeight="1">
      <x:c r="A3982" s="13" t="str">
        <x:v>SE3002</x:v>
      </x:c>
      <x:c r="B3982" s="15" t="str">
        <x:v>Iford</x:v>
      </x:c>
      <x:c r="C3982" s="15" t="str">
        <x:v>Iford</x:v>
      </x:c>
      <x:c r="D3982" s="14"/>
      <x:c r="E3982" s="13" t="str">
        <x:v>Context</x:v>
      </x:c>
      <x:c r="F3982" s="15" t="str">
        <x:v>Standalone premises — Iford</x:v>
      </x:c>
      <x:c r="G3982" s="15" t="str">
        <x:v>The Silo, Piddinghoe Road, Iford, Lewes, East Sussex BN7</x:v>
      </x:c>
      <x:c r="H3982" s="13" t="str">
        <x:v>Current</x:v>
      </x:c>
      <x:c r="I3982" s="14" t="n">
        <x:v>3944</x:v>
      </x:c>
      <x:c r="J3982" s="13" t="str">
        <x:f>IF(AND(ISNUMBER(I3982),I3982&gt;0),IF(I3982&lt;=1000,"1–1,000",IF(I3982&lt;=2500,"1,001–2,500",IF(I3982&lt;=5000,"2,501–5,000",IF(I3982&lt;=10000,"5,001–10,000","10,001–15,000")))),"2,501–5,000")</x:f>
        <x:v>2,501–5,000</x:v>
      </x:c>
      <x:c r="K3982" s="16" t="n">
        <x:v>32000</x:v>
      </x:c>
      <x:c r="L3982" s="43" t="n">
        <x:f>IF(AND(ISNUMBER(I3982),I3982&gt;0,ISNUMBER(K3982),K3982&gt;0),K3982/I3982,"n.a.")</x:f>
        <x:v>8.113590263691684</x:v>
      </x:c>
      <x:c r="M3982" s="43" t="n">
        <x:v>8.11</x:v>
      </x:c>
      <x:c r="N3982" s="13" t="str">
        <x:v>No</x:v>
      </x:c>
      <x:c r="O3982" s="15" t="str">
        <x:v>Excellent eaves height</x:v>
      </x:c>
      <x:c r="P3982" s="15" t="str">
        <x:v>The unit is accessed via a new electric roller shutter door with a width and height of approximately 5 metres;</x:v>
      </x:c>
      <x:c r="Q3982" s="15" t="str">
        <x:v>mezzanine accommodation; three-phase power; parking; refurbishment referenced</x:v>
      </x:c>
      <x:c r="R3982" s="15" t="str">
        <x:v>To let Host BUA population not separately matched.</x:v>
      </x:c>
      <x:c r="S3982" s="15" t="str">
        <x:v>https://www.zoopla.co.uk/to-rent/commercial/details/73382475/</x:v>
      </x:c>
      <x:c r="T3982" s="15" t="str"/>
      <x:c r="U3982" s="15" t="str"/>
      <x:c r="V3982" s="15" t="str">
        <x:v>Iford — Standalone premises — Iford</x:v>
      </x:c>
      <x:c r="W3982" s="15" t="str">
        <x:v>Individual unit ≤15,000 sq ft</x:v>
      </x:c>
      <x:c r="X3982" s="13" t="n">
        <x:f>IF(N3982="Yes",L3982,0)</x:f>
        <x:v>0</x:v>
      </x:c>
      <x:c r="Y3982" s="14" t="n">
        <x:v>1</x:v>
      </x:c>
      <x:c r="Z3982" s="13" t="str">
        <x:v>Industrial / workshop / storage</x:v>
      </x:c>
    </x:row>
    <x:row r="3983" ht="42" customHeight="1">
      <x:c r="A3983" s="13" t="str">
        <x:v>SE3003</x:v>
      </x:c>
      <x:c r="B3983" s="15" t="str">
        <x:v>Leatherhead</x:v>
      </x:c>
      <x:c r="C3983" s="15" t="str">
        <x:v>Leatherhead</x:v>
      </x:c>
      <x:c r="D3983" s="14" t="n">
        <x:v>11485</x:v>
      </x:c>
      <x:c r="E3983" s="13" t="str">
        <x:v>Context</x:v>
      </x:c>
      <x:c r="F3983" s="15" t="str">
        <x:v>Crouch Industrial Estate</x:v>
      </x:c>
      <x:c r="G3983" s="15" t="str">
        <x:v>Unit 1C, Crouch Industrial Estate, Leatherhead, KT22 7DG</x:v>
      </x:c>
      <x:c r="H3983" s="13" t="str">
        <x:v>Uncertain</x:v>
      </x:c>
      <x:c r="I3983" s="14" t="n">
        <x:v>8166</x:v>
      </x:c>
      <x:c r="J3983" s="13" t="str">
        <x:f>IF(AND(ISNUMBER(I3983),I3983&gt;0),IF(I3983&lt;=1000,"1–1,000",IF(I3983&lt;=2500,"1,001–2,500",IF(I3983&lt;=5000,"2,501–5,000",IF(I3983&lt;=10000,"5,001–10,000","10,001–15,000")))),"5,001–10,000")</x:f>
        <x:v>5,001–10,000</x:v>
      </x:c>
      <x:c r="K3983" s="16" t="n">
        <x:v>208236</x:v>
      </x:c>
      <x:c r="L3983" s="43" t="n">
        <x:f>IF(AND(ISNUMBER(I3983),I3983&gt;0,ISNUMBER(K3983),K3983&gt;0),K3983/I3983,"n.a.")</x:f>
        <x:v>25.50036737692873</x:v>
      </x:c>
      <x:c r="M3983" s="43"/>
      <x:c r="N3983" s="13" t="str">
        <x:v>No</x:v>
      </x:c>
      <x:c r="O3983" s="15" t="str">
        <x:v>Not stated</x:v>
      </x:c>
      <x:c r="P3983" s="15" t="str">
        <x:v>New roof and new roller shutter door</x:v>
      </x:c>
      <x:c r="Q3983" s="15" t="str">
        <x:v>Industrial, workshop or storage accommodation with ancillary office space, parking.</x:v>
      </x:c>
      <x:c r="R3983" s="15" t="str">
        <x:v>Availability or demise requires confirmation Annual rent is displayed monthly asking rent ×12; portal rounding may differ from lease quote.</x:v>
      </x:c>
      <x:c r="S3983" s="15" t="str">
        <x:v>https://www.rightmove.co.uk/properties/774001805313537#/?channel=COM_LET</x:v>
      </x:c>
      <x:c r="T3983" s="15" t="str"/>
      <x:c r="U3983" s="15" t="str"/>
      <x:c r="V3983" s="15" t="str">
        <x:v>Leatherhead — Crouch Industrial Estate</x:v>
      </x:c>
      <x:c r="W3983" s="15" t="str">
        <x:v>Individual unit ≤15,000 sq ft</x:v>
      </x:c>
      <x:c r="X3983" s="13" t="n">
        <x:f>IF(N3983="Yes",L3983,0)</x:f>
        <x:v>0</x:v>
      </x:c>
      <x:c r="Y3983" s="14" t="n">
        <x:v>1</x:v>
      </x:c>
      <x:c r="Z3983" s="13" t="str">
        <x:v>Industrial / workshop / storage</x:v>
      </x:c>
    </x:row>
    <x:row r="3984" ht="75" customHeight="1">
      <x:c r="A3984" s="13" t="str">
        <x:v>SE3004</x:v>
      </x:c>
      <x:c r="B3984" s="15" t="str">
        <x:v>Leatherhead</x:v>
      </x:c>
      <x:c r="C3984" s="15" t="str">
        <x:v>Leatherhead</x:v>
      </x:c>
      <x:c r="D3984" s="14" t="n">
        <x:v>11485</x:v>
      </x:c>
      <x:c r="E3984" s="13" t="str">
        <x:v>Context</x:v>
      </x:c>
      <x:c r="F3984" s="15" t="str">
        <x:v>Imperial Park</x:v>
      </x:c>
      <x:c r="G3984" s="15" t="str">
        <x:v>Unit B Imperial Park, Randalls Way, Leatherhead KT22</x:v>
      </x:c>
      <x:c r="H3984" s="13" t="str">
        <x:v>Current</x:v>
      </x:c>
      <x:c r="I3984" s="14" t="n">
        <x:v>11587</x:v>
      </x:c>
      <x:c r="J3984" s="13" t="str">
        <x:f>IF(AND(ISNUMBER(I3984),I3984&gt;0),IF(I3984&lt;=1000,"1–1,000",IF(I3984&lt;=2500,"1,001–2,500",IF(I3984&lt;=5000,"2,501–5,000",IF(I3984&lt;=10000,"5,001–10,000","10,001–15,000")))),"10,001–15,000")</x:f>
        <x:v>10,001–15,000</x:v>
      </x:c>
      <x:c r="K3984" s="16" t="n">
        <x:v>190736</x:v>
      </x:c>
      <x:c r="L3984" s="43" t="n">
        <x:f>IF(AND(ISNUMBER(I3984),I3984&gt;0,ISNUMBER(K3984),K3984&gt;0),K3984/I3984,"n.a.")</x:f>
        <x:v>16.46120652455338</x:v>
      </x:c>
      <x:c r="M3984" s="43" t="n">
        <x:v>16.46</x:v>
      </x:c>
      <x:c r="N3984" s="13" t="str">
        <x:v>No</x:v>
      </x:c>
      <x:c r="O3984" s="15" t="str">
        <x:v>6.5m eaves height; Rising to 7.5m at apex; The unit has a panelled loading door and clear warehouse with internal height of 6.5m to underside of haunch rising to 7.5m at the ridge. The unit benefits from 27 car parking s</x:v>
      </x:c>
      <x:c r="P3984" s="15" t="str">
        <x:v>1 level access loading door; The unit has a panelled loading door and clear warehouse with internal height of 6.5m to underside of haunch rising to 7.5m at the ridge. The unit benefits from 27 car parking spaces.</x:v>
      </x:c>
      <x:c r="Q3984" s="15" t="str">
        <x:v>Industrial, workshop or storage accommodation with ancillary office space, parking.</x:v>
      </x:c>
      <x:c r="R3984" s="15" t="str">
        <x:v>Advertised to let</x:v>
      </x:c>
      <x:c r="S3984" s="15" t="str">
        <x:v>https://www.zoopla.co.uk/to-rent/commercial/details/72258012/</x:v>
      </x:c>
      <x:c r="T3984" s="15" t="str"/>
      <x:c r="U3984" s="15" t="str"/>
      <x:c r="V3984" s="15" t="str">
        <x:v>Leatherhead — Imperial Park</x:v>
      </x:c>
      <x:c r="W3984" s="15" t="str">
        <x:v>Individual unit ≤15,000 sq ft</x:v>
      </x:c>
      <x:c r="X3984" s="13" t="n">
        <x:f>IF(N3984="Yes",L3984,0)</x:f>
        <x:v>0</x:v>
      </x:c>
      <x:c r="Y3984" s="14" t="n">
        <x:v>1</x:v>
      </x:c>
      <x:c r="Z3984" s="13" t="str">
        <x:v>Industrial / workshop / storage</x:v>
      </x:c>
    </x:row>
    <x:row r="3985" ht="42" customHeight="1">
      <x:c r="A3985" s="13" t="str">
        <x:v>SE3005</x:v>
      </x:c>
      <x:c r="B3985" s="15" t="str">
        <x:v>Leatherhead</x:v>
      </x:c>
      <x:c r="C3985" s="15" t="str">
        <x:v>Leatherhead</x:v>
      </x:c>
      <x:c r="D3985" s="14" t="n">
        <x:v>11485</x:v>
      </x:c>
      <x:c r="E3985" s="13" t="str">
        <x:v>Context</x:v>
      </x:c>
      <x:c r="F3985" s="15" t="str">
        <x:v>Mole Business Park</x:v>
      </x:c>
      <x:c r="G3985" s="15" t="str">
        <x:v>Unit 9, Mole Business Park, Randalls Road, Leatherhead, KT22 7BA</x:v>
      </x:c>
      <x:c r="H3985" s="13" t="str">
        <x:v>Uncertain</x:v>
      </x:c>
      <x:c r="I3985" s="14" t="n">
        <x:v>7050</x:v>
      </x:c>
      <x:c r="J3985" s="13" t="str">
        <x:f>IF(AND(ISNUMBER(I3985),I3985&gt;0),IF(I3985&lt;=1000,"1–1,000",IF(I3985&lt;=2500,"1,001–2,500",IF(I3985&lt;=5000,"2,501–5,000",IF(I3985&lt;=10000,"5,001–10,000","10,001–15,000")))),"5,001–10,000")</x:f>
        <x:v>5,001–10,000</x:v>
      </x:c>
      <x:c r="K3985" s="16"/>
      <x:c r="L3985" s="43" t="str">
        <x:f>IF(AND(ISNUMBER(I3985),I3985&gt;0,ISNUMBER(K3985),K3985&gt;0),K3985/I3985,"n.a.")</x:f>
        <x:v>n.a.</x:v>
      </x:c>
      <x:c r="M3985" s="43"/>
      <x:c r="N3985" s="13" t="str">
        <x:v>No</x:v>
      </x:c>
      <x:c r="O3985" s="15" t="str">
        <x:v>Not stated</x:v>
      </x:c>
      <x:c r="P3985" s="15" t="str">
        <x:v>Not stated</x:v>
      </x:c>
      <x:c r="Q3985" s="15" t="str">
        <x:v>Industrial, workshop or storage accommodation.</x:v>
      </x:c>
      <x:c r="R3985" s="15" t="str">
        <x:v>Availability or demise requires confirmation Detail page failed to render full particulars; search-card-only evidence, current availability not verified.</x:v>
      </x:c>
      <x:c r="S3985" s="15" t="str">
        <x:v>https://www.rightmove.co.uk/properties/773366571677232#/?channel=COM_LET</x:v>
      </x:c>
      <x:c r="T3985" s="15" t="str"/>
      <x:c r="U3985" s="15" t="str"/>
      <x:c r="V3985" s="15" t="str">
        <x:v>Leatherhead — Mole Business Park</x:v>
      </x:c>
      <x:c r="W3985" s="15" t="str">
        <x:v>Individual unit ≤15,000 sq ft</x:v>
      </x:c>
      <x:c r="X3985" s="13" t="n">
        <x:f>IF(N3985="Yes",L3985,0)</x:f>
        <x:v>0</x:v>
      </x:c>
      <x:c r="Y3985" s="14" t="n">
        <x:v>1</x:v>
      </x:c>
      <x:c r="Z3985" s="13" t="str">
        <x:v>Industrial / workshop / storage</x:v>
      </x:c>
    </x:row>
    <x:row r="3986" ht="49" customHeight="1">
      <x:c r="A3986" s="13" t="str">
        <x:v>SE3006</x:v>
      </x:c>
      <x:c r="B3986" s="15" t="str">
        <x:v>Lewes</x:v>
      </x:c>
      <x:c r="C3986" s="15" t="str">
        <x:v>Lewes</x:v>
      </x:c>
      <x:c r="D3986" s="14" t="n">
        <x:v>16060</x:v>
      </x:c>
      <x:c r="E3986" s="13" t="str">
        <x:v>Context</x:v>
      </x:c>
      <x:c r="F3986" s="15" t="str">
        <x:v>Atelier Court</x:v>
      </x:c>
      <x:c r="G3986" s="15" t="str">
        <x:v>Unit 4, Atelier Court, Brooks Road, Lewes</x:v>
      </x:c>
      <x:c r="H3986" s="13" t="str">
        <x:v>Uncertain</x:v>
      </x:c>
      <x:c r="I3986" s="14" t="n">
        <x:v>1243</x:v>
      </x:c>
      <x:c r="J3986" s="13" t="str">
        <x:f>IF(AND(ISNUMBER(I3986),I3986&gt;0),IF(I3986&lt;=1000,"1–1,000",IF(I3986&lt;=2500,"1,001–2,500",IF(I3986&lt;=5000,"2,501–5,000",IF(I3986&lt;=10000,"5,001–10,000","10,001–15,000")))),"1,001–2,500")</x:f>
        <x:v>1,001–2,500</x:v>
      </x:c>
      <x:c r="K3986" s="16"/>
      <x:c r="L3986" s="43" t="str">
        <x:f>IF(AND(ISNUMBER(I3986),I3986&gt;0,ISNUMBER(K3986),K3986&gt;0),K3986/I3986,"n.a.")</x:f>
        <x:v>n.a.</x:v>
      </x:c>
      <x:c r="M3986" s="43"/>
      <x:c r="N3986" s="13" t="str">
        <x:v>No</x:v>
      </x:c>
      <x:c r="O3986" s="15" t="str">
        <x:v>Not stated</x:v>
      </x:c>
      <x:c r="P3986" s="15" t="str">
        <x:v>Not stated</x:v>
      </x:c>
      <x:c r="Q3986" s="15" t="str">
        <x:v>Industrial accommodation; warehouse/storage space; ancillary office accommodation</x:v>
      </x:c>
      <x:c r="R3986" s="15" t="str">
        <x:v>Completion/eligibility unverified Flexible Class E unit; industrial suitability requires confirmation.</x:v>
      </x:c>
      <x:c r="S3986" s="15" t="str">
        <x:v>https://oakleyproperty.com/commercial-properties/brooks-road-19291?section=commercial&amp;isLet=1&amp;isUnavailableLet=0&amp;typeCommercial=industrialWarehouse</x:v>
      </x:c>
      <x:c r="T3986" s="15" t="str"/>
      <x:c r="U3986" s="15" t="str"/>
      <x:c r="V3986" s="15" t="str">
        <x:v>Lewes — Atelier Court</x:v>
      </x:c>
      <x:c r="W3986" s="15" t="str">
        <x:v>Individual unit ≤15,000 sq ft</x:v>
      </x:c>
      <x:c r="X3986" s="13" t="n">
        <x:f>IF(N3986="Yes",L3986,0)</x:f>
        <x:v>0</x:v>
      </x:c>
      <x:c r="Y3986" s="14" t="n">
        <x:v>1</x:v>
      </x:c>
      <x:c r="Z3986" s="13" t="str">
        <x:v>Industrial / workshop / storage</x:v>
      </x:c>
    </x:row>
    <x:row r="3987" ht="49" customHeight="1">
      <x:c r="A3987" s="13" t="str">
        <x:v>SE3007</x:v>
      </x:c>
      <x:c r="B3987" s="15" t="str">
        <x:v>Lewes</x:v>
      </x:c>
      <x:c r="C3987" s="15" t="str">
        <x:v>Lewes</x:v>
      </x:c>
      <x:c r="D3987" s="14" t="n">
        <x:v>16060</x:v>
      </x:c>
      <x:c r="E3987" s="13" t="str">
        <x:v>Context</x:v>
      </x:c>
      <x:c r="F3987" s="15" t="str">
        <x:v>Cliffe Industrial Estate</x:v>
      </x:c>
      <x:c r="G3987" s="15" t="str">
        <x:v>Unit 6, Cliffe Industrial Estate, South Street, Lewes, East Sussex, BN8 6JL</x:v>
      </x:c>
      <x:c r="H3987" s="13" t="str">
        <x:v>Current</x:v>
      </x:c>
      <x:c r="I3987" s="14" t="n">
        <x:v>2350</x:v>
      </x:c>
      <x:c r="J3987" s="13" t="str">
        <x:f>IF(AND(ISNUMBER(I3987),I3987&gt;0),IF(I3987&lt;=1000,"1–1,000",IF(I3987&lt;=2500,"1,001–2,500",IF(I3987&lt;=5000,"2,501–5,000",IF(I3987&lt;=10000,"5,001–10,000","10,001–15,000")))),"1,001–2,500")</x:f>
        <x:v>1,001–2,500</x:v>
      </x:c>
      <x:c r="K3987" s="16" t="n">
        <x:v>39948</x:v>
      </x:c>
      <x:c r="L3987" s="43" t="n">
        <x:f>IF(AND(ISNUMBER(I3987),I3987&gt;0,ISNUMBER(K3987),K3987&gt;0),K3987/I3987,"n.a.")</x:f>
        <x:v>16.99914893617021</x:v>
      </x:c>
      <x:c r="M3987" s="43"/>
      <x:c r="N3987" s="13" t="str">
        <x:v>No</x:v>
      </x:c>
      <x:c r="O3987" s="15" t="str">
        <x:v>Not stated</x:v>
      </x:c>
      <x:c r="P3987" s="15" t="str">
        <x:v>Not stated</x:v>
      </x:c>
      <x:c r="Q3987" s="15" t="str">
        <x:v>warehouse/storage space; workshop space; ancillary office accommodation; three-phase power</x:v>
      </x:c>
      <x:c r="R3987" s="15" t="str">
        <x:v>To let Rightmove individual listing/card description checked 4 November 2026. Annual asking rent = displayed rounded monthly rent × 12; rounding may differ from agent annual terms.</x:v>
      </x:c>
      <x:c r="S3987" s="15" t="str">
        <x:v>https://www.rightmove.co.uk/properties/760550257240624#/?channel=COM_LET</x:v>
      </x:c>
      <x:c r="T3987" s="15" t="str">
        <x:v>https://www.flude.com/property/details/1646/Unit-6-Cliffe-Industrial-Estate-South-Street-Lewes-East-Sussex-BN8-6JL-Occupiers-B2-General-Industrial-</x:v>
      </x:c>
      <x:c r="U3987" s="15" t="str"/>
      <x:c r="V3987" s="15" t="str">
        <x:v>Lewes — Cliffe Industrial Estate</x:v>
      </x:c>
      <x:c r="W3987" s="15" t="str">
        <x:v>Individual unit ≤15,000 sq ft</x:v>
      </x:c>
      <x:c r="X3987" s="13" t="n">
        <x:f>IF(N3987="Yes",L3987,0)</x:f>
        <x:v>0</x:v>
      </x:c>
      <x:c r="Y3987" s="14" t="n">
        <x:v>1</x:v>
      </x:c>
      <x:c r="Z3987" s="13" t="str">
        <x:v>Industrial / workshop / storage</x:v>
      </x:c>
    </x:row>
    <x:row r="3988" ht="62" customHeight="1">
      <x:c r="A3988" s="13" t="str">
        <x:v>SE3008</x:v>
      </x:c>
      <x:c r="B3988" s="15" t="str">
        <x:v>Lewes</x:v>
      </x:c>
      <x:c r="C3988" s="15" t="str">
        <x:v>Lewes</x:v>
      </x:c>
      <x:c r="D3988" s="14" t="n">
        <x:v>16060</x:v>
      </x:c>
      <x:c r="E3988" s="13" t="str">
        <x:v>Context</x:v>
      </x:c>
      <x:c r="F3988" s="15" t="str">
        <x:v>Malling Industrial Estate</x:v>
      </x:c>
      <x:c r="G3988" s="15" t="str">
        <x:v>Unit 5, Malling Industrial Estate, Brooks Road, Lewes BN7 2BY</x:v>
      </x:c>
      <x:c r="H3988" s="13" t="str">
        <x:v>Current</x:v>
      </x:c>
      <x:c r="I3988" s="14" t="n">
        <x:v>1143</x:v>
      </x:c>
      <x:c r="J3988" s="13" t="str">
        <x:f>IF(AND(ISNUMBER(I3988),I3988&gt;0),IF(I3988&lt;=1000,"1–1,000",IF(I3988&lt;=2500,"1,001–2,500",IF(I3988&lt;=5000,"2,501–5,000",IF(I3988&lt;=10000,"5,001–10,000","10,001–15,000")))),"1,001–2,500")</x:f>
        <x:v>1,001–2,500</x:v>
      </x:c>
      <x:c r="K3988" s="16" t="n">
        <x:v>18000</x:v>
      </x:c>
      <x:c r="L3988" s="43" t="n">
        <x:f>IF(AND(ISNUMBER(I3988),I3988&gt;0,ISNUMBER(K3988),K3988&gt;0),K3988/I3988,"n.a.")</x:f>
        <x:v>15.748031496062993</x:v>
      </x:c>
      <x:c r="M3988" s="43"/>
      <x:c r="N3988" s="13" t="str">
        <x:v>No</x:v>
      </x:c>
      <x:c r="O3988" s="15" t="str">
        <x:v>The unit benefits from concrete flooring, an up &amp; over roller shutter measuring approximately 3.02m wide by 3.31m high and an eaves height ranging from 3.92m to 4.48m at the apex.</x:v>
      </x:c>
      <x:c r="P3988" s="15" t="str">
        <x:v>The unit benefits from concrete flooring, an up &amp; over roller shutter measuring approximately 3.02m wide by 3.31m high and an eaves height ranging from 3.92m to 4.48m at the apex.</x:v>
      </x:c>
      <x:c r="Q3988" s="15" t="str">
        <x:v>mezzanine accommodation; three-phase power</x:v>
      </x:c>
      <x:c r="R3988" s="15" t="str">
        <x:v>To let Rightmove individual listing/card description checked 4 November 2026. Annual asking rent = displayed rounded monthly rent × 12; rounding may differ from agent annual terms.</x:v>
      </x:c>
      <x:c r="S3988" s="15" t="str">
        <x:v>https://www.rightmove.co.uk/properties/760897797112017#/?channel=COM_LET</x:v>
      </x:c>
      <x:c r="T3988" s="15" t="str">
        <x:v>https://www.flude.com/property/details/10539/Unit-5-Malling-Industrial-Estate-Brooks-Road-Lewes-BN7-2BY-Occupiers-B2-General-Industrial-</x:v>
      </x:c>
      <x:c r="U3988" s="15" t="str"/>
      <x:c r="V3988" s="15" t="str">
        <x:v>Lewes — Malling Industrial Estate</x:v>
      </x:c>
      <x:c r="W3988" s="15" t="str">
        <x:v>Individual unit ≤15,000 sq ft</x:v>
      </x:c>
      <x:c r="X3988" s="13" t="n">
        <x:f>IF(N3988="Yes",L3988,0)</x:f>
        <x:v>0</x:v>
      </x:c>
      <x:c r="Y3988" s="14" t="n">
        <x:v>1</x:v>
      </x:c>
      <x:c r="Z3988" s="13" t="str">
        <x:v>Industrial / workshop / storage</x:v>
      </x:c>
    </x:row>
    <x:row r="3989" ht="88" customHeight="1">
      <x:c r="A3989" s="13" t="str">
        <x:v>SE3009</x:v>
      </x:c>
      <x:c r="B3989" s="15" t="str">
        <x:v>Littlehampton</x:v>
      </x:c>
      <x:c r="C3989" s="15" t="str">
        <x:v>Littlehampton</x:v>
      </x:c>
      <x:c r="D3989" s="14" t="n">
        <x:v>19065</x:v>
      </x:c>
      <x:c r="E3989" s="13" t="str">
        <x:v>Context</x:v>
      </x:c>
      <x:c r="F3989" s="15" t="str">
        <x:v>Lineside Industrial Estate</x:v>
      </x:c>
      <x:c r="G3989" s="15" t="str">
        <x:v>6E Lineside Industrial Estate, Arndale Road, Wick, Littlehampton, West Sussex, BN17 7HJ Light Industrial</x:v>
      </x:c>
      <x:c r="H3989" s="13" t="str">
        <x:v>Current</x:v>
      </x:c>
      <x:c r="I3989" s="14" t="n">
        <x:v>2945</x:v>
      </x:c>
      <x:c r="J3989" s="13" t="str">
        <x:f>IF(AND(ISNUMBER(I3989),I3989&gt;0),IF(I3989&lt;=1000,"1–1,000",IF(I3989&lt;=2500,"1,001–2,500",IF(I3989&lt;=5000,"2,501–5,000",IF(I3989&lt;=10000,"5,001–10,000","10,001–15,000")))),"2,501–5,000")</x:f>
        <x:v>2,501–5,000</x:v>
      </x:c>
      <x:c r="K3989" s="16"/>
      <x:c r="L3989" s="43" t="str">
        <x:f>IF(AND(ISNUMBER(I3989),I3989&gt;0,ISNUMBER(K3989),K3989&gt;0),K3989/I3989,"n.a.")</x:f>
        <x:v>n.a.</x:v>
      </x:c>
      <x:c r="M3989" s="43"/>
      <x:c r="N3989" s="13" t="str">
        <x:v>No</x:v>
      </x:c>
      <x:c r="O3989" s="15" t="str">
        <x:v>The property comprises a mid terrace industrial/warehouse building of steel portal frame construction, under a pitched sheet roof with translucent roof panels, with minimum eaves of 3.85m (underside of haunch) rising to 5.06m at the apex.</x:v>
      </x:c>
      <x:c r="P3989" s="15" t="str">
        <x:v>The unit is accessed via an up and over roller shutter door, with inset pedestrian door, measuring 3.02m (w) x 3.86m (h), alongside a separate glazed pedestrian door.</x:v>
      </x:c>
      <x:c r="Q3989" s="15" t="str">
        <x:v>Industrial accommodation; warehouse/storage space; ancillary office accommodation; three-phase power; parking; refurbishment referenced</x:v>
      </x:c>
      <x:c r="R3989" s="15" t="str">
        <x:v>To let Rightmove individual listing/card description checked 4 November 2026.</x:v>
      </x:c>
      <x:c r="S3989" s="15" t="str">
        <x:v>https://www.rightmove.co.uk/properties/774531633990848#/?channel=COM_LET</x:v>
      </x:c>
      <x:c r="T3989" s="15" t="str">
        <x:v>https://www.rightmove.co.uk/properties/773783961626752#/?channel=COM_LET</x:v>
      </x:c>
      <x:c r="U3989" s="15" t="str">
        <x:v>https://www.flude.com/property/details/10694/6E-Lineside-Industrial-Estate-Arndale-Road-Wick-Littlehampton-West-Sussex-BN17-7HJ-Occupiers-B1-c-Light-Industry-</x:v>
      </x:c>
      <x:c r="V3989" s="15" t="str">
        <x:v>Littlehampton — Lineside Industrial Estate</x:v>
      </x:c>
      <x:c r="W3989" s="15" t="str">
        <x:v>Individual unit ≤15,000 sq ft</x:v>
      </x:c>
      <x:c r="X3989" s="13" t="n">
        <x:f>IF(N3989="Yes",L3989,0)</x:f>
        <x:v>0</x:v>
      </x:c>
      <x:c r="Y3989" s="14" t="n">
        <x:v>1</x:v>
      </x:c>
      <x:c r="Z3989" s="13" t="str">
        <x:v>Industrial / workshop / storage</x:v>
      </x:c>
    </x:row>
    <x:row r="3990" ht="42" customHeight="1">
      <x:c r="A3990" s="13" t="str">
        <x:v>SE3010</x:v>
      </x:c>
      <x:c r="B3990" s="15" t="str">
        <x:v>Littlehampton</x:v>
      </x:c>
      <x:c r="C3990" s="15" t="str">
        <x:v>Littlehampton</x:v>
      </x:c>
      <x:c r="D3990" s="14" t="n">
        <x:v>19065</x:v>
      </x:c>
      <x:c r="E3990" s="13" t="str">
        <x:v>Context</x:v>
      </x:c>
      <x:c r="F3990" s="15" t="str">
        <x:v>Minster Court</x:v>
      </x:c>
      <x:c r="G3990" s="15" t="str">
        <x:v>Unit 1, Minster Court, Courtwick Lane, Littlehampton, West Sussex BN17 7RN Industrial Park</x:v>
      </x:c>
      <x:c r="H3990" s="13" t="str">
        <x:v>Current</x:v>
      </x:c>
      <x:c r="I3990" s="14" t="n">
        <x:v>3212</x:v>
      </x:c>
      <x:c r="J3990" s="13" t="str">
        <x:f>IF(AND(ISNUMBER(I3990),I3990&gt;0),IF(I3990&lt;=1000,"1–1,000",IF(I3990&lt;=2500,"1,001–2,500",IF(I3990&lt;=5000,"2,501–5,000",IF(I3990&lt;=10000,"5,001–10,000","10,001–15,000")))),"2,501–5,000")</x:f>
        <x:v>2,501–5,000</x:v>
      </x:c>
      <x:c r="K3990" s="16" t="n">
        <x:v>43500</x:v>
      </x:c>
      <x:c r="L3990" s="43" t="n">
        <x:f>IF(AND(ISNUMBER(I3990),I3990&gt;0,ISNUMBER(K3990),K3990&gt;0),K3990/I3990,"n.a.")</x:f>
        <x:v>13.54296388542964</x:v>
      </x:c>
      <x:c r="M3990" s="43"/>
      <x:c r="N3990" s="13" t="str">
        <x:v>No</x:v>
      </x:c>
      <x:c r="O3990" s="15" t="str">
        <x:v>Not stated</x:v>
      </x:c>
      <x:c r="P3990" s="15" t="str">
        <x:v>Not stated</x:v>
      </x:c>
      <x:c r="Q3990" s="15" t="str">
        <x:v>Industrial accommodation; warehouse/storage space; ancillary office accommodation</x:v>
      </x:c>
      <x:c r="R3990" s="15" t="str">
        <x:v>To let Rightmove individual listing/card description checked 4 November 2026. Annual asking rent = displayed rounded monthly rent × 12; rounding may differ from agent annual terms.</x:v>
      </x:c>
      <x:c r="S3990" s="15" t="str">
        <x:v>https://www.rightmove.co.uk/properties/760926557624929#/?channel=COM_LET</x:v>
      </x:c>
      <x:c r="T3990" s="15" t="str"/>
      <x:c r="U3990" s="15" t="str"/>
      <x:c r="V3990" s="15" t="str">
        <x:v>Littlehampton — Minster Court</x:v>
      </x:c>
      <x:c r="W3990" s="15" t="str">
        <x:v>Individual unit ≤15,000 sq ft</x:v>
      </x:c>
      <x:c r="X3990" s="13" t="n">
        <x:f>IF(N3990="Yes",L3990,0)</x:f>
        <x:v>0</x:v>
      </x:c>
      <x:c r="Y3990" s="14" t="n">
        <x:v>1</x:v>
      </x:c>
      <x:c r="Z3990" s="13" t="str">
        <x:v>Industrial / workshop / storage</x:v>
      </x:c>
    </x:row>
    <x:row r="3991" ht="42" customHeight="1">
      <x:c r="A3991" s="13" t="str">
        <x:v>SE3011</x:v>
      </x:c>
      <x:c r="B3991" s="15" t="str">
        <x:v>Littlehampton</x:v>
      </x:c>
      <x:c r="C3991" s="15" t="str">
        <x:v>Littlehampton</x:v>
      </x:c>
      <x:c r="D3991" s="14" t="n">
        <x:v>19065</x:v>
      </x:c>
      <x:c r="E3991" s="13" t="str">
        <x:v>Context</x:v>
      </x:c>
      <x:c r="F3991" s="15" t="str">
        <x:v>Modern Moulds Business Centre</x:v>
      </x:c>
      <x:c r="G3991" s="15" t="str">
        <x:v>Unit C3, Modern Moulds Business Centre, Harwood Road, Littlehampton, West Sussex Light Industrial</x:v>
      </x:c>
      <x:c r="H3991" s="13" t="str">
        <x:v>Current</x:v>
      </x:c>
      <x:c r="I3991" s="14" t="n">
        <x:v>350</x:v>
      </x:c>
      <x:c r="J3991" s="13" t="str">
        <x:f>IF(AND(ISNUMBER(I3991),I3991&gt;0),IF(I3991&lt;=1000,"1–1,000",IF(I3991&lt;=2500,"1,001–2,500",IF(I3991&lt;=5000,"2,501–5,000",IF(I3991&lt;=10000,"5,001–10,000","10,001–15,000")))),"1–1,000")</x:f>
        <x:v>1–1,000</x:v>
      </x:c>
      <x:c r="K3991" s="16" t="n">
        <x:v>4800</x:v>
      </x:c>
      <x:c r="L3991" s="43" t="n">
        <x:f>IF(AND(ISNUMBER(I3991),I3991&gt;0,ISNUMBER(K3991),K3991&gt;0),K3991/I3991,"n.a.")</x:f>
        <x:v>13.714285714285714</x:v>
      </x:c>
      <x:c r="M3991" s="43"/>
      <x:c r="N3991" s="13" t="str">
        <x:v>No</x:v>
      </x:c>
      <x:c r="O3991" s="15" t="str">
        <x:v>Not stated</x:v>
      </x:c>
      <x:c r="P3991" s="15" t="str">
        <x:v>Not stated</x:v>
      </x:c>
      <x:c r="Q3991" s="15" t="str">
        <x:v>Commercial storage accommodation advertised to let.</x:v>
      </x:c>
      <x:c r="R3991" s="15" t="str">
        <x:v>To let Rightmove individual listing/card description checked 4 November 2026. Annual asking rent = displayed rounded monthly rent × 12; rounding may differ from agent annual terms.</x:v>
      </x:c>
      <x:c r="S3991" s="15" t="str">
        <x:v>https://www.rightmove.co.uk/properties/783752094188273#/?channel=COM_LET</x:v>
      </x:c>
      <x:c r="T3991" s="15" t="str"/>
      <x:c r="U3991" s="15" t="str"/>
      <x:c r="V3991" s="15" t="str">
        <x:v>Littlehampton — Modern Moulds Business Centre</x:v>
      </x:c>
      <x:c r="W3991" s="15" t="str">
        <x:v>Individual unit ≤15,000 sq ft</x:v>
      </x:c>
      <x:c r="X3991" s="13" t="n">
        <x:f>IF(N3991="Yes",L3991,0)</x:f>
        <x:v>0</x:v>
      </x:c>
      <x:c r="Y3991" s="14" t="n">
        <x:v>1</x:v>
      </x:c>
      <x:c r="Z3991" s="13" t="str">
        <x:v>Industrial / workshop / storage</x:v>
      </x:c>
    </x:row>
    <x:row r="3992" ht="75" customHeight="1">
      <x:c r="A3992" s="13" t="str">
        <x:v>SE3012</x:v>
      </x:c>
      <x:c r="B3992" s="15" t="str">
        <x:v>Littlehampton</x:v>
      </x:c>
      <x:c r="C3992" s="15" t="str">
        <x:v>Littlehampton</x:v>
      </x:c>
      <x:c r="D3992" s="14" t="n">
        <x:v>19065</x:v>
      </x:c>
      <x:c r="E3992" s="13" t="str">
        <x:v>Context</x:v>
      </x:c>
      <x:c r="F3992" s="15" t="str">
        <x:v>Riverside Industrial Estate</x:v>
      </x:c>
      <x:c r="G3992" s="15" t="str">
        <x:v>Unit Riverside Industrial Estate, Bridge Road, Littlehampton, West Sussex BN17</x:v>
      </x:c>
      <x:c r="H3992" s="13" t="str">
        <x:v>Uncertain</x:v>
      </x:c>
      <x:c r="I3992" s="14" t="n">
        <x:v>1683</x:v>
      </x:c>
      <x:c r="J3992" s="13" t="str">
        <x:f>IF(AND(ISNUMBER(I3992),I3992&gt;0),IF(I3992&lt;=1000,"1–1,000",IF(I3992&lt;=2500,"1,001–2,500",IF(I3992&lt;=5000,"2,501–5,000",IF(I3992&lt;=10000,"5,001–10,000","10,001–15,000")))),"1,001–2,500")</x:f>
        <x:v>1,001–2,500</x:v>
      </x:c>
      <x:c r="K3992" s="16" t="n">
        <x:v>21000</x:v>
      </x:c>
      <x:c r="L3992" s="43" t="n">
        <x:f>IF(AND(ISNUMBER(I3992),I3992&gt;0,ISNUMBER(K3992),K3992&gt;0),K3992/I3992,"n.a.")</x:f>
        <x:v>12.477718360071302</x:v>
      </x:c>
      <x:c r="M3992" s="43" t="n">
        <x:v>12.48</x:v>
      </x:c>
      <x:c r="N3992" s="13" t="str">
        <x:v>No</x:v>
      </x:c>
      <x:c r="O3992" s="15" t="str">
        <x:v>Not stated</x:v>
      </x:c>
      <x:c r="P3992" s="15" t="str">
        <x:v>Accessed via either pedestrian door or roller shutter door the ground floor provides open plan warehouse accommodation with internal stairs leading to a small first floor mezzanine level suitable for further storage or office accommodation.</x:v>
      </x:c>
      <x:c r="Q3992" s="15" t="str">
        <x:v>Industrial accommodation; warehouse/storage space; workshop space; mezzanine accommodation; ancillary office accommodation; three-phase power</x:v>
      </x:c>
      <x:c r="R3992" s="15" t="str">
        <x:v>Eligibility/availability unverified Unnamed Riverside unit; identity unconfirmed</x:v>
      </x:c>
      <x:c r="S3992" s="15" t="str">
        <x:v>https://www.zoopla.co.uk/to-rent/commercial/details/74372250/</x:v>
      </x:c>
      <x:c r="T3992" s="15" t="str">
        <x:v>https://www.rightmove.co.uk/properties/93742890#/?channel=COM_LET</x:v>
      </x:c>
      <x:c r="U3992" s="15" t="str"/>
      <x:c r="V3992" s="15" t="str">
        <x:v>Littlehampton — Riverside Industrial Estate</x:v>
      </x:c>
      <x:c r="W3992" s="15" t="str">
        <x:v>Individual unit ≤15,000 sq ft</x:v>
      </x:c>
      <x:c r="X3992" s="13" t="n">
        <x:f>IF(N3992="Yes",L3992,0)</x:f>
        <x:v>0</x:v>
      </x:c>
      <x:c r="Y3992" s="14" t="n">
        <x:v>1</x:v>
      </x:c>
      <x:c r="Z3992" s="13" t="str">
        <x:v>Industrial / workshop / storage</x:v>
      </x:c>
    </x:row>
    <x:row r="3993" ht="42" customHeight="1">
      <x:c r="A3993" s="13" t="str">
        <x:v>SE3013</x:v>
      </x:c>
      <x:c r="B3993" s="15" t="str">
        <x:v>Midhurst</x:v>
      </x:c>
      <x:c r="C3993" s="15" t="str">
        <x:v>Midhurst</x:v>
      </x:c>
      <x:c r="D3993" s="14" t="n">
        <x:v>5370</x:v>
      </x:c>
      <x:c r="E3993" s="13" t="str">
        <x:v>Context</x:v>
      </x:c>
      <x:c r="F3993" s="15" t="str">
        <x:v>Standalone premises — Midhurst</x:v>
      </x:c>
      <x:c r="G3993" s="15" t="str">
        <x:v>June Lane, Midhurst, GU29 Workshop</x:v>
      </x:c>
      <x:c r="H3993" s="13" t="str">
        <x:v>Current</x:v>
      </x:c>
      <x:c r="I3993" s="14" t="n">
        <x:v>1651</x:v>
      </x:c>
      <x:c r="J3993" s="13" t="str">
        <x:f>IF(AND(ISNUMBER(I3993),I3993&gt;0),IF(I3993&lt;=1000,"1–1,000",IF(I3993&lt;=2500,"1,001–2,500",IF(I3993&lt;=5000,"2,501–5,000",IF(I3993&lt;=10000,"5,001–10,000","10,001–15,000")))),"1,001–2,500")</x:f>
        <x:v>1,001–2,500</x:v>
      </x:c>
      <x:c r="K3993" s="16" t="n">
        <x:v>18000</x:v>
      </x:c>
      <x:c r="L3993" s="43" t="n">
        <x:f>IF(AND(ISNUMBER(I3993),I3993&gt;0,ISNUMBER(K3993),K3993&gt;0),K3993/I3993,"n.a.")</x:f>
        <x:v>10.902483343428225</x:v>
      </x:c>
      <x:c r="M3993" s="43"/>
      <x:c r="N3993" s="13" t="str">
        <x:v>No</x:v>
      </x:c>
      <x:c r="O3993" s="15" t="str">
        <x:v>Not stated</x:v>
      </x:c>
      <x:c r="P3993" s="15" t="str">
        <x:v>Not stated</x:v>
      </x:c>
      <x:c r="Q3993" s="15" t="str">
        <x:v>workshop space; ancillary office accommodation</x:v>
      </x:c>
      <x:c r="R3993" s="15" t="str">
        <x:v>To let Rightmove individual listing/card description checked 4 November 2026. Annual asking rent = displayed rounded monthly rent × 12; rounding may differ from agent annual terms.</x:v>
      </x:c>
      <x:c r="S3993" s="15" t="str">
        <x:v>https://www.rightmove.co.uk/properties/93341076#/?channel=COM_LET</x:v>
      </x:c>
      <x:c r="T3993" s="15" t="str"/>
      <x:c r="U3993" s="15" t="str"/>
      <x:c r="V3993" s="15" t="str">
        <x:v>Midhurst — Standalone premises — Midhurst</x:v>
      </x:c>
      <x:c r="W3993" s="15" t="str">
        <x:v>Individual unit ≤15,000 sq ft</x:v>
      </x:c>
      <x:c r="X3993" s="13" t="n">
        <x:f>IF(N3993="Yes",L3993,0)</x:f>
        <x:v>0</x:v>
      </x:c>
      <x:c r="Y3993" s="14" t="n">
        <x:v>1</x:v>
      </x:c>
      <x:c r="Z3993" s="13" t="str">
        <x:v>Industrial / workshop / storage</x:v>
      </x:c>
    </x:row>
    <x:row r="3994" ht="42" customHeight="1">
      <x:c r="A3994" s="13" t="str">
        <x:v>SE3014</x:v>
      </x:c>
      <x:c r="B3994" s="15" t="str">
        <x:v>Midhurst</x:v>
      </x:c>
      <x:c r="C3994" s="15" t="str">
        <x:v>Midhurst</x:v>
      </x:c>
      <x:c r="D3994" s="14" t="n">
        <x:v>5370</x:v>
      </x:c>
      <x:c r="E3994" s="13" t="str">
        <x:v>Context</x:v>
      </x:c>
      <x:c r="F3994" s="15" t="str">
        <x:v>Wyndham Business Park</x:v>
      </x:c>
      <x:c r="G3994" s="15" t="str">
        <x:v>Unit 2 Wyndham Business Park, Midhurst, West Sussex Light Industrial</x:v>
      </x:c>
      <x:c r="H3994" s="13" t="str">
        <x:v>Current</x:v>
      </x:c>
      <x:c r="I3994" s="14" t="n">
        <x:v>744</x:v>
      </x:c>
      <x:c r="J3994" s="13" t="str">
        <x:f>IF(AND(ISNUMBER(I3994),I3994&gt;0),IF(I3994&lt;=1000,"1–1,000",IF(I3994&lt;=2500,"1,001–2,500",IF(I3994&lt;=5000,"2,501–5,000",IF(I3994&lt;=10000,"5,001–10,000","10,001–15,000")))),"1–1,000")</x:f>
        <x:v>1–1,000</x:v>
      </x:c>
      <x:c r="K3994" s="16" t="n">
        <x:v>9996</x:v>
      </x:c>
      <x:c r="L3994" s="43" t="n">
        <x:f>IF(AND(ISNUMBER(I3994),I3994&gt;0,ISNUMBER(K3994),K3994&gt;0),K3994/I3994,"n.a.")</x:f>
        <x:v>13.435483870967742</x:v>
      </x:c>
      <x:c r="M3994" s="43"/>
      <x:c r="N3994" s="13" t="str">
        <x:v>No</x:v>
      </x:c>
      <x:c r="O3994" s="15" t="str">
        <x:v>Not stated</x:v>
      </x:c>
      <x:c r="P3994" s="15" t="str">
        <x:v>Not stated</x:v>
      </x:c>
      <x:c r="Q3994" s="15" t="str">
        <x:v>mezzanine accommodation</x:v>
      </x:c>
      <x:c r="R3994" s="15" t="str">
        <x:v>To let Rightmove individual listing/card description checked 4 November 2026. Annual asking rent = displayed rounded monthly rent × 12; rounding may differ from agent annual terms.</x:v>
      </x:c>
      <x:c r="S3994" s="15" t="str">
        <x:v>https://www.rightmove.co.uk/properties/773395478756753#/?channel=COM_LET</x:v>
      </x:c>
      <x:c r="T3994" s="15" t="str"/>
      <x:c r="U3994" s="15" t="str"/>
      <x:c r="V3994" s="15" t="str">
        <x:v>Midhurst — Wyndham Business Park</x:v>
      </x:c>
      <x:c r="W3994" s="15" t="str">
        <x:v>Individual unit ≤15,000 sq ft</x:v>
      </x:c>
      <x:c r="X3994" s="13" t="n">
        <x:f>IF(N3994="Yes",L3994,0)</x:f>
        <x:v>0</x:v>
      </x:c>
      <x:c r="Y3994" s="14" t="n">
        <x:v>1</x:v>
      </x:c>
      <x:c r="Z3994" s="13" t="str">
        <x:v>Industrial / workshop / storage</x:v>
      </x:c>
    </x:row>
    <x:row r="3995" ht="49" customHeight="1">
      <x:c r="A3995" s="13" t="str">
        <x:v>SE3015</x:v>
      </x:c>
      <x:c r="B3995" s="15" t="str">
        <x:v>Newhaven</x:v>
      </x:c>
      <x:c r="C3995" s="15" t="str">
        <x:v>Newhaven</x:v>
      </x:c>
      <x:c r="D3995" s="14" t="n">
        <x:v>12850</x:v>
      </x:c>
      <x:c r="E3995" s="13" t="str">
        <x:v>Context</x:v>
      </x:c>
      <x:c r="F3995" s="15" t="str">
        <x:v>Euro Business Park</x:v>
      </x:c>
      <x:c r="G3995" s="15" t="str">
        <x:v>Unit 21, Euro Business Park, New Road, Newhaven, East Sussex, BN9 0DQ Light Industrial</x:v>
      </x:c>
      <x:c r="H3995" s="13" t="str">
        <x:v>Current</x:v>
      </x:c>
      <x:c r="I3995" s="14" t="n">
        <x:v>3036</x:v>
      </x:c>
      <x:c r="J3995" s="13" t="str">
        <x:f>IF(AND(ISNUMBER(I3995),I3995&gt;0),IF(I3995&lt;=1000,"1–1,000",IF(I3995&lt;=2500,"1,001–2,500",IF(I3995&lt;=5000,"2,501–5,000",IF(I3995&lt;=10000,"5,001–10,000","10,001–15,000")))),"2,501–5,000")</x:f>
        <x:v>2,501–5,000</x:v>
      </x:c>
      <x:c r="K3995" s="16" t="n">
        <x:v>21348</x:v>
      </x:c>
      <x:c r="L3995" s="43" t="n">
        <x:f>IF(AND(ISNUMBER(I3995),I3995&gt;0,ISNUMBER(K3995),K3995&gt;0),K3995/I3995,"n.a.")</x:f>
        <x:v>7.031620553359684</x:v>
      </x:c>
      <x:c r="M3995" s="43"/>
      <x:c r="N3995" s="13" t="str">
        <x:v>No</x:v>
      </x:c>
      <x:c r="O3995" s="15" t="str">
        <x:v>The unit benefits from an eaves height ranging from 4.76m to 6.10m.</x:v>
      </x:c>
      <x:c r="P3995" s="15" t="str">
        <x:v>Not stated</x:v>
      </x:c>
      <x:c r="Q3995" s="15" t="str">
        <x:v>Industrial accommodation; warehouse/storage space; mezzanine accommodation; parking</x:v>
      </x:c>
      <x:c r="R3995" s="15" t="str">
        <x:v>To let Rightmove individual listing/card description checked 4 November 2026. Annual asking rent = displayed rounded monthly rent × 12; rounding may differ from agent annual terms.</x:v>
      </x:c>
      <x:c r="S3995" s="15" t="str">
        <x:v>https://www.rightmove.co.uk/properties/775265731550657#/?channel=COM_LET</x:v>
      </x:c>
      <x:c r="T3995" s="15" t="str">
        <x:v>https://www.flude.com/property/details/11102/Unit-21-Euro-Business-Park-New-Road-Newhaven-East-Sussex-BN9-0DQ-Occupiers-B1-c-Light-Industry-</x:v>
      </x:c>
      <x:c r="U3995" s="15" t="str"/>
      <x:c r="V3995" s="15" t="str">
        <x:v>Newhaven — Euro Business Park</x:v>
      </x:c>
      <x:c r="W3995" s="15" t="str">
        <x:v>Individual unit ≤15,000 sq ft</x:v>
      </x:c>
      <x:c r="X3995" s="13" t="n">
        <x:f>IF(N3995="Yes",L3995,0)</x:f>
        <x:v>0</x:v>
      </x:c>
      <x:c r="Y3995" s="14" t="n">
        <x:v>1</x:v>
      </x:c>
      <x:c r="Z3995" s="13" t="str">
        <x:v>Industrial / workshop / storage</x:v>
      </x:c>
    </x:row>
    <x:row r="3996" ht="42" customHeight="1">
      <x:c r="A3996" s="13" t="str">
        <x:v>SE3016</x:v>
      </x:c>
      <x:c r="B3996" s="15" t="str">
        <x:v>Newhaven</x:v>
      </x:c>
      <x:c r="C3996" s="15" t="str">
        <x:v>Newhaven</x:v>
      </x:c>
      <x:c r="D3996" s="14" t="n">
        <x:v>12850</x:v>
      </x:c>
      <x:c r="E3996" s="13" t="str">
        <x:v>Context</x:v>
      </x:c>
      <x:c r="F3996" s="15" t="str">
        <x:v>Standalone premises — Newhaven</x:v>
      </x:c>
      <x:c r="G3996" s="15" t="str">
        <x:v>Quarry Road, Newhaven, BN9 Warehouse</x:v>
      </x:c>
      <x:c r="H3996" s="13" t="str">
        <x:v>Current</x:v>
      </x:c>
      <x:c r="I3996" s="14" t="n">
        <x:v>1142</x:v>
      </x:c>
      <x:c r="J3996" s="13" t="str">
        <x:f>IF(AND(ISNUMBER(I3996),I3996&gt;0),IF(I3996&lt;=1000,"1–1,000",IF(I3996&lt;=2500,"1,001–2,500",IF(I3996&lt;=5000,"2,501–5,000",IF(I3996&lt;=10000,"5,001–10,000","10,001–15,000")))),"1,001–2,500")</x:f>
        <x:v>1,001–2,500</x:v>
      </x:c>
      <x:c r="K3996" s="16" t="n">
        <x:v>12000</x:v>
      </x:c>
      <x:c r="L3996" s="43" t="n">
        <x:f>IF(AND(ISNUMBER(I3996),I3996&gt;0,ISNUMBER(K3996),K3996&gt;0),K3996/I3996,"n.a.")</x:f>
        <x:v>10.507880910683012</x:v>
      </x:c>
      <x:c r="M3996" s="43"/>
      <x:c r="N3996" s="13" t="str">
        <x:v>No</x:v>
      </x:c>
      <x:c r="O3996" s="15" t="str">
        <x:v>Not stated</x:v>
      </x:c>
      <x:c r="P3996" s="15" t="str">
        <x:v>Not stated</x:v>
      </x:c>
      <x:c r="Q3996" s="15" t="str">
        <x:v>warehouse/storage space</x:v>
      </x:c>
      <x:c r="R3996" s="15" t="str">
        <x:v>To let Rightmove individual listing/card description checked 4 November 2026. Annual asking rent = displayed rounded monthly rent × 12; rounding may differ from agent annual terms.</x:v>
      </x:c>
      <x:c r="S3996" s="15" t="str">
        <x:v>https://www.rightmove.co.uk/properties/94280778#/?channel=COM_LET</x:v>
      </x:c>
      <x:c r="T3996" s="15" t="str"/>
      <x:c r="U3996" s="15" t="str"/>
      <x:c r="V3996" s="15" t="str">
        <x:v>Newhaven — Standalone premises — Newhaven</x:v>
      </x:c>
      <x:c r="W3996" s="15" t="str">
        <x:v>Individual unit ≤15,000 sq ft</x:v>
      </x:c>
      <x:c r="X3996" s="13" t="n">
        <x:f>IF(N3996="Yes",L3996,0)</x:f>
        <x:v>0</x:v>
      </x:c>
      <x:c r="Y3996" s="14" t="n">
        <x:v>1</x:v>
      </x:c>
      <x:c r="Z3996" s="13" t="str">
        <x:v>Industrial / workshop / storage</x:v>
      </x:c>
    </x:row>
    <x:row r="3997" ht="42" customHeight="1">
      <x:c r="A3997" s="13" t="str">
        <x:v>SE3017</x:v>
      </x:c>
      <x:c r="B3997" s="15" t="str">
        <x:v>Newhaven</x:v>
      </x:c>
      <x:c r="C3997" s="15" t="str">
        <x:v>Newhaven</x:v>
      </x:c>
      <x:c r="D3997" s="14" t="n">
        <x:v>12850</x:v>
      </x:c>
      <x:c r="E3997" s="13" t="str">
        <x:v>Context</x:v>
      </x:c>
      <x:c r="F3997" s="15" t="str">
        <x:v>Standalone premises — Newhaven</x:v>
      </x:c>
      <x:c r="G3997" s="15" t="str">
        <x:v>Quarry Road, Newhaven, BN9 Warehouse</x:v>
      </x:c>
      <x:c r="H3997" s="13" t="str">
        <x:v>Current</x:v>
      </x:c>
      <x:c r="I3997" s="14" t="n">
        <x:v>878</x:v>
      </x:c>
      <x:c r="J3997" s="13" t="str">
        <x:f>IF(AND(ISNUMBER(I3997),I3997&gt;0),IF(I3997&lt;=1000,"1–1,000",IF(I3997&lt;=2500,"1,001–2,500",IF(I3997&lt;=5000,"2,501–5,000",IF(I3997&lt;=10000,"5,001–10,000","10,001–15,000")))),"1–1,000")</x:f>
        <x:v>1–1,000</x:v>
      </x:c>
      <x:c r="K3997" s="16" t="n">
        <x:v>10800</x:v>
      </x:c>
      <x:c r="L3997" s="43" t="n">
        <x:f>IF(AND(ISNUMBER(I3997),I3997&gt;0,ISNUMBER(K3997),K3997&gt;0),K3997/I3997,"n.a.")</x:f>
        <x:v>12.300683371298405</x:v>
      </x:c>
      <x:c r="M3997" s="43"/>
      <x:c r="N3997" s="13" t="str">
        <x:v>No</x:v>
      </x:c>
      <x:c r="O3997" s="15" t="str">
        <x:v>Not stated</x:v>
      </x:c>
      <x:c r="P3997" s="15" t="str">
        <x:v>Not stated</x:v>
      </x:c>
      <x:c r="Q3997" s="15" t="str">
        <x:v>warehouse/storage space</x:v>
      </x:c>
      <x:c r="R3997" s="15" t="str">
        <x:v>To let Rightmove individual listing/card description checked 4 November 2026. Annual asking rent = displayed rounded monthly rent × 12; rounding may differ from agent annual terms.</x:v>
      </x:c>
      <x:c r="S3997" s="15" t="str">
        <x:v>https://www.rightmove.co.uk/properties/93933051#/?channel=COM_LET</x:v>
      </x:c>
      <x:c r="T3997" s="15" t="str"/>
      <x:c r="U3997" s="15" t="str"/>
      <x:c r="V3997" s="15" t="str">
        <x:v>Newhaven — Standalone premises — Newhaven</x:v>
      </x:c>
      <x:c r="W3997" s="15" t="str">
        <x:v>Individual unit ≤15,000 sq ft</x:v>
      </x:c>
      <x:c r="X3997" s="13" t="n">
        <x:f>IF(N3997="Yes",L3997,0)</x:f>
        <x:v>0</x:v>
      </x:c>
      <x:c r="Y3997" s="14" t="n">
        <x:v>1</x:v>
      </x:c>
      <x:c r="Z3997" s="13" t="str">
        <x:v>Industrial / workshop / storage</x:v>
      </x:c>
    </x:row>
    <x:row r="3998" ht="42" customHeight="1">
      <x:c r="A3998" s="13" t="str">
        <x:v>SE3018</x:v>
      </x:c>
      <x:c r="B3998" s="15" t="str">
        <x:v>Newhaven</x:v>
      </x:c>
      <x:c r="C3998" s="15" t="str">
        <x:v>Newhaven</x:v>
      </x:c>
      <x:c r="D3998" s="14" t="n">
        <x:v>12850</x:v>
      </x:c>
      <x:c r="E3998" s="13" t="str">
        <x:v>Context</x:v>
      </x:c>
      <x:c r="F3998" s="15" t="str">
        <x:v>Standalone premises — Newhaven</x:v>
      </x:c>
      <x:c r="G3998" s="15" t="str">
        <x:v>Trafalgar Group, Trafalgar House, Newhaven, East Sussex BN9</x:v>
      </x:c>
      <x:c r="H3998" s="13" t="str">
        <x:v>Current</x:v>
      </x:c>
      <x:c r="I3998" s="14" t="n">
        <x:v>4000</x:v>
      </x:c>
      <x:c r="J3998" s="13" t="str">
        <x:f>IF(AND(ISNUMBER(I3998),I3998&gt;0),IF(I3998&lt;=1000,"1–1,000",IF(I3998&lt;=2500,"1,001–2,500",IF(I3998&lt;=5000,"2,501–5,000",IF(I3998&lt;=10000,"5,001–10,000","10,001–15,000")))),"2,501–5,000")</x:f>
        <x:v>2,501–5,000</x:v>
      </x:c>
      <x:c r="K3998" s="16" t="n">
        <x:v>32400</x:v>
      </x:c>
      <x:c r="L3998" s="43" t="n">
        <x:f>IF(AND(ISNUMBER(I3998),I3998&gt;0,ISNUMBER(K3998),K3998&gt;0),K3998/I3998,"n.a.")</x:f>
        <x:v>8.1</x:v>
      </x:c>
      <x:c r="M3998" s="43" t="n">
        <x:v>8.1</x:v>
      </x:c>
      <x:c r="N3998" s="13" t="str">
        <x:v>No</x:v>
      </x:c>
      <x:c r="O3998" s="15" t="str">
        <x:v>Not stated</x:v>
      </x:c>
      <x:c r="P3998" s="15" t="str">
        <x:v>Not stated</x:v>
      </x:c>
      <x:c r="Q3998" s="15" t="str">
        <x:v>warehouse/storage space; parking</x:v>
      </x:c>
      <x:c r="R3998" s="15" t="str">
        <x:v>To let</x:v>
      </x:c>
      <x:c r="S3998" s="15" t="str">
        <x:v>https://www.zoopla.co.uk/to-rent/commercial/details/74588449/</x:v>
      </x:c>
      <x:c r="T3998" s="15" t="str">
        <x:v>https://www.rightmove.co.uk/properties/93933060#/?channel=COM_LET</x:v>
      </x:c>
      <x:c r="U3998" s="15" t="str"/>
      <x:c r="V3998" s="15" t="str">
        <x:v>Newhaven — Standalone premises — Newhaven</x:v>
      </x:c>
      <x:c r="W3998" s="15" t="str">
        <x:v>Individual unit ≤15,000 sq ft</x:v>
      </x:c>
      <x:c r="X3998" s="13" t="n">
        <x:f>IF(N3998="Yes",L3998,0)</x:f>
        <x:v>0</x:v>
      </x:c>
      <x:c r="Y3998" s="14" t="n">
        <x:v>1</x:v>
      </x:c>
      <x:c r="Z3998" s="13" t="str">
        <x:v>Industrial / workshop / storage</x:v>
      </x:c>
    </x:row>
    <x:row r="3999" ht="62" customHeight="1">
      <x:c r="A3999" s="13" t="str">
        <x:v>SE3019</x:v>
      </x:c>
      <x:c r="B3999" s="15" t="str">
        <x:v>Palehouse Common</x:v>
      </x:c>
      <x:c r="C3999" s="15" t="str">
        <x:v>Palehouse Common</x:v>
      </x:c>
      <x:c r="D3999" s="14"/>
      <x:c r="E3999" s="13" t="str">
        <x:v>Context</x:v>
      </x:c>
      <x:c r="F3999" s="15" t="str">
        <x:v>Enlightened Business Park</x:v>
      </x:c>
      <x:c r="G3999" s="15" t="str">
        <x:v>New Industrial/Warehouse Units To Let, Enlightened Business Park, Palehouse Common, East Sussex TN22 5QZ Industrial Park</x:v>
      </x:c>
      <x:c r="H3999" s="13" t="str">
        <x:v>Uncertain</x:v>
      </x:c>
      <x:c r="I3999" s="14" t="n">
        <x:v>5129</x:v>
      </x:c>
      <x:c r="J3999" s="13" t="str">
        <x:f>IF(AND(ISNUMBER(I3999),I3999&gt;0),IF(I3999&lt;=1000,"1–1,000",IF(I3999&lt;=2500,"1,001–2,500",IF(I3999&lt;=5000,"2,501–5,000",IF(I3999&lt;=10000,"5,001–10,000","10,001–15,000")))),"5,001–10,000")</x:f>
        <x:v>5,001–10,000</x:v>
      </x:c>
      <x:c r="K3999" s="16" t="n">
        <x:v>54996</x:v>
      </x:c>
      <x:c r="L3999" s="43" t="n">
        <x:f>IF(AND(ISNUMBER(I3999),I3999&gt;0,ISNUMBER(K3999),K3999&gt;0),K3999/I3999,"n.a.")</x:f>
        <x:v>10.722558003509455</x:v>
      </x:c>
      <x:c r="M3999" s="43"/>
      <x:c r="N3999" s="13" t="str">
        <x:v>No</x:v>
      </x:c>
      <x:c r="O3999" s="15" t="str">
        <x:v>Not stated</x:v>
      </x:c>
      <x:c r="P3999" s="15" t="str">
        <x:v>Not stated</x:v>
      </x:c>
      <x:c r="Q3999" s="15" t="str">
        <x:v>three-phase power; parking; yard/loading area; new development</x:v>
      </x:c>
      <x:c r="R3999" s="15" t="str">
        <x:v>Completion/eligibility unverified Rightmove individual listing/card description checked 4 November 2026. Demise identity or overlap with another scheme/advert requires confirmation. Annual asking rent = displayed rounded monthly rent × 12; rounding may differ from agent annual terms. Host BUA population not separately matched.</x:v>
      </x:c>
      <x:c r="S3999" s="15" t="str">
        <x:v>https://www.rightmove.co.uk/properties/762347829017281#/?channel=COM_LET</x:v>
      </x:c>
      <x:c r="T3999" s="15" t="str"/>
      <x:c r="U3999" s="15" t="str"/>
      <x:c r="V3999" s="15" t="str">
        <x:v>Palehouse Common — Enlightened Business Park</x:v>
      </x:c>
      <x:c r="W3999" s="15" t="str">
        <x:v>Individual unit ≤15,000 sq ft</x:v>
      </x:c>
      <x:c r="X3999" s="13" t="n">
        <x:f>IF(N3999="Yes",L3999,0)</x:f>
        <x:v>0</x:v>
      </x:c>
      <x:c r="Y3999" s="14" t="n">
        <x:v>1</x:v>
      </x:c>
      <x:c r="Z3999" s="13" t="str">
        <x:v>Industrial / workshop / storage</x:v>
      </x:c>
    </x:row>
    <x:row r="4000" ht="62" customHeight="1">
      <x:c r="A4000" s="13" t="str">
        <x:v>SE3020</x:v>
      </x:c>
      <x:c r="B4000" s="15" t="str">
        <x:v>Palehouse Common</x:v>
      </x:c>
      <x:c r="C4000" s="15" t="str">
        <x:v>Palehouse Common</x:v>
      </x:c>
      <x:c r="D4000" s="14"/>
      <x:c r="E4000" s="13" t="str">
        <x:v>Context</x:v>
      </x:c>
      <x:c r="F4000" s="15" t="str">
        <x:v>Standalone premises — Palehouse Common</x:v>
      </x:c>
      <x:c r="G4000" s="15" t="str">
        <x:v>Units 1-2, Phase 1, Tewitts Farm, Palehouse Common, Uckfield TN22</x:v>
      </x:c>
      <x:c r="H4000" s="13" t="str">
        <x:v>Current</x:v>
      </x:c>
      <x:c r="I4000" s="14"/>
      <x:c r="J4000" s="13" t="str">
        <x:f>IF(AND(ISNUMBER(I4000),I4000&gt;0),IF(I4000&lt;=1000,"1–1,000",IF(I4000&lt;=2500,"1,001–2,500",IF(I4000&lt;=5000,"2,501–5,000",IF(I4000&lt;=10000,"5,001–10,000","10,001–15,000")))),"Range crosses bands")</x:f>
        <x:v>Range crosses bands</x:v>
      </x:c>
      <x:c r="K4000" s="16"/>
      <x:c r="L4000" s="43" t="str">
        <x:f>IF(AND(ISNUMBER(I4000),I4000&gt;0,ISNUMBER(K4000),K4000&gt;0),K4000/I4000,"n.a.")</x:f>
        <x:v>n.a.</x:v>
      </x:c>
      <x:c r="M4000" s="43"/>
      <x:c r="N4000" s="13" t="str">
        <x:v>No</x:v>
      </x:c>
      <x:c r="O4000" s="15" t="str">
        <x:v>The eaves height is excellent boasting minimum 5.9m and maximum 7.9m.</x:v>
      </x:c>
      <x:c r="P4000" s="15" t="str">
        <x:v>The unit has a steel portal frame, insulated composite cladding, a dual-pitch roof with around 15% rooflights, and insulated roller shutter, personnel and fire escape doors for easy access.</x:v>
      </x:c>
      <x:c r="Q4000" s="15" t="str">
        <x:v>Industrial accommodation; yard/loading area; new development</x:v>
      </x:c>
      <x:c r="R4000" s="15" t="str">
        <x:v>To let Advertised range 2,389–6,022 sq ft; exact demise area not allocated. Two named combined demises within a scheme; alternative full-building advert excluded. Host BUA population not separately matched.</x:v>
      </x:c>
      <x:c r="S4000" s="15" t="str">
        <x:v>https://www.zoopla.co.uk/to-rent/commercial/details/72658750/</x:v>
      </x:c>
      <x:c r="T4000" s="15" t="str"/>
      <x:c r="U4000" s="15" t="str"/>
      <x:c r="V4000" s="15" t="str">
        <x:v>Palehouse Common — Standalone premises — Palehouse Common</x:v>
      </x:c>
      <x:c r="W4000" s="15" t="str">
        <x:v>2,389–6,022 sq ft; exact unit area not stated</x:v>
      </x:c>
      <x:c r="X4000" s="13" t="n">
        <x:f>IF(N4000="Yes",L4000,0)</x:f>
        <x:v>0</x:v>
      </x:c>
      <x:c r="Y4000" s="14" t="n">
        <x:v>1</x:v>
      </x:c>
      <x:c r="Z4000" s="13" t="str">
        <x:v>Industrial / workshop / storage</x:v>
      </x:c>
    </x:row>
    <x:row r="4001" ht="62" customHeight="1">
      <x:c r="A4001" s="13" t="str">
        <x:v>SE3021</x:v>
      </x:c>
      <x:c r="B4001" s="15" t="str">
        <x:v>Palehouse Common</x:v>
      </x:c>
      <x:c r="C4001" s="15" t="str">
        <x:v>Palehouse Common</x:v>
      </x:c>
      <x:c r="D4001" s="14"/>
      <x:c r="E4001" s="13" t="str">
        <x:v>Context</x:v>
      </x:c>
      <x:c r="F4001" s="15" t="str">
        <x:v>Standalone premises — Palehouse Common</x:v>
      </x:c>
      <x:c r="G4001" s="15" t="str">
        <x:v>Units 3-4, Phase 1, Tewitts Farm, Palehouse Common, Uckfield TN22</x:v>
      </x:c>
      <x:c r="H4001" s="13" t="str">
        <x:v>Current</x:v>
      </x:c>
      <x:c r="I4001" s="14"/>
      <x:c r="J4001" s="13" t="str">
        <x:f>IF(AND(ISNUMBER(I4001),I4001&gt;0),IF(I4001&lt;=1000,"1–1,000",IF(I4001&lt;=2500,"1,001–2,500",IF(I4001&lt;=5000,"2,501–5,000",IF(I4001&lt;=10000,"5,001–10,000","10,001–15,000")))),"Range crosses bands")</x:f>
        <x:v>Range crosses bands</x:v>
      </x:c>
      <x:c r="K4001" s="16"/>
      <x:c r="L4001" s="43" t="str">
        <x:f>IF(AND(ISNUMBER(I4001),I4001&gt;0,ISNUMBER(K4001),K4001&gt;0),K4001/I4001,"n.a.")</x:f>
        <x:v>n.a.</x:v>
      </x:c>
      <x:c r="M4001" s="43"/>
      <x:c r="N4001" s="13" t="str">
        <x:v>No</x:v>
      </x:c>
      <x:c r="O4001" s="15" t="str">
        <x:v>The eaves height is excellent boasting minimum 5.9m and maximum 7.9m.</x:v>
      </x:c>
      <x:c r="P4001" s="15" t="str">
        <x:v>The unit has a steel portal frame, insulated composite cladding, a dual-pitch roof with around 15% rooflights, and insulated roller shutter, personnel and fire escape doors for easy access.</x:v>
      </x:c>
      <x:c r="Q4001" s="15" t="str">
        <x:v>Industrial accommodation; yard/loading area; new development</x:v>
      </x:c>
      <x:c r="R4001" s="15" t="str">
        <x:v>To let Advertised range 2,408–4,836 sq ft; exact demise area not allocated. Two named combined demises within a scheme; alternative full-building advert excluded. Host BUA population not separately matched.</x:v>
      </x:c>
      <x:c r="S4001" s="15" t="str">
        <x:v>https://www.zoopla.co.uk/to-rent/commercial/details/72658860/</x:v>
      </x:c>
      <x:c r="T4001" s="15" t="str"/>
      <x:c r="U4001" s="15" t="str"/>
      <x:c r="V4001" s="15" t="str">
        <x:v>Palehouse Common — Standalone premises — Palehouse Common</x:v>
      </x:c>
      <x:c r="W4001" s="15" t="str">
        <x:v>2,408–4,836 sq ft; exact unit area not stated</x:v>
      </x:c>
      <x:c r="X4001" s="13" t="n">
        <x:f>IF(N4001="Yes",L4001,0)</x:f>
        <x:v>0</x:v>
      </x:c>
      <x:c r="Y4001" s="14" t="n">
        <x:v>1</x:v>
      </x:c>
      <x:c r="Z4001" s="13" t="str">
        <x:v>Industrial / workshop / storage</x:v>
      </x:c>
    </x:row>
    <x:row r="4002" ht="62" customHeight="1">
      <x:c r="A4002" s="13" t="str">
        <x:v>SE3022</x:v>
      </x:c>
      <x:c r="B4002" s="15" t="str">
        <x:v>Partridge Green</x:v>
      </x:c>
      <x:c r="C4002" s="15" t="str">
        <x:v>Partridge Green</x:v>
      </x:c>
      <x:c r="D4002" s="14" t="n">
        <x:v>1915</x:v>
      </x:c>
      <x:c r="E4002" s="13" t="str">
        <x:v>Context</x:v>
      </x:c>
      <x:c r="F4002" s="15" t="str">
        <x:v>Standalone premises — Partridge Green</x:v>
      </x:c>
      <x:c r="G4002" s="15" t="str">
        <x:v>Unit 21 Star Road, Partridge Green, Horsham RH13</x:v>
      </x:c>
      <x:c r="H4002" s="13" t="str">
        <x:v>Current</x:v>
      </x:c>
      <x:c r="I4002" s="14" t="n">
        <x:v>1305</x:v>
      </x:c>
      <x:c r="J4002" s="13" t="str">
        <x:f>IF(AND(ISNUMBER(I4002),I4002&gt;0),IF(I4002&lt;=1000,"1–1,000",IF(I4002&lt;=2500,"1,001–2,500",IF(I4002&lt;=5000,"2,501–5,000",IF(I4002&lt;=10000,"5,001–10,000","10,001–15,000")))),"1,001–2,500")</x:f>
        <x:v>1,001–2,500</x:v>
      </x:c>
      <x:c r="K4002" s="16" t="n">
        <x:v>14400</x:v>
      </x:c>
      <x:c r="L4002" s="43" t="n">
        <x:f>IF(AND(ISNUMBER(I4002),I4002&gt;0,ISNUMBER(K4002),K4002&gt;0),K4002/I4002,"n.a.")</x:f>
        <x:v>11.03448275862069</x:v>
      </x:c>
      <x:c r="M4002" s="43" t="n">
        <x:v>11.03</x:v>
      </x:c>
      <x:c r="N4002" s="13" t="str">
        <x:v>No</x:v>
      </x:c>
      <x:c r="O4002" s="15" t="str">
        <x:v>Please Note: The ceiling height is restricted to 2.9m.; Star Road Trading Estate is located to the immediate south of Partridge Green Village.</x:v>
      </x:c>
      <x:c r="P4002" s="15" t="str">
        <x:v>Not stated</x:v>
      </x:c>
      <x:c r="Q4002" s="15" t="str">
        <x:v>Industrial accommodation; workshop space; ancillary office accommodation; three-phase power; parking</x:v>
      </x:c>
      <x:c r="R4002" s="15" t="str">
        <x:v>To let</x:v>
      </x:c>
      <x:c r="S4002" s="15" t="str">
        <x:v>https://www.zoopla.co.uk/to-rent/commercial/details/55254774/</x:v>
      </x:c>
      <x:c r="T4002" s="15" t="str"/>
      <x:c r="U4002" s="15" t="str"/>
      <x:c r="V4002" s="15" t="str">
        <x:v>Partridge Green — Standalone premises — Partridge Green</x:v>
      </x:c>
      <x:c r="W4002" s="15" t="str">
        <x:v>Individual unit ≤15,000 sq ft</x:v>
      </x:c>
      <x:c r="X4002" s="13" t="n">
        <x:f>IF(N4002="Yes",L4002,0)</x:f>
        <x:v>0</x:v>
      </x:c>
      <x:c r="Y4002" s="14" t="n">
        <x:v>1</x:v>
      </x:c>
      <x:c r="Z4002" s="13" t="str">
        <x:v>Industrial / workshop / storage</x:v>
      </x:c>
    </x:row>
    <x:row r="4003" ht="42" customHeight="1">
      <x:c r="A4003" s="13" t="str">
        <x:v>SE3023</x:v>
      </x:c>
      <x:c r="B4003" s="15" t="str">
        <x:v>Partridge Green</x:v>
      </x:c>
      <x:c r="C4003" s="15" t="str">
        <x:v>Partridge Green</x:v>
      </x:c>
      <x:c r="D4003" s="14" t="n">
        <x:v>1915</x:v>
      </x:c>
      <x:c r="E4003" s="13" t="str">
        <x:v>Context</x:v>
      </x:c>
      <x:c r="F4003" s="15" t="str">
        <x:v>Star Road Industrial Estate</x:v>
      </x:c>
      <x:c r="G4003" s="15" t="str">
        <x:v>Unit 27 Star Road Industrial Estate, Partridge Green, Horsham RH13</x:v>
      </x:c>
      <x:c r="H4003" s="13" t="str">
        <x:v>Current</x:v>
      </x:c>
      <x:c r="I4003" s="14" t="n">
        <x:v>6717</x:v>
      </x:c>
      <x:c r="J4003" s="13" t="str">
        <x:f>IF(AND(ISNUMBER(I4003),I4003&gt;0),IF(I4003&lt;=1000,"1–1,000",IF(I4003&lt;=2500,"1,001–2,500",IF(I4003&lt;=5000,"2,501–5,000",IF(I4003&lt;=10000,"5,001–10,000","10,001–15,000")))),"5,001–10,000")</x:f>
        <x:v>5,001–10,000</x:v>
      </x:c>
      <x:c r="K4003" s="16" t="n">
        <x:v>88300</x:v>
      </x:c>
      <x:c r="L4003" s="43" t="n">
        <x:f>IF(AND(ISNUMBER(I4003),I4003&gt;0,ISNUMBER(K4003),K4003&gt;0),K4003/I4003,"n.a.")</x:f>
        <x:v>13.145749590591038</x:v>
      </x:c>
      <x:c r="M4003" s="43" t="n">
        <x:v>13.15</x:v>
      </x:c>
      <x:c r="N4003" s="13" t="str">
        <x:v>No</x:v>
      </x:c>
      <x:c r="O4003" s="15" t="str">
        <x:v>Not stated</x:v>
      </x:c>
      <x:c r="P4003" s="15" t="str">
        <x:v>Roller Shutter Door</x:v>
      </x:c>
      <x:c r="Q4003" s="15" t="str">
        <x:v>Industrial accommodation; warehouse/storage space; ancillary office accommodation; parking; yard/loading area</x:v>
      </x:c>
      <x:c r="R4003" s="15" t="str">
        <x:v>To let</x:v>
      </x:c>
      <x:c r="S4003" s="15" t="str">
        <x:v>https://www.zoopla.co.uk/to-rent/commercial/details/73827078/</x:v>
      </x:c>
      <x:c r="T4003" s="15" t="str">
        <x:v>https://www.rightmove.co.uk/properties/778473019494913#/?channel=COM_LET</x:v>
      </x:c>
      <x:c r="U4003" s="15" t="str"/>
      <x:c r="V4003" s="15" t="str">
        <x:v>Partridge Green — Star Road Industrial Estate</x:v>
      </x:c>
      <x:c r="W4003" s="15" t="str">
        <x:v>Individual unit ≤15,000 sq ft</x:v>
      </x:c>
      <x:c r="X4003" s="13" t="n">
        <x:f>IF(N4003="Yes",L4003,0)</x:f>
        <x:v>0</x:v>
      </x:c>
      <x:c r="Y4003" s="14" t="n">
        <x:v>1</x:v>
      </x:c>
      <x:c r="Z4003" s="13" t="str">
        <x:v>Industrial / workshop / storage</x:v>
      </x:c>
    </x:row>
    <x:row r="4004" ht="49" customHeight="1">
      <x:c r="A4004" s="13" t="str">
        <x:v>SE3024</x:v>
      </x:c>
      <x:c r="B4004" s="15" t="str">
        <x:v>Peacehaven</x:v>
      </x:c>
      <x:c r="C4004" s="15" t="str">
        <x:v>Peacehaven</x:v>
      </x:c>
      <x:c r="D4004" s="14" t="n">
        <x:v>15700</x:v>
      </x:c>
      <x:c r="E4004" s="13" t="str">
        <x:v>Context</x:v>
      </x:c>
      <x:c r="F4004" s="15" t="str">
        <x:v>Meridian Industrial Estate</x:v>
      </x:c>
      <x:c r="G4004" s="15" t="str">
        <x:v>Unit A3 Meridian Industrial Estate, Newton Road, Peacehaven BN10 8JQ Light Industrial</x:v>
      </x:c>
      <x:c r="H4004" s="13" t="str">
        <x:v>Current</x:v>
      </x:c>
      <x:c r="I4004" s="14" t="n">
        <x:v>13707</x:v>
      </x:c>
      <x:c r="J4004" s="13" t="str">
        <x:f>IF(AND(ISNUMBER(I4004),I4004&gt;0),IF(I4004&lt;=1000,"1–1,000",IF(I4004&lt;=2500,"1,001–2,500",IF(I4004&lt;=5000,"2,501–5,000",IF(I4004&lt;=10000,"5,001–10,000","10,001–15,000")))),"10,001–15,000")</x:f>
        <x:v>10,001–15,000</x:v>
      </x:c>
      <x:c r="K4004" s="16" t="n">
        <x:v>147348</x:v>
      </x:c>
      <x:c r="L4004" s="43" t="n">
        <x:f>IF(AND(ISNUMBER(I4004),I4004&gt;0,ISNUMBER(K4004),K4004&gt;0),K4004/I4004,"n.a.")</x:f>
        <x:v>10.749835850295469</x:v>
      </x:c>
      <x:c r="M4004" s="43"/>
      <x:c r="N4004" s="13" t="str">
        <x:v>No</x:v>
      </x:c>
      <x:c r="O4004" s="15" t="str">
        <x:v>The main warehouse benefits from an eaves height ranging from 5.15m to 6.04m.</x:v>
      </x:c>
      <x:c r="P4004" s="15" t="str">
        <x:v>The unit features two electrically-operated sectional loading doors, both measuring approximately 3.6m (w) by 4.7m (h) and are situated adjacently.</x:v>
      </x:c>
      <x:c r="Q4004" s="15" t="str">
        <x:v>Industrial accommodation; warehouse/storage space; mezzanine accommodation; three-phase power; parking</x:v>
      </x:c>
      <x:c r="R4004" s="15" t="str">
        <x:v>To let Rightmove individual listing/card description checked 4 November 2026. Annual asking rent = displayed rounded monthly rent × 12; rounding may differ from agent annual terms.</x:v>
      </x:c>
      <x:c r="S4004" s="15" t="str">
        <x:v>https://www.rightmove.co.uk/properties/776176354892256#/?channel=COM_LET</x:v>
      </x:c>
      <x:c r="T4004" s="15" t="str">
        <x:v>https://www.flude.com/property/details/10815/Unit-A3-Meridian-Industrial-Estate-Newton-Road-Peacehaven-BN10-8JQ-Occupiers-B2-General-Industrial-</x:v>
      </x:c>
      <x:c r="U4004" s="15" t="str"/>
      <x:c r="V4004" s="15" t="str">
        <x:v>Peacehaven — Meridian Industrial Estate</x:v>
      </x:c>
      <x:c r="W4004" s="15" t="str">
        <x:v>Individual unit ≤15,000 sq ft</x:v>
      </x:c>
      <x:c r="X4004" s="13" t="n">
        <x:f>IF(N4004="Yes",L4004,0)</x:f>
        <x:v>0</x:v>
      </x:c>
      <x:c r="Y4004" s="14" t="n">
        <x:v>1</x:v>
      </x:c>
      <x:c r="Z4004" s="13" t="str">
        <x:v>Industrial / workshop / storage</x:v>
      </x:c>
    </x:row>
    <x:row r="4005" ht="42" customHeight="1">
      <x:c r="A4005" s="13" t="str">
        <x:v>SE3025</x:v>
      </x:c>
      <x:c r="B4005" s="15" t="str">
        <x:v>Peacehaven</x:v>
      </x:c>
      <x:c r="C4005" s="15" t="str">
        <x:v>Peacehaven</x:v>
      </x:c>
      <x:c r="D4005" s="14" t="n">
        <x:v>15700</x:v>
      </x:c>
      <x:c r="E4005" s="13" t="str">
        <x:v>Context</x:v>
      </x:c>
      <x:c r="F4005" s="15" t="str">
        <x:v>Meridian Industrial Estate</x:v>
      </x:c>
      <x:c r="G4005" s="15" t="str">
        <x:v>Unit B4, Meridian Industrial Estate, Newton Road, Peacehaven, East Sussex, BN10 8JQ Industrial Park</x:v>
      </x:c>
      <x:c r="H4005" s="13" t="str">
        <x:v>Current</x:v>
      </x:c>
      <x:c r="I4005" s="14" t="n">
        <x:v>2317</x:v>
      </x:c>
      <x:c r="J4005" s="13" t="str">
        <x:f>IF(AND(ISNUMBER(I4005),I4005&gt;0),IF(I4005&lt;=1000,"1–1,000",IF(I4005&lt;=2500,"1,001–2,500",IF(I4005&lt;=5000,"2,501–5,000",IF(I4005&lt;=10000,"5,001–10,000","10,001–15,000")))),"1,001–2,500")</x:f>
        <x:v>1,001–2,500</x:v>
      </x:c>
      <x:c r="K4005" s="16" t="n">
        <x:v>41712</x:v>
      </x:c>
      <x:c r="L4005" s="43" t="n">
        <x:f>IF(AND(ISNUMBER(I4005),I4005&gt;0,ISNUMBER(K4005),K4005&gt;0),K4005/I4005,"n.a.")</x:f>
        <x:v>18.002589555459647</x:v>
      </x:c>
      <x:c r="M4005" s="43"/>
      <x:c r="N4005" s="13" t="str">
        <x:v>No</x:v>
      </x:c>
      <x:c r="O4005" s="15" t="str">
        <x:v>Not stated</x:v>
      </x:c>
      <x:c r="P4005" s="15" t="str">
        <x:v>Not stated</x:v>
      </x:c>
      <x:c r="Q4005" s="15" t="str">
        <x:v>Industrial accommodation; warehouse/storage space</x:v>
      </x:c>
      <x:c r="R4005" s="15" t="str">
        <x:v>To let Rightmove individual listing/card description checked 4 November 2026. Annual asking rent = displayed rounded monthly rent × 12; rounding may differ from agent annual terms.</x:v>
      </x:c>
      <x:c r="S4005" s="15" t="str">
        <x:v>https://www.rightmove.co.uk/properties/760902494728608#/?channel=COM_LET</x:v>
      </x:c>
      <x:c r="T4005" s="15" t="str"/>
      <x:c r="U4005" s="15" t="str"/>
      <x:c r="V4005" s="15" t="str">
        <x:v>Peacehaven — Meridian Industrial Estate</x:v>
      </x:c>
      <x:c r="W4005" s="15" t="str">
        <x:v>Individual unit ≤15,000 sq ft</x:v>
      </x:c>
      <x:c r="X4005" s="13" t="n">
        <x:f>IF(N4005="Yes",L4005,0)</x:f>
        <x:v>0</x:v>
      </x:c>
      <x:c r="Y4005" s="14" t="n">
        <x:v>1</x:v>
      </x:c>
      <x:c r="Z4005" s="13" t="str">
        <x:v>Industrial / workshop / storage</x:v>
      </x:c>
    </x:row>
    <x:row r="4006" ht="42" customHeight="1">
      <x:c r="A4006" s="13" t="str">
        <x:v>SE3026</x:v>
      </x:c>
      <x:c r="B4006" s="15" t="str">
        <x:v>Peacehaven</x:v>
      </x:c>
      <x:c r="C4006" s="15" t="str">
        <x:v>Peacehaven</x:v>
      </x:c>
      <x:c r="D4006" s="14" t="n">
        <x:v>15700</x:v>
      </x:c>
      <x:c r="E4006" s="13" t="str">
        <x:v>Context</x:v>
      </x:c>
      <x:c r="F4006" s="15" t="str">
        <x:v>Standalone premises — Peacehaven</x:v>
      </x:c>
      <x:c r="G4006" s="15" t="str">
        <x:v>Valley Road, Peacehaven BN10</x:v>
      </x:c>
      <x:c r="H4006" s="13" t="str">
        <x:v>Current</x:v>
      </x:c>
      <x:c r="I4006" s="14" t="n">
        <x:v>650</x:v>
      </x:c>
      <x:c r="J4006" s="13" t="str">
        <x:f>IF(AND(ISNUMBER(I4006),I4006&gt;0),IF(I4006&lt;=1000,"1–1,000",IF(I4006&lt;=2500,"1,001–2,500",IF(I4006&lt;=5000,"2,501–5,000",IF(I4006&lt;=10000,"5,001–10,000","10,001–15,000")))),"1–1,000")</x:f>
        <x:v>1–1,000</x:v>
      </x:c>
      <x:c r="K4006" s="16" t="n">
        <x:v>10400</x:v>
      </x:c>
      <x:c r="L4006" s="43" t="n">
        <x:f>IF(AND(ISNUMBER(I4006),I4006&gt;0,ISNUMBER(K4006),K4006&gt;0),K4006/I4006,"n.a.")</x:f>
        <x:v>16</x:v>
      </x:c>
      <x:c r="M4006" s="43" t="n">
        <x:v>16.12</x:v>
      </x:c>
      <x:c r="N4006" s="13" t="str">
        <x:v>No</x:v>
      </x:c>
      <x:c r="O4006" s="15" t="str">
        <x:v>Not stated</x:v>
      </x:c>
      <x:c r="P4006" s="15" t="str">
        <x:v>Not stated</x:v>
      </x:c>
      <x:c r="Q4006" s="15" t="str">
        <x:v>Industrial accommodation</x:v>
      </x:c>
      <x:c r="R4006" s="15" t="str">
        <x:v>To let Headline annual rent/quoted psf differ</x:v>
      </x:c>
      <x:c r="S4006" s="15" t="str">
        <x:v>https://www.zoopla.co.uk/to-rent/commercial/details/74052496/</x:v>
      </x:c>
      <x:c r="T4006" s="15" t="str"/>
      <x:c r="U4006" s="15" t="str"/>
      <x:c r="V4006" s="15" t="str">
        <x:v>Peacehaven — Standalone premises — Peacehaven</x:v>
      </x:c>
      <x:c r="W4006" s="15" t="str">
        <x:v>Individual unit ≤15,000 sq ft</x:v>
      </x:c>
      <x:c r="X4006" s="13" t="n">
        <x:f>IF(N4006="Yes",L4006,0)</x:f>
        <x:v>0</x:v>
      </x:c>
      <x:c r="Y4006" s="14" t="n">
        <x:v>1</x:v>
      </x:c>
      <x:c r="Z4006" s="13" t="str">
        <x:v>Industrial / workshop / storage</x:v>
      </x:c>
    </x:row>
    <x:row r="4007" ht="42" customHeight="1">
      <x:c r="A4007" s="13" t="str">
        <x:v>SE3027</x:v>
      </x:c>
      <x:c r="B4007" s="15" t="str">
        <x:v>Peasmarsh</x:v>
      </x:c>
      <x:c r="C4007" s="15" t="str">
        <x:v>Peasmarsh</x:v>
      </x:c>
      <x:c r="D4007" s="14"/>
      <x:c r="E4007" s="13" t="str">
        <x:v>Context</x:v>
      </x:c>
      <x:c r="F4007" s="15" t="str">
        <x:v>Standalone premises — Peasmarsh</x:v>
      </x:c>
      <x:c r="G4007" s="15" t="str">
        <x:v>Pencil Patch, Wittersham Road, Rye TN31</x:v>
      </x:c>
      <x:c r="H4007" s="13" t="str">
        <x:v>Current</x:v>
      </x:c>
      <x:c r="I4007" s="14" t="n">
        <x:v>3461</x:v>
      </x:c>
      <x:c r="J4007" s="13" t="str">
        <x:f>IF(AND(ISNUMBER(I4007),I4007&gt;0),IF(I4007&lt;=1000,"1–1,000",IF(I4007&lt;=2500,"1,001–2,500",IF(I4007&lt;=5000,"2,501–5,000",IF(I4007&lt;=10000,"5,001–10,000","10,001–15,000")))),"2,501–5,000")</x:f>
        <x:v>2,501–5,000</x:v>
      </x:c>
      <x:c r="K4007" s="16" t="n">
        <x:v>29000</x:v>
      </x:c>
      <x:c r="L4007" s="43" t="n">
        <x:f>IF(AND(ISNUMBER(I4007),I4007&gt;0,ISNUMBER(K4007),K4007&gt;0),K4007/I4007,"n.a.")</x:f>
        <x:v>8.379081190407396</x:v>
      </x:c>
      <x:c r="M4007" s="43"/>
      <x:c r="N4007" s="13" t="str">
        <x:v>No</x:v>
      </x:c>
      <x:c r="O4007" s="15" t="str">
        <x:v>Not stated</x:v>
      </x:c>
      <x:c r="P4007" s="15" t="str">
        <x:v>Not stated</x:v>
      </x:c>
      <x:c r="Q4007" s="15" t="str">
        <x:v>workshop space; parking; yard/loading area</x:v>
      </x:c>
      <x:c r="R4007" s="15" t="str">
        <x:v>To let Host BUA population not separately matched.</x:v>
      </x:c>
      <x:c r="S4007" s="15" t="str">
        <x:v>https://www.zoopla.co.uk/to-rent/commercial/details/73102074/</x:v>
      </x:c>
      <x:c r="T4007" s="15" t="str"/>
      <x:c r="U4007" s="15" t="str"/>
      <x:c r="V4007" s="15" t="str">
        <x:v>Peasmarsh — Standalone premises — Peasmarsh</x:v>
      </x:c>
      <x:c r="W4007" s="15" t="str">
        <x:v>Individual unit ≤15,000 sq ft</x:v>
      </x:c>
      <x:c r="X4007" s="13" t="n">
        <x:f>IF(N4007="Yes",L4007,0)</x:f>
        <x:v>0</x:v>
      </x:c>
      <x:c r="Y4007" s="14" t="n">
        <x:v>1</x:v>
      </x:c>
      <x:c r="Z4007" s="13" t="str">
        <x:v>Industrial / workshop / storage</x:v>
      </x:c>
    </x:row>
    <x:row r="4008" ht="42" customHeight="1">
      <x:c r="A4008" s="13" t="str">
        <x:v>SE3028</x:v>
      </x:c>
      <x:c r="B4008" s="15" t="str">
        <x:v>Petworth</x:v>
      </x:c>
      <x:c r="C4008" s="15" t="str">
        <x:v>Petworth</x:v>
      </x:c>
      <x:c r="D4008" s="14" t="n">
        <x:v>2590</x:v>
      </x:c>
      <x:c r="E4008" s="13" t="str">
        <x:v>Context</x:v>
      </x:c>
      <x:c r="F4008" s="15" t="str">
        <x:v>Standalone premises — Petworth</x:v>
      </x:c>
      <x:c r="G4008" s="15" t="str">
        <x:v>Station Road, Petworth GU28</x:v>
      </x:c>
      <x:c r="H4008" s="13" t="str">
        <x:v>Current</x:v>
      </x:c>
      <x:c r="I4008" s="14" t="n">
        <x:v>1129</x:v>
      </x:c>
      <x:c r="J4008" s="13" t="str">
        <x:f>IF(AND(ISNUMBER(I4008),I4008&gt;0),IF(I4008&lt;=1000,"1–1,000",IF(I4008&lt;=2500,"1,001–2,500",IF(I4008&lt;=5000,"2,501–5,000",IF(I4008&lt;=10000,"5,001–10,000","10,001–15,000")))),"1,001–2,500")</x:f>
        <x:v>1,001–2,500</x:v>
      </x:c>
      <x:c r="K4008" s="16" t="n">
        <x:v>9000</x:v>
      </x:c>
      <x:c r="L4008" s="43" t="n">
        <x:f>IF(AND(ISNUMBER(I4008),I4008&gt;0,ISNUMBER(K4008),K4008&gt;0),K4008/I4008,"n.a.")</x:f>
        <x:v>7.971656333038087</x:v>
      </x:c>
      <x:c r="M4008" s="43" t="n">
        <x:v>7.97</x:v>
      </x:c>
      <x:c r="N4008" s="13" t="str">
        <x:v>No</x:v>
      </x:c>
      <x:c r="O4008" s="15" t="str">
        <x:v>Not stated</x:v>
      </x:c>
      <x:c r="P4008" s="15" t="str">
        <x:v>Not stated</x:v>
      </x:c>
      <x:c r="Q4008" s="15" t="str">
        <x:v>parking</x:v>
      </x:c>
      <x:c r="R4008" s="15" t="str">
        <x:v>To let</x:v>
      </x:c>
      <x:c r="S4008" s="15" t="str">
        <x:v>https://www.zoopla.co.uk/to-rent/commercial/details/73258349/</x:v>
      </x:c>
      <x:c r="T4008" s="15" t="str">
        <x:v>https://www.rightmove.co.uk/properties/753523472670625#/?channel=COM_LET</x:v>
      </x:c>
      <x:c r="U4008" s="15" t="str"/>
      <x:c r="V4008" s="15" t="str">
        <x:v>Petworth — Standalone premises — Petworth</x:v>
      </x:c>
      <x:c r="W4008" s="15" t="str">
        <x:v>Individual unit ≤15,000 sq ft</x:v>
      </x:c>
      <x:c r="X4008" s="13" t="n">
        <x:f>IF(N4008="Yes",L4008,0)</x:f>
        <x:v>0</x:v>
      </x:c>
      <x:c r="Y4008" s="14" t="n">
        <x:v>1</x:v>
      </x:c>
      <x:c r="Z4008" s="13" t="str">
        <x:v>Industrial / workshop / storage</x:v>
      </x:c>
    </x:row>
    <x:row r="4009" ht="42" customHeight="1">
      <x:c r="A4009" s="13" t="str">
        <x:v>SE3029</x:v>
      </x:c>
      <x:c r="B4009" s="15" t="str">
        <x:v>Plumpton</x:v>
      </x:c>
      <x:c r="C4009" s="15" t="str">
        <x:v>Plumpton</x:v>
      </x:c>
      <x:c r="D4009" s="14" t="n">
        <x:v>355</x:v>
      </x:c>
      <x:c r="E4009" s="13" t="str">
        <x:v>Context</x:v>
      </x:c>
      <x:c r="F4009" s="15" t="str">
        <x:v>Standalone premises — Plumpton</x:v>
      </x:c>
      <x:c r="G4009" s="15" t="str">
        <x:v>Unit 10 St Helena Farm, St Helena Lane, Plumpton BN7</x:v>
      </x:c>
      <x:c r="H4009" s="13" t="str">
        <x:v>Current</x:v>
      </x:c>
      <x:c r="I4009" s="14" t="n">
        <x:v>1060</x:v>
      </x:c>
      <x:c r="J4009" s="13" t="str">
        <x:f>IF(AND(ISNUMBER(I4009),I4009&gt;0),IF(I4009&lt;=1000,"1–1,000",IF(I4009&lt;=2500,"1,001–2,500",IF(I4009&lt;=5000,"2,501–5,000",IF(I4009&lt;=10000,"5,001–10,000","10,001–15,000")))),"1,001–2,500")</x:f>
        <x:v>1,001–2,500</x:v>
      </x:c>
      <x:c r="K4009" s="16" t="n">
        <x:v>13000</x:v>
      </x:c>
      <x:c r="L4009" s="43" t="n">
        <x:f>IF(AND(ISNUMBER(I4009),I4009&gt;0,ISNUMBER(K4009),K4009&gt;0),K4009/I4009,"n.a.")</x:f>
        <x:v>12.264150943396226</x:v>
      </x:c>
      <x:c r="M4009" s="43" t="n">
        <x:v>12.26</x:v>
      </x:c>
      <x:c r="N4009" s="13" t="str">
        <x:v>No</x:v>
      </x:c>
      <x:c r="O4009" s="15" t="str">
        <x:v>Eaves height - min 2.22 m and max 4.15 m</x:v>
      </x:c>
      <x:c r="P4009" s="15" t="str">
        <x:v>Electric roller shutter door - width 2.2 m x height 2.5m</x:v>
      </x:c>
      <x:c r="Q4009" s="15" t="str">
        <x:v>Industrial accommodation; workshop space; parking</x:v>
      </x:c>
      <x:c r="R4009" s="15" t="str">
        <x:v>To let</x:v>
      </x:c>
      <x:c r="S4009" s="15" t="str">
        <x:v>https://www.zoopla.co.uk/to-rent/commercial/details/66672662/</x:v>
      </x:c>
      <x:c r="T4009" s="15" t="str"/>
      <x:c r="U4009" s="15" t="str"/>
      <x:c r="V4009" s="15" t="str">
        <x:v>Plumpton — Standalone premises — Plumpton</x:v>
      </x:c>
      <x:c r="W4009" s="15" t="str">
        <x:v>Individual unit ≤15,000 sq ft</x:v>
      </x:c>
      <x:c r="X4009" s="13" t="n">
        <x:f>IF(N4009="Yes",L4009,0)</x:f>
        <x:v>0</x:v>
      </x:c>
      <x:c r="Y4009" s="14" t="n">
        <x:v>1</x:v>
      </x:c>
      <x:c r="Z4009" s="13" t="str">
        <x:v>Industrial / workshop / storage</x:v>
      </x:c>
    </x:row>
    <x:row r="4010" ht="42" customHeight="1">
      <x:c r="A4010" s="13" t="str">
        <x:v>SE3030</x:v>
      </x:c>
      <x:c r="B4010" s="15" t="str">
        <x:v>Poling</x:v>
      </x:c>
      <x:c r="C4010" s="15" t="str">
        <x:v>Poling</x:v>
      </x:c>
      <x:c r="D4010" s="14"/>
      <x:c r="E4010" s="13" t="str">
        <x:v>Context</x:v>
      </x:c>
      <x:c r="F4010" s="15" t="str">
        <x:v>Standalone premises — Poling</x:v>
      </x:c>
      <x:c r="G4010" s="15" t="str">
        <x:v>Unit 44 The Vinery, Arundel Road, Poling BN18</x:v>
      </x:c>
      <x:c r="H4010" s="13" t="str">
        <x:v>Current</x:v>
      </x:c>
      <x:c r="I4010" s="14" t="n">
        <x:v>1400</x:v>
      </x:c>
      <x:c r="J4010" s="13" t="str">
        <x:f>IF(AND(ISNUMBER(I4010),I4010&gt;0),IF(I4010&lt;=1000,"1–1,000",IF(I4010&lt;=2500,"1,001–2,500",IF(I4010&lt;=5000,"2,501–5,000",IF(I4010&lt;=10000,"5,001–10,000","10,001–15,000")))),"1,001–2,500")</x:f>
        <x:v>1,001–2,500</x:v>
      </x:c>
      <x:c r="K4010" s="16" t="n">
        <x:v>10500</x:v>
      </x:c>
      <x:c r="L4010" s="43" t="n">
        <x:f>IF(AND(ISNUMBER(I4010),I4010&gt;0,ISNUMBER(K4010),K4010&gt;0),K4010/I4010,"n.a.")</x:f>
        <x:v>7.5</x:v>
      </x:c>
      <x:c r="M4010" s="43" t="n">
        <x:v>7.5</x:v>
      </x:c>
      <x:c r="N4010" s="13" t="str">
        <x:v>No</x:v>
      </x:c>
      <x:c r="O4010" s="15" t="str">
        <x:v>Not stated</x:v>
      </x:c>
      <x:c r="P4010" s="15" t="str">
        <x:v>Access is via a loading door and personnel door to the front.</x:v>
      </x:c>
      <x:c r="Q4010" s="15" t="str">
        <x:v>warehouse/storage space; workshop space; ancillary office accommodation; three-phase power</x:v>
      </x:c>
      <x:c r="R4010" s="15" t="str">
        <x:v>To let Host BUA population not separately matched.</x:v>
      </x:c>
      <x:c r="S4010" s="15" t="str">
        <x:v>https://www.zoopla.co.uk/to-rent/commercial/details/69821353/</x:v>
      </x:c>
      <x:c r="T4010" s="15" t="str"/>
      <x:c r="U4010" s="15" t="str"/>
      <x:c r="V4010" s="15" t="str">
        <x:v>Poling — Standalone premises — Poling</x:v>
      </x:c>
      <x:c r="W4010" s="15" t="str">
        <x:v>Individual unit ≤15,000 sq ft</x:v>
      </x:c>
      <x:c r="X4010" s="13" t="n">
        <x:f>IF(N4010="Yes",L4010,0)</x:f>
        <x:v>0</x:v>
      </x:c>
      <x:c r="Y4010" s="14" t="n">
        <x:v>1</x:v>
      </x:c>
      <x:c r="Z4010" s="13" t="str">
        <x:v>Industrial / workshop / storage</x:v>
      </x:c>
    </x:row>
    <x:row r="4011" ht="42" customHeight="1">
      <x:c r="A4011" s="13" t="str">
        <x:v>SE3031</x:v>
      </x:c>
      <x:c r="B4011" s="15" t="str">
        <x:v>Pulborough</x:v>
      </x:c>
      <x:c r="C4011" s="15" t="str">
        <x:v>Pulborough</x:v>
      </x:c>
      <x:c r="D4011" s="14" t="n">
        <x:v>3650</x:v>
      </x:c>
      <x:c r="E4011" s="13" t="str">
        <x:v>Context</x:v>
      </x:c>
      <x:c r="F4011" s="15" t="str">
        <x:v>Standalone premises — Pulborough</x:v>
      </x:c>
      <x:c r="G4011" s="15" t="str">
        <x:v>Station Approach, Pulborough RH20</x:v>
      </x:c>
      <x:c r="H4011" s="13" t="str">
        <x:v>Current</x:v>
      </x:c>
      <x:c r="I4011" s="14" t="n">
        <x:v>2875</x:v>
      </x:c>
      <x:c r="J4011" s="13" t="str">
        <x:f>IF(AND(ISNUMBER(I4011),I4011&gt;0),IF(I4011&lt;=1000,"1–1,000",IF(I4011&lt;=2500,"1,001–2,500",IF(I4011&lt;=5000,"2,501–5,000",IF(I4011&lt;=10000,"5,001–10,000","10,001–15,000")))),"2,501–5,000")</x:f>
        <x:v>2,501–5,000</x:v>
      </x:c>
      <x:c r="K4011" s="16" t="n">
        <x:v>22750</x:v>
      </x:c>
      <x:c r="L4011" s="43" t="n">
        <x:f>IF(AND(ISNUMBER(I4011),I4011&gt;0,ISNUMBER(K4011),K4011&gt;0),K4011/I4011,"n.a.")</x:f>
        <x:v>7.913043478260869</x:v>
      </x:c>
      <x:c r="M4011" s="43" t="n">
        <x:v>7.91</x:v>
      </x:c>
      <x:c r="N4011" s="13" t="str">
        <x:v>No</x:v>
      </x:c>
      <x:c r="O4011" s="15" t="str">
        <x:v>Not stated</x:v>
      </x:c>
      <x:c r="P4011" s="15" t="str">
        <x:v>Not stated</x:v>
      </x:c>
      <x:c r="Q4011" s="15" t="str">
        <x:v>Industrial accommodation; mezzanine accommodation; ancillary office accommodation; parking</x:v>
      </x:c>
      <x:c r="R4011" s="15" t="str">
        <x:v>To let</x:v>
      </x:c>
      <x:c r="S4011" s="15" t="str">
        <x:v>https://www.zoopla.co.uk/to-rent/commercial/details/72964210/</x:v>
      </x:c>
      <x:c r="T4011" s="15" t="str"/>
      <x:c r="U4011" s="15" t="str"/>
      <x:c r="V4011" s="15" t="str">
        <x:v>Pulborough — Standalone premises — Pulborough</x:v>
      </x:c>
      <x:c r="W4011" s="15" t="str">
        <x:v>Individual unit ≤15,000 sq ft</x:v>
      </x:c>
      <x:c r="X4011" s="13" t="n">
        <x:f>IF(N4011="Yes",L4011,0)</x:f>
        <x:v>0</x:v>
      </x:c>
      <x:c r="Y4011" s="14" t="n">
        <x:v>1</x:v>
      </x:c>
      <x:c r="Z4011" s="13" t="str">
        <x:v>Industrial / workshop / storage</x:v>
      </x:c>
    </x:row>
    <x:row r="4012" ht="49" customHeight="1">
      <x:c r="A4012" s="13" t="str">
        <x:v>SE3032</x:v>
      </x:c>
      <x:c r="B4012" s="15" t="str">
        <x:v>Ringmer</x:v>
      </x:c>
      <x:c r="C4012" s="15" t="str">
        <x:v>Ringmer</x:v>
      </x:c>
      <x:c r="D4012" s="14" t="n">
        <x:v>3220</x:v>
      </x:c>
      <x:c r="E4012" s="13" t="str">
        <x:v>Context</x:v>
      </x:c>
      <x:c r="F4012" s="15" t="str">
        <x:v>Standalone premises — Ringmer</x:v>
      </x:c>
      <x:c r="G4012" s="15" t="str">
        <x:v>Ashdown Barn, Broyle Place Farm, Ringmer BN8 5PW Light Industrial</x:v>
      </x:c>
      <x:c r="H4012" s="13" t="str">
        <x:v>Current</x:v>
      </x:c>
      <x:c r="I4012" s="14" t="n">
        <x:v>10310</x:v>
      </x:c>
      <x:c r="J4012" s="13" t="str">
        <x:f>IF(AND(ISNUMBER(I4012),I4012&gt;0),IF(I4012&lt;=1000,"1–1,000",IF(I4012&lt;=2500,"1,001–2,500",IF(I4012&lt;=5000,"2,501–5,000",IF(I4012&lt;=10000,"5,001–10,000","10,001–15,000")))),"10,001–15,000")</x:f>
        <x:v>10,001–15,000</x:v>
      </x:c>
      <x:c r="K4012" s="16" t="n">
        <x:v>65004</x:v>
      </x:c>
      <x:c r="L4012" s="43" t="n">
        <x:f>IF(AND(ISNUMBER(I4012),I4012&gt;0,ISNUMBER(K4012),K4012&gt;0),K4012/I4012,"n.a.")</x:f>
        <x:v>6.3049466537342385</x:v>
      </x:c>
      <x:c r="M4012" s="43"/>
      <x:c r="N4012" s="13" t="str">
        <x:v>No</x:v>
      </x:c>
      <x:c r="O4012" s="15" t="str">
        <x:v>The eaves height ranges from 3.38 to 6.3m The unit comes with 6 parking spaces.</x:v>
      </x:c>
      <x:c r="P4012" s="15" t="str">
        <x:v>The unit has an electric roller shutter door (approximately 4.50m wide x 4.50m high) and pedestrian access points.</x:v>
      </x:c>
      <x:c r="Q4012" s="15" t="str">
        <x:v>ancillary office accommodation; parking</x:v>
      </x:c>
      <x:c r="R4012" s="15" t="str">
        <x:v>To let Rightmove individual listing/card description checked 4 November 2026. Annual asking rent = displayed rounded monthly rent × 12; rounding may differ from agent annual terms.</x:v>
      </x:c>
      <x:c r="S4012" s="15" t="str">
        <x:v>https://www.rightmove.co.uk/properties/760551381387105#/?channel=COM_LET</x:v>
      </x:c>
      <x:c r="T4012" s="15" t="str">
        <x:v>https://www.flude.com/property/details/7225/Ashdown-Barn-Broyle-Place-Farm-Ringmer-BN8-5PW-Occupiers-B1-c-Light-Industry-</x:v>
      </x:c>
      <x:c r="U4012" s="15" t="str"/>
      <x:c r="V4012" s="15" t="str">
        <x:v>Ringmer — Standalone premises — Ringmer</x:v>
      </x:c>
      <x:c r="W4012" s="15" t="str">
        <x:v>Individual unit ≤15,000 sq ft</x:v>
      </x:c>
      <x:c r="X4012" s="13" t="n">
        <x:f>IF(N4012="Yes",L4012,0)</x:f>
        <x:v>0</x:v>
      </x:c>
      <x:c r="Y4012" s="14" t="n">
        <x:v>1</x:v>
      </x:c>
      <x:c r="Z4012" s="13" t="str">
        <x:v>Industrial / workshop / storage</x:v>
      </x:c>
    </x:row>
    <x:row r="4013" ht="42" customHeight="1">
      <x:c r="A4013" s="13" t="str">
        <x:v>SE3033</x:v>
      </x:c>
      <x:c r="B4013" s="15" t="str">
        <x:v>Rye</x:v>
      </x:c>
      <x:c r="C4013" s="15" t="str">
        <x:v>Rye</x:v>
      </x:c>
      <x:c r="D4013" s="14" t="n">
        <x:v>4885</x:v>
      </x:c>
      <x:c r="E4013" s="13" t="str">
        <x:v>Context</x:v>
      </x:c>
      <x:c r="F4013" s="15" t="str">
        <x:v>Standalone premises — Rye</x:v>
      </x:c>
      <x:c r="G4013" s="15" t="str">
        <x:v>145 South Undercliff, Rye, East Sussex TN31</x:v>
      </x:c>
      <x:c r="H4013" s="13" t="str">
        <x:v>Current</x:v>
      </x:c>
      <x:c r="I4013" s="14" t="n">
        <x:v>7922</x:v>
      </x:c>
      <x:c r="J4013" s="13" t="str">
        <x:f>IF(AND(ISNUMBER(I4013),I4013&gt;0),IF(I4013&lt;=1000,"1–1,000",IF(I4013&lt;=2500,"1,001–2,500",IF(I4013&lt;=5000,"2,501–5,000",IF(I4013&lt;=10000,"5,001–10,000","10,001–15,000")))),"5,001–10,000")</x:f>
        <x:v>5,001–10,000</x:v>
      </x:c>
      <x:c r="K4013" s="16" t="n">
        <x:v>90000</x:v>
      </x:c>
      <x:c r="L4013" s="43" t="n">
        <x:f>IF(AND(ISNUMBER(I4013),I4013&gt;0,ISNUMBER(K4013),K4013&gt;0),K4013/I4013,"n.a.")</x:f>
        <x:v>11.360767482958849</x:v>
      </x:c>
      <x:c r="M4013" s="43" t="n">
        <x:v>11.36</x:v>
      </x:c>
      <x:c r="N4013" s="13" t="str">
        <x:v>No</x:v>
      </x:c>
      <x:c r="O4013" s="15" t="str">
        <x:v>Not stated</x:v>
      </x:c>
      <x:c r="P4013" s="15" t="str">
        <x:v>Not stated</x:v>
      </x:c>
      <x:c r="Q4013" s="15" t="str">
        <x:v>warehouse/storage space; workshop space; ancillary office accommodation; parking</x:v>
      </x:c>
      <x:c r="R4013" s="15" t="str">
        <x:v>To let Cross-portal asking rent differs; excluded from comparable sample.</x:v>
      </x:c>
      <x:c r="S4013" s="15" t="str">
        <x:v>https://www.zoopla.co.uk/to-rent/commercial/details/71254835/</x:v>
      </x:c>
      <x:c r="T4013" s="15" t="str">
        <x:v>https://www.rightmove.co.uk/properties/166727579#/?channel=COM_LET</x:v>
      </x:c>
      <x:c r="U4013" s="15" t="str"/>
      <x:c r="V4013" s="15" t="str">
        <x:v>Rye — Standalone premises — Rye</x:v>
      </x:c>
      <x:c r="W4013" s="15" t="str">
        <x:v>Individual unit ≤15,000 sq ft</x:v>
      </x:c>
      <x:c r="X4013" s="13" t="n">
        <x:f>IF(N4013="Yes",L4013,0)</x:f>
        <x:v>0</x:v>
      </x:c>
      <x:c r="Y4013" s="14" t="n">
        <x:v>1</x:v>
      </x:c>
      <x:c r="Z4013" s="13" t="str">
        <x:v>Industrial / workshop / storage</x:v>
      </x:c>
    </x:row>
    <x:row r="4014" ht="42" customHeight="1">
      <x:c r="A4014" s="13" t="str">
        <x:v>SE3034</x:v>
      </x:c>
      <x:c r="B4014" s="15" t="str">
        <x:v>Selsey</x:v>
      </x:c>
      <x:c r="C4014" s="15" t="str">
        <x:v>Selsey</x:v>
      </x:c>
      <x:c r="D4014" s="14" t="n">
        <x:v>10735</x:v>
      </x:c>
      <x:c r="E4014" s="13" t="str">
        <x:v>Context</x:v>
      </x:c>
      <x:c r="F4014" s="15" t="str">
        <x:v>Standalone premises — Selsey</x:v>
      </x:c>
      <x:c r="G4014" s="15" t="str">
        <x:v>Park Lane, Selsey PO20</x:v>
      </x:c>
      <x:c r="H4014" s="13" t="str">
        <x:v>Current</x:v>
      </x:c>
      <x:c r="I4014" s="14" t="n">
        <x:v>1068</x:v>
      </x:c>
      <x:c r="J4014" s="13" t="str">
        <x:f>IF(AND(ISNUMBER(I4014),I4014&gt;0),IF(I4014&lt;=1000,"1–1,000",IF(I4014&lt;=2500,"1,001–2,500",IF(I4014&lt;=5000,"2,501–5,000",IF(I4014&lt;=10000,"5,001–10,000","10,001–15,000")))),"1,001–2,500")</x:f>
        <x:v>1,001–2,500</x:v>
      </x:c>
      <x:c r="K4014" s="16" t="n">
        <x:v>7000</x:v>
      </x:c>
      <x:c r="L4014" s="43" t="n">
        <x:f>IF(AND(ISNUMBER(I4014),I4014&gt;0,ISNUMBER(K4014),K4014&gt;0),K4014/I4014,"n.a.")</x:f>
        <x:v>6.5543071161048685</x:v>
      </x:c>
      <x:c r="M4014" s="43" t="n">
        <x:v>6.55</x:v>
      </x:c>
      <x:c r="N4014" s="13" t="str">
        <x:v>No</x:v>
      </x:c>
      <x:c r="O4014" s="15" t="str">
        <x:v>The unit has an approximate eaves hight of 2.28m with beams that run across the unit.</x:v>
      </x:c>
      <x:c r="P4014" s="15" t="str">
        <x:v>Not stated</x:v>
      </x:c>
      <x:c r="Q4014" s="15" t="str">
        <x:v>Commercial storage accommodation advertised to let.</x:v>
      </x:c>
      <x:c r="R4014" s="15" t="str">
        <x:v>To let</x:v>
      </x:c>
      <x:c r="S4014" s="15" t="str">
        <x:v>https://www.zoopla.co.uk/to-rent/commercial/details/72356169/</x:v>
      </x:c>
      <x:c r="T4014" s="15" t="str"/>
      <x:c r="U4014" s="15" t="str"/>
      <x:c r="V4014" s="15" t="str">
        <x:v>Selsey — Standalone premises — Selsey</x:v>
      </x:c>
      <x:c r="W4014" s="15" t="str">
        <x:v>Individual unit ≤15,000 sq ft</x:v>
      </x:c>
      <x:c r="X4014" s="13" t="n">
        <x:f>IF(N4014="Yes",L4014,0)</x:f>
        <x:v>0</x:v>
      </x:c>
      <x:c r="Y4014" s="14" t="n">
        <x:v>1</x:v>
      </x:c>
      <x:c r="Z4014" s="13" t="str">
        <x:v>Industrial / workshop / storage</x:v>
      </x:c>
    </x:row>
    <x:row r="4015" ht="49" customHeight="1">
      <x:c r="A4015" s="13" t="str">
        <x:v>SE3035</x:v>
      </x:c>
      <x:c r="B4015" s="15" t="str">
        <x:v>Selsey</x:v>
      </x:c>
      <x:c r="C4015" s="15" t="str">
        <x:v>Selsey</x:v>
      </x:c>
      <x:c r="D4015" s="14" t="n">
        <x:v>10735</x:v>
      </x:c>
      <x:c r="E4015" s="13" t="str">
        <x:v>Context</x:v>
      </x:c>
      <x:c r="F4015" s="15" t="str">
        <x:v>Standalone premises — Selsey</x:v>
      </x:c>
      <x:c r="G4015" s="15" t="str">
        <x:v>Park Lane, Selsey PO20</x:v>
      </x:c>
      <x:c r="H4015" s="13" t="str">
        <x:v>Current</x:v>
      </x:c>
      <x:c r="I4015" s="14" t="n">
        <x:v>7271</x:v>
      </x:c>
      <x:c r="J4015" s="13" t="str">
        <x:f>IF(AND(ISNUMBER(I4015),I4015&gt;0),IF(I4015&lt;=1000,"1–1,000",IF(I4015&lt;=2500,"1,001–2,500",IF(I4015&lt;=5000,"2,501–5,000",IF(I4015&lt;=10000,"5,001–10,000","10,001–15,000")))),"5,001–10,000")</x:f>
        <x:v>5,001–10,000</x:v>
      </x:c>
      <x:c r="K4015" s="16" t="n">
        <x:v>45000</x:v>
      </x:c>
      <x:c r="L4015" s="43" t="n">
        <x:f>IF(AND(ISNUMBER(I4015),I4015&gt;0,ISNUMBER(K4015),K4015&gt;0),K4015/I4015,"n.a.")</x:f>
        <x:v>6.1889698803465825</x:v>
      </x:c>
      <x:c r="M4015" s="43" t="n">
        <x:v>6.19</x:v>
      </x:c>
      <x:c r="N4015" s="13" t="str">
        <x:v>No</x:v>
      </x:c>
      <x:c r="O4015" s="15" t="str">
        <x:v>Not stated</x:v>
      </x:c>
      <x:c r="P4015" s="15" t="str">
        <x:v>There is a roller shutter door to the front elevation (this has restricted access due to internal configuration) with a personal front door.</x:v>
      </x:c>
      <x:c r="Q4015" s="15" t="str">
        <x:v>Commercial storage accommodation advertised to let.</x:v>
      </x:c>
      <x:c r="R4015" s="15" t="str">
        <x:v>To let</x:v>
      </x:c>
      <x:c r="S4015" s="15" t="str">
        <x:v>https://www.zoopla.co.uk/to-rent/commercial/details/72143466/</x:v>
      </x:c>
      <x:c r="T4015" s="15" t="str"/>
      <x:c r="U4015" s="15" t="str"/>
      <x:c r="V4015" s="15" t="str">
        <x:v>Selsey — Standalone premises — Selsey</x:v>
      </x:c>
      <x:c r="W4015" s="15" t="str">
        <x:v>Individual unit ≤15,000 sq ft</x:v>
      </x:c>
      <x:c r="X4015" s="13" t="n">
        <x:f>IF(N4015="Yes",L4015,0)</x:f>
        <x:v>0</x:v>
      </x:c>
      <x:c r="Y4015" s="14" t="n">
        <x:v>1</x:v>
      </x:c>
      <x:c r="Z4015" s="13" t="str">
        <x:v>Industrial / workshop / storage</x:v>
      </x:c>
    </x:row>
    <x:row r="4016" ht="42" customHeight="1">
      <x:c r="A4016" s="13" t="str">
        <x:v>SE3036</x:v>
      </x:c>
      <x:c r="B4016" s="15" t="str">
        <x:v>Sheffield Park</x:v>
      </x:c>
      <x:c r="C4016" s="15" t="str">
        <x:v>Sheffield Park</x:v>
      </x:c>
      <x:c r="D4016" s="14"/>
      <x:c r="E4016" s="13" t="str">
        <x:v>Context</x:v>
      </x:c>
      <x:c r="F4016" s="15" t="str">
        <x:v>Bluebell Business Estate</x:v>
      </x:c>
      <x:c r="G4016" s="15" t="str">
        <x:v>Unit 31, Bluebell Business Estate, Sheffield Park TN22</x:v>
      </x:c>
      <x:c r="H4016" s="13" t="str">
        <x:v>Current</x:v>
      </x:c>
      <x:c r="I4016" s="14" t="n">
        <x:v>1178</x:v>
      </x:c>
      <x:c r="J4016" s="13" t="str">
        <x:f>IF(AND(ISNUMBER(I4016),I4016&gt;0),IF(I4016&lt;=1000,"1–1,000",IF(I4016&lt;=2500,"1,001–2,500",IF(I4016&lt;=5000,"2,501–5,000",IF(I4016&lt;=10000,"5,001–10,000","10,001–15,000")))),"1,001–2,500")</x:f>
        <x:v>1,001–2,500</x:v>
      </x:c>
      <x:c r="K4016" s="16" t="n">
        <x:v>12000</x:v>
      </x:c>
      <x:c r="L4016" s="43" t="n">
        <x:f>IF(AND(ISNUMBER(I4016),I4016&gt;0,ISNUMBER(K4016),K4016&gt;0),K4016/I4016,"n.a.")</x:f>
        <x:v>10.186757215619695</x:v>
      </x:c>
      <x:c r="M4016" s="43"/>
      <x:c r="N4016" s="13" t="str">
        <x:v>No</x:v>
      </x:c>
      <x:c r="O4016" s="15" t="str">
        <x:v>Not stated</x:v>
      </x:c>
      <x:c r="P4016" s="15" t="str">
        <x:v>Not stated</x:v>
      </x:c>
      <x:c r="Q4016" s="15" t="str">
        <x:v>Industrial accommodation; ancillary office accommodation</x:v>
      </x:c>
      <x:c r="R4016" s="15" t="str">
        <x:v>To let Host BUA population not separately matched.</x:v>
      </x:c>
      <x:c r="S4016" s="15" t="str">
        <x:v>https://www.zoopla.co.uk/to-rent/commercial/details/73271783/</x:v>
      </x:c>
      <x:c r="T4016" s="15" t="str"/>
      <x:c r="U4016" s="15" t="str"/>
      <x:c r="V4016" s="15" t="str">
        <x:v>Sheffield Park — Bluebell Business Estate</x:v>
      </x:c>
      <x:c r="W4016" s="15" t="str">
        <x:v>Individual unit ≤15,000 sq ft</x:v>
      </x:c>
      <x:c r="X4016" s="13" t="n">
        <x:f>IF(N4016="Yes",L4016,0)</x:f>
        <x:v>0</x:v>
      </x:c>
      <x:c r="Y4016" s="14" t="n">
        <x:v>1</x:v>
      </x:c>
      <x:c r="Z4016" s="13" t="str">
        <x:v>Industrial / workshop / storage</x:v>
      </x:c>
    </x:row>
    <x:row r="4017" ht="42" customHeight="1">
      <x:c r="A4017" s="13" t="str">
        <x:v>SE3037</x:v>
      </x:c>
      <x:c r="B4017" s="15" t="str">
        <x:v>Sheffield Park</x:v>
      </x:c>
      <x:c r="C4017" s="15" t="str">
        <x:v>Sheffield Park</x:v>
      </x:c>
      <x:c r="D4017" s="14"/>
      <x:c r="E4017" s="13" t="str">
        <x:v>Context</x:v>
      </x:c>
      <x:c r="F4017" s="15" t="str">
        <x:v>Sheffield Park Business Estate</x:v>
      </x:c>
      <x:c r="G4017" s="15" t="str">
        <x:v>Unit 15 Sheffield Park Business Estate, East Grinstead Road, Sheffield Park TN22</x:v>
      </x:c>
      <x:c r="H4017" s="13" t="str">
        <x:v>Current</x:v>
      </x:c>
      <x:c r="I4017" s="14" t="n">
        <x:v>2242</x:v>
      </x:c>
      <x:c r="J4017" s="13" t="str">
        <x:f>IF(AND(ISNUMBER(I4017),I4017&gt;0),IF(I4017&lt;=1000,"1–1,000",IF(I4017&lt;=2500,"1,001–2,500",IF(I4017&lt;=5000,"2,501–5,000",IF(I4017&lt;=10000,"5,001–10,000","10,001–15,000")))),"1,001–2,500")</x:f>
        <x:v>1,001–2,500</x:v>
      </x:c>
      <x:c r="K4017" s="16" t="n">
        <x:v>22420</x:v>
      </x:c>
      <x:c r="L4017" s="43" t="n">
        <x:f>IF(AND(ISNUMBER(I4017),I4017&gt;0,ISNUMBER(K4017),K4017&gt;0),K4017/I4017,"n.a.")</x:f>
        <x:v>10</x:v>
      </x:c>
      <x:c r="M4017" s="43" t="n">
        <x:v>10</x:v>
      </x:c>
      <x:c r="N4017" s="13" t="str">
        <x:v>No</x:v>
      </x:c>
      <x:c r="O4017" s="15" t="str">
        <x:v>Not stated</x:v>
      </x:c>
      <x:c r="P4017" s="15" t="str">
        <x:v>Electric roller shutter door.</x:v>
      </x:c>
      <x:c r="Q4017" s="15" t="str">
        <x:v>Commercial storage accommodation advertised to let.</x:v>
      </x:c>
      <x:c r="R4017" s="15" t="str">
        <x:v>To let Host BUA population not separately matched.</x:v>
      </x:c>
      <x:c r="S4017" s="15" t="str">
        <x:v>https://www.zoopla.co.uk/to-rent/commercial/details/70208648/</x:v>
      </x:c>
      <x:c r="T4017" s="15" t="str"/>
      <x:c r="U4017" s="15" t="str"/>
      <x:c r="V4017" s="15" t="str">
        <x:v>Sheffield Park — Sheffield Park Business Estate</x:v>
      </x:c>
      <x:c r="W4017" s="15" t="str">
        <x:v>Individual unit ≤15,000 sq ft</x:v>
      </x:c>
      <x:c r="X4017" s="13" t="n">
        <x:f>IF(N4017="Yes",L4017,0)</x:f>
        <x:v>0</x:v>
      </x:c>
      <x:c r="Y4017" s="14" t="n">
        <x:v>1</x:v>
      </x:c>
      <x:c r="Z4017" s="13" t="str">
        <x:v>Industrial / workshop / storage</x:v>
      </x:c>
    </x:row>
    <x:row r="4018" ht="42" customHeight="1">
      <x:c r="A4018" s="13" t="str">
        <x:v>SE3038</x:v>
      </x:c>
      <x:c r="B4018" s="15" t="str">
        <x:v>Sheffield Park</x:v>
      </x:c>
      <x:c r="C4018" s="15" t="str">
        <x:v>Sheffield Park</x:v>
      </x:c>
      <x:c r="D4018" s="14"/>
      <x:c r="E4018" s="13" t="str">
        <x:v>Context</x:v>
      </x:c>
      <x:c r="F4018" s="15" t="str">
        <x:v>Sheffield Park Business Estate</x:v>
      </x:c>
      <x:c r="G4018" s="15" t="str">
        <x:v>Units 13-14, Sheffield Park Business Estate, Sheffield Park TN22</x:v>
      </x:c>
      <x:c r="H4018" s="13" t="str">
        <x:v>Current</x:v>
      </x:c>
      <x:c r="I4018" s="14" t="n">
        <x:v>4334</x:v>
      </x:c>
      <x:c r="J4018" s="13" t="str">
        <x:f>IF(AND(ISNUMBER(I4018),I4018&gt;0),IF(I4018&lt;=1000,"1–1,000",IF(I4018&lt;=2500,"1,001–2,500",IF(I4018&lt;=5000,"2,501–5,000",IF(I4018&lt;=10000,"5,001–10,000","10,001–15,000")))),"2,501–5,000")</x:f>
        <x:v>2,501–5,000</x:v>
      </x:c>
      <x:c r="K4018" s="16" t="n">
        <x:v>31000</x:v>
      </x:c>
      <x:c r="L4018" s="43" t="n">
        <x:f>IF(AND(ISNUMBER(I4018),I4018&gt;0,ISNUMBER(K4018),K4018&gt;0),K4018/I4018,"n.a.")</x:f>
        <x:v>7.152745731425934</x:v>
      </x:c>
      <x:c r="M4018" s="43" t="n">
        <x:v>7.15</x:v>
      </x:c>
      <x:c r="N4018" s="13" t="str">
        <x:v>No</x:v>
      </x:c>
      <x:c r="O4018" s="15" t="str">
        <x:v>Not stated</x:v>
      </x:c>
      <x:c r="P4018" s="15" t="str">
        <x:v>Not stated</x:v>
      </x:c>
      <x:c r="Q4018" s="15" t="str">
        <x:v>mezzanine accommodation; ancillary office accommodation</x:v>
      </x:c>
      <x:c r="R4018" s="15" t="str">
        <x:v>To let Rightmove describes 3104 sq ft plus 1554 sq ft mezzanine, conflicting with Zoopla total4334; verify area before comparing rent. Host BUA population not separately matched.</x:v>
      </x:c>
      <x:c r="S4018" s="15" t="str">
        <x:v>https://www.zoopla.co.uk/to-rent/commercial/details/67980790/</x:v>
      </x:c>
      <x:c r="T4018" s="15" t="str">
        <x:v>https://www.rightmove.co.uk/properties/760902909972416#/?channel=COM_LET</x:v>
      </x:c>
      <x:c r="U4018" s="15" t="str"/>
      <x:c r="V4018" s="15" t="str">
        <x:v>Sheffield Park — Sheffield Park Business Estate</x:v>
      </x:c>
      <x:c r="W4018" s="15" t="str">
        <x:v>Individual unit ≤15,000 sq ft</x:v>
      </x:c>
      <x:c r="X4018" s="13" t="n">
        <x:f>IF(N4018="Yes",L4018,0)</x:f>
        <x:v>0</x:v>
      </x:c>
      <x:c r="Y4018" s="14" t="n">
        <x:v>1</x:v>
      </x:c>
      <x:c r="Z4018" s="13" t="str">
        <x:v>Industrial / workshop / storage</x:v>
      </x:c>
    </x:row>
    <x:row r="4019" ht="42" customHeight="1">
      <x:c r="A4019" s="13" t="str">
        <x:v>SE3039</x:v>
      </x:c>
      <x:c r="B4019" s="15" t="str">
        <x:v>Shepperton</x:v>
      </x:c>
      <x:c r="C4019" s="15" t="str">
        <x:v>Shepperton</x:v>
      </x:c>
      <x:c r="D4019" s="14" t="n">
        <x:v>5915</x:v>
      </x:c>
      <x:c r="E4019" s="13" t="str">
        <x:v>Context</x:v>
      </x:c>
      <x:c r="F4019" s="15" t="str">
        <x:v>Shepperton Business Park</x:v>
      </x:c>
      <x:c r="G4019" s="15" t="str">
        <x:v>Unit 16 Shepperton Business Park, Govett Avenue, Shepperton TW17</x:v>
      </x:c>
      <x:c r="H4019" s="13" t="str">
        <x:v>Current</x:v>
      </x:c>
      <x:c r="I4019" s="14" t="n">
        <x:v>7485</x:v>
      </x:c>
      <x:c r="J4019" s="13" t="str">
        <x:f>IF(AND(ISNUMBER(I4019),I4019&gt;0),IF(I4019&lt;=1000,"1–1,000",IF(I4019&lt;=2500,"1,001–2,500",IF(I4019&lt;=5000,"2,501–5,000",IF(I4019&lt;=10000,"5,001–10,000","10,001–15,000")))),"5,001–10,000")</x:f>
        <x:v>5,001–10,000</x:v>
      </x:c>
      <x:c r="K4019" s="16" t="n">
        <x:v>89525</x:v>
      </x:c>
      <x:c r="L4019" s="43" t="n">
        <x:f>IF(AND(ISNUMBER(I4019),I4019&gt;0,ISNUMBER(K4019),K4019&gt;0),K4019/I4019,"n.a.")</x:f>
        <x:v>11.96058784235137</x:v>
      </x:c>
      <x:c r="M4019" s="43"/>
      <x:c r="N4019" s="13" t="str">
        <x:v>No</x:v>
      </x:c>
      <x:c r="O4019" s="15" t="str">
        <x:v>6m eaves height</x:v>
      </x:c>
      <x:c r="P4019" s="15" t="str">
        <x:v>Electrically operated loading door</x:v>
      </x:c>
      <x:c r="Q4019" s="15" t="str">
        <x:v>Industrial, workshop or storage accommodation with ancillary office space, parking, three-phase power.</x:v>
      </x:c>
      <x:c r="R4019" s="15" t="str">
        <x:v>Advertised to let Total 7,485 sq ft includes 4,591 sq ft original unit plus 2,894 sq ft mezzanines. Quoted £19.50 applies to original area, not total; do not compare rate without basis.</x:v>
      </x:c>
      <x:c r="S4019" s="15" t="str">
        <x:v>https://www.zoopla.co.uk/to-rent/commercial/details/74654529/</x:v>
      </x:c>
      <x:c r="T4019" s="15" t="str"/>
      <x:c r="U4019" s="15" t="str"/>
      <x:c r="V4019" s="15" t="str">
        <x:v>Shepperton — Shepperton Business Park</x:v>
      </x:c>
      <x:c r="W4019" s="15" t="str">
        <x:v>Individual unit ≤15,000 sq ft</x:v>
      </x:c>
      <x:c r="X4019" s="13" t="n">
        <x:f>IF(N4019="Yes",L4019,0)</x:f>
        <x:v>0</x:v>
      </x:c>
      <x:c r="Y4019" s="14" t="n">
        <x:v>1</x:v>
      </x:c>
      <x:c r="Z4019" s="13" t="str">
        <x:v>Industrial / workshop / storage</x:v>
      </x:c>
    </x:row>
    <x:row r="4020" ht="42" customHeight="1">
      <x:c r="A4020" s="13" t="str">
        <x:v>SE3040</x:v>
      </x:c>
      <x:c r="B4020" s="15" t="str">
        <x:v>Shepperton</x:v>
      </x:c>
      <x:c r="C4020" s="15" t="str">
        <x:v>Shepperton</x:v>
      </x:c>
      <x:c r="D4020" s="14" t="n">
        <x:v>5915</x:v>
      </x:c>
      <x:c r="E4020" s="13" t="str">
        <x:v>Context</x:v>
      </x:c>
      <x:c r="F4020" s="15" t="str">
        <x:v>Shepperton Business Park</x:v>
      </x:c>
      <x:c r="G4020" s="15" t="str">
        <x:v>Unit 20, Shepperton Business Park, Govett Av, Shepperton TW17</x:v>
      </x:c>
      <x:c r="H4020" s="13" t="str">
        <x:v>Current</x:v>
      </x:c>
      <x:c r="I4020" s="14" t="n">
        <x:v>4590</x:v>
      </x:c>
      <x:c r="J4020" s="13" t="str">
        <x:f>IF(AND(ISNUMBER(I4020),I4020&gt;0),IF(I4020&lt;=1000,"1–1,000",IF(I4020&lt;=2500,"1,001–2,500",IF(I4020&lt;=5000,"2,501–5,000",IF(I4020&lt;=10000,"5,001–10,000","10,001–15,000")))),"2,501–5,000")</x:f>
        <x:v>2,501–5,000</x:v>
      </x:c>
      <x:c r="K4020" s="16"/>
      <x:c r="L4020" s="43" t="str">
        <x:f>IF(AND(ISNUMBER(I4020),I4020&gt;0,ISNUMBER(K4020),K4020&gt;0),K4020/I4020,"n.a.")</x:f>
        <x:v>n.a.</x:v>
      </x:c>
      <x:c r="M4020" s="43"/>
      <x:c r="N4020" s="13" t="str">
        <x:v>No</x:v>
      </x:c>
      <x:c r="O4020" s="15" t="str">
        <x:v>6m eaves height; 6m minimum eaves height</x:v>
      </x:c>
      <x:c r="P4020" s="15" t="str">
        <x:v>New electrically operated loading door</x:v>
      </x:c>
      <x:c r="Q4020" s="15" t="str">
        <x:v>Industrial, workshop or storage accommodation with ancillary office space, parking, three-phase power.</x:v>
      </x:c>
      <x:c r="R4020" s="15" t="str">
        <x:v>Advertised to let</x:v>
      </x:c>
      <x:c r="S4020" s="15" t="str">
        <x:v>https://www.zoopla.co.uk/to-rent/commercial/details/72264475/</x:v>
      </x:c>
      <x:c r="T4020" s="15" t="str"/>
      <x:c r="U4020" s="15" t="str"/>
      <x:c r="V4020" s="15" t="str">
        <x:v>Shepperton — Shepperton Business Park</x:v>
      </x:c>
      <x:c r="W4020" s="15" t="str">
        <x:v>Individual unit ≤15,000 sq ft</x:v>
      </x:c>
      <x:c r="X4020" s="13" t="n">
        <x:f>IF(N4020="Yes",L4020,0)</x:f>
        <x:v>0</x:v>
      </x:c>
      <x:c r="Y4020" s="14" t="n">
        <x:v>1</x:v>
      </x:c>
      <x:c r="Z4020" s="13" t="str">
        <x:v>Industrial / workshop / storage</x:v>
      </x:c>
    </x:row>
    <x:row r="4021" ht="42" customHeight="1">
      <x:c r="A4021" s="13" t="str">
        <x:v>SE3041</x:v>
      </x:c>
      <x:c r="B4021" s="15" t="str">
        <x:v>Shortgate</x:v>
      </x:c>
      <x:c r="C4021" s="15" t="str">
        <x:v>Shortgate</x:v>
      </x:c>
      <x:c r="D4021" s="14"/>
      <x:c r="E4021" s="13" t="str">
        <x:v>Context</x:v>
      </x:c>
      <x:c r="F4021" s="15" t="str">
        <x:v>Shortgate Industrial Park</x:v>
      </x:c>
      <x:c r="G4021" s="15" t="str">
        <x:v>Unit 5 Shortgate Industrial Park, The Broyle, Shortgate BN8</x:v>
      </x:c>
      <x:c r="H4021" s="13" t="str">
        <x:v>Current</x:v>
      </x:c>
      <x:c r="I4021" s="14" t="n">
        <x:v>4963</x:v>
      </x:c>
      <x:c r="J4021" s="13" t="str">
        <x:f>IF(AND(ISNUMBER(I4021),I4021&gt;0),IF(I4021&lt;=1000,"1–1,000",IF(I4021&lt;=2500,"1,001–2,500",IF(I4021&lt;=5000,"2,501–5,000",IF(I4021&lt;=10000,"5,001–10,000","10,001–15,000")))),"2,501–5,000")</x:f>
        <x:v>2,501–5,000</x:v>
      </x:c>
      <x:c r="K4021" s="16" t="n">
        <x:v>39500</x:v>
      </x:c>
      <x:c r="L4021" s="43" t="n">
        <x:f>IF(AND(ISNUMBER(I4021),I4021&gt;0,ISNUMBER(K4021),K4021&gt;0),K4021/I4021,"n.a.")</x:f>
        <x:v>7.958895829135604</x:v>
      </x:c>
      <x:c r="M4021" s="43"/>
      <x:c r="N4021" s="13" t="str">
        <x:v>No</x:v>
      </x:c>
      <x:c r="O4021" s="15" t="str">
        <x:v>Eaves height 20’ (6m).</x:v>
      </x:c>
      <x:c r="P4021" s="15" t="str">
        <x:v>2 electric roller shutter door.</x:v>
      </x:c>
      <x:c r="Q4021" s="15" t="str">
        <x:v>Commercial storage accommodation advertised to let.</x:v>
      </x:c>
      <x:c r="R4021" s="15" t="str">
        <x:v>To let Host BUA population not separately matched.</x:v>
      </x:c>
      <x:c r="S4021" s="15" t="str">
        <x:v>https://www.zoopla.co.uk/to-rent/commercial/details/73708661/</x:v>
      </x:c>
      <x:c r="T4021" s="15" t="str"/>
      <x:c r="U4021" s="15" t="str"/>
      <x:c r="V4021" s="15" t="str">
        <x:v>Shortgate — Shortgate Industrial Park</x:v>
      </x:c>
      <x:c r="W4021" s="15" t="str">
        <x:v>Individual unit ≤15,000 sq ft</x:v>
      </x:c>
      <x:c r="X4021" s="13" t="n">
        <x:f>IF(N4021="Yes",L4021,0)</x:f>
        <x:v>0</x:v>
      </x:c>
      <x:c r="Y4021" s="14" t="n">
        <x:v>1</x:v>
      </x:c>
      <x:c r="Z4021" s="13" t="str">
        <x:v>Industrial / workshop / storage</x:v>
      </x:c>
    </x:row>
    <x:row r="4022" ht="42" customHeight="1">
      <x:c r="A4022" s="13" t="str">
        <x:v>SE3042</x:v>
      </x:c>
      <x:c r="B4022" s="15" t="str">
        <x:v>South Heighton</x:v>
      </x:c>
      <x:c r="C4022" s="15" t="str">
        <x:v>South Heighton</x:v>
      </x:c>
      <x:c r="D4022" s="14"/>
      <x:c r="E4022" s="13" t="str">
        <x:v>Context</x:v>
      </x:c>
      <x:c r="F4022" s="15" t="str">
        <x:v>Standalone premises — South Heighton</x:v>
      </x:c>
      <x:c r="G4022" s="15" t="str">
        <x:v>C Block, Old Cement Works, South Heighton, Newhaven, East Sussex BN9</x:v>
      </x:c>
      <x:c r="H4022" s="13" t="str">
        <x:v>Uncertain</x:v>
      </x:c>
      <x:c r="I4022" s="14"/>
      <x:c r="J4022" s="13" t="str">
        <x:f>IF(AND(ISNUMBER(I4022),I4022&gt;0),IF(I4022&lt;=1000,"1–1,000",IF(I4022&lt;=2500,"1,001–2,500",IF(I4022&lt;=5000,"2,501–5,000",IF(I4022&lt;=10000,"5,001–10,000","10,001–15,000")))),"Range crosses bands")</x:f>
        <x:v>Range crosses bands</x:v>
      </x:c>
      <x:c r="K4022" s="16"/>
      <x:c r="L4022" s="43" t="str">
        <x:f>IF(AND(ISNUMBER(I4022),I4022&gt;0,ISNUMBER(K4022),K4022&gt;0),K4022/I4022,"n.a.")</x:f>
        <x:v>n.a.</x:v>
      </x:c>
      <x:c r="M4022" s="43"/>
      <x:c r="N4022" s="13" t="str">
        <x:v>No</x:v>
      </x:c>
      <x:c r="O4022" s="15" t="str">
        <x:v>Not stated</x:v>
      </x:c>
      <x:c r="P4022" s="15" t="str">
        <x:v>Not stated</x:v>
      </x:c>
      <x:c r="Q4022" s="15" t="str">
        <x:v>warehouse/storage space; workshop space; ancillary office accommodation</x:v>
      </x:c>
      <x:c r="R4022" s="15" t="str">
        <x:v>Eligibility/availability unverified Advertised range 372–1,256 sq ft; exact demise area not allocated. Multiple unnamed units; do not infer available count Host BUA population not separately matched.</x:v>
      </x:c>
      <x:c r="S4022" s="15" t="str">
        <x:v>https://www.zoopla.co.uk/to-rent/commercial/details/73301932/</x:v>
      </x:c>
      <x:c r="T4022" s="15" t="str"/>
      <x:c r="U4022" s="15" t="str"/>
      <x:c r="V4022" s="15" t="str">
        <x:v>South Heighton — Standalone premises — South Heighton</x:v>
      </x:c>
      <x:c r="W4022" s="15" t="str">
        <x:v>372–1,256 sq ft; exact unit area not stated</x:v>
      </x:c>
      <x:c r="X4022" s="13" t="n">
        <x:f>IF(N4022="Yes",L4022,0)</x:f>
        <x:v>0</x:v>
      </x:c>
      <x:c r="Y4022" s="14" t="n">
        <x:v>1</x:v>
      </x:c>
      <x:c r="Z4022" s="13" t="str">
        <x:v>Industrial / workshop / storage</x:v>
      </x:c>
    </x:row>
    <x:row r="4023" ht="42" customHeight="1">
      <x:c r="A4023" s="13" t="str">
        <x:v>SE3043</x:v>
      </x:c>
      <x:c r="B4023" s="15" t="str">
        <x:v>South Heighton</x:v>
      </x:c>
      <x:c r="C4023" s="15" t="str">
        <x:v>South Heighton</x:v>
      </x:c>
      <x:c r="D4023" s="14"/>
      <x:c r="E4023" s="13" t="str">
        <x:v>Context</x:v>
      </x:c>
      <x:c r="F4023" s="15" t="str">
        <x:v>Standalone premises — South Heighton</x:v>
      </x:c>
      <x:c r="G4023" s="15" t="str">
        <x:v>D Block (whole terrace), Old Cement Works, South Heighton</x:v>
      </x:c>
      <x:c r="H4023" s="13" t="str">
        <x:v>Current</x:v>
      </x:c>
      <x:c r="I4023" s="14" t="n">
        <x:v>4292</x:v>
      </x:c>
      <x:c r="J4023" s="13" t="str">
        <x:f>IF(AND(ISNUMBER(I4023),I4023&gt;0),IF(I4023&lt;=1000,"1–1,000",IF(I4023&lt;=2500,"1,001–2,500",IF(I4023&lt;=5000,"2,501–5,000",IF(I4023&lt;=10000,"5,001–10,000","10,001–15,000")))),"2,501–5,000")</x:f>
        <x:v>2,501–5,000</x:v>
      </x:c>
      <x:c r="K4023" s="16"/>
      <x:c r="L4023" s="43" t="str">
        <x:f>IF(AND(ISNUMBER(I4023),I4023&gt;0,ISNUMBER(K4023),K4023&gt;0),K4023/I4023,"n.a.")</x:f>
        <x:v>n.a.</x:v>
      </x:c>
      <x:c r="M4023" s="43"/>
      <x:c r="N4023" s="13" t="str">
        <x:v>No</x:v>
      </x:c>
      <x:c r="O4023" s="15" t="str">
        <x:v>Not stated</x:v>
      </x:c>
      <x:c r="P4023" s="15" t="str">
        <x:v>Not stated</x:v>
      </x:c>
      <x:c r="Q4023" s="15" t="str">
        <x:v>warehouse/storage space; workshop space; ancillary office accommodation</x:v>
      </x:c>
      <x:c r="R4023" s="15" t="str">
        <x:v>To let One whole terrace available; do not count seven subdivisions without a current named schedule. Host BUA population not separately matched.</x:v>
      </x:c>
      <x:c r="S4023" s="15" t="str">
        <x:v>https://www.zoopla.co.uk/to-rent/commercial/details/73343331/</x:v>
      </x:c>
      <x:c r="T4023" s="15" t="str"/>
      <x:c r="U4023" s="15" t="str"/>
      <x:c r="V4023" s="15" t="str">
        <x:v>South Heighton — Standalone premises — South Heighton</x:v>
      </x:c>
      <x:c r="W4023" s="15" t="str">
        <x:v>Individual unit ≤15,000 sq ft</x:v>
      </x:c>
      <x:c r="X4023" s="13" t="n">
        <x:f>IF(N4023="Yes",L4023,0)</x:f>
        <x:v>0</x:v>
      </x:c>
      <x:c r="Y4023" s="14" t="n">
        <x:v>1</x:v>
      </x:c>
      <x:c r="Z4023" s="13" t="str">
        <x:v>Industrial / workshop / storage</x:v>
      </x:c>
    </x:row>
    <x:row r="4024" ht="42" customHeight="1">
      <x:c r="A4024" s="13" t="str">
        <x:v>SE3044</x:v>
      </x:c>
      <x:c r="B4024" s="15" t="str">
        <x:v>South Heighton</x:v>
      </x:c>
      <x:c r="C4024" s="15" t="str">
        <x:v>South Heighton</x:v>
      </x:c>
      <x:c r="D4024" s="14"/>
      <x:c r="E4024" s="13" t="str">
        <x:v>Context</x:v>
      </x:c>
      <x:c r="F4024" s="15" t="str">
        <x:v>Standalone premises — South Heighton</x:v>
      </x:c>
      <x:c r="G4024" s="15" t="str">
        <x:v>Industrial Units/Warehouses, Old Cement Works, South Heighton, Newhaven, East Sussex BN9</x:v>
      </x:c>
      <x:c r="H4024" s="13" t="str">
        <x:v>Uncertain</x:v>
      </x:c>
      <x:c r="I4024" s="14"/>
      <x:c r="J4024" s="13" t="str">
        <x:f>IF(AND(ISNUMBER(I4024),I4024&gt;0),IF(I4024&lt;=1000,"1–1,000",IF(I4024&lt;=2500,"1,001–2,500",IF(I4024&lt;=5000,"2,501–5,000",IF(I4024&lt;=10000,"5,001–10,000","10,001–15,000")))),"1–1,000")</x:f>
        <x:v>1–1,000</x:v>
      </x:c>
      <x:c r="K4024" s="16"/>
      <x:c r="L4024" s="43" t="str">
        <x:f>IF(AND(ISNUMBER(I4024),I4024&gt;0,ISNUMBER(K4024),K4024&gt;0),K4024/I4024,"n.a.")</x:f>
        <x:v>n.a.</x:v>
      </x:c>
      <x:c r="M4024" s="43"/>
      <x:c r="N4024" s="13" t="str">
        <x:v>No</x:v>
      </x:c>
      <x:c r="O4024" s="15" t="str">
        <x:v>Not stated</x:v>
      </x:c>
      <x:c r="P4024" s="15" t="str">
        <x:v>Not stated</x:v>
      </x:c>
      <x:c r="Q4024" s="15" t="str">
        <x:v>Industrial accommodation; warehouse/storage space; workshop space; ancillary office accommodation; parking</x:v>
      </x:c>
      <x:c r="R4024" s="15" t="str">
        <x:v>Eligibility/availability unverified Advertised range 309–899 sq ft; exact demise area not allocated. Multiple unnamed units; do not infer available count Host BUA population not separately matched.</x:v>
      </x:c>
      <x:c r="S4024" s="15" t="str">
        <x:v>https://www.zoopla.co.uk/to-rent/commercial/details/73343553/</x:v>
      </x:c>
      <x:c r="T4024" s="15" t="str"/>
      <x:c r="U4024" s="15" t="str"/>
      <x:c r="V4024" s="15" t="str">
        <x:v>South Heighton — Standalone premises — South Heighton</x:v>
      </x:c>
      <x:c r="W4024" s="15" t="str">
        <x:v>309–899 sq ft; exact unit area not stated</x:v>
      </x:c>
      <x:c r="X4024" s="13" t="n">
        <x:f>IF(N4024="Yes",L4024,0)</x:f>
        <x:v>0</x:v>
      </x:c>
      <x:c r="Y4024" s="14" t="n">
        <x:v>1</x:v>
      </x:c>
      <x:c r="Z4024" s="13" t="str">
        <x:v>Industrial / workshop / storage</x:v>
      </x:c>
    </x:row>
    <x:row r="4025" ht="42" customHeight="1">
      <x:c r="A4025" s="13" t="str">
        <x:v>SE3045</x:v>
      </x:c>
      <x:c r="B4025" s="15" t="str">
        <x:v>Sussex — host unresolved</x:v>
      </x:c>
      <x:c r="C4025" s="15" t="str">
        <x:v>Sussex — host unresolved</x:v>
      </x:c>
      <x:c r="D4025" s="14"/>
      <x:c r="E4025" s="13" t="str">
        <x:v>Context</x:v>
      </x:c>
      <x:c r="F4025" s="15" t="str">
        <x:v>Standalone premises — Sussex — host unresolved</x:v>
      </x:c>
      <x:c r="G4025" s="15" t="str">
        <x:v>17 Ghyll Road Industrial Unit, Ghyll Road, Heathfield, East Sussex TN21</x:v>
      </x:c>
      <x:c r="H4025" s="13" t="str">
        <x:v>Uncertain</x:v>
      </x:c>
      <x:c r="I4025" s="14" t="n">
        <x:v>2801</x:v>
      </x:c>
      <x:c r="J4025" s="13" t="str">
        <x:f>IF(AND(ISNUMBER(I4025),I4025&gt;0),IF(I4025&lt;=1000,"1–1,000",IF(I4025&lt;=2500,"1,001–2,500",IF(I4025&lt;=5000,"2,501–5,000",IF(I4025&lt;=10000,"5,001–10,000","10,001–15,000")))),"2,501–5,000")</x:f>
        <x:v>2,501–5,000</x:v>
      </x:c>
      <x:c r="K4025" s="16" t="n">
        <x:v>24000</x:v>
      </x:c>
      <x:c r="L4025" s="43" t="n">
        <x:f>IF(AND(ISNUMBER(I4025),I4025&gt;0,ISNUMBER(K4025),K4025&gt;0),K4025/I4025,"n.a.")</x:f>
        <x:v>8.568368439842914</x:v>
      </x:c>
      <x:c r="M4025" s="43"/>
      <x:c r="N4025" s="13" t="str">
        <x:v>No</x:v>
      </x:c>
      <x:c r="O4025" s="15" t="str">
        <x:v>Not stated</x:v>
      </x:c>
      <x:c r="P4025" s="15" t="str">
        <x:v>Not stated</x:v>
      </x:c>
      <x:c r="Q4025" s="15" t="str">
        <x:v>mezzanine accommodation; ancillary office accommodation</x:v>
      </x:c>
      <x:c r="R4025" s="15" t="str">
        <x:v>Eligibility/availability unverified Individual demise requires reconciliationOverall area 2801 sq ft stated in detail including mezzanine. Host BUA population not separately matched.</x:v>
      </x:c>
      <x:c r="S4025" s="15" t="str">
        <x:v>https://www.zoopla.co.uk/to-rent/commercial/details/72920785/</x:v>
      </x:c>
      <x:c r="T4025" s="15" t="str"/>
      <x:c r="U4025" s="15" t="str"/>
      <x:c r="V4025" s="15" t="str">
        <x:v>Sussex — host unresolved — Standalone premises — Sussex — host unresolved</x:v>
      </x:c>
      <x:c r="W4025" s="15" t="str">
        <x:v>Individual unit ≤15,000 sq ft</x:v>
      </x:c>
      <x:c r="X4025" s="13" t="n">
        <x:f>IF(N4025="Yes",L4025,0)</x:f>
        <x:v>0</x:v>
      </x:c>
      <x:c r="Y4025" s="14" t="n">
        <x:v>1</x:v>
      </x:c>
      <x:c r="Z4025" s="13" t="str">
        <x:v>Industrial / workshop / storage</x:v>
      </x:c>
    </x:row>
    <x:row r="4026" ht="42" customHeight="1">
      <x:c r="A4026" s="13" t="str">
        <x:v>SE3046</x:v>
      </x:c>
      <x:c r="B4026" s="15" t="str">
        <x:v>Uckfield</x:v>
      </x:c>
      <x:c r="C4026" s="15" t="str">
        <x:v>Uckfield</x:v>
      </x:c>
      <x:c r="D4026" s="14" t="n">
        <x:v>15035</x:v>
      </x:c>
      <x:c r="E4026" s="13" t="str">
        <x:v>Context</x:v>
      </x:c>
      <x:c r="F4026" s="15" t="str">
        <x:v>Standalone premises — Uckfield</x:v>
      </x:c>
      <x:c r="G4026" s="15" t="str">
        <x:v>Chichester Caravans Site, London Road, Uckfield TN22</x:v>
      </x:c>
      <x:c r="H4026" s="13" t="str">
        <x:v>Current</x:v>
      </x:c>
      <x:c r="I4026" s="14" t="n">
        <x:v>6878</x:v>
      </x:c>
      <x:c r="J4026" s="13" t="str">
        <x:f>IF(AND(ISNUMBER(I4026),I4026&gt;0),IF(I4026&lt;=1000,"1–1,000",IF(I4026&lt;=2500,"1,001–2,500",IF(I4026&lt;=5000,"2,501–5,000",IF(I4026&lt;=10000,"5,001–10,000","10,001–15,000")))),"5,001–10,000")</x:f>
        <x:v>5,001–10,000</x:v>
      </x:c>
      <x:c r="K4026" s="16"/>
      <x:c r="L4026" s="43" t="str">
        <x:f>IF(AND(ISNUMBER(I4026),I4026&gt;0,ISNUMBER(K4026),K4026&gt;0),K4026/I4026,"n.a.")</x:f>
        <x:v>n.a.</x:v>
      </x:c>
      <x:c r="M4026" s="43"/>
      <x:c r="N4026" s="13" t="str">
        <x:v>No</x:v>
      </x:c>
      <x:c r="O4026" s="15" t="str">
        <x:v>Not stated</x:v>
      </x:c>
      <x:c r="P4026" s="15" t="str">
        <x:v>Not stated</x:v>
      </x:c>
      <x:c r="Q4026" s="15" t="str">
        <x:v>Industrial accommodation; workshop space; ancillary office accommodation; parking; yard/loading area</x:v>
      </x:c>
      <x:c r="R4026" s="15" t="str">
        <x:v>To let</x:v>
      </x:c>
      <x:c r="S4026" s="15" t="str">
        <x:v>https://www.zoopla.co.uk/to-rent/commercial/details/73365930/</x:v>
      </x:c>
      <x:c r="T4026" s="15" t="str"/>
      <x:c r="U4026" s="15" t="str"/>
      <x:c r="V4026" s="15" t="str">
        <x:v>Uckfield — Standalone premises — Uckfield</x:v>
      </x:c>
      <x:c r="W4026" s="15" t="str">
        <x:v>Individual unit ≤15,000 sq ft</x:v>
      </x:c>
      <x:c r="X4026" s="13" t="n">
        <x:f>IF(N4026="Yes",L4026,0)</x:f>
        <x:v>0</x:v>
      </x:c>
      <x:c r="Y4026" s="14" t="n">
        <x:v>1</x:v>
      </x:c>
      <x:c r="Z4026" s="13" t="str">
        <x:v>Industrial / workshop / storage</x:v>
      </x:c>
    </x:row>
    <x:row r="4027" ht="49" customHeight="1">
      <x:c r="A4027" s="13" t="str">
        <x:v>SE3047</x:v>
      </x:c>
      <x:c r="B4027" s="15" t="str">
        <x:v>West Harting</x:v>
      </x:c>
      <x:c r="C4027" s="15" t="str">
        <x:v>West Harting</x:v>
      </x:c>
      <x:c r="D4027" s="14"/>
      <x:c r="E4027" s="13" t="str">
        <x:v>Context</x:v>
      </x:c>
      <x:c r="F4027" s="15" t="str">
        <x:v>Standalone premises — West Harting</x:v>
      </x:c>
      <x:c r="G4027" s="15" t="str">
        <x:v>Unit 4, Manor Farm Barns, Torberry Lane, West Harting, Petersfield Light Industrial</x:v>
      </x:c>
      <x:c r="H4027" s="13" t="str">
        <x:v>Uncertain</x:v>
      </x:c>
      <x:c r="I4027" s="14" t="n">
        <x:v>2025</x:v>
      </x:c>
      <x:c r="J4027" s="13" t="str">
        <x:f>IF(AND(ISNUMBER(I4027),I4027&gt;0),IF(I4027&lt;=1000,"1–1,000",IF(I4027&lt;=2500,"1,001–2,500",IF(I4027&lt;=5000,"2,501–5,000",IF(I4027&lt;=10000,"5,001–10,000","10,001–15,000")))),"1,001–2,500")</x:f>
        <x:v>1,001–2,500</x:v>
      </x:c>
      <x:c r="K4027" s="16" t="n">
        <x:v>24000</x:v>
      </x:c>
      <x:c r="L4027" s="43" t="n">
        <x:f>IF(AND(ISNUMBER(I4027),I4027&gt;0,ISNUMBER(K4027),K4027&gt;0),K4027/I4027,"n.a.")</x:f>
        <x:v>11.851851851851851</x:v>
      </x:c>
      <x:c r="M4027" s="43"/>
      <x:c r="N4027" s="13" t="str">
        <x:v>No</x:v>
      </x:c>
      <x:c r="O4027" s="15" t="str">
        <x:v>Not stated</x:v>
      </x:c>
      <x:c r="P4027" s="15" t="str">
        <x:v>Not stated</x:v>
      </x:c>
      <x:c r="Q4027" s="15" t="str">
        <x:v>workshop space; ancillary office accommodation; new development</x:v>
      </x:c>
      <x:c r="R4027" s="15" t="str">
        <x:v>Completion/eligibility unverified Rightmove individual listing/card description checked 4 November 2026. Current readiness/completion needs confirmation. Annual asking rent = displayed rounded monthly rent × 12; rounding may differ from agent annual terms. Host BUA population not separately matched.</x:v>
      </x:c>
      <x:c r="S4027" s="15" t="str">
        <x:v>https://www.rightmove.co.uk/properties/774697302862720#/?channel=COM_LET</x:v>
      </x:c>
      <x:c r="T4027" s="15" t="str"/>
      <x:c r="U4027" s="15" t="str"/>
      <x:c r="V4027" s="15" t="str">
        <x:v>West Harting — Standalone premises — West Harting</x:v>
      </x:c>
      <x:c r="W4027" s="15" t="str">
        <x:v>Individual unit ≤15,000 sq ft</x:v>
      </x:c>
      <x:c r="X4027" s="13" t="n">
        <x:f>IF(N4027="Yes",L4027,0)</x:f>
        <x:v>0</x:v>
      </x:c>
      <x:c r="Y4027" s="14" t="n">
        <x:v>1</x:v>
      </x:c>
      <x:c r="Z4027" s="13" t="str">
        <x:v>Industrial / workshop / storage</x:v>
      </x:c>
    </x:row>
    <x:row r="4028" ht="49" customHeight="1">
      <x:c r="A4028" s="13" t="str">
        <x:v>SE3048</x:v>
      </x:c>
      <x:c r="B4028" s="15" t="str">
        <x:v>West Harting</x:v>
      </x:c>
      <x:c r="C4028" s="15" t="str">
        <x:v>West Harting</x:v>
      </x:c>
      <x:c r="D4028" s="14"/>
      <x:c r="E4028" s="13" t="str">
        <x:v>Context</x:v>
      </x:c>
      <x:c r="F4028" s="15" t="str">
        <x:v>Standalone premises — West Harting</x:v>
      </x:c>
      <x:c r="G4028" s="15" t="str">
        <x:v>Unit 5, Manor Farm Barns, Torberry Lane, West Harting, Petersfield, Hants Light Industrial</x:v>
      </x:c>
      <x:c r="H4028" s="13" t="str">
        <x:v>Uncertain</x:v>
      </x:c>
      <x:c r="I4028" s="14" t="n">
        <x:v>900</x:v>
      </x:c>
      <x:c r="J4028" s="13" t="str">
        <x:f>IF(AND(ISNUMBER(I4028),I4028&gt;0),IF(I4028&lt;=1000,"1–1,000",IF(I4028&lt;=2500,"1,001–2,500",IF(I4028&lt;=5000,"2,501–5,000",IF(I4028&lt;=10000,"5,001–10,000","10,001–15,000")))),"1–1,000")</x:f>
        <x:v>1–1,000</x:v>
      </x:c>
      <x:c r="K4028" s="16" t="n">
        <x:v>10800</x:v>
      </x:c>
      <x:c r="L4028" s="43" t="n">
        <x:f>IF(AND(ISNUMBER(I4028),I4028&gt;0,ISNUMBER(K4028),K4028&gt;0),K4028/I4028,"n.a.")</x:f>
        <x:v>12</x:v>
      </x:c>
      <x:c r="M4028" s="43"/>
      <x:c r="N4028" s="13" t="str">
        <x:v>No</x:v>
      </x:c>
      <x:c r="O4028" s="15" t="str">
        <x:v>Not stated</x:v>
      </x:c>
      <x:c r="P4028" s="15" t="str">
        <x:v>Not stated</x:v>
      </x:c>
      <x:c r="Q4028" s="15" t="str">
        <x:v>workshop space; new development</x:v>
      </x:c>
      <x:c r="R4028" s="15" t="str">
        <x:v>Completion/eligibility unverified Rightmove individual listing/card description checked 4 November 2026. Current readiness/completion needs confirmation. Annual asking rent = displayed rounded monthly rent × 12; rounding may differ from agent annual terms. Host BUA population not separately matched.</x:v>
      </x:c>
      <x:c r="S4028" s="15" t="str">
        <x:v>https://www.rightmove.co.uk/properties/775080425140273#/?channel=COM_LET</x:v>
      </x:c>
      <x:c r="T4028" s="15" t="str"/>
      <x:c r="U4028" s="15" t="str"/>
      <x:c r="V4028" s="15" t="str">
        <x:v>West Harting — Standalone premises — West Harting</x:v>
      </x:c>
      <x:c r="W4028" s="15" t="str">
        <x:v>Individual unit ≤15,000 sq ft</x:v>
      </x:c>
      <x:c r="X4028" s="13" t="n">
        <x:f>IF(N4028="Yes",L4028,0)</x:f>
        <x:v>0</x:v>
      </x:c>
      <x:c r="Y4028" s="14" t="n">
        <x:v>1</x:v>
      </x:c>
      <x:c r="Z4028" s="13" t="str">
        <x:v>Industrial / workshop / storage</x:v>
      </x:c>
    </x:row>
    <x:row r="4029" ht="49" customHeight="1">
      <x:c r="A4029" s="13" t="str">
        <x:v>SE3049</x:v>
      </x:c>
      <x:c r="B4029" s="15" t="str">
        <x:v>West Harting</x:v>
      </x:c>
      <x:c r="C4029" s="15" t="str">
        <x:v>West Harting</x:v>
      </x:c>
      <x:c r="D4029" s="14"/>
      <x:c r="E4029" s="13" t="str">
        <x:v>Context</x:v>
      </x:c>
      <x:c r="F4029" s="15" t="str">
        <x:v>Standalone premises — West Harting</x:v>
      </x:c>
      <x:c r="G4029" s="15" t="str">
        <x:v>Unit 7, Manor Farm Barns, Torberry Lane, West Harting, Petersfield, Hants Light Industrial</x:v>
      </x:c>
      <x:c r="H4029" s="13" t="str">
        <x:v>Uncertain</x:v>
      </x:c>
      <x:c r="I4029" s="14" t="n">
        <x:v>630</x:v>
      </x:c>
      <x:c r="J4029" s="13" t="str">
        <x:f>IF(AND(ISNUMBER(I4029),I4029&gt;0),IF(I4029&lt;=1000,"1–1,000",IF(I4029&lt;=2500,"1,001–2,500",IF(I4029&lt;=5000,"2,501–5,000",IF(I4029&lt;=10000,"5,001–10,000","10,001–15,000")))),"1–1,000")</x:f>
        <x:v>1–1,000</x:v>
      </x:c>
      <x:c r="K4029" s="16" t="n">
        <x:v>13200</x:v>
      </x:c>
      <x:c r="L4029" s="43" t="n">
        <x:f>IF(AND(ISNUMBER(I4029),I4029&gt;0,ISNUMBER(K4029),K4029&gt;0),K4029/I4029,"n.a.")</x:f>
        <x:v>20.952380952380953</x:v>
      </x:c>
      <x:c r="M4029" s="43"/>
      <x:c r="N4029" s="13" t="str">
        <x:v>No</x:v>
      </x:c>
      <x:c r="O4029" s="15" t="str">
        <x:v>Not stated</x:v>
      </x:c>
      <x:c r="P4029" s="15" t="str">
        <x:v>Not stated</x:v>
      </x:c>
      <x:c r="Q4029" s="15" t="str">
        <x:v>workshop space; ancillary office accommodation; new development</x:v>
      </x:c>
      <x:c r="R4029" s="15" t="str">
        <x:v>Completion/eligibility unverified Rightmove individual listing/card description checked 4 November 2026. Current readiness/completion needs confirmation. Annual asking rent = displayed rounded monthly rent × 12; rounding may differ from agent annual terms. Host BUA population not separately matched.</x:v>
      </x:c>
      <x:c r="S4029" s="15" t="str">
        <x:v>https://www.rightmove.co.uk/properties/775083369675520#/?channel=COM_LET</x:v>
      </x:c>
      <x:c r="T4029" s="15" t="str"/>
      <x:c r="U4029" s="15" t="str"/>
      <x:c r="V4029" s="15" t="str">
        <x:v>West Harting — Standalone premises — West Harting</x:v>
      </x:c>
      <x:c r="W4029" s="15" t="str">
        <x:v>Individual unit ≤15,000 sq ft</x:v>
      </x:c>
      <x:c r="X4029" s="13" t="n">
        <x:f>IF(N4029="Yes",L4029,0)</x:f>
        <x:v>0</x:v>
      </x:c>
      <x:c r="Y4029" s="14" t="n">
        <x:v>1</x:v>
      </x:c>
      <x:c r="Z4029" s="13" t="str">
        <x:v>Industrial / workshop / storage</x:v>
      </x:c>
    </x:row>
    <x:row r="4030" ht="42" customHeight="1">
      <x:c r="A4030" s="13" t="str">
        <x:v>SE3050</x:v>
      </x:c>
      <x:c r="B4030" s="15" t="str">
        <x:v>Weybridge</x:v>
      </x:c>
      <x:c r="C4030" s="15" t="str">
        <x:v>Weybridge</x:v>
      </x:c>
      <x:c r="D4030" s="14" t="n">
        <x:v>15915</x:v>
      </x:c>
      <x:c r="E4030" s="13" t="str">
        <x:v>Context</x:v>
      </x:c>
      <x:c r="F4030" s="15" t="str">
        <x:v>Brooklands Business Park</x:v>
      </x:c>
      <x:c r="G4030" s="15" t="str">
        <x:v>303 Vickers Dr North, Weybridge KT13</x:v>
      </x:c>
      <x:c r="H4030" s="13" t="str">
        <x:v>Uncertain</x:v>
      </x:c>
      <x:c r="I4030" s="14" t="n">
        <x:v>8200</x:v>
      </x:c>
      <x:c r="J4030" s="13" t="str">
        <x:f>IF(AND(ISNUMBER(I4030),I4030&gt;0),IF(I4030&lt;=1000,"1–1,000",IF(I4030&lt;=2500,"1,001–2,500",IF(I4030&lt;=5000,"2,501–5,000",IF(I4030&lt;=10000,"5,001–10,000","10,001–15,000")))),"5,001–10,000")</x:f>
        <x:v>5,001–10,000</x:v>
      </x:c>
      <x:c r="K4030" s="16"/>
      <x:c r="L4030" s="43" t="str">
        <x:f>IF(AND(ISNUMBER(I4030),I4030&gt;0,ISNUMBER(K4030),K4030&gt;0),K4030/I4030,"n.a.")</x:f>
        <x:v>n.a.</x:v>
      </x:c>
      <x:c r="M4030" s="43"/>
      <x:c r="N4030" s="13" t="str">
        <x:v>No</x:v>
      </x:c>
      <x:c r="O4030" s="15" t="str">
        <x:v>5.42m Eaves</x:v>
      </x:c>
      <x:c r="P4030" s="15" t="str">
        <x:v>X1 Ground Level Loading Door</x:v>
      </x:c>
      <x:c r="Q4030" s="15" t="str">
        <x:v>Industrial, workshop or storage accommodation with ancillary office space, yard or loading area, parking.</x:v>
      </x:c>
      <x:c r="R4030" s="15" t="str">
        <x:v>Availability or demise requires confirmation Surplus space subject to occupier requirements and shared yard; independent available demise not confirmed.</x:v>
      </x:c>
      <x:c r="S4030" s="15" t="str">
        <x:v>https://www.zoopla.co.uk/to-rent/commercial/details/74039536/</x:v>
      </x:c>
      <x:c r="T4030" s="15" t="str"/>
      <x:c r="U4030" s="15" t="str"/>
      <x:c r="V4030" s="15" t="str">
        <x:v>Weybridge — Brooklands Business Park</x:v>
      </x:c>
      <x:c r="W4030" s="15" t="str">
        <x:v>Individual unit ≤15,000 sq ft</x:v>
      </x:c>
      <x:c r="X4030" s="13" t="n">
        <x:f>IF(N4030="Yes",L4030,0)</x:f>
        <x:v>0</x:v>
      </x:c>
      <x:c r="Y4030" s="14" t="n">
        <x:v>1</x:v>
      </x:c>
      <x:c r="Z4030" s="13" t="str">
        <x:v>Industrial / workshop / storage</x:v>
      </x:c>
    </x:row>
    <x:row r="4031" ht="42" customHeight="1">
      <x:c r="A4031" s="13" t="str">
        <x:v>SE3051</x:v>
      </x:c>
      <x:c r="B4031" s="15" t="str">
        <x:v>Weybridge</x:v>
      </x:c>
      <x:c r="C4031" s="15" t="str">
        <x:v>Weybridge</x:v>
      </x:c>
      <x:c r="D4031" s="14" t="n">
        <x:v>15915</x:v>
      </x:c>
      <x:c r="E4031" s="13" t="str">
        <x:v>Context</x:v>
      </x:c>
      <x:c r="F4031" s="15" t="str">
        <x:v>Campbell Centre / Brooklands Business Park</x:v>
      </x:c>
      <x:c r="G4031" s="15" t="str">
        <x:v>Unit 2 Campbell Centre, Brooklands Business Park. Avro Way, Weybridge KT13</x:v>
      </x:c>
      <x:c r="H4031" s="13" t="str">
        <x:v>Current</x:v>
      </x:c>
      <x:c r="I4031" s="14" t="n">
        <x:v>8585</x:v>
      </x:c>
      <x:c r="J4031" s="13" t="str">
        <x:f>IF(AND(ISNUMBER(I4031),I4031&gt;0),IF(I4031&lt;=1000,"1–1,000",IF(I4031&lt;=2500,"1,001–2,500",IF(I4031&lt;=5000,"2,501–5,000",IF(I4031&lt;=10000,"5,001–10,000","10,001–15,000")))),"5,001–10,000")</x:f>
        <x:v>5,001–10,000</x:v>
      </x:c>
      <x:c r="K4031" s="16"/>
      <x:c r="L4031" s="43" t="str">
        <x:f>IF(AND(ISNUMBER(I4031),I4031&gt;0,ISNUMBER(K4031),K4031&gt;0),K4031/I4031,"n.a.")</x:f>
        <x:v>n.a.</x:v>
      </x:c>
      <x:c r="M4031" s="43"/>
      <x:c r="N4031" s="13" t="str">
        <x:v>No</x:v>
      </x:c>
      <x:c r="O4031" s="15" t="str">
        <x:v>6.5m eaves height; - 6.5m eaves height</x:v>
      </x:c>
      <x:c r="P4031" s="15" t="str">
        <x:v>2 electrically operated loading doors; - 2 electric loading doors</x:v>
      </x:c>
      <x:c r="Q4031" s="15" t="str">
        <x:v>Industrial, workshop or storage accommodation with ancillary office space, yard or loading area, parking, three-phase power.</x:v>
      </x:c>
      <x:c r="R4031" s="15" t="str">
        <x:v>Advertised to let</x:v>
      </x:c>
      <x:c r="S4031" s="15" t="str">
        <x:v>https://www.zoopla.co.uk/to-rent/commercial/details/71343565/</x:v>
      </x:c>
      <x:c r="T4031" s="15" t="str"/>
      <x:c r="U4031" s="15" t="str"/>
      <x:c r="V4031" s="15" t="str">
        <x:v>Weybridge — Campbell Centre / Brooklands Business Park</x:v>
      </x:c>
      <x:c r="W4031" s="15" t="str">
        <x:v>Individual unit ≤15,000 sq ft</x:v>
      </x:c>
      <x:c r="X4031" s="13" t="n">
        <x:f>IF(N4031="Yes",L4031,0)</x:f>
        <x:v>0</x:v>
      </x:c>
      <x:c r="Y4031" s="14" t="n">
        <x:v>1</x:v>
      </x:c>
      <x:c r="Z4031" s="13" t="str">
        <x:v>Industrial / workshop / storage</x:v>
      </x:c>
    </x:row>
    <x:row r="4032" ht="75" customHeight="1">
      <x:c r="A4032" s="13" t="str">
        <x:v>SE3052</x:v>
      </x:c>
      <x:c r="B4032" s="15" t="str">
        <x:v>Weybridge</x:v>
      </x:c>
      <x:c r="C4032" s="15" t="str">
        <x:v>Weybridge</x:v>
      </x:c>
      <x:c r="D4032" s="14" t="n">
        <x:v>15915</x:v>
      </x:c>
      <x:c r="E4032" s="13" t="str">
        <x:v>Context</x:v>
      </x:c>
      <x:c r="F4032" s="15" t="str">
        <x:v>Trade City / Brooklands Business Park</x:v>
      </x:c>
      <x:c r="G4032" s="15" t="str">
        <x:v>Unit 18, Trade City, Weybridge, KT13 0YF</x:v>
      </x:c>
      <x:c r="H4032" s="13" t="str">
        <x:v>Current</x:v>
      </x:c>
      <x:c r="I4032" s="14" t="n">
        <x:v>4100</x:v>
      </x:c>
      <x:c r="J4032" s="13" t="str">
        <x:f>IF(AND(ISNUMBER(I4032),I4032&gt;0),IF(I4032&lt;=1000,"1–1,000",IF(I4032&lt;=2500,"1,001–2,500",IF(I4032&lt;=5000,"2,501–5,000",IF(I4032&lt;=10000,"5,001–10,000","10,001–15,000")))),"2,501–5,000")</x:f>
        <x:v>2,501–5,000</x:v>
      </x:c>
      <x:c r="K4032" s="16" t="n">
        <x:v>92256</x:v>
      </x:c>
      <x:c r="L4032" s="43" t="n">
        <x:f>IF(AND(ISNUMBER(I4032),I4032&gt;0,ISNUMBER(K4032),K4032&gt;0),K4032/I4032,"n.a.")</x:f>
        <x:v>22.501463414634145</x:v>
      </x:c>
      <x:c r="M4032" s="43"/>
      <x:c r="N4032" s="13" t="str">
        <x:v>No</x:v>
      </x:c>
      <x:c r="O4032" s="15" t="str">
        <x:v>Eaves height of 7.9m rising to 10.1m (to underside of roof covering); The property benefits from a high 7.9m eaves (rising to 10.1m at roof apex), a large loading door and 8 on-site parking spaces.</x:v>
      </x:c>
      <x:c r="P4032" s="15" t="str">
        <x:v>Large loading door (4.0m wide x 4.8m high); The property benefits from a high 7.9m eaves (rising to 10.1m at roof apex), a large loading door and 8 on-site parking spaces.</x:v>
      </x:c>
      <x:c r="Q4032" s="15" t="str">
        <x:v>Industrial, workshop or storage accommodation with ancillary office space, yard or loading area, parking, three-phase power.</x:v>
      </x:c>
      <x:c r="R4032" s="15" t="str">
        <x:v>Advertised to let Annual rent is displayed monthly asking rent ×12; portal rounding may differ from lease quote.</x:v>
      </x:c>
      <x:c r="S4032" s="15" t="str">
        <x:v>https://www.rightmove.co.uk/properties/744423938408928#/?channel=COM_LET</x:v>
      </x:c>
      <x:c r="T4032" s="15" t="str"/>
      <x:c r="U4032" s="15" t="str"/>
      <x:c r="V4032" s="15" t="str">
        <x:v>Weybridge — Trade City / Brooklands Business Park</x:v>
      </x:c>
      <x:c r="W4032" s="15" t="str">
        <x:v>Individual unit ≤15,000 sq ft</x:v>
      </x:c>
      <x:c r="X4032" s="13" t="n">
        <x:f>IF(N4032="Yes",L4032,0)</x:f>
        <x:v>0</x:v>
      </x:c>
      <x:c r="Y4032" s="14" t="n">
        <x:v>1</x:v>
      </x:c>
      <x:c r="Z4032" s="13" t="str">
        <x:v>Industrial / workshop / storage</x:v>
      </x:c>
    </x:row>
    <x:row r="4033" ht="42" customHeight="1">
      <x:c r="A4033" s="13" t="str">
        <x:v>SE3053</x:v>
      </x:c>
      <x:c r="B4033" s="15" t="str">
        <x:v>Weybridge</x:v>
      </x:c>
      <x:c r="C4033" s="15" t="str">
        <x:v>Weybridge</x:v>
      </x:c>
      <x:c r="D4033" s="14" t="n">
        <x:v>15915</x:v>
      </x:c>
      <x:c r="E4033" s="13" t="str">
        <x:v>Context</x:v>
      </x:c>
      <x:c r="F4033" s="15" t="str">
        <x:v>Trade City / Brooklands Business Park</x:v>
      </x:c>
      <x:c r="G4033" s="15" t="str">
        <x:v>Unit 6, Trade City, Avro Way, Brooklands Business Park, Weybridge KT13</x:v>
      </x:c>
      <x:c r="H4033" s="13" t="str">
        <x:v>Current</x:v>
      </x:c>
      <x:c r="I4033" s="14" t="n">
        <x:v>2250</x:v>
      </x:c>
      <x:c r="J4033" s="13" t="str">
        <x:f>IF(AND(ISNUMBER(I4033),I4033&gt;0),IF(I4033&lt;=1000,"1–1,000",IF(I4033&lt;=2500,"1,001–2,500",IF(I4033&lt;=5000,"2,501–5,000",IF(I4033&lt;=10000,"5,001–10,000","10,001–15,000")))),"1,001–2,500")</x:f>
        <x:v>1,001–2,500</x:v>
      </x:c>
      <x:c r="K4033" s="16" t="n">
        <x:v>45000</x:v>
      </x:c>
      <x:c r="L4033" s="43" t="n">
        <x:f>IF(AND(ISNUMBER(I4033),I4033&gt;0,ISNUMBER(K4033),K4033&gt;0),K4033/I4033,"n.a.")</x:f>
        <x:v>20</x:v>
      </x:c>
      <x:c r="M4033" s="43" t="n">
        <x:v>20</x:v>
      </x:c>
      <x:c r="N4033" s="13" t="str">
        <x:v>No</x:v>
      </x:c>
      <x:c r="O4033" s="15" t="str">
        <x:v>Not stated</x:v>
      </x:c>
      <x:c r="P4033" s="15" t="str">
        <x:v>Electric roller shutter loading door 4.8m high</x:v>
      </x:c>
      <x:c r="Q4033" s="15" t="str">
        <x:v>Industrial, workshop or storage accommodation with ancillary office space, parking, three-phase power.</x:v>
      </x:c>
      <x:c r="R4033" s="15" t="str">
        <x:v>Advertised to let</x:v>
      </x:c>
      <x:c r="S4033" s="15" t="str">
        <x:v>https://www.zoopla.co.uk/to-rent/commercial/details/54733456/</x:v>
      </x:c>
      <x:c r="T4033" s="15" t="str"/>
      <x:c r="U4033" s="15" t="str"/>
      <x:c r="V4033" s="15" t="str">
        <x:v>Weybridge — Trade City / Brooklands Business Park</x:v>
      </x:c>
      <x:c r="W4033" s="15" t="str">
        <x:v>Individual unit ≤15,000 sq ft</x:v>
      </x:c>
      <x:c r="X4033" s="13" t="n">
        <x:f>IF(N4033="Yes",L4033,0)</x:f>
        <x:v>0</x:v>
      </x:c>
      <x:c r="Y4033" s="14" t="n">
        <x:v>1</x:v>
      </x:c>
      <x:c r="Z4033" s="13" t="str">
        <x:v>Industrial / workshop / storage</x:v>
      </x:c>
    </x:row>
    <x:row r="4034" ht="42" customHeight="1">
      <x:c r="A4034" s="13" t="str">
        <x:v>SE3054</x:v>
      </x:c>
      <x:c r="B4034" s="15" t="str">
        <x:v>Weybridge</x:v>
      </x:c>
      <x:c r="C4034" s="15" t="str">
        <x:v>Weybridge</x:v>
      </x:c>
      <x:c r="D4034" s="14" t="n">
        <x:v>15915</x:v>
      </x:c>
      <x:c r="E4034" s="13" t="str">
        <x:v>Context</x:v>
      </x:c>
      <x:c r="F4034" s="15" t="str">
        <x:v>Waterside Trading Estate</x:v>
      </x:c>
      <x:c r="G4034" s="15" t="str">
        <x:v>Unit 2 Waterside Trading Estate, Hamm Moor Lane, Weybridge KT15</x:v>
      </x:c>
      <x:c r="H4034" s="13" t="str">
        <x:v>Current</x:v>
      </x:c>
      <x:c r="I4034" s="14" t="n">
        <x:v>7035</x:v>
      </x:c>
      <x:c r="J4034" s="13" t="str">
        <x:f>IF(AND(ISNUMBER(I4034),I4034&gt;0),IF(I4034&lt;=1000,"1–1,000",IF(I4034&lt;=2500,"1,001–2,500",IF(I4034&lt;=5000,"2,501–5,000",IF(I4034&lt;=10000,"5,001–10,000","10,001–15,000")))),"5,001–10,000")</x:f>
        <x:v>5,001–10,000</x:v>
      </x:c>
      <x:c r="K4034" s="16"/>
      <x:c r="L4034" s="43" t="str">
        <x:f>IF(AND(ISNUMBER(I4034),I4034&gt;0,ISNUMBER(K4034),K4034&gt;0),K4034/I4034,"n.a.")</x:f>
        <x:v>n.a.</x:v>
      </x:c>
      <x:c r="M4034" s="43"/>
      <x:c r="N4034" s="13" t="str">
        <x:v>No</x:v>
      </x:c>
      <x:c r="O4034" s="15" t="str">
        <x:v>Min eaves height 5.5m</x:v>
      </x:c>
      <x:c r="P4034" s="15" t="str">
        <x:v>Not stated</x:v>
      </x:c>
      <x:c r="Q4034" s="15" t="str">
        <x:v>Industrial, workshop or storage accommodation with ancillary office space, parking.</x:v>
      </x:c>
      <x:c r="R4034" s="15" t="str">
        <x:v>Advertised to let</x:v>
      </x:c>
      <x:c r="S4034" s="15" t="str">
        <x:v>https://www.zoopla.co.uk/to-rent/commercial/details/74428161/</x:v>
      </x:c>
      <x:c r="T4034" s="15" t="str"/>
      <x:c r="U4034" s="15" t="str"/>
      <x:c r="V4034" s="15" t="str">
        <x:v>Weybridge — Waterside Trading Estate</x:v>
      </x:c>
      <x:c r="W4034" s="15" t="str">
        <x:v>Individual unit ≤15,000 sq ft</x:v>
      </x:c>
      <x:c r="X4034" s="13" t="n">
        <x:f>IF(N4034="Yes",L4034,0)</x:f>
        <x:v>0</x:v>
      </x:c>
      <x:c r="Y4034" s="14" t="n">
        <x:v>1</x:v>
      </x:c>
      <x:c r="Z4034" s="13" t="str">
        <x:v>Industrial / workshop / storage</x:v>
      </x:c>
    </x:row>
    <x:row r="4035" ht="42" customHeight="1">
      <x:c r="A4035" s="13" t="str">
        <x:v>SE3055</x:v>
      </x:c>
      <x:c r="B4035" s="15" t="str">
        <x:v>Wisborough Green</x:v>
      </x:c>
      <x:c r="C4035" s="15" t="str">
        <x:v>Wisborough Green</x:v>
      </x:c>
      <x:c r="D4035" s="14" t="n">
        <x:v>895</x:v>
      </x:c>
      <x:c r="E4035" s="13" t="str">
        <x:v>Context</x:v>
      </x:c>
      <x:c r="F4035" s="15" t="str">
        <x:v>Standalone premises — Wisborough Green</x:v>
      </x:c>
      <x:c r="G4035" s="15" t="str">
        <x:v>Petworth Road, Wisborough Green, Chichester, West Sussex RH14</x:v>
      </x:c>
      <x:c r="H4035" s="13" t="str">
        <x:v>Current</x:v>
      </x:c>
      <x:c r="I4035" s="14" t="n">
        <x:v>2478</x:v>
      </x:c>
      <x:c r="J4035" s="13" t="str">
        <x:f>IF(AND(ISNUMBER(I4035),I4035&gt;0),IF(I4035&lt;=1000,"1–1,000",IF(I4035&lt;=2500,"1,001–2,500",IF(I4035&lt;=5000,"2,501–5,000",IF(I4035&lt;=10000,"5,001–10,000","10,001–15,000")))),"1,001–2,500")</x:f>
        <x:v>1,001–2,500</x:v>
      </x:c>
      <x:c r="K4035" s="16" t="n">
        <x:v>25000</x:v>
      </x:c>
      <x:c r="L4035" s="43" t="n">
        <x:f>IF(AND(ISNUMBER(I4035),I4035&gt;0,ISNUMBER(K4035),K4035&gt;0),K4035/I4035,"n.a.")</x:f>
        <x:v>10.088781275221953</x:v>
      </x:c>
      <x:c r="M4035" s="43" t="n">
        <x:v>10.09</x:v>
      </x:c>
      <x:c r="N4035" s="13" t="str">
        <x:v>No</x:v>
      </x:c>
      <x:c r="O4035" s="15" t="str">
        <x:v>Not stated</x:v>
      </x:c>
      <x:c r="P4035" s="15" t="str">
        <x:v>Not stated</x:v>
      </x:c>
      <x:c r="Q4035" s="15" t="str">
        <x:v>yard/loading area</x:v>
      </x:c>
      <x:c r="R4035" s="15" t="str">
        <x:v>To let</x:v>
      </x:c>
      <x:c r="S4035" s="15" t="str">
        <x:v>https://www.zoopla.co.uk/to-rent/commercial/details/74080374/</x:v>
      </x:c>
      <x:c r="T4035" s="15" t="str">
        <x:v>https://www.rightmove.co.uk/properties/92034039#/?channel=COM_LET</x:v>
      </x:c>
      <x:c r="U4035" s="15" t="str"/>
      <x:c r="V4035" s="15" t="str">
        <x:v>Wisborough Green — Standalone premises — Wisborough Green</x:v>
      </x:c>
      <x:c r="W4035" s="15" t="str">
        <x:v>Individual unit ≤15,000 sq ft</x:v>
      </x:c>
      <x:c r="X4035" s="13" t="n">
        <x:f>IF(N4035="Yes",L4035,0)</x:f>
        <x:v>0</x:v>
      </x:c>
      <x:c r="Y4035" s="14" t="n">
        <x:v>1</x:v>
      </x:c>
      <x:c r="Z4035" s="13" t="str">
        <x:v>Industrial / workshop / storage</x:v>
      </x:c>
    </x:row>
    <x:row r="4036" ht="42" customHeight="1">
      <x:c r="A4036" s="13" t="str">
        <x:v>SE3056</x:v>
      </x:c>
      <x:c r="B4036" s="15" t="str">
        <x:v>Wisborough Green</x:v>
      </x:c>
      <x:c r="C4036" s="15" t="str">
        <x:v>Wisborough Green</x:v>
      </x:c>
      <x:c r="D4036" s="14" t="n">
        <x:v>895</x:v>
      </x:c>
      <x:c r="E4036" s="13" t="str">
        <x:v>Context</x:v>
      </x:c>
      <x:c r="F4036" s="15" t="str">
        <x:v>Standalone premises — Wisborough Green</x:v>
      </x:c>
      <x:c r="G4036" s="15" t="str">
        <x:v>Top Shed, Ansells Yard, Wisborough Green, Billinghurst RH14</x:v>
      </x:c>
      <x:c r="H4036" s="13" t="str">
        <x:v>Current</x:v>
      </x:c>
      <x:c r="I4036" s="14" t="n">
        <x:v>950</x:v>
      </x:c>
      <x:c r="J4036" s="13" t="str">
        <x:f>IF(AND(ISNUMBER(I4036),I4036&gt;0),IF(I4036&lt;=1000,"1–1,000",IF(I4036&lt;=2500,"1,001–2,500",IF(I4036&lt;=5000,"2,501–5,000",IF(I4036&lt;=10000,"5,001–10,000","10,001–15,000")))),"1–1,000")</x:f>
        <x:v>1–1,000</x:v>
      </x:c>
      <x:c r="K4036" s="16" t="n">
        <x:v>9600</x:v>
      </x:c>
      <x:c r="L4036" s="43" t="n">
        <x:f>IF(AND(ISNUMBER(I4036),I4036&gt;0,ISNUMBER(K4036),K4036&gt;0),K4036/I4036,"n.a.")</x:f>
        <x:v>10.105263157894736</x:v>
      </x:c>
      <x:c r="M4036" s="43" t="n">
        <x:v>10.11</x:v>
      </x:c>
      <x:c r="N4036" s="13" t="str">
        <x:v>No</x:v>
      </x:c>
      <x:c r="O4036" s="15" t="str">
        <x:v>Not stated</x:v>
      </x:c>
      <x:c r="P4036" s="15" t="str">
        <x:v>Not stated</x:v>
      </x:c>
      <x:c r="Q4036" s="15" t="str">
        <x:v>parking; yard/loading area</x:v>
      </x:c>
      <x:c r="R4036" s="15" t="str">
        <x:v>To let</x:v>
      </x:c>
      <x:c r="S4036" s="15" t="str">
        <x:v>https://www.zoopla.co.uk/to-rent/commercial/details/67728309/</x:v>
      </x:c>
      <x:c r="T4036" s="15" t="str">
        <x:v>https://www.rightmove.co.uk/properties/779936957377392#/?channel=COM_LET</x:v>
      </x:c>
      <x:c r="U4036" s="15" t="str"/>
      <x:c r="V4036" s="15" t="str">
        <x:v>Wisborough Green — Standalone premises — Wisborough Green</x:v>
      </x:c>
      <x:c r="W4036" s="15" t="str">
        <x:v>Individual unit ≤15,000 sq ft</x:v>
      </x:c>
      <x:c r="X4036" s="13" t="n">
        <x:f>IF(N4036="Yes",L4036,0)</x:f>
        <x:v>0</x:v>
      </x:c>
      <x:c r="Y4036" s="14" t="n">
        <x:v>1</x:v>
      </x:c>
      <x:c r="Z4036" s="13" t="str">
        <x:v>Industrial / workshop / storage</x:v>
      </x:c>
    </x:row>
    <x:row r="4037" ht="49" customHeight="1">
      <x:c r="A4037" s="13" t="str">
        <x:v>SE3057</x:v>
      </x:c>
      <x:c r="B4037" s="15" t="str">
        <x:v>Withyham</x:v>
      </x:c>
      <x:c r="C4037" s="15" t="str">
        <x:v>Withyham</x:v>
      </x:c>
      <x:c r="D4037" s="14"/>
      <x:c r="E4037" s="13" t="str">
        <x:v>Context</x:v>
      </x:c>
      <x:c r="F4037" s="15" t="str">
        <x:v>Standalone premises — Withyham</x:v>
      </x:c>
      <x:c r="G4037" s="15" t="str">
        <x:v>Long Grange Farm, Beech Green Lane, Withyham, East Sussex Warehouse</x:v>
      </x:c>
      <x:c r="H4037" s="13" t="str">
        <x:v>Current</x:v>
      </x:c>
      <x:c r="I4037" s="14" t="n">
        <x:v>1212</x:v>
      </x:c>
      <x:c r="J4037" s="13" t="str">
        <x:f>IF(AND(ISNUMBER(I4037),I4037&gt;0),IF(I4037&lt;=1000,"1–1,000",IF(I4037&lt;=2500,"1,001–2,500",IF(I4037&lt;=5000,"2,501–5,000",IF(I4037&lt;=10000,"5,001–10,000","10,001–15,000")))),"1,001–2,500")</x:f>
        <x:v>1,001–2,500</x:v>
      </x:c>
      <x:c r="K4037" s="16" t="n">
        <x:v>6060</x:v>
      </x:c>
      <x:c r="L4037" s="43" t="n">
        <x:f>IF(AND(ISNUMBER(I4037),I4037&gt;0,ISNUMBER(K4037),K4037&gt;0),K4037/I4037,"n.a.")</x:f>
        <x:v>5</x:v>
      </x:c>
      <x:c r="M4037" s="43"/>
      <x:c r="N4037" s="13" t="str">
        <x:v>No</x:v>
      </x:c>
      <x:c r="O4037" s="15" t="str">
        <x:v>Not stated</x:v>
      </x:c>
      <x:c r="P4037" s="15" t="str">
        <x:v>Storage Barn with electric operated roller shutter and pedestrian security door on well maintained site.</x:v>
      </x:c>
      <x:c r="Q4037" s="15" t="str">
        <x:v>Commercial storage accommodation advertised to let.</x:v>
      </x:c>
      <x:c r="R4037" s="15" t="str">
        <x:v>To let Rightmove individual listing/card description checked 4 November 2026. Annual asking rent = displayed rounded monthly rent × 12; rounding may differ from agent annual terms. Host BUA population not separately matched.</x:v>
      </x:c>
      <x:c r="S4037" s="15" t="str">
        <x:v>https://www.rightmove.co.uk/properties/748447146439024#/?channel=COM_LET</x:v>
      </x:c>
      <x:c r="T4037" s="15" t="str"/>
      <x:c r="U4037" s="15" t="str"/>
      <x:c r="V4037" s="15" t="str">
        <x:v>Withyham — Standalone premises — Withyham</x:v>
      </x:c>
      <x:c r="W4037" s="15" t="str">
        <x:v>Individual unit ≤15,000 sq ft</x:v>
      </x:c>
      <x:c r="X4037" s="13" t="n">
        <x:f>IF(N4037="Yes",L4037,0)</x:f>
        <x:v>0</x:v>
      </x:c>
      <x:c r="Y4037" s="14" t="n">
        <x:v>1</x:v>
      </x:c>
      <x:c r="Z4037" s="13" t="str">
        <x:v>Industrial / workshop / storage</x:v>
      </x:c>
    </x:row>
    <x:row r="4038" ht="49" customHeight="1">
      <x:c r="A4038" s="13" t="str">
        <x:v>SE3058</x:v>
      </x:c>
      <x:c r="B4038" s="15" t="str">
        <x:v>Woodmancote</x:v>
      </x:c>
      <x:c r="C4038" s="15" t="str">
        <x:v>Woodmancote</x:v>
      </x:c>
      <x:c r="D4038" s="14"/>
      <x:c r="E4038" s="13" t="str">
        <x:v>Context</x:v>
      </x:c>
      <x:c r="F4038" s="15" t="str">
        <x:v>Standalone premises — Woodmancote</x:v>
      </x:c>
      <x:c r="G4038" s="15" t="str">
        <x:v>Wheatsheaf Road, Woodmancote, Henfield, West Sussex Storage</x:v>
      </x:c>
      <x:c r="H4038" s="13" t="str">
        <x:v>Current</x:v>
      </x:c>
      <x:c r="I4038" s="14" t="n">
        <x:v>4777</x:v>
      </x:c>
      <x:c r="J4038" s="13" t="str">
        <x:f>IF(AND(ISNUMBER(I4038),I4038&gt;0),IF(I4038&lt;=1000,"1–1,000",IF(I4038&lt;=2500,"1,001–2,500",IF(I4038&lt;=5000,"2,501–5,000",IF(I4038&lt;=10000,"5,001–10,000","10,001–15,000")))),"2,501–5,000")</x:f>
        <x:v>2,501–5,000</x:v>
      </x:c>
      <x:c r="K4038" s="16" t="n">
        <x:v>15000</x:v>
      </x:c>
      <x:c r="L4038" s="43" t="n">
        <x:f>IF(AND(ISNUMBER(I4038),I4038&gt;0,ISNUMBER(K4038),K4038&gt;0),K4038/I4038,"n.a.")</x:f>
        <x:v>3.140046054008792</x:v>
      </x:c>
      <x:c r="M4038" s="43"/>
      <x:c r="N4038" s="13" t="str">
        <x:v>No</x:v>
      </x:c>
      <x:c r="O4038" s="15" t="str">
        <x:v>Not stated</x:v>
      </x:c>
      <x:c r="P4038" s="15" t="str">
        <x:v>Not stated</x:v>
      </x:c>
      <x:c r="Q4038" s="15" t="str">
        <x:v>Commercial storage accommodation advertised to let.</x:v>
      </x:c>
      <x:c r="R4038" s="15" t="str">
        <x:v>To let Rightmove individual listing/card description checked 4 November 2026. Annual asking rent = displayed rounded monthly rent × 12; rounding may differ from agent annual terms. Host BUA population not separately matched.</x:v>
      </x:c>
      <x:c r="S4038" s="15" t="str">
        <x:v>https://www.rightmove.co.uk/properties/162891542#/?channel=COM_LET</x:v>
      </x:c>
      <x:c r="T4038" s="15" t="str"/>
      <x:c r="U4038" s="15" t="str"/>
      <x:c r="V4038" s="15" t="str">
        <x:v>Woodmancote — Standalone premises — Woodmancote</x:v>
      </x:c>
      <x:c r="W4038" s="15" t="str">
        <x:v>Individual unit ≤15,000 sq ft</x:v>
      </x:c>
      <x:c r="X4038" s="13" t="n">
        <x:f>IF(N4038="Yes",L4038,0)</x:f>
        <x:v>0</x:v>
      </x:c>
      <x:c r="Y4038" s="14" t="n">
        <x:v>1</x:v>
      </x:c>
      <x:c r="Z4038" s="13" t="str">
        <x:v>Industrial / workshop / storage</x:v>
      </x:c>
    </x:row>
  </x:sheetData>
  <x:conditionalFormatting sqref="H6:H335">
    <x:cfRule type="containsText" dxfId="0" priority="1" operator="containsText" text="Uncertain"/>
    <x:cfRule type="containsText" dxfId="1" priority="2" operator="containsText" text="Future"/>
  </x:conditionalFormatting>
  <x:conditionalFormatting sqref="H336:H980">
    <x:cfRule type="containsText" dxfId="2" priority="3" operator="containsText" text="Uncertain"/>
    <x:cfRule type="containsText" dxfId="3" priority="4" operator="containsText" text="Future"/>
  </x:conditionalFormatting>
  <x:conditionalFormatting sqref="H981:H4038">
    <x:cfRule type="containsText" dxfId="4" priority="5" operator="containsText" text="Uncertain"/>
    <x:cfRule type="containsText" dxfId="5" priority="6" operator="containsText" text="Future"/>
  </x:conditionalFormatting>
  <x:pageMargins left="0.7" right="0.7" top="0.75" bottom="0.75" header="0.3" footer="0.3"/>
  <x:tableParts count="1">
    <x:tablePart xmlns:r="http://schemas.openxmlformats.org/officeDocument/2006/relationships" r:id="R14d34307fc3d4eba"/>
  </x:tableParts>
</x:worksheet>
</file>

<file path=xl/worksheets/sheet5.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6" hidden="0" customWidth="1"/>
    <x:col min="2" max="2" width="26" hidden="0" customWidth="1"/>
    <x:col min="3" max="3" width="45" hidden="0" customWidth="1"/>
    <x:col min="4" max="4" width="100" hidden="0" customWidth="1"/>
    <x:col min="5" max="5" width="95" hidden="0" customWidth="1"/>
    <x:col min="6" max="6" width="70" hidden="0" customWidth="1"/>
    <x:col min="7" max="7" width="70" hidden="0" customWidth="1"/>
  </x:cols>
  <x:sheetData>
    <x:row r="1" ht="24" customHeight="1">
      <x:c r="A1" s="2"/>
      <x:c r="B1" s="2"/>
      <x:c r="C1" s="2"/>
      <x:c r="D1" s="2"/>
      <x:c r="E1" s="2"/>
      <x:c r="F1" s="2"/>
      <x:c r="G1" s="2"/>
    </x:row>
    <x:row r="2" ht="24" customHeight="1">
      <x:c r="A2" s="7" t="str">
        <x:v>Demand evidence — dated and geographically scoped</x:v>
      </x:c>
      <x:c r="B2" s="2"/>
      <x:c r="C2" s="2"/>
      <x:c r="D2" s="2"/>
      <x:c r="E2" s="2"/>
      <x:c r="F2" s="2"/>
      <x:c r="G2" s="2"/>
    </x:row>
    <x:row r="3" ht="8" customHeight="1">
      <x:c r="A3" s="8"/>
      <x:c r="B3" s="8"/>
      <x:c r="C3" s="8"/>
      <x:c r="D3" s="8"/>
      <x:c r="E3" s="8"/>
      <x:c r="F3" s="8"/>
      <x:c r="G3" s="8"/>
    </x:row>
    <x:row r="4" ht="24" customHeight="1">
      <x:c r="A4" s="2"/>
      <x:c r="B4" s="2"/>
      <x:c r="C4" s="2"/>
      <x:c r="D4" s="2"/>
      <x:c r="E4" s="2"/>
      <x:c r="F4" s="2"/>
      <x:c r="G4" s="2"/>
    </x:row>
    <x:row r="5" ht="42" customHeight="1">
      <x:c r="A5" s="6" t="str">
        <x:v>Town / market</x:v>
      </x:c>
      <x:c r="B5" s="6" t="str">
        <x:v>Evidence date</x:v>
      </x:c>
      <x:c r="C5" s="6" t="str">
        <x:v>Geography covered</x:v>
      </x:c>
      <x:c r="D5" s="6" t="str">
        <x:v>Observed evidence</x:v>
      </x:c>
      <x:c r="E5" s="6" t="str">
        <x:v>What it supports / limits</x:v>
      </x:c>
      <x:c r="F5" s="6" t="str">
        <x:v>Source</x:v>
      </x:c>
      <x:c r="G5" s="6" t="str">
        <x:v>Further source</x:v>
      </x:c>
    </x:row>
    <x:row r="6" ht="44" customHeight="1">
      <x:c r="A6" s="2" t="str">
        <x:v>Inverness</x:v>
      </x:c>
      <x:c r="B6" s="12" t="str">
        <x:v>2026-09-10</x:v>
      </x:c>
      <x:c r="C6" s="12" t="str">
        <x:v>Inverness; Longman emphasis</x:v>
      </x:c>
      <x:c r="D6" s="12" t="str">
        <x:v>Agent reports low industrial vacancy, constrained Longman supply/development land and scarce new units; refurbishment is common. Prime rents exceed £10/sq ft; incentives limited.</x:v>
      </x:c>
      <x:c r="E6" s="12" t="str">
        <x:v>Strong qualitative shortage signal, but no quantified vacancy denominator or small-unit-only take-up supplied.</x:v>
      </x:c>
      <x:c r="F6" s="12" t="str">
        <x:v>https://g-s.co.uk/inverness-market-overview/</x:v>
      </x:c>
      <x:c r="G6" s="12" t="str"/>
    </x:row>
    <x:row r="7" ht="44" customHeight="1">
      <x:c r="A7" s="2" t="str">
        <x:v>Inverness</x:v>
      </x:c>
      <x:c r="B7" s="12" t="str">
        <x:v>2025-11</x:v>
      </x:c>
      <x:c r="C7" s="12" t="str">
        <x:v>Inverness industrial</x:v>
      </x:c>
      <x:c r="D7" s="12" t="str">
        <x:v>Earlier market report also identifies strong demand, rising rents and lack of new units.</x:v>
      </x:c>
      <x:c r="E7" s="12" t="str">
        <x:v>Corroborates direction; not a measured demand series.</x:v>
      </x:c>
      <x:c r="F7" s="12" t="str">
        <x:v>https://g-s.co.uk/wp-content/uploads/2025/11/Business-Rates-Market-Report.pdf</x:v>
      </x:c>
      <x:c r="G7" s="12" t="str"/>
    </x:row>
    <x:row r="8" ht="44" customHeight="1">
      <x:c r="A8" s="2" t="str">
        <x:v>Inverness</x:v>
      </x:c>
      <x:c r="B8" s="12" t="str">
        <x:v>2026-02-05</x:v>
      </x:c>
      <x:c r="C8" s="12" t="str">
        <x:v>Stadium Road, Longman</x:v>
      </x:c>
      <x:c r="D8" s="12" t="str">
        <x:v>Council consultation describes already-leased undeveloped land proposed initially for laydown storage.</x:v>
      </x:c>
      <x:c r="E8" s="12" t="str">
        <x:v>Land/yard example; not proof of demand for enclosed small units.</x:v>
      </x:c>
      <x:c r="F8" s="12" t="str">
        <x:v>https://www.highland.gov.uk/news/article/17066/council-consults-on-common-good-property-change-of-use-at-longman-industrial-estate-inverness-</x:v>
      </x:c>
      <x:c r="G8" s="12" t="str"/>
    </x:row>
    <x:row r="9" ht="44" customHeight="1">
      <x:c r="A9" s="2" t="str">
        <x:v>Aberdeen</x:v>
      </x:c>
      <x:c r="B9" s="12" t="str">
        <x:v>2026-Q2</x:v>
      </x:c>
      <x:c r="C9" s="12" t="str">
        <x:v>Ryden Aberdeen market, including surrounding towns</x:v>
      </x:c>
      <x:c r="D9" s="12" t="str">
        <x:v>245,143 sq ft transacted across 20 deals; 17 deals at or below 10,000 sq ft. Supply 1.59m sq ft. Smaller terraced-unit activity improving, but decisions slower.</x:v>
      </x:c>
      <x:c r="E9" s="12" t="str">
        <x:v>Activity exists; figures are not a local ≤15,000 sq ft vacancy rate.</x:v>
      </x:c>
      <x:c r="F9" s="12" t="str">
        <x:v>https://www.ryden.co.uk/media/zfmhqgkl/ryden-quarterly-update-q2-2026.pdf</x:v>
      </x:c>
      <x:c r="G9" s="12" t="str"/>
    </x:row>
    <x:row r="10" ht="44" customHeight="1">
      <x:c r="A10" s="2" t="str">
        <x:v>Aberdeen</x:v>
      </x:c>
      <x:c r="B10" s="12" t="str">
        <x:v>2025 market; 2026 review</x:v>
      </x:c>
      <x:c r="C10" s="12" t="str">
        <x:v>Aberdeen market</x:v>
      </x:c>
      <x:c r="D10" s="12" t="str">
        <x:v>98 deals, 821,422 sq ft take-up. Demand improved for 2,500–7,500 sq ft terraces, but supply remained high and occupiers had plentiful choice. Stronger demand for good-quality 10,000–20,000 sq ft detached crane/yard units.</x:v>
      </x:c>
      <x:c r="E10" s="12" t="str">
        <x:v>Explicit counterevidence to blanket small-unit shortage. Availability varies by specification and submarket.</x:v>
      </x:c>
      <x:c r="F10" s="12" t="str">
        <x:v>https://www.ryden.co.uk/media/Ryden-Scottish-Property-Review-2026.pdf</x:v>
      </x:c>
      <x:c r="G10" s="12" t="str"/>
    </x:row>
    <x:row r="11" ht="44" customHeight="1">
      <x:c r="A11" s="2" t="str">
        <x:v>Dundee</x:v>
      </x:c>
      <x:c r="B11" s="12" t="str">
        <x:v>2025-11</x:v>
      </x:c>
      <x:c r="C11" s="12" t="str">
        <x:v>Tayside, wider than Dundee</x:v>
      </x:c>
      <x:c r="D11" s="12" t="str">
        <x:v>Industrial sector described as performing well, supported by accessible trading estates.</x:v>
      </x:c>
      <x:c r="E11" s="12" t="str">
        <x:v>Positive regional commentary; no Dundee small-unit vacancy rate.</x:v>
      </x:c>
      <x:c r="F11" s="12" t="str">
        <x:v>https://g-s.co.uk/wp-content/uploads/2025/11/Business-Rates-Market-Report.pdf</x:v>
      </x:c>
      <x:c r="G11" s="12" t="str"/>
    </x:row>
    <x:row r="12" ht="44" customHeight="1">
      <x:c r="A12" s="2" t="str">
        <x:v>Dundee</x:v>
      </x:c>
      <x:c r="B12" s="12" t="str">
        <x:v>2025-04-01 survey</x:v>
      </x:c>
      <x:c r="C12" s="12" t="str">
        <x:v>Dundee council area</x:v>
      </x:c>
      <x:c r="D12" s="12" t="str">
        <x:v>Audit identifies a 26-starter-unit scheme on former Bonar House site in Dryburgh, adding competing supply.</x:v>
      </x:c>
      <x:c r="E12" s="12" t="str">
        <x:v>Land audit excludes vacant buildings; cannot infer unit vacancy. Report has internally inconsistent land-total/take-up figures, so numeric land totals are deliberately not relied upon.</x:v>
      </x:c>
      <x:c r="F12" s="12" t="str">
        <x:v>https://www.dundeecity.gov.uk/sites/default/files/Business%20Land%20Audit%202025%20accessible.pdf</x:v>
      </x:c>
      <x:c r="G12" s="12" t="str"/>
    </x:row>
    <x:row r="13" ht="44" customHeight="1">
      <x:c r="A13" s="2" t="str">
        <x:v>Dundee</x:v>
      </x:c>
      <x:c r="B13" s="12" t="str">
        <x:v>2024-05-28</x:v>
      </x:c>
      <x:c r="C13" s="12" t="str">
        <x:v>Dundee and hinterland</x:v>
      </x:c>
      <x:c r="D13" s="12" t="str">
        <x:v>Agent reported shortage of quality industrial stock and refurbishment of secondary buildings.</x:v>
      </x:c>
      <x:c r="E13" s="12" t="str">
        <x:v>Historic context, not proof of current 2026 shortage.</x:v>
      </x:c>
      <x:c r="F13" s="12" t="str">
        <x:v>https://www.dmhall.co.uk/news-insights/re-use-of-secondary-industrial-units-sustains-the-commercial-property-market-in-dundee-as-it-moves-into-a-more-rewarding-year/</x:v>
      </x:c>
      <x:c r="G13" s="12" t="str"/>
    </x:row>
    <x:row r="14" ht="44" customHeight="1">
      <x:c r="A14" s="2" t="str">
        <x:v>Dundee</x:v>
      </x:c>
      <x:c r="B14" s="12" t="str">
        <x:v>Current council page; original plan 2019</x:v>
      </x:c>
      <x:c r="C14" s="12" t="str">
        <x:v>Blackness</x:v>
      </x:c>
      <x:c r="D14" s="12" t="str">
        <x:v>Plan describes vacant, derelict and underused premises.</x:v>
      </x:c>
      <x:c r="E14" s="12" t="str">
        <x:v>Area-specific counterevidence; current inventory must distinguish viable modern units from obsolete stock.</x:v>
      </x:c>
      <x:c r="F14" s="12" t="str">
        <x:v>https://dundeecity.gov.uk/service-area/city-development/planning-and-economic-development/development-plans-and-regeneration/blackness-business-place-plan</x:v>
      </x:c>
      <x:c r="G14" s="12" t="str"/>
    </x:row>
    <x:row r="15" ht="44" customHeight="1">
      <x:c r="A15" s="2" t="str">
        <x:v>Edinburgh</x:v>
      </x:c>
      <x:c r="B15" s="12" t="str">
        <x:v>June 2025 snapshot; September 2025 report</x:v>
      </x:c>
      <x:c r="C15" s="12" t="str">
        <x:v>City of Edinburgh council market; broader than locality</x:v>
      </x:c>
      <x:c r="D15" s="12" t="str">
        <x:v>68 available units totalling 632,087 sq ft; floorspace vacancy 5%. Only four available units at or below 2,000 sq ft. Small lettings at or below 5,000 sq ft account for over half of deals.</x:v>
      </x:c>
      <x:c r="E15" s="12" t="str">
        <x:v>Best quantified small-unit shortage signal in this set, but dated and council-wide.</x:v>
      </x:c>
      <x:c r="F15" s="12" t="str">
        <x:v>https://www.edinburgh.gov.uk/downloads/file/39275/economic-needs-study-industrial</x:v>
      </x:c>
      <x:c r="G15" s="12" t="str"/>
    </x:row>
    <x:row r="16" ht="44" customHeight="1">
      <x:c r="A16" s="2" t="str">
        <x:v>Edinburgh</x:v>
      </x:c>
      <x:c r="B16" s="12" t="str">
        <x:v>2026-Q2</x:v>
      </x:c>
      <x:c r="C16" s="12" t="str">
        <x:v>East Scotland region plus specific Edinburgh deals</x:v>
      </x:c>
      <x:c r="D16" s="12" t="str">
        <x:v>Regional take-up 192,445 sq ft across 39 deals; 33 deals at or below 10,000 sq ft. Letting periods lengthening and vacant supply rising. Capital Park let 12,966 sq ft to Whitebox Drinks and 10,058 sq ft across two units to Komoo.</x:v>
      </x:c>
      <x:c r="E16" s="12" t="str">
        <x:v>Actual small/mid-unit demand, with clear regional cooling caveat.</x:v>
      </x:c>
      <x:c r="F16" s="12" t="str">
        <x:v>https://www.ryden.co.uk/media/zfmhqgkl/ryden-quarterly-update-q2-2026.pdf</x:v>
      </x:c>
      <x:c r="G16" s="12" t="str"/>
    </x:row>
    <x:row r="17" ht="44" customHeight="1">
      <x:c r="A17" s="2" t="str">
        <x:v>Edinburgh</x:v>
      </x:c>
      <x:c r="B17" s="12" t="str">
        <x:v>Undated landlord page checked 2026-11-04</x:v>
      </x:c>
      <x:c r="C17" s="12" t="str">
        <x:v>South Fort Trade Park only</x:v>
      </x:c>
      <x:c r="D17" s="12" t="str">
        <x:v>Landlord describes all five modern industrial units as fully let.</x:v>
      </x:c>
      <x:c r="E17" s="12" t="str">
        <x:v>Estate-specific occupancy evidence; not whole-city vacancy rate.</x:v>
      </x:c>
      <x:c r="F17" s="12" t="str">
        <x:v>https://www.indurent.com/industrial-estates/south-fort-trade-park/</x:v>
      </x:c>
      <x:c r="G17" s="12" t="str"/>
    </x:row>
    <x:row r="18" ht="44" customHeight="1">
      <x:c r="A18" s="2" t="str">
        <x:v>Edinburgh</x:v>
      </x:c>
      <x:c r="B18" s="12" t="str">
        <x:v>Undated owner case study checked 2026-11-04</x:v>
      </x:c>
      <x:c r="C18" s="12" t="str">
        <x:v>West Telferton only</x:v>
      </x:c>
      <x:c r="D18" s="12" t="str">
        <x:v>Owner reports consistently high occupancy and refurbishment of units.</x:v>
      </x:c>
      <x:c r="E18" s="12" t="str">
        <x:v>Qualitative landlord statement; no dated vacancy percentage.</x:v>
      </x:c>
      <x:c r="F18" s="12" t="str">
        <x:v>https://buccleuchproperty.com/our-business/investment</x:v>
      </x:c>
      <x:c r="G18" s="12" t="str"/>
    </x:row>
    <x:row r="19" ht="44" customHeight="1">
      <x:c r="A19" s="2" t="str">
        <x:v>Glasgow</x:v>
      </x:c>
      <x:c r="B19" s="12" t="str">
        <x:v>2026-06-16</x:v>
      </x:c>
      <x:c r="C19" s="12" t="str">
        <x:v>Oakbank Trading Estate, Glasgow</x:v>
      </x:c>
      <x:c r="D19" s="12" t="str">
        <x:v>Savills reports four units vacant at start of 2026 all let by June. Latest letting to TGK Logistics covered Block 3 units 2 and 3, stated as 911 and 915 sq ft, on three-year leases. Estate fully let for first time since 2019.</x:v>
      </x:c>
      <x:c r="E19" s="12" t="str">
        <x:v>Strong, dated small-unit take-up evidence for this estate. Not evidence that all Glasgow estates are full.</x:v>
      </x:c>
      <x:c r="F19" s="12" t="str">
        <x:v>https://www.savills.co.uk/insight-and-opinion/savills-news/391923/oakbank-trading-estate-in-glasgow-fully-let</x:v>
      </x:c>
      <x:c r="G19" s="12" t="str"/>
    </x:row>
    <x:row r="20" ht="47" customHeight="1">
      <x:c r="A20" s="2" t="str">
        <x:v>Glasgow</x:v>
      </x:c>
      <x:c r="B20" s="12" t="str">
        <x:v>2026-Q2</x:v>
      </x:c>
      <x:c r="C20" s="12" t="str">
        <x:v>West Scotland industrial market; broader than Glasgow</x:v>
      </x:c>
      <x:c r="D20" s="12" t="str">
        <x:v>Ryden records 47 industrial deals and 311,398 sq ft take-up, versus 31 deals and 363,880 sq ft in Q2 2025. Twelve deals exceeded 10,000 sq ft, implying 35 at or below that size. Supply rose from 3.7m to 4.8m sq ft. Report describes continued demand and constrained quality stock; prime headline rent £15.50/sq ft.</x:v>
      </x:c>
      <x:c r="E20" s="12" t="str">
        <x:v>Shows active smaller-unit market alongside rising total supply. 35 small deals is arithmetic inference, not separately published statistic. Prime rent is not a valuation for ordinary workshops.</x:v>
      </x:c>
      <x:c r="F20" s="12" t="str">
        <x:v>https://www.ryden.co.uk/media/zfmhqgkl/ryden-quarterly-update-q2-2026.pdf</x:v>
      </x:c>
      <x:c r="G20" s="12" t="str"/>
    </x:row>
    <x:row r="21" ht="44" customHeight="1">
      <x:c r="A21" s="2" t="str">
        <x:v>Glasgow</x:v>
      </x:c>
      <x:c r="B21" s="12" t="str">
        <x:v>2026-11-04 check</x:v>
      </x:c>
      <x:c r="C21" s="12" t="str">
        <x:v>Glasgow individual council/landlord holdings</x:v>
      </x:c>
      <x:c r="D21" s="12" t="str">
        <x:v>Council landlord currently displays Linn Park 978 sq ft, Barloch Street 500 sq ft, Glenpark Street 776 sq ft and Meadow Road 1,327 sq ft. Mileway Albion Unit 5, 14,112 sq ft, is under offer.</x:v>
      </x:c>
      <x:c r="E21" s="12" t="str">
        <x:v>Demand/shortage is specification- and estate-specific; public supply remains. These are not full-city availability counts.</x:v>
      </x:c>
      <x:c r="F21" s="12" t="str">
        <x:v>https://www.citypropertyglasgow.co.uk/properties/for-rent/</x:v>
      </x:c>
      <x:c r="G21" s="12" t="str">
        <x:v>https://mileway.com/properties/gb/portfolio/albion-trading-estate/</x:v>
      </x:c>
    </x:row>
    <x:row r="22" ht="44" customHeight="1">
      <x:c r="A22" s="2" t="str">
        <x:v>Ayr</x:v>
      </x:c>
      <x:c r="B22" s="12" t="str">
        <x:v>2026-11-04 check; availability October/November 2026</x:v>
      </x:c>
      <x:c r="C22" s="12" t="str">
        <x:v>North Harbour Trading Estate</x:v>
      </x:c>
      <x:c r="D22" s="12" t="str">
        <x:v>Agent advertises two 1,000 sq ft workshops, £8,000 pa plus VAT each, within 22-unit estate. Separate combined Units 3–4, 2,000 sq ft at £16,000 pa, marked under offer.</x:v>
      </x:c>
      <x:c r="E22" s="12" t="str">
        <x:v>Some small-unit choice and offer activity. Do not turn advertised two-of-22 into measured vacancy or assume every other unit occupied.</x:v>
      </x:c>
      <x:c r="F22" s="12" t="str">
        <x:v>https://www.dmhall.co.uk/properties/north-harbour-trading-estate-waggon-way-ayr/</x:v>
      </x:c>
      <x:c r="G22" s="12" t="str">
        <x:v>https://www.dmhall.co.uk/properties/unit-3-4-north-harbour-trading-estate-waggon-way-ayr/</x:v>
      </x:c>
    </x:row>
    <x:row r="23" ht="44" customHeight="1">
      <x:c r="A23" s="2" t="str">
        <x:v>Ayr</x:v>
      </x:c>
      <x:c r="B23" s="12" t="str">
        <x:v>Undated operator page checked 2026-11-04</x:v>
      </x:c>
      <x:c r="C23" s="12" t="str">
        <x:v>Hawkhill Works</x:v>
      </x:c>
      <x:c r="D23" s="12" t="str">
        <x:v>Operator invites enquiries for vacancies or its waiting list; small workshops and steel portal shed described, separate office marked let.</x:v>
      </x:c>
      <x:c r="E23" s="12" t="str">
        <x:v>A waiting-list form alone does not establish queue length, occupancy or unmet demand.</x:v>
      </x:c>
      <x:c r="F23" s="12" t="str">
        <x:v>https://storageunitsayr.co.uk/</x:v>
      </x:c>
      <x:c r="G23" s="12" t="str"/>
    </x:row>
    <x:row r="24" ht="44" customHeight="1">
      <x:c r="A24" s="2" t="str">
        <x:v>Ayr</x:v>
      </x:c>
      <x:c r="B24" s="12" t="str">
        <x:v>2016 audit using December 2015 data</x:v>
      </x:c>
      <x:c r="C24" s="12" t="str">
        <x:v>Ayr industrial areas</x:v>
      </x:c>
      <x:c r="D24" s="12" t="str">
        <x:v>Council audit identifies the established industrial areas and historic performance.</x:v>
      </x:c>
      <x:c r="E24" s="12" t="str">
        <x:v>Useful for estate inventory, too old to establish current rents, vacancy or demand. No reliable 2025/26 town-wide small-industrial vacancy rate found.</x:v>
      </x:c>
      <x:c r="F24" s="12" t="str">
        <x:v>https://archive.south-ayrshire.gov.uk/committee/committeepapers2017/South%20Ayrshire%20Council/5%20October%20Planning%20Reports/Employment%20Land%20Audit.pdf</x:v>
      </x:c>
      <x:c r="G24" s="12" t="str"/>
    </x:row>
    <x:row r="25" ht="44" customHeight="1">
      <x:c r="A25" s="2" t="str">
        <x:v>Dumfries</x:v>
      </x:c>
      <x:c r="B25" s="12" t="str">
        <x:v>Undated live instruction checked 2026-11-04</x:v>
      </x:c>
      <x:c r="C25" s="12" t="str">
        <x:v>Catherinefield / Heathhall fringe</x:v>
      </x:c>
      <x:c r="D25" s="12" t="str">
        <x:v>Shepherd Units 1–3 Catherinefield instruction is under offer and states Unit 3 now let; total advertised scheme 5,389 sq ft. DM Hall's separate 9 Catherinefield, 11,819 sq ft at £45,000 pa, is under offer.</x:v>
      </x:c>
      <x:c r="E25" s="12" t="str">
        <x:v>Shows estate-specific activity, without letting dates or velocity. Exclude from openly available stock. This estate's small host locality must not inherit Dumfries population without catchment label.</x:v>
      </x:c>
      <x:c r="F25" s="12" t="str">
        <x:v>https://www.shepherd.co.uk/property/details/9703/units-1-2-and-3-catherinefield-industrial-estate-dumfries-dumfries-and-galloway-industrial-and-trade-counter</x:v>
      </x:c>
      <x:c r="G25" s="12" t="str">
        <x:v>https://www.dmhall.co.uk/properties/9-catherinefield-industrial-estate-dumfries/</x:v>
      </x:c>
    </x:row>
    <x:row r="26" ht="44" customHeight="1">
      <x:c r="A26" s="2" t="str">
        <x:v>Dumfries</x:v>
      </x:c>
      <x:c r="B26" s="12" t="str">
        <x:v>2026-11-04 check</x:v>
      </x:c>
      <x:c r="C26" s="12" t="str">
        <x:v>Dumfries town / estates</x:v>
      </x:c>
      <x:c r="D26" s="12" t="str">
        <x:v>Shepherd displays Maxwelltown units 1,862–3,779 sq ft and Lochside Unit B 11,628 sq ft; Brasswell is mixed showroom/industrial. Heathhall operator markets industrial/workshops without a published vacancy total.</x:v>
      </x:c>
      <x:c r="E26" s="12" t="str">
        <x:v>No current town-wide shortage established. Distinguish actual unit supply from generic estate marketing.</x:v>
      </x:c>
      <x:c r="F26" s="12" t="str">
        <x:v>https://www.shepherd.co.uk/commercial-property/search/industrial-trade-counter/for-sale-to-let/dumfries/recently-added-first</x:v>
      </x:c>
      <x:c r="G26" s="12" t="str">
        <x:v>https://www.heathhallbc.co.uk/commercial-property-dumfries/</x:v>
      </x:c>
    </x:row>
    <x:row r="27" ht="44" customHeight="1">
      <x:c r="A27" s="2" t="str">
        <x:v>Dumfries</x:v>
      </x:c>
      <x:c r="B27" s="12" t="str">
        <x:v>2025-12</x:v>
      </x:c>
      <x:c r="C27" s="12" t="str">
        <x:v>Former Interfloor factory, Heathhall</x:v>
      </x:c>
      <x:c r="D27" s="12" t="str">
        <x:v>Council considered £50,000 vision/site appraisal for the vacant listed factory, empty for over a decade.</x:v>
      </x:c>
      <x:c r="E27" s="12" t="str">
        <x:v>Obsolete industrial stock can coexist with requirements for modern small units. This is regeneration evidence, not proof of demand or lettings.</x:v>
      </x:c>
      <x:c r="F27" s="12" t="str">
        <x:v>https://www.dumfriesandgalloway.gov.uk/news/2025/councillors-consider-regeneration-former-interfloor-factory</x:v>
      </x:c>
      <x:c r="G27" s="12" t="str"/>
    </x:row>
    <x:row r="28" ht="44" customHeight="1">
      <x:c r="A28" s="2" t="str">
        <x:v>Dumfries</x:v>
      </x:c>
      <x:c r="B28" s="12" t="str">
        <x:v>2017 study; 2023 property strategy</x:v>
      </x:c>
      <x:c r="C28" s="12" t="str">
        <x:v>Dumfries and Galloway / Cargenbridge</x:v>
      </x:c>
      <x:c r="D28" s="12" t="str">
        <x:v>2017 study found ageing stock and development viability gap. 2023 strategy noted limited Cargenbridge development uptake over the previous decade.</x:v>
      </x:c>
      <x:c r="E28" s="12" t="str">
        <x:v>Do not reuse 2017 estate vacancy rates as 2026 evidence; land uptake and small-unit availability measure different things.</x:v>
      </x:c>
      <x:c r="F28" s="12" t="str">
        <x:v>https://www.dumfriesandgalloway.gov.uk/sites/default/files/2024-08/Employment_Land_and_Property_Study_Ryden_FINAL_DRAFT.pdf</x:v>
      </x:c>
      <x:c r="G28" s="12" t="str">
        <x:v>https://new.dumgal.gov.uk/sites/default/files/2024-07/VDL-Vacant-and-Derelict-Land-Property-Strategy-March-2023-%28003%29.pdf</x:v>
      </x:c>
    </x:row>
    <x:row r="29" ht="42" customHeight="1">
      <x:c r="A29" s="15" t="str">
        <x:v>Bristol</x:v>
      </x:c>
      <x:c r="B29" s="15" t="str">
        <x:v>H1 2026; published 15 July 2026</x:v>
      </x:c>
      <x:c r="C29" s="15" t="str">
        <x:v>Alder King Bristol industrial and logistics market</x:v>
      </x:c>
      <x:c r="D29" s="15" t="str">
        <x:v>Take-up 516,150 sq ft, down 77% year-on-year. Supply 3m sq ft; roughly half in five buildings. Smaller-format demand returned; modern immediately available space constrained.</x:v>
      </x:c>
      <x:c r="E29" s="15" t="str">
        <x:v>Substantial total floorspace masks size/specification mismatch. These are whole-market figures, not counts or vacancy for units &lt;=15,000 sq ft.</x:v>
      </x:c>
      <x:c r="F29" s="15" t="str">
        <x:v>https://www.alderking.com/wp-content/uploads/2026/07/Market-Monitor-2026-H1_150726-1.pdf</x:v>
      </x:c>
      <x:c r="G29" s="15" t="str">
        <x:v>https://www.alderking.com/market-monitor-2026-h1-south-west-property-market-review/</x:v>
      </x:c>
    </x:row>
    <x:row r="30" ht="42" customHeight="1">
      <x:c r="A30" s="15" t="str">
        <x:v>Exeter</x:v>
      </x:c>
      <x:c r="B30" s="15" t="str">
        <x:v>H1 2026; published 15 July 2026</x:v>
      </x:c>
      <x:c r="C30" s="15" t="str">
        <x:v>Alder King Exeter industrial and logistics market</x:v>
      </x:c>
      <x:c r="D30" s="15" t="str">
        <x:v>Supply 402,000 sq ft. Enquiries reduced and expansion plans delayed. The 89,000 sq ft Howmet purchase dominates reported 151,000 sq ft take-up.</x:v>
      </x:c>
      <x:c r="E30" s="15" t="str">
        <x:v>Does not support a general shortage claim. Report residual take-up arithmetic is inconsistent, so no derived residual is used.</x:v>
      </x:c>
      <x:c r="F30" s="15" t="str">
        <x:v>https://www.alderking.com/wp-content/uploads/2026/07/Market-Monitor-2026-H1_150726-1.pdf</x:v>
      </x:c>
      <x:c r="G30" s="15" t="str">
        <x:v>https://www.alderking.com/market-monitor-2026-h1-south-west-property-market-review/</x:v>
      </x:c>
    </x:row>
    <x:row r="31" ht="42" customHeight="1">
      <x:c r="A31" s="15" t="str">
        <x:v>Bath</x:v>
      </x:c>
      <x:c r="B31" s="15" t="str">
        <x:v>H1 2026; published 15 July 2026</x:v>
      </x:c>
      <x:c r="C31" s="15" t="str">
        <x:v>Alder King Bath industrial and logistics market</x:v>
      </x:c>
      <x:c r="D31" s="15" t="str">
        <x:v>Supply 7,000 sq ft; take-up 13,500 sq ft. Unmet good-quality requirements, particularly freehold. Available stock concentrated at Maltings and Brassmills; no speculative development expected.</x:v>
      </x:c>
      <x:c r="E31" s="15" t="str">
        <x:v>Strong quality/supply constraint. Freehold emphasis means this is not a direct measure of unmet rental demand.</x:v>
      </x:c>
      <x:c r="F31" s="15" t="str">
        <x:v>https://www.alderking.com/wp-content/uploads/2026/07/Market-Monitor-2026-H1_150726-1.pdf</x:v>
      </x:c>
      <x:c r="G31" s="15" t="str">
        <x:v>https://www.alderking.com/market-monitor-2026-h1-south-west-property-market-review/</x:v>
      </x:c>
    </x:row>
    <x:row r="32" ht="42" customHeight="1">
      <x:c r="A32" s="15" t="str">
        <x:v>Bridgwater</x:v>
      </x:c>
      <x:c r="B32" s="15" t="str">
        <x:v>H1 2026; published 15 July 2026</x:v>
      </x:c>
      <x:c r="C32" s="15" t="str">
        <x:v>Alder King Bridgwater industrial and logistics market</x:v>
      </x:c>
      <x:c r="D32" s="15" t="str">
        <x:v>Supply 385,000 sq ft; take-up 85,000 sq ft. Manufacturing-led demand favours modern mid-sized premises; planning delays constrain new supply.</x:v>
      </x:c>
      <x:c r="E32" s="15" t="str">
        <x:v>Quality-specific opportunity, not blanket shortage. Market-wide floorspace includes units above the research size limit.</x:v>
      </x:c>
      <x:c r="F32" s="15" t="str">
        <x:v>https://www.alderking.com/wp-content/uploads/2026/07/Market-Monitor-2026-H1_150726-1.pdf</x:v>
      </x:c>
      <x:c r="G32" s="15" t="str">
        <x:v>https://www.alderking.com/market-monitor-2026-h1-south-west-property-market-review/</x:v>
      </x:c>
    </x:row>
    <x:row r="33" ht="42" customHeight="1">
      <x:c r="A33" s="15" t="str">
        <x:v>Taunton</x:v>
      </x:c>
      <x:c r="B33" s="15" t="str">
        <x:v>H1 2026; published 15 July 2026</x:v>
      </x:c>
      <x:c r="C33" s="15" t="str">
        <x:v>Alder King Taunton industrial and logistics market</x:v>
      </x:c>
      <x:c r="D33" s="15" t="str">
        <x:v>Supply 160,000 sq ft; take-up 40,000 sq ft. Supply fell and take-up improved slightly; new developments expected in 2027.</x:v>
      </x:c>
      <x:c r="E33" s="15" t="str">
        <x:v>Some tightening, but pipeline matters. Whole-market measures cannot establish the shortage of small rental units.</x:v>
      </x:c>
      <x:c r="F33" s="15" t="str">
        <x:v>https://www.alderking.com/wp-content/uploads/2026/07/Market-Monitor-2026-H1_150726-1.pdf</x:v>
      </x:c>
      <x:c r="G33" s="15" t="str">
        <x:v>https://www.alderking.com/market-monitor-2026-h1-south-west-property-market-review/</x:v>
      </x:c>
    </x:row>
    <x:row r="34" ht="42" customHeight="1">
      <x:c r="A34" s="15" t="str">
        <x:v>Truro</x:v>
      </x:c>
      <x:c r="B34" s="15" t="str">
        <x:v>H1 2026; published 15 July 2026</x:v>
      </x:c>
      <x:c r="C34" s="15" t="str">
        <x:v>Alder King Truro/Cornwall market commentary</x:v>
      </x:c>
      <x:c r="D34" s="15" t="str">
        <x:v>Supply 480,000 sq ft; take-up 123,000 sq ft. Leasing remained steady, mostly below 5,000 sq ft. Suitable size, specification and location remain constraints.</x:v>
      </x:c>
      <x:c r="E34" s="15" t="str">
        <x:v>Relevant small-unit demand signal, alongside substantial aggregate supply. Do not allocate Cornwall-wide commentary solely to Truro estates.</x:v>
      </x:c>
      <x:c r="F34" s="15" t="str">
        <x:v>https://www.alderking.com/wp-content/uploads/2026/07/Market-Monitor-2026-H1_150726-1.pdf</x:v>
      </x:c>
      <x:c r="G34" s="15" t="str">
        <x:v>https://www.alderking.com/market-monitor-2026-h1-south-west-property-market-review/</x:v>
      </x:c>
    </x:row>
    <x:row r="35" ht="42" customHeight="1">
      <x:c r="A35" s="15" t="str">
        <x:v>Plymouth</x:v>
      </x:c>
      <x:c r="B35" s="15" t="str">
        <x:v>Q4 2025; responses to 16 January 2026</x:v>
      </x:c>
      <x:c r="C35" s="15" t="str">
        <x:v>Plymouth and wider Devon/Cornwall</x:v>
      </x:c>
      <x:c r="D35" s="15" t="str">
        <x:v>RICS respondent Stratton Creber described industrial activity as fairly strong, with defence spending and defence/marine R&amp;D beginning to support activity.</x:v>
      </x:c>
      <x:c r="E35" s="15" t="str">
        <x:v>Qualitative practitioner opinion, not quantified demand or a small-unit vacancy rate.</x:v>
      </x:c>
      <x:c r="F35" s="15" t="str">
        <x:v>https://www.rics.org/content/dam/ricsglobal/documents/market-surveys/Q4-2025-RICS-UK-Commercial-Property-Monitor.pdf</x:v>
      </x:c>
      <x:c r="G35" s="15" t="str"/>
    </x:row>
    <x:row r="36" ht="42" customHeight="1">
      <x:c r="A36" s="15" t="str">
        <x:v>Dorchester</x:v>
      </x:c>
      <x:c r="B36" s="15" t="str">
        <x:v>June 2025</x:v>
      </x:c>
      <x:c r="C36" s="15" t="str">
        <x:v>Dorchester and surrounding West Dorset</x:v>
      </x:c>
      <x:c r="D36" s="15" t="str">
        <x:v>Council-commissioned employment strategy found a localised commercial market and recommended about 8ha employment land over the 15-year plan rather than the initially proposed 10ha.</x:v>
      </x:c>
      <x:c r="E36" s="15" t="str">
        <x:v>Long-term planning evidence supports appropriate employment provision but not immediate town-wide shortage.</x:v>
      </x:c>
      <x:c r="F36" s="15" t="str">
        <x:v>https://www.dorsetcouncil.gov.uk/documents/d/guest/dorchester-employment-strategy-final-4-june-2025-</x:v>
      </x:c>
      <x:c r="G36" s="15" t="str"/>
    </x:row>
    <x:row r="37" ht="42" customHeight="1">
      <x:c r="A37" s="15" t="str">
        <x:v>Dorchester</x:v>
      </x:c>
      <x:c r="B37" s="15" t="str">
        <x:v>Q4 2025; responses to 16 January 2026</x:v>
      </x:c>
      <x:c r="C37" s="15" t="str">
        <x:v>Dorchester commercial property market</x:v>
      </x:c>
      <x:c r="D37" s="15" t="str">
        <x:v>RICS respondent Greenslade Taylor Hunt described cautious tenants/purchasers and generally weak commercial conditions.</x:v>
      </x:c>
      <x:c r="E37" s="15" t="str">
        <x:v>All-commercial opinion. It tempers assuming demand from low industrial listing counts, but is not an industrial-only measure.</x:v>
      </x:c>
      <x:c r="F37" s="15" t="str">
        <x:v>https://www.rics.org/content/dam/ricsglobal/documents/market-surveys/Q4-2025-RICS-UK-Commercial-Property-Monitor.pdf</x:v>
      </x:c>
      <x:c r="G37" s="15" t="str"/>
    </x:row>
    <x:row r="38" ht="49" customHeight="1">
      <x:c r="A38" s="15" t="str">
        <x:v>Devon and Torbay</x:v>
      </x:c>
      <x:c r="B38" s="15" t="str">
        <x:v>Current plan reviewed 4 November 2026; page has no clear publication date</x:v>
      </x:c>
      <x:c r="C38" s="15" t="str">
        <x:v>Devon and Torbay, excluding Plymouth authority</x:v>
      </x:c>
      <x:c r="D38" s="15" t="str">
        <x:v>Combined authority plan identifies stronger industrial than office demand and a need for affordable flexible start-up/grow-on space. It also reports net commercial space losses to vacancy since 2023.</x:v>
      </x:c>
      <x:c r="E38" s="15" t="str">
        <x:v>Regional planning evidence; cannot establish shortage in every town. Its 3% commercial vacancy figure is not an industrial-only or &lt;=15,000 sq ft statistic.</x:v>
      </x:c>
      <x:c r="F38" s="15" t="str">
        <x:v>https://www.devonandtorbay-cca.gov.uk/document/local-growth-plan/</x:v>
      </x:c>
      <x:c r="G38" s="15" t="str"/>
    </x:row>
    <x:row r="39" ht="49" customHeight="1">
      <x:c r="A39" s="15" t="str">
        <x:v>Bournemouth / Christchurch / Poole</x:v>
      </x:c>
      <x:c r="B39" s="15" t="str">
        <x:v>14 September 2026</x:v>
      </x:c>
      <x:c r="C39" s="15" t="str">
        <x:v>Dorset industrial market; commentary particularly Bournemouth, Christchurch, Poole and Wimborne</x:v>
      </x:c>
      <x:c r="D39" s="15" t="str">
        <x:v>Agent reports rising enquiries and renewed decisions across diverse sectors. Bedrock Park near Wimborne was nearly fully let with six units left; recent 6,260 sq ft letting. Good-quality new/refurbished stock shortage particularly above 10,000 sq ft.</x:v>
      </x:c>
      <x:c r="E39" s="15" t="str">
        <x:v>Positive market evidence, with one transaction within scope. Above-10,000 shortage extends beyond the 15,000 sq ft cap, and six remaining units is a September estate snapshot, not the November count.</x:v>
      </x:c>
      <x:c r="F39" s="15" t="str">
        <x:v>https://www.vailwilliams.com/dorset-industrial-market-demand-supply/</x:v>
      </x:c>
      <x:c r="G39" s="15" t="str"/>
    </x:row>
    <x:row r="40" ht="49" customHeight="1">
      <x:c r="A40" s="15" t="str">
        <x:v>Dorchester</x:v>
      </x:c>
      <x:c r="B40" s="15" t="str">
        <x:v>4 June 2025</x:v>
      </x:c>
      <x:c r="C40" s="15" t="str">
        <x:v>Dorchester established industrial/trading estates and Poundbury</x:v>
      </x:c>
      <x:c r="D40" s="15" t="str">
        <x:v>Council-commissioned strategy says many established estates operate near full occupancy but buildings are ageing and access can be difficult. Existing development-land supply is constrained. Poundbury occupancy is good with no further employment-land release expected.</x:v>
      </x:c>
      <x:c r="E40" s="15" t="str">
        <x:v>Supports quality/suitability constraints and historic tight occupancy. Not an independently measured November 2026 vacancy rate or a count of rental units &lt;=15,000 sq ft.</x:v>
      </x:c>
      <x:c r="F40" s="15" t="str">
        <x:v>https://www.dorsetcouncil.gov.uk/documents/d/guest/dorchester-employment-strategy-final-4-june-2025-</x:v>
      </x:c>
      <x:c r="G40" s="15" t="str"/>
    </x:row>
    <x:row r="41" ht="42" customHeight="1">
      <x:c r="A41" s="15" t="str">
        <x:v>Weymouth</x:v>
      </x:c>
      <x:c r="B41" s="15" t="str">
        <x:v>20 October 2025 plan, citing March 2024 employment study</x:v>
      </x:c>
      <x:c r="C41" s="15" t="str">
        <x:v>Weymouth and neighbouring established industrial estates</x:v>
      </x:c>
      <x:c r="D41" s="15" t="str">
        <x:v>Neighbourhood plan reports low availability across existing industrial estates. The cited 2024 study identified 0.7ha at Mount Pleasant and 8ha in Littlemoor urban extension.</x:v>
      </x:c>
      <x:c r="E41" s="15" t="str">
        <x:v>Historical planning evidence supports constrained supply, but land hectares are not vacant rental units and do not establish current &lt;=15,000 sq ft demand.</x:v>
      </x:c>
      <x:c r="F41" s="15" t="str">
        <x:v>https://www.planvu.co.uk/wdwp/written/wnp/cpt10.php</x:v>
      </x:c>
      <x:c r="G41" s="15" t="str"/>
    </x:row>
    <x:row r="42" ht="49" customHeight="1">
      <x:c r="A42" s="15" t="str">
        <x:v>Torquay / Paignton</x:v>
      </x:c>
      <x:c r="B42" s="15" t="str">
        <x:v>March 2024 EDNA; current council summary checked 4 November 2026</x:v>
      </x:c>
      <x:c r="C42" s="15" t="str">
        <x:v>Torbay functional economic market area</x:v>
      </x:c>
      <x:c r="D42" s="15" t="str">
        <x:v>EDNA identifies relatively large industrial-land shortfall and recommends 20ha employment land in 2022–2040, including need to identify 15.4ha beyond pipeline. Recommends flexible industrial uses and small ancillary storage rather than distribution hubs.</x:v>
      </x:c>
      <x:c r="E42" s="15" t="str">
        <x:v>Strategic long-term demand evidence, not current rental vacancy/take-up. Applies to Torbay jointly; do not split land requirements between Torquay and Paignton.</x:v>
      </x:c>
      <x:c r="F42" s="15" t="str">
        <x:v>https://www.torbay.gov.uk/council/policies/planning-policies/local-plan-update/economic-development-needs-assessment/</x:v>
      </x:c>
      <x:c r="G42" s="15" t="str"/>
    </x:row>
    <x:row r="43" ht="49" customHeight="1">
      <x:c r="A43" s="15" t="str">
        <x:v>Torquay / Paignton</x:v>
      </x:c>
      <x:c r="B43" s="15" t="str">
        <x:v>April 2026 acquisition; council page checked 4 November 2026</x:v>
      </x:c>
      <x:c r="C43" s="15" t="str">
        <x:v>Westfield Business Park / Torbay Technology Park</x:v>
      </x:c>
      <x:c r="D43" s="15" t="str">
        <x:v>Council acquired 1,765 sq m Westfield Business Park building in April 2026 to meet immediate growth needs of existing EPIC businesses, with conversion into four spaces including laboratories.</x:v>
      </x:c>
      <x:c r="E43" s="15" t="str">
        <x:v>Recent occupier growth indicator in electronics/photonics. Specialised lab/office accommodation and whole building exceed scope; not proof of demand for every general industrial unit.</x:v>
      </x:c>
      <x:c r="F43" s="15" t="str">
        <x:v>https://www.torbay.gov.uk/torbay-technology-park/</x:v>
      </x:c>
      <x:c r="G43" s="15" t="str"/>
    </x:row>
    <x:row r="44" ht="49" customHeight="1">
      <x:c r="A44" s="15" t="str">
        <x:v>Truro / Redruth / Bodmin / Penzance</x:v>
      </x:c>
      <x:c r="B44" s="15" t="str">
        <x:v>Council page updated 26 October 2026</x:v>
      </x:c>
      <x:c r="C44" s="15" t="str">
        <x:v>Cornwall Council-owned units only</x:v>
      </x:c>
      <x:c r="D44" s="15" t="str">
        <x:v>Council page reports no units currently available in Truro, Redruth, Bodmin or Penzance. Its Carnkie workshop is under offer.</x:v>
      </x:c>
      <x:c r="E44" s="15" t="str">
        <x:v>A limited-landlord availability signal only. Private-agent and portal stock must be counted before concluding shortage; council list is not the entire town market.</x:v>
      </x:c>
      <x:c r="F44" s="15" t="str">
        <x:v>https://www.cornwall.gov.uk/environment/land-and-property-for-sale-and-to-let/industrial-units-to-let/</x:v>
      </x:c>
      <x:c r="G44" s="15" t="str"/>
    </x:row>
    <x:row r="45" ht="42" customHeight="1">
      <x:c r="A45" s="15" t="str">
        <x:v>St Austell</x:v>
      </x:c>
      <x:c r="B45" s="15" t="str">
        <x:v>Observed 2026-11-04; ESAM availability undated</x:v>
      </x:c>
      <x:c r="C45" s="15" t="str">
        <x:v>Advertised estate / named market only</x:v>
      </x:c>
      <x:c r="D45" s="15" t="str">
        <x:v>ESAM managed mixed business/workshop scheme displays0 units available out of 32 total; three Manfield Way hybrid units are only dueQ2 2027.</x:v>
      </x:c>
      <x:c r="E45" s="15" t="str">
        <x:v>Possible immediate small-unit availability gap in the reviewed town stock; zero adverts alone does not establish latent demand.</x:v>
      </x:c>
      <x:c r="F45" s="15" t="str">
        <x:v>https://www.choosecornwall.co.uk/property/esam/</x:v>
      </x:c>
      <x:c r="G45" s="15" t="str">
        <x:v>https://www.rightmove.co.uk/properties/767243668054289#/?channel=COM_LET</x:v>
      </x:c>
    </x:row>
    <x:row r="46" ht="42" customHeight="1">
      <x:c r="A46" s="15" t="str">
        <x:v>Truro</x:v>
      </x:c>
      <x:c r="B46" s="15" t="str">
        <x:v>Observed 2026-11-04</x:v>
      </x:c>
      <x:c r="C46" s="15" t="str">
        <x:v>Advertised estate / named market only</x:v>
      </x:c>
      <x:c r="D46" s="15" t="str">
        <x:v>Walker Business Park D4 advert says last1,205 sq ft unit of this size but also mentions1,800 sq ft units; reduced asking rent advertised.</x:v>
      </x:c>
      <x:c r="E46" s="15" t="str">
        <x:v>Size-specific supply restriction; marketing does not support a blanket shortage or prove rising achieved rents.</x:v>
      </x:c>
      <x:c r="F46" s="15" t="str">
        <x:v>https://www.rightmove.co.uk/properties/136587074#/?channel=COM_LET</x:v>
      </x:c>
      <x:c r="G46" s="15" t="str"/>
    </x:row>
    <x:row r="47" ht="42" customHeight="1">
      <x:c r="A47" s="15" t="str">
        <x:v>Redruth</x:v>
      </x:c>
      <x:c r="B47" s="15" t="str">
        <x:v>Observed 2026-11-04</x:v>
      </x:c>
      <x:c r="C47" s="15" t="str">
        <x:v>Advertised estate / named market only</x:v>
      </x:c>
      <x:c r="D47" s="15" t="str">
        <x:v>Space2work The Park advert says last workspace, while same Unit9 offered on discounted sublease toNov2027.</x:v>
      </x:c>
      <x:c r="E47" s="15" t="str">
        <x:v>High-spec estate-level scarcity claim coexists with discounted short-term supply; benchmark normal long-lease rent separately.</x:v>
      </x:c>
      <x:c r="F47" s="15" t="str">
        <x:v>https://www.zoopla.co.uk/to-rent/commercial/details/69894515/</x:v>
      </x:c>
      <x:c r="G47" s="15" t="str">
        <x:v>https://www.rightmove.co.uk/properties/173804351#/?channel=COM_LET</x:v>
      </x:c>
    </x:row>
    <x:row r="48" ht="42" customHeight="1">
      <x:c r="A48" s="15" t="str">
        <x:v>Torquay</x:v>
      </x:c>
      <x:c r="B48" s="15" t="str">
        <x:v>Checked 4 November 2026</x:v>
      </x:c>
      <x:c r="C48" s="15" t="str">
        <x:v>Advertised estate / named market only</x:v>
      </x:c>
      <x:c r="D48" s="15" t="str">
        <x:v>Council advert says one of five new units remains available. Local letting-progress signal, not a town-wide vacancy rate.</x:v>
      </x:c>
      <x:c r="E48" s="15" t="str">
        <x:v>Listing evidence is not a measure of unmet demand.</x:v>
      </x:c>
      <x:c r="F48" s="15" t="str">
        <x:v>https://www.rightmove.co.uk/properties/756207281767361</x:v>
      </x:c>
      <x:c r="G48" s="15" t="str"/>
    </x:row>
    <x:row r="49" ht="42" customHeight="1">
      <x:c r="A49" s="15" t="str">
        <x:v>Barnstaple</x:v>
      </x:c>
      <x:c r="B49" s="15" t="str">
        <x:v>Checked 4 November 2026</x:v>
      </x:c>
      <x:c r="C49" s="15" t="str">
        <x:v>Advertised estate / named market only</x:v>
      </x:c>
      <x:c r="D49" s="15" t="str">
        <x:v>Eight-unit schedule: four marked LET, one LET STC, three unlet (5,6,7). Scheme absorption evidence, qualified by stale completion date.</x:v>
      </x:c>
      <x:c r="E49" s="15" t="str">
        <x:v>Listing evidence is not a measure of unmet demand.</x:v>
      </x:c>
      <x:c r="F49" s="15" t="str">
        <x:v>https://www.rightmove.co.uk/properties/754390376572865</x:v>
      </x:c>
      <x:c r="G49" s="15" t="str"/>
    </x:row>
    <x:row r="50" ht="42" customHeight="1">
      <x:c r="A50" s="15" t="str">
        <x:v>Paignton</x:v>
      </x:c>
      <x:c r="B50" s="15" t="str">
        <x:v>Checked 4 November 2026</x:v>
      </x:c>
      <x:c r="C50" s="15" t="str">
        <x:v>Advertised estate / named market only</x:v>
      </x:c>
      <x:c r="D50" s="15" t="str">
        <x:v>Agent offers incentives for early occupation. Available supply and concessions mean low advert counts alone do not prove shortage.</x:v>
      </x:c>
      <x:c r="E50" s="15" t="str">
        <x:v>Listing evidence is not a measure of unmet demand.</x:v>
      </x:c>
      <x:c r="F50" s="15" t="str">
        <x:v>https://www.zoopla.co.uk/to-rent/commercial/details/73850288/</x:v>
      </x:c>
      <x:c r="G50" s="15" t="str"/>
    </x:row>
    <x:row r="51" ht="42" customHeight="1">
      <x:c r="A51" s="15" t="str">
        <x:v>Exeter</x:v>
      </x:c>
      <x:c r="B51" s="15" t="str">
        <x:v>Checked 4 November 2026</x:v>
      </x:c>
      <x:c r="C51" s="15" t="str">
        <x:v>Advertised estate / named market only</x:v>
      </x:c>
      <x:c r="D51" s="15" t="str">
        <x:v>Advert describes fitted 1,012 sq ft unit as one of the first relets within a 34-unit occupied park. Promotional agent claim, not independent demand measurement.</x:v>
      </x:c>
      <x:c r="E51" s="15" t="str">
        <x:v>Listing evidence is not a measure of unmet demand.</x:v>
      </x:c>
      <x:c r="F51" s="15" t="str">
        <x:v>https://www.zoopla.co.uk/to-rent/commercial/details/74068935/</x:v>
      </x:c>
      <x:c r="G51" s="15" t="str"/>
    </x:row>
    <x:row r="52" ht="42" customHeight="1">
      <x:c r="A52" s="15" t="str">
        <x:v>Taunton</x:v>
      </x:c>
      <x:c r="B52" s="15" t="str">
        <x:v>Checked 4 November 2026</x:v>
      </x:c>
      <x:c r="C52" s="15" t="str">
        <x:v>Advertised estate / named market only</x:v>
      </x:c>
      <x:c r="D52" s="15" t="str">
        <x:v>Crown Block M: only M3 and M4 remain of seven refurbished units. Indicates letting progress at this block, not town-wide demand or vacancy.</x:v>
      </x:c>
      <x:c r="E52" s="15" t="str">
        <x:v>Listing evidence is not a measure of unmet demand.</x:v>
      </x:c>
      <x:c r="F52" s="15" t="str">
        <x:v>https://www.rightmove.co.uk/properties/773325528317825#/?channel=COM_LET</x:v>
      </x:c>
      <x:c r="G52" s="15" t="str"/>
    </x:row>
    <x:row r="53" ht="42" customHeight="1">
      <x:c r="A53" s="15" t="str">
        <x:v>Taunton</x:v>
      </x:c>
      <x:c r="B53" s="15" t="str">
        <x:v>Checked 4 November 2026</x:v>
      </x:c>
      <x:c r="C53" s="15" t="str">
        <x:v>Advertised estate / named market only</x:v>
      </x:c>
      <x:c r="D53" s="15" t="str">
        <x:v>Summerfield Court/Westpark adverts say 50% sold. Sales absorption of a new scheme, not proof of rental demand; units advertised for sale or let.</x:v>
      </x:c>
      <x:c r="E53" s="15" t="str">
        <x:v>Listing evidence is not a measure of unmet demand.</x:v>
      </x:c>
      <x:c r="F53" s="15" t="str">
        <x:v>https://www.rightmove.co.uk/properties/780843587730801#/?channel=COM_LET</x:v>
      </x:c>
      <x:c r="G53" s="15" t="str"/>
    </x:row>
    <x:row r="54" ht="42" customHeight="1">
      <x:c r="A54" s="15" t="str">
        <x:v>Poole</x:v>
      </x:c>
      <x:c r="B54" s="15" t="str">
        <x:v>Checked 4 November 2026</x:v>
      </x:c>
      <x:c r="C54" s="15" t="str">
        <x:v>Advertised estate / named market only</x:v>
      </x:c>
      <x:c r="D54" s="15" t="str">
        <x:v>Churchill Business Park direct schedule showsUnit 44Let while 39 and 41 Available; evidenceof letting activity plus remaining supply.</x:v>
      </x:c>
      <x:c r="E54" s="15" t="str">
        <x:v>Local directional evidence; not vacancy rate or absorption statistic.</x:v>
      </x:c>
      <x:c r="F54" s="15" t="str">
        <x:v>https://goadsby.com/commercial/344714</x:v>
      </x:c>
      <x:c r="G54" s="15" t="str"/>
    </x:row>
    <x:row r="55" ht="42" customHeight="1">
      <x:c r="A55" s="15" t="str">
        <x:v>Poole</x:v>
      </x:c>
      <x:c r="B55" s="15" t="str">
        <x:v>Checked 4 November 2026</x:v>
      </x:c>
      <x:c r="C55" s="15" t="str">
        <x:v>Advertised estate / named market only</x:v>
      </x:c>
      <x:c r="D55" s="15" t="str">
        <x:v>TowerBusiness Centre schedule says 1UnderOffer, 2Let, 3 and 4Sold. Unit 4 also has current re-letportal advert; availabilityconflict flagged.</x:v>
      </x:c>
      <x:c r="E55" s="15" t="str">
        <x:v>Local transaction signal; freehold sales do not measure occupier demand, and stale schedules possible.</x:v>
      </x:c>
      <x:c r="F55" s="15" t="str">
        <x:v>https://goadsby.com/commercial/335985</x:v>
      </x:c>
      <x:c r="G55" s="15" t="str"/>
    </x:row>
    <x:row r="56" ht="49" customHeight="1">
      <x:c r="A56" s="15" t="str">
        <x:v>Totton</x:v>
      </x:c>
      <x:c r="B56" s="15" t="str">
        <x:v>Checked 4 November 2026</x:v>
      </x:c>
      <x:c r="C56" s="15" t="str">
        <x:v>Advertised estate / named market only</x:v>
      </x:c>
      <x:c r="D56" s="15" t="str">
        <x:v>Observed marketed stock is not scarce overall: eight current eligible unique units plus one uncertain. Smaller unit choice inside Totton is thinner: NFEC 1,316 sq ft and South Hampshire two units at 4,993 sq ft. Larger Griffin units remain available.</x:v>
      </x:c>
      <x:c r="E56" s="15" t="str">
        <x:v>Deduplicated portal results and direct Unit A confirmation. Advertised stock alone does not establish occupier demand.</x:v>
      </x:c>
      <x:c r="F56" s="15" t="str">
        <x:v>https://hlp.co.uk/property/brunel-road-totton/</x:v>
      </x:c>
      <x:c r="G56" s="15" t="str"/>
    </x:row>
    <x:row r="57" ht="42" customHeight="1">
      <x:c r="A57" s="15" t="str">
        <x:v>Totton / Marchwood</x:v>
      </x:c>
      <x:c r="B57" s="15" t="str">
        <x:v>Checked 4 November 2026</x:v>
      </x:c>
      <x:c r="C57" s="15" t="str">
        <x:v>Advertised estate / named market only</x:v>
      </x:c>
      <x:c r="D57" s="15" t="str">
        <x:v>Agent marketing identifies port-related logistics and manufacturing activity, plus motorway access, as demand drivers. No quantified recent take-up or waiting-list evidence verified.</x:v>
      </x:c>
      <x:c r="E57" s="15" t="str">
        <x:v>Marketing description, not independent demand measurement</x:v>
      </x:c>
      <x:c r="F57" s="15" t="str">
        <x:v>https://www.zoopla.co.uk/to-rent/commercial/details/74530714/</x:v>
      </x:c>
      <x:c r="G57" s="15" t="str"/>
    </x:row>
    <x:row r="58" ht="42" customHeight="1">
      <x:c r="A58" s="15" t="str">
        <x:v>Crawley</x:v>
      </x:c>
      <x:c r="B58" s="15" t="str">
        <x:v>8 September 2026</x:v>
      </x:c>
      <x:c r="C58" s="15" t="str">
        <x:v>Named market</x:v>
      </x:c>
      <x:c r="D58" s="15" t="str">
        <x:v>Crawley/Gatwick H1 2026 take-up 248,800 sq ft; availability 667,000 sq ft; logged demand 3.5million sq ft. Highest quoting rent £25/sq ft.</x:v>
      </x:c>
      <x:c r="E58" s="15" t="str">
        <x:v>Active occupier demand and leasing, but logged enquiries are not completed take-up. Figures cover lettings over 5,000 sq ft and include larger buildings; not a ≤15,000 sq ft vacancy rate.</x:v>
      </x:c>
      <x:c r="F58" s="15" t="str">
        <x:v>https://www.shw.co.uk/news/2026/a-tale-of-two-halves-for-the-south-east-industrial--logistics-market.html</x:v>
      </x:c>
      <x:c r="G58" s="15" t="str"/>
    </x:row>
    <x:row r="59" ht="42" customHeight="1">
      <x:c r="A59" s="15" t="str">
        <x:v>Brighton and Hove</x:v>
      </x:c>
      <x:c r="B59" s="15" t="str">
        <x:v>8 September 2026</x:v>
      </x:c>
      <x:c r="C59" s="15" t="str">
        <x:v>Named market</x:v>
      </x:c>
      <x:c r="D59" s="15" t="str">
        <x:v>SHW reports 6,000 sq ft transacted in H1 2026 and 108,500 sq ft availability; rent benchmark £17/sq ft. Reports difficulty finding suitable buildings.</x:v>
      </x:c>
      <x:c r="E59" s="15" t="str">
        <x:v>Possible mismatch of suitable stock and requirements; low completed take-up is also evident. Over 5,000-sq-ft series, not evidence of estate-level≤15,000 sq ft shortage.</x:v>
      </x:c>
      <x:c r="F59" s="15" t="str">
        <x:v>https://www.shw.co.uk/news/2026/a-tale-of-two-halves-for-the-south-east-industrial--logistics-market.html</x:v>
      </x:c>
      <x:c r="G59" s="15" t="str"/>
    </x:row>
    <x:row r="60" ht="49" customHeight="1">
      <x:c r="A60" s="15" t="str">
        <x:v>Horsham</x:v>
      </x:c>
      <x:c r="B60" s="15" t="str">
        <x:v>11 May 2026</x:v>
      </x:c>
      <x:c r="C60" s="15" t="str">
        <x:v>Named market</x:v>
      </x:c>
      <x:c r="D60" s="15" t="str">
        <x:v>Agent reports sustained demand/constrained supply, predominantly small-to-mid units around 15,000 sq ft. Benchmarks £17 prime, circa £14 refurbished,£9–10 older. Pipeline about 250,000 sq ft at Audio Park, Axis24 and Focal Point.</x:v>
      </x:c>
      <x:c r="E60" s="15" t="str">
        <x:v>Relevant size-sector qualitative support; new supply can relieve shortage. These are agent opinion/benchmarks, not measured current vacancy or signed rents for every unit.</x:v>
      </x:c>
      <x:c r="F60" s="15" t="str">
        <x:v>https://www.vailwilliams.com/horsham-industrial-market-update/</x:v>
      </x:c>
      <x:c r="G60" s="15" t="str"/>
    </x:row>
    <x:row r="61" ht="42" customHeight="1">
      <x:c r="A61" s="15" t="str">
        <x:v>Sussex</x:v>
      </x:c>
      <x:c r="B61" s="15" t="str">
        <x:v>4 November 2026</x:v>
      </x:c>
      <x:c r="C61" s="15" t="str">
        <x:v>Named market</x:v>
      </x:c>
      <x:c r="D61" s="15" t="str">
        <x:v>No independently verified town-by-town vacancy denominator or completed take-up series for ≤15,000 sq ft sq ft was captured for the other Sussex markets.</x:v>
      </x:c>
      <x:c r="E61" s="15" t="str">
        <x:v>Low listing count is a screening signal only. Do not label unmeasured demand high or prove shortage from adverts alone.</x:v>
      </x:c>
      <x:c r="F61" s="15" t="str">
        <x:v>https://www.shw.co.uk/industrial-and-logistics-focus</x:v>
      </x:c>
      <x:c r="G61" s="15" t="str"/>
    </x:row>
    <x:row r="62" ht="42" customHeight="1">
      <x:c r="A62" s="15" t="str">
        <x:v>Kent and Medway</x:v>
      </x:c>
      <x:c r="B62" s="15" t="str">
        <x:v>2026-11-04</x:v>
      </x:c>
      <x:c r="C62" s="15" t="str">
        <x:v>County-wide, all industrial sizes</x:v>
      </x:c>
      <x:c r="D62" s="15" t="str">
        <x:v>2026–27 Kent Property Market Report landing page reports a 2% increase in average prime industrial/distribution rent during 2025–2026.</x:v>
      </x:c>
      <x:c r="E62" s="15" t="str">
        <x:v>Primary county-level pricing signal, not a measured vacancy rate or demand count for units under 15,000 sq ft. Premium new space and older units can behave differently.</x:v>
      </x:c>
      <x:c r="F62" s="15" t="str">
        <x:v>https://www.kentpropertymarket.com/</x:v>
      </x:c>
      <x:c r="G62" s="15" t="str">
        <x:v>https://www.caxtons.com/kent-property-market-report-2026-a-year-of-resilience-change-and-opportunity/</x:v>
      </x:c>
    </x:row>
    <x:row r="63" ht="42" customHeight="1">
      <x:c r="A63" s="15" t="str">
        <x:v>Larkfield</x:v>
      </x:c>
      <x:c r="B63" s="15" t="str">
        <x:v>2026, reporting Q1 activity</x:v>
      </x:c>
      <x:c r="C63" s="15" t="str">
        <x:v>Aylesford / wider Kent logistics market</x:v>
      </x:c>
      <x:c r="D63" s="15" t="str">
        <x:v>Caxtons reports Panattoni Park Aylesford fully let (1.1 million sq ft) and Click fully let (four units, about 302,844 sq ft).</x:v>
      </x:c>
      <x:c r="E63" s="15" t="str">
        <x:v>Evidence of completed large logistics lettings; scale exceeds this study and cannot establish small-unit scarcity.</x:v>
      </x:c>
      <x:c r="F63" s="15" t="str">
        <x:v>https://www.caxtons.com/kents-industrial-and-distribution-market-shows-continued-resilience/</x:v>
      </x:c>
      <x:c r="G63" s="15" t="str"/>
    </x:row>
    <x:row r="64" ht="42" customHeight="1">
      <x:c r="A64" s="15" t="str">
        <x:v>Royal Tunbridge Wells</x:v>
      </x:c>
      <x:c r="B64" s="15" t="str">
        <x:v>2026, reporting Q1 activity</x:v>
      </x:c>
      <x:c r="C64" s="15" t="str">
        <x:v>Tavis House Business Centre</x:v>
      </x:c>
      <x:c r="D64" s="15" t="str">
        <x:v>Caxtons reports the first letting at the six-unit, 88,533 sq ft Tavis House scheme.</x:v>
      </x:c>
      <x:c r="E64" s="15" t="str">
        <x:v>Positive absorption at a named new scheme, but remaining supply persists; size-specific demand and subsequent vacancy unmeasured.</x:v>
      </x:c>
      <x:c r="F64" s="15" t="str">
        <x:v>https://www.caxtons.com/kents-industrial-and-distribution-market-shows-continued-resilience/</x:v>
      </x:c>
      <x:c r="G64" s="15" t="str"/>
    </x:row>
    <x:row r="65" ht="42" customHeight="1">
      <x:c r="A65" s="15" t="str">
        <x:v>Dartford</x:v>
      </x:c>
      <x:c r="B65" s="15" t="str">
        <x:v>2026, reporting Q1 activity</x:v>
      </x:c>
      <x:c r="C65" s="15" t="str">
        <x:v>Crossways Commercial Park</x:v>
      </x:c>
      <x:c r="D65" s="15" t="str">
        <x:v>Caxtons reports an Enva pre-let of a 124,000 sq ft facility, targeted to complete in late 2026.</x:v>
      </x:c>
      <x:c r="E65" s="15" t="str">
        <x:v>Specific occupier commitment in the local industrial market; building is far above 15,000 sq ft and excluded from supply/rent sample.</x:v>
      </x:c>
      <x:c r="F65" s="15" t="str">
        <x:v>https://www.caxtons.com/kents-industrial-and-distribution-market-shows-continued-resilience/</x:v>
      </x:c>
      <x:c r="G65" s="15" t="str"/>
    </x:row>
    <x:row r="66" ht="42" customHeight="1">
      <x:c r="A66" s="15" t="str">
        <x:v>Essex</x:v>
      </x:c>
      <x:c r="B66" s="15" t="str">
        <x:v>Q1 2026</x:v>
      </x:c>
      <x:c r="C66" s="15" t="str">
        <x:v>Glenny Essex industrial market, all sizes</x:v>
      </x:c>
      <x:c r="D66" s="15" t="str">
        <x:v>2025 take-up was 1.9m sq ft; big and mid-box deals made up 63%. Q1 2026 take-up was just under 70,000 sq ft; largest letting was 14,020 sq ft at Earls Colne Business Park.</x:v>
      </x:c>
      <x:c r="E66" s="15" t="str">
        <x:v>Actual letting activity exists, including a unit within the requested size band, but the slower quarter and county-wide mix do not establish town-level small-unit shortage.</x:v>
      </x:c>
      <x:c r="F66" s="15" t="str">
        <x:v>https://www.glenny.co.uk/databook/industrial/essex/market-comment</x:v>
      </x:c>
      <x:c r="G66" s="15" t="str"/>
    </x:row>
    <x:row r="67" ht="42" customHeight="1">
      <x:c r="A67" s="15" t="str">
        <x:v>Essex</x:v>
      </x:c>
      <x:c r="B67" s="15" t="str">
        <x:v>Q1 2026</x:v>
      </x:c>
      <x:c r="C67" s="15" t="str">
        <x:v>Glenny Essex industrial market, all sizes</x:v>
      </x:c>
      <x:c r="D67" s="15" t="str">
        <x:v>Reported supply rose to 5.3m sq ft; availability was 7.6%. Larger second-hand releases were a significant driver.</x:v>
      </x:c>
      <x:c r="E67" s="15" t="str">
        <x:v>This is an all-size regional rate, not the vacancy rate of the researched estates or units under 15,000 sq ft. Rising supply cautions against treating low advert counts as universal shortage.</x:v>
      </x:c>
      <x:c r="F67" s="15" t="str">
        <x:v>https://www.glenny.co.uk/databook/industrial/essex/supply</x:v>
      </x:c>
      <x:c r="G67" s="15" t="str"/>
    </x:row>
    <x:row r="68" ht="42" customHeight="1">
      <x:c r="A68" s="15" t="str">
        <x:v>Essex</x:v>
      </x:c>
      <x:c r="B68" s="15" t="str">
        <x:v>Q1 2026</x:v>
      </x:c>
      <x:c r="C68" s="15" t="str">
        <x:v>Glenny Essex requirements to Q1 2026, all sizes</x:v>
      </x:c>
      <x:c r="D68" s="15" t="str">
        <x:v>Recorded occupier requirements rose 31.3% to 13.7m sq ft; mid-box requirements were 2.3m sq ft and big-box 7.6m sq ft.</x:v>
      </x:c>
      <x:c r="E68" s="15" t="str">
        <x:v>Agency requirements are expressed demand, not completed leases; most recorded area is above the user’s size band.</x:v>
      </x:c>
      <x:c r="F68" s="15" t="str">
        <x:v>https://www.glenny.co.uk/databook/industrial/essex/demand</x:v>
      </x:c>
      <x:c r="G68" s="15" t="str"/>
    </x:row>
    <x:row r="69" ht="42" customHeight="1">
      <x:c r="A69" s="15" t="str">
        <x:v>Hertfordshire</x:v>
      </x:c>
      <x:c r="B69" s="15" t="str">
        <x:v>Q1 2026</x:v>
      </x:c>
      <x:c r="C69" s="15" t="str">
        <x:v>Glenny North London &amp; Herts industrial region</x:v>
      </x:c>
      <x:c r="D69" s="15" t="str">
        <x:v>2025 take-up was 1.4m sq ft, 68% above 2024 and 11% above trend; Q1 2026 take-up was 216,190 sq ft.</x:v>
      </x:c>
      <x:c r="E69" s="15" t="str">
        <x:v>Mixed North London/Hertfordshire geography and all-size series: evidence of letting demand, not a specific town or &lt;=15,000 sq ft shortage.</x:v>
      </x:c>
      <x:c r="F69" s="15" t="str">
        <x:v>https://www.glenny.co.uk/databook/industrial/north-london-herts/market-comment</x:v>
      </x:c>
      <x:c r="G69" s="15" t="str"/>
    </x:row>
    <x:row r="70" ht="42" customHeight="1">
      <x:c r="A70" s="15" t="str">
        <x:v>Hertfordshire</x:v>
      </x:c>
      <x:c r="B70" s="15" t="str">
        <x:v>Q1 2026</x:v>
      </x:c>
      <x:c r="C70" s="15" t="str">
        <x:v>Glenny North London &amp; Herts industrial region</x:v>
      </x:c>
      <x:c r="D70" s="15" t="str">
        <x:v>Supply reached 4.7m sq ft, with 6.3% availability. Second-hand space below 50,000 sq ft represented 80% of second-hand stock.</x:v>
      </x:c>
      <x:c r="E70" s="15" t="str">
        <x:v>Lowest availability amongst Glenny regions, but above zero and not a small-unit vacancy measure. Estate/town denominator is unavailable.</x:v>
      </x:c>
      <x:c r="F70" s="15" t="str">
        <x:v>https://www.glenny.co.uk/databook/industrial/north-london-herts/supply</x:v>
      </x:c>
      <x:c r="G70" s="15" t="str"/>
    </x:row>
    <x:row r="71" ht="42" customHeight="1">
      <x:c r="A71" s="15" t="str">
        <x:v>Hertfordshire</x:v>
      </x:c>
      <x:c r="B71" s="15" t="str">
        <x:v>Q1 2026</x:v>
      </x:c>
      <x:c r="C71" s="15" t="str">
        <x:v>Glenny North London &amp; Herts occupier requirements to Q1 2026</x:v>
      </x:c>
      <x:c r="D71" s="15" t="str">
        <x:v>Requirements reached 12.9m sq ft; demand above 25,000 sq ft rose 36% to 11.2m sq ft.</x:v>
      </x:c>
      <x:c r="E71" s="15" t="str">
        <x:v>The increase is concentrated above the requested cap. It cannot be used as proof of demand for small industrial units.</x:v>
      </x:c>
      <x:c r="F71" s="15" t="str">
        <x:v>https://www.glenny.co.uk/databook/industrial/north-london-herts/demand</x:v>
      </x:c>
      <x:c r="G71" s="15" t="str"/>
    </x:row>
    <x:row r="72" ht="42" customHeight="1">
      <x:c r="A72" s="15" t="str">
        <x:v>Oxfordshire</x:v>
      </x:c>
      <x:c r="B72" s="15" t="str">
        <x:v>2026-08-28</x:v>
      </x:c>
      <x:c r="C72" s="15" t="str">
        <x:v>Oxfordshire county industrial market, H1 2026</x:v>
      </x:c>
      <x:c r="D72" s="15" t="str">
        <x:v>Bidwells reports 234,900 sq ft take-up, 262,400 sq ft under offer at mid-year and 5.7% availability. Activity was concentrated in 10,000–30,000 sq ft units; standard prime rents expected stable at £21/sq ft in 2026.</x:v>
      </x:c>
      <x:c r="E72" s="15" t="str">
        <x:v>Supports selective SME demand and relatively tight supply, but the busiest band extends above 15,000 sq ft. County figures cannot establish vacancy or shortage on an individual estate.</x:v>
      </x:c>
      <x:c r="F72" s="15" t="str">
        <x:v>https://www.bidwells.co.uk/insights-reports-events/oxfordshire-industrial-databook-august-2026/</x:v>
      </x:c>
      <x:c r="G72" s="15" t="str"/>
    </x:row>
    <x:row r="73" ht="49" customHeight="1">
      <x:c r="A73" s="15" t="str">
        <x:v>Banbury / Bicester</x:v>
      </x:c>
      <x:c r="B73" s="15" t="str">
        <x:v>2026-06-30</x:v>
      </x:c>
      <x:c r="C73" s="15" t="str">
        <x:v>Oxfordshire and wider M40 corridor</x:v>
      </x:c>
      <x:c r="D73" s="15" t="str">
        <x:v>White Commercial reports over 600,000 sq ft leased, acquired or under offer over twelve months and reports increasing difficulty sourcing good-quality units below 20,000 sq ft.</x:v>
      </x:c>
      <x:c r="E73" s="15" t="str">
        <x:v>Direct agent evidence supports a small-unit shortage hypothesis. The transaction total mixes lettings, acquisitions and under-offer space and is dominated by larger buildings; it is not &lt;=15,000 sq ft net take-up.</x:v>
      </x:c>
      <x:c r="F73" s="15" t="str">
        <x:v>https://www.whitecommercial.co.uk/property-news/market-update-industrial-demand-remains-strong-across-the-m40-corridor</x:v>
      </x:c>
      <x:c r="G73" s="15" t="str"/>
    </x:row>
    <x:row r="74" ht="42" customHeight="1">
      <x:c r="A74" s="15" t="str">
        <x:v>Aylesbury</x:v>
      </x:c>
      <x:c r="B74" s="15" t="str">
        <x:v>2026-08-13</x:v>
      </x:c>
      <x:c r="C74" s="15" t="str">
        <x:v>Vantage 41, Aston Clinton, four miles from Aylesbury</x:v>
      </x:c>
      <x:c r="D74" s="15" t="str">
        <x:v>Chandler Garvey reported two units remaining at the 16-unit, 165,000 sq ft scheme. Remaining Units 5 and 6 were roughly 5,750 sq ft each, with 8.5m clear height.</x:v>
      </x:c>
      <x:c r="E74" s="15" t="str">
        <x:v>Specific scheme evidence of successful absorption of modern stock. August availability is not a verified November unit schedule and does not prove all Aylesbury estates are short of space.</x:v>
      </x:c>
      <x:c r="F74" s="15" t="str">
        <x:v>https://chandlergarvey.com/aylesbury-industrial-maket-vantage-41/</x:v>
      </x:c>
      <x:c r="G74" s="15" t="str">
        <x:v>https://chandlergarvey.com/</x:v>
      </x:c>
    </x:row>
    <x:row r="75" ht="42" customHeight="1">
      <x:c r="A75" s="15" t="str">
        <x:v>High Wycombe</x:v>
      </x:c>
      <x:c r="B75" s="15" t="str">
        <x:v>2026-06-03</x:v>
      </x:c>
      <x:c r="C75" s="15" t="str">
        <x:v>B2–B4 Lincoln Road, Cressex Business Park</x:v>
      </x:c>
      <x:c r="D75" s="15" t="str">
        <x:v>Chandler Garvey reported full occupancy of a three-unit scheme totalling 10,880 sq ft, with both letting transactions achieving the landlord’s asking rents.</x:v>
      </x:c>
      <x:c r="E75" s="15" t="str">
        <x:v>Direct small-unit letting evidence within the requested size ceiling. Useful support for demand for quality premises, but one scheme is not a town-wide vacancy rate.</x:v>
      </x:c>
      <x:c r="F75" s="15" t="str">
        <x:v>https://chandlergarvey.com/case-studies-industrial-property-letting-high-wycombe-b2-b4-lincoln-road/</x:v>
      </x:c>
      <x:c r="G75" s="15" t="str">
        <x:v>https://chandlergarvey.com/</x:v>
      </x:c>
    </x:row>
    <x:row r="76" ht="62" customHeight="1">
      <x:c r="A76" s="15" t="str">
        <x:v>Swindon</x:v>
      </x:c>
      <x:c r="B76" s="15" t="str">
        <x:v>March 2026</x:v>
      </x:c>
      <x:c r="C76" s="15" t="str">
        <x:v>Unit 2268B Elgin Industrial Estate and local 3,000–10,000 sq ft comparables</x:v>
      </x:c>
      <x:c r="D76" s="15" t="str">
        <x:v>JLL’s planning marketing report records 21 months of marketing a 6,958 sq ft unit without a viable B2/B8 occupier, 14 unsuccessful serious enquiries and twelve alternative local schemes. Height, layout, security and size reduced interest. The same report cites five new Swindon Trade Park units pre-let in 2025 at £16–17/sq ft.</x:v>
      </x:c>
      <x:c r="E76" s="15" t="str">
        <x:v>Demand is specification-sensitive; low advert counts alone would be misleading. This is a landlord-supported change-of-use report, not an independent town-wide study. Its March all-size vacancy figure of 8.4% is not a November &lt;=15,000 sq ft vacancy rate.</x:v>
      </x:c>
      <x:c r="F76" s="15" t="str">
        <x:v>https://docs.planning.org.uk/20260428/144/TCRLNPPTHHJ00/gdd3d5jvemzc9psl.pdf</x:v>
      </x:c>
      <x:c r="G76" s="15" t="str"/>
    </x:row>
    <x:row r="77" ht="42" customHeight="1">
      <x:c r="A77" s="15" t="str">
        <x:v>Thames Valley</x:v>
      </x:c>
      <x:c r="B77" s="15" t="str">
        <x:v>2024-10-22</x:v>
      </x:c>
      <x:c r="C77" s="15" t="str">
        <x:v>Thames Valley, Oxford and Surrey</x:v>
      </x:c>
      <x:c r="D77" s="15" t="str">
        <x:v>Vail Williams reported limited new industrial supply across the region in its 2024 market review.</x:v>
      </x:c>
      <x:c r="E77" s="15" t="str">
        <x:v>Historical regional background only. Too old and geographically broad to demonstrate current November 2026 shortages in Reading, Slough or other individual towns.</x:v>
      </x:c>
      <x:c r="F77" s="15" t="str">
        <x:v>https://www.vailwilliams.com/confidence-returning-to-thames-valley-oxford-and-surrey-commercial-property-markets/</x:v>
      </x:c>
      <x:c r="G77" s="15" t="str"/>
    </x:row>
    <x:row r="78" ht="42" customHeight="1">
      <x:c r="A78" s="15" t="str">
        <x:v>Farnham</x:v>
      </x:c>
      <x:c r="B78" s="15" t="str">
        <x:v>2026-10-14</x:v>
      </x:c>
      <x:c r="C78" s="15" t="str">
        <x:v>Unit8 Farnham Trading Estate / Surrey–Hampshire border commentary</x:v>
      </x:c>
      <x:c r="D78" s="15" t="str">
        <x:v>Agent reports a 59.4% rent-review uplift for Kwik Fit’s 9,110 sq ft unit. No new absolute rent stated.</x:v>
      </x:c>
      <x:c r="E78" s="15" t="str">
        <x:v>Evidence of rental reversion and pricing at an existing tenancy; not net take-up or a vacancy measurement. Agent scarcity attribution is contextual.</x:v>
      </x:c>
      <x:c r="F78" s="15" t="str">
        <x:v>https://www.curchodandco.com/curchod-co-secures-near-60-rent-uplift-on-farnham-industrial-unit/</x:v>
      </x:c>
      <x:c r="G78" s="15" t="str"/>
    </x:row>
    <x:row r="79" ht="42" customHeight="1">
      <x:c r="A79" s="15" t="str">
        <x:v>Godalming</x:v>
      </x:c>
      <x:c r="B79" s="15" t="str">
        <x:v>2026-09-09</x:v>
      </x:c>
      <x:c r="C79" s="15" t="str">
        <x:v>1 Douglas Drive, Godalming; below 20,000 BUA context</x:v>
      </x:c>
      <x:c r="D79" s="15" t="str">
        <x:v>A 5,772 sq ft industrial rent review increased annual rent from £75,000 to £85,000 (+13.33%), effective 18 January 2026.</x:v>
      </x:c>
      <x:c r="E79" s="15" t="str">
        <x:v>Pricing evidence at an existing tenant, not a new letting or absorption measure.</x:v>
      </x:c>
      <x:c r="F79" s="15" t="str">
        <x:v>https://www.curchodandco.com/godalming-industrial-rent-review-achieves-13-33-uplift/</x:v>
      </x:c>
      <x:c r="G79" s="15" t="str"/>
    </x:row>
    <x:row r="80" ht="42" customHeight="1">
      <x:c r="A80" s="15" t="str">
        <x:v>Guildford</x:v>
      </x:c>
      <x:c r="B80" s="15" t="str">
        <x:v>2026-05-19</x:v>
      </x:c>
      <x:c r="C80" s="15" t="str">
        <x:v>Henley Business Park, Normandy, near Guildford</x:v>
      </x:c>
      <x:c r="D80" s="15" t="str">
        <x:v>Sunlighten UK agreed a 10-year FRI lease on 17,049 sq ft Unit 9, relocating from West London. Agent described the final letting across a 24-building, 300,000 sq ft scheme.</x:v>
      </x:c>
      <x:c r="E80" s="15" t="str">
        <x:v>Dated occupational demand evidence, but the unit exceeds the 15,000 sq ft threshold. Unit 6 was marketed again in June, so the full-occupancy claim does not establish current vacancy.</x:v>
      </x:c>
      <x:c r="F80" s="15" t="str">
        <x:v>https://www.curchodandco.com/curchod-co-advises-on-final-letting-at-indurents-henley-business-park-near-guildford/</x:v>
      </x:c>
      <x:c r="G80" s="15" t="str"/>
    </x:row>
    <x:row r="81" ht="49" customHeight="1">
      <x:c r="A81" s="15" t="str">
        <x:v>Aldershot</x:v>
      </x:c>
      <x:c r="B81" s="15" t="str">
        <x:v>2026-09-23</x:v>
      </x:c>
      <x:c r="C81" s="15" t="str">
        <x:v>Brook Trading Estate, Aldershot</x:v>
      </x:c>
      <x:c r="D81" s="15" t="str">
        <x:v>Curchod reports Unit 1, 9,373 sqft, let to an existing estate occupier expanding into a second unit on a 10-year lease with a five-year break at £15 psf. Unit 5, 9,090 sqft, described as only remaining available unit.</x:v>
      </x:c>
      <x:c r="E81" s="15" t="str">
        <x:v>One dated expansion letting supports occupier demand for this estate and unit quality. Agent commentary on strong local demand is not a measured town-wide take-up or vacancy series.</x:v>
      </x:c>
      <x:c r="F81" s="15" t="str">
        <x:v>https://www.curchodandco.com/unit-let-at-aldershots-brook-trading-estate-as-expanding-tenant-takes-second-unit/</x:v>
      </x:c>
      <x:c r="G81" s="15" t="str"/>
    </x:row>
    <x:row r="82" ht="62" customHeight="1">
      <x:c r="A82" s="15" t="str">
        <x:v>Basingstoke</x:v>
      </x:c>
      <x:c r="B82" s="15" t="str">
        <x:v>2026-11-04</x:v>
      </x:c>
      <x:c r="C82" s="15" t="str">
        <x:v>Town</x:v>
      </x:c>
      <x:c r="D82" s="15" t="str">
        <x:v>No independent dated town-wide demand or take-up measure established in the reviewed portal and agent pages.</x:v>
      </x:c>
      <x:c r="E82" s="15" t="str">
        <x:v>Supply adverts alone do not establish demand strength, vacancy rate or absorption. Demand not scored from low advert counts.</x:v>
      </x:c>
      <x:c r="F82" s="15" t="str">
        <x:v>https://www.zoopla.co.uk/to-rent/commercial/industrial-sites/basingstoke/</x:v>
      </x:c>
      <x:c r="G82" s="15" t="str">
        <x:v>https://www.rightmove.co.uk/commercial-property-to-let/find.html?locationIdentifier=REGION%5E115&amp;propertyTypes=other%2Cdistribution-warehouse%2Cfactory%2Cheavy-industrial%2Cindustrial-park%2Clight-industrial%2Cstorage%2Cwarehouse%2Cworkshop&amp;sortType=13&amp;index=0&amp;psw=true&amp;channel=COMMERCIAL_RENT</x:v>
      </x:c>
    </x:row>
    <x:row r="83" ht="62" customHeight="1">
      <x:c r="A83" s="15" t="str">
        <x:v>Andover</x:v>
      </x:c>
      <x:c r="B83" s="15" t="str">
        <x:v>2026-11-04</x:v>
      </x:c>
      <x:c r="C83" s="15" t="str">
        <x:v>Town</x:v>
      </x:c>
      <x:c r="D83" s="15" t="str">
        <x:v>No independent dated town-wide demand or take-up measure established in the reviewed portal and agent pages.</x:v>
      </x:c>
      <x:c r="E83" s="15" t="str">
        <x:v>Supply adverts alone do not establish demand strength, vacancy rate or absorption. Demand not scored from low advert counts.</x:v>
      </x:c>
      <x:c r="F83" s="15" t="str">
        <x:v>https://www.zoopla.co.uk/to-rent/commercial/industrial-sites/andover/</x:v>
      </x:c>
      <x:c r="G83" s="15" t="str">
        <x:v>https://www.rightmove.co.uk/commercial-property-to-let/find.html?locationIdentifier=REGION%5E39&amp;propertyTypes=other%2Cdistribution-warehouse%2Cfactory%2Cheavy-industrial%2Cindustrial-park%2Clight-industrial%2Cstorage%2Cwarehouse%2Cworkshop&amp;sortType=13&amp;index=0&amp;psw=true&amp;channel=COMMERCIAL_RENT</x:v>
      </x:c>
    </x:row>
    <x:row r="84" ht="62" customHeight="1">
      <x:c r="A84" s="15" t="str">
        <x:v>Farnborough</x:v>
      </x:c>
      <x:c r="B84" s="15" t="str">
        <x:v>2026-11-04</x:v>
      </x:c>
      <x:c r="C84" s="15" t="str">
        <x:v>Town</x:v>
      </x:c>
      <x:c r="D84" s="15" t="str">
        <x:v>No independent dated town-wide demand or take-up measure established in the reviewed portal and agent pages.</x:v>
      </x:c>
      <x:c r="E84" s="15" t="str">
        <x:v>Supply adverts alone do not establish demand strength, vacancy rate or absorption. Demand not scored from low advert counts.</x:v>
      </x:c>
      <x:c r="F84" s="15" t="str">
        <x:v>https://www.zoopla.co.uk/to-rent/commercial/industrial-sites/hampshire/farnborough/</x:v>
      </x:c>
      <x:c r="G84" s="15" t="str">
        <x:v>https://www.rightmove.co.uk/commercial-property-to-let/find.html?locationIdentifier=REGION%5E505&amp;propertyTypes=other%2Cdistribution-warehouse%2Cfactory%2Cheavy-industrial%2Cindustrial-park%2Clight-industrial%2Cstorage%2Cwarehouse%2Cworkshop&amp;sortType=13&amp;index=0&amp;psw=true&amp;channel=COMMERCIAL_RENT</x:v>
      </x:c>
    </x:row>
    <x:row r="85" ht="62" customHeight="1">
      <x:c r="A85" s="15" t="str">
        <x:v>Fleet</x:v>
      </x:c>
      <x:c r="B85" s="15" t="str">
        <x:v>2026-11-04</x:v>
      </x:c>
      <x:c r="C85" s="15" t="str">
        <x:v>Town</x:v>
      </x:c>
      <x:c r="D85" s="15" t="str">
        <x:v>No independent dated town-wide demand or take-up measure established in the reviewed portal and agent pages.</x:v>
      </x:c>
      <x:c r="E85" s="15" t="str">
        <x:v>Supply adverts alone do not establish demand strength, vacancy rate or absorption. Demand not scored from low advert counts.</x:v>
      </x:c>
      <x:c r="F85" s="15" t="str">
        <x:v>https://www.zoopla.co.uk/to-rent/commercial/industrial-sites/hampshire/fleet/</x:v>
      </x:c>
      <x:c r="G85" s="15" t="str">
        <x:v>https://www.rightmove.co.uk/commercial-property-to-let/find.html?locationIdentifier=REGION%5E517&amp;propertyTypes=other%2Cdistribution-warehouse%2Cfactory%2Cheavy-industrial%2Cindustrial-park%2Clight-industrial%2Cstorage%2Cwarehouse%2Cworkshop&amp;sortType=13&amp;index=0&amp;psw=true&amp;channel=COMMERCIAL_RENT</x:v>
      </x:c>
    </x:row>
    <x:row r="86" ht="49" customHeight="1">
      <x:c r="A86" s="15" t="str">
        <x:v>London</x:v>
      </x:c>
      <x:c r="B86" s="15" t="str">
        <x:v>March 2026</x:v>
      </x:c>
      <x:c r="C86" s="15" t="str">
        <x:v>Greater London industrial market; separate sub-7,000-sq-ft segment</x:v>
      </x:c>
      <x:c r="D86" s="15" t="str">
        <x:v>Logistics Matters reporting CoStar: overall industrial vacancy around 7%, versus 3.8% for buildings below 7,000 sq ft and below 2.5% for that small-unit segment in west London. Barking and Dagenham/Newham vacancy exceeded 10% across all sizes.</x:v>
      </x:c>
      <x:c r="E86" s="15" t="str">
        <x:v>Supports testing small-unit opportunities in west London. The wider market has spare supply; a London-wide shortage claim would be misleading. Secondary reporting of CoStar, not an estate-specific November vacancy survey.</x:v>
      </x:c>
      <x:c r="F86" s="15" t="str">
        <x:v>https://www.logisticsmatters.co.uk/news/londons-industrial-vacancy-rate-rises-to-a-15-year-high/</x:v>
      </x:c>
      <x:c r="G86" s="15" t="str">
        <x:v>https://www.costar.com/article/1943508745/londons-industrial-vacancy-rate-rises-to-a-15-year-high-but-pockets-of-outperformance-emerge?edition=ca</x:v>
      </x:c>
    </x:row>
    <x:row r="87" ht="42" customHeight="1">
      <x:c r="A87" s="15" t="str">
        <x:v>London</x:v>
      </x:c>
      <x:c r="B87" s="15" t="str">
        <x:v>2025 and Q1 2026</x:v>
      </x:c>
      <x:c r="C87" s="15" t="str">
        <x:v>Glenny East London industrial market; all unit sizes</x:v>
      </x:c>
      <x:c r="D87" s="15" t="str">
        <x:v>Glenny reports 717,550 sq ft take-up in 2025, up 30.5% annually. Units below 50,000 sq ft represented 93% of deals. Preliminary Q1 2026 take-up was just under 185,000 sq ft.</x:v>
      </x:c>
      <x:c r="E87" s="15" t="str">
        <x:v>Evidence of recovering occupier activity, but the size band extends well above 15,000 sq ft. Do not treat the total as measured demand for this workbook's small-unit stock.</x:v>
      </x:c>
      <x:c r="F87" s="15" t="str">
        <x:v>https://www.glenny.co.uk/databook/industrial/east-london/market-comment</x:v>
      </x:c>
      <x:c r="G87" s="15" t="str"/>
    </x:row>
    <x:row r="88" ht="42" customHeight="1">
      <x:c r="A88" s="15" t="str">
        <x:v>London</x:v>
      </x:c>
      <x:c r="B88" s="15" t="str">
        <x:v>2025 full year</x:v>
      </x:c>
      <x:c r="C88" s="15" t="str">
        <x:v>SEGRO portfolio, with Park Royal and Heathrow rental evidence</x:v>
      </x:c>
      <x:c r="D88" s="15" t="str">
        <x:v>SEGRO reported 4.7% estimated rental value growth in Park Royal and Heathrow in 2025, compared with 3.1% for its UK portfolio.</x:v>
      </x:c>
      <x:c r="E88" s="15" t="str">
        <x:v>A landlord-specific sign of pricing pressure in west London. It is neither a town-wide asking-rent average nor a measured small-unit vacancy rate.</x:v>
      </x:c>
      <x:c r="F88" s="15" t="str">
        <x:v>https://www.segro.com/investors/financial-results-centre/2025-full-year-results</x:v>
      </x:c>
      <x:c r="G88" s="15" t="str"/>
    </x:row>
    <x:row r="89" ht="49" customHeight="1">
      <x:c r="A89" s="15" t="str">
        <x:v>London / Thames Valley context</x:v>
      </x:c>
      <x:c r="B89" s="15" t="str">
        <x:v>To 30 September 2026</x:v>
      </x:c>
      <x:c r="C89" s="15" t="str">
        <x:v>SEGRO group portfolio across UK and Continental Europe</x:v>
      </x:c>
      <x:c r="D89" s="15" t="str">
        <x:v>SEGRO's Q3 update reports occupancy of 94.7%, up 20 basis points since half year, and £70 million new headline rent contracted year to date, 32% above the prior-year period. UK rent reviews, renewals and regears averaged a 43% uplift.</x:v>
      </x:c>
      <x:c r="E89" s="15" t="str">
        <x:v>Recent wider portfolio context, mixing industrial, logistics and data centres. Rent uplifts include legacy lease reversion and are not annual market rental growth or local net demand.</x:v>
      </x:c>
      <x:c r="F89" s="15" t="str">
        <x:v>https://www.segro.com/investors/financial-results-centre/q3-trading-update</x:v>
      </x:c>
      <x:c r="G89" s="15" t="str"/>
    </x:row>
    <x:row r="90" ht="49" customHeight="1">
      <x:c r="A90" s="15" t="str">
        <x:v>London</x:v>
      </x:c>
      <x:c r="B90" s="15" t="str">
        <x:v>July 2026 draft plan</x:v>
      </x:c>
      <x:c r="C90" s="15" t="str">
        <x:v>Greater London; long-term storage and distribution demand</x:v>
      </x:c>
      <x:c r="D90" s="15" t="str">
        <x:v>The draft London Plan's storage/distribution benchmarks total 1.26 million sq m additional floorspace for 2024–2036 and 2.81 million sq m for 2024–2050 across five property market areas.</x:v>
      </x:c>
      <x:c r="E90" s="15" t="str">
        <x:v>Strategic long-term planning evidence, not adopted site permission, current enquiries or a forecast for units below 15,000 sq ft. Supports investigating location-specific capacity rather than assuming every estate is undersupplied.</x:v>
      </x:c>
      <x:c r="F90" s="15" t="str">
        <x:v>https://www.london.gov.uk/programmes-strategies/planning/london-plan/next-london-plan/draft-london-plan-consultation/draft-london-plan-consultation-resources/draft-london-plan/4-growing-londons-economy-way-benefits-all</x:v>
      </x:c>
      <x:c r="G90" s="15" t="str"/>
    </x:row>
  </x:sheetData>
  <x:pageMargins left="0.7" right="0.7" top="0.75" bottom="0.75" header="0.3" footer="0.3"/>
  <x:tableParts count="1">
    <x:tablePart xmlns:r="http://schemas.openxmlformats.org/officeDocument/2006/relationships" r:id="R409d1c7bed994147"/>
  </x:tableParts>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6" hidden="0" customWidth="1"/>
    <x:col min="2" max="2" width="32" hidden="0" customWidth="1"/>
    <x:col min="3" max="3" width="17" hidden="0" customWidth="1"/>
    <x:col min="4" max="4" width="16" hidden="0" customWidth="1"/>
    <x:col min="5" max="5" width="28" hidden="0" customWidth="1"/>
    <x:col min="6" max="6" width="115" hidden="0" customWidth="1"/>
    <x:col min="7" max="7" width="85" hidden="0" customWidth="1"/>
  </x:cols>
  <x:sheetData>
    <x:row r="1" ht="24" customHeight="1">
      <x:c r="A1" s="2"/>
      <x:c r="B1" s="2"/>
      <x:c r="C1" s="2"/>
      <x:c r="D1" s="2"/>
      <x:c r="E1" s="2"/>
      <x:c r="F1" s="2"/>
      <x:c r="G1" s="2"/>
    </x:row>
    <x:row r="2" ht="24" customHeight="1">
      <x:c r="A2" s="7" t="str">
        <x:v>Search coverage and population basis</x:v>
      </x:c>
      <x:c r="B2" s="2"/>
      <x:c r="C2" s="2"/>
      <x:c r="D2" s="2"/>
      <x:c r="E2" s="2"/>
      <x:c r="F2" s="2"/>
      <x:c r="G2" s="2"/>
    </x:row>
    <x:row r="3" ht="8" customHeight="1">
      <x:c r="A3" s="8"/>
      <x:c r="B3" s="8"/>
      <x:c r="C3" s="8"/>
      <x:c r="D3" s="8"/>
      <x:c r="E3" s="8"/>
      <x:c r="F3" s="8"/>
      <x:c r="G3" s="8"/>
    </x:row>
    <x:row r="4" ht="24" customHeight="1">
      <x:c r="A4" s="2"/>
      <x:c r="B4" s="2"/>
      <x:c r="C4" s="2"/>
      <x:c r="D4" s="2"/>
      <x:c r="E4" s="2"/>
      <x:c r="F4" s="2"/>
      <x:c r="G4" s="2"/>
    </x:row>
    <x:row r="5" ht="42" customHeight="1">
      <x:c r="A5" s="6" t="str">
        <x:v>Town searched</x:v>
      </x:c>
      <x:c r="B5" s="6" t="str">
        <x:v>Portal / agent / source</x:v>
      </x:c>
      <x:c r="C5" s="6" t="str">
        <x:v>Raw adverts / matches</x:v>
      </x:c>
      <x:c r="D5" s="6" t="str">
        <x:v>Pages reviewed</x:v>
      </x:c>
      <x:c r="E5" s="6" t="str">
        <x:v>Coverage type</x:v>
      </x:c>
      <x:c r="F5" s="6" t="str">
        <x:v>Filters, method and limitations</x:v>
      </x:c>
      <x:c r="G5" s="6" t="str">
        <x:v>Verified source / search URL</x:v>
      </x:c>
    </x:row>
    <x:row r="6" ht="47" customHeight="1">
      <x:c r="A6" s="2" t="str">
        <x:v>Ayr</x:v>
      </x:c>
      <x:c r="B6" s="12" t="str">
        <x:v>Rightmove</x:v>
      </x:c>
      <x:c r="C6" s="12" t="n">
        <x:v>3</x:v>
      </x:c>
      <x:c r="D6" s="12" t="n">
        <x:v>1</x:v>
      </x:c>
      <x:c r="E6" s="12" t="str">
        <x:v>All result pages reviewed</x:v>
      </x:c>
      <x:c r="F6" s="12" t="str">
        <x:v>To let; all 9Industrial/Warehousing subtypes; town+3 mi;max 15,000 sqft</x:v>
      </x:c>
      <x:c r="G6" s="12" t="str">
        <x:v>https://www.rightmove.co.uk/commercial-property-to-let/find.html?locationIdentifier=REGION%5E74&amp;radius=3.0&amp;propertyTypes=COMMERCIAL_KITCHEN%2CDISTRIBUTION_WAREHOUSE%2CFACTORY_MANUFACTURING%2CHEAVY_INDUSTRIAL%2CINDUSTRIAL_PARK%2CLIGHT_INDUSTRIAL%2CSTORAGE%2CWAREHOUSE%2CWORKSHOP&amp;maxSize=15000</x:v>
      </x:c>
    </x:row>
    <x:row r="7" ht="44" customHeight="1">
      <x:c r="A7" s="2" t="str">
        <x:v>Ayr</x:v>
      </x:c>
      <x:c r="B7" s="12" t="str">
        <x:v>Zoopla</x:v>
      </x:c>
      <x:c r="C7" s="12" t="n">
        <x:v>3</x:v>
      </x:c>
      <x:c r="D7" s="12" t="n">
        <x:v>1</x:v>
      </x:c>
      <x:c r="E7" s="12" t="str">
        <x:v>All result pages reviewed</x:v>
      </x:c>
      <x:c r="F7" s="12" t="str">
        <x:v>Industrial to let;Ayr,SouthAyrshire;+3 mi;max 20,000 sqftdropdown;manually&lt;=15,000</x:v>
      </x:c>
      <x:c r="G7" s="12" t="str">
        <x:v>https://www.zoopla.co.uk/to-rent/commercial/industrial-sites/south-ayrshire/ayr/?floor_area_max=20000&amp;q=Ayr%2C%20South%20Ayrshire&amp;radius=3&amp;search_source=to-rent</x:v>
      </x:c>
    </x:row>
    <x:row r="8" ht="47" customHeight="1">
      <x:c r="A8" s="2" t="str">
        <x:v>Inverness</x:v>
      </x:c>
      <x:c r="B8" s="12" t="str">
        <x:v>Rightmove</x:v>
      </x:c>
      <x:c r="C8" s="12" t="n">
        <x:v>11</x:v>
      </x:c>
      <x:c r="D8" s="12" t="n">
        <x:v>1</x:v>
      </x:c>
      <x:c r="E8" s="12" t="str">
        <x:v>All result pages reviewed</x:v>
      </x:c>
      <x:c r="F8" s="12" t="str">
        <x:v>To let;all 9Industrial/Warehousing subtypes;Inverness+3 mi;max 15,000 sqft</x:v>
      </x:c>
      <x:c r="G8" s="12" t="str">
        <x:v>https://www.rightmove.co.uk/commercial-property-to-let/find.html?locationIdentifier=REGION%5E687&amp;radius=3.0&amp;propertyTypes=COMMERCIAL_KITCHEN%2CDISTRIBUTION_WAREHOUSE%2CFACTORY_MANUFACTURING%2CHEAVY_INDUSTRIAL%2CINDUSTRIAL_PARK%2CLIGHT_INDUSTRIAL%2CSTORAGE%2CWAREHOUSE%2CWORKSHOP&amp;maxSize=15000</x:v>
      </x:c>
    </x:row>
    <x:row r="9" ht="44" customHeight="1">
      <x:c r="A9" s="2" t="str">
        <x:v>Inverness</x:v>
      </x:c>
      <x:c r="B9" s="12" t="str">
        <x:v>Zoopla</x:v>
      </x:c>
      <x:c r="C9" s="12" t="n">
        <x:v>8</x:v>
      </x:c>
      <x:c r="D9" s="12" t="n">
        <x:v>1</x:v>
      </x:c>
      <x:c r="E9" s="12" t="str">
        <x:v>All result pages reviewed</x:v>
      </x:c>
      <x:c r="F9" s="12" t="str">
        <x:v>Industrial to let;selectedInverness,Highlandtownautocomplete;+3 mi;max 20,000 sqftdropdown;manually&lt;=15,000</x:v>
      </x:c>
      <x:c r="G9" s="12" t="str">
        <x:v>https://www.zoopla.co.uk/to-rent/commercial/industrial-sites/inverness/?floor_area_max=20000&amp;q=Inverness%2C%20Highland&amp;radius=3&amp;search_source=to-rent</x:v>
      </x:c>
    </x:row>
    <x:row r="10" ht="47" customHeight="1">
      <x:c r="A10" s="2" t="str">
        <x:v>Dumfries</x:v>
      </x:c>
      <x:c r="B10" s="12" t="str">
        <x:v>Rightmove</x:v>
      </x:c>
      <x:c r="C10" s="12" t="n">
        <x:v>1</x:v>
      </x:c>
      <x:c r="D10" s="12" t="n">
        <x:v>1</x:v>
      </x:c>
      <x:c r="E10" s="12" t="str">
        <x:v>All result pages reviewed</x:v>
      </x:c>
      <x:c r="F10" s="12" t="str">
        <x:v>Uncapped search showed 2 adverts; Heathhall hangar scheme removed by sizecap. StMarys unit 6 was not in current Rightmove filtered results.</x:v>
      </x:c>
      <x:c r="G10" s="12" t="str">
        <x:v>https://www.rightmove.co.uk/commercial-property-to-let/find.html?locationIdentifier=REGION%5E448&amp;radius=3.0&amp;propertyTypes=WAREHOUSE%2CCOMMERCIAL_KITCHEN%2CDISTRIBUTION_WAREHOUSE%2CFACTORY_MANUFACTURING%2CHEAVY_INDUSTRIAL%2CINDUSTRIAL_PARK%2CLIGHT_INDUSTRIAL%2CSTORAGE%2CWORKSHOP&amp;maxSize=15000</x:v>
      </x:c>
    </x:row>
    <x:row r="11" ht="44" customHeight="1">
      <x:c r="A11" s="2" t="str">
        <x:v>Dumfries</x:v>
      </x:c>
      <x:c r="B11" s="12" t="str">
        <x:v>Zoopla</x:v>
      </x:c>
      <x:c r="C11" s="12" t="n">
        <x:v>2</x:v>
      </x:c>
      <x:c r="D11" s="12" t="n">
        <x:v>1</x:v>
      </x:c>
      <x:c r="E11" s="12" t="str">
        <x:v>All result pages reviewed</x:v>
      </x:c>
      <x:c r="F11" s="12" t="str">
        <x:v>Both results&lt;=15,000. Initial radius change on plainDumfries incorrectly resolved to county; corrected by selecting town autocomplete and verifying Dumfries town URL. County/close-match results excluded from audit.</x:v>
      </x:c>
      <x:c r="G11" s="12" t="str">
        <x:v>https://www.zoopla.co.uk/to-rent/commercial/industrial-sites/dumfries/?floor_area_max=20000&amp;q=Dumfries%2C%20Dumfries%20%26%20Galloway&amp;radius=3&amp;search_source=to-rent</x:v>
      </x:c>
    </x:row>
    <x:row r="12" ht="47" customHeight="1">
      <x:c r="A12" s="2" t="str">
        <x:v>Aberdeen</x:v>
      </x:c>
      <x:c r="B12" s="12" t="str">
        <x:v>Rightmove</x:v>
      </x:c>
      <x:c r="C12" s="12" t="n">
        <x:v>161</x:v>
      </x:c>
      <x:c r="D12" s="12" t="n">
        <x:v>7</x:v>
      </x:c>
      <x:c r="E12" s="12" t="str">
        <x:v>All result pages reviewed</x:v>
      </x:c>
      <x:c r="F12" s="12" t="str">
        <x:v>Industrial/warehouse; maximum 15,000 sq ft; town region plus 3 miles; all pages.</x:v>
      </x:c>
      <x:c r="G12" s="12" t="str">
        <x:v>https://www.rightmove.co.uk/commercial-property-to-let/find.html?locationIdentifier=REGION%5E4&amp;radius=3.0&amp;propertyTypes=COMMERCIAL_KITCHEN%2CDISTRIBUTION_WAREHOUSE%2CFACTORY_MANUFACTURING%2CHEAVY_INDUSTRIAL%2CINDUSTRIAL_PARK%2CLIGHT_INDUSTRIAL%2CSTORAGE%2CWAREHOUSE%2CWORKSHOP&amp;maxSize=15000</x:v>
      </x:c>
    </x:row>
    <x:row r="13" ht="44" customHeight="1">
      <x:c r="A13" s="2" t="str">
        <x:v>Aberdeen</x:v>
      </x:c>
      <x:c r="B13" s="12" t="str">
        <x:v>Zoopla</x:v>
      </x:c>
      <x:c r="C13" s="12" t="n">
        <x:v>74</x:v>
      </x:c>
      <x:c r="D13" s="12" t="n">
        <x:v>3</x:v>
      </x:c>
      <x:c r="E13" s="12" t="str">
        <x:v>All result pages reviewed</x:v>
      </x:c>
      <x:c r="F13" s="12" t="str">
        <x:v>Industrial; maximum UI 20,000 sq ft; manually capped at 15,000; all pages.</x:v>
      </x:c>
      <x:c r="G13" s="12" t="str">
        <x:v>https://www.zoopla.co.uk/to-rent/commercial/industrial-sites/aberdeen/?floor_area_max=20000&amp;q=Aberdeen%2C%20Aberdeenshire&amp;radius=3&amp;search_source=to-rent</x:v>
      </x:c>
    </x:row>
    <x:row r="14" ht="47" customHeight="1">
      <x:c r="A14" s="2" t="str">
        <x:v>Edinburgh</x:v>
      </x:c>
      <x:c r="B14" s="12" t="str">
        <x:v>Rightmove</x:v>
      </x:c>
      <x:c r="C14" s="12" t="n">
        <x:v>105</x:v>
      </x:c>
      <x:c r="D14" s="12" t="n">
        <x:v>5</x:v>
      </x:c>
      <x:c r="E14" s="12" t="str">
        <x:v>All result pages reviewed</x:v>
      </x:c>
      <x:c r="F14" s="12" t="str">
        <x:v>Industrial/warehouse; maximum 15,000 sq ft; town region plus 3 miles; all pages.</x:v>
      </x:c>
      <x:c r="G14" s="12" t="str">
        <x:v>https://www.rightmove.co.uk/commercial-property-to-let/find.html?locationIdentifier=REGION%5E475&amp;radius=3.0&amp;propertyTypes=COMMERCIAL_KITCHEN%2CDISTRIBUTION_WAREHOUSE%2CFACTORY_MANUFACTURING%2CHEAVY_INDUSTRIAL%2CINDUSTRIAL_PARK%2CLIGHT_INDUSTRIAL%2CSTORAGE%2CWAREHOUSE%2CWORKSHOP&amp;maxSize=15000</x:v>
      </x:c>
    </x:row>
    <x:row r="15" ht="44" customHeight="1">
      <x:c r="A15" s="2" t="str">
        <x:v>Edinburgh</x:v>
      </x:c>
      <x:c r="B15" s="12" t="str">
        <x:v>Zoopla</x:v>
      </x:c>
      <x:c r="C15" s="12" t="n">
        <x:v>90</x:v>
      </x:c>
      <x:c r="D15" s="12" t="n">
        <x:v>4</x:v>
      </x:c>
      <x:c r="E15" s="12" t="str">
        <x:v>All result pages reviewed</x:v>
      </x:c>
      <x:c r="F15" s="12" t="str">
        <x:v>UI max jumps from 10,000 to 20,000; applied 20,000 then manually capped. Includes county/fringe and detachedtowns.</x:v>
      </x:c>
      <x:c r="G15" s="12" t="str">
        <x:v>https://www.zoopla.co.uk/to-rent/commercial/industrial-sites/edinburgh-county/?floor_area_max=20000&amp;q=Edinburgh&amp;radius=3&amp;search_source=to-rent</x:v>
      </x:c>
    </x:row>
    <x:row r="16" ht="44" customHeight="1">
      <x:c r="A16" s="2" t="str">
        <x:v>Edinburgh</x:v>
      </x:c>
      <x:c r="B16" s="12" t="str">
        <x:v>Zoopla unfiltered city audit</x:v>
      </x:c>
      <x:c r="C16" s="12" t="n">
        <x:v>37</x:v>
      </x:c>
      <x:c r="D16" s="12" t="n">
        <x:v>2</x:v>
      </x:c>
      <x:c r="E16" s="12" t="str">
        <x:v>All result pages reviewed</x:v>
      </x:c>
      <x:c r="F16" s="12" t="str">
        <x:v>Caught 7,510 sqft Stenhouse unit omitted by size-filter because numeric size field blank.</x:v>
      </x:c>
      <x:c r="G16" s="12" t="str">
        <x:v>https://www.zoopla.co.uk/to-rent/commercial/industrial-sites/edinburgh/</x:v>
      </x:c>
    </x:row>
    <x:row r="17" ht="60" customHeight="1">
      <x:c r="A17" s="2" t="str">
        <x:v>Dundee</x:v>
      </x:c>
      <x:c r="B17" s="12" t="str">
        <x:v>Rightmove</x:v>
      </x:c>
      <x:c r="C17" s="12" t="n">
        <x:v>26</x:v>
      </x:c>
      <x:c r="D17" s="12" t="n">
        <x:v>2</x:v>
      </x:c>
      <x:c r="E17" s="12" t="str">
        <x:v>All result pages reviewed</x:v>
      </x:c>
      <x:c r="F17" s="12" t="str">
        <x:v>Industrial &amp; Warehouse (all nine subtypes), Within3miles, max15000sqft Portal +3mi is not a strict three-mile circle from Dundee city centre. Listings explicitly place Riverside House and Broughty Ferry Trade Park about four miles from centre; Wester Gourdie station distances can exceed3mi. Carnoustie appeared but is excluded. Citywide and immediate-fringe minimums must be labelled, not strict centre3mi totals.</x:v>
      </x:c>
      <x:c r="G17" s="12" t="str">
        <x:v>https://www.rightmove.co.uk/commercial-property-to-let/find.html?locationIdentifier=REGION%5E452&amp;radius=3.0&amp;propertyTypes=COMMERCIAL_KITCHEN%2CDISTRIBUTION_WAREHOUSE%2CFACTORY_MANUFACTURING%2CHEAVY_INDUSTRIAL%2CINDUSTRIAL_PARK%2CLIGHT_INDUSTRIAL%2CSTORAGE%2CWAREHOUSE%2CWORKSHOP&amp;maxSize=15000</x:v>
      </x:c>
    </x:row>
    <x:row r="18" ht="60" customHeight="1">
      <x:c r="A18" s="2" t="str">
        <x:v>Dundee</x:v>
      </x:c>
      <x:c r="B18" s="12" t="str">
        <x:v>Zoopla</x:v>
      </x:c>
      <x:c r="C18" s="12" t="n">
        <x:v>42</x:v>
      </x:c>
      <x:c r="D18" s="12" t="n">
        <x:v>2</x:v>
      </x:c>
      <x:c r="E18" s="12" t="str">
        <x:v>All result pages reviewed</x:v>
      </x:c>
      <x:c r="F18" s="12" t="str">
        <x:v>Industrial, +3miles, UI max20000sqft (no15000 option); manually apply15000 threshold to individual spaces Portal +3mi is not a strict three-mile circle from Dundee city centre. Listings explicitly place Riverside House and Broughty Ferry Trade Park about four miles from centre; Wester Gourdie station distances can exceed3mi. Carnoustie appeared but is excluded. Citywide and immediate-fringe minimums must be labelled, not strict centre3mi totals.</x:v>
      </x:c>
      <x:c r="G18" s="12" t="str">
        <x:v>https://www.zoopla.co.uk/to-rent/commercial/industrial-sites/dundee/?floor_area_max=20000&amp;q=Dundee&amp;radius=3&amp;search_source=to-rent</x:v>
      </x:c>
    </x:row>
    <x:row r="19" ht="47" customHeight="1">
      <x:c r="A19" s="2" t="str">
        <x:v>Glasgow</x:v>
      </x:c>
      <x:c r="B19" s="12" t="str">
        <x:v>Rightmove</x:v>
      </x:c>
      <x:c r="C19" s="12" t="n">
        <x:v>290</x:v>
      </x:c>
      <x:c r="D19" s="12" t="n">
        <x:v>13</x:v>
      </x:c>
      <x:c r="E19" s="12" t="str">
        <x:v>All result pages reviewed</x:v>
      </x:c>
      <x:c r="F19" s="12" t="str">
        <x:v>All nine Industrial/Warehousing subtypes; Glasgow +3 miles; maximum 15,000 sqft; all dates</x:v>
      </x:c>
      <x:c r="G19" s="12" t="str">
        <x:v>https://www.rightmove.co.uk/commercial-property-to-let/find.html?locationIdentifier=REGION%5E550&amp;radius=3.0&amp;propertyTypes=COMMERCIAL_KITCHEN%2CDISTRIBUTION_WAREHOUSE%2CFACTORY_MANUFACTURING%2CHEAVY_INDUSTRIAL%2CINDUSTRIAL_PARK%2CLIGHT_INDUSTRIAL%2CSTORAGE%2CWAREHOUSE%2CWORKSHOP&amp;maxSize=15000</x:v>
      </x:c>
    </x:row>
    <x:row r="20" ht="44" customHeight="1">
      <x:c r="A20" s="2" t="str">
        <x:v>Glasgow</x:v>
      </x:c>
      <x:c r="B20" s="12" t="str">
        <x:v>Zoopla</x:v>
      </x:c>
      <x:c r="C20" s="12" t="n">
        <x:v>144</x:v>
      </x:c>
      <x:c r="D20" s="12" t="n">
        <x:v>6</x:v>
      </x:c>
      <x:c r="E20" s="12" t="str">
        <x:v>All result pages reviewed</x:v>
      </x:c>
      <x:c r="F20" s="12" t="str">
        <x:v>Industrial to let; Glasgow +3 miles; maximum UI 20,000 sq ft, then manually exclude whole units over 15,000</x:v>
      </x:c>
      <x:c r="G20" s="12" t="str">
        <x:v>https://www.zoopla.co.uk/to-rent/commercial/industrial-sites/glasgow/?floor_area_max=20000&amp;q=Glasgow&amp;radius=3&amp;search_source=to-rent</x:v>
      </x:c>
    </x:row>
    <x:row r="21" ht="47" customHeight="1">
      <x:c r="A21" s="2" t="str">
        <x:v>All seven</x:v>
      </x:c>
      <x:c r="B21" s="12" t="str">
        <x:v>Bear Associates</x:v>
      </x:c>
      <x:c r="C21" s="12" t="n">
        <x:v>0</x:v>
      </x:c>
      <x:c r="D21" s="12"/>
      <x:c r="E21" s="12" t="str">
        <x:v>Prior agent list</x:v>
      </x:c>
      <x:c r="F21" s="12" t="str">
        <x:v>Industrial inventory page; all three displayed entries read. Page explicitly covers Cheltenham, Gloucestershire and the Cotswolds; three shown entries all Cheltenham. No qualifying Scottish listing identified in the reviewed coverage. Site calls these a selection of its wider register; no Scotland filter or Scottish listing observed.</x:v>
      </x:c>
      <x:c r="G21" s="12" t="str">
        <x:v>https://www.bear-associates.co.uk/properties/industrial?layout=columns</x:v>
      </x:c>
    </x:row>
    <x:row r="22" ht="47" customHeight="1">
      <x:c r="A22" s="2" t="str">
        <x:v>All seven</x:v>
      </x:c>
      <x:c r="B22" s="12" t="str">
        <x:v>DB Real Estate</x:v>
      </x:c>
      <x:c r="C22" s="12" t="n">
        <x:v>0</x:v>
      </x:c>
      <x:c r="D22" s="12"/>
      <x:c r="E22" s="12" t="str">
        <x:v>Prior agent list</x:v>
      </x:c>
      <x:c r="F22" s="12" t="str">
        <x:v>Both complete industrial inventory pages (0-10,000 and 10,000+) read in cloud browser. Displayed small-unit addresses in Surrey, Hampshire and Berkshire; Camberley and Woking offices. No qualifying Scottish listing identified in the reviewed coverage. All rendered addresses in both bands are in southern England; this is public advertised stock, not the full agency register.</x:v>
      </x:c>
      <x:c r="G22" s="12" t="str">
        <x:v>https://dbre.co.uk/industrial-0to10000sqft.html</x:v>
      </x:c>
    </x:row>
    <x:row r="23" ht="47" customHeight="1">
      <x:c r="A23" s="2" t="str">
        <x:v>All seven</x:v>
      </x:c>
      <x:c r="B23" s="12" t="str">
        <x:v>Westwood and Co</x:v>
      </x:c>
      <x:c r="C23" s="12" t="n">
        <x:v>0</x:v>
      </x:c>
      <x:c r="D23" s="12"/>
      <x:c r="E23" s="12" t="str">
        <x:v>Prior agent list</x:v>
      </x:c>
      <x:c r="F23" s="12" t="str">
        <x:v>Home/property search, full location dropdown and recent instructions reviewed. Headline says Surrey and surrounding areas; dropdown options all local southern England places. No qualifying Scottish listing identified in the reviewed coverage. No Scotland location option observed; public home instructions are not necessarily the full register.</x:v>
      </x:c>
      <x:c r="G23" s="12" t="str">
        <x:v>https://www.westwoodandco.com/</x:v>
      </x:c>
    </x:row>
    <x:row r="24" ht="47" customHeight="1">
      <x:c r="A24" s="2" t="str">
        <x:v>All seven</x:v>
      </x:c>
      <x:c r="B24" s="12" t="str">
        <x:v>Hawkins Watton</x:v>
      </x:c>
      <x:c r="C24" s="12" t="n">
        <x:v>0</x:v>
      </x:c>
      <x:c r="D24" s="12"/>
      <x:c r="E24" s="12" t="str">
        <x:v>Prior agent list</x:v>
      </x:c>
      <x:c r="F24" s="12" t="str">
        <x:v>Complete rendered availability page reviewed. All displayed properties in Gloucestershire, especially Stroud, Stonehouse, Nailsworth, Dursley, Gloucester and Tetbury. No qualifying Scottish listing identified in the reviewed coverage. Public website evidence only; no agent contact. No Scottish match here does not mean no Scottish industrial supply.</x:v>
      </x:c>
      <x:c r="G24" s="12" t="str">
        <x:v>https://www.hawkinswatton.co.uk/availability/</x:v>
      </x:c>
    </x:row>
    <x:row r="25" ht="60" customHeight="1">
      <x:c r="A25" s="2" t="str">
        <x:v>All seven</x:v>
      </x:c>
      <x:c r="B25" s="12" t="str">
        <x:v>Kilpatrick and Co</x:v>
      </x:c>
      <x:c r="C25" s="12" t="n">
        <x:v>0</x:v>
      </x:c>
      <x:c r="D25" s="12"/>
      <x:c r="E25" s="12" t="str">
        <x:v>Prior agent list</x:v>
      </x:c>
      <x:c r="F25" s="12" t="str">
        <x:v>All seven public inventory pages (78 mixed-type/status entries) visited; property location headings checked, page 5 full text read. All displayed inventory locations in southern England; no Scottish address found among 78 public entries. No qualifying Scottish listing identified in the reviewed coverage. Scotland free-text filter did not apply; completed all seven pages instead. 78 is all types and statuses, not available industrial count.</x:v>
      </x:c>
      <x:c r="G25" s="12" t="str">
        <x:v>https://kilpatrick-cpc.co.uk/property-search/</x:v>
      </x:c>
    </x:row>
    <x:row r="26" ht="47" customHeight="1">
      <x:c r="A26" s="2" t="str">
        <x:v>All seven</x:v>
      </x:c>
      <x:c r="B26" s="12" t="str">
        <x:v>NJC / NJ Commercial</x:v>
      </x:c>
      <x:c r="C26" s="12" t="n">
        <x:v>0</x:v>
      </x:c>
      <x:c r="D26" s="12"/>
      <x:c r="E26" s="12" t="str">
        <x:v>Prior agent list</x:v>
      </x:c>
      <x:c r="F26" s="12" t="str">
        <x:v>Complete industrial inventory read. Site states Oxfordshire/Thames Valley; displayed stock includes Kidlington, Newbury, Bicester, Witney and Long Buckby. No qualifying Scottish listing identified in the reviewed coverage. Public website evidence only; no agent contact. No Scottish match here does not mean no Scottish industrial supply.</x:v>
      </x:c>
      <x:c r="G26" s="12" t="str">
        <x:v>https://www.njcommercial.co.uk/industrial</x:v>
      </x:c>
    </x:row>
    <x:row r="27" ht="47" customHeight="1">
      <x:c r="A27" s="2" t="str">
        <x:v>All seven</x:v>
      </x:c>
      <x:c r="B27" s="12" t="str">
        <x:v>Brookmont</x:v>
      </x:c>
      <x:c r="C27" s="12" t="n">
        <x:v>0</x:v>
      </x:c>
      <x:c r="D27" s="12"/>
      <x:c r="E27" s="12" t="str">
        <x:v>Prior agent list</x:v>
      </x:c>
      <x:c r="F27" s="12" t="str">
        <x:v>Full rendered property-listing page reviewed. All displayed instructions Oxfordshire, Buckinghamshire and Berkshire, including archives; no Scottish result. No qualifying Scottish listing identified in the reviewed coverage. Public website evidence only; no agent contact. No Scottish match here does not mean no Scottish industrial supply.</x:v>
      </x:c>
      <x:c r="G27" s="12" t="str">
        <x:v>https://brookmont.co.uk/property-listings/</x:v>
      </x:c>
    </x:row>
    <x:row r="28" ht="60" customHeight="1">
      <x:c r="A28" s="2" t="str">
        <x:v>All seven</x:v>
      </x:c>
      <x:c r="B28" s="12" t="str">
        <x:v>Marriotts Oxford</x:v>
      </x:c>
      <x:c r="C28" s="12" t="n">
        <x:v>0</x:v>
      </x:c>
      <x:c r="D28" s="12"/>
      <x:c r="E28" s="12" t="str">
        <x:v>Prior agent list</x:v>
      </x:c>
      <x:c r="F28" s="12" t="str">
        <x:v>Commercial agency page followed to linked Bruce Raybould LoopNet profile; clicked Listings and read all four displayed entries. Profile markets Buckinghamshire/Oxford; four displayed listings in Witney, North Leigh, Oxford and Sutton Courtenay, none Scottish. No qualifying Scottish listing identified in the reviewed coverage. Only four public linked listings; no claim about off-market stock. Separate from other firms named Marriotts.</x:v>
      </x:c>
      <x:c r="G28" s="12" t="str">
        <x:v>https://www.marriottsoxford.co.uk/commercial-agency/</x:v>
      </x:c>
    </x:row>
    <x:row r="29" ht="47" customHeight="1">
      <x:c r="A29" s="2" t="str">
        <x:v>All seven</x:v>
      </x:c>
      <x:c r="B29" s="12" t="str">
        <x:v>JRBT Commercial Property</x:v>
      </x:c>
      <x:c r="C29" s="12" t="n">
        <x:v>0</x:v>
      </x:c>
      <x:c r="D29" s="12"/>
      <x:c r="E29" s="12" t="str">
        <x:v>Prior agent list</x:v>
      </x:c>
      <x:c r="F29" s="12" t="str">
        <x:v>Complete current-properties page reviewed. Two displayed listings, both Abingdon retail/offices; no Scottish industrial property. No qualifying Scottish listing identified in the reviewed coverage. Public website evidence only; no agent contact. No Scottish match here does not mean no Scottish industrial supply.</x:v>
      </x:c>
      <x:c r="G29" s="12" t="str">
        <x:v>https://www.jrbtcommercialproperty.co.uk/current-properties/</x:v>
      </x:c>
    </x:row>
    <x:row r="30" ht="44" customHeight="1">
      <x:c r="A30" s="2" t="str">
        <x:v>All seven</x:v>
      </x:c>
      <x:c r="B30" s="12" t="str">
        <x:v>Chaston Conway</x:v>
      </x:c>
      <x:c r="C30" s="12" t="n">
        <x:v>0</x:v>
      </x:c>
      <x:c r="D30" s="12"/>
      <x:c r="E30" s="12" t="str">
        <x:v>Prior agent list</x:v>
      </x:c>
      <x:c r="F30" s="12" t="str">
        <x:v>View all 32 displayed properties read. Displayed properties all Oxfordshire or Reading; no Scottish addresses. No qualifying Scottish listing identified in the reviewed coverage. 32 is all property types and sale/let/under-offer states, not industrial available stock.</x:v>
      </x:c>
      <x:c r="G30" s="12" t="str">
        <x:v>https://conwayscommercial.search-prop.com/properties?paging=viewall</x:v>
      </x:c>
    </x:row>
    <x:row r="31" ht="47" customHeight="1">
      <x:c r="A31" s="2" t="str">
        <x:v>All seven</x:v>
      </x:c>
      <x:c r="B31" s="12" t="str">
        <x:v>Wild Property Consultancy</x:v>
      </x:c>
      <x:c r="C31" s="12" t="n">
        <x:v>0</x:v>
      </x:c>
      <x:c r="D31" s="12"/>
      <x:c r="E31" s="12" t="str">
        <x:v>Prior agent list</x:v>
      </x:c>
      <x:c r="F31" s="12" t="str">
        <x:v>Available properties separated from extensive let/sold archive; rendered inventory read. Current available and under-offer properties in Banbury, Bicester and Middleton Cheney; no Scottish listing. No qualifying Scottish listing identified in the reviewed coverage. Public website evidence only; no agent contact. No Scottish match here does not mean no Scottish industrial supply.</x:v>
      </x:c>
      <x:c r="G31" s="12" t="str">
        <x:v>https://www.wild-property.co.uk/commercial-property-oxfordshire</x:v>
      </x:c>
    </x:row>
    <x:row r="32" ht="47" customHeight="1">
      <x:c r="A32" s="2" t="str">
        <x:v>All seven</x:v>
      </x:c>
      <x:c r="B32" s="12" t="str">
        <x:v>Oxford HMO Company</x:v>
      </x:c>
      <x:c r="C32" s="12" t="n">
        <x:v>0</x:v>
      </x:c>
      <x:c r="D32" s="12"/>
      <x:c r="E32" s="12" t="str">
        <x:v>Prior agent list</x:v>
      </x:c>
      <x:c r="F32" s="12" t="str">
        <x:v>Home/services/featured properties inspected. Residential HMO agent covering Oxfordshire, including Oxford, Bicester, Banbury and Didcot. No qualifying Scottish listing identified in the reviewed coverage. Residential services; no industrial inventory found. This is not an industrial scarcity signal.</x:v>
      </x:c>
      <x:c r="G32" s="12" t="str">
        <x:v>https://www.oxfordhmo.co.uk/</x:v>
      </x:c>
    </x:row>
    <x:row r="33" ht="47" customHeight="1">
      <x:c r="A33" s="2" t="str">
        <x:v>All seven</x:v>
      </x:c>
      <x:c r="B33" s="12" t="str">
        <x:v>Jaggard Macland</x:v>
      </x:c>
      <x:c r="C33" s="12" t="n">
        <x:v>0</x:v>
      </x:c>
      <x:c r="D33" s="12"/>
      <x:c r="E33" s="12" t="str">
        <x:v>Prior agent list</x:v>
      </x:c>
      <x:c r="F33" s="12" t="str">
        <x:v>To Let selected in live search; four displayed results and location choices reviewed. Four letting results in Chesham, Kings Langley and Beaconsfield; location choices Buckinghamshire/Berkshire. No qualifying Scottish listing identified in the reviewed coverage. Firm claims national coverage but the reviewed letting inventory contains no Scottish match; not a claim that agent cannot operate in Scotland.</x:v>
      </x:c>
      <x:c r="G33" s="12" t="str">
        <x:v>https://jaggardmacland.co.uk/properties?location=all&amp;radius=0&amp;type=any&amp;saleOrLet=let</x:v>
      </x:c>
    </x:row>
    <x:row r="34" ht="44" customHeight="1">
      <x:c r="A34" s="2" t="str">
        <x:v>All seven</x:v>
      </x:c>
      <x:c r="B34" s="12" t="str">
        <x:v>NRS Census 2022 localities</x:v>
      </x:c>
      <x:c r="C34" s="12"/>
      <x:c r="D34" s="12"/>
      <x:c r="E34" s="12" t="str">
        <x:v>Population basis</x:v>
      </x:c>
      <x:c r="F34" s="12" t="str">
        <x:v>2022 Census counts, not 2026 estimates, council populations or wider settlements. Copyright National Records of Scotland; contains Ordnance Survey data © Crown copyright and database right 2026.</x:v>
      </x:c>
      <x:c r="G34" s="12" t="str">
        <x:v>https://www.data.gov.uk/dataset/6c0cd79e-7a16-486d-b6a2-843c6ca19957/census-2022-localities</x:v>
      </x:c>
    </x:row>
    <x:row r="35" ht="44" customHeight="1">
      <x:c r="A35" s="2" t="str">
        <x:v>All seven</x:v>
      </x:c>
      <x:c r="B35" s="12" t="str">
        <x:v>Boundary checks</x:v>
      </x:c>
      <x:c r="C35" s="12"/>
      <x:c r="D35" s="12"/>
      <x:c r="E35" s="12" t="str">
        <x:v>Representative postcode GIS points</x:v>
      </x:c>
      <x:c r="F35" s="12" t="str">
        <x:v>Hillington G52 4BN/4LA/4JU/4TG/4XX: Glasgow locality. Callander Road KA8 9AF/9DJ: Prestwick locality. Catherinefield DG1 3PQ: Locharbriggs. Representative points do not prove every estate boundary.</x:v>
      </x:c>
      <x:c r="G35" s="12" t="str">
        <x:v>https://maps.gov.scot/server/rest/services/NRS/Census2022/MapServer/6</x:v>
      </x:c>
    </x:row>
    <x:row r="36" ht="62" customHeight="1">
      <x:c r="A36" s="15" t="str">
        <x:v>Cornwall</x:v>
      </x:c>
      <x:c r="B36" s="15" t="str">
        <x:v>Rightmove</x:v>
      </x:c>
      <x:c r="C36" s="13" t="n">
        <x:v>131</x:v>
      </x:c>
      <x:c r="D36" s="13" t="n">
        <x:v>6</x:v>
      </x:c>
      <x:c r="E36" s="15" t="str">
        <x:v>Public register review</x:v>
      </x:c>
      <x:c r="F36" s="15" t="str">
        <x:v>All 131 broad industrial/other adverts across six pages; unrelated types and out-of-scope locations filtered.</x:v>
      </x:c>
      <x:c r="G36" s="15" t="str">
        <x:v>https://www.rightmove.co.uk/commercial-property-to-let/find.html?locationIdentifier=REGION%5E61294&amp;propertyTypes=other%2Cdistribution-warehouse%2Cfactory%2Cheavy-industrial%2Cindustrial-park%2Clight-industrial%2Cstorage%2Cwarehouse%2Cworkshop&amp;sortType=13&amp;index=0&amp;psw=true&amp;channel=COMMERCIAL_RENT</x:v>
      </x:c>
    </x:row>
    <x:row r="37" ht="42" customHeight="1">
      <x:c r="A37" s="15" t="str">
        <x:v>Cornwall</x:v>
      </x:c>
      <x:c r="B37" s="15" t="str">
        <x:v>Zoopla</x:v>
      </x:c>
      <x:c r="C37" s="13" t="n">
        <x:v>84</x:v>
      </x:c>
      <x:c r="D37" s="13" t="n">
        <x:v>4</x:v>
      </x:c>
      <x:c r="E37" s="15" t="str">
        <x:v>Public register review</x:v>
      </x:c>
      <x:c r="F37" s="15" t="str">
        <x:v>All 84 adverts across four pages reviewed; 18 additional/ambiguous detail pages inspected; duplicates merged conservatively.</x:v>
      </x:c>
      <x:c r="G37" s="15" t="str">
        <x:v>https://www.zoopla.co.uk/to-rent/commercial/industrial-sites/cornwall/</x:v>
      </x:c>
    </x:row>
    <x:row r="38" ht="42" customHeight="1">
      <x:c r="A38" s="15" t="str">
        <x:v>Cornwall</x:v>
      </x:c>
      <x:c r="B38" s="15" t="str">
        <x:v>Miller Commercial</x:v>
      </x:c>
      <x:c r="C38" s="13" t="n">
        <x:v>68</x:v>
      </x:c>
      <x:c r="D38" s="13" t="n">
        <x:v>4</x:v>
      </x:c>
      <x:c r="E38" s="15" t="str">
        <x:v>Public register review</x:v>
      </x:c>
      <x:c r="F38" s="15" t="str">
        <x:v>All 68 leasehold results across four pages reviewed; industrial rows checked; offices/retail and &gt;15,000 sq ft excluded. No new qualifying town units beyond portals.</x:v>
      </x:c>
      <x:c r="G38" s="15" t="str">
        <x:v>https://www.miller-commercial.co.uk/search/?what=property&amp;tab=property&amp;tenure=leasehold&amp;view=list&amp;sortby=highest&amp;pnum=1</x:v>
      </x:c>
    </x:row>
    <x:row r="39" ht="42" customHeight="1">
      <x:c r="A39" s="15" t="str">
        <x:v>Cornwall</x:v>
      </x:c>
      <x:c r="B39" s="15" t="str">
        <x:v>Stratton Creber Commercial</x:v>
      </x:c>
      <x:c r="C39" s="13"/>
      <x:c r="D39" s="13"/>
      <x:c r="E39" s="15" t="str">
        <x:v>Public register review</x:v>
      </x:c>
      <x:c r="F39" s="15" t="str">
        <x:v>All four Cornwall industrial letting results reviewed. E2 Long Rock duplicate; two under offer; Callington outside population scope.</x:v>
      </x:c>
      <x:c r="G39" s="15" t="str">
        <x:v>https://strattoncrebercommercial.co.uk/properties/?tenure=to-let&amp;type=196&amp;key=Cornwall</x:v>
      </x:c>
    </x:row>
    <x:row r="40" ht="42" customHeight="1">
      <x:c r="A40" s="15" t="str">
        <x:v>Cornwall</x:v>
      </x:c>
      <x:c r="B40" s="15" t="str">
        <x:v>Cornwall Council industrial units</x:v>
      </x:c>
      <x:c r="C40" s="13"/>
      <x:c r="D40" s="13"/>
      <x:c r="E40" s="15" t="str">
        <x:v>Public register review</x:v>
      </x:c>
      <x:c r="F40" s="15" t="str">
        <x:v>Direct council page updated 26 October 2026. No council units in Bodmin/Penzance/Redruth/Truro; Old Forge under offer. This is only council portfolio, not whole-market vacancy.</x:v>
      </x:c>
      <x:c r="G40" s="15" t="str">
        <x:v>https://www.cornwall.gov.uk/environment/land-and-property-for-sale-and-to-let/industrial-units-to-let/</x:v>
      </x:c>
    </x:row>
    <x:row r="41" ht="42" customHeight="1">
      <x:c r="A41" s="15" t="str">
        <x:v>Cornwall</x:v>
      </x:c>
      <x:c r="B41" s="15" t="str">
        <x:v>Choose Cornwall</x:v>
      </x:c>
      <x:c r="C41" s="13"/>
      <x:c r="D41" s="13"/>
      <x:c r="E41" s="15" t="str">
        <x:v>Public register review</x:v>
      </x:c>
      <x:c r="F41" s="15" t="str">
        <x:v>ESAM, Sector 2, Marine Renewables East inspected. ESAM zero available; Sector 2 two office units; Marine Renewables East three freehold development plots, excluded. Aerohub link returns404; headline ten not treated as units.</x:v>
      </x:c>
      <x:c r="G41" s="15" t="str">
        <x:v>https://www.choosecornwall.co.uk/</x:v>
      </x:c>
    </x:row>
    <x:row r="42" ht="42" customHeight="1">
      <x:c r="A42" s="15" t="str">
        <x:v>Cornwall</x:v>
      </x:c>
      <x:c r="B42" s="15" t="str">
        <x:v>Newham BID</x:v>
      </x:c>
      <x:c r="C42" s="13"/>
      <x:c r="D42" s="13"/>
      <x:c r="E42" s="15" t="str">
        <x:v>Public register review</x:v>
      </x:c>
      <x:c r="F42" s="15" t="str">
        <x:v>Vacancy register reviewed; one storage lock-up added; offices/gym/former retail and freehold sale excluded.</x:v>
      </x:c>
      <x:c r="G42" s="15" t="str">
        <x:v>https://www.newhamtruro.co.uk/work/vacant-properties</x:v>
      </x:c>
    </x:row>
    <x:row r="43" ht="42" customHeight="1">
      <x:c r="A43" s="15" t="str">
        <x:v>Cornwall</x:v>
      </x:c>
      <x:c r="B43" s="15" t="str">
        <x:v>Vickery Holman</x:v>
      </x:c>
      <x:c r="C43" s="13" t="n">
        <x:v>51</x:v>
      </x:c>
      <x:c r="D43" s="13" t="n">
        <x:v>5</x:v>
      </x:c>
      <x:c r="E43" s="15" t="str">
        <x:v>Public register review</x:v>
      </x:c>
      <x:c r="F43" s="15" t="str">
        <x:v>All 51 industrial to-let adverts across five pages reviewed. All Cornwall cards reviewed and eligible core candidate details checked. Pearces Mill, Old Laundry and St Austell 14A excluded after confirming office use.</x:v>
      </x:c>
      <x:c r="G43" s="15" t="str">
        <x:v>https://propertysearch.vickeryholman.com/Property/Search/To-Let/All/Industrial/All/All/dimension/recently-added-first</x:v>
      </x:c>
    </x:row>
    <x:row r="44" ht="42" customHeight="1">
      <x:c r="A44" s="15" t="str">
        <x:v>Cornwall</x:v>
      </x:c>
      <x:c r="B44" s="15" t="str">
        <x:v>Redgrave Commercial</x:v>
      </x:c>
      <x:c r="C44" s="13" t="n">
        <x:v>21</x:v>
      </x:c>
      <x:c r="D44" s="13"/>
      <x:c r="E44" s="15" t="str">
        <x:v>Public register review</x:v>
      </x:c>
      <x:c r="F44" s="15" t="str">
        <x:v>All 21 current to-let cards on one page reviewed; eight relevant detail pages checked for new units, deduplication and rents.</x:v>
      </x:c>
      <x:c r="G44" s="15" t="str">
        <x:v>https://redgrave.co/search_results/?availability=103&amp;department=commercial</x:v>
      </x:c>
    </x:row>
    <x:row r="45" ht="49" customHeight="1">
      <x:c r="A45" s="15" t="str">
        <x:v>Cornwall</x:v>
      </x:c>
      <x:c r="B45" s="15" t="str">
        <x:v>SBC Property / Scott Burridge Commercial</x:v>
      </x:c>
      <x:c r="C45" s="13" t="n">
        <x:v>14</x:v>
      </x:c>
      <x:c r="D45" s="13"/>
      <x:c r="E45" s="15" t="str">
        <x:v>Public register review</x:v>
      </x:c>
      <x:c r="F45" s="15" t="str">
        <x:v>All 14 industrial register cards reviewed; twelve relevant details checked. Direct agent resolves unit numbers, exact annual rents and future availability. Unit 13 Woods Browning added; 5D Carminow and Unit 6D Tregoniggie retained as uncertain. Two remote markets outside the target town set excluded.</x:v>
      </x:c>
      <x:c r="G45" s="15" t="str">
        <x:v>https://www.sbcproperty.com/cornwall-property/industrial-units/</x:v>
      </x:c>
    </x:row>
    <x:row r="46" ht="49" customHeight="1">
      <x:c r="A46" s="15" t="str">
        <x:v>Devon – seven target towns and named nearby estates</x:v>
      </x:c>
      <x:c r="B46" s="15" t="str">
        <x:v>Zoopla</x:v>
      </x:c>
      <x:c r="C46" s="13" t="n">
        <x:v>194</x:v>
      </x:c>
      <x:c r="D46" s="13" t="n">
        <x:v>8</x:v>
      </x:c>
      <x:c r="E46" s="15" t="str">
        <x:v>Public register review</x:v>
      </x:c>
      <x:c r="F46" s="15" t="str">
        <x:v>Industrial sites to rent in Devon; all sizes reviewed manually against &lt;=15,000sqft All 8 pages reviewed, 194 adverts, 116 candidate detail pages. Smaller independent towns outside the selected scope, offices, self-storage rooms and yards excluded.</x:v>
      </x:c>
      <x:c r="G46" s="15" t="str">
        <x:v>https://www.zoopla.co.uk/to-rent/commercial/industrial-sites/devon/</x:v>
      </x:c>
    </x:row>
    <x:row r="47" ht="75" customHeight="1">
      <x:c r="A47" s="15" t="str">
        <x:v>Devon – seven target towns and named nearby estates</x:v>
      </x:c>
      <x:c r="B47" s="15" t="str">
        <x:v>Rightmove</x:v>
      </x:c>
      <x:c r="C47" s="13" t="n">
        <x:v>278</x:v>
      </x:c>
      <x:c r="D47" s="13" t="n">
        <x:v>12</x:v>
      </x:c>
      <x:c r="E47" s="15" t="str">
        <x:v>Public register review</x:v>
      </x:c>
      <x:c r="F47" s="15" t="str">
        <x:v>Devon full county; nine propertytypes: other,distribution-warehouse,factory,heavy-industrial,industrial-park,light-industrial,storage,warehouse,workshop; no radius expansion All 12 full-result pages reviewed, 278 unique adverts. Nine types include Other, so nonindustrial uses manually excluded. 37 new/conflict detail pages reviewed; initial timeouts recovered. Office-only Valley Road excluded; Sea Change maker studio scheme separately disclosed. SEO showed 226 versus full UI 278; full UI count used. Raw advert counts are not unique units.</x:v>
      </x:c>
      <x:c r="G47" s="15" t="str">
        <x:v>https://www.rightmove.co.uk/commercial-property-to-let/find.html?locationIdentifier=REGION%5E61297&amp;propertyTypes=other%2Cdistribution-warehouse%2Cfactory%2Cheavy-industrial%2Cindustrial-park%2Clight-industrial%2Cstorage%2Cwarehouse%2Cworkshop&amp;sortType=13&amp;index=0&amp;psw=true&amp;channel=COMMERCIAL_RENT</x:v>
      </x:c>
    </x:row>
    <x:row r="48" ht="49" customHeight="1">
      <x:c r="A48" s="15" t="str">
        <x:v>Devon target towns and nearby estates</x:v>
      </x:c>
      <x:c r="B48" s="15" t="str">
        <x:v>Vickery Holman direct</x:v>
      </x:c>
      <x:c r="C48" s="13" t="n">
        <x:v>51</x:v>
      </x:c>
      <x:c r="D48" s="13" t="n">
        <x:v>5</x:v>
      </x:c>
      <x:c r="E48" s="15" t="str">
        <x:v>Public register review</x:v>
      </x:c>
      <x:c r="F48" s="15" t="str">
        <x:v>To Let; Industrial; all locations; all 5 pages (shared agent capture) Devon cards reviewed; 21 relevant detail attempts, 20 successful. Added exact Vulcan schedule and extra units. Long Road 50,000 and Greendale Unit10 15,005 excluded.</x:v>
      </x:c>
      <x:c r="G48" s="15" t="str">
        <x:v>https://propertysearch.vickeryholman.com/Property/Search/To-Let/All/Industrial/All/All/dimension/recently-added-first</x:v>
      </x:c>
    </x:row>
    <x:row r="49" ht="49" customHeight="1">
      <x:c r="A49" s="15" t="str">
        <x:v>Devon target towns and nearby estates</x:v>
      </x:c>
      <x:c r="B49" s="15" t="str">
        <x:v>Stratton Creber Commercial direct</x:v>
      </x:c>
      <x:c r="C49" s="13" t="n">
        <x:v>75</x:v>
      </x:c>
      <x:c r="D49" s="13" t="n">
        <x:v>7</x:v>
      </x:c>
      <x:c r="E49" s="15" t="str">
        <x:v>Public register review</x:v>
      </x:c>
      <x:c r="F49" s="15" t="str">
        <x:v>To Let; Industrial; all locations; 7 pages All 75 unique cards reviewed; 15 additional/conflicting Devon details reviewed. Under-offer tags taken from search cards, overriding generic available wording in particulars.</x:v>
      </x:c>
      <x:c r="G49" s="15" t="str">
        <x:v>https://strattoncrebercommercial.co.uk/properties/?tenure=to-let&amp;type=196</x:v>
      </x:c>
    </x:row>
    <x:row r="50" ht="62" customHeight="1">
      <x:c r="A50" s="15" t="str">
        <x:v>Taunton</x:v>
      </x:c>
      <x:c r="B50" s="15" t="str">
        <x:v>Rightmove</x:v>
      </x:c>
      <x:c r="C50" s="13" t="n">
        <x:v>38</x:v>
      </x:c>
      <x:c r="D50" s="13" t="n">
        <x:v>2</x:v>
      </x:c>
      <x:c r="E50" s="15" t="str">
        <x:v>Portal pagination reviewed</x:v>
      </x:c>
      <x:c r="F50"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50" s="15" t="str">
        <x:v>https://www.rightmove.co.uk/commercial-property-to-let/find.html?locationIdentifier=REGION%5E1317&amp;radius=3.0&amp;propertyTypes=other%2Cdistribution-warehouse%2Cfactory%2Cheavy-industrial%2Cindustrial-park%2Clight-industrial%2Cstorage%2Cwarehouse%2Cworkshop&amp;sortType=13&amp;index=0&amp;psw=true&amp;channel=COMMERCIAL_RENT</x:v>
      </x:c>
    </x:row>
    <x:row r="51" ht="49" customHeight="1">
      <x:c r="A51" s="15" t="str">
        <x:v>Taunton</x:v>
      </x:c>
      <x:c r="B51" s="15" t="str">
        <x:v>Zoopla</x:v>
      </x:c>
      <x:c r="C51" s="13" t="n">
        <x:v>25</x:v>
      </x:c>
      <x:c r="D51" s="13" t="n">
        <x:v>1</x:v>
      </x:c>
      <x:c r="E51" s="15" t="str">
        <x:v>Portal pagination reviewed</x:v>
      </x:c>
      <x:c r="F51"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51" s="15" t="str">
        <x:v>https://www.zoopla.co.uk/to-rent/commercial/industrial-sites/taunton/?radius=3</x:v>
      </x:c>
    </x:row>
    <x:row r="52" ht="62" customHeight="1">
      <x:c r="A52" s="15" t="str">
        <x:v>Bridgwater</x:v>
      </x:c>
      <x:c r="B52" s="15" t="str">
        <x:v>Rightmove</x:v>
      </x:c>
      <x:c r="C52" s="13" t="n">
        <x:v>26</x:v>
      </x:c>
      <x:c r="D52" s="13" t="n">
        <x:v>2</x:v>
      </x:c>
      <x:c r="E52" s="15" t="str">
        <x:v>Portal pagination reviewed</x:v>
      </x:c>
      <x:c r="F52"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52" s="15" t="str">
        <x:v>https://www.rightmove.co.uk/commercial-property-to-let/find.html?locationIdentifier=REGION%5E212&amp;sortType=13&amp;index=0&amp;psw=true&amp;channel=COMMERCIAL_RENT&amp;propertyTypes=other%2Cdistribution-warehouse%2Cfactory%2Cheavy-industrial%2Cindustrial-park%2Clight-industrial%2Cstorage%2Cwarehouse%2Cworkshop&amp;radius=3.0</x:v>
      </x:c>
    </x:row>
    <x:row r="53" ht="49" customHeight="1">
      <x:c r="A53" s="15" t="str">
        <x:v>Bridgwater</x:v>
      </x:c>
      <x:c r="B53" s="15" t="str">
        <x:v>Zoopla</x:v>
      </x:c>
      <x:c r="C53" s="13" t="n">
        <x:v>26</x:v>
      </x:c>
      <x:c r="D53" s="13" t="n">
        <x:v>2</x:v>
      </x:c>
      <x:c r="E53" s="15" t="str">
        <x:v>Portal pagination reviewed</x:v>
      </x:c>
      <x:c r="F53"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53" s="15" t="str">
        <x:v>https://www.zoopla.co.uk/to-rent/commercial/industrial-sites/bridgwater/?radius=3</x:v>
      </x:c>
    </x:row>
    <x:row r="54" ht="62" customHeight="1">
      <x:c r="A54" s="15" t="str">
        <x:v>Yeovil</x:v>
      </x:c>
      <x:c r="B54" s="15" t="str">
        <x:v>Rightmove</x:v>
      </x:c>
      <x:c r="C54" s="13" t="n">
        <x:v>16</x:v>
      </x:c>
      <x:c r="D54" s="13" t="n">
        <x:v>1</x:v>
      </x:c>
      <x:c r="E54" s="15" t="str">
        <x:v>Portal pagination reviewed</x:v>
      </x:c>
      <x:c r="F54"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54" s="15" t="str">
        <x:v>https://www.rightmove.co.uk/commercial-property-to-let/find.html?locationIdentifier=REGION%5E1497&amp;sortType=13&amp;index=0&amp;psw=true&amp;channel=COMMERCIAL_RENT&amp;propertyTypes=other%2Cdistribution-warehouse%2Cfactory%2Cheavy-industrial%2Cindustrial-park%2Clight-industrial%2Cstorage%2Cwarehouse%2Cworkshop&amp;radius=3.0</x:v>
      </x:c>
    </x:row>
    <x:row r="55" ht="49" customHeight="1">
      <x:c r="A55" s="15" t="str">
        <x:v>Yeovil</x:v>
      </x:c>
      <x:c r="B55" s="15" t="str">
        <x:v>Zoopla</x:v>
      </x:c>
      <x:c r="C55" s="13" t="n">
        <x:v>13</x:v>
      </x:c>
      <x:c r="D55" s="13" t="n">
        <x:v>1</x:v>
      </x:c>
      <x:c r="E55" s="15" t="str">
        <x:v>Portal pagination reviewed</x:v>
      </x:c>
      <x:c r="F55"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55" s="15" t="str">
        <x:v>https://www.zoopla.co.uk/to-rent/commercial/industrial-sites/yeovil/?radius=3</x:v>
      </x:c>
    </x:row>
    <x:row r="56" ht="62" customHeight="1">
      <x:c r="A56" s="15" t="str">
        <x:v>Frome</x:v>
      </x:c>
      <x:c r="B56" s="15" t="str">
        <x:v>Rightmove</x:v>
      </x:c>
      <x:c r="C56" s="13" t="n">
        <x:v>15</x:v>
      </x:c>
      <x:c r="D56" s="13" t="n">
        <x:v>1</x:v>
      </x:c>
      <x:c r="E56" s="15" t="str">
        <x:v>Portal pagination reviewed</x:v>
      </x:c>
      <x:c r="F56"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56" s="15" t="str">
        <x:v>https://www.rightmove.co.uk/commercial-property-to-let/find.html?locationIdentifier=REGION%5E536&amp;sortType=13&amp;index=0&amp;psw=true&amp;channel=COMMERCIAL_RENT&amp;propertyTypes=other%2Cdistribution-warehouse%2Cfactory%2Cheavy-industrial%2Cindustrial-park%2Clight-industrial%2Cstorage%2Cwarehouse%2Cworkshop&amp;radius=3.0</x:v>
      </x:c>
    </x:row>
    <x:row r="57" ht="49" customHeight="1">
      <x:c r="A57" s="15" t="str">
        <x:v>Frome</x:v>
      </x:c>
      <x:c r="B57" s="15" t="str">
        <x:v>Zoopla</x:v>
      </x:c>
      <x:c r="C57" s="13" t="n">
        <x:v>24</x:v>
      </x:c>
      <x:c r="D57" s="13" t="n">
        <x:v>1</x:v>
      </x:c>
      <x:c r="E57" s="15" t="str">
        <x:v>Portal pagination reviewed</x:v>
      </x:c>
      <x:c r="F57"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57" s="15" t="str">
        <x:v>https://www.zoopla.co.uk/to-rent/commercial/industrial-sites/frome/?radius=3</x:v>
      </x:c>
    </x:row>
    <x:row r="58" ht="62" customHeight="1">
      <x:c r="A58" s="15" t="str">
        <x:v>Bath</x:v>
      </x:c>
      <x:c r="B58" s="15" t="str">
        <x:v>Rightmove</x:v>
      </x:c>
      <x:c r="C58" s="13" t="n">
        <x:v>17</x:v>
      </x:c>
      <x:c r="D58" s="13" t="n">
        <x:v>1</x:v>
      </x:c>
      <x:c r="E58" s="15" t="str">
        <x:v>Portal pagination reviewed</x:v>
      </x:c>
      <x:c r="F58"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58" s="15" t="str">
        <x:v>https://www.rightmove.co.uk/commercial-property-to-let/find.html?locationIdentifier=REGION%5E116&amp;sortType=13&amp;index=0&amp;psw=true&amp;channel=COMMERCIAL_RENT&amp;propertyTypes=other%2Cdistribution-warehouse%2Cfactory%2Cheavy-industrial%2Cindustrial-park%2Clight-industrial%2Cstorage%2Cwarehouse%2Cworkshop&amp;radius=3.0</x:v>
      </x:c>
    </x:row>
    <x:row r="59" ht="49" customHeight="1">
      <x:c r="A59" s="15" t="str">
        <x:v>Bath</x:v>
      </x:c>
      <x:c r="B59" s="15" t="str">
        <x:v>Zoopla</x:v>
      </x:c>
      <x:c r="C59" s="13" t="n">
        <x:v>17</x:v>
      </x:c>
      <x:c r="D59" s="13" t="n">
        <x:v>1</x:v>
      </x:c>
      <x:c r="E59" s="15" t="str">
        <x:v>Portal pagination reviewed</x:v>
      </x:c>
      <x:c r="F59"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59" s="15" t="str">
        <x:v>https://www.zoopla.co.uk/to-rent/commercial/industrial-sites/bath/?radius=3</x:v>
      </x:c>
    </x:row>
    <x:row r="60" ht="62" customHeight="1">
      <x:c r="A60" s="15" t="str">
        <x:v>Weston-super-Mare</x:v>
      </x:c>
      <x:c r="B60" s="15" t="str">
        <x:v>Rightmove</x:v>
      </x:c>
      <x:c r="C60" s="13" t="n">
        <x:v>17</x:v>
      </x:c>
      <x:c r="D60" s="13" t="n">
        <x:v>1</x:v>
      </x:c>
      <x:c r="E60" s="15" t="str">
        <x:v>Portal pagination reviewed</x:v>
      </x:c>
      <x:c r="F60"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60" s="15" t="str">
        <x:v>https://www.rightmove.co.uk/commercial-property-to-let/find.html?locationIdentifier=REGION%5E1437&amp;sortType=13&amp;index=0&amp;psw=true&amp;channel=COMMERCIAL_RENT&amp;propertyTypes=other%2Cdistribution-warehouse%2Cfactory%2Cheavy-industrial%2Cindustrial-park%2Clight-industrial%2Cstorage%2Cwarehouse%2Cworkshop&amp;radius=3.0</x:v>
      </x:c>
    </x:row>
    <x:row r="61" ht="49" customHeight="1">
      <x:c r="A61" s="15" t="str">
        <x:v>Weston-super-Mare</x:v>
      </x:c>
      <x:c r="B61" s="15" t="str">
        <x:v>Zoopla</x:v>
      </x:c>
      <x:c r="C61" s="13" t="n">
        <x:v>21</x:v>
      </x:c>
      <x:c r="D61" s="13" t="n">
        <x:v>1</x:v>
      </x:c>
      <x:c r="E61" s="15" t="str">
        <x:v>Portal pagination reviewed</x:v>
      </x:c>
      <x:c r="F61"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61" s="15" t="str">
        <x:v>https://www.zoopla.co.uk/to-rent/commercial/industrial-sites/weston-super-mare/?radius=3</x:v>
      </x:c>
    </x:row>
    <x:row r="62" ht="62" customHeight="1">
      <x:c r="A62" s="15" t="str">
        <x:v>Clevedon</x:v>
      </x:c>
      <x:c r="B62" s="15" t="str">
        <x:v>Rightmove</x:v>
      </x:c>
      <x:c r="C62" s="13" t="n">
        <x:v>5</x:v>
      </x:c>
      <x:c r="D62" s="13" t="n">
        <x:v>1</x:v>
      </x:c>
      <x:c r="E62" s="15" t="str">
        <x:v>Portal pagination reviewed</x:v>
      </x:c>
      <x:c r="F62"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62" s="15" t="str">
        <x:v>https://www.rightmove.co.uk/commercial-property-to-let/find.html?locationIdentifier=REGION%5E337&amp;sortType=13&amp;index=0&amp;psw=true&amp;channel=COMMERCIAL_RENT&amp;propertyTypes=other%2Cdistribution-warehouse%2Cfactory%2Cheavy-industrial%2Cindustrial-park%2Clight-industrial%2Cstorage%2Cwarehouse%2Cworkshop&amp;radius=3.0</x:v>
      </x:c>
    </x:row>
    <x:row r="63" ht="49" customHeight="1">
      <x:c r="A63" s="15" t="str">
        <x:v>Clevedon</x:v>
      </x:c>
      <x:c r="B63" s="15" t="str">
        <x:v>Zoopla</x:v>
      </x:c>
      <x:c r="C63" s="13" t="n">
        <x:v>14</x:v>
      </x:c>
      <x:c r="D63" s="13" t="n">
        <x:v>1</x:v>
      </x:c>
      <x:c r="E63" s="15" t="str">
        <x:v>Portal pagination reviewed</x:v>
      </x:c>
      <x:c r="F63"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63" s="15" t="str">
        <x:v>https://www.zoopla.co.uk/to-rent/commercial/industrial-sites/clevedon/?radius=3</x:v>
      </x:c>
    </x:row>
    <x:row r="64" ht="62" customHeight="1">
      <x:c r="A64" s="15" t="str">
        <x:v>Portishead</x:v>
      </x:c>
      <x:c r="B64" s="15" t="str">
        <x:v>Rightmove</x:v>
      </x:c>
      <x:c r="C64" s="13" t="n">
        <x:v>65</x:v>
      </x:c>
      <x:c r="D64" s="13" t="n">
        <x:v>3</x:v>
      </x:c>
      <x:c r="E64" s="15" t="str">
        <x:v>Portal pagination reviewed</x:v>
      </x:c>
      <x:c r="F64"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64" s="15" t="str">
        <x:v>https://www.rightmove.co.uk/commercial-property-to-let/find.html?locationIdentifier=REGION%5E20140&amp;sortType=13&amp;index=0&amp;psw=true&amp;channel=COMMERCIAL_RENT&amp;propertyTypes=other%2Cdistribution-warehouse%2Cfactory%2Cheavy-industrial%2Cindustrial-park%2Clight-industrial%2Cstorage%2Cwarehouse%2Cworkshop&amp;radius=3.0</x:v>
      </x:c>
    </x:row>
    <x:row r="65" ht="49" customHeight="1">
      <x:c r="A65" s="15" t="str">
        <x:v>Portishead</x:v>
      </x:c>
      <x:c r="B65" s="15" t="str">
        <x:v>Zoopla</x:v>
      </x:c>
      <x:c r="C65" s="13" t="n">
        <x:v>47</x:v>
      </x:c>
      <x:c r="D65" s="13" t="n">
        <x:v>2</x:v>
      </x:c>
      <x:c r="E65" s="15" t="str">
        <x:v>Portal pagination reviewed</x:v>
      </x:c>
      <x:c r="F65"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65" s="15" t="str">
        <x:v>https://www.zoopla.co.uk/to-rent/commercial/industrial-sites/portishead/?radius=3</x:v>
      </x:c>
    </x:row>
    <x:row r="66" ht="62" customHeight="1">
      <x:c r="A66" s="15" t="str">
        <x:v>Burnham-on-Sea / Highbridge</x:v>
      </x:c>
      <x:c r="B66" s="15" t="str">
        <x:v>Rightmove</x:v>
      </x:c>
      <x:c r="C66" s="13" t="n">
        <x:v>12</x:v>
      </x:c>
      <x:c r="D66" s="13" t="n">
        <x:v>1</x:v>
      </x:c>
      <x:c r="E66" s="15" t="str">
        <x:v>Portal pagination reviewed</x:v>
      </x:c>
      <x:c r="F66" s="15" t="str">
        <x:v>All result pages captured with industrial-related category filter and 3-mile search. Manually screen size, geography and use; raw totals include unsuitable units and neighbouring markets. Counts are observed marketed demises, not a vacancy census; scheme counts only where explicitly stated. Future and uncertain readiness separated.</x:v>
      </x:c>
      <x:c r="G66" s="15" t="str">
        <x:v>https://www.rightmove.co.uk/commercial-property-to-let/find.html?locationIdentifier=REGION%5E251&amp;sortType=13&amp;index=0&amp;psw=true&amp;channel=COMMERCIAL_RENT&amp;propertyTypes=other%2Cdistribution-warehouse%2Cfactory%2Cheavy-industrial%2Cindustrial-park%2Clight-industrial%2Cstorage%2Cwarehouse%2Cworkshop&amp;radius=3.0</x:v>
      </x:c>
    </x:row>
    <x:row r="67" ht="49" customHeight="1">
      <x:c r="A67" s="15" t="str">
        <x:v>Burnham-on-Sea / Highbridge</x:v>
      </x:c>
      <x:c r="B67" s="15" t="str">
        <x:v>Zoopla</x:v>
      </x:c>
      <x:c r="C67" s="13" t="n">
        <x:v>8</x:v>
      </x:c>
      <x:c r="D67" s="13" t="n">
        <x:v>1</x:v>
      </x:c>
      <x:c r="E67" s="15" t="str">
        <x:v>Portal pagination reviewed</x:v>
      </x:c>
      <x:c r="F67" s="15" t="str">
        <x:v>All observed result pages captured from industrial-sites search with radius=3; expanded nearby results manually assigned by actual location. Counts are observed marketed demises, not a vacancy census; scheme counts only where explicitly stated. Future and uncertain readiness separated.</x:v>
      </x:c>
      <x:c r="G67" s="15" t="str">
        <x:v>https://www.zoopla.co.uk/to-rent/commercial/industrial-sites/burnham-on-sea/?radius=3</x:v>
      </x:c>
    </x:row>
    <x:row r="68" ht="75" customHeight="1">
      <x:c r="A68" s="15" t="str">
        <x:v>Bristol and nearby localities</x:v>
      </x:c>
      <x:c r="B68" s="15" t="str">
        <x:v>Rightmove</x:v>
      </x:c>
      <x:c r="C68" s="13" t="n">
        <x:v>206</x:v>
      </x:c>
      <x:c r="D68" s="13" t="n">
        <x:v>9</x:v>
      </x:c>
      <x:c r="E68" s="15" t="str">
        <x:v>Portal pagination reviewed</x:v>
      </x:c>
      <x:c r="F68" s="15" t="str">
        <x:v>Nine pages captured through the cloud browser across nine industrial-related categories, including Other. 143 candidate cards had a minimum advertised area &lt;=15,000 sq ft; 125 relevant details reviewed. Eighteen self-storage, yard, office, laboratory, healthcare, childcare and former-church cards excluded. Observed deduplicated advertised demises/options, not an exhaustive vacancy census. Current means no stated future/refurbishment condition, not confirmed vacant. Generic scheme inventory excluded. Nearby postal addresses do not establish ONS BUA membership. Direct-agent checks owned by main research workstream.</x:v>
      </x:c>
      <x:c r="G68" s="15" t="str">
        <x:v>https://www.rightmove.co.uk/commercial-property-to-let/find.html?locationIdentifier=REGION%5E219&amp;propertyTypes=other%2Cdistribution-warehouse%2Cfactory%2Cheavy-industrial%2Cindustrial-park%2Clight-industrial%2Cstorage%2Cwarehouse%2Cworkshop&amp;sortType=13&amp;index=0&amp;psw=true&amp;channel=COMMERCIAL_RENT</x:v>
      </x:c>
    </x:row>
    <x:row r="69" ht="75" customHeight="1">
      <x:c r="A69" s="15" t="str">
        <x:v>Bristol and nearby localities</x:v>
      </x:c>
      <x:c r="B69" s="15" t="str">
        <x:v>Zoopla</x:v>
      </x:c>
      <x:c r="C69" s="13" t="n">
        <x:v>215</x:v>
      </x:c>
      <x:c r="D69" s="13" t="n">
        <x:v>9</x:v>
      </x:c>
      <x:c r="E69" s="15" t="str">
        <x:v>Portal pagination reviewed</x:v>
      </x:c>
      <x:c r="F69" s="15" t="str">
        <x:v>Nine result pages captured through the cloud browser. 145 candidate cards had an advertised minimum &lt;=15,000 sq ft. 48 unmatched or ambiguous details examined; clear cross-portal duplicates merged. Portbury assigned to the Somerset/Portishead workstream. Observed deduplicated advertised demises/options, not an exhaustive vacancy census. Current means no stated future/refurbishment condition, not confirmed vacant. Generic scheme inventory excluded. Nearby postal addresses do not establish ONS BUA membership. Direct-agent checks owned by main research workstream.</x:v>
      </x:c>
      <x:c r="G69" s="15" t="str">
        <x:v>https://www.zoopla.co.uk/to-rent/commercial/industrial-sites/bristol/</x:v>
      </x:c>
    </x:row>
    <x:row r="70" ht="42" customHeight="1">
      <x:c r="A70" s="15" t="str">
        <x:v>Bristol / nearby</x:v>
      </x:c>
      <x:c r="B70" s="15" t="str">
        <x:v>Burston Cook</x:v>
      </x:c>
      <x:c r="C70" s="13"/>
      <x:c r="D70" s="13"/>
      <x:c r="E70" s="15" t="str">
        <x:v>Public register review</x:v>
      </x:c>
      <x:c r="F70" s="15" t="str">
        <x:v>31 industrial results on one page; under-offer flags reviewed; specific Glenmore23 and Sheene2 detail verified. Not a national inventory.</x:v>
      </x:c>
      <x:c r="G70" s="15" t="str">
        <x:v>https://www.burstoncook.co.uk/properties/?commercial_for_sale_to_rent=to_rent&amp;commercial_property_type=39</x:v>
      </x:c>
    </x:row>
    <x:row r="71" ht="42" customHeight="1">
      <x:c r="A71" s="15" t="str">
        <x:v>Bristol / nearby</x:v>
      </x:c>
      <x:c r="B71" s="15" t="str">
        <x:v>Hartnell Taylor Cook</x:v>
      </x:c>
      <x:c r="C71" s="13"/>
      <x:c r="D71" s="13"/>
      <x:c r="E71" s="15" t="str">
        <x:v>Public register review</x:v>
      </x:c>
      <x:c r="F71" s="15" t="str">
        <x:v>Seven industrial result pages fully reviewed, with national non-target properties excluded. Whitchurch, Marketside4 and Cater detail pages verified.</x:v>
      </x:c>
      <x:c r="G71" s="15" t="str">
        <x:v>https://htcre.co.uk/search/</x:v>
      </x:c>
    </x:row>
    <x:row r="72" ht="42" customHeight="1">
      <x:c r="A72" s="15" t="str">
        <x:v>Bristol / nearby</x:v>
      </x:c>
      <x:c r="B72" s="15" t="str">
        <x:v>Russell Property Consultants</x:v>
      </x:c>
      <x:c r="C72" s="13"/>
      <x:c r="D72" s="13"/>
      <x:c r="E72" s="15" t="str">
        <x:v>Public register review</x:v>
      </x:c>
      <x:c r="F72" s="15" t="str">
        <x:v>Pages1–7 reviewed in ascending area order, reaching18,602 sf; remaining pages exceed cap. Total site115 instructions includes other regions and non-industrial land/labs. Portishead27/29 directly verified.</x:v>
      </x:c>
      <x:c r="G72" s="15" t="str">
        <x:v>https://www.russellpc.co.uk/current-instructions/</x:v>
      </x:c>
    </x:row>
    <x:row r="73" ht="42" customHeight="1">
      <x:c r="A73" s="15" t="str">
        <x:v>Bristol / nearby</x:v>
      </x:c>
      <x:c r="B73" s="15" t="str">
        <x:v>Alder King</x:v>
      </x:c>
      <x:c r="C73" s="13"/>
      <x:c r="D73" s="13"/>
      <x:c r="E73" s="15" t="str">
        <x:v>Public register review</x:v>
      </x:c>
      <x:c r="F73" s="15" t="str">
        <x:v>Bristol industrial/leasehold search returned48 results on one page.21 relevant detail pages reviewed; numbered Rockhaven, Totterdown Bridge, Portview and IO Centre reconciled.</x:v>
      </x:c>
      <x:c r="G73" s="15" t="str">
        <x:v>https://www.alderking.com/property-search/?property_type=Industrial%20%26%20Logistics&amp;location=Bristol&amp;tenure=Leasehold</x:v>
      </x:c>
    </x:row>
    <x:row r="74" ht="42" customHeight="1">
      <x:c r="A74" s="15" t="str">
        <x:v>Bristol</x:v>
      </x:c>
      <x:c r="B74" s="15" t="str">
        <x:v>Maggs &amp; Allen</x:v>
      </x:c>
      <x:c r="C74" s="13"/>
      <x:c r="D74" s="13"/>
      <x:c r="E74" s="15" t="str">
        <x:v>Not independently reviewed</x:v>
      </x:c>
      <x:c r="F74" s="15" t="str">
        <x:v>Not independently reviewed in bounded direct-agent follow-up. Portal adverts already in base research; Glenmore master availability remains unconfirmed beyond Unit23.</x:v>
      </x:c>
      <x:c r="G74" s="15" t="str"/>
    </x:row>
    <x:row r="75" ht="62" customHeight="1">
      <x:c r="A75" s="15" t="str">
        <x:v>Dorset</x:v>
      </x:c>
      <x:c r="B75" s="15" t="str">
        <x:v>Rightmove</x:v>
      </x:c>
      <x:c r="C75" s="13" t="n">
        <x:v>201</x:v>
      </x:c>
      <x:c r="D75" s="13" t="n">
        <x:v>9</x:v>
      </x:c>
      <x:c r="E75" s="15" t="str">
        <x:v>Public register review</x:v>
      </x:c>
      <x:c r="F75" s="15" t="str">
        <x:v>All 9 result pages captured, covering 201 unique advert IDs; 35 additional relevant detail pages read, with 5 rendering retries. Query includes Other, so offices, retail, yards and oversized stock were excluded from qualifying counts.</x:v>
      </x:c>
      <x:c r="G75" s="15" t="str">
        <x:v>https://www.rightmove.co.uk/commercial-property-to-let/find.html?locationIdentifier=REGION%5E61298&amp;propertyTypes=other%2Cdistribution-warehouse%2Cfactory%2Cheavy-industrial%2Cindustrial-park%2Clight-industrial%2Cstorage%2Cwarehouse%2Cworkshop&amp;sortType=13&amp;index=0&amp;psw=true&amp;channel=COMMERCIAL_RENT</x:v>
      </x:c>
    </x:row>
    <x:row r="76" ht="42" customHeight="1">
      <x:c r="A76" s="15" t="str">
        <x:v>Dorset</x:v>
      </x:c>
      <x:c r="B76" s="15" t="str">
        <x:v>Zoopla</x:v>
      </x:c>
      <x:c r="C76" s="13" t="n">
        <x:v>198</x:v>
      </x:c>
      <x:c r="D76" s="13" t="n">
        <x:v>8</x:v>
      </x:c>
      <x:c r="E76" s="15" t="str">
        <x:v>Public register review</x:v>
      </x:c>
      <x:c r="F76" s="15" t="str">
        <x:v>All 8 result pages reviewed, covering 198 adverts; 127 selected detail captures. Duplicate and combined-unit adverts reconciled. URL is the observed second-page link; first capture did not store its page URL.</x:v>
      </x:c>
      <x:c r="G76" s="15" t="str">
        <x:v>https://www.zoopla.co.uk/to-rent/commercial/industrial-sites/dorset/?pn=2</x:v>
      </x:c>
    </x:row>
    <x:row r="77" ht="42" customHeight="1">
      <x:c r="A77" s="15" t="str">
        <x:v>Dorset</x:v>
      </x:c>
      <x:c r="B77" s="15" t="str">
        <x:v>Sibbett Gregory</x:v>
      </x:c>
      <x:c r="C77" s="13" t="n">
        <x:v>83</x:v>
      </x:c>
      <x:c r="D77" s="13" t="n">
        <x:v>1</x:v>
      </x:c>
      <x:c r="E77" s="15" t="str">
        <x:v>Public register review</x:v>
      </x:c>
      <x:c r="F77" s="15" t="str">
        <x:v>Full View All inventory of 83 properties screened. Direct unit pages resolved Stepnell Reach additions and the office-only New Fields exclusion.</x:v>
      </x:c>
      <x:c r="G77" s="15" t="str">
        <x:v>https://sibbettgregory.com/property-search/properties?paging=viewall</x:v>
      </x:c>
    </x:row>
    <x:row r="78" ht="42" customHeight="1">
      <x:c r="A78" s="15" t="str">
        <x:v>Dorset</x:v>
      </x:c>
      <x:c r="B78" s="15" t="str">
        <x:v>Goadsby</x:v>
      </x:c>
      <x:c r="C78" s="13" t="n">
        <x:v>380</x:v>
      </x:c>
      <x:c r="D78" s="13" t="n">
        <x:v>5</x:v>
      </x:c>
      <x:c r="E78" s="15" t="str">
        <x:v>Public register review</x:v>
      </x:c>
      <x:c r="F78" s="15" t="str">
        <x:v>First results page and four targeted direct property/schedule pages reviewed. 380 is the all-commercial search headline, not fully screened stock. Filter/pagination did not change visible results; no exhaustive direct inventory claim.</x:v>
      </x:c>
      <x:c r="G78" s="15" t="str">
        <x:v>https://goadsby.com/commercial/properties/for-rent/</x:v>
      </x:c>
    </x:row>
    <x:row r="79" ht="42" customHeight="1">
      <x:c r="A79" s="15" t="str">
        <x:v>Dorset</x:v>
      </x:c>
      <x:c r="B79" s="15" t="str">
        <x:v>Symonds &amp; Sampson</x:v>
      </x:c>
      <x:c r="C79" s="13"/>
      <x:c r="D79" s="13" t="n">
        <x:v>2</x:v>
      </x:c>
      <x:c r="E79" s="15" t="str">
        <x:v>Public register review</x:v>
      </x:c>
      <x:c r="F79" s="15" t="str">
        <x:v>Homepage and commercial search link checked; commercial search returned Site Unavailable. Relevant portal listings were reviewed. No direct inventory count.</x:v>
      </x:c>
      <x:c r="G79" s="15" t="str">
        <x:v>https://commercial.symondsandsampson.co.uk/let/property-to-let</x:v>
      </x:c>
    </x:row>
    <x:row r="80" ht="42" customHeight="1">
      <x:c r="A80" s="15" t="str">
        <x:v>Dorset</x:v>
      </x:c>
      <x:c r="B80" s="15" t="str">
        <x:v>Nettleship Sawyer</x:v>
      </x:c>
      <x:c r="C80" s="13"/>
      <x:c r="D80" s="13" t="n">
        <x:v>0</x:v>
      </x:c>
      <x:c r="E80" s="15" t="str">
        <x:v>Public register review</x:v>
      </x:c>
      <x:c r="F80" s="15" t="str">
        <x:v>Homepage connection failed with upstream remote connection failure. Relevant portal listings remain included where found; no direct inventory claim.</x:v>
      </x:c>
      <x:c r="G80" s="15" t="str">
        <x:v>https://www.nettleship-sawyer.co.uk/</x:v>
      </x:c>
    </x:row>
    <x:row r="81" ht="42" customHeight="1">
      <x:c r="A81" s="15" t="str">
        <x:v>All requested South West areas</x:v>
      </x:c>
      <x:c r="B81" s="15" t="str">
        <x:v>Bear Associates</x:v>
      </x:c>
      <x:c r="C81" s="13"/>
      <x:c r="D81" s="13"/>
      <x:c r="E81" s="15" t="str">
        <x:v>Original private agent list</x:v>
      </x:c>
      <x:c r="F81" s="15" t="str">
        <x:v>Industrial page; 3 properties in Cheltenham. Two marked let.</x:v>
      </x:c>
      <x:c r="G81" s="15" t="str">
        <x:v>https://www.bear-associates.co.uk/properties/industrial?layout=columns</x:v>
      </x:c>
    </x:row>
    <x:row r="82" ht="42" customHeight="1">
      <x:c r="A82" s="15" t="str">
        <x:v>All requested South West areas</x:v>
      </x:c>
      <x:c r="B82" s="15" t="str">
        <x:v>DB Real Estate</x:v>
      </x:c>
      <x:c r="C82" s="13"/>
      <x:c r="D82" s="13"/>
      <x:c r="E82" s="15" t="str">
        <x:v>Original private agent list</x:v>
      </x:c>
      <x:c r="F82" s="15" t="str">
        <x:v>Both 0–10,000 and 10,000+ registers read; Woking/Camberley/Farnborough/Aldershot/Hook etc. outside requested western Hampshire.</x:v>
      </x:c>
      <x:c r="G82" s="15" t="str">
        <x:v>https://dbre.co.uk/industrial-0to10000sqft.html</x:v>
      </x:c>
    </x:row>
    <x:row r="83" ht="42" customHeight="1">
      <x:c r="A83" s="15" t="str">
        <x:v>All requested South West areas</x:v>
      </x:c>
      <x:c r="B83" s="15" t="str">
        <x:v>Westwood &amp; Co</x:v>
      </x:c>
      <x:c r="C83" s="13"/>
      <x:c r="D83" s="13"/>
      <x:c r="E83" s="15" t="str">
        <x:v>Original private agent list</x:v>
      </x:c>
      <x:c r="F83" s="15" t="str">
        <x:v>Homepage recent instructions and all location dropdown options reviewed: Surrey plus Liphook; no requested-area option.</x:v>
      </x:c>
      <x:c r="G83" s="15" t="str">
        <x:v>https://www.westwoodandco.com/</x:v>
      </x:c>
    </x:row>
    <x:row r="84" ht="42" customHeight="1">
      <x:c r="A84" s="15" t="str">
        <x:v>All requested South West areas</x:v>
      </x:c>
      <x:c r="B84" s="15" t="str">
        <x:v>Hawkins Watton</x:v>
      </x:c>
      <x:c r="C84" s="13"/>
      <x:c r="D84" s="13"/>
      <x:c r="E84" s="15" t="str">
        <x:v>Original private agent list</x:v>
      </x:c>
      <x:c r="F84" s="15" t="str">
        <x:v>Entire public availability page read. Gloucestershire addresses (Stroud/Stonehouse/Dursley/Tetbury/Gloucester).</x:v>
      </x:c>
      <x:c r="G84" s="15" t="str">
        <x:v>https://www.hawkinswatton.co.uk/availability/</x:v>
      </x:c>
    </x:row>
    <x:row r="85" ht="42" customHeight="1">
      <x:c r="A85" s="15" t="str">
        <x:v>All requested South West areas</x:v>
      </x:c>
      <x:c r="B85" s="15" t="str">
        <x:v>Kilpatrick &amp; Co</x:v>
      </x:c>
      <x:c r="C85" s="13"/>
      <x:c r="D85" s="13"/>
      <x:c r="E85" s="15" t="str">
        <x:v>Original private agent list</x:v>
      </x:c>
      <x:c r="F85" s="15" t="str">
        <x:v>Page 1 of 79 listings across seven pages reviewed. Advertised coverage is Swindon, North Wiltshire and M4 corridor. Filtering and page 2 repeatedly failed to navigate.</x:v>
      </x:c>
      <x:c r="G85" s="15" t="str">
        <x:v>https://kilpatrick-cpc.co.uk/property-search/</x:v>
      </x:c>
    </x:row>
    <x:row r="86" ht="42" customHeight="1">
      <x:c r="A86" s="15" t="str">
        <x:v>All requested South West areas</x:v>
      </x:c>
      <x:c r="B86" s="15" t="str">
        <x:v>NJC / NJ Commercial</x:v>
      </x:c>
      <x:c r="C86" s="13"/>
      <x:c r="D86" s="13"/>
      <x:c r="E86" s="15" t="str">
        <x:v>Original private agent list</x:v>
      </x:c>
      <x:c r="F86" s="15" t="str">
        <x:v>Entire industrial page read; Oxfordshire,ThamesValley,LongBuckby Northamptonshire.</x:v>
      </x:c>
      <x:c r="G86" s="15" t="str">
        <x:v>https://www.njcommercial.co.uk/industrial</x:v>
      </x:c>
    </x:row>
    <x:row r="87" ht="42" customHeight="1">
      <x:c r="A87" s="15" t="str">
        <x:v>All requested South West areas</x:v>
      </x:c>
      <x:c r="B87" s="15" t="str">
        <x:v>Brookmont</x:v>
      </x:c>
      <x:c r="C87" s="13"/>
      <x:c r="D87" s="13"/>
      <x:c r="E87" s="15" t="str">
        <x:v>Original private agent list</x:v>
      </x:c>
      <x:c r="F87" s="15" t="str">
        <x:v>Entire listing register read; Oxfordshire,Buckinghamshire,Reading.</x:v>
      </x:c>
      <x:c r="G87" s="15" t="str">
        <x:v>https://brookmont.co.uk/property-listings/</x:v>
      </x:c>
    </x:row>
    <x:row r="88" ht="42" customHeight="1">
      <x:c r="A88" s="15" t="str">
        <x:v>All requested South West areas</x:v>
      </x:c>
      <x:c r="B88" s="15" t="str">
        <x:v>Marriotts Oxford</x:v>
      </x:c>
      <x:c r="C88" s="13"/>
      <x:c r="D88" s="13"/>
      <x:c r="E88" s="15" t="str">
        <x:v>Original private agent list</x:v>
      </x:c>
      <x:c r="F88" s="15" t="str">
        <x:v>Commercial page links LoopNet agent profile; profile read and has no property cards rendered; Markets Buckinghamshire/Oxford.</x:v>
      </x:c>
      <x:c r="G88" s="15" t="str">
        <x:v>https://www.marriottsoxford.co.uk/commercial-agency/</x:v>
      </x:c>
    </x:row>
    <x:row r="89" ht="42" customHeight="1">
      <x:c r="A89" s="15" t="str">
        <x:v>All requested South West areas</x:v>
      </x:c>
      <x:c r="B89" s="15" t="str">
        <x:v>JRBT</x:v>
      </x:c>
      <x:c r="C89" s="13"/>
      <x:c r="D89" s="13"/>
      <x:c r="E89" s="15" t="str">
        <x:v>Original private agent list</x:v>
      </x:c>
      <x:c r="F89" s="15" t="str">
        <x:v>Current properties page read: two Abingdon retail/office opportunities.</x:v>
      </x:c>
      <x:c r="G89" s="15" t="str">
        <x:v>https://www.jrbtcommercialproperty.co.uk/current-properties/</x:v>
      </x:c>
    </x:row>
    <x:row r="90" ht="42" customHeight="1">
      <x:c r="A90" s="15" t="str">
        <x:v>All requested South West areas</x:v>
      </x:c>
      <x:c r="B90" s="15" t="str">
        <x:v>Chaston Conway / Conways</x:v>
      </x:c>
      <x:c r="C90" s="13"/>
      <x:c r="D90" s="13"/>
      <x:c r="E90" s="15" t="str">
        <x:v>Original private agent list</x:v>
      </x:c>
      <x:c r="F90" s="15" t="str">
        <x:v>View all 32 properties read; Oxfordshire/Reading.</x:v>
      </x:c>
      <x:c r="G90" s="15" t="str">
        <x:v>https://conwayscommercial.search-prop.com/properties?paging=viewall</x:v>
      </x:c>
    </x:row>
    <x:row r="91" ht="42" customHeight="1">
      <x:c r="A91" s="15" t="str">
        <x:v>All requested South West areas</x:v>
      </x:c>
      <x:c r="B91" s="15" t="str">
        <x:v>Wild Property</x:v>
      </x:c>
      <x:c r="C91" s="13"/>
      <x:c r="D91" s="13"/>
      <x:c r="E91" s="15" t="str">
        <x:v>Original private agent list</x:v>
      </x:c>
      <x:c r="F91" s="15" t="str">
        <x:v>Entire register including historical let/sold stock read; Oxfordshire/northOxfordshire area.</x:v>
      </x:c>
      <x:c r="G91" s="15" t="str">
        <x:v>https://www.wild-property.co.uk/commercial-property-oxfordshire</x:v>
      </x:c>
    </x:row>
    <x:row r="92" ht="42" customHeight="1">
      <x:c r="A92" s="15" t="str">
        <x:v>All requested South West areas</x:v>
      </x:c>
      <x:c r="B92" s="15" t="str">
        <x:v>Oxford HMO</x:v>
      </x:c>
      <x:c r="C92" s="13"/>
      <x:c r="D92" s="13"/>
      <x:c r="E92" s="15" t="str">
        <x:v>Original private agent list</x:v>
      </x:c>
      <x:c r="F92" s="15" t="str">
        <x:v>Homepage states Oxfordshire HMO residential specialist; featured homes in Oxford.</x:v>
      </x:c>
      <x:c r="G92" s="15" t="str">
        <x:v>https://www.oxfordhmo.co.uk/</x:v>
      </x:c>
    </x:row>
    <x:row r="93" ht="42" customHeight="1">
      <x:c r="A93" s="15" t="str">
        <x:v>All requested South West areas</x:v>
      </x:c>
      <x:c r="B93" s="15" t="str">
        <x:v>Jaggard Macland</x:v>
      </x:c>
      <x:c r="C93" s="13"/>
      <x:c r="D93" s="13"/>
      <x:c r="E93" s="15" t="str">
        <x:v>Original private agent list</x:v>
      </x:c>
      <x:c r="F93" s="15" t="str">
        <x:v>All-location to-let register: four cards in Chesham, Kings Langley and Beaconsfield.</x:v>
      </x:c>
      <x:c r="G93" s="15" t="str">
        <x:v>https://jaggardmacland.co.uk/properties?location=all&amp;radius=0&amp;type=any&amp;saleOrLet=let</x:v>
      </x:c>
    </x:row>
    <x:row r="94" ht="62" customHeight="1">
      <x:c r="A94" s="15" t="str">
        <x:v>Totton</x:v>
      </x:c>
      <x:c r="B94" s="15" t="str">
        <x:v>Rightmove</x:v>
      </x:c>
      <x:c r="C94" s="13"/>
      <x:c r="D94" s="13"/>
      <x:c r="E94" s="15" t="str">
        <x:v>Rightmove</x:v>
      </x:c>
      <x:c r="F94" s="15" t="str">
        <x:v>Twenty-four industrial-filter adverts plus all 36 commercial results across two pages reviewed. Featured and combined-unit duplicates excluded.</x:v>
      </x:c>
      <x:c r="G94" s="15" t="str">
        <x:v>https://www.rightmove.co.uk/commercial-property-to-let/find.html?locationIdentifier=REGION%5E24762&amp;propertyTypes=other%2Cdistribution-warehouse%2Cfactory%2Cheavy-industrial%2Cindustrial-park%2Clight-industrial%2Cstorage%2Cwarehouse%2Cworkshop&amp;sortType=13&amp;index=0&amp;psw=true&amp;channel=COMMERCIAL_RENT</x:v>
      </x:c>
    </x:row>
    <x:row r="95" ht="42" customHeight="1">
      <x:c r="A95" s="15" t="str">
        <x:v>New Forest</x:v>
      </x:c>
      <x:c r="B95" s="15" t="str">
        <x:v>Zoopla</x:v>
      </x:c>
      <x:c r="C95" s="13"/>
      <x:c r="D95" s="13"/>
      <x:c r="E95" s="15" t="str">
        <x:v>Zoopla</x:v>
      </x:c>
      <x:c r="F95" s="15" t="str">
        <x:v>All 43 New Forest adverts across two pages reviewed. Totton, Marchwood, Holbury and Hythe details checked. Ringwood and Lymington context candidates remain in raw inventory but are not normalized.</x:v>
      </x:c>
      <x:c r="G95" s="15" t="str">
        <x:v>https://www.zoopla.co.uk/to-rent/commercial/industrial-sites/new-forest/</x:v>
      </x:c>
    </x:row>
    <x:row r="96" ht="42" customHeight="1">
      <x:c r="A96" s="15" t="str">
        <x:v>Totton</x:v>
      </x:c>
      <x:c r="B96" s="15" t="str">
        <x:v>Hellier Langston</x:v>
      </x:c>
      <x:c r="C96" s="13"/>
      <x:c r="D96" s="13"/>
      <x:c r="E96" s="15" t="str">
        <x:v>Regional private agent</x:v>
      </x:c>
      <x:c r="F96" s="15" t="str">
        <x:v>Individual Unit A direct schedule confirms 8,894 sq ft, rent £98,153, and Under offer: No. Broader agent inventory not exhaustively reviewed.</x:v>
      </x:c>
      <x:c r="G96" s="15" t="str">
        <x:v>https://hlp.co.uk/property/brunel-road-totton/</x:v>
      </x:c>
    </x:row>
    <x:row r="97" ht="49" customHeight="1">
      <x:c r="A97" s="15" t="str">
        <x:v>All South West</x:v>
      </x:c>
      <x:c r="B97" s="15" t="str">
        <x:v>ONS Census 2021</x:v>
      </x:c>
      <x:c r="C97" s="13"/>
      <x:c r="D97" s="13"/>
      <x:c r="E97" s="15" t="str">
        <x:v>Population basis</x:v>
      </x:c>
      <x:c r="F97" s="15" t="str">
        <x:v>Table 1c, England and Wales built-up areas, usual residents rounded to nearest five. Not council populations, 2026 estimates or wider catchment totals. Named Redruth, Penzance and Bodmin retained below 20,000. Bristol catchment includes separate BUAs. West Hampshire coverage is Totton/New Forest; Southampton and Winchester are not included.</x:v>
      </x:c>
      <x:c r="G97" s="15" t="str">
        <x:v>https://www.ons.gov.uk/peoplepopulationandcommunity/housing/datasets/townsandcitiescharacteristicsofbuiltupareasenglandandwalescensus2021</x:v>
      </x:c>
    </x:row>
    <x:row r="98" ht="49" customHeight="1">
      <x:c r="A98" s="15" t="str">
        <x:v>West Sussex</x:v>
      </x:c>
      <x:c r="B98" s="15" t="str">
        <x:v>Zoopla</x:v>
      </x:c>
      <x:c r="C98" s="13" t="n">
        <x:v>193</x:v>
      </x:c>
      <x:c r="D98" s="13" t="n">
        <x:v>8</x:v>
      </x:c>
      <x:c r="E98" s="15" t="str">
        <x:v>Public register review</x:v>
      </x:c>
      <x:c r="F98" s="15" t="str">
        <x:v>All industrial county result pages read. Candidates reviewed individually; duplicates, inappropriate uses and ambiguous schemes removed or separated. Captured portal cards reviewed and cross-matched; direct detail coverage is selective and some schemes remain unresolved.</x:v>
      </x:c>
      <x:c r="G98" s="15" t="str">
        <x:v>https://www.zoopla.co.uk/to-rent/commercial/industrial-sites/west-sussex/</x:v>
      </x:c>
    </x:row>
    <x:row r="99" ht="62" customHeight="1">
      <x:c r="A99" s="15" t="str">
        <x:v>West Sussex</x:v>
      </x:c>
      <x:c r="B99" s="15" t="str">
        <x:v>Rightmove</x:v>
      </x:c>
      <x:c r="C99" s="13" t="n">
        <x:v>311</x:v>
      </x:c>
      <x:c r="D99" s="13" t="n">
        <x:v>13</x:v>
      </x:c>
      <x:c r="E99" s="15" t="str">
        <x:v>Public register review</x:v>
      </x:c>
      <x:c r="F99" s="15" t="str">
        <x:v>All county industrial filter pages read; rich descriptions reviewed; raw ads are not distinct-unit counts. Captured portal cards reviewed and cross-matched; direct detail coverage is selective and some schemes remain unresolved.</x:v>
      </x:c>
      <x:c r="G99" s="15" t="str">
        <x:v>https://www.rightmove.co.uk/commercial-property-to-let/find.html?locationIdentifier=REGION%5E61399&amp;propertyTypes=other%2Cdistribution-warehouse%2Cfactory%2Cheavy-industrial%2Cindustrial-park%2Clight-industrial%2Cstorage%2Cwarehouse%2Cworkshop&amp;sortType=13&amp;index=0&amp;psw=true&amp;channel=COMMERCIAL_RENT</x:v>
      </x:c>
    </x:row>
    <x:row r="100" ht="49" customHeight="1">
      <x:c r="A100" s="15" t="str">
        <x:v>East Sussex</x:v>
      </x:c>
      <x:c r="B100" s="15" t="str">
        <x:v>Zoopla</x:v>
      </x:c>
      <x:c r="C100" s="13" t="n">
        <x:v>101</x:v>
      </x:c>
      <x:c r="D100" s="13" t="n">
        <x:v>5</x:v>
      </x:c>
      <x:c r="E100" s="15" t="str">
        <x:v>Public register review</x:v>
      </x:c>
      <x:c r="F100" s="15" t="str">
        <x:v>All industrial county result pages read. Candidates reviewed individually; duplicates, inappropriate uses and ambiguous schemes removed or separated. Captured portal cards reviewed and cross-matched; direct detail coverage is selective and some schemes remain unresolved.</x:v>
      </x:c>
      <x:c r="G100" s="15" t="str">
        <x:v>https://www.zoopla.co.uk/to-rent/commercial/industrial-sites/east-sussex/</x:v>
      </x:c>
    </x:row>
    <x:row r="101" ht="62" customHeight="1">
      <x:c r="A101" s="15" t="str">
        <x:v>East Sussex</x:v>
      </x:c>
      <x:c r="B101" s="15" t="str">
        <x:v>Rightmove</x:v>
      </x:c>
      <x:c r="C101" s="13" t="n">
        <x:v>118</x:v>
      </x:c>
      <x:c r="D101" s="13" t="n">
        <x:v>5</x:v>
      </x:c>
      <x:c r="E101" s="15" t="str">
        <x:v>Public register review</x:v>
      </x:c>
      <x:c r="F101" s="15" t="str">
        <x:v>All county industrial filter pages read; rich descriptions reviewed; raw ads are not distinct-unit counts. Captured portal cards reviewed and cross-matched; direct detail coverage is selective and some schemes remain unresolved.</x:v>
      </x:c>
      <x:c r="G101" s="15" t="str">
        <x:v>https://www.rightmove.co.uk/commercial-property-to-let/find.html?locationIdentifier=REGION%5E61534&amp;propertyTypes=other%2Cdistribution-warehouse%2Cfactory%2Cheavy-industrial%2Cindustrial-park%2Clight-industrial%2Cstorage%2Cwarehouse%2Cworkshop&amp;sortType=13&amp;index=0&amp;psw=true&amp;channel=COMMERCIAL_RENT</x:v>
      </x:c>
    </x:row>
    <x:row r="102" ht="49" customHeight="1">
      <x:c r="A102" s="15" t="str">
        <x:v>Sussex</x:v>
      </x:c>
      <x:c r="B102" s="15" t="str">
        <x:v>Crickmay</x:v>
      </x:c>
      <x:c r="C102" s="13" t="n">
        <x:v>150</x:v>
      </x:c>
      <x:c r="D102" s="13" t="n">
        <x:v>1</x:v>
      </x:c>
      <x:c r="E102" s="15" t="str">
        <x:v>Public register review</x:v>
      </x:c>
      <x:c r="F102" s="15" t="str">
        <x:v>Full visible inventory captured; Crickmay View All, Flude industrial to-let, Graves Jenkins mixed inventory, Oakley industrial available lettings. Captured portal cards reviewed and cross-matched; direct detail coverage is selective and some schemes remain unresolved.</x:v>
      </x:c>
      <x:c r="G102" s="15" t="str">
        <x:v>https://www.crickmay.co.uk/find-a-property/properties?paging=viewall</x:v>
      </x:c>
    </x:row>
    <x:row r="103" ht="49" customHeight="1">
      <x:c r="A103" s="15" t="str">
        <x:v>Sussex</x:v>
      </x:c>
      <x:c r="B103" s="15" t="str">
        <x:v>Flude</x:v>
      </x:c>
      <x:c r="C103" s="13" t="n">
        <x:v>93</x:v>
      </x:c>
      <x:c r="D103" s="13" t="n">
        <x:v>5</x:v>
      </x:c>
      <x:c r="E103" s="15" t="str">
        <x:v>Public register review</x:v>
      </x:c>
      <x:c r="F103" s="15" t="str">
        <x:v>Full visible inventory captured; Crickmay View All, Flude industrial to-let, Graves Jenkins mixed inventory, Oakley industrial available lettings. Captured portal cards reviewed and cross-matched; direct detail coverage is selective and some schemes remain unresolved.</x:v>
      </x:c>
      <x:c r="G103" s="15" t="str">
        <x:v>https://www.flude.com/Property/Search/All/All/industrial-and-warehouse/To-Let/All/All/size-largest-first</x:v>
      </x:c>
    </x:row>
    <x:row r="104" ht="49" customHeight="1">
      <x:c r="A104" s="15" t="str">
        <x:v>Sussex</x:v>
      </x:c>
      <x:c r="B104" s="15" t="str">
        <x:v>Graves Jenkins</x:v>
      </x:c>
      <x:c r="C104" s="13" t="n">
        <x:v>157</x:v>
      </x:c>
      <x:c r="D104" s="13" t="n">
        <x:v>7</x:v>
      </x:c>
      <x:c r="E104" s="15" t="str">
        <x:v>Public register review</x:v>
      </x:c>
      <x:c r="F104" s="15" t="str">
        <x:v>Full visible inventory captured; Crickmay View All, Flude industrial to-let, Graves Jenkins mixed inventory, Oakley industrial available lettings. Captured portal cards reviewed and cross-matched; direct detail coverage is selective and some schemes remain unresolved.</x:v>
      </x:c>
      <x:c r="G104" s="15" t="str">
        <x:v>https://www.gravesjenkins.com/property-search</x:v>
      </x:c>
    </x:row>
    <x:row r="105" ht="49" customHeight="1">
      <x:c r="A105" s="15" t="str">
        <x:v>Sussex</x:v>
      </x:c>
      <x:c r="B105" s="15" t="str">
        <x:v>Oakley</x:v>
      </x:c>
      <x:c r="C105" s="13" t="n">
        <x:v>21</x:v>
      </x:c>
      <x:c r="D105" s="13" t="n">
        <x:v>1</x:v>
      </x:c>
      <x:c r="E105" s="15" t="str">
        <x:v>Public register review</x:v>
      </x:c>
      <x:c r="F105" s="15" t="str">
        <x:v>Full visible inventory captured; Crickmay View All, Flude industrial to-let, Graves Jenkins mixed inventory, Oakley industrial available lettings. Captured portal cards reviewed and cross-matched; direct detail coverage is selective and some schemes remain unresolved.</x:v>
      </x:c>
      <x:c r="G105" s="15" t="str">
        <x:v>https://oakleyproperty.com/commercial-properties?section=commercial&amp;isLet=1&amp;isUnavailableLet=0&amp;typeCommercial=industrialWarehouse</x:v>
      </x:c>
    </x:row>
    <x:row r="106" ht="49" customHeight="1">
      <x:c r="A106" s="15" t="str">
        <x:v>Sussex</x:v>
      </x:c>
      <x:c r="B106" s="15" t="str">
        <x:v>SHW</x:v>
      </x:c>
      <x:c r="C106" s="13"/>
      <x:c r="D106" s="13" t="n">
        <x:v>1</x:v>
      </x:c>
      <x:c r="E106" s="15" t="str">
        <x:v>Public register review</x:v>
      </x:c>
      <x:c r="F106" s="15" t="str">
        <x:v>Search attempted repeatedly; industrial filter reset and browser interactions timed out. Only mixed initial results read; coverage incomplete. Captured portal cards reviewed and cross-matched; direct detail coverage is selective and some schemes remain unresolved.</x:v>
      </x:c>
      <x:c r="G106" s="15" t="str">
        <x:v>https://property.shw.co.uk/property-search/</x:v>
      </x:c>
    </x:row>
    <x:row r="107" ht="42" customHeight="1">
      <x:c r="A107" s="15" t="str">
        <x:v>Sussex</x:v>
      </x:c>
      <x:c r="B107" s="15" t="str">
        <x:v>Private detail audit</x:v>
      </x:c>
      <x:c r="C107" s="13" t="n">
        <x:v>18</x:v>
      </x:c>
      <x:c r="D107" s="13" t="n">
        <x:v>18</x:v>
      </x:c>
      <x:c r="E107" s="15" t="str">
        <x:v>Public register review</x:v>
      </x:c>
      <x:c r="F107" s="15" t="str">
        <x:v>18 selected Crickmay/Oakley/Flude details read. Office-only, above-limit and under-offer cases removed; sizes not visible on Oakley details left unresolved. Full captured agency cards may include unresolved schemes.</x:v>
      </x:c>
      <x:c r="G107" s="15" t="str">
        <x:v>https://crickmay.co.uk/find-a-property/properties?paging=viewall</x:v>
      </x:c>
    </x:row>
    <x:row r="108" ht="42" customHeight="1">
      <x:c r="A108" s="15" t="str">
        <x:v>Kent and Medway</x:v>
      </x:c>
      <x:c r="B108" s="15" t="str">
        <x:v>Zoopla</x:v>
      </x:c>
      <x:c r="C108" s="13" t="n">
        <x:v>495</x:v>
      </x:c>
      <x:c r="D108" s="13" t="n">
        <x:v>20</x:v>
      </x:c>
      <x:c r="E108" s="15" t="str">
        <x:v>Public register review</x:v>
      </x:c>
      <x:c r="F108" s="15" t="str">
        <x:v>All 20 industrial result pages captured; 183 selected detail pages plus direct-agent details. Portal ads include large units, schemes, London postal spillover, offices and yards; excluded or reconciled.</x:v>
      </x:c>
      <x:c r="G108" s="15" t="str">
        <x:v>https://www.zoopla.co.uk/to-rent/commercial/industrial-sites/kent/</x:v>
      </x:c>
    </x:row>
    <x:row r="109" ht="62" customHeight="1">
      <x:c r="A109" s="15" t="str">
        <x:v>Kent and Medway</x:v>
      </x:c>
      <x:c r="B109" s="15" t="str">
        <x:v>Rightmove</x:v>
      </x:c>
      <x:c r="C109" s="13" t="n">
        <x:v>773</x:v>
      </x:c>
      <x:c r="D109" s="13" t="n">
        <x:v>33</x:v>
      </x:c>
      <x:c r="E109" s="15" t="str">
        <x:v>Public register review</x:v>
      </x:c>
      <x:c r="F109" s="15" t="str">
        <x:v>All 33 industrial result pages captured (with failed-page corrections); rich descriptions and cross-portal deduplication. Raw adverts are not available-unit counts.</x:v>
      </x:c>
      <x:c r="G109" s="15" t="str">
        <x:v>https://www.rightmove.co.uk/commercial-property-to-let/find.html?locationIdentifier=REGION%5E61307&amp;sortType=13&amp;index=0&amp;psw=true&amp;channel=COMMERCIAL_RENT&amp;propertyTypes=distribution-warehouse%2Cfactory%2Cheavy-industrial%2Cindustrial-park%2Clight-industrial%2Cstorage%2Cwarehouse%2Cworkshop</x:v>
      </x:c>
    </x:row>
    <x:row r="110" ht="42" customHeight="1">
      <x:c r="A110" s="15" t="str">
        <x:v>Kent and Medway</x:v>
      </x:c>
      <x:c r="B110" s="15" t="str">
        <x:v>Caxtons direct</x:v>
      </x:c>
      <x:c r="C110" s="13" t="n">
        <x:v>122</x:v>
      </x:c>
      <x:c r="D110" s="13" t="n">
        <x:v>7</x:v>
      </x:c>
      <x:c r="E110" s="15" t="str">
        <x:v>Public register review</x:v>
      </x:c>
      <x:c r="F110" s="15" t="str">
        <x:v>All seven mixed commercial result pages captured; 45 industrial detail pages checked. Under-offer, sale-only, occupied investment and open-storage entries separated.</x:v>
      </x:c>
      <x:c r="G110" s="15" t="str">
        <x:v>https://www.caxtons.com/find-a-property/commercial-property/</x:v>
      </x:c>
    </x:row>
    <x:row r="111" ht="62" customHeight="1">
      <x:c r="A111" s="15" t="str">
        <x:v>Kent and Medway</x:v>
      </x:c>
      <x:c r="B111" s="15" t="str">
        <x:v>Harrisons direct</x:v>
      </x:c>
      <x:c r="C111" s="13"/>
      <x:c r="D111" s="13" t="n">
        <x:v>1</x:v>
      </x:c>
      <x:c r="E111" s="15" t="str">
        <x:v>Public register review</x:v>
      </x:c>
      <x:c r="F111" s="15" t="str">
        <x:v>Rendered industrial-filter register reviewed; mixed sale/let query and partial result coverage. Not a complete agent census.</x:v>
      </x:c>
      <x:c r="G111" s="15" t="str">
        <x:v>https://search.harrisons.property/property-search?Address=Kent&amp;Dimension=Dimension&amp;ForSale=false&amp;ForSale=true&amp;Level1Location=All+Locations&amp;Level2Location=Town&amp;MaxSize=&amp;MinSize=&amp;PropertyType=Industrial+%2F+Warehousing&amp;Sort=RecentlyAddedFirst&amp;ToLet=false&amp;ToLet=true&amp;__Invariant=MaxSize&amp;__Invariant=MinSize</x:v>
      </x:c>
    </x:row>
    <x:row r="112" ht="42" customHeight="1">
      <x:c r="A112" s="15" t="str">
        <x:v>Kent and Medway</x:v>
      </x:c>
      <x:c r="B112" s="15" t="str">
        <x:v>Core Commercial direct</x:v>
      </x:c>
      <x:c r="C112" s="13"/>
      <x:c r="D112" s="13" t="n">
        <x:v>1</x:v>
      </x:c>
      <x:c r="E112" s="15" t="str">
        <x:v>Public register review</x:v>
      </x:c>
      <x:c r="F112" s="15" t="str">
        <x:v>Rendered results register reviewed; some units also syndicated to portals. Full independent agent coverage not established.</x:v>
      </x:c>
      <x:c r="G112" s="15" t="str">
        <x:v>https://www.corecommercial.co.uk/results/</x:v>
      </x:c>
    </x:row>
    <x:row r="113" ht="42" customHeight="1">
      <x:c r="A113" s="15" t="str">
        <x:v>Ashford and East Kent</x:v>
      </x:c>
      <x:c r="B113" s="15" t="str">
        <x:v>Stafford Perkins direct</x:v>
      </x:c>
      <x:c r="C113" s="13"/>
      <x:c r="D113" s="13" t="n">
        <x:v>1</x:v>
      </x:c>
      <x:c r="E113" s="15" t="str">
        <x:v>Public register review</x:v>
      </x:c>
      <x:c r="F113" s="15" t="str">
        <x:v>Direct industrial register reviewed; dynamic second rendering incomplete. Portal inventory provides additional coverage.</x:v>
      </x:c>
      <x:c r="G113" s="15" t="str">
        <x:v>https://www.staffordperkins.co.uk/Property/Search/industrial/All</x:v>
      </x:c>
    </x:row>
    <x:row r="114" ht="42" customHeight="1">
      <x:c r="A114" s="15" t="str">
        <x:v>Kent and Medway</x:v>
      </x:c>
      <x:c r="B114" s="15" t="str">
        <x:v>Kent Property Market Report / Caxtons</x:v>
      </x:c>
      <x:c r="C114" s="13"/>
      <x:c r="D114" s="13" t="n">
        <x:v>3</x:v>
      </x:c>
      <x:c r="E114" s="15" t="str">
        <x:v>Public register review</x:v>
      </x:c>
      <x:c r="F114" s="15" t="str">
        <x:v>2026–27 report landing page and two Caxtons market articles read. Town-specific small-unit vacancy/absorption series not supplied.</x:v>
      </x:c>
      <x:c r="G114" s="15" t="str">
        <x:v>https://www.kentpropertymarket.com/</x:v>
      </x:c>
    </x:row>
    <x:row r="115" ht="42" customHeight="1">
      <x:c r="A115" s="15" t="str">
        <x:v>Essex</x:v>
      </x:c>
      <x:c r="B115" s="15" t="str">
        <x:v>Zoopla</x:v>
      </x:c>
      <x:c r="C115" s="13" t="n">
        <x:v>585</x:v>
      </x:c>
      <x:c r="D115" s="13" t="n">
        <x:v>24</x:v>
      </x:c>
      <x:c r="E115" s="15" t="str">
        <x:v>Public register review</x:v>
      </x:c>
      <x:c r="F115" s="15" t="str">
        <x:v>All 24 result pages captured. Raw totals include ranges, oversize units, duplicates and Greater London spillover.</x:v>
      </x:c>
      <x:c r="G115" s="15" t="str">
        <x:v>https://www.zoopla.co.uk/to-rent/commercial/industrial-sites/essex/</x:v>
      </x:c>
    </x:row>
    <x:row r="116" ht="42" customHeight="1">
      <x:c r="A116" s="15" t="str">
        <x:v>Hertfordshire</x:v>
      </x:c>
      <x:c r="B116" s="15" t="str">
        <x:v>Zoopla</x:v>
      </x:c>
      <x:c r="C116" s="13" t="n">
        <x:v>298</x:v>
      </x:c>
      <x:c r="D116" s="13" t="n">
        <x:v>12</x:v>
      </x:c>
      <x:c r="E116" s="15" t="str">
        <x:v>Public register review</x:v>
      </x:c>
      <x:c r="F116" s="15" t="str">
        <x:v>All 12 result pages captured. Raw totals are adverts, not qualifying unique demises.</x:v>
      </x:c>
      <x:c r="G116" s="15" t="str">
        <x:v>https://www.zoopla.co.uk/to-rent/commercial/industrial-sites/hertfordshire/</x:v>
      </x:c>
    </x:row>
    <x:row r="117" ht="62" customHeight="1">
      <x:c r="A117" s="15" t="str">
        <x:v>Essex</x:v>
      </x:c>
      <x:c r="B117" s="15" t="str">
        <x:v>Rightmove</x:v>
      </x:c>
      <x:c r="C117" s="13" t="n">
        <x:v>905</x:v>
      </x:c>
      <x:c r="D117" s="13" t="n">
        <x:v>38</x:v>
      </x:c>
      <x:c r="E117" s="15" t="str">
        <x:v>Public register review</x:v>
      </x:c>
      <x:c r="F117" s="15" t="str">
        <x:v>All displayed result pages under 15,000 sq ft filter captured; ranges may cross cap and search-area spillover removed. 251 readable targeted Rightmove details across both counties.</x:v>
      </x:c>
      <x:c r="G117" s="15" t="str">
        <x:v>https://www.rightmove.co.uk/commercial-property-to-let/find.html?locationIdentifier=REGION%5E61299&amp;maxSize=15000&amp;propertyTypes=other%2Cdistribution-warehouse%2Cfactory%2Cheavy-industrial%2Cindustrial-park%2Clight-industrial%2Cstorage%2Cwarehouse%2Cworkshop&amp;sortType=13&amp;index=0&amp;psw=true&amp;channel=COMMERCIAL_RENT</x:v>
      </x:c>
    </x:row>
    <x:row r="118" ht="62" customHeight="1">
      <x:c r="A118" s="15" t="str">
        <x:v>Hertfordshire</x:v>
      </x:c>
      <x:c r="B118" s="15" t="str">
        <x:v>Rightmove</x:v>
      </x:c>
      <x:c r="C118" s="13" t="n">
        <x:v>352</x:v>
      </x:c>
      <x:c r="D118" s="13" t="n">
        <x:v>15</x:v>
      </x:c>
      <x:c r="E118" s="15" t="str">
        <x:v>Public register review</x:v>
      </x:c>
      <x:c r="F118" s="15" t="str">
        <x:v>All displayed result pages under 15,000 sq ft filter captured; ranges may cross cap and search-area spillover removed. 251 readable targeted Rightmove details across both counties.</x:v>
      </x:c>
      <x:c r="G118" s="15" t="str">
        <x:v>https://www.rightmove.co.uk/commercial-property-to-let/find.html?locationIdentifier=REGION%5E61305&amp;maxSize=15000&amp;propertyTypes=other%2Cdistribution-warehouse%2Cfactory%2Cheavy-industrial%2Cindustrial-park%2Clight-industrial%2Cstorage%2Cwarehouse%2Cworkshop&amp;sortType=13&amp;index=0&amp;psw=true&amp;channel=COMMERCIAL_RENT</x:v>
      </x:c>
    </x:row>
    <x:row r="119" ht="42" customHeight="1">
      <x:c r="A119" s="15" t="str">
        <x:v>Essex / Hertfordshire</x:v>
      </x:c>
      <x:c r="B119" s="15" t="str">
        <x:v>Kemsley</x:v>
      </x:c>
      <x:c r="C119" s="13" t="n">
        <x:v>185</x:v>
      </x:c>
      <x:c r="D119" s="13" t="n">
        <x:v>1</x:v>
      </x:c>
      <x:c r="E119" s="15" t="str">
        <x:v>Public register review</x:v>
      </x:c>
      <x:c r="F119" s="15" t="str">
        <x:v>All 185 displayed industrial/warehouse register cards reviewed; register includes sales, lettings and oversize properties.</x:v>
      </x:c>
      <x:c r="G119" s="15" t="str">
        <x:v>https://property.kemsley.com/property/search/industrial-and-warehouse/recently-added-first</x:v>
      </x:c>
    </x:row>
    <x:row r="120" ht="42" customHeight="1">
      <x:c r="A120" s="15" t="str">
        <x:v>Essex / Hertfordshire</x:v>
      </x:c>
      <x:c r="B120" s="15" t="str">
        <x:v>Stimpsons</x:v>
      </x:c>
      <x:c r="C120" s="13"/>
      <x:c r="D120" s="13" t="n">
        <x:v>9</x:v>
      </x:c>
      <x:c r="E120" s="15" t="str">
        <x:v>Public register review</x:v>
      </x:c>
      <x:c r="F120" s="15" t="str">
        <x:v>All nine inventory pages reviewed; selected relevant details captured.</x:v>
      </x:c>
      <x:c r="G120" s="15" t="str">
        <x:v>https://stimpsons.co.uk/property-search/</x:v>
      </x:c>
    </x:row>
    <x:row r="121" ht="42" customHeight="1">
      <x:c r="A121" s="15" t="str">
        <x:v>Essex / Hertfordshire</x:v>
      </x:c>
      <x:c r="B121" s="15" t="str">
        <x:v>Ayers &amp; Cruiks</x:v>
      </x:c>
      <x:c r="C121" s="13" t="n">
        <x:v>245</x:v>
      </x:c>
      <x:c r="D121" s="13" t="n">
        <x:v>1</x:v>
      </x:c>
      <x:c r="E121" s="15" t="str">
        <x:v>Public register review</x:v>
      </x:c>
      <x:c r="F121" s="15" t="str">
        <x:v>View-all catalogue reviewed; 245 mixed-use sale and letting entries, not industrial vacancy count.</x:v>
      </x:c>
      <x:c r="G121" s="15" t="str">
        <x:v>https://ayerscruiks.search-prop.com/properties?paging=viewall</x:v>
      </x:c>
    </x:row>
    <x:row r="122" ht="42" customHeight="1">
      <x:c r="A122" s="15" t="str">
        <x:v>Essex / Hertfordshire</x:v>
      </x:c>
      <x:c r="B122" s="15" t="str">
        <x:v>Fenn Wright</x:v>
      </x:c>
      <x:c r="C122" s="13"/>
      <x:c r="D122" s="13" t="n">
        <x:v>17</x:v>
      </x:c>
      <x:c r="E122" s="15" t="str">
        <x:v>Public register review</x:v>
      </x:c>
      <x:c r="F122" s="15" t="str">
        <x:v>All 17 register pages reviewed; selected relevant details captured.</x:v>
      </x:c>
      <x:c r="G122" s="15" t="str">
        <x:v>https://fennwright.co.uk/property-search/?department=commercial&amp;tenure_type=for-let</x:v>
      </x:c>
    </x:row>
    <x:row r="123" ht="42" customHeight="1">
      <x:c r="A123" s="15" t="str">
        <x:v>Essex / Hertfordshire</x:v>
      </x:c>
      <x:c r="B123" s="15" t="str">
        <x:v>Whybrow</x:v>
      </x:c>
      <x:c r="C123" s="13"/>
      <x:c r="D123" s="13" t="n">
        <x:v>7</x:v>
      </x:c>
      <x:c r="E123" s="15" t="str">
        <x:v>Public register review</x:v>
      </x:c>
      <x:c r="F123" s="15" t="str">
        <x:v>All seven register pages reviewed; selected relevant details captured.</x:v>
      </x:c>
      <x:c r="G123" s="15" t="str">
        <x:v>https://www.whybrow.net/property-search/</x:v>
      </x:c>
    </x:row>
    <x:row r="124" ht="42" customHeight="1">
      <x:c r="A124" s="15" t="str">
        <x:v>Essex / Hertfordshire</x:v>
      </x:c>
      <x:c r="B124" s="15" t="str">
        <x:v>Glenny</x:v>
      </x:c>
      <x:c r="C124" s="13"/>
      <x:c r="D124" s="13" t="n">
        <x:v>1</x:v>
      </x:c>
      <x:c r="E124" s="15" t="str">
        <x:v>Public register review</x:v>
      </x:c>
      <x:c r="F124" s="15" t="str">
        <x:v>Search shell loaded without usable property results; supply inventory remains a coverage gap. Primary research pages used separately.</x:v>
      </x:c>
      <x:c r="G124" s="15" t="str">
        <x:v>https://www.glenny.co.uk/homepage/property-search</x:v>
      </x:c>
    </x:row>
    <x:row r="125" ht="42" customHeight="1">
      <x:c r="A125" s="15" t="str">
        <x:v>Essex / Hertfordshire</x:v>
      </x:c>
      <x:c r="B125" s="15" t="str">
        <x:v>Davies Hiller</x:v>
      </x:c>
      <x:c r="C125" s="13"/>
      <x:c r="D125" s="13" t="n">
        <x:v>1</x:v>
      </x:c>
      <x:c r="E125" s="15" t="str">
        <x:v>Public register review</x:v>
      </x:c>
      <x:c r="F125" s="15" t="str">
        <x:v>Security challenge blocked direct register; stopped and used portal adverts without bypassing challenge.</x:v>
      </x:c>
      <x:c r="G125" s="15" t="str">
        <x:v>https://www.davieshiller.co.uk/.well-known/sgcaptcha/?r=%2Fproperty-search%2F&amp;y=ipr:90.96.182.21:1793802332.530</x:v>
      </x:c>
    </x:row>
    <x:row r="126" ht="42" customHeight="1">
      <x:c r="A126" s="15" t="str">
        <x:v>Essex / Hertfordshire</x:v>
      </x:c>
      <x:c r="B126" s="15" t="str">
        <x:v>Normalization / detail verification</x:v>
      </x:c>
      <x:c r="C126" s="13"/>
      <x:c r="D126" s="13"/>
      <x:c r="E126" s="15" t="str">
        <x:v>Public register review</x:v>
      </x:c>
      <x:c r="F126" s="15" t="str">
        <x:v>Broad search-card coverage is more complete than individual-detail coverage. Unresolved schemes excluded from unit counts; missing heights/doors not inferred. Historical adverts may remain live; no agent contact or physical vacancy audit.</x:v>
      </x:c>
      <x:c r="G126" s="15" t="str">
        <x:v>https://www.rightmove.co.uk/commercial-property-to-let.html</x:v>
      </x:c>
    </x:row>
    <x:row r="127" ht="49" customHeight="1">
      <x:c r="A127" s="15" t="str">
        <x:v>Oxfordshire</x:v>
      </x:c>
      <x:c r="B127" s="15" t="str">
        <x:v>Zoopla</x:v>
      </x:c>
      <x:c r="C127" s="13" t="n">
        <x:v>162</x:v>
      </x:c>
      <x:c r="D127" s="13" t="n">
        <x:v>7</x:v>
      </x:c>
      <x:c r="E127" s="15" t="str">
        <x:v>Public register review</x:v>
      </x:c>
      <x:c r="F127" s="15" t="str">
        <x:v>All displayed county industrial search pages read in cloud browser. Rightmove used nine industrial/storage/other types; raw totals are adverts, not unique eligible units. County result pagination complete; later detail retrieval returned generic HTTP errors, so unverified specifications remain blank.</x:v>
      </x:c>
      <x:c r="G127" s="15" t="str">
        <x:v>https://www.zoopla.co.uk/to-rent/commercial/industrial-sites/oxfordshire/</x:v>
      </x:c>
    </x:row>
    <x:row r="128" ht="62" customHeight="1">
      <x:c r="A128" s="15" t="str">
        <x:v>Oxfordshire</x:v>
      </x:c>
      <x:c r="B128" s="15" t="str">
        <x:v>Rightmove</x:v>
      </x:c>
      <x:c r="C128" s="13" t="n">
        <x:v>201</x:v>
      </x:c>
      <x:c r="D128" s="13" t="n">
        <x:v>9</x:v>
      </x:c>
      <x:c r="E128" s="15" t="str">
        <x:v>Public register review</x:v>
      </x:c>
      <x:c r="F128" s="15" t="str">
        <x:v>All displayed county industrial search pages read in cloud browser. Rightmove used nine industrial/storage/other types; raw totals are adverts, not unique eligible units.</x:v>
      </x:c>
      <x:c r="G128" s="15" t="str">
        <x:v>https://www.rightmove.co.uk/commercial-property-to-let/find.html?locationIdentifier=REGION%5E61317&amp;propertyTypes=other%2Cdistribution-warehouse%2Cfactory%2Cheavy-industrial%2Cindustrial-park%2Clight-industrial%2Cstorage%2Cwarehouse%2Cworkshop&amp;sortType=13&amp;index=0&amp;psw=true&amp;channel=COMMERCIAL_RENT</x:v>
      </x:c>
    </x:row>
    <x:row r="129" ht="49" customHeight="1">
      <x:c r="A129" s="15" t="str">
        <x:v>Berkshire</x:v>
      </x:c>
      <x:c r="B129" s="15" t="str">
        <x:v>Zoopla</x:v>
      </x:c>
      <x:c r="C129" s="13" t="n">
        <x:v>289</x:v>
      </x:c>
      <x:c r="D129" s="13" t="n">
        <x:v>12</x:v>
      </x:c>
      <x:c r="E129" s="15" t="str">
        <x:v>Public register review</x:v>
      </x:c>
      <x:c r="F129" s="15" t="str">
        <x:v>All displayed county industrial search pages read in cloud browser. Rightmove used nine industrial/storage/other types; raw totals are adverts, not unique eligible units. County result pagination complete; later detail retrieval returned generic HTTP errors, so unverified specifications remain blank.</x:v>
      </x:c>
      <x:c r="G129" s="15" t="str">
        <x:v>https://www.zoopla.co.uk/to-rent/commercial/industrial-sites/berkshire/</x:v>
      </x:c>
    </x:row>
    <x:row r="130" ht="62" customHeight="1">
      <x:c r="A130" s="15" t="str">
        <x:v>Berkshire</x:v>
      </x:c>
      <x:c r="B130" s="15" t="str">
        <x:v>Rightmove</x:v>
      </x:c>
      <x:c r="C130" s="13" t="n">
        <x:v>303</x:v>
      </x:c>
      <x:c r="D130" s="13" t="n">
        <x:v>13</x:v>
      </x:c>
      <x:c r="E130" s="15" t="str">
        <x:v>Public register review</x:v>
      </x:c>
      <x:c r="F130" s="15" t="str">
        <x:v>All displayed county industrial search pages read in cloud browser. Rightmove used nine industrial/storage/other types; raw totals are adverts, not unique eligible units.</x:v>
      </x:c>
      <x:c r="G130" s="15" t="str">
        <x:v>https://www.rightmove.co.uk/commercial-property-to-let/find.html?locationIdentifier=REGION%5E61287&amp;propertyTypes=other%2Cdistribution-warehouse%2Cfactory%2Cheavy-industrial%2Cindustrial-park%2Clight-industrial%2Cstorage%2Cwarehouse%2Cworkshop&amp;sortType=13&amp;index=0&amp;psw=true&amp;channel=COMMERCIAL_RENT</x:v>
      </x:c>
    </x:row>
    <x:row r="131" ht="49" customHeight="1">
      <x:c r="A131" s="15" t="str">
        <x:v>Buckinghamshire</x:v>
      </x:c>
      <x:c r="B131" s="15" t="str">
        <x:v>Zoopla</x:v>
      </x:c>
      <x:c r="C131" s="13" t="n">
        <x:v>398</x:v>
      </x:c>
      <x:c r="D131" s="13" t="n">
        <x:v>16</x:v>
      </x:c>
      <x:c r="E131" s="15" t="str">
        <x:v>Public register review</x:v>
      </x:c>
      <x:c r="F131" s="15" t="str">
        <x:v>All displayed county industrial search pages read in cloud browser. Rightmove used nine industrial/storage/other types; raw totals are adverts, not unique eligible units. County result pagination complete; later detail retrieval returned generic HTTP errors, so unverified specifications remain blank.</x:v>
      </x:c>
      <x:c r="G131" s="15" t="str">
        <x:v>https://www.zoopla.co.uk/to-rent/commercial/industrial-sites/buckinghamshire/</x:v>
      </x:c>
    </x:row>
    <x:row r="132" ht="62" customHeight="1">
      <x:c r="A132" s="15" t="str">
        <x:v>Buckinghamshire</x:v>
      </x:c>
      <x:c r="B132" s="15" t="str">
        <x:v>Rightmove</x:v>
      </x:c>
      <x:c r="C132" s="13" t="n">
        <x:v>352</x:v>
      </x:c>
      <x:c r="D132" s="13" t="n">
        <x:v>15</x:v>
      </x:c>
      <x:c r="E132" s="15" t="str">
        <x:v>Public register review</x:v>
      </x:c>
      <x:c r="F132" s="15" t="str">
        <x:v>All displayed county industrial search pages read in cloud browser. Rightmove used nine industrial/storage/other types; raw totals are adverts, not unique eligible units.</x:v>
      </x:c>
      <x:c r="G132" s="15" t="str">
        <x:v>https://www.rightmove.co.uk/commercial-property-to-let/find.html?locationIdentifier=REGION%5E61289&amp;propertyTypes=other%2Cdistribution-warehouse%2Cfactory%2Cheavy-industrial%2Cindustrial-park%2Clight-industrial%2Cstorage%2Cwarehouse%2Cworkshop&amp;sortType=13&amp;index=0&amp;psw=true&amp;channel=COMMERCIAL_RENT</x:v>
      </x:c>
    </x:row>
    <x:row r="133" ht="49" customHeight="1">
      <x:c r="A133" s="15" t="str">
        <x:v>Wiltshire</x:v>
      </x:c>
      <x:c r="B133" s="15" t="str">
        <x:v>Zoopla</x:v>
      </x:c>
      <x:c r="C133" s="13" t="n">
        <x:v>268</x:v>
      </x:c>
      <x:c r="D133" s="13" t="n">
        <x:v>11</x:v>
      </x:c>
      <x:c r="E133" s="15" t="str">
        <x:v>Public register review</x:v>
      </x:c>
      <x:c r="F133" s="15" t="str">
        <x:v>All displayed county industrial search pages read in cloud browser. Rightmove used nine industrial/storage/other types; raw totals are adverts, not unique eligible units. County result pagination complete; later detail retrieval returned generic HTTP errors, so unverified specifications remain blank.</x:v>
      </x:c>
      <x:c r="G133" s="15" t="str">
        <x:v>https://www.zoopla.co.uk/to-rent/commercial/industrial-sites/wiltshire/</x:v>
      </x:c>
    </x:row>
    <x:row r="134" ht="62" customHeight="1">
      <x:c r="A134" s="15" t="str">
        <x:v>Wiltshire</x:v>
      </x:c>
      <x:c r="B134" s="15" t="str">
        <x:v>Rightmove</x:v>
      </x:c>
      <x:c r="C134" s="13" t="n">
        <x:v>219</x:v>
      </x:c>
      <x:c r="D134" s="13" t="n">
        <x:v>10</x:v>
      </x:c>
      <x:c r="E134" s="15" t="str">
        <x:v>Public register review</x:v>
      </x:c>
      <x:c r="F134" s="15" t="str">
        <x:v>All displayed county industrial search pages read in cloud browser. Rightmove used nine industrial/storage/other types; raw totals are adverts, not unique eligible units.</x:v>
      </x:c>
      <x:c r="G134" s="15" t="str">
        <x:v>https://www.rightmove.co.uk/commercial-property-to-let/find.html?locationIdentifier=REGION%5E61328&amp;propertyTypes=other%2Cdistribution-warehouse%2Cfactory%2Cheavy-industrial%2Cindustrial-park%2Clight-industrial%2Cstorage%2Cwarehouse%2Cworkshop&amp;sortType=13&amp;index=0&amp;psw=true&amp;channel=COMMERCIAL_RENT</x:v>
      </x:c>
    </x:row>
    <x:row r="135" ht="42" customHeight="1">
      <x:c r="A135" s="15" t="str">
        <x:v>Regional</x:v>
      </x:c>
      <x:c r="B135" s="15" t="str">
        <x:v>Chandler Garvey</x:v>
      </x:c>
      <x:c r="C135" s="13"/>
      <x:c r="D135" s="13" t="n">
        <x:v>1</x:v>
      </x:c>
      <x:c r="E135" s="15" t="str">
        <x:v>Public register review</x:v>
      </x:c>
      <x:c r="F135" s="15" t="str">
        <x:v>Direct full view-all inventory reviewed.</x:v>
      </x:c>
      <x:c r="G135" s="15" t="str">
        <x:v>https://www.chandlergarvey.com/find-a-property/properties?amountFrom=&amp;amountTo=&amp;location=&amp;paging=viewall&amp;radius=3&amp;sort=meta_updated-desc&amp;tenures%5B0%5D=tolet</x:v>
      </x:c>
    </x:row>
    <x:row r="136" ht="42" customHeight="1">
      <x:c r="A136" s="15" t="str">
        <x:v>Regional</x:v>
      </x:c>
      <x:c r="B136" s="15" t="str">
        <x:v>Whitmarsh Lockhart</x:v>
      </x:c>
      <x:c r="C136" s="13"/>
      <x:c r="D136" s="13" t="n">
        <x:v>1</x:v>
      </x:c>
      <x:c r="E136" s="15" t="str">
        <x:v>Public register review</x:v>
      </x:c>
      <x:c r="F136" s="15" t="str">
        <x:v>Direct full view-all inventory reviewed.</x:v>
      </x:c>
      <x:c r="G136" s="15" t="str">
        <x:v>https://search.whitmarshlockhart.com/properties?paging=viewall</x:v>
      </x:c>
    </x:row>
    <x:row r="137" ht="42" customHeight="1">
      <x:c r="A137" s="15" t="str">
        <x:v>Regional</x:v>
      </x:c>
      <x:c r="B137" s="15" t="str">
        <x:v>Page Hardy Harris</x:v>
      </x:c>
      <x:c r="C137" s="13"/>
      <x:c r="D137" s="13" t="n">
        <x:v>1</x:v>
      </x:c>
      <x:c r="E137" s="15" t="str">
        <x:v>Public register review</x:v>
      </x:c>
      <x:c r="F137" s="15" t="str">
        <x:v>Direct full view-all inventory reviewed.</x:v>
      </x:c>
      <x:c r="G137" s="15" t="str">
        <x:v>https://search.pagehardyharris.co.uk/properties?paging=viewall</x:v>
      </x:c>
    </x:row>
    <x:row r="138" ht="42" customHeight="1">
      <x:c r="A138" s="15" t="str">
        <x:v>Regional</x:v>
      </x:c>
      <x:c r="B138" s="15" t="str">
        <x:v>Benedicts</x:v>
      </x:c>
      <x:c r="C138" s="13"/>
      <x:c r="D138" s="13" t="n">
        <x:v>1</x:v>
      </x:c>
      <x:c r="E138" s="15" t="str">
        <x:v>Public register review</x:v>
      </x:c>
      <x:c r="F138" s="15" t="str">
        <x:v>Direct initial property search reviewed; full pagination not established.</x:v>
      </x:c>
      <x:c r="G138" s="15" t="str">
        <x:v>https://benedicts.co.uk/property-search/</x:v>
      </x:c>
    </x:row>
    <x:row r="139" ht="42" customHeight="1">
      <x:c r="A139" s="15" t="str">
        <x:v>Regional</x:v>
      </x:c>
      <x:c r="B139" s="15" t="str">
        <x:v>White Commercial</x:v>
      </x:c>
      <x:c r="C139" s="13"/>
      <x:c r="D139" s="13" t="n">
        <x:v>1</x:v>
      </x:c>
      <x:c r="E139" s="15" t="str">
        <x:v>Public register review</x:v>
      </x:c>
      <x:c r="F139" s="15" t="str">
        <x:v>Observed 404; search result evidence retained separately.</x:v>
      </x:c>
      <x:c r="G139" s="15" t="str">
        <x:v>https://www.whitecommercial.co.uk/property-search/results?availability=available&amp;property-type%5B0%5D=industrial%2Flogistics&amp;property-type%5B2%5D=open+storage&amp;tenure=ToLet</x:v>
      </x:c>
    </x:row>
    <x:row r="140" ht="42" customHeight="1">
      <x:c r="A140" s="15" t="str">
        <x:v>Regional</x:v>
      </x:c>
      <x:c r="B140" s="15" t="str">
        <x:v>Quintons</x:v>
      </x:c>
      <x:c r="C140" s="13"/>
      <x:c r="D140" s="13" t="n">
        <x:v>1</x:v>
      </x:c>
      <x:c r="E140" s="15" t="str">
        <x:v>Public register review</x:v>
      </x:c>
      <x:c r="F140" s="15" t="str">
        <x:v>Direct initial property search reviewed; full pagination not established.</x:v>
      </x:c>
      <x:c r="G140" s="15" t="str">
        <x:v>https://www.quintons.co.uk/property-search/</x:v>
      </x:c>
    </x:row>
    <x:row r="141" ht="42" customHeight="1">
      <x:c r="A141" s="15" t="str">
        <x:v>Regional</x:v>
      </x:c>
      <x:c r="B141" s="15" t="str">
        <x:v>Myddelton Major</x:v>
      </x:c>
      <x:c r="C141" s="13"/>
      <x:c r="D141" s="13" t="n">
        <x:v>11</x:v>
      </x:c>
      <x:c r="E141" s="15" t="str">
        <x:v>Public register review</x:v>
      </x:c>
      <x:c r="F141" s="15" t="str">
        <x:v>Eleven displayed mixed commercial register pages captured in cloud browser. Eight potentially relevant Salisbury/Trowbridge cards reconciled; retail, yards and unknown building areas excluded.</x:v>
      </x:c>
      <x:c r="G141" s="15" t="str">
        <x:v>https://myddeltonmajor.co.uk/search-results/?commercial_for_sale_to_rent=&amp;d_map=0&amp;department=commercial</x:v>
      </x:c>
    </x:row>
    <x:row r="142" ht="42" customHeight="1">
      <x:c r="A142" s="15" t="str">
        <x:v>Regional</x:v>
      </x:c>
      <x:c r="B142" s="15" t="str">
        <x:v>Loveday</x:v>
      </x:c>
      <x:c r="C142" s="13"/>
      <x:c r="D142" s="13" t="n">
        <x:v>1</x:v>
      </x:c>
      <x:c r="E142" s="15" t="str">
        <x:v>Public register review</x:v>
      </x:c>
      <x:c r="F142" s="15" t="str">
        <x:v>Direct full view-all inventory reviewed.</x:v>
      </x:c>
      <x:c r="G142" s="15" t="str">
        <x:v>https://search.loveday.uk.com/properties?paging=viewall&amp;sort=meta_updated-asc</x:v>
      </x:c>
    </x:row>
    <x:row r="143" ht="42" customHeight="1">
      <x:c r="A143" s="15" t="str">
        <x:v>Ascot</x:v>
      </x:c>
      <x:c r="B143" s="15" t="str">
        <x:v>County portal scan</x:v>
      </x:c>
      <x:c r="C143" s="13"/>
      <x:c r="D143" s="13" t="n">
        <x:v>0</x:v>
      </x:c>
      <x:c r="E143" s="15" t="str">
        <x:v>Public register review</x:v>
      </x:c>
      <x:c r="F143" s="15" t="str">
        <x:v>Included in exhaustive Berkshire/Buckinghamshire industrial result pagination. Separate qualifying 2021 BUA; no double allocation with parent postal-town market. Zero confirmed supply means none verified, not proof no property exists.</x:v>
      </x:c>
      <x:c r="G143" s="15" t="str"/>
    </x:row>
    <x:row r="144" ht="42" customHeight="1">
      <x:c r="A144" s="15" t="str">
        <x:v>Bletchley</x:v>
      </x:c>
      <x:c r="B144" s="15" t="str">
        <x:v>County portal scan</x:v>
      </x:c>
      <x:c r="C144" s="13"/>
      <x:c r="D144" s="13" t="n">
        <x:v>0</x:v>
      </x:c>
      <x:c r="E144" s="15" t="str">
        <x:v>Public register review</x:v>
      </x:c>
      <x:c r="F144" s="15" t="str">
        <x:v>Included in exhaustive Berkshire/Buckinghamshire industrial result pagination. Separate qualifying 2021 BUA; no double allocation with parent postal-town market. Zero confirmed supply means none verified, not proof no property exists.</x:v>
      </x:c>
      <x:c r="G144" s="15" t="str"/>
    </x:row>
    <x:row r="145" ht="42" customHeight="1">
      <x:c r="A145" s="15" t="str">
        <x:v>Sandhurst</x:v>
      </x:c>
      <x:c r="B145" s="15" t="str">
        <x:v>County portal scan</x:v>
      </x:c>
      <x:c r="C145" s="13"/>
      <x:c r="D145" s="13" t="n">
        <x:v>0</x:v>
      </x:c>
      <x:c r="E145" s="15" t="str">
        <x:v>Public register review</x:v>
      </x:c>
      <x:c r="F145" s="15" t="str">
        <x:v>Included in exhaustive Berkshire/Buckinghamshire industrial result pagination. Separate qualifying 2021 BUA; no double allocation with parent postal-town market. Zero confirmed supply means none verified, not proof no property exists.</x:v>
      </x:c>
      <x:c r="G145" s="15" t="str"/>
    </x:row>
    <x:row r="146" ht="42" customHeight="1">
      <x:c r="A146" s="15" t="str">
        <x:v>Woodley</x:v>
      </x:c>
      <x:c r="B146" s="15" t="str">
        <x:v>County portal scan</x:v>
      </x:c>
      <x:c r="C146" s="13"/>
      <x:c r="D146" s="13" t="n">
        <x:v>0</x:v>
      </x:c>
      <x:c r="E146" s="15" t="str">
        <x:v>Public register review</x:v>
      </x:c>
      <x:c r="F146" s="15" t="str">
        <x:v>Included in exhaustive Berkshire/Buckinghamshire industrial result pagination. Separate qualifying 2021 BUA; no double allocation with parent postal-town market. Zero confirmed supply means none verified, not proof no property exists.</x:v>
      </x:c>
      <x:c r="G146" s="15" t="str"/>
    </x:row>
    <x:row r="147" ht="62" customHeight="1">
      <x:c r="A147" s="15" t="str">
        <x:v>Oxfordshire / Berkshire / Buckinghamshire / Wiltshire</x:v>
      </x:c>
      <x:c r="B147" s="15" t="str">
        <x:v>Targeted details</x:v>
      </x:c>
      <x:c r="C147" s="13" t="n">
        <x:v>115</x:v>
      </x:c>
      <x:c r="D147" s="13" t="n">
        <x:v>115</x:v>
      </x:c>
      <x:c r="E147" s="15" t="str">
        <x:v>Public register review</x:v>
      </x:c>
      <x:c r="F147" s="15" t="str">
        <x:v>115 additional direct-agent/Rightmove unit details reviewed, plus 2 final scheme/unit details. Specifications and rent fields checked where available.</x:v>
      </x:c>
      <x:c r="G147" s="15" t="str"/>
    </x:row>
    <x:row r="148" ht="42" customHeight="1">
      <x:c r="A148" s="15" t="str">
        <x:v>Surrey outside Greater London</x:v>
      </x:c>
      <x:c r="B148" s="15" t="str">
        <x:v>Zoopla</x:v>
      </x:c>
      <x:c r="C148" s="13" t="n">
        <x:v>298</x:v>
      </x:c>
      <x:c r="D148" s="13" t="n">
        <x:v>12</x:v>
      </x:c>
      <x:c r="E148" s="15" t="str">
        <x:v>Public register review</x:v>
      </x:c>
      <x:c r="F148" s="15" t="str">
        <x:v>All 12 result pages captured. County search includes Greater London postal-Surrey and small settlements; excluded/mapped by true host.166 selected details examined.</x:v>
      </x:c>
      <x:c r="G148" s="15" t="str">
        <x:v>https://www.zoopla.co.uk/to-rent/commercial/industrial-sites/surrey/</x:v>
      </x:c>
    </x:row>
    <x:row r="149" ht="62" customHeight="1">
      <x:c r="A149" s="15" t="str">
        <x:v>Surrey outside Greater London</x:v>
      </x:c>
      <x:c r="B149" s="15" t="str">
        <x:v>Rightmove</x:v>
      </x:c>
      <x:c r="C149" s="13" t="n">
        <x:v>359</x:v>
      </x:c>
      <x:c r="D149" s="13" t="n">
        <x:v>15</x:v>
      </x:c>
      <x:c r="E149" s="15" t="str">
        <x:v>Public register review</x:v>
      </x:c>
      <x:c r="F149" s="15" t="str">
        <x:v>All 15 industrial-filter result pages,359unique ads captured.31incremental candidate details examined. Self-storage, retail/office leakage, duplicate ads, &gt;15k and GreaterLondon removed.</x:v>
      </x:c>
      <x:c r="G149" s="15" t="str">
        <x:v>https://www.rightmove.co.uk/commercial-property-to-let/find.html?locationIdentifier=REGION%5E61324&amp;propertyTypes=other%2Cdistribution-warehouse%2Cfactory%2Cheavy-industrial%2Cindustrial-park%2Clight-industrial%2Cstorage%2Cwarehouse%2Cworkshop&amp;sortType=13&amp;index=0&amp;psw=true&amp;channel=COMMERCIAL_RENT</x:v>
      </x:c>
    </x:row>
    <x:row r="150" ht="49" customHeight="1">
      <x:c r="A150" s="15" t="str">
        <x:v>Surrey outside Greater London</x:v>
      </x:c>
      <x:c r="B150" s="15" t="str">
        <x:v>Curchod &amp; Co</x:v>
      </x:c>
      <x:c r="C150" s="13" t="n">
        <x:v>102</x:v>
      </x:c>
      <x:c r="D150" s="13" t="n">
        <x:v>9</x:v>
      </x:c>
      <x:c r="E150" s="15" t="str">
        <x:v>Public register review</x:v>
      </x:c>
      <x:c r="F150" s="15" t="str">
        <x:v>All 9industrial-to-let catalogue pages reviewed. Agent total spans counties; underoffer/let retained in exclusions.</x:v>
      </x:c>
      <x:c r="G150" s="15" t="str">
        <x:v>https://www.curchodandco.com/properties/?commercial_for_sale_to_rent=to_rent&amp;commercial_property_type=792&amp;address_keyword=&amp;minimum_floor_area=&amp;maximum_floor_area=&amp;radius=&amp;department=commercial</x:v>
      </x:c>
    </x:row>
    <x:row r="151" ht="42" customHeight="1">
      <x:c r="A151" s="15" t="str">
        <x:v>Surrey outside Greater London</x:v>
      </x:c>
      <x:c r="B151" s="15" t="str">
        <x:v>Westwood &amp; Co</x:v>
      </x:c>
      <x:c r="C151" s="13" t="n">
        <x:v>30</x:v>
      </x:c>
      <x:c r="D151" s="13" t="n">
        <x:v>2</x:v>
      </x:c>
      <x:c r="E151" s="15" t="str">
        <x:v>Public register review</x:v>
      </x:c>
      <x:c r="F151" s="15" t="str">
        <x:v>All 2rentalregister pages reviewed;30properties across types; relevant industrial corroborated against portals.</x:v>
      </x:c>
      <x:c r="G151" s="15" t="str">
        <x:v>https://www.westwoodandco.com/property-search/?forSale=0&amp;distance=5</x:v>
      </x:c>
    </x:row>
    <x:row r="152" ht="42" customHeight="1">
      <x:c r="A152" s="15" t="str">
        <x:v>Surrey outside Greater London</x:v>
      </x:c>
      <x:c r="B152" s="15" t="str">
        <x:v>DB Real Estate</x:v>
      </x:c>
      <x:c r="C152" s="13"/>
      <x:c r="D152" s="13" t="n">
        <x:v>2</x:v>
      </x:c>
      <x:c r="E152" s="15" t="str">
        <x:v>Public register review</x:v>
      </x:c>
      <x:c r="F152" s="15" t="str">
        <x:v>Both0–10,000and10,000+registers fullyreviewed with NorthHants researcher; historicallet rows excluded, direct current rates used.</x:v>
      </x:c>
      <x:c r="G152" s="15" t="str">
        <x:v>https://dbre.co.uk/industrial-0to10000sqft.html</x:v>
      </x:c>
    </x:row>
    <x:row r="153" ht="42" customHeight="1">
      <x:c r="A153" s="15" t="str">
        <x:v>Surrey outside Greater London</x:v>
      </x:c>
      <x:c r="B153" s="15" t="str">
        <x:v>Park Steele</x:v>
      </x:c>
      <x:c r="C153" s="13" t="n">
        <x:v>37</x:v>
      </x:c>
      <x:c r="D153" s="13" t="n">
        <x:v>1</x:v>
      </x:c>
      <x:c r="E153" s="15" t="str">
        <x:v>Public register review</x:v>
      </x:c>
      <x:c r="F153" s="15" t="str">
        <x:v>All 37homepage cards reviewed; dynamicpropertiesregister failed to render. Partialdirectcoverage.</x:v>
      </x:c>
      <x:c r="G153" s="15" t="str">
        <x:v>https://www.parksteele.com/</x:v>
      </x:c>
    </x:row>
    <x:row r="154" ht="42" customHeight="1">
      <x:c r="A154" s="15" t="str">
        <x:v>Surrey outside Greater London</x:v>
      </x:c>
      <x:c r="B154" s="15" t="str">
        <x:v>Owen Isherwood</x:v>
      </x:c>
      <x:c r="C154" s="13" t="n">
        <x:v>19</x:v>
      </x:c>
      <x:c r="D154" s="13" t="n">
        <x:v>1</x:v>
      </x:c>
      <x:c r="E154" s="15" t="str">
        <x:v>Public register review</x:v>
      </x:c>
      <x:c r="F154" s="15" t="str">
        <x:v>19reported,9rendered; dynamicregister incomplete. Portalcoverage supplemented.</x:v>
      </x:c>
      <x:c r="G154" s="15" t="str">
        <x:v>https://www.owenisherwood.com/industrial-warehouses-guildford</x:v>
      </x:c>
    </x:row>
    <x:row r="155" ht="42" customHeight="1">
      <x:c r="A155" s="15" t="str">
        <x:v>Surrey outside Greater London</x:v>
      </x:c>
      <x:c r="B155" s="15" t="str">
        <x:v>SHW</x:v>
      </x:c>
      <x:c r="C155" s="13" t="n">
        <x:v>147</x:v>
      </x:c>
      <x:c r="D155" s="13" t="n">
        <x:v>1</x:v>
      </x:c>
      <x:c r="E155" s="15" t="str">
        <x:v>Public register review</x:v>
      </x:c>
      <x:c r="F155" s="15" t="str">
        <x:v>Filtered register firstpage only; selectedfilters still returnedotherpropertytypes. Partialdirectcoverage.</x:v>
      </x:c>
      <x:c r="G155" s="15" t="str">
        <x:v>https://property.shw.co.uk/property-search/</x:v>
      </x:c>
    </x:row>
    <x:row r="156" ht="49" customHeight="1">
      <x:c r="A156" s="15" t="str">
        <x:v>Ash and Ash Vale</x:v>
      </x:c>
      <x:c r="B156" s="15" t="str">
        <x:v>Rightmove + Zoopla</x:v>
      </x:c>
      <x:c r="C156" s="13" t="n">
        <x:v>3</x:v>
      </x:c>
      <x:c r="D156" s="13" t="n">
        <x:v>2</x:v>
      </x:c>
      <x:c r="E156" s="15" t="str">
        <x:v>Public register review</x:v>
      </x:c>
      <x:c r="F156" s="15" t="str">
        <x:v>Two individual Rightmove detail pages verified after county-wide Surrey search; combined Mileway Zoopla advert confirms both demises. Surrey pagination also contained combined duplicate. Full town supply search represented by completed county search, not3independentunits.</x:v>
      </x:c>
      <x:c r="G156" s="15" t="str">
        <x:v>https://www.rightmove.co.uk/properties/748025855745697#/?channel=COM_LET</x:v>
      </x:c>
    </x:row>
    <x:row r="157" ht="42" customHeight="1">
      <x:c r="A157" s="15" t="str">
        <x:v>Basingstoke</x:v>
      </x:c>
      <x:c r="B157" s="15" t="str">
        <x:v>Zoopla industrial</x:v>
      </x:c>
      <x:c r="C157" s="13" t="n">
        <x:v>60</x:v>
      </x:c>
      <x:c r="D157" s="13" t="n">
        <x:v>3</x:v>
      </x:c>
      <x:c r="E157" s="15" t="str">
        <x:v>Public register review</x:v>
      </x:c>
      <x:c r="F157" s="15" t="str">
        <x:v>All result pages read in cloud browser; nearby suggestions separated. Raw adverts include duplicates, oversize and excluded uses.</x:v>
      </x:c>
      <x:c r="G157" s="15" t="str">
        <x:v>https://www.zoopla.co.uk/to-rent/commercial/industrial-sites/basingstoke/</x:v>
      </x:c>
    </x:row>
    <x:row r="158" ht="42" customHeight="1">
      <x:c r="A158" s="15" t="str">
        <x:v>Andover</x:v>
      </x:c>
      <x:c r="B158" s="15" t="str">
        <x:v>Zoopla industrial</x:v>
      </x:c>
      <x:c r="C158" s="13" t="n">
        <x:v>12</x:v>
      </x:c>
      <x:c r="D158" s="13" t="n">
        <x:v>1</x:v>
      </x:c>
      <x:c r="E158" s="15" t="str">
        <x:v>Public register review</x:v>
      </x:c>
      <x:c r="F158" s="15" t="str">
        <x:v>All result pages read in cloud browser; nearby suggestions separated. Raw adverts include duplicates, oversize and excluded uses.</x:v>
      </x:c>
      <x:c r="G158" s="15" t="str">
        <x:v>https://www.zoopla.co.uk/to-rent/commercial/industrial-sites/andover/</x:v>
      </x:c>
    </x:row>
    <x:row r="159" ht="42" customHeight="1">
      <x:c r="A159" s="15" t="str">
        <x:v>Farnborough</x:v>
      </x:c>
      <x:c r="B159" s="15" t="str">
        <x:v>Zoopla industrial</x:v>
      </x:c>
      <x:c r="C159" s="13" t="n">
        <x:v>10</x:v>
      </x:c>
      <x:c r="D159" s="13" t="n">
        <x:v>1</x:v>
      </x:c>
      <x:c r="E159" s="15" t="str">
        <x:v>Public register review</x:v>
      </x:c>
      <x:c r="F159" s="15" t="str">
        <x:v>All result pages read in cloud browser; nearby suggestions separated. Raw adverts include duplicates, oversize and excluded uses.</x:v>
      </x:c>
      <x:c r="G159" s="15" t="str">
        <x:v>https://www.zoopla.co.uk/to-rent/commercial/industrial-sites/hampshire/farnborough/</x:v>
      </x:c>
    </x:row>
    <x:row r="160" ht="42" customHeight="1">
      <x:c r="A160" s="15" t="str">
        <x:v>Aldershot</x:v>
      </x:c>
      <x:c r="B160" s="15" t="str">
        <x:v>Zoopla industrial</x:v>
      </x:c>
      <x:c r="C160" s="13" t="n">
        <x:v>4</x:v>
      </x:c>
      <x:c r="D160" s="13" t="n">
        <x:v>1</x:v>
      </x:c>
      <x:c r="E160" s="15" t="str">
        <x:v>Public register review</x:v>
      </x:c>
      <x:c r="F160" s="15" t="str">
        <x:v>All result pages read in cloud browser; nearby suggestions separated. Raw adverts include duplicates, oversize and excluded uses.</x:v>
      </x:c>
      <x:c r="G160" s="15" t="str">
        <x:v>https://www.zoopla.co.uk/to-rent/commercial/industrial-sites/aldershot/</x:v>
      </x:c>
    </x:row>
    <x:row r="161" ht="42" customHeight="1">
      <x:c r="A161" s="15" t="str">
        <x:v>Fleet</x:v>
      </x:c>
      <x:c r="B161" s="15" t="str">
        <x:v>Zoopla industrial</x:v>
      </x:c>
      <x:c r="C161" s="13" t="n">
        <x:v>1</x:v>
      </x:c>
      <x:c r="D161" s="13" t="n">
        <x:v>1</x:v>
      </x:c>
      <x:c r="E161" s="15" t="str">
        <x:v>Public register review</x:v>
      </x:c>
      <x:c r="F161" s="15" t="str">
        <x:v>All result pages read in cloud browser; nearby suggestions separated. Raw adverts include duplicates, oversize and excluded uses.</x:v>
      </x:c>
      <x:c r="G161" s="15" t="str">
        <x:v>https://www.zoopla.co.uk/to-rent/commercial/industrial-sites/hampshire/fleet/</x:v>
      </x:c>
    </x:row>
    <x:row r="162" ht="42" customHeight="1">
      <x:c r="A162" s="15" t="str">
        <x:v>Yateley</x:v>
      </x:c>
      <x:c r="B162" s="15" t="str">
        <x:v>Zoopla industrial</x:v>
      </x:c>
      <x:c r="C162" s="13" t="n">
        <x:v>1</x:v>
      </x:c>
      <x:c r="D162" s="13" t="n">
        <x:v>1</x:v>
      </x:c>
      <x:c r="E162" s="15" t="str">
        <x:v>Public register review</x:v>
      </x:c>
      <x:c r="F162" s="15" t="str">
        <x:v>All result pages read in cloud browser; nearby suggestions separated. Raw adverts include duplicates, oversize and excluded uses.</x:v>
      </x:c>
      <x:c r="G162" s="15" t="str">
        <x:v>https://www.zoopla.co.uk/to-rent/commercial/industrial-sites/yateley/</x:v>
      </x:c>
    </x:row>
    <x:row r="163" ht="62" customHeight="1">
      <x:c r="A163" s="15" t="str">
        <x:v>Basingstoke</x:v>
      </x:c>
      <x:c r="B163" s="15" t="str">
        <x:v>Rightmove industrial categories plus other</x:v>
      </x:c>
      <x:c r="C163" s="13" t="n">
        <x:v>50</x:v>
      </x:c>
      <x:c r="D163" s="13" t="n">
        <x:v>3</x:v>
      </x:c>
      <x:c r="E163" s="15" t="str">
        <x:v>Public register review</x:v>
      </x:c>
      <x:c r="F163" s="15" t="str">
        <x:v>All pages read (24 results/page); actual selected pagination checked. Other category catches workshops but non-industrial records excluded.</x:v>
      </x:c>
      <x:c r="G163" s="15" t="str">
        <x:v>https://www.rightmove.co.uk/commercial-property-to-let/find.html?locationIdentifier=REGION%5E115&amp;propertyTypes=other%2Cdistribution-warehouse%2Cfactory%2Cheavy-industrial%2Cindustrial-park%2Clight-industrial%2Cstorage%2Cwarehouse%2Cworkshop&amp;sortType=13&amp;index=0&amp;psw=true&amp;channel=COMMERCIAL_RENT</x:v>
      </x:c>
    </x:row>
    <x:row r="164" ht="62" customHeight="1">
      <x:c r="A164" s="15" t="str">
        <x:v>Andover</x:v>
      </x:c>
      <x:c r="B164" s="15" t="str">
        <x:v>Rightmove industrial categories plus other</x:v>
      </x:c>
      <x:c r="C164" s="13" t="n">
        <x:v>30</x:v>
      </x:c>
      <x:c r="D164" s="13" t="n">
        <x:v>2</x:v>
      </x:c>
      <x:c r="E164" s="15" t="str">
        <x:v>Public register review</x:v>
      </x:c>
      <x:c r="F164" s="15" t="str">
        <x:v>All pages read (24 results/page); actual selected pagination checked. Other category catches workshops but non-industrial records excluded.</x:v>
      </x:c>
      <x:c r="G164" s="15" t="str">
        <x:v>https://www.rightmove.co.uk/commercial-property-to-let/find.html?locationIdentifier=REGION%5E39&amp;propertyTypes=other%2Cdistribution-warehouse%2Cfactory%2Cheavy-industrial%2Cindustrial-park%2Clight-industrial%2Cstorage%2Cwarehouse%2Cworkshop&amp;sortType=13&amp;index=0&amp;psw=true&amp;channel=COMMERCIAL_RENT</x:v>
      </x:c>
    </x:row>
    <x:row r="165" ht="62" customHeight="1">
      <x:c r="A165" s="15" t="str">
        <x:v>Farnborough</x:v>
      </x:c>
      <x:c r="B165" s="15" t="str">
        <x:v>Rightmove industrial categories plus other</x:v>
      </x:c>
      <x:c r="C165" s="13" t="n">
        <x:v>16</x:v>
      </x:c>
      <x:c r="D165" s="13" t="n">
        <x:v>1</x:v>
      </x:c>
      <x:c r="E165" s="15" t="str">
        <x:v>Public register review</x:v>
      </x:c>
      <x:c r="F165" s="15" t="str">
        <x:v>All pages read (24 results/page); actual selected pagination checked. Other category catches workshops but non-industrial records excluded.</x:v>
      </x:c>
      <x:c r="G165" s="15" t="str">
        <x:v>https://www.rightmove.co.uk/commercial-property-to-let/find.html?locationIdentifier=REGION%5E505&amp;propertyTypes=other%2Cdistribution-warehouse%2Cfactory%2Cheavy-industrial%2Cindustrial-park%2Clight-industrial%2Cstorage%2Cwarehouse%2Cworkshop&amp;sortType=13&amp;index=0&amp;psw=true&amp;channel=COMMERCIAL_RENT</x:v>
      </x:c>
    </x:row>
    <x:row r="166" ht="62" customHeight="1">
      <x:c r="A166" s="15" t="str">
        <x:v>Aldershot</x:v>
      </x:c>
      <x:c r="B166" s="15" t="str">
        <x:v>Rightmove industrial categories plus other</x:v>
      </x:c>
      <x:c r="C166" s="13" t="n">
        <x:v>7</x:v>
      </x:c>
      <x:c r="D166" s="13" t="n">
        <x:v>1</x:v>
      </x:c>
      <x:c r="E166" s="15" t="str">
        <x:v>Public register review</x:v>
      </x:c>
      <x:c r="F166" s="15" t="str">
        <x:v>All pages read (24 results/page); actual selected pagination checked. Other category catches workshops but non-industrial records excluded.</x:v>
      </x:c>
      <x:c r="G166" s="15" t="str">
        <x:v>https://www.rightmove.co.uk/commercial-property-to-let/find.html?locationIdentifier=REGION%5E22&amp;propertyTypes=other%2Cdistribution-warehouse%2Cfactory%2Cheavy-industrial%2Cindustrial-park%2Clight-industrial%2Cstorage%2Cwarehouse%2Cworkshop&amp;sortType=13&amp;index=0&amp;psw=true&amp;channel=COMMERCIAL_RENT</x:v>
      </x:c>
    </x:row>
    <x:row r="167" ht="62" customHeight="1">
      <x:c r="A167" s="15" t="str">
        <x:v>Fleet</x:v>
      </x:c>
      <x:c r="B167" s="15" t="str">
        <x:v>Rightmove industrial categories plus other</x:v>
      </x:c>
      <x:c r="C167" s="13" t="n">
        <x:v>6</x:v>
      </x:c>
      <x:c r="D167" s="13" t="n">
        <x:v>1</x:v>
      </x:c>
      <x:c r="E167" s="15" t="str">
        <x:v>Public register review</x:v>
      </x:c>
      <x:c r="F167" s="15" t="str">
        <x:v>All pages read (24 results/page); actual selected pagination checked. Other category catches workshops but non-industrial records excluded.</x:v>
      </x:c>
      <x:c r="G167" s="15" t="str">
        <x:v>https://www.rightmove.co.uk/commercial-property-to-let/find.html?locationIdentifier=REGION%5E517&amp;propertyTypes=other%2Cdistribution-warehouse%2Cfactory%2Cheavy-industrial%2Cindustrial-park%2Clight-industrial%2Cstorage%2Cwarehouse%2Cworkshop&amp;sortType=13&amp;index=0&amp;psw=true&amp;channel=COMMERCIAL_RENT</x:v>
      </x:c>
    </x:row>
    <x:row r="168" ht="49" customHeight="1">
      <x:c r="A168" s="15" t="str">
        <x:v>Basingstoke</x:v>
      </x:c>
      <x:c r="B168" s="15" t="str">
        <x:v>Curchod &amp; Co direct industrial catalogue</x:v>
      </x:c>
      <x:c r="C168" s="13" t="n">
        <x:v>19</x:v>
      </x:c>
      <x:c r="D168" s="13" t="n">
        <x:v>2</x:v>
      </x:c>
      <x:c r="E168" s="15" t="str">
        <x:v>Public register review</x:v>
      </x:c>
      <x:c r="F168" s="15" t="str">
        <x:v>All pages read; under-offer and oversize excluded. Fleet keyword matched Byfleet in Surrey, not Fleet.</x:v>
      </x:c>
      <x:c r="G168" s="15" t="str">
        <x:v>https://www.curchodandco.com/properties/?commercial_for_sale_to_rent=to_rent&amp;commercial_property_type=792&amp;address_keyword=Basingstoke&amp;minimum_floor_area=&amp;maximum_floor_area=&amp;radius=&amp;department=commercial</x:v>
      </x:c>
    </x:row>
    <x:row r="169" ht="49" customHeight="1">
      <x:c r="A169" s="15" t="str">
        <x:v>Andover</x:v>
      </x:c>
      <x:c r="B169" s="15" t="str">
        <x:v>Curchod &amp; Co direct industrial catalogue</x:v>
      </x:c>
      <x:c r="C169" s="13" t="n">
        <x:v>6</x:v>
      </x:c>
      <x:c r="D169" s="13" t="n">
        <x:v>1</x:v>
      </x:c>
      <x:c r="E169" s="15" t="str">
        <x:v>Public register review</x:v>
      </x:c>
      <x:c r="F169" s="15" t="str">
        <x:v>All pages read; under-offer and oversize excluded. Fleet keyword matched Byfleet in Surrey, not Fleet.</x:v>
      </x:c>
      <x:c r="G169" s="15" t="str">
        <x:v>https://www.curchodandco.com/properties/?commercial_for_sale_to_rent=to_rent&amp;commercial_property_type=792&amp;address_keyword=Andover&amp;minimum_floor_area=&amp;maximum_floor_area=&amp;radius=&amp;department=commercial</x:v>
      </x:c>
    </x:row>
    <x:row r="170" ht="49" customHeight="1">
      <x:c r="A170" s="15" t="str">
        <x:v>Farnborough</x:v>
      </x:c>
      <x:c r="B170" s="15" t="str">
        <x:v>Curchod &amp; Co direct industrial catalogue</x:v>
      </x:c>
      <x:c r="C170" s="13" t="n">
        <x:v>3</x:v>
      </x:c>
      <x:c r="D170" s="13" t="n">
        <x:v>1</x:v>
      </x:c>
      <x:c r="E170" s="15" t="str">
        <x:v>Public register review</x:v>
      </x:c>
      <x:c r="F170" s="15" t="str">
        <x:v>All pages read; under-offer and oversize excluded. Fleet keyword matched Byfleet in Surrey, not Fleet.</x:v>
      </x:c>
      <x:c r="G170" s="15" t="str">
        <x:v>https://www.curchodandco.com/properties/?commercial_for_sale_to_rent=to_rent&amp;commercial_property_type=792&amp;address_keyword=Farnborough&amp;minimum_floor_area=&amp;maximum_floor_area=&amp;radius=&amp;department=commercial</x:v>
      </x:c>
    </x:row>
    <x:row r="171" ht="49" customHeight="1">
      <x:c r="A171" s="15" t="str">
        <x:v>Aldershot</x:v>
      </x:c>
      <x:c r="B171" s="15" t="str">
        <x:v>Curchod &amp; Co direct industrial catalogue</x:v>
      </x:c>
      <x:c r="C171" s="13" t="n">
        <x:v>2</x:v>
      </x:c>
      <x:c r="D171" s="13" t="n">
        <x:v>1</x:v>
      </x:c>
      <x:c r="E171" s="15" t="str">
        <x:v>Public register review</x:v>
      </x:c>
      <x:c r="F171" s="15" t="str">
        <x:v>All pages read; under-offer and oversize excluded. Fleet keyword matched Byfleet in Surrey, not Fleet.</x:v>
      </x:c>
      <x:c r="G171" s="15" t="str">
        <x:v>https://www.curchodandco.com/properties/?commercial_for_sale_to_rent=to_rent&amp;commercial_property_type=792&amp;address_keyword=Aldershot&amp;minimum_floor_area=&amp;maximum_floor_area=&amp;radius=&amp;department=commercial</x:v>
      </x:c>
    </x:row>
    <x:row r="172" ht="49" customHeight="1">
      <x:c r="A172" s="15" t="str">
        <x:v>Fleet</x:v>
      </x:c>
      <x:c r="B172" s="15" t="str">
        <x:v>Curchod &amp; Co direct industrial catalogue</x:v>
      </x:c>
      <x:c r="C172" s="13" t="n">
        <x:v>2</x:v>
      </x:c>
      <x:c r="D172" s="13" t="n">
        <x:v>1</x:v>
      </x:c>
      <x:c r="E172" s="15" t="str">
        <x:v>Public register review</x:v>
      </x:c>
      <x:c r="F172" s="15" t="str">
        <x:v>All pages read; under-offer and oversize excluded. Fleet keyword matched Byfleet in Surrey, not Fleet.</x:v>
      </x:c>
      <x:c r="G172" s="15" t="str">
        <x:v>https://www.curchodandco.com/properties/?commercial_for_sale_to_rent=to_rent&amp;commercial_property_type=792&amp;address_keyword=Fleet&amp;minimum_floor_area=&amp;maximum_floor_area=&amp;radius=&amp;department=commercial</x:v>
      </x:c>
    </x:row>
    <x:row r="173" ht="42" customHeight="1">
      <x:c r="A173" s="15" t="str">
        <x:v>North Hampshire</x:v>
      </x:c>
      <x:c r="B173" s="15" t="str">
        <x:v>DB Real Estate direct register</x:v>
      </x:c>
      <x:c r="C173" s="13"/>
      <x:c r="D173" s="13" t="n">
        <x:v>1</x:v>
      </x:c>
      <x:c r="E173" s="15" t="str">
        <x:v>Public register review</x:v>
      </x:c>
      <x:c r="F173" s="15" t="str">
        <x:v>Full register read. Mixed live-looking and historical LET/SOLD entries; uncorroborated undated stock held uncertain. Surrey candidates passed to Surrey researcher.</x:v>
      </x:c>
      <x:c r="G173" s="15" t="str">
        <x:v>https://dbre.co.uk/industrial-0to10000sqft.html</x:v>
      </x:c>
    </x:row>
    <x:row r="174" ht="42" customHeight="1">
      <x:c r="A174" s="15" t="str">
        <x:v>North Hampshire</x:v>
      </x:c>
      <x:c r="B174" s="15" t="str">
        <x:v>DB Real Estate direct register</x:v>
      </x:c>
      <x:c r="C174" s="13"/>
      <x:c r="D174" s="13" t="n">
        <x:v>1</x:v>
      </x:c>
      <x:c r="E174" s="15" t="str">
        <x:v>Public register review</x:v>
      </x:c>
      <x:c r="F174" s="15" t="str">
        <x:v>Full register read. Mixed live-looking and historical LET/SOLD entries; uncorroborated undated stock held uncertain. Surrey candidates passed to Surrey researcher.</x:v>
      </x:c>
      <x:c r="G174" s="15" t="str">
        <x:v>https://dbre.co.uk/industrial-10000sqftplus.html</x:v>
      </x:c>
    </x:row>
    <x:row r="175" ht="42" customHeight="1">
      <x:c r="A175" s="15" t="str">
        <x:v>North Hampshire</x:v>
      </x:c>
      <x:c r="B175" s="15" t="str">
        <x:v>Hurst Warne direct</x:v>
      </x:c>
      <x:c r="C175" s="13"/>
      <x:c r="D175" s="13" t="n">
        <x:v>0</x:v>
      </x:c>
      <x:c r="E175" s="15" t="str">
        <x:v>Public register review</x:v>
      </x:c>
      <x:c r="F175" s="15" t="str">
        <x:v>Browser showed repeated robot/security-check challenge after one recovery; direct search blocked. Hurst Warne portal adverts included. No agent contact.</x:v>
      </x:c>
      <x:c r="G175" s="15" t="str">
        <x:v>https://www.hurstwarne.co.uk/</x:v>
      </x:c>
    </x:row>
    <x:row r="176" ht="75" customHeight="1">
      <x:c r="A176" s="15" t="str">
        <x:v>London</x:v>
      </x:c>
      <x:c r="B176" s="15" t="str">
        <x:v>Rightmove all industrial categories plus other</x:v>
      </x:c>
      <x:c r="C176" s="13" t="n">
        <x:v>1236</x:v>
      </x:c>
      <x:c r="D176" s="13" t="n">
        <x:v>58</x:v>
      </x:c>
      <x:c r="E176" s="15" t="str">
        <x:v>Public register review</x:v>
      </x:c>
      <x:c r="F176" s="15" t="str">
        <x:v>Full size split: &lt;=5,000 sqft 813 results/34 pages; 5,000–15,000 sqft 554 results/24 pages. All selected pages verified by root. 1,236 unique property IDs after repeated featured cards and range overlap; advertised ranges can exceed filter maximum and are independently screened. Other-category non-industrial listings excluded.</x:v>
      </x:c>
      <x:c r="G176" s="15" t="str">
        <x:v>https://www.rightmove.co.uk/commercial-property-to-let/find.html?locationIdentifier=REGION%5E87490&amp;propertyTypes=other%2Cdistribution-warehouse%2Cfactory%2Cheavy-industrial%2Cindustrial-park%2Clight-industrial%2Cstorage%2Cwarehouse%2Cworkshop&amp;sortType=13&amp;index=0&amp;psw=true&amp;channel=COMMERCIAL_RENT&amp;maxSize=15000&amp;priceType=pcm&amp;transactionType=LETTING&amp;displayLocationIdentifier=London-87490.html&amp;minSize=5000</x:v>
      </x:c>
    </x:row>
    <x:row r="177" ht="42" customHeight="1">
      <x:c r="A177" s="15" t="str">
        <x:v>London</x:v>
      </x:c>
      <x:c r="B177" s="15" t="str">
        <x:v>Zoopla industrial base</x:v>
      </x:c>
      <x:c r="C177" s="13" t="n">
        <x:v>1706</x:v>
      </x:c>
      <x:c r="D177" s="13" t="n">
        <x:v>40</x:v>
      </x:c>
      <x:c r="E177" s="15" t="str">
        <x:v>Public register review</x:v>
      </x:c>
      <x:c r="F177" s="15" t="str">
        <x:v>Base pages 1–40 retained (1,000 adverts); portal pagination cap supplemented by size-split searches.</x:v>
      </x:c>
      <x:c r="G177" s="15" t="str">
        <x:v>https://www.zoopla.co.uk/to-rent/commercial/industrial-sites/london/</x:v>
      </x:c>
    </x:row>
    <x:row r="178" ht="42" customHeight="1">
      <x:c r="A178" s="15" t="str">
        <x:v>London</x:v>
      </x:c>
      <x:c r="B178" s="15" t="str">
        <x:v>Zoopla industrial small size split</x:v>
      </x:c>
      <x:c r="C178" s="13" t="n">
        <x:v>628</x:v>
      </x:c>
      <x:c r="D178" s="13" t="n">
        <x:v>26</x:v>
      </x:c>
      <x:c r="E178" s="15" t="str">
        <x:v>Public register review</x:v>
      </x:c>
      <x:c r="F178" s="15" t="str">
        <x:v>All captured pages read in cloud browser by root; small &lt;=2,500 sqft, medium 2,500–20,000 sqft. Independently screened to &lt;=15,000 sqft. Split overlap and base repeats deduplicated by property ID, then physical identity.</x:v>
      </x:c>
      <x:c r="G178" s="15" t="str">
        <x:v>https://www.zoopla.co.uk/to-rent/commercial/industrial-sites/london/?floor_area_max=2500&amp;q=London&amp;search_source=to-rent</x:v>
      </x:c>
    </x:row>
    <x:row r="179" ht="42" customHeight="1">
      <x:c r="A179" s="15" t="str">
        <x:v>London</x:v>
      </x:c>
      <x:c r="B179" s="15" t="str">
        <x:v>Zoopla industrial medium size split</x:v>
      </x:c>
      <x:c r="C179" s="13" t="n">
        <x:v>896</x:v>
      </x:c>
      <x:c r="D179" s="13" t="n">
        <x:v>36</x:v>
      </x:c>
      <x:c r="E179" s="15" t="str">
        <x:v>Public register review</x:v>
      </x:c>
      <x:c r="F179" s="15" t="str">
        <x:v>All captured pages read in cloud browser by root; small &lt;=2,500 sqft, medium 2,500–20,000 sqft. Independently screened to &lt;=15,000 sqft. Split overlap and base repeats deduplicated by property ID, then physical identity.</x:v>
      </x:c>
      <x:c r="G179" s="15" t="str">
        <x:v>https://www.zoopla.co.uk/to-rent/commercial/industrial-sites/london/?floor_area_max=20000&amp;floor_area_min=2500&amp;q=London&amp;search_source=to-rent</x:v>
      </x:c>
    </x:row>
    <x:row r="180" ht="62" customHeight="1">
      <x:c r="A180" s="15" t="str">
        <x:v>London</x:v>
      </x:c>
      <x:c r="B180" s="15" t="str">
        <x:v>Selected full agent-authored portal details</x:v>
      </x:c>
      <x:c r="C180" s="13" t="n">
        <x:v>9</x:v>
      </x:c>
      <x:c r="D180" s="13" t="n">
        <x:v>9</x:v>
      </x:c>
      <x:c r="E180" s="15" t="str">
        <x:v>Public register review</x:v>
      </x:c>
      <x:c r="F180" s="15" t="str">
        <x:v>Targeted checks of Willow Business Centre, Barratt Industrial Park, Telford Way, SEGRO V-Park Grand Union and Woodman Works identity/area/status/rent conflicts. No agent contact. Direct private-agent catalogue coverage and dated demand evidence supplied separately by root. White Lion Street full detail checked: industrial use, 4.5 m ceiling and two roller shutters confirmed.</x:v>
      </x:c>
      <x:c r="G180" s="15" t="str">
        <x:v>https://www.rightmove.co.uk/properties/760575615890144#/?channel=COM_LET</x:v>
      </x:c>
    </x:row>
    <x:row r="181" ht="42" customHeight="1">
      <x:c r="A181" s="15" t="str">
        <x:v>South East and Home Counties</x:v>
      </x:c>
      <x:c r="B181" s="15" t="str">
        <x:v>Bear Associates</x:v>
      </x:c>
      <x:c r="C181" s="13" t="n">
        <x:v>3</x:v>
      </x:c>
      <x:c r="D181" s="13" t="n">
        <x:v>1</x:v>
      </x:c>
      <x:c r="E181" s="15" t="str">
        <x:v>Public register review</x:v>
      </x:c>
      <x:c r="F181" s="15" t="str">
        <x:v>Original agent list. Entire visible industrial register checked: three Cheltenham properties, two marked let. Outside this regional scope.</x:v>
      </x:c>
      <x:c r="G181" s="15" t="str">
        <x:v>https://www.bear-associates.co.uk/properties/industrial?layout=columns</x:v>
      </x:c>
    </x:row>
    <x:row r="182" ht="42" customHeight="1">
      <x:c r="A182" s="15" t="str">
        <x:v>South East and Home Counties</x:v>
      </x:c>
      <x:c r="B182" s="15" t="str">
        <x:v>Hawkins Watton</x:v>
      </x:c>
      <x:c r="C182" s="13"/>
      <x:c r="D182" s="13"/>
      <x:c r="E182" s="15" t="str">
        <x:v>Public register review</x:v>
      </x:c>
      <x:c r="F182" s="15" t="str">
        <x:v>Original agent list. Current browser redirected to a connection-security verification page. No inventory accessed in this extension. Previously observed Gloucestershire coverage falls outside the requested South East counties.</x:v>
      </x:c>
      <x:c r="G182" s="15" t="str">
        <x:v>https://www.hawkinswatton.co.uk/availability/</x:v>
      </x:c>
    </x:row>
    <x:row r="183" ht="49" customHeight="1">
      <x:c r="A183" s="15" t="str">
        <x:v>Oxfordshire and Berkshire</x:v>
      </x:c>
      <x:c r="B183" s="15" t="str">
        <x:v>NJC / NJ Commercial</x:v>
      </x:c>
      <x:c r="C183" s="13"/>
      <x:c r="D183" s="13" t="n">
        <x:v>1</x:v>
      </x:c>
      <x:c r="E183" s="15" t="str">
        <x:v>Public register review</x:v>
      </x:c>
      <x:c r="F183" s="15" t="str">
        <x:v>Original agent list. Entire industrial register checked. Current cards for 20 Bankside Kidlington, Unit 14 Bone Lane Newbury and Unit 5 Launton Trade Centre Bicester. Explicit LET, sale-only and Northamptonshire development offers excluded. Linked PDF particulars were not readable by the search service; card-only fields are identified.</x:v>
      </x:c>
      <x:c r="G183" s="15" t="str">
        <x:v>https://www.njcommercial.co.uk/industrial</x:v>
      </x:c>
    </x:row>
    <x:row r="184" ht="42" customHeight="1">
      <x:c r="A184" s="15" t="str">
        <x:v>Oxfordshire and Buckinghamshire</x:v>
      </x:c>
      <x:c r="B184" s="15" t="str">
        <x:v>Brookmont</x:v>
      </x:c>
      <x:c r="C184" s="13"/>
      <x:c r="D184" s="13" t="n">
        <x:v>1</x:v>
      </x:c>
      <x:c r="E184" s="15" t="str">
        <x:v>Public register review</x:v>
      </x:c>
      <x:c r="F184" s="15" t="str">
        <x:v>Original agent list. Entire visible property register and selected industrial details checked. Latest September 2026 Unit 29 Stanley Court advert supersedes the 2024 let entry. Telford Road flexible-space scheme has no individual vacancy schedule.</x:v>
      </x:c>
      <x:c r="G184" s="15" t="str">
        <x:v>https://brookmont.co.uk/property-listings/</x:v>
      </x:c>
    </x:row>
    <x:row r="185" ht="42" customHeight="1">
      <x:c r="A185" s="15" t="str">
        <x:v>Oxfordshire</x:v>
      </x:c>
      <x:c r="B185" s="15" t="str">
        <x:v>Marriotts Oxford</x:v>
      </x:c>
      <x:c r="C185" s="13"/>
      <x:c r="D185" s="13" t="n">
        <x:v>2</x:v>
      </x:c>
      <x:c r="E185" s="15" t="str">
        <x:v>Public register review</x:v>
      </x:c>
      <x:c r="F185" s="15" t="str">
        <x:v>Original agent list. Agency page and linked LoopNet Bruce Raybould profile checked. Profile states Buckinghamshire/Oxford coverage but no property cards render. Inventory cannot be counted as zero.</x:v>
      </x:c>
      <x:c r="G185" s="15" t="str">
        <x:v>https://www.marriottsoxford.co.uk/commercial-agency/</x:v>
      </x:c>
    </x:row>
    <x:row r="186" ht="42" customHeight="1">
      <x:c r="A186" s="15" t="str">
        <x:v>Oxfordshire</x:v>
      </x:c>
      <x:c r="B186" s="15" t="str">
        <x:v>JRBT</x:v>
      </x:c>
      <x:c r="C186" s="13" t="n">
        <x:v>2</x:v>
      </x:c>
      <x:c r="D186" s="13" t="n">
        <x:v>1</x:v>
      </x:c>
      <x:c r="E186" s="15" t="str">
        <x:v>Public register review</x:v>
      </x:c>
      <x:c r="F186" s="15" t="str">
        <x:v>Original agent list. Complete visible register contains Abingdon retail and office offers only. No qualifying industrial unit identified in this register.</x:v>
      </x:c>
      <x:c r="G186" s="15" t="str">
        <x:v>https://www.jrbtcommercialproperty.co.uk/current-properties/</x:v>
      </x:c>
    </x:row>
    <x:row r="187" ht="42" customHeight="1">
      <x:c r="A187" s="15" t="str">
        <x:v>Oxfordshire and Berkshire</x:v>
      </x:c>
      <x:c r="B187" s="15" t="str">
        <x:v>Chaston Conway / Conways</x:v>
      </x:c>
      <x:c r="C187" s="13" t="n">
        <x:v>32</x:v>
      </x:c>
      <x:c r="D187" s="13" t="n">
        <x:v>1</x:v>
      </x:c>
      <x:c r="E187" s="15" t="str">
        <x:v>Public register review</x:v>
      </x:c>
      <x:c r="F187" s="15" t="str">
        <x:v>Original agent list. All 32 view-all cards and three relevant industrial details checked. Separate component floor areas are not additional units; whole-unit totals and assignment rents retained.</x:v>
      </x:c>
      <x:c r="G187" s="15" t="str">
        <x:v>https://conwayscommercial.search-prop.com/properties?paging=viewall</x:v>
      </x:c>
    </x:row>
    <x:row r="188" ht="42" customHeight="1">
      <x:c r="A188" s="15" t="str">
        <x:v>Oxfordshire</x:v>
      </x:c>
      <x:c r="B188" s="15" t="str">
        <x:v>Wild Property</x:v>
      </x:c>
      <x:c r="C188" s="13"/>
      <x:c r="D188" s="13" t="n">
        <x:v>1</x:v>
      </x:c>
      <x:c r="E188" s="15" t="str">
        <x:v>Public register review</x:v>
      </x:c>
      <x:c r="F188" s="15" t="str">
        <x:v>Original agent list. Entire current and historic register checked. Current industrial instructions at 34B Murdock Road and 108 Churchill Road duplicate Conways joint-agent stock. Historic LET and SOLD entries excluded.</x:v>
      </x:c>
      <x:c r="G188" s="15" t="str">
        <x:v>https://www.wild-property.co.uk/commercial-property-oxfordshire</x:v>
      </x:c>
    </x:row>
    <x:row r="189" ht="42" customHeight="1">
      <x:c r="A189" s="15" t="str">
        <x:v>Oxfordshire</x:v>
      </x:c>
      <x:c r="B189" s="15" t="str">
        <x:v>Oxford HMO</x:v>
      </x:c>
      <x:c r="C189" s="13"/>
      <x:c r="D189" s="13" t="n">
        <x:v>1</x:v>
      </x:c>
      <x:c r="E189" s="15" t="str">
        <x:v>Public register review</x:v>
      </x:c>
      <x:c r="F189" s="15" t="str">
        <x:v>Original agent list. Public site confirms residential HMO letting and management. No industrial register; out of sector.</x:v>
      </x:c>
      <x:c r="G189" s="15" t="str">
        <x:v>https://www.oxfordhmo.co.uk/</x:v>
      </x:c>
    </x:row>
    <x:row r="190" ht="42" customHeight="1">
      <x:c r="A190" s="15" t="str">
        <x:v>Buckinghamshire and Hertfordshire</x:v>
      </x:c>
      <x:c r="B190" s="15" t="str">
        <x:v>Jaggard Macland</x:v>
      </x:c>
      <x:c r="C190" s="13" t="n">
        <x:v>4</x:v>
      </x:c>
      <x:c r="D190" s="13" t="n">
        <x:v>1</x:v>
      </x:c>
      <x:c r="E190" s="15" t="str">
        <x:v>Public register review</x:v>
      </x:c>
      <x:c r="F190" s="15" t="str">
        <x:v>Original agent list. All four to-let cards and Monaco Works detail checked. Three office entries excluded; combined 4–5 Monaco Works is 6,153 sq ft. Detail quotes £85,000 without an explicit rent period.</x:v>
      </x:c>
      <x:c r="G190" s="15" t="str">
        <x:v>https://jaggardmacland.co.uk/properties?location=all&amp;radius=0&amp;type=any&amp;saleOrLet=let</x:v>
      </x:c>
    </x:row>
    <x:row r="191" ht="42" customHeight="1">
      <x:c r="A191" s="15" t="str">
        <x:v>Wiltshire and M4 corridor</x:v>
      </x:c>
      <x:c r="B191" s="15" t="str">
        <x:v>Kilpatrick &amp; Co</x:v>
      </x:c>
      <x:c r="C191" s="13" t="n">
        <x:v>79</x:v>
      </x:c>
      <x:c r="D191" s="13" t="n">
        <x:v>1</x:v>
      </x:c>
      <x:c r="E191" s="15" t="str">
        <x:v>Public register review</x:v>
      </x:c>
      <x:c r="F191" s="15" t="str">
        <x:v>Original agent list. First page of seven checked. Observed page 2–4 links repeatedly timed out, as in the earlier regional scan. Register coverage is partial; not a zero-stock finding.</x:v>
      </x:c>
      <x:c r="G191" s="15" t="str">
        <x:v>https://kilpatrick-cpc.co.uk/property-search/</x:v>
      </x:c>
    </x:row>
    <x:row r="192" ht="49" customHeight="1">
      <x:c r="A192" s="15" t="str">
        <x:v>All South East towns</x:v>
      </x:c>
      <x:c r="B192" s="15" t="str">
        <x:v>ONS Census 2021</x:v>
      </x:c>
      <x:c r="C192" s="13"/>
      <x:c r="D192" s="13"/>
      <x:c r="E192" s="15" t="str">
        <x:v>Public register review</x:v>
      </x:c>
      <x:c r="F192" s="15" t="str">
        <x:v>Town qualification uses 2021 built-up-area usual resident populations, rounded to five. Individual named towns may differ from council areas, postal addresses or historic conurbations. Greater London is separately labelled as the administrative region.</x:v>
      </x:c>
      <x:c r="G192" s="15" t="str">
        <x:v>https://www.ons.gov.uk/peoplepopulationandcommunity/housing/datasets/townsandcitiescharacteristicsofbuiltupareasenglandandwalescensus2021</x:v>
      </x:c>
    </x:row>
    <x:row r="193" ht="42" customHeight="1">
      <x:c r="A193" s="15" t="str">
        <x:v>London</x:v>
      </x:c>
      <x:c r="B193" s="15" t="str">
        <x:v>GLA / ONS Census 2021</x:v>
      </x:c>
      <x:c r="C193" s="13"/>
      <x:c r="D193" s="13"/>
      <x:c r="E193" s="15" t="str">
        <x:v>Public register review</x:v>
      </x:c>
      <x:c r="F193" s="15" t="str">
        <x:v>Greater London 8,799,800 in Census 2021 first release, rounded to nearest 100. This regional figure is not attributed to each named London neighbourhood.</x:v>
      </x:c>
      <x:c r="G193" s="15" t="str">
        <x:v>https://data.london.gov.uk/download/2021-census-first-release/18e4a444-11a7-4777-b383-8cf199176157/2021%20census%20first%20release.pdf</x:v>
      </x:c>
    </x:row>
  </x:sheetData>
  <x:pageMargins left="0.7" right="0.7" top="0.75" bottom="0.75" header="0.3" footer="0.3"/>
  <x:tableParts count="1">
    <x:tablePart xmlns:r="http://schemas.openxmlformats.org/officeDocument/2006/relationships" r:id="R971ad31ba3774acf"/>
  </x:tableParts>
</x:worksheet>
</file>

<file path=xl/worksheets/sheet7.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6" hidden="0" customWidth="1"/>
    <x:col min="2" max="2" width="29" hidden="0" customWidth="1"/>
    <x:col min="3" max="3" width="55" hidden="0" customWidth="1"/>
    <x:col min="4" max="4" width="110" hidden="0" customWidth="1"/>
    <x:col min="5" max="5" width="70" hidden="0" customWidth="1"/>
    <x:col min="6" max="6" width="70" hidden="0" customWidth="1"/>
  </x:cols>
  <x:sheetData>
    <x:row r="1" ht="24" customHeight="1">
      <x:c r="A1" s="2"/>
      <x:c r="B1" s="2"/>
      <x:c r="C1" s="2"/>
      <x:c r="D1" s="2"/>
      <x:c r="E1" s="2"/>
      <x:c r="F1" s="2"/>
    </x:row>
    <x:row r="2" ht="24" customHeight="1">
      <x:c r="A2" s="7" t="str">
        <x:v>Schemes, exclusions and unresolved availability</x:v>
      </x:c>
      <x:c r="B2" s="2"/>
      <x:c r="C2" s="2"/>
      <x:c r="D2" s="2"/>
      <x:c r="E2" s="2"/>
      <x:c r="F2" s="2"/>
    </x:row>
    <x:row r="3" ht="8" customHeight="1">
      <x:c r="A3" s="8"/>
      <x:c r="B3" s="8"/>
      <x:c r="C3" s="8"/>
      <x:c r="D3" s="8"/>
      <x:c r="E3" s="8"/>
      <x:c r="F3" s="8"/>
    </x:row>
    <x:row r="4" ht="24" customHeight="1">
      <x:c r="A4" s="2"/>
      <x:c r="B4" s="2"/>
      <x:c r="C4" s="2"/>
      <x:c r="D4" s="2"/>
      <x:c r="E4" s="2"/>
      <x:c r="F4" s="2"/>
    </x:row>
    <x:row r="5" ht="42" customHeight="1">
      <x:c r="A5" s="6" t="str">
        <x:v>Search town</x:v>
      </x:c>
      <x:c r="B5" s="6" t="str">
        <x:v>Reason category</x:v>
      </x:c>
      <x:c r="C5" s="6" t="str">
        <x:v>Property / scheme</x:v>
      </x:c>
      <x:c r="D5" s="6" t="str">
        <x:v>Evidence and count treatment</x:v>
      </x:c>
      <x:c r="E5" s="6" t="str">
        <x:v>Source</x:v>
      </x:c>
      <x:c r="F5" s="6" t="str">
        <x:v>Further sources</x:v>
      </x:c>
    </x:row>
    <x:row r="6" ht="47" customHeight="1">
      <x:c r="A6" s="2" t="str">
        <x:v>Ayr</x:v>
      </x:c>
      <x:c r="B6" s="12" t="str">
        <x:v>Scheme / count unresolved</x:v>
      </x:c>
      <x:c r="C6" s="12" t="str">
        <x:v>BigPadlock, Mosshill Industrial Estate</x:v>
      </x:c>
      <x:c r="D6" s="12" t="str">
        <x:v>Light industrial spaces of 315–6,000 sq ft. No numbered available-unit schedule, so no exact unit count. Advertised minimum £347 pcm / £4,164 pa / £13.22 per sq ft appears to apply to the 315 sq ft option only. VAT and insurance extra. Protected loading bay; height and roller-door details not stated.</x:v>
      </x:c>
      <x:c r="E6" s="12" t="str">
        <x:v>https://www.rightmove.co.uk/properties/156026492#/?channel=COM_LET</x:v>
      </x:c>
      <x:c r="F6" s="12" t="str"/>
    </x:row>
    <x:row r="7" ht="44" customHeight="1">
      <x:c r="A7" s="2" t="str">
        <x:v>Inverness</x:v>
      </x:c>
      <x:c r="B7" s="12" t="str">
        <x:v>Scheme schedule reviewed</x:v>
      </x:c>
      <x:c r="C7" s="12" t="str">
        <x:v>29 Harbour Road</x:v>
      </x:c>
      <x:c r="D7" s="12" t="str">
        <x:v>Unit 1 under offer. Units 2 and 3 marketed for Q4 2026 completion, retained as Future in Unit details because physical readiness is unconfirmed.</x:v>
      </x:c>
      <x:c r="E7" s="12" t="str">
        <x:v>https://www.rightmove.co.uk/properties/760585141279680#/?channel=COM_LET</x:v>
      </x:c>
      <x:c r="F7" s="12" t="str">
        <x:v>https://www.zoopla.co.uk/to-rent/commercial/details/72110701/
https://lc.zoocdn.com/31e107aa5655920a3045fd1406a040da321ef96e.pdf</x:v>
      </x:c>
    </x:row>
    <x:row r="8" ht="44" customHeight="1">
      <x:c r="A8" s="2" t="str">
        <x:v>Ayr</x:v>
      </x:c>
      <x:c r="B8" s="12" t="str">
        <x:v>exclusions</x:v>
      </x:c>
      <x:c r="C8" s="12" t="str">
        <x:v>Unit 3–4NorthHarbourTradingEstate</x:v>
      </x:c>
      <x:c r="D8" s="12" t="str">
        <x:v>Under offer visibly displayed in liveRightmove detail 4Nov; notpartoftwocurrentunnamed 1,000 sqftunits.</x:v>
      </x:c>
      <x:c r="E8" s="12" t="str">
        <x:v>https://www.rightmove.co.uk/properties/773380538727121</x:v>
      </x:c>
      <x:c r="F8" s="12" t="str"/>
    </x:row>
    <x:row r="9" ht="44" customHeight="1">
      <x:c r="A9" s="2" t="str">
        <x:v>Inverness</x:v>
      </x:c>
      <x:c r="B9" s="12" t="str">
        <x:v>Scheme schedule reviewed</x:v>
      </x:c>
      <x:c r="C9" s="12" t="str">
        <x:v>29 Harbour Road</x:v>
      </x:c>
      <x:c r="D9" s="12" t="str">
        <x:v>Unit 1 under offer. Units 2 and 3 marketed for Q4 2026 completion, retained as Future in Unit details because physical readiness is unconfirmed.</x:v>
      </x:c>
      <x:c r="E9" s="12" t="str">
        <x:v>https://lc.zoocdn.com/31e107aa5655920a3045fd1406a040da321ef96e.pdf</x:v>
      </x:c>
      <x:c r="F9" s="12" t="str"/>
    </x:row>
    <x:row r="10" ht="44" customHeight="1">
      <x:c r="A10" s="2" t="str">
        <x:v>Inverness</x:v>
      </x:c>
      <x:c r="B10" s="12" t="str">
        <x:v>exclusions</x:v>
      </x:c>
      <x:c r="C10" s="12" t="str">
        <x:v>20WalkerPlace</x:v>
      </x:c>
      <x:c r="D10" s="12" t="str">
        <x:v>Under offer visibly displayed live; absentfinalfilteredresults.</x:v>
      </x:c>
      <x:c r="E10" s="12" t="str">
        <x:v>https://www.rightmove.co.uk/properties/781603096370209</x:v>
      </x:c>
      <x:c r="F10" s="12" t="str"/>
    </x:row>
    <x:row r="11" ht="44" customHeight="1">
      <x:c r="A11" s="2" t="str">
        <x:v>Inverness</x:v>
      </x:c>
      <x:c r="B11" s="12" t="str">
        <x:v>exclusions</x:v>
      </x:c>
      <x:c r="C11" s="12" t="str">
        <x:v>DalcrossIndustrialEstate 0.18 acresite</x:v>
      </x:c>
      <x:c r="D11" s="12" t="str">
        <x:v>Unservicedland/site,notanindustrialunit;alsooutsideactual 3 micatchment.</x:v>
      </x:c>
      <x:c r="E11" s="12" t="str">
        <x:v>https://www.rightmove.co.uk/properties/760595591443345#/?channel=COM_LET</x:v>
      </x:c>
      <x:c r="F11" s="12" t="str"/>
    </x:row>
    <x:row r="12" ht="44" customHeight="1">
      <x:c r="A12" s="2" t="str">
        <x:v>Inverness</x:v>
      </x:c>
      <x:c r="B12" s="12" t="str">
        <x:v>exclusions</x:v>
      </x:c>
      <x:c r="C12" s="12" t="str">
        <x:v>Units 1,2,3Killearnan</x:v>
      </x:c>
      <x:c r="D12" s="12" t="str">
        <x:v>Rurallocation 9 milesnorthofInvernessviaroad,notInvernesstown/3 mi.</x:v>
      </x:c>
      <x:c r="E12" s="12" t="str">
        <x:v>https://www.rightmove.co.uk/properties/751846858371569#/?channel=COM_LET</x:v>
      </x:c>
      <x:c r="F12" s="12" t="str"/>
    </x:row>
    <x:row r="13" ht="44" customHeight="1">
      <x:c r="A13" s="2" t="str">
        <x:v>Inverness</x:v>
      </x:c>
      <x:c r="B13" s="12" t="str">
        <x:v>exclusions</x:v>
      </x:c>
      <x:c r="C13" s="12" t="str">
        <x:v>17ADalcrossIndustrialEstate</x:v>
      </x:c>
      <x:c r="D13" s="12" t="str">
        <x:v>Airportestateapprox 9 miles eastofcitycentreperdescription(7.06 mi tostation);outsideactual 3 micatchment. AvailablefromMarch 2027 ratherthanimmediate.</x:v>
      </x:c>
      <x:c r="E13" s="12" t="str">
        <x:v>https://www.rightmove.co.uk/properties/775051345962704#/?channel=COM_LET</x:v>
      </x:c>
      <x:c r="F13" s="12" t="str"/>
    </x:row>
    <x:row r="14" ht="44" customHeight="1">
      <x:c r="A14" s="2" t="str">
        <x:v>Inverness</x:v>
      </x:c>
      <x:c r="B14" s="12" t="str">
        <x:v>exclusions</x:v>
      </x:c>
      <x:c r="C14" s="12" t="str">
        <x:v>HangarandApron,InvernessAirportBusinessPark</x:v>
      </x:c>
      <x:c r="D14" s="12" t="str">
        <x:v>Airportlocationoutsideactualtown 3 micatchment;specialisthangar.</x:v>
      </x:c>
      <x:c r="E14" s="12" t="str">
        <x:v>https://www.rightmove.co.uk/properties/760584600269745#/?channel=COM_LET</x:v>
      </x:c>
      <x:c r="F14" s="12" t="str">
        <x:v>https://www.zoopla.co.uk/to-rent/commercial/details/61318943/</x:v>
      </x:c>
    </x:row>
    <x:row r="15" ht="44" customHeight="1">
      <x:c r="A15" s="2" t="str">
        <x:v>Inverness</x:v>
      </x:c>
      <x:c r="B15" s="12" t="str">
        <x:v>exclusions</x:v>
      </x:c>
      <x:c r="C15" s="12" t="str">
        <x:v>StationYardBuildings,StationRoad</x:v>
      </x:c>
      <x:c r="D15" s="12" t="str">
        <x:v>Beauly 12 mileswestofInvernessperdescription;outsidecatchment. Detachedworkshopon 1.4 acresiteplusseparatemodularstaff/offices.</x:v>
      </x:c>
      <x:c r="E15" s="12" t="str">
        <x:v>https://www.rightmove.co.uk/properties/760585336353105#/?channel=COM_LET</x:v>
      </x:c>
      <x:c r="F15" s="12" t="str"/>
    </x:row>
    <x:row r="16" ht="44" customHeight="1">
      <x:c r="A16" s="2" t="str">
        <x:v>Inverness</x:v>
      </x:c>
      <x:c r="B16" s="12" t="str">
        <x:v>exclusions</x:v>
      </x:c>
      <x:c r="C16" s="12" t="str">
        <x:v>58SeafieldRoad</x:v>
      </x:c>
      <x:c r="D16" s="12" t="str">
        <x:v>Exceeds 15,000 sqft;admittedbyZoopla 20,000 dropdownthenmanuallyremoved.</x:v>
      </x:c>
      <x:c r="E16" s="12" t="str">
        <x:v>https://www.zoopla.co.uk/to-rent/commercial/details/72413893/</x:v>
      </x:c>
      <x:c r="F16" s="12" t="str"/>
    </x:row>
    <x:row r="17" ht="44" customHeight="1">
      <x:c r="A17" s="2" t="str">
        <x:v>Inverness</x:v>
      </x:c>
      <x:c r="B17" s="12" t="str">
        <x:v>exclusions</x:v>
      </x:c>
      <x:c r="C17" s="12" t="str">
        <x:v>UnitB,Site 2,DalcrossIndustrialEstate</x:v>
      </x:c>
      <x:c r="D17" s="12" t="str">
        <x:v>Exceeds 15,000 sqftandoutsideactualtown 3 micatchment.</x:v>
      </x:c>
      <x:c r="E17" s="12" t="str">
        <x:v>https://www.zoopla.co.uk/to-rent/commercial/details/71790554/</x:v>
      </x:c>
      <x:c r="F17" s="12" t="str"/>
    </x:row>
    <x:row r="18" ht="44" customHeight="1">
      <x:c r="A18" s="2" t="str">
        <x:v>Dumfries</x:v>
      </x:c>
      <x:c r="B18" s="12" t="str">
        <x:v>exclusions</x:v>
      </x:c>
      <x:c r="C18" s="12" t="str">
        <x:v>Heathhall Industrial Estate former airport hangars</x:v>
      </x:c>
      <x:c r="D18" s="12" t="str">
        <x:v>Oversized scheme from initial uncapped Rightmove search; absent after 15 kcap</x:v>
      </x:c>
      <x:c r="E18" s="12" t="str">
        <x:v>https://www.rightmove.co.uk/properties/155899898</x:v>
      </x:c>
      <x:c r="F18" s="12" t="str"/>
    </x:row>
    <x:row r="19" ht="44" customHeight="1">
      <x:c r="A19" s="2" t="str">
        <x:v>Dumfries</x:v>
      </x:c>
      <x:c r="B19" s="12" t="str">
        <x:v>exclusions</x:v>
      </x:c>
      <x:c r="C19" s="12" t="str">
        <x:v>Zoopla initial out-of-area close matches and accidental county search</x:v>
      </x:c>
      <x:c r="D19" s="12" t="str">
        <x:v>Final corrected town+3 mi search supersedes these. Lockerbie,NewtonStewart,Longtown,Carlisle,Wigton andBirmingham records were not in finaltownsearch; not Dumfries local supply.</x:v>
      </x:c>
      <x:c r="E19" s="12" t="str"/>
      <x:c r="F19" s="12" t="str"/>
    </x:row>
    <x:row r="20" ht="44" customHeight="1">
      <x:c r="A20" s="2" t="str">
        <x:v>Aberdeen</x:v>
      </x:c>
      <x:c r="B20" s="12" t="str">
        <x:v>Scheme / count unresolved</x:v>
      </x:c>
      <x:c r="C20" s="12" t="str">
        <x:v>Pentagon, Howe Moss Avenue, Dyce</x:v>
      </x:c>
      <x:c r="D20" s="12" t="str">
        <x:v>New-build/development plots and units 10000–76400 sqft; no verified existing individual units &lt;=15000.</x:v>
      </x:c>
      <x:c r="E20" s="12" t="str">
        <x:v>https://www.rightmove.co.uk/properties/773378118747281#/?channel=COM_LET</x:v>
      </x:c>
      <x:c r="F20" s="12" t="str">
        <x:v>https://www.rightmove.co.uk/properties/87478884#/?channel=COM_LET
https://www.rightmove.co.uk/properties/760770684743312#/?channel=COM_LET</x:v>
      </x:c>
    </x:row>
    <x:row r="21" ht="44" customHeight="1">
      <x:c r="A21" s="2" t="str">
        <x:v>Aberdeen</x:v>
      </x:c>
      <x:c r="B21" s="12" t="str">
        <x:v>Scheme / count unresolved</x:v>
      </x:c>
      <x:c r="C21" s="12" t="str">
        <x:v>Kirkhill Business Park, Howe Moss Drive, Dyce</x:v>
      </x:c>
      <x:c r="D21" s="12" t="str">
        <x:v>Advertises 14 units from 1431–2862 sqft, but no individual current availability schedule; cannot treat all 14 as known available.</x:v>
      </x:c>
      <x:c r="E21" s="12" t="str">
        <x:v>https://www.rightmove.co.uk/properties/760769069880001#/?channel=COM_LET</x:v>
      </x:c>
      <x:c r="F21" s="12" t="str"/>
    </x:row>
    <x:row r="22" ht="44" customHeight="1">
      <x:c r="A22" s="2" t="str">
        <x:v>Aberdeen</x:v>
      </x:c>
      <x:c r="B22" s="12" t="str">
        <x:v>Scheme / count unresolved</x:v>
      </x:c>
      <x:c r="C22" s="12" t="str">
        <x:v>ABZ Business Park generic high-spec units</x:v>
      </x:c>
      <x:c r="D22" s="12" t="str">
        <x:v>Generic 2500–15000 sqft new-build scheme. Only explicitly identified last remaining Unit 7 counted separately.</x:v>
      </x:c>
      <x:c r="E22" s="12" t="str">
        <x:v>https://www.rightmove.co.uk/properties/760769227160608#/?channel=COM_LET</x:v>
      </x:c>
      <x:c r="F22" s="12" t="str"/>
    </x:row>
    <x:row r="23" ht="44" customHeight="1">
      <x:c r="A23" s="2" t="str">
        <x:v>Aberdeen</x:v>
      </x:c>
      <x:c r="B23" s="12" t="str">
        <x:v>Scheme / count unresolved</x:v>
      </x:c>
      <x:c r="C23" s="12" t="str">
        <x:v>Whitemyres proposed Unit A and office suites</x:v>
      </x:c>
      <x:c r="D23" s="12" t="str">
        <x:v>Proposed subdivision; office suites are not industrial units. Existing named units counted separately.</x:v>
      </x:c>
      <x:c r="E23" s="12" t="str">
        <x:v>https://www.rightmove.co.uk/properties/760573432860080#/?channel=COM_LET</x:v>
      </x:c>
      <x:c r="F23" s="12" t="str">
        <x:v>https://www.rightmove.co.uk/properties/94623504#/?channel=COM_LET</x:v>
      </x:c>
    </x:row>
    <x:row r="24" ht="44" customHeight="1">
      <x:c r="A24" s="2" t="str">
        <x:v>Aberdeen</x:v>
      </x:c>
      <x:c r="B24" s="12" t="str">
        <x:v>Scheme / count unresolved</x:v>
      </x:c>
      <x:c r="C24" s="12" t="str">
        <x:v>Wellington Works, Wellington Circle</x:v>
      </x:c>
      <x:c r="D24" s="12" t="str">
        <x:v>Office HQ being subdivided; light-industrial possibilities but no completed identified units. £11 psf exVAT quoted for scheme.</x:v>
      </x:c>
      <x:c r="E24" s="12" t="str">
        <x:v>https://www.rightmove.co.uk/properties/775946123197424#/?channel=COM_LET</x:v>
      </x:c>
      <x:c r="F24" s="12" t="str"/>
    </x:row>
    <x:row r="25" ht="44" customHeight="1">
      <x:c r="A25" s="2" t="str">
        <x:v>Aberdeen</x:v>
      </x:c>
      <x:c r="B25" s="12" t="str">
        <x:v>Scheme / count unresolved</x:v>
      </x:c>
      <x:c r="C25" s="12" t="str">
        <x:v>Ocean Trade Centre Units 20–25, Minto Avenue</x:v>
      </x:c>
      <x:c r="D25" s="12" t="str">
        <x:v>Can be split from approx 5000 sqft; no explicit current &lt;=15000 individual demise total.</x:v>
      </x:c>
      <x:c r="E25" s="12" t="str">
        <x:v>https://www.rightmove.co.uk/properties/760770202364176#/?channel=COM_LET</x:v>
      </x:c>
      <x:c r="F25" s="12" t="str"/>
    </x:row>
    <x:row r="26" ht="44" customHeight="1">
      <x:c r="A26" s="2" t="str">
        <x:v>Aberdeen</x:v>
      </x:c>
      <x:c r="B26" s="12" t="str">
        <x:v>Scheme / count unresolved</x:v>
      </x:c>
      <x:c r="C26" s="12" t="str">
        <x:v>Blackness Road general scheme</x:v>
      </x:c>
      <x:c r="D26" s="12" t="str">
        <x:v>4484–20966 sqft range without schedule; two named units A3/4 and B2 counted separately; unknown further availability.</x:v>
      </x:c>
      <x:c r="E26" s="12" t="str">
        <x:v>https://www.rightmove.co.uk/properties/754399924805936#/?channel=COM_LET</x:v>
      </x:c>
      <x:c r="F26" s="12" t="str"/>
    </x:row>
    <x:row r="27" ht="44" customHeight="1">
      <x:c r="A27" s="2" t="str">
        <x:v>Aberdeen</x:v>
      </x:c>
      <x:c r="B27" s="12" t="str">
        <x:v>Scheme / count unresolved</x:v>
      </x:c>
      <x:c r="C27" s="12" t="str">
        <x:v>Unit 2 Wellheads Road, Farburn</x:v>
      </x:c>
      <x:c r="D27" s="12" t="str">
        <x:v>13087 sqft proposed design-and-build, not existing supply.</x:v>
      </x:c>
      <x:c r="E27" s="12" t="str">
        <x:v>https://www.rightmove.co.uk/properties/148614068#/?channel=COM_LET</x:v>
      </x:c>
      <x:c r="F27" s="12" t="str"/>
    </x:row>
    <x:row r="28" ht="44" customHeight="1">
      <x:c r="A28" s="2" t="str">
        <x:v>Aberdeen</x:v>
      </x:c>
      <x:c r="B28" s="12" t="str">
        <x:v>unresolved adverts</x:v>
      </x:c>
      <x:c r="C28" s="12" t="str">
        <x:v>Unit A3 Wellheads Industrial Estate, Dyce</x:v>
      </x:c>
      <x:c r="D28" s="12" t="str">
        <x:v>Identifiable marketed unit, but range contains office/warehouse components and total not explicitly resolved. Likely eligible; withheld from exact-size tally.</x:v>
      </x:c>
      <x:c r="E28" s="12" t="str">
        <x:v>https://www.rightmove.co.uk/properties/148609934#/?channel=COM_LET</x:v>
      </x:c>
      <x:c r="F28" s="12" t="str"/>
    </x:row>
    <x:row r="29" ht="44" customHeight="1">
      <x:c r="A29" s="2" t="str">
        <x:v>Aberdeen</x:v>
      </x:c>
      <x:c r="B29" s="12" t="str">
        <x:v>unresolved adverts</x:v>
      </x:c>
      <x:c r="C29" s="12" t="str">
        <x:v>Unit 5 Whitemyres Business Centre, Mastrick</x:v>
      </x:c>
      <x:c r="D29" s="12" t="str">
        <x:v>Identifiable unit; component-size/rent mismatch. Headline £1920 pa applies to smallest component, description £17.17 psf. Do not annualise component rent for whole unit.</x:v>
      </x:c>
      <x:c r="E29" s="12" t="str">
        <x:v>https://www.rightmove.co.uk/properties/172366979#/?channel=COM_LET</x:v>
      </x:c>
      <x:c r="F29" s="12" t="str"/>
    </x:row>
    <x:row r="30" ht="44" customHeight="1">
      <x:c r="A30" s="2" t="str">
        <x:v>Aberdeen</x:v>
      </x:c>
      <x:c r="B30" s="12" t="str">
        <x:v>unresolved adverts</x:v>
      </x:c>
      <x:c r="C30" s="12" t="str">
        <x:v>Unit 6 Wellington Business Park, Altens</x:v>
      </x:c>
      <x:c r="D30" s="12" t="str">
        <x:v>Identifiable office/workshop; component total not explicitly resolved; uncertainty straddles 2000 sqft band if components additive.</x:v>
      </x:c>
      <x:c r="E30" s="12" t="str">
        <x:v>https://www.rightmove.co.uk/properties/94476837#/?channel=COM_LET</x:v>
      </x:c>
      <x:c r="F30" s="12" t="str"/>
    </x:row>
    <x:row r="31" ht="44" customHeight="1">
      <x:c r="A31" s="2" t="str">
        <x:v>Aberdeen</x:v>
      </x:c>
      <x:c r="B31" s="12" t="str">
        <x:v>unresolved adverts</x:v>
      </x:c>
      <x:c r="C31" s="12" t="str">
        <x:v>Units 9 and 10 Energy Development Centre, Bridge of Don</x:v>
      </x:c>
      <x:c r="D31" s="12" t="str">
        <x:v>Two identifiable marketed units, individual area assignment unclear. Unit 7 separately counted.</x:v>
      </x:c>
      <x:c r="E31" s="12" t="str">
        <x:v>https://www.rightmove.co.uk/properties/151533077#/?channel=COM_LET</x:v>
      </x:c>
      <x:c r="F31" s="12" t="str">
        <x:v>https://www.rightmove.co.uk/properties/760769550129808#/?channel=COM_LET</x:v>
      </x:c>
    </x:row>
    <x:row r="32" ht="44" customHeight="1">
      <x:c r="A32" s="2" t="str">
        <x:v>Aberdeen</x:v>
      </x:c>
      <x:c r="B32" s="12" t="str">
        <x:v>unresolved adverts</x:v>
      </x:c>
      <x:c r="C32" s="12" t="str">
        <x:v>Unit 7B &amp; 8 Wellington Business Park, Altens</x:v>
      </x:c>
      <x:c r="D32" s="12" t="str">
        <x:v>Combined/split configuration and total ambiguous; do not infer unit count from address.</x:v>
      </x:c>
      <x:c r="E32" s="12" t="str">
        <x:v>https://www.rightmove.co.uk/properties/760769501949744#/?channel=COM_LET</x:v>
      </x:c>
      <x:c r="F32" s="12" t="str"/>
    </x:row>
    <x:row r="33" ht="44" customHeight="1">
      <x:c r="A33" s="2" t="str">
        <x:v>Aberdeen</x:v>
      </x:c>
      <x:c r="B33" s="12" t="str">
        <x:v>unresolved adverts</x:v>
      </x:c>
      <x:c r="C33" s="12" t="str">
        <x:v>Hareness Park units 1,11,12</x:v>
      </x:c>
      <x:c r="D33" s="12" t="str">
        <x:v>Broad agent title lists six units; detailed current schedule only lists 2,6,10. Three additional IDs not counted without current size/availability confirmation.</x:v>
      </x:c>
      <x:c r="E33" s="12" t="str">
        <x:v>https://www.rightmove.co.uk/properties/760769132796737#/?channel=COM_LET</x:v>
      </x:c>
      <x:c r="F33" s="12" t="str"/>
    </x:row>
    <x:row r="34" ht="44" customHeight="1">
      <x:c r="A34" s="2" t="str">
        <x:v>Aberdeen</x:v>
      </x:c>
      <x:c r="B34" s="12" t="str">
        <x:v>unresolved adverts</x:v>
      </x:c>
      <x:c r="C34" s="12" t="str">
        <x:v>Block One Unit E / possible individual A–D splits</x:v>
      </x:c>
      <x:c r="D34" s="12" t="str">
        <x:v>Broad scheme A–E conflicts with individual A&amp;B and C&amp;D marketed combined units. Count only the two explicit combined demises; no invented individual floor areas.</x:v>
      </x:c>
      <x:c r="E34" s="12" t="str">
        <x:v>https://www.rightmove.co.uk/properties/760574718421137#/?channel=COM_LET</x:v>
      </x:c>
      <x:c r="F34" s="12" t="str">
        <x:v>https://www.rightmove.co.uk/properties/777604276394064#/?channel=COM_LET</x:v>
      </x:c>
    </x:row>
    <x:row r="35" ht="44" customHeight="1">
      <x:c r="A35" s="2" t="str">
        <x:v>Aberdeen</x:v>
      </x:c>
      <x:c r="B35" s="12" t="str">
        <x:v>unresolved adverts</x:v>
      </x:c>
      <x:c r="C35" s="12" t="str">
        <x:v>Unit 12 Barratt Trading Estate, Denmore Road</x:v>
      </x:c>
      <x:c r="D35" s="12" t="str">
        <x:v>Two adjoining units; unable to establish whether Unit 12 alone is available below cap. Withheld to avoid counting a component of &gt;15000 sqft property.</x:v>
      </x:c>
      <x:c r="E35" s="12" t="str">
        <x:v>https://www.rightmove.co.uk/properties/760573483197808#/?channel=COM_LET</x:v>
      </x:c>
      <x:c r="F35" s="12" t="str"/>
    </x:row>
    <x:row r="36" ht="44" customHeight="1">
      <x:c r="A36" s="2" t="str">
        <x:v>Aberdeen</x:v>
      </x:c>
      <x:c r="B36" s="12" t="str">
        <x:v>unresolved adverts</x:v>
      </x:c>
      <x:c r="C36" s="12" t="str">
        <x:v>Block 3 The Avenue, Minto Avenue, Altens</x:v>
      </x:c>
      <x:c r="D36" s="12" t="str">
        <x:v>Detached office/warehouse facility with unusually large £17917 pcm rent; component range may not equal total. No explicit total; withheld under hard size cap.</x:v>
      </x:c>
      <x:c r="E36" s="12" t="str">
        <x:v>https://www.rightmove.co.uk/properties/773240145006784#/?channel=COM_LET</x:v>
      </x:c>
      <x:c r="F36" s="12" t="str"/>
    </x:row>
    <x:row r="37" ht="44" customHeight="1">
      <x:c r="A37" s="2" t="str">
        <x:v>Aberdeen</x:v>
      </x:c>
      <x:c r="B37" s="12" t="str">
        <x:v>unresolved adverts</x:v>
      </x:c>
      <x:c r="C37" s="12" t="str">
        <x:v>Minto Avenue industrial units</x:v>
      </x:c>
      <x:c r="D37" s="12" t="str">
        <x:v>Generic plural units without unit identifier/count; possible overlap with Ocean Trade Centre. Kept as unresolved scheme.</x:v>
      </x:c>
      <x:c r="E37" s="12" t="str">
        <x:v>https://www.rightmove.co.uk/properties/754399918670385#/?channel=COM_LET</x:v>
      </x:c>
      <x:c r="F37" s="12" t="str"/>
    </x:row>
    <x:row r="38" ht="44" customHeight="1">
      <x:c r="A38" s="2" t="str">
        <x:v>Aberdeen</x:v>
      </x:c>
      <x:c r="B38" s="12" t="str">
        <x:v>unresolved adverts</x:v>
      </x:c>
      <x:c r="C38" s="12" t="str">
        <x:v>Souter Head Road, Indurent unnamed unit</x:v>
      </x:c>
      <x:c r="D38" s="12" t="str">
        <x:v>May duplicate Block 2 Unit 2 at 1172 sqft; no unit number in portal description. Withheld from distinct unit count pending identifier.</x:v>
      </x:c>
      <x:c r="E38" s="12" t="str">
        <x:v>https://www.zoopla.co.uk/to-rent/commercial/details/72580958/</x:v>
      </x:c>
      <x:c r="F38" s="12" t="str"/>
    </x:row>
    <x:row r="39" ht="44" customHeight="1">
      <x:c r="A39" s="2" t="str">
        <x:v>Aberdeen</x:v>
      </x:c>
      <x:c r="B39" s="12" t="str">
        <x:v>unresolved adverts</x:v>
      </x:c>
      <x:c r="C39" s="12" t="str">
        <x:v>Unit 14 Ashley Base, Dyce</x:v>
      </x:c>
      <x:c r="D39" s="12" t="str">
        <x:v>Key features say Modern Office; generic description says industrial unit. Industrial accommodation unconfirmed; withheld.</x:v>
      </x:c>
      <x:c r="E39" s="12" t="str">
        <x:v>https://www.rightmove.co.uk/properties/760769680067537#/?channel=COM_LET</x:v>
      </x:c>
      <x:c r="F39" s="12" t="str"/>
    </x:row>
    <x:row r="40" ht="44" customHeight="1">
      <x:c r="A40" s="2" t="str">
        <x:v>Aberdeen</x:v>
      </x:c>
      <x:c r="B40" s="12" t="str">
        <x:v>unresolved adverts</x:v>
      </x:c>
      <x:c r="C40" s="12" t="str">
        <x:v>Unit 2 Willowbank Road</x:v>
      </x:c>
      <x:c r="D40" s="12" t="str">
        <x:v>Observed in uncapped Zoopla search but omitted by floor-area cap. No verified size; not included.</x:v>
      </x:c>
      <x:c r="E40" s="12" t="str">
        <x:v>https://www.zoopla.co.uk/to-rent/commercial/details/73788703/</x:v>
      </x:c>
      <x:c r="F40" s="12" t="str"/>
    </x:row>
    <x:row r="41" ht="44" customHeight="1">
      <x:c r="A41" s="2" t="str">
        <x:v>Aberdeen</x:v>
      </x:c>
      <x:c r="B41" s="12" t="str">
        <x:v>exclusions</x:v>
      </x:c>
      <x:c r="C41" s="12" t="str">
        <x:v>Excluded advert group</x:v>
      </x:c>
      <x:c r="D41" s="12" t="str">
        <x:v>Detached outlier locality beyond Aberdeen city headline; not investigated in detail or counted</x:v>
      </x:c>
      <x:c r="E41" s="12" t="str"/>
      <x:c r="F41" s="12" t="str"/>
    </x:row>
    <x:row r="42" ht="44" customHeight="1">
      <x:c r="A42" s="2" t="str">
        <x:v>Aberdeen</x:v>
      </x:c>
      <x:c r="B42" s="12" t="str">
        <x:v>exclusions</x:v>
      </x:c>
      <x:c r="C42" s="12" t="str">
        <x:v>Excluded advert group</x:v>
      </x:c>
      <x:c r="D42" s="12" t="str">
        <x:v>Larger building components fail 15000 sqft total cap 5 source adverts grouped; first three linked.</x:v>
      </x:c>
      <x:c r="E42" s="12" t="str">
        <x:v>https://www.rightmove.co.uk/properties/723059106016512#/?channel=COM_LET</x:v>
      </x:c>
      <x:c r="F42" s="12" t="str">
        <x:v>https://www.rightmove.co.uk/properties/773398953724641#/?channel=COM_LET
https://www.rightmove.co.uk/properties/760768126066656#/?channel=COM_LET</x:v>
      </x:c>
    </x:row>
    <x:row r="43" ht="44" customHeight="1">
      <x:c r="A43" s="2" t="str">
        <x:v>Aberdeen</x:v>
      </x:c>
      <x:c r="B43" s="12" t="str">
        <x:v>exclusions</x:v>
      </x:c>
      <x:c r="C43" s="12" t="str">
        <x:v>Excluded advert group</x:v>
      </x:c>
      <x:c r="D43" s="12" t="str">
        <x:v>Bare land or yard</x:v>
      </x:c>
      <x:c r="E43" s="12" t="str">
        <x:v>https://www.rightmove.co.uk/properties/760770800052000#/?channel=COM_LET</x:v>
      </x:c>
      <x:c r="F43" s="12" t="str">
        <x:v>https://www.rightmove.co.uk/properties/760939253626241#/?channel=COM_LET
https://www.rightmove.co.uk/properties/165887996#/?channel=COM_LET</x:v>
      </x:c>
    </x:row>
    <x:row r="44" ht="44" customHeight="1">
      <x:c r="A44" s="2" t="str">
        <x:v>Aberdeen</x:v>
      </x:c>
      <x:c r="B44" s="12" t="str">
        <x:v>exclusions</x:v>
      </x:c>
      <x:c r="C44" s="12" t="str">
        <x:v>Excluded advert group</x:v>
      </x:c>
      <x:c r="D44" s="12" t="str">
        <x:v>Retail-only or self-storage</x:v>
      </x:c>
      <x:c r="E44" s="12" t="str">
        <x:v>https://www.rightmove.co.uk/properties/773392138058465#/?channel=COM_LET</x:v>
      </x:c>
      <x:c r="F44" s="12" t="str">
        <x:v>https://www.rightmove.co.uk/properties/760770103718209#/?channel=COM_LET
https://www.rightmove.co.uk/properties/758778761330640#/?channel=COM_LET</x:v>
      </x:c>
    </x:row>
    <x:row r="45" ht="44" customHeight="1">
      <x:c r="A45" s="2" t="str">
        <x:v>Aberdeen</x:v>
      </x:c>
      <x:c r="B45" s="12" t="str">
        <x:v>exclusions</x:v>
      </x:c>
      <x:c r="C45" s="12" t="str">
        <x:v>Excluded advert group</x:v>
      </x:c>
      <x:c r="D45" s="12" t="str">
        <x:v>Explicitly let in scheme</x:v>
      </x:c>
      <x:c r="E45" s="12" t="str">
        <x:v>https://www.rightmove.co.uk/properties/760769407467201#/?channel=COM_LET</x:v>
      </x:c>
      <x:c r="F45" s="12" t="str"/>
    </x:row>
    <x:row r="46" ht="44" customHeight="1">
      <x:c r="A46" s="2" t="str">
        <x:v>Aberdeen</x:v>
      </x:c>
      <x:c r="B46" s="12" t="str">
        <x:v>exclusions</x:v>
      </x:c>
      <x:c r="C46" s="12" t="str">
        <x:v>Excluded advert group</x:v>
      </x:c>
      <x:c r="D46" s="12" t="str">
        <x:v>Over 15000 sqft Zoopla results under 20 kfilter 5 source adverts grouped; first three linked.</x:v>
      </x:c>
      <x:c r="E46" s="12" t="str">
        <x:v>https://www.zoopla.co.uk/to-rent/commercial/details/73322819/</x:v>
      </x:c>
      <x:c r="F46" s="12" t="str">
        <x:v>https://www.zoopla.co.uk/to-rent/commercial/details/69378051/
https://www.zoopla.co.uk/to-rent/commercial/details/70287139/</x:v>
      </x:c>
    </x:row>
    <x:row r="47" ht="44" customHeight="1">
      <x:c r="A47" s="2" t="str">
        <x:v>Aberdeen</x:v>
      </x:c>
      <x:c r="B47" s="12" t="str">
        <x:v>exclusions</x:v>
      </x:c>
      <x:c r="C47" s="12" t="str">
        <x:v>Excluded advert group</x:v>
      </x:c>
      <x:c r="D47" s="12" t="str">
        <x:v>Duplicate adverts and combined scheme totals not additional units</x:v>
      </x:c>
      <x:c r="E47" s="12" t="str"/>
      <x:c r="F47" s="12" t="str"/>
    </x:row>
    <x:row r="48" ht="44" customHeight="1">
      <x:c r="A48" s="2" t="str">
        <x:v>Edinburgh</x:v>
      </x:c>
      <x:c r="B48" s="12" t="str">
        <x:v>Scheme / count unresolved</x:v>
      </x:c>
      <x:c r="C48" s="12" t="str">
        <x:v>New Broompark Business Park</x:v>
      </x:c>
      <x:c r="D48" s="12" t="str">
        <x:v>Business units with roller shutters and flexible leases. No current unit numbers/schedule/count or rent visible; do not turn size range into number of units. Unresolved current multi-unit scheme Advertised size range 771–5085 sq ft.</x:v>
      </x:c>
      <x:c r="E48" s="12" t="str">
        <x:v>https://www.rightmove.co.uk/properties/760894754376608#/?channel=COM_LET</x:v>
      </x:c>
      <x:c r="F48" s="12" t="str">
        <x:v>https://www.zoopla.co.uk/to-rent/commercial/details/62438165/</x:v>
      </x:c>
    </x:row>
    <x:row r="49" ht="44" customHeight="1">
      <x:c r="A49" s="2" t="str">
        <x:v>Edinburgh</x:v>
      </x:c>
      <x:c r="B49" s="12" t="str">
        <x:v>Scheme / count unresolved</x:v>
      </x:c>
      <x:c r="C49" s="12" t="str">
        <x:v>Capital Park</x:v>
      </x:c>
      <x:c r="D49" s="12" t="str">
        <x:v>17 space rows: Available 3D,3E,79,87,89,93,95. Let agreed 3A,3B,3C,3F,3G,77,81,83,85,91. Unit 3C also has separate Ryden live advert; conflicting status is excluded pending verification. Resolved schedule; already counted</x:v>
      </x:c>
      <x:c r="E49" s="12" t="str">
        <x:v>https://www.rightmove.co.uk/properties/773327589815185#/?channel=COM_LET</x:v>
      </x:c>
      <x:c r="F49" s="12" t="str"/>
    </x:row>
    <x:row r="50" ht="47" customHeight="1">
      <x:c r="A50" s="2" t="str">
        <x:v>Edinburgh</x:v>
      </x:c>
      <x:c r="B50" s="12" t="str">
        <x:v>Scheme / count unresolved</x:v>
      </x:c>
      <x:c r="C50" s="12" t="str">
        <x:v>Flexspace / Newbridge Industrial Estate</x:v>
      </x:c>
      <x:c r="D50" s="12" t="str">
        <x:v>£1,237 pcm from;£15.01/sqft/year; powered 4 m roller shutter. Explicitly says all sizes/prices indicative and subject to availability; no numbered currently available unit. Not counted as one confirmed unit. Indicative availability scheme Advertised size range 989–989 sq ft.</x:v>
      </x:c>
      <x:c r="E50" s="12" t="str">
        <x:v>https://www.rightmove.co.uk/properties/752964327782032#/?channel=COM_LET</x:v>
      </x:c>
      <x:c r="F50" s="12" t="str"/>
    </x:row>
    <x:row r="51" ht="44" customHeight="1">
      <x:c r="A51" s="2" t="str">
        <x:v>Edinburgh</x:v>
      </x:c>
      <x:c r="B51" s="12" t="str">
        <x:v>Scheme / count unresolved</x:v>
      </x:c>
      <x:c r="C51" s="12" t="str">
        <x:v>South Edinburgh Storage / Boghall Farm</x:v>
      </x:c>
      <x:c r="D51" s="12" t="str">
        <x:v>Unit 1 6,630 sqft separately counted. Other 300–1,000 sqft workshops/storage advertised, unknown number; avoid counting whole 15,000 sqft building and its units again. Unresolved additional small-unit count Advertised size range 300–15000 sq ft.</x:v>
      </x:c>
      <x:c r="E51" s="12" t="str">
        <x:v>https://www.rightmove.co.uk/properties/779073685634625#/?channel=COM_LET</x:v>
      </x:c>
      <x:c r="F51" s="12" t="str">
        <x:v>https://www.zoopla.co.uk/to-rent/commercial/details/74470326/</x:v>
      </x:c>
    </x:row>
    <x:row r="52" ht="44" customHeight="1">
      <x:c r="A52" s="2" t="str">
        <x:v>Edinburgh</x:v>
      </x:c>
      <x:c r="B52" s="12" t="str">
        <x:v>Scheme / count unresolved</x:v>
      </x:c>
      <x:c r="C52" s="12" t="str">
        <x:v>Seven Hills Business Park</x:v>
      </x:c>
      <x:c r="D52" s="12" t="str">
        <x:v>Burns&amp;Shaw advert describes units yet to be built on 12 month delivery and old proposed sizes; newer Ryden identified units 4,5,9 used instead. Do not count proposed schedule as current available units. Legacy development advert excluded</x:v>
      </x:c>
      <x:c r="E52" s="12" t="str">
        <x:v>https://www.zoopla.co.uk/to-rent/commercial/details/45536340/</x:v>
      </x:c>
      <x:c r="F52" s="12" t="str"/>
    </x:row>
    <x:row r="53" ht="44" customHeight="1">
      <x:c r="A53" s="2" t="str">
        <x:v>Edinburgh</x:v>
      </x:c>
      <x:c r="B53" s="12" t="str">
        <x:v>Scheme / count unresolved</x:v>
      </x:c>
      <x:c r="C53" s="12" t="str">
        <x:v>West Edinburgh Business Park</x:v>
      </x:c>
      <x:c r="D53" s="12" t="str">
        <x:v>Burns&amp;Shaw advert explicitly says Phase 2 under construction with completion end 2017. Its 7 proposed units are not evidence of 2026 availability. Stale development advert excluded</x:v>
      </x:c>
      <x:c r="E53" s="12" t="str">
        <x:v>https://www.zoopla.co.uk/to-rent/commercial/details/45570878/</x:v>
      </x:c>
      <x:c r="F53" s="12" t="str"/>
    </x:row>
    <x:row r="54" ht="44" customHeight="1">
      <x:c r="A54" s="2" t="str">
        <x:v>Edinburgh</x:v>
      </x:c>
      <x:c r="B54" s="12" t="str">
        <x:v>uncertain records</x:v>
      </x:c>
      <x:c r="C54" s="12" t="str">
        <x:v>Unit 5</x:v>
      </x:c>
      <x:c r="D54" s="12" t="str">
        <x:v>Live Zoopla CBRE advert conflicts with Ryden Unit 1 description last remaining unit. Not included in conservative city total.</x:v>
      </x:c>
      <x:c r="E54" s="12" t="str">
        <x:v>https://www.zoopla.co.uk/to-rent/commercial/details/69529517/</x:v>
      </x:c>
      <x:c r="F54" s="12" t="str">
        <x:v>https://www.rightmove.co.uk/properties/760894932555665#/?channel=COM_LET</x:v>
      </x:c>
    </x:row>
    <x:row r="55" ht="44" customHeight="1">
      <x:c r="A55" s="2" t="str">
        <x:v>Edinburgh</x:v>
      </x:c>
      <x:c r="B55" s="12" t="str">
        <x:v>uncertain records</x:v>
      </x:c>
      <x:c r="C55" s="12" t="str">
        <x:v>Unit 3C</x:v>
      </x:c>
      <x:c r="D55" s="12" t="str">
        <x:v>Separate Ryden live adverts conflict with JLL scheme row Let agreed. Excluded pending status confirmation.</x:v>
      </x:c>
      <x:c r="E55" s="12" t="str">
        <x:v>https://www.rightmove.co.uk/properties/781373888108433#/?channel=COM_LET</x:v>
      </x:c>
      <x:c r="F55" s="12" t="str">
        <x:v>https://www.zoopla.co.uk/to-rent/commercial/details/74573268/
https://www.rightmove.co.uk/properties/773327589815185#/?channel=COM_LET</x:v>
      </x:c>
    </x:row>
    <x:row r="56" ht="44" customHeight="1">
      <x:c r="A56" s="2" t="str">
        <x:v>Edinburgh</x:v>
      </x:c>
      <x:c r="B56" s="12" t="str">
        <x:v>uncertain records</x:v>
      </x:c>
      <x:c r="C56" s="12" t="str">
        <x:v>Unit 24</x:v>
      </x:c>
      <x:c r="D56" s="12" t="str">
        <x:v>Office/creative studio in ArtDeco business centre, lift access; light workshop also mentioned. Suitability as industrial unit with goods access not established; excluded main industrial count.</x:v>
      </x:c>
      <x:c r="E56" s="12" t="str">
        <x:v>https://www.rightmove.co.uk/properties/757536947485377#/?channel=COM_LET</x:v>
      </x:c>
      <x:c r="F56" s="12" t="str"/>
    </x:row>
    <x:row r="57" ht="44" customHeight="1">
      <x:c r="A57" s="2" t="str">
        <x:v>Edinburgh</x:v>
      </x:c>
      <x:c r="B57" s="12" t="str">
        <x:v>uncertain records</x:v>
      </x:c>
      <x:c r="C57" s="12" t="str">
        <x:v>Unit 29</x:v>
      </x:c>
      <x:c r="D57" s="12" t="str">
        <x:v>Office/creative studio with light-workshop use mentioned; no loading door/industrial specification established. Excluded main industrial count.</x:v>
      </x:c>
      <x:c r="E57" s="12" t="str">
        <x:v>https://www.rightmove.co.uk/properties/757531966807136#/?channel=COM_LET</x:v>
      </x:c>
      <x:c r="F57" s="12" t="str"/>
    </x:row>
    <x:row r="58" ht="44" customHeight="1">
      <x:c r="A58" s="2" t="str">
        <x:v>Edinburgh</x:v>
      </x:c>
      <x:c r="B58" s="12" t="str">
        <x:v>exclusions</x:v>
      </x:c>
      <x:c r="C58" s="12" t="str">
        <x:v>3/3 Inveresk Industrial Estate, Musselburgh</x:v>
      </x:c>
      <x:c r="D58" s="12" t="str">
        <x:v>Under offer</x:v>
      </x:c>
      <x:c r="E58" s="12" t="str">
        <x:v>https://www.rightmove.co.uk/properties/773401793280065#/?channel=COM_LET</x:v>
      </x:c>
      <x:c r="F58" s="12" t="str"/>
    </x:row>
    <x:row r="59" ht="44" customHeight="1">
      <x:c r="A59" s="2" t="str">
        <x:v>Edinburgh</x:v>
      </x:c>
      <x:c r="B59" s="12" t="str">
        <x:v>exclusions</x:v>
      </x:c>
      <x:c r="C59" s="12" t="str">
        <x:v>66 Old Burdiehouse Road, Edinburgh</x:v>
      </x:c>
      <x:c r="D59" s="12" t="str">
        <x:v>Under offer</x:v>
      </x:c>
      <x:c r="E59" s="12" t="str">
        <x:v>https://www.rightmove.co.uk/properties/773392406514256#/?channel=COM_LET</x:v>
      </x:c>
      <x:c r="F59" s="12" t="str"/>
    </x:row>
    <x:row r="60" ht="44" customHeight="1">
      <x:c r="A60" s="2" t="str">
        <x:v>Edinburgh</x:v>
      </x:c>
      <x:c r="B60" s="12" t="str">
        <x:v>exclusions</x:v>
      </x:c>
      <x:c r="C60" s="12" t="str">
        <x:v>Unit 9A Newbridge Industrial Estate,50,854 sqft</x:v>
      </x:c>
      <x:c r="D60" s="12" t="str">
        <x:v>Whole unit &gt;15,000 sqft; small office component triggers filter</x:v>
      </x:c>
      <x:c r="E60" s="12" t="str">
        <x:v>https://www.rightmove.co.uk/properties/87955464#/?channel=COM_LET</x:v>
      </x:c>
      <x:c r="F60" s="12" t="str"/>
    </x:row>
    <x:row r="61" ht="44" customHeight="1">
      <x:c r="A61" s="2" t="str">
        <x:v>Edinburgh</x:v>
      </x:c>
      <x:c r="B61" s="12" t="str">
        <x:v>exclusions</x:v>
      </x:c>
      <x:c r="C61" s="12" t="str">
        <x:v>Unit 37A Castlebrae Business Centre</x:v>
      </x:c>
      <x:c r="D61" s="12" t="str">
        <x:v>Office/studio, not industrial warehouse</x:v>
      </x:c>
      <x:c r="E61" s="12" t="str">
        <x:v>https://www.rightmove.co.uk/properties/775074517396352#/?channel=COM_LET</x:v>
      </x:c>
      <x:c r="F61" s="12" t="str"/>
    </x:row>
    <x:row r="62" ht="44" customHeight="1">
      <x:c r="A62" s="2" t="str">
        <x:v>Edinburgh</x:v>
      </x:c>
      <x:c r="B62" s="12" t="str">
        <x:v>exclusions</x:v>
      </x:c>
      <x:c r="C62" s="12" t="str">
        <x:v>Bilston Enterprise Centre</x:v>
      </x:c>
      <x:c r="D62" s="12" t="str">
        <x:v>Office accommodation</x:v>
      </x:c>
      <x:c r="E62" s="12" t="str">
        <x:v>https://www.rightmove.co.uk/properties/760894548853553#/?channel=COM_LET</x:v>
      </x:c>
      <x:c r="F62" s="12" t="str"/>
    </x:row>
    <x:row r="63" ht="44" customHeight="1">
      <x:c r="A63" s="2" t="str">
        <x:v>Edinburgh</x:v>
      </x:c>
      <x:c r="B63" s="12" t="str">
        <x:v>exclusions</x:v>
      </x:c>
      <x:c r="C63" s="12" t="str">
        <x:v>Block 22 RidgeWay,Donibristle,DalgetyBay</x:v>
      </x:c>
      <x:c r="D63" s="12" t="str">
        <x:v>Office/clinic/showroom building</x:v>
      </x:c>
      <x:c r="E63" s="12" t="str">
        <x:v>https://www.rightmove.co.uk/properties/781049760696304#/?channel=COM_LET</x:v>
      </x:c>
      <x:c r="F63" s="12" t="str"/>
    </x:row>
    <x:row r="64" ht="44" customHeight="1">
      <x:c r="A64" s="2" t="str">
        <x:v>Edinburgh</x:v>
      </x:c>
      <x:c r="B64" s="12" t="str">
        <x:v>exclusions</x:v>
      </x:c>
      <x:c r="C64" s="12" t="str">
        <x:v>BigYellow BankheadAvenue</x:v>
      </x:c>
      <x:c r="D64" s="12" t="str">
        <x:v>Self-storage rooms, not standalone industrial lease units; unspecified current unit count</x:v>
      </x:c>
      <x:c r="E64" s="12" t="str">
        <x:v>https://www.rightmove.co.uk/properties/758765062882865#/?channel=COM_LET</x:v>
      </x:c>
      <x:c r="F64" s="12" t="str">
        <x:v>https://www.zoopla.co.uk/to-rent/commercial/details/56959306/</x:v>
      </x:c>
    </x:row>
    <x:row r="65" ht="44" customHeight="1">
      <x:c r="A65" s="2" t="str">
        <x:v>Edinburgh</x:v>
      </x:c>
      <x:c r="B65" s="12" t="str">
        <x:v>exclusions</x:v>
      </x:c>
      <x:c r="C65" s="12" t="str">
        <x:v>Safestore BankheadDrive</x:v>
      </x:c>
      <x:c r="D65" s="12" t="str">
        <x:v>Self-storage rooms; unspecified current unit count</x:v>
      </x:c>
      <x:c r="E65" s="12" t="str">
        <x:v>https://www.rightmove.co.uk/properties/752965252721409#/?channel=COM_LET</x:v>
      </x:c>
      <x:c r="F65" s="12" t="str"/>
    </x:row>
    <x:row r="66" ht="44" customHeight="1">
      <x:c r="A66" s="2" t="str">
        <x:v>Edinburgh</x:v>
      </x:c>
      <x:c r="B66" s="12" t="str">
        <x:v>exclusions</x:v>
      </x:c>
      <x:c r="C66" s="12" t="str">
        <x:v>Safestore CarronPlace</x:v>
      </x:c>
      <x:c r="D66" s="12" t="str">
        <x:v>Self-storage rooms; unspecified current unit count</x:v>
      </x:c>
      <x:c r="E66" s="12" t="str">
        <x:v>https://www.rightmove.co.uk/properties/752965258947105#/?channel=COM_LET</x:v>
      </x:c>
      <x:c r="F66" s="12" t="str"/>
    </x:row>
    <x:row r="67" ht="44" customHeight="1">
      <x:c r="A67" s="2" t="str">
        <x:v>Edinburgh</x:v>
      </x:c>
      <x:c r="B67" s="12" t="str">
        <x:v>exclusions</x:v>
      </x:c>
      <x:c r="C67" s="12" t="str">
        <x:v>Kangaroo BankheadDrive</x:v>
      </x:c>
      <x:c r="D67" s="12" t="str">
        <x:v>Self-storage rooms; unspecified current unit count</x:v>
      </x:c>
      <x:c r="E67" s="12" t="str">
        <x:v>https://www.rightmove.co.uk/properties/755879425755409#/?channel=COM_LET</x:v>
      </x:c>
      <x:c r="F67" s="12" t="str">
        <x:v>https://www.zoopla.co.uk/to-rent/commercial/details/64807869/</x:v>
      </x:c>
    </x:row>
    <x:row r="68" ht="44" customHeight="1">
      <x:c r="A68" s="2" t="str">
        <x:v>Edinburgh</x:v>
      </x:c>
      <x:c r="B68" s="12" t="str">
        <x:v>exclusions</x:v>
      </x:c>
      <x:c r="C68" s="12" t="str">
        <x:v>North Clyde Street Lane</x:v>
      </x:c>
      <x:c r="D68" s="12" t="str">
        <x:v>Parking spaces, not industrial unit</x:v>
      </x:c>
      <x:c r="E68" s="12" t="str">
        <x:v>https://www.zoopla.co.uk/to-rent/commercial/details/72792467/</x:v>
      </x:c>
      <x:c r="F68" s="12" t="str"/>
    </x:row>
    <x:row r="69" ht="44" customHeight="1">
      <x:c r="A69" s="2" t="str">
        <x:v>Edinburgh</x:v>
      </x:c>
      <x:c r="B69" s="12" t="str">
        <x:v>exclusions</x:v>
      </x:c>
      <x:c r="C69" s="12" t="str">
        <x:v>BuccleuchStreet,Newington</x:v>
      </x:c>
      <x:c r="D69" s="12" t="str">
        <x:v>Unspecified-size storage space, industrial suitability and &lt;=15 k not verified</x:v>
      </x:c>
      <x:c r="E69" s="12" t="str">
        <x:v>https://www.rightmove.co.uk/properties/169329233#/?channel=COM_LET</x:v>
      </x:c>
      <x:c r="F69" s="12" t="str"/>
    </x:row>
    <x:row r="70" ht="44" customHeight="1">
      <x:c r="A70" s="2" t="str">
        <x:v>Edinburgh</x:v>
      </x:c>
      <x:c r="B70" s="12" t="str">
        <x:v>exclusions</x:v>
      </x:c>
      <x:c r="C70" s="12" t="str">
        <x:v>SalamanderStreet</x:v>
      </x:c>
      <x:c r="D70" s="12" t="str">
        <x:v>Land/open storage rather than building</x:v>
      </x:c>
      <x:c r="E70" s="12" t="str">
        <x:v>https://www.zoopla.co.uk/to-rent/commercial/details/72053357/</x:v>
      </x:c>
      <x:c r="F70" s="12" t="str"/>
    </x:row>
    <x:row r="71" ht="44" customHeight="1">
      <x:c r="A71" s="2" t="str">
        <x:v>Edinburgh</x:v>
      </x:c>
      <x:c r="B71" s="12" t="str">
        <x:v>exclusions</x:v>
      </x:c>
      <x:c r="C71" s="12" t="str">
        <x:v>553A GorgieRoad</x:v>
      </x:c>
      <x:c r="D71" s="12" t="str">
        <x:v>Whole property 40,503 sqft &gt;15 k</x:v>
      </x:c>
      <x:c r="E71" s="12" t="str">
        <x:v>https://www.zoopla.co.uk/to-rent/commercial/details/71268374/</x:v>
      </x:c>
      <x:c r="F71" s="12" t="str"/>
    </x:row>
    <x:row r="72" ht="44" customHeight="1">
      <x:c r="A72" s="2" t="str">
        <x:v>Edinburgh</x:v>
      </x:c>
      <x:c r="B72" s="12" t="str">
        <x:v>exclusions</x:v>
      </x:c>
      <x:c r="C72" s="12" t="str">
        <x:v>24SouthGyleCrescent</x:v>
      </x:c>
      <x:c r="D72" s="12" t="str">
        <x:v>Whole property 45,361 sqft &gt;15 k</x:v>
      </x:c>
      <x:c r="E72" s="12" t="str">
        <x:v>https://www.zoopla.co.uk/to-rent/commercial/details/66926943/</x:v>
      </x:c>
      <x:c r="F72" s="12" t="str"/>
    </x:row>
    <x:row r="73" ht="44" customHeight="1">
      <x:c r="A73" s="2" t="str">
        <x:v>Edinburgh</x:v>
      </x:c>
      <x:c r="B73" s="12" t="str">
        <x:v>outside primary scope audit</x:v>
      </x:c>
      <x:c r="C73" s="12" t="str">
        <x:v>Newbridge, Broxburn, Loanhead, Dalkeith, Roslin, Dalmeny, Rosyth, Dalgety Bay, Inverkeithing, Livingston</x:v>
      </x:c>
      <x:c r="D73" s="12" t="str">
        <x:v>Detached towns / wider county catchment excluded from Edinburgh primary count; not exhaustively resolved as separate-town inventories 97 source adverts grouped; first three linked.</x:v>
      </x:c>
      <x:c r="E73" s="12" t="str">
        <x:v>https://www.rightmove.co.uk/properties/760895018615440#/?channel=COM_LET</x:v>
      </x:c>
      <x:c r="F73" s="12" t="str">
        <x:v>https://www.rightmove.co.uk/properties/149213336#/?channel=COM_LET
https://www.rightmove.co.uk/properties/777621995037105#/?channel=COM_LET</x:v>
      </x:c>
    </x:row>
    <x:row r="74" ht="44" customHeight="1">
      <x:c r="A74" s="2" t="str">
        <x:v>Dundee</x:v>
      </x:c>
      <x:c r="B74" s="12" t="str">
        <x:v>Excluded / unresolved</x:v>
      </x:c>
      <x:c r="C74" s="12" t="str">
        <x:v>7B/7A+7BNobelRoad</x:v>
      </x:c>
      <x:c r="D74" s="12" t="str">
        <x:v>Overlapping parentschemes;7Bcomingsoon 1450–11597 sqft,partorwholeaftervacantpossession;unknownnumberofavailableindividualunits. Do notcountascurrentunit. 5 source adverts grouped; first three linked.</x:v>
      </x:c>
      <x:c r="E74" s="12" t="str">
        <x:v>https://www.rightmove.co.uk/properties/760571428043760#/?channel=COM_LET</x:v>
      </x:c>
      <x:c r="F74" s="12" t="str">
        <x:v>https://www.rightmove.co.uk/properties/760571350394737#/?channel=COM_LET
https://www.rightmove.co.uk/properties/153796706#/?channel=COM_LET</x:v>
      </x:c>
    </x:row>
    <x:row r="75" ht="44" customHeight="1">
      <x:c r="A75" s="2" t="str">
        <x:v>Dundee</x:v>
      </x:c>
      <x:c r="B75" s="12" t="str">
        <x:v>Excluded / unresolved</x:v>
      </x:c>
      <x:c r="C75" s="12" t="str">
        <x:v>ConnectDundee/Balgarthno</x:v>
      </x:c>
      <x:c r="D75" s="12" t="str">
        <x:v>Development 25 acre scheme 14000–84000 sqft;noidentifiabledemise/currentavailabilityschedule. Do notcount 14 kminimumasconfirmedunit.</x:v>
      </x:c>
      <x:c r="E75" s="12" t="str">
        <x:v>https://www.rightmove.co.uk/properties/760571308525040#/?channel=COM_LET</x:v>
      </x:c>
      <x:c r="F75" s="12" t="str">
        <x:v>https://www.zoopla.co.uk/to-rent/commercial/details/68060839/
https://www.zoopla.co.uk/to-rent/commercial/details/68027548/</x:v>
      </x:c>
    </x:row>
    <x:row r="76" ht="44" customHeight="1">
      <x:c r="A76" s="2" t="str">
        <x:v>Dundee</x:v>
      </x:c>
      <x:c r="B76" s="12" t="str">
        <x:v>Excluded / unresolved</x:v>
      </x:c>
      <x:c r="C76" s="12" t="str">
        <x:v>TomJohnstonRoadtradecounterunits</x:v>
      </x:c>
      <x:c r="D76" s="12" t="str">
        <x:v>3000–10000 sqftscheme;6 meaves,electricvehicle/pedestriandoors,completionQ32024 staletext;noindividualunitschedule. Separatefrom 4 mBFTradeParknamedunitsunlessagentconfirms.</x:v>
      </x:c>
      <x:c r="E76" s="12" t="str">
        <x:v>https://www.rightmove.co.uk/properties/760571188968753#/?channel=COM_LET</x:v>
      </x:c>
      <x:c r="F76" s="12" t="str"/>
    </x:row>
    <x:row r="77" ht="44" customHeight="1">
      <x:c r="A77" s="2" t="str">
        <x:v>Dundee</x:v>
      </x:c>
      <x:c r="B77" s="12" t="str">
        <x:v>Excluded / unresolved</x:v>
      </x:c>
      <x:c r="C77" s="12" t="str">
        <x:v>G3ArrolRoad</x:v>
      </x:c>
      <x:c r="D77" s="12" t="str">
        <x:v>8710–67218 sqft;significantrefurbishment;noindividualsize/countschedule;notcountedas 8710 unit. 6 mhaunchheight,5 m×5 melectricsectionaloverheaddoors(notroller),&gt;65 kN/sqmfloorload,secureyard.</x:v>
      </x:c>
      <x:c r="E77" s="12" t="str">
        <x:v>https://www.zoopla.co.uk/to-rent/commercial/details/46333461/</x:v>
      </x:c>
      <x:c r="F77" s="12" t="str"/>
    </x:row>
    <x:row r="78" ht="44" customHeight="1">
      <x:c r="A78" s="2" t="str">
        <x:v>Dundee</x:v>
      </x:c>
      <x:c r="B78" s="12" t="str">
        <x:v>Excluded / unresolved</x:v>
      </x:c>
      <x:c r="C78" s="12" t="str">
        <x:v>RiversideHouseparentscheme</x:v>
      </x:c>
      <x:c r="D78" s="12" t="str">
        <x:v>1056–2829 sqft,12 unitstotalstock;countnamedindividualadvertsinstead. Do nottreat 12 asavailable.</x:v>
      </x:c>
      <x:c r="E78" s="12" t="str">
        <x:v>https://www.rightmove.co.uk/properties/760571037920512#/?channel=COM_LET</x:v>
      </x:c>
      <x:c r="F78" s="12" t="str">
        <x:v>https://www.zoopla.co.uk/to-rent/commercial/details/63954901/</x:v>
      </x:c>
    </x:row>
    <x:row r="79" ht="44" customHeight="1">
      <x:c r="A79" s="2" t="str">
        <x:v>Dundee</x:v>
      </x:c>
      <x:c r="B79" s="12" t="str">
        <x:v>Excluded / unresolved</x:v>
      </x:c>
      <x:c r="C79" s="12" t="str">
        <x:v>BalunieDriveyard</x:v>
      </x:c>
      <x:c r="D79" s="12" t="str">
        <x:v>11094 sqftopenstorageyard,nobuilding;excludedenclosedunitcount.</x:v>
      </x:c>
      <x:c r="E79" s="12" t="str">
        <x:v>https://www.rightmove.co.uk/properties/760570605794273#/?channel=COM_LET</x:v>
      </x:c>
      <x:c r="F79" s="12" t="str">
        <x:v>https://www.zoopla.co.uk/to-rent/commercial/details/56688435/</x:v>
      </x:c>
    </x:row>
    <x:row r="80" ht="44" customHeight="1">
      <x:c r="A80" s="2" t="str">
        <x:v>Dundee</x:v>
      </x:c>
      <x:c r="B80" s="12" t="str">
        <x:v>Excluded / unresolved</x:v>
      </x:c>
      <x:c r="C80" s="12" t="str">
        <x:v>VictoriaGreenCarnoustie</x:v>
      </x:c>
      <x:c r="D80" s="12" t="str">
        <x:v>Carnoustieabout 10 mioutlier,separatetown 11359 population;outsideintendedDundeecatchment.</x:v>
      </x:c>
      <x:c r="E80" s="12" t="str">
        <x:v>https://www.rightmove.co.uk/properties/760570996028401#/?channel=COM_LET</x:v>
      </x:c>
      <x:c r="F80" s="12" t="str">
        <x:v>https://www.zoopla.co.uk/to-rent/commercial/details/64140557/</x:v>
      </x:c>
    </x:row>
    <x:row r="81" ht="44" customHeight="1">
      <x:c r="A81" s="2" t="str">
        <x:v>Dundee</x:v>
      </x:c>
      <x:c r="B81" s="12" t="str">
        <x:v>Excluded / unresolved</x:v>
      </x:c>
      <x:c r="C81" s="12" t="str">
        <x:v>ArmadilloandKangarooselfstorage</x:v>
      </x:c>
      <x:c r="D81" s="12" t="str">
        <x:v>50–500 and 100–400 sqftflexibleselfstorage;unknownavailabilityunitcount;excludeindustrialestatedemises. 4 source adverts grouped; first three linked.</x:v>
      </x:c>
      <x:c r="E81" s="12" t="str">
        <x:v>https://www.rightmove.co.uk/properties/758765736140673#/?channel=COM_LET</x:v>
      </x:c>
      <x:c r="F81" s="12" t="str">
        <x:v>https://www.rightmove.co.uk/properties/755879452994208#/?channel=COM_LET
https://www.zoopla.co.uk/to-rent/commercial/details/56959371/</x:v>
      </x:c>
    </x:row>
    <x:row r="82" ht="44" customHeight="1">
      <x:c r="A82" s="2" t="str">
        <x:v>Glasgow</x:v>
      </x:c>
      <x:c r="B82" s="12" t="str">
        <x:v>Scheme / count unresolved</x:v>
      </x:c>
      <x:c r="C82" s="12" t="str">
        <x:v>54–58 Admiral Street, G41 1HU</x:v>
      </x:c>
      <x:c r="D82" s="12" t="str">
        <x:v>Eight Available floor/component entries 608–10284 sqft within flexible workshop/office/gym commercial buildings. Separate industrial demises not established. Do not count 8 warehousevacancies. Unresolved multi-use scheme</x:v>
      </x:c>
      <x:c r="E82" s="12" t="str">
        <x:v>https://www.rightmove.co.uk/properties/722941367766769#/?channel=COM_LET</x:v>
      </x:c>
      <x:c r="F82" s="12" t="str"/>
    </x:row>
    <x:row r="83" ht="44" customHeight="1">
      <x:c r="A83" s="2" t="str">
        <x:v>Glasgow</x:v>
      </x:c>
      <x:c r="B83" s="12" t="str">
        <x:v>exclusions</x:v>
      </x:c>
      <x:c r="C83" s="12" t="str">
        <x:v>Warehouse 2, 8AshtonRoad, Rutherglen</x:v>
      </x:c>
      <x:c r="D83" s="12" t="str">
        <x:v>Whole 34026 sqftbuilding exceeds 15 k. 5837 sqftoffice component is not separately offered industrial unit.</x:v>
      </x:c>
      <x:c r="E83" s="12" t="str">
        <x:v>https://www.rightmove.co.uk/properties/721600742167377#/?channel=COM_LET</x:v>
      </x:c>
      <x:c r="F83" s="12" t="str"/>
    </x:row>
    <x:row r="84" ht="44" customHeight="1">
      <x:c r="A84" s="2" t="str">
        <x:v>Glasgow</x:v>
      </x:c>
      <x:c r="B84" s="12" t="str">
        <x:v>exclusions</x:v>
      </x:c>
      <x:c r="C84" s="12" t="str">
        <x:v>573LawmoorStreet</x:v>
      </x:c>
      <x:c r="D84" s="12" t="str">
        <x:v>Whole 31335 sqftbuilding exceeds 15 k. Office and 3348 sqftexternal-store components not separately available.</x:v>
      </x:c>
      <x:c r="E84" s="12" t="str">
        <x:v>https://www.rightmove.co.uk/properties/773356167727297#/?channel=COM_LET</x:v>
      </x:c>
      <x:c r="F84" s="12" t="str"/>
    </x:row>
    <x:row r="85" ht="44" customHeight="1">
      <x:c r="A85" s="2" t="str">
        <x:v>Glasgow</x:v>
      </x:c>
      <x:c r="B85" s="12" t="str">
        <x:v>exclusions</x:v>
      </x:c>
      <x:c r="C85" s="12" t="str">
        <x:v>ClydesmillUnits 212–213</x:v>
      </x:c>
      <x:c r="D85" s="12" t="str">
        <x:v>2121 sqft Under offer in schedule. Excluded currentavailability.</x:v>
      </x:c>
      <x:c r="E85" s="12" t="str">
        <x:v>https://www.rightmove.co.uk/properties/762561557960624#/?channel=COM_LET</x:v>
      </x:c>
      <x:c r="F85" s="12" t="str"/>
    </x:row>
    <x:row r="86" ht="44" customHeight="1">
      <x:c r="A86" s="2" t="str">
        <x:v>Glasgow</x:v>
      </x:c>
      <x:c r="B86" s="12" t="str">
        <x:v>exclusions</x:v>
      </x:c>
      <x:c r="C86" s="12" t="str">
        <x:v>WestwayL7D</x:v>
      </x:c>
      <x:c r="D86" s="12" t="str">
        <x:v>5663 sqft Under offer in schedule. Excluded currentavailability.</x:v>
      </x:c>
      <x:c r="E86" s="12" t="str">
        <x:v>https://www.rightmove.co.uk/properties/773325742240832#/?channel=COM_LET</x:v>
      </x:c>
      <x:c r="F86" s="12" t="str"/>
    </x:row>
    <x:row r="87" ht="44" customHeight="1">
      <x:c r="A87" s="2" t="str">
        <x:v>Glasgow</x:v>
      </x:c>
      <x:c r="B87" s="12" t="str">
        <x:v>Area unresolved / excluded</x:v>
      </x:c>
      <x:c r="C87" s="12" t="str">
        <x:v>Unit 4A,29 Saracen Street,G22 5HT</x:v>
      </x:c>
      <x:c r="D87" s="12" t="str">
        <x:v>Area not stated. Advert explicitly identifies two units with size range 5,310–6,663 sqft; exact assignment to each unit not visible. Both fall 5–10 k; do not assume range is whole combined building. POA / not quoted</x:v>
      </x:c>
      <x:c r="E87" s="12" t="str">
        <x:v>https://www.rightmove.co.uk/properties/760895916035841#/?channel=COM_LET</x:v>
      </x:c>
      <x:c r="F87" s="12" t="str"/>
    </x:row>
    <x:row r="88" ht="44" customHeight="1">
      <x:c r="A88" s="2" t="str">
        <x:v>Glasgow</x:v>
      </x:c>
      <x:c r="B88" s="12" t="str">
        <x:v>Area unresolved / excluded</x:v>
      </x:c>
      <x:c r="C88" s="12" t="str">
        <x:v>Unit 5A,29 Saracen Street,G22 5HT</x:v>
      </x:c>
      <x:c r="D88" s="12" t="str">
        <x:v>Area not stated. Advert explicitly identifies two units with size range 5,310–6,663 sqft; exact assignment to each unit not visible. Both fall 5–10 k; do not assume range is whole combined building. POA / not quoted</x:v>
      </x:c>
      <x:c r="E88" s="12" t="str">
        <x:v>https://www.rightmove.co.uk/properties/760895916035841#/?channel=COM_LET</x:v>
      </x:c>
      <x:c r="F88" s="12" t="str"/>
    </x:row>
    <x:row r="89" ht="44" customHeight="1">
      <x:c r="A89" s="2" t="str">
        <x:v>Glasgow</x:v>
      </x:c>
      <x:c r="B89" s="12" t="str">
        <x:v>Scheme / count unresolved</x:v>
      </x:c>
      <x:c r="C89" s="12" t="str">
        <x:v>Colquhoun Avenue,Hillington,G52 4BN</x:v>
      </x:c>
      <x:c r="D89" s="12" t="str">
        <x:v>8,100–16,000 sqft advert lacks identifiable units or schedule. Could be part of &gt;15 kwhole; no qualifying standalone count confirmed. From£5,333 pcm not assignable.</x:v>
      </x:c>
      <x:c r="E89" s="12" t="str">
        <x:v>https://www.rightmove.co.uk/properties/760901775411441#/?channel=COM_LET</x:v>
      </x:c>
      <x:c r="F89" s="12" t="str"/>
    </x:row>
    <x:row r="90" ht="44" customHeight="1">
      <x:c r="A90" s="2" t="str">
        <x:v>Glasgow</x:v>
      </x:c>
      <x:c r="B90" s="12" t="str">
        <x:v>Scheme / count unresolved</x:v>
      </x:c>
      <x:c r="C90" s="12" t="str">
        <x:v>Glasgow Road Industrial Estate,G73</x:v>
      </x:c>
      <x:c r="D90" s="12" t="str">
        <x:v>Generic 1,700–11,000 sqft range; no available unit numbers/count. From£1,488 pcm. Roller shutters and generous eaves unspecified.</x:v>
      </x:c>
      <x:c r="E90" s="12" t="str">
        <x:v>https://www.rightmove.co.uk/properties/755878010151504#/?channel=COM_LET</x:v>
      </x:c>
      <x:c r="F90" s="12" t="str"/>
    </x:row>
    <x:row r="91" ht="44" customHeight="1">
      <x:c r="A91" s="2" t="str">
        <x:v>Glasgow</x:v>
      </x:c>
      <x:c r="B91" s="12" t="str">
        <x:v>Scheme / count unresolved</x:v>
      </x:c>
      <x:c r="C91" s="12" t="str">
        <x:v>Cotton Street Business Park,Swanston Street,G40</x:v>
      </x:c>
      <x:c r="D91" s="12" t="str">
        <x:v>Estate comprises 27 units, but this is total stock, not current vacancy count.600–5,600 sqft and from£530 pcm; all roller shutters; current numbers unknown.</x:v>
      </x:c>
      <x:c r="E91" s="12" t="str">
        <x:v>https://www.rightmove.co.uk/properties/755878001836673#/?channel=COM_LET</x:v>
      </x:c>
      <x:c r="F91" s="12" t="str"/>
    </x:row>
    <x:row r="92" ht="44" customHeight="1">
      <x:c r="A92" s="2" t="str">
        <x:v>Glasgow</x:v>
      </x:c>
      <x:c r="B92" s="12" t="str">
        <x:v>Scheme / count unresolved</x:v>
      </x:c>
      <x:c r="C92" s="12" t="str">
        <x:v>Various Units,Strathclyde Street,G40 4JR</x:v>
      </x:c>
      <x:c r="D92" s="12" t="str">
        <x:v>5,000 sqft unspecified unit(s), from£2,500 pcm; identity/count unclear and potential overlap with Sketchley Unit 3. Not counted.</x:v>
      </x:c>
      <x:c r="E92" s="12" t="str">
        <x:v>https://www.rightmove.co.uk/properties/755877955611617#/?channel=COM_LET</x:v>
      </x:c>
      <x:c r="F92" s="12" t="str"/>
    </x:row>
    <x:row r="93" ht="44" customHeight="1">
      <x:c r="A93" s="2" t="str">
        <x:v>Glasgow</x:v>
      </x:c>
      <x:c r="B93" s="12" t="str">
        <x:v>Scheme / count unresolved</x:v>
      </x:c>
      <x:c r="C93" s="12" t="str">
        <x:v>Lairds Business Complex,Swanston Street,G40</x:v>
      </x:c>
      <x:c r="D93" s="12" t="str">
        <x:v>Mixed workshops/offices/studios/industrial 300–3,600 sqft (description 360 min), from£260 pcm; unit-level availability unknown.</x:v>
      </x:c>
      <x:c r="E93" s="12" t="str">
        <x:v>https://www.rightmove.co.uk/properties/755878037516657#/?channel=COM_LET</x:v>
      </x:c>
      <x:c r="F93" s="12" t="str"/>
    </x:row>
    <x:row r="94" ht="44" customHeight="1">
      <x:c r="A94" s="2" t="str">
        <x:v>Glasgow</x:v>
      </x:c>
      <x:c r="B94" s="12" t="str">
        <x:v>Scheme / count unresolved</x:v>
      </x:c>
      <x:c r="C94" s="12" t="str">
        <x:v>Huntershill Village,Crowhill Road,Bishopbriggs</x:v>
      </x:c>
      <x:c r="D94" s="12" t="str">
        <x:v>Mixed commercial village 320–32,000 sqft; no specific industrial unit/count.£700 pcmfrom and£24 psf cannot be assigned.</x:v>
      </x:c>
      <x:c r="E94" s="12" t="str">
        <x:v>https://www.rightmove.co.uk/properties/765833788406769#/?channel=COM_LET</x:v>
      </x:c>
      <x:c r="F94" s="12" t="str"/>
    </x:row>
    <x:row r="95" ht="44" customHeight="1">
      <x:c r="A95" s="2" t="str">
        <x:v>Glasgow</x:v>
      </x:c>
      <x:c r="B95" s="12" t="str">
        <x:v>uncertain records</x:v>
      </x:c>
      <x:c r="C95" s="12" t="str">
        <x:v>150 Boden Street,G40 3PX</x:v>
      </x:c>
      <x:c r="D95" s="12" t="str">
        <x:v>Header 13,806 sqft/£10,417 pcm but description says future build 6 mclear, capable single or three 3,000 sqftunits. Building completion and true floor area inconsistent; excluded conservative currentcount.</x:v>
      </x:c>
      <x:c r="E95" s="12" t="str">
        <x:v>https://www.rightmove.co.uk/properties/760901840592688#/?channel=COM_LET</x:v>
      </x:c>
      <x:c r="F95" s="12" t="str"/>
    </x:row>
    <x:row r="96" ht="44" customHeight="1">
      <x:c r="A96" s="2" t="str">
        <x:v>Glasgow</x:v>
      </x:c>
      <x:c r="B96" s="12" t="str">
        <x:v>uncertain records</x:v>
      </x:c>
      <x:c r="C96" s="12" t="str">
        <x:v>Unit 3 Davieland Court,IbroxBusinessPark</x:v>
      </x:c>
      <x:c r="D96" s="12" t="str">
        <x:v>Scheme Available row 2,118 sqft is absent from description, which instead says Wellfield 3 Coming Soon. Not enough confidence to treat as distinct current vacancy without agent verification.</x:v>
      </x:c>
      <x:c r="E96" s="12" t="str">
        <x:v>https://www.rightmove.co.uk/properties/762562489114048#/?channel=COM_LET</x:v>
      </x:c>
      <x:c r="F96" s="12" t="str"/>
    </x:row>
    <x:row r="97" ht="44" customHeight="1">
      <x:c r="A97" s="2" t="str">
        <x:v>Glasgow</x:v>
      </x:c>
      <x:c r="B97" s="12" t="str">
        <x:v>uncertain records</x:v>
      </x:c>
      <x:c r="C97" s="12" t="str">
        <x:v>500 Crow Road,Jordanhill,G11 7DW</x:v>
      </x:c>
      <x:c r="D97" s="12" t="str">
        <x:v>One 4,780 sqft commercial building over 2 floors (2,390 each),£45,000 pa. Storage/workshop/clinic/gym/showroom/cafe possibilities andClass 4/5/6, but no warehouse/loading specification. Held as mixed-use candidate, not two industrial units.</x:v>
      </x:c>
      <x:c r="E97" s="12" t="str">
        <x:v>https://www.rightmove.co.uk/properties/744633865513376#/?channel=COM_LET</x:v>
      </x:c>
      <x:c r="F97" s="12" t="str"/>
    </x:row>
    <x:row r="98" ht="44" customHeight="1">
      <x:c r="A98" s="2" t="str">
        <x:v>Glasgow</x:v>
      </x:c>
      <x:c r="B98" s="12" t="str">
        <x:v>exclusions</x:v>
      </x:c>
      <x:c r="C98" s="12" t="str">
        <x:v>Building 605,ClydeGatewayEast</x:v>
      </x:c>
      <x:c r="D98" s="12" t="str">
        <x:v>New-build going on site soon;13,910 warehouse+office implied 15,775 whole &gt;15,000 cap; no qualifying standalone unit established.</x:v>
      </x:c>
      <x:c r="E98" s="12" t="str">
        <x:v>https://www.rightmove.co.uk/properties/760901530153089#/?channel=COM_LET</x:v>
      </x:c>
      <x:c r="F98" s="12" t="str"/>
    </x:row>
    <x:row r="99" ht="44" customHeight="1">
      <x:c r="A99" s="2" t="str">
        <x:v>Glasgow</x:v>
      </x:c>
      <x:c r="B99" s="12" t="str">
        <x:v>exclusions</x:v>
      </x:c>
      <x:c r="C99" s="12" t="str">
        <x:v>PentagonCentre,WashingtonStreet</x:v>
      </x:c>
      <x:c r="D99" s="12" t="str">
        <x:v>Primary traditional office; flexible office/lab/storage ground floor. Industrial suitability and independent unitcount not established.</x:v>
      </x:c>
      <x:c r="E99" s="12" t="str">
        <x:v>https://www.rightmove.co.uk/properties/760901769169889#/?channel=COM_LET</x:v>
      </x:c>
      <x:c r="F99" s="12" t="str"/>
    </x:row>
    <x:row r="100" ht="44" customHeight="1">
      <x:c r="A100" s="2" t="str">
        <x:v>Glasgow</x:v>
      </x:c>
      <x:c r="B100" s="12" t="str">
        <x:v>exclusions</x:v>
      </x:c>
      <x:c r="C100" s="12" t="str">
        <x:v>Unit 3,KinningPark,G41 1RR</x:v>
      </x:c>
      <x:c r="D100" s="12" t="str">
        <x:v>Description explicitly Under Offer despite Available structured schedule;10,950 sqft excluded.</x:v>
      </x:c>
      <x:c r="E100" s="12" t="str">
        <x:v>https://www.rightmove.co.uk/properties/762561891482480#/?channel=COM_LET</x:v>
      </x:c>
      <x:c r="F100" s="12" t="str"/>
    </x:row>
    <x:row r="101" ht="44" customHeight="1">
      <x:c r="A101" s="2" t="str">
        <x:v>Glasgow</x:v>
      </x:c>
      <x:c r="B101" s="12" t="str">
        <x:v>exclusions</x:v>
      </x:c>
      <x:c r="C101" s="12" t="str">
        <x:v>Unit 69,CarntyneIndustrialEstate</x:v>
      </x:c>
      <x:c r="D101" s="12" t="str">
        <x:v>Unit schedule Under offer;9,969 sqft. Ignore property-level Available and old range.</x:v>
      </x:c>
      <x:c r="E101" s="12" t="str">
        <x:v>https://www.rightmove.co.uk/properties/773326069317393#/?channel=COM_LET</x:v>
      </x:c>
      <x:c r="F101" s="12" t="str"/>
    </x:row>
    <x:row r="102" ht="44" customHeight="1">
      <x:c r="A102" s="2" t="str">
        <x:v>Glasgow</x:v>
      </x:c>
      <x:c r="B102" s="12" t="str">
        <x:v>exclusions</x:v>
      </x:c>
      <x:c r="C102" s="12" t="str">
        <x:v>Block 14 UnitA2–B3,Queenslie</x:v>
      </x:c>
      <x:c r="D102" s="12" t="str">
        <x:v>Property-level Under offer overrides component Available rows;7,101 sqft whole.</x:v>
      </x:c>
      <x:c r="E102" s="12" t="str">
        <x:v>https://www.rightmove.co.uk/properties/744271775434065#/?channel=COM_LET</x:v>
      </x:c>
      <x:c r="F102" s="12" t="str"/>
    </x:row>
    <x:row r="103" ht="44" customHeight="1">
      <x:c r="A103" s="2" t="str">
        <x:v>Glasgow</x:v>
      </x:c>
      <x:c r="B103" s="12" t="str">
        <x:v>exclusions</x:v>
      </x:c>
      <x:c r="C103" s="12" t="str">
        <x:v>1034–1046TollcrossRoad</x:v>
      </x:c>
      <x:c r="D103" s="12" t="str">
        <x:v>Open roadside storage/sales yard,6,028 sqft land, not building.</x:v>
      </x:c>
      <x:c r="E103" s="12" t="str">
        <x:v>https://www.rightmove.co.uk/properties/771096220016417#/?channel=COM_LET</x:v>
      </x:c>
      <x:c r="F103" s="12" t="str"/>
    </x:row>
    <x:row r="104" ht="44" customHeight="1">
      <x:c r="A104" s="2" t="str">
        <x:v>Glasgow</x:v>
      </x:c>
      <x:c r="B104" s="12" t="str">
        <x:v>exclusions</x:v>
      </x:c>
      <x:c r="C104" s="12" t="str">
        <x:v>Unit 5,219GovanRoad</x:v>
      </x:c>
      <x:c r="D104" s="12" t="str">
        <x:v>Property-level Under offer overrides component Available;5,055 sqft.</x:v>
      </x:c>
      <x:c r="E104" s="12" t="str">
        <x:v>https://www.rightmove.co.uk/properties/721600989794880#/?channel=COM_LET</x:v>
      </x:c>
      <x:c r="F104" s="12" t="str"/>
    </x:row>
    <x:row r="105" ht="44" customHeight="1">
      <x:c r="A105" s="2" t="str">
        <x:v>Glasgow</x:v>
      </x:c>
      <x:c r="B105" s="12" t="str">
        <x:v>exclusions</x:v>
      </x:c>
      <x:c r="C105" s="12" t="str">
        <x:v>AlexanderStephenHouse,HolmfauldRoad</x:v>
      </x:c>
      <x:c r="D105" s="12" t="str">
        <x:v>Office/studio suites in listed building; industrial filter contamination. No count of warehouseunits.</x:v>
      </x:c>
      <x:c r="E105" s="12" t="str">
        <x:v>https://www.rightmove.co.uk/properties/742286051381681#/?channel=COM_LET</x:v>
      </x:c>
      <x:c r="F105" s="12" t="str"/>
    </x:row>
    <x:row r="106" ht="44" customHeight="1">
      <x:c r="A106" s="2" t="str">
        <x:v>Glasgow</x:v>
      </x:c>
      <x:c r="B106" s="12" t="str">
        <x:v>exclusions</x:v>
      </x:c>
      <x:c r="C106" s="12" t="str">
        <x:v>BairdCourtBlock 10Unit 6</x:v>
      </x:c>
      <x:c r="D106" s="12" t="str">
        <x:v>Small-unit agent verified explicit Under Offer on individual 775950279807713; scheme says Available and conflicting 2,783 vs 1,919 sqft. Excluded.£928 pcm promotion not current valid offer.</x:v>
      </x:c>
      <x:c r="E106" s="12" t="str">
        <x:v>https://www.rightmove.co.uk/properties/762561054642705#/?channel=COM_LET</x:v>
      </x:c>
      <x:c r="F106" s="12" t="str">
        <x:v>https://www.rightmove.co.uk/properties/775950279807713#/?channel=COM_LET</x:v>
      </x:c>
    </x:row>
    <x:row r="107" ht="44" customHeight="1">
      <x:c r="A107" s="2" t="str">
        <x:v>Glasgow</x:v>
      </x:c>
      <x:c r="B107" s="12" t="str">
        <x:v>Under offer / excluded</x:v>
      </x:c>
      <x:c r="C107" s="12" t="str">
        <x:v>Unit 6 Baird Court</x:v>
      </x:c>
      <x:c r="D107" s="12" t="str">
        <x:v>under_offer Individual 775950279807713 explicitlyunder offer overrides schemeavailable. Schemeaskingrent 20175; individualPOA. ExistingClass 11 leisurepossibleindustrialconversion.</x:v>
      </x:c>
      <x:c r="E107" s="12" t="str">
        <x:v>https://www.rightmove.co.uk/properties/721600916395857#/?channel=COM_LET</x:v>
      </x:c>
      <x:c r="F107" s="12" t="str">
        <x:v>https://www.rightmove.co.uk/properties/775950279807713#/?channel=COM_LET</x:v>
      </x:c>
    </x:row>
    <x:row r="108" ht="44" customHeight="1">
      <x:c r="A108" s="2" t="str">
        <x:v>Glasgow</x:v>
      </x:c>
      <x:c r="B108" s="12" t="str">
        <x:v>Scheme / count unresolved</x:v>
      </x:c>
      <x:c r="C108" s="12" t="str">
        <x:v>Westway Business Park, Porterfield Road, Renfrew PA4</x:v>
      </x:c>
      <x:c r="D108" s="12" t="str">
        <x:v>No verified current individual-unit availability schedule in Zoopla body; do not infer unit count from range. unquantified scheme Advertised size range 4040–196600 sq ft.</x:v>
      </x:c>
      <x:c r="E108" s="12" t="str">
        <x:v>https://www.zoopla.co.uk/to-rent/commercial/details/74552273/</x:v>
      </x:c>
      <x:c r="F108" s="12" t="str"/>
    </x:row>
    <x:row r="109" ht="44" customHeight="1">
      <x:c r="A109" s="2" t="str">
        <x:v>Glasgow</x:v>
      </x:c>
      <x:c r="B109" s="12" t="str">
        <x:v>Scheme / count unresolved</x:v>
      </x:c>
      <x:c r="C109" s="12" t="str">
        <x:v>Westway Court, Glasgow Airport, Westway, Glasgow PA3</x:v>
      </x:c>
      <x:c r="D109" s="12" t="str">
        <x:v>Future 2027 availability; no separate currently vacant-unit count from this advert. Nine development units in total, 6,430–37,560, occupation Q3 2027; not nine eligible sub-15 k units. pipeline scheme Advertised size range 6430–37560 sq ft.</x:v>
      </x:c>
      <x:c r="E109" s="12" t="str">
        <x:v>https://www.zoopla.co.uk/to-rent/commercial/details/74550077/</x:v>
      </x:c>
      <x:c r="F109" s="12" t="str"/>
    </x:row>
    <x:row r="110" ht="44" customHeight="1">
      <x:c r="A110" s="2" t="str">
        <x:v>Glasgow</x:v>
      </x:c>
      <x:c r="B110" s="12" t="str">
        <x:v>Scheme / count unresolved</x:v>
      </x:c>
      <x:c r="C110" s="12" t="str">
        <x:v>55 Muirhead Road, Baillieston, Glasgow G69</x:v>
      </x:c>
      <x:c r="D110" s="12" t="str">
        <x:v>No verified current individual-unit availability schedule in Zoopla body; do not infer unit count from range. unquantified scheme Advertised size range 975–9037 sq ft.</x:v>
      </x:c>
      <x:c r="E110" s="12" t="str">
        <x:v>https://www.zoopla.co.uk/to-rent/commercial/details/73983195/</x:v>
      </x:c>
      <x:c r="F110" s="12" t="str"/>
    </x:row>
    <x:row r="111" ht="44" customHeight="1">
      <x:c r="A111" s="2" t="str">
        <x:v>Glasgow</x:v>
      </x:c>
      <x:c r="B111" s="12" t="str">
        <x:v>Scheme / count unresolved</x:v>
      </x:c>
      <x:c r="C111" s="12" t="str">
        <x:v>110 Glasgow Road, 110 Glasgow Road, Rutherglen, Glasgow G73</x:v>
      </x:c>
      <x:c r="D111" s="12" t="str">
        <x:v>All marketed as 110 Glasgow Road, no distinct unit identifiers. 8,046, 5,881 and range 1,200–14,000 may be alternatives, different measurements or subdivision. Do not sum. unresolved overlap</x:v>
      </x:c>
      <x:c r="E111" s="12" t="str">
        <x:v>https://www.zoopla.co.uk/to-rent/commercial/details/73630002/</x:v>
      </x:c>
      <x:c r="F111" s="12" t="str"/>
    </x:row>
    <x:row r="112" ht="44" customHeight="1">
      <x:c r="A112" s="2" t="str">
        <x:v>Glasgow</x:v>
      </x:c>
      <x:c r="B112" s="12" t="str">
        <x:v>Scheme / count unresolved</x:v>
      </x:c>
      <x:c r="C112" s="12" t="str">
        <x:v>Glasgow Road, Rutherglen G73</x:v>
      </x:c>
      <x:c r="D112" s="12" t="str">
        <x:v>All marketed as 110 Glasgow Road, no distinct unit identifiers. 8,046, 5,881 and range 1,200–14,000 may be alternatives, different measurements or subdivision. Do not sum. unresolved overlap</x:v>
      </x:c>
      <x:c r="E112" s="12" t="str">
        <x:v>https://www.zoopla.co.uk/to-rent/commercial/details/73527104/</x:v>
      </x:c>
      <x:c r="F112" s="12" t="str"/>
    </x:row>
    <x:row r="113" ht="44" customHeight="1">
      <x:c r="A113" s="2" t="str">
        <x:v>Glasgow</x:v>
      </x:c>
      <x:c r="B113" s="12" t="str">
        <x:v>Scheme / count unresolved</x:v>
      </x:c>
      <x:c r="C113" s="12" t="str">
        <x:v>Xworks, Dalmarnock, Glasgow G40</x:v>
      </x:c>
      <x:c r="D113" s="12" t="str">
        <x:v>Future 2027 availability; no separate currently vacant-unit count from this advert. pipeline scheme Advertised size range 6390–38054 sq ft.</x:v>
      </x:c>
      <x:c r="E113" s="12" t="str">
        <x:v>https://www.zoopla.co.uk/to-rent/commercial/details/73253285/</x:v>
      </x:c>
      <x:c r="F113" s="12" t="str"/>
    </x:row>
    <x:row r="114" ht="44" customHeight="1">
      <x:c r="A114" s="2" t="str">
        <x:v>Glasgow</x:v>
      </x:c>
      <x:c r="B114" s="12" t="str">
        <x:v>Scheme / count unresolved</x:v>
      </x:c>
      <x:c r="C114" s="12" t="str">
        <x:v>Colquhoun Avenue, Hillington, Glasgow, Lanarkshire G52</x:v>
      </x:c>
      <x:c r="D114" s="12" t="str">
        <x:v>No verified current individual-unit availability schedule in Zoopla body; do not infer unit count from range. unquantified scheme Advertised size range 8100–16000 sq ft.</x:v>
      </x:c>
      <x:c r="E114" s="12" t="str">
        <x:v>https://www.zoopla.co.uk/to-rent/commercial/details/72808147/</x:v>
      </x:c>
      <x:c r="F114" s="12" t="str"/>
    </x:row>
    <x:row r="115" ht="44" customHeight="1">
      <x:c r="A115" s="2" t="str">
        <x:v>Glasgow</x:v>
      </x:c>
      <x:c r="B115" s="12" t="str">
        <x:v>Scheme / count unresolved</x:v>
      </x:c>
      <x:c r="C115" s="12" t="str">
        <x:v>15 Dunivaig Road, Glasgow G33</x:v>
      </x:c>
      <x:c r="D115" s="12" t="str">
        <x:v>2,950–24,219 range may mix components of one building; no separate-unit schedule established; do not count. unquantified scheme Advertised size range 2950–24219 sq ft.</x:v>
      </x:c>
      <x:c r="E115" s="12" t="str">
        <x:v>https://www.zoopla.co.uk/to-rent/commercial/details/74552110/</x:v>
      </x:c>
      <x:c r="F115" s="12" t="str"/>
    </x:row>
    <x:row r="116" ht="44" customHeight="1">
      <x:c r="A116" s="2" t="str">
        <x:v>Glasgow</x:v>
      </x:c>
      <x:c r="B116" s="12" t="str">
        <x:v>Scheme / count unresolved</x:v>
      </x:c>
      <x:c r="C116" s="12" t="str">
        <x:v>Saracen Street, Glasgow G22</x:v>
      </x:c>
      <x:c r="D116" s="12" t="str">
        <x:v>No verified current individual-unit availability schedule in Zoopla body; do not infer unit count from range. unquantified scheme Advertised size range 5310–6663 sq ft.</x:v>
      </x:c>
      <x:c r="E116" s="12" t="str">
        <x:v>https://www.zoopla.co.uk/to-rent/commercial/details/72025985/</x:v>
      </x:c>
      <x:c r="F116" s="12" t="str"/>
    </x:row>
    <x:row r="117" ht="44" customHeight="1">
      <x:c r="A117" s="2" t="str">
        <x:v>Glasgow</x:v>
      </x:c>
      <x:c r="B117" s="12" t="str">
        <x:v>Scheme / count unresolved</x:v>
      </x:c>
      <x:c r="C117" s="12" t="str">
        <x:v>54 - 58 Admiral Street, Kinning Park, Glasgow G41</x:v>
      </x:c>
      <x:c r="D117" s="12" t="str">
        <x:v>No verified current individual-unit availability schedule in Zoopla body; do not infer unit count from range. unquantified scheme Advertised size range 608–38712 sq ft.</x:v>
      </x:c>
      <x:c r="E117" s="12" t="str">
        <x:v>https://www.zoopla.co.uk/to-rent/commercial/details/71941537/</x:v>
      </x:c>
      <x:c r="F117" s="12" t="str"/>
    </x:row>
    <x:row r="118" ht="44" customHeight="1">
      <x:c r="A118" s="2" t="str">
        <x:v>Glasgow</x:v>
      </x:c>
      <x:c r="B118" s="12" t="str">
        <x:v>Scheme / count unresolved</x:v>
      </x:c>
      <x:c r="C118" s="12" t="str">
        <x:v>Annick Industrial Estate, Glasgow G32</x:v>
      </x:c>
      <x:c r="D118" s="12" t="str">
        <x:v>No verified current individual-unit availability schedule in Zoopla body; do not infer unit count from range. unquantified scheme Advertised size range 447–17011 sq ft.</x:v>
      </x:c>
      <x:c r="E118" s="12" t="str">
        <x:v>https://www.zoopla.co.uk/to-rent/commercial/details/74552183/</x:v>
      </x:c>
      <x:c r="F118" s="12" t="str"/>
    </x:row>
    <x:row r="119" ht="44" customHeight="1">
      <x:c r="A119" s="2" t="str">
        <x:v>Glasgow</x:v>
      </x:c>
      <x:c r="B119" s="12" t="str">
        <x:v>Scheme / count unresolved</x:v>
      </x:c>
      <x:c r="C119" s="12" t="str">
        <x:v>Nuneaton Industrial Estate, Bridgeton G40</x:v>
      </x:c>
      <x:c r="D119" s="12" t="str">
        <x:v>No verified current individual-unit availability schedule in Zoopla body; do not infer unit count from range. unquantified scheme Advertised size range 1000–2000 sq ft.</x:v>
      </x:c>
      <x:c r="E119" s="12" t="str">
        <x:v>https://www.zoopla.co.uk/to-rent/commercial/details/66056877/</x:v>
      </x:c>
      <x:c r="F119" s="12" t="str"/>
    </x:row>
    <x:row r="120" ht="44" customHeight="1">
      <x:c r="A120" s="2" t="str">
        <x:v>Glasgow</x:v>
      </x:c>
      <x:c r="B120" s="12" t="str">
        <x:v>Scheme / count unresolved</x:v>
      </x:c>
      <x:c r="C120" s="12" t="str">
        <x:v>Glenwood Business Park, Glenwood Place, Glasgow G45</x:v>
      </x:c>
      <x:c r="D120" s="12" t="str">
        <x:v>No verified current individual-unit availability schedule in Zoopla body; do not infer unit count from range. unquantified scheme Advertised size range 500–1250 sq ft.</x:v>
      </x:c>
      <x:c r="E120" s="12" t="str">
        <x:v>https://www.zoopla.co.uk/to-rent/commercial/details/61669865/</x:v>
      </x:c>
      <x:c r="F120" s="12" t="str"/>
    </x:row>
    <x:row r="121" ht="44" customHeight="1">
      <x:c r="A121" s="2" t="str">
        <x:v>Glasgow</x:v>
      </x:c>
      <x:c r="B121" s="12" t="str">
        <x:v>Scheme / count unresolved</x:v>
      </x:c>
      <x:c r="C121" s="12" t="str">
        <x:v>Brand Street, Brand Street, Glasgow G51</x:v>
      </x:c>
      <x:c r="D121" s="12" t="str">
        <x:v>No verified current individual-unit availability schedule in Zoopla body; do not infer unit count from range. unquantified scheme Advertised size range 1022–4213 sq ft.</x:v>
      </x:c>
      <x:c r="E121" s="12" t="str">
        <x:v>https://www.zoopla.co.uk/to-rent/commercial/details/69229981/</x:v>
      </x:c>
      <x:c r="F121" s="12" t="str"/>
    </x:row>
    <x:row r="122" ht="44" customHeight="1">
      <x:c r="A122" s="2" t="str">
        <x:v>Glasgow</x:v>
      </x:c>
      <x:c r="B122" s="12" t="str">
        <x:v>Scheme / count unresolved</x:v>
      </x:c>
      <x:c r="C122" s="12" t="str">
        <x:v>Carntyne Industrial Estate, Camelon Street, Glasgow G32</x:v>
      </x:c>
      <x:c r="D122" s="12" t="str">
        <x:v>No verified current individual-unit availability schedule in Zoopla body; do not infer unit count from range. unquantified scheme Advertised size range 925–29919 sq ft.</x:v>
      </x:c>
      <x:c r="E122" s="12" t="str">
        <x:v>https://www.zoopla.co.uk/to-rent/commercial/details/68545768/</x:v>
      </x:c>
      <x:c r="F122" s="12" t="str"/>
    </x:row>
    <x:row r="123" ht="44" customHeight="1">
      <x:c r="A123" s="2" t="str">
        <x:v>Glasgow</x:v>
      </x:c>
      <x:c r="B123" s="12" t="str">
        <x:v>Scheme / count unresolved</x:v>
      </x:c>
      <x:c r="C123" s="12" t="str">
        <x:v>110 Glasgow Road, Rutherglen, Glasgow G73</x:v>
      </x:c>
      <x:c r="D123" s="12" t="str">
        <x:v>All marketed as 110 Glasgow Road, no distinct unit identifiers. 8,046, 5,881 and range 1,200–14,000 may be alternatives, different measurements or subdivision. Do not sum. unresolved overlap Advertised size range 1200–14000 sq ft.</x:v>
      </x:c>
      <x:c r="E123" s="12" t="str">
        <x:v>https://www.zoopla.co.uk/to-rent/commercial/details/67656655/</x:v>
      </x:c>
      <x:c r="F123" s="12" t="str"/>
    </x:row>
    <x:row r="124" ht="44" customHeight="1">
      <x:c r="A124" s="2" t="str">
        <x:v>Glasgow</x:v>
      </x:c>
      <x:c r="B124" s="12" t="str">
        <x:v>Scheme / count unresolved</x:v>
      </x:c>
      <x:c r="C124" s="12" t="str">
        <x:v>Block N Westway Business Park, Renfrew PA4</x:v>
      </x:c>
      <x:c r="D124" s="12" t="str">
        <x:v>Future 2027 availability; no separate currently vacant-unit count from this advert. pipeline scheme Advertised size range 6430–138980 sq ft.</x:v>
      </x:c>
      <x:c r="E124" s="12" t="str">
        <x:v>https://www.zoopla.co.uk/to-rent/commercial/details/74552143/</x:v>
      </x:c>
      <x:c r="F124" s="12" t="str"/>
    </x:row>
    <x:row r="125" ht="44" customHeight="1">
      <x:c r="A125" s="2" t="str">
        <x:v>Glasgow</x:v>
      </x:c>
      <x:c r="B125" s="12" t="str">
        <x:v>Scheme / count unresolved</x:v>
      </x:c>
      <x:c r="C125" s="12" t="str">
        <x:v>Block L Units 4-6, Westway, Glasgow Airport, Renfrew PA4</x:v>
      </x:c>
      <x:c r="D125" s="12" t="str">
        <x:v>No verified current individual-unit availability schedule in Zoopla body; do not infer unit count from range. unquantified scheme Advertised size range 3457–43888 sq ft.</x:v>
      </x:c>
      <x:c r="E125" s="12" t="str">
        <x:v>https://www.zoopla.co.uk/to-rent/commercial/details/74552124/</x:v>
      </x:c>
      <x:c r="F125" s="12" t="str"/>
    </x:row>
    <x:row r="126" ht="44" customHeight="1">
      <x:c r="A126" s="2" t="str">
        <x:v>Glasgow</x:v>
      </x:c>
      <x:c r="B126" s="12" t="str">
        <x:v>Scheme / count unresolved</x:v>
      </x:c>
      <x:c r="C126" s="12" t="str">
        <x:v>Hillington Park, Glasgow G52</x:v>
      </x:c>
      <x:c r="D126" s="12" t="str">
        <x:v>No verified current individual-unit availability schedule in Zoopla body; do not infer unit count from range. unquantified scheme Advertised size range 1259–23950 sq ft.</x:v>
      </x:c>
      <x:c r="E126" s="12" t="str">
        <x:v>https://www.zoopla.co.uk/to-rent/commercial/details/74552212/</x:v>
      </x:c>
      <x:c r="F126" s="12" t="str"/>
    </x:row>
    <x:row r="127" ht="44" customHeight="1">
      <x:c r="A127" s="2" t="str">
        <x:v>Glasgow</x:v>
      </x:c>
      <x:c r="B127" s="12" t="str">
        <x:v>exclusions</x:v>
      </x:c>
      <x:c r="C127" s="12" t="str">
        <x:v>Fulbar Road, Paisley PA2</x:v>
      </x:c>
      <x:c r="D127" s="12" t="str">
        <x:v>Outside agreed Glasgow city/immediate-fringe scope marketed</x:v>
      </x:c>
      <x:c r="E127" s="12" t="str">
        <x:v>https://www.zoopla.co.uk/to-rent/commercial/details/74613220/</x:v>
      </x:c>
      <x:c r="F127" s="12" t="str"/>
    </x:row>
    <x:row r="128" ht="44" customHeight="1">
      <x:c r="A128" s="2" t="str">
        <x:v>Glasgow</x:v>
      </x:c>
      <x:c r="B128" s="12" t="str">
        <x:v>exclusions</x:v>
      </x:c>
      <x:c r="C128" s="12" t="str">
        <x:v>South Avenue, Blantyre G72</x:v>
      </x:c>
      <x:c r="D128" s="12" t="str">
        <x:v>Outside agreed Glasgow city/immediate-fringe scope marketed</x:v>
      </x:c>
      <x:c r="E128" s="12" t="str">
        <x:v>https://www.zoopla.co.uk/to-rent/commercial/details/61183114/</x:v>
      </x:c>
      <x:c r="F128" s="12" t="str"/>
    </x:row>
    <x:row r="129" ht="44" customHeight="1">
      <x:c r="A129" s="2" t="str">
        <x:v>Glasgow</x:v>
      </x:c>
      <x:c r="B129" s="12" t="str">
        <x:v>exclusions</x:v>
      </x:c>
      <x:c r="C129" s="12" t="str">
        <x:v>Unit 33 Langlands Business Park, Kelvin South Industrial Estate, East Kilbride G75</x:v>
      </x:c>
      <x:c r="D129" s="12" t="str">
        <x:v>Outside agreed Glasgow city/immediate-fringe scope marketed</x:v>
      </x:c>
      <x:c r="E129" s="12" t="str">
        <x:v>https://www.zoopla.co.uk/to-rent/commercial/details/74551571/</x:v>
      </x:c>
      <x:c r="F129" s="12" t="str"/>
    </x:row>
    <x:row r="130" ht="44" customHeight="1">
      <x:c r="A130" s="2" t="str">
        <x:v>Glasgow</x:v>
      </x:c>
      <x:c r="B130" s="12" t="str">
        <x:v>exclusions</x:v>
      </x:c>
      <x:c r="C130" s="12" t="str">
        <x:v>Leckie Drive, Hamilton ML3</x:v>
      </x:c>
      <x:c r="D130" s="12" t="str">
        <x:v>Outside agreed Glasgow city/immediate-fringe scope marketed Advertised size range 1356–8136 sq ft.</x:v>
      </x:c>
      <x:c r="E130" s="12" t="str">
        <x:v>https://www.zoopla.co.uk/to-rent/commercial/details/74523441/</x:v>
      </x:c>
      <x:c r="F130" s="12" t="str"/>
    </x:row>
    <x:row r="131" ht="44" customHeight="1">
      <x:c r="A131" s="2" t="str">
        <x:v>Glasgow</x:v>
      </x:c>
      <x:c r="B131" s="12" t="str">
        <x:v>exclusions</x:v>
      </x:c>
      <x:c r="C131" s="12" t="str">
        <x:v>Busby Station, East Kilbride Road, Glasgow G76</x:v>
      </x:c>
      <x:c r="D131" s="12" t="str">
        <x:v>Outside agreed Glasgow city/immediate-fringe scope marketed Advertised size range 1500–12584 sq ft.</x:v>
      </x:c>
      <x:c r="E131" s="12" t="str">
        <x:v>https://www.zoopla.co.uk/to-rent/commercial/details/74447708/</x:v>
      </x:c>
      <x:c r="F131" s="12" t="str"/>
    </x:row>
    <x:row r="132" ht="44" customHeight="1">
      <x:c r="A132" s="2" t="str">
        <x:v>Glasgow</x:v>
      </x:c>
      <x:c r="B132" s="12" t="str">
        <x:v>exclusions</x:v>
      </x:c>
      <x:c r="C132" s="12" t="str">
        <x:v>6 Cairn Court, East Kilbride G74</x:v>
      </x:c>
      <x:c r="D132" s="12" t="str">
        <x:v>Outside agreed Glasgow city/immediate-fringe scope marketed</x:v>
      </x:c>
      <x:c r="E132" s="12" t="str">
        <x:v>https://www.zoopla.co.uk/to-rent/commercial/details/74399231/</x:v>
      </x:c>
      <x:c r="F132" s="12" t="str"/>
    </x:row>
    <x:row r="133" ht="44" customHeight="1">
      <x:c r="A133" s="2" t="str">
        <x:v>Glasgow</x:v>
      </x:c>
      <x:c r="B133" s="12" t="str">
        <x:v>exclusions</x:v>
      </x:c>
      <x:c r="C133" s="12" t="str">
        <x:v>Unit B, 7 Cartside Avenue, Inchinnan, Renfrew, Renfrewshire PA4</x:v>
      </x:c>
      <x:c r="D133" s="12" t="str">
        <x:v>Outside agreed Glasgow city/immediate-fringe scope marketed</x:v>
      </x:c>
      <x:c r="E133" s="12" t="str">
        <x:v>https://www.zoopla.co.uk/to-rent/commercial/details/74388483/</x:v>
      </x:c>
      <x:c r="F133" s="12" t="str"/>
    </x:row>
    <x:row r="134" ht="44" customHeight="1">
      <x:c r="A134" s="2" t="str">
        <x:v>Glasgow</x:v>
      </x:c>
      <x:c r="B134" s="12" t="str">
        <x:v>exclusions</x:v>
      </x:c>
      <x:c r="C134" s="12" t="str">
        <x:v>136 Ayr Road, Newton Mearns, Glasgow G77</x:v>
      </x:c>
      <x:c r="D134" s="12" t="str">
        <x:v>Outside agreed Glasgow city/immediate-fringe scope marketed</x:v>
      </x:c>
      <x:c r="E134" s="12" t="str">
        <x:v>https://www.zoopla.co.uk/to-rent/commercial/details/74363924/</x:v>
      </x:c>
      <x:c r="F134" s="12" t="str"/>
    </x:row>
    <x:row r="135" ht="44" customHeight="1">
      <x:c r="A135" s="2" t="str">
        <x:v>Glasgow</x:v>
      </x:c>
      <x:c r="B135" s="12" t="str">
        <x:v>exclusions</x:v>
      </x:c>
      <x:c r="C135" s="12" t="str">
        <x:v>Tennant Complex, College Milton Industrial Estate, East Kilbride G74</x:v>
      </x:c>
      <x:c r="D135" s="12" t="str">
        <x:v>Outside agreed Glasgow city/immediate-fringe scope marketed</x:v>
      </x:c>
      <x:c r="E135" s="12" t="str">
        <x:v>https://www.zoopla.co.uk/to-rent/commercial/details/68534854/</x:v>
      </x:c>
      <x:c r="F135" s="12" t="str"/>
    </x:row>
    <x:row r="136" ht="44" customHeight="1">
      <x:c r="A136" s="2" t="str">
        <x:v>Glasgow</x:v>
      </x:c>
      <x:c r="B136" s="12" t="str">
        <x:v>exclusions</x:v>
      </x:c>
      <x:c r="C136" s="12" t="str">
        <x:v>Tennant Avenue, College Milton Industrial Estate, East Kilbride G74</x:v>
      </x:c>
      <x:c r="D136" s="12" t="str">
        <x:v>Outside agreed Glasgow city/immediate-fringe scope marketed Advertised size range 2024–4049 sq ft.</x:v>
      </x:c>
      <x:c r="E136" s="12" t="str">
        <x:v>https://www.zoopla.co.uk/to-rent/commercial/details/73901841/</x:v>
      </x:c>
      <x:c r="F136" s="12" t="str"/>
    </x:row>
    <x:row r="137" ht="44" customHeight="1">
      <x:c r="A137" s="2" t="str">
        <x:v>Glasgow</x:v>
      </x:c>
      <x:c r="B137" s="12" t="str">
        <x:v>exclusions</x:v>
      </x:c>
      <x:c r="C137" s="12" t="str">
        <x:v>Glenburn House, Glenburn Road, East Kilbride G74</x:v>
      </x:c>
      <x:c r="D137" s="12" t="str">
        <x:v>Outside agreed Glasgow city/immediate-fringe scope marketed</x:v>
      </x:c>
      <x:c r="E137" s="12" t="str">
        <x:v>https://www.zoopla.co.uk/to-rent/commercial/details/73767939/</x:v>
      </x:c>
      <x:c r="F137" s="12" t="str"/>
    </x:row>
    <x:row r="138" ht="44" customHeight="1">
      <x:c r="A138" s="2" t="str">
        <x:v>Glasgow</x:v>
      </x:c>
      <x:c r="B138" s="12" t="str">
        <x:v>exclusions</x:v>
      </x:c>
      <x:c r="C138" s="12" t="str">
        <x:v>Unit G, Dundyvan Enterprise Park, 10 Dundyvan Way, Coatbridge ML5</x:v>
      </x:c>
      <x:c r="D138" s="12" t="str">
        <x:v>Outside agreed Glasgow city/immediate-fringe scope marketed</x:v>
      </x:c>
      <x:c r="E138" s="12" t="str">
        <x:v>https://www.zoopla.co.uk/to-rent/commercial/details/73720981/</x:v>
      </x:c>
      <x:c r="F138" s="12" t="str"/>
    </x:row>
    <x:row r="139" ht="44" customHeight="1">
      <x:c r="A139" s="2" t="str">
        <x:v>Glasgow</x:v>
      </x:c>
      <x:c r="B139" s="12" t="str">
        <x:v>exclusions</x:v>
      </x:c>
      <x:c r="C139" s="12" t="str">
        <x:v>Unit C Glasgow Airport Business Park, Marchburn Drive, Glasgow PA3</x:v>
      </x:c>
      <x:c r="D139" s="12" t="str">
        <x:v>Outside agreed Glasgow city/immediate-fringe scope marketed</x:v>
      </x:c>
      <x:c r="E139" s="12" t="str">
        <x:v>https://www.zoopla.co.uk/to-rent/commercial/details/73708741/</x:v>
      </x:c>
      <x:c r="F139" s="12" t="str"/>
    </x:row>
    <x:row r="140" ht="44" customHeight="1">
      <x:c r="A140" s="2" t="str">
        <x:v>Glasgow</x:v>
      </x:c>
      <x:c r="B140" s="12" t="str">
        <x:v>exclusions</x:v>
      </x:c>
      <x:c r="C140" s="12" t="str">
        <x:v>1B Young Place, Kelvin Industrial Estate, East Kilbride G75</x:v>
      </x:c>
      <x:c r="D140" s="12" t="str">
        <x:v>Outside agreed Glasgow city/immediate-fringe scope marketed Advertised size range 2215–4430 sq ft.</x:v>
      </x:c>
      <x:c r="E140" s="12" t="str">
        <x:v>https://www.zoopla.co.uk/to-rent/commercial/details/73677692/</x:v>
      </x:c>
      <x:c r="F140" s="12" t="str"/>
    </x:row>
    <x:row r="141" ht="44" customHeight="1">
      <x:c r="A141" s="2" t="str">
        <x:v>Glasgow</x:v>
      </x:c>
      <x:c r="B141" s="12" t="str">
        <x:v>exclusions</x:v>
      </x:c>
      <x:c r="C141" s="12" t="str">
        <x:v>Bedlay View, Uddingston G71</x:v>
      </x:c>
      <x:c r="D141" s="12" t="str">
        <x:v>Outside agreed Glasgow city/immediate-fringe scope marketed</x:v>
      </x:c>
      <x:c r="E141" s="12" t="str">
        <x:v>https://www.zoopla.co.uk/to-rent/commercial/details/73527119/</x:v>
      </x:c>
      <x:c r="F141" s="12" t="str"/>
    </x:row>
    <x:row r="142" ht="44" customHeight="1">
      <x:c r="A142" s="2" t="str">
        <x:v>Glasgow</x:v>
      </x:c>
      <x:c r="B142" s="12" t="str">
        <x:v>exclusions</x:v>
      </x:c>
      <x:c r="C142" s="12" t="str">
        <x:v>Nethercommon Industrial Estate, Paisley PA3</x:v>
      </x:c>
      <x:c r="D142" s="12" t="str">
        <x:v>Outside agreed Glasgow city/immediate-fringe scope marketed</x:v>
      </x:c>
      <x:c r="E142" s="12" t="str">
        <x:v>https://www.zoopla.co.uk/to-rent/commercial/details/73527086/</x:v>
      </x:c>
      <x:c r="F142" s="12" t="str"/>
    </x:row>
    <x:row r="143" ht="44" customHeight="1">
      <x:c r="A143" s="2" t="str">
        <x:v>Glasgow</x:v>
      </x:c>
      <x:c r="B143" s="12" t="str">
        <x:v>exclusions</x:v>
      </x:c>
      <x:c r="C143" s="12" t="str">
        <x:v>Clyde Gateway East, Glasgow G32</x:v>
      </x:c>
      <x:c r="D143" s="12" t="str">
        <x:v>Advertised whole unit exceeds 15,000 sq ft marketed</x:v>
      </x:c>
      <x:c r="E143" s="12" t="str">
        <x:v>https://www.zoopla.co.uk/to-rent/commercial/details/73525675/</x:v>
      </x:c>
      <x:c r="F143" s="12" t="str"/>
    </x:row>
    <x:row r="144" ht="44" customHeight="1">
      <x:c r="A144" s="2" t="str">
        <x:v>Glasgow</x:v>
      </x:c>
      <x:c r="B144" s="12" t="str">
        <x:v>exclusions</x:v>
      </x:c>
      <x:c r="C144" s="12" t="str">
        <x:v>Fifty Pitches Road, Cardonald G51</x:v>
      </x:c>
      <x:c r="D144" s="12" t="str">
        <x:v>Advertised whole unit exceeds 15,000 sq ft marketed</x:v>
      </x:c>
      <x:c r="E144" s="12" t="str">
        <x:v>https://www.zoopla.co.uk/to-rent/commercial/details/73525530/</x:v>
      </x:c>
      <x:c r="F144" s="12" t="str"/>
    </x:row>
    <x:row r="145" ht="44" customHeight="1">
      <x:c r="A145" s="2" t="str">
        <x:v>Glasgow</x:v>
      </x:c>
      <x:c r="B145" s="12" t="str">
        <x:v>exclusions</x:v>
      </x:c>
      <x:c r="C145" s="12" t="str">
        <x:v>Fullwood Industrial Estate, Block 4 Unit 2, Burnbank Road, Hamilton ML3</x:v>
      </x:c>
      <x:c r="D145" s="12" t="str">
        <x:v>Outside agreed Glasgow city/immediate-fringe scope marketed</x:v>
      </x:c>
      <x:c r="E145" s="12" t="str">
        <x:v>https://www.zoopla.co.uk/to-rent/commercial/details/68262904/</x:v>
      </x:c>
      <x:c r="F145" s="12" t="str"/>
    </x:row>
    <x:row r="146" ht="44" customHeight="1">
      <x:c r="A146" s="2" t="str">
        <x:v>Glasgow</x:v>
      </x:c>
      <x:c r="B146" s="12" t="str">
        <x:v>exclusions</x:v>
      </x:c>
      <x:c r="C146" s="12" t="str">
        <x:v>Unit 4 Nell Industrial Estate, 785 Old Edinburgh Road, Bellshill ML4</x:v>
      </x:c>
      <x:c r="D146" s="12" t="str">
        <x:v>Outside agreed Glasgow city/immediate-fringe scope marketed</x:v>
      </x:c>
      <x:c r="E146" s="12" t="str">
        <x:v>https://www.zoopla.co.uk/to-rent/commercial/details/73183573/</x:v>
      </x:c>
      <x:c r="F146" s="12" t="str"/>
    </x:row>
    <x:row r="147" ht="44" customHeight="1">
      <x:c r="A147" s="2" t="str">
        <x:v>Glasgow</x:v>
      </x:c>
      <x:c r="B147" s="12" t="str">
        <x:v>exclusions</x:v>
      </x:c>
      <x:c r="C147" s="12" t="str">
        <x:v>Dundyvan Industrial Estate, Coatbridge ML5</x:v>
      </x:c>
      <x:c r="D147" s="12" t="str">
        <x:v>Outside agreed Glasgow city/immediate-fringe scope marketed</x:v>
      </x:c>
      <x:c r="E147" s="12" t="str">
        <x:v>https://www.zoopla.co.uk/to-rent/commercial/details/71672785/</x:v>
      </x:c>
      <x:c r="F147" s="12" t="str"/>
    </x:row>
    <x:row r="148" ht="44" customHeight="1">
      <x:c r="A148" s="2" t="str">
        <x:v>Glasgow</x:v>
      </x:c>
      <x:c r="B148" s="12" t="str">
        <x:v>exclusions</x:v>
      </x:c>
      <x:c r="C148" s="12" t="str">
        <x:v>Block 12 Unit 1, Bleasdale Court, Clydebank Business Park, Clydebank G81</x:v>
      </x:c>
      <x:c r="D148" s="12" t="str">
        <x:v>Advertised whole unit exceeds 15,000 sq ft marketed</x:v>
      </x:c>
      <x:c r="E148" s="12" t="str">
        <x:v>https://www.zoopla.co.uk/to-rent/commercial/details/73067209/</x:v>
      </x:c>
      <x:c r="F148" s="12" t="str"/>
    </x:row>
    <x:row r="149" ht="44" customHeight="1">
      <x:c r="A149" s="2" t="str">
        <x:v>Glasgow</x:v>
      </x:c>
      <x:c r="B149" s="12" t="str">
        <x:v>exclusions</x:v>
      </x:c>
      <x:c r="C149" s="12" t="str">
        <x:v>26 Hawbank Road, College Milton Industrial Estate, East Kilbride G74</x:v>
      </x:c>
      <x:c r="D149" s="12" t="str">
        <x:v>Outside agreed Glasgow city/immediate-fringe scope marketed</x:v>
      </x:c>
      <x:c r="E149" s="12" t="str">
        <x:v>https://www.zoopla.co.uk/to-rent/commercial/details/73047217/</x:v>
      </x:c>
      <x:c r="F149" s="12" t="str"/>
    </x:row>
    <x:row r="150" ht="44" customHeight="1">
      <x:c r="A150" s="2" t="str">
        <x:v>Glasgow</x:v>
      </x:c>
      <x:c r="B150" s="12" t="str">
        <x:v>exclusions</x:v>
      </x:c>
      <x:c r="C150" s="12" t="str">
        <x:v>Industrial Unit, 80 Calder Street, Blantyre, Glasgow G72</x:v>
      </x:c>
      <x:c r="D150" s="12" t="str">
        <x:v>Outside agreed Glasgow city/immediate-fringe scope marketed</x:v>
      </x:c>
      <x:c r="E150" s="12" t="str">
        <x:v>https://www.zoopla.co.uk/to-rent/commercial/details/72708905/</x:v>
      </x:c>
      <x:c r="F150" s="12" t="str"/>
    </x:row>
    <x:row r="151" ht="44" customHeight="1">
      <x:c r="A151" s="2" t="str">
        <x:v>Glasgow</x:v>
      </x:c>
      <x:c r="B151" s="12" t="str">
        <x:v>exclusions</x:v>
      </x:c>
      <x:c r="C151" s="12" t="str">
        <x:v>Darrows Estate, John Brannan Way, Bellshill ML4</x:v>
      </x:c>
      <x:c r="D151" s="12" t="str">
        <x:v>Outside agreed Glasgow city/immediate-fringe scope marketed Advertised size range 2951–4822 sq ft.</x:v>
      </x:c>
      <x:c r="E151" s="12" t="str">
        <x:v>https://www.zoopla.co.uk/to-rent/commercial/details/65322263/</x:v>
      </x:c>
      <x:c r="F151" s="12" t="str"/>
    </x:row>
    <x:row r="152" ht="44" customHeight="1">
      <x:c r="A152" s="2" t="str">
        <x:v>Glasgow</x:v>
      </x:c>
      <x:c r="B152" s="12" t="str">
        <x:v>exclusions</x:v>
      </x:c>
      <x:c r="C152" s="12" t="str">
        <x:v>Dundyvan Industrial Estate, Coatbridge ML5</x:v>
      </x:c>
      <x:c r="D152" s="12" t="str">
        <x:v>Outside agreed Glasgow city/immediate-fringe scope marketed</x:v>
      </x:c>
      <x:c r="E152" s="12" t="str">
        <x:v>https://www.zoopla.co.uk/to-rent/commercial/details/72533645/</x:v>
      </x:c>
      <x:c r="F152" s="12" t="str"/>
    </x:row>
    <x:row r="153" ht="44" customHeight="1">
      <x:c r="A153" s="2" t="str">
        <x:v>Glasgow</x:v>
      </x:c>
      <x:c r="B153" s="12" t="str">
        <x:v>exclusions</x:v>
      </x:c>
      <x:c r="C153" s="12" t="str">
        <x:v>Unit 2, Maritime Court, 8 Cartside Avenue, Inchinnan, Renfrew, Renfrewshire PA4</x:v>
      </x:c>
      <x:c r="D153" s="12" t="str">
        <x:v>Outside agreed Glasgow city/immediate-fringe scope marketed</x:v>
      </x:c>
      <x:c r="E153" s="12" t="str">
        <x:v>https://www.zoopla.co.uk/to-rent/commercial/details/72438711/</x:v>
      </x:c>
      <x:c r="F153" s="12" t="str"/>
    </x:row>
    <x:row r="154" ht="44" customHeight="1">
      <x:c r="A154" s="2" t="str">
        <x:v>Glasgow</x:v>
      </x:c>
      <x:c r="B154" s="12" t="str">
        <x:v>exclusions</x:v>
      </x:c>
      <x:c r="C154" s="12" t="str">
        <x:v>Unit 2, 259 Summerlee Street, Queenslie Park, Glasgow G33</x:v>
      </x:c>
      <x:c r="D154" s="12" t="str">
        <x:v>Advertised whole unit exceeds 15,000 sq ft marketed</x:v>
      </x:c>
      <x:c r="E154" s="12" t="str">
        <x:v>https://www.zoopla.co.uk/to-rent/commercial/details/72415946/</x:v>
      </x:c>
      <x:c r="F154" s="12" t="str"/>
    </x:row>
    <x:row r="155" ht="44" customHeight="1">
      <x:c r="A155" s="2" t="str">
        <x:v>Glasgow</x:v>
      </x:c>
      <x:c r="B155" s="12" t="str">
        <x:v>exclusions</x:v>
      </x:c>
      <x:c r="C155" s="12" t="str">
        <x:v>Units 1-2, Air Link Industrial Estate, Inchinnan Road, Paisley, Renfrewshire PA3</x:v>
      </x:c>
      <x:c r="D155" s="12" t="str">
        <x:v>Outside agreed Glasgow city/immediate-fringe scope marketed Advertised size range 4510–9041 sq ft.</x:v>
      </x:c>
      <x:c r="E155" s="12" t="str">
        <x:v>https://www.zoopla.co.uk/to-rent/commercial/details/72401002/</x:v>
      </x:c>
      <x:c r="F155" s="12" t="str"/>
    </x:row>
    <x:row r="156" ht="44" customHeight="1">
      <x:c r="A156" s="2" t="str">
        <x:v>Glasgow</x:v>
      </x:c>
      <x:c r="B156" s="12" t="str">
        <x:v>exclusions</x:v>
      </x:c>
      <x:c r="C156" s="12" t="str">
        <x:v>Unit 39 Flexspace, Belgrave Street, Bellshill ML4</x:v>
      </x:c>
      <x:c r="D156" s="12" t="str">
        <x:v>Outside agreed Glasgow city/immediate-fringe scope marketed</x:v>
      </x:c>
      <x:c r="E156" s="12" t="str">
        <x:v>https://www.zoopla.co.uk/to-rent/commercial/details/72375511/</x:v>
      </x:c>
      <x:c r="F156" s="12" t="str"/>
    </x:row>
    <x:row r="157" ht="44" customHeight="1">
      <x:c r="A157" s="2" t="str">
        <x:v>Glasgow</x:v>
      </x:c>
      <x:c r="B157" s="12" t="str">
        <x:v>exclusions</x:v>
      </x:c>
      <x:c r="C157" s="12" t="str">
        <x:v>Macdowall Street, Paisley PA3</x:v>
      </x:c>
      <x:c r="D157" s="12" t="str">
        <x:v>Outside agreed Glasgow city/immediate-fringe scope marketed Advertised size range 1800–3700 sq ft.</x:v>
      </x:c>
      <x:c r="E157" s="12" t="str">
        <x:v>https://www.zoopla.co.uk/to-rent/commercial/details/71740596/</x:v>
      </x:c>
      <x:c r="F157" s="12" t="str"/>
    </x:row>
    <x:row r="158" ht="44" customHeight="1">
      <x:c r="A158" s="2" t="str">
        <x:v>Glasgow</x:v>
      </x:c>
      <x:c r="B158" s="12" t="str">
        <x:v>exclusions</x:v>
      </x:c>
      <x:c r="C158" s="12" t="str">
        <x:v>Mcfarlane Street, Paisley PA3</x:v>
      </x:c>
      <x:c r="D158" s="12" t="str">
        <x:v>Outside agreed Glasgow city/immediate-fringe scope marketed</x:v>
      </x:c>
      <x:c r="E158" s="12" t="str">
        <x:v>https://www.zoopla.co.uk/to-rent/commercial/details/71740523/</x:v>
      </x:c>
      <x:c r="F158" s="12" t="str"/>
    </x:row>
    <x:row r="159" ht="44" customHeight="1">
      <x:c r="A159" s="2" t="str">
        <x:v>Glasgow</x:v>
      </x:c>
      <x:c r="B159" s="12" t="str">
        <x:v>exclusions</x:v>
      </x:c>
      <x:c r="C159" s="12" t="str">
        <x:v>Unit C, Belgrave Central, Bellshill, North Lanarkshire ML4</x:v>
      </x:c>
      <x:c r="D159" s="12" t="str">
        <x:v>Outside agreed Glasgow city/immediate-fringe scope marketed</x:v>
      </x:c>
      <x:c r="E159" s="12" t="str">
        <x:v>https://www.zoopla.co.uk/to-rent/commercial/details/71602382/</x:v>
      </x:c>
      <x:c r="F159" s="12" t="str"/>
    </x:row>
    <x:row r="160" ht="44" customHeight="1">
      <x:c r="A160" s="2" t="str">
        <x:v>Glasgow</x:v>
      </x:c>
      <x:c r="B160" s="12" t="str">
        <x:v>exclusions</x:v>
      </x:c>
      <x:c r="C160" s="12" t="str">
        <x:v>200 Carnegie Road, Hillington Park, Glasgow G52</x:v>
      </x:c>
      <x:c r="D160" s="12" t="str">
        <x:v>Advertised whole unit exceeds 15,000 sq ft marketed</x:v>
      </x:c>
      <x:c r="E160" s="12" t="str">
        <x:v>https://www.zoopla.co.uk/to-rent/commercial/details/71488526/</x:v>
      </x:c>
      <x:c r="F160" s="12" t="str"/>
    </x:row>
    <x:row r="161" ht="44" customHeight="1">
      <x:c r="A161" s="2" t="str">
        <x:v>Glasgow</x:v>
      </x:c>
      <x:c r="B161" s="12" t="str">
        <x:v>exclusions</x:v>
      </x:c>
      <x:c r="C161" s="12" t="str">
        <x:v>Singer Road, Kelvin Industrial Estate, East Kilbride G75</x:v>
      </x:c>
      <x:c r="D161" s="12" t="str">
        <x:v>Outside agreed Glasgow city/immediate-fringe scope marketed Advertised size range 2110–4224 sq ft.</x:v>
      </x:c>
      <x:c r="E161" s="12" t="str">
        <x:v>https://www.zoopla.co.uk/to-rent/commercial/details/69554213/</x:v>
      </x:c>
      <x:c r="F161" s="12" t="str"/>
    </x:row>
    <x:row r="162" ht="44" customHeight="1">
      <x:c r="A162" s="2" t="str">
        <x:v>Glasgow</x:v>
      </x:c>
      <x:c r="B162" s="12" t="str">
        <x:v>exclusions</x:v>
      </x:c>
      <x:c r="C162" s="12" t="str">
        <x:v>52 Wilson Place, Nerston Industrial Estate, East Kilbride G74</x:v>
      </x:c>
      <x:c r="D162" s="12" t="str">
        <x:v>Outside agreed Glasgow city/immediate-fringe scope marketed Advertised size range 1972–1998 sq ft.</x:v>
      </x:c>
      <x:c r="E162" s="12" t="str">
        <x:v>https://www.zoopla.co.uk/to-rent/commercial/details/65321999/</x:v>
      </x:c>
      <x:c r="F162" s="12" t="str"/>
    </x:row>
    <x:row r="163" ht="44" customHeight="1">
      <x:c r="A163" s="2" t="str">
        <x:v>Glasgow</x:v>
      </x:c>
      <x:c r="B163" s="12" t="str">
        <x:v>exclusions</x:v>
      </x:c>
      <x:c r="C163" s="12" t="str">
        <x:v>Hawbank Road, College Milton Industrial Estate, East Kilbride G74</x:v>
      </x:c>
      <x:c r="D163" s="12" t="str">
        <x:v>Outside agreed Glasgow city/immediate-fringe scope marketed</x:v>
      </x:c>
      <x:c r="E163" s="12" t="str">
        <x:v>https://www.zoopla.co.uk/to-rent/commercial/details/71087124/</x:v>
      </x:c>
      <x:c r="F163" s="12" t="str"/>
    </x:row>
    <x:row r="164" ht="44" customHeight="1">
      <x:c r="A164" s="2" t="str">
        <x:v>Glasgow</x:v>
      </x:c>
      <x:c r="B164" s="12" t="str">
        <x:v>exclusions</x:v>
      </x:c>
      <x:c r="C164" s="12" t="str">
        <x:v>Covault - Macdowall Street, 1 Macdowall Street, Paisley PA3</x:v>
      </x:c>
      <x:c r="D164" s="12" t="str">
        <x:v>Outside agreed Glasgow city/immediate-fringe scope marketed Advertised size range 3000–25000 sq ft.</x:v>
      </x:c>
      <x:c r="E164" s="12" t="str">
        <x:v>https://www.zoopla.co.uk/to-rent/commercial/details/70631181/</x:v>
      </x:c>
      <x:c r="F164" s="12" t="str"/>
    </x:row>
    <x:row r="165" ht="44" customHeight="1">
      <x:c r="A165" s="2" t="str">
        <x:v>Glasgow</x:v>
      </x:c>
      <x:c r="B165" s="12" t="str">
        <x:v>exclusions</x:v>
      </x:c>
      <x:c r="C165" s="12" t="str">
        <x:v>39-41 Carron Place, Kelvin Industrial Estate, East Kilbride G75</x:v>
      </x:c>
      <x:c r="D165" s="12" t="str">
        <x:v>Outside agreed Glasgow city/immediate-fringe scope marketed</x:v>
      </x:c>
      <x:c r="E165" s="12" t="str">
        <x:v>https://www.zoopla.co.uk/to-rent/commercial/details/70053998/</x:v>
      </x:c>
      <x:c r="F165" s="12" t="str"/>
    </x:row>
    <x:row r="166" ht="44" customHeight="1">
      <x:c r="A166" s="2" t="str">
        <x:v>Glasgow</x:v>
      </x:c>
      <x:c r="B166" s="12" t="str">
        <x:v>exclusions</x:v>
      </x:c>
      <x:c r="C166" s="12" t="str">
        <x:v>Unit 2, Shawhead Point, Hagmill Road, Coatbridge ML5</x:v>
      </x:c>
      <x:c r="D166" s="12" t="str">
        <x:v>Outside agreed Glasgow city/immediate-fringe scope marketed</x:v>
      </x:c>
      <x:c r="E166" s="12" t="str">
        <x:v>https://www.zoopla.co.uk/to-rent/commercial/details/70038979/</x:v>
      </x:c>
      <x:c r="F166" s="12" t="str"/>
    </x:row>
    <x:row r="167" ht="44" customHeight="1">
      <x:c r="A167" s="2" t="str">
        <x:v>Glasgow</x:v>
      </x:c>
      <x:c r="B167" s="12" t="str">
        <x:v>exclusions</x:v>
      </x:c>
      <x:c r="C167" s="12" t="str">
        <x:v>Unit 1, Shawhead Point, Hagmill Road, Coatbridge ML5</x:v>
      </x:c>
      <x:c r="D167" s="12" t="str">
        <x:v>Outside agreed Glasgow city/immediate-fringe scope marketed</x:v>
      </x:c>
      <x:c r="E167" s="12" t="str">
        <x:v>https://www.zoopla.co.uk/to-rent/commercial/details/70038825/</x:v>
      </x:c>
      <x:c r="F167" s="12" t="str"/>
    </x:row>
    <x:row r="168" ht="44" customHeight="1">
      <x:c r="A168" s="2" t="str">
        <x:v>Glasgow</x:v>
      </x:c>
      <x:c r="B168" s="12" t="str">
        <x:v>exclusions</x:v>
      </x:c>
      <x:c r="C168" s="12" t="str">
        <x:v>Shawhead Point, Hagmill Road, Coatbridge ML5</x:v>
      </x:c>
      <x:c r="D168" s="12" t="str">
        <x:v>Outside agreed Glasgow city/immediate-fringe scope marketed Advertised size range 16488–104795 sq ft.</x:v>
      </x:c>
      <x:c r="E168" s="12" t="str">
        <x:v>https://www.zoopla.co.uk/to-rent/commercial/details/74552114/</x:v>
      </x:c>
      <x:c r="F168" s="12" t="str"/>
    </x:row>
    <x:row r="169" ht="44" customHeight="1">
      <x:c r="A169" s="2" t="str">
        <x:v>Glasgow</x:v>
      </x:c>
      <x:c r="B169" s="12" t="str">
        <x:v>exclusions</x:v>
      </x:c>
      <x:c r="C169" s="12" t="str">
        <x:v>7 Wilson Place, 7 Wilson Place, East Kilbride, Glasgow G74</x:v>
      </x:c>
      <x:c r="D169" s="12" t="str">
        <x:v>Outside agreed Glasgow city/immediate-fringe scope marketed</x:v>
      </x:c>
      <x:c r="E169" s="12" t="str">
        <x:v>https://www.zoopla.co.uk/to-rent/commercial/details/69752983/</x:v>
      </x:c>
      <x:c r="F169" s="12" t="str"/>
    </x:row>
    <x:row r="170" ht="44" customHeight="1">
      <x:c r="A170" s="2" t="str">
        <x:v>Glasgow</x:v>
      </x:c>
      <x:c r="B170" s="12" t="str">
        <x:v>exclusions</x:v>
      </x:c>
      <x:c r="C170" s="12" t="str">
        <x:v>Unit 1 Langlands Business Park, Langlands Place, Kelvin South Industrial Estate, East Kilbride G75</x:v>
      </x:c>
      <x:c r="D170" s="12" t="str">
        <x:v>Outside agreed Glasgow city/immediate-fringe scope marketed</x:v>
      </x:c>
      <x:c r="E170" s="12" t="str">
        <x:v>https://www.zoopla.co.uk/to-rent/commercial/details/69535236/</x:v>
      </x:c>
      <x:c r="F170" s="12" t="str"/>
    </x:row>
    <x:row r="171" ht="44" customHeight="1">
      <x:c r="A171" s="2" t="str">
        <x:v>Glasgow</x:v>
      </x:c>
      <x:c r="B171" s="12" t="str">
        <x:v>exclusions</x:v>
      </x:c>
      <x:c r="C171" s="12" t="str">
        <x:v>1 Burley Place, Burley Business Park, College Milton, East Kilbride G74</x:v>
      </x:c>
      <x:c r="D171" s="12" t="str">
        <x:v>Outside agreed Glasgow city/immediate-fringe scope marketed</x:v>
      </x:c>
      <x:c r="E171" s="12" t="str">
        <x:v>https://www.zoopla.co.uk/to-rent/commercial/details/68915685/</x:v>
      </x:c>
      <x:c r="F171" s="12" t="str"/>
    </x:row>
    <x:row r="172" ht="44" customHeight="1">
      <x:c r="A172" s="2" t="str">
        <x:v>Glasgow</x:v>
      </x:c>
      <x:c r="B172" s="12" t="str">
        <x:v>exclusions</x:v>
      </x:c>
      <x:c r="C172" s="12" t="str">
        <x:v>Glenburn Court, College Milton Industrial Estate, East Kilbride G74</x:v>
      </x:c>
      <x:c r="D172" s="12" t="str">
        <x:v>Outside agreed Glasgow city/immediate-fringe scope marketed</x:v>
      </x:c>
      <x:c r="E172" s="12" t="str">
        <x:v>https://www.zoopla.co.uk/to-rent/commercial/details/67799309/</x:v>
      </x:c>
      <x:c r="F172" s="12" t="str"/>
    </x:row>
    <x:row r="173" ht="44" customHeight="1">
      <x:c r="A173" s="2" t="str">
        <x:v>Glasgow</x:v>
      </x:c>
      <x:c r="B173" s="12" t="str">
        <x:v>exclusions</x:v>
      </x:c>
      <x:c r="C173" s="12" t="str">
        <x:v>Delta 70, Belgowan Street, Bellshill ML4</x:v>
      </x:c>
      <x:c r="D173" s="12" t="str">
        <x:v>Outside agreed Glasgow city/immediate-fringe scope marketed Advertised size range 3807–70000 sq ft.</x:v>
      </x:c>
      <x:c r="E173" s="12" t="str">
        <x:v>https://www.zoopla.co.uk/to-rent/commercial/details/74552227/</x:v>
      </x:c>
      <x:c r="F173" s="12" t="str"/>
    </x:row>
    <x:row r="174" ht="44" customHeight="1">
      <x:c r="A174" s="2" t="str">
        <x:v>Glasgow</x:v>
      </x:c>
      <x:c r="B174" s="12" t="str">
        <x:v>exclusions</x:v>
      </x:c>
      <x:c r="C174" s="12" t="str">
        <x:v>Colvilles Park, Kelvin Industrial Estate, East Kilbride G75</x:v>
      </x:c>
      <x:c r="D174" s="12" t="str">
        <x:v>Outside agreed Glasgow city/immediate-fringe scope marketed Advertised size range 1533–2605 sq ft.</x:v>
      </x:c>
      <x:c r="E174" s="12" t="str">
        <x:v>https://www.zoopla.co.uk/to-rent/commercial/details/66832660/</x:v>
      </x:c>
      <x:c r="F174" s="12" t="str"/>
    </x:row>
    <x:row r="175" ht="44" customHeight="1">
      <x:c r="A175" s="2" t="str">
        <x:v>Glasgow</x:v>
      </x:c>
      <x:c r="B175" s="12" t="str">
        <x:v>exclusions</x:v>
      </x:c>
      <x:c r="C175" s="12" t="str">
        <x:v>Unit 2, 259 Summerlee Street, Glasgow, National G33</x:v>
      </x:c>
      <x:c r="D175" s="12" t="str">
        <x:v>Advertised whole unit exceeds 15,000 sq ft marketed</x:v>
      </x:c>
      <x:c r="E175" s="12" t="str">
        <x:v>https://www.zoopla.co.uk/to-rent/commercial/details/66575502/</x:v>
      </x:c>
      <x:c r="F175" s="12" t="str"/>
    </x:row>
    <x:row r="176" ht="44" customHeight="1">
      <x:c r="A176" s="2" t="str">
        <x:v>Glasgow</x:v>
      </x:c>
      <x:c r="B176" s="12" t="str">
        <x:v>exclusions</x:v>
      </x:c>
      <x:c r="C176" s="12" t="str">
        <x:v>Dixon Place, College Milton Industrial Estate, East Kilbride G74</x:v>
      </x:c>
      <x:c r="D176" s="12" t="str">
        <x:v>Outside agreed Glasgow city/immediate-fringe scope marketed Advertised size range 1002–2013 sq ft.</x:v>
      </x:c>
      <x:c r="E176" s="12" t="str">
        <x:v>https://www.zoopla.co.uk/to-rent/commercial/details/66482674/</x:v>
      </x:c>
      <x:c r="F176" s="12" t="str"/>
    </x:row>
    <x:row r="177" ht="44" customHeight="1">
      <x:c r="A177" s="2" t="str">
        <x:v>Glasgow</x:v>
      </x:c>
      <x:c r="B177" s="12" t="str">
        <x:v>exclusions</x:v>
      </x:c>
      <x:c r="C177" s="12" t="str">
        <x:v>Condor Park, Eurocentral, Holytown ML1</x:v>
      </x:c>
      <x:c r="D177" s="12" t="str">
        <x:v>Outside agreed Glasgow city/immediate-fringe scope marketed Advertised size range 2325–40623 sq ft.</x:v>
      </x:c>
      <x:c r="E177" s="12" t="str">
        <x:v>https://www.zoopla.co.uk/to-rent/commercial/details/66239271/</x:v>
      </x:c>
      <x:c r="F177" s="12" t="str"/>
    </x:row>
    <x:row r="178" ht="44" customHeight="1">
      <x:c r="A178" s="2" t="str">
        <x:v>Glasgow</x:v>
      </x:c>
      <x:c r="B178" s="12" t="str">
        <x:v>exclusions</x:v>
      </x:c>
      <x:c r="C178" s="12" t="str">
        <x:v>Whin Place, Nerston Industrial Estate, East Kilbride G74</x:v>
      </x:c>
      <x:c r="D178" s="12" t="str">
        <x:v>Outside agreed Glasgow city/immediate-fringe scope marketed Advertised size range 2035–2043 sq ft.</x:v>
      </x:c>
      <x:c r="E178" s="12" t="str">
        <x:v>https://www.zoopla.co.uk/to-rent/commercial/details/65674139/</x:v>
      </x:c>
      <x:c r="F178" s="12" t="str"/>
    </x:row>
    <x:row r="179" ht="44" customHeight="1">
      <x:c r="A179" s="2" t="str">
        <x:v>Glasgow</x:v>
      </x:c>
      <x:c r="B179" s="12" t="str">
        <x:v>exclusions</x:v>
      </x:c>
      <x:c r="C179" s="12" t="str">
        <x:v>Carron Place, Kelvin Industrial Estate, East Kilbride G75</x:v>
      </x:c>
      <x:c r="D179" s="12" t="str">
        <x:v>Outside agreed Glasgow city/immediate-fringe scope marketed Advertised size range 1017–4295 sq ft.</x:v>
      </x:c>
      <x:c r="E179" s="12" t="str">
        <x:v>https://www.zoopla.co.uk/to-rent/commercial/details/65321909/</x:v>
      </x:c>
      <x:c r="F179" s="12" t="str"/>
    </x:row>
    <x:row r="180" ht="44" customHeight="1">
      <x:c r="A180" s="2" t="str">
        <x:v>Glasgow</x:v>
      </x:c>
      <x:c r="B180" s="12" t="str">
        <x:v>exclusions</x:v>
      </x:c>
      <x:c r="C180" s="12" t="str">
        <x:v>Belgrave Street, Bellshill ML4</x:v>
      </x:c>
      <x:c r="D180" s="12" t="str">
        <x:v>Outside agreed Glasgow city/immediate-fringe scope marketed</x:v>
      </x:c>
      <x:c r="E180" s="12" t="str">
        <x:v>https://www.zoopla.co.uk/to-rent/commercial/details/58216213/</x:v>
      </x:c>
      <x:c r="F180" s="12" t="str"/>
    </x:row>
    <x:row r="181" ht="44" customHeight="1">
      <x:c r="A181" s="2" t="str">
        <x:v>Glasgow</x:v>
      </x:c>
      <x:c r="B181" s="12" t="str">
        <x:v>exclusions</x:v>
      </x:c>
      <x:c r="C181" s="12" t="str">
        <x:v>24 Boswell Square, Hillington Park, Glasgow G52</x:v>
      </x:c>
      <x:c r="D181" s="12" t="str">
        <x:v>Office fitted property: ten cellular rooms over two floors, no current industrial workshop floor identified. excluded Advertised size range 875–2309 sq ft.</x:v>
      </x:c>
      <x:c r="E181" s="12" t="str">
        <x:v>https://www.zoopla.co.uk/to-rent/commercial/details/74360807/</x:v>
      </x:c>
      <x:c r="F181" s="12" t="str"/>
    </x:row>
    <x:row r="182" ht="44" customHeight="1">
      <x:c r="A182" s="2" t="str">
        <x:v>Glasgow</x:v>
      </x:c>
      <x:c r="B182" s="12" t="str">
        <x:v>exclusions</x:v>
      </x:c>
      <x:c r="C182" s="12" t="str">
        <x:v>1034 - 1046 Tollcross Road, Glasgow G32</x:v>
      </x:c>
      <x:c r="D182" s="12" t="str">
        <x:v>Open storage / sales land, not an industrial building. excluded</x:v>
      </x:c>
      <x:c r="E182" s="12" t="str">
        <x:v>https://www.zoopla.co.uk/to-rent/commercial/details/74075429/</x:v>
      </x:c>
      <x:c r="F182" s="12" t="str"/>
    </x:row>
    <x:row r="183" ht="44" customHeight="1">
      <x:c r="A183" s="2" t="str">
        <x:v>Glasgow</x:v>
      </x:c>
      <x:c r="B183" s="12" t="str">
        <x:v>exclusions</x:v>
      </x:c>
      <x:c r="C183" s="12" t="str">
        <x:v>11 Farnell Street, Glasgow G4</x:v>
      </x:c>
      <x:c r="D183" s="12" t="str">
        <x:v>First-floor office/leisure/preparation space accessed by staircase, not industrial unit. excluded</x:v>
      </x:c>
      <x:c r="E183" s="12" t="str">
        <x:v>https://www.zoopla.co.uk/to-rent/commercial/details/73421635/</x:v>
      </x:c>
      <x:c r="F183" s="12" t="str"/>
    </x:row>
    <x:row r="184" ht="44" customHeight="1">
      <x:c r="A184" s="2" t="str">
        <x:v>Glasgow</x:v>
      </x:c>
      <x:c r="B184" s="12" t="str">
        <x:v>exclusions</x:v>
      </x:c>
      <x:c r="C184" s="12" t="str">
        <x:v>Building 605, Clyde Gateway East, London Road, Tollcross, Glasgow G32</x:v>
      </x:c>
      <x:c r="D184" s="12" t="str">
        <x:v>Clyde Gateway 605 whole 15,775 sq ft exceeds cap; 13,910 is a component. excluded Advertised size range 13910–15775 sq ft.</x:v>
      </x:c>
      <x:c r="E184" s="12" t="str">
        <x:v>https://www.zoopla.co.uk/to-rent/commercial/details/72951816/</x:v>
      </x:c>
      <x:c r="F184" s="12" t="str"/>
    </x:row>
    <x:row r="185" ht="44" customHeight="1">
      <x:c r="A185" s="2" t="str">
        <x:v>Glasgow</x:v>
      </x:c>
      <x:c r="B185" s="12" t="str">
        <x:v>exclusions</x:v>
      </x:c>
      <x:c r="C185" s="12" t="str">
        <x:v>Car Wash &amp; Valet Centre, 55 John Knox Street, Clydebank G81</x:v>
      </x:c>
      <x:c r="D185" s="12" t="str">
        <x:v>Car wash business acquisition and hardstanding site; 7,018 sq ft is site area, not warehouse. excluded</x:v>
      </x:c>
      <x:c r="E185" s="12" t="str">
        <x:v>https://www.zoopla.co.uk/to-rent/commercial/details/72938385/</x:v>
      </x:c>
      <x:c r="F185" s="12" t="str"/>
    </x:row>
    <x:row r="186" ht="44" customHeight="1">
      <x:c r="A186" s="2" t="str">
        <x:v>Glasgow</x:v>
      </x:c>
      <x:c r="B186" s="12" t="str">
        <x:v>exclusions</x:v>
      </x:c>
      <x:c r="C186" s="12" t="str">
        <x:v>Unit 2 Cairn Court, Glasgow G74</x:v>
      </x:c>
      <x:c r="D186" s="12" t="str">
        <x:v>Actual location East Kilbride / Nerston, outside agreed geography. excluded</x:v>
      </x:c>
      <x:c r="E186" s="12" t="str">
        <x:v>https://www.zoopla.co.uk/to-rent/commercial/details/72932080/</x:v>
      </x:c>
      <x:c r="F186" s="12" t="str"/>
    </x:row>
    <x:row r="187" ht="44" customHeight="1">
      <x:c r="A187" s="2" t="str">
        <x:v>Glasgow</x:v>
      </x:c>
      <x:c r="B187" s="12" t="str">
        <x:v>exclusions</x:v>
      </x:c>
      <x:c r="C187" s="12" t="str">
        <x:v>Unit 3, 221-241 Maclellan Street, Glasgow G41</x:v>
      </x:c>
      <x:c r="D187" s="12" t="str">
        <x:v>Under offer on corresponding live Rightmove detail (large-unit agent audit). excluded</x:v>
      </x:c>
      <x:c r="E187" s="12" t="str">
        <x:v>https://www.zoopla.co.uk/to-rent/commercial/details/74552301/</x:v>
      </x:c>
      <x:c r="F187" s="12" t="str"/>
    </x:row>
    <x:row r="188" ht="44" customHeight="1">
      <x:c r="A188" s="2" t="str">
        <x:v>Glasgow</x:v>
      </x:c>
      <x:c r="B188" s="12" t="str">
        <x:v>exclusions</x:v>
      </x:c>
      <x:c r="C188" s="12" t="str">
        <x:v>Units 2, 6 Drumhead Lane, Cambuslang G32</x:v>
      </x:c>
      <x:c r="D188" s="12" t="str">
        <x:v>Brochure front page confirms one Unit 2 of 17,696 sq ft; 4,104 is a component, not a separately offered unit. excluded Advertised size range 4104–17696 sq ft.</x:v>
      </x:c>
      <x:c r="E188" s="12" t="str">
        <x:v>https://www.zoopla.co.uk/to-rent/commercial/details/74552252/</x:v>
      </x:c>
      <x:c r="F188" s="12" t="str">
        <x:v>https://lc.zoocdn.com/f473baca3dbcd45c3b63775d4b75dcde8e4938fc.pdf</x:v>
      </x:c>
    </x:row>
    <x:row r="189" ht="44" customHeight="1">
      <x:c r="A189" s="2" t="str">
        <x:v>Glasgow</x:v>
      </x:c>
      <x:c r="B189" s="12" t="str">
        <x:v>exclusions</x:v>
      </x:c>
      <x:c r="C189" s="12" t="str">
        <x:v>The Foundry, Cambuslang, Glasgow G32</x:v>
      </x:c>
      <x:c r="D189" s="12" t="str">
        <x:v>One 35,162 sq ft warehouse facility with two-storey offices; 3,508 is a component, no separate unit established. excluded Advertised size range 3508–35162 sq ft.</x:v>
      </x:c>
      <x:c r="E189" s="12" t="str">
        <x:v>https://www.zoopla.co.uk/to-rent/commercial/details/74552179/</x:v>
      </x:c>
      <x:c r="F189" s="12" t="str"/>
    </x:row>
    <x:row r="190" ht="44" customHeight="1">
      <x:c r="A190" s="2" t="str">
        <x:v>Glasgow</x:v>
      </x:c>
      <x:c r="B190" s="12" t="str">
        <x:v>exclusions</x:v>
      </x:c>
      <x:c r="C190" s="12" t="str">
        <x:v>Shettleston Road, Glasgow G31</x:v>
      </x:c>
      <x:c r="D190" s="12" t="str">
        <x:v>Personal self-storage lockers; no independent industrial units or current unit availability count. excluded Advertised size range 100–700 sq ft.</x:v>
      </x:c>
      <x:c r="E190" s="12" t="str">
        <x:v>https://www.zoopla.co.uk/to-rent/commercial/details/64811775/</x:v>
      </x:c>
      <x:c r="F190" s="12" t="str"/>
    </x:row>
    <x:row r="191" ht="42" customHeight="1">
      <x:c r="A191" s="15" t="str">
        <x:v>cornwall</x:v>
      </x:c>
      <x:c r="B191" s="15" t="str">
        <x:v>Exclude office/retail adverts misclassified industrial</x:v>
      </x:c>
      <x:c r="C191" s="15" t="str"/>
      <x:c r="D191" s="15" t="str">
        <x:v>Pearces Mill, Barras Moor Courtyard, first-floor Unit 8b Treloggan and Ikonek food/retail containers are not ordinary industrial/warehouse stock.</x:v>
      </x:c>
      <x:c r="E191" s="15" t="str"/>
      <x:c r="F191" s="15" t="str"/>
    </x:row>
    <x:row r="192" ht="42" customHeight="1">
      <x:c r="A192" s="15" t="str">
        <x:v>cornwall</x:v>
      </x:c>
      <x:c r="B192" s="15" t="str">
        <x:v>Scope</x:v>
      </x:c>
      <x:c r="C192" s="15" t="str"/>
      <x:c r="D192" s="15" t="str">
        <x:v>Victoria/Roche, Grampound Road and Trewellard are wider Cornwall context, not town stock.</x:v>
      </x:c>
      <x:c r="E192" s="15" t="str"/>
      <x:c r="F192" s="15" t="str"/>
    </x:row>
    <x:row r="193" ht="42" customHeight="1">
      <x:c r="A193" s="15" t="str">
        <x:v>cornwall</x:v>
      </x:c>
      <x:c r="B193" s="15" t="str">
        <x:v>Tresawsen Callestick</x:v>
      </x:c>
      <x:c r="C193" s="15" t="str"/>
      <x:c r="D193" s="15" t="str">
        <x:v>Advert 3,500 sq ft is total yard/site area, not verified building floor area; excluded size-qualified count.</x:v>
      </x:c>
      <x:c r="E193" s="15" t="str"/>
      <x:c r="F193" s="15" t="str"/>
    </x:row>
    <x:row r="194" ht="42" customHeight="1">
      <x:c r="A194" s="15" t="str">
        <x:v>cornwall</x:v>
      </x:c>
      <x:c r="B194" s="15" t="str">
        <x:v>Under offer excluded</x:v>
      </x:c>
      <x:c r="C194" s="15" t="str"/>
      <x:c r="D194" s="15" t="str">
        <x:v>Former Brandon Tool Hire, Knitting Mills Estate, Truro: 5,020 sq ft / £48,000 pa, roller at rear. Unit46C Kernick Penryn:1,410 sq ft / £14,000 pa. Old Forge Carnkie258 sq ft / £2,500. Not current available.</x:v>
      </x:c>
      <x:c r="E194" s="15" t="str">
        <x:v>https://strattoncrebercommercial.co.uk/properties/?tenure=to-let&amp;type=196&amp;key=Cornwall</x:v>
      </x:c>
      <x:c r="F194" s="15" t="str">
        <x:v>https://www.cornwall.gov.uk/environment/land-and-property-for-sale-and-to-let/industrial-units-to-let/</x:v>
      </x:c>
    </x:row>
    <x:row r="195" ht="42" customHeight="1">
      <x:c r="A195" s="15" t="str">
        <x:v>cornwall</x:v>
      </x:c>
      <x:c r="B195" s="15" t="str">
        <x:v>Generic advertisement ranges</x:v>
      </x:c>
      <x:c r="C195" s="15" t="str"/>
      <x:c r="D195" s="15" t="str">
        <x:v>Space2work advert maximums are estate totals, not demise sizes. Count only named workspace sizes. Future stock separated.</x:v>
      </x:c>
      <x:c r="E195" s="15" t="str"/>
      <x:c r="F195" s="15" t="str"/>
    </x:row>
    <x:row r="196" ht="42" customHeight="1">
      <x:c r="A196" s="15" t="str">
        <x:v>cornwall</x:v>
      </x:c>
      <x:c r="B196" s="15" t="str">
        <x:v>Automatic portal rent metrics</x:v>
      </x:c>
      <x:c r="C196" s="15" t="str"/>
      <x:c r="D196" s="15" t="str">
        <x:v>Several Zoopla £/sq ft fields conflict with explicit area/rent schedules. Calculations should use reliable annual rent divided by stated demise area. Rent steps, subleases and inclusive charges flagged.</x:v>
      </x:c>
      <x:c r="E196" s="15" t="str"/>
      <x:c r="F196" s="15" t="str"/>
    </x:row>
    <x:row r="197" ht="42" customHeight="1">
      <x:c r="A197" s="15" t="str">
        <x:v>cornwall</x:v>
      </x:c>
      <x:c r="B197" s="15" t="str">
        <x:v>Inventory limits</x:v>
      </x:c>
      <x:c r="C197" s="15" t="str"/>
      <x:c r="D197" s="15" t="str">
        <x:v>Named industrial areas below are minimum confirmed inventory, not an exhaustive cadastral census or estate vacancy rate. Historical planning sources establish area identity; current portal/agent sweep establishes observed availability.</x:v>
      </x:c>
      <x:c r="E197" s="15" t="str"/>
      <x:c r="F197" s="15" t="str"/>
    </x:row>
    <x:row r="198" ht="49" customHeight="1">
      <x:c r="A198" s="15" t="str">
        <x:v>cornwall</x:v>
      </x:c>
      <x:c r="B198" s="15" t="str">
        <x:v>Scheduled units and future supply</x:v>
      </x:c>
      <x:c r="C198" s="15" t="str"/>
      <x:c r="D198" s="15" t="str">
        <x:v>Cedar B and C are separately confirmed current units. Normandy Way is seven individually scheduled 1,399 sq ft units with unconfirmed readiness; excluded from current count. The £19,250 pa scheme headline is not safely allocated to each unit.</x:v>
      </x:c>
      <x:c r="E198" s="15" t="str"/>
      <x:c r="F198" s="15" t="str"/>
    </x:row>
    <x:row r="199" ht="49" customHeight="1">
      <x:c r="A199" s="15" t="str">
        <x:v>cornwall</x:v>
      </x:c>
      <x:c r="B199" s="15" t="str">
        <x:v>Stepped rents and source precedence</x:v>
      </x:c>
      <x:c r="C199" s="15" t="str"/>
      <x:c r="D199" s="15" t="str">
        <x:v>Treloggan 13 and 14 each ask £27,000 in year 1, £30,000 year 2 and £33,000 year 3. The Wave showroom now asks £36,000 for years 1–3, then £39,000. Direct agent schedules supersede older portal headline rents; starting rents are not achieved rents.</x:v>
      </x:c>
      <x:c r="E199" s="15" t="str"/>
      <x:c r="F199" s="15" t="str"/>
    </x:row>
    <x:row r="200" ht="42" customHeight="1">
      <x:c r="A200" s="15" t="str">
        <x:v>cornwall</x:v>
      </x:c>
      <x:c r="B200" s="15" t="str">
        <x:v>Availability conflicts</x:v>
      </x:c>
      <x:c r="C200" s="15" t="str"/>
      <x:c r="D200" s="15" t="str">
        <x:v>5D Carminow is still advertised by SBC but an indexed syndication feed says Under Offer. Unit 6D Tregoniggie is to be refurbished without a completion date. Both excluded from confirmed current count.</x:v>
      </x:c>
      <x:c r="E200" s="15" t="str"/>
      <x:c r="F200" s="15" t="str"/>
    </x:row>
    <x:row r="201" ht="49" customHeight="1">
      <x:c r="A201" s="15" t="str">
        <x:v>cornwall</x:v>
      </x:c>
      <x:c r="B201" s="15" t="str">
        <x:v>Yards and atypical uses</x:v>
      </x:c>
      <x:c r="C201" s="15" t="str"/>
      <x:c r="D201" s="15" t="str">
        <x:v>SBC Former Brick Premises at Goonhavern is principally an open yard with 525 sq ft two-storey building and 83 sq ft office; excluded from normal industrial-unit benchmarks. Former Furniture Outlet Penzance is retail-led alternative-use stock and has quantity zero pending industrial suitability.</x:v>
      </x:c>
      <x:c r="E201" s="15" t="str"/>
      <x:c r="F201" s="15" t="str"/>
    </x:row>
    <x:row r="202" ht="42" customHeight="1">
      <x:c r="A202" s="15" t="str">
        <x:v>devon</x:v>
      </x:c>
      <x:c r="B202" s="15" t="str">
        <x:v>Exclusion/deduplication</x:v>
      </x:c>
      <x:c r="C202" s="15" t="str"/>
      <x:c r="D202" s="15" t="str">
        <x:v>Devon Units 9 and 10 handled as separately identified demises with unallocated size/rent ranges.</x:v>
      </x:c>
      <x:c r="E202" s="15" t="str">
        <x:v>https://www.zoopla.co.uk/to-rent/commercial/details/74352876/</x:v>
      </x:c>
      <x:c r="F202" s="15" t="str"/>
    </x:row>
    <x:row r="203" ht="42" customHeight="1">
      <x:c r="A203" s="15" t="str">
        <x:v>devon</x:v>
      </x:c>
      <x:c r="B203" s="15" t="str">
        <x:v>Exclusion/deduplication</x:v>
      </x:c>
      <x:c r="C203" s="15" t="str"/>
      <x:c r="D203" s="15" t="str">
        <x:v>Duplicate Devon Units scheme.</x:v>
      </x:c>
      <x:c r="E203" s="15" t="str">
        <x:v>https://www.zoopla.co.uk/to-rent/commercial/details/74350929/</x:v>
      </x:c>
      <x:c r="F203" s="15" t="str"/>
    </x:row>
    <x:row r="204" ht="42" customHeight="1">
      <x:c r="A204" s="15" t="str">
        <x:v>devon</x:v>
      </x:c>
      <x:c r="B204" s="15" t="str">
        <x:v>Exclusion/deduplication</x:v>
      </x:c>
      <x:c r="C204" s="15" t="str"/>
      <x:c r="D204" s="15" t="str">
        <x:v>Office accommodation only.</x:v>
      </x:c>
      <x:c r="E204" s="15" t="str">
        <x:v>https://www.zoopla.co.uk/to-rent/commercial/details/74221000/</x:v>
      </x:c>
      <x:c r="F204" s="15" t="str"/>
    </x:row>
    <x:row r="205" ht="42" customHeight="1">
      <x:c r="A205" s="15" t="str">
        <x:v>devon</x:v>
      </x:c>
      <x:c r="B205" s="15" t="str">
        <x:v>Exclusion/deduplication</x:v>
      </x:c>
      <x:c r="C205" s="15" t="str"/>
      <x:c r="D205" s="15" t="str">
        <x:v>Duplicate Unit 32 Milber: site area mislabelled as floor area.</x:v>
      </x:c>
      <x:c r="E205" s="15" t="str">
        <x:v>https://www.zoopla.co.uk/to-rent/commercial/details/73947731/</x:v>
      </x:c>
      <x:c r="F205" s="15" t="str"/>
    </x:row>
    <x:row r="206" ht="42" customHeight="1">
      <x:c r="A206" s="15" t="str">
        <x:v>devon</x:v>
      </x:c>
      <x:c r="B206" s="15" t="str">
        <x:v>Exclusion/deduplication</x:v>
      </x:c>
      <x:c r="C206" s="15" t="str"/>
      <x:c r="D206" s="15" t="str">
        <x:v>Combination of Units 21 and 25 already counted individually.</x:v>
      </x:c>
      <x:c r="E206" s="15" t="str">
        <x:v>https://www.zoopla.co.uk/to-rent/commercial/details/73167175/</x:v>
      </x:c>
      <x:c r="F206" s="15" t="str"/>
    </x:row>
    <x:row r="207" ht="42" customHeight="1">
      <x:c r="A207" s="15" t="str">
        <x:v>devon</x:v>
      </x:c>
      <x:c r="B207" s="15" t="str">
        <x:v>Exclusion/deduplication</x:v>
      </x:c>
      <x:c r="C207" s="15" t="str"/>
      <x:c r="D207" s="15" t="str">
        <x:v>Combination of Units 22 and 25 already counted individually.</x:v>
      </x:c>
      <x:c r="E207" s="15" t="str">
        <x:v>https://www.zoopla.co.uk/to-rent/commercial/details/73165857/</x:v>
      </x:c>
      <x:c r="F207" s="15" t="str"/>
    </x:row>
    <x:row r="208" ht="42" customHeight="1">
      <x:c r="A208" s="15" t="str">
        <x:v>devon</x:v>
      </x:c>
      <x:c r="B208" s="15" t="str">
        <x:v>Exclusion/deduplication</x:v>
      </x:c>
      <x:c r="C208" s="15" t="str"/>
      <x:c r="D208" s="15" t="str">
        <x:v>Combination of Units 21 and 22 already counted individually.</x:v>
      </x:c>
      <x:c r="E208" s="15" t="str">
        <x:v>https://www.zoopla.co.uk/to-rent/commercial/details/73165851/</x:v>
      </x:c>
      <x:c r="F208" s="15" t="str"/>
    </x:row>
    <x:row r="209" ht="42" customHeight="1">
      <x:c r="A209" s="15" t="str">
        <x:v>devon</x:v>
      </x:c>
      <x:c r="B209" s="15" t="str">
        <x:v>Exclusion/deduplication</x:v>
      </x:c>
      <x:c r="C209" s="15" t="str"/>
      <x:c r="D209" s="15" t="str">
        <x:v>Whole building 18,491 sq ft exceeds cap.</x:v>
      </x:c>
      <x:c r="E209" s="15" t="str">
        <x:v>https://www.zoopla.co.uk/to-rent/commercial/details/73049825/</x:v>
      </x:c>
      <x:c r="F209" s="15" t="str"/>
    </x:row>
    <x:row r="210" ht="42" customHeight="1">
      <x:c r="A210" s="15" t="str">
        <x:v>devon</x:v>
      </x:c>
      <x:c r="B210" s="15" t="str">
        <x:v>Exclusion/deduplication</x:v>
      </x:c>
      <x:c r="C210" s="15" t="str"/>
      <x:c r="D210" s="15" t="str">
        <x:v>Duplicate Rockbeare Units 2 and 3 with conflicting quote.</x:v>
      </x:c>
      <x:c r="E210" s="15" t="str">
        <x:v>https://www.zoopla.co.uk/to-rent/commercial/details/72585778/</x:v>
      </x:c>
      <x:c r="F210" s="15" t="str"/>
    </x:row>
    <x:row r="211" ht="42" customHeight="1">
      <x:c r="A211" s="15" t="str">
        <x:v>devon</x:v>
      </x:c>
      <x:c r="B211" s="15" t="str">
        <x:v>Exclusion/deduplication</x:v>
      </x:c>
      <x:c r="C211" s="15" t="str"/>
      <x:c r="D211" s="15" t="str">
        <x:v>Combination of Units 21, 22 and 25 already counted individually.</x:v>
      </x:c>
      <x:c r="E211" s="15" t="str">
        <x:v>https://www.zoopla.co.uk/to-rent/commercial/details/72289711/</x:v>
      </x:c>
      <x:c r="F211" s="15" t="str"/>
    </x:row>
    <x:row r="212" ht="42" customHeight="1">
      <x:c r="A212" s="15" t="str">
        <x:v>devon</x:v>
      </x:c>
      <x:c r="B212" s="15" t="str">
        <x:v>Exclusion/deduplication</x:v>
      </x:c>
      <x:c r="C212" s="15" t="str"/>
      <x:c r="D212" s="15" t="str">
        <x:v>Potential duplicate of Onyx Unit 35 merged.</x:v>
      </x:c>
      <x:c r="E212" s="15" t="str">
        <x:v>https://www.zoopla.co.uk/to-rent/commercial/details/71250399/</x:v>
      </x:c>
      <x:c r="F212" s="15" t="str"/>
    </x:row>
    <x:row r="213" ht="42" customHeight="1">
      <x:c r="A213" s="15" t="str">
        <x:v>devon</x:v>
      </x:c>
      <x:c r="B213" s="15" t="str">
        <x:v>Exclusion/deduplication</x:v>
      </x:c>
      <x:c r="C213" s="15" t="str"/>
      <x:c r="D213" s="15" t="str">
        <x:v>Okehampton is a smaller independent town outside selected town scope.</x:v>
      </x:c>
      <x:c r="E213" s="15" t="str">
        <x:v>https://www.zoopla.co.uk/to-rent/commercial/details/70922760/</x:v>
      </x:c>
      <x:c r="F213" s="15" t="str"/>
    </x:row>
    <x:row r="214" ht="42" customHeight="1">
      <x:c r="A214" s="15" t="str">
        <x:v>devon</x:v>
      </x:c>
      <x:c r="B214" s="15" t="str">
        <x:v>Exclusion/deduplication</x:v>
      </x:c>
      <x:c r="C214" s="15" t="str"/>
      <x:c r="D214" s="15" t="str">
        <x:v>Duplicate Hennock Road Central advert.</x:v>
      </x:c>
      <x:c r="E214" s="15" t="str">
        <x:v>https://www.zoopla.co.uk/to-rent/commercial/details/70581391/</x:v>
      </x:c>
      <x:c r="F214" s="15" t="str"/>
    </x:row>
    <x:row r="215" ht="42" customHeight="1">
      <x:c r="A215" s="15" t="str">
        <x:v>devon</x:v>
      </x:c>
      <x:c r="B215" s="15" t="str">
        <x:v>Exclusion/deduplication</x:v>
      </x:c>
      <x:c r="C215" s="15" t="str"/>
      <x:c r="D215" s="15" t="str">
        <x:v>Okehampton is a smaller independent town outside selected town scope.</x:v>
      </x:c>
      <x:c r="E215" s="15" t="str">
        <x:v>https://www.zoopla.co.uk/to-rent/commercial/details/74622278/</x:v>
      </x:c>
      <x:c r="F215" s="15" t="str"/>
    </x:row>
    <x:row r="216" ht="42" customHeight="1">
      <x:c r="A216" s="15" t="str">
        <x:v>devon</x:v>
      </x:c>
      <x:c r="B216" s="15" t="str">
        <x:v>Exclusion/deduplication</x:v>
      </x:c>
      <x:c r="C216" s="15" t="str"/>
      <x:c r="D216" s="15" t="str">
        <x:v>Freehold sales description; no clear individual letting schedule.</x:v>
      </x:c>
      <x:c r="E216" s="15" t="str">
        <x:v>https://www.zoopla.co.uk/to-rent/commercial/details/74518805/</x:v>
      </x:c>
      <x:c r="F216" s="15" t="str"/>
    </x:row>
    <x:row r="217" ht="42" customHeight="1">
      <x:c r="A217" s="15" t="str">
        <x:v>devon</x:v>
      </x:c>
      <x:c r="B217" s="15" t="str">
        <x:v>Exclusion/deduplication</x:v>
      </x:c>
      <x:c r="C217" s="15" t="str"/>
      <x:c r="D217" s="15" t="str">
        <x:v>Duplicate Rockbeare Units 2 and 3.</x:v>
      </x:c>
      <x:c r="E217" s="15" t="str">
        <x:v>https://www.zoopla.co.uk/to-rent/commercial/details/67914164/</x:v>
      </x:c>
      <x:c r="F217" s="15" t="str"/>
    </x:row>
    <x:row r="218" ht="49" customHeight="1">
      <x:c r="A218" s="15" t="str">
        <x:v>devon</x:v>
      </x:c>
      <x:c r="B218" s="15" t="str">
        <x:v>Method</x:v>
      </x:c>
      <x:c r="C218" s="15" t="str"/>
      <x:c r="D218" s="15" t="str">
        <x:v>Current means actively advertised to let; no agent contact or physical vacancy verification. POA is unknown, not £0. Under-surrender/refurbishment/future schemes separated. Asking rents exclude rates,service charges,VAT unless otherwise stated.</x:v>
      </x:c>
      <x:c r="E218" s="15" t="str"/>
      <x:c r="F218" s="15" t="str"/>
    </x:row>
    <x:row r="219" ht="42" customHeight="1">
      <x:c r="A219" s="15" t="str">
        <x:v>devon</x:v>
      </x:c>
      <x:c r="B219" s="15" t="str">
        <x:v>Estate count</x:v>
      </x:c>
      <x:c r="C219" s="15" t="str"/>
      <x:c r="D219" s="15" t="str">
        <x:v>Minimum inventory of named areas observed. Larger districts overlap subsidiary parks; nested areas should not be summed as an exhaustive estate census.</x:v>
      </x:c>
      <x:c r="E219" s="15" t="str"/>
      <x:c r="F219" s="15" t="str"/>
    </x:row>
    <x:row r="220" ht="42" customHeight="1">
      <x:c r="A220" s="15" t="str">
        <x:v>devon</x:v>
      </x:c>
      <x:c r="B220" s="15" t="str">
        <x:v>Exclusion</x:v>
      </x:c>
      <x:c r="C220" s="15" t="str"/>
      <x:c r="D220" s="15" t="str">
        <x:v>Unit 1 Kestrel Business Park has industrial category but description is end-terrace office unit; excluded.</x:v>
      </x:c>
      <x:c r="E220" s="15" t="str">
        <x:v>https://strattoncrebercommercial.co.uk/properties/unit-1-kestrel-business-park-kestrel-way-exeter-ex2-7js-sowton-industrial-estate-devon-ex2-7js/</x:v>
      </x:c>
      <x:c r="F220" s="15" t="str"/>
    </x:row>
    <x:row r="221" ht="42" customHeight="1">
      <x:c r="A221" s="15" t="str">
        <x:v>devon</x:v>
      </x:c>
      <x:c r="B221" s="15" t="str">
        <x:v>Coverage</x:v>
      </x:c>
      <x:c r="C221" s="15" t="str"/>
      <x:c r="D221" s="15" t="str">
        <x:v>Original user-supplied private-agent list handled by separate research agent. Supplementary direct Devon checks cover Vickery Holman and Stratton Creber. Other local agents are represented through portals but not all directly searched.</x:v>
      </x:c>
      <x:c r="E221" s="15" t="str"/>
      <x:c r="F221" s="15" t="str"/>
    </x:row>
    <x:row r="222" ht="42" customHeight="1">
      <x:c r="A222" s="15" t="str">
        <x:v>devon</x:v>
      </x:c>
      <x:c r="B222" s="15" t="str">
        <x:v>Exclusion</x:v>
      </x:c>
      <x:c r="C222" s="15" t="str"/>
      <x:c r="D222" s="15" t="str">
        <x:v>Unit 2 Valley Road detail successfully rechecked; office with shopfront, not industrial. Excluded.</x:v>
      </x:c>
      <x:c r="E222" s="15" t="str">
        <x:v>https://www.rightmove.co.uk/properties/756220850348544</x:v>
      </x:c>
      <x:c r="F222" s="15" t="str"/>
    </x:row>
    <x:row r="223" ht="42" customHeight="1">
      <x:c r="A223" s="15" t="str">
        <x:v>somerset</x:v>
      </x:c>
      <x:c r="B223" s="15" t="str">
        <x:v>Research limitation</x:v>
      </x:c>
      <x:c r="C223" s="15" t="str"/>
      <x:c r="D223" s="15" t="str">
        <x:v>Agricultural purposes only / Farm Business Tenancy; not general industrial supply.</x:v>
      </x:c>
      <x:c r="E223" s="15" t="str">
        <x:v>https://www.zoopla.co.uk/to-rent/commercial/details/70100488/</x:v>
      </x:c>
      <x:c r="F223" s="15" t="str"/>
    </x:row>
    <x:row r="224" ht="110" customHeight="1">
      <x:c r="A224" s="15" t="str">
        <x:v>Yeovil</x:v>
      </x:c>
      <x:c r="B224" s="15" t="str">
        <x:v>For sale only</x:v>
      </x:c>
      <x:c r="C224" s="15" t="str">
        <x:v>Units 1–3, 4 Artillery Road, Lufton Estate, Yeovil BA22 8RP</x:v>
      </x:c>
      <x:c r="D224" s="15" t="str">
        <x:v>£800,000 freehold sale. 10,206 sq ft. Originally three units, combined in 2022; three roller shutter doors, solar panels, steel portal frame. Height not stated. No asking rent or lease terms advertised. Excluded from to-let availability.</x:v>
      </x:c>
      <x:c r="E224" s="15" t="str">
        <x:v>https://www.zoopla.co.uk/to-rent/commercial/details/71521900/</x:v>
      </x:c>
      <x:c r="F224" s="15" t="str">
        <x:v>https://www.rightmove.co.uk/properties/773359684631089#/?channel=COM_BUY</x:v>
      </x:c>
    </x:row>
    <x:row r="225" ht="42" customHeight="1">
      <x:c r="A225" s="15" t="str">
        <x:v>somerset</x:v>
      </x:c>
      <x:c r="B225" s="15" t="str">
        <x:v>Research limitation</x:v>
      </x:c>
      <x:c r="C225" s="15" t="str"/>
      <x:c r="D225" s="15" t="str">
        <x:v>10,000 sq ft ground plus 8,415 sq ft mezzanine = 18,415 sq ft overall; no separate letting evidenced.</x:v>
      </x:c>
      <x:c r="E225" s="15" t="str">
        <x:v>https://www.zoopla.co.uk/to-rent/commercial/details/72471973/</x:v>
      </x:c>
      <x:c r="F225" s="15" t="str"/>
    </x:row>
    <x:row r="226" ht="42" customHeight="1">
      <x:c r="A226" s="15" t="str">
        <x:v>somerset</x:v>
      </x:c>
      <x:c r="B226" s="15" t="str">
        <x:v>Research limitation</x:v>
      </x:c>
      <x:c r="C226" s="15" t="str"/>
      <x:c r="D226" s="15" t="str">
        <x:v>Retail / office fitout and courtyard; not an industrial unit.</x:v>
      </x:c>
      <x:c r="E226" s="15" t="str">
        <x:v>https://www.zoopla.co.uk/to-rent/commercial/details/74251789/</x:v>
      </x:c>
      <x:c r="F226" s="15" t="str"/>
    </x:row>
    <x:row r="227" ht="42" customHeight="1">
      <x:c r="A227" s="15" t="str">
        <x:v>somerset</x:v>
      </x:c>
      <x:c r="B227" s="15" t="str">
        <x:v>Research limitation</x:v>
      </x:c>
      <x:c r="C227" s="15" t="str"/>
      <x:c r="D227" s="15" t="str">
        <x:v>Scheme includes Unit 2 separately counted at 12,000 sq ft; other units exceed cap or unresolved.</x:v>
      </x:c>
      <x:c r="E227" s="15" t="str">
        <x:v>https://www.rightmove.co.uk/properties/93407862#/?channel=COM_LET</x:v>
      </x:c>
      <x:c r="F227" s="15" t="str"/>
    </x:row>
    <x:row r="228" ht="42" customHeight="1">
      <x:c r="A228" s="15" t="str">
        <x:v>somerset</x:v>
      </x:c>
      <x:c r="B228" s="15" t="str">
        <x:v>Research limitation</x:v>
      </x:c>
      <x:c r="C228" s="15" t="str"/>
      <x:c r="D228" s="15" t="str">
        <x:v>Same 10,000 sq ft premises advertised as part from 2,000 sq ft; consolidated with 113.</x:v>
      </x:c>
      <x:c r="E228" s="15" t="str">
        <x:v>https://www.zoopla.co.uk/to-rent/commercial/details/73966401/</x:v>
      </x:c>
      <x:c r="F228" s="15" t="str"/>
    </x:row>
    <x:row r="229" ht="42" customHeight="1">
      <x:c r="A229" s="15" t="str">
        <x:v>somerset</x:v>
      </x:c>
      <x:c r="B229" s="15" t="str">
        <x:v>Research limitation</x:v>
      </x:c>
      <x:c r="C229" s="15" t="str"/>
      <x:c r="D229" s="15" t="str">
        <x:v>Same warehouse/offices and £65,000 rent as 23; 7,998 sf excludes mezzanine while 11,702 sf includes it.</x:v>
      </x:c>
      <x:c r="E229" s="15" t="str">
        <x:v>https://www.rightmove.co.uk/properties/764711646272272#/?channel=COM_LET</x:v>
      </x:c>
      <x:c r="F229" s="15" t="str"/>
    </x:row>
    <x:row r="230" ht="42" customHeight="1">
      <x:c r="A230" s="15" t="str">
        <x:v>somerset</x:v>
      </x:c>
      <x:c r="B230" s="15" t="str">
        <x:v>Research limitation</x:v>
      </x:c>
      <x:c r="C230" s="15" t="str"/>
      <x:c r="D230" s="15" t="str">
        <x:v>Vallis estate umbrella advert overlaps individual unit adverts; no additional eligible units counted.</x:v>
      </x:c>
      <x:c r="E230" s="15" t="str">
        <x:v>https://www.rightmove.co.uk/properties/762560583032736#/?channel=COM_LET</x:v>
      </x:c>
      <x:c r="F230" s="15" t="str"/>
    </x:row>
    <x:row r="231" ht="42" customHeight="1">
      <x:c r="A231" s="15" t="str">
        <x:v>somerset</x:v>
      </x:c>
      <x:c r="B231" s="15" t="str">
        <x:v>Research limitation</x:v>
      </x:c>
      <x:c r="C231" s="15" t="str"/>
      <x:c r="D231" s="15" t="str">
        <x:v>Westpark umbrella advert overlaps separately advertised Summerfield Court demises.</x:v>
      </x:c>
      <x:c r="E231" s="15" t="str">
        <x:v>https://www.zoopla.co.uk/to-rent/commercial/details/69028688/</x:v>
      </x:c>
      <x:c r="F231" s="15" t="str"/>
    </x:row>
    <x:row r="232" ht="42" customHeight="1">
      <x:c r="A232" s="15" t="str">
        <x:v>somerset</x:v>
      </x:c>
      <x:c r="B232" s="15" t="str">
        <x:v>Research limitation</x:v>
      </x:c>
      <x:c r="C232" s="15" t="str"/>
      <x:c r="D232" s="15" t="str">
        <x:v>Westpark umbrella advert overlaps separately advertised Summerfield Court demises.</x:v>
      </x:c>
      <x:c r="E232" s="15" t="str">
        <x:v>https://www.rightmove.co.uk/properties/773375346179393#/?channel=COM_LET</x:v>
      </x:c>
      <x:c r="F232" s="15" t="str"/>
    </x:row>
    <x:row r="233" ht="42" customHeight="1">
      <x:c r="A233" s="15" t="str">
        <x:v>somerset</x:v>
      </x:c>
      <x:c r="B233" s="15" t="str">
        <x:v>Research limitation</x:v>
      </x:c>
      <x:c r="C233" s="15" t="str"/>
      <x:c r="D233" s="15" t="str">
        <x:v>Crown M3 and M4 combination advert, already counted separately.</x:v>
      </x:c>
      <x:c r="E233" s="15" t="str">
        <x:v>https://www.rightmove.co.uk/properties/773325528317825#/?channel=COM_LET</x:v>
      </x:c>
      <x:c r="F233" s="15" t="str"/>
    </x:row>
    <x:row r="234" ht="49" customHeight="1">
      <x:c r="A234" s="15" t="str">
        <x:v>somerset</x:v>
      </x:c>
      <x:c r="B234" s="15" t="str">
        <x:v>Private agent coverage</x:v>
      </x:c>
      <x:c r="C234" s="15" t="str"/>
      <x:c r="D234" s="15" t="str">
        <x:v>GTH direct homepage and first commercial-to-let result page reviewed; industrial filter and page 2 returned no property body. Not a zero-availability result. Many GTH/Alder King/Carter Jonas/Hatfield White/HTC/Chesters Harcourt adverts reviewed through portals. Previously supplied private-agent list unavailable to this child agent.</x:v>
      </x:c>
      <x:c r="E234" s="15" t="str"/>
      <x:c r="F234" s="15" t="str"/>
    </x:row>
    <x:row r="235" ht="42" customHeight="1">
      <x:c r="A235" s="15" t="str">
        <x:v>somerset</x:v>
      </x:c>
      <x:c r="B235" s="15" t="str">
        <x:v>Search access</x:v>
      </x:c>
      <x:c r="C235" s="15" t="str"/>
      <x:c r="D235" s="15" t="str">
        <x:v>Google returned unusual-traffic verification page; stopped using Google. Rightmove and Zoopla listing detail pages remained readable.</x:v>
      </x:c>
      <x:c r="E235" s="15" t="str"/>
      <x:c r="F235" s="15" t="str"/>
    </x:row>
    <x:row r="236" ht="42" customHeight="1">
      <x:c r="A236" s="15" t="str">
        <x:v>somerset</x:v>
      </x:c>
      <x:c r="B236" s="15" t="str">
        <x:v>Agent status differences</x:v>
      </x:c>
      <x:c r="C236" s="15" t="str"/>
      <x:c r="D236" s="15" t="str">
        <x:v>Direct Burston Cook marks Bath Business Park Unit8 Under Offer. Portishead Unit29 remains conflicting on refurbishment readiness; Unit27 requires refurbishment. Current counts exclude these.</x:v>
      </x:c>
      <x:c r="E236" s="15" t="str"/>
      <x:c r="F236" s="15" t="str"/>
    </x:row>
    <x:row r="237" ht="42" customHeight="1">
      <x:c r="A237" s="15" t="str">
        <x:v>Bristol</x:v>
      </x:c>
      <x:c r="B237" s="15" t="str">
        <x:v>Unresolved</x:v>
      </x:c>
      <x:c r="C237" s="15" t="str">
        <x:v>Packgate Road, Avonmouth, Bristol BS11 0FD</x:v>
      </x:c>
      <x:c r="D237" s="15" t="str">
        <x:v>Surplus warehouse space offered in 10,000–40,000 sq ft flexible configurations; no numbered/defined qualifying demise. Not a count of units.</x:v>
      </x:c>
      <x:c r="E237" s="15" t="str">
        <x:v>https://www.rightmove.co.uk/properties/92383410#/?channel=COM_LET</x:v>
      </x:c>
      <x:c r="F237" s="15" t="str"/>
    </x:row>
    <x:row r="238" ht="42" customHeight="1">
      <x:c r="A238" s="15" t="str">
        <x:v>Bristol</x:v>
      </x:c>
      <x:c r="B238" s="15" t="str">
        <x:v>Unresolved</x:v>
      </x:c>
      <x:c r="C238" s="15" t="str">
        <x:v>Victoria Terrace Depot, St Philips, Bristol, BS2 0TD</x:v>
      </x:c>
      <x:c r="D238" s="15" t="str">
        <x:v>Subdivision of two warehouse buildings to occupier requirement; 2,500–30,000 header conflicts with 5,000–20,000 warehouse text. From £8 psf. No discrete final demises/count. Offices and open storage separate.</x:v>
      </x:c>
      <x:c r="E238" s="15" t="str">
        <x:v>https://www.rightmove.co.uk/properties/771218328799649#/?channel=COM_LET</x:v>
      </x:c>
      <x:c r="F238" s="15" t="str"/>
    </x:row>
    <x:row r="239" ht="42" customHeight="1">
      <x:c r="A239" s="15" t="str">
        <x:v>Bristol</x:v>
      </x:c>
      <x:c r="B239" s="15" t="str">
        <x:v>Unresolved</x:v>
      </x:c>
      <x:c r="C239" s="15" t="str">
        <x:v>Unit 4-5, Whitby Road, Bristol, BS4 3QF</x:v>
      </x:c>
      <x:c r="D239" s="15" t="str">
        <x:v>4 and 5 Whitby Road total 23,418 sq ft; component sums identify 11,704 and 11,714 but separate letting not explicit in captured description. £9,266 pcm allocation uncertain. Hold out until separate demises confirmed.</x:v>
      </x:c>
      <x:c r="E239" s="15" t="str">
        <x:v>https://www.rightmove.co.uk/properties/780662762788288#/?channel=COM_LET</x:v>
      </x:c>
      <x:c r="F239" s="15" t="str"/>
    </x:row>
    <x:row r="240" ht="42" customHeight="1">
      <x:c r="A240" s="15" t="str">
        <x:v>Bristol</x:v>
      </x:c>
      <x:c r="B240" s="15" t="str">
        <x:v>Unresolved</x:v>
      </x:c>
      <x:c r="C240" s="15" t="str">
        <x:v>The Printworks, Foundry Lane, Speedwell, Bristol, BS5 7UZ</x:v>
      </x:c>
      <x:c r="D240" s="15" t="str">
        <x:v>The Printworks offers 1,500–21,500 sq ft range (description to 18,000), 6.3m clear height, roller doors. No unit schedule or exact availability count; unresolved scheme.</x:v>
      </x:c>
      <x:c r="E240" s="15" t="str">
        <x:v>https://www.rightmove.co.uk/properties/760763661380513#/?channel=COM_LET</x:v>
      </x:c>
      <x:c r="F240" s="15" t="str"/>
    </x:row>
    <x:row r="241" ht="42" customHeight="1">
      <x:c r="A241" s="15" t="str">
        <x:v>Bristol</x:v>
      </x:c>
      <x:c r="B241" s="15" t="str">
        <x:v>Unresolved</x:v>
      </x:c>
      <x:c r="C241" s="15" t="str">
        <x:v>Haslemere Ind Estate, Avonmouth</x:v>
      </x:c>
      <x:c r="D241" s="15" t="str">
        <x:v>Generic Haslemere 5,000–20,000 sq ft range does not establish additional vacancies. Individually marketed Unit 7, 7,130 sq ft, is included separately.</x:v>
      </x:c>
      <x:c r="E241" s="15" t="str">
        <x:v>https://www.rightmove.co.uk/properties/135535427#/?channel=COM_LET</x:v>
      </x:c>
      <x:c r="F241" s="15" t="str"/>
    </x:row>
    <x:row r="242" ht="42" customHeight="1">
      <x:c r="A242" s="15" t="str">
        <x:v>Bristol</x:v>
      </x:c>
      <x:c r="B242" s="15" t="str">
        <x:v>Unresolved</x:v>
      </x:c>
      <x:c r="C242" s="15" t="str">
        <x:v>Unit F &amp; G, St Vincents Trading Estate, Bristol</x:v>
      </x:c>
      <x:c r="D242" s="15" t="str">
        <x:v>F&amp;G St Vincents jointly marketed 5,500–19,802 sq ft; no reliable schedule of qualifying subdivided demises. Whole exceeds cap; three duplicate agent adverts collapsed.</x:v>
      </x:c>
      <x:c r="E242" s="15" t="str">
        <x:v>https://www.rightmove.co.uk/properties/91052796#/?channel=COM_LET</x:v>
      </x:c>
      <x:c r="F242" s="15" t="str">
        <x:v>https://www.rightmove.co.uk/properties/91355076#/?channel=COM_LET
https://www.rightmove.co.uk/properties/91018359#/?channel=COM_LET</x:v>
      </x:c>
    </x:row>
    <x:row r="243" ht="42" customHeight="1">
      <x:c r="A243" s="15" t="str">
        <x:v>Bristol</x:v>
      </x:c>
      <x:c r="B243" s="15" t="str">
        <x:v>Future</x:v>
      </x:c>
      <x:c r="C243" s="15" t="str">
        <x:v>New Henry Yard - Industrial Multi - Storey Development Opportunity</x:v>
      </x:c>
      <x:c r="D243" s="15" t="str">
        <x:v>New Henry Yard is proposed five-storey 60,708 sq ft development. Header 200–13,993 sq ft and £417 pcm are indicative; no unit schedule or delivery date. Future development, no current units counted.</x:v>
      </x:c>
      <x:c r="E243" s="15" t="str">
        <x:v>https://www.rightmove.co.uk/properties/168041021#/?channel=COM_LET</x:v>
      </x:c>
      <x:c r="F243" s="15" t="str"/>
    </x:row>
    <x:row r="244" ht="42" customHeight="1">
      <x:c r="A244" s="15" t="str">
        <x:v>Bristol</x:v>
      </x:c>
      <x:c r="B244" s="15" t="str">
        <x:v>Unresolved</x:v>
      </x:c>
      <x:c r="C244" s="15" t="str">
        <x:v>Unit 3A &amp; 4 Portview Road, Avonmouth BS11 9FW</x:v>
      </x:c>
      <x:c r="D244" s="15" t="str">
        <x:v>Units 3A and 4 may be let individually or together. One combined 11,170 sq ft option is included in the minimum count; mapping of 5,535/5,635 sq ft to unit numbers awaits confirmation.</x:v>
      </x:c>
      <x:c r="E244" s="15" t="str">
        <x:v>https://www.rightmove.co.uk/properties/94405935#/?channel=COM_LET</x:v>
      </x:c>
      <x:c r="F244" s="15" t="str"/>
    </x:row>
    <x:row r="245" ht="42" customHeight="1">
      <x:c r="A245" s="15" t="str">
        <x:v>Bristol</x:v>
      </x:c>
      <x:c r="B245" s="15" t="str">
        <x:v>Excluded</x:v>
      </x:c>
      <x:c r="C245" s="15" t="str">
        <x:v>Unit 2D, Didcot Park, Southmead, Didcot, OX11 7HB</x:v>
      </x:c>
      <x:c r="D245" s="15" t="str">
        <x:v>Didcot OX 11 property erroneously surfaced in Bristol search; outside requested South West geography.</x:v>
      </x:c>
      <x:c r="E245" s="15" t="str">
        <x:v>https://www.rightmove.co.uk/properties/766017643512192#/?channel=COM_LET</x:v>
      </x:c>
      <x:c r="F245" s="15" t="str"/>
    </x:row>
    <x:row r="246" ht="42" customHeight="1">
      <x:c r="A246" s="15" t="str">
        <x:v>Bristol</x:v>
      </x:c>
      <x:c r="B246" s="15" t="str">
        <x:v>Unresolved</x:v>
      </x:c>
      <x:c r="C246" s="15" t="str">
        <x:v>Glenmore Business Park - Brislington, 198-202 Broomhill Road, Brislington, Bristol, BS4 5RG</x:v>
      </x:c>
      <x:c r="D246" s="15" t="str">
        <x:v>Master advert lists 33 numbered spaces but describes a 34-unit development. No unit-level availability labels. Only independently marketed Unit 23 is counted.</x:v>
      </x:c>
      <x:c r="E246" s="15" t="str">
        <x:v>https://www.rightmove.co.uk/properties/723057780606865#/?channel=COM_LET</x:v>
      </x:c>
      <x:c r="F246" s="15" t="str"/>
    </x:row>
    <x:row r="247" ht="42" customHeight="1">
      <x:c r="A247" s="15" t="str">
        <x:v>Bristol</x:v>
      </x:c>
      <x:c r="B247" s="15" t="str">
        <x:v>Unresolved</x:v>
      </x:c>
      <x:c r="C247" s="15" t="str">
        <x:v>Dixon Road, Bristol, BS4</x:v>
      </x:c>
      <x:c r="D247" s="15" t="str">
        <x:v>Various Dixon Business Centre units of 1,232–2,673 sq ft. The advert directs readers to a brochure for vacancies. No unit/rent schedule captured; £1,283 pcm cannot be applied to every unit.</x:v>
      </x:c>
      <x:c r="E247" s="15" t="str">
        <x:v>https://www.rightmove.co.uk/properties/755869514630465#/?channel=COM_LET</x:v>
      </x:c>
      <x:c r="F247" s="15" t="str"/>
    </x:row>
    <x:row r="248" ht="42" customHeight="1">
      <x:c r="A248" s="15" t="str">
        <x:v>Bristol</x:v>
      </x:c>
      <x:c r="B248" s="15" t="str">
        <x:v>Excluded</x:v>
      </x:c>
      <x:c r="C248" s="15" t="str">
        <x:v>Yard &amp; Premises at Hicks Gate, Bath Road, Brislington, Bristol, Bristol BS31 2AD</x:v>
      </x:c>
      <x:c r="D248" s="15" t="str">
        <x:v>Hicks Gate comprises 0.5-acre yard and 1,412 sq ft sales office/trade counter. Enclosed warehouse/workshop use is not established; excluded from industrial-unit count.</x:v>
      </x:c>
      <x:c r="E248" s="15" t="str">
        <x:v>https://www.rightmove.co.uk/properties/763459944477217#/?channel=COM_LET</x:v>
      </x:c>
      <x:c r="F248" s="15" t="str"/>
    </x:row>
    <x:row r="249" ht="42" customHeight="1">
      <x:c r="A249" s="15" t="str">
        <x:v>Bristol</x:v>
      </x:c>
      <x:c r="B249" s="15" t="str">
        <x:v>Unresolved</x:v>
      </x:c>
      <x:c r="C249" s="15" t="str">
        <x:v>Glenmore Business Park, Mike Langley Drive, 198-202 Broomhill Road, Brislington, Bristol, BS4 5RG.</x:v>
      </x:c>
      <x:c r="D249" s="15" t="str">
        <x:v>Joint-agent Glenmore scheme advert gives a size range but no confirmed unit-level availability. Only individually marketed Unit 23 is included.</x:v>
      </x:c>
      <x:c r="E249" s="15" t="str">
        <x:v>https://www.rightmove.co.uk/properties/174456356#/?channel=COM_LET</x:v>
      </x:c>
      <x:c r="F249" s="15" t="str"/>
    </x:row>
    <x:row r="250" ht="42" customHeight="1">
      <x:c r="A250" s="15" t="str">
        <x:v>Bristol</x:v>
      </x:c>
      <x:c r="B250" s="15" t="str">
        <x:v>Excluded</x:v>
      </x:c>
      <x:c r="C250" s="15" t="str">
        <x:v>Duckmoor Road Industrial Estate, Bristol BS3</x:v>
      </x:c>
      <x:c r="D250" s="15" t="str">
        <x:v>First-floor office suite, 828 sq ft; industrial portal category is misleading.</x:v>
      </x:c>
      <x:c r="E250" s="15" t="str">
        <x:v>https://www.zoopla.co.uk/to-rent/commercial/details/73770004/</x:v>
      </x:c>
      <x:c r="F250" s="15" t="str"/>
    </x:row>
    <x:row r="251" ht="49" customHeight="1">
      <x:c r="A251" s="15" t="str">
        <x:v>Bristol</x:v>
      </x:c>
      <x:c r="B251" s="15" t="str">
        <x:v>Future</x:v>
      </x:c>
      <x:c r="C251" s="15" t="str">
        <x:v>Velocity Trade Park, 186 Gloucester Road, Filton BS34</x:v>
      </x:c>
      <x:c r="D251" s="15" t="str">
        <x:v>Velocity Trade Park advert describes eight future trade units for Q2 2027 but lacks a numbered size/availability schedule; range differs between header and text. Keep as a future scheme, not eight current vacancies. 6m eaves and electric full-height loading doors are scheme specifications.</x:v>
      </x:c>
      <x:c r="E251" s="15" t="str">
        <x:v>https://www.zoopla.co.uk/to-rent/commercial/details/72822035/</x:v>
      </x:c>
      <x:c r="F251" s="15" t="str"/>
    </x:row>
    <x:row r="252" ht="42" customHeight="1">
      <x:c r="A252" s="15" t="str">
        <x:v>Bristol</x:v>
      </x:c>
      <x:c r="B252" s="15" t="str">
        <x:v>Excluded</x:v>
      </x:c>
      <x:c r="C252" s="15" t="str">
        <x:v>Severn Road, Bristol BS10</x:v>
      </x:c>
      <x:c r="D252" s="15" t="str">
        <x:v>Secure hardcore yard/compound, 0.22 acres. Not an enclosed industrial unit.</x:v>
      </x:c>
      <x:c r="E252" s="15" t="str">
        <x:v>https://www.zoopla.co.uk/to-rent/commercial/details/68716222/</x:v>
      </x:c>
      <x:c r="F252" s="15" t="str"/>
    </x:row>
    <x:row r="253" ht="62" customHeight="1">
      <x:c r="A253" s="15" t="str">
        <x:v>Bristol</x:v>
      </x:c>
      <x:c r="B253" s="15" t="str">
        <x:v>Resolved advert duplication</x:v>
      </x:c>
      <x:c r="C253" s="15" t="str">
        <x:v>Cabot Park Avonmouth, Bristol BS11</x:v>
      </x:c>
      <x:c r="D253" s="15" t="str">
        <x:v>Direct Alder King listings identify 11 numbered Rockhaven units (1–7, 11, 12, 15 and 16), now included individually. Anonymous master adverts and alternative combinations are not additional supply.</x:v>
      </x:c>
      <x:c r="E253" s="15" t="str">
        <x:v>https://www.zoopla.co.uk/to-rent/commercial/details/63757697/</x:v>
      </x:c>
      <x:c r="F253" s="15" t="str">
        <x:v>https://www.alderking.com/properties/unit-1-rockhaven-business-centre-bristol-bs11-0gq-100406/
https://www.alderking.com/properties/unit-11-phase-2-rockhaven-bristol-bs11-0yw-100420/</x:v>
      </x:c>
    </x:row>
    <x:row r="254" ht="42" customHeight="1">
      <x:c r="A254" s="15" t="str">
        <x:v>Bristol</x:v>
      </x:c>
      <x:c r="B254" s="15" t="str">
        <x:v>Future</x:v>
      </x:c>
      <x:c r="C254" s="15" t="str">
        <x:v>Moorend Farm Avenue, Hallen, Bristol BS11</x:v>
      </x:c>
      <x:c r="D254" s="15" t="str">
        <x:v>14,925 sq ft proposed building described only as outline planning obtained. No unit number, fixed demise or completion date; future scheme evidence, not current vacancy.</x:v>
      </x:c>
      <x:c r="E254" s="15" t="str">
        <x:v>https://www.zoopla.co.uk/to-rent/commercial/details/56889226/</x:v>
      </x:c>
      <x:c r="F254" s="15" t="str"/>
    </x:row>
    <x:row r="255" ht="42" customHeight="1">
      <x:c r="A255" s="15" t="str">
        <x:v>Bristol</x:v>
      </x:c>
      <x:c r="B255" s="15" t="str">
        <x:v>Unresolved</x:v>
      </x:c>
      <x:c r="C255" s="15" t="str">
        <x:v>Newbridge Trading Estate, Bristol BS4</x:v>
      </x:c>
      <x:c r="D255" s="15" t="str">
        <x:v>5,599 sq ft Newbridge advert still refers to lease expiry in May 2021. Although header says available immediately, current availability is not sufficiently reliable; exclude from current count until agent revalidation.</x:v>
      </x:c>
      <x:c r="E255" s="15" t="str">
        <x:v>https://www.zoopla.co.uk/to-rent/commercial/details/50727790/</x:v>
      </x:c>
      <x:c r="F255" s="15" t="str"/>
    </x:row>
    <x:row r="256" ht="42" customHeight="1">
      <x:c r="A256" s="15" t="str">
        <x:v>Bristol</x:v>
      </x:c>
      <x:c r="B256" s="15" t="str">
        <x:v>Possible duplicate held to one minimum count</x:v>
      </x:c>
      <x:c r="C256" s="15" t="str">
        <x:v>Barton Manor / Barton Manor Works, Bristol BS2 0RL</x:v>
      </x:c>
      <x:c r="D256" s="15" t="str">
        <x:v>Two unnumbered Barton Manor adverts share the same postcode and may describe the same building: 7,492 and 6,957 sq ft. Conservatively counted once pending exact identity/area confirmation; rent excluded from comparisons.</x:v>
      </x:c>
      <x:c r="E256" s="15" t="str">
        <x:v>https://www.rightmove.co.uk/properties/773354945219057#/?channel=COM_LET</x:v>
      </x:c>
      <x:c r="F256" s="15" t="str">
        <x:v>https://www.rightmove.co.uk/properties/773349465225617#/?channel=COM_LET</x:v>
      </x:c>
    </x:row>
    <x:row r="257" ht="42" customHeight="1">
      <x:c r="A257" s="15" t="str">
        <x:v>Bristol</x:v>
      </x:c>
      <x:c r="B257" s="15" t="str">
        <x:v>Unresolved</x:v>
      </x:c>
      <x:c r="C257" s="15" t="str">
        <x:v>Unit9 IO Centre, Cabot Park</x:v>
      </x:c>
      <x:c r="D257" s="15" t="str">
        <x:v>Direct agent combined8+9 is21,707 sf and Unit8 alone12,555 sf. Separate letting explicitly possible. Unit9 would be9,152 sf by subtraction, but no directly quoted individual measurement/rent captured; not counted.</x:v>
      </x:c>
      <x:c r="E257" s="15" t="str">
        <x:v>https://www.alderking.com/properties/units-8-9-io-centre-bristol-bs11-0ql-79386/</x:v>
      </x:c>
      <x:c r="F257" s="15" t="str">
        <x:v>https://www.alderking.com/properties/unit-8-io-centre-bristol-bs11-0ql-102043/</x:v>
      </x:c>
    </x:row>
    <x:row r="258" ht="42" customHeight="1">
      <x:c r="A258" s="15" t="str">
        <x:v>Bristol</x:v>
      </x:c>
      <x:c r="B258" s="15" t="str">
        <x:v>Under offer</x:v>
      </x:c>
      <x:c r="C258" s="15" t="str">
        <x:v>Cater Road, Bristol BS13 7TW</x:v>
      </x:c>
      <x:c r="D258" s="15" t="str">
        <x:v>Direct HTC page explicitly Under Offer (7390 sq ft); not current availability. Component area table still says Available, overridden by property-level Under Offer.</x:v>
      </x:c>
      <x:c r="E258" s="15" t="str">
        <x:v>https://htcre.co.uk/property/cater-road-bristol/</x:v>
      </x:c>
      <x:c r="F258" s="15" t="str"/>
    </x:row>
    <x:row r="259" ht="42" customHeight="1">
      <x:c r="A259" s="15" t="str">
        <x:v>Bristol</x:v>
      </x:c>
      <x:c r="B259" s="15" t="str">
        <x:v>Under offer</x:v>
      </x:c>
      <x:c r="C259" s="15" t="str">
        <x:v>Unit4 Marketside Trading Estate, Bristol BS2 0XS</x:v>
      </x:c>
      <x:c r="D259" s="15" t="str">
        <x:v>Direct HTC page explicitly Under Offer (2455 sq ft); not current availability. Component area table still says Available, overridden by property-level Under Offer.</x:v>
      </x:c>
      <x:c r="E259" s="15" t="str">
        <x:v>https://htcre.co.uk/property/unit-4-marketside-trading-estate-bristol/</x:v>
      </x:c>
      <x:c r="F259" s="15" t="str"/>
    </x:row>
    <x:row r="260" ht="42" customHeight="1">
      <x:c r="A260" s="15" t="str">
        <x:v>Bristol</x:v>
      </x:c>
      <x:c r="B260" s="15" t="str">
        <x:v>Excluded</x:v>
      </x:c>
      <x:c r="C260" s="15" t="str">
        <x:v>Unit 2D, Didcot Park, Southmead, Didcot, OX11 7HB</x:v>
      </x:c>
      <x:c r="D260" s="15" t="str">
        <x:v>Didcot OX11 property erroneously surfaced in Bristol search; outside requested South West geography.</x:v>
      </x:c>
      <x:c r="E260" s="15" t="str">
        <x:v>https://www.rightmove.co.uk/properties/766017643512192#/?channel=COM_LET</x:v>
      </x:c>
      <x:c r="F260" s="15" t="str"/>
    </x:row>
    <x:row r="261" ht="42" customHeight="1">
      <x:c r="A261" s="15" t="str">
        <x:v>Bristol</x:v>
      </x:c>
      <x:c r="B261" s="15" t="str">
        <x:v>Excluded</x:v>
      </x:c>
      <x:c r="C261" s="15" t="str">
        <x:v>Safestore Self Storage, Clift House Road, Bristol, BS3</x:v>
      </x:c>
      <x:c r="D261" s="15" t="str">
        <x:v>Self-storage operator; no individual industrial unit vacancy count.</x:v>
      </x:c>
      <x:c r="E261" s="15" t="str">
        <x:v>https://www.rightmove.co.uk/properties/752965260948032#/?channel=COM_LET</x:v>
      </x:c>
      <x:c r="F261" s="15" t="str"/>
    </x:row>
    <x:row r="262" ht="42" customHeight="1">
      <x:c r="A262" s="15" t="str">
        <x:v>Bristol</x:v>
      </x:c>
      <x:c r="B262" s="15" t="str">
        <x:v>Excluded</x:v>
      </x:c>
      <x:c r="C262" s="15" t="str">
        <x:v>Speedwell Yards, The Printworks, Deep Pit Road, Bristol, BS5</x:v>
      </x:c>
      <x:c r="D262" s="15" t="str">
        <x:v>Open storage yard or compound, not an enclosed industrial unit.</x:v>
      </x:c>
      <x:c r="E262" s="15" t="str">
        <x:v>https://www.rightmove.co.uk/properties/768872442193969#/?channel=COM_LET</x:v>
      </x:c>
      <x:c r="F262" s="15" t="str"/>
    </x:row>
    <x:row r="263" ht="42" customHeight="1">
      <x:c r="A263" s="15" t="str">
        <x:v>Bristol</x:v>
      </x:c>
      <x:c r="B263" s="15" t="str">
        <x:v>Excluded</x:v>
      </x:c>
      <x:c r="C263" s="15" t="str">
        <x:v>Eldon Way, Bristol, BS4</x:v>
      </x:c>
      <x:c r="D263" s="15" t="str">
        <x:v>Open storage yard or compound, not an enclosed industrial unit.</x:v>
      </x:c>
      <x:c r="E263" s="15" t="str">
        <x:v>https://www.rightmove.co.uk/properties/756203119086608#/?channel=COM_LET</x:v>
      </x:c>
      <x:c r="F263" s="15" t="str"/>
    </x:row>
    <x:row r="264" ht="42" customHeight="1">
      <x:c r="A264" s="15" t="str">
        <x:v>Bristol</x:v>
      </x:c>
      <x:c r="B264" s="15" t="str">
        <x:v>Excluded</x:v>
      </x:c>
      <x:c r="C264" s="15" t="str">
        <x:v>getYards Bristol North, Henbury Goods Yard, Adj. 76 Tomarton Crescent, Henbury, Bristol, BS10 7LW</x:v>
      </x:c>
      <x:c r="D264" s="15" t="str">
        <x:v>Open storage yard or compound, not an enclosed industrial unit.</x:v>
      </x:c>
      <x:c r="E264" s="15" t="str">
        <x:v>https://www.rightmove.co.uk/properties/756791556845809#/?channel=COM_LET</x:v>
      </x:c>
      <x:c r="F264" s="15" t="str"/>
    </x:row>
    <x:row r="265" ht="42" customHeight="1">
      <x:c r="A265" s="15" t="str">
        <x:v>Bristol</x:v>
      </x:c>
      <x:c r="B265" s="15" t="str">
        <x:v>Excluded</x:v>
      </x:c>
      <x:c r="C265" s="15" t="str">
        <x:v>Prince Street, Broad Quay House, Bristol, Bristol, United Kingdom, BS1 4DJ</x:v>
      </x:c>
      <x:c r="D265" s="15" t="str">
        <x:v>Healthcare, office or childcare premises; not an industrial unit.</x:v>
      </x:c>
      <x:c r="E265" s="15" t="str">
        <x:v>https://www.rightmove.co.uk/properties/773438841786321#/?channel=COM_LET</x:v>
      </x:c>
      <x:c r="F265" s="15" t="str"/>
    </x:row>
    <x:row r="266" ht="42" customHeight="1">
      <x:c r="A266" s="15" t="str">
        <x:v>Bristol</x:v>
      </x:c>
      <x:c r="B266" s="15" t="str">
        <x:v>Excluded</x:v>
      </x:c>
      <x:c r="C266" s="15" t="str">
        <x:v>PREMIUM LISTING</x:v>
      </x:c>
      <x:c r="D266" s="15" t="str">
        <x:v>Self-storage operator; no individual industrial unit vacancy count.</x:v>
      </x:c>
      <x:c r="E266" s="15" t="str">
        <x:v>https://www.rightmove.co.uk/properties/748398653916912#/?channel=COM_LET</x:v>
      </x:c>
      <x:c r="F266" s="15" t="str"/>
    </x:row>
    <x:row r="267" ht="42" customHeight="1">
      <x:c r="A267" s="15" t="str">
        <x:v>Bristol</x:v>
      </x:c>
      <x:c r="B267" s="15" t="str">
        <x:v>Excluded</x:v>
      </x:c>
      <x:c r="C267" s="15" t="str">
        <x:v>Secure Yard/Open Storage, Third Way, Avonmouth, Bristol, BS11 9YS</x:v>
      </x:c>
      <x:c r="D267" s="15" t="str">
        <x:v>Open storage yard or compound, not an enclosed industrial unit.</x:v>
      </x:c>
      <x:c r="E267" s="15" t="str">
        <x:v>https://www.rightmove.co.uk/properties/773393857837025#/?channel=COM_LET</x:v>
      </x:c>
      <x:c r="F267" s="15" t="str"/>
    </x:row>
    <x:row r="268" ht="42" customHeight="1">
      <x:c r="A268" s="15" t="str">
        <x:v>Bristol</x:v>
      </x:c>
      <x:c r="B268" s="15" t="str">
        <x:v>Excluded</x:v>
      </x:c>
      <x:c r="C268" s="15" t="str">
        <x:v>Big Yellow Self Storage Bristol Ashton Gate Winterstoke Road, Bristol, BS3</x:v>
      </x:c>
      <x:c r="D268" s="15" t="str">
        <x:v>Self-storage operator; no individual industrial unit vacancy count.</x:v>
      </x:c>
      <x:c r="E268" s="15" t="str">
        <x:v>https://www.rightmove.co.uk/properties/758770010097280#/?channel=COM_LET</x:v>
      </x:c>
      <x:c r="F268" s="15" t="str"/>
    </x:row>
    <x:row r="269" ht="42" customHeight="1">
      <x:c r="A269" s="15" t="str">
        <x:v>Bristol</x:v>
      </x:c>
      <x:c r="B269" s="15" t="str">
        <x:v>Excluded</x:v>
      </x:c>
      <x:c r="C269" s="15" t="str">
        <x:v>Kingswood Civic Centre, High Street, Kingswood, Bristol, Gloucestershire, BS15</x:v>
      </x:c>
      <x:c r="D269" s="15" t="str">
        <x:v>Healthcare, office or childcare premises; not an industrial unit.</x:v>
      </x:c>
      <x:c r="E269" s="15" t="str">
        <x:v>https://www.rightmove.co.uk/properties/782470744798160#/?channel=COM_LET</x:v>
      </x:c>
      <x:c r="F269" s="15" t="str"/>
    </x:row>
    <x:row r="270" ht="42" customHeight="1">
      <x:c r="A270" s="15" t="str">
        <x:v>Bristol</x:v>
      </x:c>
      <x:c r="B270" s="15" t="str">
        <x:v>Excluded</x:v>
      </x:c>
      <x:c r="C270" s="15" t="str">
        <x:v>Lower Castle Street, Bristol, Bristol, United Kingdom, BS1 3AG</x:v>
      </x:c>
      <x:c r="D270" s="15" t="str">
        <x:v>Healthcare, office or childcare premises; not an industrial unit.</x:v>
      </x:c>
      <x:c r="E270" s="15" t="str">
        <x:v>https://www.rightmove.co.uk/properties/773438181045841#/?channel=COM_LET</x:v>
      </x:c>
      <x:c r="F270" s="15" t="str"/>
    </x:row>
    <x:row r="271" ht="42" customHeight="1">
      <x:c r="A271" s="15" t="str">
        <x:v>Bristol</x:v>
      </x:c>
      <x:c r="B271" s="15" t="str">
        <x:v>Excluded</x:v>
      </x:c>
      <x:c r="C271" s="15" t="str">
        <x:v>St Thomas Court, St. Thomas Court, Thomas Lane, Bristol, BS1 6JG</x:v>
      </x:c>
      <x:c r="D271" s="15" t="str">
        <x:v>Healthcare, office or childcare premises; not an industrial unit.</x:v>
      </x:c>
      <x:c r="E271" s="15" t="str">
        <x:v>https://www.rightmove.co.uk/properties/723058135070528#/?channel=COM_LET</x:v>
      </x:c>
      <x:c r="F271" s="15" t="str"/>
    </x:row>
    <x:row r="272" ht="42" customHeight="1">
      <x:c r="A272" s="15" t="str">
        <x:v>Bristol</x:v>
      </x:c>
      <x:c r="B272" s="15" t="str">
        <x:v>Excluded</x:v>
      </x:c>
      <x:c r="C272" s="15" t="str">
        <x:v>Science Creates OMX, St Philips Rd, Bristol, BS2 0JZ</x:v>
      </x:c>
      <x:c r="D272" s="15" t="str">
        <x:v>Serviced laboratories/offices, outside general industrial unit scope.</x:v>
      </x:c>
      <x:c r="E272" s="15" t="str">
        <x:v>https://www.rightmove.co.uk/properties/773379186198032#/?channel=COM_LET</x:v>
      </x:c>
      <x:c r="F272" s="15" t="str"/>
    </x:row>
    <x:row r="273" ht="42" customHeight="1">
      <x:c r="A273" s="15" t="str">
        <x:v>Bristol</x:v>
      </x:c>
      <x:c r="B273" s="15" t="str">
        <x:v>Excluded</x:v>
      </x:c>
      <x:c r="C273" s="15" t="str">
        <x:v>760-762 Fishponds Road, Bristol, BS16</x:v>
      </x:c>
      <x:c r="D273" s="15" t="str">
        <x:v>Healthcare, office or childcare premises; not an industrial unit.</x:v>
      </x:c>
      <x:c r="E273" s="15" t="str">
        <x:v>https://www.rightmove.co.uk/properties/114995231#/?channel=COM_LET</x:v>
      </x:c>
      <x:c r="F273" s="15" t="str"/>
    </x:row>
    <x:row r="274" ht="42" customHeight="1">
      <x:c r="A274" s="15" t="str">
        <x:v>Bristol</x:v>
      </x:c>
      <x:c r="B274" s="15" t="str">
        <x:v>Excluded</x:v>
      </x:c>
      <x:c r="C274" s="15" t="str">
        <x:v>Science Creates Old Market, Midland Road, Bristol, BS2 0NS</x:v>
      </x:c>
      <x:c r="D274" s="15" t="str">
        <x:v>Serviced laboratories/offices, outside general industrial unit scope.</x:v>
      </x:c>
      <x:c r="E274" s="15" t="str">
        <x:v>https://www.rightmove.co.uk/properties/773379177657168#/?channel=COM_LET</x:v>
      </x:c>
      <x:c r="F274" s="15" t="str"/>
    </x:row>
    <x:row r="275" ht="42" customHeight="1">
      <x:c r="A275" s="15" t="str">
        <x:v>Bristol</x:v>
      </x:c>
      <x:c r="B275" s="15" t="str">
        <x:v>Excluded</x:v>
      </x:c>
      <x:c r="C275" s="15" t="str">
        <x:v>Big Yellow Self Storage Bristol Barrow Road, Bristol, BS5</x:v>
      </x:c>
      <x:c r="D275" s="15" t="str">
        <x:v>Self-storage operator; no individual industrial unit vacancy count.</x:v>
      </x:c>
      <x:c r="E275" s="15" t="str">
        <x:v>https://www.rightmove.co.uk/properties/758770072880336#/?channel=COM_LET</x:v>
      </x:c>
      <x:c r="F275" s="15" t="str"/>
    </x:row>
    <x:row r="276" ht="42" customHeight="1">
      <x:c r="A276" s="15" t="str">
        <x:v>Bristol</x:v>
      </x:c>
      <x:c r="B276" s="15" t="str">
        <x:v>Excluded</x:v>
      </x:c>
      <x:c r="C276" s="15" t="str">
        <x:v>Science Creates St Philips, Albert Road, Bristol, BS2 0XJ</x:v>
      </x:c>
      <x:c r="D276" s="15" t="str">
        <x:v>Serviced laboratories/offices, outside general industrial unit scope.</x:v>
      </x:c>
      <x:c r="E276" s="15" t="str">
        <x:v>https://www.rightmove.co.uk/properties/773379169363665#/?channel=COM_LET</x:v>
      </x:c>
      <x:c r="F276" s="15" t="str"/>
    </x:row>
    <x:row r="277" ht="42" customHeight="1">
      <x:c r="A277" s="15" t="str">
        <x:v>Bristol</x:v>
      </x:c>
      <x:c r="B277" s="15" t="str">
        <x:v>Excluded</x:v>
      </x:c>
      <x:c r="C277" s="15" t="str">
        <x:v>Clouds Hill Road, St George, Bristol</x:v>
      </x:c>
      <x:c r="D277" s="15" t="str">
        <x:v>Former church, community or gym premises; not an industrial unit.</x:v>
      </x:c>
      <x:c r="E277" s="15" t="str">
        <x:v>https://www.rightmove.co.uk/properties/87488118#/?channel=COM_LET</x:v>
      </x:c>
      <x:c r="F277" s="15" t="str"/>
    </x:row>
    <x:row r="278" ht="42" customHeight="1">
      <x:c r="A278" s="15" t="str">
        <x:v>Bristol</x:v>
      </x:c>
      <x:c r="B278" s="15" t="str">
        <x:v>Excluded</x:v>
      </x:c>
      <x:c r="C278" s="15" t="str">
        <x:v>Fishponds Road, Eastville, Bristol</x:v>
      </x:c>
      <x:c r="D278" s="15" t="str">
        <x:v>Former church, community or gym premises; not an industrial unit.</x:v>
      </x:c>
      <x:c r="E278" s="15" t="str">
        <x:v>https://www.rightmove.co.uk/properties/92175000#/?channel=COM_LET</x:v>
      </x:c>
      <x:c r="F278" s="15" t="str"/>
    </x:row>
    <x:row r="279" ht="42" customHeight="1">
      <x:c r="A279" s="15" t="str">
        <x:v>dorset</x:v>
      </x:c>
      <x:c r="B279" s="15" t="str">
        <x:v>Exclusion / duplicate</x:v>
      </x:c>
      <x:c r="C279" s="15" t="str"/>
      <x:c r="D279" s="15" t="str">
        <x:v>Unit 47, Uddens Trading Estate, Wimborne BH 21: duplicate Unit 47</x:v>
      </x:c>
      <x:c r="E279" s="15" t="str">
        <x:v>https://www.zoopla.co.uk/to-rent/commercial/details/74630939/</x:v>
      </x:c>
      <x:c r="F279" s="15" t="str"/>
    </x:row>
    <x:row r="280" ht="42" customHeight="1">
      <x:c r="A280" s="15" t="str">
        <x:v>dorset</x:v>
      </x:c>
      <x:c r="B280" s="15" t="str">
        <x:v>Exclusion / duplicate</x:v>
      </x:c>
      <x:c r="C280" s="15" t="str"/>
      <x:c r="D280" s="15" t="str">
        <x:v>Unit D, 1 Willis Way, Poole BH 15: duplicate UnitD selected fuller listing 27</x:v>
      </x:c>
      <x:c r="E280" s="15" t="str">
        <x:v>https://www.zoopla.co.uk/to-rent/commercial/details/72676780/</x:v>
      </x:c>
      <x:c r="F280" s="15" t="str"/>
    </x:row>
    <x:row r="281" ht="42" customHeight="1">
      <x:c r="A281" s="15" t="str">
        <x:v>dorset</x:v>
      </x:c>
      <x:c r="B281" s="15" t="str">
        <x:v>Exclusion / duplicate</x:v>
      </x:c>
      <x:c r="C281" s="15" t="str"/>
      <x:c r="D281" s="15" t="str">
        <x:v>Unit 2 Branksome Business Centre, Cortry Close, Poole BH 12: duplicate Branksome 2 ground-floor-only area</x:v>
      </x:c>
      <x:c r="E281" s="15" t="str">
        <x:v>https://www.zoopla.co.uk/to-rent/commercial/details/74432318/</x:v>
      </x:c>
      <x:c r="F281" s="15" t="str"/>
    </x:row>
    <x:row r="282" ht="42" customHeight="1">
      <x:c r="A282" s="15" t="str">
        <x:v>dorset</x:v>
      </x:c>
      <x:c r="B282" s="15" t="str">
        <x:v>Exclusion / duplicate</x:v>
      </x:c>
      <x:c r="C282" s="15" t="str"/>
      <x:c r="D282" s="15" t="str">
        <x:v>Courtyard Business Centre, 48 Lynch Lane, Weymouth DT 4: storage containers</x:v>
      </x:c>
      <x:c r="E282" s="15" t="str">
        <x:v>https://www.zoopla.co.uk/to-rent/commercial/details/74391289/</x:v>
      </x:c>
      <x:c r="F282" s="15" t="str"/>
    </x:row>
    <x:row r="283" ht="42" customHeight="1">
      <x:c r="A283" s="15" t="str">
        <x:v>dorset</x:v>
      </x:c>
      <x:c r="B283" s="15" t="str">
        <x:v>Exclusion / duplicate</x:v>
      </x:c>
      <x:c r="C283" s="15" t="str"/>
      <x:c r="D283" s="15" t="str">
        <x:v>Central Business Park, Southcote Road, Bournemouth BH 1: combined Bournemouth 7+8 duplicate</x:v>
      </x:c>
      <x:c r="E283" s="15" t="str">
        <x:v>https://www.zoopla.co.uk/to-rent/commercial/details/74036206/</x:v>
      </x:c>
      <x:c r="F283" s="15" t="str"/>
    </x:row>
    <x:row r="284" ht="42" customHeight="1">
      <x:c r="A284" s="15" t="str">
        <x:v>dorset</x:v>
      </x:c>
      <x:c r="B284" s="15" t="str">
        <x:v>Exclusion / duplicate</x:v>
      </x:c>
      <x:c r="C284" s="15" t="str"/>
      <x:c r="D284" s="15" t="str">
        <x:v>Units 7 And 8, Bournemouth Central Business Park, Southcote Road, Bournemouth BH 1: combined Bournemouth 7+8 duplicate</x:v>
      </x:c>
      <x:c r="E284" s="15" t="str">
        <x:v>https://www.zoopla.co.uk/to-rent/commercial/details/74024583/</x:v>
      </x:c>
      <x:c r="F284" s="15" t="str"/>
    </x:row>
    <x:row r="285" ht="42" customHeight="1">
      <x:c r="A285" s="15" t="str">
        <x:v>dorset</x:v>
      </x:c>
      <x:c r="B285" s="15" t="str">
        <x:v>Exclusion / duplicate</x:v>
      </x:c>
      <x:c r="C285" s="15" t="str"/>
      <x:c r="D285" s="15" t="str">
        <x:v>Unit 5A Ryan Business Park, Sandford Lane, Wareham BH 20: office-only Ryan 5A</x:v>
      </x:c>
      <x:c r="E285" s="15" t="str">
        <x:v>https://www.zoopla.co.uk/to-rent/commercial/details/73677174/</x:v>
      </x:c>
      <x:c r="F285" s="15" t="str"/>
    </x:row>
    <x:row r="286" ht="42" customHeight="1">
      <x:c r="A286" s="15" t="str">
        <x:v>dorset</x:v>
      </x:c>
      <x:c r="B286" s="15" t="str">
        <x:v>Exclusion / duplicate</x:v>
      </x:c>
      <x:c r="C286" s="15" t="str"/>
      <x:c r="D286" s="15" t="str">
        <x:v>1529 Wimborne Road, Kinson, Bournemouth BH 10: car showroom/yard dominated; no industrial demise</x:v>
      </x:c>
      <x:c r="E286" s="15" t="str">
        <x:v>https://www.zoopla.co.uk/to-rent/commercial/details/73435366/</x:v>
      </x:c>
      <x:c r="F286" s="15" t="str"/>
    </x:row>
    <x:row r="287" ht="42" customHeight="1">
      <x:c r="A287" s="15" t="str">
        <x:v>dorset</x:v>
      </x:c>
      <x:c r="B287" s="15" t="str">
        <x:v>Exclusion / duplicate</x:v>
      </x:c>
      <x:c r="C287" s="15" t="str"/>
      <x:c r="D287" s="15" t="str">
        <x:v>364C Ashley Road, Parkstone, Poole BH 14: Class E office/leisure/dark kitchen; not industrial unit</x:v>
      </x:c>
      <x:c r="E287" s="15" t="str">
        <x:v>https://www.zoopla.co.uk/to-rent/commercial/details/73211744/</x:v>
      </x:c>
      <x:c r="F287" s="15" t="str"/>
    </x:row>
    <x:row r="288" ht="42" customHeight="1">
      <x:c r="A288" s="15" t="str">
        <x:v>dorset</x:v>
      </x:c>
      <x:c r="B288" s="15" t="str">
        <x:v>Exclusion / duplicate</x:v>
      </x:c>
      <x:c r="C288" s="15" t="str"/>
      <x:c r="D288" s="15" t="str">
        <x:v>364B Ashley Road, Parkstone, Poole BH 14: Class E office/leisure/dark kitchen; not industrial unit</x:v>
      </x:c>
      <x:c r="E288" s="15" t="str">
        <x:v>https://www.zoopla.co.uk/to-rent/commercial/details/72973929/</x:v>
      </x:c>
      <x:c r="F288" s="15" t="str"/>
    </x:row>
    <x:row r="289" ht="42" customHeight="1">
      <x:c r="A289" s="15" t="str">
        <x:v>dorset</x:v>
      </x:c>
      <x:c r="B289" s="15" t="str">
        <x:v>Exclusion / duplicate</x:v>
      </x:c>
      <x:c r="C289" s="15" t="str"/>
      <x:c r="D289" s="15" t="str">
        <x:v>Unit 10/11 Justin Business Park, Sandford Lane, Wareham BH 20: predominantly office JustinBusinessPark</x:v>
      </x:c>
      <x:c r="E289" s="15" t="str">
        <x:v>https://www.zoopla.co.uk/to-rent/commercial/details/72562208/</x:v>
      </x:c>
      <x:c r="F289" s="15" t="str"/>
    </x:row>
    <x:row r="290" ht="42" customHeight="1">
      <x:c r="A290" s="15" t="str">
        <x:v>dorset</x:v>
      </x:c>
      <x:c r="B290" s="15" t="str">
        <x:v>Exclusion / duplicate</x:v>
      </x:c>
      <x:c r="C290" s="15" t="str"/>
      <x:c r="D290" s="15" t="str">
        <x:v>Unit Stirling Business Park, Nimrod Way, Ferndown Industrial Estate, Ferndown BH 21: duplicate StirlingA 6</x:v>
      </x:c>
      <x:c r="E290" s="15" t="str">
        <x:v>https://www.zoopla.co.uk/to-rent/commercial/details/72495443/</x:v>
      </x:c>
      <x:c r="F290" s="15" t="str"/>
    </x:row>
    <x:row r="291" ht="42" customHeight="1">
      <x:c r="A291" s="15" t="str">
        <x:v>dorset</x:v>
      </x:c>
      <x:c r="B291" s="15" t="str">
        <x:v>Exclusion / duplicate</x:v>
      </x:c>
      <x:c r="C291" s="15" t="str"/>
      <x:c r="D291" s="15" t="str">
        <x:v>Bedrock Park, Ferndown Industrial Estate, Wimborne BH 21: Bedrock scheme overlaps individuals</x:v>
      </x:c>
      <x:c r="E291" s="15" t="str">
        <x:v>https://www.zoopla.co.uk/to-rent/commercial/details/72281762/</x:v>
      </x:c>
      <x:c r="F291" s="15" t="str"/>
    </x:row>
    <x:row r="292" ht="42" customHeight="1">
      <x:c r="A292" s="15" t="str">
        <x:v>dorset</x:v>
      </x:c>
      <x:c r="B292" s="15" t="str">
        <x:v>Exclusion / duplicate</x:v>
      </x:c>
      <x:c r="C292" s="15" t="str"/>
      <x:c r="D292" s="15" t="str">
        <x:v>Holwell Farm, Cranborne, Wimborne BH 21: Cranborne outside selected Dorset town catchments; range scheme</x:v>
      </x:c>
      <x:c r="E292" s="15" t="str">
        <x:v>https://www.zoopla.co.uk/to-rent/commercial/details/70857024/</x:v>
      </x:c>
      <x:c r="F292" s="15" t="str"/>
    </x:row>
    <x:row r="293" ht="42" customHeight="1">
      <x:c r="A293" s="15" t="str">
        <x:v>dorset</x:v>
      </x:c>
      <x:c r="B293" s="15" t="str">
        <x:v>Exclusion / duplicate</x:v>
      </x:c>
      <x:c r="C293" s="15" t="str"/>
      <x:c r="D293" s="15" t="str">
        <x:v>Unit 15 Fleets Industrial Estate, Willis Way, Poole BH 15: duplicate Fleets 15 yard-inclusive area</x:v>
      </x:c>
      <x:c r="E293" s="15" t="str">
        <x:v>https://www.zoopla.co.uk/to-rent/commercial/details/65326142/</x:v>
      </x:c>
      <x:c r="F293" s="15" t="str"/>
    </x:row>
    <x:row r="294" ht="42" customHeight="1">
      <x:c r="A294" s="15" t="str">
        <x:v>dorset</x:v>
      </x:c>
      <x:c r="B294" s="15" t="str">
        <x:v>Exclusion / duplicate</x:v>
      </x:c>
      <x:c r="C294" s="15" t="str"/>
      <x:c r="D294" s="15" t="str">
        <x:v>Plot A 1, Enterprise Park, Piddlehinton, Dorchester DT 2: open-storage plot</x:v>
      </x:c>
      <x:c r="E294" s="15" t="str">
        <x:v>https://www.zoopla.co.uk/to-rent/commercial/details/69464986/</x:v>
      </x:c>
      <x:c r="F294" s="15" t="str"/>
    </x:row>
    <x:row r="295" ht="42" customHeight="1">
      <x:c r="A295" s="15" t="str">
        <x:v>dorset</x:v>
      </x:c>
      <x:c r="B295" s="15" t="str">
        <x:v>Exclusion / duplicate</x:v>
      </x:c>
      <x:c r="C295" s="15" t="str"/>
      <x:c r="D295" s="15" t="str">
        <x:v>Units 31 And 33 Cowley Road, Nuffield Industrial Estate, Poole BH 17: combined Cowley 31+33 duplicates</x:v>
      </x:c>
      <x:c r="E295" s="15" t="str">
        <x:v>https://www.zoopla.co.uk/to-rent/commercial/details/66751906/</x:v>
      </x:c>
      <x:c r="F295" s="15" t="str"/>
    </x:row>
    <x:row r="296" ht="42" customHeight="1">
      <x:c r="A296" s="15" t="str">
        <x:v>dorset</x:v>
      </x:c>
      <x:c r="B296" s="15" t="str">
        <x:v>Exclusion / duplicate</x:v>
      </x:c>
      <x:c r="C296" s="15" t="str"/>
      <x:c r="D296" s="15" t="str">
        <x:v>Unit 1 New Fields Business Park, Stinsq ftord Road, Poole BH 17: office-only New Fields 1 independently confirmed by Sibbett</x:v>
      </x:c>
      <x:c r="E296" s="15" t="str">
        <x:v>https://www.zoopla.co.uk/to-rent/commercial/details/68003391/</x:v>
      </x:c>
      <x:c r="F296" s="15" t="str"/>
    </x:row>
    <x:row r="297" ht="42" customHeight="1">
      <x:c r="A297" s="15" t="str">
        <x:v>dorset</x:v>
      </x:c>
      <x:c r="B297" s="15" t="str">
        <x:v>Exclusion / duplicate</x:v>
      </x:c>
      <x:c r="C297" s="15" t="str"/>
      <x:c r="D297" s="15" t="str">
        <x:v>The Sawmills, Middlemarsh DT 9: Middlemarsh outside selected catchments</x:v>
      </x:c>
      <x:c r="E297" s="15" t="str">
        <x:v>https://www.zoopla.co.uk/to-rent/commercial/details/67602259/</x:v>
      </x:c>
      <x:c r="F297" s="15" t="str"/>
    </x:row>
    <x:row r="298" ht="42" customHeight="1">
      <x:c r="A298" s="15" t="str">
        <x:v>dorset</x:v>
      </x:c>
      <x:c r="B298" s="15" t="str">
        <x:v>Exclusion / duplicate</x:v>
      </x:c>
      <x:c r="C298" s="15" t="str"/>
      <x:c r="D298" s="15" t="str">
        <x:v>The Quadrant, Dorset Innovation Park, Dorset Innovation Park, Wool DT 2: Wool scheme unknown unit quantity, context only</x:v>
      </x:c>
      <x:c r="E298" s="15" t="str">
        <x:v>https://www.zoopla.co.uk/to-rent/commercial/details/54039734/</x:v>
      </x:c>
      <x:c r="F298" s="15" t="str"/>
    </x:row>
    <x:row r="299" ht="42" customHeight="1">
      <x:c r="A299" s="15" t="str">
        <x:v>dorset</x:v>
      </x:c>
      <x:c r="B299" s="15" t="str">
        <x:v>Exclusion / duplicate</x:v>
      </x:c>
      <x:c r="C299" s="15" t="str"/>
      <x:c r="D299" s="15" t="str">
        <x:v>Nuffield Road, Nuffield Industrial Estate, Poole BH 17: Big Yellow selfstorage rooms</x:v>
      </x:c>
      <x:c r="E299" s="15" t="str">
        <x:v>https://www.zoopla.co.uk/to-rent/commercial/details/56959363/</x:v>
      </x:c>
      <x:c r="F299" s="15" t="str"/>
    </x:row>
    <x:row r="300" ht="42" customHeight="1">
      <x:c r="A300" s="15" t="str">
        <x:v>dorset</x:v>
      </x:c>
      <x:c r="B300" s="15" t="str">
        <x:v>Status conflict</x:v>
      </x:c>
      <x:c r="C300" s="15" t="str"/>
      <x:c r="D300" s="15" t="str">
        <x:v>Churchill 44 shown Let in Goadsby live schedule; portal grouped advert still names 44. Not counted available.</x:v>
      </x:c>
      <x:c r="E300" s="15" t="str">
        <x:v>https://goadsby.com/commercial/344714</x:v>
      </x:c>
      <x:c r="F300" s="15" t="str">
        <x:v>https://www.zoopla.co.uk/to-rent/commercial/details/71886175/</x:v>
      </x:c>
    </x:row>
    <x:row r="301" ht="42" customHeight="1">
      <x:c r="A301" s="15" t="str">
        <x:v>dorset</x:v>
      </x:c>
      <x:c r="B301" s="15" t="str">
        <x:v>Size unconfirmed</x:v>
      </x:c>
      <x:c r="C301" s="15" t="str"/>
      <x:c r="D301" s="15" t="str">
        <x:v>Rightmove extra 28: Enterprise Park unnumbered unit£10,500 pa has no floor area; not counted as qualifying under 15,000 sq ft.</x:v>
      </x:c>
      <x:c r="E301" s="15" t="str">
        <x:v>https://www.rightmove.co.uk/properties/94339356#/?channel=COM_LET</x:v>
      </x:c>
      <x:c r="F301" s="15" t="str"/>
    </x:row>
    <x:row r="302" ht="42" customHeight="1">
      <x:c r="A302" s="15" t="str">
        <x:v>dorset</x:v>
      </x:c>
      <x:c r="B302" s="15" t="str">
        <x:v>Size unconfirmed</x:v>
      </x:c>
      <x:c r="C302" s="15" t="str"/>
      <x:c r="D302" s="15" t="str">
        <x:v>Rightmove extra 29: Tradecroft Industrial Estate, Portland unit has no floor area; not counted as qualifying under 15,000 sq ft.</x:v>
      </x:c>
      <x:c r="E302" s="15" t="str">
        <x:v>https://www.rightmove.co.uk/properties/172967543#/?channel=COM_LET</x:v>
      </x:c>
      <x:c r="F302" s="15" t="str"/>
    </x:row>
    <x:row r="303" ht="42" customHeight="1">
      <x:c r="A303" s="15" t="str">
        <x:v>dorset</x:v>
      </x:c>
      <x:c r="B303" s="15" t="str">
        <x:v>Size unconfirmed</x:v>
      </x:c>
      <x:c r="C303" s="15" t="str"/>
      <x:c r="D303" s="15" t="str">
        <x:v>Rightmove extra 30: Tradecroft Industrial Estate, Portland unit has no floor area; not counted as qualifying under 15,000 sq ft.</x:v>
      </x:c>
      <x:c r="E303" s="15" t="str">
        <x:v>https://www.rightmove.co.uk/properties/90411306#/?channel=COM_LET</x:v>
      </x:c>
      <x:c r="F303" s="15" t="str"/>
    </x:row>
    <x:row r="304" ht="42" customHeight="1">
      <x:c r="A304" s="15" t="str">
        <x:v>dorset</x:v>
      </x:c>
      <x:c r="B304" s="15" t="str">
        <x:v>Size unconfirmed</x:v>
      </x:c>
      <x:c r="C304" s="15" t="str"/>
      <x:c r="D304" s="15" t="str">
        <x:v>Rightmove extra 31: Tradecroft Industrial Estate, Portland unit has no floor area; not counted as qualifying under 15,000 sq ft.</x:v>
      </x:c>
      <x:c r="E304" s="15" t="str">
        <x:v>https://www.rightmove.co.uk/properties/91167618#/?channel=COM_LET</x:v>
      </x:c>
      <x:c r="F304" s="15" t="str"/>
    </x:row>
    <x:row r="305" ht="42" customHeight="1">
      <x:c r="A305" s="15" t="str">
        <x:v>dorset</x:v>
      </x:c>
      <x:c r="B305" s="15" t="str">
        <x:v>Exclusion</x:v>
      </x:c>
      <x:c r="C305" s="15" t="str"/>
      <x:c r="D305" s="15" t="str">
        <x:v>Unit 29OldStreetBaileyGate is first-floor office/stores, not conventional industrial unit; excluded.</x:v>
      </x:c>
      <x:c r="E305" s="15" t="str">
        <x:v>https://sibbettgregory.com/property-search/properties/405331-unit-29-old-street-bailey-gate-sturminster-marshall</x:v>
      </x:c>
      <x:c r="F305" s="15" t="str"/>
    </x:row>
    <x:row r="306" ht="42" customHeight="1">
      <x:c r="A306" s="15" t="str">
        <x:v>dorset</x:v>
      </x:c>
      <x:c r="B306" s="15" t="str">
        <x:v>Scope</x:v>
      </x:c>
      <x:c r="C306" s="15" t="str"/>
      <x:c r="D306" s="15" t="str">
        <x:v>Context rows in Ferndown, Wimborne, Verwood, ThreeLeggedCross, AshleyHeath, WestParley, SturminsterMarshall andBridport are outside selected &gt;20,000-town totals. Hostlocalities kept explicit.</x:v>
      </x:c>
      <x:c r="E306" s="15" t="str"/>
      <x:c r="F306" s="15" t="str"/>
    </x:row>
    <x:row r="307" ht="42" customHeight="1">
      <x:c r="A307" s="15" t="str">
        <x:v>dorset</x:v>
      </x:c>
      <x:c r="B307" s="15" t="str">
        <x:v>Counts</x:v>
      </x:c>
      <x:c r="C307" s="15" t="str"/>
      <x:c r="D307" s="15" t="str">
        <x:v>Current availability is a minimum count of identifiable advertised demises, not verified physical vacancy or total market stock. No agent enquiry performed.</x:v>
      </x:c>
      <x:c r="E307" s="15" t="str"/>
      <x:c r="F307" s="15" t="str"/>
    </x:row>
    <x:row r="308" ht="49" customHeight="1">
      <x:c r="A308" s="15" t="str">
        <x:v>dorset</x:v>
      </x:c>
      <x:c r="B308" s="15" t="str">
        <x:v>Estate inventory</x:v>
      </x:c>
      <x:c r="C308" s="15" t="str"/>
      <x:c r="D308" s="15" t="str">
        <x:v>Estate counts are observed named locations from checked supply; nested parks grouped where evidence supports parent estate. Standalone premises are explicitly identified and excluded from estate count. No claim of exhaustive council estate register.</x:v>
      </x:c>
      <x:c r="E308" s="15" t="str"/>
      <x:c r="F308" s="15" t="str"/>
    </x:row>
    <x:row r="309" ht="42" customHeight="1">
      <x:c r="A309" s="15" t="str">
        <x:v>dorset</x:v>
      </x:c>
      <x:c r="B309" s="15" t="str">
        <x:v>Rent</x:v>
      </x:c>
      <x:c r="C309" s="15" t="str"/>
      <x:c r="D309" s="15" t="str">
        <x:v>Asking rents exclude VAT, rates, service charge and other outgoings unless stated. Monthly advert prices annualised × 12 may reflect portal rounding. Totalfloor areas include stated mezzanines; yard areas excluded.</x:v>
      </x:c>
      <x:c r="E309" s="15" t="str"/>
      <x:c r="F309" s="15" t="str"/>
    </x:row>
    <x:row r="310" ht="42" customHeight="1">
      <x:c r="A310" s="15" t="str">
        <x:v>private_agents</x:v>
      </x:c>
      <x:c r="B310" s="15" t="str">
        <x:v>Research limitation</x:v>
      </x:c>
      <x:c r="C310" s="15" t="str"/>
      <x:c r="D310" s="15" t="str">
        <x:v>Counts are deduplicated observed marketed demises, not audited vacancy totals. No occupancy denominator or live enquiries obtained.</x:v>
      </x:c>
      <x:c r="E310" s="15" t="str"/>
      <x:c r="F310" s="15" t="str"/>
    </x:row>
    <x:row r="311" ht="49" customHeight="1">
      <x:c r="A311" s="15" t="str">
        <x:v>private_agents</x:v>
      </x:c>
      <x:c r="B311" s="15" t="str">
        <x:v>Research limitation</x:v>
      </x:c>
      <x:c r="C311" s="15" t="str"/>
      <x:c r="D311" s="15" t="str">
        <x:v>Totton: eight current observed units up to 15,000 sq ft, plus Unit 4 with uncertain refurbishment readiness. Marchwood: two current units plus Unit 5 whose total including mezzanines is uncertain. Holbury (two) and Hythe (three) are separate context locations, not Totton town stock.</x:v>
      </x:c>
      <x:c r="E311" s="15" t="str"/>
      <x:c r="F311" s="15" t="str"/>
    </x:row>
    <x:row r="312" ht="42" customHeight="1">
      <x:c r="A312" s="15" t="str">
        <x:v>private_agents</x:v>
      </x:c>
      <x:c r="B312" s="15" t="str">
        <x:v>Research limitation</x:v>
      </x:c>
      <x:c r="C312" s="15" t="str"/>
      <x:c r="D312" s="15" t="str">
        <x:v>All original 13 agents visited. Kilpatrick remaining pagination could not be completed because of repeated browser navigation timeouts; Marriotts inventory did not render.</x:v>
      </x:c>
      <x:c r="E312" s="15" t="str"/>
      <x:c r="F312" s="15" t="str"/>
    </x:row>
    <x:row r="313" ht="42" customHeight="1">
      <x:c r="A313" s="15" t="str">
        <x:v>private_agents</x:v>
      </x:c>
      <x:c r="B313" s="15" t="str">
        <x:v>Research limitation</x:v>
      </x:c>
      <x:c r="C313" s="15" t="str"/>
      <x:c r="D313" s="15" t="str">
        <x:v>Unit A direct area 8,894 sq ft differs from old combined-advert inferred 8,834; direct figure retained. Unit O 13,665 vs combined minimum 13,625: individual figure retained. Holbury Unit 21: 1,310 vs 1,352 discrepancy flagged.</x:v>
      </x:c>
      <x:c r="E313" s="15" t="str"/>
      <x:c r="F313" s="15" t="str"/>
    </x:row>
    <x:row r="314" ht="42" customHeight="1">
      <x:c r="A314" s="15" t="str">
        <x:v>private_agents</x:v>
      </x:c>
      <x:c r="B314" s="15" t="str">
        <x:v>Research limitation</x:v>
      </x:c>
      <x:c r="C314" s="15" t="str"/>
      <x:c r="D314" s="15" t="str">
        <x:v>Portal classification differs: all-commercial Totton review found NFEC Unit 18 classified as office, although the narrative confirms an industrial unit.</x:v>
      </x:c>
      <x:c r="E314" s="15" t="str"/>
      <x:c r="F314" s="15" t="str"/>
    </x:row>
    <x:row r="315" ht="42" customHeight="1">
      <x:c r="A315" s="15" t="str">
        <x:v>private_agents</x:v>
      </x:c>
      <x:c r="B315" s="15" t="str">
        <x:v>Research limitation</x:v>
      </x:c>
      <x:c r="C315" s="15" t="str"/>
      <x:c r="D315" s="15" t="str">
        <x:v>Rightmove SEO page previously showed Unit 18 South Hampshire but it was absent from the current full 36-result inventory; not counted as current.</x:v>
      </x:c>
      <x:c r="E315" s="15" t="str"/>
      <x:c r="F315" s="15" t="str"/>
    </x:row>
    <x:row r="316" ht="42" customHeight="1">
      <x:c r="A316" s="15" t="str">
        <x:v>private_agents</x:v>
      </x:c>
      <x:c r="B316" s="15" t="str">
        <x:v>Research limitation</x:v>
      </x:c>
      <x:c r="C316" s="15" t="str"/>
      <x:c r="D316" s="15" t="str">
        <x:v>Combined A/B/C, O/P/Q, 33/34, Cracknore 3/4 and Anchor Point offers are not extra units. Oversize P/Q, Westwood 10 and T Park units, and self-storage lockers, excluded.</x:v>
      </x:c>
      <x:c r="E316" s="15" t="str"/>
      <x:c r="F316" s="15" t="str"/>
    </x:row>
    <x:row r="317" ht="42" customHeight="1">
      <x:c r="A317" s="15" t="str">
        <x:v>private_agents</x:v>
      </x:c>
      <x:c r="B317" s="15" t="str">
        <x:v>Research limitation</x:v>
      </x:c>
      <x:c r="C317" s="15" t="str"/>
      <x:c r="D317" s="15" t="str">
        <x:v>Estate inventory is a sourced minimum, not an exhaustive census. Calmore subparks are grouped. Hounsdown has no eligible listing found; this is not confirmed zero vacancy.</x:v>
      </x:c>
      <x:c r="E317" s="15" t="str"/>
      <x:c r="F317" s="15" t="str"/>
    </x:row>
    <x:row r="318" ht="42" customHeight="1">
      <x:c r="A318" s="15" t="str">
        <x:v>Exeter</x:v>
      </x:c>
      <x:c r="B318" s="15" t="str">
        <x:v>Source arithmetic discrepancy</x:v>
      </x:c>
      <x:c r="C318" s="15" t="str"/>
      <x:c r="D318" s="15" t="str">
        <x:v>Alder King H1 2026 displays 151,000 sq ft take-up and 89,000 sq ft largest transaction, yet prose says 57,000 excluding that transaction. Retain headline and transaction separately; do not use contradictory residual.</x:v>
      </x:c>
      <x:c r="E318" s="15" t="str">
        <x:v>https://www.alderking.com/wp-content/uploads/2026/07/Market-Monitor-2026-H1_150726-1.pdf</x:v>
      </x:c>
      <x:c r="F318" s="15" t="str"/>
    </x:row>
    <x:row r="319" ht="42" customHeight="1">
      <x:c r="A319" s="15" t="str">
        <x:v>Redruth</x:v>
      </x:c>
      <x:c r="B319" s="15" t="str">
        <x:v>Unresolved scheme / size</x:v>
      </x:c>
      <x:c r="C319" s="15" t="str">
        <x:v>Unit 2 West Cornwall Enterprise Centre</x:v>
      </x:c>
      <x:c r="D319" s="15" t="str">
        <x:v>Uncertain Portal says 22.4 sq ft, likely unit-label error but not corrected without evidence. Excluded from size-verified current count. Not included in individually identified unit totals. Advertised quantity 0; size not resolved.</x:v>
      </x:c>
      <x:c r="E319" s="15" t="str">
        <x:v>https://www.rightmove.co.uk/properties/752047962573760#/?channel=COM_LET</x:v>
      </x:c>
      <x:c r="F319" s="15" t="str"/>
    </x:row>
    <x:row r="320" ht="49" customHeight="1">
      <x:c r="A320" s="15" t="str">
        <x:v>Penzance</x:v>
      </x:c>
      <x:c r="B320" s="15" t="str">
        <x:v>Unresolved scheme / size</x:v>
      </x:c>
      <x:c r="C320" s="15" t="str">
        <x:v>Former Furniture Outlet Barn, Branwell Lane, TR18 3DH</x:v>
      </x:c>
      <x:c r="D320" s="15" t="str">
        <x:v>Uncertain Advertised to let, but retail-led / alternative-use opportunity. Industrial suitability and readiness unconfirmed; quantity 0 excludes it from the firm industrial count. Not included in individually identified unit totals. Advertised quantity 0; size 8668.</x:v>
      </x:c>
      <x:c r="E320" s="15" t="str">
        <x:v>https://propertysearch.vickeryholman.com/property/details/17406/Former-Furniture-Outlet-Barn-Branwell-Lane-Eastern-Green-Penzance-TR18-3DH-Commercial-Development-</x:v>
      </x:c>
      <x:c r="F320" s="15" t="str"/>
    </x:row>
    <x:row r="321" ht="49" customHeight="1">
      <x:c r="A321" s="15" t="str">
        <x:v>Exeter</x:v>
      </x:c>
      <x:c r="B321" s="15" t="str">
        <x:v>Unresolved scheme / size</x:v>
      </x:c>
      <x:c r="C321" s="15" t="str">
        <x:v>Little Bridge Business Park, Oil Mill Lane, Clyst St. Mary, Exeter, Devon EX5</x:v>
      </x:c>
      <x:c r="D321" s="15" t="str">
        <x:v>Availability or specification needs confirmation Agent offers 600–1,000 sq ft office/storage units at £7,500–£12,500 pa; unit count and rent-to-size allocation unstated. No verified unit count or £/sf. Not included in individually identified unit totals. Advertised quantity 0; size not resolved.</x:v>
      </x:c>
      <x:c r="E321" s="15" t="str">
        <x:v>https://www.zoopla.co.uk/to-rent/commercial/details/74331788/</x:v>
      </x:c>
      <x:c r="F321" s="15" t="str">
        <x:v>https://strattoncrebercommercial.co.uk/properties/little-bridge-business-park-oil-mill-lane-clyst-st-mary-exeter-devon-ex5-1au/</x:v>
      </x:c>
    </x:row>
    <x:row r="322" ht="62" customHeight="1">
      <x:c r="A322" s="15" t="str">
        <x:v>Plymouth</x:v>
      </x:c>
      <x:c r="B322" s="15" t="str">
        <x:v>Unresolved scheme / size</x:v>
      </x:c>
      <x:c r="C322" s="15" t="str">
        <x:v>Seven warehouse spaces, Newnham Road, Plympton</x:v>
      </x:c>
      <x:c r="D322" s="15" t="str">
        <x:v>Additional scheme supply; no unit schedule Agent explicitly offers 7 individual spaces within 2,978–9,354 sq ft range. No unit-by-unit sizes/numbers or rent schedule. Additional advertised supply, excluded from individual-unit rent sample. Not included in individually identified unit totals. Advertised quantity 0; size 2,978–9,354 sq ft; exact unit area not stated.</x:v>
      </x:c>
      <x:c r="E322" s="15" t="str">
        <x:v>https://www.zoopla.co.uk/to-rent/commercial/details/73475055/</x:v>
      </x:c>
      <x:c r="F322" s="15" t="str"/>
    </x:row>
    <x:row r="323" ht="49" customHeight="1">
      <x:c r="A323" s="15" t="str">
        <x:v>Exeter</x:v>
      </x:c>
      <x:c r="B323" s="15" t="str">
        <x:v>Unresolved scheme / size</x:v>
      </x:c>
      <x:c r="C323" s="15" t="str">
        <x:v>Units C3 &amp; C4 Sowton Centre, Eagle Way</x:v>
      </x:c>
      <x:c r="D323" s="15" t="str">
        <x:v>Availability or specification needs confirmation C3/C4 range 2,986–7,011 sq ft; one combined or two individual sizes not reconciled. No additional verified count. Not included in individually identified unit totals. Advertised quantity 0; size not resolved.</x:v>
      </x:c>
      <x:c r="E323" s="15" t="str">
        <x:v>https://www.zoopla.co.uk/to-rent/commercial/details/72820535/</x:v>
      </x:c>
      <x:c r="F323" s="15" t="str"/>
    </x:row>
    <x:row r="324" ht="49" customHeight="1">
      <x:c r="A324" s="15" t="str">
        <x:v>Plymouth</x:v>
      </x:c>
      <x:c r="B324" s="15" t="str">
        <x:v>Unresolved scheme / size</x:v>
      </x:c>
      <x:c r="C324" s="15" t="str">
        <x:v>Kingsleat Trade Park, Plymouth PL7</x:v>
      </x:c>
      <x:c r="D324" s="15" t="str">
        <x:v>Availability or specification needs confirmation Range 6,306–21,411 sq ft; Unit 4 already counted, Units 8/10 size split and current status not confirmed. No additional count. Not included in individually identified unit totals. Advertised quantity 0; size not resolved.</x:v>
      </x:c>
      <x:c r="E324" s="15" t="str">
        <x:v>https://www.zoopla.co.uk/to-rent/commercial/details/72123786/</x:v>
      </x:c>
      <x:c r="F324" s="15" t="str"/>
    </x:row>
    <x:row r="325" ht="49" customHeight="1">
      <x:c r="A325" s="15" t="str">
        <x:v>Plymouth</x:v>
      </x:c>
      <x:c r="B325" s="15" t="str">
        <x:v>Unresolved scheme / size</x:v>
      </x:c>
      <x:c r="C325" s="15" t="str">
        <x:v>Wixenford Farm Industrial Estate, Colesdown Hill, Plymouth, Devon PL9</x:v>
      </x:c>
      <x:c r="D325" s="15" t="str">
        <x:v>Availability or specification needs confirmation Unit 1 and Unit 4 described, but per-unit sizes/rents absent. Range mixes unit area with 6,000 sq ft yards. £140/week from quote cannot be allocated reliably. Not included in individually identified unit totals. Advertised quantity 0; size not resolved.</x:v>
      </x:c>
      <x:c r="E325" s="15" t="str">
        <x:v>https://www.zoopla.co.uk/to-rent/commercial/details/69484486/</x:v>
      </x:c>
      <x:c r="F325" s="15" t="str"/>
    </x:row>
    <x:row r="326" ht="49" customHeight="1">
      <x:c r="A326" s="15" t="str">
        <x:v>Exeter</x:v>
      </x:c>
      <x:c r="B326" s="15" t="str">
        <x:v>Unresolved scheme / size</x:v>
      </x:c>
      <x:c r="C326" s="15" t="str">
        <x:v>Marsh Green Road, Exeter EX2</x:v>
      </x:c>
      <x:c r="D326" s="15" t="str">
        <x:v>Availability or specification needs confirmation Four trade-counter units advertised, range 4,007–15,026 sq ft; unclear if upper area combined or one oversize unit. No verified additional count. Not included in individually identified unit totals. Advertised quantity 0; size not resolved.</x:v>
      </x:c>
      <x:c r="E326" s="15" t="str">
        <x:v>https://www.zoopla.co.uk/to-rent/commercial/details/68330747/</x:v>
      </x:c>
      <x:c r="F326" s="15" t="str"/>
    </x:row>
    <x:row r="327" ht="49" customHeight="1">
      <x:c r="A327" s="15" t="str">
        <x:v>Plymouth</x:v>
      </x:c>
      <x:c r="B327" s="15" t="str">
        <x:v>Unresolved scheme / size</x:v>
      </x:c>
      <x:c r="C327" s="15" t="str">
        <x:v>Industrial Units, Burrington Business Park, Plymouth, Devon PL5</x:v>
      </x:c>
      <x:c r="D327" s="15" t="str">
        <x:v>Availability or specification needs confirmation Whole scheme 5,158–44,577 sq ft; Units 2/8/10 counted separately. Additional schedule required to avoid duplication. Not included in individually identified unit totals. Advertised quantity 0; size not resolved.</x:v>
      </x:c>
      <x:c r="E327" s="15" t="str">
        <x:v>https://www.zoopla.co.uk/to-rent/commercial/details/67652709/</x:v>
      </x:c>
      <x:c r="F327" s="15" t="str"/>
    </x:row>
    <x:row r="328" ht="42" customHeight="1">
      <x:c r="A328" s="15" t="str">
        <x:v>Plymouth</x:v>
      </x:c>
      <x:c r="B328" s="15" t="str">
        <x:v>Unresolved scheme / size</x:v>
      </x:c>
      <x:c r="C328" s="15" t="str">
        <x:v>Sherford Business Park development</x:v>
      </x:c>
      <x:c r="D328" s="15" t="str">
        <x:v>Availability/specification requires confirmation 10,000–360,000 sq ft marketing range, no identified available &lt;=15,000 unit. Not included in individually identified unit totals. Advertised quantity 0; size not resolved.</x:v>
      </x:c>
      <x:c r="E328" s="15" t="str">
        <x:v>https://www.rightmove.co.uk/properties/773323173212928</x:v>
      </x:c>
      <x:c r="F328" s="15" t="str"/>
    </x:row>
    <x:row r="329" ht="49" customHeight="1">
      <x:c r="A329" s="15" t="str">
        <x:v>Exeter</x:v>
      </x:c>
      <x:c r="B329" s="15" t="str">
        <x:v>Unresolved scheme / size</x:v>
      </x:c>
      <x:c r="C329" s="15" t="str">
        <x:v>Basepoint, Yeoford Way, Marsh Barton</x:v>
      </x:c>
      <x:c r="D329" s="15" t="str">
        <x:v>Availability/specification requires confirmation Range694–34,865 sq ft; £1,779pcm starting quote not tied to particular unit. No reliable unit count/£sf. Not included in individually identified unit totals. Advertised quantity 0; size not resolved.</x:v>
      </x:c>
      <x:c r="E329" s="15" t="str">
        <x:v>https://www.rightmove.co.uk/properties/750759415810465</x:v>
      </x:c>
      <x:c r="F329" s="15" t="str"/>
    </x:row>
    <x:row r="330" ht="49" customHeight="1">
      <x:c r="A330" s="15" t="str">
        <x:v>Exmouth</x:v>
      </x:c>
      <x:c r="B330" s="15" t="str">
        <x:v>Unresolved scheme / size</x:v>
      </x:c>
      <x:c r="C330" s="15" t="str">
        <x:v>Blackhill Quarry engineering/workshop site</x:v>
      </x:c>
      <x:c r="D330" s="15" t="str">
        <x:v>Availability/specification requires confirmation 2,833–30,496sq ft range; whole versus separate unit availability unconfirmed. No verified unit count. Not included in individually identified unit totals. Advertised quantity 0; size not resolved.</x:v>
      </x:c>
      <x:c r="E330" s="15" t="str">
        <x:v>https://www.rightmove.co.uk/properties/763674973838417</x:v>
      </x:c>
      <x:c r="F330" s="15" t="str"/>
    </x:row>
    <x:row r="331" ht="42" customHeight="1">
      <x:c r="A331" s="15" t="str">
        <x:v>Exeter</x:v>
      </x:c>
      <x:c r="B331" s="15" t="str">
        <x:v>Unresolved scheme / size</x:v>
      </x:c>
      <x:c r="C331" s="15" t="str">
        <x:v>Spurway Farm, Days-Pottles Lane</x:v>
      </x:c>
      <x:c r="D331" s="15" t="str">
        <x:v>Availability/specification requires confirmation Area unstated; eligibility under 15,000 sq ft cannot be verified. Excluded from counts. Not included in individually identified unit totals. Advertised quantity 0; size not resolved.</x:v>
      </x:c>
      <x:c r="E331" s="15" t="str">
        <x:v>https://www.rightmove.co.uk/properties/93093618#/?channel=COM_LET</x:v>
      </x:c>
      <x:c r="F331" s="15" t="str"/>
    </x:row>
    <x:row r="332" ht="62" customHeight="1">
      <x:c r="A332" s="15" t="str">
        <x:v>Torquay</x:v>
      </x:c>
      <x:c r="B332" s="15" t="str">
        <x:v>Unresolved scheme / size</x:v>
      </x:c>
      <x:c r="C332" s="15" t="str">
        <x:v>Sea Change Studios, Cockington Court</x:v>
      </x:c>
      <x:c r="D332" s="15" t="str">
        <x:v>Scheme supply; no individual unit schedule Multiple studios 172–355 sq ft advertised available now. Number and unit identifiers unstated; acceptance of business at operator discretion. Additional supply, excluded from unique-demise headline. Not included in individually identified unit totals. Advertised quantity 0; size 172–355 sq ft; exact unit area not stated.</x:v>
      </x:c>
      <x:c r="E332" s="15" t="str">
        <x:v>https://www.rightmove.co.uk/properties/127056833#/?channel=COM_LET</x:v>
      </x:c>
      <x:c r="F332" s="15" t="str"/>
    </x:row>
    <x:row r="333" ht="42" customHeight="1">
      <x:c r="A333" s="15" t="str">
        <x:v>Taunton</x:v>
      </x:c>
      <x:c r="B333" s="15" t="str">
        <x:v>Unresolved scheme / size</x:v>
      </x:c>
      <x:c r="C333" s="15" t="str">
        <x:v>Thornfalcon Works, Henlade, Taunton TA3</x:v>
      </x:c>
      <x:c r="D333" s="15" t="str">
        <x:v>Advertised; individual demise schedule unconfirmed Description confirms two available buildings; per-building areas and rents not given. Not included in individually identified unit totals. Advertised quantity 2; size 1,968–4,949.</x:v>
      </x:c>
      <x:c r="E333" s="15" t="str">
        <x:v>https://www.zoopla.co.uk/to-rent/commercial/details/74229007/</x:v>
      </x:c>
      <x:c r="F333" s="15" t="str"/>
    </x:row>
    <x:row r="334" ht="42" customHeight="1">
      <x:c r="A334" s="15" t="str">
        <x:v>Taunton</x:v>
      </x:c>
      <x:c r="B334" s="15" t="str">
        <x:v>Unresolved scheme / size</x:v>
      </x:c>
      <x:c r="C334" s="15" t="str">
        <x:v>Block 6, The Wellington Business Park, Chelston, Wellington, Somerset TA21</x:v>
      </x:c>
      <x:c r="D334" s="15" t="str">
        <x:v>New-build / will be constructed Individual unit schedule unavailable; Rightmove from £1,104 pcm, Zoopla POA. Do not assume one unit per advert. Not included in individually identified unit totals. Advertised quantity 1; size 1,324–5,296.</x:v>
      </x:c>
      <x:c r="E334" s="15" t="str">
        <x:v>https://www.zoopla.co.uk/to-rent/commercial/details/72628842/</x:v>
      </x:c>
      <x:c r="F334" s="15" t="str">
        <x:v>https://www.rightmove.co.uk/properties/760575007902800#/?channel=COM_LET</x:v>
      </x:c>
    </x:row>
    <x:row r="335" ht="42" customHeight="1">
      <x:c r="A335" s="15" t="str">
        <x:v>Bridgwater</x:v>
      </x:c>
      <x:c r="B335" s="15" t="str">
        <x:v>Unresolved scheme / size</x:v>
      </x:c>
      <x:c r="C335" s="15" t="str">
        <x:v>Axe Road Industrial Estate, Phoenix Road, Bridgwater TA6</x:v>
      </x:c>
      <x:c r="D335" s="15" t="str">
        <x:v>Coming soon Units 5C and 6 headline 5,504–30,950 sq ft; individual qualifying demises not specified. Not included in individually identified unit totals. Advertised quantity 1; size 5,504–30,950.</x:v>
      </x:c>
      <x:c r="E335" s="15" t="str">
        <x:v>https://www.zoopla.co.uk/to-rent/commercial/details/74085061/</x:v>
      </x:c>
      <x:c r="F335" s="15" t="str">
        <x:v>https://www.rightmove.co.uk/properties/771269086270753#/?channel=COM_LET
https://www.rightmove.co.uk/properties/771270392830001#/?channel=COM_LET</x:v>
      </x:c>
    </x:row>
    <x:row r="336" ht="42" customHeight="1">
      <x:c r="A336" s="15" t="str">
        <x:v>Bridgwater</x:v>
      </x:c>
      <x:c r="B336" s="15" t="str">
        <x:v>Unresolved scheme / size</x:v>
      </x:c>
      <x:c r="C336" s="15" t="str">
        <x:v>Dunball Roundabout, Bridgwater TA6</x:v>
      </x:c>
      <x:c r="D336" s="15" t="str">
        <x:v>Completing March 2027 Development range 1,600–24,920 sq ft; individual &lt;=15,000 inventory unconfirmed. Not included in individually identified unit totals. Advertised quantity 1; size 1,600–24,920.</x:v>
      </x:c>
      <x:c r="E336" s="15" t="str">
        <x:v>https://www.zoopla.co.uk/to-rent/commercial/details/73480606/</x:v>
      </x:c>
      <x:c r="F336" s="15" t="str"/>
    </x:row>
    <x:row r="337" ht="49" customHeight="1">
      <x:c r="A337" s="15" t="str">
        <x:v>Bridgwater</x:v>
      </x:c>
      <x:c r="B337" s="15" t="str">
        <x:v>Unresolved scheme / size</x:v>
      </x:c>
      <x:c r="C337" s="15" t="str">
        <x:v>Phoenix Road, Bridgwater TA6</x:v>
      </x:c>
      <x:c r="D337" s="15" t="str">
        <x:v>Advertised; individual demise schedule unconfirmed £115,500 pa applies to 16,500 sq ft whole, over cap. Smaller space advertised from 5,250 sq ft but demises unconfirmed; no current unit count. Not included in individually identified unit totals. Advertised quantity 1; size 5,250–16,500.</x:v>
      </x:c>
      <x:c r="E337" s="15" t="str">
        <x:v>https://www.zoopla.co.uk/to-rent/commercial/details/73126810/</x:v>
      </x:c>
      <x:c r="F337" s="15" t="str"/>
    </x:row>
    <x:row r="338" ht="49" customHeight="1">
      <x:c r="A338" s="15" t="str">
        <x:v>Bridgwater</x:v>
      </x:c>
      <x:c r="B338" s="15" t="str">
        <x:v>Unresolved scheme / size</x:v>
      </x:c>
      <x:c r="C338" s="15" t="str">
        <x:v>Peninsula Business Park, Bristol Road, Bridgwater TA6</x:v>
      </x:c>
      <x:c r="D338" s="15" t="str">
        <x:v>Advertised; individual demise schedule unconfirmed Advertised size range; individual unit inventory not confirmed. Exclude from exact unit total. Not included in individually identified unit totals. Advertised quantity 1; size 2,168–13,199.</x:v>
      </x:c>
      <x:c r="E338" s="15" t="str">
        <x:v>https://www.zoopla.co.uk/to-rent/commercial/details/73068090/</x:v>
      </x:c>
      <x:c r="F338" s="15" t="str"/>
    </x:row>
    <x:row r="339" ht="49" customHeight="1">
      <x:c r="A339" s="15" t="str">
        <x:v>Bridgwater</x:v>
      </x:c>
      <x:c r="B339" s="15" t="str">
        <x:v>Unresolved scheme / size</x:v>
      </x:c>
      <x:c r="C339" s="15" t="str">
        <x:v>Axe Road Industrial Estate, Axe Road, Bridgwater, Somerset TA6</x:v>
      </x:c>
      <x:c r="D339" s="15" t="str">
        <x:v>Advertised; individual demise schedule unconfirmed Umbrella estate advert overlaps Phoenix Road listings; no additional unit count without a schedule. Not included in individually identified unit totals. Advertised quantity 1; size 914–30,022.</x:v>
      </x:c>
      <x:c r="E339" s="15" t="str">
        <x:v>https://www.zoopla.co.uk/to-rent/commercial/details/70895477/</x:v>
      </x:c>
      <x:c r="F339" s="15" t="str"/>
    </x:row>
    <x:row r="340" ht="42" customHeight="1">
      <x:c r="A340" s="15" t="str">
        <x:v>Bridgwater</x:v>
      </x:c>
      <x:c r="B340" s="15" t="str">
        <x:v>Unresolved scheme / size</x:v>
      </x:c>
      <x:c r="C340" s="15" t="str">
        <x:v>Bristol Road, Bridgwater TA6</x:v>
      </x:c>
      <x:c r="D340" s="15" t="str">
        <x:v>Design and build / subject to planning Advertised size range; individual unit inventory not confirmed. Exclude from exact unit total. Not included in individually identified unit totals. Advertised quantity 1; size 1,500–100,000.</x:v>
      </x:c>
      <x:c r="E340" s="15" t="str">
        <x:v>https://www.zoopla.co.uk/to-rent/commercial/details/39071053/</x:v>
      </x:c>
      <x:c r="F340" s="15" t="str"/>
    </x:row>
    <x:row r="341" ht="42" customHeight="1">
      <x:c r="A341" s="15" t="str">
        <x:v>Frome</x:v>
      </x:c>
      <x:c r="B341" s="15" t="str">
        <x:v>Unresolved scheme / size</x:v>
      </x:c>
      <x:c r="C341" s="15" t="str">
        <x:v>Units A &amp; B, Malthouse Lane, Commerce Park, Frome, Somerset BA11</x:v>
      </x:c>
      <x:c r="D341" s="15" t="str">
        <x:v>Proposed design and build Advertised size range; individual unit inventory not confirmed. Exclude from exact unit total. Not included in individually identified unit totals. Advertised quantity 1; size 10,000–30,000.</x:v>
      </x:c>
      <x:c r="E341" s="15" t="str">
        <x:v>https://www.zoopla.co.uk/to-rent/commercial/details/64307190/</x:v>
      </x:c>
      <x:c r="F341" s="15" t="str"/>
    </x:row>
    <x:row r="342" ht="49" customHeight="1">
      <x:c r="A342" s="15" t="str">
        <x:v>Weston-super-Mare</x:v>
      </x:c>
      <x:c r="B342" s="15" t="str">
        <x:v>Unresolved scheme / size</x:v>
      </x:c>
      <x:c r="C342" s="15" t="str">
        <x:v>Lynx Crescent, Weston-Super-Mare BS24</x:v>
      </x:c>
      <x:c r="D342" s="15" t="str">
        <x:v>To be fully refurbished Two separate units 27/28; 7,143–14,287 sf combined basis. Alternate agent reports 7,026–14,170 sf; area/rent basis requires confirmation. Not included in individually identified unit totals. Advertised quantity 2; size 7,143–14,287.</x:v>
      </x:c>
      <x:c r="E342" s="15" t="str">
        <x:v>https://www.zoopla.co.uk/to-rent/commercial/details/74249966/</x:v>
      </x:c>
      <x:c r="F342" s="15" t="str">
        <x:v>https://www.rightmove.co.uk/properties/774767274181440#/?channel=COM_LET
https://www.rightmove.co.uk/properties/94266558#/?channel=COM_LET</x:v>
      </x:c>
    </x:row>
    <x:row r="343" ht="49" customHeight="1">
      <x:c r="A343" s="15" t="str">
        <x:v>Weston-super-Mare</x:v>
      </x:c>
      <x:c r="B343" s="15" t="str">
        <x:v>Unresolved scheme / size</x:v>
      </x:c>
      <x:c r="C343" s="15" t="str">
        <x:v>Units 25-32, Block F, Rockhaven Business Centre, Beaufighter Road, Weston Super Mare BS24</x:v>
      </x:c>
      <x:c r="D343" s="15" t="str">
        <x:v>Practical completion scheduled September 2026 Block F units 25–32: seven 1,500 sq ft and one 2,000 sq ft, matching Alder King advert; completion scheduled September 2026, actual readiness not re-confirmed. Not included in individually identified unit totals. Advertised quantity 8; size 1,500–2,000.</x:v>
      </x:c>
      <x:c r="E343" s="15" t="str">
        <x:v>https://www.zoopla.co.uk/to-rent/commercial/details/72229963/</x:v>
      </x:c>
      <x:c r="F343" s="15" t="str">
        <x:v>https://www.zoopla.co.uk/to-rent/commercial/details/71865455/
https://www.zoopla.co.uk/to-rent/commercial/details/71618363/</x:v>
      </x:c>
    </x:row>
    <x:row r="344" ht="49" customHeight="1">
      <x:c r="A344" s="15" t="str">
        <x:v>Weston-super-Mare</x:v>
      </x:c>
      <x:c r="B344" s="15" t="str">
        <x:v>Unresolved scheme / size</x:v>
      </x:c>
      <x:c r="C344" s="15" t="str">
        <x:v>7 Beaufighter Road, Weston-Super-Mare BS24</x:v>
      </x:c>
      <x:c r="D344" s="15" t="str">
        <x:v>Advertised; individual demise schedule unconfirmed Agent description explicitly advertises 16 units available now, each 1,125–1,500 sq ft; no individual schedule/rents stated. Not included in individually identified unit totals. Advertised quantity 16; size 1,125–1,500.</x:v>
      </x:c>
      <x:c r="E344" s="15" t="str">
        <x:v>https://www.zoopla.co.uk/to-rent/commercial/details/71865454/</x:v>
      </x:c>
      <x:c r="F344" s="15" t="str"/>
    </x:row>
    <x:row r="345" ht="62" customHeight="1">
      <x:c r="A345" s="15" t="str">
        <x:v>Weston-super-Mare</x:v>
      </x:c>
      <x:c r="B345" s="15" t="str">
        <x:v>Unresolved scheme / size</x:v>
      </x:c>
      <x:c r="C345" s="15" t="str">
        <x:v>Pinnacle, Scot Elm Drive, West Wick, Weston-Super-Mare, Somerset BS24</x:v>
      </x:c>
      <x:c r="D345" s="15" t="str">
        <x:v>Advertised; individual demise schedule unconfirmed Individual units 689–2,390 sq ft, combinable up to headline 12,887 sq ft; no unit schedule/count. Rightmove from £861 pcm, no confirmed applicable unit. Direct agent quotes £15–£17 per sq ft, but does not allocate rate or availability by unit. Not included in individually identified unit totals. Advertised quantity 1; size 689–2,390.</x:v>
      </x:c>
      <x:c r="E345" s="15" t="str">
        <x:v>https://www.zoopla.co.uk/to-rent/commercial/details/69932697/</x:v>
      </x:c>
      <x:c r="F345" s="15" t="str">
        <x:v>https://www.rightmove.co.uk/properties/760049233016849#/?channel=COM_LET
https://www.burstoncook.co.uk/properties/pinnacle-scot-elm-drive-west-wick-weston-super-mare-somerset-bs24/</x:v>
      </x:c>
    </x:row>
    <x:row r="346" ht="49" customHeight="1">
      <x:c r="A346" s="15" t="str">
        <x:v>Weston-super-Mare</x:v>
      </x:c>
      <x:c r="B346" s="15" t="str">
        <x:v>Unresolved scheme / size</x:v>
      </x:c>
      <x:c r="C346" s="15" t="str">
        <x:v>Oldmixon Crescent, Weston-Super-Mare BS24</x:v>
      </x:c>
      <x:c r="D346" s="15" t="str">
        <x:v>Advertised; individual demise schedule unconfirmed Zoopla 336–2,101 sf versus Rightmove 380–2,708 sf; current schedule held separately. Quantity and matching unit rents unavailable. Not included in individually identified unit totals. Advertised quantity 1; size 336–2,101.</x:v>
      </x:c>
      <x:c r="E346" s="15" t="str">
        <x:v>https://www.zoopla.co.uk/to-rent/commercial/details/69290299/</x:v>
      </x:c>
      <x:c r="F346" s="15" t="str">
        <x:v>https://www.rightmove.co.uk/properties/755869543993313#/?channel=COM_LET</x:v>
      </x:c>
    </x:row>
    <x:row r="347" ht="49" customHeight="1">
      <x:c r="A347" s="15" t="str">
        <x:v>Weston-super-Mare</x:v>
      </x:c>
      <x:c r="B347" s="15" t="str">
        <x:v>Unresolved scheme / size</x:v>
      </x:c>
      <x:c r="C347" s="15" t="str">
        <x:v>Building 1, 3 Beaufighter Road BS24</x:v>
      </x:c>
      <x:c r="D347" s="15" t="str">
        <x:v>Three units remaining; readiness unspecified Three units remaining, individual areas within 2,583–5,177 sq ft; future-tense shell construction specification. Not included in individually identified unit totals. Advertised quantity 3; size 2,583–5,177.</x:v>
      </x:c>
      <x:c r="E347" s="15" t="str">
        <x:v>https://www.zoopla.co.uk/to-rent/commercial/details/60754155/</x:v>
      </x:c>
      <x:c r="F347" s="15" t="str"/>
    </x:row>
    <x:row r="348" ht="49" customHeight="1">
      <x:c r="A348" s="15" t="str">
        <x:v>Weston-super-Mare</x:v>
      </x:c>
      <x:c r="B348" s="15" t="str">
        <x:v>Unresolved scheme / size</x:v>
      </x:c>
      <x:c r="C348" s="15" t="str">
        <x:v>Winterstoke Road, Weston-Super-Mare BS24</x:v>
      </x:c>
      <x:c r="D348" s="15" t="str">
        <x:v>Advertised; individual demise schedule unconfirmed Broad 9,264–105,852 sq ft range and £158,778 pa from; individual eligible demise/rent match not confirmed. Not included in individually identified unit totals. Advertised quantity 1; size 9,264–105,852.</x:v>
      </x:c>
      <x:c r="E348" s="15" t="str">
        <x:v>https://www.zoopla.co.uk/to-rent/commercial/details/50501422/</x:v>
      </x:c>
      <x:c r="F348" s="15" t="str"/>
    </x:row>
    <x:row r="349" ht="42" customHeight="1">
      <x:c r="A349" s="15" t="str">
        <x:v>Burnham-on-Sea / Highbridge</x:v>
      </x:c>
      <x:c r="B349" s="15" t="str">
        <x:v>Unresolved scheme / size</x:v>
      </x:c>
      <x:c r="C349" s="15" t="str">
        <x:v>Bristol Road, Highbridge TA9, Highbridge</x:v>
      </x:c>
      <x:c r="D349" s="15" t="str">
        <x:v>Design and build opportunities Advertised size range; individual unit inventory not confirmed. Exclude from exact unit total. Not included in individually identified unit totals. Advertised quantity 1; size 742–40,000.</x:v>
      </x:c>
      <x:c r="E349" s="15" t="str">
        <x:v>https://www.zoopla.co.uk/to-rent/commercial/details/69028693/</x:v>
      </x:c>
      <x:c r="F349" s="15" t="str"/>
    </x:row>
    <x:row r="350" ht="42" customHeight="1">
      <x:c r="A350" s="15" t="str">
        <x:v>Yeovil</x:v>
      </x:c>
      <x:c r="B350" s="15" t="str">
        <x:v>Unresolved scheme / size</x:v>
      </x:c>
      <x:c r="C350" s="15" t="str">
        <x:v>Seafire Park, Bunford Lane, Yeovil, BA20 2EJ</x:v>
      </x:c>
      <x:c r="D350" s="15" t="str">
        <x:v>Design and build opportunities Advertised size range; individual unit inventory not confirmed. Exclude from exact unit total. Not included in individually identified unit totals. Advertised quantity 1; size 10,000–150,000.</x:v>
      </x:c>
      <x:c r="E350" s="15" t="str">
        <x:v>https://www.rightmove.co.uk/properties/773332230748992#/?channel=COM_LET</x:v>
      </x:c>
      <x:c r="F350" s="15" t="str"/>
    </x:row>
    <x:row r="351" ht="49" customHeight="1">
      <x:c r="A351" s="15" t="str">
        <x:v>Dorchester</x:v>
      </x:c>
      <x:c r="B351" s="15" t="str">
        <x:v>Unresolved scheme / size</x:v>
      </x:c>
      <x:c r="C351" s="15" t="str">
        <x:v>Unnumbered units, Roman Hill Business Park, Broadmayne</x:v>
      </x:c>
      <x:c r="D351" s="15" t="str">
        <x:v>Scheme; available unit identities/count unpublished Office and industrial mix; no validated number of industrial units, excluded current count. Not included in individually identified unit totals. Advertised quantity 0; size 785–2,364 sq ft; exact unit area not stated.</x:v>
      </x:c>
      <x:c r="E351" s="15" t="str">
        <x:v>https://www.zoopla.co.uk/to-rent/commercial/details/62232837/</x:v>
      </x:c>
      <x:c r="F351" s="15" t="str"/>
    </x:row>
    <x:row r="352" ht="49" customHeight="1">
      <x:c r="A352" s="15" t="str">
        <x:v>Poole</x:v>
      </x:c>
      <x:c r="B352" s="15" t="str">
        <x:v>Unresolved scheme / size</x:v>
      </x:c>
      <x:c r="C352" s="15" t="str">
        <x:v>Units 3A–15, Innovation Park, Ringwood Road, Poole</x:v>
      </x:c>
      <x:c r="D352" s="15" t="str">
        <x:v>To be built; exact available unit schedule unverified Scheme only; no current count or invented unit quantity. Not included in individually identified unit totals. Advertised quantity 0; size 1,066–2,039 sq ft; exact unit area not stated.</x:v>
      </x:c>
      <x:c r="E352" s="15" t="str">
        <x:v>https://www.zoopla.co.uk/to-rent/commercial/details/70015179/</x:v>
      </x:c>
      <x:c r="F352" s="15" t="str"/>
    </x:row>
    <x:row r="353" ht="49" customHeight="1">
      <x:c r="A353" s="15" t="str">
        <x:v>Poole</x:v>
      </x:c>
      <x:c r="B353" s="15" t="str">
        <x:v>Unresolved scheme / size</x:v>
      </x:c>
      <x:c r="C353" s="15" t="str">
        <x:v>Units 6 &amp; 7, Holton Heath Trading Park, Holton Road</x:v>
      </x:c>
      <x:c r="D353" s="15" t="str">
        <x:v>Conflicting unit identity; refurbishment underway Numbering/area conflicts with 2,056 sq ft Unit 6HoltonRoad. Quantity zero to avoid possible duplication; exact separate unit sizes not published. Not included in individually identified unit totals. Advertised quantity 0; size 5,482–11,050 sq ft; exact unit area not stated.</x:v>
      </x:c>
      <x:c r="E353" s="15" t="str">
        <x:v>https://www.rightmove.co.uk/properties/760917023972576#/?channel=COM_LET</x:v>
      </x:c>
      <x:c r="F353" s="15" t="str">
        <x:v>https://www.zoopla.co.uk/to-rent/commercial/details/71140298/</x:v>
      </x:c>
    </x:row>
    <x:row r="354" ht="49" customHeight="1">
      <x:c r="A354" s="15" t="str">
        <x:v>Plymouth</x:v>
      </x:c>
      <x:c r="B354" s="15" t="str">
        <x:v>Estate boundary / grouping unresolved</x:v>
      </x:c>
      <x:c r="C354" s="15" t="str">
        <x:v>Estover Industrial Estate; Estover / Sisna Park; Estover / Darklake Park</x:v>
      </x:c>
      <x:c r="D354" s="15" t="str">
        <x:v>Do not automatically merge without a boundary decision. Sources describe Sisna as an estate in the wider Estover area, and Darklake as an estate at Darklake View. Geographic district membership is not sufficient proof of nesting within Estover Industrial Estate.</x:v>
      </x:c>
      <x:c r="E354" s="15" t="str"/>
      <x:c r="F354" s="15" t="str"/>
    </x:row>
    <x:row r="355" ht="42" customHeight="1">
      <x:c r="A355" s="15" t="str">
        <x:v>Plymouth</x:v>
      </x:c>
      <x:c r="B355" s="15" t="str">
        <x:v>Estate boundary / grouping unresolved</x:v>
      </x:c>
      <x:c r="C355" s="15" t="str">
        <x:v>Burrington Industrial Estate; Burrington / Eurotech Park</x:v>
      </x:c>
      <x:c r="D355" s="15" t="str">
        <x:v>Potential parent/subpark duplication, but source excerpt only confirms Eurotech at Burrington Way. Leave separately labeled pending explicit boundary evidence; report minimum named developments, not audited estate census.</x:v>
      </x:c>
      <x:c r="E355" s="15" t="str"/>
      <x:c r="F355" s="15" t="str"/>
    </x:row>
    <x:row r="356" ht="42" customHeight="1">
      <x:c r="A356" s="15" t="str">
        <x:v>Poole</x:v>
      </x:c>
      <x:c r="B356" s="15" t="str">
        <x:v>Estate boundary / grouping unresolved</x:v>
      </x:c>
      <x:c r="C356" s="15" t="str">
        <x:v>Admiralty Park; Holton Heath Trading Park</x:v>
      </x:c>
      <x:c r="D356" s="15" t="str">
        <x:v>Both at Holton Heath, but locality alone does not establish same managed estate. Keep separate named parks unless estate-boundary evidence confirms nesting.</x:v>
      </x:c>
      <x:c r="E356" s="15" t="str"/>
      <x:c r="F356" s="15" t="str"/>
    </x:row>
    <x:row r="357" ht="42" customHeight="1">
      <x:c r="A357" s="15" t="str">
        <x:v>Taunton</x:v>
      </x:c>
      <x:c r="B357" s="15" t="str">
        <x:v>Estate boundary / grouping unresolved</x:v>
      </x:c>
      <x:c r="C357" s="15" t="str">
        <x:v>Priorswood Industrial Estate; Crown Industrial Estate</x:v>
      </x:c>
      <x:c r="D357" s="15" t="str">
        <x:v>Crown is accessed from Priorswood Road; road adjacency alone is not proof it is within Priorswood estate. Do not merge on that basis.</x:v>
      </x:c>
      <x:c r="E357" s="15" t="str"/>
      <x:c r="F357" s="15" t="str"/>
    </x:row>
    <x:row r="358" ht="42" customHeight="1">
      <x:c r="A358" s="15" t="str">
        <x:v>Bournemouth</x:v>
      </x:c>
      <x:c r="B358" s="15" t="str">
        <x:v>Estate boundary / grouping unresolved</x:v>
      </x:c>
      <x:c r="C358" s="15" t="str">
        <x:v>Uddens Trading Estate; Ferndown Industrial Estate</x:v>
      </x:c>
      <x:c r="D358" s="15" t="str">
        <x:v>Keep separate: source explicitly says Uddens is adjacent to Ferndown.</x:v>
      </x:c>
      <x:c r="E358" s="15" t="str"/>
      <x:c r="F358" s="15" t="str"/>
    </x:row>
    <x:row r="359" ht="42" customHeight="1">
      <x:c r="A359" s="15" t="str">
        <x:v>Bristol</x:v>
      </x:c>
      <x:c r="B359" s="15" t="str">
        <x:v>Estate boundary / grouping unresolved</x:v>
      </x:c>
      <x:c r="C359" s="15" t="str">
        <x:v>Glenmore Business Park Brislington; Brislington Trading Estate</x:v>
      </x:c>
      <x:c r="D359" s="15" t="str">
        <x:v>Keep separate unless boundary verified. Source calls Glenmore a 34-unit development at Broomhill Road in Brislington; suburb name is insufficient proof of same parent estate.</x:v>
      </x:c>
      <x:c r="E359" s="15" t="str"/>
      <x:c r="F359" s="15" t="str"/>
    </x:row>
    <x:row r="360" ht="42" customHeight="1">
      <x:c r="A360" s="15" t="str">
        <x:v>Bristol</x:v>
      </x:c>
      <x:c r="B360" s="15" t="str">
        <x:v>Estate boundary / grouping unresolved</x:v>
      </x:c>
      <x:c r="C360" s="15" t="str">
        <x:v>Temple Works; The Printworks</x:v>
      </x:c>
      <x:c r="D360" s="15" t="str">
        <x:v>Retain as named multi-unit industrial developments: nine and seven demises respectively. Works/building-sounding names alone should not trigger standalone exclusion.</x:v>
      </x:c>
      <x:c r="E360" s="15" t="str"/>
      <x:c r="F360" s="15" t="str"/>
    </x:row>
    <x:row r="361" ht="42" customHeight="1">
      <x:c r="A361" s="15" t="str">
        <x:v>Somerset</x:v>
      </x:c>
      <x:c r="B361" s="15" t="str">
        <x:v>Estate boundary / grouping unresolved</x:v>
      </x:c>
      <x:c r="C361" s="15" t="str">
        <x:v>Thornfalcon Works; Creech Paper Mill / Creech Mills; Newbury Works; Seaton Mews; Pinnacle</x:v>
      </x:c>
      <x:c r="D361" s="15" t="str">
        <x:v>Named complexes remain distinct candidate developments. If reporting strictly formal industrial estates, flag boundary/type verification rather than silently counting them as estates.</x:v>
      </x:c>
      <x:c r="E361" s="15" t="str"/>
      <x:c r="F361" s="15" t="str"/>
    </x:row>
    <x:row r="362" ht="49" customHeight="1">
      <x:c r="A362" s="15" t="str">
        <x:v>All</x:v>
      </x:c>
      <x:c r="B362" s="15" t="str">
        <x:v>Estate boundary / grouping unresolved</x:v>
      </x:c>
      <x:c r="C362" s="15" t="str"/>
      <x:c r="D362" s="15" t="str">
        <x:v>Apply alias map only to estate grouping, not deduplication of unit rows. Keep subpark names in addresses and source text. Count distinct canonical parent estate per host, with Town/Nearby/Context separately; do not add standalones to estate totals. Estate minimum does not imply exhaustive local census.</x:v>
      </x:c>
      <x:c r="E362" s="15" t="str"/>
      <x:c r="F362" s="15" t="str"/>
    </x:row>
    <x:row r="363" ht="42" customHeight="1">
      <x:c r="A363" s="15" t="str">
        <x:v>Haywards Heath</x:v>
      </x:c>
      <x:c r="B363" s="15" t="str">
        <x:v>Excluded</x:v>
      </x:c>
      <x:c r="C363" s="15" t="str">
        <x:v>Mill House, Mill House, Naldred Farm Offices, Borde Hill Lane, Haywards Heath RH16</x:v>
      </x:c>
      <x:c r="D363" s="15" t="str">
        <x:v>Gym/office use</x:v>
      </x:c>
      <x:c r="E363" s="15" t="str">
        <x:v>https://www.zoopla.co.uk/to-rent/commercial/details/71928908/</x:v>
      </x:c>
      <x:c r="F363" s="15" t="str"/>
    </x:row>
    <x:row r="364" ht="42" customHeight="1">
      <x:c r="A364" s="15" t="str">
        <x:v>Chichester</x:v>
      </x:c>
      <x:c r="B364" s="15" t="str">
        <x:v>Uncertain</x:v>
      </x:c>
      <x:c r="C364" s="15" t="str">
        <x:v>Chichester PO19</x:v>
      </x:c>
      <x:c r="D364" s="15" t="str">
        <x:v>Unnamed Glenmore unit; possible duplicate not resolved</x:v>
      </x:c>
      <x:c r="E364" s="15" t="str">
        <x:v>https://www.zoopla.co.uk/to-rent/commercial/details/74463855/</x:v>
      </x:c>
      <x:c r="F364" s="15" t="str"/>
    </x:row>
    <x:row r="365" ht="42" customHeight="1">
      <x:c r="A365" s="15" t="str">
        <x:v>Chichester</x:v>
      </x:c>
      <x:c r="B365" s="15" t="str">
        <x:v>Uncertain</x:v>
      </x:c>
      <x:c r="C365" s="15" t="str">
        <x:v>Unit B Dorvic Industrial Estate, Quarry Lane, Chichester, West Sussex PO19</x:v>
      </x:c>
      <x:c r="D365" s="15" t="str">
        <x:v>Refurbishment required before letting; current occupation unconfirmed</x:v>
      </x:c>
      <x:c r="E365" s="15" t="str">
        <x:v>https://www.zoopla.co.uk/to-rent/commercial/details/74468536/</x:v>
      </x:c>
      <x:c r="F365" s="15" t="str"/>
    </x:row>
    <x:row r="366" ht="42" customHeight="1">
      <x:c r="A366" s="15" t="str">
        <x:v>Littlehampton</x:v>
      </x:c>
      <x:c r="B366" s="15" t="str">
        <x:v>Uncertain</x:v>
      </x:c>
      <x:c r="C366" s="15" t="str">
        <x:v>Unit Riverside Industrial Estate, Bridge Road, Littlehampton, West Sussex BN17</x:v>
      </x:c>
      <x:c r="D366" s="15" t="str">
        <x:v>Unnamed Riverside unit; identity unconfirmed</x:v>
      </x:c>
      <x:c r="E366" s="15" t="str">
        <x:v>https://www.zoopla.co.uk/to-rent/commercial/details/74372250/</x:v>
      </x:c>
      <x:c r="F366" s="15" t="str"/>
    </x:row>
    <x:row r="367" ht="42" customHeight="1">
      <x:c r="A367" s="15" t="str">
        <x:v>Burgess Hill</x:v>
      </x:c>
      <x:c r="B367" s="15" t="str">
        <x:v>Uncertain</x:v>
      </x:c>
      <x:c r="C367" s="15" t="str">
        <x:v>Neaves Park, Goddards Green BN6</x:v>
      </x:c>
      <x:c r="D367" s="15" t="str">
        <x:v>Unnamed Neaves Park unit; identity unconfirmed</x:v>
      </x:c>
      <x:c r="E367" s="15" t="str">
        <x:v>https://www.zoopla.co.uk/to-rent/commercial/details/74338540/</x:v>
      </x:c>
      <x:c r="F367" s="15" t="str"/>
    </x:row>
    <x:row r="368" ht="42" customHeight="1">
      <x:c r="A368" s="15" t="str">
        <x:v>Bognor Regis</x:v>
      </x:c>
      <x:c r="B368" s="15" t="str">
        <x:v>Rent conflict</x:v>
      </x:c>
      <x:c r="C368" s="15" t="str">
        <x:v>Unit 12c Castlegrove Business Park, Durban Road, Bognor Regis, West Sussex PO22</x:v>
      </x:c>
      <x:c r="D368" s="15" t="str">
        <x:v>Portal quotes conflict: £34,688 vs £37,000 (year-one stepped rent); excluded rent average</x:v>
      </x:c>
      <x:c r="E368" s="15" t="str">
        <x:v>https://www.zoopla.co.uk/to-rent/commercial/details/74084857/</x:v>
      </x:c>
      <x:c r="F368" s="15" t="str"/>
    </x:row>
    <x:row r="369" ht="42" customHeight="1">
      <x:c r="A369" s="15" t="str">
        <x:v>Bognor Regis</x:v>
      </x:c>
      <x:c r="B369" s="15" t="str">
        <x:v>Rent conflict</x:v>
      </x:c>
      <x:c r="C369" s="15" t="str">
        <x:v>Unit 7 Durban Business Centre, Durban Road, Bognor Regis, West Sussex PO22</x:v>
      </x:c>
      <x:c r="D369" s="15" t="str">
        <x:v>Portal quotes conflict: £14,900 vs £15,896 (year-one stepped rent); excluded rent average</x:v>
      </x:c>
      <x:c r="E369" s="15" t="str">
        <x:v>https://www.zoopla.co.uk/to-rent/commercial/details/73893269/</x:v>
      </x:c>
      <x:c r="F369" s="15" t="str"/>
    </x:row>
    <x:row r="370" ht="42" customHeight="1">
      <x:c r="A370" s="15" t="str">
        <x:v>Newdigate</x:v>
      </x:c>
      <x:c r="B370" s="15" t="str">
        <x:v>Excluded</x:v>
      </x:c>
      <x:c r="C370" s="15" t="str">
        <x:v>Partridge Lane, Newdigate, Dorking RH5</x:v>
      </x:c>
      <x:c r="D370" s="15" t="str">
        <x:v>Surrey outside Sussex task</x:v>
      </x:c>
      <x:c r="E370" s="15" t="str">
        <x:v>https://www.zoopla.co.uk/to-rent/commercial/details/73829146/</x:v>
      </x:c>
      <x:c r="F370" s="15" t="str"/>
    </x:row>
    <x:row r="371" ht="42" customHeight="1">
      <x:c r="A371" s="15" t="str">
        <x:v>Chichester</x:v>
      </x:c>
      <x:c r="B371" s="15" t="str">
        <x:v>Uncertain</x:v>
      </x:c>
      <x:c r="C371" s="15" t="str">
        <x:v>Clay Lane, Chichester BN18</x:v>
      </x:c>
      <x:c r="D371" s="15" t="str">
        <x:v>Unnamed Clay Lane storage; identity unconfirmed</x:v>
      </x:c>
      <x:c r="E371" s="15" t="str">
        <x:v>https://www.zoopla.co.uk/to-rent/commercial/details/73679446/</x:v>
      </x:c>
      <x:c r="F371" s="15" t="str"/>
    </x:row>
    <x:row r="372" ht="42" customHeight="1">
      <x:c r="A372" s="15" t="str">
        <x:v>Lancing and Sompting</x:v>
      </x:c>
      <x:c r="B372" s="15" t="str">
        <x:v>Uncertain</x:v>
      </x:c>
      <x:c r="C372" s="15" t="str">
        <x:v>Commerce Way, Sompting, Lancing BN15</x:v>
      </x:c>
      <x:c r="D372" s="15" t="str">
        <x:v>Mixed office/industrial range; available industrial demises to be resolved</x:v>
      </x:c>
      <x:c r="E372" s="15" t="str">
        <x:v>https://www.zoopla.co.uk/to-rent/commercial/details/73773324/</x:v>
      </x:c>
      <x:c r="F372" s="15" t="str"/>
    </x:row>
    <x:row r="373" ht="42" customHeight="1">
      <x:c r="A373" s="15" t="str">
        <x:v>Chichester</x:v>
      </x:c>
      <x:c r="B373" s="15" t="str">
        <x:v>Uncertain</x:v>
      </x:c>
      <x:c r="C373" s="15" t="str">
        <x:v>Glenmore Business Park, Portfield Woks, Chichester Bypass, Chichester PO19</x:v>
      </x:c>
      <x:c r="D373" s="15" t="str">
        <x:v>Unnamed Glenmore unit; possible duplicate and conflicting area</x:v>
      </x:c>
      <x:c r="E373" s="15" t="str">
        <x:v>https://www.zoopla.co.uk/to-rent/commercial/details/73490028/</x:v>
      </x:c>
      <x:c r="F373" s="15" t="str"/>
    </x:row>
    <x:row r="374" ht="42" customHeight="1">
      <x:c r="A374" s="15" t="str">
        <x:v>Horsham</x:v>
      </x:c>
      <x:c r="B374" s="15" t="str">
        <x:v>Excluded</x:v>
      </x:c>
      <x:c r="C374" s="15" t="str">
        <x:v>Unit 17 Oakhurst Business Park, Wilberforce Way, Southwater RH13</x:v>
      </x:c>
      <x:c r="D374" s="15" t="str">
        <x:v>Office</x:v>
      </x:c>
      <x:c r="E374" s="15" t="str">
        <x:v>https://www.zoopla.co.uk/to-rent/commercial/details/73382875/</x:v>
      </x:c>
      <x:c r="F374" s="15" t="str"/>
    </x:row>
    <x:row r="375" ht="42" customHeight="1">
      <x:c r="A375" s="15" t="str">
        <x:v>East Preston</x:v>
      </x:c>
      <x:c r="B375" s="15" t="str">
        <x:v>Excluded</x:v>
      </x:c>
      <x:c r="C375" s="15" t="str">
        <x:v>Station Road, East Preston, Littlehampton BN16</x:v>
      </x:c>
      <x:c r="D375" s="15" t="str">
        <x:v>Open storage/hardstanding</x:v>
      </x:c>
      <x:c r="E375" s="15" t="str">
        <x:v>https://www.zoopla.co.uk/to-rent/commercial/details/73310841/</x:v>
      </x:c>
      <x:c r="F375" s="15" t="str"/>
    </x:row>
    <x:row r="376" ht="42" customHeight="1">
      <x:c r="A376" s="15" t="str">
        <x:v>Haywards Heath</x:v>
      </x:c>
      <x:c r="B376" s="15" t="str">
        <x:v>Excluded</x:v>
      </x:c>
      <x:c r="C376" s="15" t="str">
        <x:v>Unit 2 Guidepost, Naldred Farm Offices, Borde Hill Lane, Haywards Heath RH16</x:v>
      </x:c>
      <x:c r="D376" s="15" t="str">
        <x:v>Office</x:v>
      </x:c>
      <x:c r="E376" s="15" t="str">
        <x:v>https://www.zoopla.co.uk/to-rent/commercial/details/73127602/</x:v>
      </x:c>
      <x:c r="F376" s="15" t="str"/>
    </x:row>
    <x:row r="377" ht="42" customHeight="1">
      <x:c r="A377" s="15" t="str">
        <x:v>Bognor Regis</x:v>
      </x:c>
      <x:c r="B377" s="15" t="str">
        <x:v>Rent conflict</x:v>
      </x:c>
      <x:c r="C377" s="15" t="str">
        <x:v>Unit 4 Durban Park, Industrial Estate, Bognor Regis PO22</x:v>
      </x:c>
      <x:c r="D377" s="15" t="str">
        <x:v>Portal quotes conflict £83,900 vs £79,701; excluded rent average</x:v>
      </x:c>
      <x:c r="E377" s="15" t="str">
        <x:v>https://www.zoopla.co.uk/to-rent/commercial/details/73118618/</x:v>
      </x:c>
      <x:c r="F377" s="15" t="str"/>
    </x:row>
    <x:row r="378" ht="42" customHeight="1">
      <x:c r="A378" s="15" t="str">
        <x:v>Brooks Green</x:v>
      </x:c>
      <x:c r="B378" s="15" t="str">
        <x:v>Rent conflict</x:v>
      </x:c>
      <x:c r="C378" s="15" t="str">
        <x:v>Unit 5 Orchard Farm Business Park, Emms Lane, Brooks Green, Horsham RH13</x:v>
      </x:c>
      <x:c r="D378" s="15" t="str">
        <x:v>Headline rent £62,000 versus narrative £6/sq ft; excluded rent average</x:v>
      </x:c>
      <x:c r="E378" s="15" t="str">
        <x:v>https://www.zoopla.co.uk/to-rent/commercial/details/73013531/</x:v>
      </x:c>
      <x:c r="F378" s="15" t="str"/>
    </x:row>
    <x:row r="379" ht="42" customHeight="1">
      <x:c r="A379" s="15" t="str">
        <x:v>Crawley</x:v>
      </x:c>
      <x:c r="B379" s="15" t="str">
        <x:v>Uncertain</x:v>
      </x:c>
      <x:c r="C379" s="15" t="str">
        <x:v>Copthorne Business Park Dowlands Lane, Copthorne RH10</x:v>
      </x:c>
      <x:c r="D379" s="15" t="str">
        <x:v>Mixed range and anomalous quoted rent; qualifying demise unresolved</x:v>
      </x:c>
      <x:c r="E379" s="15" t="str">
        <x:v>https://www.zoopla.co.uk/to-rent/commercial/details/45321066/</x:v>
      </x:c>
      <x:c r="F379" s="15" t="str"/>
    </x:row>
    <x:row r="380" ht="42" customHeight="1">
      <x:c r="A380" s="15" t="str">
        <x:v>Henfield</x:v>
      </x:c>
      <x:c r="B380" s="15" t="str">
        <x:v>Uncertain</x:v>
      </x:c>
      <x:c r="C380" s="15" t="str">
        <x:v>Birchfield Nursery, Kidders Lane, Henfield BN5</x:v>
      </x:c>
      <x:c r="D380" s="15" t="str">
        <x:v>Under construction; completion/current occupation not established</x:v>
      </x:c>
      <x:c r="E380" s="15" t="str">
        <x:v>https://www.zoopla.co.uk/to-rent/commercial/details/72752371/</x:v>
      </x:c>
      <x:c r="F380" s="15" t="str"/>
    </x:row>
    <x:row r="381" ht="42" customHeight="1">
      <x:c r="A381" s="15" t="str">
        <x:v>Lancing and Sompting</x:v>
      </x:c>
      <x:c r="B381" s="15" t="str">
        <x:v>Uncertain</x:v>
      </x:c>
      <x:c r="C381" s="15" t="str">
        <x:v>Unit 3 &amp; 5, Lancing Business Park, Blenheim Road, Lancing BN15</x:v>
      </x:c>
      <x:c r="D381" s="15" t="str">
        <x:v>Units 3 and 5 range crosses 15,000; individual size schedule unresolved</x:v>
      </x:c>
      <x:c r="E381" s="15" t="str">
        <x:v>https://www.zoopla.co.uk/to-rent/commercial/details/72660781/</x:v>
      </x:c>
      <x:c r="F381" s="15" t="str"/>
    </x:row>
    <x:row r="382" ht="42" customHeight="1">
      <x:c r="A382" s="15" t="str">
        <x:v>Bognor Regis</x:v>
      </x:c>
      <x:c r="B382" s="15" t="str">
        <x:v>Uncertain</x:v>
      </x:c>
      <x:c r="C382" s="15" t="str">
        <x:v>Unit 5 Durban Park Industrial Estate, Durban Park, Bognor Regis PO22</x:v>
      </x:c>
      <x:c r="D382" s="15" t="str">
        <x:v>Under refurbishment; current completion unconfirmed</x:v>
      </x:c>
      <x:c r="E382" s="15" t="str">
        <x:v>https://www.zoopla.co.uk/to-rent/commercial/details/72601597/</x:v>
      </x:c>
      <x:c r="F382" s="15" t="str"/>
    </x:row>
    <x:row r="383" ht="42" customHeight="1">
      <x:c r="A383" s="15" t="str">
        <x:v>Bognor Regis</x:v>
      </x:c>
      <x:c r="B383" s="15" t="str">
        <x:v>Rent conflict</x:v>
      </x:c>
      <x:c r="C383" s="15" t="str">
        <x:v>Unit 5 Durban Park Industrial Estate, Durban Park, Bognor Regis PO22</x:v>
      </x:c>
      <x:c r="D383" s="15" t="str">
        <x:v>Conflicting stepped rents across adverts</x:v>
      </x:c>
      <x:c r="E383" s="15" t="str">
        <x:v>https://www.zoopla.co.uk/to-rent/commercial/details/72601597/</x:v>
      </x:c>
      <x:c r="F383" s="15" t="str"/>
    </x:row>
    <x:row r="384" ht="42" customHeight="1">
      <x:c r="A384" s="15" t="str">
        <x:v>Bognor Regis</x:v>
      </x:c>
      <x:c r="B384" s="15" t="str">
        <x:v>Uncertain</x:v>
      </x:c>
      <x:c r="C384" s="15" t="str">
        <x:v>6 Durban Park Industrial Estate, Durban Park, Bognor Regis PO22</x:v>
      </x:c>
      <x:c r="D384" s="15" t="str">
        <x:v>Under refurbishment; current completion unconfirmed</x:v>
      </x:c>
      <x:c r="E384" s="15" t="str">
        <x:v>https://www.zoopla.co.uk/to-rent/commercial/details/72601581/</x:v>
      </x:c>
      <x:c r="F384" s="15" t="str"/>
    </x:row>
    <x:row r="385" ht="42" customHeight="1">
      <x:c r="A385" s="15" t="str">
        <x:v>Bognor Regis</x:v>
      </x:c>
      <x:c r="B385" s="15" t="str">
        <x:v>Rent conflict</x:v>
      </x:c>
      <x:c r="C385" s="15" t="str">
        <x:v>6 Durban Park Industrial Estate, Durban Park, Bognor Regis PO22</x:v>
      </x:c>
      <x:c r="D385" s="15" t="str">
        <x:v>Conflicting stepped rents across adverts</x:v>
      </x:c>
      <x:c r="E385" s="15" t="str">
        <x:v>https://www.zoopla.co.uk/to-rent/commercial/details/72601581/</x:v>
      </x:c>
      <x:c r="F385" s="15" t="str"/>
    </x:row>
    <x:row r="386" ht="42" customHeight="1">
      <x:c r="A386" s="15" t="str">
        <x:v>Bognor Regis</x:v>
      </x:c>
      <x:c r="B386" s="15" t="str">
        <x:v>Excluded</x:v>
      </x:c>
      <x:c r="C386" s="15" t="str">
        <x:v>Durban Park, Bognor Regis PO22</x:v>
      </x:c>
      <x:c r="D386" s="15" t="str">
        <x:v>Combined advert duplicates separate units 5 and 6</x:v>
      </x:c>
      <x:c r="E386" s="15" t="str">
        <x:v>https://www.zoopla.co.uk/to-rent/commercial/details/72601556/</x:v>
      </x:c>
      <x:c r="F386" s="15" t="str"/>
    </x:row>
    <x:row r="387" ht="42" customHeight="1">
      <x:c r="A387" s="15" t="str">
        <x:v>Horsham</x:v>
      </x:c>
      <x:c r="B387" s="15" t="str">
        <x:v>Excluded</x:v>
      </x:c>
      <x:c r="C387" s="15" t="str">
        <x:v>Audio Park, Southwater, Horsham RH13</x:v>
      </x:c>
      <x:c r="D387" s="15" t="str">
        <x:v>Scheme advert duplicates six individual Audio Park units</x:v>
      </x:c>
      <x:c r="E387" s="15" t="str">
        <x:v>https://www.zoopla.co.uk/to-rent/commercial/details/72473122/</x:v>
      </x:c>
      <x:c r="F387" s="15" t="str"/>
    </x:row>
    <x:row r="388" ht="42" customHeight="1">
      <x:c r="A388" s="15" t="str">
        <x:v>West Grinstead</x:v>
      </x:c>
      <x:c r="B388" s="15" t="str">
        <x:v>Excluded</x:v>
      </x:c>
      <x:c r="C388" s="15" t="str">
        <x:v>Hillhouse Farm, Worthing Road, West Grinstead, Horsham, West Sussex RH13</x:v>
      </x:c>
      <x:c r="D388" s="15" t="str">
        <x:v>Mixed offices/portacabins and barn; eligible demise unresolved</x:v>
      </x:c>
      <x:c r="E388" s="15" t="str">
        <x:v>https://www.zoopla.co.uk/to-rent/commercial/details/72535314/</x:v>
      </x:c>
      <x:c r="F388" s="15" t="str"/>
    </x:row>
    <x:row r="389" ht="42" customHeight="1">
      <x:c r="A389" s="15" t="str">
        <x:v>Walberton</x:v>
      </x:c>
      <x:c r="B389" s="15" t="str">
        <x:v>Excluded</x:v>
      </x:c>
      <x:c r="C389" s="15" t="str">
        <x:v>Yapton Lane, Walberton, Arundel BN18</x:v>
      </x:c>
      <x:c r="D389" s="15" t="str">
        <x:v>Open storage yard</x:v>
      </x:c>
      <x:c r="E389" s="15" t="str">
        <x:v>https://www.zoopla.co.uk/to-rent/commercial/details/72520166/</x:v>
      </x:c>
      <x:c r="F389" s="15" t="str"/>
    </x:row>
    <x:row r="390" ht="42" customHeight="1">
      <x:c r="A390" s="15" t="str">
        <x:v>Horsham</x:v>
      </x:c>
      <x:c r="B390" s="15" t="str">
        <x:v>Excluded</x:v>
      </x:c>
      <x:c r="C390" s="15" t="str">
        <x:v>Modern Portacabins, Searles Yard, Parsonage Way, Horsham RH12</x:v>
      </x:c>
      <x:c r="D390" s="15" t="str">
        <x:v>Portacabins/offices</x:v>
      </x:c>
      <x:c r="E390" s="15" t="str">
        <x:v>https://www.zoopla.co.uk/to-rent/commercial/details/70065103/</x:v>
      </x:c>
      <x:c r="F390" s="15" t="str"/>
    </x:row>
    <x:row r="391" ht="42" customHeight="1">
      <x:c r="A391" s="15" t="str">
        <x:v>Horsham</x:v>
      </x:c>
      <x:c r="B391" s="15" t="str">
        <x:v>Uncertain</x:v>
      </x:c>
      <x:c r="C391" s="15" t="str">
        <x:v>Blatchford Close Units, Horsham RH13</x:v>
      </x:c>
      <x:c r="D391" s="15" t="str">
        <x:v>Multiple unnamed units; available count unverified</x:v>
      </x:c>
      <x:c r="E391" s="15" t="str">
        <x:v>https://www.zoopla.co.uk/to-rent/commercial/details/72327965/</x:v>
      </x:c>
      <x:c r="F391" s="15" t="str"/>
    </x:row>
    <x:row r="392" ht="42" customHeight="1">
      <x:c r="A392" s="15" t="str">
        <x:v>Pulborough</x:v>
      </x:c>
      <x:c r="B392" s="15" t="str">
        <x:v>Excluded</x:v>
      </x:c>
      <x:c r="C392" s="15" t="str">
        <x:v>Unit Hardham Mill Business Park, Hardham, London Road, Pulborough RH20</x:v>
      </x:c>
      <x:c r="D392" s="15" t="str">
        <x:v>Small self storage room</x:v>
      </x:c>
      <x:c r="E392" s="15" t="str">
        <x:v>https://www.zoopla.co.uk/to-rent/commercial/details/68916956/</x:v>
      </x:c>
      <x:c r="F392" s="15" t="str"/>
    </x:row>
    <x:row r="393" ht="42" customHeight="1">
      <x:c r="A393" s="15" t="str">
        <x:v>Horsham</x:v>
      </x:c>
      <x:c r="B393" s="15" t="str">
        <x:v>Excluded</x:v>
      </x:c>
      <x:c r="C393" s="15" t="str">
        <x:v>Lawson Hunt Industrial Park, Guildford Road, Broadbridge Heath, Horsham RH12</x:v>
      </x:c>
      <x:c r="D393" s="15" t="str">
        <x:v>Under offer on direct Crickmay inventory</x:v>
      </x:c>
      <x:c r="E393" s="15" t="str">
        <x:v>https://www.zoopla.co.uk/to-rent/commercial/details/72112838/</x:v>
      </x:c>
      <x:c r="F393" s="15" t="str"/>
    </x:row>
    <x:row r="394" ht="42" customHeight="1">
      <x:c r="A394" s="15" t="str">
        <x:v>Horsham</x:v>
      </x:c>
      <x:c r="B394" s="15" t="str">
        <x:v>Excluded</x:v>
      </x:c>
      <x:c r="C394" s="15" t="str">
        <x:v>Unit 23-25, Lawson Hunt Industrial Park, Guildford Road, Broadbridge Heath, Horsham, West Sussex RH12</x:v>
      </x:c>
      <x:c r="D394" s="15" t="str">
        <x:v>Under offer on direct Crickmay inventory</x:v>
      </x:c>
      <x:c r="E394" s="15" t="str">
        <x:v>https://www.zoopla.co.uk/to-rent/commercial/details/72107096/</x:v>
      </x:c>
      <x:c r="F394" s="15" t="str"/>
    </x:row>
    <x:row r="395" ht="42" customHeight="1">
      <x:c r="A395" s="15" t="str">
        <x:v>Chichester</x:v>
      </x:c>
      <x:c r="B395" s="15" t="str">
        <x:v>Excluded</x:v>
      </x:c>
      <x:c r="C395" s="15" t="str">
        <x:v>Chichester Enterprise Centre, Terminus Road, Chichester, West Sussex PO19</x:v>
      </x:c>
      <x:c r="D395" s="15" t="str">
        <x:v>Office scheme</x:v>
      </x:c>
      <x:c r="E395" s="15" t="str">
        <x:v>https://www.zoopla.co.uk/to-rent/commercial/details/71936443/</x:v>
      </x:c>
      <x:c r="F395" s="15" t="str"/>
    </x:row>
    <x:row r="396" ht="42" customHeight="1">
      <x:c r="A396" s="15" t="str">
        <x:v>Chichester</x:v>
      </x:c>
      <x:c r="B396" s="15" t="str">
        <x:v>Uncertain</x:v>
      </x:c>
      <x:c r="C396" s="15" t="str">
        <x:v>Glenmore Business Park, Portfield Works, Chichester By Pass, Chichester PO19</x:v>
      </x:c>
      <x:c r="D396" s="15" t="str">
        <x:v>Unnamed Glenmore unit, possible duplicate of 1303 sq ft advert</x:v>
      </x:c>
      <x:c r="E396" s="15" t="str">
        <x:v>https://www.zoopla.co.uk/to-rent/commercial/details/70904103/</x:v>
      </x:c>
      <x:c r="F396" s="15" t="str"/>
    </x:row>
    <x:row r="397" ht="42" customHeight="1">
      <x:c r="A397" s="15" t="str">
        <x:v>Crawley</x:v>
      </x:c>
      <x:c r="B397" s="15" t="str">
        <x:v>Rent conflict</x:v>
      </x:c>
      <x:c r="C397" s="15" t="str">
        <x:v>Dowlands Lane, Copthorne RH10</x:v>
      </x:c>
      <x:c r="D397" s="15" t="str">
        <x:v>Headline annual rent and quoted £/sq ft inconsistent</x:v>
      </x:c>
      <x:c r="E397" s="15" t="str">
        <x:v>https://www.zoopla.co.uk/to-rent/commercial/details/66784384/</x:v>
      </x:c>
      <x:c r="F397" s="15" t="str"/>
    </x:row>
    <x:row r="398" ht="42" customHeight="1">
      <x:c r="A398" s="15" t="str">
        <x:v>Handcross</x:v>
      </x:c>
      <x:c r="B398" s="15" t="str">
        <x:v>Excluded</x:v>
      </x:c>
      <x:c r="C398" s="15" t="str">
        <x:v>Unit 1, Hyde Estate, London Road, Handcross RH17</x:v>
      </x:c>
      <x:c r="D398" s="15" t="str">
        <x:v>Office</x:v>
      </x:c>
      <x:c r="E398" s="15" t="str">
        <x:v>https://www.zoopla.co.uk/to-rent/commercial/details/70584267/</x:v>
      </x:c>
      <x:c r="F398" s="15" t="str"/>
    </x:row>
    <x:row r="399" ht="42" customHeight="1">
      <x:c r="A399" s="15" t="str">
        <x:v>Crawley</x:v>
      </x:c>
      <x:c r="B399" s="15" t="str">
        <x:v>Excluded</x:v>
      </x:c>
      <x:c r="C399" s="15" t="str">
        <x:v>Ifield RH11</x:v>
      </x:c>
      <x:c r="D399" s="15" t="str">
        <x:v>Shipping container</x:v>
      </x:c>
      <x:c r="E399" s="15" t="str">
        <x:v>https://www.zoopla.co.uk/to-rent/commercial/details/70294504/</x:v>
      </x:c>
      <x:c r="F399" s="15" t="str"/>
    </x:row>
    <x:row r="400" ht="42" customHeight="1">
      <x:c r="A400" s="15" t="str">
        <x:v>Billingshurst</x:v>
      </x:c>
      <x:c r="B400" s="15" t="str">
        <x:v>Excluded</x:v>
      </x:c>
      <x:c r="C400" s="15" t="str">
        <x:v>Focal Point, Platts Roundabout, Newbridge Road, Billingshurst, West Sussex RH14</x:v>
      </x:c>
      <x:c r="D400" s="15" t="str">
        <x:v>Full scheme duplicates individual units</x:v>
      </x:c>
      <x:c r="E400" s="15" t="str">
        <x:v>https://www.zoopla.co.uk/to-rent/commercial/details/69605417/</x:v>
      </x:c>
      <x:c r="F400" s="15" t="str"/>
    </x:row>
    <x:row r="401" ht="42" customHeight="1">
      <x:c r="A401" s="15" t="str">
        <x:v>Brooks Green</x:v>
      </x:c>
      <x:c r="B401" s="15" t="str">
        <x:v>Uncertain</x:v>
      </x:c>
      <x:c r="C401" s="15" t="str">
        <x:v>Emms Lane, Horsham RH13</x:v>
      </x:c>
      <x:c r="D401" s="15" t="str">
        <x:v>Unnamed range; individual demises unverified</x:v>
      </x:c>
      <x:c r="E401" s="15" t="str">
        <x:v>https://www.zoopla.co.uk/to-rent/commercial/details/68777737/</x:v>
      </x:c>
      <x:c r="F401" s="15" t="str"/>
    </x:row>
    <x:row r="402" ht="42" customHeight="1">
      <x:c r="A402" s="15" t="str">
        <x:v>Horsham</x:v>
      </x:c>
      <x:c r="B402" s="15" t="str">
        <x:v>Excluded</x:v>
      </x:c>
      <x:c r="C402" s="15" t="str">
        <x:v>Southwater Business Park, Worthing Road, Southwater, Horsham RH13</x:v>
      </x:c>
      <x:c r="D402" s="15" t="str">
        <x:v>Scheme overlaps Audio Park and lacks a distinct qualifying schedule</x:v>
      </x:c>
      <x:c r="E402" s="15" t="str">
        <x:v>https://www.zoopla.co.uk/to-rent/commercial/details/68454130/</x:v>
      </x:c>
      <x:c r="F402" s="15" t="str"/>
    </x:row>
    <x:row r="403" ht="42" customHeight="1">
      <x:c r="A403" s="15" t="str">
        <x:v>Worthing</x:v>
      </x:c>
      <x:c r="B403" s="15" t="str">
        <x:v>Uncertain</x:v>
      </x:c>
      <x:c r="C403" s="15" t="str">
        <x:v>Worthing Business Park, Dominion Way, Worthing, West Sussex BN14</x:v>
      </x:c>
      <x:c r="D403" s="15" t="str">
        <x:v>Scheme advert; specific current units counted separately</x:v>
      </x:c>
      <x:c r="E403" s="15" t="str">
        <x:v>https://www.zoopla.co.uk/to-rent/commercial/details/66697522/</x:v>
      </x:c>
      <x:c r="F403" s="15" t="str"/>
    </x:row>
    <x:row r="404" ht="42" customHeight="1">
      <x:c r="A404" s="15" t="str">
        <x:v>Chichester</x:v>
      </x:c>
      <x:c r="B404" s="15" t="str">
        <x:v>Excluded</x:v>
      </x:c>
      <x:c r="C404" s="15" t="str">
        <x:v>Basepoint Chichester, Enterprise Centre, Terminus Rd, Chichester PO19</x:v>
      </x:c>
      <x:c r="D404" s="15" t="str">
        <x:v>Managed mixed office/workspace scheme; no identified industrial demise</x:v>
      </x:c>
      <x:c r="E404" s="15" t="str">
        <x:v>https://www.zoopla.co.uk/to-rent/commercial/details/65594844/</x:v>
      </x:c>
      <x:c r="F404" s="15" t="str"/>
    </x:row>
    <x:row r="405" ht="42" customHeight="1">
      <x:c r="A405" s="15" t="str">
        <x:v>Haywards Heath</x:v>
      </x:c>
      <x:c r="B405" s="15" t="str">
        <x:v>Excluded</x:v>
      </x:c>
      <x:c r="C405" s="15" t="str">
        <x:v>Basepoint, John De Mierre House, Bridge Road, Haywards Heath RH16</x:v>
      </x:c>
      <x:c r="D405" s="15" t="str">
        <x:v>Managed mixed office/workspace scheme; no identified industrial demise</x:v>
      </x:c>
      <x:c r="E405" s="15" t="str">
        <x:v>https://www.zoopla.co.uk/to-rent/commercial/details/62042630/</x:v>
      </x:c>
      <x:c r="F405" s="15" t="str"/>
    </x:row>
    <x:row r="406" ht="42" customHeight="1">
      <x:c r="A406" s="15" t="str">
        <x:v>Brighton and Hove</x:v>
      </x:c>
      <x:c r="B406" s="15" t="str">
        <x:v>Excluded</x:v>
      </x:c>
      <x:c r="C406" s="15" t="str">
        <x:v>Unit 6, Ferry Wharf, Hove Enterprise Centre, Basin Road North, Portslade BN41</x:v>
      </x:c>
      <x:c r="D406" s="15" t="str">
        <x:v>Office/studio fitout without evidence of warehouse use</x:v>
      </x:c>
      <x:c r="E406" s="15" t="str">
        <x:v>https://www.zoopla.co.uk/to-rent/commercial/details/74643893/</x:v>
      </x:c>
      <x:c r="F406" s="15" t="str"/>
    </x:row>
    <x:row r="407" ht="42" customHeight="1">
      <x:c r="A407" s="15" t="str">
        <x:v>Peacehaven</x:v>
      </x:c>
      <x:c r="B407" s="15" t="str">
        <x:v>Rent conflict</x:v>
      </x:c>
      <x:c r="C407" s="15" t="str">
        <x:v>Valley Road, Peacehaven BN10</x:v>
      </x:c>
      <x:c r="D407" s="15" t="str">
        <x:v>Headline annual rent/quoted psf differ</x:v>
      </x:c>
      <x:c r="E407" s="15" t="str">
        <x:v>https://www.zoopla.co.uk/to-rent/commercial/details/74052496/</x:v>
      </x:c>
      <x:c r="F407" s="15" t="str"/>
    </x:row>
    <x:row r="408" ht="42" customHeight="1">
      <x:c r="A408" s="15" t="str">
        <x:v>Hastings</x:v>
      </x:c>
      <x:c r="B408" s="15" t="str">
        <x:v>Uncertain</x:v>
      </x:c>
      <x:c r="C408" s="15" t="str">
        <x:v>Drury Lane, St. Leonards-On-Sea TN38</x:v>
      </x:c>
      <x:c r="D408" s="15" t="str">
        <x:v>Whole building overlaps separately marketed rear warehouse; current subdivision unverified</x:v>
      </x:c>
      <x:c r="E408" s="15" t="str">
        <x:v>https://www.zoopla.co.uk/to-rent/commercial/details/69725335/</x:v>
      </x:c>
      <x:c r="F408" s="15" t="str"/>
    </x:row>
    <x:row r="409" ht="42" customHeight="1">
      <x:c r="A409" s="15" t="str">
        <x:v>Firle</x:v>
      </x:c>
      <x:c r="B409" s="15" t="str">
        <x:v>Uncertain</x:v>
      </x:c>
      <x:c r="C409" s="15" t="str">
        <x:v>Heighton Farm Business Park, Heighton Street, Firle, Lewes, East Sussex BN8</x:v>
      </x:c>
      <x:c r="D409" s="15" t="str">
        <x:v>New scheme range, no named current unit schedule</x:v>
      </x:c>
      <x:c r="E409" s="15" t="str">
        <x:v>https://www.zoopla.co.uk/to-rent/commercial/details/73947648/</x:v>
      </x:c>
      <x:c r="F409" s="15" t="str"/>
    </x:row>
    <x:row r="410" ht="42" customHeight="1">
      <x:c r="A410" s="15" t="str">
        <x:v>Catsfield</x:v>
      </x:c>
      <x:c r="B410" s="15" t="str">
        <x:v>Rent conflict</x:v>
      </x:c>
      <x:c r="C410" s="15" t="str">
        <x:v>The Stream, Catsfield TN33</x:v>
      </x:c>
      <x:c r="D410" s="15" t="str">
        <x:v>Headline annual rent/quoted psf inconsistent</x:v>
      </x:c>
      <x:c r="E410" s="15" t="str">
        <x:v>https://www.zoopla.co.uk/to-rent/commercial/details/73345290/</x:v>
      </x:c>
      <x:c r="F410" s="15" t="str"/>
    </x:row>
    <x:row r="411" ht="42" customHeight="1">
      <x:c r="A411" s="15" t="str">
        <x:v>South Heighton</x:v>
      </x:c>
      <x:c r="B411" s="15" t="str">
        <x:v>Uncertain</x:v>
      </x:c>
      <x:c r="C411" s="15" t="str">
        <x:v>Industrial Units/Warehouses, Old Cement Works, South Heighton, Newhaven, East Sussex BN9</x:v>
      </x:c>
      <x:c r="D411" s="15" t="str">
        <x:v>Multiple unnamed units; do not infer available count</x:v>
      </x:c>
      <x:c r="E411" s="15" t="str">
        <x:v>https://www.zoopla.co.uk/to-rent/commercial/details/73343553/</x:v>
      </x:c>
      <x:c r="F411" s="15" t="str"/>
    </x:row>
    <x:row r="412" ht="42" customHeight="1">
      <x:c r="A412" s="15" t="str">
        <x:v>South Heighton</x:v>
      </x:c>
      <x:c r="B412" s="15" t="str">
        <x:v>Uncertain</x:v>
      </x:c>
      <x:c r="C412" s="15" t="str">
        <x:v>C Block, Old Cement Works, South Heighton, Newhaven, East Sussex BN9</x:v>
      </x:c>
      <x:c r="D412" s="15" t="str">
        <x:v>Multiple unnamed units; do not infer available count</x:v>
      </x:c>
      <x:c r="E412" s="15" t="str">
        <x:v>https://www.zoopla.co.uk/to-rent/commercial/details/73301932/</x:v>
      </x:c>
      <x:c r="F412" s="15" t="str"/>
    </x:row>
    <x:row r="413" ht="42" customHeight="1">
      <x:c r="A413" s="15" t="str">
        <x:v>Vines Cross</x:v>
      </x:c>
      <x:c r="B413" s="15" t="str">
        <x:v>Excluded</x:v>
      </x:c>
      <x:c r="C413" s="15" t="str">
        <x:v>Vines Cross, Heathfield, East Sussex TN21</x:v>
      </x:c>
      <x:c r="D413" s="15" t="str">
        <x:v>Unnamed storage rooms; distinct commercial demises not identifiable</x:v>
      </x:c>
      <x:c r="E413" s="15" t="str">
        <x:v>https://www.zoopla.co.uk/to-rent/commercial/details/73269632/</x:v>
      </x:c>
      <x:c r="F413" s="15" t="str"/>
    </x:row>
    <x:row r="414" ht="42" customHeight="1">
      <x:c r="A414" s="15" t="str">
        <x:v>Burgess Hill</x:v>
      </x:c>
      <x:c r="B414" s="15" t="str">
        <x:v>Rent conflict</x:v>
      </x:c>
      <x:c r="C414" s="15" t="str">
        <x:v>Unit 5 Mid Sussex Business Park, Folders Lane, Ditchling, Hassocks BN6</x:v>
      </x:c>
      <x:c r="D414" s="15" t="str">
        <x:v>Agent advertisements differ slightly on area/rent; use Crickmay 2552 sq ft £33814, exclude rent average</x:v>
      </x:c>
      <x:c r="E414" s="15" t="str">
        <x:v>https://www.zoopla.co.uk/to-rent/commercial/details/65619368/</x:v>
      </x:c>
      <x:c r="F414" s="15" t="str"/>
    </x:row>
    <x:row r="415" ht="42" customHeight="1">
      <x:c r="A415" s="15" t="str">
        <x:v>Sussex — host unresolved</x:v>
      </x:c>
      <x:c r="B415" s="15" t="str">
        <x:v>Uncertain</x:v>
      </x:c>
      <x:c r="C415" s="15" t="str">
        <x:v>17 Ghyll Road Industrial Unit, Ghyll Road, Heathfield, East Sussex TN21</x:v>
      </x:c>
      <x:c r="D415" s="15" t="str">
        <x:v>Individual demise requires reconciliation</x:v>
      </x:c>
      <x:c r="E415" s="15" t="str">
        <x:v>https://www.zoopla.co.uk/to-rent/commercial/details/72920785/</x:v>
      </x:c>
      <x:c r="F415" s="15" t="str"/>
    </x:row>
    <x:row r="416" ht="42" customHeight="1">
      <x:c r="A416" s="15" t="str">
        <x:v>Newhaven</x:v>
      </x:c>
      <x:c r="B416" s="15" t="str">
        <x:v>Uncertain</x:v>
      </x:c>
      <x:c r="C416" s="15" t="str">
        <x:v>Unit Eastside Business Park, Beach Road, Newhaven BN9</x:v>
      </x:c>
      <x:c r="D416" s="15" t="str">
        <x:v>Individual demise requires reconciliation</x:v>
      </x:c>
      <x:c r="E416" s="15" t="str">
        <x:v>https://www.zoopla.co.uk/to-rent/commercial/details/72920786/</x:v>
      </x:c>
      <x:c r="F416" s="15" t="str"/>
    </x:row>
    <x:row r="417" ht="42" customHeight="1">
      <x:c r="A417" s="15" t="str">
        <x:v>Lewes</x:v>
      </x:c>
      <x:c r="B417" s="15" t="str">
        <x:v>Excluded</x:v>
      </x:c>
      <x:c r="C417" s="15" t="str">
        <x:v>Units 2-6 Pinwell Road, Lewes BN7</x:v>
      </x:c>
      <x:c r="D417" s="15" t="str">
        <x:v>Retail</x:v>
      </x:c>
      <x:c r="E417" s="15" t="str">
        <x:v>https://www.zoopla.co.uk/to-rent/commercial/details/72586614/</x:v>
      </x:c>
      <x:c r="F417" s="15" t="str"/>
    </x:row>
    <x:row r="418" ht="42" customHeight="1">
      <x:c r="A418" s="15" t="str">
        <x:v>Hailsham</x:v>
      </x:c>
      <x:c r="B418" s="15" t="str">
        <x:v>Uncertain</x:v>
      </x:c>
      <x:c r="C418" s="15" t="str">
        <x:v>Unit Swallow Enterprise Park, Diamond Drive, Lower Dicker, Hailsham BN27</x:v>
      </x:c>
      <x:c r="D418" s="15" t="str">
        <x:v>Unit number omitted; reconcile with Diamond Drive scheme</x:v>
      </x:c>
      <x:c r="E418" s="15" t="str">
        <x:v>https://www.zoopla.co.uk/to-rent/commercial/details/72120642/</x:v>
      </x:c>
      <x:c r="F418" s="15" t="str"/>
    </x:row>
    <x:row r="419" ht="42" customHeight="1">
      <x:c r="A419" s="15" t="str">
        <x:v>Brighton and Hove</x:v>
      </x:c>
      <x:c r="B419" s="15" t="str">
        <x:v>Excluded</x:v>
      </x:c>
      <x:c r="C419" s="15" t="str">
        <x:v>Lower Ground Store, Princes House, Brighton BN1</x:v>
      </x:c>
      <x:c r="D419" s="15" t="str">
        <x:v>Basement storage room rather than industrial demise</x:v>
      </x:c>
      <x:c r="E419" s="15" t="str">
        <x:v>https://www.zoopla.co.uk/to-rent/commercial/details/71031865/</x:v>
      </x:c>
      <x:c r="F419" s="15" t="str"/>
    </x:row>
    <x:row r="420" ht="42" customHeight="1">
      <x:c r="A420" s="15" t="str">
        <x:v>Hailsham</x:v>
      </x:c>
      <x:c r="B420" s="15" t="str">
        <x:v>Uncertain</x:v>
      </x:c>
      <x:c r="C420" s="15" t="str">
        <x:v>Unit Swallow Enterprise Park, Diamond Drive, Lower Dicker, Hailsham BN27</x:v>
      </x:c>
      <x:c r="D420" s="15" t="str">
        <x:v>Unit number omitted; reconcile with Diamond Drive scheme</x:v>
      </x:c>
      <x:c r="E420" s="15" t="str">
        <x:v>https://www.zoopla.co.uk/to-rent/commercial/details/71804311/</x:v>
      </x:c>
      <x:c r="F420" s="15" t="str"/>
    </x:row>
    <x:row r="421" ht="42" customHeight="1">
      <x:c r="A421" s="15" t="str">
        <x:v>Hailsham</x:v>
      </x:c>
      <x:c r="B421" s="15" t="str">
        <x:v>Uncertain</x:v>
      </x:c>
      <x:c r="C421" s="15" t="str">
        <x:v>Unit Swallow Enterprise Park, Diamond Drive, Lower Dicker, Hailsham BN27</x:v>
      </x:c>
      <x:c r="D421" s="15" t="str">
        <x:v>Unit number omitted; reconcile with Diamond Drive scheme</x:v>
      </x:c>
      <x:c r="E421" s="15" t="str">
        <x:v>https://www.zoopla.co.uk/to-rent/commercial/details/71690553/</x:v>
      </x:c>
      <x:c r="F421" s="15" t="str"/>
    </x:row>
    <x:row r="422" ht="42" customHeight="1">
      <x:c r="A422" s="15" t="str">
        <x:v>Hastings</x:v>
      </x:c>
      <x:c r="B422" s="15" t="str">
        <x:v>Excluded</x:v>
      </x:c>
      <x:c r="C422" s="15" t="str">
        <x:v>14-16 Ivyhouse Lane, Hastings TN35</x:v>
      </x:c>
      <x:c r="D422" s="15" t="str">
        <x:v>Combined advert duplicates 14 and 16 Ivyhouse Lane</x:v>
      </x:c>
      <x:c r="E422" s="15" t="str">
        <x:v>https://www.zoopla.co.uk/to-rent/commercial/details/71616408/</x:v>
      </x:c>
      <x:c r="F422" s="15" t="str"/>
    </x:row>
    <x:row r="423" ht="42" customHeight="1">
      <x:c r="A423" s="15" t="str">
        <x:v>Bexhill-on-Sea</x:v>
      </x:c>
      <x:c r="B423" s="15" t="str">
        <x:v>Excluded</x:v>
      </x:c>
      <x:c r="C423" s="15" t="str">
        <x:v>Bexhill Enterprise Park, Haven Brook Avenue, Bexhill On Sea TN39</x:v>
      </x:c>
      <x:c r="D423" s="15" t="str">
        <x:v>Scheme sizes cross 15,000; qualifying available unit schedule not confirmed</x:v>
      </x:c>
      <x:c r="E423" s="15" t="str">
        <x:v>https://www.zoopla.co.uk/to-rent/commercial/details/70886416/</x:v>
      </x:c>
      <x:c r="F423" s="15" t="str"/>
    </x:row>
    <x:row r="424" ht="42" customHeight="1">
      <x:c r="A424" s="15" t="str">
        <x:v>Hastings</x:v>
      </x:c>
      <x:c r="B424" s="15" t="str">
        <x:v>Excluded</x:v>
      </x:c>
      <x:c r="C424" s="15" t="str">
        <x:v>Site At, Graystone Lane, Hastings TN35</x:v>
      </x:c>
      <x:c r="D424" s="15" t="str">
        <x:v>Open storage yard</x:v>
      </x:c>
      <x:c r="E424" s="15" t="str">
        <x:v>https://www.zoopla.co.uk/to-rent/commercial/details/70004562/</x:v>
      </x:c>
      <x:c r="F424" s="15" t="str"/>
    </x:row>
    <x:row r="425" ht="42" customHeight="1">
      <x:c r="A425" s="15" t="str">
        <x:v>Rye</x:v>
      </x:c>
      <x:c r="B425" s="15" t="str">
        <x:v>Excluded</x:v>
      </x:c>
      <x:c r="C425" s="15" t="str">
        <x:v>Old Mears Business Park, Rye Harbour, Rye, East Sussex TN31</x:v>
      </x:c>
      <x:c r="D425" s="15" t="str">
        <x:v>Old development advert available late 2022; current unit schedule unverified</x:v>
      </x:c>
      <x:c r="E425" s="15" t="str">
        <x:v>https://www.zoopla.co.uk/to-rent/commercial/details/64988074/</x:v>
      </x:c>
      <x:c r="F425" s="15" t="str"/>
    </x:row>
    <x:row r="426" ht="42" customHeight="1">
      <x:c r="A426" s="15" t="str">
        <x:v>Hastings</x:v>
      </x:c>
      <x:c r="B426" s="15" t="str">
        <x:v>Excluded</x:v>
      </x:c>
      <x:c r="C426" s="15" t="str">
        <x:v>Churchfields Business Centre, Sidney Little Road, St. Leonards On Sea TN38</x:v>
      </x:c>
      <x:c r="D426" s="15" t="str">
        <x:v>Mixed small office/business suites with no identified industrial demise</x:v>
      </x:c>
      <x:c r="E426" s="15" t="str">
        <x:v>https://www.zoopla.co.uk/to-rent/commercial/details/64174973/</x:v>
      </x:c>
      <x:c r="F426" s="15" t="str"/>
    </x:row>
    <x:row r="427" ht="42" customHeight="1">
      <x:c r="A427" s="15" t="str">
        <x:v>Hailsham</x:v>
      </x:c>
      <x:c r="B427" s="15" t="str">
        <x:v>Uncertain</x:v>
      </x:c>
      <x:c r="C427" s="15" t="str">
        <x:v>Diamond Drive, Lower Dicker, Hailsham BN27</x:v>
      </x:c>
      <x:c r="D427" s="15" t="str">
        <x:v>Conflicting area labels; unit-specific identity/rents need schedule verification</x:v>
      </x:c>
      <x:c r="E427" s="15" t="str">
        <x:v>https://www.zoopla.co.uk/to-rent/commercial/details/62837948/</x:v>
      </x:c>
      <x:c r="F427" s="15" t="str"/>
    </x:row>
    <x:row r="428" ht="42" customHeight="1">
      <x:c r="A428" s="15" t="str">
        <x:v>Brighton and Hove</x:v>
      </x:c>
      <x:c r="B428" s="15" t="str">
        <x:v>Excluded</x:v>
      </x:c>
      <x:c r="C428" s="15" t="str">
        <x:v>Big Yellow Hove, 270A Old Shoreham Road, Hove, East Sussex BN3</x:v>
      </x:c>
      <x:c r="D428" s="15" t="str">
        <x:v>Self storage rooms</x:v>
      </x:c>
      <x:c r="E428" s="15" t="str">
        <x:v>https://www.zoopla.co.uk/to-rent/commercial/details/61282979/</x:v>
      </x:c>
      <x:c r="F428" s="15" t="str"/>
    </x:row>
    <x:row r="429" ht="42" customHeight="1">
      <x:c r="A429" s="15" t="str">
        <x:v>Rye</x:v>
      </x:c>
      <x:c r="B429" s="15" t="str">
        <x:v>Excluded</x:v>
      </x:c>
      <x:c r="C429" s="15" t="str">
        <x:v>Harbour Road, Rye TN31</x:v>
      </x:c>
      <x:c r="D429" s="15" t="str">
        <x:v>Speculative scheme and range above threshold, no qualifying identified unit</x:v>
      </x:c>
      <x:c r="E429" s="15" t="str">
        <x:v>https://www.zoopla.co.uk/to-rent/commercial/details/46944657/</x:v>
      </x:c>
      <x:c r="F429" s="15" t="str"/>
    </x:row>
    <x:row r="430" ht="42" customHeight="1">
      <x:c r="A430" s="15" t="str">
        <x:v>Sussex</x:v>
      </x:c>
      <x:c r="B430" s="15" t="str">
        <x:v>Browser detail failure</x:v>
      </x:c>
      <x:c r="C430" s="15" t="str">
        <x:v>https://www.zoopla.co.uk/to-rent/commercial/details/72332801/</x:v>
      </x:c>
      <x:c r="D430" s="15" t="str">
        <x:v>Detail page could not be read; county card retained in raw research.</x:v>
      </x:c>
      <x:c r="E430" s="15" t="str">
        <x:v>https://www.zoopla.co.uk/to-rent/commercial/details/72332801/</x:v>
      </x:c>
      <x:c r="F430" s="15" t="str"/>
    </x:row>
    <x:row r="431" ht="42" customHeight="1">
      <x:c r="A431" s="15" t="str">
        <x:v>Sussex</x:v>
      </x:c>
      <x:c r="B431" s="15" t="str">
        <x:v>Browser detail failure</x:v>
      </x:c>
      <x:c r="C431" s="15" t="str">
        <x:v>https://www.zoopla.co.uk/to-rent/commercial/details/72322686/</x:v>
      </x:c>
      <x:c r="D431" s="15" t="str">
        <x:v>Detail page could not be read; county card retained in raw research.</x:v>
      </x:c>
      <x:c r="E431" s="15" t="str">
        <x:v>https://www.zoopla.co.uk/to-rent/commercial/details/72322686/</x:v>
      </x:c>
      <x:c r="F431" s="15" t="str"/>
    </x:row>
    <x:row r="432" ht="42" customHeight="1">
      <x:c r="A432" s="15" t="str">
        <x:v>Sussex</x:v>
      </x:c>
      <x:c r="B432" s="15" t="str">
        <x:v>Browser detail failure</x:v>
      </x:c>
      <x:c r="C432" s="15" t="str">
        <x:v>https://www.zoopla.co.uk/to-rent/commercial/details/72306932/</x:v>
      </x:c>
      <x:c r="D432" s="15" t="str">
        <x:v>Detail page could not be read; county card retained in raw research.</x:v>
      </x:c>
      <x:c r="E432" s="15" t="str">
        <x:v>https://www.zoopla.co.uk/to-rent/commercial/details/72306932/</x:v>
      </x:c>
      <x:c r="F432" s="15" t="str"/>
    </x:row>
    <x:row r="433" ht="42" customHeight="1">
      <x:c r="A433" s="15" t="str">
        <x:v>Sussex</x:v>
      </x:c>
      <x:c r="B433" s="15" t="str">
        <x:v>Browser detail failure</x:v>
      </x:c>
      <x:c r="C433" s="15" t="str">
        <x:v>https://www.zoopla.co.uk/to-rent/commercial/details/65895944/</x:v>
      </x:c>
      <x:c r="D433" s="15" t="str">
        <x:v>Detail page could not be read; county card retained in raw research.</x:v>
      </x:c>
      <x:c r="E433" s="15" t="str">
        <x:v>https://www.zoopla.co.uk/to-rent/commercial/details/65895944/</x:v>
      </x:c>
      <x:c r="F433" s="15" t="str"/>
    </x:row>
    <x:row r="434" ht="42" customHeight="1">
      <x:c r="A434" s="15" t="str">
        <x:v>Sussex</x:v>
      </x:c>
      <x:c r="B434" s="15" t="str">
        <x:v>Browser detail failure</x:v>
      </x:c>
      <x:c r="C434" s="15" t="str">
        <x:v>https://www.zoopla.co.uk/to-rent/commercial/details/72266580/</x:v>
      </x:c>
      <x:c r="D434" s="15" t="str">
        <x:v>Detail page could not be read; county card retained in raw research.</x:v>
      </x:c>
      <x:c r="E434" s="15" t="str">
        <x:v>https://www.zoopla.co.uk/to-rent/commercial/details/72266580/</x:v>
      </x:c>
      <x:c r="F434" s="15" t="str"/>
    </x:row>
    <x:row r="435" ht="42" customHeight="1">
      <x:c r="A435" s="15" t="str">
        <x:v>Sussex</x:v>
      </x:c>
      <x:c r="B435" s="15" t="str">
        <x:v>Browser detail failure</x:v>
      </x:c>
      <x:c r="C435" s="15" t="str">
        <x:v>https://www.zoopla.co.uk/to-rent/commercial/details/72131646/</x:v>
      </x:c>
      <x:c r="D435" s="15" t="str">
        <x:v>Detail page could not be read; county card retained in raw research.</x:v>
      </x:c>
      <x:c r="E435" s="15" t="str">
        <x:v>https://www.zoopla.co.uk/to-rent/commercial/details/72131646/</x:v>
      </x:c>
      <x:c r="F435" s="15" t="str"/>
    </x:row>
    <x:row r="436" ht="42" customHeight="1">
      <x:c r="A436" s="15" t="str">
        <x:v>Sussex</x:v>
      </x:c>
      <x:c r="B436" s="15" t="str">
        <x:v>Browser detail failure</x:v>
      </x:c>
      <x:c r="C436" s="15" t="str">
        <x:v>https://www.zoopla.co.uk/to-rent/commercial/details/70750921/</x:v>
      </x:c>
      <x:c r="D436" s="15" t="str">
        <x:v>Detail page could not be read; county card retained in raw research.</x:v>
      </x:c>
      <x:c r="E436" s="15" t="str">
        <x:v>https://www.zoopla.co.uk/to-rent/commercial/details/70750921/</x:v>
      </x:c>
      <x:c r="F436" s="15" t="str"/>
    </x:row>
    <x:row r="437" ht="42" customHeight="1">
      <x:c r="A437" s="15" t="str">
        <x:v>Sussex</x:v>
      </x:c>
      <x:c r="B437" s="15" t="str">
        <x:v>Browser detail failure</x:v>
      </x:c>
      <x:c r="C437" s="15" t="str">
        <x:v>https://www.zoopla.co.uk/to-rent/commercial/details/70572442/</x:v>
      </x:c>
      <x:c r="D437" s="15" t="str">
        <x:v>Detail page could not be read; county card retained in raw research.</x:v>
      </x:c>
      <x:c r="E437" s="15" t="str">
        <x:v>https://www.zoopla.co.uk/to-rent/commercial/details/70572442/</x:v>
      </x:c>
      <x:c r="F437" s="15" t="str"/>
    </x:row>
    <x:row r="438" ht="42" customHeight="1">
      <x:c r="A438" s="15" t="str">
        <x:v>Sussex</x:v>
      </x:c>
      <x:c r="B438" s="15" t="str">
        <x:v>Browser detail failure</x:v>
      </x:c>
      <x:c r="C438" s="15" t="str">
        <x:v>https://www.zoopla.co.uk/to-rent/commercial/details/70505565/</x:v>
      </x:c>
      <x:c r="D438" s="15" t="str">
        <x:v>Detail page could not be read; county card retained in raw research.</x:v>
      </x:c>
      <x:c r="E438" s="15" t="str">
        <x:v>https://www.zoopla.co.uk/to-rent/commercial/details/70505565/</x:v>
      </x:c>
      <x:c r="F438" s="15" t="str"/>
    </x:row>
    <x:row r="439" ht="42" customHeight="1">
      <x:c r="A439" s="15" t="str">
        <x:v>Sussex</x:v>
      </x:c>
      <x:c r="B439" s="15" t="str">
        <x:v>Browser detail failure</x:v>
      </x:c>
      <x:c r="C439" s="15" t="str">
        <x:v>https://www.zoopla.co.uk/to-rent/commercial/details/69852728/</x:v>
      </x:c>
      <x:c r="D439" s="15" t="str">
        <x:v>Detail page could not be read; county card retained in raw research.</x:v>
      </x:c>
      <x:c r="E439" s="15" t="str">
        <x:v>https://www.zoopla.co.uk/to-rent/commercial/details/69852728/</x:v>
      </x:c>
      <x:c r="F439" s="15" t="str"/>
    </x:row>
    <x:row r="440" ht="42" customHeight="1">
      <x:c r="A440" s="15" t="str">
        <x:v>Sussex</x:v>
      </x:c>
      <x:c r="B440" s="15" t="str">
        <x:v>Browser detail failure</x:v>
      </x:c>
      <x:c r="C440" s="15" t="str">
        <x:v>https://www.zoopla.co.uk/to-rent/commercial/details/69833284/</x:v>
      </x:c>
      <x:c r="D440" s="15" t="str">
        <x:v>Detail page could not be read; county card retained in raw research.</x:v>
      </x:c>
      <x:c r="E440" s="15" t="str">
        <x:v>https://www.zoopla.co.uk/to-rent/commercial/details/69833284/</x:v>
      </x:c>
      <x:c r="F440" s="15" t="str"/>
    </x:row>
    <x:row r="441" ht="42" customHeight="1">
      <x:c r="A441" s="15" t="str">
        <x:v>Chichester</x:v>
      </x:c>
      <x:c r="B441" s="15" t="str">
        <x:v>Scheme/range</x:v>
      </x:c>
      <x:c r="C441" s="15" t="str">
        <x:v>Buildings 3 &amp; 4, Northshore Boatyard, Itchenor, Chichester, PO20 7AY</x:v>
      </x:c>
      <x:c r="D441" s="15" t="str">
        <x:v>Scheme/range advert; no additional named unit counted without a confirmed individual schedule. Range 1315–21539 sq ft.</x:v>
      </x:c>
      <x:c r="E441" s="15" t="str">
        <x:v>https://www.rightmove.co.uk/properties/760557253227521#/?channel=COM_LET</x:v>
      </x:c>
      <x:c r="F441" s="15" t="str"/>
    </x:row>
    <x:row r="442" ht="42" customHeight="1">
      <x:c r="A442" s="15" t="str">
        <x:v>Burgess Hill</x:v>
      </x:c>
      <x:c r="B442" s="15" t="str">
        <x:v>Scheme/range</x:v>
      </x:c>
      <x:c r="C442" s="15" t="str">
        <x:v>Panattoni Park, Burgess Hill, West Sussex, BN6 Distribution Warehouse</x:v>
      </x:c>
      <x:c r="D442" s="15" t="str">
        <x:v>Scheme/range advert; no additional named unit counted without a confirmed individual schedule. Range 8142–403708 sq ft.</x:v>
      </x:c>
      <x:c r="E442" s="15" t="str">
        <x:v>https://www.rightmove.co.uk/properties/760907987356321#/?channel=COM_LET</x:v>
      </x:c>
      <x:c r="F442" s="15" t="str"/>
    </x:row>
    <x:row r="443" ht="42" customHeight="1">
      <x:c r="A443" s="15" t="str">
        <x:v>Burgess Hill</x:v>
      </x:c>
      <x:c r="B443" s="15" t="str">
        <x:v>Scheme/range</x:v>
      </x:c>
      <x:c r="C443" s="15" t="str">
        <x:v>Panattoni Park, The Hub, A2300, Burgess Hill, East Sussex, BN6 9ZJ Industrial Park</x:v>
      </x:c>
      <x:c r="D443" s="15" t="str">
        <x:v>Scheme/range advert; no additional named unit counted without a confirmed individual schedule. Range 8142–147408 sq ft.</x:v>
      </x:c>
      <x:c r="E443" s="15" t="str">
        <x:v>https://www.rightmove.co.uk/properties/760902771568961#/?channel=COM_LET</x:v>
      </x:c>
      <x:c r="F443" s="15" t="str"/>
    </x:row>
    <x:row r="444" ht="42" customHeight="1">
      <x:c r="A444" s="15" t="str">
        <x:v>Crawley</x:v>
      </x:c>
      <x:c r="B444" s="15" t="str">
        <x:v>Scheme/range</x:v>
      </x:c>
      <x:c r="C444" s="15" t="str">
        <x:v>Gatwick Gate Industrial Estate, Lowfield Heath, Crawley, West Sussex RH11 0TG Industrial Park</x:v>
      </x:c>
      <x:c r="D444" s="15" t="str">
        <x:v>Scheme/range advert; no additional named unit counted without a confirmed individual schedule. Range 9764–64414 sq ft.</x:v>
      </x:c>
      <x:c r="E444" s="15" t="str">
        <x:v>https://www.rightmove.co.uk/properties/760904275213136#/?channel=COM_LET</x:v>
      </x:c>
      <x:c r="F444" s="15" t="str"/>
    </x:row>
    <x:row r="445" ht="42" customHeight="1">
      <x:c r="A445" s="15" t="str">
        <x:v>Worthing</x:v>
      </x:c>
      <x:c r="B445" s="15" t="str">
        <x:v>Scheme/range</x:v>
      </x:c>
      <x:c r="C445" s="15" t="str">
        <x:v>Units 1 - 4, Holm Oak Business Park, Woods Way, Goring-by-Sea, Worthing , BN12 4QY Storage</x:v>
      </x:c>
      <x:c r="D445" s="15" t="str">
        <x:v>Scheme/range advert; no additional named unit counted without a confirmed individual schedule. Range 3485–35282 sq ft.</x:v>
      </x:c>
      <x:c r="E445" s="15" t="str">
        <x:v>https://www.rightmove.co.uk/properties/760557700034017#/?channel=COM_LET</x:v>
      </x:c>
      <x:c r="F445" s="15" t="str"/>
    </x:row>
    <x:row r="446" ht="42" customHeight="1">
      <x:c r="A446" s="15" t="str">
        <x:v>Littlehampton</x:v>
      </x:c>
      <x:c r="B446" s="15" t="str">
        <x:v>Excluded/unresolved</x:v>
      </x:c>
      <x:c r="C446" s="15" t="str">
        <x:v>Plot 5, Land in Former Goods Yard, Littlehampton, BN16 3RE</x:v>
      </x:c>
      <x:c r="D446" s="15" t="str">
        <x:v>Open yard</x:v>
      </x:c>
      <x:c r="E446" s="15" t="str">
        <x:v>https://www.rightmove.co.uk/properties/781375603537040#/?channel=COM_LET</x:v>
      </x:c>
      <x:c r="F446" s="15" t="str"/>
    </x:row>
    <x:row r="447" ht="42" customHeight="1">
      <x:c r="A447" s="15" t="str">
        <x:v>Lancing and Sompting</x:v>
      </x:c>
      <x:c r="B447" s="15" t="str">
        <x:v>Scheme/range</x:v>
      </x:c>
      <x:c r="C447" s="15" t="str">
        <x:v>Unit 3 5, Lancing Business Park, Blenheim Road, Lancing, BN15 8UQ</x:v>
      </x:c>
      <x:c r="D447" s="15" t="str">
        <x:v>Scheme/range advert; no additional named unit counted without a confirmed individual schedule. Range 10847–33313 sq ft.</x:v>
      </x:c>
      <x:c r="E447" s="15" t="str">
        <x:v>https://www.rightmove.co.uk/properties/773368540922208#/?channel=COM_LET</x:v>
      </x:c>
      <x:c r="F447" s="15" t="str"/>
    </x:row>
    <x:row r="448" ht="42" customHeight="1">
      <x:c r="A448" s="15" t="str">
        <x:v>Shoreham-by-Sea</x:v>
      </x:c>
      <x:c r="B448" s="15" t="str">
        <x:v>Scheme/range</x:v>
      </x:c>
      <x:c r="C448" s="15" t="str">
        <x:v>Units A5, B1, B2 B6, Dolphin Way, Shoreham, BN43 6NZ Distribution Warehouse</x:v>
      </x:c>
      <x:c r="D448" s="15" t="str">
        <x:v>Scheme/range advert; no additional named unit counted without a confirmed individual schedule. Range 7035–30942 sq ft.</x:v>
      </x:c>
      <x:c r="E448" s="15" t="str">
        <x:v>https://www.rightmove.co.uk/properties/768197215731952#/?channel=COM_LET</x:v>
      </x:c>
      <x:c r="F448" s="15" t="str"/>
    </x:row>
    <x:row r="449" ht="42" customHeight="1">
      <x:c r="A449" s="15" t="str">
        <x:v>Lancing and Sompting</x:v>
      </x:c>
      <x:c r="B449" s="15" t="str">
        <x:v>Scheme/range</x:v>
      </x:c>
      <x:c r="C449" s="15" t="str">
        <x:v>Units 3 5, Lancing Business Park, 54 Blenheim Road, Lancing, BN15 8UQ Warehouse</x:v>
      </x:c>
      <x:c r="D449" s="15" t="str">
        <x:v>Scheme/range advert; no additional named unit counted without a confirmed individual schedule. Range 10847–30524 sq ft.</x:v>
      </x:c>
      <x:c r="E449" s="15" t="str">
        <x:v>https://www.rightmove.co.uk/properties/773367838278305#/?channel=COM_LET</x:v>
      </x:c>
      <x:c r="F449" s="15" t="str"/>
    </x:row>
    <x:row r="450" ht="42" customHeight="1">
      <x:c r="A450" s="15" t="str">
        <x:v>Chichester</x:v>
      </x:c>
      <x:c r="B450" s="15" t="str">
        <x:v>Scheme/range</x:v>
      </x:c>
      <x:c r="C450" s="15" t="str">
        <x:v>Terminus Road, Chichester Enterprise Centre, Chichester, West Sussex, United Kingdom, PO19 8FY Light Industrial</x:v>
      </x:c>
      <x:c r="D450" s="15" t="str">
        <x:v>Scheme/range advert; no additional named unit counted without a confirmed individual schedule. Range 710–26620 sq ft.</x:v>
      </x:c>
      <x:c r="E450" s="15" t="str">
        <x:v>https://www.rightmove.co.uk/properties/750759528973600#/?channel=COM_LET</x:v>
      </x:c>
      <x:c r="F450" s="15" t="str"/>
    </x:row>
    <x:row r="451" ht="42" customHeight="1">
      <x:c r="A451" s="15" t="str">
        <x:v>Billingshurst</x:v>
      </x:c>
      <x:c r="B451" s="15" t="str">
        <x:v>Scheme/range</x:v>
      </x:c>
      <x:c r="C451" s="15" t="str">
        <x:v>Focal Point, Platts Roundabout, Newbridge Road, Billingshurst, Sussex, RH14 Distribution Warehouse</x:v>
      </x:c>
      <x:c r="D451" s="15" t="str">
        <x:v>Scheme/range advert; no additional named unit counted without a confirmed individual schedule. Range 1925–26220 sq ft.</x:v>
      </x:c>
      <x:c r="E451" s="15" t="str">
        <x:v>https://www.rightmove.co.uk/properties/760908140266753#/?channel=COM_LET</x:v>
      </x:c>
      <x:c r="F451" s="15" t="str"/>
    </x:row>
    <x:row r="452" ht="42" customHeight="1">
      <x:c r="A452" s="15" t="str">
        <x:v>Billingshurst</x:v>
      </x:c>
      <x:c r="B452" s="15" t="str">
        <x:v>Scheme/range</x:v>
      </x:c>
      <x:c r="C452" s="15" t="str">
        <x:v>Focal Point, Platts Roundabout, Newbridge Road, Billingshurst, West Sussex, RH14 9HZ Industrial Park</x:v>
      </x:c>
      <x:c r="D452" s="15" t="str">
        <x:v>Scheme/range advert; no additional named unit counted without a confirmed individual schedule. Range 1925–26220 sq ft.</x:v>
      </x:c>
      <x:c r="E452" s="15" t="str">
        <x:v>https://www.rightmove.co.uk/properties/760903298048225#/?channel=COM_LET</x:v>
      </x:c>
      <x:c r="F452" s="15" t="str"/>
    </x:row>
    <x:row r="453" ht="42" customHeight="1">
      <x:c r="A453" s="15" t="str">
        <x:v>Billingshurst</x:v>
      </x:c>
      <x:c r="B453" s="15" t="str">
        <x:v>Scheme/range</x:v>
      </x:c>
      <x:c r="C453" s="15" t="str">
        <x:v>Focal Point, Platts Roundabout, Newbridge Road, Billingshurst, West Sussex, RH14 9HZ Industrial Park</x:v>
      </x:c>
      <x:c r="D453" s="15" t="str">
        <x:v>Scheme/range advert; no additional named unit counted without a confirmed individual schedule. Range 1905–25843 sq ft.</x:v>
      </x:c>
      <x:c r="E453" s="15" t="str">
        <x:v>https://www.rightmove.co.uk/properties/173202140#/?channel=COM_LET</x:v>
      </x:c>
      <x:c r="F453" s="15" t="str"/>
    </x:row>
    <x:row r="454" ht="42" customHeight="1">
      <x:c r="A454" s="15" t="str">
        <x:v>Burgess Hill</x:v>
      </x:c>
      <x:c r="B454" s="15" t="str">
        <x:v>Scheme/range</x:v>
      </x:c>
      <x:c r="C454" s="15" t="str">
        <x:v>Arcus Park, A2300 Gateway Employment Park, Burgess Hill, West Sussex, RH15 8RA Industrial Park</x:v>
      </x:c>
      <x:c r="D454" s="15" t="str">
        <x:v>Scheme/range advert; no additional named unit counted without a confirmed individual schedule. Range 3000–25000 sq ft.</x:v>
      </x:c>
      <x:c r="E454" s="15" t="str">
        <x:v>https://www.rightmove.co.uk/properties/768345629061425#/?channel=COM_LET</x:v>
      </x:c>
      <x:c r="F454" s="15" t="str"/>
    </x:row>
    <x:row r="455" ht="42" customHeight="1">
      <x:c r="A455" s="15" t="str">
        <x:v>Chichester</x:v>
      </x:c>
      <x:c r="B455" s="15" t="str">
        <x:v>Scheme/range</x:v>
      </x:c>
      <x:c r="C455" s="15" t="str">
        <x:v>Apollo Business Park, Cheesemans Lane, Hambrook, Chichester, West Sussex, PO18 8UE Light Industrial</x:v>
      </x:c>
      <x:c r="D455" s="15" t="str">
        <x:v>Scheme/range advert; no additional named unit counted without a confirmed individual schedule. Range 913–21696 sq ft.</x:v>
      </x:c>
      <x:c r="E455" s="15" t="str">
        <x:v>https://www.rightmove.co.uk/properties/760556970299328#/?channel=COM_LET</x:v>
      </x:c>
      <x:c r="F455" s="15" t="str"/>
    </x:row>
    <x:row r="456" ht="42" customHeight="1">
      <x:c r="A456" s="15" t="str">
        <x:v>Sussex — host unresolved</x:v>
      </x:c>
      <x:c r="B456" s="15" t="str">
        <x:v>Scheme/range</x:v>
      </x:c>
      <x:c r="C456" s="15" t="str">
        <x:v>The Chantry Industrial Estate, Storrington, RH20 4AD Warehouse</x:v>
      </x:c>
      <x:c r="D456" s="15" t="str">
        <x:v>Scheme/range advert; no additional named unit counted without a confirmed individual schedule. Range 900–21000 sq ft.</x:v>
      </x:c>
      <x:c r="E456" s="15" t="str">
        <x:v>https://www.rightmove.co.uk/properties/773356119624705#/?channel=COM_LET</x:v>
      </x:c>
      <x:c r="F456" s="15" t="str"/>
    </x:row>
    <x:row r="457" ht="42" customHeight="1">
      <x:c r="A457" s="15" t="str">
        <x:v>Bognor Regis</x:v>
      </x:c>
      <x:c r="B457" s="15" t="str">
        <x:v>Scheme/range</x:v>
      </x:c>
      <x:c r="C457" s="15" t="str">
        <x:v>Saltbox Business Park, Trade And Logistics City, Shripney Road, Bognor Regis, West Sussex, PO22 Distribution Warehouse</x:v>
      </x:c>
      <x:c r="D457" s="15" t="str">
        <x:v>Scheme/range advert; no additional named unit counted without a confirmed individual schedule. Range 3488–19311 sq ft.</x:v>
      </x:c>
      <x:c r="E457" s="15" t="str">
        <x:v>https://www.rightmove.co.uk/properties/760916977678961#/?channel=COM_LET</x:v>
      </x:c>
      <x:c r="F457" s="15" t="str"/>
    </x:row>
    <x:row r="458" ht="42" customHeight="1">
      <x:c r="A458" s="15" t="str">
        <x:v>Bognor Regis</x:v>
      </x:c>
      <x:c r="B458" s="15" t="str">
        <x:v>Scheme/range</x:v>
      </x:c>
      <x:c r="C458" s="15" t="str">
        <x:v>5 6 Durban Park Industrial Estate, Durban Park, Bognor Regis, PO22 9RJ</x:v>
      </x:c>
      <x:c r="D458" s="15" t="str">
        <x:v>Scheme/range advert; no additional named unit counted without a confirmed individual schedule. Range 4584–9177 sq ft.</x:v>
      </x:c>
      <x:c r="E458" s="15" t="str">
        <x:v>https://www.rightmove.co.uk/properties/773380782092960#/?channel=COM_LET</x:v>
      </x:c>
      <x:c r="F458" s="15" t="str"/>
    </x:row>
    <x:row r="459" ht="42" customHeight="1">
      <x:c r="A459" s="15" t="str">
        <x:v>Burgess Hill</x:v>
      </x:c>
      <x:c r="B459" s="15" t="str">
        <x:v>Scheme/range</x:v>
      </x:c>
      <x:c r="C459" s="15" t="str">
        <x:v>Units 8-22 Panattoni Park, Gothard Green Way, Goddards Green, Hassocks, Burgess Hill, BN6 9ZJ Warehouse</x:v>
      </x:c>
      <x:c r="D459" s="15" t="str">
        <x:v>Scheme/range advert; no additional named unit counted without a confirmed individual schedule. Range 8142–17914 sq ft.</x:v>
      </x:c>
      <x:c r="E459" s="15" t="str">
        <x:v>https://www.rightmove.co.uk/properties/773360322180272#/?channel=COM_LET</x:v>
      </x:c>
      <x:c r="F459" s="15" t="str"/>
    </x:row>
    <x:row r="460" ht="42" customHeight="1">
      <x:c r="A460" s="15" t="str">
        <x:v>Burgess Hill</x:v>
      </x:c>
      <x:c r="B460" s="15" t="str">
        <x:v>Scheme/range</x:v>
      </x:c>
      <x:c r="C460" s="15" t="str">
        <x:v>Units 8-22 Panattoni Park, The Hub, A2300, Burgess Hill, East Sussex, BN6 9ZJ Industrial Park</x:v>
      </x:c>
      <x:c r="D460" s="15" t="str">
        <x:v>Scheme/range advert; no additional named unit counted without a confirmed individual schedule. Range 8142–17914 sq ft.</x:v>
      </x:c>
      <x:c r="E460" s="15" t="str">
        <x:v>https://www.rightmove.co.uk/properties/760903302139520#/?channel=COM_LET</x:v>
      </x:c>
      <x:c r="F460" s="15" t="str"/>
    </x:row>
    <x:row r="461" ht="42" customHeight="1">
      <x:c r="A461" s="15" t="str">
        <x:v>Shoreham-by-Sea</x:v>
      </x:c>
      <x:c r="B461" s="15" t="str">
        <x:v>Scheme/range</x:v>
      </x:c>
      <x:c r="C461" s="15" t="str">
        <x:v>Unit B1 Dolphin Way, Shoreham-By-Sea, BN43 6NZ Warehouse</x:v>
      </x:c>
      <x:c r="D461" s="15" t="str">
        <x:v>Scheme/range advert; no additional named unit counted without a confirmed individual schedule. Range 7800–16107 sq ft.</x:v>
      </x:c>
      <x:c r="E461" s="15" t="str">
        <x:v>https://www.rightmove.co.uk/properties/773354529847248#/?channel=COM_LET</x:v>
      </x:c>
      <x:c r="F461" s="15" t="str"/>
    </x:row>
    <x:row r="462" ht="42" customHeight="1">
      <x:c r="A462" s="15" t="str">
        <x:v>Burgess Hill</x:v>
      </x:c>
      <x:c r="B462" s="15" t="str">
        <x:v>Scheme/range</x:v>
      </x:c>
      <x:c r="C462" s="15" t="str">
        <x:v>Units 3 &amp; 4 School Close, Burgess Hill RH15 9RX Light Industrial</x:v>
      </x:c>
      <x:c r="D462" s="15" t="str">
        <x:v>Scheme/range advert; no additional named unit counted without a confirmed individual schedule. Range 3000–15786 sq ft.</x:v>
      </x:c>
      <x:c r="E462" s="15" t="str">
        <x:v>https://www.rightmove.co.uk/properties/760551190483760#/?channel=COM_LET</x:v>
      </x:c>
      <x:c r="F462" s="15" t="str"/>
    </x:row>
    <x:row r="463" ht="42" customHeight="1">
      <x:c r="A463" s="15" t="str">
        <x:v>Shoreham-by-Sea</x:v>
      </x:c>
      <x:c r="B463" s="15" t="str">
        <x:v>Scheme/range</x:v>
      </x:c>
      <x:c r="C463" s="15" t="str">
        <x:v>Unit 3-4, The Cyril Richings Business Centre, 202 - 210 Brighton Road, Shoreham-by-Sea, BN43 6RJ Warehouse</x:v>
      </x:c>
      <x:c r="D463" s="15" t="str">
        <x:v>Scheme/range advert; no additional named unit counted without a confirmed individual schedule. Range 5886–14761 sq ft.</x:v>
      </x:c>
      <x:c r="E463" s="15" t="str">
        <x:v>https://www.rightmove.co.uk/properties/773338939696561#/?channel=COM_LET</x:v>
      </x:c>
      <x:c r="F463" s="15" t="str"/>
    </x:row>
    <x:row r="464" ht="42" customHeight="1">
      <x:c r="A464" s="15" t="str">
        <x:v>Lancing and Sompting</x:v>
      </x:c>
      <x:c r="B464" s="15" t="str">
        <x:v>Excluded/unresolved</x:v>
      </x:c>
      <x:c r="C464" s="15" t="str">
        <x:v>8 Commerce Way, Lancing Business Park, Lancing, West Sussex BN15 8TQ Industrial Park</x:v>
      </x:c>
      <x:c r="D464" s="15" t="str">
        <x:v>Hardstanding compound, not building</x:v>
      </x:c>
      <x:c r="E464" s="15" t="str">
        <x:v>https://www.rightmove.co.uk/properties/760926530362208#/?channel=COM_LET</x:v>
      </x:c>
      <x:c r="F464" s="15" t="str"/>
    </x:row>
    <x:row r="465" ht="42" customHeight="1">
      <x:c r="A465" s="15" t="str">
        <x:v>Burgess Hill</x:v>
      </x:c>
      <x:c r="B465" s="15" t="str">
        <x:v>Excluded/unresolved</x:v>
      </x:c>
      <x:c r="C465" s="15" t="str">
        <x:v>Open Storage Land, Edward Way, Burgess Hill, West Sussex, RH15 9TQ Storage</x:v>
      </x:c>
      <x:c r="D465" s="15" t="str">
        <x:v>Open storage/vehicle parking</x:v>
      </x:c>
      <x:c r="E465" s="15" t="str">
        <x:v>https://www.rightmove.co.uk/properties/760906724795649#/?channel=COM_LET</x:v>
      </x:c>
      <x:c r="F465" s="15" t="str"/>
    </x:row>
    <x:row r="466" ht="42" customHeight="1">
      <x:c r="A466" s="15" t="str">
        <x:v>Horsham</x:v>
      </x:c>
      <x:c r="B466" s="15" t="str">
        <x:v>Scheme/range</x:v>
      </x:c>
      <x:c r="C466" s="15" t="str">
        <x:v>Audio Park, Southwater, Horsham, RH13 9YT Distribution Warehouse</x:v>
      </x:c>
      <x:c r="D466" s="15" t="str">
        <x:v>Scheme/range advert; no additional named unit counted without a confirmed individual schedule. Range 8300–13633 sq ft.</x:v>
      </x:c>
      <x:c r="E466" s="15" t="str">
        <x:v>https://www.rightmove.co.uk/properties/773333661163777#/?channel=COM_LET</x:v>
      </x:c>
      <x:c r="F466" s="15" t="str"/>
    </x:row>
    <x:row r="467" ht="42" customHeight="1">
      <x:c r="A467" s="15" t="str">
        <x:v>Chichester</x:v>
      </x:c>
      <x:c r="B467" s="15" t="str">
        <x:v>Scheme/range</x:v>
      </x:c>
      <x:c r="C467" s="15" t="str">
        <x:v>Willow Park, Plot 4b, Terminus Road, Chichester, West Sussex, PO19 Light Industrial</x:v>
      </x:c>
      <x:c r="D467" s="15" t="str">
        <x:v>Scheme/range advert; no additional named unit counted without a confirmed individual schedule. Range 12746–12747 sq ft.</x:v>
      </x:c>
      <x:c r="E467" s="15" t="str">
        <x:v>https://www.rightmove.co.uk/properties/778886066017841#/?channel=COM_LET</x:v>
      </x:c>
      <x:c r="F467" s="15" t="str"/>
    </x:row>
    <x:row r="468" ht="42" customHeight="1">
      <x:c r="A468" s="15" t="str">
        <x:v>Littlehampton</x:v>
      </x:c>
      <x:c r="B468" s="15" t="str">
        <x:v>Scheme/range</x:v>
      </x:c>
      <x:c r="C468" s="15" t="str">
        <x:v>Secure Yard / Open Storage, Littlehampton Marina, Ferry Road, Littlehampton, BN17 Storage</x:v>
      </x:c>
      <x:c r="D468" s="15" t="str">
        <x:v>Scheme/range advert; no additional named unit counted without a confirmed individual schedule. Range 6000–12590 sq ft.</x:v>
      </x:c>
      <x:c r="E468" s="15" t="str">
        <x:v>https://www.rightmove.co.uk/properties/760557786017009#/?channel=COM_LET</x:v>
      </x:c>
      <x:c r="F468" s="15" t="str"/>
    </x:row>
    <x:row r="469" ht="42" customHeight="1">
      <x:c r="A469" s="15" t="str">
        <x:v>Shoreham-by-Sea</x:v>
      </x:c>
      <x:c r="B469" s="15" t="str">
        <x:v>Scheme/range</x:v>
      </x:c>
      <x:c r="C469" s="15" t="str">
        <x:v>Cinch Self Storage Shoreham-by-sea New Wharf, Brighton Road, Shoreham-by-sea BN43 6RN</x:v>
      </x:c>
      <x:c r="D469" s="15" t="str">
        <x:v>Scheme/range advert; no additional named unit counted without a confirmed individual schedule. Range 8–2000 sq ft.</x:v>
      </x:c>
      <x:c r="E469" s="15" t="str">
        <x:v>https://www.rightmove.co.uk/properties/754400059164960#/?channel=COM_LET</x:v>
      </x:c>
      <x:c r="F469" s="15" t="str"/>
    </x:row>
    <x:row r="470" ht="42" customHeight="1">
      <x:c r="A470" s="15" t="str">
        <x:v>Burgess Hill</x:v>
      </x:c>
      <x:c r="B470" s="15" t="str">
        <x:v>Scheme/range</x:v>
      </x:c>
      <x:c r="C470" s="15" t="str">
        <x:v>Units 2 10, Site I, Albert Drive, Burgess Hill, RH15 9TN</x:v>
      </x:c>
      <x:c r="D470" s="15" t="str">
        <x:v>Scheme/range advert; no additional named unit counted without a confirmed individual schedule. Range 3255–5700 sq ft.</x:v>
      </x:c>
      <x:c r="E470" s="15" t="str">
        <x:v>https://www.rightmove.co.uk/properties/768501160124624#/?channel=COM_LET</x:v>
      </x:c>
      <x:c r="F470" s="15" t="str"/>
    </x:row>
    <x:row r="471" ht="42" customHeight="1">
      <x:c r="A471" s="15" t="str">
        <x:v>Haywards Heath</x:v>
      </x:c>
      <x:c r="B471" s="15" t="str">
        <x:v>Scheme/range</x:v>
      </x:c>
      <x:c r="C471" s="15" t="str">
        <x:v>Bridge Road, John de Mierre House, Haywards Heath, West Sussex, United Kingdom, RH16 1UA Light Industrial</x:v>
      </x:c>
      <x:c r="D471" s="15" t="str">
        <x:v>Scheme/range advert; no additional named unit counted without a confirmed individual schedule. Range 519–12444 sq ft.</x:v>
      </x:c>
      <x:c r="E471" s="15" t="str">
        <x:v>https://www.rightmove.co.uk/properties/750759363339249#/?channel=COM_LET</x:v>
      </x:c>
      <x:c r="F471" s="15" t="str"/>
    </x:row>
    <x:row r="472" ht="42" customHeight="1">
      <x:c r="A472" s="15" t="str">
        <x:v>Chichester</x:v>
      </x:c>
      <x:c r="B472" s="15" t="str">
        <x:v>Excluded/unresolved</x:v>
      </x:c>
      <x:c r="C472" s="15" t="str">
        <x:v>Chichester By Pass, Kingsham, Chichester, PO19 8TH Commercial Property</x:v>
      </x:c>
      <x:c r="D472" s="15" t="str">
        <x:v>Car dealership premises; qualifying industrial demise unconfirmed</x:v>
      </x:c>
      <x:c r="E472" s="15" t="str">
        <x:v>https://www.rightmove.co.uk/properties/772328995193233#/?channel=COM_LET</x:v>
      </x:c>
      <x:c r="F472" s="15" t="str"/>
    </x:row>
    <x:row r="473" ht="42" customHeight="1">
      <x:c r="A473" s="15" t="str">
        <x:v>Billingshurst</x:v>
      </x:c>
      <x:c r="B473" s="15" t="str">
        <x:v>Scheme/range</x:v>
      </x:c>
      <x:c r="C473" s="15" t="str">
        <x:v>Units 1, 2a And 2b, Billingshurst Enterprise Park, Stane Street, Billingshurst, West Sussex, RH14 9HN Industrial Park</x:v>
      </x:c>
      <x:c r="D473" s="15" t="str">
        <x:v>Scheme/range advert; no additional named unit counted without a confirmed individual schedule. Range 3261–11754 sq ft.</x:v>
      </x:c>
      <x:c r="E473" s="15" t="str">
        <x:v>https://www.rightmove.co.uk/properties/765998433602960#/?channel=COM_LET</x:v>
      </x:c>
      <x:c r="F473" s="15" t="str"/>
    </x:row>
    <x:row r="474" ht="42" customHeight="1">
      <x:c r="A474" s="15" t="str">
        <x:v>Chichester</x:v>
      </x:c>
      <x:c r="B474" s="15" t="str">
        <x:v>Excluded/unresolved</x:v>
      </x:c>
      <x:c r="C474" s="15" t="str">
        <x:v>Open Storage Yard, City Fields Way, Chichester, West Sussex, PO20 Light Industrial</x:v>
      </x:c>
      <x:c r="D474" s="15" t="str">
        <x:v>Open yard</x:v>
      </x:c>
      <x:c r="E474" s="15" t="str">
        <x:v>https://www.rightmove.co.uk/properties/760928388377985#/?channel=COM_LET</x:v>
      </x:c>
      <x:c r="F474" s="15" t="str"/>
    </x:row>
    <x:row r="475" ht="42" customHeight="1">
      <x:c r="A475" s="15" t="str">
        <x:v>Chichester</x:v>
      </x:c>
      <x:c r="B475" s="15" t="str">
        <x:v>Excluded/unresolved</x:v>
      </x:c>
      <x:c r="C475" s="15" t="str">
        <x:v>Open Storage, Plot 10, Chichester Business Park, City Fields Way, Chichester, PO20 Storage</x:v>
      </x:c>
      <x:c r="D475" s="15" t="str">
        <x:v>Open yard</x:v>
      </x:c>
      <x:c r="E475" s="15" t="str">
        <x:v>https://www.rightmove.co.uk/properties/760556620071649#/?channel=COM_LET</x:v>
      </x:c>
      <x:c r="F475" s="15" t="str"/>
    </x:row>
    <x:row r="476" ht="42" customHeight="1">
      <x:c r="A476" s="15" t="str">
        <x:v>Littlehampton</x:v>
      </x:c>
      <x:c r="B476" s="15" t="str">
        <x:v>Excluded/unresolved</x:v>
      </x:c>
      <x:c r="C476" s="15" t="str">
        <x:v>Secure Compound, Riverside Industrial Estate, Bridge Road, Littlehampton, West Sussex, BN17 Storage</x:v>
      </x:c>
      <x:c r="D476" s="15" t="str">
        <x:v>Open yard</x:v>
      </x:c>
      <x:c r="E476" s="15" t="str">
        <x:v>https://www.rightmove.co.uk/properties/760556538281760#/?channel=COM_LET</x:v>
      </x:c>
      <x:c r="F476" s="15" t="str"/>
    </x:row>
    <x:row r="477" ht="42" customHeight="1">
      <x:c r="A477" s="15" t="str">
        <x:v>Sussex — host unresolved</x:v>
      </x:c>
      <x:c r="B477" s="15" t="str">
        <x:v>Scheme/range</x:v>
      </x:c>
      <x:c r="C477" s="15" t="str">
        <x:v>Gosden Green Storage, Main Road, Southbourne, West Sussex Light Industrial</x:v>
      </x:c>
      <x:c r="D477" s="15" t="str">
        <x:v>Scheme/range advert; no additional named unit counted without a confirmed individual schedule. Range 1000–10000 sq ft.</x:v>
      </x:c>
      <x:c r="E477" s="15" t="str">
        <x:v>https://www.rightmove.co.uk/properties/743381452640144#/?channel=COM_LET</x:v>
      </x:c>
      <x:c r="F477" s="15" t="str"/>
    </x:row>
    <x:row r="478" ht="42" customHeight="1">
      <x:c r="A478" s="15" t="str">
        <x:v>Crawley</x:v>
      </x:c>
      <x:c r="B478" s="15" t="str">
        <x:v>Excluded/unresolved</x:v>
      </x:c>
      <x:c r="C478" s="15" t="str">
        <x:v>Standby Self Storage, Metcalf Way, Crawley, RH11 7SU</x:v>
      </x:c>
      <x:c r="D478" s="15" t="str">
        <x:v>Shipping containers/self-storage</x:v>
      </x:c>
      <x:c r="E478" s="15" t="str">
        <x:v>https://www.rightmove.co.uk/properties/91511253#/?channel=COM_LET</x:v>
      </x:c>
      <x:c r="F478" s="15" t="str"/>
    </x:row>
    <x:row r="479" ht="42" customHeight="1">
      <x:c r="A479" s="15" t="str">
        <x:v>Bognor Regis</x:v>
      </x:c>
      <x:c r="B479" s="15" t="str">
        <x:v>Scheme/range</x:v>
      </x:c>
      <x:c r="C479" s="15" t="str">
        <x:v>Unit 5-6 Durban Park Industrial Estate, Durban Park, Bognor Regis, West Sussex, PO22 Distribution Warehouse</x:v>
      </x:c>
      <x:c r="D479" s="15" t="str">
        <x:v>Scheme/range advert; no additional named unit counted without a confirmed individual schedule. Range 4584–9177 sq ft.</x:v>
      </x:c>
      <x:c r="E479" s="15" t="str">
        <x:v>https://www.rightmove.co.uk/properties/760928692369552#/?channel=COM_LET</x:v>
      </x:c>
      <x:c r="F479" s="15" t="str"/>
    </x:row>
    <x:row r="480" ht="42" customHeight="1">
      <x:c r="A480" s="15" t="str">
        <x:v>Chichester</x:v>
      </x:c>
      <x:c r="B480" s="15" t="str">
        <x:v>Scheme/range</x:v>
      </x:c>
      <x:c r="C480" s="15" t="str">
        <x:v>Tangmere Road, Chichester, West Sussex PO20 2EU Light Industrial</x:v>
      </x:c>
      <x:c r="D480" s="15" t="str">
        <x:v>Scheme/range advert; no additional named unit counted without a confirmed individual schedule. Range 4000–8000 sq ft.</x:v>
      </x:c>
      <x:c r="E480" s="15" t="str">
        <x:v>https://www.rightmove.co.uk/properties/778868204616656#/?channel=COM_LET</x:v>
      </x:c>
      <x:c r="F480" s="15" t="str"/>
    </x:row>
    <x:row r="481" ht="42" customHeight="1">
      <x:c r="A481" s="15" t="str">
        <x:v>Shoreham-by-Sea</x:v>
      </x:c>
      <x:c r="B481" s="15" t="str">
        <x:v>Excluded/unresolved</x:v>
      </x:c>
      <x:c r="C481" s="15" t="str">
        <x:v>49 Dolphin Road, Shoreham-By-Sea, West Sussex, BN43 6PB Storage</x:v>
      </x:c>
      <x:c r="D481" s="15" t="str">
        <x:v>Open yard with ancillary accommodation</x:v>
      </x:c>
      <x:c r="E481" s="15" t="str">
        <x:v>https://www.rightmove.co.uk/properties/777600432189344#/?channel=COM_LET</x:v>
      </x:c>
      <x:c r="F481" s="15" t="str"/>
    </x:row>
    <x:row r="482" ht="42" customHeight="1">
      <x:c r="A482" s="15" t="str">
        <x:v>Lancing and Sompting</x:v>
      </x:c>
      <x:c r="B482" s="15" t="str">
        <x:v>Scheme/range</x:v>
      </x:c>
      <x:c r="C482" s="15" t="str">
        <x:v>Chartwell Business Centre, Lancing, BN15 8FB Warehouse</x:v>
      </x:c>
      <x:c r="D482" s="15" t="str">
        <x:v>Scheme/range advert; no additional named unit counted without a confirmed individual schedule. Range 3712–7510 sq ft.</x:v>
      </x:c>
      <x:c r="E482" s="15" t="str">
        <x:v>https://www.rightmove.co.uk/properties/762561415599313#/?channel=COM_LET</x:v>
      </x:c>
      <x:c r="F482" s="15" t="str"/>
    </x:row>
    <x:row r="483" ht="42" customHeight="1">
      <x:c r="A483" s="15" t="str">
        <x:v>Sussex — host unresolved</x:v>
      </x:c>
      <x:c r="B483" s="15" t="str">
        <x:v>Scheme/range</x:v>
      </x:c>
      <x:c r="C483" s="15" t="str">
        <x:v>Units E2, F2 F5, Rock Business Park, The Hollow, Washington, RH20 3GR Light Industrial</x:v>
      </x:c>
      <x:c r="D483" s="15" t="str">
        <x:v>Scheme/range advert; no additional named unit counted without a confirmed individual schedule. Range 2520–6300 sq ft.</x:v>
      </x:c>
      <x:c r="E483" s="15" t="str">
        <x:v>https://www.rightmove.co.uk/properties/768501998987536#/?channel=COM_LET</x:v>
      </x:c>
      <x:c r="F483" s="15" t="str"/>
    </x:row>
    <x:row r="484" ht="42" customHeight="1">
      <x:c r="A484" s="15" t="str">
        <x:v>Sussex — host unresolved</x:v>
      </x:c>
      <x:c r="B484" s="15" t="str">
        <x:v>Scheme/range</x:v>
      </x:c>
      <x:c r="C484" s="15" t="str">
        <x:v>Rock Business Park, The Hollow, Washington, Pulborough, West Sussex, RH20 3GR Industrial Park</x:v>
      </x:c>
      <x:c r="D484" s="15" t="str">
        <x:v>Scheme/range advert; no additional named unit counted without a confirmed individual schedule. Range 2520–6300 sq ft.</x:v>
      </x:c>
      <x:c r="E484" s="15" t="str">
        <x:v>https://www.rightmove.co.uk/properties/764379279360705#/?channel=COM_LET</x:v>
      </x:c>
      <x:c r="F484" s="15" t="str"/>
    </x:row>
    <x:row r="485" ht="42" customHeight="1">
      <x:c r="A485" s="15" t="str">
        <x:v>Littlehampton</x:v>
      </x:c>
      <x:c r="B485" s="15" t="str">
        <x:v>Excluded/unresolved</x:v>
      </x:c>
      <x:c r="C485" s="15" t="str">
        <x:v>Secure Yard / Open Storage, Littlehampton Marina, Ferry Road, Littlehampton, BN17 Storage</x:v>
      </x:c>
      <x:c r="D485" s="15" t="str">
        <x:v>Open yard</x:v>
      </x:c>
      <x:c r="E485" s="15" t="str">
        <x:v>https://www.rightmove.co.uk/properties/771253523190385#/?channel=COM_LET</x:v>
      </x:c>
      <x:c r="F485" s="15" t="str"/>
    </x:row>
    <x:row r="486" ht="42" customHeight="1">
      <x:c r="A486" s="15" t="str">
        <x:v>Shoreham-by-Sea</x:v>
      </x:c>
      <x:c r="B486" s="15" t="str">
        <x:v>Scheme/range</x:v>
      </x:c>
      <x:c r="C486" s="15" t="str">
        <x:v>Units B8, C1, C6, C7 D3, Dolphin Enterprise Centre, Evershed Way, Shoreham, BN43 6QB Distribution Warehouse</x:v>
      </x:c>
      <x:c r="D486" s="15" t="str">
        <x:v>Scheme/range advert; no additional named unit counted without a confirmed individual schedule. Range 1068–5916 sq ft.</x:v>
      </x:c>
      <x:c r="E486" s="15" t="str">
        <x:v>https://www.rightmove.co.uk/properties/768198780149648#/?channel=COM_LET</x:v>
      </x:c>
      <x:c r="F486" s="15" t="str"/>
    </x:row>
    <x:row r="487" ht="42" customHeight="1">
      <x:c r="A487" s="15" t="str">
        <x:v>Burgess Hill</x:v>
      </x:c>
      <x:c r="B487" s="15" t="str">
        <x:v>Scheme/range</x:v>
      </x:c>
      <x:c r="C487" s="15" t="str">
        <x:v>Units 2 10 SIte I, Albert Drive, Burgess Hill, RH15 9TN Warehouse</x:v>
      </x:c>
      <x:c r="D487" s="15" t="str">
        <x:v>Scheme/range advert; no additional named unit counted without a confirmed individual schedule. Range 3255–5700 sq ft.</x:v>
      </x:c>
      <x:c r="E487" s="15" t="str">
        <x:v>https://www.rightmove.co.uk/properties/779586904850128#/?channel=COM_LET</x:v>
      </x:c>
      <x:c r="F487" s="15" t="str"/>
    </x:row>
    <x:row r="488" ht="42" customHeight="1">
      <x:c r="A488" s="15" t="str">
        <x:v>Shoreham-by-Sea</x:v>
      </x:c>
      <x:c r="B488" s="15" t="str">
        <x:v>Scheme/range</x:v>
      </x:c>
      <x:c r="C488" s="15" t="str">
        <x:v>Units 7 &amp; 10 Tungsten Building George Street, Southwick, East Sussex, BN41 1RA Industrial Park</x:v>
      </x:c>
      <x:c r="D488" s="15" t="str">
        <x:v>Scheme/range advert; no additional named unit counted without a confirmed individual schedule. Range 2637–5406 sq ft.</x:v>
      </x:c>
      <x:c r="E488" s="15" t="str">
        <x:v>https://www.rightmove.co.uk/properties/760896822111761#/?channel=COM_LET</x:v>
      </x:c>
      <x:c r="F488" s="15" t="str"/>
    </x:row>
    <x:row r="489" ht="42" customHeight="1">
      <x:c r="A489" s="15" t="str">
        <x:v>Chichester</x:v>
      </x:c>
      <x:c r="B489" s="15" t="str">
        <x:v>Scheme/range</x:v>
      </x:c>
      <x:c r="C489" s="15" t="str">
        <x:v>Unit 6 &amp; 7, Broadbridge Business Centre, Delling Lane, Bosham, West Sussex Light Industrial</x:v>
      </x:c>
      <x:c r="D489" s="15" t="str">
        <x:v>Scheme/range advert; no additional named unit counted without a confirmed individual schedule. Range 2306–4611 sq ft.</x:v>
      </x:c>
      <x:c r="E489" s="15" t="str">
        <x:v>https://www.rightmove.co.uk/properties/733189847489537#/?channel=COM_LET</x:v>
      </x:c>
      <x:c r="F489" s="15" t="str"/>
    </x:row>
    <x:row r="490" ht="42" customHeight="1">
      <x:c r="A490" s="15" t="str">
        <x:v>Chichester</x:v>
      </x:c>
      <x:c r="B490" s="15" t="str">
        <x:v>Scheme/range</x:v>
      </x:c>
      <x:c r="C490" s="15" t="str">
        <x:v>Workshops &amp; Warehouses, Northshore Boatyard, Itchenor, Chichester, West Sussex, PO20 7AY Storage</x:v>
      </x:c>
      <x:c r="D490" s="15" t="str">
        <x:v>Scheme/range advert; no additional named unit counted without a confirmed individual schedule. Range 500–4207 sq ft.</x:v>
      </x:c>
      <x:c r="E490" s="15" t="str">
        <x:v>https://www.rightmove.co.uk/properties/760557282766849#/?channel=COM_LET</x:v>
      </x:c>
      <x:c r="F490" s="15" t="str"/>
    </x:row>
    <x:row r="491" ht="42" customHeight="1">
      <x:c r="A491" s="15" t="str">
        <x:v>Littlehampton</x:v>
      </x:c>
      <x:c r="B491" s="15" t="str">
        <x:v>Excluded/unresolved</x:v>
      </x:c>
      <x:c r="C491" s="15" t="str">
        <x:v>Land In Former Goods Yard Off Station Road, Angmering, Littlehampton, BN16 3RE Distribution Warehouse</x:v>
      </x:c>
      <x:c r="D491" s="15" t="str">
        <x:v>Land/open storage</x:v>
      </x:c>
      <x:c r="E491" s="15" t="str">
        <x:v>https://www.rightmove.co.uk/properties/754752504259856#/?channel=COM_LET</x:v>
      </x:c>
      <x:c r="F491" s="15" t="str"/>
    </x:row>
    <x:row r="492" ht="42" customHeight="1">
      <x:c r="A492" s="15" t="str">
        <x:v>Chichester</x:v>
      </x:c>
      <x:c r="B492" s="15" t="str">
        <x:v>Scheme/range</x:v>
      </x:c>
      <x:c r="C492" s="15" t="str">
        <x:v>Unit 6 &amp; 11, Apollo Business Park, Cheesemans Lane, Hambrook, Chichester, West Sussex, PO18 8UE Light Industrial</x:v>
      </x:c>
      <x:c r="D492" s="15" t="str">
        <x:v>Scheme/range advert; no additional named unit counted without a confirmed individual schedule. Range 1091–2748 sq ft.</x:v>
      </x:c>
      <x:c r="E492" s="15" t="str">
        <x:v>https://www.rightmove.co.uk/properties/760557626633472#/?channel=COM_LET</x:v>
      </x:c>
      <x:c r="F492" s="15" t="str"/>
    </x:row>
    <x:row r="493" ht="42" customHeight="1">
      <x:c r="A493" s="15" t="str">
        <x:v>Crawley</x:v>
      </x:c>
      <x:c r="B493" s="15" t="str">
        <x:v>Scheme/range</x:v>
      </x:c>
      <x:c r="C493" s="15" t="str">
        <x:v>Units 15 &amp; 16 , Raleigh Court, Priestley Way, Crawley, West Sussex, RH10 Light Industrial</x:v>
      </x:c>
      <x:c r="D493" s="15" t="str">
        <x:v>Scheme/range advert; no additional named unit counted without a confirmed individual schedule. Range 869–2529 sq ft.</x:v>
      </x:c>
      <x:c r="E493" s="15" t="str">
        <x:v>https://www.rightmove.co.uk/properties/760549934272289#/?channel=COM_LET</x:v>
      </x:c>
      <x:c r="F493" s="15" t="str"/>
    </x:row>
    <x:row r="494" ht="42" customHeight="1">
      <x:c r="A494" s="15" t="str">
        <x:v>Shoreham-by-Sea</x:v>
      </x:c>
      <x:c r="B494" s="15" t="str">
        <x:v>Scheme/range</x:v>
      </x:c>
      <x:c r="C494" s="15" t="str">
        <x:v>Unit C6 &amp; C7, Dolphin Enterprise Centre, Evershed Way, Shoreham-By-Sea, West Sussex, BN43 6QB Industrial Park</x:v>
      </x:c>
      <x:c r="D494" s="15" t="str">
        <x:v>Scheme/range advert; no additional named unit counted without a confirmed individual schedule. Range 1068–2136 sq ft.</x:v>
      </x:c>
      <x:c r="E494" s="15" t="str">
        <x:v>https://www.rightmove.co.uk/properties/760897033843345#/?channel=COM_LET</x:v>
      </x:c>
      <x:c r="F494" s="15" t="str"/>
    </x:row>
    <x:row r="495" ht="42" customHeight="1">
      <x:c r="A495" s="15" t="str">
        <x:v>Burgess Hill</x:v>
      </x:c>
      <x:c r="B495" s="15" t="str">
        <x:v>Scheme/range</x:v>
      </x:c>
      <x:c r="C495" s="15" t="str">
        <x:v>14A 19A Market Place, 1st Floor, Burgess Hill, RH15 9NP Light Industrial</x:v>
      </x:c>
      <x:c r="D495" s="15" t="str">
        <x:v>Scheme/range advert; no additional named unit counted without a confirmed individual schedule. Range 694–1610 sq ft.</x:v>
      </x:c>
      <x:c r="E495" s="15" t="str">
        <x:v>https://www.rightmove.co.uk/properties/721599301518080#/?channel=COM_LET</x:v>
      </x:c>
      <x:c r="F495" s="15" t="str"/>
    </x:row>
    <x:row r="496" ht="42" customHeight="1">
      <x:c r="A496" s="15" t="str">
        <x:v>Chichester</x:v>
      </x:c>
      <x:c r="B496" s="15" t="str">
        <x:v>Scheme/range</x:v>
      </x:c>
      <x:c r="C496" s="15" t="str">
        <x:v>Stanley Court, Terminus Road, Chichester, Sussex, PO19 Distribution Warehouse</x:v>
      </x:c>
      <x:c r="D496" s="15" t="str">
        <x:v>Scheme/range advert; no additional named unit counted without a confirmed individual schedule. Range 1333–1520 sq ft.</x:v>
      </x:c>
      <x:c r="E496" s="15" t="str">
        <x:v>https://www.rightmove.co.uk/properties/760928426246448#/?channel=COM_LET</x:v>
      </x:c>
      <x:c r="F496" s="15" t="str"/>
    </x:row>
    <x:row r="497" ht="42" customHeight="1">
      <x:c r="A497" s="15" t="str">
        <x:v>Horsham</x:v>
      </x:c>
      <x:c r="B497" s="15" t="str">
        <x:v>Excluded/unresolved</x:v>
      </x:c>
      <x:c r="C497" s="15" t="str">
        <x:v>Unit 17 Oakhurst Business Park, Wilberforce Way, Southwater, RH13 9RT Warehouse</x:v>
      </x:c>
      <x:c r="D497" s="15" t="str">
        <x:v>Ground and first floor offices</x:v>
      </x:c>
      <x:c r="E497" s="15" t="str">
        <x:v>https://www.rightmove.co.uk/properties/773382673534064#/?channel=COM_LET</x:v>
      </x:c>
      <x:c r="F497" s="15" t="str"/>
    </x:row>
    <x:row r="498" ht="42" customHeight="1">
      <x:c r="A498" s="15" t="str">
        <x:v>Sussex — host unresolved</x:v>
      </x:c>
      <x:c r="B498" s="15" t="str">
        <x:v>Excluded/unresolved</x:v>
      </x:c>
      <x:c r="C498" s="15" t="str">
        <x:v>Land Opposite Angmering Railway Station, Angmering, BN16 3RE Distribution Warehouse</x:v>
      </x:c>
      <x:c r="D498" s="15" t="str">
        <x:v>Address and description conflict (Warrington)</x:v>
      </x:c>
      <x:c r="E498" s="15" t="str">
        <x:v>https://www.rightmove.co.uk/properties/781203119240304#/?channel=COM_LET</x:v>
      </x:c>
      <x:c r="F498" s="15" t="str"/>
    </x:row>
    <x:row r="499" ht="42" customHeight="1">
      <x:c r="A499" s="15" t="str">
        <x:v>Crawley</x:v>
      </x:c>
      <x:c r="B499" s="15" t="str">
        <x:v>Scheme/range</x:v>
      </x:c>
      <x:c r="C499" s="15" t="str">
        <x:v>Safestore Self Storage, Stephenson Way, Crawley, West Sussex, RH10</x:v>
      </x:c>
      <x:c r="D499" s="15" t="str">
        <x:v>Scheme/range advert; no additional named unit counted without a confirmed individual schedule. Range 100–500 sq ft.</x:v>
      </x:c>
      <x:c r="E499" s="15" t="str">
        <x:v>https://www.rightmove.co.uk/properties/752965256755136#/?channel=COM_LET</x:v>
      </x:c>
      <x:c r="F499" s="15" t="str"/>
    </x:row>
    <x:row r="500" ht="42" customHeight="1">
      <x:c r="A500" s="15" t="str">
        <x:v>Burgess Hill</x:v>
      </x:c>
      <x:c r="B500" s="15" t="str">
        <x:v>Scheme/range</x:v>
      </x:c>
      <x:c r="C500" s="15" t="str">
        <x:v>Unit 6 , 7 &amp; 8 Gatehouse Hub, Neaves Park, Goddards Green Light Industrial</x:v>
      </x:c>
      <x:c r="D500" s="15" t="str">
        <x:v>Scheme/range advert; no additional named unit counted without a confirmed individual schedule. Range 900–968 sq ft.</x:v>
      </x:c>
      <x:c r="E500" s="15" t="str">
        <x:v>https://www.rightmove.co.uk/properties/761101503976928#/?channel=COM_LET</x:v>
      </x:c>
      <x:c r="F500" s="15" t="str"/>
    </x:row>
    <x:row r="501" ht="42" customHeight="1">
      <x:c r="A501" s="15" t="str">
        <x:v>Burgess Hill</x:v>
      </x:c>
      <x:c r="B501" s="15" t="str">
        <x:v>Scheme/range</x:v>
      </x:c>
      <x:c r="C501" s="15" t="str">
        <x:v>Unit 14, Gatehouse Hub, Neaves Park, Goddards Green Light Industrial</x:v>
      </x:c>
      <x:c r="D501" s="15" t="str">
        <x:v>Scheme/range advert; no additional named unit counted without a confirmed individual schedule. Range 900–968 sq ft.</x:v>
      </x:c>
      <x:c r="E501" s="15" t="str">
        <x:v>https://www.rightmove.co.uk/properties/761124574767361#/?channel=COM_LET</x:v>
      </x:c>
      <x:c r="F501" s="15" t="str"/>
    </x:row>
    <x:row r="502" ht="42" customHeight="1">
      <x:c r="A502" s="15" t="str">
        <x:v>Midhurst</x:v>
      </x:c>
      <x:c r="B502" s="15" t="str">
        <x:v>Excluded/unresolved</x:v>
      </x:c>
      <x:c r="C502" s="15" t="str">
        <x:v>Unit 3 Wyndham Business Park, Midhurst, West Sussex Light Industrial</x:v>
      </x:c>
      <x:c r="D502" s="15" t="str">
        <x:v>Unit 3 heading but Unit 2 description/area; unresolved</x:v>
      </x:c>
      <x:c r="E502" s="15" t="str">
        <x:v>https://www.rightmove.co.uk/properties/773396462538385#/?channel=COM_LET</x:v>
      </x:c>
      <x:c r="F502" s="15" t="str"/>
    </x:row>
    <x:row r="503" ht="42" customHeight="1">
      <x:c r="A503" s="15" t="str">
        <x:v>Horsham</x:v>
      </x:c>
      <x:c r="B503" s="15" t="str">
        <x:v>Excluded/unresolved</x:v>
      </x:c>
      <x:c r="C503" s="15" t="str">
        <x:v>East Street, Horsham, RH12 Commercial Property</x:v>
      </x:c>
      <x:c r="D503" s="15" t="str">
        <x:v>Town-centre mixed commercial use, not evidenced industrial</x:v>
      </x:c>
      <x:c r="E503" s="15" t="str">
        <x:v>https://www.rightmove.co.uk/properties/171180995#/?channel=COM_LET</x:v>
      </x:c>
      <x:c r="F503" s="15" t="str"/>
    </x:row>
    <x:row r="504" ht="42" customHeight="1">
      <x:c r="A504" s="15" t="str">
        <x:v>Sussex — host unresolved</x:v>
      </x:c>
      <x:c r="B504" s="15" t="str">
        <x:v>Excluded/unresolved</x:v>
      </x:c>
      <x:c r="C504" s="15" t="str">
        <x:v>Walnut Farm Science Park, Lockgate Road, PO20 Commercial Property</x:v>
      </x:c>
      <x:c r="D504" s="15" t="str">
        <x:v>Area conflict 850 versus 1647 sq ft; unresolved</x:v>
      </x:c>
      <x:c r="E504" s="15" t="str">
        <x:v>https://www.rightmove.co.uk/properties/93058017#/?channel=COM_LET</x:v>
      </x:c>
      <x:c r="F504" s="15" t="str"/>
    </x:row>
    <x:row r="505" ht="42" customHeight="1">
      <x:c r="A505" s="15" t="str">
        <x:v>Chichester</x:v>
      </x:c>
      <x:c r="B505" s="15" t="str">
        <x:v>Excluded/unresolved</x:v>
      </x:c>
      <x:c r="C505" s="15" t="str">
        <x:v>Orchard Street, Chichester, PO19 Commercial Property</x:v>
      </x:c>
      <x:c r="D505" s="15" t="str">
        <x:v>Class E town-centre premises, no industrial evidence</x:v>
      </x:c>
      <x:c r="E505" s="15" t="str">
        <x:v>https://www.rightmove.co.uk/properties/92884533#/?channel=COM_LET</x:v>
      </x:c>
      <x:c r="F505" s="15" t="str"/>
    </x:row>
    <x:row r="506" ht="42" customHeight="1">
      <x:c r="A506" s="15" t="str">
        <x:v>Sussex — host unresolved</x:v>
      </x:c>
      <x:c r="B506" s="15" t="str">
        <x:v>Scheme/range</x:v>
      </x:c>
      <x:c r="C506" s="15" t="str">
        <x:v>Mountney Bridge Industrial Estate, East Sussex, BN24 5NH Light Industrial</x:v>
      </x:c>
      <x:c r="D506" s="15" t="str">
        <x:v>Scheme/range advert; no additional named unit counted without a confirmed individual schedule. Range 997–2582 sq ft.</x:v>
      </x:c>
      <x:c r="E506" s="15" t="str">
        <x:v>https://www.rightmove.co.uk/properties/762561522532017#/?channel=COM_LET</x:v>
      </x:c>
      <x:c r="F506" s="15" t="str"/>
    </x:row>
    <x:row r="507" ht="42" customHeight="1">
      <x:c r="A507" s="15" t="str">
        <x:v>Brighton and Hove</x:v>
      </x:c>
      <x:c r="B507" s="15" t="str">
        <x:v>Scheme/range</x:v>
      </x:c>
      <x:c r="C507" s="15" t="str">
        <x:v>Units 6B 6C Freshfield Industrial Estate, Stevenson Road, Brighton, BN2 0DF</x:v>
      </x:c>
      <x:c r="D507" s="15" t="str">
        <x:v>Scheme/range advert; no additional named unit counted without a confirmed individual schedule. Range 3942–7884 sq ft.</x:v>
      </x:c>
      <x:c r="E507" s="15" t="str">
        <x:v>https://www.rightmove.co.uk/properties/768338584919969#/?channel=COM_LET</x:v>
      </x:c>
      <x:c r="F507" s="15" t="str"/>
    </x:row>
    <x:row r="508" ht="42" customHeight="1">
      <x:c r="A508" s="15" t="str">
        <x:v>Eastbourne</x:v>
      </x:c>
      <x:c r="B508" s="15" t="str">
        <x:v>Scheme/range</x:v>
      </x:c>
      <x:c r="C508" s="15" t="str">
        <x:v>Former Graham Plumbing, Hammonds Drive, Eastbourne, East Sussex, BN23 6QY Industrial Park</x:v>
      </x:c>
      <x:c r="D508" s="15" t="str">
        <x:v>Scheme/range advert; no additional named unit counted without a confirmed individual schedule. Range 6854–37274 sq ft.</x:v>
      </x:c>
      <x:c r="E508" s="15" t="str">
        <x:v>https://www.rightmove.co.uk/properties/760907941050960#/?channel=COM_LET</x:v>
      </x:c>
      <x:c r="F508" s="15" t="str"/>
    </x:row>
    <x:row r="509" ht="42" customHeight="1">
      <x:c r="A509" s="15" t="str">
        <x:v>Brighton and Hove</x:v>
      </x:c>
      <x:c r="B509" s="15" t="str">
        <x:v>Scheme/range</x:v>
      </x:c>
      <x:c r="C509" s="15" t="str">
        <x:v>Gladstone Yard, 60, 62 &amp; 65 Gladstone Place, Brighton BN2 3QD Light Industrial</x:v>
      </x:c>
      <x:c r="D509" s="15" t="str">
        <x:v>Scheme/range advert; no additional named unit counted without a confirmed individual schedule. Range 2000–19905 sq ft.</x:v>
      </x:c>
      <x:c r="E509" s="15" t="str">
        <x:v>https://www.rightmove.co.uk/properties/760551872046288#/?channel=COM_LET</x:v>
      </x:c>
      <x:c r="F509" s="15" t="str"/>
    </x:row>
    <x:row r="510" ht="42" customHeight="1">
      <x:c r="A510" s="15" t="str">
        <x:v>Newhaven</x:v>
      </x:c>
      <x:c r="B510" s="15" t="str">
        <x:v>Scheme/range</x:v>
      </x:c>
      <x:c r="C510" s="15" t="str">
        <x:v>Unit C3, Eastside Business Park, Beach Road, Newhaven, East Sussex, BN9 0FB Industrial Park</x:v>
      </x:c>
      <x:c r="D510" s="15" t="str">
        <x:v>Scheme/range advert; no additional named unit counted without a confirmed individual schedule. Range 4000–14240 sq ft.</x:v>
      </x:c>
      <x:c r="E510" s="15" t="str">
        <x:v>https://www.rightmove.co.uk/properties/760907978896816#/?channel=COM_LET</x:v>
      </x:c>
      <x:c r="F510" s="15" t="str"/>
    </x:row>
    <x:row r="511" ht="42" customHeight="1">
      <x:c r="A511" s="15" t="str">
        <x:v>Bexhill-on-Sea</x:v>
      </x:c>
      <x:c r="B511" s="15" t="str">
        <x:v>Scheme/range</x:v>
      </x:c>
      <x:c r="C511" s="15" t="str">
        <x:v>Bexhill Enterprise Park, Site 3A, Haven Brook Avenue, Bexhill On Sea, TN39 5AU Industrial Park</x:v>
      </x:c>
      <x:c r="D511" s="15" t="str">
        <x:v>Scheme/range advert; no additional named unit counted without a confirmed individual schedule. Range 2637–14000 sq ft.</x:v>
      </x:c>
      <x:c r="E511" s="15" t="str">
        <x:v>https://www.rightmove.co.uk/properties/760907926358561#/?channel=COM_LET</x:v>
      </x:c>
      <x:c r="F511" s="15" t="str"/>
    </x:row>
    <x:row r="512" ht="42" customHeight="1">
      <x:c r="A512" s="15" t="str">
        <x:v>Lewes</x:v>
      </x:c>
      <x:c r="B512" s="15" t="str">
        <x:v>Scheme/range</x:v>
      </x:c>
      <x:c r="C512" s="15" t="str">
        <x:v>Buckingham Park , Brooks Road, Lewes, East Sussex, BN7 2FB Industrial Park</x:v>
      </x:c>
      <x:c r="D512" s="15" t="str">
        <x:v>Scheme/range advert; no additional named unit counted without a confirmed individual schedule. Range 3247–12511 sq ft.</x:v>
      </x:c>
      <x:c r="E512" s="15" t="str">
        <x:v>https://www.rightmove.co.uk/properties/760903161796865#/?channel=COM_LET</x:v>
      </x:c>
      <x:c r="F512" s="15" t="str"/>
    </x:row>
    <x:row r="513" ht="42" customHeight="1">
      <x:c r="A513" s="15" t="str">
        <x:v>Lewes</x:v>
      </x:c>
      <x:c r="B513" s="15" t="str">
        <x:v>Scheme/range</x:v>
      </x:c>
      <x:c r="C513" s="15" t="str">
        <x:v>Buckingham Park, Brooks Road, Lewes, East Sussex, BN7 Distribution Warehouse</x:v>
      </x:c>
      <x:c r="D513" s="15" t="str">
        <x:v>Scheme/range advert; no additional named unit counted without a confirmed individual schedule. Range 3247–12511 sq ft.</x:v>
      </x:c>
      <x:c r="E513" s="15" t="str">
        <x:v>https://www.rightmove.co.uk/properties/760917214641984#/?channel=COM_LET</x:v>
      </x:c>
      <x:c r="F513" s="15" t="str"/>
    </x:row>
    <x:row r="514" ht="42" customHeight="1">
      <x:c r="A514" s="15" t="str">
        <x:v>Brighton and Hove</x:v>
      </x:c>
      <x:c r="B514" s="15" t="str">
        <x:v>Excluded/unresolved</x:v>
      </x:c>
      <x:c r="C514" s="15" t="str">
        <x:v>33 New Church Road, Hove BN3 4AD Healthcare Facility</x:v>
      </x:c>
      <x:c r="D514" s="15" t="str">
        <x:v>Former school/healthcare</x:v>
      </x:c>
      <x:c r="E514" s="15" t="str">
        <x:v>https://www.rightmove.co.uk/properties/778834750986576#/?channel=COM_LET</x:v>
      </x:c>
      <x:c r="F514" s="15" t="str"/>
    </x:row>
    <x:row r="515" ht="42" customHeight="1">
      <x:c r="A515" s="15" t="str">
        <x:v>Sussex — host unresolved</x:v>
      </x:c>
      <x:c r="B515" s="15" t="str">
        <x:v>Scheme/range</x:v>
      </x:c>
      <x:c r="C515" s="15" t="str">
        <x:v>Units 10, 11 And 12 OKW, Ditchling Common Industrial Estate, Ditchling, Hassocks, East Sussex, BN6 8SG Industrial Park</x:v>
      </x:c>
      <x:c r="D515" s="15" t="str">
        <x:v>Scheme/range advert; no additional named unit counted without a confirmed individual schedule. Range 2920–11115 sq ft.</x:v>
      </x:c>
      <x:c r="E515" s="15" t="str">
        <x:v>https://www.rightmove.co.uk/properties/768325492166864#/?channel=COM_LET</x:v>
      </x:c>
      <x:c r="F515" s="15" t="str"/>
    </x:row>
    <x:row r="516" ht="42" customHeight="1">
      <x:c r="A516" s="15" t="str">
        <x:v>Sussex — host unresolved</x:v>
      </x:c>
      <x:c r="B516" s="15" t="str">
        <x:v>Scheme/range</x:v>
      </x:c>
      <x:c r="C516" s="15" t="str">
        <x:v>Units 3-5, Mid Sussex Business Park, Folders Lane East, Ditchling, Hassocks, BN6 8SE Industrial Park</x:v>
      </x:c>
      <x:c r="D516" s="15" t="str">
        <x:v>Scheme/range advert; no additional named unit counted without a confirmed individual schedule. Range 2551–9816 sq ft.</x:v>
      </x:c>
      <x:c r="E516" s="15" t="str">
        <x:v>https://www.rightmove.co.uk/properties/760903562181536#/?channel=COM_LET</x:v>
      </x:c>
      <x:c r="F516" s="15" t="str"/>
    </x:row>
    <x:row r="517" ht="42" customHeight="1">
      <x:c r="A517" s="15" t="str">
        <x:v>Sussex — host unresolved</x:v>
      </x:c>
      <x:c r="B517" s="15" t="str">
        <x:v>Scheme/range</x:v>
      </x:c>
      <x:c r="C517" s="15" t="str">
        <x:v>Ridgewood Industrial Park, Ridgewood, Uckfield, TN22 5QE Industrial Park</x:v>
      </x:c>
      <x:c r="D517" s="15" t="str">
        <x:v>Scheme/range advert; no additional named unit counted without a confirmed individual schedule. Range 2293–9248 sq ft.</x:v>
      </x:c>
      <x:c r="E517" s="15" t="str">
        <x:v>https://www.rightmove.co.uk/properties/760903465894081#/?channel=COM_LET</x:v>
      </x:c>
      <x:c r="F517" s="15" t="str"/>
    </x:row>
    <x:row r="518" ht="42" customHeight="1">
      <x:c r="A518" s="15" t="str">
        <x:v>Brighton and Hove</x:v>
      </x:c>
      <x:c r="B518" s="15" t="str">
        <x:v>Excluded/unresolved</x:v>
      </x:c>
      <x:c r="C518" s="15" t="str">
        <x:v>Rooftop Car Park - Block 3, Freshfield Industrial Estate, Brighton, BN2 0DF Commercial Property</x:v>
      </x:c>
      <x:c r="D518" s="15" t="str">
        <x:v>Rooftop car park</x:v>
      </x:c>
      <x:c r="E518" s="15" t="str">
        <x:v>https://www.rightmove.co.uk/properties/773338885229088#/?channel=COM_LET</x:v>
      </x:c>
      <x:c r="F518" s="15" t="str"/>
    </x:row>
    <x:row r="519" ht="42" customHeight="1">
      <x:c r="A519" s="15" t="str">
        <x:v>Brighton and Hove</x:v>
      </x:c>
      <x:c r="B519" s="15" t="str">
        <x:v>Excluded/unresolved</x:v>
      </x:c>
      <x:c r="C519" s="15" t="str">
        <x:v>Lower ground store, Princes House, North Street, Brighton</x:v>
      </x:c>
      <x:c r="D519" s="15" t="str">
        <x:v>Basement store, not industrial demise</x:v>
      </x:c>
      <x:c r="E519" s="15" t="str">
        <x:v>https://www.rightmove.co.uk/properties/760550404033937#/?channel=COM_LET</x:v>
      </x:c>
      <x:c r="F519" s="15" t="str"/>
    </x:row>
    <x:row r="520" ht="42" customHeight="1">
      <x:c r="A520" s="15" t="str">
        <x:v>Newhaven</x:v>
      </x:c>
      <x:c r="B520" s="15" t="str">
        <x:v>Scheme/range</x:v>
      </x:c>
      <x:c r="C520" s="15" t="str">
        <x:v>Units F-J, Norton Road Business Park, Norton Road, Newhaven, East Sussex, BN9 0FN Industrial Park</x:v>
      </x:c>
      <x:c r="D520" s="15" t="str">
        <x:v>Scheme/range advert; no additional named unit counted without a confirmed individual schedule. Range 2375–7797 sq ft.</x:v>
      </x:c>
      <x:c r="E520" s="15" t="str">
        <x:v>https://www.rightmove.co.uk/properties/760897201521105#/?channel=COM_LET</x:v>
      </x:c>
      <x:c r="F520" s="15" t="str"/>
    </x:row>
    <x:row r="521" ht="42" customHeight="1">
      <x:c r="A521" s="15" t="str">
        <x:v>Eastbourne</x:v>
      </x:c>
      <x:c r="B521" s="15" t="str">
        <x:v>Scheme/range</x:v>
      </x:c>
      <x:c r="C521" s="15" t="str">
        <x:v>Rosebury Business Park, Brampton Road, Eastbourne, BN22 9AQ Industrial Park</x:v>
      </x:c>
      <x:c r="D521" s="15" t="str">
        <x:v>Scheme/range advert; no additional named unit counted without a confirmed individual schedule. Range 1916–7664 sq ft.</x:v>
      </x:c>
      <x:c r="E521" s="15" t="str">
        <x:v>https://www.rightmove.co.uk/properties/760907800697841#/?channel=COM_LET</x:v>
      </x:c>
      <x:c r="F521" s="15" t="str"/>
    </x:row>
    <x:row r="522" ht="42" customHeight="1">
      <x:c r="A522" s="15" t="str">
        <x:v>Brighton and Hove</x:v>
      </x:c>
      <x:c r="B522" s="15" t="str">
        <x:v>Scheme/range</x:v>
      </x:c>
      <x:c r="C522" s="15" t="str">
        <x:v>The Knoll Business Centre, Old Shoreham Road, Hove, East Sussex, BN3 7GS Warehouse</x:v>
      </x:c>
      <x:c r="D522" s="15" t="str">
        <x:v>Scheme/range advert; no additional named unit counted without a confirmed individual schedule. Range 755–6920 sq ft.</x:v>
      </x:c>
      <x:c r="E522" s="15" t="str">
        <x:v>https://www.rightmove.co.uk/properties/744612090810929#/?channel=COM_LET</x:v>
      </x:c>
      <x:c r="F522" s="15" t="str"/>
    </x:row>
    <x:row r="523" ht="49" customHeight="1">
      <x:c r="A523" s="15" t="str">
        <x:v>Crowborough</x:v>
      </x:c>
      <x:c r="B523" s="15" t="str">
        <x:v>Scheme/range</x:v>
      </x:c>
      <x:c r="C523" s="15" t="str">
        <x:v>Units 1 - 4, The Brickworks, Wealden Business Park, Farningham Road, Crowborough, East Sussex, TN6 2GD Light Industrial</x:v>
      </x:c>
      <x:c r="D523" s="15" t="str">
        <x:v>Scheme/range advert; no additional named unit counted without a confirmed individual schedule. Range 1703–6902 sq ft.</x:v>
      </x:c>
      <x:c r="E523" s="15" t="str">
        <x:v>https://www.rightmove.co.uk/properties/774503930585425#/?channel=COM_LET</x:v>
      </x:c>
      <x:c r="F523" s="15" t="str"/>
    </x:row>
    <x:row r="524" ht="42" customHeight="1">
      <x:c r="A524" s="15" t="str">
        <x:v>Peacehaven</x:v>
      </x:c>
      <x:c r="B524" s="15" t="str">
        <x:v>Scheme/range</x:v>
      </x:c>
      <x:c r="C524" s="15" t="str">
        <x:v>Units E2 &amp; E3, Meridian Industrial Estate, Newton Road, Peacehaven, East Sussex, BN10 8JQ Industrial Park</x:v>
      </x:c>
      <x:c r="D524" s="15" t="str">
        <x:v>Scheme/range advert; no additional named unit counted without a confirmed individual schedule. Range 3058–6166 sq ft.</x:v>
      </x:c>
      <x:c r="E524" s="15" t="str">
        <x:v>https://www.rightmove.co.uk/properties/760896656326832#/?channel=COM_LET</x:v>
      </x:c>
      <x:c r="F524" s="15" t="str"/>
    </x:row>
    <x:row r="525" ht="42" customHeight="1">
      <x:c r="A525" s="15" t="str">
        <x:v>Eastbourne</x:v>
      </x:c>
      <x:c r="B525" s="15" t="str">
        <x:v>Scheme/range</x:v>
      </x:c>
      <x:c r="C525" s="15" t="str">
        <x:v>Unit 52, Hammonds Drive Industrial Estate, Hammonds Drive, Eastbourne, East Sussex, BN23 6PW Industrial Park</x:v>
      </x:c>
      <x:c r="D525" s="15" t="str">
        <x:v>Scheme/range advert; no additional named unit counted without a confirmed individual schedule. Range 2983–5965 sq ft.</x:v>
      </x:c>
      <x:c r="E525" s="15" t="str">
        <x:v>https://www.rightmove.co.uk/properties/760907737795089#/?channel=COM_LET</x:v>
      </x:c>
      <x:c r="F525" s="15" t="str"/>
    </x:row>
    <x:row r="526" ht="42" customHeight="1">
      <x:c r="A526" s="15" t="str">
        <x:v>Eastbourne</x:v>
      </x:c>
      <x:c r="B526" s="15" t="str">
        <x:v>Scheme/range</x:v>
      </x:c>
      <x:c r="C526" s="15" t="str">
        <x:v>Unit 54, Hammonds Drive Industrial Estate, Hammonds Drive, Eastbourne, East Sussex, BN23 6PW Industrial Park</x:v>
      </x:c>
      <x:c r="D526" s="15" t="str">
        <x:v>Scheme/range advert; no additional named unit counted without a confirmed individual schedule. Range 2982–5965 sq ft.</x:v>
      </x:c>
      <x:c r="E526" s="15" t="str">
        <x:v>https://www.rightmove.co.uk/properties/760907743902177#/?channel=COM_LET</x:v>
      </x:c>
      <x:c r="F526" s="15" t="str"/>
    </x:row>
    <x:row r="527" ht="42" customHeight="1">
      <x:c r="A527" s="15" t="str">
        <x:v>Brighton and Hove</x:v>
      </x:c>
      <x:c r="B527" s="15" t="str">
        <x:v>Scheme/range</x:v>
      </x:c>
      <x:c r="C527" s="15" t="str">
        <x:v>Knoll Business Centre, Old Shoreham Road, Hove, East Sussex, BN3 7GS Light Industrial</x:v>
      </x:c>
      <x:c r="D527" s="15" t="str">
        <x:v>Scheme/range advert; no additional named unit counted without a confirmed individual schedule. Range 818–5898 sq ft.</x:v>
      </x:c>
      <x:c r="E527" s="15" t="str">
        <x:v>https://www.rightmove.co.uk/properties/783603882002688#/?channel=COM_LET</x:v>
      </x:c>
      <x:c r="F527" s="15" t="str"/>
    </x:row>
    <x:row r="528" ht="42" customHeight="1">
      <x:c r="A528" s="15" t="str">
        <x:v>Brighton and Hove</x:v>
      </x:c>
      <x:c r="B528" s="15" t="str">
        <x:v>Scheme/range</x:v>
      </x:c>
      <x:c r="C528" s="15" t="str">
        <x:v>Gladstone Yard, 60, 62 &amp; 65 Gladstone Place, Brighton BN2 3QD Light Industrial</x:v>
      </x:c>
      <x:c r="D528" s="15" t="str">
        <x:v>Scheme/range advert; no additional named unit counted without a confirmed individual schedule. Range 2735–5470 sq ft.</x:v>
      </x:c>
      <x:c r="E528" s="15" t="str">
        <x:v>https://www.rightmove.co.uk/properties/760552232645904#/?channel=COM_LET</x:v>
      </x:c>
      <x:c r="F528" s="15" t="str"/>
    </x:row>
    <x:row r="529" ht="42" customHeight="1">
      <x:c r="A529" s="15" t="str">
        <x:v>Brighton and Hove</x:v>
      </x:c>
      <x:c r="B529" s="15" t="str">
        <x:v>Scheme/range</x:v>
      </x:c>
      <x:c r="C529" s="15" t="str">
        <x:v>Units 1B 2 Newtown Road Trade Park, Newtown Road, Hove, BN3 7BA Light Industrial</x:v>
      </x:c>
      <x:c r="D529" s="15" t="str">
        <x:v>Scheme/range advert; no additional named unit counted without a confirmed individual schedule. Range 2365–4907 sq ft.</x:v>
      </x:c>
      <x:c r="E529" s="15" t="str">
        <x:v>https://www.rightmove.co.uk/properties/768561434497520#/?channel=COM_LET</x:v>
      </x:c>
      <x:c r="F529" s="15" t="str"/>
    </x:row>
    <x:row r="530" ht="42" customHeight="1">
      <x:c r="A530" s="15" t="str">
        <x:v>Rye</x:v>
      </x:c>
      <x:c r="B530" s="15" t="str">
        <x:v>Excluded/unresolved</x:v>
      </x:c>
      <x:c r="C530" s="15" t="str">
        <x:v>Church Square, Rye, East Sussex, TN31 Place of Worship</x:v>
      </x:c>
      <x:c r="D530" s="15" t="str">
        <x:v>Former church</x:v>
      </x:c>
      <x:c r="E530" s="15" t="str">
        <x:v>https://www.rightmove.co.uk/properties/754395598375456#/?channel=COM_LET</x:v>
      </x:c>
      <x:c r="F530" s="15" t="str"/>
    </x:row>
    <x:row r="531" ht="42" customHeight="1">
      <x:c r="A531" s="15" t="str">
        <x:v>Eastbourne</x:v>
      </x:c>
      <x:c r="B531" s="15" t="str">
        <x:v>Scheme/range</x:v>
      </x:c>
      <x:c r="C531" s="15" t="str">
        <x:v>Unit 18-19, Connect 27 Business Park, Twin Oaks Drive, Polegate, East Sussex, BN26 6GP Industrial Park</x:v>
      </x:c>
      <x:c r="D531" s="15" t="str">
        <x:v>Scheme/range advert; no additional named unit counted without a confirmed individual schedule. Range 1930–3860 sq ft.</x:v>
      </x:c>
      <x:c r="E531" s="15" t="str">
        <x:v>https://www.rightmove.co.uk/properties/760907886622225#/?channel=COM_LET</x:v>
      </x:c>
      <x:c r="F531" s="15" t="str"/>
    </x:row>
    <x:row r="532" ht="42" customHeight="1">
      <x:c r="A532" s="15" t="str">
        <x:v>Sussex — host unresolved</x:v>
      </x:c>
      <x:c r="B532" s="15" t="str">
        <x:v>Scheme/range</x:v>
      </x:c>
      <x:c r="C532" s="15" t="str">
        <x:v>Mid Sussex Business Park, Folders Lane East, Ditchling, East Sussex Light Industrial</x:v>
      </x:c>
      <x:c r="D532" s="15" t="str">
        <x:v>Scheme/range advert; no additional named unit counted without a confirmed individual schedule. Range 2540–3832 sq ft.</x:v>
      </x:c>
      <x:c r="E532" s="15" t="str">
        <x:v>https://www.rightmove.co.uk/properties/780142109050688#/?channel=COM_LET</x:v>
      </x:c>
      <x:c r="F532" s="15" t="str"/>
    </x:row>
    <x:row r="533" ht="42" customHeight="1">
      <x:c r="A533" s="15" t="str">
        <x:v>Newhaven</x:v>
      </x:c>
      <x:c r="B533" s="15" t="str">
        <x:v>Scheme/range</x:v>
      </x:c>
      <x:c r="C533" s="15" t="str">
        <x:v>Quarry Road Industrial Estate, Artex Avenue, Quarry Road Industrial Estate, Newhaven, BN9 9DD Light Industrial</x:v>
      </x:c>
      <x:c r="D533" s="15" t="str">
        <x:v>Scheme/range advert; no additional named unit counted without a confirmed individual schedule. Range 159–3816 sq ft.</x:v>
      </x:c>
      <x:c r="E533" s="15" t="str">
        <x:v>https://www.rightmove.co.uk/properties/721599249158800#/?channel=COM_LET</x:v>
      </x:c>
      <x:c r="F533" s="15" t="str"/>
    </x:row>
    <x:row r="534" ht="42" customHeight="1">
      <x:c r="A534" s="15" t="str">
        <x:v>Sussex — host unresolved</x:v>
      </x:c>
      <x:c r="B534" s="15" t="str">
        <x:v>Scheme/range</x:v>
      </x:c>
      <x:c r="C534" s="15" t="str">
        <x:v>The Depository, South Road, BN1</x:v>
      </x:c>
      <x:c r="D534" s="15" t="str">
        <x:v>Scheme/range advert; no additional named unit counted without a confirmed individual schedule. Range 10–1400 sq ft.</x:v>
      </x:c>
      <x:c r="E534" s="15" t="str">
        <x:v>https://www.rightmove.co.uk/properties/754400057027760#/?channel=COM_LET</x:v>
      </x:c>
      <x:c r="F534" s="15" t="str"/>
    </x:row>
    <x:row r="535" ht="42" customHeight="1">
      <x:c r="A535" s="15" t="str">
        <x:v>Bexhill-on-Sea</x:v>
      </x:c>
      <x:c r="B535" s="15" t="str">
        <x:v>Scheme/range</x:v>
      </x:c>
      <x:c r="C535" s="15" t="str">
        <x:v>Bexhill Enterprise Park, Site 2A Unit 5-6, Haven Brook Avenue, Bexhill On Sea, TN39 5AU Industrial Park</x:v>
      </x:c>
      <x:c r="D535" s="15" t="str">
        <x:v>Scheme/range advert; no additional named unit counted without a confirmed individual schedule. Range 2228–2250 sq ft.</x:v>
      </x:c>
      <x:c r="E535" s="15" t="str">
        <x:v>https://www.rightmove.co.uk/properties/781206642450928#/?channel=COM_LET</x:v>
      </x:c>
      <x:c r="F535" s="15" t="str"/>
    </x:row>
    <x:row r="536" ht="42" customHeight="1">
      <x:c r="A536" s="15" t="str">
        <x:v>Sussex — host unresolved</x:v>
      </x:c>
      <x:c r="B536" s="15" t="str">
        <x:v>Scheme/range</x:v>
      </x:c>
      <x:c r="C536" s="15" t="str">
        <x:v>Preston Circus, BN1 Mixed Use</x:v>
      </x:c>
      <x:c r="D536" s="15" t="str">
        <x:v>Scheme/range advert; no additional named unit counted without a confirmed individual schedule. Range 150–2000 sq ft.</x:v>
      </x:c>
      <x:c r="E536" s="15" t="str">
        <x:v>https://www.rightmove.co.uk/properties/780484397772496#/?channel=COM_LET</x:v>
      </x:c>
      <x:c r="F536" s="15" t="str"/>
    </x:row>
    <x:row r="537" ht="42" customHeight="1">
      <x:c r="A537" s="15" t="str">
        <x:v>Brighton and Hove</x:v>
      </x:c>
      <x:c r="B537" s="15" t="str">
        <x:v>Excluded/unresolved</x:v>
      </x:c>
      <x:c r="C537" s="15" t="str">
        <x:v>10 Chapel Mews, Hove, East Sussex</x:v>
      </x:c>
      <x:c r="D537" s="15" t="str">
        <x:v>Mixed-use studio; no clear industrial use</x:v>
      </x:c>
      <x:c r="E537" s="15" t="str">
        <x:v>https://www.rightmove.co.uk/properties/760550475334513#/?channel=COM_LET</x:v>
      </x:c>
      <x:c r="F537" s="15" t="str"/>
    </x:row>
    <x:row r="538" ht="42" customHeight="1">
      <x:c r="A538" s="15" t="str">
        <x:v>Brighton and Hove</x:v>
      </x:c>
      <x:c r="B538" s="15" t="str">
        <x:v>Scheme/range</x:v>
      </x:c>
      <x:c r="C538" s="15" t="str">
        <x:v>Unit B12 Enterprise Trading Estate, Crowhurst Road, Brighton, East Sussex, BN1 8AF Light Industrial</x:v>
      </x:c>
      <x:c r="D538" s="15" t="str">
        <x:v>Scheme/range advert; no additional named unit counted without a confirmed individual schedule. Range 1015–1355 sq ft.</x:v>
      </x:c>
      <x:c r="E538" s="15" t="str">
        <x:v>https://www.rightmove.co.uk/properties/779781822560593#/?channel=COM_LET</x:v>
      </x:c>
      <x:c r="F538" s="15" t="str"/>
    </x:row>
    <x:row r="539" ht="42" customHeight="1">
      <x:c r="A539" s="15" t="str">
        <x:v>Hastings</x:v>
      </x:c>
      <x:c r="B539" s="15" t="str">
        <x:v>Excluded/unresolved</x:v>
      </x:c>
      <x:c r="C539" s="15" t="str">
        <x:v>130 Bexhill Road, St Leonards-on-sea TN38 8BL Healthcare Facility</x:v>
      </x:c>
      <x:c r="D539" s="15" t="str">
        <x:v>Former pharmacy</x:v>
      </x:c>
      <x:c r="E539" s="15" t="str">
        <x:v>https://www.rightmove.co.uk/properties/758037196029617#/?channel=COM_LET</x:v>
      </x:c>
      <x:c r="F539" s="15" t="str"/>
    </x:row>
    <x:row r="540" ht="42" customHeight="1">
      <x:c r="A540" s="15" t="str">
        <x:v>Brighton and Hove</x:v>
      </x:c>
      <x:c r="B540" s="15" t="str">
        <x:v>Excluded/unresolved</x:v>
      </x:c>
      <x:c r="C540" s="15" t="str">
        <x:v>3 Trafalgar Street, Brighton, BN1 4EQ Mixed Use</x:v>
      </x:c>
      <x:c r="D540" s="15" t="str">
        <x:v>Mixed-use commercial premises, no industrial evidence</x:v>
      </x:c>
      <x:c r="E540" s="15" t="str">
        <x:v>https://www.rightmove.co.uk/properties/91758966#/?channel=COM_LET</x:v>
      </x:c>
      <x:c r="F540" s="15" t="str"/>
    </x:row>
    <x:row r="541" ht="42" customHeight="1">
      <x:c r="A541" s="15" t="str">
        <x:v>Brighton and Hove</x:v>
      </x:c>
      <x:c r="B541" s="15" t="str">
        <x:v>Scheme/range</x:v>
      </x:c>
      <x:c r="C541" s="15" t="str">
        <x:v>Hove Technology Centre, St Joseph''s Business Park, Brighton &amp; Hove, Brighton, BN3 7ES Light Industrial</x:v>
      </x:c>
      <x:c r="D541" s="15" t="str">
        <x:v>Scheme/range advert; no additional named unit counted without a confirmed individual schedule. Range 494–1022 sq ft.</x:v>
      </x:c>
      <x:c r="E541" s="15" t="str">
        <x:v>https://www.rightmove.co.uk/properties/151540112#/?channel=COM_LET</x:v>
      </x:c>
      <x:c r="F541" s="15" t="str"/>
    </x:row>
    <x:row r="542" ht="42" customHeight="1">
      <x:c r="A542" s="15" t="str">
        <x:v>Brighton and Hove</x:v>
      </x:c>
      <x:c r="B542" s="15" t="str">
        <x:v>Excluded/unresolved</x:v>
      </x:c>
      <x:c r="C542" s="15" t="str">
        <x:v>Lower Ground Store, Princes House, Brighton, BN1 1EA Light Industrial</x:v>
      </x:c>
      <x:c r="D542" s="15" t="str">
        <x:v>Basement store</x:v>
      </x:c>
      <x:c r="E542" s="15" t="str">
        <x:v>https://www.rightmove.co.uk/properties/721599462998161#/?channel=COM_LET</x:v>
      </x:c>
      <x:c r="F542" s="15" t="str"/>
    </x:row>
    <x:row r="543" ht="42" customHeight="1">
      <x:c r="A543" s="15" t="str">
        <x:v>Brighton and Hove</x:v>
      </x:c>
      <x:c r="B543" s="15" t="str">
        <x:v>Scheme/range</x:v>
      </x:c>
      <x:c r="C543" s="15" t="str">
        <x:v>Big Yellow Hove, 270A Old Shoreham Road, Hove, East Sussex, BN3 Storage</x:v>
      </x:c>
      <x:c r="D543" s="15" t="str">
        <x:v>Scheme/range advert; no additional named unit counted without a confirmed individual schedule. Range 50–500 sq ft.</x:v>
      </x:c>
      <x:c r="E543" s="15" t="str">
        <x:v>https://www.rightmove.co.uk/properties/758778702759681#/?channel=COM_LET</x:v>
      </x:c>
      <x:c r="F543" s="15" t="str"/>
    </x:row>
    <x:row r="544" ht="42" customHeight="1">
      <x:c r="A544" s="15" t="str">
        <x:v>Lewes</x:v>
      </x:c>
      <x:c r="B544" s="15" t="str">
        <x:v>Scheme/range</x:v>
      </x:c>
      <x:c r="C544" s="15" t="str">
        <x:v>Big Yellow Self Storage Brighton, Coombe Road, Off Lewes Road, Brighton, BN2 Storage</x:v>
      </x:c>
      <x:c r="D544" s="15" t="str">
        <x:v>Scheme/range advert; no additional named unit counted without a confirmed individual schedule. Range 50–500 sq ft.</x:v>
      </x:c>
      <x:c r="E544" s="15" t="str">
        <x:v>https://www.rightmove.co.uk/properties/758769953442864#/?channel=COM_LET</x:v>
      </x:c>
      <x:c r="F544" s="15" t="str"/>
    </x:row>
    <x:row r="545" ht="42" customHeight="1">
      <x:c r="A545" s="15" t="str">
        <x:v>Seaford</x:v>
      </x:c>
      <x:c r="B545" s="15" t="str">
        <x:v>Scheme/range</x:v>
      </x:c>
      <x:c r="C545" s="15" t="str">
        <x:v>Unit 4, Cradle Hill Industrial Estate, Seaford, East Sussex, BN25 Storage</x:v>
      </x:c>
      <x:c r="D545" s="15" t="str">
        <x:v>Scheme/range advert; no additional named unit counted without a confirmed individual schedule. Range 15–500 sq ft.</x:v>
      </x:c>
      <x:c r="E545" s="15" t="str">
        <x:v>https://www.rightmove.co.uk/properties/754400063374624#/?channel=COM_LET</x:v>
      </x:c>
      <x:c r="F545" s="15" t="str"/>
    </x:row>
    <x:row r="546" ht="42" customHeight="1">
      <x:c r="A546" s="15" t="str">
        <x:v>Bexhill-on-Sea</x:v>
      </x:c>
      <x:c r="B546" s="15" t="str">
        <x:v>Excluded/unresolved</x:v>
      </x:c>
      <x:c r="C546" s="15" t="str">
        <x:v>32 Western Road, Bexhill Commercial Property</x:v>
      </x:c>
      <x:c r="D546" s="15" t="str">
        <x:v>Retail shop</x:v>
      </x:c>
      <x:c r="E546" s="15" t="str">
        <x:v>https://www.rightmove.co.uk/properties/93569781#/?channel=COM_LET</x:v>
      </x:c>
      <x:c r="F546" s="15" t="str"/>
    </x:row>
    <x:row r="547" ht="42" customHeight="1">
      <x:c r="A547" s="15" t="str">
        <x:v>Bexhill-on-Sea</x:v>
      </x:c>
      <x:c r="B547" s="15" t="str">
        <x:v>Excluded/unresolved</x:v>
      </x:c>
      <x:c r="C547" s="15" t="str">
        <x:v>The Mall 32 Western Road, Bexhill Commercial Property</x:v>
      </x:c>
      <x:c r="D547" s="15" t="str">
        <x:v>Retail shop</x:v>
      </x:c>
      <x:c r="E547" s="15" t="str">
        <x:v>https://www.rightmove.co.uk/properties/93569658#/?channel=COM_LET</x:v>
      </x:c>
      <x:c r="F547" s="15" t="str"/>
    </x:row>
    <x:row r="548" ht="42" customHeight="1">
      <x:c r="A548" s="15" t="str">
        <x:v>Brighton and Hove</x:v>
      </x:c>
      <x:c r="B548" s="15" t="str">
        <x:v>Excluded/unresolved</x:v>
      </x:c>
      <x:c r="C548" s="15" t="str">
        <x:v>Knoll Business Centre, Old Shoreham Road, Hove, East Sussex, BN3 7GS Light Industrial</x:v>
      </x:c>
      <x:c r="D548" s="15" t="str">
        <x:v>Managed studios, no named available industrial demise</x:v>
      </x:c>
      <x:c r="E548" s="15" t="str">
        <x:v>https://www.rightmove.co.uk/properties/779745709602433#/?channel=COM_LET</x:v>
      </x:c>
      <x:c r="F548" s="15" t="str"/>
    </x:row>
    <x:row r="549" ht="49" customHeight="1">
      <x:c r="A549" s="15" t="str">
        <x:v>Eastbourne</x:v>
      </x:c>
      <x:c r="B549" s="15" t="str">
        <x:v>Excluded/unresolved</x:v>
      </x:c>
      <x:c r="C549" s="15" t="str">
        <x:v>BoXx Depot STORAGE / WORKSHOP UNITS, Southbourne Business Park, Courtlands Road, Eastbourne, East Sussex, BN22 8UY Industrial Park</x:v>
      </x:c>
      <x:c r="D549" s="15" t="str">
        <x:v>Self-storage/workshop facility with unknown unit count</x:v>
      </x:c>
      <x:c r="E549" s="15" t="str">
        <x:v>https://www.rightmove.co.uk/properties/760907819399537#/?channel=COM_LET</x:v>
      </x:c>
      <x:c r="F549" s="15" t="str"/>
    </x:row>
    <x:row r="550" ht="49" customHeight="1">
      <x:c r="A550" s="15" t="str">
        <x:v>Eastbourne</x:v>
      </x:c>
      <x:c r="B550" s="15" t="str">
        <x:v>Scheme/range</x:v>
      </x:c>
      <x:c r="C550" s="15" t="str">
        <x:v>BoXx Depot SELF-STORAGE CONTAINERS, Southbourne Business Park, Courtlands Road, Eastbourne, East Sussex, BN22 8UY Industrial Park</x:v>
      </x:c>
      <x:c r="D550" s="15" t="str">
        <x:v>Scheme/range advert; no additional named unit counted without a confirmed individual schedule. Range 32–160 sq ft.</x:v>
      </x:c>
      <x:c r="E550" s="15" t="str">
        <x:v>https://www.rightmove.co.uk/properties/760907794234433#/?channel=COM_LET</x:v>
      </x:c>
      <x:c r="F550" s="15" t="str"/>
    </x:row>
    <x:row r="551" ht="42" customHeight="1">
      <x:c r="A551" s="15" t="str">
        <x:v>Bexhill-on-Sea</x:v>
      </x:c>
      <x:c r="B551" s="15" t="str">
        <x:v>Excluded/unresolved</x:v>
      </x:c>
      <x:c r="C551" s="15" t="str">
        <x:v>The Mall Western Road, Bexhill Commercial Property</x:v>
      </x:c>
      <x:c r="D551" s="15" t="str">
        <x:v>Retail shop</x:v>
      </x:c>
      <x:c r="E551" s="15" t="str">
        <x:v>https://www.rightmove.co.uk/properties/93569709#/?channel=COM_LET</x:v>
      </x:c>
      <x:c r="F551" s="15" t="str"/>
    </x:row>
    <x:row r="552" ht="42" customHeight="1">
      <x:c r="A552" s="15" t="str">
        <x:v>Brighton and Hove</x:v>
      </x:c>
      <x:c r="B552" s="15" t="str">
        <x:v>Excluded/unresolved</x:v>
      </x:c>
      <x:c r="C552" s="15" t="str">
        <x:v>Hampton Place, Brighton Commercial Property</x:v>
      </x:c>
      <x:c r="D552" s="15" t="str">
        <x:v>Dental practice</x:v>
      </x:c>
      <x:c r="E552" s="15" t="str">
        <x:v>https://www.rightmove.co.uk/properties/173641532#/?channel=COM_LET</x:v>
      </x:c>
      <x:c r="F552" s="15" t="str"/>
    </x:row>
    <x:row r="553" ht="42" customHeight="1">
      <x:c r="A553" s="15" t="str">
        <x:v>Robertsbridge</x:v>
      </x:c>
      <x:c r="B553" s="15" t="str">
        <x:v>Excluded/unresolved</x:v>
      </x:c>
      <x:c r="C553" s="15" t="str">
        <x:v>Rural Robertsbridge, East Sussex TN32 Commercial Property</x:v>
      </x:c>
      <x:c r="D553" s="15" t="str">
        <x:v>Former farm shop</x:v>
      </x:c>
      <x:c r="E553" s="15" t="str">
        <x:v>https://www.rightmove.co.uk/properties/94588845#/?channel=COM_LET</x:v>
      </x:c>
      <x:c r="F553" s="15" t="str"/>
    </x:row>
    <x:row r="554" ht="42" customHeight="1">
      <x:c r="A554" s="15" t="str">
        <x:v>Rye</x:v>
      </x:c>
      <x:c r="B554" s="15" t="str">
        <x:v>Excluded/unresolved</x:v>
      </x:c>
      <x:c r="C554" s="15" t="str">
        <x:v>Fishmarket Road, Rye, East Sussex, TN31 Commercial Property</x:v>
      </x:c>
      <x:c r="D554" s="15" t="str">
        <x:v>Mixed commercial premises; industrial use unconfirmed</x:v>
      </x:c>
      <x:c r="E554" s="15" t="str">
        <x:v>https://www.rightmove.co.uk/properties/92224641#/?channel=COM_LET</x:v>
      </x:c>
      <x:c r="F554" s="15" t="str"/>
    </x:row>
    <x:row r="555" ht="42" customHeight="1">
      <x:c r="A555" s="15" t="str">
        <x:v>Eastbourne</x:v>
      </x:c>
      <x:c r="B555" s="15" t="str">
        <x:v>Excluded/unresolved</x:v>
      </x:c>
      <x:c r="C555" s="15" t="str">
        <x:v>Unit 5, The Labyrinth, 1 - 8 Mark Lane, Eastbourne, Mixed Use</x:v>
      </x:c>
      <x:c r="D555" s="15" t="str">
        <x:v>Central mixed-use commercial premises</x:v>
      </x:c>
      <x:c r="E555" s="15" t="str">
        <x:v>https://www.rightmove.co.uk/properties/93534303#/?channel=COM_LET</x:v>
      </x:c>
      <x:c r="F555" s="15" t="str"/>
    </x:row>
    <x:row r="556" ht="42" customHeight="1">
      <x:c r="A556" s="15" t="str">
        <x:v>Heathfield</x:v>
      </x:c>
      <x:c r="B556" s="15" t="str">
        <x:v>Excluded/unresolved</x:v>
      </x:c>
      <x:c r="C556" s="15" t="str">
        <x:v>Vines Cross, Heathfield, East Sussex Storage</x:v>
      </x:c>
      <x:c r="D556" s="15" t="str">
        <x:v>Unnamed small storage units; unit count unverified</x:v>
      </x:c>
      <x:c r="E556" s="15" t="str">
        <x:v>https://www.rightmove.co.uk/properties/88852236#/?channel=COM_LET</x:v>
      </x:c>
      <x:c r="F556" s="15" t="str"/>
    </x:row>
    <x:row r="557" ht="42" customHeight="1">
      <x:c r="A557" s="15" t="str">
        <x:v>Brighton and Hove</x:v>
      </x:c>
      <x:c r="B557" s="15" t="str">
        <x:v>Excluded/unresolved</x:v>
      </x:c>
      <x:c r="C557" s="15" t="str">
        <x:v>Roundhill Road, Brighton, BN2 Commercial Property</x:v>
      </x:c>
      <x:c r="D557" s="15" t="str">
        <x:v>Class E room; no industrial evidence</x:v>
      </x:c>
      <x:c r="E557" s="15" t="str">
        <x:v>https://www.rightmove.co.uk/properties/174350189#/?channel=COM_LET</x:v>
      </x:c>
      <x:c r="F557" s="15" t="str"/>
    </x:row>
    <x:row r="558" ht="42" customHeight="1">
      <x:c r="A558" s="15" t="str">
        <x:v>Bognor Regis</x:v>
      </x:c>
      <x:c r="B558" s="15" t="str">
        <x:v>Scheme/range</x:v>
      </x:c>
      <x:c r="C558" s="15" t="str">
        <x:v>Trade and Logistics City, Saltbox Business Park, Shripney Road, Bognor Regis PO22 9NW Industrial Park</x:v>
      </x:c>
      <x:c r="D558" s="15" t="str">
        <x:v>Scheme/range advert; no additional named unit counted without a confirmed individual schedule. Range 3488–52959 sq ft.</x:v>
      </x:c>
      <x:c r="E558" s="15" t="str">
        <x:v>https://www.rightmove.co.uk/properties/754397420719008#/?channel=COM_LET</x:v>
      </x:c>
      <x:c r="F558" s="15" t="str"/>
    </x:row>
    <x:row r="559" ht="42" customHeight="1">
      <x:c r="A559" s="15" t="str">
        <x:v>Bognor Regis</x:v>
      </x:c>
      <x:c r="B559" s="15" t="str">
        <x:v>Scheme/range</x:v>
      </x:c>
      <x:c r="C559" s="15" t="str">
        <x:v>Saltbox Business Park, Trade And Logistics City, Shripney Road, Bognor Regis, West Sussex, PO22 Distribution Warehouse</x:v>
      </x:c>
      <x:c r="D559" s="15" t="str">
        <x:v>Scheme/range advert; no additional named unit counted without a confirmed individual schedule. Range 3488–52959 sq ft.</x:v>
      </x:c>
      <x:c r="E559" s="15" t="str">
        <x:v>https://www.rightmove.co.uk/properties/760917057356593#/?channel=COM_LET</x:v>
      </x:c>
      <x:c r="F559" s="15" t="str"/>
    </x:row>
    <x:row r="560" ht="42" customHeight="1">
      <x:c r="A560" s="15" t="str">
        <x:v>Chichester</x:v>
      </x:c>
      <x:c r="B560" s="15" t="str">
        <x:v>Scheme/range</x:v>
      </x:c>
      <x:c r="C560" s="15" t="str">
        <x:v>Phase 2, Chichester Business Park, City Fields Way, Chichester, West Sussex, PO20 2NY Light Industrial</x:v>
      </x:c>
      <x:c r="D560" s="15" t="str">
        <x:v>Scheme/range advert; no additional named unit counted without a confirmed individual schedule. Range 8040–45090 sq ft.</x:v>
      </x:c>
      <x:c r="E560" s="15" t="str">
        <x:v>https://www.rightmove.co.uk/properties/760556800354784#/?channel=COM_LET</x:v>
      </x:c>
      <x:c r="F560" s="15" t="str"/>
    </x:row>
    <x:row r="561" ht="42" customHeight="1">
      <x:c r="A561" s="15" t="str">
        <x:v>Billingshurst</x:v>
      </x:c>
      <x:c r="B561" s="15" t="str">
        <x:v>Scheme/range</x:v>
      </x:c>
      <x:c r="C561" s="15" t="str">
        <x:v>Billingshurst Enterprise Park New Road, Billingshurst RH14 9HP Industrial Park</x:v>
      </x:c>
      <x:c r="D561" s="15" t="str">
        <x:v>Scheme/range advert; no additional named unit counted without a confirmed individual schedule. Range 10000–45000 sq ft.</x:v>
      </x:c>
      <x:c r="E561" s="15" t="str">
        <x:v>https://www.rightmove.co.uk/properties/760903098712144#/?channel=COM_LET</x:v>
      </x:c>
      <x:c r="F561" s="15" t="str"/>
    </x:row>
    <x:row r="562" ht="42" customHeight="1">
      <x:c r="A562" s="15" t="str">
        <x:v>Chichester</x:v>
      </x:c>
      <x:c r="B562" s="15" t="str">
        <x:v>Scheme/range</x:v>
      </x:c>
      <x:c r="C562" s="15" t="str">
        <x:v>Chichester Business Park, Coronation Way, Tangmere, Chichester, West Sussex, PO20 Distribution Warehouse</x:v>
      </x:c>
      <x:c r="D562" s="15" t="str">
        <x:v>Scheme/range advert; no additional named unit counted without a confirmed individual schedule. Range 8040–44910 sq ft.</x:v>
      </x:c>
      <x:c r="E562" s="15" t="str">
        <x:v>https://www.rightmove.co.uk/properties/760928398867824#/?channel=COM_LET</x:v>
      </x:c>
      <x:c r="F562" s="15" t="str"/>
    </x:row>
    <x:row r="563" ht="42" customHeight="1">
      <x:c r="A563" s="15" t="str">
        <x:v>Horsham</x:v>
      </x:c>
      <x:c r="B563" s="15" t="str">
        <x:v>Scheme/range</x:v>
      </x:c>
      <x:c r="C563" s="15" t="str">
        <x:v>Axis 24 Business Park, Southwater, RH13 9RT Warehouse</x:v>
      </x:c>
      <x:c r="D563" s="15" t="str">
        <x:v>Scheme/range advert; no additional named unit counted without a confirmed individual schedule. Range 3221–44432 sq ft.</x:v>
      </x:c>
      <x:c r="E563" s="15" t="str">
        <x:v>https://www.rightmove.co.uk/properties/773363167920496#/?channel=COM_LET</x:v>
      </x:c>
      <x:c r="F563" s="15" t="str"/>
    </x:row>
    <x:row r="564" ht="42" customHeight="1">
      <x:c r="A564" s="15" t="str">
        <x:v>Horsham</x:v>
      </x:c>
      <x:c r="B564" s="15" t="str">
        <x:v>Scheme/range</x:v>
      </x:c>
      <x:c r="C564" s="15" t="str">
        <x:v>Axis 24, Oakhurst Business Park, Southwater, Horsham, RH13 9RT Light Industrial</x:v>
      </x:c>
      <x:c r="D564" s="15" t="str">
        <x:v>Scheme/range advert; no additional named unit counted without a confirmed individual schedule. Range 3221–44432 sq ft.</x:v>
      </x:c>
      <x:c r="E564" s="15" t="str">
        <x:v>https://www.rightmove.co.uk/properties/723052030324656#/?channel=COM_LET</x:v>
      </x:c>
      <x:c r="F564" s="15" t="str"/>
    </x:row>
    <x:row r="565" ht="42" customHeight="1">
      <x:c r="A565" s="15" t="str">
        <x:v>Sussex — host unresolved</x:v>
      </x:c>
      <x:c r="B565" s="15" t="str">
        <x:v>Scheme/range</x:v>
      </x:c>
      <x:c r="C565" s="15" t="str">
        <x:v>Plaistow Road, RH14 Light Industrial</x:v>
      </x:c>
      <x:c r="D565" s="15" t="str">
        <x:v>Scheme/range advert; no additional named unit counted without a confirmed individual schedule. Range 5000–40000 sq ft.</x:v>
      </x:c>
      <x:c r="E565" s="15" t="str">
        <x:v>https://www.rightmove.co.uk/properties/754398437834816#/?channel=COM_LET</x:v>
      </x:c>
      <x:c r="F565" s="15" t="str"/>
    </x:row>
    <x:row r="566" ht="42" customHeight="1">
      <x:c r="A566" s="15" t="str">
        <x:v>Crawley</x:v>
      </x:c>
      <x:c r="B566" s="15" t="str">
        <x:v>Scheme/range</x:v>
      </x:c>
      <x:c r="C566" s="15" t="str">
        <x:v>The Brunel Centre, Newton Road, Crawley, RH10 9TU Industrial Park</x:v>
      </x:c>
      <x:c r="D566" s="15" t="str">
        <x:v>Scheme/range advert; no additional named unit counted without a confirmed individual schedule. Range 3170–38657 sq ft.</x:v>
      </x:c>
      <x:c r="E566" s="15" t="str">
        <x:v>https://www.rightmove.co.uk/properties/760902752695264#/?channel=COM_LET</x:v>
      </x:c>
      <x:c r="F566" s="15" t="str"/>
    </x:row>
    <x:row r="567" ht="42" customHeight="1">
      <x:c r="A567" s="15" t="str">
        <x:v>Worthing</x:v>
      </x:c>
      <x:c r="B567" s="15" t="str">
        <x:v>Scheme/range</x:v>
      </x:c>
      <x:c r="C567" s="15" t="str">
        <x:v>Unit 1 2, Holm Oak Business Centre, Worthing, BN12 4FE Warehouse</x:v>
      </x:c>
      <x:c r="D567" s="15" t="str">
        <x:v>Scheme/range advert; no additional named unit counted without a confirmed individual schedule. Range 3596–38011 sq ft.</x:v>
      </x:c>
      <x:c r="E567" s="15" t="str">
        <x:v>https://www.rightmove.co.uk/properties/773389910975633#/?channel=COM_LET</x:v>
      </x:c>
      <x:c r="F567" s="15" t="str"/>
    </x:row>
    <x:row r="568" ht="42" customHeight="1">
      <x:c r="A568" s="15" t="str">
        <x:v>Crawley</x:v>
      </x:c>
      <x:c r="B568" s="15" t="str">
        <x:v>Scheme/range</x:v>
      </x:c>
      <x:c r="C568" s="15" t="str">
        <x:v>Metcalf Way, Crawley, West Sussex, United Kingdom, RH11 7XX Light Industrial</x:v>
      </x:c>
      <x:c r="D568" s="15" t="str">
        <x:v>Scheme/range advert; no additional named unit counted without a confirmed individual schedule. Range 786–36501 sq ft.</x:v>
      </x:c>
      <x:c r="E568" s="15" t="str">
        <x:v>https://www.rightmove.co.uk/properties/750759786933760#/?channel=COM_LET</x:v>
      </x:c>
      <x:c r="F568" s="15" t="str"/>
    </x:row>
    <x:row r="569" ht="42" customHeight="1">
      <x:c r="A569" s="15" t="str">
        <x:v>Crawley</x:v>
      </x:c>
      <x:c r="B569" s="15" t="str">
        <x:v>Scheme/range</x:v>
      </x:c>
      <x:c r="C569" s="15" t="str">
        <x:v>Metcalf Way, Crawley, West Sussex, United Kingdom, RH11 7XX Light Industrial</x:v>
      </x:c>
      <x:c r="D569" s="15" t="str">
        <x:v>Scheme/range advert; no additional named unit counted without a confirmed individual schedule. Range 474–36501 sq ft.</x:v>
      </x:c>
      <x:c r="E569" s="15" t="str">
        <x:v>https://www.rightmove.co.uk/properties/750759799515600#/?channel=COM_LET</x:v>
      </x:c>
      <x:c r="F569" s="15" t="str"/>
    </x:row>
    <x:row r="570" ht="49" customHeight="1">
      <x:c r="A570" s="15" t="str">
        <x:v>Lancing and Sompting</x:v>
      </x:c>
      <x:c r="B570" s="15" t="str">
        <x:v>Private agent check</x:v>
      </x:c>
      <x:c r="C570" s="15" t="str">
        <x:v>https://crickmay.co.uk/find-a-property/properties/380318-units-5-6-8-10-ground-floor-unit-11a-triangle-business-centre-lancing</x:v>
      </x:c>
      <x:c r="D570" s="15" t="str">
        <x:v>Mixed office/workshop schedule: per-unit use unresolved; five named units not counted as confirmed industrial.</x:v>
      </x:c>
      <x:c r="E570" s="15" t="str">
        <x:v>https://crickmay.co.uk/find-a-property/properties/380318-units-5-6-8-10-ground-floor-unit-11a-triangle-business-centre-lancing</x:v>
      </x:c>
      <x:c r="F570" s="15" t="str"/>
    </x:row>
    <x:row r="571" ht="42" customHeight="1">
      <x:c r="A571" s="15" t="str">
        <x:v>Sussex — host unresolved</x:v>
      </x:c>
      <x:c r="B571" s="15" t="str">
        <x:v>Private agent check</x:v>
      </x:c>
      <x:c r="C571" s="15" t="str">
        <x:v>https://crickmay.co.uk/find-a-property/properties/291102-units-a-d-saint-hill-business-park-east-grinstead</x:v>
      </x:c>
      <x:c r="D571" s="15" t="str">
        <x:v>Small storage rooms and reception building; individual industrial use unverified.</x:v>
      </x:c>
      <x:c r="E571" s="15" t="str">
        <x:v>https://crickmay.co.uk/find-a-property/properties/291102-units-a-d-saint-hill-business-park-east-grinstead</x:v>
      </x:c>
      <x:c r="F571" s="15" t="str"/>
    </x:row>
    <x:row r="572" ht="42" customHeight="1">
      <x:c r="A572" s="15" t="str">
        <x:v>Sussex — host unresolved</x:v>
      </x:c>
      <x:c r="B572" s="15" t="str">
        <x:v>Private agent check</x:v>
      </x:c>
      <x:c r="C572" s="15" t="str">
        <x:v>https://crickmay.co.uk/find-a-property/properties/337463-broomlands-farm-warnham</x:v>
      </x:c>
      <x:c r="D572" s="15" t="str">
        <x:v>Refurbishment and unnamed schedule; no distinct current unit count.</x:v>
      </x:c>
      <x:c r="E572" s="15" t="str">
        <x:v>https://crickmay.co.uk/find-a-property/properties/337463-broomlands-farm-warnham</x:v>
      </x:c>
      <x:c r="F572" s="15" t="str"/>
    </x:row>
    <x:row r="573" ht="42" customHeight="1">
      <x:c r="A573" s="15" t="str">
        <x:v>Burgess Hill</x:v>
      </x:c>
      <x:c r="B573" s="15" t="str">
        <x:v>Private agent check</x:v>
      </x:c>
      <x:c r="C573" s="15" t="str">
        <x:v>https://crickmay.co.uk/find-a-property/properties/358249-unit-5d-consort-way-burgess-hill</x:v>
      </x:c>
      <x:c r="D573" s="15" t="str">
        <x:v>Whole demise21667 sq ft exceeds15000.</x:v>
      </x:c>
      <x:c r="E573" s="15" t="str">
        <x:v>https://crickmay.co.uk/find-a-property/properties/358249-unit-5d-consort-way-burgess-hill</x:v>
      </x:c>
      <x:c r="F573" s="15" t="str"/>
    </x:row>
    <x:row r="574" ht="42" customHeight="1">
      <x:c r="A574" s="15" t="str">
        <x:v>Burgess Hill</x:v>
      </x:c>
      <x:c r="B574" s="15" t="str">
        <x:v>Private agent check</x:v>
      </x:c>
      <x:c r="C574" s="15" t="str">
        <x:v>https://crickmay.co.uk/find-a-property/properties/373121-logistics-house-burgess-hill</x:v>
      </x:c>
      <x:c r="D574" s="15" t="str">
        <x:v>Whole demise20830 sq ft exceeds15000.</x:v>
      </x:c>
      <x:c r="E574" s="15" t="str">
        <x:v>https://crickmay.co.uk/find-a-property/properties/373121-logistics-house-burgess-hill</x:v>
      </x:c>
      <x:c r="F574" s="15" t="str"/>
    </x:row>
    <x:row r="575" ht="42" customHeight="1">
      <x:c r="A575" s="15" t="str">
        <x:v>Burgess Hill</x:v>
      </x:c>
      <x:c r="B575" s="15" t="str">
        <x:v>Private agent check</x:v>
      </x:c>
      <x:c r="C575" s="15" t="str">
        <x:v>https://www.flude.com/property/details/8071/202-London-Road-Burgess-Hill-RH15-9RD-Occupiers-A1-Retail-</x:v>
      </x:c>
      <x:c r="D575" s="15" t="str">
        <x:v>Former nursery/mixed commercial use; no confirmed industrial demise; area conflict3684vs3648.</x:v>
      </x:c>
      <x:c r="E575" s="15" t="str">
        <x:v>https://www.flude.com/property/details/8071/202-London-Road-Burgess-Hill-RH15-9RD-Occupiers-A1-Retail-</x:v>
      </x:c>
      <x:c r="F575" s="15" t="str"/>
    </x:row>
    <x:row r="576" ht="49" customHeight="1">
      <x:c r="A576" s="15" t="str">
        <x:v>Chichester</x:v>
      </x:c>
      <x:c r="B576" s="15" t="str">
        <x:v>Private agent check</x:v>
      </x:c>
      <x:c r="C576" s="15" t="str">
        <x:v>https://www.flude.com/property/details/1950/Mathis-House-Leigh-Road-Chichester-West-Sussex-PO19-8TT-Occupiers-B1-a-Offices-</x:v>
      </x:c>
      <x:c r="D576" s="15" t="str">
        <x:v>Office suites, not industrial.</x:v>
      </x:c>
      <x:c r="E576" s="15" t="str">
        <x:v>https://www.flude.com/property/details/1950/Mathis-House-Leigh-Road-Chichester-West-Sussex-PO19-8TT-Occupiers-B1-a-Offices-</x:v>
      </x:c>
      <x:c r="F576" s="15" t="str"/>
    </x:row>
    <x:row r="577" ht="49" customHeight="1">
      <x:c r="A577" s="15" t="str">
        <x:v>Littlehampton</x:v>
      </x:c>
      <x:c r="B577" s="15" t="str">
        <x:v>Private agent check</x:v>
      </x:c>
      <x:c r="C577" s="15" t="str">
        <x:v>https://www.flude.com/property/details/2178/Unit-A3-Riverside-Industrial-Estate-Littlehampton-West-Sussex-BN17-5DF-Occupiers-B1-c-Light-Industry-</x:v>
      </x:c>
      <x:c r="D577" s="15" t="str">
        <x:v>Unit A3 Riverside is Under Offer in agent schedule; not current supply.</x:v>
      </x:c>
      <x:c r="E577" s="15" t="str">
        <x:v>https://www.flude.com/property/details/2178/Unit-A3-Riverside-Industrial-Estate-Littlehampton-West-Sussex-BN17-5DF-Occupiers-B1-c-Light-Industry-</x:v>
      </x:c>
      <x:c r="F577" s="15" t="str"/>
    </x:row>
    <x:row r="578" ht="42" customHeight="1">
      <x:c r="A578" s="15" t="str">
        <x:v>Bognor Regis</x:v>
      </x:c>
      <x:c r="B578" s="15" t="str">
        <x:v>Private unresolved</x:v>
      </x:c>
      <x:c r="C578" s="15" t="str">
        <x:v>Former Garden Centre, Drayton Waterside, Bognor Road, Chichester</x:v>
      </x:c>
      <x:c r="D578" s="15" t="str">
        <x:v>Captured private listing requires individual industrial-use/area/tenure reconciliation; not included as additional current supply.</x:v>
      </x:c>
      <x:c r="E578" s="15" t="str">
        <x:v>https://www.flude.com/property/details/3442/Former-Garden-Centre-Drayton-Waterside-Bognor-Road-Chichester-Occupiers-A1-Retail-</x:v>
      </x:c>
      <x:c r="F578" s="15" t="str"/>
    </x:row>
    <x:row r="579" ht="42" customHeight="1">
      <x:c r="A579" s="15" t="str">
        <x:v>Ringmer</x:v>
      </x:c>
      <x:c r="B579" s="15" t="str">
        <x:v>Private unresolved</x:v>
      </x:c>
      <x:c r="C579" s="15" t="str">
        <x:v>Cuckmere Yard, Broyle Place Farm, Ringmer BN8 5PW</x:v>
      </x:c>
      <x:c r="D579" s="15" t="str">
        <x:v>Captured private listing requires individual industrial-use/area/tenure reconciliation; not included as additional current supply.</x:v>
      </x:c>
      <x:c r="E579" s="15" t="str">
        <x:v>https://www.flude.com/property/details/7216/Cuckmere-Yard-Broyle-Place-Farm-Ringmer-BN8-5PW-Occupiers-B1-c-Light-Industry-</x:v>
      </x:c>
      <x:c r="F579" s="15" t="str"/>
    </x:row>
    <x:row r="580" ht="49" customHeight="1">
      <x:c r="A580" s="15" t="str">
        <x:v>Brighton and Hove</x:v>
      </x:c>
      <x:c r="B580" s="15" t="str">
        <x:v>Private unresolved</x:v>
      </x:c>
      <x:c r="C580" s="15" t="str">
        <x:v>"To Let: 1,500 sq ft to 12,055 sq ft of Light Industrial/Workshop Space on Busy Main 'A' Road" | Rent Reduced by 50% | One Moulsecoomb Way, Brighton, BN2 4PB | £9 per sqft</x:v>
      </x:c>
      <x:c r="D580" s="15" t="str">
        <x:v>Captured private listing requires individual industrial-use/area/tenure reconciliation; not included as additional current supply.</x:v>
      </x:c>
      <x:c r="E580" s="15" t="str">
        <x:v>https://www.gravesjenkins.com/property/one-moulsecoomb-way-brighton-bn2-4pb</x:v>
      </x:c>
      <x:c r="F580" s="15" t="str"/>
    </x:row>
    <x:row r="581" ht="49" customHeight="1">
      <x:c r="A581" s="15" t="str">
        <x:v>Brighton and Hove</x:v>
      </x:c>
      <x:c r="B581" s="15" t="str">
        <x:v>Private unresolved</x:v>
      </x:c>
      <x:c r="C581" s="15" t="str">
        <x:v>"To Let: 1,500 sq ft to 6,577 sq ft of Light Industrial/Workshop Space on Busy Main 'A' Road" | Rent Reduced by 50% | One Moulsecoomb Way, Brighton, BN2 4PB | £9 per sqft</x:v>
      </x:c>
      <x:c r="D581" s="15" t="str">
        <x:v>Captured private listing requires individual industrial-use/area/tenure reconciliation; not included as additional current supply.</x:v>
      </x:c>
      <x:c r="E581" s="15" t="str">
        <x:v>https://www.gravesjenkins.com/property/one-moulsecoomb-way-brighton-bn2-4pb-1</x:v>
      </x:c>
      <x:c r="F581" s="15" t="str"/>
    </x:row>
    <x:row r="582" ht="49" customHeight="1">
      <x:c r="A582" s="15" t="str">
        <x:v>Crawley</x:v>
      </x:c>
      <x:c r="B582" s="15" t="str">
        <x:v>Private unresolved</x:v>
      </x:c>
      <x:c r="C582" s="15" t="str">
        <x:v>Quality spec/fitted flexible accommodation plus 6 parking spaces/storage | Unit 3a Betchworth Works, Crawley, RH6 0DX | £37,500 per annum</x:v>
      </x:c>
      <x:c r="D582" s="15" t="str">
        <x:v>Captured private listing requires individual industrial-use/area/tenure reconciliation; not included as additional current supply.</x:v>
      </x:c>
      <x:c r="E582" s="15" t="str">
        <x:v>https://www.gravesjenkins.com/property/unit-3a-betchworth-works-crawley-rh6-0dx</x:v>
      </x:c>
      <x:c r="F582" s="15" t="str"/>
    </x:row>
    <x:row r="583" ht="42" customHeight="1">
      <x:c r="A583" s="15" t="str">
        <x:v>Crawley</x:v>
      </x:c>
      <x:c r="B583" s="15" t="str">
        <x:v>Private unresolved</x:v>
      </x:c>
      <x:c r="C583" s="15" t="str">
        <x:v>Newly refurbished Industrial/Business Unit | Unit 3 Betchworth Works, Crawley, RH6 0DX | £30,500 per annum</x:v>
      </x:c>
      <x:c r="D583" s="15" t="str">
        <x:v>Captured private listing requires individual industrial-use/area/tenure reconciliation; not included as additional current supply.</x:v>
      </x:c>
      <x:c r="E583" s="15" t="str">
        <x:v>https://www.gravesjenkins.com/property/unit-3-betchworth-works-crawley-rh6-0dx</x:v>
      </x:c>
      <x:c r="F583" s="15" t="str"/>
    </x:row>
    <x:row r="584" ht="49" customHeight="1">
      <x:c r="A584" s="15" t="str">
        <x:v>Crawley</x:v>
      </x:c>
      <x:c r="B584" s="15" t="str">
        <x:v>Private unresolved</x:v>
      </x:c>
      <x:c r="C584" s="15" t="str">
        <x:v>Rare Freehold (or Lease) opportunity. Prime Showroom/Warehouse Unit | 61-63 Gatwick Road, Crawley, RH10 9RD | £2,500,000</x:v>
      </x:c>
      <x:c r="D584" s="15" t="str">
        <x:v>Captured private listing requires individual industrial-use/area/tenure reconciliation; not included as additional current supply.</x:v>
      </x:c>
      <x:c r="E584" s="15" t="str">
        <x:v>https://www.gravesjenkins.com/property/61-63-gatwick-road-crawley-rh10-9rd-0</x:v>
      </x:c>
      <x:c r="F584" s="15" t="str"/>
    </x:row>
    <x:row r="585" ht="42" customHeight="1">
      <x:c r="A585" s="15" t="str">
        <x:v>Henfield</x:v>
      </x:c>
      <x:c r="B585" s="15" t="str">
        <x:v>Excluded/unresolved</x:v>
      </x:c>
      <x:c r="C585" s="15" t="str">
        <x:v>Birchfield Nursery, Kidders Lane, Henfield BN5</x:v>
      </x:c>
      <x:c r="D585" s="15" t="str">
        <x:v>No confirmed individual demise wholly at or below 15000 sq ft; retained only as unresolved scheme.</x:v>
      </x:c>
      <x:c r="E585" s="15" t="str">
        <x:v>https://www.zoopla.co.uk/to-rent/commercial/details/72752371/</x:v>
      </x:c>
      <x:c r="F585" s="15" t="str"/>
    </x:row>
    <x:row r="586" ht="42" customHeight="1">
      <x:c r="A586" s="15" t="str">
        <x:v>Lancing and Sompting</x:v>
      </x:c>
      <x:c r="B586" s="15" t="str">
        <x:v>Excluded/unresolved</x:v>
      </x:c>
      <x:c r="C586" s="15" t="str">
        <x:v>Unit 3 &amp; 5, Lancing Business Park, Blenheim Road, Lancing BN15</x:v>
      </x:c>
      <x:c r="D586" s="15" t="str">
        <x:v>No confirmed individual demise wholly at or below 15000 sq ft; retained only as unresolved scheme.</x:v>
      </x:c>
      <x:c r="E586" s="15" t="str">
        <x:v>https://www.zoopla.co.uk/to-rent/commercial/details/72660781/</x:v>
      </x:c>
      <x:c r="F586" s="15" t="str"/>
    </x:row>
    <x:row r="587" ht="42" customHeight="1">
      <x:c r="A587" s="15" t="str">
        <x:v>Horsham</x:v>
      </x:c>
      <x:c r="B587" s="15" t="str">
        <x:v>Excluded/unresolved</x:v>
      </x:c>
      <x:c r="C587" s="15" t="str">
        <x:v>Axis 24 Business Park, Southwater RH13</x:v>
      </x:c>
      <x:c r="D587" s="15" t="str">
        <x:v>No confirmed individual demise wholly at or below 15000 sq ft; retained only as unresolved scheme.</x:v>
      </x:c>
      <x:c r="E587" s="15" t="str">
        <x:v>https://www.zoopla.co.uk/to-rent/commercial/details/72132583/</x:v>
      </x:c>
      <x:c r="F587" s="15" t="str"/>
    </x:row>
    <x:row r="588" ht="42" customHeight="1">
      <x:c r="A588" s="15" t="str">
        <x:v>Newhaven</x:v>
      </x:c>
      <x:c r="B588" s="15" t="str">
        <x:v>Excluded/unresolved</x:v>
      </x:c>
      <x:c r="C588" s="15" t="str">
        <x:v>Unit Eastside Business Park, Beach Road, Newhaven BN9</x:v>
      </x:c>
      <x:c r="D588" s="15" t="str">
        <x:v>No confirmed individual demise wholly at or below 15000 sq ft; retained only as unresolved scheme.</x:v>
      </x:c>
      <x:c r="E588" s="15" t="str">
        <x:v>https://www.zoopla.co.uk/to-rent/commercial/details/72920786/</x:v>
      </x:c>
      <x:c r="F588" s="15" t="str"/>
    </x:row>
    <x:row r="589" ht="42" customHeight="1">
      <x:c r="A589" s="15" t="str">
        <x:v>Hastings</x:v>
      </x:c>
      <x:c r="B589" s="15" t="str">
        <x:v>Rent/area conflict</x:v>
      </x:c>
      <x:c r="C589" s="15" t="str">
        <x:v>16 Theaklen Drive, St. Leonards-On-Sea TN38</x:v>
      </x:c>
      <x:c r="D589" s="15" t="str">
        <x:v>Portal advertises 3500–7010 sq ft and £40000 pa; quoted £11.43/sq ft uses minimum3500, while description refers to two-storey premises without a floor-area schedule. Exact rent/area match unresolved; excluded from comparable rates.</x:v>
      </x:c>
      <x:c r="E589" s="15" t="str">
        <x:v>https://www.zoopla.co.uk/to-rent/commercial/details/74257287/</x:v>
      </x:c>
      <x:c r="F589" s="15" t="str"/>
    </x:row>
    <x:row r="590" ht="42" customHeight="1">
      <x:c r="A590" s="15" t="str">
        <x:v>Margate</x:v>
      </x:c>
      <x:c r="B590" s="15" t="str">
        <x:v>Excluded or unresolved</x:v>
      </x:c>
      <x:c r="C590" s="15" t="str">
        <x:v>Engine Works Park, Westwood Industrial Estate, Continental Approach, Margate, Kent, CT9 4JG</x:v>
      </x:c>
      <x:c r="D590" s="15" t="str">
        <x:v>Scheme / multiple-unit or combined-size advert: exact remaining independent units not established, or overlaps named adverts. Not counted as one available unit.</x:v>
      </x:c>
      <x:c r="E590" s="15" t="str">
        <x:v>https://www.zoopla.co.uk/to-rent/commercial/details/74616260/</x:v>
      </x:c>
      <x:c r="F590" s="15" t="str">
        <x:v>https://www.rightmove.co.uk/properties/782344108274928#/?channel=COM_LET</x:v>
      </x:c>
    </x:row>
    <x:row r="591" ht="42" customHeight="1">
      <x:c r="A591" s="15" t="str">
        <x:v>Tonbridge</x:v>
      </x:c>
      <x:c r="B591" s="15" t="str">
        <x:v>Excluded or unresolved</x:v>
      </x:c>
      <x:c r="C591" s="15" t="str">
        <x:v>Sherenden Road, Tonbridge TN11</x:v>
      </x:c>
      <x:c r="D591" s="15" t="str">
        <x:v>Scheme / multiple-unit or combined-size advert: exact remaining independent units not established, or overlaps named adverts. Not counted as one available unit.</x:v>
      </x:c>
      <x:c r="E591" s="15" t="str">
        <x:v>https://www.zoopla.co.uk/to-rent/commercial/details/74586258/</x:v>
      </x:c>
      <x:c r="F591" s="15" t="str"/>
    </x:row>
    <x:row r="592" ht="42" customHeight="1">
      <x:c r="A592" s="15" t="str">
        <x:v>Ashford</x:v>
      </x:c>
      <x:c r="B592" s="15" t="str">
        <x:v>Excluded or unresolved</x:v>
      </x:c>
      <x:c r="C592" s="15" t="str">
        <x:v>Yards At Glebe Business Park, Duck Lane, Shadoxhurst, Ashford, Kent , TN26 1LT</x:v>
      </x:c>
      <x:c r="D592" s="15" t="str">
        <x:v>Open storage yards, not built industrial units.</x:v>
      </x:c>
      <x:c r="E592" s="15" t="str">
        <x:v>https://www.zoopla.co.uk/to-rent/commercial/details/74565334/</x:v>
      </x:c>
      <x:c r="F592" s="15" t="str">
        <x:v>https://www.rightmove.co.uk/properties/781212814252801#/?channel=COM_LET</x:v>
      </x:c>
    </x:row>
    <x:row r="593" ht="42" customHeight="1">
      <x:c r="A593" s="15" t="str">
        <x:v>Dartford</x:v>
      </x:c>
      <x:c r="B593" s="15" t="str">
        <x:v>Excluded or unresolved</x:v>
      </x:c>
      <x:c r="C593" s="15" t="str">
        <x:v>Schooner Park, Dartford, DA2 6QG</x:v>
      </x:c>
      <x:c r="D593" s="15" t="str">
        <x:v>Scheme / multiple-unit or combined-size advert: exact remaining independent units not established, or overlaps named adverts. Not counted as one available unit.</x:v>
      </x:c>
      <x:c r="E593" s="15" t="str">
        <x:v>https://www.zoopla.co.uk/to-rent/commercial/details/74563198/</x:v>
      </x:c>
      <x:c r="F593" s="15" t="str">
        <x:v>https://www.rightmove.co.uk/properties/762560964687361#/?channel=COM_LET</x:v>
      </x:c>
    </x:row>
    <x:row r="594" ht="42" customHeight="1">
      <x:c r="A594" s="15" t="str">
        <x:v>Gillingham</x:v>
      </x:c>
      <x:c r="B594" s="15" t="str">
        <x:v>Excluded or unresolved</x:v>
      </x:c>
      <x:c r="C594" s="15" t="str">
        <x:v>Unit 3, Gillingham, Saracen Close, Gillingham ME8</x:v>
      </x:c>
      <x:c r="D594" s="15" t="str">
        <x:v>Exact unit floor area not established within the 15,000 sq ft limit.</x:v>
      </x:c>
      <x:c r="E594" s="15" t="str">
        <x:v>https://www.zoopla.co.uk/to-rent/commercial/details/74562441/</x:v>
      </x:c>
      <x:c r="F594" s="15" t="str"/>
    </x:row>
    <x:row r="595" ht="42" customHeight="1">
      <x:c r="A595" s="15" t="str">
        <x:v>Folkestone</x:v>
      </x:c>
      <x:c r="B595" s="15" t="str">
        <x:v>Excluded or unresolved</x:v>
      </x:c>
      <x:c r="C595" s="15" t="str">
        <x:v>Lympne Distribution Park, Folkestone CT21</x:v>
      </x:c>
      <x:c r="D595" s="15" t="str">
        <x:v>Scheme / multiple-unit or combined-size advert: exact remaining independent units not established, or overlaps named adverts. Not counted as one available unit.</x:v>
      </x:c>
      <x:c r="E595" s="15" t="str">
        <x:v>https://www.zoopla.co.uk/to-rent/commercial/details/74509920/</x:v>
      </x:c>
      <x:c r="F595" s="15" t="str"/>
    </x:row>
    <x:row r="596" ht="42" customHeight="1">
      <x:c r="A596" s="15" t="str">
        <x:v>Rochester</x:v>
      </x:c>
      <x:c r="B596" s="15" t="str">
        <x:v>Excluded or unresolved</x:v>
      </x:c>
      <x:c r="C596" s="15" t="str">
        <x:v>Lakeside Park &amp; Neptune Business Park, Neptune Close, Medway City Estate, Rochester, Kent, ME2</x:v>
      </x:c>
      <x:c r="D596" s="15" t="str">
        <x:v>Scheme / multiple-unit or combined-size advert: exact remaining independent units not established, or overlaps named adverts. Not counted as one available unit.</x:v>
      </x:c>
      <x:c r="E596" s="15" t="str">
        <x:v>https://www.zoopla.co.uk/to-rent/commercial/details/74508864/</x:v>
      </x:c>
      <x:c r="F596" s="15" t="str">
        <x:v>https://www.zoopla.co.uk/to-rent/commercial/details/66977778/
https://www.rightmove.co.uk/properties/762561956493281#/?channel=COM_LET</x:v>
      </x:c>
    </x:row>
    <x:row r="597" ht="42" customHeight="1">
      <x:c r="A597" s="15" t="str">
        <x:v>Ashford</x:v>
      </x:c>
      <x:c r="B597" s="15" t="str">
        <x:v>Excluded or unresolved</x:v>
      </x:c>
      <x:c r="C597" s="15" t="str">
        <x:v>Henwood Business Centre, Willesborough, Ashford, TN24 8DH</x:v>
      </x:c>
      <x:c r="D597" s="15" t="str">
        <x:v>Scheme / multiple-unit or combined-size advert: exact remaining independent units not established, or overlaps named adverts. Not counted as one available unit.</x:v>
      </x:c>
      <x:c r="E597" s="15" t="str">
        <x:v>https://www.zoopla.co.uk/to-rent/commercial/details/74504682/</x:v>
      </x:c>
      <x:c r="F597" s="15" t="str">
        <x:v>https://www.rightmove.co.uk/properties/762562264856736#/?channel=COM_LET</x:v>
      </x:c>
    </x:row>
    <x:row r="598" ht="42" customHeight="1">
      <x:c r="A598" s="15" t="str">
        <x:v>Herne Bay</x:v>
      </x:c>
      <x:c r="B598" s="15" t="str">
        <x:v>Excluded or unresolved</x:v>
      </x:c>
      <x:c r="C598" s="15" t="str">
        <x:v>Herne Street, Herne Bay CT6</x:v>
      </x:c>
      <x:c r="D598" s="15" t="str">
        <x:v>Duplicate property consolidated with another advert; differing headline area/rent flagged where relevant.</x:v>
      </x:c>
      <x:c r="E598" s="15" t="str">
        <x:v>https://www.zoopla.co.uk/to-rent/commercial/details/72832063/</x:v>
      </x:c>
      <x:c r="F598" s="15" t="str"/>
    </x:row>
    <x:row r="599" ht="42" customHeight="1">
      <x:c r="A599" s="15" t="str">
        <x:v>Ramsgate</x:v>
      </x:c>
      <x:c r="B599" s="15" t="str">
        <x:v>Excluded or unresolved</x:v>
      </x:c>
      <x:c r="C599" s="15" t="str">
        <x:v>Laundry Road, Minster, Ramsgate CT12</x:v>
      </x:c>
      <x:c r="D599" s="15" t="str">
        <x:v>Duplicate property consolidated with another advert; differing headline area/rent flagged where relevant.</x:v>
      </x:c>
      <x:c r="E599" s="15" t="str">
        <x:v>https://www.zoopla.co.uk/to-rent/commercial/details/73049188/</x:v>
      </x:c>
      <x:c r="F599" s="15" t="str"/>
    </x:row>
    <x:row r="600" ht="42" customHeight="1">
      <x:c r="A600" s="15" t="str">
        <x:v>Northfleet</x:v>
      </x:c>
      <x:c r="B600" s="15" t="str">
        <x:v>Excluded or unresolved</x:v>
      </x:c>
      <x:c r="C600" s="15" t="str">
        <x:v>Swanscombe DA10</x:v>
      </x:c>
      <x:c r="D600" s="15" t="str">
        <x:v>Yard only; no built unit.</x:v>
      </x:c>
      <x:c r="E600" s="15" t="str">
        <x:v>https://www.zoopla.co.uk/to-rent/commercial/details/74233732/</x:v>
      </x:c>
      <x:c r="F600" s="15" t="str"/>
    </x:row>
    <x:row r="601" ht="42" customHeight="1">
      <x:c r="A601" s="15" t="str">
        <x:v>Maidstone</x:v>
      </x:c>
      <x:c r="B601" s="15" t="str">
        <x:v>Excluded or unresolved</x:v>
      </x:c>
      <x:c r="C601" s="15" t="str">
        <x:v>Maidstone Road, Headcorn TN27</x:v>
      </x:c>
      <x:c r="D601" s="15" t="str">
        <x:v>Scheme / multiple-unit or combined-size advert: exact remaining independent units not established, or overlaps named adverts. Not counted as one available unit.</x:v>
      </x:c>
      <x:c r="E601" s="15" t="str">
        <x:v>https://www.zoopla.co.uk/to-rent/commercial/details/74230883/</x:v>
      </x:c>
      <x:c r="F601" s="15" t="str"/>
    </x:row>
    <x:row r="602" ht="42" customHeight="1">
      <x:c r="A602" s="15" t="str">
        <x:v>Broadstairs</x:v>
      </x:c>
      <x:c r="B602" s="15" t="str">
        <x:v>Excluded or unresolved</x:v>
      </x:c>
      <x:c r="C602" s="15" t="str">
        <x:v>Anson Close, Pysons Road Industrial Estate, Broadstairs CT10</x:v>
      </x:c>
      <x:c r="D602" s="15" t="str">
        <x:v>No usable floor area verified.</x:v>
      </x:c>
      <x:c r="E602" s="15" t="str">
        <x:v>https://www.zoopla.co.uk/to-rent/commercial/details/74219426/</x:v>
      </x:c>
      <x:c r="F602" s="15" t="str"/>
    </x:row>
    <x:row r="603" ht="42" customHeight="1">
      <x:c r="A603" s="15" t="str">
        <x:v>Maidstone</x:v>
      </x:c>
      <x:c r="B603" s="15" t="str">
        <x:v>Excluded or unresolved</x:v>
      </x:c>
      <x:c r="C603" s="15" t="str">
        <x:v>Maidstone Road, Headcorn TN27</x:v>
      </x:c>
      <x:c r="D603" s="15" t="str">
        <x:v>Scheme / multiple-unit or combined-size advert: exact remaining independent units not established, or overlaps named adverts. Not counted as one available unit.</x:v>
      </x:c>
      <x:c r="E603" s="15" t="str">
        <x:v>https://www.zoopla.co.uk/to-rent/commercial/details/74195729/</x:v>
      </x:c>
      <x:c r="F603" s="15" t="str"/>
    </x:row>
    <x:row r="604" ht="42" customHeight="1">
      <x:c r="A604" s="15" t="str">
        <x:v>Margate</x:v>
      </x:c>
      <x:c r="B604" s="15" t="str">
        <x:v>Excluded or unresolved</x:v>
      </x:c>
      <x:c r="C604" s="15" t="str">
        <x:v>Unit On All Saints Industrial Yard, Margate CT9</x:v>
      </x:c>
      <x:c r="D604" s="15" t="str">
        <x:v>Duplicate property consolidated with another advert; differing headline area/rent flagged where relevant.</x:v>
      </x:c>
      <x:c r="E604" s="15" t="str">
        <x:v>https://www.zoopla.co.uk/to-rent/commercial/details/74195145/</x:v>
      </x:c>
      <x:c r="F604" s="15" t="str"/>
    </x:row>
    <x:row r="605" ht="42" customHeight="1">
      <x:c r="A605" s="15" t="str">
        <x:v>Ramsgate</x:v>
      </x:c>
      <x:c r="B605" s="15" t="str">
        <x:v>Excluded or unresolved</x:v>
      </x:c>
      <x:c r="C605" s="15" t="str">
        <x:v>Former Magnet Kitchens Store, Newington Road, Ramsgate, Kent, CT12</x:v>
      </x:c>
      <x:c r="D605" s="15" t="str">
        <x:v>Scheme / multiple-unit or combined-size advert: exact remaining independent units not established, or overlaps named adverts. Not counted as one available unit.</x:v>
      </x:c>
      <x:c r="E605" s="15" t="str">
        <x:v>https://www.zoopla.co.uk/to-rent/commercial/details/74039371/</x:v>
      </x:c>
      <x:c r="F605" s="15" t="str">
        <x:v>https://www.caxtons.com/property/former-magnet-kitchens-store-newington-road-ramsgate-kent-ct12/</x:v>
      </x:c>
    </x:row>
    <x:row r="606" ht="42" customHeight="1">
      <x:c r="A606" s="15" t="str">
        <x:v>Larkfield</x:v>
      </x:c>
      <x:c r="B606" s="15" t="str">
        <x:v>Excluded or unresolved</x:v>
      </x:c>
      <x:c r="C606" s="15" t="str">
        <x:v>Units 2 &amp; 3 , Burnt Ash Trade Park, Burnt Ash Road, Quarry Wood, Aylesford, ME20 7XB</x:v>
      </x:c>
      <x:c r="D606" s="15" t="str">
        <x:v>Scheme / multiple-unit or combined-size advert: exact remaining independent units not established, or overlaps named adverts. Not counted as one available unit.</x:v>
      </x:c>
      <x:c r="E606" s="15" t="str">
        <x:v>https://www.zoopla.co.uk/to-rent/commercial/details/73864469/</x:v>
      </x:c>
      <x:c r="F606" s="15" t="str">
        <x:v>https://www.rightmove.co.uk/properties/782652028870704#/?channel=COM_LET</x:v>
      </x:c>
    </x:row>
    <x:row r="607" ht="42" customHeight="1">
      <x:c r="A607" s="15" t="str">
        <x:v>Gravesend</x:v>
      </x:c>
      <x:c r="B607" s="15" t="str">
        <x:v>Excluded or unresolved</x:v>
      </x:c>
      <x:c r="C607" s="15" t="str">
        <x:v>C4 &amp; C5 Imperial Business Estate, West Mill, Gravesend, Kent, DA11 0DL</x:v>
      </x:c>
      <x:c r="D607" s="15" t="str">
        <x:v>Scheme / multiple-unit or combined-size advert: exact remaining independent units not established, or overlaps named adverts. Not counted as one available unit.</x:v>
      </x:c>
      <x:c r="E607" s="15" t="str">
        <x:v>https://www.zoopla.co.uk/to-rent/commercial/details/73730481/</x:v>
      </x:c>
      <x:c r="F607" s="15" t="str">
        <x:v>https://www.rightmove.co.uk/properties/763623801256417#/?channel=COM_LET</x:v>
      </x:c>
    </x:row>
    <x:row r="608" ht="42" customHeight="1">
      <x:c r="A608" s="15" t="str">
        <x:v>Tonbridge</x:v>
      </x:c>
      <x:c r="B608" s="15" t="str">
        <x:v>Excluded or unresolved</x:v>
      </x:c>
      <x:c r="C608" s="15" t="str">
        <x:v>Transfesa Road, Paddock Wood TN12</x:v>
      </x:c>
      <x:c r="D608" s="15" t="str">
        <x:v>Scheme / multiple-unit or combined-size advert: exact remaining independent units not established, or overlaps named adverts. Not counted as one available unit.</x:v>
      </x:c>
      <x:c r="E608" s="15" t="str">
        <x:v>https://www.zoopla.co.uk/to-rent/commercial/details/73721610/</x:v>
      </x:c>
      <x:c r="F608" s="15" t="str"/>
    </x:row>
    <x:row r="609" ht="42" customHeight="1">
      <x:c r="A609" s="15" t="str">
        <x:v>Margate</x:v>
      </x:c>
      <x:c r="B609" s="15" t="str">
        <x:v>Excluded or unresolved</x:v>
      </x:c>
      <x:c r="C609" s="15" t="str">
        <x:v>Continental Approach, Westwood Industrial Estate, Margate CT9</x:v>
      </x:c>
      <x:c r="D609" s="15" t="str">
        <x:v>Duplicate property consolidated with another advert; differing headline area/rent flagged where relevant.</x:v>
      </x:c>
      <x:c r="E609" s="15" t="str">
        <x:v>https://www.zoopla.co.uk/to-rent/commercial/details/73667616/</x:v>
      </x:c>
      <x:c r="F609" s="15" t="str"/>
    </x:row>
    <x:row r="610" ht="42" customHeight="1">
      <x:c r="A610" s="15" t="str">
        <x:v>Ashford</x:v>
      </x:c>
      <x:c r="B610" s="15" t="str">
        <x:v>Excluded or unresolved</x:v>
      </x:c>
      <x:c r="C610" s="15" t="str">
        <x:v>Unit 21, Ellingham Industrial Estate, Ellingham Way, Ashford, Kent TN23</x:v>
      </x:c>
      <x:c r="D610" s="15" t="str">
        <x:v>Exact unit floor area not established within the 15,000 sq ft limit.</x:v>
      </x:c>
      <x:c r="E610" s="15" t="str">
        <x:v>https://www.zoopla.co.uk/to-rent/commercial/details/73652671/</x:v>
      </x:c>
      <x:c r="F610" s="15" t="str"/>
    </x:row>
    <x:row r="611" ht="42" customHeight="1">
      <x:c r="A611" s="15" t="str">
        <x:v>Northfleet</x:v>
      </x:c>
      <x:c r="B611" s="15" t="str">
        <x:v>Excluded or unresolved</x:v>
      </x:c>
      <x:c r="C611" s="15" t="str">
        <x:v>M4 &amp; M5 Kent Kraft Industrial Estate, Lower Road, Northfleet, Gravesend, Kent, DA11 9SR</x:v>
      </x:c>
      <x:c r="D611" s="15" t="str">
        <x:v>Scheme / multiple-unit or combined-size advert: exact remaining independent units not established, or overlaps named adverts. Not counted as one available unit.</x:v>
      </x:c>
      <x:c r="E611" s="15" t="str">
        <x:v>https://www.zoopla.co.uk/to-rent/commercial/details/73593361/</x:v>
      </x:c>
      <x:c r="F611" s="15" t="str">
        <x:v>https://www.rightmove.co.uk/properties/760938244992353#/?channel=COM_LET</x:v>
      </x:c>
    </x:row>
    <x:row r="612" ht="42" customHeight="1">
      <x:c r="A612" s="15" t="str">
        <x:v>Broadstairs</x:v>
      </x:c>
      <x:c r="B612" s="15" t="str">
        <x:v>Excluded or unresolved</x:v>
      </x:c>
      <x:c r="C612" s="15" t="str">
        <x:v>Northdown Trading Estate, Dane Valley Road, Broadstairs CT10</x:v>
      </x:c>
      <x:c r="D612" s="15" t="str">
        <x:v>Duplicate property consolidated with another advert; differing headline area/rent flagged where relevant.</x:v>
      </x:c>
      <x:c r="E612" s="15" t="str">
        <x:v>https://www.zoopla.co.uk/to-rent/commercial/details/73381383/</x:v>
      </x:c>
      <x:c r="F612" s="15" t="str"/>
    </x:row>
    <x:row r="613" ht="42" customHeight="1">
      <x:c r="A613" s="15" t="str">
        <x:v>Dartford</x:v>
      </x:c>
      <x:c r="B613" s="15" t="str">
        <x:v>Excluded or unresolved</x:v>
      </x:c>
      <x:c r="C613" s="15" t="str">
        <x:v>23a St. Margarets Estate, St. Margarets Road, South Darenth, Dartford, Kent, DA4 9LB</x:v>
      </x:c>
      <x:c r="D613" s="15" t="str">
        <x:v>Duplicate property consolidated with another advert; differing headline area/rent flagged where relevant.</x:v>
      </x:c>
      <x:c r="E613" s="15" t="str">
        <x:v>https://www.zoopla.co.uk/to-rent/commercial/details/73255842/</x:v>
      </x:c>
      <x:c r="F613" s="15" t="str">
        <x:v>https://www.rightmove.co.uk/properties/760938442013185#/?channel=COM_LET</x:v>
      </x:c>
    </x:row>
    <x:row r="614" ht="42" customHeight="1">
      <x:c r="A614" s="15" t="str">
        <x:v>Sittingbourne</x:v>
      </x:c>
      <x:c r="B614" s="15" t="str">
        <x:v>Excluded or unresolved</x:v>
      </x:c>
      <x:c r="C614" s="15" t="str">
        <x:v>Wises Oast Business Centre, Borden, Sittingbourne, Kent ME9</x:v>
      </x:c>
      <x:c r="D614" s="15" t="str">
        <x:v>Office suites, not industrial units.</x:v>
      </x:c>
      <x:c r="E614" s="15" t="str">
        <x:v>https://www.zoopla.co.uk/to-rent/commercial/details/71729443/</x:v>
      </x:c>
      <x:c r="F614" s="15" t="str"/>
    </x:row>
    <x:row r="615" ht="42" customHeight="1">
      <x:c r="A615" s="15" t="str">
        <x:v>Dartford</x:v>
      </x:c>
      <x:c r="B615" s="15" t="str">
        <x:v>Excluded or unresolved</x:v>
      </x:c>
      <x:c r="C615" s="15" t="str">
        <x:v>Questor96, Dartford DA1</x:v>
      </x:c>
      <x:c r="D615" s="15" t="str">
        <x:v>Exact unit floor area not established within the 15,000 sq ft limit.</x:v>
      </x:c>
      <x:c r="E615" s="15" t="str">
        <x:v>https://www.zoopla.co.uk/to-rent/commercial/details/73182023/</x:v>
      </x:c>
      <x:c r="F615" s="15" t="str"/>
    </x:row>
    <x:row r="616" ht="42" customHeight="1">
      <x:c r="A616" s="15" t="str">
        <x:v>Tonbridge</x:v>
      </x:c>
      <x:c r="B616" s="15" t="str">
        <x:v>Excluded or unresolved</x:v>
      </x:c>
      <x:c r="C616" s="15" t="str">
        <x:v>Branbridges Industrial Estate, Branbridges Road, East Peckham, Tonbridge, Kent, TN12</x:v>
      </x:c>
      <x:c r="D616" s="15" t="str">
        <x:v>Scheme / multiple-unit or combined-size advert: exact remaining independent units not established, or overlaps named adverts. Not counted as one available unit.</x:v>
      </x:c>
      <x:c r="E616" s="15" t="str">
        <x:v>https://www.zoopla.co.uk/to-rent/commercial/details/73126665/</x:v>
      </x:c>
      <x:c r="F616" s="15" t="str">
        <x:v>https://www.caxtons.com/property/branbridges-industrial-estate-branbridges-road-east-peckham-tonbridge-kent-tn12/</x:v>
      </x:c>
    </x:row>
    <x:row r="617" ht="42" customHeight="1">
      <x:c r="A617" s="15" t="str">
        <x:v>Maidstone</x:v>
      </x:c>
      <x:c r="B617" s="15" t="str">
        <x:v>Excluded or unresolved</x:v>
      </x:c>
      <x:c r="C617" s="15" t="str">
        <x:v>Powerhub 2, St. Peters Street, Maidstone, Kent, ME16 0ST</x:v>
      </x:c>
      <x:c r="D617" s="15" t="str">
        <x:v>Scheme / multiple-unit or combined-size advert: exact remaining independent units not established, or overlaps named adverts. Not counted as one available unit.</x:v>
      </x:c>
      <x:c r="E617" s="15" t="str">
        <x:v>https://www.zoopla.co.uk/to-rent/commercial/details/72948377/</x:v>
      </x:c>
      <x:c r="F617" s="15" t="str">
        <x:v>https://www.zoopla.co.uk/to-rent/commercial/details/72946874/
https://www.rightmove.co.uk/properties/760938429428656#/?channel=COM_LET</x:v>
      </x:c>
    </x:row>
    <x:row r="618" ht="42" customHeight="1">
      <x:c r="A618" s="15" t="str">
        <x:v>Tonbridge</x:v>
      </x:c>
      <x:c r="B618" s="15" t="str">
        <x:v>Excluded or unresolved</x:v>
      </x:c>
      <x:c r="C618" s="15" t="str">
        <x:v>6 &amp; 7 Orchard Business Park, Transfesa Road, Paddock Wood, Tonbridge, Kent, TN12 6UY</x:v>
      </x:c>
      <x:c r="D618" s="15" t="str">
        <x:v>Scheme / multiple-unit or combined-size advert: exact remaining independent units not established, or overlaps named adverts. Not counted as one available unit.</x:v>
      </x:c>
      <x:c r="E618" s="15" t="str">
        <x:v>https://www.zoopla.co.uk/to-rent/commercial/details/72762446/</x:v>
      </x:c>
      <x:c r="F618" s="15" t="str">
        <x:v>https://www.rightmove.co.uk/properties/777783054249249#/?channel=COM_LET</x:v>
      </x:c>
    </x:row>
    <x:row r="619" ht="42" customHeight="1">
      <x:c r="A619" s="15" t="str">
        <x:v>Broadstairs</x:v>
      </x:c>
      <x:c r="B619" s="15" t="str">
        <x:v>Excluded or unresolved</x:v>
      </x:c>
      <x:c r="C619" s="15" t="str">
        <x:v>Patricia Way, Pysons Road Industrial Estate, Broadstairs CT10</x:v>
      </x:c>
      <x:c r="D619" s="15" t="str">
        <x:v>Duplicate property consolidated with another advert; differing headline area/rent flagged where relevant.</x:v>
      </x:c>
      <x:c r="E619" s="15" t="str">
        <x:v>https://www.zoopla.co.uk/to-rent/commercial/details/72729904/</x:v>
      </x:c>
      <x:c r="F619" s="15" t="str"/>
    </x:row>
    <x:row r="620" ht="42" customHeight="1">
      <x:c r="A620" s="15" t="str">
        <x:v>Tonbridge</x:v>
      </x:c>
      <x:c r="B620" s="15" t="str">
        <x:v>Excluded or unresolved</x:v>
      </x:c>
      <x:c r="C620" s="15" t="str">
        <x:v>Branbridges Road, East Peckham TN12</x:v>
      </x:c>
      <x:c r="D620" s="15" t="str">
        <x:v>Scheme / multiple-unit or combined-size advert: exact remaining independent units not established, or overlaps named adverts. Not counted as one available unit.</x:v>
      </x:c>
      <x:c r="E620" s="15" t="str">
        <x:v>https://www.zoopla.co.uk/to-rent/commercial/details/72696689/</x:v>
      </x:c>
      <x:c r="F620" s="15" t="str"/>
    </x:row>
    <x:row r="621" ht="42" customHeight="1">
      <x:c r="A621" s="15" t="str">
        <x:v>Ashford</x:v>
      </x:c>
      <x:c r="B621" s="15" t="str">
        <x:v>Excluded or unresolved</x:v>
      </x:c>
      <x:c r="C621" s="15" t="str">
        <x:v>Unit 2 Fairwood Industrial Estate, Leacon Road, Ashford, TN23 4FD</x:v>
      </x:c>
      <x:c r="D621" s="15" t="str">
        <x:v>Duplicate property consolidated with another advert; differing headline area/rent flagged where relevant.</x:v>
      </x:c>
      <x:c r="E621" s="15" t="str">
        <x:v>https://www.zoopla.co.uk/to-rent/commercial/details/72691826/</x:v>
      </x:c>
      <x:c r="F621" s="15" t="str">
        <x:v>https://www.rightmove.co.uk/properties/777042006829185#/?channel=COM_LET</x:v>
      </x:c>
    </x:row>
    <x:row r="622" ht="42" customHeight="1">
      <x:c r="A622" s="15" t="str">
        <x:v>Sittingbourne</x:v>
      </x:c>
      <x:c r="B622" s="15" t="str">
        <x:v>Excluded or unresolved</x:v>
      </x:c>
      <x:c r="C622" s="15" t="str">
        <x:v>Unit 6/5 A B &amp; C, Trinity Trading Estate, Mill Way, Sittingbourne, Kent, ME10</x:v>
      </x:c>
      <x:c r="D622" s="15" t="str">
        <x:v>Scheme / multiple-unit or combined-size advert: exact remaining independent units not established, or overlaps named adverts. Not counted as one available unit.</x:v>
      </x:c>
      <x:c r="E622" s="15" t="str">
        <x:v>https://www.zoopla.co.uk/to-rent/commercial/details/72574079/</x:v>
      </x:c>
      <x:c r="F622" s="15" t="str">
        <x:v>https://www.zoopla.co.uk/to-rent/commercial/details/67375759/
https://www.rightmove.co.uk/properties/760937699856305#/?channel=COM_LET</x:v>
      </x:c>
    </x:row>
    <x:row r="623" ht="42" customHeight="1">
      <x:c r="A623" s="15" t="str">
        <x:v>Canterbury</x:v>
      </x:c>
      <x:c r="B623" s="15" t="str">
        <x:v>Excluded or unresolved</x:v>
      </x:c>
      <x:c r="C623" s="15" t="str">
        <x:v>Luckhurst Scaffolding Yard, Stone Way, Hersden, Kent, CT3 4GP</x:v>
      </x:c>
      <x:c r="D623" s="15" t="str">
        <x:v>Scaffolding yard; area is outdoor storage.</x:v>
      </x:c>
      <x:c r="E623" s="15" t="str">
        <x:v>https://www.zoopla.co.uk/to-rent/commercial/details/72567496/</x:v>
      </x:c>
      <x:c r="F623" s="15" t="str">
        <x:v>https://www.rightmove.co.uk/properties/760916967289393#/?channel=COM_LET</x:v>
      </x:c>
    </x:row>
    <x:row r="624" ht="42" customHeight="1">
      <x:c r="A624" s="15" t="str">
        <x:v>Sittingbourne</x:v>
      </x:c>
      <x:c r="B624" s="15" t="str">
        <x:v>Excluded or unresolved</x:v>
      </x:c>
      <x:c r="C624" s="15" t="str">
        <x:v>L Trinity Trading Estate, Tribune Drive, Sittingbourne, Kent, ME10 2PG</x:v>
      </x:c>
      <x:c r="D624" s="15" t="str">
        <x:v>Duplicate property consolidated with another advert; differing headline area/rent flagged where relevant.</x:v>
      </x:c>
      <x:c r="E624" s="15" t="str">
        <x:v>https://www.zoopla.co.uk/to-rent/commercial/details/72527700/</x:v>
      </x:c>
      <x:c r="F624" s="15" t="str">
        <x:v>https://www.rightmove.co.uk/properties/760937217290961#/?channel=COM_LET</x:v>
      </x:c>
    </x:row>
    <x:row r="625" ht="42" customHeight="1">
      <x:c r="A625" s="15" t="str">
        <x:v>Maidstone</x:v>
      </x:c>
      <x:c r="B625" s="15" t="str">
        <x:v>Excluded or unresolved</x:v>
      </x:c>
      <x:c r="C625" s="15" t="str">
        <x:v>Unit 3, Farleigh Retail Park, Farleigh Hill, Tovil, Maidstone ME15</x:v>
      </x:c>
      <x:c r="D625" s="15" t="str">
        <x:v>Retail warehouse with Class A1/E consent; not an established industrial-unit use.</x:v>
      </x:c>
      <x:c r="E625" s="15" t="str">
        <x:v>https://www.zoopla.co.uk/to-rent/commercial/details/72504096/</x:v>
      </x:c>
      <x:c r="F625" s="15" t="str"/>
    </x:row>
    <x:row r="626" ht="42" customHeight="1">
      <x:c r="A626" s="15" t="str">
        <x:v>Tonbridge</x:v>
      </x:c>
      <x:c r="B626" s="15" t="str">
        <x:v>Excluded or unresolved</x:v>
      </x:c>
      <x:c r="C626" s="15" t="str">
        <x:v>Hartlake Road, Tonbridge TN11</x:v>
      </x:c>
      <x:c r="D626" s="15" t="str">
        <x:v>Scheme / multiple-unit or combined-size advert: exact remaining independent units not established, or overlaps named adverts. Not counted as one available unit.</x:v>
      </x:c>
      <x:c r="E626" s="15" t="str">
        <x:v>https://www.zoopla.co.uk/to-rent/commercial/details/72313458/</x:v>
      </x:c>
      <x:c r="F626" s="15" t="str"/>
    </x:row>
    <x:row r="627" ht="42" customHeight="1">
      <x:c r="A627" s="15" t="str">
        <x:v>Sittingbourne</x:v>
      </x:c>
      <x:c r="B627" s="15" t="str">
        <x:v>Excluded or unresolved</x:v>
      </x:c>
      <x:c r="C627" s="15" t="str">
        <x:v>London Road, Teynham, Sittingbourne ME9</x:v>
      </x:c>
      <x:c r="D627" s="15" t="str">
        <x:v>Golf/leisure studio with yard; industrial use and headline annual rent unresolved.</x:v>
      </x:c>
      <x:c r="E627" s="15" t="str">
        <x:v>https://www.zoopla.co.uk/to-rent/commercial/details/72194442/</x:v>
      </x:c>
      <x:c r="F627" s="15" t="str"/>
    </x:row>
    <x:row r="628" ht="42" customHeight="1">
      <x:c r="A628" s="15" t="str">
        <x:v>Margate</x:v>
      </x:c>
      <x:c r="B628" s="15" t="str">
        <x:v>Excluded or unresolved</x:v>
      </x:c>
      <x:c r="C628" s="15" t="str">
        <x:v>Continental Approach, Westwood Industrial Estate, Margate CT9</x:v>
      </x:c>
      <x:c r="D628" s="15" t="str">
        <x:v>Yard only.</x:v>
      </x:c>
      <x:c r="E628" s="15" t="str">
        <x:v>https://www.zoopla.co.uk/to-rent/commercial/details/71455286/</x:v>
      </x:c>
      <x:c r="F628" s="15" t="str"/>
    </x:row>
    <x:row r="629" ht="42" customHeight="1">
      <x:c r="A629" s="15" t="str">
        <x:v>Maidstone</x:v>
      </x:c>
      <x:c r="B629" s="15" t="str">
        <x:v>Excluded or unresolved</x:v>
      </x:c>
      <x:c r="C629" s="15" t="str">
        <x:v>Pattenden Lane, Marden TN12</x:v>
      </x:c>
      <x:c r="D629" s="15" t="str">
        <x:v>Scheme / multiple-unit or combined-size advert: exact remaining independent units not established, or overlaps named adverts. Not counted as one available unit.</x:v>
      </x:c>
      <x:c r="E629" s="15" t="str">
        <x:v>https://www.zoopla.co.uk/to-rent/commercial/details/71453411/</x:v>
      </x:c>
      <x:c r="F629" s="15" t="str"/>
    </x:row>
    <x:row r="630" ht="42" customHeight="1">
      <x:c r="A630" s="15" t="str">
        <x:v>Sevenoaks</x:v>
      </x:c>
      <x:c r="B630" s="15" t="str">
        <x:v>Excluded or unresolved</x:v>
      </x:c>
      <x:c r="C630" s="15" t="str">
        <x:v>2 &amp; 3 Crowhurst Barn, Crowhurst Lane, West Kingsdown, Sevenoaks, Kent, TN15 6JE</x:v>
      </x:c>
      <x:c r="D630" s="15" t="str">
        <x:v>Scheme / multiple-unit or combined-size advert: exact remaining independent units not established, or overlaps named adverts. Not counted as one available unit.</x:v>
      </x:c>
      <x:c r="E630" s="15" t="str">
        <x:v>https://www.zoopla.co.uk/to-rent/commercial/details/69137549/</x:v>
      </x:c>
      <x:c r="F630" s="15" t="str">
        <x:v>https://www.rightmove.co.uk/properties/760938018570545#/?channel=COM_LET</x:v>
      </x:c>
    </x:row>
    <x:row r="631" ht="42" customHeight="1">
      <x:c r="A631" s="15" t="str">
        <x:v>Sittingbourne</x:v>
      </x:c>
      <x:c r="B631" s="15" t="str">
        <x:v>Excluded or unresolved</x:v>
      </x:c>
      <x:c r="C631" s="15" t="str">
        <x:v>High Street, Sittingbourne ME10</x:v>
      </x:c>
      <x:c r="D631" s="15" t="str">
        <x:v>High-street retail/leisure marketing; industrial unit not established.</x:v>
      </x:c>
      <x:c r="E631" s="15" t="str">
        <x:v>https://www.zoopla.co.uk/to-rent/commercial/details/71054909/</x:v>
      </x:c>
      <x:c r="F631" s="15" t="str"/>
    </x:row>
    <x:row r="632" ht="42" customHeight="1">
      <x:c r="A632" s="15" t="str">
        <x:v>Larkfield</x:v>
      </x:c>
      <x:c r="B632" s="15" t="str">
        <x:v>Excluded or unresolved</x:v>
      </x:c>
      <x:c r="C632" s="15" t="str">
        <x:v>Unit 13B &amp; Unit 13c, Quarry Wood Industrial Estate, Mills Road, Aylesford, Kent ME20</x:v>
      </x:c>
      <x:c r="D632" s="15" t="str">
        <x:v>Scheme / multiple-unit or combined-size advert: exact remaining independent units not established, or overlaps named adverts. Not counted as one available unit.</x:v>
      </x:c>
      <x:c r="E632" s="15" t="str">
        <x:v>https://www.zoopla.co.uk/to-rent/commercial/details/70997753/</x:v>
      </x:c>
      <x:c r="F632" s="15" t="str">
        <x:v>https://www.rightmove.co.uk/properties/760931894709377#/?channel=COM_LET</x:v>
      </x:c>
    </x:row>
    <x:row r="633" ht="49" customHeight="1">
      <x:c r="A633" s="15" t="str">
        <x:v>Royal Tunbridge Wells</x:v>
      </x:c>
      <x:c r="B633" s="15" t="str">
        <x:v>Excluded or unresolved</x:v>
      </x:c>
      <x:c r="C633" s="15" t="str">
        <x:v>Tavis House Business Centre, Chapman Way, Tunbridge Wells, Kent, TN2</x:v>
      </x:c>
      <x:c r="D633" s="15" t="str">
        <x:v>Scheme / multiple-unit or combined-size advert: exact remaining independent units not established, or overlaps named adverts. Not counted as one available unit.</x:v>
      </x:c>
      <x:c r="E633" s="15" t="str">
        <x:v>https://www.zoopla.co.uk/to-rent/commercial/details/70995197/</x:v>
      </x:c>
      <x:c r="F633" s="15" t="str">
        <x:v>https://www.rightmove.co.uk/properties/760541482807601#/?channel=COM_LET
https://www.caxtons.com/property/tavis-house-business-centre-chapman-way-tunbridge-wells-kent-tn2/</x:v>
      </x:c>
    </x:row>
    <x:row r="634" ht="49" customHeight="1">
      <x:c r="A634" s="15" t="str">
        <x:v>Royal Tunbridge Wells</x:v>
      </x:c>
      <x:c r="B634" s="15" t="str">
        <x:v>Excluded or unresolved</x:v>
      </x:c>
      <x:c r="C634" s="15" t="str">
        <x:v>Tavis House Business Centre, Unit 2a &amp; Unit 2b, Chapman Way, Tunbridge Wells, Kent, TN2</x:v>
      </x:c>
      <x:c r="D634" s="15" t="str">
        <x:v>Scheme / multiple-unit or combined-size advert: exact remaining independent units not established, or overlaps named adverts. Not counted as one available unit.</x:v>
      </x:c>
      <x:c r="E634" s="15" t="str">
        <x:v>https://www.zoopla.co.uk/to-rent/commercial/details/70995193/</x:v>
      </x:c>
      <x:c r="F634" s="15" t="str">
        <x:v>https://www.rightmove.co.uk/properties/760541499604353#/?channel=COM_LET
https://www.caxtons.com/property/tavis-house-business-centre-unit-2a-unit-2b-chapman-way-tunbridge-wells-kent-tn2/</x:v>
      </x:c>
    </x:row>
    <x:row r="635" ht="42" customHeight="1">
      <x:c r="A635" s="15" t="str">
        <x:v>Dartford</x:v>
      </x:c>
      <x:c r="B635" s="15" t="str">
        <x:v>Excluded or unresolved</x:v>
      </x:c>
      <x:c r="C635" s="15" t="str">
        <x:v>Princes Road, Dartford, Kent, DA2</x:v>
      </x:c>
      <x:c r="D635" s="15" t="str">
        <x:v>Scheme / multiple-unit or combined-size advert: exact remaining independent units not established, or overlaps named adverts. Not counted as one available unit.</x:v>
      </x:c>
      <x:c r="E635" s="15" t="str">
        <x:v>https://www.zoopla.co.uk/to-rent/commercial/details/70881511/</x:v>
      </x:c>
      <x:c r="F635" s="15" t="str">
        <x:v>https://www.rightmove.co.uk/properties/756215578339361#/?channel=COM_LET</x:v>
      </x:c>
    </x:row>
    <x:row r="636" ht="42" customHeight="1">
      <x:c r="A636" s="15" t="str">
        <x:v>Tonbridge</x:v>
      </x:c>
      <x:c r="B636" s="15" t="str">
        <x:v>Excluded or unresolved</x:v>
      </x:c>
      <x:c r="C636" s="15" t="str">
        <x:v>Dana Trading Estate, Transfesa Road, Paddock Wood, Tonbridge, Kent, TN12 6UT</x:v>
      </x:c>
      <x:c r="D636" s="15" t="str">
        <x:v>Scheme / multiple-unit or combined-size advert: exact remaining independent units not established, or overlaps named adverts. Not counted as one available unit.</x:v>
      </x:c>
      <x:c r="E636" s="15" t="str">
        <x:v>https://www.zoopla.co.uk/to-rent/commercial/details/70797594/</x:v>
      </x:c>
      <x:c r="F636" s="15" t="str">
        <x:v>https://www.rightmove.co.uk/properties/760904654911345#/?channel=COM_LET</x:v>
      </x:c>
    </x:row>
    <x:row r="637" ht="42" customHeight="1">
      <x:c r="A637" s="15" t="str">
        <x:v>Dartford</x:v>
      </x:c>
      <x:c r="B637" s="15" t="str">
        <x:v>Excluded or unresolved</x:v>
      </x:c>
      <x:c r="C637" s="15" t="str">
        <x:v>7 Applegarth Drive Hawley Road, Dartford, Kent, DA1</x:v>
      </x:c>
      <x:c r="D637" s="15" t="str">
        <x:v>Duplicate property consolidated with another advert; differing headline area/rent flagged where relevant.</x:v>
      </x:c>
      <x:c r="E637" s="15" t="str">
        <x:v>https://www.zoopla.co.uk/to-rent/commercial/details/70335677/</x:v>
      </x:c>
      <x:c r="F637" s="15" t="str">
        <x:v>https://www.rightmove.co.uk/properties/760937508951344#/?channel=COM_LET</x:v>
      </x:c>
    </x:row>
    <x:row r="638" ht="42" customHeight="1">
      <x:c r="A638" s="15" t="str">
        <x:v>Folkestone</x:v>
      </x:c>
      <x:c r="B638" s="15" t="str">
        <x:v>Excluded or unresolved</x:v>
      </x:c>
      <x:c r="C638" s="15" t="str">
        <x:v>C14 &amp; C15 Shearway Business Park, Pent Road, Folkestone, Kent, CT19 4RJ</x:v>
      </x:c>
      <x:c r="D638" s="15" t="str">
        <x:v>Scheme / multiple-unit or combined-size advert: exact remaining independent units not established, or overlaps named adverts. Not counted as one available unit.</x:v>
      </x:c>
      <x:c r="E638" s="15" t="str">
        <x:v>https://www.zoopla.co.uk/to-rent/commercial/details/70299784/</x:v>
      </x:c>
      <x:c r="F638" s="15" t="str">
        <x:v>https://www.rightmove.co.uk/properties/760938037278785#/?channel=COM_LET</x:v>
      </x:c>
    </x:row>
    <x:row r="639" ht="42" customHeight="1">
      <x:c r="A639" s="15" t="str">
        <x:v>Folkestone</x:v>
      </x:c>
      <x:c r="B639" s="15" t="str">
        <x:v>Excluded or unresolved</x:v>
      </x:c>
      <x:c r="C639" s="15" t="str">
        <x:v>Ross Way, Folkestone CT20</x:v>
      </x:c>
      <x:c r="D639" s="15" t="str">
        <x:v>Self-storage/container offer.</x:v>
      </x:c>
      <x:c r="E639" s="15" t="str">
        <x:v>https://www.zoopla.co.uk/to-rent/commercial/details/68697144/</x:v>
      </x:c>
      <x:c r="F639" s="15" t="str"/>
    </x:row>
    <x:row r="640" ht="42" customHeight="1">
      <x:c r="A640" s="15" t="str">
        <x:v>Canterbury</x:v>
      </x:c>
      <x:c r="B640" s="15" t="str">
        <x:v>Excluded or unresolved</x:v>
      </x:c>
      <x:c r="C640" s="15" t="str">
        <x:v>Units 2B And 2C, Broad Oak Trading Estate, Broad Oak Road, Canterbury, Kent, CT2</x:v>
      </x:c>
      <x:c r="D640" s="15" t="str">
        <x:v>Scheme / multiple-unit or combined-size advert: exact remaining independent units not established, or overlaps named adverts. Not counted as one available unit.</x:v>
      </x:c>
      <x:c r="E640" s="15" t="str">
        <x:v>https://www.zoopla.co.uk/to-rent/commercial/details/68690891/</x:v>
      </x:c>
      <x:c r="F640" s="15" t="str">
        <x:v>https://www.caxtons.com/property/units-2b-and-2c-broad-oak-trading-estate-broad-oak-road-canterbury-kent-ct2/</x:v>
      </x:c>
    </x:row>
    <x:row r="641" ht="42" customHeight="1">
      <x:c r="A641" s="15" t="str">
        <x:v>Maidstone</x:v>
      </x:c>
      <x:c r="B641" s="15" t="str">
        <x:v>Excluded or unresolved</x:v>
      </x:c>
      <x:c r="C641" s="15" t="str">
        <x:v>Units 7a - 7d, Eclipse Park, Sittingbourne Road, Maidstone, Kent, ME14 3EN</x:v>
      </x:c>
      <x:c r="D641" s="15" t="str">
        <x:v>Scheme / multiple-unit or combined-size advert: exact remaining independent units not established, or overlaps named adverts. Not counted as one available unit.</x:v>
      </x:c>
      <x:c r="E641" s="15" t="str">
        <x:v>https://www.zoopla.co.uk/to-rent/commercial/details/68465922/</x:v>
      </x:c>
      <x:c r="F641" s="15" t="str">
        <x:v>https://www.rightmove.co.uk/properties/760904579298448#/?channel=COM_LET</x:v>
      </x:c>
    </x:row>
    <x:row r="642" ht="42" customHeight="1">
      <x:c r="A642" s="15" t="str">
        <x:v>Ashford</x:v>
      </x:c>
      <x:c r="B642" s="15" t="str">
        <x:v>Excluded or unresolved</x:v>
      </x:c>
      <x:c r="C642" s="15" t="str">
        <x:v>Mace Industrial Estate, Mace Lane, Ashford, Kent, TN24 8PE</x:v>
      </x:c>
      <x:c r="D642" s="15" t="str">
        <x:v>Scheme / multiple-unit or combined-size advert: exact remaining independent units not established, or overlaps named adverts. Not counted as one available unit.</x:v>
      </x:c>
      <x:c r="E642" s="15" t="str">
        <x:v>https://www.zoopla.co.uk/to-rent/commercial/details/68078156/</x:v>
      </x:c>
      <x:c r="F642" s="15" t="str">
        <x:v>https://www.rightmove.co.uk/properties/760916656802817#/?channel=COM_LET</x:v>
      </x:c>
    </x:row>
    <x:row r="643" ht="42" customHeight="1">
      <x:c r="A643" s="15" t="str">
        <x:v>Larkfield</x:v>
      </x:c>
      <x:c r="B643" s="15" t="str">
        <x:v>Excluded or unresolved</x:v>
      </x:c>
      <x:c r="C643" s="15" t="str">
        <x:v>6 &amp; 7 Eagle Trade Row , Quarry Wood Industrial Estate , Aylesford , Kent, ME20</x:v>
      </x:c>
      <x:c r="D643" s="15" t="str">
        <x:v>Scheme / multiple-unit or combined-size advert: exact remaining independent units not established, or overlaps named adverts. Not counted as one available unit.</x:v>
      </x:c>
      <x:c r="E643" s="15" t="str">
        <x:v>https://www.zoopla.co.uk/to-rent/commercial/details/67717561/</x:v>
      </x:c>
      <x:c r="F643" s="15" t="str">
        <x:v>https://www.caxtons.com/property/6-7-eagle-trade-row-quarry-wood-industrial-estate-aylesford-kent-me20/</x:v>
      </x:c>
    </x:row>
    <x:row r="644" ht="42" customHeight="1">
      <x:c r="A644" s="15" t="str">
        <x:v>Rochester</x:v>
      </x:c>
      <x:c r="B644" s="15" t="str">
        <x:v>Excluded or unresolved</x:v>
      </x:c>
      <x:c r="C644" s="15" t="str">
        <x:v>D11 Lakeside Park, Neptune Close, Medway City Estate, Rochester, Kent, ME2 4LT</x:v>
      </x:c>
      <x:c r="D644" s="15" t="str">
        <x:v>Two-storey office/business unit D11, not industrial warehouse (Caxtons detail).</x:v>
      </x:c>
      <x:c r="E644" s="15" t="str">
        <x:v>https://www.zoopla.co.uk/to-rent/commercial/details/67084688/</x:v>
      </x:c>
      <x:c r="F644" s="15" t="str">
        <x:v>https://www.rightmove.co.uk/properties/760937255256177#/?channel=COM_LET</x:v>
      </x:c>
    </x:row>
    <x:row r="645" ht="42" customHeight="1">
      <x:c r="A645" s="15" t="str">
        <x:v>Sittingbourne</x:v>
      </x:c>
      <x:c r="B645" s="15" t="str">
        <x:v>Excluded or unresolved</x:v>
      </x:c>
      <x:c r="C645" s="15" t="str">
        <x:v>Precision 2 Industrial Estate, (Phase II), Bingham Road, Eurolink 4, Sittingbourne, Kent, ME10 3TR</x:v>
      </x:c>
      <x:c r="D645" s="15" t="str">
        <x:v>Scheme / multiple-unit or combined-size advert: exact remaining independent units not established, or overlaps named adverts. Not counted as one available unit.</x:v>
      </x:c>
      <x:c r="E645" s="15" t="str">
        <x:v>https://www.zoopla.co.uk/to-rent/commercial/details/66916138/</x:v>
      </x:c>
      <x:c r="F645" s="15" t="str">
        <x:v>https://www.rightmove.co.uk/properties/761259325373937#/?channel=COM_LET</x:v>
      </x:c>
    </x:row>
    <x:row r="646" ht="42" customHeight="1">
      <x:c r="A646" s="15" t="str">
        <x:v>Tonbridge</x:v>
      </x:c>
      <x:c r="B646" s="15" t="str">
        <x:v>Excluded or unresolved</x:v>
      </x:c>
      <x:c r="C646" s="15" t="str">
        <x:v>Position, Lucks Lane, Paddock Wood, Tonbridge, Kent, TN12 6QL</x:v>
      </x:c>
      <x:c r="D646" s="15" t="str">
        <x:v>Scheme / multiple-unit or combined-size advert: exact remaining independent units not established, or overlaps named adverts. Not counted as one available unit.</x:v>
      </x:c>
      <x:c r="E646" s="15" t="str">
        <x:v>https://www.zoopla.co.uk/to-rent/commercial/details/65516347/</x:v>
      </x:c>
      <x:c r="F646" s="15" t="str">
        <x:v>https://www.rightmove.co.uk/properties/760937775304449#/?channel=COM_LET</x:v>
      </x:c>
    </x:row>
    <x:row r="647" ht="42" customHeight="1">
      <x:c r="A647" s="15" t="str">
        <x:v>Folkestone</x:v>
      </x:c>
      <x:c r="B647" s="15" t="str">
        <x:v>Excluded or unresolved</x:v>
      </x:c>
      <x:c r="C647" s="15" t="str">
        <x:v>Basepoint Business Centre, Shearway Business Park, Folkestone, Kent, CT19 4RH</x:v>
      </x:c>
      <x:c r="D647" s="15" t="str">
        <x:v>Scheme / multiple-unit or combined-size advert: exact remaining independent units not established, or overlaps named adverts. Not counted as one available unit.</x:v>
      </x:c>
      <x:c r="E647" s="15" t="str">
        <x:v>https://www.zoopla.co.uk/to-rent/commercial/details/65419984/</x:v>
      </x:c>
      <x:c r="F647" s="15" t="str">
        <x:v>https://www.rightmove.co.uk/properties/760916482905152#/?channel=COM_LET</x:v>
      </x:c>
    </x:row>
    <x:row r="648" ht="42" customHeight="1">
      <x:c r="A648" s="15" t="str">
        <x:v>Royal Tunbridge Wells</x:v>
      </x:c>
      <x:c r="B648" s="15" t="str">
        <x:v>Excluded or unresolved</x:v>
      </x:c>
      <x:c r="C648" s="15" t="str">
        <x:v>Colebrook Industrial Estate, Longfield Road, Tunbridge Wells, Kent, TN2</x:v>
      </x:c>
      <x:c r="D648" s="15" t="str">
        <x:v>Estate-wide advert requests current availability; no independent remaining named unit verified.</x:v>
      </x:c>
      <x:c r="E648" s="15" t="str">
        <x:v>https://www.zoopla.co.uk/to-rent/commercial/details/65301023/</x:v>
      </x:c>
      <x:c r="F648" s="15" t="str">
        <x:v>https://www.rightmove.co.uk/properties/773243991186449#/?channel=COM_LET
https://www.rightmove.co.uk/properties/773243974196032#/?channel=COM_LET</x:v>
      </x:c>
    </x:row>
    <x:row r="649" ht="42" customHeight="1">
      <x:c r="A649" s="15" t="str">
        <x:v>Ramsgate</x:v>
      </x:c>
      <x:c r="B649" s="15" t="str">
        <x:v>Excluded or unresolved</x:v>
      </x:c>
      <x:c r="C649" s="15" t="str">
        <x:v>Leigh Road, Ramsgate CT12</x:v>
      </x:c>
      <x:c r="D649" s="15" t="str">
        <x:v>Scheme / multiple-unit or combined-size advert: exact remaining independent units not established, or overlaps named adverts. Not counted as one available unit.</x:v>
      </x:c>
      <x:c r="E649" s="15" t="str">
        <x:v>https://www.zoopla.co.uk/to-rent/commercial/details/65279908/</x:v>
      </x:c>
      <x:c r="F649" s="15" t="str"/>
    </x:row>
    <x:row r="650" ht="42" customHeight="1">
      <x:c r="A650" s="15" t="str">
        <x:v>Maidstone</x:v>
      </x:c>
      <x:c r="B650" s="15" t="str">
        <x:v>Excluded or unresolved</x:v>
      </x:c>
      <x:c r="C650" s="15" t="str">
        <x:v>Powerhub Business Centre, St. Peters Street, Maidstone, Kent, ME16 0ST</x:v>
      </x:c>
      <x:c r="D650" s="15" t="str">
        <x:v>Scheme / multiple-unit or combined-size advert: exact remaining independent units not established, or overlaps named adverts. Not counted as one available unit.</x:v>
      </x:c>
      <x:c r="E650" s="15" t="str">
        <x:v>https://www.zoopla.co.uk/to-rent/commercial/details/64026972/</x:v>
      </x:c>
      <x:c r="F650" s="15" t="str">
        <x:v>https://www.rightmove.co.uk/properties/760937749951329#/?channel=COM_LET</x:v>
      </x:c>
    </x:row>
    <x:row r="651" ht="42" customHeight="1">
      <x:c r="A651" s="15" t="str">
        <x:v>Sevenoaks</x:v>
      </x:c>
      <x:c r="B651" s="15" t="str">
        <x:v>Excluded or unresolved</x:v>
      </x:c>
      <x:c r="C651" s="15" t="str">
        <x:v>Unit 4 Vestry Trading Estate, Vestry Road, Sevenoaks TN14</x:v>
      </x:c>
      <x:c r="D651" s="15" t="str">
        <x:v>Duplicate property consolidated with another advert; differing headline area/rent flagged where relevant.</x:v>
      </x:c>
      <x:c r="E651" s="15" t="str">
        <x:v>https://www.zoopla.co.uk/to-rent/commercial/details/62951421/</x:v>
      </x:c>
      <x:c r="F651" s="15" t="str"/>
    </x:row>
    <x:row r="652" ht="42" customHeight="1">
      <x:c r="A652" s="15" t="str">
        <x:v>Larkfield</x:v>
      </x:c>
      <x:c r="B652" s="15" t="str">
        <x:v>Excluded or unresolved</x:v>
      </x:c>
      <x:c r="C652" s="15" t="str">
        <x:v>Eagle Trade Row, Quarry Wood Industrial Estate, Mills Road, Aylesford, Kent, ME20</x:v>
      </x:c>
      <x:c r="D652" s="15" t="str">
        <x:v>Scheme / multiple-unit or combined-size advert: exact remaining independent units not established, or overlaps named adverts. Not counted as one available unit.</x:v>
      </x:c>
      <x:c r="E652" s="15" t="str">
        <x:v>https://www.zoopla.co.uk/to-rent/commercial/details/62758803/</x:v>
      </x:c>
      <x:c r="F652" s="15" t="str">
        <x:v>https://www.caxtons.com/property/aegel-trade-row-quarry-wood-industrial-estate-mills-road-aylesford-kent-me20/</x:v>
      </x:c>
    </x:row>
    <x:row r="653" ht="42" customHeight="1">
      <x:c r="A653" s="15" t="str">
        <x:v>Tonbridge</x:v>
      </x:c>
      <x:c r="B653" s="15" t="str">
        <x:v>Excluded or unresolved</x:v>
      </x:c>
      <x:c r="C653" s="15" t="str">
        <x:v>Units A &amp; B, Lowe Paddock Wood, Transfesa Road, Paddock Wood, Kent, TN12</x:v>
      </x:c>
      <x:c r="D653" s="15" t="str">
        <x:v>Scheme / multiple-unit or combined-size advert: exact remaining independent units not established, or overlaps named adverts. Not counted as one available unit.</x:v>
      </x:c>
      <x:c r="E653" s="15" t="str">
        <x:v>https://www.zoopla.co.uk/to-rent/commercial/details/62434791/</x:v>
      </x:c>
      <x:c r="F653" s="15" t="str">
        <x:v>https://www.rightmove.co.uk/properties/760541361176304#/?channel=COM_LET</x:v>
      </x:c>
    </x:row>
    <x:row r="654" ht="42" customHeight="1">
      <x:c r="A654" s="15" t="str">
        <x:v>Ashford</x:v>
      </x:c>
      <x:c r="B654" s="15" t="str">
        <x:v>Excluded or unresolved</x:v>
      </x:c>
      <x:c r="C654" s="15" t="str">
        <x:v>Units 3, 4 &amp; 5 Chunnel Industrial Estate,, Chunnel Estate, Victoria Road, Ashford, Kent, TN23</x:v>
      </x:c>
      <x:c r="D654" s="15" t="str">
        <x:v>Scheme / multiple-unit or combined-size advert: exact remaining independent units not established, or overlaps named adverts. Not counted as one available unit.</x:v>
      </x:c>
      <x:c r="E654" s="15" t="str">
        <x:v>https://www.zoopla.co.uk/to-rent/commercial/details/63993172/</x:v>
      </x:c>
      <x:c r="F654" s="15" t="str">
        <x:v>https://www.rightmove.co.uk/properties/759462504376257#/?channel=COM_LET</x:v>
      </x:c>
    </x:row>
    <x:row r="655" ht="42" customHeight="1">
      <x:c r="A655" s="15" t="str">
        <x:v>Ashford</x:v>
      </x:c>
      <x:c r="B655" s="15" t="str">
        <x:v>Excluded or unresolved</x:v>
      </x:c>
      <x:c r="C655" s="15" t="str">
        <x:v>Henwood Business Centre, Henwood, Ashford, Kent, TN24 8DH</x:v>
      </x:c>
      <x:c r="D655" s="15" t="str">
        <x:v>Scheme / multiple-unit or combined-size advert: exact remaining independent units not established, or overlaps named adverts. Not counted as one available unit.</x:v>
      </x:c>
      <x:c r="E655" s="15" t="str">
        <x:v>https://www.zoopla.co.uk/to-rent/commercial/details/59500672/</x:v>
      </x:c>
      <x:c r="F655" s="15" t="str">
        <x:v>https://www.rightmove.co.uk/properties/760916476445808#/?channel=COM_LET</x:v>
      </x:c>
    </x:row>
    <x:row r="656" ht="42" customHeight="1">
      <x:c r="A656" s="15" t="str">
        <x:v>Herne Bay</x:v>
      </x:c>
      <x:c r="B656" s="15" t="str">
        <x:v>Excluded or unresolved</x:v>
      </x:c>
      <x:c r="C656" s="15" t="str">
        <x:v>The Boulevard, Herne Bay CT6</x:v>
      </x:c>
      <x:c r="D656" s="15" t="str">
        <x:v>Scheme / multiple-unit or combined-size advert: exact remaining independent units not established, or overlaps named adverts. Not counted as one available unit.</x:v>
      </x:c>
      <x:c r="E656" s="15" t="str">
        <x:v>https://www.zoopla.co.uk/to-rent/commercial/details/56538937/</x:v>
      </x:c>
      <x:c r="F656" s="15" t="str"/>
    </x:row>
    <x:row r="657" ht="42" customHeight="1">
      <x:c r="A657" s="15" t="str">
        <x:v>Sevenoaks</x:v>
      </x:c>
      <x:c r="B657" s="15" t="str">
        <x:v>Excluded or unresolved</x:v>
      </x:c>
      <x:c r="C657" s="15" t="str">
        <x:v>Units 8, 9 &amp; 10 Sevenoaks Business Centre, Crampton's Road, Sevenoaks TN14</x:v>
      </x:c>
      <x:c r="D657" s="15" t="str">
        <x:v>Scheme / multiple-unit or combined-size advert: exact remaining independent units not established, or overlaps named adverts. Not counted as one available unit.</x:v>
      </x:c>
      <x:c r="E657" s="15" t="str">
        <x:v>https://www.zoopla.co.uk/to-rent/commercial/details/55943474/</x:v>
      </x:c>
      <x:c r="F657" s="15" t="str"/>
    </x:row>
    <x:row r="658" ht="42" customHeight="1">
      <x:c r="A658" s="15" t="str">
        <x:v>Sevenoaks</x:v>
      </x:c>
      <x:c r="B658" s="15" t="str">
        <x:v>Excluded or unresolved</x:v>
      </x:c>
      <x:c r="C658" s="15" t="str">
        <x:v>Vestry Road, Sevenoaks TN14</x:v>
      </x:c>
      <x:c r="D658" s="15" t="str">
        <x:v>Duplicate property consolidated with another advert; differing headline area/rent flagged where relevant.</x:v>
      </x:c>
      <x:c r="E658" s="15" t="str">
        <x:v>https://www.zoopla.co.uk/to-rent/commercial/details/53449699/</x:v>
      </x:c>
      <x:c r="F658" s="15" t="str"/>
    </x:row>
    <x:row r="659" ht="42" customHeight="1">
      <x:c r="A659" s="15" t="str">
        <x:v>Canterbury</x:v>
      </x:c>
      <x:c r="B659" s="15" t="str">
        <x:v>Excluded or unresolved</x:v>
      </x:c>
      <x:c r="C659" s="15" t="str">
        <x:v>Armadillo Canterbury , Canterbury, CT1</x:v>
      </x:c>
      <x:c r="D659" s="15" t="str">
        <x:v>Self-storage lockers, not independent industrial units.</x:v>
      </x:c>
      <x:c r="E659" s="15" t="str">
        <x:v>https://www.zoopla.co.uk/to-rent/commercial/details/56959343/</x:v>
      </x:c>
      <x:c r="F659" s="15" t="str">
        <x:v>https://www.rightmove.co.uk/properties/758765618557057#/?channel=COM_LET</x:v>
      </x:c>
    </x:row>
    <x:row r="660" ht="42" customHeight="1">
      <x:c r="A660" s="15" t="str">
        <x:v>Royal Tunbridge Wells</x:v>
      </x:c>
      <x:c r="B660" s="15" t="str">
        <x:v>Excluded or unresolved</x:v>
      </x:c>
      <x:c r="C660" s="15" t="str">
        <x:v>Big Yellow Tunbridge Wells Longfield Road, Tunbridge Wells, TN2</x:v>
      </x:c>
      <x:c r="D660" s="15" t="str">
        <x:v>Self-storage lockers.</x:v>
      </x:c>
      <x:c r="E660" s="15" t="str">
        <x:v>https://www.zoopla.co.uk/to-rent/commercial/details/56959366/</x:v>
      </x:c>
      <x:c r="F660" s="15" t="str">
        <x:v>https://www.rightmove.co.uk/properties/758776917960561#/?channel=COM_LET</x:v>
      </x:c>
    </x:row>
    <x:row r="661" ht="42" customHeight="1">
      <x:c r="A661" s="15" t="str">
        <x:v>Sevenoaks</x:v>
      </x:c>
      <x:c r="B661" s="15" t="str">
        <x:v>Excluded or unresolved</x:v>
      </x:c>
      <x:c r="C661" s="15" t="str">
        <x:v>Cramptons Road, Sevenoaks TN14</x:v>
      </x:c>
      <x:c r="D661" s="15" t="str">
        <x:v>Scheme / multiple-unit or combined-size advert: exact remaining independent units not established, or overlaps named adverts. Not counted as one available unit.</x:v>
      </x:c>
      <x:c r="E661" s="15" t="str">
        <x:v>https://www.zoopla.co.uk/to-rent/commercial/details/43449739/</x:v>
      </x:c>
      <x:c r="F661" s="15" t="str"/>
    </x:row>
    <x:row r="662" ht="42" customHeight="1">
      <x:c r="A662" s="15" t="str">
        <x:v>Maidstone</x:v>
      </x:c>
      <x:c r="B662" s="15" t="str">
        <x:v>Excluded or unresolved</x:v>
      </x:c>
      <x:c r="C662" s="15" t="str">
        <x:v>Yalding Enterprise Park, Hampstead Lane, Yalding</x:v>
      </x:c>
      <x:c r="D662" s="15" t="str">
        <x:v>Scheme / multiple-unit or combined-size advert: exact remaining independent units not established, or overlaps named adverts. Not counted as one available unit.</x:v>
      </x:c>
      <x:c r="E662" s="15" t="str">
        <x:v>https://www.rightmove.co.uk/properties/773244129476336#/?channel=COM_LET</x:v>
      </x:c>
      <x:c r="F662" s="15" t="str"/>
    </x:row>
    <x:row r="663" ht="42" customHeight="1">
      <x:c r="A663" s="15" t="str">
        <x:v>Sittingbourne</x:v>
      </x:c>
      <x:c r="B663" s="15" t="str">
        <x:v>Excluded or unresolved</x:v>
      </x:c>
      <x:c r="C663" s="15" t="str">
        <x:v>Unit 4, Crown Quay Trade Centre, Eurolink Way, Sittingbourne, Kent, ME10</x:v>
      </x:c>
      <x:c r="D663" s="15" t="str">
        <x:v>Size of 175 sq ft inconsistent with trade warehouse marketing; no verified area.</x:v>
      </x:c>
      <x:c r="E663" s="15" t="str">
        <x:v>https://www.rightmove.co.uk/properties/754400061115408#/?channel=COM_LET</x:v>
      </x:c>
      <x:c r="F663" s="15" t="str">
        <x:v>https://www.rightmove.co.uk/properties/754400061278144#/?channel=COM_LET</x:v>
      </x:c>
    </x:row>
    <x:row r="664" ht="42" customHeight="1">
      <x:c r="A664" s="15" t="str">
        <x:v>Maidstone</x:v>
      </x:c>
      <x:c r="B664" s="15" t="str">
        <x:v>Excluded or unresolved</x:v>
      </x:c>
      <x:c r="C664" s="15" t="str">
        <x:v>Lodge Road, Staplehurst</x:v>
      </x:c>
      <x:c r="D664" s="15" t="str">
        <x:v>Scheme / multiple-unit or combined-size advert: exact remaining independent units not established, or overlaps named adverts. Not counted as one available unit.</x:v>
      </x:c>
      <x:c r="E664" s="15" t="str">
        <x:v>https://www.rightmove.co.uk/properties/773243779155488#/?channel=COM_LET</x:v>
      </x:c>
      <x:c r="F664" s="15" t="str"/>
    </x:row>
    <x:row r="665" ht="42" customHeight="1">
      <x:c r="A665" s="15" t="str">
        <x:v>Dover</x:v>
      </x:c>
      <x:c r="B665" s="15" t="str">
        <x:v>Excluded or unresolved</x:v>
      </x:c>
      <x:c r="C665" s="15" t="str">
        <x:v>Dover Industrial Open Storage, Great Farthingloe Farm, Folkestone Road, Dover, CT15 7AA</x:v>
      </x:c>
      <x:c r="D665" s="15" t="str">
        <x:v>Open storage land.</x:v>
      </x:c>
      <x:c r="E665" s="15" t="str">
        <x:v>https://www.rightmove.co.uk/properties/721783580498017#/?channel=COM_LET</x:v>
      </x:c>
      <x:c r="F665" s="15" t="str"/>
    </x:row>
    <x:row r="666" ht="42" customHeight="1">
      <x:c r="A666" s="15" t="str">
        <x:v>Royal Tunbridge Wells</x:v>
      </x:c>
      <x:c r="B666" s="15" t="str">
        <x:v>Excluded or unresolved</x:v>
      </x:c>
      <x:c r="C666" s="15" t="str">
        <x:v>Surestore Self Storage, North Farm Road, Royal Tunbridge Wells, Kent</x:v>
      </x:c>
      <x:c r="D666" s="15" t="str">
        <x:v>Self-storage lockers.</x:v>
      </x:c>
      <x:c r="E666" s="15" t="str">
        <x:v>https://www.rightmove.co.uk/properties/736877966215569#/?channel=COM_LET</x:v>
      </x:c>
      <x:c r="F666" s="15" t="str"/>
    </x:row>
    <x:row r="667" ht="42" customHeight="1">
      <x:c r="A667" s="15" t="str">
        <x:v>Folkestone</x:v>
      </x:c>
      <x:c r="B667" s="15" t="str">
        <x:v>Excluded or unresolved</x:v>
      </x:c>
      <x:c r="C667" s="15" t="str">
        <x:v>Various Units, Lympne Distribution Park, Lympne, Hythe, Kent</x:v>
      </x:c>
      <x:c r="D667" s="15" t="str">
        <x:v>Scheme / multiple-unit or combined-size advert: exact remaining independent units not established, or overlaps named adverts. Not counted as one available unit.</x:v>
      </x:c>
      <x:c r="E667" s="15" t="str">
        <x:v>https://www.rightmove.co.uk/properties/759459702588289#/?channel=COM_LET</x:v>
      </x:c>
      <x:c r="F667" s="15" t="str"/>
    </x:row>
    <x:row r="668" ht="42" customHeight="1">
      <x:c r="A668" s="15" t="str">
        <x:v>Royal Tunbridge Wells</x:v>
      </x:c>
      <x:c r="B668" s="15" t="str">
        <x:v>Excluded or unresolved</x:v>
      </x:c>
      <x:c r="C668" s="15" t="str">
        <x:v>Surestore, North Farm Road, Tunbridge Wells, Kent, TN2</x:v>
      </x:c>
      <x:c r="D668" s="15" t="str">
        <x:v>Self-storage serviced scheme.</x:v>
      </x:c>
      <x:c r="E668" s="15" t="str">
        <x:v>https://www.rightmove.co.uk/properties/752945176739793#/?channel=COM_LET</x:v>
      </x:c>
      <x:c r="F668" s="15" t="str"/>
    </x:row>
    <x:row r="669" ht="42" customHeight="1">
      <x:c r="A669" s="15" t="str">
        <x:v>Canterbury</x:v>
      </x:c>
      <x:c r="B669" s="15" t="str">
        <x:v>Excluded or unresolved</x:v>
      </x:c>
      <x:c r="C669" s="15" t="str">
        <x:v>Flexspace Canterbury, Lakesview International Business Park, Sparrows Way, Canterbury, CT3 4AL</x:v>
      </x:c>
      <x:c r="D669" s="15" t="str">
        <x:v>Scheme / multiple-unit or combined-size advert: exact remaining independent units not established, or overlaps named adverts. Not counted as one available unit.</x:v>
      </x:c>
      <x:c r="E669" s="15" t="str">
        <x:v>https://www.rightmove.co.uk/properties/752964317442113#/?channel=COM_LET</x:v>
      </x:c>
      <x:c r="F669" s="15" t="str"/>
    </x:row>
    <x:row r="670" ht="42" customHeight="1">
      <x:c r="A670" s="15" t="str">
        <x:v>Larkfield</x:v>
      </x:c>
      <x:c r="B670" s="15" t="str">
        <x:v>Excluded or unresolved</x:v>
      </x:c>
      <x:c r="C670" s="15" t="str">
        <x:v>Eagle Trade Row, Mills Road, Quarry Wood Industrial Estate, Aylesford, Kent</x:v>
      </x:c>
      <x:c r="D670" s="15" t="str">
        <x:v>Scheme / multiple-unit or combined-size advert: exact remaining independent units not established, or overlaps named adverts. Not counted as one available unit.</x:v>
      </x:c>
      <x:c r="E670" s="15" t="str">
        <x:v>https://www.rightmove.co.uk/properties/755878066877057#/?channel=COM_LET</x:v>
      </x:c>
      <x:c r="F670" s="15" t="str"/>
    </x:row>
    <x:row r="671" ht="42" customHeight="1">
      <x:c r="A671" s="15" t="str">
        <x:v>Maidstone</x:v>
      </x:c>
      <x:c r="B671" s="15" t="str">
        <x:v>Excluded or unresolved</x:v>
      </x:c>
      <x:c r="C671" s="15" t="str">
        <x:v>Powerhub Business Centre, St. Peter's Street, Maidstone, Kent, ME16 0ST</x:v>
      </x:c>
      <x:c r="D671" s="15" t="str">
        <x:v>Scheme / multiple-unit or combined-size advert: exact remaining independent units not established, or overlaps named adverts. Not counted as one available unit.</x:v>
      </x:c>
      <x:c r="E671" s="15" t="str">
        <x:v>https://www.rightmove.co.uk/properties/760897415426048#/?channel=COM_LET</x:v>
      </x:c>
      <x:c r="F671" s="15" t="str"/>
    </x:row>
    <x:row r="672" ht="42" customHeight="1">
      <x:c r="A672" s="15" t="str">
        <x:v>Tonbridge</x:v>
      </x:c>
      <x:c r="B672" s="15" t="str">
        <x:v>Excluded or unresolved</x:v>
      </x:c>
      <x:c r="C672" s="15" t="str">
        <x:v>Vale Road, Tonbridge</x:v>
      </x:c>
      <x:c r="D672" s="15" t="str">
        <x:v>Scheme / multiple-unit or combined-size advert: exact remaining independent units not established, or overlaps named adverts. Not counted as one available unit.</x:v>
      </x:c>
      <x:c r="E672" s="15" t="str">
        <x:v>https://www.rightmove.co.uk/properties/773244121208368#/?channel=COM_LET</x:v>
      </x:c>
      <x:c r="F672" s="15" t="str"/>
    </x:row>
    <x:row r="673" ht="42" customHeight="1">
      <x:c r="A673" s="15" t="str">
        <x:v>Ashford</x:v>
      </x:c>
      <x:c r="B673" s="15" t="str">
        <x:v>Excluded or unresolved</x:v>
      </x:c>
      <x:c r="C673" s="15" t="str">
        <x:v>Units 1-7, Mace Lane Industrial Estate, Ashford, Kent, TN24</x:v>
      </x:c>
      <x:c r="D673" s="15" t="str">
        <x:v>Scheme / multiple-unit or combined-size advert: exact remaining independent units not established, or overlaps named adverts. Not counted as one available unit.</x:v>
      </x:c>
      <x:c r="E673" s="15" t="str">
        <x:v>https://www.rightmove.co.uk/properties/155605667#/?channel=COM_LET</x:v>
      </x:c>
      <x:c r="F673" s="15" t="str"/>
    </x:row>
    <x:row r="674" ht="42" customHeight="1">
      <x:c r="A674" s="15" t="str">
        <x:v>Ramsgate</x:v>
      </x:c>
      <x:c r="B674" s="15" t="str">
        <x:v>Excluded or unresolved</x:v>
      </x:c>
      <x:c r="C674" s="15" t="str">
        <x:v>Maple Leaf Business Park, Manston, Ramsgate</x:v>
      </x:c>
      <x:c r="D674" s="15" t="str">
        <x:v>Several unnumbered 2,000 sq ft Maple Leaf adverts merged provisionally; distinct remaining unit quantity and incentive rent basis unresolved.</x:v>
      </x:c>
      <x:c r="E674" s="15" t="str">
        <x:v>https://www.rightmove.co.uk/properties/90841125#/?channel=COM_LET</x:v>
      </x:c>
      <x:c r="F674" s="15" t="str">
        <x:v>https://www.rightmove.co.uk/properties/94998861#/?channel=COM_LET
https://www.rightmove.co.uk/properties/92898642#/?channel=COM_LET</x:v>
      </x:c>
    </x:row>
    <x:row r="675" ht="42" customHeight="1">
      <x:c r="A675" s="15" t="str">
        <x:v>Larkfield</x:v>
      </x:c>
      <x:c r="B675" s="15" t="str">
        <x:v>Excluded or unresolved</x:v>
      </x:c>
      <x:c r="C675" s="15" t="str">
        <x:v>Unit 2 3 Burnt Ash Trade Park, Quarrywood, Aylesford, ME20 7XB</x:v>
      </x:c>
      <x:c r="D675" s="15" t="str">
        <x:v>Scheme / multiple-unit or combined-size advert: exact remaining independent units not established, or overlaps named adverts. Not counted as one available unit.</x:v>
      </x:c>
      <x:c r="E675" s="15" t="str">
        <x:v>https://www.rightmove.co.uk/properties/773389273499328#/?channel=COM_LET</x:v>
      </x:c>
      <x:c r="F675" s="15" t="str">
        <x:v>https://www.rightmove.co.uk/properties/782492798413408#/?channel=COM_LET</x:v>
      </x:c>
    </x:row>
    <x:row r="676" ht="42" customHeight="1">
      <x:c r="A676" s="15" t="str">
        <x:v>Tonbridge</x:v>
      </x:c>
      <x:c r="B676" s="15" t="str">
        <x:v>Excluded or unresolved</x:v>
      </x:c>
      <x:c r="C676" s="15" t="str">
        <x:v>Paddock Wood Distribution Centre, Paddock Wood, Tonbridge, Kent, TN12 6UU</x:v>
      </x:c>
      <x:c r="D676" s="15" t="str">
        <x:v>Scheme / multiple-unit or combined-size advert: exact remaining independent units not established, or overlaps named adverts. Not counted as one available unit.</x:v>
      </x:c>
      <x:c r="E676" s="15" t="str">
        <x:v>https://www.rightmove.co.uk/properties/761111820004929#/?channel=COM_LET</x:v>
      </x:c>
      <x:c r="F676" s="15" t="str"/>
    </x:row>
    <x:row r="677" ht="42" customHeight="1">
      <x:c r="A677" s="15" t="str">
        <x:v>Larkfield</x:v>
      </x:c>
      <x:c r="B677" s="15" t="str">
        <x:v>Excluded or unresolved</x:v>
      </x:c>
      <x:c r="C677" s="15" t="str">
        <x:v>Units F1 &amp; F2-F3, Larkfield Trading Estate, New Hythe Lane, Larkfield, Aylesford, Kent, ME20 6SW</x:v>
      </x:c>
      <x:c r="D677" s="15" t="str">
        <x:v>Scheme / multiple-unit or combined-size advert: exact remaining independent units not established, or overlaps named adverts. Not counted as one available unit.</x:v>
      </x:c>
      <x:c r="E677" s="15" t="str">
        <x:v>https://www.rightmove.co.uk/properties/762161308281073#/?channel=COM_LET</x:v>
      </x:c>
      <x:c r="F677" s="15" t="str">
        <x:v>https://www.rightmove.co.uk/properties/762161358608897#/?channel=COM_LET</x:v>
      </x:c>
    </x:row>
    <x:row r="678" ht="42" customHeight="1">
      <x:c r="A678" s="15" t="str">
        <x:v>Larkfield</x:v>
      </x:c>
      <x:c r="B678" s="15" t="str">
        <x:v>Excluded or unresolved</x:v>
      </x:c>
      <x:c r="C678" s="15" t="str">
        <x:v>Units 13b &amp; 13c, Quarrywood Industrial Estate, Mills Road, Aylesford, Kent, ME20 7NA</x:v>
      </x:c>
      <x:c r="D678" s="15" t="str">
        <x:v>Scheme / multiple-unit or combined-size advert: exact remaining independent units not established, or overlaps named adverts. Not counted as one available unit.</x:v>
      </x:c>
      <x:c r="E678" s="15" t="str">
        <x:v>https://www.rightmove.co.uk/properties/760930965666416#/?channel=COM_LET</x:v>
      </x:c>
      <x:c r="F678" s="15" t="str"/>
    </x:row>
    <x:row r="679" ht="42" customHeight="1">
      <x:c r="A679" s="15" t="str">
        <x:v>Rochester</x:v>
      </x:c>
      <x:c r="B679" s="15" t="str">
        <x:v>Excluded or unresolved</x:v>
      </x:c>
      <x:c r="C679" s="15" t="str">
        <x:v>Lower Higham Road, Gravesend, Kent</x:v>
      </x:c>
      <x:c r="D679" s="15" t="str">
        <x:v>14,053 sq ft is outdoor yard; ancillary office/unit is 768 sq ft. Mixed yard offer excluded from built-unit inventory.</x:v>
      </x:c>
      <x:c r="E679" s="15" t="str">
        <x:v>https://www.rightmove.co.uk/properties/93373218#/?channel=COM_LET</x:v>
      </x:c>
      <x:c r="F679" s="15" t="str"/>
    </x:row>
    <x:row r="680" ht="42" customHeight="1">
      <x:c r="A680" s="15" t="str">
        <x:v>Chatham</x:v>
      </x:c>
      <x:c r="B680" s="15" t="str">
        <x:v>Excluded or unresolved</x:v>
      </x:c>
      <x:c r="C680" s="15" t="str">
        <x:v>Units 22,23,24 Lordswood Industrial Estate, Revenge Road, Chatham, Kent, ME5</x:v>
      </x:c>
      <x:c r="D680" s="15" t="str">
        <x:v>Scheme / multiple-unit or combined-size advert: exact remaining independent units not established, or overlaps named adverts. Not counted as one available unit.</x:v>
      </x:c>
      <x:c r="E680" s="15" t="str">
        <x:v>https://www.rightmove.co.uk/properties/754591344422336#/?channel=COM_LET</x:v>
      </x:c>
      <x:c r="F680" s="15" t="str"/>
    </x:row>
    <x:row r="681" ht="42" customHeight="1">
      <x:c r="A681" s="15" t="str">
        <x:v>Tonbridge</x:v>
      </x:c>
      <x:c r="B681" s="15" t="str">
        <x:v>Excluded or unresolved</x:v>
      </x:c>
      <x:c r="C681" s="15" t="str">
        <x:v>Horsmonden Storage, Goudhurst Road, Horsmonden, Tonbridge, Kent, TN12 8AY</x:v>
      </x:c>
      <x:c r="D681" s="15" t="str">
        <x:v>Storage containers / generic scheme; units not individually identified.</x:v>
      </x:c>
      <x:c r="E681" s="15" t="str">
        <x:v>https://www.rightmove.co.uk/properties/760904636095793#/?channel=COM_LET</x:v>
      </x:c>
      <x:c r="F681" s="15" t="str"/>
    </x:row>
    <x:row r="682" ht="42" customHeight="1">
      <x:c r="A682" s="15" t="str">
        <x:v>Dartford</x:v>
      </x:c>
      <x:c r="B682" s="15" t="str">
        <x:v>Excluded or unresolved</x:v>
      </x:c>
      <x:c r="C682" s="15" t="str">
        <x:v>Former Timber And Vehicle Sales Yard, 301 Lowfield Street, Dartford, Kent, DA1 2SN</x:v>
      </x:c>
      <x:c r="D682" s="15" t="str">
        <x:v>Former timber/vehicle sales yard; outdoor area.</x:v>
      </x:c>
      <x:c r="E682" s="15" t="str">
        <x:v>https://www.rightmove.co.uk/properties/760938417020208#/?channel=COM_LET</x:v>
      </x:c>
      <x:c r="F682" s="15" t="str"/>
    </x:row>
    <x:row r="683" ht="42" customHeight="1">
      <x:c r="A683" s="15" t="str">
        <x:v>Tonbridge</x:v>
      </x:c>
      <x:c r="B683" s="15" t="str">
        <x:v>Excluded or unresolved</x:v>
      </x:c>
      <x:c r="C683" s="15" t="str">
        <x:v>Tonbridge Trade Park, TN9 1AA</x:v>
      </x:c>
      <x:c r="D683" s="15" t="str">
        <x:v>Scheme / multiple-unit or combined-size advert: exact remaining independent units not established, or overlaps named adverts. Not counted as one available unit.</x:v>
      </x:c>
      <x:c r="E683" s="15" t="str">
        <x:v>https://www.rightmove.co.uk/properties/773244003630913#/?channel=COM_LET</x:v>
      </x:c>
      <x:c r="F683" s="15" t="str"/>
    </x:row>
    <x:row r="684" ht="42" customHeight="1">
      <x:c r="A684" s="15" t="str">
        <x:v>Ramsgate</x:v>
      </x:c>
      <x:c r="B684" s="15" t="str">
        <x:v>Excluded or unresolved</x:v>
      </x:c>
      <x:c r="C684" s="15" t="str">
        <x:v>Central Road, Ramsgate</x:v>
      </x:c>
      <x:c r="D684" s="15" t="str">
        <x:v>Container/self-storage.</x:v>
      </x:c>
      <x:c r="E684" s="15" t="str">
        <x:v>https://www.rightmove.co.uk/properties/93732288#/?channel=COM_LET</x:v>
      </x:c>
      <x:c r="F684" s="15" t="str"/>
    </x:row>
    <x:row r="685" ht="42" customHeight="1">
      <x:c r="A685" s="15" t="str">
        <x:v>Folkestone</x:v>
      </x:c>
      <x:c r="B685" s="15" t="str">
        <x:v>Excluded or unresolved</x:v>
      </x:c>
      <x:c r="C685" s="15" t="str">
        <x:v>Lympne Distribution Park, Folkestone, CT21 4LR</x:v>
      </x:c>
      <x:c r="D685" s="15" t="str">
        <x:v>Scheme / multiple-unit or combined-size advert: exact remaining independent units not established, or overlaps named adverts. Not counted as one available unit.</x:v>
      </x:c>
      <x:c r="E685" s="15" t="str">
        <x:v>https://www.rightmove.co.uk/properties/762561327496064#/?channel=COM_LET</x:v>
      </x:c>
      <x:c r="F685" s="15" t="str"/>
    </x:row>
    <x:row r="686" ht="42" customHeight="1">
      <x:c r="A686" s="15" t="str">
        <x:v>Rochester</x:v>
      </x:c>
      <x:c r="B686" s="15" t="str">
        <x:v>Excluded or unresolved</x:v>
      </x:c>
      <x:c r="C686" s="15" t="str">
        <x:v>Compound 3, Ratcliffe Highway, Hoo, Kent</x:v>
      </x:c>
      <x:c r="D686" s="15" t="str">
        <x:v>Open storage compound.</x:v>
      </x:c>
      <x:c r="E686" s="15" t="str">
        <x:v>https://www.rightmove.co.uk/properties/89743224#/?channel=COM_LET</x:v>
      </x:c>
      <x:c r="F686" s="15" t="str"/>
    </x:row>
    <x:row r="687" ht="42" customHeight="1">
      <x:c r="A687" s="15" t="str">
        <x:v>Rochester</x:v>
      </x:c>
      <x:c r="B687" s="15" t="str">
        <x:v>Excluded or unresolved</x:v>
      </x:c>
      <x:c r="C687" s="15" t="str">
        <x:v>Compound 7, Ratcliffe Highway, Hoo, Kent</x:v>
      </x:c>
      <x:c r="D687" s="15" t="str">
        <x:v>Open storage compound.</x:v>
      </x:c>
      <x:c r="E687" s="15" t="str">
        <x:v>https://www.rightmove.co.uk/properties/93684681#/?channel=COM_LET</x:v>
      </x:c>
      <x:c r="F687" s="15" t="str"/>
    </x:row>
    <x:row r="688" ht="42" customHeight="1">
      <x:c r="A688" s="15" t="str">
        <x:v>Dartford</x:v>
      </x:c>
      <x:c r="B688" s="15" t="str">
        <x:v>Excluded or unresolved</x:v>
      </x:c>
      <x:c r="C688" s="15" t="str">
        <x:v>Logicor Park, Off Albion Road, Dartford, Kent, DA1</x:v>
      </x:c>
      <x:c r="D688" s="15" t="str">
        <x:v>Scheme / multiple-unit or combined-size advert: exact remaining independent units not established, or overlaps named adverts. Not counted as one available unit.</x:v>
      </x:c>
      <x:c r="E688" s="15" t="str">
        <x:v>https://www.rightmove.co.uk/properties/760575022577024#/?channel=COM_LET</x:v>
      </x:c>
      <x:c r="F688" s="15" t="str"/>
    </x:row>
    <x:row r="689" ht="42" customHeight="1">
      <x:c r="A689" s="15" t="str">
        <x:v>Rochester</x:v>
      </x:c>
      <x:c r="B689" s="15" t="str">
        <x:v>Excluded or unresolved</x:v>
      </x:c>
      <x:c r="C689" s="15" t="str">
        <x:v>Compound 4, Ratcliffe Highway, Hoo, Kent</x:v>
      </x:c>
      <x:c r="D689" s="15" t="str">
        <x:v>Open storage compound.</x:v>
      </x:c>
      <x:c r="E689" s="15" t="str">
        <x:v>https://www.rightmove.co.uk/properties/93684573#/?channel=COM_LET</x:v>
      </x:c>
      <x:c r="F689" s="15" t="str"/>
    </x:row>
    <x:row r="690" ht="42" customHeight="1">
      <x:c r="A690" s="15" t="str">
        <x:v>Deal</x:v>
      </x:c>
      <x:c r="B690" s="15" t="str">
        <x:v>Excluded or unresolved</x:v>
      </x:c>
      <x:c r="C690" s="15" t="str">
        <x:v>Sandwich Road, Ash</x:v>
      </x:c>
      <x:c r="D690" s="15" t="str">
        <x:v>Scheme / multiple-unit or combined-size advert: exact remaining independent units not established, or overlaps named adverts. Not counted as one available unit.</x:v>
      </x:c>
      <x:c r="E690" s="15" t="str">
        <x:v>https://www.rightmove.co.uk/properties/760910602323760#/?channel=COM_LET</x:v>
      </x:c>
      <x:c r="F690" s="15" t="str"/>
    </x:row>
    <x:row r="691" ht="42" customHeight="1">
      <x:c r="A691" s="15" t="str">
        <x:v>Gillingham</x:v>
      </x:c>
      <x:c r="B691" s="15" t="str">
        <x:v>Excluded or unresolved</x:v>
      </x:c>
      <x:c r="C691" s="15" t="str">
        <x:v>Matts Hill Farm, Matts Hill Lane, Rainham, Gillingham, Medway</x:v>
      </x:c>
      <x:c r="D691" s="15" t="str">
        <x:v>Scheme / multiple-unit or combined-size advert: exact remaining independent units not established, or overlaps named adverts. Not counted as one available unit.</x:v>
      </x:c>
      <x:c r="E691" s="15" t="str">
        <x:v>https://www.rightmove.co.uk/properties/740470597334481#/?channel=COM_LET</x:v>
      </x:c>
      <x:c r="F691" s="15" t="str"/>
    </x:row>
    <x:row r="692" ht="42" customHeight="1">
      <x:c r="A692" s="15" t="str">
        <x:v>Canterbury</x:v>
      </x:c>
      <x:c r="B692" s="15" t="str">
        <x:v>Excluded or unresolved</x:v>
      </x:c>
      <x:c r="C692" s="15" t="str">
        <x:v>Stone Way, Lakesview International Business Park, CT3</x:v>
      </x:c>
      <x:c r="D692" s="15" t="str">
        <x:v>Scheme / multiple-unit or combined-size advert: exact remaining independent units not established, or overlaps named adverts. Not counted as one available unit.</x:v>
      </x:c>
      <x:c r="E692" s="15" t="str">
        <x:v>https://www.rightmove.co.uk/properties/755878054297313#/?channel=COM_LET</x:v>
      </x:c>
      <x:c r="F692" s="15" t="str"/>
    </x:row>
    <x:row r="693" ht="42" customHeight="1">
      <x:c r="A693" s="15" t="str">
        <x:v>Canterbury</x:v>
      </x:c>
      <x:c r="B693" s="15" t="str">
        <x:v>Excluded or unresolved</x:v>
      </x:c>
      <x:c r="C693" s="15" t="str">
        <x:v>Rhodaus Studios, Station Road East, Canterbury</x:v>
      </x:c>
      <x:c r="D693" s="15" t="str">
        <x:v>Studios / office or creative space; qualifying industrial use unverified.</x:v>
      </x:c>
      <x:c r="E693" s="15" t="str">
        <x:v>https://www.rightmove.co.uk/properties/93667845#/?channel=COM_LET</x:v>
      </x:c>
      <x:c r="F693" s="15" t="str"/>
    </x:row>
    <x:row r="694" ht="42" customHeight="1">
      <x:c r="A694" s="15" t="str">
        <x:v>Herne Bay</x:v>
      </x:c>
      <x:c r="B694" s="15" t="str">
        <x:v>Excluded or unresolved</x:v>
      </x:c>
      <x:c r="C694" s="15" t="str">
        <x:v>St. Augustines Business Park, Estuary Close, Herne Bay, Kent, CT5</x:v>
      </x:c>
      <x:c r="D694" s="15" t="str">
        <x:v>Six-unit Oyster Bay scheme described but remaining individual units not identified; quantity unresolved.</x:v>
      </x:c>
      <x:c r="E694" s="15" t="str">
        <x:v>https://www.rightmove.co.uk/properties/755878075240144#/?channel=COM_LET</x:v>
      </x:c>
      <x:c r="F694" s="15" t="str"/>
    </x:row>
    <x:row r="695" ht="42" customHeight="1">
      <x:c r="A695" s="15" t="str">
        <x:v>Gillingham</x:v>
      </x:c>
      <x:c r="B695" s="15" t="str">
        <x:v>Excluded or unresolved</x:v>
      </x:c>
      <x:c r="C695" s="15" t="str">
        <x:v>Matts Hill Farm, Matts Hill Lane, Rainham, Gillingham, Medway</x:v>
      </x:c>
      <x:c r="D695" s="15" t="str">
        <x:v>Scheme / multiple-unit or combined-size advert: exact remaining independent units not established, or overlaps named adverts. Not counted as one available unit.</x:v>
      </x:c>
      <x:c r="E695" s="15" t="str">
        <x:v>https://www.rightmove.co.uk/properties/740793380498769#/?channel=COM_LET</x:v>
      </x:c>
      <x:c r="F695" s="15" t="str"/>
    </x:row>
    <x:row r="696" ht="42" customHeight="1">
      <x:c r="A696" s="15" t="str">
        <x:v>Northfleet</x:v>
      </x:c>
      <x:c r="B696" s="15" t="str">
        <x:v>Excluded or unresolved</x:v>
      </x:c>
      <x:c r="C696" s="15" t="str">
        <x:v>M4 And M5 Kent Kraft Industrial Estate, Lower Road, Northfleet, Gravesend, Kent, DA11 9SR</x:v>
      </x:c>
      <x:c r="D696" s="15" t="str">
        <x:v>Scheme / multiple-unit or combined-size advert: exact remaining independent units not established, or overlaps named adverts. Not counted as one available unit.</x:v>
      </x:c>
      <x:c r="E696" s="15" t="str">
        <x:v>https://www.rightmove.co.uk/properties/763097214867536#/?channel=COM_LET</x:v>
      </x:c>
      <x:c r="F696" s="15" t="str"/>
    </x:row>
    <x:row r="697" ht="42" customHeight="1">
      <x:c r="A697" s="15" t="str">
        <x:v>Rochester</x:v>
      </x:c>
      <x:c r="B697" s="15" t="str">
        <x:v>Excluded or unresolved</x:v>
      </x:c>
      <x:c r="C697" s="15" t="str">
        <x:v>Waterside Court, Neptune Way, Rochester, Kent, ME2</x:v>
      </x:c>
      <x:c r="D697" s="15" t="str">
        <x:v>Scheme / multiple-unit or combined-size advert: exact remaining independent units not established, or overlaps named adverts. Not counted as one available unit.</x:v>
      </x:c>
      <x:c r="E697" s="15" t="str">
        <x:v>https://www.rightmove.co.uk/properties/755878039587056#/?channel=COM_LET</x:v>
      </x:c>
      <x:c r="F697" s="15" t="str"/>
    </x:row>
    <x:row r="698" ht="42" customHeight="1">
      <x:c r="A698" s="15" t="str">
        <x:v>Gillingham</x:v>
      </x:c>
      <x:c r="B698" s="15" t="str">
        <x:v>Excluded or unresolved</x:v>
      </x:c>
      <x:c r="C698" s="15" t="str">
        <x:v>Unit 1-3 Invicta Business centre,Bredgar Road, Gillingham, Kent, ME8</x:v>
      </x:c>
      <x:c r="D698" s="15" t="str">
        <x:v>Self-storage lockers.</x:v>
      </x:c>
      <x:c r="E698" s="15" t="str">
        <x:v>https://www.rightmove.co.uk/properties/754400056928384#/?channel=COM_LET</x:v>
      </x:c>
      <x:c r="F698" s="15" t="str"/>
    </x:row>
    <x:row r="699" ht="42" customHeight="1">
      <x:c r="A699" s="15" t="str">
        <x:v>Sittingbourne</x:v>
      </x:c>
      <x:c r="B699" s="15" t="str">
        <x:v>Excluded or unresolved</x:v>
      </x:c>
      <x:c r="C699" s="15" t="str">
        <x:v>Self Storage &amp; Parking, Smeed Dean Centre, Castle Road, Sittingbourne, Kent, ME10 3EW</x:v>
      </x:c>
      <x:c r="D699" s="15" t="str">
        <x:v>Self-storage and parking.</x:v>
      </x:c>
      <x:c r="E699" s="15" t="str">
        <x:v>https://www.rightmove.co.uk/properties/770550746653601#/?channel=COM_LET</x:v>
      </x:c>
      <x:c r="F699" s="15" t="str"/>
    </x:row>
    <x:row r="700" ht="42" customHeight="1">
      <x:c r="A700" s="15" t="str">
        <x:v>Ramsgate</x:v>
      </x:c>
      <x:c r="B700" s="15" t="str">
        <x:v>Excluded or unresolved</x:v>
      </x:c>
      <x:c r="C700" s="15" t="str">
        <x:v>Central Road, Ramsgate</x:v>
      </x:c>
      <x:c r="D700" s="15" t="str">
        <x:v>Container/self-storage.</x:v>
      </x:c>
      <x:c r="E700" s="15" t="str">
        <x:v>https://www.rightmove.co.uk/properties/93731928#/?channel=COM_LET</x:v>
      </x:c>
      <x:c r="F700" s="15" t="str"/>
    </x:row>
    <x:row r="701" ht="42" customHeight="1">
      <x:c r="A701" s="15" t="str">
        <x:v>Dartford</x:v>
      </x:c>
      <x:c r="B701" s="15" t="str">
        <x:v>Excluded or unresolved</x:v>
      </x:c>
      <x:c r="C701" s="15" t="str">
        <x:v>Bellegrove Ceramics Plc, Princes Road, Dartford, Kent</x:v>
      </x:c>
      <x:c r="D701" s="15" t="str">
        <x:v>Scheme / multiple-unit or combined-size advert: exact remaining independent units not established, or overlaps named adverts. Not counted as one available unit.</x:v>
      </x:c>
      <x:c r="E701" s="15" t="str">
        <x:v>https://www.rightmove.co.uk/properties/782488090370145#/?channel=COM_LET</x:v>
      </x:c>
      <x:c r="F701" s="15" t="str"/>
    </x:row>
    <x:row r="702" ht="42" customHeight="1">
      <x:c r="A702" s="15" t="str">
        <x:v>London</x:v>
      </x:c>
      <x:c r="B702" s="15" t="str">
        <x:v>Excluded or unresolved</x:v>
      </x:c>
      <x:c r="C702" s="15" t="str">
        <x:v>Unit 2 Boughton Road, Thamesmead, London, SE28</x:v>
      </x:c>
      <x:c r="D702" s="15" t="str">
        <x:v>Greater London Thamesmead, outside Kent; passed to London coverage.</x:v>
      </x:c>
      <x:c r="E702" s="15" t="str">
        <x:v>https://www.rightmove.co.uk/properties/760574789614481#/?channel=COM_LET</x:v>
      </x:c>
      <x:c r="F702" s="15" t="str"/>
    </x:row>
    <x:row r="703" ht="42" customHeight="1">
      <x:c r="A703" s="15" t="str">
        <x:v>Northfleet</x:v>
      </x:c>
      <x:c r="B703" s="15" t="str">
        <x:v>Excluded or unresolved</x:v>
      </x:c>
      <x:c r="C703" s="15" t="str">
        <x:v>Swanscombe Business Centre, London Road, Swanscombe, Kent, DA10 0LH</x:v>
      </x:c>
      <x:c r="D703" s="15" t="str">
        <x:v>Scheme / multiple-unit or combined-size advert: exact remaining independent units not established, or overlaps named adverts. Not counted as one available unit.</x:v>
      </x:c>
      <x:c r="E703" s="15" t="str">
        <x:v>https://www.caxtons.com/property/swanscombe-business-centre-london-road-swanscombe-kent-da10-0lh/</x:v>
      </x:c>
      <x:c r="F703" s="15" t="str"/>
    </x:row>
    <x:row r="704" ht="42" customHeight="1">
      <x:c r="A704" s="15" t="str">
        <x:v>Gillingham</x:v>
      </x:c>
      <x:c r="B704" s="15" t="str">
        <x:v>Excluded or unresolved</x:v>
      </x:c>
      <x:c r="C704" s="15" t="str">
        <x:v>Phase 2 &amp; 36 Gillingham Business Park, Gillingham, Kent, ME8 0QH</x:v>
      </x:c>
      <x:c r="D704" s="15" t="str">
        <x:v>Undeveloped/open-storage land.</x:v>
      </x:c>
      <x:c r="E704" s="15" t="str">
        <x:v>https://www.caxtons.com/property/phase-2-36-gillingham-business-park-gillingham-kent-me8-0qh/</x:v>
      </x:c>
      <x:c r="F704" s="15" t="str"/>
    </x:row>
    <x:row r="705" ht="42" customHeight="1">
      <x:c r="A705" s="15" t="str">
        <x:v>Maidstone</x:v>
      </x:c>
      <x:c r="B705" s="15" t="str">
        <x:v>Excluded or unresolved</x:v>
      </x:c>
      <x:c r="C705" s="15" t="str">
        <x:v>Unit 1 Queen Anne Road, Maidstone, Kent, ME14</x:v>
      </x:c>
      <x:c r="D705" s="15" t="str">
        <x:v>No valid positive floor area within 1–15,000 sq ft established.</x:v>
      </x:c>
      <x:c r="E705" s="15" t="str">
        <x:v>https://www.caxtons.com/property/unit-1-queen-anne-road-maidstone-kent-me14/</x:v>
      </x:c>
      <x:c r="F705" s="15" t="str"/>
    </x:row>
    <x:row r="706" ht="42" customHeight="1">
      <x:c r="A706" s="15" t="str">
        <x:v>Whitstable</x:v>
      </x:c>
      <x:c r="B706" s="15" t="str">
        <x:v>Excluded or unresolved</x:v>
      </x:c>
      <x:c r="C706" s="15" t="str">
        <x:v>Units 177, John Wilson Business Park, Harvey Drive, Chestfield, Whitstable, Kent, CT5</x:v>
      </x:c>
      <x:c r="D706" s="15" t="str">
        <x:v>Agent states under offer.</x:v>
      </x:c>
      <x:c r="E706" s="15" t="str">
        <x:v>https://www.caxtons.com/property/units-177-john-wilson-business-park-harvey-drive-chestfield-whitstable-kent-ct5/</x:v>
      </x:c>
      <x:c r="F706" s="15" t="str"/>
    </x:row>
    <x:row r="707" ht="42" customHeight="1">
      <x:c r="A707" s="15" t="str">
        <x:v>Whitstable</x:v>
      </x:c>
      <x:c r="B707" s="15" t="str">
        <x:v>Excluded or unresolved</x:v>
      </x:c>
      <x:c r="C707" s="15" t="str">
        <x:v>Unit 181, John Wilson Business Park, Reeves Way, Whitstable, Kent, CT5</x:v>
      </x:c>
      <x:c r="D707" s="15" t="str">
        <x:v>Under offer investment; let for five years from September 2024.</x:v>
      </x:c>
      <x:c r="E707" s="15" t="str">
        <x:v>https://www.caxtons.com/property/units-171-173-john-wilson-business-park-reeves-way-whitstable-kent/</x:v>
      </x:c>
      <x:c r="F707" s="15" t="str"/>
    </x:row>
    <x:row r="708" ht="42" customHeight="1">
      <x:c r="A708" s="15" t="str">
        <x:v>Rochester</x:v>
      </x:c>
      <x:c r="B708" s="15" t="str">
        <x:v>Excluded or unresolved</x:v>
      </x:c>
      <x:c r="C708" s="15" t="str">
        <x:v>Unit 1 Deacon Trading Estate, Strood, , Rochester , Kent , ME2</x:v>
      </x:c>
      <x:c r="D708" s="15" t="str">
        <x:v>Agent states under offer.</x:v>
      </x:c>
      <x:c r="E708" s="15" t="str">
        <x:v>https://www.caxtons.com/property/unit-1-deacon-trading-estate-strood-rochester-kent-me2/</x:v>
      </x:c>
      <x:c r="F708" s="15" t="str"/>
    </x:row>
    <x:row r="709" ht="42" customHeight="1">
      <x:c r="A709" s="15" t="str">
        <x:v>Larkfield</x:v>
      </x:c>
      <x:c r="B709" s="15" t="str">
        <x:v>Excluded or unresolved</x:v>
      </x:c>
      <x:c r="C709" s="15" t="str">
        <x:v>Open Storage / Parking, Quarrywood Industrial Estate, Mills Road, Aylesford, Kent, ME20</x:v>
      </x:c>
      <x:c r="D709" s="15" t="str">
        <x:v>Scheme / multiple-unit or combined-size advert: exact remaining independent units not established, or overlaps named adverts. Not counted as one available unit.</x:v>
      </x:c>
      <x:c r="E709" s="15" t="str">
        <x:v>https://www.caxtons.com/property/open-storage-parking-quarry-wood-industrial-estate-mills-road-aylesford-kent-me20/</x:v>
      </x:c>
      <x:c r="F709" s="15" t="str"/>
    </x:row>
    <x:row r="710" ht="42" customHeight="1">
      <x:c r="A710" s="15" t="str">
        <x:v>Maidstone</x:v>
      </x:c>
      <x:c r="B710" s="15" t="str">
        <x:v>Excluded or unresolved</x:v>
      </x:c>
      <x:c r="C710" s="15" t="str">
        <x:v>Units 9, 10, 11, Target Business Centre, Bircholt Road, Maidstone, Kent, ME15</x:v>
      </x:c>
      <x:c r="D710" s="15" t="str">
        <x:v>Virtual freehold for sale; no lease offer established.</x:v>
      </x:c>
      <x:c r="E710" s="15" t="str">
        <x:v>https://www.caxtons.com/property/maidstone-me15/</x:v>
      </x:c>
      <x:c r="F710" s="15" t="str"/>
    </x:row>
    <x:row r="711" ht="42" customHeight="1">
      <x:c r="A711" s="15" t="str">
        <x:v>Larkfield</x:v>
      </x:c>
      <x:c r="B711" s="15" t="str">
        <x:v>Excluded or unresolved</x:v>
      </x:c>
      <x:c r="C711" s="15" t="str">
        <x:v>3e Priory Park , Quarrywood Industrial Estate , Mills Road, Aylesford, Kent , ME20</x:v>
      </x:c>
      <x:c r="D711" s="15" t="str">
        <x:v>Agent states under offer.</x:v>
      </x:c>
      <x:c r="E711" s="15" t="str">
        <x:v>https://www.caxtons.com/property/3e-priory-park-mills-road-aylesford-kent-me20/</x:v>
      </x:c>
      <x:c r="F711" s="15" t="str"/>
    </x:row>
    <x:row r="712" ht="42" customHeight="1">
      <x:c r="A712" s="15" t="str">
        <x:v>Maidstone</x:v>
      </x:c>
      <x:c r="B712" s="15" t="str">
        <x:v>Excluded or unresolved</x:v>
      </x:c>
      <x:c r="C712" s="15" t="str">
        <x:v>Unit 1 , Rose Lane , Lenham Heath , Maidstone , Kent , ME17</x:v>
      </x:c>
      <x:c r="D712" s="15" t="str">
        <x:v>Description states detached freehold for sale.</x:v>
      </x:c>
      <x:c r="E712" s="15" t="str">
        <x:v>https://www.caxtons.com/property/unit-1-rose-lane-lenham-heath-maidstone-kent-me17/</x:v>
      </x:c>
      <x:c r="F712" s="15" t="str"/>
    </x:row>
    <x:row r="713" ht="42" customHeight="1">
      <x:c r="A713" s="15" t="str">
        <x:v>Grays</x:v>
      </x:c>
      <x:c r="B713" s="15" t="str">
        <x:v>Exclusion</x:v>
      </x:c>
      <x:c r="C713" s="15" t="str">
        <x:v>Units 1/3A And Yard 4A, Star Industrial Estate, St. Johns Road, Chadwell St. Mary, Grays, Essex RM16</x:v>
      </x:c>
      <x:c r="D713" s="15" t="str">
        <x:v>Self-storage/container/yard listing</x:v>
      </x:c>
      <x:c r="E713" s="15" t="str">
        <x:v>https://www.zoopla.co.uk/to-rent/commercial/details/74670528/</x:v>
      </x:c>
      <x:c r="F713" s="15" t="str"/>
    </x:row>
    <x:row r="714" ht="42" customHeight="1">
      <x:c r="A714" s="15" t="str">
        <x:v>Outside / unresolved</x:v>
      </x:c>
      <x:c r="B714" s="15" t="str">
        <x:v>Exclusion</x:v>
      </x:c>
      <x:c r="C714" s="15" t="str">
        <x:v>Unit 10, Northgate Industrial Park, Collier Row Road, Romford, Greater London RM5</x:v>
      </x:c>
      <x:c r="D714" s="15" t="str">
        <x:v>Greater London allocated to London coverage</x:v>
      </x:c>
      <x:c r="E714" s="15" t="str">
        <x:v>https://www.zoopla.co.uk/to-rent/commercial/details/74669958/</x:v>
      </x:c>
      <x:c r="F714" s="15" t="str"/>
    </x:row>
    <x:row r="715" ht="42" customHeight="1">
      <x:c r="A715" s="15" t="str">
        <x:v>Outside / unresolved</x:v>
      </x:c>
      <x:c r="B715" s="15" t="str">
        <x:v>Exclusion</x:v>
      </x:c>
      <x:c r="C715" s="15" t="str">
        <x:v>Unit 3, Buzzard Creek Industrial Estate, River Road, Barking IG11</x:v>
      </x:c>
      <x:c r="D715" s="15" t="str">
        <x:v>Greater London allocated to London coverage</x:v>
      </x:c>
      <x:c r="E715" s="15" t="str">
        <x:v>https://www.zoopla.co.uk/to-rent/commercial/details/74662788/</x:v>
      </x:c>
      <x:c r="F715" s="15" t="str"/>
    </x:row>
    <x:row r="716" ht="42" customHeight="1">
      <x:c r="A716" s="15" t="str">
        <x:v>Outside / unresolved</x:v>
      </x:c>
      <x:c r="B716" s="15" t="str">
        <x:v>Exclusion</x:v>
      </x:c>
      <x:c r="C716" s="15" t="str">
        <x:v>Katella Trading Estate, River Road, Barking, Greater London IG11</x:v>
      </x:c>
      <x:c r="D716" s="15" t="str">
        <x:v>Greater London allocated to London coverage</x:v>
      </x:c>
      <x:c r="E716" s="15" t="str">
        <x:v>https://www.zoopla.co.uk/to-rent/commercial/details/74632528/</x:v>
      </x:c>
      <x:c r="F716" s="15" t="str"/>
    </x:row>
    <x:row r="717" ht="42" customHeight="1">
      <x:c r="A717" s="15" t="str">
        <x:v>Wickford</x:v>
      </x:c>
      <x:c r="B717" s="15" t="str">
        <x:v>Exclusion</x:v>
      </x:c>
      <x:c r="C717" s="15" t="str">
        <x:v>Yard 10, Clovelly Works, Chelmsford Road, Rawreth SS11</x:v>
      </x:c>
      <x:c r="D717" s="15" t="str">
        <x:v>Self-storage/container/yard listing</x:v>
      </x:c>
      <x:c r="E717" s="15" t="str">
        <x:v>https://www.zoopla.co.uk/to-rent/commercial/details/74630233/</x:v>
      </x:c>
      <x:c r="F717" s="15" t="str"/>
    </x:row>
    <x:row r="718" ht="42" customHeight="1">
      <x:c r="A718" s="15" t="str">
        <x:v>Wickford</x:v>
      </x:c>
      <x:c r="B718" s="15" t="str">
        <x:v>Exclusion</x:v>
      </x:c>
      <x:c r="C718" s="15" t="str">
        <x:v>Yard 2, Clovelly Works, Chelmsford Road, Rawreth SS11</x:v>
      </x:c>
      <x:c r="D718" s="15" t="str">
        <x:v>Self-storage/container/yard listing</x:v>
      </x:c>
      <x:c r="E718" s="15" t="str">
        <x:v>https://www.zoopla.co.uk/to-rent/commercial/details/74629449/</x:v>
      </x:c>
      <x:c r="F718" s="15" t="str"/>
    </x:row>
    <x:row r="719" ht="42" customHeight="1">
      <x:c r="A719" s="15" t="str">
        <x:v>Southend-on-Sea</x:v>
      </x:c>
      <x:c r="B719" s="15" t="str">
        <x:v>Exclusion</x:v>
      </x:c>
      <x:c r="C719" s="15" t="str">
        <x:v>Unit 9, Crouchmans Business Yard, Southend-On-Sea SS3</x:v>
      </x:c>
      <x:c r="D719" s="15" t="str">
        <x:v>Self-storage/container/yard listing</x:v>
      </x:c>
      <x:c r="E719" s="15" t="str">
        <x:v>https://www.zoopla.co.uk/to-rent/commercial/details/74624729/</x:v>
      </x:c>
      <x:c r="F719" s="15" t="str"/>
    </x:row>
    <x:row r="720" ht="42" customHeight="1">
      <x:c r="A720" s="15" t="str">
        <x:v>Southend-on-Sea</x:v>
      </x:c>
      <x:c r="B720" s="15" t="str">
        <x:v>Exclusion</x:v>
      </x:c>
      <x:c r="C720" s="15" t="str">
        <x:v>Yard At, 14 Towerfield Close, Shoeburyness, Southend-On-Sea SS3</x:v>
      </x:c>
      <x:c r="D720" s="15" t="str">
        <x:v>Self-storage/container/yard listing</x:v>
      </x:c>
      <x:c r="E720" s="15" t="str">
        <x:v>https://www.zoopla.co.uk/to-rent/commercial/details/74621109/</x:v>
      </x:c>
      <x:c r="F720" s="15" t="str"/>
    </x:row>
    <x:row r="721" ht="42" customHeight="1">
      <x:c r="A721" s="15" t="str">
        <x:v>Outside / unresolved</x:v>
      </x:c>
      <x:c r="B721" s="15" t="str">
        <x:v>Exclusion</x:v>
      </x:c>
      <x:c r="C721" s="15" t="str">
        <x:v>Unit 3D Tonbridge Works, Tonbridge Road, Romford RM3</x:v>
      </x:c>
      <x:c r="D721" s="15" t="str">
        <x:v>Greater London allocated to London coverage</x:v>
      </x:c>
      <x:c r="E721" s="15" t="str">
        <x:v>https://www.zoopla.co.uk/to-rent/commercial/details/74614357/</x:v>
      </x:c>
      <x:c r="F721" s="15" t="str"/>
    </x:row>
    <x:row r="722" ht="42" customHeight="1">
      <x:c r="A722" s="15" t="str">
        <x:v>Outside / unresolved</x:v>
      </x:c>
      <x:c r="B722" s="15" t="str">
        <x:v>Exclusion</x:v>
      </x:c>
      <x:c r="C722" s="15" t="str">
        <x:v>Thurrock Business Centre, Breach Road, Essex RM20</x:v>
      </x:c>
      <x:c r="D722" s="15" t="str">
        <x:v>Outside allocated qualifying market / locality mapping unresolved</x:v>
      </x:c>
      <x:c r="E722" s="15" t="str">
        <x:v>https://www.zoopla.co.uk/to-rent/commercial/details/74605669/</x:v>
      </x:c>
      <x:c r="F722" s="15" t="str"/>
    </x:row>
    <x:row r="723" ht="42" customHeight="1">
      <x:c r="A723" s="15" t="str">
        <x:v>Harlow</x:v>
      </x:c>
      <x:c r="B723" s="15" t="str">
        <x:v>Exclusion</x:v>
      </x:c>
      <x:c r="C723" s="15" t="str">
        <x:v>Temple Bank, Harlow CM20</x:v>
      </x:c>
      <x:c r="D723" s="15" t="str">
        <x:v>Minimum area exceeds 15,000 sq ft</x:v>
      </x:c>
      <x:c r="E723" s="15" t="str">
        <x:v>https://www.zoopla.co.uk/to-rent/commercial/details/74575230/</x:v>
      </x:c>
      <x:c r="F723" s="15" t="str"/>
    </x:row>
    <x:row r="724" ht="42" customHeight="1">
      <x:c r="A724" s="15" t="str">
        <x:v>Outside / unresolved</x:v>
      </x:c>
      <x:c r="B724" s="15" t="str">
        <x:v>Exclusion</x:v>
      </x:c>
      <x:c r="C724" s="15" t="str">
        <x:v>Unit 9C Barking Business Centre, Thames Road, Barking IG11</x:v>
      </x:c>
      <x:c r="D724" s="15" t="str">
        <x:v>Greater London allocated to London coverage</x:v>
      </x:c>
      <x:c r="E724" s="15" t="str">
        <x:v>https://www.zoopla.co.uk/to-rent/commercial/details/74573017/</x:v>
      </x:c>
      <x:c r="F724" s="15" t="str"/>
    </x:row>
    <x:row r="725" ht="42" customHeight="1">
      <x:c r="A725" s="15" t="str">
        <x:v>Maldon</x:v>
      </x:c>
      <x:c r="B725" s="15" t="str">
        <x:v>Exclusion</x:v>
      </x:c>
      <x:c r="C725" s="15" t="str">
        <x:v>Unit 1, Springfield Industrial Estate, Springfield Road, Burnham-On-Crouch, Essex CM0</x:v>
      </x:c>
      <x:c r="D725" s="15" t="str">
        <x:v>Minimum area exceeds 15,000 sq ft</x:v>
      </x:c>
      <x:c r="E725" s="15" t="str">
        <x:v>https://www.zoopla.co.uk/to-rent/commercial/details/74566525/</x:v>
      </x:c>
      <x:c r="F725" s="15" t="str"/>
    </x:row>
    <x:row r="726" ht="42" customHeight="1">
      <x:c r="A726" s="15" t="str">
        <x:v>Hertford</x:v>
      </x:c>
      <x:c r="B726" s="15" t="str">
        <x:v>Exclusion</x:v>
      </x:c>
      <x:c r="C726" s="15" t="str">
        <x:v>Hertford Road, Barking IG11</x:v>
      </x:c>
      <x:c r="D726" s="15" t="str">
        <x:v>Greater London allocated to London coverage</x:v>
      </x:c>
      <x:c r="E726" s="15" t="str">
        <x:v>https://www.zoopla.co.uk/to-rent/commercial/details/74566501/</x:v>
      </x:c>
      <x:c r="F726" s="15" t="str"/>
    </x:row>
    <x:row r="727" ht="42" customHeight="1">
      <x:c r="A727" s="15" t="str">
        <x:v>Outside / unresolved</x:v>
      </x:c>
      <x:c r="B727" s="15" t="str">
        <x:v>Exclusion</x:v>
      </x:c>
      <x:c r="C727" s="15" t="str">
        <x:v>Westway, Chelsmford CM1</x:v>
      </x:c>
      <x:c r="D727" s="15" t="str">
        <x:v>Outside allocated qualifying market / locality mapping unresolved</x:v>
      </x:c>
      <x:c r="E727" s="15" t="str">
        <x:v>https://www.zoopla.co.uk/to-rent/commercial/details/74565026/</x:v>
      </x:c>
      <x:c r="F727" s="15" t="str"/>
    </x:row>
    <x:row r="728" ht="42" customHeight="1">
      <x:c r="A728" s="15" t="str">
        <x:v>Outside / unresolved</x:v>
      </x:c>
      <x:c r="B728" s="15" t="str">
        <x:v>Exclusion</x:v>
      </x:c>
      <x:c r="C728" s="15" t="str">
        <x:v>Basement At Unit 1, Jash House, 27-29 North Street, Hornchurch, Essex RM11</x:v>
      </x:c>
      <x:c r="D728" s="15" t="str">
        <x:v>Greater London allocated to London coverage</x:v>
      </x:c>
      <x:c r="E728" s="15" t="str">
        <x:v>https://www.zoopla.co.uk/to-rent/commercial/details/74557358/</x:v>
      </x:c>
      <x:c r="F728" s="15" t="str"/>
    </x:row>
    <x:row r="729" ht="42" customHeight="1">
      <x:c r="A729" s="15" t="str">
        <x:v>Outside / unresolved</x:v>
      </x:c>
      <x:c r="B729" s="15" t="str">
        <x:v>Exclusion</x:v>
      </x:c>
      <x:c r="C729" s="15" t="str">
        <x:v>Ripple Road, Barking IG11</x:v>
      </x:c>
      <x:c r="D729" s="15" t="str">
        <x:v>Greater London allocated to London coverage</x:v>
      </x:c>
      <x:c r="E729" s="15" t="str">
        <x:v>https://www.zoopla.co.uk/to-rent/commercial/details/74557267/</x:v>
      </x:c>
      <x:c r="F729" s="15" t="str"/>
    </x:row>
    <x:row r="730" ht="42" customHeight="1">
      <x:c r="A730" s="15" t="str">
        <x:v>Basildon</x:v>
      </x:c>
      <x:c r="B730" s="15" t="str">
        <x:v>Exclusion</x:v>
      </x:c>
      <x:c r="C730" s="15" t="str">
        <x:v>Unit 8, Ilford Trading Estate, Paycocke Road, Basildon, Essex SS14</x:v>
      </x:c>
      <x:c r="D730" s="15" t="str">
        <x:v>Greater London allocated to London coverage</x:v>
      </x:c>
      <x:c r="E730" s="15" t="str">
        <x:v>https://www.zoopla.co.uk/to-rent/commercial/details/74017631/</x:v>
      </x:c>
      <x:c r="F730" s="15" t="str"/>
    </x:row>
    <x:row r="731" ht="42" customHeight="1">
      <x:c r="A731" s="15" t="str">
        <x:v>Outside / unresolved</x:v>
      </x:c>
      <x:c r="B731" s="15" t="str">
        <x:v>Exclusion</x:v>
      </x:c>
      <x:c r="C731" s="15" t="str">
        <x:v>Codham Hall Lane, Great Warley CM13</x:v>
      </x:c>
      <x:c r="D731" s="15" t="str">
        <x:v>Outside allocated qualifying market / locality mapping unresolved</x:v>
      </x:c>
      <x:c r="E731" s="15" t="str">
        <x:v>https://www.zoopla.co.uk/to-rent/commercial/details/74521878/</x:v>
      </x:c>
      <x:c r="F731" s="15" t="str"/>
    </x:row>
    <x:row r="732" ht="42" customHeight="1">
      <x:c r="A732" s="15" t="str">
        <x:v>Outside / unresolved</x:v>
      </x:c>
      <x:c r="B732" s="15" t="str">
        <x:v>Exclusion</x:v>
      </x:c>
      <x:c r="C732" s="15" t="str">
        <x:v>Reobuck Road, Ilford IG6</x:v>
      </x:c>
      <x:c r="D732" s="15" t="str">
        <x:v>Greater London allocated to London coverage</x:v>
      </x:c>
      <x:c r="E732" s="15" t="str">
        <x:v>https://www.zoopla.co.uk/to-rent/commercial/details/74521279/</x:v>
      </x:c>
      <x:c r="F732" s="15" t="str"/>
    </x:row>
    <x:row r="733" ht="42" customHeight="1">
      <x:c r="A733" s="15" t="str">
        <x:v>Outside / unresolved</x:v>
      </x:c>
      <x:c r="B733" s="15" t="str">
        <x:v>Exclusion</x:v>
      </x:c>
      <x:c r="C733" s="15" t="str">
        <x:v>Unit 3D, Tonbridge Works, Tonbridge Road, Romford, Greater London RM3</x:v>
      </x:c>
      <x:c r="D733" s="15" t="str">
        <x:v>Greater London allocated to London coverage</x:v>
      </x:c>
      <x:c r="E733" s="15" t="str">
        <x:v>https://www.zoopla.co.uk/to-rent/commercial/details/74517578/</x:v>
      </x:c>
      <x:c r="F733" s="15" t="str"/>
    </x:row>
    <x:row r="734" ht="42" customHeight="1">
      <x:c r="A734" s="15" t="str">
        <x:v>Outside / unresolved</x:v>
      </x:c>
      <x:c r="B734" s="15" t="str">
        <x:v>Exclusion</x:v>
      </x:c>
      <x:c r="C734" s="15" t="str">
        <x:v>Unit 10, Northgate Industrial Park, Collier Row Road, Romford RM5</x:v>
      </x:c>
      <x:c r="D734" s="15" t="str">
        <x:v>Greater London allocated to London coverage</x:v>
      </x:c>
      <x:c r="E734" s="15" t="str">
        <x:v>https://www.zoopla.co.uk/to-rent/commercial/details/74516576/</x:v>
      </x:c>
      <x:c r="F734" s="15" t="str"/>
    </x:row>
    <x:row r="735" ht="42" customHeight="1">
      <x:c r="A735" s="15" t="str">
        <x:v>Outside / unresolved</x:v>
      </x:c>
      <x:c r="B735" s="15" t="str">
        <x:v>Exclusion</x:v>
      </x:c>
      <x:c r="C735" s="15" t="str">
        <x:v>Unit 12-14 Sterling Industrial Estate, Dagenham RM10</x:v>
      </x:c>
      <x:c r="D735" s="15" t="str">
        <x:v>Greater London allocated to London coverage</x:v>
      </x:c>
      <x:c r="E735" s="15" t="str">
        <x:v>https://www.zoopla.co.uk/to-rent/commercial/details/74515119/</x:v>
      </x:c>
      <x:c r="F735" s="15" t="str"/>
    </x:row>
    <x:row r="736" ht="42" customHeight="1">
      <x:c r="A736" s="15" t="str">
        <x:v>Outside / unresolved</x:v>
      </x:c>
      <x:c r="B736" s="15" t="str">
        <x:v>Exclusion</x:v>
      </x:c>
      <x:c r="C736" s="15" t="str">
        <x:v>Unit 9, Bankside Park Industrial Estate, 28 Thames Road, Barking, Essex IG11</x:v>
      </x:c>
      <x:c r="D736" s="15" t="str">
        <x:v>Greater London allocated to London coverage</x:v>
      </x:c>
      <x:c r="E736" s="15" t="str">
        <x:v>https://www.zoopla.co.uk/to-rent/commercial/details/74508223/</x:v>
      </x:c>
      <x:c r="F736" s="15" t="str"/>
    </x:row>
    <x:row r="737" ht="42" customHeight="1">
      <x:c r="A737" s="15" t="str">
        <x:v>Brentwood</x:v>
      </x:c>
      <x:c r="B737" s="15" t="str">
        <x:v>Exclusion</x:v>
      </x:c>
      <x:c r="C737" s="15" t="str">
        <x:v>Unit 7A, Hallsford Bridge Industrial Estate, Stondon Road, Ongar, Essex CM5</x:v>
      </x:c>
      <x:c r="D737" s="15" t="str">
        <x:v>Minimum area exceeds 15,000 sq ft</x:v>
      </x:c>
      <x:c r="E737" s="15" t="str">
        <x:v>https://www.zoopla.co.uk/to-rent/commercial/details/74497369/</x:v>
      </x:c>
      <x:c r="F737" s="15" t="str"/>
    </x:row>
    <x:row r="738" ht="42" customHeight="1">
      <x:c r="A738" s="15" t="str">
        <x:v>Outside / unresolved</x:v>
      </x:c>
      <x:c r="B738" s="15" t="str">
        <x:v>Exclusion</x:v>
      </x:c>
      <x:c r="C738" s="15" t="str">
        <x:v>London IG11</x:v>
      </x:c>
      <x:c r="D738" s="15" t="str">
        <x:v>Outside allocated qualifying market / locality mapping unresolved</x:v>
      </x:c>
      <x:c r="E738" s="15" t="str">
        <x:v>https://www.zoopla.co.uk/to-rent/commercial/details/74492962/</x:v>
      </x:c>
      <x:c r="F738" s="15" t="str"/>
    </x:row>
    <x:row r="739" ht="42" customHeight="1">
      <x:c r="A739" s="15" t="str">
        <x:v>Witham</x:v>
      </x:c>
      <x:c r="B739" s="15" t="str">
        <x:v>Exclusion</x:v>
      </x:c>
      <x:c r="C739" s="15" t="str">
        <x:v>U70, 10 Freebournes Road, Witham CM8</x:v>
      </x:c>
      <x:c r="D739" s="15" t="str">
        <x:v>Minimum area exceeds 15,000 sq ft</x:v>
      </x:c>
      <x:c r="E739" s="15" t="str">
        <x:v>https://www.zoopla.co.uk/to-rent/commercial/details/74484492/</x:v>
      </x:c>
      <x:c r="F739" s="15" t="str"/>
    </x:row>
    <x:row r="740" ht="42" customHeight="1">
      <x:c r="A740" s="15" t="str">
        <x:v>Outside / unresolved</x:v>
      </x:c>
      <x:c r="B740" s="15" t="str">
        <x:v>Exclusion</x:v>
      </x:c>
      <x:c r="C740" s="15" t="str">
        <x:v>Unit 5 New England Industrial Estate, Gascoigne Road, Barking IG11</x:v>
      </x:c>
      <x:c r="D740" s="15" t="str">
        <x:v>Greater London allocated to London coverage</x:v>
      </x:c>
      <x:c r="E740" s="15" t="str">
        <x:v>https://www.zoopla.co.uk/to-rent/commercial/details/74453085/</x:v>
      </x:c>
      <x:c r="F740" s="15" t="str"/>
    </x:row>
    <x:row r="741" ht="42" customHeight="1">
      <x:c r="A741" s="15" t="str">
        <x:v>Southend-on-Sea</x:v>
      </x:c>
      <x:c r="B741" s="15" t="str">
        <x:v>Exclusion</x:v>
      </x:c>
      <x:c r="C741" s="15" t="str">
        <x:v>Abp16 - Plot 9, Airport Business Park, Cherry Orchard Way, Rochford SS4</x:v>
      </x:c>
      <x:c r="D741" s="15" t="str">
        <x:v>Minimum area exceeds 15,000 sq ft</x:v>
      </x:c>
      <x:c r="E741" s="15" t="str">
        <x:v>https://www.zoopla.co.uk/to-rent/commercial/details/74435527/</x:v>
      </x:c>
      <x:c r="F741" s="15" t="str"/>
    </x:row>
    <x:row r="742" ht="42" customHeight="1">
      <x:c r="A742" s="15" t="str">
        <x:v>Outside / unresolved</x:v>
      </x:c>
      <x:c r="B742" s="15" t="str">
        <x:v>Exclusion</x:v>
      </x:c>
      <x:c r="C742" s="15" t="str">
        <x:v>Airport Business Park, Cherry Orchard Way SS4</x:v>
      </x:c>
      <x:c r="D742" s="15" t="str">
        <x:v>Outside allocated qualifying market / locality mapping unresolved</x:v>
      </x:c>
      <x:c r="E742" s="15" t="str">
        <x:v>https://www.zoopla.co.uk/to-rent/commercial/details/74436359/</x:v>
      </x:c>
      <x:c r="F742" s="15" t="str"/>
    </x:row>
    <x:row r="743" ht="42" customHeight="1">
      <x:c r="A743" s="15" t="str">
        <x:v>Outside / unresolved</x:v>
      </x:c>
      <x:c r="B743" s="15" t="str">
        <x:v>Exclusion</x:v>
      </x:c>
      <x:c r="C743" s="15" t="str">
        <x:v>Former Porsche Garage, 181 Forest Road, Ilford, Greater London IG6</x:v>
      </x:c>
      <x:c r="D743" s="15" t="str">
        <x:v>Greater London allocated to London coverage</x:v>
      </x:c>
      <x:c r="E743" s="15" t="str">
        <x:v>https://www.zoopla.co.uk/to-rent/commercial/details/74447768/</x:v>
      </x:c>
      <x:c r="F743" s="15" t="str"/>
    </x:row>
    <x:row r="744" ht="42" customHeight="1">
      <x:c r="A744" s="15" t="str">
        <x:v>Outside / unresolved</x:v>
      </x:c>
      <x:c r="B744" s="15" t="str">
        <x:v>Exclusion</x:v>
      </x:c>
      <x:c r="C744" s="15" t="str">
        <x:v>Unit 9 Bankside Park Industrial Estate, 28 Thames Road, Barking IG11</x:v>
      </x:c>
      <x:c r="D744" s="15" t="str">
        <x:v>Greater London allocated to London coverage</x:v>
      </x:c>
      <x:c r="E744" s="15" t="str">
        <x:v>https://www.zoopla.co.uk/to-rent/commercial/details/74445600/</x:v>
      </x:c>
      <x:c r="F744" s="15" t="str"/>
    </x:row>
    <x:row r="745" ht="42" customHeight="1">
      <x:c r="A745" s="15" t="str">
        <x:v>Outside / unresolved</x:v>
      </x:c>
      <x:c r="B745" s="15" t="str">
        <x:v>Exclusion</x:v>
      </x:c>
      <x:c r="C745" s="15" t="str">
        <x:v>Unit 12-14 Sterling Industrial Estate, Rainham Road South, Dagenham RM10</x:v>
      </x:c>
      <x:c r="D745" s="15" t="str">
        <x:v>Greater London allocated to London coverage</x:v>
      </x:c>
      <x:c r="E745" s="15" t="str">
        <x:v>https://www.zoopla.co.uk/to-rent/commercial/details/74444708/</x:v>
      </x:c>
      <x:c r="F745" s="15" t="str"/>
    </x:row>
    <x:row r="746" ht="42" customHeight="1">
      <x:c r="A746" s="15" t="str">
        <x:v>Outside / unresolved</x:v>
      </x:c>
      <x:c r="B746" s="15" t="str">
        <x:v>Exclusion</x:v>
      </x:c>
      <x:c r="C746" s="15" t="str">
        <x:v>Industria Industrial Units, Long Reach Road, Barking IG11</x:v>
      </x:c>
      <x:c r="D746" s="15" t="str">
        <x:v>Greater London allocated to London coverage</x:v>
      </x:c>
      <x:c r="E746" s="15" t="str">
        <x:v>https://www.zoopla.co.uk/to-rent/commercial/details/74423623/</x:v>
      </x:c>
      <x:c r="F746" s="15" t="str"/>
    </x:row>
    <x:row r="747" ht="42" customHeight="1">
      <x:c r="A747" s="15" t="str">
        <x:v>Outside / unresolved</x:v>
      </x:c>
      <x:c r="B747" s="15" t="str">
        <x:v>Exclusion</x:v>
      </x:c>
      <x:c r="C747" s="15" t="str">
        <x:v>Industria Creative Workspaces, Long Reach Road, Barking IG11</x:v>
      </x:c>
      <x:c r="D747" s="15" t="str">
        <x:v>Greater London allocated to London coverage</x:v>
      </x:c>
      <x:c r="E747" s="15" t="str">
        <x:v>https://www.zoopla.co.uk/to-rent/commercial/details/74423581/</x:v>
      </x:c>
      <x:c r="F747" s="15" t="str"/>
    </x:row>
    <x:row r="748" ht="62" customHeight="1">
      <x:c r="A748" s="15" t="str">
        <x:v>Outside / unresolved</x:v>
      </x:c>
      <x:c r="B748" s="15" t="str">
        <x:v>Exclusion</x:v>
      </x:c>
      <x:c r="C748" s="15" t="str">
        <x:v>Carlton Drive, Ilford, Barkingside, Newburypark, Ig2 IG6, Ig1 Commercial warehouse to let for storage, small workshop, event management companies, to store parcels etc - close to .</x:v>
      </x:c>
      <x:c r="D748" s="15" t="str">
        <x:v>Greater London allocated to London coverage</x:v>
      </x:c>
      <x:c r="E748" s="15" t="str">
        <x:v>https://www.zoopla.co.uk/to-rent/commercial/details/74390527/</x:v>
      </x:c>
      <x:c r="F748" s="15" t="str"/>
    </x:row>
    <x:row r="749" ht="42" customHeight="1">
      <x:c r="A749" s="15" t="str">
        <x:v>Harlow</x:v>
      </x:c>
      <x:c r="B749" s="15" t="str">
        <x:v>Exclusion</x:v>
      </x:c>
      <x:c r="C749" s="15" t="str">
        <x:v>Unit 1A/1B/1C Modus, Units 1A-1B-1C Modus, Maypole Boulevard, Harlow CM17</x:v>
      </x:c>
      <x:c r="D749" s="15" t="str">
        <x:v>Minimum area exceeds 15,000 sq ft</x:v>
      </x:c>
      <x:c r="E749" s="15" t="str">
        <x:v>https://www.zoopla.co.uk/to-rent/commercial/details/74328846/</x:v>
      </x:c>
      <x:c r="F749" s="15" t="str"/>
    </x:row>
    <x:row r="750" ht="42" customHeight="1">
      <x:c r="A750" s="15" t="str">
        <x:v>Outside / unresolved</x:v>
      </x:c>
      <x:c r="B750" s="15" t="str">
        <x:v>Exclusion</x:v>
      </x:c>
      <x:c r="C750" s="15" t="str">
        <x:v>Unit 12, Buzzard Creek Industrial Estate, River Road, Barking IG11</x:v>
      </x:c>
      <x:c r="D750" s="15" t="str">
        <x:v>Greater London allocated to London coverage</x:v>
      </x:c>
      <x:c r="E750" s="15" t="str">
        <x:v>https://www.zoopla.co.uk/to-rent/commercial/details/74318072/</x:v>
      </x:c>
      <x:c r="F750" s="15" t="str"/>
    </x:row>
    <x:row r="751" ht="42" customHeight="1">
      <x:c r="A751" s="15" t="str">
        <x:v>Harlow</x:v>
      </x:c>
      <x:c r="B751" s="15" t="str">
        <x:v>Exclusion</x:v>
      </x:c>
      <x:c r="C751" s="15" t="str">
        <x:v>Plot 2, Horsecroft Road, Harlow CM19</x:v>
      </x:c>
      <x:c r="D751" s="15" t="str">
        <x:v>Minimum area exceeds 15,000 sq ft</x:v>
      </x:c>
      <x:c r="E751" s="15" t="str">
        <x:v>https://www.zoopla.co.uk/to-rent/commercial/details/74293454/</x:v>
      </x:c>
      <x:c r="F751" s="15" t="str"/>
    </x:row>
    <x:row r="752" ht="42" customHeight="1">
      <x:c r="A752" s="15" t="str">
        <x:v>Harlow</x:v>
      </x:c>
      <x:c r="B752" s="15" t="str">
        <x:v>Exclusion</x:v>
      </x:c>
      <x:c r="C752" s="15" t="str">
        <x:v>Units &amp; G2, Riverway, Harlow CM20</x:v>
      </x:c>
      <x:c r="D752" s="15" t="str">
        <x:v>Minimum area exceeds 15,000 sq ft</x:v>
      </x:c>
      <x:c r="E752" s="15" t="str">
        <x:v>https://www.zoopla.co.uk/to-rent/commercial/details/74293468/</x:v>
      </x:c>
      <x:c r="F752" s="15" t="str"/>
    </x:row>
    <x:row r="753" ht="42" customHeight="1">
      <x:c r="A753" s="15" t="str">
        <x:v>Harlow</x:v>
      </x:c>
      <x:c r="B753" s="15" t="str">
        <x:v>Exclusion</x:v>
      </x:c>
      <x:c r="C753" s="15" t="str">
        <x:v>Unit G2, Riverway, Harlow CM20</x:v>
      </x:c>
      <x:c r="D753" s="15" t="str">
        <x:v>Minimum area exceeds 15,000 sq ft</x:v>
      </x:c>
      <x:c r="E753" s="15" t="str">
        <x:v>https://www.zoopla.co.uk/to-rent/commercial/details/74293490/</x:v>
      </x:c>
      <x:c r="F753" s="15" t="str"/>
    </x:row>
    <x:row r="754" ht="42" customHeight="1">
      <x:c r="A754" s="15" t="str">
        <x:v>Harlow</x:v>
      </x:c>
      <x:c r="B754" s="15" t="str">
        <x:v>Exclusion</x:v>
      </x:c>
      <x:c r="C754" s="15" t="str">
        <x:v>The Angle, Fourth Avenue, Harlow CM20</x:v>
      </x:c>
      <x:c r="D754" s="15" t="str">
        <x:v>Minimum area exceeds 15,000 sq ft</x:v>
      </x:c>
      <x:c r="E754" s="15" t="str">
        <x:v>https://www.zoopla.co.uk/to-rent/commercial/details/74293491/</x:v>
      </x:c>
      <x:c r="F754" s="15" t="str"/>
    </x:row>
    <x:row r="755" ht="42" customHeight="1">
      <x:c r="A755" s="15" t="str">
        <x:v>Harlow</x:v>
      </x:c>
      <x:c r="B755" s="15" t="str">
        <x:v>Exclusion</x:v>
      </x:c>
      <x:c r="C755" s="15" t="str">
        <x:v>1 Temple Bank, Harlow CM20</x:v>
      </x:c>
      <x:c r="D755" s="15" t="str">
        <x:v>Minimum area exceeds 15,000 sq ft</x:v>
      </x:c>
      <x:c r="E755" s="15" t="str">
        <x:v>https://www.zoopla.co.uk/to-rent/commercial/details/74293496/</x:v>
      </x:c>
      <x:c r="F755" s="15" t="str"/>
    </x:row>
    <x:row r="756" ht="42" customHeight="1">
      <x:c r="A756" s="15" t="str">
        <x:v>Harlow</x:v>
      </x:c>
      <x:c r="B756" s="15" t="str">
        <x:v>Exclusion</x:v>
      </x:c>
      <x:c r="C756" s="15" t="str">
        <x:v>Mead Park Industrial Estate, Harlow CM20</x:v>
      </x:c>
      <x:c r="D756" s="15" t="str">
        <x:v>Minimum area exceeds 15,000 sq ft</x:v>
      </x:c>
      <x:c r="E756" s="15" t="str">
        <x:v>https://www.zoopla.co.uk/to-rent/commercial/details/74278255/</x:v>
      </x:c>
      <x:c r="F756" s="15" t="str"/>
    </x:row>
    <x:row r="757" ht="42" customHeight="1">
      <x:c r="A757" s="15" t="str">
        <x:v>Harlow</x:v>
      </x:c>
      <x:c r="B757" s="15" t="str">
        <x:v>Exclusion</x:v>
      </x:c>
      <x:c r="C757" s="15" t="str">
        <x:v>Unit B Mead Park, River Way, Harlow CM20</x:v>
      </x:c>
      <x:c r="D757" s="15" t="str">
        <x:v>Minimum area exceeds 15,000 sq ft</x:v>
      </x:c>
      <x:c r="E757" s="15" t="str">
        <x:v>https://www.zoopla.co.uk/to-rent/commercial/details/74278371/</x:v>
      </x:c>
      <x:c r="F757" s="15" t="str"/>
    </x:row>
    <x:row r="758" ht="42" customHeight="1">
      <x:c r="A758" s="15" t="str">
        <x:v>Harlow</x:v>
      </x:c>
      <x:c r="B758" s="15" t="str">
        <x:v>Exclusion</x:v>
      </x:c>
      <x:c r="C758" s="15" t="str">
        <x:v>Yard At 3 Windsor Place, Harlow CM20</x:v>
      </x:c>
      <x:c r="D758" s="15" t="str">
        <x:v>Minimum area exceeds 15,000 sq ft</x:v>
      </x:c>
      <x:c r="E758" s="15" t="str">
        <x:v>https://www.zoopla.co.uk/to-rent/commercial/details/74278394/</x:v>
      </x:c>
      <x:c r="F758" s="15" t="str"/>
    </x:row>
    <x:row r="759" ht="42" customHeight="1">
      <x:c r="A759" s="15" t="str">
        <x:v>Chafford Hundred and West Thurrock</x:v>
      </x:c>
      <x:c r="B759" s="15" t="str">
        <x:v>Exclusion</x:v>
      </x:c>
      <x:c r="C759" s="15" t="str">
        <x:v>Unit 37 Purfleet Industrial Park, Juliette Way, Purfleet RM15</x:v>
      </x:c>
      <x:c r="D759" s="15" t="str">
        <x:v>Minimum area exceeds 15,000 sq ft</x:v>
      </x:c>
      <x:c r="E759" s="15" t="str">
        <x:v>https://www.zoopla.co.uk/to-rent/commercial/details/74278409/</x:v>
      </x:c>
      <x:c r="F759" s="15" t="str"/>
    </x:row>
    <x:row r="760" ht="42" customHeight="1">
      <x:c r="A760" s="15" t="str">
        <x:v>Harlow</x:v>
      </x:c>
      <x:c r="B760" s="15" t="str">
        <x:v>Exclusion</x:v>
      </x:c>
      <x:c r="C760" s="15" t="str">
        <x:v>Unit A Mead Park, River Way, Harlow CM20</x:v>
      </x:c>
      <x:c r="D760" s="15" t="str">
        <x:v>Minimum area exceeds 15,000 sq ft</x:v>
      </x:c>
      <x:c r="E760" s="15" t="str">
        <x:v>https://www.zoopla.co.uk/to-rent/commercial/details/74279831/</x:v>
      </x:c>
      <x:c r="F760" s="15" t="str"/>
    </x:row>
    <x:row r="761" ht="42" customHeight="1">
      <x:c r="A761" s="15" t="str">
        <x:v>Harlow</x:v>
      </x:c>
      <x:c r="B761" s="15" t="str">
        <x:v>Exclusion</x:v>
      </x:c>
      <x:c r="C761" s="15" t="str">
        <x:v>Circle Line House, South Road, Harlow CM20</x:v>
      </x:c>
      <x:c r="D761" s="15" t="str">
        <x:v>Minimum area exceeds 15,000 sq ft</x:v>
      </x:c>
      <x:c r="E761" s="15" t="str">
        <x:v>https://www.zoopla.co.uk/to-rent/commercial/details/74279849/</x:v>
      </x:c>
      <x:c r="F761" s="15" t="str"/>
    </x:row>
    <x:row r="762" ht="42" customHeight="1">
      <x:c r="A762" s="15" t="str">
        <x:v>Harlow</x:v>
      </x:c>
      <x:c r="B762" s="15" t="str">
        <x:v>Exclusion</x:v>
      </x:c>
      <x:c r="C762" s="15" t="str">
        <x:v>16-17 Oakwood Industrial Centre, South Road, Harlow CM20</x:v>
      </x:c>
      <x:c r="D762" s="15" t="str">
        <x:v>Minimum area exceeds 15,000 sq ft</x:v>
      </x:c>
      <x:c r="E762" s="15" t="str">
        <x:v>https://www.zoopla.co.uk/to-rent/commercial/details/74276428/</x:v>
      </x:c>
      <x:c r="F762" s="15" t="str"/>
    </x:row>
    <x:row r="763" ht="42" customHeight="1">
      <x:c r="A763" s="15" t="str">
        <x:v>Cheshunt</x:v>
      </x:c>
      <x:c r="B763" s="15" t="str">
        <x:v>Exclusion</x:v>
      </x:c>
      <x:c r="C763" s="15" t="str">
        <x:v>100 Brooker Road, Waltham Abbey EN9</x:v>
      </x:c>
      <x:c r="D763" s="15" t="str">
        <x:v>Minimum area exceeds 15,000 sq ft</x:v>
      </x:c>
      <x:c r="E763" s="15" t="str">
        <x:v>https://www.zoopla.co.uk/to-rent/commercial/details/74276360/</x:v>
      </x:c>
      <x:c r="F763" s="15" t="str"/>
    </x:row>
    <x:row r="764" ht="42" customHeight="1">
      <x:c r="A764" s="15" t="str">
        <x:v>Harlow</x:v>
      </x:c>
      <x:c r="B764" s="15" t="str">
        <x:v>Exclusion</x:v>
      </x:c>
      <x:c r="C764" s="15" t="str">
        <x:v>26 Horsecroft Road, Harlow CM19</x:v>
      </x:c>
      <x:c r="D764" s="15" t="str">
        <x:v>Minimum area exceeds 15,000 sq ft</x:v>
      </x:c>
      <x:c r="E764" s="15" t="str">
        <x:v>https://www.zoopla.co.uk/to-rent/commercial/details/74276421/</x:v>
      </x:c>
      <x:c r="F764" s="15" t="str"/>
    </x:row>
    <x:row r="765" ht="42" customHeight="1">
      <x:c r="A765" s="15" t="str">
        <x:v>Rayleigh</x:v>
      </x:c>
      <x:c r="B765" s="15" t="str">
        <x:v>Exclusion</x:v>
      </x:c>
      <x:c r="C765" s="15" t="str">
        <x:v>Yard 10, A&amp;K Nurseries, Rayleigh SS6</x:v>
      </x:c>
      <x:c r="D765" s="15" t="str">
        <x:v>Self-storage/container/yard listing</x:v>
      </x:c>
      <x:c r="E765" s="15" t="str">
        <x:v>https://www.zoopla.co.uk/to-rent/commercial/details/74291057/</x:v>
      </x:c>
      <x:c r="F765" s="15" t="str"/>
    </x:row>
    <x:row r="766" ht="42" customHeight="1">
      <x:c r="A766" s="15" t="str">
        <x:v>Basildon</x:v>
      </x:c>
      <x:c r="B766" s="15" t="str">
        <x:v>Exclusion</x:v>
      </x:c>
      <x:c r="C766" s="15" t="str">
        <x:v>Yard At Francis House, Wrexham Road, Laindon, Basildon, Essex SS15</x:v>
      </x:c>
      <x:c r="D766" s="15" t="str">
        <x:v>Self-storage/container/yard listing</x:v>
      </x:c>
      <x:c r="E766" s="15" t="str">
        <x:v>https://www.zoopla.co.uk/to-rent/commercial/details/74253430/</x:v>
      </x:c>
      <x:c r="F766" s="15" t="str"/>
    </x:row>
    <x:row r="767" ht="42" customHeight="1">
      <x:c r="A767" s="15" t="str">
        <x:v>Outside / unresolved</x:v>
      </x:c>
      <x:c r="B767" s="15" t="str">
        <x:v>Exclusion</x:v>
      </x:c>
      <x:c r="C767" s="15" t="str">
        <x:v>Unit 3, Valor Park, Kingsbridge Road, Barking IG11</x:v>
      </x:c>
      <x:c r="D767" s="15" t="str">
        <x:v>Greater London allocated to London coverage</x:v>
      </x:c>
      <x:c r="E767" s="15" t="str">
        <x:v>https://www.zoopla.co.uk/to-rent/commercial/details/74208160/</x:v>
      </x:c>
      <x:c r="F767" s="15" t="str"/>
    </x:row>
    <x:row r="768" ht="42" customHeight="1">
      <x:c r="A768" s="15" t="str">
        <x:v>Outside / unresolved</x:v>
      </x:c>
      <x:c r="B768" s="15" t="str">
        <x:v>Exclusion</x:v>
      </x:c>
      <x:c r="C768" s="15" t="str">
        <x:v>Lyon Business Park, Barking, London IG11</x:v>
      </x:c>
      <x:c r="D768" s="15" t="str">
        <x:v>Greater London allocated to London coverage</x:v>
      </x:c>
      <x:c r="E768" s="15" t="str">
        <x:v>https://www.zoopla.co.uk/to-rent/commercial/details/74163562/</x:v>
      </x:c>
      <x:c r="F768" s="15" t="str"/>
    </x:row>
    <x:row r="769" ht="42" customHeight="1">
      <x:c r="A769" s="15" t="str">
        <x:v>Outside / unresolved</x:v>
      </x:c>
      <x:c r="B769" s="15" t="str">
        <x:v>Exclusion</x:v>
      </x:c>
      <x:c r="C769" s="15" t="str">
        <x:v>Unit 2A, Kings George Close, Romford RM7</x:v>
      </x:c>
      <x:c r="D769" s="15" t="str">
        <x:v>Greater London allocated to London coverage</x:v>
      </x:c>
      <x:c r="E769" s="15" t="str">
        <x:v>https://www.zoopla.co.uk/to-rent/commercial/details/74127268/</x:v>
      </x:c>
      <x:c r="F769" s="15" t="str"/>
    </x:row>
    <x:row r="770" ht="42" customHeight="1">
      <x:c r="A770" s="15" t="str">
        <x:v>Outside / unresolved</x:v>
      </x:c>
      <x:c r="B770" s="15" t="str">
        <x:v>Exclusion</x:v>
      </x:c>
      <x:c r="C770" s="15" t="str">
        <x:v>Unit 10, Northgate Industrial Park, Romford RM5</x:v>
      </x:c>
      <x:c r="D770" s="15" t="str">
        <x:v>Greater London allocated to London coverage</x:v>
      </x:c>
      <x:c r="E770" s="15" t="str">
        <x:v>https://www.zoopla.co.uk/to-rent/commercial/details/74107211/</x:v>
      </x:c>
      <x:c r="F770" s="15" t="str"/>
    </x:row>
    <x:row r="771" ht="42" customHeight="1">
      <x:c r="A771" s="15" t="str">
        <x:v>Outside / unresolved</x:v>
      </x:c>
      <x:c r="B771" s="15" t="str">
        <x:v>Exclusion</x:v>
      </x:c>
      <x:c r="C771" s="15" t="str">
        <x:v>Units 1A, 1B &amp; 1C Valor Park, East Circular, Gascoigne Road, Barking IG11</x:v>
      </x:c>
      <x:c r="D771" s="15" t="str">
        <x:v>Greater London allocated to London coverage</x:v>
      </x:c>
      <x:c r="E771" s="15" t="str">
        <x:v>https://www.zoopla.co.uk/to-rent/commercial/details/74049854/</x:v>
      </x:c>
      <x:c r="F771" s="15" t="str"/>
    </x:row>
    <x:row r="772" ht="42" customHeight="1">
      <x:c r="A772" s="15" t="str">
        <x:v>Colchester</x:v>
      </x:c>
      <x:c r="B772" s="15" t="str">
        <x:v>Exclusion</x:v>
      </x:c>
      <x:c r="C772" s="15" t="str">
        <x:v>Industrial Unit &amp; Yard, Great Horkesley, Colchester CO6</x:v>
      </x:c>
      <x:c r="D772" s="15" t="str">
        <x:v>Self-storage/container/yard listing</x:v>
      </x:c>
      <x:c r="E772" s="15" t="str">
        <x:v>https://www.zoopla.co.uk/to-rent/commercial/details/74001161/</x:v>
      </x:c>
      <x:c r="F772" s="15" t="str"/>
    </x:row>
    <x:row r="773" ht="42" customHeight="1">
      <x:c r="A773" s="15" t="str">
        <x:v>Outside / unresolved</x:v>
      </x:c>
      <x:c r="B773" s="15" t="str">
        <x:v>Exclusion</x:v>
      </x:c>
      <x:c r="C773" s="15" t="str">
        <x:v>Unit 17 Buzzard Creek Industrial Estate, River Road, Barking IG11</x:v>
      </x:c>
      <x:c r="D773" s="15" t="str">
        <x:v>Greater London allocated to London coverage</x:v>
      </x:c>
      <x:c r="E773" s="15" t="str">
        <x:v>https://www.zoopla.co.uk/to-rent/commercial/details/73997095/</x:v>
      </x:c>
      <x:c r="F773" s="15" t="str"/>
    </x:row>
    <x:row r="774" ht="42" customHeight="1">
      <x:c r="A774" s="15" t="str">
        <x:v>Outside / unresolved</x:v>
      </x:c>
      <x:c r="B774" s="15" t="str">
        <x:v>Exclusion</x:v>
      </x:c>
      <x:c r="C774" s="15" t="str">
        <x:v>Unit 9 Buzzard Creek Industrial Estate, River Road, Barking IG11</x:v>
      </x:c>
      <x:c r="D774" s="15" t="str">
        <x:v>Greater London allocated to London coverage</x:v>
      </x:c>
      <x:c r="E774" s="15" t="str">
        <x:v>https://www.zoopla.co.uk/to-rent/commercial/details/73997090/</x:v>
      </x:c>
      <x:c r="F774" s="15" t="str"/>
    </x:row>
    <x:row r="775" ht="42" customHeight="1">
      <x:c r="A775" s="15" t="str">
        <x:v>Chafford Hundred and West Thurrock</x:v>
      </x:c>
      <x:c r="B775" s="15" t="str">
        <x:v>Exclusion</x:v>
      </x:c>
      <x:c r="C775" s="15" t="str">
        <x:v>Ultrabox, Purfleet, Purfleet RM19</x:v>
      </x:c>
      <x:c r="D775" s="15" t="str">
        <x:v>Minimum area exceeds 15,000 sq ft</x:v>
      </x:c>
      <x:c r="E775" s="15" t="str">
        <x:v>https://www.zoopla.co.uk/to-rent/commercial/details/73996595/</x:v>
      </x:c>
      <x:c r="F775" s="15" t="str"/>
    </x:row>
    <x:row r="776" ht="42" customHeight="1">
      <x:c r="A776" s="15" t="str">
        <x:v>Southend-on-Sea</x:v>
      </x:c>
      <x:c r="B776" s="15" t="str">
        <x:v>Exclusion</x:v>
      </x:c>
      <x:c r="C776" s="15" t="str">
        <x:v>Plot 9, Abp 16, Airport Business Park, Cherry Orchard Way, Southend-On-Sea, Essex SS4</x:v>
      </x:c>
      <x:c r="D776" s="15" t="str">
        <x:v>Minimum area exceeds 15,000 sq ft</x:v>
      </x:c>
      <x:c r="E776" s="15" t="str">
        <x:v>https://www.zoopla.co.uk/to-rent/commercial/details/73865102/</x:v>
      </x:c>
      <x:c r="F776" s="15" t="str"/>
    </x:row>
    <x:row r="777" ht="42" customHeight="1">
      <x:c r="A777" s="15" t="str">
        <x:v>Southend-on-Sea</x:v>
      </x:c>
      <x:c r="B777" s="15" t="str">
        <x:v>Exclusion</x:v>
      </x:c>
      <x:c r="C777" s="15" t="str">
        <x:v>15 Aviation Way (Rear), Southend-On-Sea SS2</x:v>
      </x:c>
      <x:c r="D777" s="15" t="str">
        <x:v>Minimum area exceeds 15,000 sq ft</x:v>
      </x:c>
      <x:c r="E777" s="15" t="str">
        <x:v>https://www.zoopla.co.uk/to-rent/commercial/details/74419568/</x:v>
      </x:c>
      <x:c r="F777" s="15" t="str"/>
    </x:row>
    <x:row r="778" ht="42" customHeight="1">
      <x:c r="A778" s="15" t="str">
        <x:v>Southend-on-Sea</x:v>
      </x:c>
      <x:c r="B778" s="15" t="str">
        <x:v>Exclusion</x:v>
      </x:c>
      <x:c r="C778" s="15" t="str">
        <x:v>Unit 2, Bay 6, Campfield Road, Shoeburyness, Southend-On-Sea SS3</x:v>
      </x:c>
      <x:c r="D778" s="15" t="str">
        <x:v>Minimum area exceeds 15,000 sq ft</x:v>
      </x:c>
      <x:c r="E778" s="15" t="str">
        <x:v>https://www.zoopla.co.uk/to-rent/commercial/details/74424931/</x:v>
      </x:c>
      <x:c r="F778" s="15" t="str"/>
    </x:row>
    <x:row r="779" ht="42" customHeight="1">
      <x:c r="A779" s="15" t="str">
        <x:v>Southend-on-Sea</x:v>
      </x:c>
      <x:c r="B779" s="15" t="str">
        <x:v>Exclusion</x:v>
      </x:c>
      <x:c r="C779" s="15" t="str">
        <x:v>1 Fleet Hall Road, Rochford, Essex SS4</x:v>
      </x:c>
      <x:c r="D779" s="15" t="str">
        <x:v>Minimum area exceeds 15,000 sq ft</x:v>
      </x:c>
      <x:c r="E779" s="15" t="str">
        <x:v>https://www.zoopla.co.uk/to-rent/commercial/details/74425043/</x:v>
      </x:c>
      <x:c r="F779" s="15" t="str"/>
    </x:row>
    <x:row r="780" ht="42" customHeight="1">
      <x:c r="A780" s="15" t="str">
        <x:v>Braintree</x:v>
      </x:c>
      <x:c r="B780" s="15" t="str">
        <x:v>Exclusion</x:v>
      </x:c>
      <x:c r="C780" s="15" t="str">
        <x:v>Avenue West, Braintree CM77</x:v>
      </x:c>
      <x:c r="D780" s="15" t="str">
        <x:v>Minimum area exceeds 15,000 sq ft</x:v>
      </x:c>
      <x:c r="E780" s="15" t="str">
        <x:v>https://www.zoopla.co.uk/to-rent/commercial/details/73744289/</x:v>
      </x:c>
      <x:c r="F780" s="15" t="str"/>
    </x:row>
    <x:row r="781" ht="42" customHeight="1">
      <x:c r="A781" s="15" t="str">
        <x:v>Maldon</x:v>
      </x:c>
      <x:c r="B781" s="15" t="str">
        <x:v>Exclusion</x:v>
      </x:c>
      <x:c r="C781" s="15" t="str">
        <x:v>Unit 1, Quayside Industrial Estate, Maldon, Essex CM9</x:v>
      </x:c>
      <x:c r="D781" s="15" t="str">
        <x:v>Minimum area exceeds 15,000 sq ft</x:v>
      </x:c>
      <x:c r="E781" s="15" t="str">
        <x:v>https://www.zoopla.co.uk/to-rent/commercial/details/73732135/</x:v>
      </x:c>
      <x:c r="F781" s="15" t="str"/>
    </x:row>
    <x:row r="782" ht="42" customHeight="1">
      <x:c r="A782" s="15" t="str">
        <x:v>Maldon</x:v>
      </x:c>
      <x:c r="B782" s="15" t="str">
        <x:v>Exclusion</x:v>
      </x:c>
      <x:c r="C782" s="15" t="str">
        <x:v>Circuit House, Quayside Industrial Estate, Bates Road, Maldon, Essex CM9</x:v>
      </x:c>
      <x:c r="D782" s="15" t="str">
        <x:v>Minimum area exceeds 15,000 sq ft</x:v>
      </x:c>
      <x:c r="E782" s="15" t="str">
        <x:v>https://www.zoopla.co.uk/to-rent/commercial/details/73723445/</x:v>
      </x:c>
      <x:c r="F782" s="15" t="str"/>
    </x:row>
    <x:row r="783" ht="42" customHeight="1">
      <x:c r="A783" s="15" t="str">
        <x:v>Outside / unresolved</x:v>
      </x:c>
      <x:c r="B783" s="15" t="str">
        <x:v>Exclusion</x:v>
      </x:c>
      <x:c r="C783" s="15" t="str">
        <x:v>Woodford Green, Essex IG8</x:v>
      </x:c>
      <x:c r="D783" s="15" t="str">
        <x:v>Greater London allocated to London coverage</x:v>
      </x:c>
      <x:c r="E783" s="15" t="str">
        <x:v>https://www.zoopla.co.uk/to-rent/commercial/details/73699011/</x:v>
      </x:c>
      <x:c r="F783" s="15" t="str"/>
    </x:row>
    <x:row r="784" ht="42" customHeight="1">
      <x:c r="A784" s="15" t="str">
        <x:v>Outside / unresolved</x:v>
      </x:c>
      <x:c r="B784" s="15" t="str">
        <x:v>Exclusion</x:v>
      </x:c>
      <x:c r="C784" s="15" t="str">
        <x:v>Bansal House, Bracken Industrial Estate, Forest Road, Ilford IG6</x:v>
      </x:c>
      <x:c r="D784" s="15" t="str">
        <x:v>Greater London allocated to London coverage</x:v>
      </x:c>
      <x:c r="E784" s="15" t="str">
        <x:v>https://www.zoopla.co.uk/to-rent/commercial/details/73664467/</x:v>
      </x:c>
      <x:c r="F784" s="15" t="str"/>
    </x:row>
    <x:row r="785" ht="42" customHeight="1">
      <x:c r="A785" s="15" t="str">
        <x:v>Outside / unresolved</x:v>
      </x:c>
      <x:c r="B785" s="15" t="str">
        <x:v>Exclusion</x:v>
      </x:c>
      <x:c r="C785" s="15" t="str">
        <x:v>Carlton Drive, Ilford IG6</x:v>
      </x:c>
      <x:c r="D785" s="15" t="str">
        <x:v>Greater London allocated to London coverage</x:v>
      </x:c>
      <x:c r="E785" s="15" t="str">
        <x:v>https://www.zoopla.co.uk/to-rent/commercial/details/73637392/</x:v>
      </x:c>
      <x:c r="F785" s="15" t="str"/>
    </x:row>
    <x:row r="786" ht="42" customHeight="1">
      <x:c r="A786" s="15" t="str">
        <x:v>Outside / unresolved</x:v>
      </x:c>
      <x:c r="B786" s="15" t="str">
        <x:v>Exclusion</x:v>
      </x:c>
      <x:c r="C786" s="15" t="str">
        <x:v>Renwick Industrial Estate, Renwick Road, Barking IG11</x:v>
      </x:c>
      <x:c r="D786" s="15" t="str">
        <x:v>Greater London allocated to London coverage</x:v>
      </x:c>
      <x:c r="E786" s="15" t="str">
        <x:v>https://www.zoopla.co.uk/to-rent/commercial/details/73634037/</x:v>
      </x:c>
      <x:c r="F786" s="15" t="str"/>
    </x:row>
    <x:row r="787" ht="42" customHeight="1">
      <x:c r="A787" s="15" t="str">
        <x:v>Outside / unresolved</x:v>
      </x:c>
      <x:c r="B787" s="15" t="str">
        <x:v>Exclusion</x:v>
      </x:c>
      <x:c r="C787" s="15" t="str">
        <x:v>Renwick Industrial Estate, Renwick Road, Barking IG11</x:v>
      </x:c>
      <x:c r="D787" s="15" t="str">
        <x:v>Greater London allocated to London coverage</x:v>
      </x:c>
      <x:c r="E787" s="15" t="str">
        <x:v>https://www.zoopla.co.uk/to-rent/commercial/details/73633947/</x:v>
      </x:c>
      <x:c r="F787" s="15" t="str"/>
    </x:row>
    <x:row r="788" ht="42" customHeight="1">
      <x:c r="A788" s="15" t="str">
        <x:v>Outside / unresolved</x:v>
      </x:c>
      <x:c r="B788" s="15" t="str">
        <x:v>Exclusion</x:v>
      </x:c>
      <x:c r="C788" s="15" t="str">
        <x:v>Rippleside IG11</x:v>
      </x:c>
      <x:c r="D788" s="15" t="str">
        <x:v>Outside allocated qualifying market / locality mapping unresolved</x:v>
      </x:c>
      <x:c r="E788" s="15" t="str">
        <x:v>https://www.zoopla.co.uk/to-rent/commercial/details/73632033/</x:v>
      </x:c>
      <x:c r="F788" s="15" t="str"/>
    </x:row>
    <x:row r="789" ht="42" customHeight="1">
      <x:c r="A789" s="15" t="str">
        <x:v>Outside / unresolved</x:v>
      </x:c>
      <x:c r="B789" s="15" t="str">
        <x:v>Exclusion</x:v>
      </x:c>
      <x:c r="C789" s="15" t="str">
        <x:v>Rippleside IG11</x:v>
      </x:c>
      <x:c r="D789" s="15" t="str">
        <x:v>Outside allocated qualifying market / locality mapping unresolved</x:v>
      </x:c>
      <x:c r="E789" s="15" t="str">
        <x:v>https://www.zoopla.co.uk/to-rent/commercial/details/73631710/</x:v>
      </x:c>
      <x:c r="F789" s="15" t="str"/>
    </x:row>
    <x:row r="790" ht="42" customHeight="1">
      <x:c r="A790" s="15" t="str">
        <x:v>Southend-on-Sea</x:v>
      </x:c>
      <x:c r="B790" s="15" t="str">
        <x:v>Exclusion</x:v>
      </x:c>
      <x:c r="C790" s="15" t="str">
        <x:v>12 Purdeys Way, Rochford SS4</x:v>
      </x:c>
      <x:c r="D790" s="15" t="str">
        <x:v>Minimum area exceeds 15,000 sq ft</x:v>
      </x:c>
      <x:c r="E790" s="15" t="str">
        <x:v>https://www.zoopla.co.uk/to-rent/commercial/details/73606303/</x:v>
      </x:c>
      <x:c r="F790" s="15" t="str"/>
    </x:row>
    <x:row r="791" ht="42" customHeight="1">
      <x:c r="A791" s="15" t="str">
        <x:v>Brentwood</x:v>
      </x:c>
      <x:c r="B791" s="15" t="str">
        <x:v>Exclusion</x:v>
      </x:c>
      <x:c r="C791" s="15" t="str">
        <x:v>Plot 39 Childerditch Industrial Park, Childerditch Hall, Childerditch Hall Drive, Brentwood CM13</x:v>
      </x:c>
      <x:c r="D791" s="15" t="str">
        <x:v>Minimum area exceeds 15,000 sq ft</x:v>
      </x:c>
      <x:c r="E791" s="15" t="str">
        <x:v>https://www.zoopla.co.uk/to-rent/commercial/details/73599147/</x:v>
      </x:c>
      <x:c r="F791" s="15" t="str"/>
    </x:row>
    <x:row r="792" ht="42" customHeight="1">
      <x:c r="A792" s="15" t="str">
        <x:v>Brentwood</x:v>
      </x:c>
      <x:c r="B792" s="15" t="str">
        <x:v>Exclusion</x:v>
      </x:c>
      <x:c r="C792" s="15" t="str">
        <x:v>Plot 23 Childerditch Industrial Park, Childerditch Hall, Childerditch Hall Drive, Brentwood CM13</x:v>
      </x:c>
      <x:c r="D792" s="15" t="str">
        <x:v>Minimum area exceeds 15,000 sq ft</x:v>
      </x:c>
      <x:c r="E792" s="15" t="str">
        <x:v>https://www.zoopla.co.uk/to-rent/commercial/details/73599116/</x:v>
      </x:c>
      <x:c r="F792" s="15" t="str"/>
    </x:row>
    <x:row r="793" ht="42" customHeight="1">
      <x:c r="A793" s="15" t="str">
        <x:v>Outside / unresolved</x:v>
      </x:c>
      <x:c r="B793" s="15" t="str">
        <x:v>Exclusion</x:v>
      </x:c>
      <x:c r="C793" s="15" t="str">
        <x:v>Carlton Drive, Barkingside, Gants Hill, Ilford, Ig1, Ig2, Ig3, Ig4 IG6</x:v>
      </x:c>
      <x:c r="D793" s="15" t="str">
        <x:v>Greater London allocated to London coverage</x:v>
      </x:c>
      <x:c r="E793" s="15" t="str">
        <x:v>https://www.zoopla.co.uk/to-rent/commercial/details/73547932/</x:v>
      </x:c>
      <x:c r="F793" s="15" t="str"/>
    </x:row>
    <x:row r="794" ht="42" customHeight="1">
      <x:c r="A794" s="15" t="str">
        <x:v>Harlow</x:v>
      </x:c>
      <x:c r="B794" s="15" t="str">
        <x:v>Exclusion</x:v>
      </x:c>
      <x:c r="C794" s="15" t="str">
        <x:v>Elizabeth Way, Harlow CM19</x:v>
      </x:c>
      <x:c r="D794" s="15" t="str">
        <x:v>Minimum area exceeds 15,000 sq ft</x:v>
      </x:c>
      <x:c r="E794" s="15" t="str">
        <x:v>https://www.zoopla.co.uk/to-rent/commercial/details/73524050/</x:v>
      </x:c>
      <x:c r="F794" s="15" t="str"/>
    </x:row>
    <x:row r="795" ht="42" customHeight="1">
      <x:c r="A795" s="15" t="str">
        <x:v>Outside / unresolved</x:v>
      </x:c>
      <x:c r="B795" s="15" t="str">
        <x:v>Exclusion</x:v>
      </x:c>
      <x:c r="C795" s="15" t="str">
        <x:v>Redbridge Enterprise Centre, Thompson Close, Redbridge Enterprise Centre, Ilford IG1</x:v>
      </x:c>
      <x:c r="D795" s="15" t="str">
        <x:v>Greater London allocated to London coverage</x:v>
      </x:c>
      <x:c r="E795" s="15" t="str">
        <x:v>https://www.zoopla.co.uk/to-rent/commercial/details/73523634/</x:v>
      </x:c>
      <x:c r="F795" s="15" t="str"/>
    </x:row>
    <x:row r="796" ht="42" customHeight="1">
      <x:c r="A796" s="15" t="str">
        <x:v>Brentwood</x:v>
      </x:c>
      <x:c r="B796" s="15" t="str">
        <x:v>Exclusion</x:v>
      </x:c>
      <x:c r="C796" s="15" t="str">
        <x:v>Rear Of 95 Brentwood Road, Romford RM1</x:v>
      </x:c>
      <x:c r="D796" s="15" t="str">
        <x:v>Greater London allocated to London coverage</x:v>
      </x:c>
      <x:c r="E796" s="15" t="str">
        <x:v>https://www.zoopla.co.uk/to-rent/commercial/details/73489804/</x:v>
      </x:c>
      <x:c r="F796" s="15" t="str"/>
    </x:row>
    <x:row r="797" ht="42" customHeight="1">
      <x:c r="A797" s="15" t="str">
        <x:v>Brentwood</x:v>
      </x:c>
      <x:c r="B797" s="15" t="str">
        <x:v>Exclusion</x:v>
      </x:c>
      <x:c r="C797" s="15" t="str">
        <x:v>Plot 28 Childerditch Industrial Park, Childerditch Hall, Childerditch Hall Drive, Brentwood CM13</x:v>
      </x:c>
      <x:c r="D797" s="15" t="str">
        <x:v>Minimum area exceeds 15,000 sq ft</x:v>
      </x:c>
      <x:c r="E797" s="15" t="str">
        <x:v>https://www.zoopla.co.uk/to-rent/commercial/details/73473239/</x:v>
      </x:c>
      <x:c r="F797" s="15" t="str"/>
    </x:row>
    <x:row r="798" ht="42" customHeight="1">
      <x:c r="A798" s="15" t="str">
        <x:v>Outside / unresolved</x:v>
      </x:c>
      <x:c r="B798" s="15" t="str">
        <x:v>Exclusion</x:v>
      </x:c>
      <x:c r="C798" s="15" t="str">
        <x:v>Renwick Industrial Estate, Renwick Road, Barking IG11</x:v>
      </x:c>
      <x:c r="D798" s="15" t="str">
        <x:v>Greater London allocated to London coverage</x:v>
      </x:c>
      <x:c r="E798" s="15" t="str">
        <x:v>https://www.zoopla.co.uk/to-rent/commercial/details/73467480/</x:v>
      </x:c>
      <x:c r="F798" s="15" t="str"/>
    </x:row>
    <x:row r="799" ht="42" customHeight="1">
      <x:c r="A799" s="15" t="str">
        <x:v>Braintree</x:v>
      </x:c>
      <x:c r="B799" s="15" t="str">
        <x:v>Exclusion</x:v>
      </x:c>
      <x:c r="C799" s="15" t="str">
        <x:v>Panattoni Park Braintree 1.0, Braintree CM77</x:v>
      </x:c>
      <x:c r="D799" s="15" t="str">
        <x:v>Minimum area exceeds 15,000 sq ft</x:v>
      </x:c>
      <x:c r="E799" s="15" t="str">
        <x:v>https://www.zoopla.co.uk/to-rent/commercial/details/73444258/</x:v>
      </x:c>
      <x:c r="F799" s="15" t="str"/>
    </x:row>
    <x:row r="800" ht="42" customHeight="1">
      <x:c r="A800" s="15" t="str">
        <x:v>Outside / unresolved</x:v>
      </x:c>
      <x:c r="B800" s="15" t="str">
        <x:v>Exclusion</x:v>
      </x:c>
      <x:c r="C800" s="15" t="str">
        <x:v>Buzzard Creek Industrial Estate, River Road, Barking IG11</x:v>
      </x:c>
      <x:c r="D800" s="15" t="str">
        <x:v>Greater London allocated to London coverage</x:v>
      </x:c>
      <x:c r="E800" s="15" t="str">
        <x:v>https://www.zoopla.co.uk/to-rent/commercial/details/73408566/</x:v>
      </x:c>
      <x:c r="F800" s="15" t="str"/>
    </x:row>
    <x:row r="801" ht="42" customHeight="1">
      <x:c r="A801" s="15" t="str">
        <x:v>Colchester</x:v>
      </x:c>
      <x:c r="B801" s="15" t="str">
        <x:v>Exclusion</x:v>
      </x:c>
      <x:c r="C801" s="15" t="str">
        <x:v>Unit 18 Valiant, Earls Colne Business Park, Earls Colne, Colchester, Essex CO6</x:v>
      </x:c>
      <x:c r="D801" s="15" t="str">
        <x:v>Minimum area exceeds 15,000 sq ft</x:v>
      </x:c>
      <x:c r="E801" s="15" t="str">
        <x:v>https://www.zoopla.co.uk/to-rent/commercial/details/73372693/</x:v>
      </x:c>
      <x:c r="F801" s="15" t="str"/>
    </x:row>
    <x:row r="802" ht="42" customHeight="1">
      <x:c r="A802" s="15" t="str">
        <x:v>Colchester</x:v>
      </x:c>
      <x:c r="B802" s="15" t="str">
        <x:v>Exclusion</x:v>
      </x:c>
      <x:c r="C802" s="15" t="str">
        <x:v>Valiant, Earls Colne Business Park CO6</x:v>
      </x:c>
      <x:c r="D802" s="15" t="str">
        <x:v>Minimum area exceeds 15,000 sq ft</x:v>
      </x:c>
      <x:c r="E802" s="15" t="str">
        <x:v>https://www.zoopla.co.uk/to-rent/commercial/details/73342970/</x:v>
      </x:c>
      <x:c r="F802" s="15" t="str"/>
    </x:row>
    <x:row r="803" ht="42" customHeight="1">
      <x:c r="A803" s="15" t="str">
        <x:v>Outside / unresolved</x:v>
      </x:c>
      <x:c r="B803" s="15" t="str">
        <x:v>Exclusion</x:v>
      </x:c>
      <x:c r="C803" s="15" t="str">
        <x:v>Units 4 &amp; 5, Redbridge Enterprise Centre, Thompson Close, Ilford IG1</x:v>
      </x:c>
      <x:c r="D803" s="15" t="str">
        <x:v>Greater London allocated to London coverage</x:v>
      </x:c>
      <x:c r="E803" s="15" t="str">
        <x:v>https://www.zoopla.co.uk/to-rent/commercial/details/73353505/</x:v>
      </x:c>
      <x:c r="F803" s="15" t="str"/>
    </x:row>
    <x:row r="804" ht="42" customHeight="1">
      <x:c r="A804" s="15" t="str">
        <x:v>Outside / unresolved</x:v>
      </x:c>
      <x:c r="B804" s="15" t="str">
        <x:v>Exclusion</x:v>
      </x:c>
      <x:c r="C804" s="15" t="str">
        <x:v>Unit 2B, Rippleside Commercial Estate, Renwick Road, Barking IG11</x:v>
      </x:c>
      <x:c r="D804" s="15" t="str">
        <x:v>Greater London allocated to London coverage</x:v>
      </x:c>
      <x:c r="E804" s="15" t="str">
        <x:v>https://www.zoopla.co.uk/to-rent/commercial/details/73346793/</x:v>
      </x:c>
      <x:c r="F804" s="15" t="str"/>
    </x:row>
    <x:row r="805" ht="42" customHeight="1">
      <x:c r="A805" s="15" t="str">
        <x:v>Outside / unresolved</x:v>
      </x:c>
      <x:c r="B805" s="15" t="str">
        <x:v>Exclusion</x:v>
      </x:c>
      <x:c r="C805" s="15" t="str">
        <x:v>Unit 6 Dagenham Business Centre, 123 Rainham Road North, Dagenham RM10</x:v>
      </x:c>
      <x:c r="D805" s="15" t="str">
        <x:v>Greater London allocated to London coverage</x:v>
      </x:c>
      <x:c r="E805" s="15" t="str">
        <x:v>https://www.zoopla.co.uk/to-rent/commercial/details/73339580/</x:v>
      </x:c>
      <x:c r="F805" s="15" t="str"/>
    </x:row>
    <x:row r="806" ht="42" customHeight="1">
      <x:c r="A806" s="15" t="str">
        <x:v>Outside / unresolved</x:v>
      </x:c>
      <x:c r="B806" s="15" t="str">
        <x:v>Exclusion</x:v>
      </x:c>
      <x:c r="C806" s="15" t="str">
        <x:v>Rear Unit At 45 Suttons Lane, Hornchurch RM12</x:v>
      </x:c>
      <x:c r="D806" s="15" t="str">
        <x:v>Greater London allocated to London coverage</x:v>
      </x:c>
      <x:c r="E806" s="15" t="str">
        <x:v>https://www.zoopla.co.uk/to-rent/commercial/details/73322323/</x:v>
      </x:c>
      <x:c r="F806" s="15" t="str"/>
    </x:row>
    <x:row r="807" ht="42" customHeight="1">
      <x:c r="A807" s="15" t="str">
        <x:v>Outside / unresolved</x:v>
      </x:c>
      <x:c r="B807" s="15" t="str">
        <x:v>Exclusion</x:v>
      </x:c>
      <x:c r="C807" s="15" t="str">
        <x:v>Dagenham RM9</x:v>
      </x:c>
      <x:c r="D807" s="15" t="str">
        <x:v>Greater London allocated to London coverage</x:v>
      </x:c>
      <x:c r="E807" s="15" t="str">
        <x:v>https://www.zoopla.co.uk/to-rent/commercial/details/73310693/</x:v>
      </x:c>
      <x:c r="F807" s="15" t="str"/>
    </x:row>
    <x:row r="808" ht="42" customHeight="1">
      <x:c r="A808" s="15" t="str">
        <x:v>Outside / unresolved</x:v>
      </x:c>
      <x:c r="B808" s="15" t="str">
        <x:v>Exclusion</x:v>
      </x:c>
      <x:c r="C808" s="15" t="str">
        <x:v>Redbridge Enterprise Centre, Ilford IG1</x:v>
      </x:c>
      <x:c r="D808" s="15" t="str">
        <x:v>Greater London allocated to London coverage</x:v>
      </x:c>
      <x:c r="E808" s="15" t="str">
        <x:v>https://www.zoopla.co.uk/to-rent/commercial/details/73255754/</x:v>
      </x:c>
      <x:c r="F808" s="15" t="str"/>
    </x:row>
    <x:row r="809" ht="42" customHeight="1">
      <x:c r="A809" s="15" t="str">
        <x:v>Outside / unresolved</x:v>
      </x:c>
      <x:c r="B809" s="15" t="str">
        <x:v>Exclusion</x:v>
      </x:c>
      <x:c r="C809" s="15" t="str">
        <x:v>Unit 8 Buzzard Creek Industrial Estate, River Road, Barking IG11</x:v>
      </x:c>
      <x:c r="D809" s="15" t="str">
        <x:v>Greater London allocated to London coverage</x:v>
      </x:c>
      <x:c r="E809" s="15" t="str">
        <x:v>https://www.zoopla.co.uk/to-rent/commercial/details/73254875/</x:v>
      </x:c>
      <x:c r="F809" s="15" t="str"/>
    </x:row>
    <x:row r="810" ht="42" customHeight="1">
      <x:c r="A810" s="15" t="str">
        <x:v>Outside / unresolved</x:v>
      </x:c>
      <x:c r="B810" s="15" t="str">
        <x:v>Exclusion</x:v>
      </x:c>
      <x:c r="C810" s="15" t="str">
        <x:v>Rippleside Commercial Estate, Ripple Road, Barking IG11</x:v>
      </x:c>
      <x:c r="D810" s="15" t="str">
        <x:v>Greater London allocated to London coverage</x:v>
      </x:c>
      <x:c r="E810" s="15" t="str">
        <x:v>https://www.zoopla.co.uk/to-rent/commercial/details/73213625/</x:v>
      </x:c>
      <x:c r="F810" s="15" t="str"/>
    </x:row>
    <x:row r="811" ht="42" customHeight="1">
      <x:c r="A811" s="15" t="str">
        <x:v>Harlow</x:v>
      </x:c>
      <x:c r="B811" s="15" t="str">
        <x:v>Exclusion</x:v>
      </x:c>
      <x:c r="C811" s="15" t="str">
        <x:v>Unit 17, Ozdil House, River Way, Harlow, Essex CM20</x:v>
      </x:c>
      <x:c r="D811" s="15" t="str">
        <x:v>Minimum area exceeds 15,000 sq ft</x:v>
      </x:c>
      <x:c r="E811" s="15" t="str">
        <x:v>https://www.zoopla.co.uk/to-rent/commercial/details/73143625/</x:v>
      </x:c>
      <x:c r="F811" s="15" t="str"/>
    </x:row>
    <x:row r="812" ht="42" customHeight="1">
      <x:c r="A812" s="15" t="str">
        <x:v>Outside / unresolved</x:v>
      </x:c>
      <x:c r="B812" s="15" t="str">
        <x:v>Exclusion</x:v>
      </x:c>
      <x:c r="C812" s="15" t="str">
        <x:v>Redbridge Enterprise Centre, Thompson Close, Ilford IG1</x:v>
      </x:c>
      <x:c r="D812" s="15" t="str">
        <x:v>Greater London allocated to London coverage</x:v>
      </x:c>
      <x:c r="E812" s="15" t="str">
        <x:v>https://www.zoopla.co.uk/to-rent/commercial/details/73084202/</x:v>
      </x:c>
      <x:c r="F812" s="15" t="str"/>
    </x:row>
    <x:row r="813" ht="42" customHeight="1">
      <x:c r="A813" s="15" t="str">
        <x:v>Outside / unresolved</x:v>
      </x:c>
      <x:c r="B813" s="15" t="str">
        <x:v>Exclusion</x:v>
      </x:c>
      <x:c r="C813" s="15" t="str">
        <x:v>West Hanningfield Road, Great Baddow CM2</x:v>
      </x:c>
      <x:c r="D813" s="15" t="str">
        <x:v>Outside allocated qualifying market / locality mapping unresolved</x:v>
      </x:c>
      <x:c r="E813" s="15" t="str">
        <x:v>https://www.zoopla.co.uk/to-rent/commercial/details/73069405/</x:v>
      </x:c>
      <x:c r="F813" s="15" t="str"/>
    </x:row>
    <x:row r="814" ht="42" customHeight="1">
      <x:c r="A814" s="15" t="str">
        <x:v>Rayleigh</x:v>
      </x:c>
      <x:c r="B814" s="15" t="str">
        <x:v>Exclusion</x:v>
      </x:c>
      <x:c r="C814" s="15" t="str">
        <x:v>Ap70, Arterial Park, Arterial Road, Rayleigh SS6</x:v>
      </x:c>
      <x:c r="D814" s="15" t="str">
        <x:v>Minimum area exceeds 15,000 sq ft</x:v>
      </x:c>
      <x:c r="E814" s="15" t="str">
        <x:v>https://www.zoopla.co.uk/to-rent/commercial/details/73063577/</x:v>
      </x:c>
      <x:c r="F814" s="15" t="str"/>
    </x:row>
    <x:row r="815" ht="42" customHeight="1">
      <x:c r="A815" s="15" t="str">
        <x:v>Grays</x:v>
      </x:c>
      <x:c r="B815" s="15" t="str">
        <x:v>Exclusion</x:v>
      </x:c>
      <x:c r="C815" s="15" t="str">
        <x:v>Tilbury Shed 3, Port Of Tilbury, Tilbury RM18</x:v>
      </x:c>
      <x:c r="D815" s="15" t="str">
        <x:v>Minimum area exceeds 15,000 sq ft</x:v>
      </x:c>
      <x:c r="E815" s="15" t="str">
        <x:v>https://www.zoopla.co.uk/to-rent/commercial/details/73063363/</x:v>
      </x:c>
      <x:c r="F815" s="15" t="str"/>
    </x:row>
    <x:row r="816" ht="42" customHeight="1">
      <x:c r="A816" s="15" t="str">
        <x:v>Braintree</x:v>
      </x:c>
      <x:c r="B816" s="15" t="str">
        <x:v>Exclusion</x:v>
      </x:c>
      <x:c r="C816" s="15" t="str">
        <x:v>Panattoni Park Braintree, Essex, Braintree CM77</x:v>
      </x:c>
      <x:c r="D816" s="15" t="str">
        <x:v>Minimum area exceeds 15,000 sq ft</x:v>
      </x:c>
      <x:c r="E816" s="15" t="str">
        <x:v>https://www.zoopla.co.uk/to-rent/commercial/details/73063340/</x:v>
      </x:c>
      <x:c r="F816" s="15" t="str"/>
    </x:row>
    <x:row r="817" ht="42" customHeight="1">
      <x:c r="A817" s="15" t="str">
        <x:v>Basildon</x:v>
      </x:c>
      <x:c r="B817" s="15" t="str">
        <x:v>Exclusion</x:v>
      </x:c>
      <x:c r="C817" s="15" t="str">
        <x:v>Boxset 94 Basildon, Christopher Martin Road, A127, Basildon SS14</x:v>
      </x:c>
      <x:c r="D817" s="15" t="str">
        <x:v>Minimum area exceeds 15,000 sq ft</x:v>
      </x:c>
      <x:c r="E817" s="15" t="str">
        <x:v>https://www.zoopla.co.uk/to-rent/commercial/details/73062493/</x:v>
      </x:c>
      <x:c r="F817" s="15" t="str"/>
    </x:row>
    <x:row r="818" ht="42" customHeight="1">
      <x:c r="A818" s="15" t="str">
        <x:v>Basildon</x:v>
      </x:c>
      <x:c r="B818" s="15" t="str">
        <x:v>Exclusion</x:v>
      </x:c>
      <x:c r="C818" s="15" t="str">
        <x:v>Trace - Yardley Business Park, Miles Gray Road, Basildon SS14</x:v>
      </x:c>
      <x:c r="D818" s="15" t="str">
        <x:v>Minimum area exceeds 15,000 sq ft</x:v>
      </x:c>
      <x:c r="E818" s="15" t="str">
        <x:v>https://www.zoopla.co.uk/to-rent/commercial/details/72990411/</x:v>
      </x:c>
      <x:c r="F818" s="15" t="str"/>
    </x:row>
    <x:row r="819" ht="42" customHeight="1">
      <x:c r="A819" s="15" t="str">
        <x:v>Grays</x:v>
      </x:c>
      <x:c r="B819" s="15" t="str">
        <x:v>Exclusion</x:v>
      </x:c>
      <x:c r="C819" s="15" t="str">
        <x:v>5B Riverside, Oliver Road, Grays, Essex RM20</x:v>
      </x:c>
      <x:c r="D819" s="15" t="str">
        <x:v>Minimum area exceeds 15,000 sq ft</x:v>
      </x:c>
      <x:c r="E819" s="15" t="str">
        <x:v>https://www.zoopla.co.uk/to-rent/commercial/details/72985061/</x:v>
      </x:c>
      <x:c r="F819" s="15" t="str"/>
    </x:row>
    <x:row r="820" ht="42" customHeight="1">
      <x:c r="A820" s="15" t="str">
        <x:v>Basildon</x:v>
      </x:c>
      <x:c r="B820" s="15" t="str">
        <x:v>Exclusion</x:v>
      </x:c>
      <x:c r="C820" s="15" t="str">
        <x:v>Trace - Yardley Business Park, Units 43 - 46, Miles Gray Road, Basildon, Essex SS14</x:v>
      </x:c>
      <x:c r="D820" s="15" t="str">
        <x:v>Minimum area exceeds 15,000 sq ft</x:v>
      </x:c>
      <x:c r="E820" s="15" t="str">
        <x:v>https://www.zoopla.co.uk/to-rent/commercial/details/72962747/</x:v>
      </x:c>
      <x:c r="F820" s="15" t="str"/>
    </x:row>
    <x:row r="821" ht="42" customHeight="1">
      <x:c r="A821" s="15" t="str">
        <x:v>Outside / unresolved</x:v>
      </x:c>
      <x:c r="B821" s="15" t="str">
        <x:v>Exclusion</x:v>
      </x:c>
      <x:c r="C821" s="15" t="str">
        <x:v>Crossness Yard, 12 Thames Road, Barking IG11</x:v>
      </x:c>
      <x:c r="D821" s="15" t="str">
        <x:v>Greater London allocated to London coverage</x:v>
      </x:c>
      <x:c r="E821" s="15" t="str">
        <x:v>https://www.zoopla.co.uk/to-rent/commercial/details/72947028/</x:v>
      </x:c>
      <x:c r="F821" s="15" t="str"/>
    </x:row>
    <x:row r="822" ht="42" customHeight="1">
      <x:c r="A822" s="15" t="str">
        <x:v>Outside / unresolved</x:v>
      </x:c>
      <x:c r="B822" s="15" t="str">
        <x:v>Exclusion</x:v>
      </x:c>
      <x:c r="C822" s="15" t="str">
        <x:v>Unit E The Business Centre, Faringdon Avenue, Romford RM3</x:v>
      </x:c>
      <x:c r="D822" s="15" t="str">
        <x:v>Greater London allocated to London coverage</x:v>
      </x:c>
      <x:c r="E822" s="15" t="str">
        <x:v>https://www.zoopla.co.uk/to-rent/commercial/details/72832336/</x:v>
      </x:c>
      <x:c r="F822" s="15" t="str"/>
    </x:row>
    <x:row r="823" ht="42" customHeight="1">
      <x:c r="A823" s="15" t="str">
        <x:v>Outside / unresolved</x:v>
      </x:c>
      <x:c r="B823" s="15" t="str">
        <x:v>Exclusion</x:v>
      </x:c>
      <x:c r="C823" s="15" t="str">
        <x:v>Unit 9, Tonbridge Works, Tonbridge Road, Romford, Greater London RM3</x:v>
      </x:c>
      <x:c r="D823" s="15" t="str">
        <x:v>Greater London allocated to London coverage</x:v>
      </x:c>
      <x:c r="E823" s="15" t="str">
        <x:v>https://www.zoopla.co.uk/to-rent/commercial/details/72790814/</x:v>
      </x:c>
      <x:c r="F823" s="15" t="str"/>
    </x:row>
    <x:row r="824" ht="42" customHeight="1">
      <x:c r="A824" s="15" t="str">
        <x:v>Outside / unresolved</x:v>
      </x:c>
      <x:c r="B824" s="15" t="str">
        <x:v>Exclusion</x:v>
      </x:c>
      <x:c r="C824" s="15" t="str">
        <x:v>Unit 1, 75 River Road, Barking IG11</x:v>
      </x:c>
      <x:c r="D824" s="15" t="str">
        <x:v>Greater London allocated to London coverage</x:v>
      </x:c>
      <x:c r="E824" s="15" t="str">
        <x:v>https://www.zoopla.co.uk/to-rent/commercial/details/72685469/</x:v>
      </x:c>
      <x:c r="F824" s="15" t="str"/>
    </x:row>
    <x:row r="825" ht="42" customHeight="1">
      <x:c r="A825" s="15" t="str">
        <x:v>Chelmsford</x:v>
      </x:c>
      <x:c r="B825" s="15" t="str">
        <x:v>Exclusion</x:v>
      </x:c>
      <x:c r="C825" s="15" t="str">
        <x:v>Bilton Road, Chelmsford CM1</x:v>
      </x:c>
      <x:c r="D825" s="15" t="str">
        <x:v>Minimum area exceeds 15,000 sq ft</x:v>
      </x:c>
      <x:c r="E825" s="15" t="str">
        <x:v>https://www.zoopla.co.uk/to-rent/commercial/details/72672345/</x:v>
      </x:c>
      <x:c r="F825" s="15" t="str"/>
    </x:row>
    <x:row r="826" ht="42" customHeight="1">
      <x:c r="A826" s="15" t="str">
        <x:v>Outside / unresolved</x:v>
      </x:c>
      <x:c r="B826" s="15" t="str">
        <x:v>Exclusion</x:v>
      </x:c>
      <x:c r="C826" s="15" t="str">
        <x:v>Unit 8 Apol Silva Industrial Park, Freshwater Road, Romford RM8</x:v>
      </x:c>
      <x:c r="D826" s="15" t="str">
        <x:v>Greater London allocated to London coverage</x:v>
      </x:c>
      <x:c r="E826" s="15" t="str">
        <x:v>https://www.zoopla.co.uk/to-rent/commercial/details/72669778/</x:v>
      </x:c>
      <x:c r="F826" s="15" t="str"/>
    </x:row>
    <x:row r="827" ht="42" customHeight="1">
      <x:c r="A827" s="15" t="str">
        <x:v>Outside / unresolved</x:v>
      </x:c>
      <x:c r="B827" s="15" t="str">
        <x:v>Exclusion</x:v>
      </x:c>
      <x:c r="C827" s="15" t="str">
        <x:v>Unit 32B, The Old Brickworks Industrial Estate, Church Road, Romford RM3</x:v>
      </x:c>
      <x:c r="D827" s="15" t="str">
        <x:v>Greater London allocated to London coverage</x:v>
      </x:c>
      <x:c r="E827" s="15" t="str">
        <x:v>https://www.zoopla.co.uk/to-rent/commercial/details/72660861/</x:v>
      </x:c>
      <x:c r="F827" s="15" t="str"/>
    </x:row>
    <x:row r="828" ht="42" customHeight="1">
      <x:c r="A828" s="15" t="str">
        <x:v>Outside / unresolved</x:v>
      </x:c>
      <x:c r="B828" s="15" t="str">
        <x:v>Exclusion</x:v>
      </x:c>
      <x:c r="C828" s="15" t="str">
        <x:v>Renwick Industrial Estate, Renwick Road, Barking IG11</x:v>
      </x:c>
      <x:c r="D828" s="15" t="str">
        <x:v>Greater London allocated to London coverage</x:v>
      </x:c>
      <x:c r="E828" s="15" t="str">
        <x:v>https://www.zoopla.co.uk/to-rent/commercial/details/72649149/</x:v>
      </x:c>
      <x:c r="F828" s="15" t="str"/>
    </x:row>
    <x:row r="829" ht="42" customHeight="1">
      <x:c r="A829" s="15" t="str">
        <x:v>Outside / unresolved</x:v>
      </x:c>
      <x:c r="B829" s="15" t="str">
        <x:v>Exclusion</x:v>
      </x:c>
      <x:c r="C829" s="15" t="str">
        <x:v>Former Barking Power Station, Chequers Lane, Dagenham RM9</x:v>
      </x:c>
      <x:c r="D829" s="15" t="str">
        <x:v>Greater London allocated to London coverage</x:v>
      </x:c>
      <x:c r="E829" s="15" t="str">
        <x:v>https://www.zoopla.co.uk/to-rent/commercial/details/72627622/</x:v>
      </x:c>
      <x:c r="F829" s="15" t="str"/>
    </x:row>
    <x:row r="830" ht="42" customHeight="1">
      <x:c r="A830" s="15" t="str">
        <x:v>Outside / unresolved</x:v>
      </x:c>
      <x:c r="B830" s="15" t="str">
        <x:v>Exclusion</x:v>
      </x:c>
      <x:c r="C830" s="15" t="str">
        <x:v>Building 13, Thames Industrial Park, Princess Margaret Road RM18</x:v>
      </x:c>
      <x:c r="D830" s="15" t="str">
        <x:v>Outside allocated qualifying market / locality mapping unresolved</x:v>
      </x:c>
      <x:c r="E830" s="15" t="str">
        <x:v>https://www.zoopla.co.uk/to-rent/commercial/details/74417395/</x:v>
      </x:c>
      <x:c r="F830" s="15" t="str"/>
    </x:row>
    <x:row r="831" ht="42" customHeight="1">
      <x:c r="A831" s="15" t="str">
        <x:v>Outside / unresolved</x:v>
      </x:c>
      <x:c r="B831" s="15" t="str">
        <x:v>Exclusion</x:v>
      </x:c>
      <x:c r="C831" s="15" t="str">
        <x:v>Building 13, Thames Industrial Park, Princess Margaret Road RM18</x:v>
      </x:c>
      <x:c r="D831" s="15" t="str">
        <x:v>Outside allocated qualifying market / locality mapping unresolved</x:v>
      </x:c>
      <x:c r="E831" s="15" t="str">
        <x:v>https://www.zoopla.co.uk/to-rent/commercial/details/74417098/</x:v>
      </x:c>
      <x:c r="F831" s="15" t="str"/>
    </x:row>
    <x:row r="832" ht="42" customHeight="1">
      <x:c r="A832" s="15" t="str">
        <x:v>Outside / unresolved</x:v>
      </x:c>
      <x:c r="B832" s="15" t="str">
        <x:v>Exclusion</x:v>
      </x:c>
      <x:c r="C832" s="15" t="str">
        <x:v>Unit 4 Peregrine Road Industrial Estate, 34-44 Peregrine Road, Hainault IG6</x:v>
      </x:c>
      <x:c r="D832" s="15" t="str">
        <x:v>Greater London allocated to London coverage</x:v>
      </x:c>
      <x:c r="E832" s="15" t="str">
        <x:v>https://www.zoopla.co.uk/to-rent/commercial/details/72617296/</x:v>
      </x:c>
      <x:c r="F832" s="15" t="str"/>
    </x:row>
    <x:row r="833" ht="42" customHeight="1">
      <x:c r="A833" s="15" t="str">
        <x:v>Southend-on-Sea</x:v>
      </x:c>
      <x:c r="B833" s="15" t="str">
        <x:v>Exclusion</x:v>
      </x:c>
      <x:c r="C833" s="15" t="str">
        <x:v>Yard C, Plot 2 Rochehall Way, Purdeys Industrial Estate, Rochford SS4</x:v>
      </x:c>
      <x:c r="D833" s="15" t="str">
        <x:v>Self-storage/container/yard listing</x:v>
      </x:c>
      <x:c r="E833" s="15" t="str">
        <x:v>https://www.zoopla.co.uk/to-rent/commercial/details/72602124/</x:v>
      </x:c>
      <x:c r="F833" s="15" t="str"/>
    </x:row>
    <x:row r="834" ht="42" customHeight="1">
      <x:c r="A834" s="15" t="str">
        <x:v>Outside / unresolved</x:v>
      </x:c>
      <x:c r="B834" s="15" t="str">
        <x:v>Exclusion</x:v>
      </x:c>
      <x:c r="C834" s="15" t="str">
        <x:v>Unit 38 Industria Barking, Long Reach Road, Barking IG11</x:v>
      </x:c>
      <x:c r="D834" s="15" t="str">
        <x:v>Greater London allocated to London coverage</x:v>
      </x:c>
      <x:c r="E834" s="15" t="str">
        <x:v>https://www.zoopla.co.uk/to-rent/commercial/details/72439437/</x:v>
      </x:c>
      <x:c r="F834" s="15" t="str"/>
    </x:row>
    <x:row r="835" ht="42" customHeight="1">
      <x:c r="A835" s="15" t="str">
        <x:v>Outside / unresolved</x:v>
      </x:c>
      <x:c r="B835" s="15" t="str">
        <x:v>Exclusion</x:v>
      </x:c>
      <x:c r="C835" s="15" t="str">
        <x:v>Unit 10 Industria Barking, Long Reach Road, Barking IG11</x:v>
      </x:c>
      <x:c r="D835" s="15" t="str">
        <x:v>Greater London allocated to London coverage</x:v>
      </x:c>
      <x:c r="E835" s="15" t="str">
        <x:v>https://www.zoopla.co.uk/to-rent/commercial/details/72439460/</x:v>
      </x:c>
      <x:c r="F835" s="15" t="str"/>
    </x:row>
    <x:row r="836" ht="42" customHeight="1">
      <x:c r="A836" s="15" t="str">
        <x:v>Outside / unresolved</x:v>
      </x:c>
      <x:c r="B836" s="15" t="str">
        <x:v>Exclusion</x:v>
      </x:c>
      <x:c r="C836" s="15" t="str">
        <x:v>Unit 17 Industria Barking, Long Reach Road, Barking IG11</x:v>
      </x:c>
      <x:c r="D836" s="15" t="str">
        <x:v>Greater London allocated to London coverage</x:v>
      </x:c>
      <x:c r="E836" s="15" t="str">
        <x:v>https://www.zoopla.co.uk/to-rent/commercial/details/72439477/</x:v>
      </x:c>
      <x:c r="F836" s="15" t="str"/>
    </x:row>
    <x:row r="837" ht="42" customHeight="1">
      <x:c r="A837" s="15" t="str">
        <x:v>Outside / unresolved</x:v>
      </x:c>
      <x:c r="B837" s="15" t="str">
        <x:v>Exclusion</x:v>
      </x:c>
      <x:c r="C837" s="15" t="str">
        <x:v>Unit 19 Industria Barking, Long Reach Road, Barking IG11</x:v>
      </x:c>
      <x:c r="D837" s="15" t="str">
        <x:v>Greater London allocated to London coverage</x:v>
      </x:c>
      <x:c r="E837" s="15" t="str">
        <x:v>https://www.zoopla.co.uk/to-rent/commercial/details/72439493/</x:v>
      </x:c>
      <x:c r="F837" s="15" t="str"/>
    </x:row>
    <x:row r="838" ht="42" customHeight="1">
      <x:c r="A838" s="15" t="str">
        <x:v>Outside / unresolved</x:v>
      </x:c>
      <x:c r="B838" s="15" t="str">
        <x:v>Exclusion</x:v>
      </x:c>
      <x:c r="C838" s="15" t="str">
        <x:v>Unit 9 Industria Barking, Long Reach Road, Barking IG11</x:v>
      </x:c>
      <x:c r="D838" s="15" t="str">
        <x:v>Greater London allocated to London coverage</x:v>
      </x:c>
      <x:c r="E838" s="15" t="str">
        <x:v>https://www.zoopla.co.uk/to-rent/commercial/details/72439511/</x:v>
      </x:c>
      <x:c r="F838" s="15" t="str"/>
    </x:row>
    <x:row r="839" ht="42" customHeight="1">
      <x:c r="A839" s="15" t="str">
        <x:v>Outside / unresolved</x:v>
      </x:c>
      <x:c r="B839" s="15" t="str">
        <x:v>Exclusion</x:v>
      </x:c>
      <x:c r="C839" s="15" t="str">
        <x:v>Unit C2&amp;3 Eastern Approach, 25 Alfreds Way, Barking IG11</x:v>
      </x:c>
      <x:c r="D839" s="15" t="str">
        <x:v>Greater London allocated to London coverage</x:v>
      </x:c>
      <x:c r="E839" s="15" t="str">
        <x:v>https://www.zoopla.co.uk/to-rent/commercial/details/72455627/</x:v>
      </x:c>
      <x:c r="F839" s="15" t="str"/>
    </x:row>
    <x:row r="840" ht="42" customHeight="1">
      <x:c r="A840" s="15" t="str">
        <x:v>Outside / unresolved</x:v>
      </x:c>
      <x:c r="B840" s="15" t="str">
        <x:v>Exclusion</x:v>
      </x:c>
      <x:c r="C840" s="15" t="str">
        <x:v>Unit Eastern Approach, 25 Alfreds Way, Barking IG11</x:v>
      </x:c>
      <x:c r="D840" s="15" t="str">
        <x:v>Greater London allocated to London coverage</x:v>
      </x:c>
      <x:c r="E840" s="15" t="str">
        <x:v>https://www.zoopla.co.uk/to-rent/commercial/details/72455673/</x:v>
      </x:c>
      <x:c r="F840" s="15" t="str"/>
    </x:row>
    <x:row r="841" ht="42" customHeight="1">
      <x:c r="A841" s="15" t="str">
        <x:v>Outside / unresolved</x:v>
      </x:c>
      <x:c r="B841" s="15" t="str">
        <x:v>Exclusion</x:v>
      </x:c>
      <x:c r="C841" s="15" t="str">
        <x:v>Unit Eastern Approach, 25 Alfreds Way, Barking IG11</x:v>
      </x:c>
      <x:c r="D841" s="15" t="str">
        <x:v>Greater London allocated to London coverage</x:v>
      </x:c>
      <x:c r="E841" s="15" t="str">
        <x:v>https://www.zoopla.co.uk/to-rent/commercial/details/72455748/</x:v>
      </x:c>
      <x:c r="F841" s="15" t="str"/>
    </x:row>
    <x:row r="842" ht="42" customHeight="1">
      <x:c r="A842" s="15" t="str">
        <x:v>Outside / unresolved</x:v>
      </x:c>
      <x:c r="B842" s="15" t="str">
        <x:v>Exclusion</x:v>
      </x:c>
      <x:c r="C842" s="15" t="str">
        <x:v>Plot 2, Segro Park Dagenham, Choats Road, Dagenham RM9</x:v>
      </x:c>
      <x:c r="D842" s="15" t="str">
        <x:v>Greater London allocated to London coverage</x:v>
      </x:c>
      <x:c r="E842" s="15" t="str">
        <x:v>https://www.zoopla.co.uk/to-rent/commercial/details/72455785/</x:v>
      </x:c>
      <x:c r="F842" s="15" t="str"/>
    </x:row>
    <x:row r="843" ht="42" customHeight="1">
      <x:c r="A843" s="15" t="str">
        <x:v>Outside / unresolved</x:v>
      </x:c>
      <x:c r="B843" s="15" t="str">
        <x:v>Exclusion</x:v>
      </x:c>
      <x:c r="C843" s="15" t="str">
        <x:v>Plot 3, Segro Park Dagenham, Choats Road, Dagenham RM9</x:v>
      </x:c>
      <x:c r="D843" s="15" t="str">
        <x:v>Greater London allocated to London coverage</x:v>
      </x:c>
      <x:c r="E843" s="15" t="str">
        <x:v>https://www.zoopla.co.uk/to-rent/commercial/details/72455797/</x:v>
      </x:c>
      <x:c r="F843" s="15" t="str"/>
    </x:row>
    <x:row r="844" ht="42" customHeight="1">
      <x:c r="A844" s="15" t="str">
        <x:v>Basildon</x:v>
      </x:c>
      <x:c r="B844" s="15" t="str">
        <x:v>Exclusion</x:v>
      </x:c>
      <x:c r="C844" s="15" t="str">
        <x:v>Unit 9A Harvey Road, Burnt Mills Industrial Estate, Basildon SS13</x:v>
      </x:c>
      <x:c r="D844" s="15" t="str">
        <x:v>Minimum area exceeds 15,000 sq ft</x:v>
      </x:c>
      <x:c r="E844" s="15" t="str">
        <x:v>https://www.zoopla.co.uk/to-rent/commercial/details/72460027/</x:v>
      </x:c>
      <x:c r="F844" s="15" t="str"/>
    </x:row>
    <x:row r="845" ht="42" customHeight="1">
      <x:c r="A845" s="15" t="str">
        <x:v>Outside / unresolved</x:v>
      </x:c>
      <x:c r="B845" s="15" t="str">
        <x:v>Exclusion</x:v>
      </x:c>
      <x:c r="C845" s="15" t="str">
        <x:v>Unt 44 Industria Barking, Long Reach Road, Barking IG11</x:v>
      </x:c>
      <x:c r="D845" s="15" t="str">
        <x:v>Greater London allocated to London coverage</x:v>
      </x:c>
      <x:c r="E845" s="15" t="str">
        <x:v>https://www.zoopla.co.uk/to-rent/commercial/details/72438830/</x:v>
      </x:c>
      <x:c r="F845" s="15" t="str"/>
    </x:row>
    <x:row r="846" ht="42" customHeight="1">
      <x:c r="A846" s="15" t="str">
        <x:v>Outside / unresolved</x:v>
      </x:c>
      <x:c r="B846" s="15" t="str">
        <x:v>Exclusion</x:v>
      </x:c>
      <x:c r="C846" s="15" t="str">
        <x:v>Unit 34 Industria Barking, Long Reach Road, Barking IG11</x:v>
      </x:c>
      <x:c r="D846" s="15" t="str">
        <x:v>Greater London allocated to London coverage</x:v>
      </x:c>
      <x:c r="E846" s="15" t="str">
        <x:v>https://www.zoopla.co.uk/to-rent/commercial/details/72438837/</x:v>
      </x:c>
      <x:c r="F846" s="15" t="str"/>
    </x:row>
    <x:row r="847" ht="42" customHeight="1">
      <x:c r="A847" s="15" t="str">
        <x:v>Outside / unresolved</x:v>
      </x:c>
      <x:c r="B847" s="15" t="str">
        <x:v>Exclusion</x:v>
      </x:c>
      <x:c r="C847" s="15" t="str">
        <x:v>Unit 27 Industria Barking, Long Reach Road, Barking IG11</x:v>
      </x:c>
      <x:c r="D847" s="15" t="str">
        <x:v>Greater London allocated to London coverage</x:v>
      </x:c>
      <x:c r="E847" s="15" t="str">
        <x:v>https://www.zoopla.co.uk/to-rent/commercial/details/72438852/</x:v>
      </x:c>
      <x:c r="F847" s="15" t="str"/>
    </x:row>
    <x:row r="848" ht="42" customHeight="1">
      <x:c r="A848" s="15" t="str">
        <x:v>Outside / unresolved</x:v>
      </x:c>
      <x:c r="B848" s="15" t="str">
        <x:v>Exclusion</x:v>
      </x:c>
      <x:c r="C848" s="15" t="str">
        <x:v>Unit 11 Industria Barking, Long Reach Road, Barking IG11</x:v>
      </x:c>
      <x:c r="D848" s="15" t="str">
        <x:v>Greater London allocated to London coverage</x:v>
      </x:c>
      <x:c r="E848" s="15" t="str">
        <x:v>https://www.zoopla.co.uk/to-rent/commercial/details/72439004/</x:v>
      </x:c>
      <x:c r="F848" s="15" t="str"/>
    </x:row>
    <x:row r="849" ht="42" customHeight="1">
      <x:c r="A849" s="15" t="str">
        <x:v>Outside / unresolved</x:v>
      </x:c>
      <x:c r="B849" s="15" t="str">
        <x:v>Exclusion</x:v>
      </x:c>
      <x:c r="C849" s="15" t="str">
        <x:v>Unit 7 Industria Barking, Long Reach Road, Barking IG11</x:v>
      </x:c>
      <x:c r="D849" s="15" t="str">
        <x:v>Greater London allocated to London coverage</x:v>
      </x:c>
      <x:c r="E849" s="15" t="str">
        <x:v>https://www.zoopla.co.uk/to-rent/commercial/details/72439028/</x:v>
      </x:c>
      <x:c r="F849" s="15" t="str"/>
    </x:row>
    <x:row r="850" ht="42" customHeight="1">
      <x:c r="A850" s="15" t="str">
        <x:v>Outside / unresolved</x:v>
      </x:c>
      <x:c r="B850" s="15" t="str">
        <x:v>Exclusion</x:v>
      </x:c>
      <x:c r="C850" s="15" t="str">
        <x:v>Unit 29 Industria Barking, Long Reach Road, Barking IG11</x:v>
      </x:c>
      <x:c r="D850" s="15" t="str">
        <x:v>Greater London allocated to London coverage</x:v>
      </x:c>
      <x:c r="E850" s="15" t="str">
        <x:v>https://www.zoopla.co.uk/to-rent/commercial/details/72439070/</x:v>
      </x:c>
      <x:c r="F850" s="15" t="str"/>
    </x:row>
    <x:row r="851" ht="42" customHeight="1">
      <x:c r="A851" s="15" t="str">
        <x:v>Outside / unresolved</x:v>
      </x:c>
      <x:c r="B851" s="15" t="str">
        <x:v>Exclusion</x:v>
      </x:c>
      <x:c r="C851" s="15" t="str">
        <x:v>Unit 12 Industria Barking, Long Reach Road, Barking IG11</x:v>
      </x:c>
      <x:c r="D851" s="15" t="str">
        <x:v>Greater London allocated to London coverage</x:v>
      </x:c>
      <x:c r="E851" s="15" t="str">
        <x:v>https://www.zoopla.co.uk/to-rent/commercial/details/72439094/</x:v>
      </x:c>
      <x:c r="F851" s="15" t="str"/>
    </x:row>
    <x:row r="852" ht="42" customHeight="1">
      <x:c r="A852" s="15" t="str">
        <x:v>Outside / unresolved</x:v>
      </x:c>
      <x:c r="B852" s="15" t="str">
        <x:v>Exclusion</x:v>
      </x:c>
      <x:c r="C852" s="15" t="str">
        <x:v>Unit 28 Industria Barking, Long Reach Road, Barking IG11</x:v>
      </x:c>
      <x:c r="D852" s="15" t="str">
        <x:v>Greater London allocated to London coverage</x:v>
      </x:c>
      <x:c r="E852" s="15" t="str">
        <x:v>https://www.zoopla.co.uk/to-rent/commercial/details/72439112/</x:v>
      </x:c>
      <x:c r="F852" s="15" t="str"/>
    </x:row>
    <x:row r="853" ht="42" customHeight="1">
      <x:c r="A853" s="15" t="str">
        <x:v>Outside / unresolved</x:v>
      </x:c>
      <x:c r="B853" s="15" t="str">
        <x:v>Exclusion</x:v>
      </x:c>
      <x:c r="C853" s="15" t="str">
        <x:v>Unit 13 Industria Barking, Long Reach Road, Barking IG11</x:v>
      </x:c>
      <x:c r="D853" s="15" t="str">
        <x:v>Greater London allocated to London coverage</x:v>
      </x:c>
      <x:c r="E853" s="15" t="str">
        <x:v>https://www.zoopla.co.uk/to-rent/commercial/details/72439175/</x:v>
      </x:c>
      <x:c r="F853" s="15" t="str"/>
    </x:row>
    <x:row r="854" ht="42" customHeight="1">
      <x:c r="A854" s="15" t="str">
        <x:v>Outside / unresolved</x:v>
      </x:c>
      <x:c r="B854" s="15" t="str">
        <x:v>Exclusion</x:v>
      </x:c>
      <x:c r="C854" s="15" t="str">
        <x:v>Unit 8 Industria Barking, Long Reach Road, Barking IG11</x:v>
      </x:c>
      <x:c r="D854" s="15" t="str">
        <x:v>Greater London allocated to London coverage</x:v>
      </x:c>
      <x:c r="E854" s="15" t="str">
        <x:v>https://www.zoopla.co.uk/to-rent/commercial/details/72439195/</x:v>
      </x:c>
      <x:c r="F854" s="15" t="str"/>
    </x:row>
    <x:row r="855" ht="42" customHeight="1">
      <x:c r="A855" s="15" t="str">
        <x:v>Outside / unresolved</x:v>
      </x:c>
      <x:c r="B855" s="15" t="str">
        <x:v>Exclusion</x:v>
      </x:c>
      <x:c r="C855" s="15" t="str">
        <x:v>Unit 32 Industria Barking, Long Reach Road, Barking IG11</x:v>
      </x:c>
      <x:c r="D855" s="15" t="str">
        <x:v>Greater London allocated to London coverage</x:v>
      </x:c>
      <x:c r="E855" s="15" t="str">
        <x:v>https://www.zoopla.co.uk/to-rent/commercial/details/72439221/</x:v>
      </x:c>
      <x:c r="F855" s="15" t="str"/>
    </x:row>
    <x:row r="856" ht="42" customHeight="1">
      <x:c r="A856" s="15" t="str">
        <x:v>Outside / unresolved</x:v>
      </x:c>
      <x:c r="B856" s="15" t="str">
        <x:v>Exclusion</x:v>
      </x:c>
      <x:c r="C856" s="15" t="str">
        <x:v>Unit 16 Industria Barking, Long Reach Road, Barking IG11</x:v>
      </x:c>
      <x:c r="D856" s="15" t="str">
        <x:v>Greater London allocated to London coverage</x:v>
      </x:c>
      <x:c r="E856" s="15" t="str">
        <x:v>https://www.zoopla.co.uk/to-rent/commercial/details/72439273/</x:v>
      </x:c>
      <x:c r="F856" s="15" t="str"/>
    </x:row>
    <x:row r="857" ht="42" customHeight="1">
      <x:c r="A857" s="15" t="str">
        <x:v>Outside / unresolved</x:v>
      </x:c>
      <x:c r="B857" s="15" t="str">
        <x:v>Exclusion</x:v>
      </x:c>
      <x:c r="C857" s="15" t="str">
        <x:v>Unit 31 Industria Barking, Long Reach Road, Barking IG11</x:v>
      </x:c>
      <x:c r="D857" s="15" t="str">
        <x:v>Greater London allocated to London coverage</x:v>
      </x:c>
      <x:c r="E857" s="15" t="str">
        <x:v>https://www.zoopla.co.uk/to-rent/commercial/details/72439304/</x:v>
      </x:c>
      <x:c r="F857" s="15" t="str"/>
    </x:row>
    <x:row r="858" ht="42" customHeight="1">
      <x:c r="A858" s="15" t="str">
        <x:v>Outside / unresolved</x:v>
      </x:c>
      <x:c r="B858" s="15" t="str">
        <x:v>Exclusion</x:v>
      </x:c>
      <x:c r="C858" s="15" t="str">
        <x:v>Unit 33 Industria Barking, Long Reach Road, Barking IG11</x:v>
      </x:c>
      <x:c r="D858" s="15" t="str">
        <x:v>Greater London allocated to London coverage</x:v>
      </x:c>
      <x:c r="E858" s="15" t="str">
        <x:v>https://www.zoopla.co.uk/to-rent/commercial/details/72439324/</x:v>
      </x:c>
      <x:c r="F858" s="15" t="str"/>
    </x:row>
    <x:row r="859" ht="42" customHeight="1">
      <x:c r="A859" s="15" t="str">
        <x:v>Outside / unresolved</x:v>
      </x:c>
      <x:c r="B859" s="15" t="str">
        <x:v>Exclusion</x:v>
      </x:c>
      <x:c r="C859" s="15" t="str">
        <x:v>Unit 22 Industria Barking, Long Reach Road, Barking IG11</x:v>
      </x:c>
      <x:c r="D859" s="15" t="str">
        <x:v>Greater London allocated to London coverage</x:v>
      </x:c>
      <x:c r="E859" s="15" t="str">
        <x:v>https://www.zoopla.co.uk/to-rent/commercial/details/72439373/</x:v>
      </x:c>
      <x:c r="F859" s="15" t="str"/>
    </x:row>
    <x:row r="860" ht="42" customHeight="1">
      <x:c r="A860" s="15" t="str">
        <x:v>Outside / unresolved</x:v>
      </x:c>
      <x:c r="B860" s="15" t="str">
        <x:v>Exclusion</x:v>
      </x:c>
      <x:c r="C860" s="15" t="str">
        <x:v>Unit 37 Industria Barking, Long Reach Road, Barking IG11</x:v>
      </x:c>
      <x:c r="D860" s="15" t="str">
        <x:v>Greater London allocated to London coverage</x:v>
      </x:c>
      <x:c r="E860" s="15" t="str">
        <x:v>https://www.zoopla.co.uk/to-rent/commercial/details/72439394/</x:v>
      </x:c>
      <x:c r="F860" s="15" t="str"/>
    </x:row>
    <x:row r="861" ht="42" customHeight="1">
      <x:c r="A861" s="15" t="str">
        <x:v>Outside / unresolved</x:v>
      </x:c>
      <x:c r="B861" s="15" t="str">
        <x:v>Exclusion</x:v>
      </x:c>
      <x:c r="C861" s="15" t="str">
        <x:v>Unit 21 Industria Barking, Long Reach Road, Barking IG11</x:v>
      </x:c>
      <x:c r="D861" s="15" t="str">
        <x:v>Greater London allocated to London coverage</x:v>
      </x:c>
      <x:c r="E861" s="15" t="str">
        <x:v>https://www.zoopla.co.uk/to-rent/commercial/details/72439412/</x:v>
      </x:c>
      <x:c r="F861" s="15" t="str"/>
    </x:row>
    <x:row r="862" ht="42" customHeight="1">
      <x:c r="A862" s="15" t="str">
        <x:v>Outside / unresolved</x:v>
      </x:c>
      <x:c r="B862" s="15" t="str">
        <x:v>Exclusion</x:v>
      </x:c>
      <x:c r="C862" s="15" t="str">
        <x:v>Unit 2, Portland Commercial Estate, Ripple Road, Barking IG11</x:v>
      </x:c>
      <x:c r="D862" s="15" t="str">
        <x:v>Greater London allocated to London coverage</x:v>
      </x:c>
      <x:c r="E862" s="15" t="str">
        <x:v>https://www.zoopla.co.uk/to-rent/commercial/details/72410817/</x:v>
      </x:c>
      <x:c r="F862" s="15" t="str"/>
    </x:row>
    <x:row r="863" ht="42" customHeight="1">
      <x:c r="A863" s="15" t="str">
        <x:v>Outside / unresolved</x:v>
      </x:c>
      <x:c r="B863" s="15" t="str">
        <x:v>Exclusion</x:v>
      </x:c>
      <x:c r="C863" s="15" t="str">
        <x:v>Portland Commercial Estate, Ripple Road, Barking IG11</x:v>
      </x:c>
      <x:c r="D863" s="15" t="str">
        <x:v>Greater London allocated to London coverage</x:v>
      </x:c>
      <x:c r="E863" s="15" t="str">
        <x:v>https://www.zoopla.co.uk/to-rent/commercial/details/72410830/</x:v>
      </x:c>
      <x:c r="F863" s="15" t="str"/>
    </x:row>
    <x:row r="864" ht="42" customHeight="1">
      <x:c r="A864" s="15" t="str">
        <x:v>Outside / unresolved</x:v>
      </x:c>
      <x:c r="B864" s="15" t="str">
        <x:v>Exclusion</x:v>
      </x:c>
      <x:c r="C864" s="15" t="str">
        <x:v>Unit 5, Portland Commercial Estate, Ripple Road, Barking IG11</x:v>
      </x:c>
      <x:c r="D864" s="15" t="str">
        <x:v>Greater London allocated to London coverage</x:v>
      </x:c>
      <x:c r="E864" s="15" t="str">
        <x:v>https://www.zoopla.co.uk/to-rent/commercial/details/72410838/</x:v>
      </x:c>
      <x:c r="F864" s="15" t="str"/>
    </x:row>
    <x:row r="865" ht="42" customHeight="1">
      <x:c r="A865" s="15" t="str">
        <x:v>Outside / unresolved</x:v>
      </x:c>
      <x:c r="B865" s="15" t="str">
        <x:v>Exclusion</x:v>
      </x:c>
      <x:c r="C865" s="15" t="str">
        <x:v>Crossness Yard, 12 Thames Road, Barking IG11</x:v>
      </x:c>
      <x:c r="D865" s="15" t="str">
        <x:v>Greater London allocated to London coverage</x:v>
      </x:c>
      <x:c r="E865" s="15" t="str">
        <x:v>https://www.zoopla.co.uk/to-rent/commercial/details/72438524/</x:v>
      </x:c>
      <x:c r="F865" s="15" t="str"/>
    </x:row>
    <x:row r="866" ht="42" customHeight="1">
      <x:c r="A866" s="15" t="str">
        <x:v>Outside / unresolved</x:v>
      </x:c>
      <x:c r="B866" s="15" t="str">
        <x:v>Exclusion</x:v>
      </x:c>
      <x:c r="C866" s="15" t="str">
        <x:v>Industria Barking, Long Reach Reach, Barking IG11</x:v>
      </x:c>
      <x:c r="D866" s="15" t="str">
        <x:v>Greater London allocated to London coverage</x:v>
      </x:c>
      <x:c r="E866" s="15" t="str">
        <x:v>https://www.zoopla.co.uk/to-rent/commercial/details/72438535/</x:v>
      </x:c>
      <x:c r="F866" s="15" t="str"/>
    </x:row>
    <x:row r="867" ht="42" customHeight="1">
      <x:c r="A867" s="15" t="str">
        <x:v>Outside / unresolved</x:v>
      </x:c>
      <x:c r="B867" s="15" t="str">
        <x:v>Exclusion</x:v>
      </x:c>
      <x:c r="C867" s="15" t="str">
        <x:v>Unit 18 Industria Barking, Long Reach Road, Barking IG11</x:v>
      </x:c>
      <x:c r="D867" s="15" t="str">
        <x:v>Greater London allocated to London coverage</x:v>
      </x:c>
      <x:c r="E867" s="15" t="str">
        <x:v>https://www.zoopla.co.uk/to-rent/commercial/details/72438637/</x:v>
      </x:c>
      <x:c r="F867" s="15" t="str"/>
    </x:row>
    <x:row r="868" ht="42" customHeight="1">
      <x:c r="A868" s="15" t="str">
        <x:v>Outside / unresolved</x:v>
      </x:c>
      <x:c r="B868" s="15" t="str">
        <x:v>Exclusion</x:v>
      </x:c>
      <x:c r="C868" s="15" t="str">
        <x:v>Unit 3 Industria Barking, Long Reach Road, Barking IG11</x:v>
      </x:c>
      <x:c r="D868" s="15" t="str">
        <x:v>Greater London allocated to London coverage</x:v>
      </x:c>
      <x:c r="E868" s="15" t="str">
        <x:v>https://www.zoopla.co.uk/to-rent/commercial/details/72438710/</x:v>
      </x:c>
      <x:c r="F868" s="15" t="str"/>
    </x:row>
    <x:row r="869" ht="42" customHeight="1">
      <x:c r="A869" s="15" t="str">
        <x:v>Outside / unresolved</x:v>
      </x:c>
      <x:c r="B869" s="15" t="str">
        <x:v>Exclusion</x:v>
      </x:c>
      <x:c r="C869" s="15" t="str">
        <x:v>Unit 40 Industria Barking, Long Reach Road, Barking IG11</x:v>
      </x:c>
      <x:c r="D869" s="15" t="str">
        <x:v>Greater London allocated to London coverage</x:v>
      </x:c>
      <x:c r="E869" s="15" t="str">
        <x:v>https://www.zoopla.co.uk/to-rent/commercial/details/72438765/</x:v>
      </x:c>
      <x:c r="F869" s="15" t="str"/>
    </x:row>
    <x:row r="870" ht="42" customHeight="1">
      <x:c r="A870" s="15" t="str">
        <x:v>Outside / unresolved</x:v>
      </x:c>
      <x:c r="B870" s="15" t="str">
        <x:v>Exclusion</x:v>
      </x:c>
      <x:c r="C870" s="15" t="str">
        <x:v>Unit 41 Industria Barking, Long Reach Road, Barking IG11</x:v>
      </x:c>
      <x:c r="D870" s="15" t="str">
        <x:v>Greater London allocated to London coverage</x:v>
      </x:c>
      <x:c r="E870" s="15" t="str">
        <x:v>https://www.zoopla.co.uk/to-rent/commercial/details/72438787/</x:v>
      </x:c>
      <x:c r="F870" s="15" t="str"/>
    </x:row>
    <x:row r="871" ht="42" customHeight="1">
      <x:c r="A871" s="15" t="str">
        <x:v>Grays</x:v>
      </x:c>
      <x:c r="B871" s="15" t="str">
        <x:v>Exclusion</x:v>
      </x:c>
      <x:c r="C871" s="15" t="str">
        <x:v>Tilbury Shed 3, Port Of Tilbury, Tilbury, Essex RM18</x:v>
      </x:c>
      <x:c r="D871" s="15" t="str">
        <x:v>Minimum area exceeds 15,000 sq ft</x:v>
      </x:c>
      <x:c r="E871" s="15" t="str">
        <x:v>https://www.zoopla.co.uk/to-rent/commercial/details/72529310/</x:v>
      </x:c>
      <x:c r="F871" s="15" t="str"/>
    </x:row>
    <x:row r="872" ht="42" customHeight="1">
      <x:c r="A872" s="15" t="str">
        <x:v>Outside / unresolved</x:v>
      </x:c>
      <x:c r="B872" s="15" t="str">
        <x:v>Exclusion</x:v>
      </x:c>
      <x:c r="C872" s="15" t="str">
        <x:v>Unit 35 Industria Barking, Long Reach Road, Barking IG11</x:v>
      </x:c>
      <x:c r="D872" s="15" t="str">
        <x:v>Greater London allocated to London coverage</x:v>
      </x:c>
      <x:c r="E872" s="15" t="str">
        <x:v>https://www.zoopla.co.uk/to-rent/commercial/details/72439242/</x:v>
      </x:c>
      <x:c r="F872" s="15" t="str"/>
    </x:row>
    <x:row r="873" ht="42" customHeight="1">
      <x:c r="A873" s="15" t="str">
        <x:v>Outside / unresolved</x:v>
      </x:c>
      <x:c r="B873" s="15" t="str">
        <x:v>Exclusion</x:v>
      </x:c>
      <x:c r="C873" s="15" t="str">
        <x:v>Unit 2B, 30 Thames Road, Barking IG11</x:v>
      </x:c>
      <x:c r="D873" s="15" t="str">
        <x:v>Greater London allocated to London coverage</x:v>
      </x:c>
      <x:c r="E873" s="15" t="str">
        <x:v>https://www.zoopla.co.uk/to-rent/commercial/details/72567074/</x:v>
      </x:c>
      <x:c r="F873" s="15" t="str"/>
    </x:row>
    <x:row r="874" ht="42" customHeight="1">
      <x:c r="A874" s="15" t="str">
        <x:v>Maldon</x:v>
      </x:c>
      <x:c r="B874" s="15" t="str">
        <x:v>Exclusion</x:v>
      </x:c>
      <x:c r="C874" s="15" t="str">
        <x:v>Blackwater Trading Estate, The Causeway, Heybridge, Maldon, Essex CM9</x:v>
      </x:c>
      <x:c r="D874" s="15" t="str">
        <x:v>Minimum area exceeds 15,000 sq ft</x:v>
      </x:c>
      <x:c r="E874" s="15" t="str">
        <x:v>https://www.zoopla.co.uk/to-rent/commercial/details/72275659/</x:v>
      </x:c>
      <x:c r="F874" s="15" t="str"/>
    </x:row>
    <x:row r="875" ht="42" customHeight="1">
      <x:c r="A875" s="15" t="str">
        <x:v>Maldon</x:v>
      </x:c>
      <x:c r="B875" s="15" t="str">
        <x:v>Exclusion</x:v>
      </x:c>
      <x:c r="C875" s="15" t="str">
        <x:v>Blackwater Trading Estate, The Causeway, Heybridge, Maldon, Essex CM9</x:v>
      </x:c>
      <x:c r="D875" s="15" t="str">
        <x:v>Minimum area exceeds 15,000 sq ft</x:v>
      </x:c>
      <x:c r="E875" s="15" t="str">
        <x:v>https://www.zoopla.co.uk/to-rent/commercial/details/72274068/</x:v>
      </x:c>
      <x:c r="F875" s="15" t="str"/>
    </x:row>
    <x:row r="876" ht="42" customHeight="1">
      <x:c r="A876" s="15" t="str">
        <x:v>Brentwood</x:v>
      </x:c>
      <x:c r="B876" s="15" t="str">
        <x:v>Exclusion</x:v>
      </x:c>
      <x:c r="C876" s="15" t="str">
        <x:v>Warley M25, Warley Street, Great Warley, Brentwood, Essex CM13</x:v>
      </x:c>
      <x:c r="D876" s="15" t="str">
        <x:v>Minimum area exceeds 15,000 sq ft</x:v>
      </x:c>
      <x:c r="E876" s="15" t="str">
        <x:v>https://www.zoopla.co.uk/to-rent/commercial/details/72221514/</x:v>
      </x:c>
      <x:c r="F876" s="15" t="str"/>
    </x:row>
    <x:row r="877" ht="42" customHeight="1">
      <x:c r="A877" s="15" t="str">
        <x:v>Braintree</x:v>
      </x:c>
      <x:c r="B877" s="15" t="str">
        <x:v>Exclusion</x:v>
      </x:c>
      <x:c r="C877" s="15" t="str">
        <x:v>Braintree CM77</x:v>
      </x:c>
      <x:c r="D877" s="15" t="str">
        <x:v>Minimum area exceeds 15,000 sq ft</x:v>
      </x:c>
      <x:c r="E877" s="15" t="str">
        <x:v>https://www.zoopla.co.uk/to-rent/commercial/details/72156222/</x:v>
      </x:c>
      <x:c r="F877" s="15" t="str"/>
    </x:row>
    <x:row r="878" ht="42" customHeight="1">
      <x:c r="A878" s="15" t="str">
        <x:v>Outside / unresolved</x:v>
      </x:c>
      <x:c r="B878" s="15" t="str">
        <x:v>Exclusion</x:v>
      </x:c>
      <x:c r="C878" s="15" t="str">
        <x:v>Unit 6 Conqueror Court, Spilsby Road, Harold Hill, Romford RM3</x:v>
      </x:c>
      <x:c r="D878" s="15" t="str">
        <x:v>Greater London allocated to London coverage</x:v>
      </x:c>
      <x:c r="E878" s="15" t="str">
        <x:v>https://www.zoopla.co.uk/to-rent/commercial/details/72136173/</x:v>
      </x:c>
      <x:c r="F878" s="15" t="str"/>
    </x:row>
    <x:row r="879" ht="42" customHeight="1">
      <x:c r="A879" s="15" t="str">
        <x:v>Maldon</x:v>
      </x:c>
      <x:c r="B879" s="15" t="str">
        <x:v>Exclusion</x:v>
      </x:c>
      <x:c r="C879" s="15" t="str">
        <x:v>Blackwater Trading Estate, The Causeway, Heybridge, Maldon, Essex CM9</x:v>
      </x:c>
      <x:c r="D879" s="15" t="str">
        <x:v>Minimum area exceeds 15,000 sq ft</x:v>
      </x:c>
      <x:c r="E879" s="15" t="str">
        <x:v>https://www.zoopla.co.uk/to-rent/commercial/details/71999607/</x:v>
      </x:c>
      <x:c r="F879" s="15" t="str"/>
    </x:row>
    <x:row r="880" ht="42" customHeight="1">
      <x:c r="A880" s="15" t="str">
        <x:v>Stanford-le-Hope</x:v>
      </x:c>
      <x:c r="B880" s="15" t="str">
        <x:v>Exclusion</x:v>
      </x:c>
      <x:c r="C880" s="15" t="str">
        <x:v>Dp World London Gateway, Stanford-Le-Hope, Stanford-Le-Hope SS17</x:v>
      </x:c>
      <x:c r="D880" s="15" t="str">
        <x:v>Minimum area exceeds 15,000 sq ft</x:v>
      </x:c>
      <x:c r="E880" s="15" t="str">
        <x:v>https://www.zoopla.co.uk/to-rent/commercial/details/71899477/</x:v>
      </x:c>
      <x:c r="F880" s="15" t="str"/>
    </x:row>
    <x:row r="881" ht="42" customHeight="1">
      <x:c r="A881" s="15" t="str">
        <x:v>Stanford-le-Hope</x:v>
      </x:c>
      <x:c r="B881" s="15" t="str">
        <x:v>Exclusion</x:v>
      </x:c>
      <x:c r="C881" s="15" t="str">
        <x:v>Unit LG200, Dp World London Gateway, Stanford-Le-Hope, Stanford-Le-Hope SS17</x:v>
      </x:c>
      <x:c r="D881" s="15" t="str">
        <x:v>Minimum area exceeds 15,000 sq ft</x:v>
      </x:c>
      <x:c r="E881" s="15" t="str">
        <x:v>https://www.zoopla.co.uk/to-rent/commercial/details/71899427/</x:v>
      </x:c>
      <x:c r="F881" s="15" t="str"/>
    </x:row>
    <x:row r="882" ht="42" customHeight="1">
      <x:c r="A882" s="15" t="str">
        <x:v>Outside / unresolved</x:v>
      </x:c>
      <x:c r="B882" s="15" t="str">
        <x:v>Exclusion</x:v>
      </x:c>
      <x:c r="C882" s="15" t="str">
        <x:v>Unit 1, 75 River Road, Barking, Barking IG11</x:v>
      </x:c>
      <x:c r="D882" s="15" t="str">
        <x:v>Greater London allocated to London coverage</x:v>
      </x:c>
      <x:c r="E882" s="15" t="str">
        <x:v>https://www.zoopla.co.uk/to-rent/commercial/details/69840677/</x:v>
      </x:c>
      <x:c r="F882" s="15" t="str"/>
    </x:row>
    <x:row r="883" ht="42" customHeight="1">
      <x:c r="A883" s="15" t="str">
        <x:v>Outside / unresolved</x:v>
      </x:c>
      <x:c r="B883" s="15" t="str">
        <x:v>Exclusion</x:v>
      </x:c>
      <x:c r="C883" s="15" t="str">
        <x:v>Unit 9, Tonbridge Works, Tonbridge Road, Harold Hill, Romford RM3</x:v>
      </x:c>
      <x:c r="D883" s="15" t="str">
        <x:v>Greater London allocated to London coverage</x:v>
      </x:c>
      <x:c r="E883" s="15" t="str">
        <x:v>https://www.zoopla.co.uk/to-rent/commercial/details/71739723/</x:v>
      </x:c>
      <x:c r="F883" s="15" t="str"/>
    </x:row>
    <x:row r="884" ht="42" customHeight="1">
      <x:c r="A884" s="15" t="str">
        <x:v>Outside / unresolved</x:v>
      </x:c>
      <x:c r="B884" s="15" t="str">
        <x:v>Exclusion</x:v>
      </x:c>
      <x:c r="C884" s="15" t="str">
        <x:v>Cherry Street, Tilty CM6</x:v>
      </x:c>
      <x:c r="D884" s="15" t="str">
        <x:v>Outside allocated qualifying market / locality mapping unresolved</x:v>
      </x:c>
      <x:c r="E884" s="15" t="str">
        <x:v>https://www.zoopla.co.uk/to-rent/commercial/details/71656466/</x:v>
      </x:c>
      <x:c r="F884" s="15" t="str"/>
    </x:row>
    <x:row r="885" ht="42" customHeight="1">
      <x:c r="A885" s="15" t="str">
        <x:v>Outside / unresolved</x:v>
      </x:c>
      <x:c r="B885" s="15" t="str">
        <x:v>Exclusion</x:v>
      </x:c>
      <x:c r="C885" s="15" t="str">
        <x:v>Cherry Street, Tilty CM6</x:v>
      </x:c>
      <x:c r="D885" s="15" t="str">
        <x:v>Outside allocated qualifying market / locality mapping unresolved</x:v>
      </x:c>
      <x:c r="E885" s="15" t="str">
        <x:v>https://www.zoopla.co.uk/to-rent/commercial/details/71655855/</x:v>
      </x:c>
      <x:c r="F885" s="15" t="str"/>
    </x:row>
    <x:row r="886" ht="42" customHeight="1">
      <x:c r="A886" s="15" t="str">
        <x:v>Southend-on-Sea</x:v>
      </x:c>
      <x:c r="B886" s="15" t="str">
        <x:v>Exclusion</x:v>
      </x:c>
      <x:c r="C886" s="15" t="str">
        <x:v>Wearhouse, Airborne Industrial Estate, Arterial Road, Leigh-On-Sea SS9</x:v>
      </x:c>
      <x:c r="D886" s="15" t="str">
        <x:v>Minimum area exceeds 15,000 sq ft</x:v>
      </x:c>
      <x:c r="E886" s="15" t="str">
        <x:v>https://www.zoopla.co.uk/to-rent/commercial/details/71605722/</x:v>
      </x:c>
      <x:c r="F886" s="15" t="str"/>
    </x:row>
    <x:row r="887" ht="42" customHeight="1">
      <x:c r="A887" s="15" t="str">
        <x:v>Chafford Hundred and West Thurrock</x:v>
      </x:c>
      <x:c r="B887" s="15" t="str">
        <x:v>Exclusion</x:v>
      </x:c>
      <x:c r="C887" s="15" t="str">
        <x:v>Surface Purfleet, Unit 32-33 Kerry Avenue, Purfleet Industrial Park, Purfleet RM15</x:v>
      </x:c>
      <x:c r="D887" s="15" t="str">
        <x:v>Minimum area exceeds 15,000 sq ft</x:v>
      </x:c>
      <x:c r="E887" s="15" t="str">
        <x:v>https://www.zoopla.co.uk/to-rent/commercial/details/71556778/</x:v>
      </x:c>
      <x:c r="F887" s="15" t="str"/>
    </x:row>
    <x:row r="888" ht="42" customHeight="1">
      <x:c r="A888" s="15" t="str">
        <x:v>Chelmsford</x:v>
      </x:c>
      <x:c r="B888" s="15" t="str">
        <x:v>Exclusion</x:v>
      </x:c>
      <x:c r="C888" s="15" t="str">
        <x:v>12 - 16 Tattersall Way, Robjohns Industrial Estate, Chelmsford, Essex CM1</x:v>
      </x:c>
      <x:c r="D888" s="15" t="str">
        <x:v>Minimum area exceeds 15,000 sq ft</x:v>
      </x:c>
      <x:c r="E888" s="15" t="str">
        <x:v>https://www.zoopla.co.uk/to-rent/commercial/details/71490021/</x:v>
      </x:c>
      <x:c r="F888" s="15" t="str"/>
    </x:row>
    <x:row r="889" ht="42" customHeight="1">
      <x:c r="A889" s="15" t="str">
        <x:v>Chelmsford</x:v>
      </x:c>
      <x:c r="B889" s="15" t="str">
        <x:v>Exclusion</x:v>
      </x:c>
      <x:c r="C889" s="15" t="str">
        <x:v>Mt40, Montrose Road, Dukes Park Industrial Estate, Chelmsford, Essex CM2</x:v>
      </x:c>
      <x:c r="D889" s="15" t="str">
        <x:v>Minimum area exceeds 15,000 sq ft</x:v>
      </x:c>
      <x:c r="E889" s="15" t="str">
        <x:v>https://www.zoopla.co.uk/to-rent/commercial/details/71489985/</x:v>
      </x:c>
      <x:c r="F889" s="15" t="str"/>
    </x:row>
    <x:row r="890" ht="42" customHeight="1">
      <x:c r="A890" s="15" t="str">
        <x:v>Basildon</x:v>
      </x:c>
      <x:c r="B890" s="15" t="str">
        <x:v>Exclusion</x:v>
      </x:c>
      <x:c r="C890" s="15" t="str">
        <x:v>International House, Endeavour Drive, Festival Business Park, Basildon, Essex SS14</x:v>
      </x:c>
      <x:c r="D890" s="15" t="str">
        <x:v>Minimum area exceeds 15,000 sq ft</x:v>
      </x:c>
      <x:c r="E890" s="15" t="str">
        <x:v>https://www.zoopla.co.uk/to-rent/commercial/details/71489862/</x:v>
      </x:c>
      <x:c r="F890" s="15" t="str"/>
    </x:row>
    <x:row r="891" ht="42" customHeight="1">
      <x:c r="A891" s="15" t="str">
        <x:v>Basildon</x:v>
      </x:c>
      <x:c r="B891" s="15" t="str">
        <x:v>Exclusion</x:v>
      </x:c>
      <x:c r="C891" s="15" t="str">
        <x:v>2 &amp; 4, Rowhedge Close, Wollaston Way, Basildon, Essex SS13</x:v>
      </x:c>
      <x:c r="D891" s="15" t="str">
        <x:v>Minimum area exceeds 15,000 sq ft</x:v>
      </x:c>
      <x:c r="E891" s="15" t="str">
        <x:v>https://www.zoopla.co.uk/to-rent/commercial/details/71489842/</x:v>
      </x:c>
      <x:c r="F891" s="15" t="str"/>
    </x:row>
    <x:row r="892" ht="42" customHeight="1">
      <x:c r="A892" s="15" t="str">
        <x:v>Rayleigh</x:v>
      </x:c>
      <x:c r="B892" s="15" t="str">
        <x:v>Exclusion</x:v>
      </x:c>
      <x:c r="C892" s="15" t="str">
        <x:v>Ap38, Arterial Park, Rayleigh SS6</x:v>
      </x:c>
      <x:c r="D892" s="15" t="str">
        <x:v>Minimum area exceeds 15,000 sq ft</x:v>
      </x:c>
      <x:c r="E892" s="15" t="str">
        <x:v>https://www.zoopla.co.uk/to-rent/commercial/details/71497269/</x:v>
      </x:c>
      <x:c r="F892" s="15" t="str"/>
    </x:row>
    <x:row r="893" ht="42" customHeight="1">
      <x:c r="A893" s="15" t="str">
        <x:v>Outside / unresolved</x:v>
      </x:c>
      <x:c r="B893" s="15" t="str">
        <x:v>Exclusion</x:v>
      </x:c>
      <x:c r="C893" s="15" t="str">
        <x:v>Barking Business Centre, Thames Road, Barking IG11</x:v>
      </x:c>
      <x:c r="D893" s="15" t="str">
        <x:v>Greater London allocated to London coverage</x:v>
      </x:c>
      <x:c r="E893" s="15" t="str">
        <x:v>https://www.zoopla.co.uk/to-rent/commercial/details/71490130/</x:v>
      </x:c>
      <x:c r="F893" s="15" t="str"/>
    </x:row>
    <x:row r="894" ht="42" customHeight="1">
      <x:c r="A894" s="15" t="str">
        <x:v>Outside / unresolved</x:v>
      </x:c>
      <x:c r="B894" s="15" t="str">
        <x:v>Exclusion</x:v>
      </x:c>
      <x:c r="C894" s="15" t="str">
        <x:v>Unit 1, 75 River Road, Barking IG11</x:v>
      </x:c>
      <x:c r="D894" s="15" t="str">
        <x:v>Greater London allocated to London coverage</x:v>
      </x:c>
      <x:c r="E894" s="15" t="str">
        <x:v>https://www.zoopla.co.uk/to-rent/commercial/details/71490104/</x:v>
      </x:c>
      <x:c r="F894" s="15" t="str"/>
    </x:row>
    <x:row r="895" ht="42" customHeight="1">
      <x:c r="A895" s="15" t="str">
        <x:v>Outside / unresolved</x:v>
      </x:c>
      <x:c r="B895" s="15" t="str">
        <x:v>Exclusion</x:v>
      </x:c>
      <x:c r="C895" s="15" t="str">
        <x:v>Manchester Way, Heathway Industrial Estate, Dagenham RM10</x:v>
      </x:c>
      <x:c r="D895" s="15" t="str">
        <x:v>Greater London allocated to London coverage</x:v>
      </x:c>
      <x:c r="E895" s="15" t="str">
        <x:v>https://www.zoopla.co.uk/to-rent/commercial/details/71490086/</x:v>
      </x:c>
      <x:c r="F895" s="15" t="str"/>
    </x:row>
    <x:row r="896" ht="42" customHeight="1">
      <x:c r="A896" s="15" t="str">
        <x:v>Outside / unresolved</x:v>
      </x:c>
      <x:c r="B896" s="15" t="str">
        <x:v>Exclusion</x:v>
      </x:c>
      <x:c r="C896" s="15" t="str">
        <x:v>Unit 1A Ashton Gate, Ashton Road, Romford RM3</x:v>
      </x:c>
      <x:c r="D896" s="15" t="str">
        <x:v>Greater London allocated to London coverage</x:v>
      </x:c>
      <x:c r="E896" s="15" t="str">
        <x:v>https://www.zoopla.co.uk/to-rent/commercial/details/71490102/</x:v>
      </x:c>
      <x:c r="F896" s="15" t="str"/>
    </x:row>
    <x:row r="897" ht="42" customHeight="1">
      <x:c r="A897" s="15" t="str">
        <x:v>Outside / unresolved</x:v>
      </x:c>
      <x:c r="B897" s="15" t="str">
        <x:v>Exclusion</x:v>
      </x:c>
      <x:c r="C897" s="15" t="str">
        <x:v>Unit 6 Sterling Industrial Estate, Rainham Road South, Dagenham RM10</x:v>
      </x:c>
      <x:c r="D897" s="15" t="str">
        <x:v>Greater London allocated to London coverage</x:v>
      </x:c>
      <x:c r="E897" s="15" t="str">
        <x:v>https://www.zoopla.co.uk/to-rent/commercial/details/71490105/</x:v>
      </x:c>
      <x:c r="F897" s="15" t="str"/>
    </x:row>
    <x:row r="898" ht="42" customHeight="1">
      <x:c r="A898" s="15" t="str">
        <x:v>Outside / unresolved</x:v>
      </x:c>
      <x:c r="B898" s="15" t="str">
        <x:v>Exclusion</x:v>
      </x:c>
      <x:c r="C898" s="15" t="str">
        <x:v>Unit 4 Tonbridge Works, Tonbridge Road, Romford RM3</x:v>
      </x:c>
      <x:c r="D898" s="15" t="str">
        <x:v>Greater London allocated to London coverage</x:v>
      </x:c>
      <x:c r="E898" s="15" t="str">
        <x:v>https://www.zoopla.co.uk/to-rent/commercial/details/71490114/</x:v>
      </x:c>
      <x:c r="F898" s="15" t="str"/>
    </x:row>
    <x:row r="899" ht="42" customHeight="1">
      <x:c r="A899" s="15" t="str">
        <x:v>Outside / unresolved</x:v>
      </x:c>
      <x:c r="B899" s="15" t="str">
        <x:v>Exclusion</x:v>
      </x:c>
      <x:c r="C899" s="15" t="str">
        <x:v>Valor Park, 1-4 Kingsbridge Road, Barking IG11</x:v>
      </x:c>
      <x:c r="D899" s="15" t="str">
        <x:v>Greater London allocated to London coverage</x:v>
      </x:c>
      <x:c r="E899" s="15" t="str">
        <x:v>https://www.zoopla.co.uk/to-rent/commercial/details/64918777/</x:v>
      </x:c>
      <x:c r="F899" s="15" t="str"/>
    </x:row>
    <x:row r="900" ht="42" customHeight="1">
      <x:c r="A900" s="15" t="str">
        <x:v>Southend-on-Sea</x:v>
      </x:c>
      <x:c r="B900" s="15" t="str">
        <x:v>Exclusion</x:v>
      </x:c>
      <x:c r="C900" s="15" t="str">
        <x:v>Containers, Purdeys Industrial Estate Purdeys Way, Rochford SS4</x:v>
      </x:c>
      <x:c r="D900" s="15" t="str">
        <x:v>Self-storage/container/yard listing</x:v>
      </x:c>
      <x:c r="E900" s="15" t="str">
        <x:v>https://www.zoopla.co.uk/to-rent/commercial/details/71410048/</x:v>
      </x:c>
      <x:c r="F900" s="15" t="str"/>
    </x:row>
    <x:row r="901" ht="42" customHeight="1">
      <x:c r="A901" s="15" t="str">
        <x:v>Southend-on-Sea</x:v>
      </x:c>
      <x:c r="B901" s="15" t="str">
        <x:v>Exclusion</x:v>
      </x:c>
      <x:c r="C901" s="15" t="str">
        <x:v>Unit, Purdeys Industrial Estate, Rochford SS4</x:v>
      </x:c>
      <x:c r="D901" s="15" t="str">
        <x:v>Minimum area exceeds 15,000 sq ft</x:v>
      </x:c>
      <x:c r="E901" s="15" t="str">
        <x:v>https://www.zoopla.co.uk/to-rent/commercial/details/71407879/</x:v>
      </x:c>
      <x:c r="F901" s="15" t="str"/>
    </x:row>
    <x:row r="902" ht="42" customHeight="1">
      <x:c r="A902" s="15" t="str">
        <x:v>Southend-on-Sea</x:v>
      </x:c>
      <x:c r="B902" s="15" t="str">
        <x:v>Exclusion</x:v>
      </x:c>
      <x:c r="C902" s="15" t="str">
        <x:v>Unit 9 Purdeys Way, Rochford SS4</x:v>
      </x:c>
      <x:c r="D902" s="15" t="str">
        <x:v>Minimum area exceeds 15,000 sq ft</x:v>
      </x:c>
      <x:c r="E902" s="15" t="str">
        <x:v>https://www.zoopla.co.uk/to-rent/commercial/details/71406210/</x:v>
      </x:c>
      <x:c r="F902" s="15" t="str"/>
    </x:row>
    <x:row r="903" ht="42" customHeight="1">
      <x:c r="A903" s="15" t="str">
        <x:v>Harlow</x:v>
      </x:c>
      <x:c r="B903" s="15" t="str">
        <x:v>Exclusion</x:v>
      </x:c>
      <x:c r="C903" s="15" t="str">
        <x:v>Epping CM16</x:v>
      </x:c>
      <x:c r="D903" s="15" t="str">
        <x:v>Minimum area exceeds 15,000 sq ft</x:v>
      </x:c>
      <x:c r="E903" s="15" t="str">
        <x:v>https://www.zoopla.co.uk/to-rent/commercial/details/71356250/</x:v>
      </x:c>
      <x:c r="F903" s="15" t="str"/>
    </x:row>
    <x:row r="904" ht="42" customHeight="1">
      <x:c r="A904" s="15" t="str">
        <x:v>Outside / unresolved</x:v>
      </x:c>
      <x:c r="B904" s="15" t="str">
        <x:v>Exclusion</x:v>
      </x:c>
      <x:c r="C904" s="15" t="str">
        <x:v>Fowler Road, London IG6</x:v>
      </x:c>
      <x:c r="D904" s="15" t="str">
        <x:v>Outside allocated qualifying market / locality mapping unresolved</x:v>
      </x:c>
      <x:c r="E904" s="15" t="str">
        <x:v>https://www.zoopla.co.uk/to-rent/commercial/details/71185910/</x:v>
      </x:c>
      <x:c r="F904" s="15" t="str"/>
    </x:row>
    <x:row r="905" ht="42" customHeight="1">
      <x:c r="A905" s="15" t="str">
        <x:v>Southend-on-Sea</x:v>
      </x:c>
      <x:c r="B905" s="15" t="str">
        <x:v>Exclusion</x:v>
      </x:c>
      <x:c r="C905" s="15" t="str">
        <x:v>Rochehall Way, Rochford SS4</x:v>
      </x:c>
      <x:c r="D905" s="15" t="str">
        <x:v>Minimum area exceeds 15,000 sq ft</x:v>
      </x:c>
      <x:c r="E905" s="15" t="str">
        <x:v>https://www.zoopla.co.uk/to-rent/commercial/details/71126910/</x:v>
      </x:c>
      <x:c r="F905" s="15" t="str"/>
    </x:row>
    <x:row r="906" ht="42" customHeight="1">
      <x:c r="A906" s="15" t="str">
        <x:v>Outside / unresolved</x:v>
      </x:c>
      <x:c r="B906" s="15" t="str">
        <x:v>Exclusion</x:v>
      </x:c>
      <x:c r="C906" s="15" t="str">
        <x:v>Barking Business Centre, Thames Road, Barking IG11</x:v>
      </x:c>
      <x:c r="D906" s="15" t="str">
        <x:v>Greater London allocated to London coverage</x:v>
      </x:c>
      <x:c r="E906" s="15" t="str">
        <x:v>https://www.zoopla.co.uk/to-rent/commercial/details/70995948/</x:v>
      </x:c>
      <x:c r="F906" s="15" t="str"/>
    </x:row>
    <x:row r="907" ht="42" customHeight="1">
      <x:c r="A907" s="15" t="str">
        <x:v>Outside / unresolved</x:v>
      </x:c>
      <x:c r="B907" s="15" t="str">
        <x:v>Exclusion</x:v>
      </x:c>
      <x:c r="C907" s="15" t="str">
        <x:v>Renwick Industrial Estate, Renwick Road, Barking IG11</x:v>
      </x:c>
      <x:c r="D907" s="15" t="str">
        <x:v>Greater London allocated to London coverage</x:v>
      </x:c>
      <x:c r="E907" s="15" t="str">
        <x:v>https://www.zoopla.co.uk/to-rent/commercial/details/70899615/</x:v>
      </x:c>
      <x:c r="F907" s="15" t="str"/>
    </x:row>
    <x:row r="908" ht="42" customHeight="1">
      <x:c r="A908" s="15" t="str">
        <x:v>Braintree</x:v>
      </x:c>
      <x:c r="B908" s="15" t="str">
        <x:v>Exclusion</x:v>
      </x:c>
      <x:c r="C908" s="15" t="str">
        <x:v>Avenue West, Skyline120, Great Notley, Braintree CM77</x:v>
      </x:c>
      <x:c r="D908" s="15" t="str">
        <x:v>Minimum area exceeds 15,000 sq ft</x:v>
      </x:c>
      <x:c r="E908" s="15" t="str">
        <x:v>https://www.zoopla.co.uk/to-rent/commercial/details/70842397/</x:v>
      </x:c>
      <x:c r="F908" s="15" t="str"/>
    </x:row>
    <x:row r="909" ht="42" customHeight="1">
      <x:c r="A909" s="15" t="str">
        <x:v>Outside / unresolved</x:v>
      </x:c>
      <x:c r="B909" s="15" t="str">
        <x:v>Exclusion</x:v>
      </x:c>
      <x:c r="C909" s="15" t="str">
        <x:v>Unit 4, Tonbridge Works, Tonbridge Road, Romford, Greater London RM3</x:v>
      </x:c>
      <x:c r="D909" s="15" t="str">
        <x:v>Greater London allocated to London coverage</x:v>
      </x:c>
      <x:c r="E909" s="15" t="str">
        <x:v>https://www.zoopla.co.uk/to-rent/commercial/details/70701596/</x:v>
      </x:c>
      <x:c r="F909" s="15" t="str"/>
    </x:row>
    <x:row r="910" ht="42" customHeight="1">
      <x:c r="A910" s="15" t="str">
        <x:v>Outside / unresolved</x:v>
      </x:c>
      <x:c r="B910" s="15" t="str">
        <x:v>Exclusion</x:v>
      </x:c>
      <x:c r="C910" s="15" t="str">
        <x:v>Wethersfield Road, Sible Hedingham CO9</x:v>
      </x:c>
      <x:c r="D910" s="15" t="str">
        <x:v>Outside allocated qualifying market / locality mapping unresolved</x:v>
      </x:c>
      <x:c r="E910" s="15" t="str">
        <x:v>https://www.zoopla.co.uk/to-rent/commercial/details/70616175/</x:v>
      </x:c>
      <x:c r="F910" s="15" t="str"/>
    </x:row>
    <x:row r="911" ht="42" customHeight="1">
      <x:c r="A911" s="15" t="str">
        <x:v>Outside / unresolved</x:v>
      </x:c>
      <x:c r="B911" s="15" t="str">
        <x:v>Exclusion</x:v>
      </x:c>
      <x:c r="C911" s="15" t="str">
        <x:v>Interchange Park, Colc CO6</x:v>
      </x:c>
      <x:c r="D911" s="15" t="str">
        <x:v>Outside allocated qualifying market / locality mapping unresolved</x:v>
      </x:c>
      <x:c r="E911" s="15" t="str">
        <x:v>https://www.zoopla.co.uk/to-rent/commercial/details/70516864/</x:v>
      </x:c>
      <x:c r="F911" s="15" t="str"/>
    </x:row>
    <x:row r="912" ht="42" customHeight="1">
      <x:c r="A912" s="15" t="str">
        <x:v>Outside / unresolved</x:v>
      </x:c>
      <x:c r="B912" s="15" t="str">
        <x:v>Exclusion</x:v>
      </x:c>
      <x:c r="C912" s="15" t="str">
        <x:v>Rear Of 2-12 Station Way, Buckhurst Hill IG9</x:v>
      </x:c>
      <x:c r="D912" s="15" t="str">
        <x:v>Outside allocated qualifying market / locality mapping unresolved</x:v>
      </x:c>
      <x:c r="E912" s="15" t="str">
        <x:v>https://www.zoopla.co.uk/to-rent/commercial/details/70573077/</x:v>
      </x:c>
      <x:c r="F912" s="15" t="str"/>
    </x:row>
    <x:row r="913" ht="42" customHeight="1">
      <x:c r="A913" s="15" t="str">
        <x:v>Outside / unresolved</x:v>
      </x:c>
      <x:c r="B913" s="15" t="str">
        <x:v>Exclusion</x:v>
      </x:c>
      <x:c r="C913" s="15" t="str">
        <x:v>Unit 1, 2B Rippleside Commercial Estate, Renwick Road, Barking IG11</x:v>
      </x:c>
      <x:c r="D913" s="15" t="str">
        <x:v>Greater London allocated to London coverage</x:v>
      </x:c>
      <x:c r="E913" s="15" t="str">
        <x:v>https://www.zoopla.co.uk/to-rent/commercial/details/70521476/</x:v>
      </x:c>
      <x:c r="F913" s="15" t="str"/>
    </x:row>
    <x:row r="914" ht="42" customHeight="1">
      <x:c r="A914" s="15" t="str">
        <x:v>Outside / unresolved</x:v>
      </x:c>
      <x:c r="B914" s="15" t="str">
        <x:v>Exclusion</x:v>
      </x:c>
      <x:c r="C914" s="15" t="str">
        <x:v>Fowler Road, Ilford IG6</x:v>
      </x:c>
      <x:c r="D914" s="15" t="str">
        <x:v>Greater London allocated to London coverage</x:v>
      </x:c>
      <x:c r="E914" s="15" t="str">
        <x:v>https://www.zoopla.co.uk/to-rent/commercial/details/70463083/</x:v>
      </x:c>
      <x:c r="F914" s="15" t="str"/>
    </x:row>
    <x:row r="915" ht="42" customHeight="1">
      <x:c r="A915" s="15" t="str">
        <x:v>Outside / unresolved</x:v>
      </x:c>
      <x:c r="B915" s="15" t="str">
        <x:v>Exclusion</x:v>
      </x:c>
      <x:c r="C915" s="15" t="str">
        <x:v>Fowler Road, Ilford IG6</x:v>
      </x:c>
      <x:c r="D915" s="15" t="str">
        <x:v>Greater London allocated to London coverage</x:v>
      </x:c>
      <x:c r="E915" s="15" t="str">
        <x:v>https://www.zoopla.co.uk/to-rent/commercial/details/70462877/</x:v>
      </x:c>
      <x:c r="F915" s="15" t="str"/>
    </x:row>
    <x:row r="916" ht="42" customHeight="1">
      <x:c r="A916" s="15" t="str">
        <x:v>Outside / unresolved</x:v>
      </x:c>
      <x:c r="B916" s="15" t="str">
        <x:v>Exclusion</x:v>
      </x:c>
      <x:c r="C916" s="15" t="str">
        <x:v>Science Village, Chesterford Research Park, Little Chesterford CB10</x:v>
      </x:c>
      <x:c r="D916" s="15" t="str">
        <x:v>Outside allocated qualifying market / locality mapping unresolved</x:v>
      </x:c>
      <x:c r="E916" s="15" t="str">
        <x:v>https://www.zoopla.co.uk/to-rent/commercial/details/73921997/</x:v>
      </x:c>
      <x:c r="F916" s="15" t="str"/>
    </x:row>
    <x:row r="917" ht="42" customHeight="1">
      <x:c r="A917" s="15" t="str">
        <x:v>Outside / unresolved</x:v>
      </x:c>
      <x:c r="B917" s="15" t="str">
        <x:v>Exclusion</x:v>
      </x:c>
      <x:c r="C917" s="15" t="str">
        <x:v>Valor Park, East Circular, Gascoigne Road, Barking IG11</x:v>
      </x:c>
      <x:c r="D917" s="15" t="str">
        <x:v>Greater London allocated to London coverage</x:v>
      </x:c>
      <x:c r="E917" s="15" t="str">
        <x:v>https://www.zoopla.co.uk/to-rent/commercial/details/70286673/</x:v>
      </x:c>
      <x:c r="F917" s="15" t="str"/>
    </x:row>
    <x:row r="918" ht="42" customHeight="1">
      <x:c r="A918" s="15" t="str">
        <x:v>Outside / unresolved</x:v>
      </x:c>
      <x:c r="B918" s="15" t="str">
        <x:v>Exclusion</x:v>
      </x:c>
      <x:c r="C918" s="15" t="str">
        <x:v>Unit 6 Valor Park, East Circular, Gascoigne Road, Barking IG11</x:v>
      </x:c>
      <x:c r="D918" s="15" t="str">
        <x:v>Greater London allocated to London coverage</x:v>
      </x:c>
      <x:c r="E918" s="15" t="str">
        <x:v>https://www.zoopla.co.uk/to-rent/commercial/details/70285769/</x:v>
      </x:c>
      <x:c r="F918" s="15" t="str"/>
    </x:row>
    <x:row r="919" ht="42" customHeight="1">
      <x:c r="A919" s="15" t="str">
        <x:v>Southend-on-Sea</x:v>
      </x:c>
      <x:c r="B919" s="15" t="str">
        <x:v>Exclusion</x:v>
      </x:c>
      <x:c r="C919" s="15" t="str">
        <x:v>691 Prince Avenue, Southend-On-Sea SS0</x:v>
      </x:c>
      <x:c r="D919" s="15" t="str">
        <x:v>Minimum area exceeds 15,000 sq ft</x:v>
      </x:c>
      <x:c r="E919" s="15" t="str">
        <x:v>https://www.zoopla.co.uk/to-rent/commercial/details/70069960/</x:v>
      </x:c>
      <x:c r="F919" s="15" t="str"/>
    </x:row>
    <x:row r="920" ht="42" customHeight="1">
      <x:c r="A920" s="15" t="str">
        <x:v>Braintree</x:v>
      </x:c>
      <x:c r="B920" s="15" t="str">
        <x:v>Exclusion</x:v>
      </x:c>
      <x:c r="C920" s="15" t="str">
        <x:v>Braintree CM77</x:v>
      </x:c>
      <x:c r="D920" s="15" t="str">
        <x:v>Minimum area exceeds 15,000 sq ft</x:v>
      </x:c>
      <x:c r="E920" s="15" t="str">
        <x:v>https://www.zoopla.co.uk/to-rent/commercial/details/70157386/</x:v>
      </x:c>
      <x:c r="F920" s="15" t="str"/>
    </x:row>
    <x:row r="921" ht="42" customHeight="1">
      <x:c r="A921" s="15" t="str">
        <x:v>Chelmsford</x:v>
      </x:c>
      <x:c r="B921" s="15" t="str">
        <x:v>Exclusion</x:v>
      </x:c>
      <x:c r="C921" s="15" t="str">
        <x:v>Unit 1 Clock Tower Industrial Park, Chelmsford CM1</x:v>
      </x:c>
      <x:c r="D921" s="15" t="str">
        <x:v>Minimum area exceeds 15,000 sq ft</x:v>
      </x:c>
      <x:c r="E921" s="15" t="str">
        <x:v>https://www.zoopla.co.uk/to-rent/commercial/details/70070925/</x:v>
      </x:c>
      <x:c r="F921" s="15" t="str"/>
    </x:row>
    <x:row r="922" ht="42" customHeight="1">
      <x:c r="A922" s="15" t="str">
        <x:v>Outside / unresolved</x:v>
      </x:c>
      <x:c r="B922" s="15" t="str">
        <x:v>Exclusion</x:v>
      </x:c>
      <x:c r="C922" s="15" t="str">
        <x:v>Fowler Road, Ilford IG6</x:v>
      </x:c>
      <x:c r="D922" s="15" t="str">
        <x:v>Greater London allocated to London coverage</x:v>
      </x:c>
      <x:c r="E922" s="15" t="str">
        <x:v>https://www.zoopla.co.uk/to-rent/commercial/details/69882762/</x:v>
      </x:c>
      <x:c r="F922" s="15" t="str"/>
    </x:row>
    <x:row r="923" ht="42" customHeight="1">
      <x:c r="A923" s="15" t="str">
        <x:v>Outside / unresolved</x:v>
      </x:c>
      <x:c r="B923" s="15" t="str">
        <x:v>Exclusion</x:v>
      </x:c>
      <x:c r="C923" s="15" t="str">
        <x:v>Units 1-2, 75 River Road, Barking, Barking IG11</x:v>
      </x:c>
      <x:c r="D923" s="15" t="str">
        <x:v>Greater London allocated to London coverage</x:v>
      </x:c>
      <x:c r="E923" s="15" t="str">
        <x:v>https://www.zoopla.co.uk/to-rent/commercial/details/69840674/</x:v>
      </x:c>
      <x:c r="F923" s="15" t="str"/>
    </x:row>
    <x:row r="924" ht="42" customHeight="1">
      <x:c r="A924" s="15" t="str">
        <x:v>Outside / unresolved</x:v>
      </x:c>
      <x:c r="B924" s="15" t="str">
        <x:v>Exclusion</x:v>
      </x:c>
      <x:c r="C924" s="15" t="str">
        <x:v>Barking Eurohub Terminal, Box Lane, Renwick Road, Barking IG11</x:v>
      </x:c>
      <x:c r="D924" s="15" t="str">
        <x:v>Greater London allocated to London coverage</x:v>
      </x:c>
      <x:c r="E924" s="15" t="str">
        <x:v>https://www.zoopla.co.uk/to-rent/commercial/details/69708011/</x:v>
      </x:c>
      <x:c r="F924" s="15" t="str"/>
    </x:row>
    <x:row r="925" ht="42" customHeight="1">
      <x:c r="A925" s="15" t="str">
        <x:v>Harlow</x:v>
      </x:c>
      <x:c r="B925" s="15" t="str">
        <x:v>Exclusion</x:v>
      </x:c>
      <x:c r="C925" s="15" t="str">
        <x:v>Unit E, Icon Industrial Estate, Harlow CM19</x:v>
      </x:c>
      <x:c r="D925" s="15" t="str">
        <x:v>Minimum area exceeds 15,000 sq ft</x:v>
      </x:c>
      <x:c r="E925" s="15" t="str">
        <x:v>https://www.zoopla.co.uk/to-rent/commercial/details/69671044/</x:v>
      </x:c>
      <x:c r="F925" s="15" t="str"/>
    </x:row>
    <x:row r="926" ht="42" customHeight="1">
      <x:c r="A926" s="15" t="str">
        <x:v>Outside / unresolved</x:v>
      </x:c>
      <x:c r="B926" s="15" t="str">
        <x:v>Exclusion</x:v>
      </x:c>
      <x:c r="C926" s="15" t="str">
        <x:v>Unit 2 Thames Gateway Park, Dagenham RM9</x:v>
      </x:c>
      <x:c r="D926" s="15" t="str">
        <x:v>Greater London allocated to London coverage</x:v>
      </x:c>
      <x:c r="E926" s="15" t="str">
        <x:v>https://www.zoopla.co.uk/to-rent/commercial/details/69670840/</x:v>
      </x:c>
      <x:c r="F926" s="15" t="str"/>
    </x:row>
    <x:row r="927" ht="42" customHeight="1">
      <x:c r="A927" s="15" t="str">
        <x:v>Outside / unresolved</x:v>
      </x:c>
      <x:c r="B927" s="15" t="str">
        <x:v>Exclusion</x:v>
      </x:c>
      <x:c r="C927" s="15" t="str">
        <x:v>Unit 6, Conqueror Court, Spilsby Road, Harold Hill, Romford, Greater London RM3</x:v>
      </x:c>
      <x:c r="D927" s="15" t="str">
        <x:v>Greater London allocated to London coverage</x:v>
      </x:c>
      <x:c r="E927" s="15" t="str">
        <x:v>https://www.zoopla.co.uk/to-rent/commercial/details/72567099/</x:v>
      </x:c>
      <x:c r="F927" s="15" t="str"/>
    </x:row>
    <x:row r="928" ht="42" customHeight="1">
      <x:c r="A928" s="15" t="str">
        <x:v>London</x:v>
      </x:c>
      <x:c r="B928" s="15" t="str">
        <x:v>Exclusion</x:v>
      </x:c>
      <x:c r="C928" s="15" t="str">
        <x:v>Dennises Lane, Upminster RM14</x:v>
      </x:c>
      <x:c r="D928" s="15" t="str">
        <x:v>Greater London allocated to London coverage</x:v>
      </x:c>
      <x:c r="E928" s="15" t="str">
        <x:v>https://www.zoopla.co.uk/to-rent/commercial/details/69484250/</x:v>
      </x:c>
      <x:c r="F928" s="15" t="str"/>
    </x:row>
    <x:row r="929" ht="42" customHeight="1">
      <x:c r="A929" s="15" t="str">
        <x:v>Clacton-on-Sea</x:v>
      </x:c>
      <x:c r="B929" s="15" t="str">
        <x:v>Exclusion</x:v>
      </x:c>
      <x:c r="C929" s="15" t="str">
        <x:v>Clacton Road, Colchester CO11</x:v>
      </x:c>
      <x:c r="D929" s="15" t="str">
        <x:v>Minimum area exceeds 15,000 sq ft</x:v>
      </x:c>
      <x:c r="E929" s="15" t="str">
        <x:v>https://www.zoopla.co.uk/to-rent/commercial/details/69249898/</x:v>
      </x:c>
      <x:c r="F929" s="15" t="str"/>
    </x:row>
    <x:row r="930" ht="42" customHeight="1">
      <x:c r="A930" s="15" t="str">
        <x:v>Clacton-on-Sea</x:v>
      </x:c>
      <x:c r="B930" s="15" t="str">
        <x:v>Exclusion</x:v>
      </x:c>
      <x:c r="C930" s="15" t="str">
        <x:v>Clacton Road, Colchester CO11</x:v>
      </x:c>
      <x:c r="D930" s="15" t="str">
        <x:v>Minimum area exceeds 15,000 sq ft</x:v>
      </x:c>
      <x:c r="E930" s="15" t="str">
        <x:v>https://www.zoopla.co.uk/to-rent/commercial/details/69250005/</x:v>
      </x:c>
      <x:c r="F930" s="15" t="str"/>
    </x:row>
    <x:row r="931" ht="42" customHeight="1">
      <x:c r="A931" s="15" t="str">
        <x:v>Clacton-on-Sea</x:v>
      </x:c>
      <x:c r="B931" s="15" t="str">
        <x:v>Exclusion</x:v>
      </x:c>
      <x:c r="C931" s="15" t="str">
        <x:v>Clacton Road, Colchester CO11</x:v>
      </x:c>
      <x:c r="D931" s="15" t="str">
        <x:v>Minimum area exceeds 15,000 sq ft</x:v>
      </x:c>
      <x:c r="E931" s="15" t="str">
        <x:v>https://www.zoopla.co.uk/to-rent/commercial/details/69250027/</x:v>
      </x:c>
      <x:c r="F931" s="15" t="str"/>
    </x:row>
    <x:row r="932" ht="42" customHeight="1">
      <x:c r="A932" s="15" t="str">
        <x:v>Clacton-on-Sea</x:v>
      </x:c>
      <x:c r="B932" s="15" t="str">
        <x:v>Exclusion</x:v>
      </x:c>
      <x:c r="C932" s="15" t="str">
        <x:v>Clacton Road, Colchester CO11</x:v>
      </x:c>
      <x:c r="D932" s="15" t="str">
        <x:v>Minimum area exceeds 15,000 sq ft</x:v>
      </x:c>
      <x:c r="E932" s="15" t="str">
        <x:v>https://www.zoopla.co.uk/to-rent/commercial/details/69250167/</x:v>
      </x:c>
      <x:c r="F932" s="15" t="str"/>
    </x:row>
    <x:row r="933" ht="42" customHeight="1">
      <x:c r="A933" s="15" t="str">
        <x:v>Outside / unresolved</x:v>
      </x:c>
      <x:c r="B933" s="15" t="str">
        <x:v>Exclusion</x:v>
      </x:c>
      <x:c r="C933" s="15" t="str">
        <x:v>Ripple Road, Barking IG11</x:v>
      </x:c>
      <x:c r="D933" s="15" t="str">
        <x:v>Greater London allocated to London coverage</x:v>
      </x:c>
      <x:c r="E933" s="15" t="str">
        <x:v>https://www.zoopla.co.uk/to-rent/commercial/details/69250581/</x:v>
      </x:c>
      <x:c r="F933" s="15" t="str"/>
    </x:row>
    <x:row r="934" ht="42" customHeight="1">
      <x:c r="A934" s="15" t="str">
        <x:v>Chelmsford</x:v>
      </x:c>
      <x:c r="B934" s="15" t="str">
        <x:v>Exclusion</x:v>
      </x:c>
      <x:c r="C934" s="15" t="str">
        <x:v>Montrose Road, Chelmsford CM2</x:v>
      </x:c>
      <x:c r="D934" s="15" t="str">
        <x:v>Minimum area exceeds 15,000 sq ft</x:v>
      </x:c>
      <x:c r="E934" s="15" t="str">
        <x:v>https://www.zoopla.co.uk/to-rent/commercial/details/69251030/</x:v>
      </x:c>
      <x:c r="F934" s="15" t="str"/>
    </x:row>
    <x:row r="935" ht="42" customHeight="1">
      <x:c r="A935" s="15" t="str">
        <x:v>London</x:v>
      </x:c>
      <x:c r="B935" s="15" t="str">
        <x:v>Exclusion</x:v>
      </x:c>
      <x:c r="C935" s="15" t="str">
        <x:v>Dennises Lane, Upminster RM14</x:v>
      </x:c>
      <x:c r="D935" s="15" t="str">
        <x:v>Greater London allocated to London coverage</x:v>
      </x:c>
      <x:c r="E935" s="15" t="str">
        <x:v>https://www.zoopla.co.uk/to-rent/commercial/details/69280886/</x:v>
      </x:c>
      <x:c r="F935" s="15" t="str"/>
    </x:row>
    <x:row r="936" ht="42" customHeight="1">
      <x:c r="A936" s="15" t="str">
        <x:v>Outside / unresolved</x:v>
      </x:c>
      <x:c r="B936" s="15" t="str">
        <x:v>Exclusion</x:v>
      </x:c>
      <x:c r="C936" s="15" t="str">
        <x:v>Minden Gardens, Barking IG11</x:v>
      </x:c>
      <x:c r="D936" s="15" t="str">
        <x:v>Greater London allocated to London coverage</x:v>
      </x:c>
      <x:c r="E936" s="15" t="str">
        <x:v>https://www.zoopla.co.uk/to-rent/commercial/details/69140470/</x:v>
      </x:c>
      <x:c r="F936" s="15" t="str"/>
    </x:row>
    <x:row r="937" ht="42" customHeight="1">
      <x:c r="A937" s="15" t="str">
        <x:v>Outside / unresolved</x:v>
      </x:c>
      <x:c r="B937" s="15" t="str">
        <x:v>Exclusion</x:v>
      </x:c>
      <x:c r="C937" s="15" t="str">
        <x:v>Barking IG11</x:v>
      </x:c>
      <x:c r="D937" s="15" t="str">
        <x:v>Greater London allocated to London coverage</x:v>
      </x:c>
      <x:c r="E937" s="15" t="str">
        <x:v>https://www.zoopla.co.uk/to-rent/commercial/details/68717710/</x:v>
      </x:c>
      <x:c r="F937" s="15" t="str"/>
    </x:row>
    <x:row r="938" ht="42" customHeight="1">
      <x:c r="A938" s="15" t="str">
        <x:v>Outside / unresolved</x:v>
      </x:c>
      <x:c r="B938" s="15" t="str">
        <x:v>Exclusion</x:v>
      </x:c>
      <x:c r="C938" s="15" t="str">
        <x:v>Renwick Road, Barking IG11</x:v>
      </x:c>
      <x:c r="D938" s="15" t="str">
        <x:v>Greater London allocated to London coverage</x:v>
      </x:c>
      <x:c r="E938" s="15" t="str">
        <x:v>https://www.zoopla.co.uk/to-rent/commercial/details/68715839/</x:v>
      </x:c>
      <x:c r="F938" s="15" t="str"/>
    </x:row>
    <x:row r="939" ht="42" customHeight="1">
      <x:c r="A939" s="15" t="str">
        <x:v>Outside / unresolved</x:v>
      </x:c>
      <x:c r="B939" s="15" t="str">
        <x:v>Exclusion</x:v>
      </x:c>
      <x:c r="C939" s="15" t="str">
        <x:v>Barking IG11</x:v>
      </x:c>
      <x:c r="D939" s="15" t="str">
        <x:v>Greater London allocated to London coverage</x:v>
      </x:c>
      <x:c r="E939" s="15" t="str">
        <x:v>https://www.zoopla.co.uk/to-rent/commercial/details/68709404/</x:v>
      </x:c>
      <x:c r="F939" s="15" t="str"/>
    </x:row>
    <x:row r="940" ht="42" customHeight="1">
      <x:c r="A940" s="15" t="str">
        <x:v>Outside / unresolved</x:v>
      </x:c>
      <x:c r="B940" s="15" t="str">
        <x:v>Exclusion</x:v>
      </x:c>
      <x:c r="C940" s="15" t="str">
        <x:v>Victoria Stone Wharf, 78 River Road, Barking IG11</x:v>
      </x:c>
      <x:c r="D940" s="15" t="str">
        <x:v>Greater London allocated to London coverage</x:v>
      </x:c>
      <x:c r="E940" s="15" t="str">
        <x:v>https://www.zoopla.co.uk/to-rent/commercial/details/68602525/</x:v>
      </x:c>
      <x:c r="F940" s="15" t="str"/>
    </x:row>
    <x:row r="941" ht="42" customHeight="1">
      <x:c r="A941" s="15" t="str">
        <x:v>London</x:v>
      </x:c>
      <x:c r="B941" s="15" t="str">
        <x:v>Exclusion</x:v>
      </x:c>
      <x:c r="C941" s="15" t="str">
        <x:v>Dennises Lane, Upminster RM14</x:v>
      </x:c>
      <x:c r="D941" s="15" t="str">
        <x:v>Greater London allocated to London coverage</x:v>
      </x:c>
      <x:c r="E941" s="15" t="str">
        <x:v>https://www.zoopla.co.uk/to-rent/commercial/details/68545108/</x:v>
      </x:c>
      <x:c r="F941" s="15" t="str"/>
    </x:row>
    <x:row r="942" ht="42" customHeight="1">
      <x:c r="A942" s="15" t="str">
        <x:v>Outside / unresolved</x:v>
      </x:c>
      <x:c r="B942" s="15" t="str">
        <x:v>Exclusion</x:v>
      </x:c>
      <x:c r="C942" s="15" t="str">
        <x:v>2B Rippleside Commercial Estate, Renwick Road, Barking IG11</x:v>
      </x:c>
      <x:c r="D942" s="15" t="str">
        <x:v>Greater London allocated to London coverage</x:v>
      </x:c>
      <x:c r="E942" s="15" t="str">
        <x:v>https://www.zoopla.co.uk/to-rent/commercial/details/67632194/</x:v>
      </x:c>
      <x:c r="F942" s="15" t="str"/>
    </x:row>
    <x:row r="943" ht="42" customHeight="1">
      <x:c r="A943" s="15" t="str">
        <x:v>Grays</x:v>
      </x:c>
      <x:c r="B943" s="15" t="str">
        <x:v>Exclusion</x:v>
      </x:c>
      <x:c r="C943" s="15" t="str">
        <x:v>Baymanor Lane, Grays RM20</x:v>
      </x:c>
      <x:c r="D943" s="15" t="str">
        <x:v>Minimum area exceeds 15,000 sq ft</x:v>
      </x:c>
      <x:c r="E943" s="15" t="str">
        <x:v>https://www.zoopla.co.uk/to-rent/commercial/details/67321560/</x:v>
      </x:c>
      <x:c r="F943" s="15" t="str"/>
    </x:row>
    <x:row r="944" ht="42" customHeight="1">
      <x:c r="A944" s="15" t="str">
        <x:v>Brentwood</x:v>
      </x:c>
      <x:c r="B944" s="15" t="str">
        <x:v>Exclusion</x:v>
      </x:c>
      <x:c r="C944" s="15" t="str">
        <x:v>Childerditch Lane, Brentwood CM13</x:v>
      </x:c>
      <x:c r="D944" s="15" t="str">
        <x:v>Minimum area exceeds 15,000 sq ft</x:v>
      </x:c>
      <x:c r="E944" s="15" t="str">
        <x:v>https://www.zoopla.co.uk/to-rent/commercial/details/67260734/</x:v>
      </x:c>
      <x:c r="F944" s="15" t="str"/>
    </x:row>
    <x:row r="945" ht="42" customHeight="1">
      <x:c r="A945" s="15" t="str">
        <x:v>Maldon</x:v>
      </x:c>
      <x:c r="B945" s="15" t="str">
        <x:v>Exclusion</x:v>
      </x:c>
      <x:c r="C945" s="15" t="str">
        <x:v>Yard - The Bentall Complex, Heybridge, Maldon, Essex CM9</x:v>
      </x:c>
      <x:c r="D945" s="15" t="str">
        <x:v>Minimum area exceeds 15,000 sq ft</x:v>
      </x:c>
      <x:c r="E945" s="15" t="str">
        <x:v>https://www.zoopla.co.uk/to-rent/commercial/details/66387147/</x:v>
      </x:c>
      <x:c r="F945" s="15" t="str"/>
    </x:row>
    <x:row r="946" ht="42" customHeight="1">
      <x:c r="A946" s="15" t="str">
        <x:v>Outside / unresolved</x:v>
      </x:c>
      <x:c r="B946" s="15" t="str">
        <x:v>Exclusion</x:v>
      </x:c>
      <x:c r="C946" s="15" t="str">
        <x:v>Unit 3, Valor Park, Kingsbridge Road, Barking, Essex IG11</x:v>
      </x:c>
      <x:c r="D946" s="15" t="str">
        <x:v>Greater London allocated to London coverage</x:v>
      </x:c>
      <x:c r="E946" s="15" t="str">
        <x:v>https://www.zoopla.co.uk/to-rent/commercial/details/64185490/</x:v>
      </x:c>
      <x:c r="F946" s="15" t="str"/>
    </x:row>
    <x:row r="947" ht="42" customHeight="1">
      <x:c r="A947" s="15" t="str">
        <x:v>Outside / unresolved</x:v>
      </x:c>
      <x:c r="B947" s="15" t="str">
        <x:v>Exclusion</x:v>
      </x:c>
      <x:c r="C947" s="15" t="str">
        <x:v>Unit 2, Valor Park, Kingsbridge Road, Barking, Essex IG11</x:v>
      </x:c>
      <x:c r="D947" s="15" t="str">
        <x:v>Greater London allocated to London coverage</x:v>
      </x:c>
      <x:c r="E947" s="15" t="str">
        <x:v>https://www.zoopla.co.uk/to-rent/commercial/details/64185396/</x:v>
      </x:c>
      <x:c r="F947" s="15" t="str"/>
    </x:row>
    <x:row r="948" ht="42" customHeight="1">
      <x:c r="A948" s="15" t="str">
        <x:v>Outside / unresolved</x:v>
      </x:c>
      <x:c r="B948" s="15" t="str">
        <x:v>Exclusion</x:v>
      </x:c>
      <x:c r="C948" s="15" t="str">
        <x:v>Unit 7B Valor Park, East Circular, Gascoigne Road, Barking, Essex IG11</x:v>
      </x:c>
      <x:c r="D948" s="15" t="str">
        <x:v>Greater London allocated to London coverage</x:v>
      </x:c>
      <x:c r="E948" s="15" t="str">
        <x:v>https://www.zoopla.co.uk/to-rent/commercial/details/62380284/</x:v>
      </x:c>
      <x:c r="F948" s="15" t="str"/>
    </x:row>
    <x:row r="949" ht="42" customHeight="1">
      <x:c r="A949" s="15" t="str">
        <x:v>Outside / unresolved</x:v>
      </x:c>
      <x:c r="B949" s="15" t="str">
        <x:v>Exclusion</x:v>
      </x:c>
      <x:c r="C949" s="15" t="str">
        <x:v>Unit 1A Valor Park, East Circular, Gascoigne Road, Barking, Essex IG11</x:v>
      </x:c>
      <x:c r="D949" s="15" t="str">
        <x:v>Greater London allocated to London coverage</x:v>
      </x:c>
      <x:c r="E949" s="15" t="str">
        <x:v>https://www.zoopla.co.uk/to-rent/commercial/details/62380288/</x:v>
      </x:c>
      <x:c r="F949" s="15" t="str"/>
    </x:row>
    <x:row r="950" ht="42" customHeight="1">
      <x:c r="A950" s="15" t="str">
        <x:v>Outside / unresolved</x:v>
      </x:c>
      <x:c r="B950" s="15" t="str">
        <x:v>Exclusion</x:v>
      </x:c>
      <x:c r="C950" s="15" t="str">
        <x:v>Unit 1C, Valor Park, East Circular, Gascoigne Road, Barking, Essex IG11</x:v>
      </x:c>
      <x:c r="D950" s="15" t="str">
        <x:v>Greater London allocated to London coverage</x:v>
      </x:c>
      <x:c r="E950" s="15" t="str">
        <x:v>https://www.zoopla.co.uk/to-rent/commercial/details/62380302/</x:v>
      </x:c>
      <x:c r="F950" s="15" t="str"/>
    </x:row>
    <x:row r="951" ht="42" customHeight="1">
      <x:c r="A951" s="15" t="str">
        <x:v>Outside / unresolved</x:v>
      </x:c>
      <x:c r="B951" s="15" t="str">
        <x:v>Exclusion</x:v>
      </x:c>
      <x:c r="C951" s="15" t="str">
        <x:v>Unit 6, Valor Park, East Circular, Gascoigne Road, Barking, Essex IG11</x:v>
      </x:c>
      <x:c r="D951" s="15" t="str">
        <x:v>Greater London allocated to London coverage</x:v>
      </x:c>
      <x:c r="E951" s="15" t="str">
        <x:v>https://www.zoopla.co.uk/to-rent/commercial/details/62380270/</x:v>
      </x:c>
      <x:c r="F951" s="15" t="str"/>
    </x:row>
    <x:row r="952" ht="42" customHeight="1">
      <x:c r="A952" s="15" t="str">
        <x:v>Outside / unresolved</x:v>
      </x:c>
      <x:c r="B952" s="15" t="str">
        <x:v>Exclusion</x:v>
      </x:c>
      <x:c r="C952" s="15" t="str">
        <x:v>Unit 7A Valor Park, East Circular, Gascoigne Road, Barking, Essex IG11</x:v>
      </x:c>
      <x:c r="D952" s="15" t="str">
        <x:v>Greater London allocated to London coverage</x:v>
      </x:c>
      <x:c r="E952" s="15" t="str">
        <x:v>https://www.zoopla.co.uk/to-rent/commercial/details/62380273/</x:v>
      </x:c>
      <x:c r="F952" s="15" t="str"/>
    </x:row>
    <x:row r="953" ht="42" customHeight="1">
      <x:c r="A953" s="15" t="str">
        <x:v>Outside / unresolved</x:v>
      </x:c>
      <x:c r="B953" s="15" t="str">
        <x:v>Exclusion</x:v>
      </x:c>
      <x:c r="C953" s="15" t="str">
        <x:v>Unit 1B, Valor Park, East Circular, Gascoigne Road, Barking, Essex IG11</x:v>
      </x:c>
      <x:c r="D953" s="15" t="str">
        <x:v>Greater London allocated to London coverage</x:v>
      </x:c>
      <x:c r="E953" s="15" t="str">
        <x:v>https://www.zoopla.co.uk/to-rent/commercial/details/62380278/</x:v>
      </x:c>
      <x:c r="F953" s="15" t="str"/>
    </x:row>
    <x:row r="954" ht="42" customHeight="1">
      <x:c r="A954" s="15" t="str">
        <x:v>Outside / unresolved</x:v>
      </x:c>
      <x:c r="B954" s="15" t="str">
        <x:v>Exclusion</x:v>
      </x:c>
      <x:c r="C954" s="15" t="str">
        <x:v>Big Yellow Romford Ashton Road, Harold Hill, Romford RM3</x:v>
      </x:c>
      <x:c r="D954" s="15" t="str">
        <x:v>Greater London allocated to London coverage</x:v>
      </x:c>
      <x:c r="E954" s="15" t="str">
        <x:v>https://www.zoopla.co.uk/to-rent/commercial/details/56959364/</x:v>
      </x:c>
      <x:c r="F954" s="15" t="str"/>
    </x:row>
    <x:row r="955" ht="42" customHeight="1">
      <x:c r="A955" s="15" t="str">
        <x:v>Southend-on-Sea</x:v>
      </x:c>
      <x:c r="B955" s="15" t="str">
        <x:v>Exclusion</x:v>
      </x:c>
      <x:c r="C955" s="15" t="str">
        <x:v>Big Yellow Southend Airborne Close, Southend On Sea, Essex SS9</x:v>
      </x:c>
      <x:c r="D955" s="15" t="str">
        <x:v>Self-storage/container/yard listing</x:v>
      </x:c>
      <x:c r="E955" s="15" t="str">
        <x:v>https://www.zoopla.co.uk/to-rent/commercial/details/56959365/</x:v>
      </x:c>
      <x:c r="F955" s="15" t="str"/>
    </x:row>
    <x:row r="956" ht="42" customHeight="1">
      <x:c r="A956" s="15" t="str">
        <x:v>Outside / unresolved</x:v>
      </x:c>
      <x:c r="B956" s="15" t="str">
        <x:v>Exclusion</x:v>
      </x:c>
      <x:c r="C956" s="15" t="str">
        <x:v>Eastern Avenue, Essex IG2</x:v>
      </x:c>
      <x:c r="D956" s="15" t="str">
        <x:v>Outside allocated qualifying market / locality mapping unresolved</x:v>
      </x:c>
      <x:c r="E956" s="15" t="str">
        <x:v>https://www.zoopla.co.uk/to-rent/commercial/details/56959318/</x:v>
      </x:c>
      <x:c r="F956" s="15" t="str"/>
    </x:row>
    <x:row r="957" ht="42" customHeight="1">
      <x:c r="A957" s="15" t="str">
        <x:v>Outside / unresolved</x:v>
      </x:c>
      <x:c r="B957" s="15" t="str">
        <x:v>Exclusion</x:v>
      </x:c>
      <x:c r="C957" s="15" t="str">
        <x:v>Eastern Approach, Alfreds Way, Barking IG11</x:v>
      </x:c>
      <x:c r="D957" s="15" t="str">
        <x:v>Greater London allocated to London coverage</x:v>
      </x:c>
      <x:c r="E957" s="15" t="str">
        <x:v>https://www.zoopla.co.uk/to-rent/commercial/details/56959358/</x:v>
      </x:c>
      <x:c r="F957" s="15" t="str"/>
    </x:row>
    <x:row r="958" ht="42" customHeight="1">
      <x:c r="A958" s="15" t="str">
        <x:v>Letchworth</x:v>
      </x:c>
      <x:c r="B958" s="15" t="str">
        <x:v>Exclusion</x:v>
      </x:c>
      <x:c r="C958" s="15" t="str">
        <x:v>Falkirk To Near Royston, Cambridgeshire SG8</x:v>
      </x:c>
      <x:c r="D958" s="15" t="str">
        <x:v>Self-storage/container/yard listing</x:v>
      </x:c>
      <x:c r="E958" s="15" t="str">
        <x:v>https://www.zoopla.co.uk/to-rent/commercial/details/74619166/</x:v>
      </x:c>
      <x:c r="F958" s="15" t="str"/>
    </x:row>
    <x:row r="959" ht="42" customHeight="1">
      <x:c r="A959" s="15" t="str">
        <x:v>Hemel Hempstead</x:v>
      </x:c>
      <x:c r="B959" s="15" t="str">
        <x:v>Exclusion</x:v>
      </x:c>
      <x:c r="C959" s="15" t="str">
        <x:v>DC4B And DC4c, Prologis Park, 4B-4C Blossom Way, Hemel Hempstead HP2</x:v>
      </x:c>
      <x:c r="D959" s="15" t="str">
        <x:v>Minimum area exceeds 15,000 sq ft</x:v>
      </x:c>
      <x:c r="E959" s="15" t="str">
        <x:v>https://www.zoopla.co.uk/to-rent/commercial/details/74612658/</x:v>
      </x:c>
      <x:c r="F959" s="15" t="str"/>
    </x:row>
    <x:row r="960" ht="42" customHeight="1">
      <x:c r="A960" s="15" t="str">
        <x:v>Bishop's Stortford</x:v>
      </x:c>
      <x:c r="B960" s="15" t="str">
        <x:v>Exclusion</x:v>
      </x:c>
      <x:c r="C960" s="15" t="str">
        <x:v>Unit 1 Waltham Hall Industrial Estate, Bambers Green, Takeley CM22</x:v>
      </x:c>
      <x:c r="D960" s="15" t="str">
        <x:v>Minimum area exceeds 15,000 sq ft</x:v>
      </x:c>
      <x:c r="E960" s="15" t="str">
        <x:v>https://www.zoopla.co.uk/to-rent/commercial/details/74552646/</x:v>
      </x:c>
      <x:c r="F960" s="15" t="str"/>
    </x:row>
    <x:row r="961" ht="42" customHeight="1">
      <x:c r="A961" s="15" t="str">
        <x:v>Bishop's Stortford</x:v>
      </x:c>
      <x:c r="B961" s="15" t="str">
        <x:v>Exclusion</x:v>
      </x:c>
      <x:c r="C961" s="15" t="str">
        <x:v>Easton View, Bambers Green, Takeley, Bishop's Stortford CM22</x:v>
      </x:c>
      <x:c r="D961" s="15" t="str">
        <x:v>Minimum area exceeds 15,000 sq ft</x:v>
      </x:c>
      <x:c r="E961" s="15" t="str">
        <x:v>https://www.zoopla.co.uk/to-rent/commercial/details/74552623/</x:v>
      </x:c>
      <x:c r="F961" s="15" t="str"/>
    </x:row>
    <x:row r="962" ht="42" customHeight="1">
      <x:c r="A962" s="15" t="str">
        <x:v>Letchworth</x:v>
      </x:c>
      <x:c r="B962" s="15" t="str">
        <x:v>Exclusion</x:v>
      </x:c>
      <x:c r="C962" s="15" t="str">
        <x:v>Letchworth Industrial Estate, Letchworth SG6</x:v>
      </x:c>
      <x:c r="D962" s="15" t="str">
        <x:v>Minimum area exceeds 15,000 sq ft</x:v>
      </x:c>
      <x:c r="E962" s="15" t="str">
        <x:v>https://www.zoopla.co.uk/to-rent/commercial/details/74508984/</x:v>
      </x:c>
      <x:c r="F962" s="15" t="str"/>
    </x:row>
    <x:row r="963" ht="42" customHeight="1">
      <x:c r="A963" s="15" t="str">
        <x:v>Watford</x:v>
      </x:c>
      <x:c r="B963" s="15" t="str">
        <x:v>Exclusion</x:v>
      </x:c>
      <x:c r="C963" s="15" t="str">
        <x:v>1A Greycaine Road, Watford WD24</x:v>
      </x:c>
      <x:c r="D963" s="15" t="str">
        <x:v>Minimum area exceeds 15,000 sq ft</x:v>
      </x:c>
      <x:c r="E963" s="15" t="str">
        <x:v>https://www.zoopla.co.uk/to-rent/commercial/details/74462734/</x:v>
      </x:c>
      <x:c r="F963" s="15" t="str"/>
    </x:row>
    <x:row r="964" ht="42" customHeight="1">
      <x:c r="A964" s="15" t="str">
        <x:v>Watford</x:v>
      </x:c>
      <x:c r="B964" s="15" t="str">
        <x:v>Exclusion</x:v>
      </x:c>
      <x:c r="C964" s="15" t="str">
        <x:v>1A Greycaine Road, Watford WD24</x:v>
      </x:c>
      <x:c r="D964" s="15" t="str">
        <x:v>Minimum area exceeds 15,000 sq ft</x:v>
      </x:c>
      <x:c r="E964" s="15" t="str">
        <x:v>https://www.zoopla.co.uk/to-rent/commercial/details/74451272/</x:v>
      </x:c>
      <x:c r="F964" s="15" t="str"/>
    </x:row>
    <x:row r="965" ht="42" customHeight="1">
      <x:c r="A965" s="15" t="str">
        <x:v>Outside / unresolved</x:v>
      </x:c>
      <x:c r="B965" s="15" t="str">
        <x:v>Exclusion</x:v>
      </x:c>
      <x:c r="C965" s="15" t="str">
        <x:v>Widford Road, Hunsdon SG12</x:v>
      </x:c>
      <x:c r="D965" s="15" t="str">
        <x:v>Outside allocated qualifying market / locality mapping unresolved</x:v>
      </x:c>
      <x:c r="E965" s="15" t="str">
        <x:v>https://www.zoopla.co.uk/to-rent/commercial/details/74425108/</x:v>
      </x:c>
      <x:c r="F965" s="15" t="str"/>
    </x:row>
    <x:row r="966" ht="42" customHeight="1">
      <x:c r="A966" s="15" t="str">
        <x:v>Outside / unresolved</x:v>
      </x:c>
      <x:c r="B966" s="15" t="str">
        <x:v>Exclusion</x:v>
      </x:c>
      <x:c r="C966" s="15" t="str">
        <x:v>Stortford Road, Standon SG11</x:v>
      </x:c>
      <x:c r="D966" s="15" t="str">
        <x:v>Outside allocated qualifying market / locality mapping unresolved</x:v>
      </x:c>
      <x:c r="E966" s="15" t="str">
        <x:v>https://www.zoopla.co.uk/to-rent/commercial/details/74422535/</x:v>
      </x:c>
      <x:c r="F966" s="15" t="str"/>
    </x:row>
    <x:row r="967" ht="42" customHeight="1">
      <x:c r="A967" s="15" t="str">
        <x:v>Outside / unresolved</x:v>
      </x:c>
      <x:c r="B967" s="15" t="str">
        <x:v>Exclusion</x:v>
      </x:c>
      <x:c r="C967" s="15" t="str">
        <x:v>DC4B Prologis Park, Blossom Way, Hemel HP2</x:v>
      </x:c>
      <x:c r="D967" s="15" t="str">
        <x:v>Outside allocated qualifying market / locality mapping unresolved</x:v>
      </x:c>
      <x:c r="E967" s="15" t="str">
        <x:v>https://www.zoopla.co.uk/to-rent/commercial/details/74337031/</x:v>
      </x:c>
      <x:c r="F967" s="15" t="str"/>
    </x:row>
    <x:row r="968" ht="42" customHeight="1">
      <x:c r="A968" s="15" t="str">
        <x:v>Stevenage</x:v>
      </x:c>
      <x:c r="B968" s="15" t="str">
        <x:v>Exclusion</x:v>
      </x:c>
      <x:c r="C968" s="15" t="str">
        <x:v>3 Norton Green Road, Stevenage SG1</x:v>
      </x:c>
      <x:c r="D968" s="15" t="str">
        <x:v>Minimum area exceeds 15,000 sq ft</x:v>
      </x:c>
      <x:c r="E968" s="15" t="str">
        <x:v>https://www.zoopla.co.uk/to-rent/commercial/details/74293434/</x:v>
      </x:c>
      <x:c r="F968" s="15" t="str"/>
    </x:row>
    <x:row r="969" ht="42" customHeight="1">
      <x:c r="A969" s="15" t="str">
        <x:v>Hertford</x:v>
      </x:c>
      <x:c r="B969" s="15" t="str">
        <x:v>Exclusion</x:v>
      </x:c>
      <x:c r="C969" s="15" t="str">
        <x:v>Skeleton Yard, Buntingford Road, Ware SG11</x:v>
      </x:c>
      <x:c r="D969" s="15" t="str">
        <x:v>Self-storage/container/yard listing</x:v>
      </x:c>
      <x:c r="E969" s="15" t="str">
        <x:v>https://www.zoopla.co.uk/to-rent/commercial/details/74276423/</x:v>
      </x:c>
      <x:c r="F969" s="15" t="str"/>
    </x:row>
    <x:row r="970" ht="42" customHeight="1">
      <x:c r="A970" s="15" t="str">
        <x:v>Outside / unresolved</x:v>
      </x:c>
      <x:c r="B970" s="15" t="str">
        <x:v>Exclusion</x:v>
      </x:c>
      <x:c r="C970" s="15" t="str">
        <x:v>DC4B And DC4c, Prologis Park, Blossom Way, Hemel HP2</x:v>
      </x:c>
      <x:c r="D970" s="15" t="str">
        <x:v>Outside allocated qualifying market / locality mapping unresolved</x:v>
      </x:c>
      <x:c r="E970" s="15" t="str">
        <x:v>https://www.zoopla.co.uk/to-rent/commercial/details/74261607/</x:v>
      </x:c>
      <x:c r="F970" s="15" t="str"/>
    </x:row>
    <x:row r="971" ht="42" customHeight="1">
      <x:c r="A971" s="15" t="str">
        <x:v>Hoddesdon</x:v>
      </x:c>
      <x:c r="B971" s="15" t="str">
        <x:v>Exclusion</x:v>
      </x:c>
      <x:c r="C971" s="15" t="str">
        <x:v>26 West End Road, Broxbourne EN10</x:v>
      </x:c>
      <x:c r="D971" s="15" t="str">
        <x:v>Minimum area exceeds 15,000 sq ft</x:v>
      </x:c>
      <x:c r="E971" s="15" t="str">
        <x:v>https://www.zoopla.co.uk/to-rent/commercial/details/74198038/</x:v>
      </x:c>
      <x:c r="F971" s="15" t="str"/>
    </x:row>
    <x:row r="972" ht="42" customHeight="1">
      <x:c r="A972" s="15" t="str">
        <x:v>Outside / unresolved</x:v>
      </x:c>
      <x:c r="B972" s="15" t="str">
        <x:v>Exclusion</x:v>
      </x:c>
      <x:c r="C972" s="15" t="str">
        <x:v>Unit B1A</x:v>
      </x:c>
      <x:c r="D972" s="15" t="str">
        <x:v>Outside allocated qualifying market / locality mapping unresolved</x:v>
      </x:c>
      <x:c r="E972" s="15" t="str">
        <x:v>https://www.zoopla.co.uk/to-rent/commercial/details/74028299/</x:v>
      </x:c>
      <x:c r="F972" s="15" t="str"/>
    </x:row>
    <x:row r="973" ht="42" customHeight="1">
      <x:c r="A973" s="15" t="str">
        <x:v>Outside / unresolved</x:v>
      </x:c>
      <x:c r="B973" s="15" t="str">
        <x:v>Exclusion</x:v>
      </x:c>
      <x:c r="C973" s="15" t="str">
        <x:v>Haslemere Industrial Estate, Pig Lane, Bishop Stortford, Hertfordshire CM23</x:v>
      </x:c>
      <x:c r="D973" s="15" t="str">
        <x:v>Outside allocated qualifying market / locality mapping unresolved</x:v>
      </x:c>
      <x:c r="E973" s="15" t="str">
        <x:v>https://www.zoopla.co.uk/to-rent/commercial/details/73979188/</x:v>
      </x:c>
      <x:c r="F973" s="15" t="str"/>
    </x:row>
    <x:row r="974" ht="42" customHeight="1">
      <x:c r="A974" s="15" t="str">
        <x:v>Outside / unresolved</x:v>
      </x:c>
      <x:c r="B974" s="15" t="str">
        <x:v>Exclusion</x:v>
      </x:c>
      <x:c r="C974" s="15" t="str">
        <x:v>Barkway SG8</x:v>
      </x:c>
      <x:c r="D974" s="15" t="str">
        <x:v>Outside allocated qualifying market / locality mapping unresolved</x:v>
      </x:c>
      <x:c r="E974" s="15" t="str">
        <x:v>https://www.zoopla.co.uk/to-rent/commercial/details/73890435/</x:v>
      </x:c>
      <x:c r="F974" s="15" t="str"/>
    </x:row>
    <x:row r="975" ht="42" customHeight="1">
      <x:c r="A975" s="15" t="str">
        <x:v>Borehamwood</x:v>
      </x:c>
      <x:c r="B975" s="15" t="str">
        <x:v>Exclusion</x:v>
      </x:c>
      <x:c r="C975" s="15" t="str">
        <x:v>Unit 5, Hertsmere Industrial Estate, Chester Road, Borehamwood WD6</x:v>
      </x:c>
      <x:c r="D975" s="15" t="str">
        <x:v>Minimum area exceeds 15,000 sq ft</x:v>
      </x:c>
      <x:c r="E975" s="15" t="str">
        <x:v>https://www.zoopla.co.uk/to-rent/commercial/details/73843368/</x:v>
      </x:c>
      <x:c r="F975" s="15" t="str"/>
    </x:row>
    <x:row r="976" ht="42" customHeight="1">
      <x:c r="A976" s="15" t="str">
        <x:v>Cheshunt</x:v>
      </x:c>
      <x:c r="B976" s="15" t="str">
        <x:v>Exclusion</x:v>
      </x:c>
      <x:c r="C976" s="15" t="str">
        <x:v>Site 1A, Delamare Road, Waltham Cross, Cheshunt EN8</x:v>
      </x:c>
      <x:c r="D976" s="15" t="str">
        <x:v>Minimum area exceeds 15,000 sq ft</x:v>
      </x:c>
      <x:c r="E976" s="15" t="str">
        <x:v>https://www.zoopla.co.uk/to-rent/commercial/details/73831579/</x:v>
      </x:c>
      <x:c r="F976" s="15" t="str"/>
    </x:row>
    <x:row r="977" ht="42" customHeight="1">
      <x:c r="A977" s="15" t="str">
        <x:v>Watford</x:v>
      </x:c>
      <x:c r="B977" s="15" t="str">
        <x:v>Exclusion</x:v>
      </x:c>
      <x:c r="C977" s="15" t="str">
        <x:v>28 To 30 Greenhill Crescent, Watford WD18</x:v>
      </x:c>
      <x:c r="D977" s="15" t="str">
        <x:v>Minimum area exceeds 15,000 sq ft</x:v>
      </x:c>
      <x:c r="E977" s="15" t="str">
        <x:v>https://www.zoopla.co.uk/to-rent/commercial/details/73800704/</x:v>
      </x:c>
      <x:c r="F977" s="15" t="str"/>
    </x:row>
    <x:row r="978" ht="42" customHeight="1">
      <x:c r="A978" s="15" t="str">
        <x:v>Outside / unresolved</x:v>
      </x:c>
      <x:c r="B978" s="15" t="str">
        <x:v>Exclusion</x:v>
      </x:c>
      <x:c r="C978" s="15" t="str">
        <x:v>DC4c Prologis Park, Blossom Way, Hemel HP2</x:v>
      </x:c>
      <x:c r="D978" s="15" t="str">
        <x:v>Outside allocated qualifying market / locality mapping unresolved</x:v>
      </x:c>
      <x:c r="E978" s="15" t="str">
        <x:v>https://www.zoopla.co.uk/to-rent/commercial/details/73783895/</x:v>
      </x:c>
      <x:c r="F978" s="15" t="str"/>
    </x:row>
    <x:row r="979" ht="42" customHeight="1">
      <x:c r="A979" s="15" t="str">
        <x:v>Bishop's Stortford</x:v>
      </x:c>
      <x:c r="B979" s="15" t="str">
        <x:v>Exclusion</x:v>
      </x:c>
      <x:c r="C979" s="15" t="str">
        <x:v>Dunmow Road, Bishops Stortford CM23</x:v>
      </x:c>
      <x:c r="D979" s="15" t="str">
        <x:v>Minimum area exceeds 15,000 sq ft</x:v>
      </x:c>
      <x:c r="E979" s="15" t="str">
        <x:v>https://www.zoopla.co.uk/to-rent/commercial/details/73560247/</x:v>
      </x:c>
      <x:c r="F979" s="15" t="str"/>
    </x:row>
    <x:row r="980" ht="42" customHeight="1">
      <x:c r="A980" s="15" t="str">
        <x:v>Hemel Hempstead</x:v>
      </x:c>
      <x:c r="B980" s="15" t="str">
        <x:v>Exclusion</x:v>
      </x:c>
      <x:c r="C980" s="15" t="str">
        <x:v>Unit 1, Maxted Corner, Maxted Road, Hemel Hempstead HP2</x:v>
      </x:c>
      <x:c r="D980" s="15" t="str">
        <x:v>Minimum area exceeds 15,000 sq ft</x:v>
      </x:c>
      <x:c r="E980" s="15" t="str">
        <x:v>https://www.zoopla.co.uk/to-rent/commercial/details/73528928/</x:v>
      </x:c>
      <x:c r="F980" s="15" t="str"/>
    </x:row>
    <x:row r="981" ht="42" customHeight="1">
      <x:c r="A981" s="15" t="str">
        <x:v>Outside / unresolved</x:v>
      </x:c>
      <x:c r="B981" s="15" t="str">
        <x:v>Exclusion</x:v>
      </x:c>
      <x:c r="C981" s="15" t="str">
        <x:v>Station Road, Meldreth SG8</x:v>
      </x:c>
      <x:c r="D981" s="15" t="str">
        <x:v>Outside allocated qualifying market / locality mapping unresolved</x:v>
      </x:c>
      <x:c r="E981" s="15" t="str">
        <x:v>https://www.zoopla.co.uk/to-rent/commercial/details/73347265/</x:v>
      </x:c>
      <x:c r="F981" s="15" t="str"/>
    </x:row>
    <x:row r="982" ht="42" customHeight="1">
      <x:c r="A982" s="15" t="str">
        <x:v>Stevenage</x:v>
      </x:c>
      <x:c r="B982" s="15" t="str">
        <x:v>Exclusion</x:v>
      </x:c>
      <x:c r="C982" s="15" t="str">
        <x:v>Babbage Road, Stevenage SG1</x:v>
      </x:c>
      <x:c r="D982" s="15" t="str">
        <x:v>Minimum area exceeds 15,000 sq ft</x:v>
      </x:c>
      <x:c r="E982" s="15" t="str">
        <x:v>https://www.zoopla.co.uk/to-rent/commercial/details/73341010/</x:v>
      </x:c>
      <x:c r="F982" s="15" t="str"/>
    </x:row>
    <x:row r="983" ht="42" customHeight="1">
      <x:c r="A983" s="15" t="str">
        <x:v>Outside / unresolved</x:v>
      </x:c>
      <x:c r="B983" s="15" t="str">
        <x:v>Exclusion</x:v>
      </x:c>
      <x:c r="C983" s="15" t="str">
        <x:v>Church End, Little Hadham SG11</x:v>
      </x:c>
      <x:c r="D983" s="15" t="str">
        <x:v>Outside allocated qualifying market / locality mapping unresolved</x:v>
      </x:c>
      <x:c r="E983" s="15" t="str">
        <x:v>https://www.zoopla.co.uk/to-rent/commercial/details/44285529/</x:v>
      </x:c>
      <x:c r="F983" s="15" t="str"/>
    </x:row>
    <x:row r="984" ht="42" customHeight="1">
      <x:c r="A984" s="15" t="str">
        <x:v>Borehamwood</x:v>
      </x:c>
      <x:c r="B984" s="15" t="str">
        <x:v>Exclusion</x:v>
      </x:c>
      <x:c r="C984" s="15" t="str">
        <x:v>Segro Logistics Park, Radlett, Radlett AL2</x:v>
      </x:c>
      <x:c r="D984" s="15" t="str">
        <x:v>Minimum area exceeds 15,000 sq ft</x:v>
      </x:c>
      <x:c r="E984" s="15" t="str">
        <x:v>https://www.zoopla.co.uk/to-rent/commercial/details/73132543/</x:v>
      </x:c>
      <x:c r="F984" s="15" t="str"/>
    </x:row>
    <x:row r="985" ht="42" customHeight="1">
      <x:c r="A985" s="15" t="str">
        <x:v>Borehamwood</x:v>
      </x:c>
      <x:c r="B985" s="15" t="str">
        <x:v>Exclusion</x:v>
      </x:c>
      <x:c r="C985" s="15" t="str">
        <x:v>Bolt, Stirling Way, Borehamwood, Borehamwood WD6</x:v>
      </x:c>
      <x:c r="D985" s="15" t="str">
        <x:v>Minimum area exceeds 15,000 sq ft</x:v>
      </x:c>
      <x:c r="E985" s="15" t="str">
        <x:v>https://www.zoopla.co.uk/to-rent/commercial/details/73063150/</x:v>
      </x:c>
      <x:c r="F985" s="15" t="str"/>
    </x:row>
    <x:row r="986" ht="42" customHeight="1">
      <x:c r="A986" s="15" t="str">
        <x:v>Hemel Hempstead</x:v>
      </x:c>
      <x:c r="B986" s="15" t="str">
        <x:v>Exclusion</x:v>
      </x:c>
      <x:c r="C986" s="15" t="str">
        <x:v>Prologis Park Hemel Hempstead, Green Lane, Hemel Hempstead HP2</x:v>
      </x:c>
      <x:c r="D986" s="15" t="str">
        <x:v>Minimum area exceeds 15,000 sq ft</x:v>
      </x:c>
      <x:c r="E986" s="15" t="str">
        <x:v>https://www.zoopla.co.uk/to-rent/commercial/details/73062936/</x:v>
      </x:c>
      <x:c r="F986" s="15" t="str"/>
    </x:row>
    <x:row r="987" ht="42" customHeight="1">
      <x:c r="A987" s="15" t="str">
        <x:v>Outside / unresolved</x:v>
      </x:c>
      <x:c r="B987" s="15" t="str">
        <x:v>Exclusion</x:v>
      </x:c>
      <x:c r="C987" s="15" t="str">
        <x:v>Rear Warehouse At Brent House, Travellers Lane, Welham Green, Hertfordshire AL9</x:v>
      </x:c>
      <x:c r="D987" s="15" t="str">
        <x:v>Outside allocated qualifying market / locality mapping unresolved</x:v>
      </x:c>
      <x:c r="E987" s="15" t="str">
        <x:v>https://www.zoopla.co.uk/to-rent/commercial/details/73022167/</x:v>
      </x:c>
      <x:c r="F987" s="15" t="str"/>
    </x:row>
    <x:row r="988" ht="42" customHeight="1">
      <x:c r="A988" s="15" t="str">
        <x:v>Cheshunt</x:v>
      </x:c>
      <x:c r="B988" s="15" t="str">
        <x:v>Exclusion</x:v>
      </x:c>
      <x:c r="C988" s="15" t="str">
        <x:v>Site 2, Delamare Road, Waltham Cross, Cheshunt EN8</x:v>
      </x:c>
      <x:c r="D988" s="15" t="str">
        <x:v>Minimum area exceeds 15,000 sq ft</x:v>
      </x:c>
      <x:c r="E988" s="15" t="str">
        <x:v>https://www.zoopla.co.uk/to-rent/commercial/details/72957565/</x:v>
      </x:c>
      <x:c r="F988" s="15" t="str"/>
    </x:row>
    <x:row r="989" ht="42" customHeight="1">
      <x:c r="A989" s="15" t="str">
        <x:v>St Albans</x:v>
      </x:c>
      <x:c r="B989" s="15" t="str">
        <x:v>Exclusion</x:v>
      </x:c>
      <x:c r="C989" s="15" t="str">
        <x:v>Open Storage, Appspond Lane, Potters Crouch, St. Albans, Hertfordshire AL2</x:v>
      </x:c>
      <x:c r="D989" s="15" t="str">
        <x:v>Self-storage/container/yard listing</x:v>
      </x:c>
      <x:c r="E989" s="15" t="str">
        <x:v>https://www.zoopla.co.uk/to-rent/commercial/details/72922599/</x:v>
      </x:c>
      <x:c r="F989" s="15" t="str"/>
    </x:row>
    <x:row r="990" ht="42" customHeight="1">
      <x:c r="A990" s="15" t="str">
        <x:v>Watford</x:v>
      </x:c>
      <x:c r="B990" s="15" t="str">
        <x:v>Exclusion</x:v>
      </x:c>
      <x:c r="C990" s="15" t="str">
        <x:v>Unit 3, Hill Farm Industrial Estate, Watford WD25</x:v>
      </x:c>
      <x:c r="D990" s="15" t="str">
        <x:v>Minimum area exceeds 15,000 sq ft</x:v>
      </x:c>
      <x:c r="E990" s="15" t="str">
        <x:v>https://www.zoopla.co.uk/to-rent/commercial/details/72873997/</x:v>
      </x:c>
      <x:c r="F990" s="15" t="str"/>
    </x:row>
    <x:row r="991" ht="42" customHeight="1">
      <x:c r="A991" s="15" t="str">
        <x:v>Stevenage</x:v>
      </x:c>
      <x:c r="B991" s="15" t="str">
        <x:v>Exclusion</x:v>
      </x:c>
      <x:c r="C991" s="15" t="str">
        <x:v>Aspect One Gunnels Wood Road, Stevenage SG1</x:v>
      </x:c>
      <x:c r="D991" s="15" t="str">
        <x:v>Minimum area exceeds 15,000 sq ft</x:v>
      </x:c>
      <x:c r="E991" s="15" t="str">
        <x:v>https://www.zoopla.co.uk/to-rent/commercial/details/72802034/</x:v>
      </x:c>
      <x:c r="F991" s="15" t="str"/>
    </x:row>
    <x:row r="992" ht="42" customHeight="1">
      <x:c r="A992" s="15" t="str">
        <x:v>Watford</x:v>
      </x:c>
      <x:c r="B992" s="15" t="str">
        <x:v>Exclusion</x:v>
      </x:c>
      <x:c r="C992" s="15" t="str">
        <x:v>3 Hill Farm Avenue Industrial Estate, Watford WD25</x:v>
      </x:c>
      <x:c r="D992" s="15" t="str">
        <x:v>Minimum area exceeds 15,000 sq ft</x:v>
      </x:c>
      <x:c r="E992" s="15" t="str">
        <x:v>https://www.zoopla.co.uk/to-rent/commercial/details/72764620/</x:v>
      </x:c>
      <x:c r="F992" s="15" t="str"/>
    </x:row>
    <x:row r="993" ht="42" customHeight="1">
      <x:c r="A993" s="15" t="str">
        <x:v>Outside / unresolved</x:v>
      </x:c>
      <x:c r="B993" s="15" t="str">
        <x:v>Exclusion</x:v>
      </x:c>
      <x:c r="C993" s="15" t="str">
        <x:v>Unit 1 Bittacy Business Centre, London NW7</x:v>
      </x:c>
      <x:c r="D993" s="15" t="str">
        <x:v>Outside allocated qualifying market / locality mapping unresolved</x:v>
      </x:c>
      <x:c r="E993" s="15" t="str">
        <x:v>https://www.zoopla.co.uk/to-rent/commercial/details/72697747/</x:v>
      </x:c>
      <x:c r="F993" s="15" t="str"/>
    </x:row>
    <x:row r="994" ht="42" customHeight="1">
      <x:c r="A994" s="15" t="str">
        <x:v>Stevenage</x:v>
      </x:c>
      <x:c r="B994" s="15" t="str">
        <x:v>Exclusion</x:v>
      </x:c>
      <x:c r="C994" s="15" t="str">
        <x:v>Aim Stevenage, Cartwright Road, Stevenage SG1</x:v>
      </x:c>
      <x:c r="D994" s="15" t="str">
        <x:v>Minimum area exceeds 15,000 sq ft</x:v>
      </x:c>
      <x:c r="E994" s="15" t="str">
        <x:v>https://www.zoopla.co.uk/to-rent/commercial/details/68267801/</x:v>
      </x:c>
      <x:c r="F994" s="15" t="str"/>
    </x:row>
    <x:row r="995" ht="42" customHeight="1">
      <x:c r="A995" s="15" t="str">
        <x:v>Outside / unresolved</x:v>
      </x:c>
      <x:c r="B995" s="15" t="str">
        <x:v>Exclusion</x:v>
      </x:c>
      <x:c r="C995" s="15" t="str">
        <x:v>Queens Road, Barnet EN5</x:v>
      </x:c>
      <x:c r="D995" s="15" t="str">
        <x:v>Greater London allocated to London coverage</x:v>
      </x:c>
      <x:c r="E995" s="15" t="str">
        <x:v>https://www.zoopla.co.uk/to-rent/commercial/details/72390608/</x:v>
      </x:c>
      <x:c r="F995" s="15" t="str"/>
    </x:row>
    <x:row r="996" ht="42" customHeight="1">
      <x:c r="A996" s="15" t="str">
        <x:v>Outside / unresolved</x:v>
      </x:c>
      <x:c r="B996" s="15" t="str">
        <x:v>Exclusion</x:v>
      </x:c>
      <x:c r="C996" s="15" t="str">
        <x:v>Queens Road, Barnet EN5</x:v>
      </x:c>
      <x:c r="D996" s="15" t="str">
        <x:v>Greater London allocated to London coverage</x:v>
      </x:c>
      <x:c r="E996" s="15" t="str">
        <x:v>https://www.zoopla.co.uk/to-rent/commercial/details/72184415/</x:v>
      </x:c>
      <x:c r="F996" s="15" t="str"/>
    </x:row>
    <x:row r="997" ht="42" customHeight="1">
      <x:c r="A997" s="15" t="str">
        <x:v>Hoddesdon</x:v>
      </x:c>
      <x:c r="B997" s="15" t="str">
        <x:v>Exclusion</x:v>
      </x:c>
      <x:c r="C997" s="15" t="str">
        <x:v>Unit 1-2, Trident Industrial Estate, Hoddesdon EN11</x:v>
      </x:c>
      <x:c r="D997" s="15" t="str">
        <x:v>Minimum area exceeds 15,000 sq ft</x:v>
      </x:c>
      <x:c r="E997" s="15" t="str">
        <x:v>https://www.zoopla.co.uk/to-rent/commercial/details/72177317/</x:v>
      </x:c>
      <x:c r="F997" s="15" t="str"/>
    </x:row>
    <x:row r="998" ht="42" customHeight="1">
      <x:c r="A998" s="15" t="str">
        <x:v>Rickmansworth</x:v>
      </x:c>
      <x:c r="B998" s="15" t="str">
        <x:v>Exclusion</x:v>
      </x:c>
      <x:c r="C998" s="15" t="str">
        <x:v>MX Park, Maple Cross, Sibson Way, Rickmansworth WD3</x:v>
      </x:c>
      <x:c r="D998" s="15" t="str">
        <x:v>Minimum area exceeds 15,000 sq ft</x:v>
      </x:c>
      <x:c r="E998" s="15" t="str">
        <x:v>https://www.zoopla.co.uk/to-rent/commercial/details/71896536/</x:v>
      </x:c>
      <x:c r="F998" s="15" t="str"/>
    </x:row>
    <x:row r="999" ht="42" customHeight="1">
      <x:c r="A999" s="15" t="str">
        <x:v>Letchworth</x:v>
      </x:c>
      <x:c r="B999" s="15" t="str">
        <x:v>Exclusion</x:v>
      </x:c>
      <x:c r="C999" s="15" t="str">
        <x:v>Unit 2 Letchworth Industrial Estate, Works Road, Letchworth Garden City SG6</x:v>
      </x:c>
      <x:c r="D999" s="15" t="str">
        <x:v>Minimum area exceeds 15,000 sq ft</x:v>
      </x:c>
      <x:c r="E999" s="15" t="str">
        <x:v>https://www.zoopla.co.uk/to-rent/commercial/details/71540637/</x:v>
      </x:c>
      <x:c r="F999" s="15" t="str"/>
    </x:row>
    <x:row r="1000" ht="42" customHeight="1">
      <x:c r="A1000" s="15" t="str">
        <x:v>Cheshunt</x:v>
      </x:c>
      <x:c r="B1000" s="15" t="str">
        <x:v>Exclusion</x:v>
      </x:c>
      <x:c r="C1000" s="15" t="str">
        <x:v>Axis, Britannia Road, Waltham Cross, Greater London EN8</x:v>
      </x:c>
      <x:c r="D1000" s="15" t="str">
        <x:v>Minimum area exceeds 15,000 sq ft</x:v>
      </x:c>
      <x:c r="E1000" s="15" t="str">
        <x:v>https://www.zoopla.co.uk/to-rent/commercial/details/71376414/</x:v>
      </x:c>
      <x:c r="F1000" s="15" t="str"/>
    </x:row>
    <x:row r="1001" ht="42" customHeight="1">
      <x:c r="A1001" s="15" t="str">
        <x:v>Bishop's Stortford</x:v>
      </x:c>
      <x:c r="B1001" s="15" t="str">
        <x:v>Exclusion</x:v>
      </x:c>
      <x:c r="C1001" s="15" t="str">
        <x:v>Dunmow Road, Bishops Stortford CM23</x:v>
      </x:c>
      <x:c r="D1001" s="15" t="str">
        <x:v>Minimum area exceeds 15,000 sq ft</x:v>
      </x:c>
      <x:c r="E1001" s="15" t="str">
        <x:v>https://www.zoopla.co.uk/to-rent/commercial/details/71268231/</x:v>
      </x:c>
      <x:c r="F1001" s="15" t="str"/>
    </x:row>
    <x:row r="1002" ht="42" customHeight="1">
      <x:c r="A1002" s="15" t="str">
        <x:v>Hemel Hempstead</x:v>
      </x:c>
      <x:c r="B1002" s="15" t="str">
        <x:v>Exclusion</x:v>
      </x:c>
      <x:c r="C1002" s="15" t="str">
        <x:v>Prologis Park, Blossom Way, Hemel Hempstead HP2</x:v>
      </x:c>
      <x:c r="D1002" s="15" t="str">
        <x:v>Minimum area exceeds 15,000 sq ft</x:v>
      </x:c>
      <x:c r="E1002" s="15" t="str">
        <x:v>https://www.zoopla.co.uk/to-rent/commercial/details/70763521/</x:v>
      </x:c>
      <x:c r="F1002" s="15" t="str"/>
    </x:row>
    <x:row r="1003" ht="42" customHeight="1">
      <x:c r="A1003" s="15" t="str">
        <x:v>Hemel Hempstead</x:v>
      </x:c>
      <x:c r="B1003" s="15" t="str">
        <x:v>Exclusion</x:v>
      </x:c>
      <x:c r="C1003" s="15" t="str">
        <x:v>Prologis Park, Blossom Way, Hemel Hempstead HP2</x:v>
      </x:c>
      <x:c r="D1003" s="15" t="str">
        <x:v>Minimum area exceeds 15,000 sq ft</x:v>
      </x:c>
      <x:c r="E1003" s="15" t="str">
        <x:v>https://www.zoopla.co.uk/to-rent/commercial/details/70763460/</x:v>
      </x:c>
      <x:c r="F1003" s="15" t="str"/>
    </x:row>
    <x:row r="1004" ht="42" customHeight="1">
      <x:c r="A1004" s="15" t="str">
        <x:v>Potters Bar</x:v>
      </x:c>
      <x:c r="B1004" s="15" t="str">
        <x:v>Exclusion</x:v>
      </x:c>
      <x:c r="C1004" s="15" t="str">
        <x:v>The Meadows Off Blanche Lane, South Mimms EN6</x:v>
      </x:c>
      <x:c r="D1004" s="15" t="str">
        <x:v>Minimum area exceeds 15,000 sq ft</x:v>
      </x:c>
      <x:c r="E1004" s="15" t="str">
        <x:v>https://www.zoopla.co.uk/to-rent/commercial/details/70735214/</x:v>
      </x:c>
      <x:c r="F1004" s="15" t="str"/>
    </x:row>
    <x:row r="1005" ht="42" customHeight="1">
      <x:c r="A1005" s="15" t="str">
        <x:v>Welwyn Garden City</x:v>
      </x:c>
      <x:c r="B1005" s="15" t="str">
        <x:v>Exclusion</x:v>
      </x:c>
      <x:c r="C1005" s="15" t="str">
        <x:v>Unit 1 Inter, Tewin Road, Tewin Road, Welwyn Garden City AL7</x:v>
      </x:c>
      <x:c r="D1005" s="15" t="str">
        <x:v>Minimum area exceeds 15,000 sq ft</x:v>
      </x:c>
      <x:c r="E1005" s="15" t="str">
        <x:v>https://www.zoopla.co.uk/to-rent/commercial/details/70707413/</x:v>
      </x:c>
      <x:c r="F1005" s="15" t="str"/>
    </x:row>
    <x:row r="1006" ht="42" customHeight="1">
      <x:c r="A1006" s="15" t="str">
        <x:v>Stevenage</x:v>
      </x:c>
      <x:c r="B1006" s="15" t="str">
        <x:v>Exclusion</x:v>
      </x:c>
      <x:c r="C1006" s="15" t="str">
        <x:v>Bluebird Stevenage, Meadway Technology Park, Rutherford Close, Stevenage SG1</x:v>
      </x:c>
      <x:c r="D1006" s="15" t="str">
        <x:v>Minimum area exceeds 15,000 sq ft</x:v>
      </x:c>
      <x:c r="E1006" s="15" t="str">
        <x:v>https://www.zoopla.co.uk/to-rent/commercial/details/70370249/</x:v>
      </x:c>
      <x:c r="F1006" s="15" t="str"/>
    </x:row>
    <x:row r="1007" ht="42" customHeight="1">
      <x:c r="A1007" s="15" t="str">
        <x:v>Hemel Hempstead</x:v>
      </x:c>
      <x:c r="B1007" s="15" t="str">
        <x:v>Exclusion</x:v>
      </x:c>
      <x:c r="C1007" s="15" t="str">
        <x:v>Unit 2 Horizon Point, Swallowdale Lane, Hemel Hempstead HP2</x:v>
      </x:c>
      <x:c r="D1007" s="15" t="str">
        <x:v>Minimum area exceeds 15,000 sq ft</x:v>
      </x:c>
      <x:c r="E1007" s="15" t="str">
        <x:v>https://www.zoopla.co.uk/to-rent/commercial/details/70331626/</x:v>
      </x:c>
      <x:c r="F1007" s="15" t="str"/>
    </x:row>
    <x:row r="1008" ht="42" customHeight="1">
      <x:c r="A1008" s="15" t="str">
        <x:v>Bishop's Stortford</x:v>
      </x:c>
      <x:c r="B1008" s="15" t="str">
        <x:v>Exclusion</x:v>
      </x:c>
      <x:c r="C1008" s="15" t="str">
        <x:v>Start Hill, Bishop's Stortford CM22</x:v>
      </x:c>
      <x:c r="D1008" s="15" t="str">
        <x:v>Minimum area exceeds 15,000 sq ft</x:v>
      </x:c>
      <x:c r="E1008" s="15" t="str">
        <x:v>https://www.zoopla.co.uk/to-rent/commercial/details/70298125/</x:v>
      </x:c>
      <x:c r="F1008" s="15" t="str"/>
    </x:row>
    <x:row r="1009" ht="42" customHeight="1">
      <x:c r="A1009" s="15" t="str">
        <x:v>Hatfield</x:v>
      </x:c>
      <x:c r="B1009" s="15" t="str">
        <x:v>Exclusion</x:v>
      </x:c>
      <x:c r="C1009" s="15" t="str">
        <x:v>Pegasus, 162 Great North Road, Hatfield, Hertfordshire AL9</x:v>
      </x:c>
      <x:c r="D1009" s="15" t="str">
        <x:v>Minimum area exceeds 15,000 sq ft</x:v>
      </x:c>
      <x:c r="E1009" s="15" t="str">
        <x:v>https://www.zoopla.co.uk/to-rent/commercial/details/70235692/</x:v>
      </x:c>
      <x:c r="F1009" s="15" t="str"/>
    </x:row>
    <x:row r="1010" ht="42" customHeight="1">
      <x:c r="A1010" s="15" t="str">
        <x:v>Hemel Hempstead</x:v>
      </x:c>
      <x:c r="B1010" s="15" t="str">
        <x:v>Exclusion</x:v>
      </x:c>
      <x:c r="C1010" s="15" t="str">
        <x:v>3 Centro, Boundary Way, Hemel Hempstead HP2</x:v>
      </x:c>
      <x:c r="D1010" s="15" t="str">
        <x:v>Minimum area exceeds 15,000 sq ft</x:v>
      </x:c>
      <x:c r="E1010" s="15" t="str">
        <x:v>https://www.zoopla.co.uk/to-rent/commercial/details/69824960/</x:v>
      </x:c>
      <x:c r="F1010" s="15" t="str"/>
    </x:row>
    <x:row r="1011" ht="42" customHeight="1">
      <x:c r="A1011" s="15" t="str">
        <x:v>Hemel Hempstead</x:v>
      </x:c>
      <x:c r="B1011" s="15" t="str">
        <x:v>Exclusion</x:v>
      </x:c>
      <x:c r="C1011" s="15" t="str">
        <x:v>Prologis Park, Green Lane, Hemel Hempstead HP2</x:v>
      </x:c>
      <x:c r="D1011" s="15" t="str">
        <x:v>Minimum area exceeds 15,000 sq ft</x:v>
      </x:c>
      <x:c r="E1011" s="15" t="str">
        <x:v>https://www.zoopla.co.uk/to-rent/commercial/details/66217889/</x:v>
      </x:c>
      <x:c r="F1011" s="15" t="str"/>
    </x:row>
    <x:row r="1012" ht="42" customHeight="1">
      <x:c r="A1012" s="15" t="str">
        <x:v>Stevenage</x:v>
      </x:c>
      <x:c r="B1012" s="15" t="str">
        <x:v>Exclusion</x:v>
      </x:c>
      <x:c r="C1012" s="15" t="str">
        <x:v>Land At Caxton Way, Stevenage, Hertfordshire SG1</x:v>
      </x:c>
      <x:c r="D1012" s="15" t="str">
        <x:v>Minimum area exceeds 15,000 sq ft</x:v>
      </x:c>
      <x:c r="E1012" s="15" t="str">
        <x:v>https://www.zoopla.co.uk/to-rent/commercial/details/69467775/</x:v>
      </x:c>
      <x:c r="F1012" s="15" t="str"/>
    </x:row>
    <x:row r="1013" ht="42" customHeight="1">
      <x:c r="A1013" s="15" t="str">
        <x:v>Outside / unresolved</x:v>
      </x:c>
      <x:c r="B1013" s="15" t="str">
        <x:v>Exclusion</x:v>
      </x:c>
      <x:c r="C1013" s="15" t="str">
        <x:v>Studio 6, London North Studios, The Ridgeway, Mill Hill NW7</x:v>
      </x:c>
      <x:c r="D1013" s="15" t="str">
        <x:v>Greater London allocated to London coverage</x:v>
      </x:c>
      <x:c r="E1013" s="15" t="str">
        <x:v>https://www.zoopla.co.uk/to-rent/commercial/details/68975842/</x:v>
      </x:c>
      <x:c r="F1013" s="15" t="str"/>
    </x:row>
    <x:row r="1014" ht="42" customHeight="1">
      <x:c r="A1014" s="15" t="str">
        <x:v>Rickmansworth</x:v>
      </x:c>
      <x:c r="B1014" s="15" t="str">
        <x:v>Exclusion</x:v>
      </x:c>
      <x:c r="C1014" s="15" t="str">
        <x:v>MX Park, Denham Way, Rickmansworth, London WD3</x:v>
      </x:c>
      <x:c r="D1014" s="15" t="str">
        <x:v>Minimum area exceeds 15,000 sq ft</x:v>
      </x:c>
      <x:c r="E1014" s="15" t="str">
        <x:v>https://www.zoopla.co.uk/to-rent/commercial/details/68935129/</x:v>
      </x:c>
      <x:c r="F1014" s="15" t="str"/>
    </x:row>
    <x:row r="1015" ht="42" customHeight="1">
      <x:c r="A1015" s="15" t="str">
        <x:v>Hemel Hempstead</x:v>
      </x:c>
      <x:c r="B1015" s="15" t="str">
        <x:v>Exclusion</x:v>
      </x:c>
      <x:c r="C1015" s="15" t="str">
        <x:v>Open Storage, Boundary Way, Hemel Hempstead HP2</x:v>
      </x:c>
      <x:c r="D1015" s="15" t="str">
        <x:v>Minimum area exceeds 15,000 sq ft</x:v>
      </x:c>
      <x:c r="E1015" s="15" t="str">
        <x:v>https://www.zoopla.co.uk/to-rent/commercial/details/68904215/</x:v>
      </x:c>
      <x:c r="F1015" s="15" t="str"/>
    </x:row>
    <x:row r="1016" ht="42" customHeight="1">
      <x:c r="A1016" s="15" t="str">
        <x:v>Outside / unresolved</x:v>
      </x:c>
      <x:c r="B1016" s="15" t="str">
        <x:v>Exclusion</x:v>
      </x:c>
      <x:c r="C1016" s="15" t="str">
        <x:v>Green End Farm, Church Lane, Sarratt, Herts WD3</x:v>
      </x:c>
      <x:c r="D1016" s="15" t="str">
        <x:v>Outside allocated qualifying market / locality mapping unresolved</x:v>
      </x:c>
      <x:c r="E1016" s="15" t="str">
        <x:v>https://www.zoopla.co.uk/to-rent/commercial/details/68815231/</x:v>
      </x:c>
      <x:c r="F1016" s="15" t="str"/>
    </x:row>
    <x:row r="1017" ht="42" customHeight="1">
      <x:c r="A1017" s="15" t="str">
        <x:v>Bishop's Stortford</x:v>
      </x:c>
      <x:c r="B1017" s="15" t="str">
        <x:v>Exclusion</x:v>
      </x:c>
      <x:c r="C1017" s="15" t="str">
        <x:v>Start Hill, Bishop's Stortford CM22</x:v>
      </x:c>
      <x:c r="D1017" s="15" t="str">
        <x:v>Minimum area exceeds 15,000 sq ft</x:v>
      </x:c>
      <x:c r="E1017" s="15" t="str">
        <x:v>https://www.zoopla.co.uk/to-rent/commercial/details/68604760/</x:v>
      </x:c>
      <x:c r="F1017" s="15" t="str"/>
    </x:row>
    <x:row r="1018" ht="42" customHeight="1">
      <x:c r="A1018" s="15" t="str">
        <x:v>Potters Bar</x:v>
      </x:c>
      <x:c r="B1018" s="15" t="str">
        <x:v>Exclusion</x:v>
      </x:c>
      <x:c r="C1018" s="15" t="str">
        <x:v>South Mimms X, St Albans Road, South Mimms, Potters Bar EN6</x:v>
      </x:c>
      <x:c r="D1018" s="15" t="str">
        <x:v>Minimum area exceeds 15,000 sq ft</x:v>
      </x:c>
      <x:c r="E1018" s="15" t="str">
        <x:v>https://www.zoopla.co.uk/to-rent/commercial/details/68267751/</x:v>
      </x:c>
      <x:c r="F1018" s="15" t="str"/>
    </x:row>
    <x:row r="1019" ht="42" customHeight="1">
      <x:c r="A1019" s="15" t="str">
        <x:v>Hemel Hempstead</x:v>
      </x:c>
      <x:c r="B1019" s="15" t="str">
        <x:v>Exclusion</x:v>
      </x:c>
      <x:c r="C1019" s="15" t="str">
        <x:v>Prologis Park, Blossom Way, Hemel Hempstead HP2</x:v>
      </x:c>
      <x:c r="D1019" s="15" t="str">
        <x:v>Minimum area exceeds 15,000 sq ft</x:v>
      </x:c>
      <x:c r="E1019" s="15" t="str">
        <x:v>https://www.zoopla.co.uk/to-rent/commercial/details/68134898/</x:v>
      </x:c>
      <x:c r="F1019" s="15" t="str"/>
    </x:row>
    <x:row r="1020" ht="42" customHeight="1">
      <x:c r="A1020" s="15" t="str">
        <x:v>Borehamwood</x:v>
      </x:c>
      <x:c r="B1020" s="15" t="str">
        <x:v>Exclusion</x:v>
      </x:c>
      <x:c r="C1020" s="15" t="str">
        <x:v>Harper Lane, Radlett WD7</x:v>
      </x:c>
      <x:c r="D1020" s="15" t="str">
        <x:v>Minimum area exceeds 15,000 sq ft</x:v>
      </x:c>
      <x:c r="E1020" s="15" t="str">
        <x:v>https://www.zoopla.co.uk/to-rent/commercial/details/68085084/</x:v>
      </x:c>
      <x:c r="F1020" s="15" t="str"/>
    </x:row>
    <x:row r="1021" ht="42" customHeight="1">
      <x:c r="A1021" s="15" t="str">
        <x:v>Hoddesdon</x:v>
      </x:c>
      <x:c r="B1021" s="15" t="str">
        <x:v>Exclusion</x:v>
      </x:c>
      <x:c r="C1021" s="15" t="str">
        <x:v>Pindar Road, Hoddesdon EN11</x:v>
      </x:c>
      <x:c r="D1021" s="15" t="str">
        <x:v>Minimum area exceeds 15,000 sq ft</x:v>
      </x:c>
      <x:c r="E1021" s="15" t="str">
        <x:v>https://www.zoopla.co.uk/to-rent/commercial/details/68064202/</x:v>
      </x:c>
      <x:c r="F1021" s="15" t="str"/>
    </x:row>
    <x:row r="1022" ht="42" customHeight="1">
      <x:c r="A1022" s="15" t="str">
        <x:v>Hoddesdon</x:v>
      </x:c>
      <x:c r="B1022" s="15" t="str">
        <x:v>Exclusion</x:v>
      </x:c>
      <x:c r="C1022" s="15" t="str">
        <x:v>Bingley Road, Hoddesdon EN11</x:v>
      </x:c>
      <x:c r="D1022" s="15" t="str">
        <x:v>Minimum area exceeds 15,000 sq ft</x:v>
      </x:c>
      <x:c r="E1022" s="15" t="str">
        <x:v>https://www.zoopla.co.uk/to-rent/commercial/details/66877595/</x:v>
      </x:c>
      <x:c r="F1022" s="15" t="str"/>
    </x:row>
    <x:row r="1023" ht="42" customHeight="1">
      <x:c r="A1023" s="15" t="str">
        <x:v>Hoddesdon</x:v>
      </x:c>
      <x:c r="B1023" s="15" t="str">
        <x:v>Exclusion</x:v>
      </x:c>
      <x:c r="C1023" s="15" t="str">
        <x:v>Unit 2, Tavis House Business Centre, Hoddesdon EN11</x:v>
      </x:c>
      <x:c r="D1023" s="15" t="str">
        <x:v>Minimum area exceeds 15,000 sq ft</x:v>
      </x:c>
      <x:c r="E1023" s="15" t="str">
        <x:v>https://www.zoopla.co.uk/to-rent/commercial/details/66814327/</x:v>
      </x:c>
      <x:c r="F1023" s="15" t="str"/>
    </x:row>
    <x:row r="1024" ht="42" customHeight="1">
      <x:c r="A1024" s="15" t="str">
        <x:v>Hemel Hempstead</x:v>
      </x:c>
      <x:c r="B1024" s="15" t="str">
        <x:v>Exclusion</x:v>
      </x:c>
      <x:c r="C1024" s="15" t="str">
        <x:v>Prologis Park, Green Lane, Hemel Hempstead HP2</x:v>
      </x:c>
      <x:c r="D1024" s="15" t="str">
        <x:v>Minimum area exceeds 15,000 sq ft</x:v>
      </x:c>
      <x:c r="E1024" s="15" t="str">
        <x:v>https://www.zoopla.co.uk/to-rent/commercial/details/66217841/</x:v>
      </x:c>
      <x:c r="F1024" s="15" t="str"/>
    </x:row>
    <x:row r="1025" ht="42" customHeight="1">
      <x:c r="A1025" s="15" t="str">
        <x:v>Cheshunt</x:v>
      </x:c>
      <x:c r="B1025" s="15" t="str">
        <x:v>Exclusion</x:v>
      </x:c>
      <x:c r="C1025" s="15" t="str">
        <x:v>Swift One, Beatty Road, Waltham Cross EN8</x:v>
      </x:c>
      <x:c r="D1025" s="15" t="str">
        <x:v>Minimum area exceeds 15,000 sq ft</x:v>
      </x:c>
      <x:c r="E1025" s="15" t="str">
        <x:v>https://www.zoopla.co.uk/to-rent/commercial/details/66145394/</x:v>
      </x:c>
      <x:c r="F1025" s="15" t="str"/>
    </x:row>
    <x:row r="1026" ht="42" customHeight="1">
      <x:c r="A1026" s="15" t="str">
        <x:v>Hatfield</x:v>
      </x:c>
      <x:c r="B1026" s="15" t="str">
        <x:v>Exclusion</x:v>
      </x:c>
      <x:c r="C1026" s="15" t="str">
        <x:v>Hatfield Road, Hatfield, Hertfordshire AL9</x:v>
      </x:c>
      <x:c r="D1026" s="15" t="str">
        <x:v>Minimum area exceeds 15,000 sq ft</x:v>
      </x:c>
      <x:c r="E1026" s="15" t="str">
        <x:v>https://www.zoopla.co.uk/to-rent/commercial/details/65783439/</x:v>
      </x:c>
      <x:c r="F1026" s="15" t="str"/>
    </x:row>
    <x:row r="1027" ht="42" customHeight="1">
      <x:c r="A1027" s="15" t="str">
        <x:v>Borehamwood</x:v>
      </x:c>
      <x:c r="B1027" s="15" t="str">
        <x:v>Exclusion</x:v>
      </x:c>
      <x:c r="C1027" s="15" t="str">
        <x:v>Unit B, Ventura Park, Radlett AL2</x:v>
      </x:c>
      <x:c r="D1027" s="15" t="str">
        <x:v>Minimum area exceeds 15,000 sq ft</x:v>
      </x:c>
      <x:c r="E1027" s="15" t="str">
        <x:v>https://www.zoopla.co.uk/to-rent/commercial/details/62515647/</x:v>
      </x:c>
      <x:c r="F1027" s="15" t="str"/>
    </x:row>
    <x:row r="1028" ht="42" customHeight="1">
      <x:c r="A1028" s="15" t="str">
        <x:v>Outside / unresolved</x:v>
      </x:c>
      <x:c r="B1028" s="15" t="str">
        <x:v>Exclusion</x:v>
      </x:c>
      <x:c r="C1028" s="15" t="str">
        <x:v>Rush Green Motors Yard, London Road, Langley SG4</x:v>
      </x:c>
      <x:c r="D1028" s="15" t="str">
        <x:v>Outside allocated qualifying market / locality mapping unresolved</x:v>
      </x:c>
      <x:c r="E1028" s="15" t="str">
        <x:v>https://www.zoopla.co.uk/to-rent/commercial/details/71060366/</x:v>
      </x:c>
      <x:c r="F1028" s="15" t="str"/>
    </x:row>
    <x:row r="1029" ht="42" customHeight="1">
      <x:c r="A1029" s="15" t="str">
        <x:v>Hertford</x:v>
      </x:c>
      <x:c r="B1029" s="15" t="str">
        <x:v>Exclusion</x:v>
      </x:c>
      <x:c r="C1029" s="15" t="str">
        <x:v>Big Yellow Self Storage Barking Hertford Road, Barking, Essex, IG11</x:v>
      </x:c>
      <x:c r="D1029" s="15" t="str">
        <x:v>Greater London allocated to London coverage</x:v>
      </x:c>
      <x:c r="E1029" s="15" t="str">
        <x:v>https://www.rightmove.co.uk/properties/758769408060033#/?channel=COM_LET</x:v>
      </x:c>
      <x:c r="F1029" s="15" t="str"/>
    </x:row>
    <x:row r="1030" ht="42" customHeight="1">
      <x:c r="A1030" s="15" t="str">
        <x:v>Outside / unresolved</x:v>
      </x:c>
      <x:c r="B1030" s="15" t="str">
        <x:v>Exclusion</x:v>
      </x:c>
      <x:c r="C1030" s="15" t="str">
        <x:v>Unit C, Mole Hall Units, Cornells Lane, Widdington CB11 3SP</x:v>
      </x:c>
      <x:c r="D1030" s="15" t="str">
        <x:v>Outside allocated qualifying market / locality mapping unresolved</x:v>
      </x:c>
      <x:c r="E1030" s="15" t="str">
        <x:v>https://www.rightmove.co.uk/properties/754426611165345#/?channel=COM_LET</x:v>
      </x:c>
      <x:c r="F1030" s="15" t="str"/>
    </x:row>
    <x:row r="1031" ht="42" customHeight="1">
      <x:c r="A1031" s="15" t="str">
        <x:v>Outside / unresolved</x:v>
      </x:c>
      <x:c r="B1031" s="15" t="str">
        <x:v>Exclusion</x:v>
      </x:c>
      <x:c r="C1031" s="15" t="str">
        <x:v>Vertex, Selinas Lane Chadwell Heath, Chadwell Heath, RM8 1QH</x:v>
      </x:c>
      <x:c r="D1031" s="15" t="str">
        <x:v>Greater London allocated to London coverage</x:v>
      </x:c>
      <x:c r="E1031" s="15" t="str">
        <x:v>https://www.rightmove.co.uk/properties/760947250069008#/?channel=COM_LET</x:v>
      </x:c>
      <x:c r="F1031" s="15" t="str"/>
    </x:row>
    <x:row r="1032" ht="42" customHeight="1">
      <x:c r="A1032" s="15" t="str">
        <x:v>Outside / unresolved</x:v>
      </x:c>
      <x:c r="B1032" s="15" t="str">
        <x:v>Exclusion</x:v>
      </x:c>
      <x:c r="C1032" s="15" t="str">
        <x:v>Industria Barking, Long Reach Reach, Barking, IG11 0JH</x:v>
      </x:c>
      <x:c r="D1032" s="15" t="str">
        <x:v>Greater London allocated to London coverage</x:v>
      </x:c>
      <x:c r="E1032" s="15" t="str">
        <x:v>https://www.rightmove.co.uk/properties/778673825939217#/?channel=COM_LET</x:v>
      </x:c>
      <x:c r="F1032" s="15" t="str"/>
    </x:row>
    <x:row r="1033" ht="42" customHeight="1">
      <x:c r="A1033" s="15" t="str">
        <x:v>Outside / unresolved</x:v>
      </x:c>
      <x:c r="B1033" s="15" t="str">
        <x:v>Exclusion</x:v>
      </x:c>
      <x:c r="C1033" s="15" t="str">
        <x:v>Woodford Green, Essex, IG8</x:v>
      </x:c>
      <x:c r="D1033" s="15" t="str">
        <x:v>Greater London allocated to London coverage</x:v>
      </x:c>
      <x:c r="E1033" s="15" t="str">
        <x:v>https://www.rightmove.co.uk/properties/763078642448769#/?channel=COM_LET</x:v>
      </x:c>
      <x:c r="F1033" s="15" t="str"/>
    </x:row>
    <x:row r="1034" ht="42" customHeight="1">
      <x:c r="A1034" s="15" t="str">
        <x:v>Outside / unresolved</x:v>
      </x:c>
      <x:c r="B1034" s="15" t="str">
        <x:v>Exclusion</x:v>
      </x:c>
      <x:c r="C1034" s="15" t="str">
        <x:v>Woodford, Roding Lane South, Woodford Green , Essex, IG8</x:v>
      </x:c>
      <x:c r="D1034" s="15" t="str">
        <x:v>Greater London allocated to London coverage</x:v>
      </x:c>
      <x:c r="E1034" s="15" t="str">
        <x:v>https://www.rightmove.co.uk/properties/760572239478128#/?channel=COM_LET</x:v>
      </x:c>
      <x:c r="F1034" s="15" t="str"/>
    </x:row>
    <x:row r="1035" ht="42" customHeight="1">
      <x:c r="A1035" s="15" t="str">
        <x:v>Outside / unresolved</x:v>
      </x:c>
      <x:c r="B1035" s="15" t="str">
        <x:v>Exclusion</x:v>
      </x:c>
      <x:c r="C1035" s="15" t="str">
        <x:v>Vertex Chadwell Heath, Selinas Lane, Chadwell Heath, Dagenham, Essex, RM8</x:v>
      </x:c>
      <x:c r="D1035" s="15" t="str">
        <x:v>Greater London allocated to London coverage</x:v>
      </x:c>
      <x:c r="E1035" s="15" t="str">
        <x:v>https://www.rightmove.co.uk/properties/760571872585041#/?channel=COM_LET</x:v>
      </x:c>
      <x:c r="F1035" s="15" t="str"/>
    </x:row>
    <x:row r="1036" ht="42" customHeight="1">
      <x:c r="A1036" s="15" t="str">
        <x:v>Outside / unresolved</x:v>
      </x:c>
      <x:c r="B1036" s="15" t="str">
        <x:v>Exclusion</x:v>
      </x:c>
      <x:c r="C1036" s="15" t="str">
        <x:v>Valor Park East Circular Phase 1, Gascoigne Road, Barking, Greater London, IG11 7NZ</x:v>
      </x:c>
      <x:c r="D1036" s="15" t="str">
        <x:v>Greater London allocated to London coverage</x:v>
      </x:c>
      <x:c r="E1036" s="15" t="str">
        <x:v>https://www.rightmove.co.uk/properties/760931313795872#/?channel=COM_LET</x:v>
      </x:c>
      <x:c r="F1036" s="15" t="str"/>
    </x:row>
    <x:row r="1037" ht="42" customHeight="1">
      <x:c r="A1037" s="15" t="str">
        <x:v>Outside / unresolved</x:v>
      </x:c>
      <x:c r="B1037" s="15" t="str">
        <x:v>Exclusion</x:v>
      </x:c>
      <x:c r="C1037" s="15" t="str">
        <x:v>Valor Park, East Circular, Gascoigne Road, Barking, IG11 7NZ</x:v>
      </x:c>
      <x:c r="D1037" s="15" t="str">
        <x:v>Greater London allocated to London coverage</x:v>
      </x:c>
      <x:c r="E1037" s="15" t="str">
        <x:v>https://www.rightmove.co.uk/properties/774622423834528#/?channel=COM_LET</x:v>
      </x:c>
      <x:c r="F1037" s="15" t="str"/>
    </x:row>
    <x:row r="1038" ht="42" customHeight="1">
      <x:c r="A1038" s="15" t="str">
        <x:v>Outside / unresolved</x:v>
      </x:c>
      <x:c r="B1038" s="15" t="str">
        <x:v>Exclusion</x:v>
      </x:c>
      <x:c r="C1038" s="15" t="str">
        <x:v>Units 1 &amp; 1A, Waltham Hall Industrial Estate, Bambers Green, CM22 6PF</x:v>
      </x:c>
      <x:c r="D1038" s="15" t="str">
        <x:v>Outside allocated qualifying market / locality mapping unresolved</x:v>
      </x:c>
      <x:c r="E1038" s="15" t="str">
        <x:v>https://www.rightmove.co.uk/properties/754426697042944#/?channel=COM_LET</x:v>
      </x:c>
      <x:c r="F1038" s="15" t="str"/>
    </x:row>
    <x:row r="1039" ht="42" customHeight="1">
      <x:c r="A1039" s="15" t="str">
        <x:v>Outside / unresolved</x:v>
      </x:c>
      <x:c r="B1039" s="15" t="str">
        <x:v>Exclusion</x:v>
      </x:c>
      <x:c r="C1039" s="15" t="str">
        <x:v>Unit 1, 2B Rippleside Commercial Estate, Renwick Road, Barking, IG11 0RJ</x:v>
      </x:c>
      <x:c r="D1039" s="15" t="str">
        <x:v>Greater London allocated to London coverage</x:v>
      </x:c>
      <x:c r="E1039" s="15" t="str">
        <x:v>https://www.rightmove.co.uk/properties/721603344897617#/?channel=COM_LET</x:v>
      </x:c>
      <x:c r="F1039" s="15" t="str"/>
    </x:row>
    <x:row r="1040" ht="42" customHeight="1">
      <x:c r="A1040" s="15" t="str">
        <x:v>Outside / unresolved</x:v>
      </x:c>
      <x:c r="B1040" s="15" t="str">
        <x:v>Exclusion</x:v>
      </x:c>
      <x:c r="C1040" s="15" t="str">
        <x:v>Valor Park East Circular Phase 1, Gascoigne Road, Barking, IG11 7NZ</x:v>
      </x:c>
      <x:c r="D1040" s="15" t="str">
        <x:v>Greater London allocated to London coverage</x:v>
      </x:c>
      <x:c r="E1040" s="15" t="str">
        <x:v>https://www.rightmove.co.uk/properties/773329307477937#/?channel=COM_LET</x:v>
      </x:c>
      <x:c r="F1040" s="15" t="str"/>
    </x:row>
    <x:row r="1041" ht="42" customHeight="1">
      <x:c r="A1041" s="15" t="str">
        <x:v>Outside / unresolved</x:v>
      </x:c>
      <x:c r="B1041" s="15" t="str">
        <x:v>Exclusion</x:v>
      </x:c>
      <x:c r="C1041" s="15" t="str">
        <x:v>Dagenham Logistics Hub, Rainham Road South, Dagenham, RM108SX</x:v>
      </x:c>
      <x:c r="D1041" s="15" t="str">
        <x:v>Greater London allocated to London coverage</x:v>
      </x:c>
      <x:c r="E1041" s="15" t="str">
        <x:v>https://www.rightmove.co.uk/properties/744281128645329#/?channel=COM_LET</x:v>
      </x:c>
      <x:c r="F1041" s="15" t="str"/>
    </x:row>
    <x:row r="1042" ht="42" customHeight="1">
      <x:c r="A1042" s="15" t="str">
        <x:v>Outside / unresolved</x:v>
      </x:c>
      <x:c r="B1042" s="15" t="str">
        <x:v>Exclusion</x:v>
      </x:c>
      <x:c r="C1042" s="15" t="str">
        <x:v>Dagenham Logistics Hub, Rainham Road South, Dagenham, RM10</x:v>
      </x:c>
      <x:c r="D1042" s="15" t="str">
        <x:v>Greater London allocated to London coverage</x:v>
      </x:c>
      <x:c r="E1042" s="15" t="str">
        <x:v>https://www.rightmove.co.uk/properties/760571541124033#/?channel=COM_LET</x:v>
      </x:c>
      <x:c r="F1042" s="15" t="str"/>
    </x:row>
    <x:row r="1043" ht="42" customHeight="1">
      <x:c r="A1043" s="15" t="str">
        <x:v>Outside / unresolved</x:v>
      </x:c>
      <x:c r="B1043" s="15" t="str">
        <x:v>Exclusion</x:v>
      </x:c>
      <x:c r="C1043" s="15" t="str">
        <x:v>Dagenham Logistics Hub, Rainham Road South, Dagenham, RM10 8SX</x:v>
      </x:c>
      <x:c r="D1043" s="15" t="str">
        <x:v>Greater London allocated to London coverage</x:v>
      </x:c>
      <x:c r="E1043" s="15" t="str">
        <x:v>https://www.rightmove.co.uk/properties/760931420930785#/?channel=COM_LET</x:v>
      </x:c>
      <x:c r="F1043" s="15" t="str"/>
    </x:row>
    <x:row r="1044" ht="42" customHeight="1">
      <x:c r="A1044" s="15" t="str">
        <x:v>Grays</x:v>
      </x:c>
      <x:c r="B1044" s="15" t="str">
        <x:v>Exclusion</x:v>
      </x:c>
      <x:c r="C1044" s="15" t="str">
        <x:v>Units 1/3a And Yard 4a, Star Industrial Estate, St. Johns Road, Chadwell St. Mary, Grays, Essex, RM16 4AT</x:v>
      </x:c>
      <x:c r="D1044" s="15" t="str">
        <x:v>Self-storage/container/yard listing</x:v>
      </x:c>
      <x:c r="E1044" s="15" t="str">
        <x:v>https://www.rightmove.co.uk/properties/783597550701920#/?channel=COM_LET</x:v>
      </x:c>
      <x:c r="F1044" s="15" t="str"/>
    </x:row>
    <x:row r="1045" ht="42" customHeight="1">
      <x:c r="A1045" s="15" t="str">
        <x:v>Outside / unresolved</x:v>
      </x:c>
      <x:c r="B1045" s="15" t="str">
        <x:v>Exclusion</x:v>
      </x:c>
      <x:c r="C1045" s="15" t="str">
        <x:v>CEME Campus, 278 Marsh Way, Rainham, RM13 8EU</x:v>
      </x:c>
      <x:c r="D1045" s="15" t="str">
        <x:v>Greater London allocated to London coverage</x:v>
      </x:c>
      <x:c r="E1045" s="15" t="str">
        <x:v>https://www.rightmove.co.uk/properties/94180272#/?channel=COM_LET</x:v>
      </x:c>
      <x:c r="F1045" s="15" t="str"/>
    </x:row>
    <x:row r="1046" ht="42" customHeight="1">
      <x:c r="A1046" s="15" t="str">
        <x:v>Outside / unresolved</x:v>
      </x:c>
      <x:c r="B1046" s="15" t="str">
        <x:v>Exclusion</x:v>
      </x:c>
      <x:c r="C1046" s="15" t="str">
        <x:v>Redbridge Enterprise Centre, Thompson Close, Redbridge Enterprise Centre, Ilford, IG1 1TY</x:v>
      </x:c>
      <x:c r="D1046" s="15" t="str">
        <x:v>Greater London allocated to London coverage</x:v>
      </x:c>
      <x:c r="E1046" s="15" t="str">
        <x:v>https://www.rightmove.co.uk/properties/774658226627840#/?channel=COM_LET</x:v>
      </x:c>
      <x:c r="F1046" s="15" t="str"/>
    </x:row>
    <x:row r="1047" ht="42" customHeight="1">
      <x:c r="A1047" s="15" t="str">
        <x:v>Cheshunt</x:v>
      </x:c>
      <x:c r="B1047" s="15" t="str">
        <x:v>Exclusion</x:v>
      </x:c>
      <x:c r="C1047" s="15" t="str">
        <x:v>Galleyhill Road, Waltham Abbey, Essex EN9 2AG</x:v>
      </x:c>
      <x:c r="D1047" s="15" t="str">
        <x:v>Self-storage/container/yard listing</x:v>
      </x:c>
      <x:c r="E1047" s="15" t="str">
        <x:v>https://www.rightmove.co.uk/properties/751561089910672#/?channel=COM_LET</x:v>
      </x:c>
      <x:c r="F1047" s="15" t="str"/>
    </x:row>
    <x:row r="1048" ht="42" customHeight="1">
      <x:c r="A1048" s="15" t="str">
        <x:v>Outside / unresolved</x:v>
      </x:c>
      <x:c r="B1048" s="15" t="str">
        <x:v>Exclusion</x:v>
      </x:c>
      <x:c r="C1048" s="15" t="str">
        <x:v>London Road, Jhumat House, 160, Barking, Greater London, United Kingdom, IG11 8BB Healthcare Facility</x:v>
      </x:c>
      <x:c r="D1048" s="15" t="str">
        <x:v>Greater London allocated to London coverage</x:v>
      </x:c>
      <x:c r="E1048" s="15" t="str">
        <x:v>https://www.rightmove.co.uk/properties/773438680150481#/?channel=COM_LET</x:v>
      </x:c>
      <x:c r="F1048" s="15" t="str"/>
    </x:row>
    <x:row r="1049" ht="42" customHeight="1">
      <x:c r="A1049" s="15" t="str">
        <x:v>Outside / unresolved</x:v>
      </x:c>
      <x:c r="B1049" s="15" t="str">
        <x:v>Exclusion</x:v>
      </x:c>
      <x:c r="C1049" s="15" t="str">
        <x:v>Unit 7A to 7B Valor Park, East Circular, Gascoigne Road, Barking, IG11 7NZ</x:v>
      </x:c>
      <x:c r="D1049" s="15" t="str">
        <x:v>Greater London allocated to London coverage</x:v>
      </x:c>
      <x:c r="E1049" s="15" t="str">
        <x:v>https://www.rightmove.co.uk/properties/774617585708976#/?channel=COM_LET</x:v>
      </x:c>
      <x:c r="F1049" s="15" t="str"/>
    </x:row>
    <x:row r="1050" ht="42" customHeight="1">
      <x:c r="A1050" s="15" t="str">
        <x:v>Outside / unresolved</x:v>
      </x:c>
      <x:c r="B1050" s="15" t="str">
        <x:v>Exclusion</x:v>
      </x:c>
      <x:c r="C1050" s="15" t="str">
        <x:v>Units 1, 2 And 3, Reef Street, Dagenham, RM9 6GQ</x:v>
      </x:c>
      <x:c r="D1050" s="15" t="str">
        <x:v>Greater London allocated to London coverage</x:v>
      </x:c>
      <x:c r="E1050" s="15" t="str">
        <x:v>https://www.rightmove.co.uk/properties/723051722041376#/?channel=COM_LET</x:v>
      </x:c>
      <x:c r="F1050" s="15" t="str"/>
    </x:row>
    <x:row r="1051" ht="42" customHeight="1">
      <x:c r="A1051" s="15" t="str">
        <x:v>Outside / unresolved</x:v>
      </x:c>
      <x:c r="B1051" s="15" t="str">
        <x:v>Exclusion</x:v>
      </x:c>
      <x:c r="C1051" s="15" t="str">
        <x:v>Unit 14D &amp; Unit 14E, Thames Gateway Park, Chequers Lane, Dagenham, Essex, RM9 6FB</x:v>
      </x:c>
      <x:c r="D1051" s="15" t="str">
        <x:v>Greater London allocated to London coverage</x:v>
      </x:c>
      <x:c r="E1051" s="15" t="str">
        <x:v>https://www.rightmove.co.uk/properties/775243948432625#/?channel=COM_LET</x:v>
      </x:c>
      <x:c r="F1051" s="15" t="str"/>
    </x:row>
    <x:row r="1052" ht="42" customHeight="1">
      <x:c r="A1052" s="15" t="str">
        <x:v>Outside / unresolved</x:v>
      </x:c>
      <x:c r="B1052" s="15" t="str">
        <x:v>Exclusion</x:v>
      </x:c>
      <x:c r="C1052" s="15" t="str">
        <x:v>A12 Interchange Park, Old London Road, CO6</x:v>
      </x:c>
      <x:c r="D1052" s="15" t="str">
        <x:v>Outside allocated qualifying market / locality mapping unresolved</x:v>
      </x:c>
      <x:c r="E1052" s="15" t="str">
        <x:v>https://www.rightmove.co.uk/properties/754426541770481#/?channel=COM_LET</x:v>
      </x:c>
      <x:c r="F1052" s="15" t="str"/>
    </x:row>
    <x:row r="1053" ht="42" customHeight="1">
      <x:c r="A1053" s="15" t="str">
        <x:v>Outside / unresolved</x:v>
      </x:c>
      <x:c r="B1053" s="15" t="str">
        <x:v>Exclusion</x:v>
      </x:c>
      <x:c r="C1053" s="15" t="str">
        <x:v>Valor Park, Kingsbridge Road, Barking, IG11 0BD</x:v>
      </x:c>
      <x:c r="D1053" s="15" t="str">
        <x:v>Greater London allocated to London coverage</x:v>
      </x:c>
      <x:c r="E1053" s="15" t="str">
        <x:v>https://www.rightmove.co.uk/properties/773329712133105#/?channel=COM_LET</x:v>
      </x:c>
      <x:c r="F1053" s="15" t="str"/>
    </x:row>
    <x:row r="1054" ht="42" customHeight="1">
      <x:c r="A1054" s="15" t="str">
        <x:v>Outside / unresolved</x:v>
      </x:c>
      <x:c r="B1054" s="15" t="str">
        <x:v>Exclusion</x:v>
      </x:c>
      <x:c r="C1054" s="15" t="str">
        <x:v>Unit 3, Valor Park, Kingsbridge Road, Barking, IG11 0BD</x:v>
      </x:c>
      <x:c r="D1054" s="15" t="str">
        <x:v>Greater London allocated to London coverage</x:v>
      </x:c>
      <x:c r="E1054" s="15" t="str">
        <x:v>https://www.rightmove.co.uk/properties/774669402172593#/?channel=COM_LET</x:v>
      </x:c>
      <x:c r="F1054" s="15" t="str"/>
    </x:row>
    <x:row r="1055" ht="42" customHeight="1">
      <x:c r="A1055" s="15" t="str">
        <x:v>Outside / unresolved</x:v>
      </x:c>
      <x:c r="B1055" s="15" t="str">
        <x:v>Exclusion</x:v>
      </x:c>
      <x:c r="C1055" s="15" t="str">
        <x:v>Unit 2, Valor Park, Kingsbridge Road, Barking, IG11 0BD</x:v>
      </x:c>
      <x:c r="D1055" s="15" t="str">
        <x:v>Greater London allocated to London coverage</x:v>
      </x:c>
      <x:c r="E1055" s="15" t="str">
        <x:v>https://www.rightmove.co.uk/properties/774617573121809#/?channel=COM_LET</x:v>
      </x:c>
      <x:c r="F1055" s="15" t="str"/>
    </x:row>
    <x:row r="1056" ht="42" customHeight="1">
      <x:c r="A1056" s="15" t="str">
        <x:v>Outside / unresolved</x:v>
      </x:c>
      <x:c r="B1056" s="15" t="str">
        <x:v>Exclusion</x:v>
      </x:c>
      <x:c r="C1056" s="15" t="str">
        <x:v>Valor Park, 1-4 Kingsbridge Road, Barking, IG11</x:v>
      </x:c>
      <x:c r="D1056" s="15" t="str">
        <x:v>Greater London allocated to London coverage</x:v>
      </x:c>
      <x:c r="E1056" s="15" t="str">
        <x:v>https://www.rightmove.co.uk/properties/760718849398320#/?channel=COM_LET</x:v>
      </x:c>
      <x:c r="F1056" s="15" t="str"/>
    </x:row>
    <x:row r="1057" ht="42" customHeight="1">
      <x:c r="A1057" s="15" t="str">
        <x:v>Outside / unresolved</x:v>
      </x:c>
      <x:c r="B1057" s="15" t="str">
        <x:v>Exclusion</x:v>
      </x:c>
      <x:c r="C1057" s="15" t="str">
        <x:v>Unit C2, Suttons Business Park, New Road, Rainham, RM13 8DE</x:v>
      </x:c>
      <x:c r="D1057" s="15" t="str">
        <x:v>Greater London allocated to London coverage</x:v>
      </x:c>
      <x:c r="E1057" s="15" t="str">
        <x:v>https://www.rightmove.co.uk/properties/94736988#/?channel=COM_LET</x:v>
      </x:c>
      <x:c r="F1057" s="15" t="str"/>
    </x:row>
    <x:row r="1058" ht="42" customHeight="1">
      <x:c r="A1058" s="15" t="str">
        <x:v>Outside / unresolved</x:v>
      </x:c>
      <x:c r="B1058" s="15" t="str">
        <x:v>Exclusion</x:v>
      </x:c>
      <x:c r="C1058" s="15" t="str">
        <x:v>Wix</x:v>
      </x:c>
      <x:c r="D1058" s="15" t="str">
        <x:v>Outside allocated qualifying market / locality mapping unresolved</x:v>
      </x:c>
      <x:c r="E1058" s="15" t="str">
        <x:v>https://www.rightmove.co.uk/properties/156291251#/?channel=COM_LET</x:v>
      </x:c>
      <x:c r="F1058" s="15" t="str"/>
    </x:row>
    <x:row r="1059" ht="42" customHeight="1">
      <x:c r="A1059" s="15" t="str">
        <x:v>Outside / unresolved</x:v>
      </x:c>
      <x:c r="B1059" s="15" t="str">
        <x:v>Exclusion</x:v>
      </x:c>
      <x:c r="C1059" s="15" t="str">
        <x:v>Monks Hall, Bowsers Lane, Hadstock, Essex Mixed Use</x:v>
      </x:c>
      <x:c r="D1059" s="15" t="str">
        <x:v>Outside allocated qualifying market / locality mapping unresolved</x:v>
      </x:c>
      <x:c r="E1059" s="15" t="str">
        <x:v>https://www.rightmove.co.uk/properties/758234403664945#/?channel=COM_LET</x:v>
      </x:c>
      <x:c r="F1059" s="15" t="str"/>
    </x:row>
    <x:row r="1060" ht="42" customHeight="1">
      <x:c r="A1060" s="15" t="str">
        <x:v>Outside / unresolved</x:v>
      </x:c>
      <x:c r="B1060" s="15" t="str">
        <x:v>Exclusion</x:v>
      </x:c>
      <x:c r="C1060" s="15" t="str">
        <x:v>Unit 5 New England Industrial Estate, Gascoigne Road, Barking, IG11</x:v>
      </x:c>
      <x:c r="D1060" s="15" t="str">
        <x:v>Greater London allocated to London coverage</x:v>
      </x:c>
      <x:c r="E1060" s="15" t="str">
        <x:v>https://www.rightmove.co.uk/properties/778843816973649#/?channel=COM_LET</x:v>
      </x:c>
      <x:c r="F1060" s="15" t="str"/>
    </x:row>
    <x:row r="1061" ht="42" customHeight="1">
      <x:c r="A1061" s="15" t="str">
        <x:v>Outside / unresolved</x:v>
      </x:c>
      <x:c r="B1061" s="15" t="str">
        <x:v>Exclusion</x:v>
      </x:c>
      <x:c r="C1061" s="15" t="str">
        <x:v>Unit 13 Dagenham Logistics Hub, Rainham Road South, Dagenham, RM10 8SX</x:v>
      </x:c>
      <x:c r="D1061" s="15" t="str">
        <x:v>Greater London allocated to London coverage</x:v>
      </x:c>
      <x:c r="E1061" s="15" t="str">
        <x:v>https://www.rightmove.co.uk/properties/760931680911088#/?channel=COM_LET</x:v>
      </x:c>
      <x:c r="F1061" s="15" t="str"/>
    </x:row>
    <x:row r="1062" ht="42" customHeight="1">
      <x:c r="A1062" s="15" t="str">
        <x:v>Outside / unresolved</x:v>
      </x:c>
      <x:c r="B1062" s="15" t="str">
        <x:v>Exclusion</x:v>
      </x:c>
      <x:c r="C1062" s="15" t="str">
        <x:v>Unit 6, Two Counties Estate, Falconer Road, Haverhill, CB9 7XZ</x:v>
      </x:c>
      <x:c r="D1062" s="15" t="str">
        <x:v>Outside allocated qualifying market / locality mapping unresolved</x:v>
      </x:c>
      <x:c r="E1062" s="15" t="str">
        <x:v>https://www.rightmove.co.uk/properties/773380773589616#/?channel=COM_LET</x:v>
      </x:c>
      <x:c r="F1062" s="15" t="str"/>
    </x:row>
    <x:row r="1063" ht="42" customHeight="1">
      <x:c r="A1063" s="15" t="str">
        <x:v>Outside / unresolved</x:v>
      </x:c>
      <x:c r="B1063" s="15" t="str">
        <x:v>Exclusion</x:v>
      </x:c>
      <x:c r="C1063" s="15" t="str">
        <x:v>Unit 6 Sterling Industrial Estate, Rainham Road South, Dagenham, RM10</x:v>
      </x:c>
      <x:c r="D1063" s="15" t="str">
        <x:v>Greater London allocated to London coverage</x:v>
      </x:c>
      <x:c r="E1063" s="15" t="str">
        <x:v>https://www.rightmove.co.uk/properties/760718922677521#/?channel=COM_LET</x:v>
      </x:c>
      <x:c r="F1063" s="15" t="str"/>
    </x:row>
    <x:row r="1064" ht="42" customHeight="1">
      <x:c r="A1064" s="15" t="str">
        <x:v>Outside / unresolved</x:v>
      </x:c>
      <x:c r="B1064" s="15" t="str">
        <x:v>Exclusion</x:v>
      </x:c>
      <x:c r="C1064" s="15" t="str">
        <x:v>Mill Street, St. Osyth Commercial Property</x:v>
      </x:c>
      <x:c r="D1064" s="15" t="str">
        <x:v>Outside allocated qualifying market / locality mapping unresolved</x:v>
      </x:c>
      <x:c r="E1064" s="15" t="str">
        <x:v>https://www.rightmove.co.uk/properties/87540180#/?channel=COM_LET</x:v>
      </x:c>
      <x:c r="F1064" s="15" t="str"/>
    </x:row>
    <x:row r="1065" ht="42" customHeight="1">
      <x:c r="A1065" s="15" t="str">
        <x:v>Outside / unresolved</x:v>
      </x:c>
      <x:c r="B1065" s="15" t="str">
        <x:v>Exclusion</x:v>
      </x:c>
      <x:c r="C1065" s="15" t="str">
        <x:v>Unit 1 - 2, River Road Industrial Estate, River Road, Barking IG11 0DR</x:v>
      </x:c>
      <x:c r="D1065" s="15" t="str">
        <x:v>Greater London allocated to London coverage</x:v>
      </x:c>
      <x:c r="E1065" s="15" t="str">
        <x:v>https://www.rightmove.co.uk/properties/745869257903664#/?channel=COM_LET</x:v>
      </x:c>
      <x:c r="F1065" s="15" t="str"/>
    </x:row>
    <x:row r="1066" ht="42" customHeight="1">
      <x:c r="A1066" s="15" t="str">
        <x:v>Outside / unresolved</x:v>
      </x:c>
      <x:c r="B1066" s="15" t="str">
        <x:v>Exclusion</x:v>
      </x:c>
      <x:c r="C1066" s="15" t="str">
        <x:v>Mill Lane,Clavering,CB11</x:v>
      </x:c>
      <x:c r="D1066" s="15" t="str">
        <x:v>Outside allocated qualifying market / locality mapping unresolved</x:v>
      </x:c>
      <x:c r="E1066" s="15" t="str">
        <x:v>https://www.rightmove.co.uk/properties/754787828666737#/?channel=COM_LET</x:v>
      </x:c>
      <x:c r="F1066" s="15" t="str"/>
    </x:row>
    <x:row r="1067" ht="42" customHeight="1">
      <x:c r="A1067" s="15" t="str">
        <x:v>Outside / unresolved</x:v>
      </x:c>
      <x:c r="B1067" s="15" t="str">
        <x:v>Exclusion</x:v>
      </x:c>
      <x:c r="C1067" s="15" t="str">
        <x:v>CM1</x:v>
      </x:c>
      <x:c r="D1067" s="15" t="str">
        <x:v>Outside allocated qualifying market / locality mapping unresolved</x:v>
      </x:c>
      <x:c r="E1067" s="15" t="str">
        <x:v>https://www.rightmove.co.uk/properties/754787830781329#/?channel=COM_LET</x:v>
      </x:c>
      <x:c r="F1067" s="15" t="str"/>
    </x:row>
    <x:row r="1068" ht="42" customHeight="1">
      <x:c r="A1068" s="15" t="str">
        <x:v>Southend-on-Sea</x:v>
      </x:c>
      <x:c r="B1068" s="15" t="str">
        <x:v>Exclusion</x:v>
      </x:c>
      <x:c r="C1068" s="15" t="str">
        <x:v>Unit 15, Woodford Trading Estate, Southend Road, Woodford Green, IG8 8HF</x:v>
      </x:c>
      <x:c r="D1068" s="15" t="str">
        <x:v>Greater London allocated to London coverage</x:v>
      </x:c>
      <x:c r="E1068" s="15" t="str">
        <x:v>https://www.rightmove.co.uk/properties/760931588693825#/?channel=COM_LET</x:v>
      </x:c>
      <x:c r="F1068" s="15" t="str"/>
    </x:row>
    <x:row r="1069" ht="42" customHeight="1">
      <x:c r="A1069" s="15" t="str">
        <x:v>Outside / unresolved</x:v>
      </x:c>
      <x:c r="B1069" s="15" t="str">
        <x:v>Exclusion</x:v>
      </x:c>
      <x:c r="C1069" s="15" t="str">
        <x:v>Unit 7A, Valor Park East Circular Phase 1, Gascoigne Road, Barking, London, IG11 7NZ</x:v>
      </x:c>
      <x:c r="D1069" s="15" t="str">
        <x:v>Greater London allocated to London coverage</x:v>
      </x:c>
      <x:c r="E1069" s="15" t="str">
        <x:v>https://www.rightmove.co.uk/properties/773400801545233#/?channel=COM_LET</x:v>
      </x:c>
      <x:c r="F1069" s="15" t="str"/>
    </x:row>
    <x:row r="1070" ht="42" customHeight="1">
      <x:c r="A1070" s="15" t="str">
        <x:v>Outside / unresolved</x:v>
      </x:c>
      <x:c r="B1070" s="15" t="str">
        <x:v>Exclusion</x:v>
      </x:c>
      <x:c r="C1070" s="15" t="str">
        <x:v>Unit 2 &amp; 3, Tallon Road, Hutton, Essex CM13 1TG</x:v>
      </x:c>
      <x:c r="D1070" s="15" t="str">
        <x:v>Outside allocated qualifying market / locality mapping unresolved</x:v>
      </x:c>
      <x:c r="E1070" s="15" t="str">
        <x:v>https://www.rightmove.co.uk/properties/763851520347441#/?channel=COM_LET</x:v>
      </x:c>
      <x:c r="F1070" s="15" t="str"/>
    </x:row>
    <x:row r="1071" ht="42" customHeight="1">
      <x:c r="A1071" s="15" t="str">
        <x:v>Outside / unresolved</x:v>
      </x:c>
      <x:c r="B1071" s="15" t="str">
        <x:v>Exclusion</x:v>
      </x:c>
      <x:c r="C1071" s="15" t="str">
        <x:v>Unit 7B Valor Park East Circular Phase 1, Gascoigne Road, Barking, IG11 7NZ</x:v>
      </x:c>
      <x:c r="D1071" s="15" t="str">
        <x:v>Greater London allocated to London coverage</x:v>
      </x:c>
      <x:c r="E1071" s="15" t="str">
        <x:v>https://www.rightmove.co.uk/properties/760931630480753#/?channel=COM_LET</x:v>
      </x:c>
      <x:c r="F1071" s="15" t="str"/>
    </x:row>
    <x:row r="1072" ht="42" customHeight="1">
      <x:c r="A1072" s="15" t="str">
        <x:v>Outside / unresolved</x:v>
      </x:c>
      <x:c r="B1072" s="15" t="str">
        <x:v>Exclusion</x:v>
      </x:c>
      <x:c r="C1072" s="15" t="str">
        <x:v>Unit 5, Portland Commercial Estate, Ripple Road, Barking, IG11 0TW</x:v>
      </x:c>
      <x:c r="D1072" s="15" t="str">
        <x:v>Greater London allocated to London coverage</x:v>
      </x:c>
      <x:c r="E1072" s="15" t="str">
        <x:v>https://www.rightmove.co.uk/properties/773356561969888#/?channel=COM_LET</x:v>
      </x:c>
      <x:c r="F1072" s="15" t="str"/>
    </x:row>
    <x:row r="1073" ht="42" customHeight="1">
      <x:c r="A1073" s="15" t="str">
        <x:v>Outside / unresolved</x:v>
      </x:c>
      <x:c r="B1073" s="15" t="str">
        <x:v>Exclusion</x:v>
      </x:c>
      <x:c r="C1073" s="15" t="str">
        <x:v>Portland Commercial Estate, Ripple Road, Barking, IG11 0TW</x:v>
      </x:c>
      <x:c r="D1073" s="15" t="str">
        <x:v>Greater London allocated to London coverage</x:v>
      </x:c>
      <x:c r="E1073" s="15" t="str">
        <x:v>https://www.rightmove.co.uk/properties/773344432059969#/?channel=COM_LET</x:v>
      </x:c>
      <x:c r="F1073" s="15" t="str"/>
    </x:row>
    <x:row r="1074" ht="42" customHeight="1">
      <x:c r="A1074" s="15" t="str">
        <x:v>Outside / unresolved</x:v>
      </x:c>
      <x:c r="B1074" s="15" t="str">
        <x:v>Exclusion</x:v>
      </x:c>
      <x:c r="C1074" s="15" t="str">
        <x:v>1a / 1b Wildspace, 6-10 Lamson Road, Rainham, RM13 9YY</x:v>
      </x:c>
      <x:c r="D1074" s="15" t="str">
        <x:v>Greater London allocated to London coverage</x:v>
      </x:c>
      <x:c r="E1074" s="15" t="str">
        <x:v>https://www.rightmove.co.uk/properties/773381283119408#/?channel=COM_LET</x:v>
      </x:c>
      <x:c r="F1074" s="15" t="str"/>
    </x:row>
    <x:row r="1075" ht="42" customHeight="1">
      <x:c r="A1075" s="15" t="str">
        <x:v>Outside / unresolved</x:v>
      </x:c>
      <x:c r="B1075" s="15" t="str">
        <x:v>Exclusion</x:v>
      </x:c>
      <x:c r="C1075" s="15" t="str">
        <x:v>6-7 Boundary Road, Sturmer, Haverhill, CB9 7YH</x:v>
      </x:c>
      <x:c r="D1075" s="15" t="str">
        <x:v>Outside allocated qualifying market / locality mapping unresolved</x:v>
      </x:c>
      <x:c r="E1075" s="15" t="str">
        <x:v>https://www.rightmove.co.uk/properties/775086779513072#/?channel=COM_LET</x:v>
      </x:c>
      <x:c r="F1075" s="15" t="str"/>
    </x:row>
    <x:row r="1076" ht="42" customHeight="1">
      <x:c r="A1076" s="15" t="str">
        <x:v>Outside / unresolved</x:v>
      </x:c>
      <x:c r="B1076" s="15" t="str">
        <x:v>Exclusion</x:v>
      </x:c>
      <x:c r="C1076" s="15" t="str">
        <x:v>Bansal House, Bracken Industrial Estate, Forest Road, Ilford, IG6</x:v>
      </x:c>
      <x:c r="D1076" s="15" t="str">
        <x:v>Greater London allocated to London coverage</x:v>
      </x:c>
      <x:c r="E1076" s="15" t="str">
        <x:v>https://www.rightmove.co.uk/properties/762220076725425#/?channel=COM_LET</x:v>
      </x:c>
      <x:c r="F1076" s="15" t="str"/>
    </x:row>
    <x:row r="1077" ht="42" customHeight="1">
      <x:c r="A1077" s="15" t="str">
        <x:v>Outside / unresolved</x:v>
      </x:c>
      <x:c r="B1077" s="15" t="str">
        <x:v>Exclusion</x:v>
      </x:c>
      <x:c r="C1077" s="15" t="str">
        <x:v>Unit 7B, Valor Park East Circular Phase 1, Gascoigne Road, Barking, London, IG11 7NZ</x:v>
      </x:c>
      <x:c r="D1077" s="15" t="str">
        <x:v>Greater London allocated to London coverage</x:v>
      </x:c>
      <x:c r="E1077" s="15" t="str">
        <x:v>https://www.rightmove.co.uk/properties/773400809801120#/?channel=COM_LET</x:v>
      </x:c>
      <x:c r="F1077" s="15" t="str"/>
    </x:row>
    <x:row r="1078" ht="42" customHeight="1">
      <x:c r="A1078" s="15" t="str">
        <x:v>Outside / unresolved</x:v>
      </x:c>
      <x:c r="B1078" s="15" t="str">
        <x:v>Exclusion</x:v>
      </x:c>
      <x:c r="C1078" s="15" t="str">
        <x:v>Unit 7A Valor Park East Circular Phase 1, Gascoigne Road, Barking, IG11 7NZ</x:v>
      </x:c>
      <x:c r="D1078" s="15" t="str">
        <x:v>Greater London allocated to London coverage</x:v>
      </x:c>
      <x:c r="E1078" s="15" t="str">
        <x:v>https://www.rightmove.co.uk/properties/760931624172352#/?channel=COM_LET</x:v>
      </x:c>
      <x:c r="F1078" s="15" t="str"/>
    </x:row>
    <x:row r="1079" ht="42" customHeight="1">
      <x:c r="A1079" s="15" t="str">
        <x:v>Brentwood</x:v>
      </x:c>
      <x:c r="B1079" s="15" t="str">
        <x:v>Exclusion</x:v>
      </x:c>
      <x:c r="C1079" s="15" t="str">
        <x:v>Dudbrook Hall, Dudbrook Road, Brentwood, Essex, CM14 Healthcare Facility</x:v>
      </x:c>
      <x:c r="D1079" s="15" t="str">
        <x:v>No industrial/workshop/storage use evidenced</x:v>
      </x:c>
      <x:c r="E1079" s="15" t="str">
        <x:v>https://www.rightmove.co.uk/properties/756229016772768#/?channel=COM_LET</x:v>
      </x:c>
      <x:c r="F1079" s="15" t="str"/>
    </x:row>
    <x:row r="1080" ht="42" customHeight="1">
      <x:c r="A1080" s="15" t="str">
        <x:v>Outside / unresolved</x:v>
      </x:c>
      <x:c r="B1080" s="15" t="str">
        <x:v>Exclusion</x:v>
      </x:c>
      <x:c r="C1080" s="15" t="str">
        <x:v>Units 17 &amp; 40, Bates Industrial Estate, Church Road, Harold Wood, Romford, RM3</x:v>
      </x:c>
      <x:c r="D1080" s="15" t="str">
        <x:v>Greater London allocated to London coverage</x:v>
      </x:c>
      <x:c r="E1080" s="15" t="str">
        <x:v>https://www.rightmove.co.uk/properties/760572547870433#/?channel=COM_LET</x:v>
      </x:c>
      <x:c r="F1080" s="15" t="str"/>
    </x:row>
    <x:row r="1081" ht="42" customHeight="1">
      <x:c r="A1081" s="15" t="str">
        <x:v>Outside / unresolved</x:v>
      </x:c>
      <x:c r="B1081" s="15" t="str">
        <x:v>Exclusion</x:v>
      </x:c>
      <x:c r="C1081" s="15" t="str">
        <x:v>Unit 2, Portland Commercial Estate, Ripple Road, Barking, IG11 0TW</x:v>
      </x:c>
      <x:c r="D1081" s="15" t="str">
        <x:v>Greater London allocated to London coverage</x:v>
      </x:c>
      <x:c r="E1081" s="15" t="str">
        <x:v>https://www.rightmove.co.uk/properties/773356557890001#/?channel=COM_LET</x:v>
      </x:c>
      <x:c r="F1081" s="15" t="str"/>
    </x:row>
    <x:row r="1082" ht="42" customHeight="1">
      <x:c r="A1082" s="15" t="str">
        <x:v>Outside / unresolved</x:v>
      </x:c>
      <x:c r="B1082" s="15" t="str">
        <x:v>Exclusion</x:v>
      </x:c>
      <x:c r="C1082" s="15" t="str">
        <x:v>Unit 2 Portland Industrial Estate, Ripple Road, Barking, Greater London, IG11</x:v>
      </x:c>
      <x:c r="D1082" s="15" t="str">
        <x:v>Greater London allocated to London coverage</x:v>
      </x:c>
      <x:c r="E1082" s="15" t="str">
        <x:v>https://www.rightmove.co.uk/properties/760896102629745#/?channel=COM_LET</x:v>
      </x:c>
      <x:c r="F1082" s="15" t="str"/>
    </x:row>
    <x:row r="1083" ht="42" customHeight="1">
      <x:c r="A1083" s="15" t="str">
        <x:v>Chelmsford</x:v>
      </x:c>
      <x:c r="B1083" s="15" t="str">
        <x:v>Exclusion</x:v>
      </x:c>
      <x:c r="C1083" s="15" t="str">
        <x:v>Nursery Yard, Mayflower Nursery House, Chelmsford Mixed Use</x:v>
      </x:c>
      <x:c r="D1083" s="15" t="str">
        <x:v>Self-storage/container/yard listing</x:v>
      </x:c>
      <x:c r="E1083" s="15" t="str">
        <x:v>https://www.rightmove.co.uk/properties/783758737856049#/?channel=COM_LET</x:v>
      </x:c>
      <x:c r="F1083" s="15" t="str"/>
    </x:row>
    <x:row r="1084" ht="42" customHeight="1">
      <x:c r="A1084" s="15" t="str">
        <x:v>Chelmsford</x:v>
      </x:c>
      <x:c r="B1084" s="15" t="str">
        <x:v>Exclusion</x:v>
      </x:c>
      <x:c r="C1084" s="15" t="str">
        <x:v>Yard Space To Let at Boyton Hall, Chelmsford</x:v>
      </x:c>
      <x:c r="D1084" s="15" t="str">
        <x:v>Self-storage/container/yard listing</x:v>
      </x:c>
      <x:c r="E1084" s="15" t="str">
        <x:v>https://www.rightmove.co.uk/properties/89439258#/?channel=COM_LET</x:v>
      </x:c>
      <x:c r="F1084" s="15" t="str"/>
    </x:row>
    <x:row r="1085" ht="42" customHeight="1">
      <x:c r="A1085" s="15" t="str">
        <x:v>Outside / unresolved</x:v>
      </x:c>
      <x:c r="B1085" s="15" t="str">
        <x:v>Exclusion</x:v>
      </x:c>
      <x:c r="C1085" s="15" t="str">
        <x:v>Hall Road, CO7</x:v>
      </x:c>
      <x:c r="D1085" s="15" t="str">
        <x:v>Outside allocated qualifying market / locality mapping unresolved</x:v>
      </x:c>
      <x:c r="E1085" s="15" t="str">
        <x:v>https://www.rightmove.co.uk/properties/167124863#/?channel=COM_LET</x:v>
      </x:c>
      <x:c r="F1085" s="15" t="str"/>
    </x:row>
    <x:row r="1086" ht="42" customHeight="1">
      <x:c r="A1086" s="15" t="str">
        <x:v>Southend-on-Sea</x:v>
      </x:c>
      <x:c r="B1086" s="15" t="str">
        <x:v>Exclusion</x:v>
      </x:c>
      <x:c r="C1086" s="15" t="str">
        <x:v>53 - 57 Sutton Road, Southend-On-Sea, Essex, SS2</x:v>
      </x:c>
      <x:c r="D1086" s="15" t="str">
        <x:v>Self-storage/container/yard listing</x:v>
      </x:c>
      <x:c r="E1086" s="15" t="str">
        <x:v>https://www.rightmove.co.uk/properties/754400063357840#/?channel=COM_LET</x:v>
      </x:c>
      <x:c r="F1086" s="15" t="str"/>
    </x:row>
    <x:row r="1087" ht="42" customHeight="1">
      <x:c r="A1087" s="15" t="str">
        <x:v>Outside / unresolved</x:v>
      </x:c>
      <x:c r="B1087" s="15" t="str">
        <x:v>Exclusion</x:v>
      </x:c>
      <x:c r="C1087" s="15" t="str">
        <x:v>Engineering Manufacturing Training Space at CEME, Marsh Way, Rainham, RM13 8EU</x:v>
      </x:c>
      <x:c r="D1087" s="15" t="str">
        <x:v>Greater London allocated to London coverage</x:v>
      </x:c>
      <x:c r="E1087" s="15" t="str">
        <x:v>https://www.rightmove.co.uk/properties/736857250593040#/?channel=COM_LET</x:v>
      </x:c>
      <x:c r="F1087" s="15" t="str"/>
    </x:row>
    <x:row r="1088" ht="42" customHeight="1">
      <x:c r="A1088" s="15" t="str">
        <x:v>Outside / unresolved</x:v>
      </x:c>
      <x:c r="B1088" s="15" t="str">
        <x:v>Exclusion</x:v>
      </x:c>
      <x:c r="C1088" s="15" t="str">
        <x:v>Swift Business Park, Units 3 &amp; 12, 13 Creek Way, Rainham, RM13</x:v>
      </x:c>
      <x:c r="D1088" s="15" t="str">
        <x:v>Greater London allocated to London coverage</x:v>
      </x:c>
      <x:c r="E1088" s="15" t="str">
        <x:v>https://www.rightmove.co.uk/properties/760718792762480#/?channel=COM_LET</x:v>
      </x:c>
      <x:c r="F1088" s="15" t="str"/>
    </x:row>
    <x:row r="1089" ht="42" customHeight="1">
      <x:c r="A1089" s="15" t="str">
        <x:v>Southend-on-Sea</x:v>
      </x:c>
      <x:c r="B1089" s="15" t="str">
        <x:v>Exclusion</x:v>
      </x:c>
      <x:c r="C1089" s="15" t="str">
        <x:v>Yard C, Plot 2 Rochehall Way, Purdeys Industrial Estate, Rochford, SS4 1NF</x:v>
      </x:c>
      <x:c r="D1089" s="15" t="str">
        <x:v>Self-storage/container/yard listing</x:v>
      </x:c>
      <x:c r="E1089" s="15" t="str">
        <x:v>https://www.rightmove.co.uk/properties/773380549288257#/?channel=COM_LET</x:v>
      </x:c>
      <x:c r="F1089" s="15" t="str"/>
    </x:row>
    <x:row r="1090" ht="42" customHeight="1">
      <x:c r="A1090" s="15" t="str">
        <x:v>Outside / unresolved</x:v>
      </x:c>
      <x:c r="B1090" s="15" t="str">
        <x:v>Exclusion</x:v>
      </x:c>
      <x:c r="C1090" s="15" t="str">
        <x:v>Finchingfield</x:v>
      </x:c>
      <x:c r="D1090" s="15" t="str">
        <x:v>Outside allocated qualifying market / locality mapping unresolved</x:v>
      </x:c>
      <x:c r="E1090" s="15" t="str">
        <x:v>https://www.rightmove.co.uk/properties/94882887#/?channel=COM_LET</x:v>
      </x:c>
      <x:c r="F1090" s="15" t="str"/>
    </x:row>
    <x:row r="1091" ht="42" customHeight="1">
      <x:c r="A1091" s="15" t="str">
        <x:v>Outside / unresolved</x:v>
      </x:c>
      <x:c r="B1091" s="15" t="str">
        <x:v>Exclusion</x:v>
      </x:c>
      <x:c r="C1091" s="15" t="str">
        <x:v>11B Trade City, Ashton Road, Harold Hill, Romford, Essex, RM3 8UJ</x:v>
      </x:c>
      <x:c r="D1091" s="15" t="str">
        <x:v>Greater London allocated to London coverage</x:v>
      </x:c>
      <x:c r="E1091" s="15" t="str">
        <x:v>https://www.rightmove.co.uk/properties/767622579464049#/?channel=COM_LET</x:v>
      </x:c>
      <x:c r="F1091" s="15" t="str"/>
    </x:row>
    <x:row r="1092" ht="42" customHeight="1">
      <x:c r="A1092" s="15" t="str">
        <x:v>Outside / unresolved</x:v>
      </x:c>
      <x:c r="B1092" s="15" t="str">
        <x:v>Exclusion</x:v>
      </x:c>
      <x:c r="C1092" s="15" t="str">
        <x:v>Romford</x:v>
      </x:c>
      <x:c r="D1092" s="15" t="str">
        <x:v>Greater London allocated to London coverage</x:v>
      </x:c>
      <x:c r="E1092" s="15" t="str">
        <x:v>https://www.rightmove.co.uk/properties/161227781#/?channel=COM_LET</x:v>
      </x:c>
      <x:c r="F1092" s="15" t="str"/>
    </x:row>
    <x:row r="1093" ht="42" customHeight="1">
      <x:c r="A1093" s="15" t="str">
        <x:v>Outside / unresolved</x:v>
      </x:c>
      <x:c r="B1093" s="15" t="str">
        <x:v>Exclusion</x:v>
      </x:c>
      <x:c r="C1093" s="15" t="str">
        <x:v>Thurrock</x:v>
      </x:c>
      <x:c r="D1093" s="15" t="str">
        <x:v>Outside allocated qualifying market / locality mapping unresolved</x:v>
      </x:c>
      <x:c r="E1093" s="15" t="str">
        <x:v>https://www.rightmove.co.uk/properties/173789135#/?channel=COM_LET</x:v>
      </x:c>
      <x:c r="F1093" s="15" t="str"/>
    </x:row>
    <x:row r="1094" ht="42" customHeight="1">
      <x:c r="A1094" s="15" t="str">
        <x:v>Outside / unresolved</x:v>
      </x:c>
      <x:c r="B1094" s="15" t="str">
        <x:v>Exclusion</x:v>
      </x:c>
      <x:c r="C1094" s="15" t="str">
        <x:v>Unit 1, 75 River Road, Barking, IG11 0DR</x:v>
      </x:c>
      <x:c r="D1094" s="15" t="str">
        <x:v>Greater London allocated to London coverage</x:v>
      </x:c>
      <x:c r="E1094" s="15" t="str">
        <x:v>https://www.rightmove.co.uk/properties/778346573809456#/?channel=COM_LET</x:v>
      </x:c>
      <x:c r="F1094" s="15" t="str"/>
    </x:row>
    <x:row r="1095" ht="42" customHeight="1">
      <x:c r="A1095" s="15" t="str">
        <x:v>Outside / unresolved</x:v>
      </x:c>
      <x:c r="B1095" s="15" t="str">
        <x:v>Exclusion</x:v>
      </x:c>
      <x:c r="C1095" s="15" t="str">
        <x:v>Unit 1, 75 River Road, Barking, IG11</x:v>
      </x:c>
      <x:c r="D1095" s="15" t="str">
        <x:v>Greater London allocated to London coverage</x:v>
      </x:c>
      <x:c r="E1095" s="15" t="str">
        <x:v>https://www.rightmove.co.uk/properties/760719031829361#/?channel=COM_LET</x:v>
      </x:c>
      <x:c r="F1095" s="15" t="str"/>
    </x:row>
    <x:row r="1096" ht="42" customHeight="1">
      <x:c r="A1096" s="15" t="str">
        <x:v>Outside / unresolved</x:v>
      </x:c>
      <x:c r="B1096" s="15" t="str">
        <x:v>Exclusion</x:v>
      </x:c>
      <x:c r="C1096" s="15" t="str">
        <x:v>Unit 1, River Road Industrial Estate, River Road, Barking IG11 0DR</x:v>
      </x:c>
      <x:c r="D1096" s="15" t="str">
        <x:v>Greater London allocated to London coverage</x:v>
      </x:c>
      <x:c r="E1096" s="15" t="str">
        <x:v>https://www.rightmove.co.uk/properties/745683678687072#/?channel=COM_LET</x:v>
      </x:c>
      <x:c r="F1096" s="15" t="str"/>
    </x:row>
    <x:row r="1097" ht="42" customHeight="1">
      <x:c r="A1097" s="15" t="str">
        <x:v>Outside / unresolved</x:v>
      </x:c>
      <x:c r="B1097" s="15" t="str">
        <x:v>Exclusion</x:v>
      </x:c>
      <x:c r="C1097" s="15" t="str">
        <x:v>Unit 2 Dagenham Logistics Hub, Rainham Road South, Dagenham, RM10 8SX</x:v>
      </x:c>
      <x:c r="D1097" s="15" t="str">
        <x:v>Greater London allocated to London coverage</x:v>
      </x:c>
      <x:c r="E1097" s="15" t="str">
        <x:v>https://www.rightmove.co.uk/properties/760931727046289#/?channel=COM_LET</x:v>
      </x:c>
      <x:c r="F1097" s="15" t="str"/>
    </x:row>
    <x:row r="1098" ht="42" customHeight="1">
      <x:c r="A1098" s="15" t="str">
        <x:v>Outside / unresolved</x:v>
      </x:c>
      <x:c r="B1098" s="15" t="str">
        <x:v>Exclusion</x:v>
      </x:c>
      <x:c r="C1098" s="15" t="str">
        <x:v>North Street, Romford, Havering</x:v>
      </x:c>
      <x:c r="D1098" s="15" t="str">
        <x:v>Greater London allocated to London coverage</x:v>
      </x:c>
      <x:c r="E1098" s="15" t="str">
        <x:v>https://www.rightmove.co.uk/properties/773452458542544#/?channel=COM_LET</x:v>
      </x:c>
      <x:c r="F1098" s="15" t="str"/>
    </x:row>
    <x:row r="1099" ht="42" customHeight="1">
      <x:c r="A1099" s="15" t="str">
        <x:v>Outside / unresolved</x:v>
      </x:c>
      <x:c r="B1099" s="15" t="str">
        <x:v>Exclusion</x:v>
      </x:c>
      <x:c r="C1099" s="15" t="str">
        <x:v>Safestore Self Storage, Shadbolt Avenue, London, E4</x:v>
      </x:c>
      <x:c r="D1099" s="15" t="str">
        <x:v>Outside allocated qualifying market / locality mapping unresolved</x:v>
      </x:c>
      <x:c r="E1099" s="15" t="str">
        <x:v>https://www.rightmove.co.uk/properties/752965267400096#/?channel=COM_LET</x:v>
      </x:c>
      <x:c r="F1099" s="15" t="str"/>
    </x:row>
    <x:row r="1100" ht="42" customHeight="1">
      <x:c r="A1100" s="15" t="str">
        <x:v>Outside / unresolved</x:v>
      </x:c>
      <x:c r="B1100" s="15" t="str">
        <x:v>Exclusion</x:v>
      </x:c>
      <x:c r="C1100" s="15" t="str">
        <x:v>Unit 4, Tonbridge Works, Tonbridge Road, Romford, Greater London, RM3 8TS</x:v>
      </x:c>
      <x:c r="D1100" s="15" t="str">
        <x:v>Greater London allocated to London coverage</x:v>
      </x:c>
      <x:c r="E1100" s="15" t="str">
        <x:v>https://www.rightmove.co.uk/properties/760756862272385#/?channel=COM_LET</x:v>
      </x:c>
      <x:c r="F1100" s="15" t="str"/>
    </x:row>
    <x:row r="1101" ht="42" customHeight="1">
      <x:c r="A1101" s="15" t="str">
        <x:v>Outside / unresolved</x:v>
      </x:c>
      <x:c r="B1101" s="15" t="str">
        <x:v>Exclusion</x:v>
      </x:c>
      <x:c r="C1101" s="15" t="str">
        <x:v>Unit 4 Tonbridge Works, Tonbridge Road, Romford, RM3</x:v>
      </x:c>
      <x:c r="D1101" s="15" t="str">
        <x:v>Greater London allocated to London coverage</x:v>
      </x:c>
      <x:c r="E1101" s="15" t="str">
        <x:v>https://www.rightmove.co.uk/properties/760719015062720#/?channel=COM_LET</x:v>
      </x:c>
      <x:c r="F1101" s="15" t="str"/>
    </x:row>
    <x:row r="1102" ht="42" customHeight="1">
      <x:c r="A1102" s="15" t="str">
        <x:v>Outside / unresolved</x:v>
      </x:c>
      <x:c r="B1102" s="15" t="str">
        <x:v>Exclusion</x:v>
      </x:c>
      <x:c r="C1102" s="15" t="str">
        <x:v>Longshaw Road, London, E4</x:v>
      </x:c>
      <x:c r="D1102" s="15" t="str">
        <x:v>Outside allocated qualifying market / locality mapping unresolved</x:v>
      </x:c>
      <x:c r="E1102" s="15" t="str">
        <x:v>https://www.rightmove.co.uk/properties/754397542554113#/?channel=COM_LET</x:v>
      </x:c>
      <x:c r="F1102" s="15" t="str"/>
    </x:row>
    <x:row r="1103" ht="42" customHeight="1">
      <x:c r="A1103" s="15" t="str">
        <x:v>Outside / unresolved</x:v>
      </x:c>
      <x:c r="B1103" s="15" t="str">
        <x:v>Exclusion</x:v>
      </x:c>
      <x:c r="C1103" s="15" t="str">
        <x:v>Unit 4 Peregrine Road Industrial Estate, 34-44 Peregrine Road, Hainault, IG6</x:v>
      </x:c>
      <x:c r="D1103" s="15" t="str">
        <x:v>Greater London allocated to London coverage</x:v>
      </x:c>
      <x:c r="E1103" s="15" t="str">
        <x:v>https://www.rightmove.co.uk/properties/760719646356256#/?channel=COM_LET</x:v>
      </x:c>
      <x:c r="F1103" s="15" t="str"/>
    </x:row>
    <x:row r="1104" ht="42" customHeight="1">
      <x:c r="A1104" s="15" t="str">
        <x:v>Outside / unresolved</x:v>
      </x:c>
      <x:c r="B1104" s="15" t="str">
        <x:v>Exclusion</x:v>
      </x:c>
      <x:c r="C1104" s="15" t="str">
        <x:v>Conqueror Court, Spilsby Road, Harold Hill, Romford, London, RM3</x:v>
      </x:c>
      <x:c r="D1104" s="15" t="str">
        <x:v>Greater London allocated to London coverage</x:v>
      </x:c>
      <x:c r="E1104" s="15" t="str">
        <x:v>https://www.rightmove.co.uk/properties/760571841196977#/?channel=COM_LET</x:v>
      </x:c>
      <x:c r="F1104" s="15" t="str"/>
    </x:row>
    <x:row r="1105" ht="42" customHeight="1">
      <x:c r="A1105" s="15" t="str">
        <x:v>Outside / unresolved</x:v>
      </x:c>
      <x:c r="B1105" s="15" t="str">
        <x:v>Exclusion</x:v>
      </x:c>
      <x:c r="C1105" s="15" t="str">
        <x:v>Unit 5 Dagenham Logistics Hub, Rainham Road South, Dagenham, RM10 8SX</x:v>
      </x:c>
      <x:c r="D1105" s="15" t="str">
        <x:v>Greater London allocated to London coverage</x:v>
      </x:c>
      <x:c r="E1105" s="15" t="str">
        <x:v>https://www.rightmove.co.uk/properties/760931687085808#/?channel=COM_LET</x:v>
      </x:c>
      <x:c r="F1105" s="15" t="str"/>
    </x:row>
    <x:row r="1106" ht="42" customHeight="1">
      <x:c r="A1106" s="15" t="str">
        <x:v>Outside / unresolved</x:v>
      </x:c>
      <x:c r="B1106" s="15" t="str">
        <x:v>Exclusion</x:v>
      </x:c>
      <x:c r="C1106" s="15" t="str">
        <x:v>Unit M, 43-49 Fowler Road, Ilford, London, IG6 3FF3FF</x:v>
      </x:c>
      <x:c r="D1106" s="15" t="str">
        <x:v>Greater London allocated to London coverage</x:v>
      </x:c>
      <x:c r="E1106" s="15" t="str">
        <x:v>https://www.rightmove.co.uk/properties/756213025874528#/?channel=COM_LET</x:v>
      </x:c>
      <x:c r="F1106" s="15" t="str"/>
    </x:row>
    <x:row r="1107" ht="42" customHeight="1">
      <x:c r="A1107" s="15" t="str">
        <x:v>Outside / unresolved</x:v>
      </x:c>
      <x:c r="B1107" s="15" t="str">
        <x:v>Exclusion</x:v>
      </x:c>
      <x:c r="C1107" s="15" t="str">
        <x:v>Unit 1, Reef Street, Dagenham, RM9 6GQ</x:v>
      </x:c>
      <x:c r="D1107" s="15" t="str">
        <x:v>Greater London allocated to London coverage</x:v>
      </x:c>
      <x:c r="E1107" s="15" t="str">
        <x:v>https://www.rightmove.co.uk/properties/723051900295664#/?channel=COM_LET</x:v>
      </x:c>
      <x:c r="F1107" s="15" t="str"/>
    </x:row>
    <x:row r="1108" ht="42" customHeight="1">
      <x:c r="A1108" s="15" t="str">
        <x:v>Outside / unresolved</x:v>
      </x:c>
      <x:c r="B1108" s="15" t="str">
        <x:v>Exclusion</x:v>
      </x:c>
      <x:c r="C1108" s="15" t="str">
        <x:v>Unit 6 Conqueror Court, Spilsby Road, Harold Hill, Romford, RM3</x:v>
      </x:c>
      <x:c r="D1108" s="15" t="str">
        <x:v>Greater London allocated to London coverage</x:v>
      </x:c>
      <x:c r="E1108" s="15" t="str">
        <x:v>https://www.rightmove.co.uk/properties/760719516291345#/?channel=COM_LET</x:v>
      </x:c>
      <x:c r="F1108" s="15" t="str"/>
    </x:row>
    <x:row r="1109" ht="42" customHeight="1">
      <x:c r="A1109" s="15" t="str">
        <x:v>Outside / unresolved</x:v>
      </x:c>
      <x:c r="B1109" s="15" t="str">
        <x:v>Exclusion</x:v>
      </x:c>
      <x:c r="C1109" s="15" t="str">
        <x:v>Unit 6, Conqueror Court, Spilsby Road, Harold Hill, Romford, Greater London, RM3 8SB</x:v>
      </x:c>
      <x:c r="D1109" s="15" t="str">
        <x:v>Greater London allocated to London coverage</x:v>
      </x:c>
      <x:c r="E1109" s="15" t="str">
        <x:v>https://www.rightmove.co.uk/properties/759266957334769#/?channel=COM_LET</x:v>
      </x:c>
      <x:c r="F1109" s="15" t="str"/>
    </x:row>
    <x:row r="1110" ht="42" customHeight="1">
      <x:c r="A1110" s="15" t="str">
        <x:v>Outside / unresolved</x:v>
      </x:c>
      <x:c r="B1110" s="15" t="str">
        <x:v>Exclusion</x:v>
      </x:c>
      <x:c r="C1110" s="15" t="str">
        <x:v>Unit 32B, The Old Brickworks Industrial Estate, Church Road, Romford, RM3 0JA</x:v>
      </x:c>
      <x:c r="D1110" s="15" t="str">
        <x:v>Greater London allocated to London coverage</x:v>
      </x:c>
      <x:c r="E1110" s="15" t="str">
        <x:v>https://www.rightmove.co.uk/properties/773356173930497#/?channel=COM_LET</x:v>
      </x:c>
      <x:c r="F1110" s="15" t="str"/>
    </x:row>
    <x:row r="1111" ht="42" customHeight="1">
      <x:c r="A1111" s="15" t="str">
        <x:v>Maldon</x:v>
      </x:c>
      <x:c r="B1111" s="15" t="str">
        <x:v>Exclusion</x:v>
      </x:c>
      <x:c r="C1111" s="15" t="str">
        <x:v>124 Station Road, Burnham-on-Crouch, CM0 8HQ</x:v>
      </x:c>
      <x:c r="D1111" s="15" t="str">
        <x:v>No industrial/workshop/storage use evidenced</x:v>
      </x:c>
      <x:c r="E1111" s="15" t="str">
        <x:v>https://www.rightmove.co.uk/properties/778656885221840#/?channel=COM_LET</x:v>
      </x:c>
      <x:c r="F1111" s="15" t="str"/>
    </x:row>
    <x:row r="1112" ht="42" customHeight="1">
      <x:c r="A1112" s="15" t="str">
        <x:v>Outside / unresolved</x:v>
      </x:c>
      <x:c r="B1112" s="15" t="str">
        <x:v>Exclusion</x:v>
      </x:c>
      <x:c r="C1112" s="15" t="str">
        <x:v>Bradwell on Sea</x:v>
      </x:c>
      <x:c r="D1112" s="15" t="str">
        <x:v>Outside allocated qualifying market / locality mapping unresolved</x:v>
      </x:c>
      <x:c r="E1112" s="15" t="str">
        <x:v>https://www.rightmove.co.uk/properties/92143050#/?channel=COM_LET</x:v>
      </x:c>
      <x:c r="F1112" s="15" t="str"/>
    </x:row>
    <x:row r="1113" ht="42" customHeight="1">
      <x:c r="A1113" s="15" t="str">
        <x:v>Outside / unresolved</x:v>
      </x:c>
      <x:c r="B1113" s="15" t="str">
        <x:v>Exclusion</x:v>
      </x:c>
      <x:c r="C1113" s="15" t="str">
        <x:v>Woodford New Road, London, E18 2QD Commercial Property</x:v>
      </x:c>
      <x:c r="D1113" s="15" t="str">
        <x:v>Greater London allocated to London coverage</x:v>
      </x:c>
      <x:c r="E1113" s="15" t="str">
        <x:v>https://www.rightmove.co.uk/properties/767585323366545#/?channel=COM_LET</x:v>
      </x:c>
      <x:c r="F1113" s="15" t="str"/>
    </x:row>
    <x:row r="1114" ht="42" customHeight="1">
      <x:c r="A1114" s="15" t="str">
        <x:v>Outside / unresolved</x:v>
      </x:c>
      <x:c r="B1114" s="15" t="str">
        <x:v>Exclusion</x:v>
      </x:c>
      <x:c r="C1114" s="15" t="str">
        <x:v>19 Commerce Way, Whitehall Industrial Estate CO2 8HH</x:v>
      </x:c>
      <x:c r="D1114" s="15" t="str">
        <x:v>Outside allocated qualifying market / locality mapping unresolved</x:v>
      </x:c>
      <x:c r="E1114" s="15" t="str">
        <x:v>https://www.rightmove.co.uk/properties/172627466#/?channel=COM_LET</x:v>
      </x:c>
      <x:c r="F1114" s="15" t="str"/>
    </x:row>
    <x:row r="1115" ht="42" customHeight="1">
      <x:c r="A1115" s="15" t="str">
        <x:v>Outside / unresolved</x:v>
      </x:c>
      <x:c r="B1115" s="15" t="str">
        <x:v>Exclusion</x:v>
      </x:c>
      <x:c r="C1115" s="15" t="str">
        <x:v>Unit 4 Dagenham Logistics Hub, Rainham Road South, Dagenham, RM10 8SX</x:v>
      </x:c>
      <x:c r="D1115" s="15" t="str">
        <x:v>Greater London allocated to London coverage</x:v>
      </x:c>
      <x:c r="E1115" s="15" t="str">
        <x:v>https://www.rightmove.co.uk/properties/760931693612928#/?channel=COM_LET</x:v>
      </x:c>
      <x:c r="F1115" s="15" t="str"/>
    </x:row>
    <x:row r="1116" ht="42" customHeight="1">
      <x:c r="A1116" s="15" t="str">
        <x:v>Outside / unresolved</x:v>
      </x:c>
      <x:c r="B1116" s="15" t="str">
        <x:v>Exclusion</x:v>
      </x:c>
      <x:c r="C1116" s="15" t="str">
        <x:v>Unit 3 Dagenham Logistics Hub, Rainham Road South, Dagenham, RM10 8SX</x:v>
      </x:c>
      <x:c r="D1116" s="15" t="str">
        <x:v>Greater London allocated to London coverage</x:v>
      </x:c>
      <x:c r="E1116" s="15" t="str">
        <x:v>https://www.rightmove.co.uk/properties/760931699854144#/?channel=COM_LET</x:v>
      </x:c>
      <x:c r="F1116" s="15" t="str"/>
    </x:row>
    <x:row r="1117" ht="42" customHeight="1">
      <x:c r="A1117" s="15" t="str">
        <x:v>Outside / unresolved</x:v>
      </x:c>
      <x:c r="B1117" s="15" t="str">
        <x:v>Exclusion</x:v>
      </x:c>
      <x:c r="C1117" s="15" t="str">
        <x:v>Unit 3, Reef Street, Dagenham, RM9 6GQ</x:v>
      </x:c>
      <x:c r="D1117" s="15" t="str">
        <x:v>Greater London allocated to London coverage</x:v>
      </x:c>
      <x:c r="E1117" s="15" t="str">
        <x:v>https://www.rightmove.co.uk/properties/723051906585072#/?channel=COM_LET</x:v>
      </x:c>
      <x:c r="F1117" s="15" t="str"/>
    </x:row>
    <x:row r="1118" ht="42" customHeight="1">
      <x:c r="A1118" s="15" t="str">
        <x:v>Outside / unresolved</x:v>
      </x:c>
      <x:c r="B1118" s="15" t="str">
        <x:v>Exclusion</x:v>
      </x:c>
      <x:c r="C1118" s="15" t="str">
        <x:v>Unit D3, Thames View Business Centre, Barlow Way, Rainham, Greater London, RM13 8BT</x:v>
      </x:c>
      <x:c r="D1118" s="15" t="str">
        <x:v>Greater London allocated to London coverage</x:v>
      </x:c>
      <x:c r="E1118" s="15" t="str">
        <x:v>https://www.rightmove.co.uk/properties/760897478347009#/?channel=COM_LET</x:v>
      </x:c>
      <x:c r="F1118" s="15" t="str"/>
    </x:row>
    <x:row r="1119" ht="42" customHeight="1">
      <x:c r="A1119" s="15" t="str">
        <x:v>Outside / unresolved</x:v>
      </x:c>
      <x:c r="B1119" s="15" t="str">
        <x:v>Exclusion</x:v>
      </x:c>
      <x:c r="C1119" s="15" t="str">
        <x:v>D3 Thames View Business Centre, Fairview Industrial Estate, Barlow Way, Rainham, Essex, RM13</x:v>
      </x:c>
      <x:c r="D1119" s="15" t="str">
        <x:v>Greater London allocated to London coverage</x:v>
      </x:c>
      <x:c r="E1119" s="15" t="str">
        <x:v>https://www.rightmove.co.uk/properties/760571945877120#/?channel=COM_LET</x:v>
      </x:c>
      <x:c r="F1119" s="15" t="str"/>
    </x:row>
    <x:row r="1120" ht="42" customHeight="1">
      <x:c r="A1120" s="15" t="str">
        <x:v>Outside / unresolved</x:v>
      </x:c>
      <x:c r="B1120" s="15" t="str">
        <x:v>Exclusion</x:v>
      </x:c>
      <x:c r="C1120" s="15" t="str">
        <x:v>Unit 2, Reef Street, Dagenham, RM9 6GQ</x:v>
      </x:c>
      <x:c r="D1120" s="15" t="str">
        <x:v>Greater London allocated to London coverage</x:v>
      </x:c>
      <x:c r="E1120" s="15" t="str">
        <x:v>https://www.rightmove.co.uk/properties/723056339971953#/?channel=COM_LET</x:v>
      </x:c>
      <x:c r="F1120" s="15" t="str"/>
    </x:row>
    <x:row r="1121" ht="42" customHeight="1">
      <x:c r="A1121" s="15" t="str">
        <x:v>Outside / unresolved</x:v>
      </x:c>
      <x:c r="B1121" s="15" t="str">
        <x:v>Exclusion</x:v>
      </x:c>
      <x:c r="C1121" s="15" t="str">
        <x:v>Unit 3 Valor Park, Kingsbridge Road, Barking, IG11 0BD</x:v>
      </x:c>
      <x:c r="D1121" s="15" t="str">
        <x:v>Greater London allocated to London coverage</x:v>
      </x:c>
      <x:c r="E1121" s="15" t="str">
        <x:v>https://www.rightmove.co.uk/properties/773395910984049#/?channel=COM_LET</x:v>
      </x:c>
      <x:c r="F1121" s="15" t="str"/>
    </x:row>
    <x:row r="1122" ht="42" customHeight="1">
      <x:c r="A1122" s="15" t="str">
        <x:v>Outside / unresolved</x:v>
      </x:c>
      <x:c r="B1122" s="15" t="str">
        <x:v>Exclusion</x:v>
      </x:c>
      <x:c r="C1122" s="15" t="str">
        <x:v>Unit N, 43-49 Fowler Road, Ilford, London, IG6 3FF</x:v>
      </x:c>
      <x:c r="D1122" s="15" t="str">
        <x:v>Greater London allocated to London coverage</x:v>
      </x:c>
      <x:c r="E1122" s="15" t="str">
        <x:v>https://www.rightmove.co.uk/properties/756213028087761#/?channel=COM_LET</x:v>
      </x:c>
      <x:c r="F1122" s="15" t="str"/>
    </x:row>
    <x:row r="1123" ht="42" customHeight="1">
      <x:c r="A1123" s="15" t="str">
        <x:v>Outside / unresolved</x:v>
      </x:c>
      <x:c r="B1123" s="15" t="str">
        <x:v>Exclusion</x:v>
      </x:c>
      <x:c r="C1123" s="15" t="str">
        <x:v>House 3 Unit 4, Lynderswood Business Park</x:v>
      </x:c>
      <x:c r="D1123" s="15" t="str">
        <x:v>Outside allocated qualifying market / locality mapping unresolved</x:v>
      </x:c>
      <x:c r="E1123" s="15" t="str">
        <x:v>https://www.rightmove.co.uk/properties/89579514#/?channel=COM_LET</x:v>
      </x:c>
      <x:c r="F1123" s="15" t="str"/>
    </x:row>
    <x:row r="1124" ht="42" customHeight="1">
      <x:c r="A1124" s="15" t="str">
        <x:v>Outside / unresolved</x:v>
      </x:c>
      <x:c r="B1124" s="15" t="str">
        <x:v>Exclusion</x:v>
      </x:c>
      <x:c r="C1124" s="15" t="str">
        <x:v>The Works, High Street, Thorpe-Le-Soken</x:v>
      </x:c>
      <x:c r="D1124" s="15" t="str">
        <x:v>Outside allocated qualifying market / locality mapping unresolved</x:v>
      </x:c>
      <x:c r="E1124" s="15" t="str">
        <x:v>https://www.rightmove.co.uk/properties/95021658#/?channel=COM_LET</x:v>
      </x:c>
      <x:c r="F1124" s="15" t="str"/>
    </x:row>
    <x:row r="1125" ht="42" customHeight="1">
      <x:c r="A1125" s="15" t="str">
        <x:v>Outside / unresolved</x:v>
      </x:c>
      <x:c r="B1125" s="15" t="str">
        <x:v>Exclusion</x:v>
      </x:c>
      <x:c r="C1125" s="15" t="str">
        <x:v>Units 1-2 Anderson Road, Woodford Green, IG8 8ET</x:v>
      </x:c>
      <x:c r="D1125" s="15" t="str">
        <x:v>Greater London allocated to London coverage</x:v>
      </x:c>
      <x:c r="E1125" s="15" t="str">
        <x:v>https://www.rightmove.co.uk/properties/773374899618512#/?channel=COM_LET</x:v>
      </x:c>
      <x:c r="F1125" s="15" t="str"/>
    </x:row>
    <x:row r="1126" ht="42" customHeight="1">
      <x:c r="A1126" s="15" t="str">
        <x:v>Outside / unresolved</x:v>
      </x:c>
      <x:c r="B1126" s="15" t="str">
        <x:v>Exclusion</x:v>
      </x:c>
      <x:c r="C1126" s="15" t="str">
        <x:v>Unit 1-2, Anderson Road Industrial Estate, Roding Lane South, Woodford Green, Greater London, IG8 8ET</x:v>
      </x:c>
      <x:c r="D1126" s="15" t="str">
        <x:v>Greater London allocated to London coverage</x:v>
      </x:c>
      <x:c r="E1126" s="15" t="str">
        <x:v>https://www.rightmove.co.uk/properties/760931225897232#/?channel=COM_LET</x:v>
      </x:c>
      <x:c r="F1126" s="15" t="str"/>
    </x:row>
    <x:row r="1127" ht="42" customHeight="1">
      <x:c r="A1127" s="15" t="str">
        <x:v>Outside / unresolved</x:v>
      </x:c>
      <x:c r="B1127" s="15" t="str">
        <x:v>Exclusion</x:v>
      </x:c>
      <x:c r="C1127" s="15" t="str">
        <x:v>Unit 1 Valor Park, Kingsbridge Road, Barking, IG11 0BD</x:v>
      </x:c>
      <x:c r="D1127" s="15" t="str">
        <x:v>Greater London allocated to London coverage</x:v>
      </x:c>
      <x:c r="E1127" s="15" t="str">
        <x:v>https://www.rightmove.co.uk/properties/773348968277104#/?channel=COM_LET</x:v>
      </x:c>
      <x:c r="F1127" s="15" t="str"/>
    </x:row>
    <x:row r="1128" ht="42" customHeight="1">
      <x:c r="A1128" s="15" t="str">
        <x:v>Outside / unresolved</x:v>
      </x:c>
      <x:c r="B1128" s="15" t="str">
        <x:v>Exclusion</x:v>
      </x:c>
      <x:c r="C1128" s="15" t="str">
        <x:v>Unit 2 Valor Park, Kingsbridge Road, Barking, IG11 0BD</x:v>
      </x:c>
      <x:c r="D1128" s="15" t="str">
        <x:v>Greater London allocated to London coverage</x:v>
      </x:c>
      <x:c r="E1128" s="15" t="str">
        <x:v>https://www.rightmove.co.uk/properties/773348976686945#/?channel=COM_LET</x:v>
      </x:c>
      <x:c r="F1128" s="15" t="str"/>
    </x:row>
    <x:row r="1129" ht="42" customHeight="1">
      <x:c r="A1129" s="15" t="str">
        <x:v>Outside / unresolved</x:v>
      </x:c>
      <x:c r="B1129" s="15" t="str">
        <x:v>Exclusion</x:v>
      </x:c>
      <x:c r="C1129" s="15" t="str">
        <x:v>Unit 10 Repton Court, Repton Close, Burnt Mills Industrial Estate, Essex, SS13 1LN</x:v>
      </x:c>
      <x:c r="D1129" s="15" t="str">
        <x:v>Outside allocated qualifying market / locality mapping unresolved</x:v>
      </x:c>
      <x:c r="E1129" s="15" t="str">
        <x:v>https://www.rightmove.co.uk/properties/760570236860928#/?channel=COM_LET</x:v>
      </x:c>
      <x:c r="F1129" s="15" t="str"/>
    </x:row>
    <x:row r="1130" ht="42" customHeight="1">
      <x:c r="A1130" s="15" t="str">
        <x:v>Outside / unresolved</x:v>
      </x:c>
      <x:c r="B1130" s="15" t="str">
        <x:v>Exclusion</x:v>
      </x:c>
      <x:c r="C1130" s="15" t="str">
        <x:v>Barking Business Centre, Thames Road, Barking, IG11 0JP</x:v>
      </x:c>
      <x:c r="D1130" s="15" t="str">
        <x:v>Greater London allocated to London coverage</x:v>
      </x:c>
      <x:c r="E1130" s="15" t="str">
        <x:v>https://www.rightmove.co.uk/properties/774626475664624#/?channel=COM_LET</x:v>
      </x:c>
      <x:c r="F1130" s="15" t="str"/>
    </x:row>
    <x:row r="1131" ht="42" customHeight="1">
      <x:c r="A1131" s="15" t="str">
        <x:v>Outside / unresolved</x:v>
      </x:c>
      <x:c r="B1131" s="15" t="str">
        <x:v>Exclusion</x:v>
      </x:c>
      <x:c r="C1131" s="15" t="str">
        <x:v>Barking Business Centre, Thames Road, Barking, IG11</x:v>
      </x:c>
      <x:c r="D1131" s="15" t="str">
        <x:v>Greater London allocated to London coverage</x:v>
      </x:c>
      <x:c r="E1131" s="15" t="str">
        <x:v>https://www.rightmove.co.uk/properties/760719222754321#/?channel=COM_LET</x:v>
      </x:c>
      <x:c r="F1131" s="15" t="str"/>
    </x:row>
    <x:row r="1132" ht="42" customHeight="1">
      <x:c r="A1132" s="15" t="str">
        <x:v>Outside / unresolved</x:v>
      </x:c>
      <x:c r="B1132" s="15" t="str">
        <x:v>Exclusion</x:v>
      </x:c>
      <x:c r="C1132" s="15" t="str">
        <x:v>Maybank Industrial Estate, Maybank Road, Woodford, London, E18</x:v>
      </x:c>
      <x:c r="D1132" s="15" t="str">
        <x:v>Greater London allocated to London coverage</x:v>
      </x:c>
      <x:c r="E1132" s="15" t="str">
        <x:v>https://www.rightmove.co.uk/properties/760571602052080#/?channel=COM_LET</x:v>
      </x:c>
      <x:c r="F1132" s="15" t="str"/>
    </x:row>
    <x:row r="1133" ht="42" customHeight="1">
      <x:c r="A1133" s="15" t="str">
        <x:v>Outside / unresolved</x:v>
      </x:c>
      <x:c r="B1133" s="15" t="str">
        <x:v>Exclusion</x:v>
      </x:c>
      <x:c r="C1133" s="15" t="str">
        <x:v>Unit 8 Industria Barking, Long Reach Road, Barking, IG11 0JH</x:v>
      </x:c>
      <x:c r="D1133" s="15" t="str">
        <x:v>Greater London allocated to London coverage</x:v>
      </x:c>
      <x:c r="E1133" s="15" t="str">
        <x:v>https://www.rightmove.co.uk/properties/775270364129921#/?channel=COM_LET</x:v>
      </x:c>
      <x:c r="F1133" s="15" t="str"/>
    </x:row>
    <x:row r="1134" ht="42" customHeight="1">
      <x:c r="A1134" s="15" t="str">
        <x:v>Outside / unresolved</x:v>
      </x:c>
      <x:c r="B1134" s="15" t="str">
        <x:v>Exclusion</x:v>
      </x:c>
      <x:c r="C1134" s="15" t="str">
        <x:v>Unit B1, Thames View Business Centre, Barlow Way, Rainham, Greater London, RM13 8BT</x:v>
      </x:c>
      <x:c r="D1134" s="15" t="str">
        <x:v>Greater London allocated to London coverage</x:v>
      </x:c>
      <x:c r="E1134" s="15" t="str">
        <x:v>https://www.rightmove.co.uk/properties/760931083112320#/?channel=COM_LET</x:v>
      </x:c>
      <x:c r="F1134" s="15" t="str"/>
    </x:row>
    <x:row r="1135" ht="42" customHeight="1">
      <x:c r="A1135" s="15" t="str">
        <x:v>Outside / unresolved</x:v>
      </x:c>
      <x:c r="B1135" s="15" t="str">
        <x:v>Exclusion</x:v>
      </x:c>
      <x:c r="C1135" s="15" t="str">
        <x:v>B1 Thames View Business Centre, Fairview Industrial Estate, Barlow Way, Rainham, Essex, RM13</x:v>
      </x:c>
      <x:c r="D1135" s="15" t="str">
        <x:v>Greater London allocated to London coverage</x:v>
      </x:c>
      <x:c r="E1135" s="15" t="str">
        <x:v>https://www.rightmove.co.uk/properties/760571931298512#/?channel=COM_LET</x:v>
      </x:c>
      <x:c r="F1135" s="15" t="str"/>
    </x:row>
    <x:row r="1136" ht="42" customHeight="1">
      <x:c r="A1136" s="15" t="str">
        <x:v>Outside / unresolved</x:v>
      </x:c>
      <x:c r="B1136" s="15" t="str">
        <x:v>Exclusion</x:v>
      </x:c>
      <x:c r="C1136" s="15" t="str">
        <x:v>Unit 7 Industria Barking, Long Reach Road, Barking, IG11 0JH</x:v>
      </x:c>
      <x:c r="D1136" s="15" t="str">
        <x:v>Greater London allocated to London coverage</x:v>
      </x:c>
      <x:c r="E1136" s="15" t="str">
        <x:v>https://www.rightmove.co.uk/properties/773332404878576#/?channel=COM_LET</x:v>
      </x:c>
      <x:c r="F1136" s="15" t="str"/>
    </x:row>
    <x:row r="1137" ht="42" customHeight="1">
      <x:c r="A1137" s="15" t="str">
        <x:v>Outside / unresolved</x:v>
      </x:c>
      <x:c r="B1137" s="15" t="str">
        <x:v>Exclusion</x:v>
      </x:c>
      <x:c r="C1137" s="15" t="str">
        <x:v>Industria Industrial Units, Long Reach Road, Barking, IG11 0JN</x:v>
      </x:c>
      <x:c r="D1137" s="15" t="str">
        <x:v>Greater London allocated to London coverage</x:v>
      </x:c>
      <x:c r="E1137" s="15" t="str">
        <x:v>https://www.rightmove.co.uk/properties/778343537004128#/?channel=COM_LET</x:v>
      </x:c>
      <x:c r="F1137" s="15" t="str"/>
    </x:row>
    <x:row r="1138" ht="42" customHeight="1">
      <x:c r="A1138" s="15" t="str">
        <x:v>Outside / unresolved</x:v>
      </x:c>
      <x:c r="B1138" s="15" t="str">
        <x:v>Exclusion</x:v>
      </x:c>
      <x:c r="C1138" s="15" t="str">
        <x:v>Part Of Clore Tikva School, Fullwell Avenue, Ilford, Redbridge Childcare Facility</x:v>
      </x:c>
      <x:c r="D1138" s="15" t="str">
        <x:v>Greater London allocated to London coverage</x:v>
      </x:c>
      <x:c r="E1138" s="15" t="str">
        <x:v>https://www.rightmove.co.uk/properties/753153014855169#/?channel=COM_LET</x:v>
      </x:c>
      <x:c r="F1138" s="15" t="str"/>
    </x:row>
    <x:row r="1139" ht="42" customHeight="1">
      <x:c r="A1139" s="15" t="str">
        <x:v>Outside / unresolved</x:v>
      </x:c>
      <x:c r="B1139" s="15" t="str">
        <x:v>Exclusion</x:v>
      </x:c>
      <x:c r="C1139" s="15" t="str">
        <x:v>Unit 9 Industria Barking, Long Reach Road, Barking, IG11 0JH</x:v>
      </x:c>
      <x:c r="D1139" s="15" t="str">
        <x:v>Greater London allocated to London coverage</x:v>
      </x:c>
      <x:c r="E1139" s="15" t="str">
        <x:v>https://www.rightmove.co.uk/properties/775270215232784#/?channel=COM_LET</x:v>
      </x:c>
      <x:c r="F1139" s="15" t="str"/>
    </x:row>
    <x:row r="1140" ht="42" customHeight="1">
      <x:c r="A1140" s="15" t="str">
        <x:v>Outside / unresolved</x:v>
      </x:c>
      <x:c r="B1140" s="15" t="str">
        <x:v>Exclusion</x:v>
      </x:c>
      <x:c r="C1140" s="15" t="str">
        <x:v>Clavering,CB11</x:v>
      </x:c>
      <x:c r="D1140" s="15" t="str">
        <x:v>Outside allocated qualifying market / locality mapping unresolved</x:v>
      </x:c>
      <x:c r="E1140" s="15" t="str">
        <x:v>https://www.rightmove.co.uk/properties/754789437272545#/?channel=COM_LET</x:v>
      </x:c>
      <x:c r="F1140" s="15" t="str"/>
    </x:row>
    <x:row r="1141" ht="42" customHeight="1">
      <x:c r="A1141" s="15" t="str">
        <x:v>Outside / unresolved</x:v>
      </x:c>
      <x:c r="B1141" s="15" t="str">
        <x:v>Exclusion</x:v>
      </x:c>
      <x:c r="C1141" s="15" t="str">
        <x:v>The Liberty, Romford, London, RM1</x:v>
      </x:c>
      <x:c r="D1141" s="15" t="str">
        <x:v>Greater London allocated to London coverage</x:v>
      </x:c>
      <x:c r="E1141" s="15" t="str">
        <x:v>https://www.rightmove.co.uk/properties/754418138712225#/?channel=COM_LET</x:v>
      </x:c>
      <x:c r="F1141" s="15" t="str"/>
    </x:row>
    <x:row r="1142" ht="42" customHeight="1">
      <x:c r="A1142" s="15" t="str">
        <x:v>Outside / unresolved</x:v>
      </x:c>
      <x:c r="B1142" s="15" t="str">
        <x:v>Exclusion</x:v>
      </x:c>
      <x:c r="C1142" s="15" t="str">
        <x:v>DunmowCM6</x:v>
      </x:c>
      <x:c r="D1142" s="15" t="str">
        <x:v>Outside allocated qualifying market / locality mapping unresolved</x:v>
      </x:c>
      <x:c r="E1142" s="15" t="str">
        <x:v>https://www.rightmove.co.uk/properties/754787799410688#/?channel=COM_LET</x:v>
      </x:c>
      <x:c r="F1142" s="15" t="str"/>
    </x:row>
    <x:row r="1143" ht="42" customHeight="1">
      <x:c r="A1143" s="15" t="str">
        <x:v>Outside / unresolved</x:v>
      </x:c>
      <x:c r="B1143" s="15" t="str">
        <x:v>Exclusion</x:v>
      </x:c>
      <x:c r="C1143" s="15" t="str">
        <x:v>Unit 28 Industria Barking, Long Reach Road, Barking, IG11 0JH</x:v>
      </x:c>
      <x:c r="D1143" s="15" t="str">
        <x:v>Greater London allocated to London coverage</x:v>
      </x:c>
      <x:c r="E1143" s="15" t="str">
        <x:v>https://www.rightmove.co.uk/properties/775270531948592#/?channel=COM_LET</x:v>
      </x:c>
      <x:c r="F1143" s="15" t="str"/>
    </x:row>
    <x:row r="1144" ht="42" customHeight="1">
      <x:c r="A1144" s="15" t="str">
        <x:v>Outside / unresolved</x:v>
      </x:c>
      <x:c r="B1144" s="15" t="str">
        <x:v>Exclusion</x:v>
      </x:c>
      <x:c r="C1144" s="15" t="str">
        <x:v>Unit 12 Industria Barking, Long Reach Road, Barking, IG11 0JH</x:v>
      </x:c>
      <x:c r="D1144" s="15" t="str">
        <x:v>Greater London allocated to London coverage</x:v>
      </x:c>
      <x:c r="E1144" s="15" t="str">
        <x:v>https://www.rightmove.co.uk/properties/775270395662032#/?channel=COM_LET</x:v>
      </x:c>
      <x:c r="F1144" s="15" t="str"/>
    </x:row>
    <x:row r="1145" ht="42" customHeight="1">
      <x:c r="A1145" s="15" t="str">
        <x:v>Outside / unresolved</x:v>
      </x:c>
      <x:c r="B1145" s="15" t="str">
        <x:v>Exclusion</x:v>
      </x:c>
      <x:c r="C1145" s="15" t="str">
        <x:v>Unit 1A Ashton Gate, Ashton Road, Romford, RM3</x:v>
      </x:c>
      <x:c r="D1145" s="15" t="str">
        <x:v>Greater London allocated to London coverage</x:v>
      </x:c>
      <x:c r="E1145" s="15" t="str">
        <x:v>https://www.rightmove.co.uk/properties/762183355470832#/?channel=COM_LET</x:v>
      </x:c>
      <x:c r="F1145" s="15" t="str"/>
    </x:row>
    <x:row r="1146" ht="42" customHeight="1">
      <x:c r="A1146" s="15" t="str">
        <x:v>Outside / unresolved</x:v>
      </x:c>
      <x:c r="B1146" s="15" t="str">
        <x:v>Exclusion</x:v>
      </x:c>
      <x:c r="C1146" s="15" t="str">
        <x:v>Little Renters Farm, Beckingham Street, Little Totham, Essex</x:v>
      </x:c>
      <x:c r="D1146" s="15" t="str">
        <x:v>Outside allocated qualifying market / locality mapping unresolved</x:v>
      </x:c>
      <x:c r="E1146" s="15" t="str">
        <x:v>https://www.rightmove.co.uk/properties/766193030469552#/?channel=COM_LET</x:v>
      </x:c>
      <x:c r="F1146" s="15" t="str"/>
    </x:row>
    <x:row r="1147" ht="42" customHeight="1">
      <x:c r="A1147" s="15" t="str">
        <x:v>Outside / unresolved</x:v>
      </x:c>
      <x:c r="B1147" s="15" t="str">
        <x:v>Exclusion</x:v>
      </x:c>
      <x:c r="C1147" s="15" t="str">
        <x:v>Substantial Warehouse and Yard</x:v>
      </x:c>
      <x:c r="D1147" s="15" t="str">
        <x:v>Outside allocated qualifying market / locality mapping unresolved</x:v>
      </x:c>
      <x:c r="E1147" s="15" t="str">
        <x:v>https://www.rightmove.co.uk/properties/93938367#/?channel=COM_LET</x:v>
      </x:c>
      <x:c r="F1147" s="15" t="str"/>
    </x:row>
    <x:row r="1148" ht="42" customHeight="1">
      <x:c r="A1148" s="15" t="str">
        <x:v>Outside / unresolved</x:v>
      </x:c>
      <x:c r="B1148" s="15" t="str">
        <x:v>Exclusion</x:v>
      </x:c>
      <x:c r="C1148" s="15" t="str">
        <x:v>278,CEME Campus, 278 Marsh Way, Rainham, RM13 8EU</x:v>
      </x:c>
      <x:c r="D1148" s="15" t="str">
        <x:v>Greater London allocated to London coverage</x:v>
      </x:c>
      <x:c r="E1148" s="15" t="str">
        <x:v>https://www.rightmove.co.uk/properties/94180629#/?channel=COM_LET</x:v>
      </x:c>
      <x:c r="F1148" s="15" t="str"/>
    </x:row>
    <x:row r="1149" ht="42" customHeight="1">
      <x:c r="A1149" s="15" t="str">
        <x:v>Outside / unresolved</x:v>
      </x:c>
      <x:c r="B1149" s="15" t="str">
        <x:v>Exclusion</x:v>
      </x:c>
      <x:c r="C1149" s="15" t="str">
        <x:v>Former Porsche Garage, 181 Forest Road, Ilford, Greater London, IG6 3HZ</x:v>
      </x:c>
      <x:c r="D1149" s="15" t="str">
        <x:v>Greater London allocated to London coverage</x:v>
      </x:c>
      <x:c r="E1149" s="15" t="str">
        <x:v>https://www.rightmove.co.uk/properties/778707715947361#/?channel=COM_LET</x:v>
      </x:c>
      <x:c r="F1149" s="15" t="str"/>
    </x:row>
    <x:row r="1150" ht="42" customHeight="1">
      <x:c r="A1150" s="15" t="str">
        <x:v>Outside / unresolved</x:v>
      </x:c>
      <x:c r="B1150" s="15" t="str">
        <x:v>Exclusion</x:v>
      </x:c>
      <x:c r="C1150" s="15" t="str">
        <x:v>Unit 9, Paslow Hall Farm</x:v>
      </x:c>
      <x:c r="D1150" s="15" t="str">
        <x:v>Outside allocated qualifying market / locality mapping unresolved</x:v>
      </x:c>
      <x:c r="E1150" s="15" t="str">
        <x:v>https://www.rightmove.co.uk/properties/775807281177648#/?channel=COM_LET</x:v>
      </x:c>
      <x:c r="F1150" s="15" t="str"/>
    </x:row>
    <x:row r="1151" ht="42" customHeight="1">
      <x:c r="A1151" s="15" t="str">
        <x:v>Outside / unresolved</x:v>
      </x:c>
      <x:c r="B1151" s="15" t="str">
        <x:v>Exclusion</x:v>
      </x:c>
      <x:c r="C1151" s="15" t="str">
        <x:v>Unit 3, Lyon Business Park River Road, Barking, Essex, IG11</x:v>
      </x:c>
      <x:c r="D1151" s="15" t="str">
        <x:v>Greater London allocated to London coverage</x:v>
      </x:c>
      <x:c r="E1151" s="15" t="str">
        <x:v>https://www.rightmove.co.uk/properties/781577456589041#/?channel=COM_LET</x:v>
      </x:c>
      <x:c r="F1151" s="15" t="str"/>
    </x:row>
    <x:row r="1152" ht="42" customHeight="1">
      <x:c r="A1152" s="15" t="str">
        <x:v>Outside / unresolved</x:v>
      </x:c>
      <x:c r="B1152" s="15" t="str">
        <x:v>Exclusion</x:v>
      </x:c>
      <x:c r="C1152" s="15" t="str">
        <x:v>Lyon Business Park, Barking, London, IG11 0JS</x:v>
      </x:c>
      <x:c r="D1152" s="15" t="str">
        <x:v>Greater London allocated to London coverage</x:v>
      </x:c>
      <x:c r="E1152" s="15" t="str">
        <x:v>https://www.rightmove.co.uk/properties/773399740234433#/?channel=COM_LET</x:v>
      </x:c>
      <x:c r="F1152" s="15" t="str"/>
    </x:row>
    <x:row r="1153" ht="42" customHeight="1">
      <x:c r="A1153" s="15" t="str">
        <x:v>Outside / unresolved</x:v>
      </x:c>
      <x:c r="B1153" s="15" t="str">
        <x:v>Exclusion</x:v>
      </x:c>
      <x:c r="C1153" s="15" t="str">
        <x:v>Norton Heath</x:v>
      </x:c>
      <x:c r="D1153" s="15" t="str">
        <x:v>Outside allocated qualifying market / locality mapping unresolved</x:v>
      </x:c>
      <x:c r="E1153" s="15" t="str">
        <x:v>https://www.rightmove.co.uk/properties/157800953#/?channel=COM_LET</x:v>
      </x:c>
      <x:c r="F1153" s="15" t="str"/>
    </x:row>
    <x:row r="1154" ht="42" customHeight="1">
      <x:c r="A1154" s="15" t="str">
        <x:v>Outside / unresolved</x:v>
      </x:c>
      <x:c r="B1154" s="15" t="str">
        <x:v>Exclusion</x:v>
      </x:c>
      <x:c r="C1154" s="15" t="str">
        <x:v>Unit 13 Industria Barking, Long Reach Road, Barking, IG11 0JH</x:v>
      </x:c>
      <x:c r="D1154" s="15" t="str">
        <x:v>Greater London allocated to London coverage</x:v>
      </x:c>
      <x:c r="E1154" s="15" t="str">
        <x:v>https://www.rightmove.co.uk/properties/775270596911120#/?channel=COM_LET</x:v>
      </x:c>
      <x:c r="F1154" s="15" t="str"/>
    </x:row>
    <x:row r="1155" ht="42" customHeight="1">
      <x:c r="A1155" s="15" t="str">
        <x:v>Outside / unresolved</x:v>
      </x:c>
      <x:c r="B1155" s="15" t="str">
        <x:v>Exclusion</x:v>
      </x:c>
      <x:c r="C1155" s="15" t="str">
        <x:v>Unit 29 Industria Barking, Long Reach Road, Barking, IG11 0JH</x:v>
      </x:c>
      <x:c r="D1155" s="15" t="str">
        <x:v>Greater London allocated to London coverage</x:v>
      </x:c>
      <x:c r="E1155" s="15" t="str">
        <x:v>https://www.rightmove.co.uk/properties/775270496249344#/?channel=COM_LET</x:v>
      </x:c>
      <x:c r="F1155" s="15" t="str"/>
    </x:row>
    <x:row r="1156" ht="42" customHeight="1">
      <x:c r="A1156" s="15" t="str">
        <x:v>Outside / unresolved</x:v>
      </x:c>
      <x:c r="B1156" s="15" t="str">
        <x:v>Exclusion</x:v>
      </x:c>
      <x:c r="C1156" s="15" t="str">
        <x:v>Unit 2B, 30 Thames Road, Barking, IG11 0HZ</x:v>
      </x:c>
      <x:c r="D1156" s="15" t="str">
        <x:v>Greater London allocated to London coverage</x:v>
      </x:c>
      <x:c r="E1156" s="15" t="str">
        <x:v>https://www.rightmove.co.uk/properties/759266636532401#/?channel=COM_LET</x:v>
      </x:c>
      <x:c r="F1156" s="15" t="str"/>
    </x:row>
    <x:row r="1157" ht="42" customHeight="1">
      <x:c r="A1157" s="15" t="str">
        <x:v>Outside / unresolved</x:v>
      </x:c>
      <x:c r="B1157" s="15" t="str">
        <x:v>Exclusion</x:v>
      </x:c>
      <x:c r="C1157" s="15" t="str">
        <x:v>Crossness Yard, 12 Thames Road, Barking, IG11 0JP</x:v>
      </x:c>
      <x:c r="D1157" s="15" t="str">
        <x:v>Greater London allocated to London coverage</x:v>
      </x:c>
      <x:c r="E1157" s="15" t="str">
        <x:v>https://www.rightmove.co.uk/properties/773351027679793#/?channel=COM_LET</x:v>
      </x:c>
      <x:c r="F1157" s="15" t="str"/>
    </x:row>
    <x:row r="1158" ht="42" customHeight="1">
      <x:c r="A1158" s="15" t="str">
        <x:v>Outside / unresolved</x:v>
      </x:c>
      <x:c r="B1158" s="15" t="str">
        <x:v>Exclusion</x:v>
      </x:c>
      <x:c r="C1158" s="15" t="str">
        <x:v>Thorpe-le-Soken</x:v>
      </x:c>
      <x:c r="D1158" s="15" t="str">
        <x:v>Outside allocated qualifying market / locality mapping unresolved</x:v>
      </x:c>
      <x:c r="E1158" s="15" t="str">
        <x:v>https://www.rightmove.co.uk/properties/94671309#/?channel=COM_LET</x:v>
      </x:c>
      <x:c r="F1158" s="15" t="str"/>
    </x:row>
    <x:row r="1159" ht="42" customHeight="1">
      <x:c r="A1159" s="15" t="str">
        <x:v>Outside / unresolved</x:v>
      </x:c>
      <x:c r="B1159" s="15" t="str">
        <x:v>Exclusion</x:v>
      </x:c>
      <x:c r="C1159" s="15" t="str">
        <x:v>Units 1-2, Meadow Business Park, Piperell Way, Haverhill, Suffolk, CB9 8QX</x:v>
      </x:c>
      <x:c r="D1159" s="15" t="str">
        <x:v>Outside allocated qualifying market / locality mapping unresolved</x:v>
      </x:c>
      <x:c r="E1159" s="15" t="str">
        <x:v>https://www.rightmove.co.uk/properties/760543997241696#/?channel=COM_LET</x:v>
      </x:c>
      <x:c r="F1159" s="15" t="str"/>
    </x:row>
    <x:row r="1160" ht="42" customHeight="1">
      <x:c r="A1160" s="15" t="str">
        <x:v>Outside / unresolved</x:v>
      </x:c>
      <x:c r="B1160" s="15" t="str">
        <x:v>Exclusion</x:v>
      </x:c>
      <x:c r="C1160" s="15" t="str">
        <x:v>Units 1-3, Meadow Business Park, Piperell Way, Haverhill, CB9 8QX</x:v>
      </x:c>
      <x:c r="D1160" s="15" t="str">
        <x:v>Outside allocated qualifying market / locality mapping unresolved</x:v>
      </x:c>
      <x:c r="E1160" s="15" t="str">
        <x:v>https://www.rightmove.co.uk/properties/739715578482113#/?channel=COM_LET</x:v>
      </x:c>
      <x:c r="F1160" s="15" t="str"/>
    </x:row>
    <x:row r="1161" ht="42" customHeight="1">
      <x:c r="A1161" s="15" t="str">
        <x:v>Outside / unresolved</x:v>
      </x:c>
      <x:c r="B1161" s="15" t="str">
        <x:v>Exclusion</x:v>
      </x:c>
      <x:c r="C1161" s="15" t="str">
        <x:v>Unit 10 Industria Barking, Long Reach Road, Barking, IG11 0JH</x:v>
      </x:c>
      <x:c r="D1161" s="15" t="str">
        <x:v>Greater London allocated to London coverage</x:v>
      </x:c>
      <x:c r="E1161" s="15" t="str">
        <x:v>https://www.rightmove.co.uk/properties/775270202647697#/?channel=COM_LET</x:v>
      </x:c>
      <x:c r="F1161" s="15" t="str"/>
    </x:row>
    <x:row r="1162" ht="42" customHeight="1">
      <x:c r="A1162" s="15" t="str">
        <x:v>Witham</x:v>
      </x:c>
      <x:c r="B1162" s="15" t="str">
        <x:v>Exclusion</x:v>
      </x:c>
      <x:c r="C1162" s="15" t="str">
        <x:v>3,800sqft yard to Let near Kelvedon Hatch</x:v>
      </x:c>
      <x:c r="D1162" s="15" t="str">
        <x:v>Self-storage/container/yard listing</x:v>
      </x:c>
      <x:c r="E1162" s="15" t="str">
        <x:v>https://www.rightmove.co.uk/properties/88739112#/?channel=COM_LET</x:v>
      </x:c>
      <x:c r="F1162" s="15" t="str"/>
    </x:row>
    <x:row r="1163" ht="42" customHeight="1">
      <x:c r="A1163" s="15" t="str">
        <x:v>Outside / unresolved</x:v>
      </x:c>
      <x:c r="B1163" s="15" t="str">
        <x:v>Exclusion</x:v>
      </x:c>
      <x:c r="C1163" s="15" t="str">
        <x:v>Unit 13, Enterprise Business Centre, SEGRO Park Rainham - Enterprise Quarter, Rainham, RM13 8JE</x:v>
      </x:c>
      <x:c r="D1163" s="15" t="str">
        <x:v>Greater London allocated to London coverage</x:v>
      </x:c>
      <x:c r="E1163" s="15" t="str">
        <x:v>https://www.rightmove.co.uk/properties/773346600520081#/?channel=COM_LET</x:v>
      </x:c>
      <x:c r="F1163" s="15" t="str"/>
    </x:row>
    <x:row r="1164" ht="42" customHeight="1">
      <x:c r="A1164" s="15" t="str">
        <x:v>Outside / unresolved</x:v>
      </x:c>
      <x:c r="B1164" s="15" t="str">
        <x:v>Exclusion</x:v>
      </x:c>
      <x:c r="C1164" s="15" t="str">
        <x:v>Unit 27 Industria Barking, Long Reach Road, Barking, IG11 0JH</x:v>
      </x:c>
      <x:c r="D1164" s="15" t="str">
        <x:v>Greater London allocated to London coverage</x:v>
      </x:c>
      <x:c r="E1164" s="15" t="str">
        <x:v>https://www.rightmove.co.uk/properties/775270567535585#/?channel=COM_LET</x:v>
      </x:c>
      <x:c r="F1164" s="15" t="str"/>
    </x:row>
    <x:row r="1165" ht="42" customHeight="1">
      <x:c r="A1165" s="15" t="str">
        <x:v>Outside / unresolved</x:v>
      </x:c>
      <x:c r="B1165" s="15" t="str">
        <x:v>Exclusion</x:v>
      </x:c>
      <x:c r="C1165" s="15" t="str">
        <x:v>Unit 11 Industria Barking, Long Reach Road, Barking, IG11 0JH</x:v>
      </x:c>
      <x:c r="D1165" s="15" t="str">
        <x:v>Greater London allocated to London coverage</x:v>
      </x:c>
      <x:c r="E1165" s="15" t="str">
        <x:v>https://www.rightmove.co.uk/properties/775270353845393#/?channel=COM_LET</x:v>
      </x:c>
      <x:c r="F1165" s="15" t="str"/>
    </x:row>
    <x:row r="1166" ht="42" customHeight="1">
      <x:c r="A1166" s="15" t="str">
        <x:v>Outside / unresolved</x:v>
      </x:c>
      <x:c r="B1166" s="15" t="str">
        <x:v>Exclusion</x:v>
      </x:c>
      <x:c r="C1166" s="15" t="str">
        <x:v>Unit 12, Enterprise Business Centre, SEGRO Park Rainham - Enterprise Quarter, Rainham, RM13 8JE</x:v>
      </x:c>
      <x:c r="D1166" s="15" t="str">
        <x:v>Greater London allocated to London coverage</x:v>
      </x:c>
      <x:c r="E1166" s="15" t="str">
        <x:v>https://www.rightmove.co.uk/properties/773341928140145#/?channel=COM_LET</x:v>
      </x:c>
      <x:c r="F1166" s="15" t="str"/>
    </x:row>
    <x:row r="1167" ht="42" customHeight="1">
      <x:c r="A1167" s="15" t="str">
        <x:v>Outside / unresolved</x:v>
      </x:c>
      <x:c r="B1167" s="15" t="str">
        <x:v>Exclusion</x:v>
      </x:c>
      <x:c r="C1167" s="15" t="str">
        <x:v>Enterprise Business Centre, Segro Park, Consul Avenue, Rainham, Essex, RM13 8JE</x:v>
      </x:c>
      <x:c r="D1167" s="15" t="str">
        <x:v>Greater London allocated to London coverage</x:v>
      </x:c>
      <x:c r="E1167" s="15" t="str">
        <x:v>https://www.rightmove.co.uk/properties/760571453155665#/?channel=COM_LET</x:v>
      </x:c>
      <x:c r="F1167" s="15" t="str"/>
    </x:row>
    <x:row r="1168" ht="42" customHeight="1">
      <x:c r="A1168" s="15" t="str">
        <x:v>Outside / unresolved</x:v>
      </x:c>
      <x:c r="B1168" s="15" t="str">
        <x:v>Exclusion</x:v>
      </x:c>
      <x:c r="C1168" s="15" t="str">
        <x:v>Thames Studio Space, Thames Industrial Estate, Essex</x:v>
      </x:c>
      <x:c r="D1168" s="15" t="str">
        <x:v>Outside allocated qualifying market / locality mapping unresolved</x:v>
      </x:c>
      <x:c r="E1168" s="15" t="str">
        <x:v>https://www.rightmove.co.uk/properties/755877922011344#/?channel=COM_LET</x:v>
      </x:c>
      <x:c r="F1168" s="15" t="str"/>
    </x:row>
    <x:row r="1169" ht="42" customHeight="1">
      <x:c r="A1169" s="15" t="str">
        <x:v>Outside / unresolved</x:v>
      </x:c>
      <x:c r="B1169" s="15" t="str">
        <x:v>Exclusion</x:v>
      </x:c>
      <x:c r="C1169" s="15" t="str">
        <x:v>Little Totham, Essex</x:v>
      </x:c>
      <x:c r="D1169" s="15" t="str">
        <x:v>Outside allocated qualifying market / locality mapping unresolved</x:v>
      </x:c>
      <x:c r="E1169" s="15" t="str">
        <x:v>https://www.rightmove.co.uk/properties/766195150680592#/?channel=COM_LET</x:v>
      </x:c>
      <x:c r="F1169" s="15" t="str"/>
    </x:row>
    <x:row r="1170" ht="42" customHeight="1">
      <x:c r="A1170" s="15" t="str">
        <x:v>Outside / unresolved</x:v>
      </x:c>
      <x:c r="B1170" s="15" t="str">
        <x:v>Exclusion</x:v>
      </x:c>
      <x:c r="C1170" s="15" t="str">
        <x:v>WAREHOUSE and OFFICE TO LET at STAMBOURNE, ESSEX</x:v>
      </x:c>
      <x:c r="D1170" s="15" t="str">
        <x:v>Outside allocated qualifying market / locality mapping unresolved</x:v>
      </x:c>
      <x:c r="E1170" s="15" t="str">
        <x:v>https://www.rightmove.co.uk/properties/171804824#/?channel=COM_LET</x:v>
      </x:c>
      <x:c r="F1170" s="15" t="str"/>
    </x:row>
    <x:row r="1171" ht="42" customHeight="1">
      <x:c r="A1171" s="15" t="str">
        <x:v>Outside / unresolved</x:v>
      </x:c>
      <x:c r="B1171" s="15" t="str">
        <x:v>Exclusion</x:v>
      </x:c>
      <x:c r="C1171" s="15" t="str">
        <x:v>Unit 73, Thames Industrial Park</x:v>
      </x:c>
      <x:c r="D1171" s="15" t="str">
        <x:v>Outside allocated qualifying market / locality mapping unresolved</x:v>
      </x:c>
      <x:c r="E1171" s="15" t="str">
        <x:v>https://www.rightmove.co.uk/properties/747853698526720#/?channel=COM_LET</x:v>
      </x:c>
      <x:c r="F1171" s="15" t="str"/>
    </x:row>
    <x:row r="1172" ht="42" customHeight="1">
      <x:c r="A1172" s="15" t="str">
        <x:v>Cheshunt</x:v>
      </x:c>
      <x:c r="B1172" s="15" t="str">
        <x:v>Exclusion</x:v>
      </x:c>
      <x:c r="C1172" s="15" t="str">
        <x:v>Brooker Road, Waltham Abbey, EN9 Commercial Property</x:v>
      </x:c>
      <x:c r="D1172" s="15" t="str">
        <x:v>No industrial/workshop/storage use evidenced</x:v>
      </x:c>
      <x:c r="E1172" s="15" t="str">
        <x:v>https://www.rightmove.co.uk/properties/157106645#/?channel=COM_LET</x:v>
      </x:c>
      <x:c r="F1172" s="15" t="str"/>
    </x:row>
    <x:row r="1173" ht="42" customHeight="1">
      <x:c r="A1173" s="15" t="str">
        <x:v>Outside / unresolved</x:v>
      </x:c>
      <x:c r="B1173" s="15" t="str">
        <x:v>Exclusion</x:v>
      </x:c>
      <x:c r="C1173" s="15" t="str">
        <x:v>Unit 10, Lyon Business Park, River Road, Barking, Essex, IG11 0JS</x:v>
      </x:c>
      <x:c r="D1173" s="15" t="str">
        <x:v>Greater London allocated to London coverage</x:v>
      </x:c>
      <x:c r="E1173" s="15" t="str">
        <x:v>https://www.rightmove.co.uk/properties/781609664709952#/?channel=COM_LET</x:v>
      </x:c>
      <x:c r="F1173" s="15" t="str"/>
    </x:row>
    <x:row r="1174" ht="42" customHeight="1">
      <x:c r="A1174" s="15" t="str">
        <x:v>Outside / unresolved</x:v>
      </x:c>
      <x:c r="B1174" s="15" t="str">
        <x:v>Exclusion</x:v>
      </x:c>
      <x:c r="C1174" s="15" t="str">
        <x:v>Unit 8, Enterprise Business Centre, SEGRO Park Rainham - Enterprise Quarter, Rainham, RM13 8JE</x:v>
      </x:c>
      <x:c r="D1174" s="15" t="str">
        <x:v>Greater London allocated to London coverage</x:v>
      </x:c>
      <x:c r="E1174" s="15" t="str">
        <x:v>https://www.rightmove.co.uk/properties/773346594129424#/?channel=COM_LET</x:v>
      </x:c>
      <x:c r="F1174" s="15" t="str"/>
    </x:row>
    <x:row r="1175" ht="42" customHeight="1">
      <x:c r="A1175" s="15" t="str">
        <x:v>Outside / unresolved</x:v>
      </x:c>
      <x:c r="B1175" s="15" t="str">
        <x:v>Exclusion</x:v>
      </x:c>
      <x:c r="C1175" s="15" t="str">
        <x:v>Unit 5, Enterprise Business Centre, SEGRO Park Rainham - Enterprise Quarter, Rainham, RM13 8JE</x:v>
      </x:c>
      <x:c r="D1175" s="15" t="str">
        <x:v>Greater London allocated to London coverage</x:v>
      </x:c>
      <x:c r="E1175" s="15" t="str">
        <x:v>https://www.rightmove.co.uk/properties/773346585914752#/?channel=COM_LET</x:v>
      </x:c>
      <x:c r="F1175" s="15" t="str"/>
    </x:row>
    <x:row r="1176" ht="42" customHeight="1">
      <x:c r="A1176" s="15" t="str">
        <x:v>Basildon</x:v>
      </x:c>
      <x:c r="B1176" s="15" t="str">
        <x:v>Exclusion</x:v>
      </x:c>
      <x:c r="C1176" s="15" t="str">
        <x:v>Yard At Francis House, Wrexham Road, Laindon, Basildon, Essex, SS15</x:v>
      </x:c>
      <x:c r="D1176" s="15" t="str">
        <x:v>Self-storage/container/yard listing</x:v>
      </x:c>
      <x:c r="E1176" s="15" t="str">
        <x:v>https://www.rightmove.co.uk/properties/774864038876496#/?channel=COM_LET</x:v>
      </x:c>
      <x:c r="F1176" s="15" t="str"/>
    </x:row>
    <x:row r="1177" ht="42" customHeight="1">
      <x:c r="A1177" s="15" t="str">
        <x:v>Outside / unresolved</x:v>
      </x:c>
      <x:c r="B1177" s="15" t="str">
        <x:v>Exclusion</x:v>
      </x:c>
      <x:c r="C1177" s="15" t="str">
        <x:v>Katella Trading Estate, River Road, Barking, Greater London, IG11 0DG</x:v>
      </x:c>
      <x:c r="D1177" s="15" t="str">
        <x:v>Greater London allocated to London coverage</x:v>
      </x:c>
      <x:c r="E1177" s="15" t="str">
        <x:v>https://www.rightmove.co.uk/properties/782677461151360#/?channel=COM_LET</x:v>
      </x:c>
      <x:c r="F1177" s="15" t="str"/>
    </x:row>
    <x:row r="1178" ht="42" customHeight="1">
      <x:c r="A1178" s="15" t="str">
        <x:v>Outside / unresolved</x:v>
      </x:c>
      <x:c r="B1178" s="15" t="str">
        <x:v>Exclusion</x:v>
      </x:c>
      <x:c r="C1178" s="15" t="str">
        <x:v>Basement At Unit 1, Jash House, 27-29 North Street, Hornchurch, Essex , RM11 1RS</x:v>
      </x:c>
      <x:c r="D1178" s="15" t="str">
        <x:v>Greater London allocated to London coverage</x:v>
      </x:c>
      <x:c r="E1178" s="15" t="str">
        <x:v>https://www.rightmove.co.uk/properties/781056796782641#/?channel=COM_LET</x:v>
      </x:c>
      <x:c r="F1178" s="15" t="str"/>
    </x:row>
    <x:row r="1179" ht="42" customHeight="1">
      <x:c r="A1179" s="15" t="str">
        <x:v>Outside / unresolved</x:v>
      </x:c>
      <x:c r="B1179" s="15" t="str">
        <x:v>Exclusion</x:v>
      </x:c>
      <x:c r="C1179" s="15" t="str">
        <x:v>Unit 2 River Road, Barking, Essex, IG11</x:v>
      </x:c>
      <x:c r="D1179" s="15" t="str">
        <x:v>Greater London allocated to London coverage</x:v>
      </x:c>
      <x:c r="E1179" s="15" t="str">
        <x:v>https://www.rightmove.co.uk/properties/781602161073248#/?channel=COM_LET</x:v>
      </x:c>
      <x:c r="F1179" s="15" t="str"/>
    </x:row>
    <x:row r="1180" ht="42" customHeight="1">
      <x:c r="A1180" s="15" t="str">
        <x:v>Outside / unresolved</x:v>
      </x:c>
      <x:c r="B1180" s="15" t="str">
        <x:v>Exclusion</x:v>
      </x:c>
      <x:c r="C1180" s="15" t="str">
        <x:v>Unit 10, Northgate Industrial Park, Collier Row Road, Romford, Greater London, RM5 2BG</x:v>
      </x:c>
      <x:c r="D1180" s="15" t="str">
        <x:v>Greater London allocated to London coverage</x:v>
      </x:c>
      <x:c r="E1180" s="15" t="str">
        <x:v>https://www.rightmove.co.uk/properties/783592727485185#/?channel=COM_LET</x:v>
      </x:c>
      <x:c r="F1180" s="15" t="str"/>
    </x:row>
    <x:row r="1181" ht="42" customHeight="1">
      <x:c r="A1181" s="15" t="str">
        <x:v>Outside / unresolved</x:v>
      </x:c>
      <x:c r="B1181" s="15" t="str">
        <x:v>Exclusion</x:v>
      </x:c>
      <x:c r="C1181" s="15" t="str">
        <x:v>Southminster</x:v>
      </x:c>
      <x:c r="D1181" s="15" t="str">
        <x:v>Outside allocated qualifying market / locality mapping unresolved</x:v>
      </x:c>
      <x:c r="E1181" s="15" t="str">
        <x:v>https://www.rightmove.co.uk/properties/94380636#/?channel=COM_LET</x:v>
      </x:c>
      <x:c r="F1181" s="15" t="str"/>
    </x:row>
    <x:row r="1182" ht="42" customHeight="1">
      <x:c r="A1182" s="15" t="str">
        <x:v>Outside / unresolved</x:v>
      </x:c>
      <x:c r="B1182" s="15" t="str">
        <x:v>Exclusion</x:v>
      </x:c>
      <x:c r="C1182" s="15" t="str">
        <x:v>Warehouse To Let in Great Bentley, Essex</x:v>
      </x:c>
      <x:c r="D1182" s="15" t="str">
        <x:v>Outside allocated qualifying market / locality mapping unresolved</x:v>
      </x:c>
      <x:c r="E1182" s="15" t="str">
        <x:v>https://www.rightmove.co.uk/properties/171179627#/?channel=COM_LET</x:v>
      </x:c>
      <x:c r="F1182" s="15" t="str"/>
    </x:row>
    <x:row r="1183" ht="42" customHeight="1">
      <x:c r="A1183" s="15" t="str">
        <x:v>Outside / unresolved</x:v>
      </x:c>
      <x:c r="B1183" s="15" t="str">
        <x:v>Exclusion</x:v>
      </x:c>
      <x:c r="C1183" s="15" t="str">
        <x:v>Crossness Yard, 12 Thames Road, Barking, IG11 0JP</x:v>
      </x:c>
      <x:c r="D1183" s="15" t="str">
        <x:v>Greater London allocated to London coverage</x:v>
      </x:c>
      <x:c r="E1183" s="15" t="str">
        <x:v>https://www.rightmove.co.uk/properties/773382484887424#/?channel=COM_LET</x:v>
      </x:c>
      <x:c r="F1183" s="15" t="str"/>
    </x:row>
    <x:row r="1184" ht="42" customHeight="1">
      <x:c r="A1184" s="15" t="str">
        <x:v>Outside / unresolved</x:v>
      </x:c>
      <x:c r="B1184" s="15" t="str">
        <x:v>Exclusion</x:v>
      </x:c>
      <x:c r="C1184" s="15" t="str">
        <x:v>60 Oaklands Park Avenue, Ilford IG1 1TG Commercial Property</x:v>
      </x:c>
      <x:c r="D1184" s="15" t="str">
        <x:v>Greater London allocated to London coverage</x:v>
      </x:c>
      <x:c r="E1184" s="15" t="str">
        <x:v>https://www.rightmove.co.uk/properties/763596376658912#/?channel=COM_LET</x:v>
      </x:c>
      <x:c r="F1184" s="15" t="str"/>
    </x:row>
    <x:row r="1185" ht="42" customHeight="1">
      <x:c r="A1185" s="15" t="str">
        <x:v>Outside / unresolved</x:v>
      </x:c>
      <x:c r="B1185" s="15" t="str">
        <x:v>Exclusion</x:v>
      </x:c>
      <x:c r="C1185" s="15" t="str">
        <x:v>Part Ground And First Floor, Oaklands Park Avenue, Ilford, Redbridge Commercial Property</x:v>
      </x:c>
      <x:c r="D1185" s="15" t="str">
        <x:v>Greater London allocated to London coverage</x:v>
      </x:c>
      <x:c r="E1185" s="15" t="str">
        <x:v>https://www.rightmove.co.uk/properties/764709377255280#/?channel=COM_LET</x:v>
      </x:c>
      <x:c r="F1185" s="15" t="str"/>
    </x:row>
    <x:row r="1186" ht="42" customHeight="1">
      <x:c r="A1186" s="15" t="str">
        <x:v>Outside / unresolved</x:v>
      </x:c>
      <x:c r="B1186" s="15" t="str">
        <x:v>Exclusion</x:v>
      </x:c>
      <x:c r="C1186" s="15" t="str">
        <x:v>Unit 9, Bankside Park Industrial Estate, 28 Thames Road, Barking, Essex, IG11 0HX</x:v>
      </x:c>
      <x:c r="D1186" s="15" t="str">
        <x:v>Greater London allocated to London coverage</x:v>
      </x:c>
      <x:c r="E1186" s="15" t="str">
        <x:v>https://www.rightmove.co.uk/properties/779965822551776#/?channel=COM_LET</x:v>
      </x:c>
      <x:c r="F1186" s="15" t="str"/>
    </x:row>
    <x:row r="1187" ht="42" customHeight="1">
      <x:c r="A1187" s="15" t="str">
        <x:v>Outside / unresolved</x:v>
      </x:c>
      <x:c r="B1187" s="15" t="str">
        <x:v>Exclusion</x:v>
      </x:c>
      <x:c r="C1187" s="15" t="str">
        <x:v>Unit 9 Bankside Park Industrial Estate, 28 Thames Road, Barking, IG11</x:v>
      </x:c>
      <x:c r="D1187" s="15" t="str">
        <x:v>Greater London allocated to London coverage</x:v>
      </x:c>
      <x:c r="E1187" s="15" t="str">
        <x:v>https://www.rightmove.co.uk/properties/778691590766193#/?channel=COM_LET</x:v>
      </x:c>
      <x:c r="F1187" s="15" t="str"/>
    </x:row>
    <x:row r="1188" ht="42" customHeight="1">
      <x:c r="A1188" s="15" t="str">
        <x:v>Outside / unresolved</x:v>
      </x:c>
      <x:c r="B1188" s="15" t="str">
        <x:v>Exclusion</x:v>
      </x:c>
      <x:c r="C1188" s="15" t="str">
        <x:v>Unit 9C Barking Business Centre, Thames Road, Barking, IG11</x:v>
      </x:c>
      <x:c r="D1188" s="15" t="str">
        <x:v>Greater London allocated to London coverage</x:v>
      </x:c>
      <x:c r="E1188" s="15" t="str">
        <x:v>https://www.rightmove.co.uk/properties/781371279374849#/?channel=COM_LET</x:v>
      </x:c>
      <x:c r="F1188" s="15" t="str"/>
    </x:row>
    <x:row r="1189" ht="42" customHeight="1">
      <x:c r="A1189" s="15" t="str">
        <x:v>Outside / unresolved</x:v>
      </x:c>
      <x:c r="B1189" s="15" t="str">
        <x:v>Exclusion</x:v>
      </x:c>
      <x:c r="C1189" s="15" t="str">
        <x:v>B5, Circular Point, Jubilee Avenue, Highams Park, London, E4</x:v>
      </x:c>
      <x:c r="D1189" s="15" t="str">
        <x:v>Outside allocated qualifying market / locality mapping unresolved</x:v>
      </x:c>
      <x:c r="E1189" s="15" t="str">
        <x:v>https://www.rightmove.co.uk/properties/760571975400241#/?channel=COM_LET</x:v>
      </x:c>
      <x:c r="F1189" s="15" t="str"/>
    </x:row>
    <x:row r="1190" ht="42" customHeight="1">
      <x:c r="A1190" s="15" t="str">
        <x:v>Outside / unresolved</x:v>
      </x:c>
      <x:c r="B1190" s="15" t="str">
        <x:v>Exclusion</x:v>
      </x:c>
      <x:c r="C1190" s="15" t="str">
        <x:v>Dagenham Business Park, Rainham Road North, Dagenham, Essex, RM10</x:v>
      </x:c>
      <x:c r="D1190" s="15" t="str">
        <x:v>Greater London allocated to London coverage</x:v>
      </x:c>
      <x:c r="E1190" s="15" t="str">
        <x:v>https://www.rightmove.co.uk/properties/760572300478944#/?channel=COM_LET</x:v>
      </x:c>
      <x:c r="F1190" s="15" t="str"/>
    </x:row>
    <x:row r="1191" ht="42" customHeight="1">
      <x:c r="A1191" s="15" t="str">
        <x:v>Outside / unresolved</x:v>
      </x:c>
      <x:c r="B1191" s="15" t="str">
        <x:v>Exclusion</x:v>
      </x:c>
      <x:c r="C1191" s="15" t="str">
        <x:v>Unit 16 Industria Barking, Long Reach Road, Barking, IG11 0JH</x:v>
      </x:c>
      <x:c r="D1191" s="15" t="str">
        <x:v>Greater London allocated to London coverage</x:v>
      </x:c>
      <x:c r="E1191" s="15" t="str">
        <x:v>https://www.rightmove.co.uk/properties/775270341261184#/?channel=COM_LET</x:v>
      </x:c>
      <x:c r="F1191" s="15" t="str"/>
    </x:row>
    <x:row r="1192" ht="42" customHeight="1">
      <x:c r="A1192" s="15" t="str">
        <x:v>Outside / unresolved</x:v>
      </x:c>
      <x:c r="B1192" s="15" t="str">
        <x:v>Exclusion</x:v>
      </x:c>
      <x:c r="C1192" s="15" t="str">
        <x:v>Buzzard Creek Industrial Estate, River Road, Barking, IG11 0EL</x:v>
      </x:c>
      <x:c r="D1192" s="15" t="str">
        <x:v>Greater London allocated to London coverage</x:v>
      </x:c>
      <x:c r="E1192" s="15" t="str">
        <x:v>https://www.rightmove.co.uk/properties/774655009415633#/?channel=COM_LET</x:v>
      </x:c>
      <x:c r="F1192" s="15" t="str"/>
    </x:row>
    <x:row r="1193" ht="42" customHeight="1">
      <x:c r="A1193" s="15" t="str">
        <x:v>Outside / unresolved</x:v>
      </x:c>
      <x:c r="B1193" s="15" t="str">
        <x:v>Exclusion</x:v>
      </x:c>
      <x:c r="C1193" s="15" t="str">
        <x:v>Unit 8 Buzzard Creek Industrial Estate, River Road, Barking, IG11</x:v>
      </x:c>
      <x:c r="D1193" s="15" t="str">
        <x:v>Greater London allocated to London coverage</x:v>
      </x:c>
      <x:c r="E1193" s="15" t="str">
        <x:v>https://www.rightmove.co.uk/properties/760719841228769#/?channel=COM_LET</x:v>
      </x:c>
      <x:c r="F1193" s="15" t="str"/>
    </x:row>
    <x:row r="1194" ht="42" customHeight="1">
      <x:c r="A1194" s="15" t="str">
        <x:v>Outside / unresolved</x:v>
      </x:c>
      <x:c r="B1194" s="15" t="str">
        <x:v>Exclusion</x:v>
      </x:c>
      <x:c r="C1194" s="15" t="str">
        <x:v>Unit 18 Industria Barking, Long Reach Road, Barking, IG11 0JH</x:v>
      </x:c>
      <x:c r="D1194" s="15" t="str">
        <x:v>Greater London allocated to London coverage</x:v>
      </x:c>
      <x:c r="E1194" s="15" t="str">
        <x:v>https://www.rightmove.co.uk/properties/775270280291984#/?channel=COM_LET</x:v>
      </x:c>
      <x:c r="F1194" s="15" t="str"/>
    </x:row>
    <x:row r="1195" ht="42" customHeight="1">
      <x:c r="A1195" s="15" t="str">
        <x:v>Southend-on-Sea</x:v>
      </x:c>
      <x:c r="B1195" s="15" t="str">
        <x:v>Exclusion</x:v>
      </x:c>
      <x:c r="C1195" s="15" t="str">
        <x:v>Yard At, 14 Towerfield Close, Shoeburyness, Southend-on-Sea, SS3 9QP</x:v>
      </x:c>
      <x:c r="D1195" s="15" t="str">
        <x:v>Self-storage/container/yard listing</x:v>
      </x:c>
      <x:c r="E1195" s="15" t="str">
        <x:v>https://www.rightmove.co.uk/properties/94837545#/?channel=COM_LET</x:v>
      </x:c>
      <x:c r="F1195" s="15" t="str"/>
    </x:row>
    <x:row r="1196" ht="42" customHeight="1">
      <x:c r="A1196" s="15" t="str">
        <x:v>Outside / unresolved</x:v>
      </x:c>
      <x:c r="B1196" s="15" t="str">
        <x:v>Exclusion</x:v>
      </x:c>
      <x:c r="C1196" s="15" t="str">
        <x:v>Unit 11, Buzzard Creek Industrial Estate, Buzzard Creek Industrial Estate River Rd., Barking IG11 0EL</x:v>
      </x:c>
      <x:c r="D1196" s="15" t="str">
        <x:v>Greater London allocated to London coverage</x:v>
      </x:c>
      <x:c r="E1196" s="15" t="str">
        <x:v>https://www.rightmove.co.uk/properties/745869306167616#/?channel=COM_LET</x:v>
      </x:c>
      <x:c r="F1196" s="15" t="str"/>
    </x:row>
    <x:row r="1197" ht="42" customHeight="1">
      <x:c r="A1197" s="15" t="str">
        <x:v>Outside / unresolved</x:v>
      </x:c>
      <x:c r="B1197" s="15" t="str">
        <x:v>Exclusion</x:v>
      </x:c>
      <x:c r="C1197" s="15" t="str">
        <x:v>Unit 12, Buzzard Creek Industrial Estate, River Road, Barking, IG11</x:v>
      </x:c>
      <x:c r="D1197" s="15" t="str">
        <x:v>Greater London allocated to London coverage</x:v>
      </x:c>
      <x:c r="E1197" s="15" t="str">
        <x:v>https://www.rightmove.co.uk/properties/776159994882176#/?channel=COM_LET</x:v>
      </x:c>
      <x:c r="F1197" s="15" t="str"/>
    </x:row>
    <x:row r="1198" ht="42" customHeight="1">
      <x:c r="A1198" s="15" t="str">
        <x:v>Outside / unresolved</x:v>
      </x:c>
      <x:c r="B1198" s="15" t="str">
        <x:v>Exclusion</x:v>
      </x:c>
      <x:c r="C1198" s="15" t="str">
        <x:v>19 Commerce Way, Whitehall Industrial Estate CO2 8HH</x:v>
      </x:c>
      <x:c r="D1198" s="15" t="str">
        <x:v>Outside allocated qualifying market / locality mapping unresolved</x:v>
      </x:c>
      <x:c r="E1198" s="15" t="str">
        <x:v>https://www.rightmove.co.uk/properties/172625717#/?channel=COM_LET</x:v>
      </x:c>
      <x:c r="F1198" s="15" t="str"/>
    </x:row>
    <x:row r="1199" ht="42" customHeight="1">
      <x:c r="A1199" s="15" t="str">
        <x:v>Outside / unresolved</x:v>
      </x:c>
      <x:c r="B1199" s="15" t="str">
        <x:v>Exclusion</x:v>
      </x:c>
      <x:c r="C1199" s="15" t="str">
        <x:v>Unit 3, Buzzard Creek Industrial Estate, River Road, Barking, IG11</x:v>
      </x:c>
      <x:c r="D1199" s="15" t="str">
        <x:v>Greater London allocated to London coverage</x:v>
      </x:c>
      <x:c r="E1199" s="15" t="str">
        <x:v>https://www.rightmove.co.uk/properties/783433039649233#/?channel=COM_LET</x:v>
      </x:c>
      <x:c r="F1199" s="15" t="str"/>
    </x:row>
    <x:row r="1200" ht="42" customHeight="1">
      <x:c r="A1200" s="15" t="str">
        <x:v>Outside / unresolved</x:v>
      </x:c>
      <x:c r="B1200" s="15" t="str">
        <x:v>Exclusion</x:v>
      </x:c>
      <x:c r="C1200" s="15" t="str">
        <x:v>Unit 9 Buzzard Creek Industrial Estate, River Road, Barking, IG11</x:v>
      </x:c>
      <x:c r="D1200" s="15" t="str">
        <x:v>Greater London allocated to London coverage</x:v>
      </x:c>
      <x:c r="E1200" s="15" t="str">
        <x:v>https://www.rightmove.co.uk/properties/769430863441857#/?channel=COM_LET</x:v>
      </x:c>
      <x:c r="F1200" s="15" t="str"/>
    </x:row>
    <x:row r="1201" ht="42" customHeight="1">
      <x:c r="A1201" s="15" t="str">
        <x:v>Outside / unresolved</x:v>
      </x:c>
      <x:c r="B1201" s="15" t="str">
        <x:v>Exclusion</x:v>
      </x:c>
      <x:c r="C1201" s="15" t="str">
        <x:v>Unit 17 Buzzard Creek Industrial Estate, River Road, Barking, IG11</x:v>
      </x:c>
      <x:c r="D1201" s="15" t="str">
        <x:v>Greater London allocated to London coverage</x:v>
      </x:c>
      <x:c r="E1201" s="15" t="str">
        <x:v>https://www.rightmove.co.uk/properties/769430932593057#/?channel=COM_LET</x:v>
      </x:c>
      <x:c r="F1201" s="15" t="str"/>
    </x:row>
    <x:row r="1202" ht="42" customHeight="1">
      <x:c r="A1202" s="15" t="str">
        <x:v>Outside / unresolved</x:v>
      </x:c>
      <x:c r="B1202" s="15" t="str">
        <x:v>Exclusion</x:v>
      </x:c>
      <x:c r="C1202" s="15" t="str">
        <x:v>Unit 17 Industria Barking, Long Reach Road, Barking, IG11 0JH</x:v>
      </x:c>
      <x:c r="D1202" s="15" t="str">
        <x:v>Greater London allocated to London coverage</x:v>
      </x:c>
      <x:c r="E1202" s="15" t="str">
        <x:v>https://www.rightmove.co.uk/properties/775270173388481#/?channel=COM_LET</x:v>
      </x:c>
      <x:c r="F1202" s="15" t="str"/>
    </x:row>
    <x:row r="1203" ht="42" customHeight="1">
      <x:c r="A1203" s="15" t="str">
        <x:v>Southend-on-Sea</x:v>
      </x:c>
      <x:c r="B1203" s="15" t="str">
        <x:v>Exclusion</x:v>
      </x:c>
      <x:c r="C1203" s="15" t="str">
        <x:v>Recording Studios, 19-20 Clifftown Road, Southend-on-Sea, Essex, SS1 1AB Commercial Property</x:v>
      </x:c>
      <x:c r="D1203" s="15" t="str">
        <x:v>No industrial/workshop/storage use evidenced</x:v>
      </x:c>
      <x:c r="E1203" s="15" t="str">
        <x:v>https://www.rightmove.co.uk/properties/94773351#/?channel=COM_LET</x:v>
      </x:c>
      <x:c r="F1203" s="15" t="str"/>
    </x:row>
    <x:row r="1204" ht="42" customHeight="1">
      <x:c r="A1204" s="15" t="str">
        <x:v>Clacton-on-Sea</x:v>
      </x:c>
      <x:c r="B1204" s="15" t="str">
        <x:v>Exclusion</x:v>
      </x:c>
      <x:c r="C1204" s="15" t="str">
        <x:v>Marine Parade West, Clacton-On-Sea Commercial Property</x:v>
      </x:c>
      <x:c r="D1204" s="15" t="str">
        <x:v>No industrial/workshop/storage use evidenced</x:v>
      </x:c>
      <x:c r="E1204" s="15" t="str">
        <x:v>https://www.rightmove.co.uk/properties/93511080#/?channel=COM_LET</x:v>
      </x:c>
      <x:c r="F1204" s="15" t="str"/>
    </x:row>
    <x:row r="1205" ht="42" customHeight="1">
      <x:c r="A1205" s="15" t="str">
        <x:v>Outside / unresolved</x:v>
      </x:c>
      <x:c r="B1205" s="15" t="str">
        <x:v>Exclusion</x:v>
      </x:c>
      <x:c r="C1205" s="15" t="str">
        <x:v>Unit 10, Northgate Industrial Park, Romford, RM5 2BG</x:v>
      </x:c>
      <x:c r="D1205" s="15" t="str">
        <x:v>Greater London allocated to London coverage</x:v>
      </x:c>
      <x:c r="E1205" s="15" t="str">
        <x:v>https://www.rightmove.co.uk/properties/773404374860049#/?channel=COM_LET</x:v>
      </x:c>
      <x:c r="F1205" s="15" t="str"/>
    </x:row>
    <x:row r="1206" ht="42" customHeight="1">
      <x:c r="A1206" s="15" t="str">
        <x:v>Outside / unresolved</x:v>
      </x:c>
      <x:c r="B1206" s="15" t="str">
        <x:v>Exclusion</x:v>
      </x:c>
      <x:c r="C1206" s="15" t="str">
        <x:v>Unit 10, Northgate Industrial Park, Collier Row Road, Romford, RM5 2BG</x:v>
      </x:c>
      <x:c r="D1206" s="15" t="str">
        <x:v>Greater London allocated to London coverage</x:v>
      </x:c>
      <x:c r="E1206" s="15" t="str">
        <x:v>https://www.rightmove.co.uk/properties/94720212#/?channel=COM_LET</x:v>
      </x:c>
      <x:c r="F1206" s="15" t="str"/>
    </x:row>
    <x:row r="1207" ht="42" customHeight="1">
      <x:c r="A1207" s="15" t="str">
        <x:v>Outside / unresolved</x:v>
      </x:c>
      <x:c r="B1207" s="15" t="str">
        <x:v>Exclusion</x:v>
      </x:c>
      <x:c r="C1207" s="15" t="str">
        <x:v>Industrial unit with offices and substantial forecourt</x:v>
      </x:c>
      <x:c r="D1207" s="15" t="str">
        <x:v>Outside allocated qualifying market / locality mapping unresolved</x:v>
      </x:c>
      <x:c r="E1207" s="15" t="str">
        <x:v>https://www.rightmove.co.uk/properties/94289649#/?channel=COM_LET</x:v>
      </x:c>
      <x:c r="F1207" s="15" t="str"/>
    </x:row>
    <x:row r="1208" ht="42" customHeight="1">
      <x:c r="A1208" s="15" t="str">
        <x:v>Outside / unresolved</x:v>
      </x:c>
      <x:c r="B1208" s="15" t="str">
        <x:v>Exclusion</x:v>
      </x:c>
      <x:c r="C1208" s="15" t="str">
        <x:v>Unit 6, Enterprise Business Centre, SEGRO Park Rainham - Enterprise Quarter, Rainham, RM13 8JE</x:v>
      </x:c>
      <x:c r="D1208" s="15" t="str">
        <x:v>Greater London allocated to London coverage</x:v>
      </x:c>
      <x:c r="E1208" s="15" t="str">
        <x:v>https://www.rightmove.co.uk/properties/773347854749377#/?channel=COM_LET</x:v>
      </x:c>
      <x:c r="F1208" s="15" t="str"/>
    </x:row>
    <x:row r="1209" ht="42" customHeight="1">
      <x:c r="A1209" s="15" t="str">
        <x:v>Outside / unresolved</x:v>
      </x:c>
      <x:c r="B1209" s="15" t="str">
        <x:v>Exclusion</x:v>
      </x:c>
      <x:c r="C1209" s="15" t="str">
        <x:v>Unit 19 Industria Barking, Long Reach Road, Barking, IG11 0JH</x:v>
      </x:c>
      <x:c r="D1209" s="15" t="str">
        <x:v>Greater London allocated to London coverage</x:v>
      </x:c>
      <x:c r="E1209" s="15" t="str">
        <x:v>https://www.rightmove.co.uk/properties/775270311727904#/?channel=COM_LET</x:v>
      </x:c>
      <x:c r="F1209" s="15" t="str"/>
    </x:row>
    <x:row r="1210" ht="42" customHeight="1">
      <x:c r="A1210" s="15" t="str">
        <x:v>Outside / unresolved</x:v>
      </x:c>
      <x:c r="B1210" s="15" t="str">
        <x:v>Exclusion</x:v>
      </x:c>
      <x:c r="C1210" s="15" t="str">
        <x:v>Unit 9 Manor Way Business Centre, Marsh Way, Rainham, RM13</x:v>
      </x:c>
      <x:c r="D1210" s="15" t="str">
        <x:v>Greater London allocated to London coverage</x:v>
      </x:c>
      <x:c r="E1210" s="15" t="str">
        <x:v>https://www.rightmove.co.uk/properties/780857296592048#/?channel=COM_LET</x:v>
      </x:c>
      <x:c r="F1210" s="15" t="str"/>
    </x:row>
    <x:row r="1211" ht="42" customHeight="1">
      <x:c r="A1211" s="15" t="str">
        <x:v>Outside / unresolved</x:v>
      </x:c>
      <x:c r="B1211" s="15" t="str">
        <x:v>Exclusion</x:v>
      </x:c>
      <x:c r="C1211" s="15" t="str">
        <x:v>Unit 3 Hunts Hall Farm, Pebmarsh Road, Pebmarsh, Essex</x:v>
      </x:c>
      <x:c r="D1211" s="15" t="str">
        <x:v>Outside allocated qualifying market / locality mapping unresolved</x:v>
      </x:c>
      <x:c r="E1211" s="15" t="str">
        <x:v>https://www.rightmove.co.uk/properties/777079952719904#/?channel=COM_LET</x:v>
      </x:c>
      <x:c r="F1211" s="15" t="str"/>
    </x:row>
    <x:row r="1212" ht="42" customHeight="1">
      <x:c r="A1212" s="15" t="str">
        <x:v>Outside / unresolved</x:v>
      </x:c>
      <x:c r="B1212" s="15" t="str">
        <x:v>Exclusion</x:v>
      </x:c>
      <x:c r="C1212" s="15" t="str">
        <x:v>Mill Lane,CB11</x:v>
      </x:c>
      <x:c r="D1212" s="15" t="str">
        <x:v>Outside allocated qualifying market / locality mapping unresolved</x:v>
      </x:c>
      <x:c r="E1212" s="15" t="str">
        <x:v>https://www.rightmove.co.uk/properties/754789416300689#/?channel=COM_LET</x:v>
      </x:c>
      <x:c r="F1212" s="15" t="str"/>
    </x:row>
    <x:row r="1213" ht="42" customHeight="1">
      <x:c r="A1213" s="15" t="str">
        <x:v>Outside / unresolved</x:v>
      </x:c>
      <x:c r="B1213" s="15" t="str">
        <x:v>Exclusion</x:v>
      </x:c>
      <x:c r="C1213" s="15" t="str">
        <x:v>Unit 38 Industria Barking, Long Reach Road, Barking, IG11 0JH</x:v>
      </x:c>
      <x:c r="D1213" s="15" t="str">
        <x:v>Greater London allocated to London coverage</x:v>
      </x:c>
      <x:c r="E1213" s="15" t="str">
        <x:v>https://www.rightmove.co.uk/properties/775270185969793#/?channel=COM_LET</x:v>
      </x:c>
      <x:c r="F1213" s="15" t="str"/>
    </x:row>
    <x:row r="1214" ht="42" customHeight="1">
      <x:c r="A1214" s="15" t="str">
        <x:v>Outside / unresolved</x:v>
      </x:c>
      <x:c r="B1214" s="15" t="str">
        <x:v>Exclusion</x:v>
      </x:c>
      <x:c r="C1214" s="15" t="str">
        <x:v>Holstock Road, Ilford, Redbridge Childcare Facility</x:v>
      </x:c>
      <x:c r="D1214" s="15" t="str">
        <x:v>Greater London allocated to London coverage</x:v>
      </x:c>
      <x:c r="E1214" s="15" t="str">
        <x:v>https://www.rightmove.co.uk/properties/781384655007809#/?channel=COM_LET</x:v>
      </x:c>
      <x:c r="F1214" s="15" t="str"/>
    </x:row>
    <x:row r="1215" ht="42" customHeight="1">
      <x:c r="A1215" s="15" t="str">
        <x:v>Outside / unresolved</x:v>
      </x:c>
      <x:c r="B1215" s="15" t="str">
        <x:v>Exclusion</x:v>
      </x:c>
      <x:c r="C1215" s="15" t="str">
        <x:v>Unit 4/5, Redbridge Enterprise Centre, Ilford IG1 1TY</x:v>
      </x:c>
      <x:c r="D1215" s="15" t="str">
        <x:v>Greater London allocated to London coverage</x:v>
      </x:c>
      <x:c r="E1215" s="15" t="str">
        <x:v>https://www.rightmove.co.uk/properties/753510420046848#/?channel=COM_LET</x:v>
      </x:c>
      <x:c r="F1215" s="15" t="str"/>
    </x:row>
    <x:row r="1216" ht="42" customHeight="1">
      <x:c r="A1216" s="15" t="str">
        <x:v>Outside / unresolved</x:v>
      </x:c>
      <x:c r="B1216" s="15" t="str">
        <x:v>Exclusion</x:v>
      </x:c>
      <x:c r="C1216" s="15" t="str">
        <x:v>Units 4 &amp; 5, Redbridge Enterprise Centre, Thompson Close, Ilford, IG1</x:v>
      </x:c>
      <x:c r="D1216" s="15" t="str">
        <x:v>Greater London allocated to London coverage</x:v>
      </x:c>
      <x:c r="E1216" s="15" t="str">
        <x:v>https://www.rightmove.co.uk/properties/760719868594961#/?channel=COM_LET</x:v>
      </x:c>
      <x:c r="F1216" s="15" t="str"/>
    </x:row>
    <x:row r="1217" ht="42" customHeight="1">
      <x:c r="A1217" s="15" t="str">
        <x:v>Outside / unresolved</x:v>
      </x:c>
      <x:c r="B1217" s="15" t="str">
        <x:v>Exclusion</x:v>
      </x:c>
      <x:c r="C1217" s="15" t="str">
        <x:v>Units 13 &amp; 14 Redbridge Enterprise Centre, Thompson Close, Ilford, IG1</x:v>
      </x:c>
      <x:c r="D1217" s="15" t="str">
        <x:v>Greater London allocated to London coverage</x:v>
      </x:c>
      <x:c r="E1217" s="15" t="str">
        <x:v>https://www.rightmove.co.uk/properties/760719799408144#/?channel=COM_LET</x:v>
      </x:c>
      <x:c r="F1217" s="15" t="str"/>
    </x:row>
    <x:row r="1218" ht="42" customHeight="1">
      <x:c r="A1218" s="15" t="str">
        <x:v>Outside / unresolved</x:v>
      </x:c>
      <x:c r="B1218" s="15" t="str">
        <x:v>Exclusion</x:v>
      </x:c>
      <x:c r="C1218" s="15" t="str">
        <x:v>Building 13, Thames Industrial Park, Princess Margaret Road,, RM18 8RH</x:v>
      </x:c>
      <x:c r="D1218" s="15" t="str">
        <x:v>Outside allocated qualifying market / locality mapping unresolved</x:v>
      </x:c>
      <x:c r="E1218" s="15" t="str">
        <x:v>https://www.rightmove.co.uk/properties/94181811#/?channel=COM_LET</x:v>
      </x:c>
      <x:c r="F1218" s="15" t="str"/>
    </x:row>
    <x:row r="1219" ht="42" customHeight="1">
      <x:c r="A1219" s="15" t="str">
        <x:v>Outside / unresolved</x:v>
      </x:c>
      <x:c r="B1219" s="15" t="str">
        <x:v>Exclusion</x:v>
      </x:c>
      <x:c r="C1219" s="15" t="str">
        <x:v>Middlebrook Farm, Hoe Lane</x:v>
      </x:c>
      <x:c r="D1219" s="15" t="str">
        <x:v>Outside allocated qualifying market / locality mapping unresolved</x:v>
      </x:c>
      <x:c r="E1219" s="15" t="str">
        <x:v>https://www.rightmove.co.uk/properties/174039587#/?channel=COM_LET</x:v>
      </x:c>
      <x:c r="F1219" s="15" t="str"/>
    </x:row>
    <x:row r="1220" ht="42" customHeight="1">
      <x:c r="A1220" s="15" t="str">
        <x:v>Outside / unresolved</x:v>
      </x:c>
      <x:c r="B1220" s="15" t="str">
        <x:v>Exclusion</x:v>
      </x:c>
      <x:c r="C1220" s="15" t="str">
        <x:v>Unit 8 River Road, Barking, Essex, IG11</x:v>
      </x:c>
      <x:c r="D1220" s="15" t="str">
        <x:v>Greater London allocated to London coverage</x:v>
      </x:c>
      <x:c r="E1220" s="15" t="str">
        <x:v>https://www.rightmove.co.uk/properties/760571409105585#/?channel=COM_LET</x:v>
      </x:c>
      <x:c r="F1220" s="15" t="str"/>
    </x:row>
    <x:row r="1221" ht="42" customHeight="1">
      <x:c r="A1221" s="15" t="str">
        <x:v>Outside / unresolved</x:v>
      </x:c>
      <x:c r="B1221" s="15" t="str">
        <x:v>Exclusion</x:v>
      </x:c>
      <x:c r="C1221" s="15" t="str">
        <x:v>Unit 31 Industria Barking, Long Reach Road, Barking, IG11 0JH</x:v>
      </x:c>
      <x:c r="D1221" s="15" t="str">
        <x:v>Greater London allocated to London coverage</x:v>
      </x:c>
      <x:c r="E1221" s="15" t="str">
        <x:v>https://www.rightmove.co.uk/properties/775270420782784#/?channel=COM_LET</x:v>
      </x:c>
      <x:c r="F1221" s="15" t="str"/>
    </x:row>
    <x:row r="1222" ht="42" customHeight="1">
      <x:c r="A1222" s="15" t="str">
        <x:v>Outside / unresolved</x:v>
      </x:c>
      <x:c r="B1222" s="15" t="str">
        <x:v>Exclusion</x:v>
      </x:c>
      <x:c r="C1222" s="15" t="str">
        <x:v>Unit C3, Star Business Centre, Marsh Way, Fairview Industrial Park, Rainham, Greater London, RM13 8UP</x:v>
      </x:c>
      <x:c r="D1222" s="15" t="str">
        <x:v>Greater London allocated to London coverage</x:v>
      </x:c>
      <x:c r="E1222" s="15" t="str">
        <x:v>https://www.rightmove.co.uk/properties/769785221147232#/?channel=COM_LET</x:v>
      </x:c>
      <x:c r="F1222" s="15" t="str"/>
    </x:row>
    <x:row r="1223" ht="42" customHeight="1">
      <x:c r="A1223" s="15" t="str">
        <x:v>Outside / unresolved</x:v>
      </x:c>
      <x:c r="B1223" s="15" t="str">
        <x:v>Exclusion</x:v>
      </x:c>
      <x:c r="C1223" s="15" t="str">
        <x:v>Unit E The Business Centre, Faringdon Avenue, Romford, RM3</x:v>
      </x:c>
      <x:c r="D1223" s="15" t="str">
        <x:v>Greater London allocated to London coverage</x:v>
      </x:c>
      <x:c r="E1223" s="15" t="str">
        <x:v>https://www.rightmove.co.uk/properties/760719661054832#/?channel=COM_LET</x:v>
      </x:c>
      <x:c r="F1223" s="15" t="str"/>
    </x:row>
    <x:row r="1224" ht="42" customHeight="1">
      <x:c r="A1224" s="15" t="str">
        <x:v>Outside / unresolved</x:v>
      </x:c>
      <x:c r="B1224" s="15" t="str">
        <x:v>Exclusion</x:v>
      </x:c>
      <x:c r="C1224" s="15" t="str">
        <x:v>Unit C2 Suttons Business Park, New Road, Rainham, Greater London, RM13 8DE</x:v>
      </x:c>
      <x:c r="D1224" s="15" t="str">
        <x:v>Greater London allocated to London coverage</x:v>
      </x:c>
      <x:c r="E1224" s="15" t="str">
        <x:v>https://www.rightmove.co.uk/properties/783592800742112#/?channel=COM_LET</x:v>
      </x:c>
      <x:c r="F1224" s="15" t="str"/>
    </x:row>
    <x:row r="1225" ht="42" customHeight="1">
      <x:c r="A1225" s="15" t="str">
        <x:v>Outside / unresolved</x:v>
      </x:c>
      <x:c r="B1225" s="15" t="str">
        <x:v>Exclusion</x:v>
      </x:c>
      <x:c r="C1225" s="15" t="str">
        <x:v>Brooklands Approach, Romford, Havering</x:v>
      </x:c>
      <x:c r="D1225" s="15" t="str">
        <x:v>Greater London allocated to London coverage</x:v>
      </x:c>
      <x:c r="E1225" s="15" t="str">
        <x:v>https://www.rightmove.co.uk/properties/776155012175216#/?channel=COM_LET</x:v>
      </x:c>
      <x:c r="F1225" s="15" t="str"/>
    </x:row>
    <x:row r="1226" ht="42" customHeight="1">
      <x:c r="A1226" s="15" t="str">
        <x:v>Outside / unresolved</x:v>
      </x:c>
      <x:c r="B1226" s="15" t="str">
        <x:v>Exclusion</x:v>
      </x:c>
      <x:c r="C1226" s="15" t="str">
        <x:v>Church Lane,Little Leighs,CM3</x:v>
      </x:c>
      <x:c r="D1226" s="15" t="str">
        <x:v>Outside allocated qualifying market / locality mapping unresolved</x:v>
      </x:c>
      <x:c r="E1226" s="15" t="str">
        <x:v>https://www.rightmove.co.uk/properties/754787824617712#/?channel=COM_LET</x:v>
      </x:c>
      <x:c r="F1226" s="15" t="str"/>
    </x:row>
    <x:row r="1227" ht="42" customHeight="1">
      <x:c r="A1227" s="15" t="str">
        <x:v>Outside / unresolved</x:v>
      </x:c>
      <x:c r="B1227" s="15" t="str">
        <x:v>Exclusion</x:v>
      </x:c>
      <x:c r="C1227" s="15" t="str">
        <x:v>Industrial Unit with Parking</x:v>
      </x:c>
      <x:c r="D1227" s="15" t="str">
        <x:v>Outside allocated qualifying market / locality mapping unresolved</x:v>
      </x:c>
      <x:c r="E1227" s="15" t="str">
        <x:v>https://www.rightmove.co.uk/properties/94292814#/?channel=COM_LET</x:v>
      </x:c>
      <x:c r="F1227" s="15" t="str"/>
    </x:row>
    <x:row r="1228" ht="42" customHeight="1">
      <x:c r="A1228" s="15" t="str">
        <x:v>Outside / unresolved</x:v>
      </x:c>
      <x:c r="B1228" s="15" t="str">
        <x:v>Exclusion</x:v>
      </x:c>
      <x:c r="C1228" s="15" t="str">
        <x:v>Cedar Lodge, Fambridge Road, Purleigh, Essex</x:v>
      </x:c>
      <x:c r="D1228" s="15" t="str">
        <x:v>Outside allocated qualifying market / locality mapping unresolved</x:v>
      </x:c>
      <x:c r="E1228" s="15" t="str">
        <x:v>https://www.rightmove.co.uk/properties/781038538757328#/?channel=COM_LET</x:v>
      </x:c>
      <x:c r="F1228" s="15" t="str"/>
    </x:row>
    <x:row r="1229" ht="42" customHeight="1">
      <x:c r="A1229" s="15" t="str">
        <x:v>Witham</x:v>
      </x:c>
      <x:c r="B1229" s="15" t="str">
        <x:v>Exclusion</x:v>
      </x:c>
      <x:c r="C1229" s="15" t="str">
        <x:v>Yard To Let near Kelvedon Hatch</x:v>
      </x:c>
      <x:c r="D1229" s="15" t="str">
        <x:v>Self-storage/container/yard listing</x:v>
      </x:c>
      <x:c r="E1229" s="15" t="str">
        <x:v>https://www.rightmove.co.uk/properties/88739049#/?channel=COM_LET</x:v>
      </x:c>
      <x:c r="F1229" s="15" t="str"/>
    </x:row>
    <x:row r="1230" ht="42" customHeight="1">
      <x:c r="A1230" s="15" t="str">
        <x:v>Outside / unresolved</x:v>
      </x:c>
      <x:c r="B1230" s="15" t="str">
        <x:v>Exclusion</x:v>
      </x:c>
      <x:c r="C1230" s="15" t="str">
        <x:v>Unit 22 Industria Barking, Long Reach Road, Barking, IG11 0JH</x:v>
      </x:c>
      <x:c r="D1230" s="15" t="str">
        <x:v>Greater London allocated to London coverage</x:v>
      </x:c>
      <x:c r="E1230" s="15" t="str">
        <x:v>https://www.rightmove.co.uk/properties/775270324284784#/?channel=COM_LET</x:v>
      </x:c>
      <x:c r="F1230" s="15" t="str"/>
    </x:row>
    <x:row r="1231" ht="42" customHeight="1">
      <x:c r="A1231" s="15" t="str">
        <x:v>Outside / unresolved</x:v>
      </x:c>
      <x:c r="B1231" s="15" t="str">
        <x:v>Exclusion</x:v>
      </x:c>
      <x:c r="C1231" s="15" t="str">
        <x:v>Champions, Bardfield Road, Finchingfield, Essex</x:v>
      </x:c>
      <x:c r="D1231" s="15" t="str">
        <x:v>Outside allocated qualifying market / locality mapping unresolved</x:v>
      </x:c>
      <x:c r="E1231" s="15" t="str">
        <x:v>https://www.rightmove.co.uk/properties/743194078398993#/?channel=COM_LET</x:v>
      </x:c>
      <x:c r="F1231" s="15" t="str"/>
    </x:row>
    <x:row r="1232" ht="42" customHeight="1">
      <x:c r="A1232" s="15" t="str">
        <x:v>Outside / unresolved</x:v>
      </x:c>
      <x:c r="B1232" s="15" t="str">
        <x:v>Exclusion</x:v>
      </x:c>
      <x:c r="C1232" s="15" t="str">
        <x:v>Unit 21 Industria Barking, Long Reach Road, Barking, IG11 0JH</x:v>
      </x:c>
      <x:c r="D1232" s="15" t="str">
        <x:v>Greater London allocated to London coverage</x:v>
      </x:c>
      <x:c r="E1232" s="15" t="str">
        <x:v>https://www.rightmove.co.uk/properties/775270148322049#/?channel=COM_LET</x:v>
      </x:c>
      <x:c r="F1232" s="15" t="str"/>
    </x:row>
    <x:row r="1233" ht="42" customHeight="1">
      <x:c r="A1233" s="15" t="str">
        <x:v>Outside / unresolved</x:v>
      </x:c>
      <x:c r="B1233" s="15" t="str">
        <x:v>Exclusion</x:v>
      </x:c>
      <x:c r="C1233" s="15" t="str">
        <x:v>Warehouse To Let in Woodham Mortimer, Essex</x:v>
      </x:c>
      <x:c r="D1233" s="15" t="str">
        <x:v>Outside allocated qualifying market / locality mapping unresolved</x:v>
      </x:c>
      <x:c r="E1233" s="15" t="str">
        <x:v>https://www.rightmove.co.uk/properties/94633962#/?channel=COM_LET</x:v>
      </x:c>
      <x:c r="F1233" s="15" t="str"/>
    </x:row>
    <x:row r="1234" ht="42" customHeight="1">
      <x:c r="A1234" s="15" t="str">
        <x:v>Outside / unresolved</x:v>
      </x:c>
      <x:c r="B1234" s="15" t="str">
        <x:v>Exclusion</x:v>
      </x:c>
      <x:c r="C1234" s="15" t="str">
        <x:v>Fambridge Road, CM9</x:v>
      </x:c>
      <x:c r="D1234" s="15" t="str">
        <x:v>Outside allocated qualifying market / locality mapping unresolved</x:v>
      </x:c>
      <x:c r="E1234" s="15" t="str">
        <x:v>https://www.rightmove.co.uk/properties/754391901103648#/?channel=COM_LET</x:v>
      </x:c>
      <x:c r="F1234" s="15" t="str"/>
    </x:row>
    <x:row r="1235" ht="42" customHeight="1">
      <x:c r="A1235" s="15" t="str">
        <x:v>Southend-on-Sea</x:v>
      </x:c>
      <x:c r="B1235" s="15" t="str">
        <x:v>Exclusion</x:v>
      </x:c>
      <x:c r="C1235" s="15" t="str">
        <x:v>843 London Road, Westcliff-on-sea, SS0 9SZ</x:v>
      </x:c>
      <x:c r="D1235" s="15" t="str">
        <x:v>No industrial/workshop/storage use evidenced</x:v>
      </x:c>
      <x:c r="E1235" s="15" t="str">
        <x:v>https://www.rightmove.co.uk/properties/777622223600641#/?channel=COM_LET</x:v>
      </x:c>
      <x:c r="F1235" s="15" t="str"/>
    </x:row>
    <x:row r="1236" ht="42" customHeight="1">
      <x:c r="A1236" s="15" t="str">
        <x:v>Outside / unresolved</x:v>
      </x:c>
      <x:c r="B1236" s="15" t="str">
        <x:v>Exclusion</x:v>
      </x:c>
      <x:c r="C1236" s="15" t="str">
        <x:v>Unit K Food Prep Little Mountains Farm, Mountains Road, Great Totham, Essex</x:v>
      </x:c>
      <x:c r="D1236" s="15" t="str">
        <x:v>Outside allocated qualifying market / locality mapping unresolved</x:v>
      </x:c>
      <x:c r="E1236" s="15" t="str">
        <x:v>https://www.rightmove.co.uk/properties/757560460810321#/?channel=COM_LET</x:v>
      </x:c>
      <x:c r="F1236" s="15" t="str"/>
    </x:row>
    <x:row r="1237" ht="42" customHeight="1">
      <x:c r="A1237" s="15" t="str">
        <x:v>Outside / unresolved</x:v>
      </x:c>
      <x:c r="B1237" s="15" t="str">
        <x:v>Exclusion</x:v>
      </x:c>
      <x:c r="C1237" s="15" t="str">
        <x:v>Unit 1, Innovation Business Centre, SEGRO Park Rainham - Enterprise Quarter, Rainham, RM13 8HZ</x:v>
      </x:c>
      <x:c r="D1237" s="15" t="str">
        <x:v>Greater London allocated to London coverage</x:v>
      </x:c>
      <x:c r="E1237" s="15" t="str">
        <x:v>https://www.rightmove.co.uk/properties/773347844262993#/?channel=COM_LET</x:v>
      </x:c>
      <x:c r="F1237" s="15" t="str"/>
    </x:row>
    <x:row r="1238" ht="42" customHeight="1">
      <x:c r="A1238" s="15" t="str">
        <x:v>Outside / unresolved</x:v>
      </x:c>
      <x:c r="B1238" s="15" t="str">
        <x:v>Exclusion</x:v>
      </x:c>
      <x:c r="C1238" s="15" t="str">
        <x:v>Kents Lane, CM16</x:v>
      </x:c>
      <x:c r="D1238" s="15" t="str">
        <x:v>Outside allocated qualifying market / locality mapping unresolved</x:v>
      </x:c>
      <x:c r="E1238" s="15" t="str">
        <x:v>https://www.rightmove.co.uk/properties/754789435187505#/?channel=COM_LET</x:v>
      </x:c>
      <x:c r="F1238" s="15" t="str"/>
    </x:row>
    <x:row r="1239" ht="42" customHeight="1">
      <x:c r="A1239" s="15" t="str">
        <x:v>Southend-on-Sea</x:v>
      </x:c>
      <x:c r="B1239" s="15" t="str">
        <x:v>Exclusion</x:v>
      </x:c>
      <x:c r="C1239" s="15" t="str">
        <x:v>Grasslands, Southend Arterial Road, Hornchurch, Havering Commercial Property</x:v>
      </x:c>
      <x:c r="D1239" s="15" t="str">
        <x:v>Greater London allocated to London coverage</x:v>
      </x:c>
      <x:c r="E1239" s="15" t="str">
        <x:v>https://www.rightmove.co.uk/properties/756214299011617#/?channel=COM_LET</x:v>
      </x:c>
      <x:c r="F1239" s="15" t="str"/>
    </x:row>
    <x:row r="1240" ht="42" customHeight="1">
      <x:c r="A1240" s="15" t="str">
        <x:v>Southend-on-Sea</x:v>
      </x:c>
      <x:c r="B1240" s="15" t="str">
        <x:v>Exclusion</x:v>
      </x:c>
      <x:c r="C1240" s="15" t="str">
        <x:v>Grasslands, Southend Arterial Road, Hornchurch, Havering</x:v>
      </x:c>
      <x:c r="D1240" s="15" t="str">
        <x:v>Greater London allocated to London coverage</x:v>
      </x:c>
      <x:c r="E1240" s="15" t="str">
        <x:v>https://www.rightmove.co.uk/properties/780156990400752#/?channel=COM_LET</x:v>
      </x:c>
      <x:c r="F1240" s="15" t="str"/>
    </x:row>
    <x:row r="1241" ht="42" customHeight="1">
      <x:c r="A1241" s="15" t="str">
        <x:v>Outside / unresolved</x:v>
      </x:c>
      <x:c r="B1241" s="15" t="str">
        <x:v>Exclusion</x:v>
      </x:c>
      <x:c r="C1241" s="15" t="str">
        <x:v>Unit 32 Industria Barking, Long Reach Road, Barking, IG11 0JH</x:v>
      </x:c>
      <x:c r="D1241" s="15" t="str">
        <x:v>Greater London allocated to London coverage</x:v>
      </x:c>
      <x:c r="E1241" s="15" t="str">
        <x:v>https://www.rightmove.co.uk/properties/775270466920401#/?channel=COM_LET</x:v>
      </x:c>
      <x:c r="F1241" s="15" t="str"/>
    </x:row>
    <x:row r="1242" ht="42" customHeight="1">
      <x:c r="A1242" s="15" t="str">
        <x:v>Outside / unresolved</x:v>
      </x:c>
      <x:c r="B1242" s="15" t="str">
        <x:v>Exclusion</x:v>
      </x:c>
      <x:c r="C1242" s="15" t="str">
        <x:v>259B Chingford Mount Road, Waltham Forest, London, E4</x:v>
      </x:c>
      <x:c r="D1242" s="15" t="str">
        <x:v>Greater London allocated to London coverage</x:v>
      </x:c>
      <x:c r="E1242" s="15" t="str">
        <x:v>https://www.rightmove.co.uk/properties/94016220#/?channel=COM_LET</x:v>
      </x:c>
      <x:c r="F1242" s="15" t="str"/>
    </x:row>
    <x:row r="1243" ht="42" customHeight="1">
      <x:c r="A1243" s="15" t="str">
        <x:v>Outside / unresolved</x:v>
      </x:c>
      <x:c r="B1243" s="15" t="str">
        <x:v>Exclusion</x:v>
      </x:c>
      <x:c r="C1243" s="15" t="str">
        <x:v>Albright Industrial Estate, Rainham, RM13</x:v>
      </x:c>
      <x:c r="D1243" s="15" t="str">
        <x:v>Greater London allocated to London coverage</x:v>
      </x:c>
      <x:c r="E1243" s="15" t="str">
        <x:v>https://www.rightmove.co.uk/properties/94388214#/?channel=COM_LET</x:v>
      </x:c>
      <x:c r="F1243" s="15" t="str"/>
    </x:row>
    <x:row r="1244" ht="42" customHeight="1">
      <x:c r="A1244" s="15" t="str">
        <x:v>Outside / unresolved</x:v>
      </x:c>
      <x:c r="B1244" s="15" t="str">
        <x:v>Exclusion</x:v>
      </x:c>
      <x:c r="C1244" s="15" t="str">
        <x:v>Unit 33 Industria Barking, Long Reach Road, Barking, IG11 0JH</x:v>
      </x:c>
      <x:c r="D1244" s="15" t="str">
        <x:v>Greater London allocated to London coverage</x:v>
      </x:c>
      <x:c r="E1244" s="15" t="str">
        <x:v>https://www.rightmove.co.uk/properties/773346504029729#/?channel=COM_LET</x:v>
      </x:c>
      <x:c r="F1244" s="15" t="str"/>
    </x:row>
    <x:row r="1245" ht="42" customHeight="1">
      <x:c r="A1245" s="15" t="str">
        <x:v>Outside / unresolved</x:v>
      </x:c>
      <x:c r="B1245" s="15" t="str">
        <x:v>Exclusion</x:v>
      </x:c>
      <x:c r="C1245" s="15" t="str">
        <x:v>Unit 6, Albright Industrial Estate, Ferry Lane, Rainham, RM13 9BU</x:v>
      </x:c>
      <x:c r="D1245" s="15" t="str">
        <x:v>Greater London allocated to London coverage</x:v>
      </x:c>
      <x:c r="E1245" s="15" t="str">
        <x:v>https://www.rightmove.co.uk/properties/773394516248081#/?channel=COM_LET</x:v>
      </x:c>
      <x:c r="F1245" s="15" t="str"/>
    </x:row>
    <x:row r="1246" ht="42" customHeight="1">
      <x:c r="A1246" s="15" t="str">
        <x:v>Wickford</x:v>
      </x:c>
      <x:c r="B1246" s="15" t="str">
        <x:v>Exclusion</x:v>
      </x:c>
      <x:c r="C1246" s="15" t="str">
        <x:v>Yard 10, Clovelly Works, Chelmsford Road, Rawreth, SS11 8SY</x:v>
      </x:c>
      <x:c r="D1246" s="15" t="str">
        <x:v>Self-storage/container/yard listing</x:v>
      </x:c>
      <x:c r="E1246" s="15" t="str">
        <x:v>https://www.rightmove.co.uk/properties/782655451373265#/?channel=COM_LET</x:v>
      </x:c>
      <x:c r="F1246" s="15" t="str"/>
    </x:row>
    <x:row r="1247" ht="42" customHeight="1">
      <x:c r="A1247" s="15" t="str">
        <x:v>Outside / unresolved</x:v>
      </x:c>
      <x:c r="B1247" s="15" t="str">
        <x:v>Exclusion</x:v>
      </x:c>
      <x:c r="C1247" s="15" t="str">
        <x:v>Unit 6 Dagenham Business Centre, 123 Rainham Road North, Dagenham, RM10</x:v>
      </x:c>
      <x:c r="D1247" s="15" t="str">
        <x:v>Greater London allocated to London coverage</x:v>
      </x:c>
      <x:c r="E1247" s="15" t="str">
        <x:v>https://www.rightmove.co.uk/properties/779958331428128#/?channel=COM_LET</x:v>
      </x:c>
      <x:c r="F1247" s="15" t="str"/>
    </x:row>
    <x:row r="1248" ht="42" customHeight="1">
      <x:c r="A1248" s="15" t="str">
        <x:v>Outside / unresolved</x:v>
      </x:c>
      <x:c r="B1248" s="15" t="str">
        <x:v>Exclusion</x:v>
      </x:c>
      <x:c r="C1248" s="15" t="str">
        <x:v>Unit 37 Industria Barking, Long Reach Road, Barking, IG11 0JH</x:v>
      </x:c>
      <x:c r="D1248" s="15" t="str">
        <x:v>Greater London allocated to London coverage</x:v>
      </x:c>
      <x:c r="E1248" s="15" t="str">
        <x:v>https://www.rightmove.co.uk/properties/775271291138960#/?channel=COM_LET</x:v>
      </x:c>
      <x:c r="F1248" s="15" t="str"/>
    </x:row>
    <x:row r="1249" ht="42" customHeight="1">
      <x:c r="A1249" s="15" t="str">
        <x:v>Outside / unresolved</x:v>
      </x:c>
      <x:c r="B1249" s="15" t="str">
        <x:v>Exclusion</x:v>
      </x:c>
      <x:c r="C1249" s="15" t="str">
        <x:v>Unit 6 Abrac Works, Albright Industrial Estate, Ferry Lane, Rainham, Greater London, RM13 9BU</x:v>
      </x:c>
      <x:c r="D1249" s="15" t="str">
        <x:v>Greater London allocated to London coverage</x:v>
      </x:c>
      <x:c r="E1249" s="15" t="str">
        <x:v>https://www.rightmove.co.uk/properties/783592865663200#/?channel=COM_LET</x:v>
      </x:c>
      <x:c r="F1249" s="15" t="str"/>
    </x:row>
    <x:row r="1250" ht="42" customHeight="1">
      <x:c r="A1250" s="15" t="str">
        <x:v>Outside / unresolved</x:v>
      </x:c>
      <x:c r="B1250" s="15" t="str">
        <x:v>Exclusion</x:v>
      </x:c>
      <x:c r="C1250" s="15" t="str">
        <x:v>Unit F2, Pegasus Works, Roebuck Road, Hainault, Ilford, IG6 3UF</x:v>
      </x:c>
      <x:c r="D1250" s="15" t="str">
        <x:v>Greater London allocated to London coverage</x:v>
      </x:c>
      <x:c r="E1250" s="15" t="str">
        <x:v>https://www.rightmove.co.uk/properties/762962261016529#/?channel=COM_LET</x:v>
      </x:c>
      <x:c r="F1250" s="15" t="str"/>
    </x:row>
    <x:row r="1251" ht="42" customHeight="1">
      <x:c r="A1251" s="15" t="str">
        <x:v>Outside / unresolved</x:v>
      </x:c>
      <x:c r="B1251" s="15" t="str">
        <x:v>Exclusion</x:v>
      </x:c>
      <x:c r="C1251" s="15" t="str">
        <x:v>Unit 34 Industria Barking, Long Reach Road, Barking, IG11 0JH</x:v>
      </x:c>
      <x:c r="D1251" s="15" t="str">
        <x:v>Greater London allocated to London coverage</x:v>
      </x:c>
      <x:c r="E1251" s="15" t="str">
        <x:v>https://www.rightmove.co.uk/properties/775270546629121#/?channel=COM_LET</x:v>
      </x:c>
      <x:c r="F1251" s="15" t="str"/>
    </x:row>
    <x:row r="1252" ht="42" customHeight="1">
      <x:c r="A1252" s="15" t="str">
        <x:v>Outside / unresolved</x:v>
      </x:c>
      <x:c r="B1252" s="15" t="str">
        <x:v>Exclusion</x:v>
      </x:c>
      <x:c r="C1252" s="15" t="str">
        <x:v>Church Lane,Little Leighs,CM3</x:v>
      </x:c>
      <x:c r="D1252" s="15" t="str">
        <x:v>Outside allocated qualifying market / locality mapping unresolved</x:v>
      </x:c>
      <x:c r="E1252" s="15" t="str">
        <x:v>https://www.rightmove.co.uk/properties/754789529440481#/?channel=COM_LET</x:v>
      </x:c>
      <x:c r="F1252" s="15" t="str"/>
    </x:row>
    <x:row r="1253" ht="42" customHeight="1">
      <x:c r="A1253" s="15" t="str">
        <x:v>Outside / unresolved</x:v>
      </x:c>
      <x:c r="B1253" s="15" t="str">
        <x:v>Exclusion</x:v>
      </x:c>
      <x:c r="C1253" s="15" t="str">
        <x:v>Unit 6, Maybank Business Park, Maybank Road, South Woodford, London, E18 1EJ</x:v>
      </x:c>
      <x:c r="D1253" s="15" t="str">
        <x:v>Greater London allocated to London coverage</x:v>
      </x:c>
      <x:c r="E1253" s="15" t="str">
        <x:v>https://www.rightmove.co.uk/properties/759317031110272#/?channel=COM_LET</x:v>
      </x:c>
      <x:c r="F1253" s="15" t="str"/>
    </x:row>
    <x:row r="1254" ht="42" customHeight="1">
      <x:c r="A1254" s="15" t="str">
        <x:v>Colchester</x:v>
      </x:c>
      <x:c r="B1254" s="15" t="str">
        <x:v>Exclusion</x:v>
      </x:c>
      <x:c r="C1254" s="15" t="str">
        <x:v>Commerce Park, 9 Commerce Way 702 Sq Ft Yard, Colchester, Essex, CO2 8HX</x:v>
      </x:c>
      <x:c r="D1254" s="15" t="str">
        <x:v>Self-storage/container/yard listing</x:v>
      </x:c>
      <x:c r="E1254" s="15" t="str">
        <x:v>https://www.rightmove.co.uk/properties/772679851047888#/?channel=COM_LET</x:v>
      </x:c>
      <x:c r="F1254" s="15" t="str"/>
    </x:row>
    <x:row r="1255" ht="42" customHeight="1">
      <x:c r="A1255" s="15" t="str">
        <x:v>Basildon</x:v>
      </x:c>
      <x:c r="B1255" s="15" t="str">
        <x:v>Exclusion</x:v>
      </x:c>
      <x:c r="C1255" s="15" t="str">
        <x:v>Unit 8, Ilford Trading Estate, Paycocke Road, Basildon, Essex, SS14</x:v>
      </x:c>
      <x:c r="D1255" s="15" t="str">
        <x:v>Greater London allocated to London coverage</x:v>
      </x:c>
      <x:c r="E1255" s="15" t="str">
        <x:v>https://www.rightmove.co.uk/properties/781033174318577#/?channel=COM_LET</x:v>
      </x:c>
      <x:c r="F1255" s="15" t="str"/>
    </x:row>
    <x:row r="1256" ht="42" customHeight="1">
      <x:c r="A1256" s="15" t="str">
        <x:v>Outside / unresolved</x:v>
      </x:c>
      <x:c r="B1256" s="15" t="str">
        <x:v>Exclusion</x:v>
      </x:c>
      <x:c r="C1256" s="15" t="str">
        <x:v>Innovation Business Centre, Segro Park, Consul Avenue, Rainham, Essex, RM13 8HZ</x:v>
      </x:c>
      <x:c r="D1256" s="15" t="str">
        <x:v>Greater London allocated to London coverage</x:v>
      </x:c>
      <x:c r="E1256" s="15" t="str">
        <x:v>https://www.rightmove.co.uk/properties/760571469943009#/?channel=COM_LET</x:v>
      </x:c>
      <x:c r="F1256" s="15" t="str"/>
    </x:row>
    <x:row r="1257" ht="42" customHeight="1">
      <x:c r="A1257" s="15" t="str">
        <x:v>Outside / unresolved</x:v>
      </x:c>
      <x:c r="B1257" s="15" t="str">
        <x:v>Exclusion</x:v>
      </x:c>
      <x:c r="C1257" s="15" t="str">
        <x:v>Unit 2, Innovation Business Centre, SEGRO Park Rainham - Enterprise Quarter, Rainham, RM13 8HZ</x:v>
      </x:c>
      <x:c r="D1257" s="15" t="str">
        <x:v>Greater London allocated to London coverage</x:v>
      </x:c>
      <x:c r="E1257" s="15" t="str">
        <x:v>https://www.rightmove.co.uk/properties/773341909169760#/?channel=COM_LET</x:v>
      </x:c>
      <x:c r="F1257" s="15" t="str"/>
    </x:row>
    <x:row r="1258" ht="42" customHeight="1">
      <x:c r="A1258" s="15" t="str">
        <x:v>Southend-on-Sea</x:v>
      </x:c>
      <x:c r="B1258" s="15" t="str">
        <x:v>Exclusion</x:v>
      </x:c>
      <x:c r="C1258" s="15" t="str">
        <x:v>4 Nelson Road, Leigh-on-Sea, SS9 3HU Commercial Property</x:v>
      </x:c>
      <x:c r="D1258" s="15" t="str">
        <x:v>No industrial/workshop/storage use evidenced</x:v>
      </x:c>
      <x:c r="E1258" s="15" t="str">
        <x:v>https://www.rightmove.co.uk/properties/94183077#/?channel=COM_LET</x:v>
      </x:c>
      <x:c r="F1258" s="15" t="str"/>
    </x:row>
    <x:row r="1259" ht="42" customHeight="1">
      <x:c r="A1259" s="15" t="str">
        <x:v>Outside / unresolved</x:v>
      </x:c>
      <x:c r="B1259" s="15" t="str">
        <x:v>Exclusion</x:v>
      </x:c>
      <x:c r="C1259" s="15" t="str">
        <x:v>Kingsbridge Road, Barking, London, IG11</x:v>
      </x:c>
      <x:c r="D1259" s="15" t="str">
        <x:v>Greater London allocated to London coverage</x:v>
      </x:c>
      <x:c r="E1259" s="15" t="str">
        <x:v>https://www.rightmove.co.uk/properties/754386790442640#/?channel=COM_LET</x:v>
      </x:c>
      <x:c r="F1259" s="15" t="str"/>
    </x:row>
    <x:row r="1260" ht="42" customHeight="1">
      <x:c r="A1260" s="15" t="str">
        <x:v>Colchester</x:v>
      </x:c>
      <x:c r="B1260" s="15" t="str">
        <x:v>Exclusion</x:v>
      </x:c>
      <x:c r="C1260" s="15" t="str">
        <x:v>Colchester Commercial Property</x:v>
      </x:c>
      <x:c r="D1260" s="15" t="str">
        <x:v>No industrial/workshop/storage use evidenced</x:v>
      </x:c>
      <x:c r="E1260" s="15" t="str">
        <x:v>https://www.rightmove.co.uk/properties/168980168#/?channel=COM_LET</x:v>
      </x:c>
      <x:c r="F1260" s="15" t="str"/>
    </x:row>
    <x:row r="1261" ht="42" customHeight="1">
      <x:c r="A1261" s="15" t="str">
        <x:v>Outside / unresolved</x:v>
      </x:c>
      <x:c r="B1261" s="15" t="str">
        <x:v>Exclusion</x:v>
      </x:c>
      <x:c r="C1261" s="15" t="str">
        <x:v>Unit 35 Industria Barking, Long Reach Road, Barking, IG11 0JH</x:v>
      </x:c>
      <x:c r="D1261" s="15" t="str">
        <x:v>Greater London allocated to London coverage</x:v>
      </x:c>
      <x:c r="E1261" s="15" t="str">
        <x:v>https://www.rightmove.co.uk/properties/775270429212097#/?channel=COM_LET</x:v>
      </x:c>
      <x:c r="F1261" s="15" t="str"/>
    </x:row>
    <x:row r="1262" ht="42" customHeight="1">
      <x:c r="A1262" s="15" t="str">
        <x:v>Outside / unresolved</x:v>
      </x:c>
      <x:c r="B1262" s="15" t="str">
        <x:v>Exclusion</x:v>
      </x:c>
      <x:c r="C1262" s="15" t="str">
        <x:v>Unit 6 Abrac Works, Albright Industrial Estate, Ferry Lane, Rainham, RM13 9BU</x:v>
      </x:c>
      <x:c r="D1262" s="15" t="str">
        <x:v>Greater London allocated to London coverage</x:v>
      </x:c>
      <x:c r="E1262" s="15" t="str">
        <x:v>https://www.rightmove.co.uk/properties/94766868#/?channel=COM_LET</x:v>
      </x:c>
      <x:c r="F1262" s="15" t="str"/>
    </x:row>
    <x:row r="1263" ht="42" customHeight="1">
      <x:c r="A1263" s="15" t="str">
        <x:v>Outside / unresolved</x:v>
      </x:c>
      <x:c r="B1263" s="15" t="str">
        <x:v>Exclusion</x:v>
      </x:c>
      <x:c r="C1263" s="15" t="str">
        <x:v>Unit 13, Redbridge Enterprise Centre, Thompson Close, Ilford, Redbridge</x:v>
      </x:c>
      <x:c r="D1263" s="15" t="str">
        <x:v>Greater London allocated to London coverage</x:v>
      </x:c>
      <x:c r="E1263" s="15" t="str">
        <x:v>https://www.rightmove.co.uk/properties/749675171430496#/?channel=COM_LET</x:v>
      </x:c>
      <x:c r="F1263" s="15" t="str"/>
    </x:row>
    <x:row r="1264" ht="42" customHeight="1">
      <x:c r="A1264" s="15" t="str">
        <x:v>Outside / unresolved</x:v>
      </x:c>
      <x:c r="B1264" s="15" t="str">
        <x:v>Exclusion</x:v>
      </x:c>
      <x:c r="C1264" s="15" t="str">
        <x:v>Unit 14, Redbridge Enterprise Centre, Thompson Close, Ilford, Redbridge, IG1 1TY</x:v>
      </x:c>
      <x:c r="D1264" s="15" t="str">
        <x:v>Greater London allocated to London coverage</x:v>
      </x:c>
      <x:c r="E1264" s="15" t="str">
        <x:v>https://www.rightmove.co.uk/properties/749843289666561#/?channel=COM_LET</x:v>
      </x:c>
      <x:c r="F1264" s="15" t="str"/>
    </x:row>
    <x:row r="1265" ht="42" customHeight="1">
      <x:c r="A1265" s="15" t="str">
        <x:v>Outside / unresolved</x:v>
      </x:c>
      <x:c r="B1265" s="15" t="str">
        <x:v>Exclusion</x:v>
      </x:c>
      <x:c r="C1265" s="15" t="str">
        <x:v>Chingford Mount Road, Chingford Commercial Property</x:v>
      </x:c>
      <x:c r="D1265" s="15" t="str">
        <x:v>Greater London allocated to London coverage</x:v>
      </x:c>
      <x:c r="E1265" s="15" t="str">
        <x:v>https://www.rightmove.co.uk/properties/174297035#/?channel=COM_LET</x:v>
      </x:c>
      <x:c r="F1265" s="15" t="str"/>
    </x:row>
    <x:row r="1266" ht="42" customHeight="1">
      <x:c r="A1266" s="15" t="str">
        <x:v>Outside / unresolved</x:v>
      </x:c>
      <x:c r="B1266" s="15" t="str">
        <x:v>Exclusion</x:v>
      </x:c>
      <x:c r="C1266" s="15" t="str">
        <x:v>Building 13,, Thames Industrial Park,, Princess Margaret Road,, RM18 8RH</x:v>
      </x:c>
      <x:c r="D1266" s="15" t="str">
        <x:v>Outside allocated qualifying market / locality mapping unresolved</x:v>
      </x:c>
      <x:c r="E1266" s="15" t="str">
        <x:v>https://www.rightmove.co.uk/properties/94187274#/?channel=COM_LET</x:v>
      </x:c>
      <x:c r="F1266" s="15" t="str"/>
    </x:row>
    <x:row r="1267" ht="42" customHeight="1">
      <x:c r="A1267" s="15" t="str">
        <x:v>Outside / unresolved</x:v>
      </x:c>
      <x:c r="B1267" s="15" t="str">
        <x:v>Exclusion</x:v>
      </x:c>
      <x:c r="C1267" s="15" t="str">
        <x:v>Best Health Clinics, Best Health Clinic, Billet Lane, Hornchurch, Havering Healthcare Facility</x:v>
      </x:c>
      <x:c r="D1267" s="15" t="str">
        <x:v>Greater London allocated to London coverage</x:v>
      </x:c>
      <x:c r="E1267" s="15" t="str">
        <x:v>https://www.rightmove.co.uk/properties/740298595130560#/?channel=COM_LET</x:v>
      </x:c>
      <x:c r="F1267" s="15" t="str"/>
    </x:row>
    <x:row r="1268" ht="42" customHeight="1">
      <x:c r="A1268" s="15" t="str">
        <x:v>Cheshunt</x:v>
      </x:c>
      <x:c r="B1268" s="15" t="str">
        <x:v>Exclusion</x:v>
      </x:c>
      <x:c r="C1268" s="15" t="str">
        <x:v>Cartersfield Road, Waltham Abbey, Essex, EN9</x:v>
      </x:c>
      <x:c r="D1268" s="15" t="str">
        <x:v>Self-storage/container/yard listing</x:v>
      </x:c>
      <x:c r="E1268" s="15" t="str">
        <x:v>https://www.rightmove.co.uk/properties/752945174516960#/?channel=COM_LET</x:v>
      </x:c>
      <x:c r="F1268" s="15" t="str"/>
    </x:row>
    <x:row r="1269" ht="42" customHeight="1">
      <x:c r="A1269" s="15" t="str">
        <x:v>Brentwood</x:v>
      </x:c>
      <x:c r="B1269" s="15" t="str">
        <x:v>Exclusion</x:v>
      </x:c>
      <x:c r="C1269" s="15" t="str">
        <x:v>Unit C, Hubert Road, Brentwood, Essex, CM14</x:v>
      </x:c>
      <x:c r="D1269" s="15" t="str">
        <x:v>Self-storage/container/yard listing</x:v>
      </x:c>
      <x:c r="E1269" s="15" t="str">
        <x:v>https://www.rightmove.co.uk/properties/754400059017601#/?channel=COM_LET</x:v>
      </x:c>
      <x:c r="F1269" s="15" t="str"/>
    </x:row>
    <x:row r="1270" ht="42" customHeight="1">
      <x:c r="A1270" s="15" t="str">
        <x:v>Southend-on-Sea</x:v>
      </x:c>
      <x:c r="B1270" s="15" t="str">
        <x:v>Exclusion</x:v>
      </x:c>
      <x:c r="C1270" s="15" t="str">
        <x:v>Access Self Storage, 12 Southend Arterial Road</x:v>
      </x:c>
      <x:c r="D1270" s="15" t="str">
        <x:v>Self-storage/container/yard listing</x:v>
      </x:c>
      <x:c r="E1270" s="15" t="str">
        <x:v>https://www.rightmove.co.uk/properties/764558510237984#/?channel=COM_LET</x:v>
      </x:c>
      <x:c r="F1270" s="15" t="str"/>
    </x:row>
    <x:row r="1271" ht="42" customHeight="1">
      <x:c r="A1271" s="15" t="str">
        <x:v>Outside / unresolved</x:v>
      </x:c>
      <x:c r="B1271" s="15" t="str">
        <x:v>Exclusion</x:v>
      </x:c>
      <x:c r="C1271" s="15" t="str">
        <x:v>Unit 9, Tonbridge Works, Tonbridge Road, Romford, Greater London, RM3 8TS</x:v>
      </x:c>
      <x:c r="D1271" s="15" t="str">
        <x:v>Greater London allocated to London coverage</x:v>
      </x:c>
      <x:c r="E1271" s="15" t="str">
        <x:v>https://www.rightmove.co.uk/properties/760758024123041#/?channel=COM_LET</x:v>
      </x:c>
      <x:c r="F1271" s="15" t="str"/>
    </x:row>
    <x:row r="1272" ht="42" customHeight="1">
      <x:c r="A1272" s="15" t="str">
        <x:v>Outside / unresolved</x:v>
      </x:c>
      <x:c r="B1272" s="15" t="str">
        <x:v>Exclusion</x:v>
      </x:c>
      <x:c r="C1272" s="15" t="str">
        <x:v>Unit 9, Tonbridge Works, Tonbridge Road, Harold Hill, Romford, RM3</x:v>
      </x:c>
      <x:c r="D1272" s="15" t="str">
        <x:v>Greater London allocated to London coverage</x:v>
      </x:c>
      <x:c r="E1272" s="15" t="str">
        <x:v>https://www.rightmove.co.uk/properties/760719358987392#/?channel=COM_LET</x:v>
      </x:c>
      <x:c r="F1272" s="15" t="str"/>
    </x:row>
    <x:row r="1273" ht="42" customHeight="1">
      <x:c r="A1273" s="15" t="str">
        <x:v>Colchester</x:v>
      </x:c>
      <x:c r="B1273" s="15" t="str">
        <x:v>Exclusion</x:v>
      </x:c>
      <x:c r="C1273" s="15" t="str">
        <x:v>Building C, Judds Place, Stanway, Colchester, Essex, CO3 Mixed Use</x:v>
      </x:c>
      <x:c r="D1273" s="15" t="str">
        <x:v>No industrial/workshop/storage use evidenced</x:v>
      </x:c>
      <x:c r="E1273" s="15" t="str">
        <x:v>https://www.rightmove.co.uk/properties/756219613034385#/?channel=COM_LET</x:v>
      </x:c>
      <x:c r="F1273" s="15" t="str"/>
    </x:row>
    <x:row r="1274" ht="42" customHeight="1">
      <x:c r="A1274" s="15" t="str">
        <x:v>Outside / unresolved</x:v>
      </x:c>
      <x:c r="B1274" s="15" t="str">
        <x:v>Exclusion</x:v>
      </x:c>
      <x:c r="C1274" s="15" t="str">
        <x:v>Unit 5, 22-23 Danes Road, Danes Road Industrial Estate, Romford, RM7 0HL</x:v>
      </x:c>
      <x:c r="D1274" s="15" t="str">
        <x:v>Greater London allocated to London coverage</x:v>
      </x:c>
      <x:c r="E1274" s="15" t="str">
        <x:v>https://www.rightmove.co.uk/properties/762965029033329#/?channel=COM_LET</x:v>
      </x:c>
      <x:c r="F1274" s="15" t="str"/>
    </x:row>
    <x:row r="1275" ht="42" customHeight="1">
      <x:c r="A1275" s="15" t="str">
        <x:v>Outside / unresolved</x:v>
      </x:c>
      <x:c r="B1275" s="15" t="str">
        <x:v>Exclusion</x:v>
      </x:c>
      <x:c r="C1275" s="15" t="str">
        <x:v>Thurrock Business Centre, Breach Road, Essex, RM20 3NR</x:v>
      </x:c>
      <x:c r="D1275" s="15" t="str">
        <x:v>Outside allocated qualifying market / locality mapping unresolved</x:v>
      </x:c>
      <x:c r="E1275" s="15" t="str">
        <x:v>https://www.rightmove.co.uk/properties/762562770335073#/?channel=COM_LET</x:v>
      </x:c>
      <x:c r="F1275" s="15" t="str"/>
    </x:row>
    <x:row r="1276" ht="42" customHeight="1">
      <x:c r="A1276" s="15" t="str">
        <x:v>Chelmsford</x:v>
      </x:c>
      <x:c r="B1276" s="15" t="str">
        <x:v>Exclusion</x:v>
      </x:c>
      <x:c r="C1276" s="15" t="str">
        <x:v>27 Viaduct Road , Chelmsford, CM1 1TS Commercial Property</x:v>
      </x:c>
      <x:c r="D1276" s="15" t="str">
        <x:v>No industrial/workshop/storage use evidenced</x:v>
      </x:c>
      <x:c r="E1276" s="15" t="str">
        <x:v>https://www.rightmove.co.uk/properties/764577705367600#/?channel=COM_LET</x:v>
      </x:c>
      <x:c r="F1276" s="15" t="str"/>
    </x:row>
    <x:row r="1277" ht="42" customHeight="1">
      <x:c r="A1277" s="15" t="str">
        <x:v>Outside / unresolved</x:v>
      </x:c>
      <x:c r="B1277" s="15" t="str">
        <x:v>Exclusion</x:v>
      </x:c>
      <x:c r="C1277" s="15" t="str">
        <x:v>Unit 3 Industria Barking, Long Reach Road, Barking, IG11 0JH</x:v>
      </x:c>
      <x:c r="D1277" s="15" t="str">
        <x:v>Greater London allocated to London coverage</x:v>
      </x:c>
      <x:c r="E1277" s="15" t="str">
        <x:v>https://www.rightmove.co.uk/properties/775270441708432#/?channel=COM_LET</x:v>
      </x:c>
      <x:c r="F1277" s="15" t="str"/>
    </x:row>
    <x:row r="1278" ht="42" customHeight="1">
      <x:c r="A1278" s="15" t="str">
        <x:v>London</x:v>
      </x:c>
      <x:c r="B1278" s="15" t="str">
        <x:v>Exclusion</x:v>
      </x:c>
      <x:c r="C1278" s="15" t="str">
        <x:v>Retail, Upminster, RM14 Commercial Property</x:v>
      </x:c>
      <x:c r="D1278" s="15" t="str">
        <x:v>Greater London allocated to London coverage</x:v>
      </x:c>
      <x:c r="E1278" s="15" t="str">
        <x:v>https://www.rightmove.co.uk/properties/87208899#/?channel=COM_LET</x:v>
      </x:c>
      <x:c r="F1278" s="15" t="str"/>
    </x:row>
    <x:row r="1279" ht="42" customHeight="1">
      <x:c r="A1279" s="15" t="str">
        <x:v>Outside / unresolved</x:v>
      </x:c>
      <x:c r="B1279" s="15" t="str">
        <x:v>Exclusion</x:v>
      </x:c>
      <x:c r="C1279" s="15" t="str">
        <x:v>The Maltings, Station Road, CB11 3RN Commercial Property</x:v>
      </x:c>
      <x:c r="D1279" s="15" t="str">
        <x:v>Outside allocated qualifying market / locality mapping unresolved</x:v>
      </x:c>
      <x:c r="E1279" s="15" t="str">
        <x:v>https://www.rightmove.co.uk/properties/169441799#/?channel=COM_LET</x:v>
      </x:c>
      <x:c r="F1279" s="15" t="str"/>
    </x:row>
    <x:row r="1280" ht="42" customHeight="1">
      <x:c r="A1280" s="15" t="str">
        <x:v>Outside / unresolved</x:v>
      </x:c>
      <x:c r="B1280" s="15" t="str">
        <x:v>Exclusion</x:v>
      </x:c>
      <x:c r="C1280" s="15" t="str">
        <x:v>210 Main Road, Hawkwell, Essex, SS5 Mixed Use</x:v>
      </x:c>
      <x:c r="D1280" s="15" t="str">
        <x:v>Outside allocated qualifying market / locality mapping unresolved</x:v>
      </x:c>
      <x:c r="E1280" s="15" t="str">
        <x:v>https://www.rightmove.co.uk/properties/760545599479168#/?channel=COM_LET</x:v>
      </x:c>
      <x:c r="F1280" s="15" t="str"/>
    </x:row>
    <x:row r="1281" ht="42" customHeight="1">
      <x:c r="A1281" s="15" t="str">
        <x:v>Outside / unresolved</x:v>
      </x:c>
      <x:c r="B1281" s="15" t="str">
        <x:v>Exclusion</x:v>
      </x:c>
      <x:c r="C1281" s="15" t="str">
        <x:v>Unt 44 Industria Barking, Long Reach Road, Barking, IG11 0JH</x:v>
      </x:c>
      <x:c r="D1281" s="15" t="str">
        <x:v>Greater London allocated to London coverage</x:v>
      </x:c>
      <x:c r="E1281" s="15" t="str">
        <x:v>https://www.rightmove.co.uk/properties/775270380955408#/?channel=COM_LET</x:v>
      </x:c>
      <x:c r="F1281" s="15" t="str"/>
    </x:row>
    <x:row r="1282" ht="42" customHeight="1">
      <x:c r="A1282" s="15" t="str">
        <x:v>Outside / unresolved</x:v>
      </x:c>
      <x:c r="B1282" s="15" t="str">
        <x:v>Exclusion</x:v>
      </x:c>
      <x:c r="C1282" s="15" t="str">
        <x:v>Unit 41 Industria Barking, Long Reach Road, Barking, IG11 0JH</x:v>
      </x:c>
      <x:c r="D1282" s="15" t="str">
        <x:v>Greater London allocated to London coverage</x:v>
      </x:c>
      <x:c r="E1282" s="15" t="str">
        <x:v>https://www.rightmove.co.uk/properties/775270580335984#/?channel=COM_LET</x:v>
      </x:c>
      <x:c r="F1282" s="15" t="str"/>
    </x:row>
    <x:row r="1283" ht="42" customHeight="1">
      <x:c r="A1283" s="15" t="str">
        <x:v>Outside / unresolved</x:v>
      </x:c>
      <x:c r="B1283" s="15" t="str">
        <x:v>Exclusion</x:v>
      </x:c>
      <x:c r="C1283" s="15" t="str">
        <x:v>Unit 40 Industria Barking, Long Reach Road, Barking, IG11 0JH</x:v>
      </x:c>
      <x:c r="D1283" s="15" t="str">
        <x:v>Greater London allocated to London coverage</x:v>
      </x:c>
      <x:c r="E1283" s="15" t="str">
        <x:v>https://www.rightmove.co.uk/properties/775270559149280#/?channel=COM_LET</x:v>
      </x:c>
      <x:c r="F1283" s="15" t="str"/>
    </x:row>
    <x:row r="1284" ht="42" customHeight="1">
      <x:c r="A1284" s="15" t="str">
        <x:v>Rayleigh</x:v>
      </x:c>
      <x:c r="B1284" s="15" t="str">
        <x:v>Exclusion</x:v>
      </x:c>
      <x:c r="C1284" s="15" t="str">
        <x:v>Church Street, Rayleigh, SS6 Commercial Property</x:v>
      </x:c>
      <x:c r="D1284" s="15" t="str">
        <x:v>No industrial/workshop/storage use evidenced</x:v>
      </x:c>
      <x:c r="E1284" s="15" t="str">
        <x:v>https://www.rightmove.co.uk/properties/94188126#/?channel=COM_LET</x:v>
      </x:c>
      <x:c r="F1284" s="15" t="str"/>
    </x:row>
    <x:row r="1285" ht="42" customHeight="1">
      <x:c r="A1285" s="15" t="str">
        <x:v>Outside / unresolved</x:v>
      </x:c>
      <x:c r="B1285" s="15" t="str">
        <x:v>Exclusion</x:v>
      </x:c>
      <x:c r="C1285" s="15" t="str">
        <x:v>Storage Warehouse To Let in Cold Norton, Essex</x:v>
      </x:c>
      <x:c r="D1285" s="15" t="str">
        <x:v>Outside allocated qualifying market / locality mapping unresolved</x:v>
      </x:c>
      <x:c r="E1285" s="15" t="str">
        <x:v>https://www.rightmove.co.uk/properties/94583421#/?channel=COM_LET</x:v>
      </x:c>
      <x:c r="F1285" s="15" t="str"/>
    </x:row>
    <x:row r="1286" ht="42" customHeight="1">
      <x:c r="A1286" s="15" t="str">
        <x:v>Brentwood</x:v>
      </x:c>
      <x:c r="B1286" s="15" t="str">
        <x:v>Exclusion</x:v>
      </x:c>
      <x:c r="C1286" s="15" t="str">
        <x:v>Rear of 95 Brentwood Road, Romford, RM1 2EH</x:v>
      </x:c>
      <x:c r="D1286" s="15" t="str">
        <x:v>Greater London allocated to London coverage</x:v>
      </x:c>
      <x:c r="E1286" s="15" t="str">
        <x:v>https://www.rightmove.co.uk/properties/759268253463665#/?channel=COM_LET</x:v>
      </x:c>
      <x:c r="F1286" s="15" t="str"/>
    </x:row>
    <x:row r="1287" ht="42" customHeight="1">
      <x:c r="A1287" s="15" t="str">
        <x:v>Outside / unresolved</x:v>
      </x:c>
      <x:c r="B1287" s="15" t="str">
        <x:v>Exclusion</x:v>
      </x:c>
      <x:c r="C1287" s="15" t="str">
        <x:v>Unit 102 Lakes Innovation Centre</x:v>
      </x:c>
      <x:c r="D1287" s="15" t="str">
        <x:v>Outside allocated qualifying market / locality mapping unresolved</x:v>
      </x:c>
      <x:c r="E1287" s="15" t="str">
        <x:v>https://www.rightmove.co.uk/properties/91359486#/?channel=COM_LET</x:v>
      </x:c>
      <x:c r="F1287" s="15" t="str"/>
    </x:row>
    <x:row r="1288" ht="42" customHeight="1">
      <x:c r="A1288" s="15" t="str">
        <x:v>Outside / unresolved</x:v>
      </x:c>
      <x:c r="B1288" s="15" t="str">
        <x:v>Exclusion</x:v>
      </x:c>
      <x:c r="C1288" s="15" t="str">
        <x:v>Unit 108 Lakes Innovation Centre</x:v>
      </x:c>
      <x:c r="D1288" s="15" t="str">
        <x:v>Outside allocated qualifying market / locality mapping unresolved</x:v>
      </x:c>
      <x:c r="E1288" s="15" t="str">
        <x:v>https://www.rightmove.co.uk/properties/91899657#/?channel=COM_LET</x:v>
      </x:c>
      <x:c r="F1288" s="15" t="str"/>
    </x:row>
    <x:row r="1289" ht="42" customHeight="1">
      <x:c r="A1289" s="15" t="str">
        <x:v>Outside / unresolved</x:v>
      </x:c>
      <x:c r="B1289" s="15" t="str">
        <x:v>Exclusion</x:v>
      </x:c>
      <x:c r="C1289" s="15" t="str">
        <x:v>Unit 3D Tonbridge Works, Tonbridge Road, Romford, RM3</x:v>
      </x:c>
      <x:c r="D1289" s="15" t="str">
        <x:v>Greater London allocated to London coverage</x:v>
      </x:c>
      <x:c r="E1289" s="15" t="str">
        <x:v>https://www.rightmove.co.uk/properties/782327995878849#/?channel=COM_LET</x:v>
      </x:c>
      <x:c r="F1289" s="15" t="str"/>
    </x:row>
    <x:row r="1290" ht="42" customHeight="1">
      <x:c r="A1290" s="15" t="str">
        <x:v>Outside / unresolved</x:v>
      </x:c>
      <x:c r="B1290" s="15" t="str">
        <x:v>Exclusion</x:v>
      </x:c>
      <x:c r="C1290" s="15" t="str">
        <x:v>Unit 3D, Tonbridge Works, Tonbridge Road, Romford, Greater London, RM3 8TS</x:v>
      </x:c>
      <x:c r="D1290" s="15" t="str">
        <x:v>Greater London allocated to London coverage</x:v>
      </x:c>
      <x:c r="E1290" s="15" t="str">
        <x:v>https://www.rightmove.co.uk/properties/780127154367121#/?channel=COM_LET</x:v>
      </x:c>
      <x:c r="F1290" s="15" t="str"/>
    </x:row>
    <x:row r="1291" ht="42" customHeight="1">
      <x:c r="A1291" s="15" t="str">
        <x:v>Outside / unresolved</x:v>
      </x:c>
      <x:c r="B1291" s="15" t="str">
        <x:v>Exclusion</x:v>
      </x:c>
      <x:c r="C1291" s="15" t="str">
        <x:v>Margaretting Road, CM1</x:v>
      </x:c>
      <x:c r="D1291" s="15" t="str">
        <x:v>Outside allocated qualifying market / locality mapping unresolved</x:v>
      </x:c>
      <x:c r="E1291" s="15" t="str">
        <x:v>https://www.rightmove.co.uk/properties/754789412119792#/?channel=COM_LET</x:v>
      </x:c>
      <x:c r="F1291" s="15" t="str"/>
    </x:row>
    <x:row r="1292" ht="42" customHeight="1">
      <x:c r="A1292" s="15" t="str">
        <x:v>Outside / unresolved</x:v>
      </x:c>
      <x:c r="B1292" s="15" t="str">
        <x:v>Exclusion</x:v>
      </x:c>
      <x:c r="C1292" s="15" t="str">
        <x:v>Unit C, The Mayflower</x:v>
      </x:c>
      <x:c r="D1292" s="15" t="str">
        <x:v>Outside allocated qualifying market / locality mapping unresolved</x:v>
      </x:c>
      <x:c r="E1292" s="15" t="str">
        <x:v>https://www.rightmove.co.uk/properties/775256655030976#/?channel=COM_LET</x:v>
      </x:c>
      <x:c r="F1292" s="15" t="str"/>
    </x:row>
    <x:row r="1293" ht="42" customHeight="1">
      <x:c r="A1293" s="15" t="str">
        <x:v>Outside / unresolved</x:v>
      </x:c>
      <x:c r="B1293" s="15" t="str">
        <x:v>Exclusion</x:v>
      </x:c>
      <x:c r="C1293" s="15" t="str">
        <x:v>Cut Hedge Lane, CO6</x:v>
      </x:c>
      <x:c r="D1293" s="15" t="str">
        <x:v>Outside allocated qualifying market / locality mapping unresolved</x:v>
      </x:c>
      <x:c r="E1293" s="15" t="str">
        <x:v>https://www.rightmove.co.uk/properties/754787830851504#/?channel=COM_LET</x:v>
      </x:c>
      <x:c r="F1293" s="15" t="str"/>
    </x:row>
    <x:row r="1294" ht="42" customHeight="1">
      <x:c r="A1294" s="15" t="str">
        <x:v>Outside / unresolved</x:v>
      </x:c>
      <x:c r="B1294" s="15" t="str">
        <x:v>Exclusion</x:v>
      </x:c>
      <x:c r="C1294" s="15" t="str">
        <x:v>Unit 101, Lakes Innovation Centre</x:v>
      </x:c>
      <x:c r="D1294" s="15" t="str">
        <x:v>Outside allocated qualifying market / locality mapping unresolved</x:v>
      </x:c>
      <x:c r="E1294" s="15" t="str">
        <x:v>https://www.rightmove.co.uk/properties/91359531#/?channel=COM_LET</x:v>
      </x:c>
      <x:c r="F1294" s="15" t="str"/>
    </x:row>
    <x:row r="1295" ht="42" customHeight="1">
      <x:c r="A1295" s="15" t="str">
        <x:v>Southend-on-Sea</x:v>
      </x:c>
      <x:c r="B1295" s="15" t="str">
        <x:v>Exclusion</x:v>
      </x:c>
      <x:c r="C1295" s="15" t="str">
        <x:v>Containers, Purdeys Industrial Estate Purdeys Way, Rochford, SS4 1NE</x:v>
      </x:c>
      <x:c r="D1295" s="15" t="str">
        <x:v>Self-storage/container/yard listing</x:v>
      </x:c>
      <x:c r="E1295" s="15" t="str">
        <x:v>https://www.rightmove.co.uk/properties/773364785018128#/?channel=COM_LET</x:v>
      </x:c>
      <x:c r="F1295" s="15" t="str"/>
    </x:row>
    <x:row r="1296" ht="42" customHeight="1">
      <x:c r="A1296" s="15" t="str">
        <x:v>Outside / unresolved</x:v>
      </x:c>
      <x:c r="B1296" s="15" t="str">
        <x:v>Exclusion</x:v>
      </x:c>
      <x:c r="C1296" s="15" t="str">
        <x:v>Unit 17, Innovation Business Centre, SEGRO Park Rainham - Enterprise Quarter, Rainham, RM13 8HZ</x:v>
      </x:c>
      <x:c r="D1296" s="15" t="str">
        <x:v>Greater London allocated to London coverage</x:v>
      </x:c>
      <x:c r="E1296" s="15" t="str">
        <x:v>https://www.rightmove.co.uk/properties/773346690696208#/?channel=COM_LET</x:v>
      </x:c>
      <x:c r="F1296" s="15" t="str"/>
    </x:row>
    <x:row r="1297" ht="42" customHeight="1">
      <x:c r="A1297" s="15" t="str">
        <x:v>Outside / unresolved</x:v>
      </x:c>
      <x:c r="B1297" s="15" t="str">
        <x:v>Exclusion</x:v>
      </x:c>
      <x:c r="C1297" s="15" t="str">
        <x:v>Rear Unit at 45 Suttons Lane, Hornchurch, RM12 6RJ</x:v>
      </x:c>
      <x:c r="D1297" s="15" t="str">
        <x:v>Greater London allocated to London coverage</x:v>
      </x:c>
      <x:c r="E1297" s="15" t="str">
        <x:v>https://www.rightmove.co.uk/properties/754937391357713#/?channel=COM_LET</x:v>
      </x:c>
      <x:c r="F1297" s="15" t="str"/>
    </x:row>
    <x:row r="1298" ht="42" customHeight="1">
      <x:c r="A1298" s="15" t="str">
        <x:v>Outside / unresolved</x:v>
      </x:c>
      <x:c r="B1298" s="15" t="str">
        <x:v>Exclusion</x:v>
      </x:c>
      <x:c r="C1298" s="15" t="str">
        <x:v>Unit 25, Innovation Business Centre, SEGRO Park Rainham - Enterprise Quarter, Rainham, RM13 8HZ</x:v>
      </x:c>
      <x:c r="D1298" s="15" t="str">
        <x:v>Greater London allocated to London coverage</x:v>
      </x:c>
      <x:c r="E1298" s="15" t="str">
        <x:v>https://www.rightmove.co.uk/properties/773347848399824#/?channel=COM_LET</x:v>
      </x:c>
      <x:c r="F1298" s="15" t="str"/>
    </x:row>
    <x:row r="1299" ht="42" customHeight="1">
      <x:c r="A1299" s="15" t="str">
        <x:v>Outside / unresolved</x:v>
      </x:c>
      <x:c r="B1299" s="15" t="str">
        <x:v>Exclusion</x:v>
      </x:c>
      <x:c r="C1299" s="15" t="str">
        <x:v>Unit 23, Innovation Business Centre, SEGRO Park Rainham - Enterprise Quarter, Rainham, RM13 8HZ</x:v>
      </x:c>
      <x:c r="D1299" s="15" t="str">
        <x:v>Greater London allocated to London coverage</x:v>
      </x:c>
      <x:c r="E1299" s="15" t="str">
        <x:v>https://www.rightmove.co.uk/properties/773341913517008#/?channel=COM_LET</x:v>
      </x:c>
      <x:c r="F1299" s="15" t="str"/>
    </x:row>
    <x:row r="1300" ht="42" customHeight="1">
      <x:c r="A1300" s="15" t="str">
        <x:v>Outside / unresolved</x:v>
      </x:c>
      <x:c r="B1300" s="15" t="str">
        <x:v>Exclusion</x:v>
      </x:c>
      <x:c r="C1300" s="15" t="str">
        <x:v>Unit 15, Innovation Business Centre, SEGRO Park Rainham - Enterprise Quarter, Rainham, RM13 8HZ</x:v>
      </x:c>
      <x:c r="D1300" s="15" t="str">
        <x:v>Greater London allocated to London coverage</x:v>
      </x:c>
      <x:c r="E1300" s="15" t="str">
        <x:v>https://www.rightmove.co.uk/properties/773346686405984#/?channel=COM_LET</x:v>
      </x:c>
      <x:c r="F1300" s="15" t="str"/>
    </x:row>
    <x:row r="1301" ht="42" customHeight="1">
      <x:c r="A1301" s="15" t="str">
        <x:v>Harlow</x:v>
      </x:c>
      <x:c r="B1301" s="15" t="str">
        <x:v>Exclusion</x:v>
      </x:c>
      <x:c r="C1301" s="15" t="str">
        <x:v>Safestore Self Storage, Ascent Park, Edinburgh Way, Harlow, Essex, CM20</x:v>
      </x:c>
      <x:c r="D1301" s="15" t="str">
        <x:v>Self-storage/container/yard listing</x:v>
      </x:c>
      <x:c r="E1301" s="15" t="str">
        <x:v>https://www.rightmove.co.uk/properties/752965254791521#/?channel=COM_LET</x:v>
      </x:c>
      <x:c r="F1301" s="15" t="str"/>
    </x:row>
    <x:row r="1302" ht="42" customHeight="1">
      <x:c r="A1302" s="15" t="str">
        <x:v>Chelmsford</x:v>
      </x:c>
      <x:c r="B1302" s="15" t="str">
        <x:v>Exclusion</x:v>
      </x:c>
      <x:c r="C1302" s="15" t="str">
        <x:v>Big Yellow Self Storage Chelmsford Off Westway, Chelmsford, Essex, CM1</x:v>
      </x:c>
      <x:c r="D1302" s="15" t="str">
        <x:v>Self-storage/container/yard listing</x:v>
      </x:c>
      <x:c r="E1302" s="15" t="str">
        <x:v>https://www.rightmove.co.uk/properties/758770555173281#/?channel=COM_LET</x:v>
      </x:c>
      <x:c r="F1302" s="15" t="str"/>
    </x:row>
    <x:row r="1303" ht="42" customHeight="1">
      <x:c r="A1303" s="15" t="str">
        <x:v>Outside / unresolved</x:v>
      </x:c>
      <x:c r="B1303" s="15" t="str">
        <x:v>Exclusion</x:v>
      </x:c>
      <x:c r="C1303" s="15" t="str">
        <x:v>Innovation Centre, CEME, Marsh Way, Rainham, RM13</x:v>
      </x:c>
      <x:c r="D1303" s="15" t="str">
        <x:v>Greater London allocated to London coverage</x:v>
      </x:c>
      <x:c r="E1303" s="15" t="str">
        <x:v>https://www.rightmove.co.uk/properties/760718763404641#/?channel=COM_LET</x:v>
      </x:c>
      <x:c r="F1303" s="15" t="str"/>
    </x:row>
    <x:row r="1304" ht="42" customHeight="1">
      <x:c r="A1304" s="15" t="str">
        <x:v>Colchester</x:v>
      </x:c>
      <x:c r="B1304" s="15" t="str">
        <x:v>Exclusion</x:v>
      </x:c>
      <x:c r="C1304" s="15" t="str">
        <x:v>Industrial Unit &amp; Yard, Great Horkesley, Colchester</x:v>
      </x:c>
      <x:c r="D1304" s="15" t="str">
        <x:v>Self-storage/container/yard listing</x:v>
      </x:c>
      <x:c r="E1304" s="15" t="str">
        <x:v>https://www.rightmove.co.uk/properties/92092854#/?channel=COM_LET</x:v>
      </x:c>
      <x:c r="F1304" s="15" t="str"/>
    </x:row>
    <x:row r="1305" ht="42" customHeight="1">
      <x:c r="A1305" s="15" t="str">
        <x:v>Outside / unresolved</x:v>
      </x:c>
      <x:c r="B1305" s="15" t="str">
        <x:v>Exclusion</x:v>
      </x:c>
      <x:c r="C1305" s="15" t="str">
        <x:v>Safestore Self Storage, Old Essex Works, Ripple Road, Barking, Essex, IG11</x:v>
      </x:c>
      <x:c r="D1305" s="15" t="str">
        <x:v>Greater London allocated to London coverage</x:v>
      </x:c>
      <x:c r="E1305" s="15" t="str">
        <x:v>https://www.rightmove.co.uk/properties/752965258918592#/?channel=COM_LET</x:v>
      </x:c>
      <x:c r="F1305" s="15" t="str"/>
    </x:row>
    <x:row r="1306" ht="42" customHeight="1">
      <x:c r="A1306" s="15" t="str">
        <x:v>Outside / unresolved</x:v>
      </x:c>
      <x:c r="B1306" s="15" t="str">
        <x:v>Exclusion</x:v>
      </x:c>
      <x:c r="C1306" s="15" t="str">
        <x:v>Ripple Road, Barking, London, IG11 0TT</x:v>
      </x:c>
      <x:c r="D1306" s="15" t="str">
        <x:v>Greater London allocated to London coverage</x:v>
      </x:c>
      <x:c r="E1306" s="15" t="str">
        <x:v>https://www.rightmove.co.uk/properties/170128790#/?channel=COM_LET</x:v>
      </x:c>
      <x:c r="F1306" s="15" t="str"/>
    </x:row>
    <x:row r="1307" ht="42" customHeight="1">
      <x:c r="A1307" s="15" t="str">
        <x:v>Colchester</x:v>
      </x:c>
      <x:c r="B1307" s="15" t="str">
        <x:v>Exclusion</x:v>
      </x:c>
      <x:c r="C1307" s="15" t="str">
        <x:v>Safestore Self Storage, Ipswich Road, Colchester, Essex, CO4</x:v>
      </x:c>
      <x:c r="D1307" s="15" t="str">
        <x:v>Self-storage/container/yard listing</x:v>
      </x:c>
      <x:c r="E1307" s="15" t="str">
        <x:v>https://www.rightmove.co.uk/properties/752965269402753#/?channel=COM_LET</x:v>
      </x:c>
      <x:c r="F1307" s="15" t="str"/>
    </x:row>
    <x:row r="1308" ht="42" customHeight="1">
      <x:c r="A1308" s="15" t="str">
        <x:v>Chelmsford</x:v>
      </x:c>
      <x:c r="B1308" s="15" t="str">
        <x:v>Exclusion</x:v>
      </x:c>
      <x:c r="C1308" s="15" t="str">
        <x:v>Richmond Road, Chelmsford, Essex, CM2</x:v>
      </x:c>
      <x:c r="D1308" s="15" t="str">
        <x:v>Self-storage/container/yard listing</x:v>
      </x:c>
      <x:c r="E1308" s="15" t="str">
        <x:v>https://www.rightmove.co.uk/properties/752965256848545#/?channel=COM_LET</x:v>
      </x:c>
      <x:c r="F1308" s="15" t="str"/>
    </x:row>
    <x:row r="1309" ht="42" customHeight="1">
      <x:c r="A1309" s="15" t="str">
        <x:v>Basildon</x:v>
      </x:c>
      <x:c r="B1309" s="15" t="str">
        <x:v>Exclusion</x:v>
      </x:c>
      <x:c r="C1309" s="15" t="str">
        <x:v>Safestore Self Storage, Howard Chase, Basildon, Essex, SS14</x:v>
      </x:c>
      <x:c r="D1309" s="15" t="str">
        <x:v>Self-storage/container/yard listing</x:v>
      </x:c>
      <x:c r="E1309" s="15" t="str">
        <x:v>https://www.rightmove.co.uk/properties/752965265236816#/?channel=COM_LET</x:v>
      </x:c>
      <x:c r="F1309" s="15" t="str"/>
    </x:row>
    <x:row r="1310" ht="42" customHeight="1">
      <x:c r="A1310" s="15" t="str">
        <x:v>Outside / unresolved</x:v>
      </x:c>
      <x:c r="B1310" s="15" t="str">
        <x:v>Exclusion</x:v>
      </x:c>
      <x:c r="C1310" s="15" t="str">
        <x:v>Big Yellow Self Storage Ilford 374 Eastern Avenue, Ilford, Essex, IG2</x:v>
      </x:c>
      <x:c r="D1310" s="15" t="str">
        <x:v>Greater London allocated to London coverage</x:v>
      </x:c>
      <x:c r="E1310" s="15" t="str">
        <x:v>https://www.rightmove.co.uk/properties/758772365016960#/?channel=COM_LET</x:v>
      </x:c>
      <x:c r="F1310" s="15" t="str"/>
    </x:row>
    <x:row r="1311" ht="42" customHeight="1">
      <x:c r="A1311" s="15" t="str">
        <x:v>Southend-on-Sea</x:v>
      </x:c>
      <x:c r="B1311" s="15" t="str">
        <x:v>Exclusion</x:v>
      </x:c>
      <x:c r="C1311" s="15" t="str">
        <x:v>Big Yellow Southend Airborne Close, Southend on Sea, Essex, SS9</x:v>
      </x:c>
      <x:c r="D1311" s="15" t="str">
        <x:v>Self-storage/container/yard listing</x:v>
      </x:c>
      <x:c r="E1311" s="15" t="str">
        <x:v>https://www.rightmove.co.uk/properties/758776630805809#/?channel=COM_LET</x:v>
      </x:c>
      <x:c r="F1311" s="15" t="str"/>
    </x:row>
    <x:row r="1312" ht="42" customHeight="1">
      <x:c r="A1312" s="15" t="str">
        <x:v>Outside / unresolved</x:v>
      </x:c>
      <x:c r="B1312" s="15" t="str">
        <x:v>Exclusion</x:v>
      </x:c>
      <x:c r="C1312" s="15" t="str">
        <x:v>Big Yellow Romford Ashton Road, Harold Hill, Romford, RM3</x:v>
      </x:c>
      <x:c r="D1312" s="15" t="str">
        <x:v>Greater London allocated to London coverage</x:v>
      </x:c>
      <x:c r="E1312" s="15" t="str">
        <x:v>https://www.rightmove.co.uk/properties/758776425252977#/?channel=COM_LET</x:v>
      </x:c>
      <x:c r="F1312" s="15" t="str"/>
    </x:row>
    <x:row r="1313" ht="42" customHeight="1">
      <x:c r="A1313" s="15" t="str">
        <x:v>Outside / unresolved</x:v>
      </x:c>
      <x:c r="B1313" s="15" t="str">
        <x:v>Exclusion</x:v>
      </x:c>
      <x:c r="C1313" s="15" t="str">
        <x:v>Big Yellow Self Storage Dagenham 25 Alfreds Way, Barking, IG11</x:v>
      </x:c>
      <x:c r="D1313" s="15" t="str">
        <x:v>Greater London allocated to London coverage</x:v>
      </x:c>
      <x:c r="E1313" s="15" t="str">
        <x:v>https://www.rightmove.co.uk/properties/758761791203201#/?channel=COM_LET</x:v>
      </x:c>
      <x:c r="F1313" s="15" t="str"/>
    </x:row>
    <x:row r="1314" ht="42" customHeight="1">
      <x:c r="A1314" s="15" t="str">
        <x:v>Colchester</x:v>
      </x:c>
      <x:c r="B1314" s="15" t="str">
        <x:v>Exclusion</x:v>
      </x:c>
      <x:c r="C1314" s="15" t="str">
        <x:v>Big Yellow Self Storage Colchester Turner Road, Colchester, Essex, CO4</x:v>
      </x:c>
      <x:c r="D1314" s="15" t="str">
        <x:v>Self-storage/container/yard listing</x:v>
      </x:c>
      <x:c r="E1314" s="15" t="str">
        <x:v>https://www.rightmove.co.uk/properties/758770844573537#/?channel=COM_LET</x:v>
      </x:c>
      <x:c r="F1314" s="15" t="str"/>
    </x:row>
    <x:row r="1315" ht="42" customHeight="1">
      <x:c r="A1315" s="15" t="str">
        <x:v>Braintree</x:v>
      </x:c>
      <x:c r="B1315" s="15" t="str">
        <x:v>Exclusion</x:v>
      </x:c>
      <x:c r="C1315" s="15" t="str">
        <x:v>15 Head Street, Halstead, Essex Commercial Property</x:v>
      </x:c>
      <x:c r="D1315" s="15" t="str">
        <x:v>No industrial/workshop/storage use evidenced</x:v>
      </x:c>
      <x:c r="E1315" s="15" t="str">
        <x:v>https://www.rightmove.co.uk/properties/774719798796049#/?channel=COM_LET</x:v>
      </x:c>
      <x:c r="F1315" s="15" t="str"/>
    </x:row>
    <x:row r="1316" ht="42" customHeight="1">
      <x:c r="A1316" s="15" t="str">
        <x:v>Outside / unresolved</x:v>
      </x:c>
      <x:c r="B1316" s="15" t="str">
        <x:v>Exclusion</x:v>
      </x:c>
      <x:c r="C1316" s="15" t="str">
        <x:v>Unit D5, Seedbed Centre, Davidson Way, Romford, London, RM7</x:v>
      </x:c>
      <x:c r="D1316" s="15" t="str">
        <x:v>Greater London allocated to London coverage</x:v>
      </x:c>
      <x:c r="E1316" s="15" t="str">
        <x:v>https://www.rightmove.co.uk/properties/139613120#/?channel=COM_LET</x:v>
      </x:c>
      <x:c r="F1316" s="15" t="str"/>
    </x:row>
    <x:row r="1317" ht="42" customHeight="1">
      <x:c r="A1317" s="15" t="str">
        <x:v>Outside / unresolved</x:v>
      </x:c>
      <x:c r="B1317" s="15" t="str">
        <x:v>Exclusion</x:v>
      </x:c>
      <x:c r="C1317" s="15" t="str">
        <x:v>Drapers Chase, Rayne, Essex, CM77 6SN</x:v>
      </x:c>
      <x:c r="D1317" s="15" t="str">
        <x:v>Outside allocated qualifying market / locality mapping unresolved</x:v>
      </x:c>
      <x:c r="E1317" s="15" t="str">
        <x:v>https://www.rightmove.co.uk/properties/758759662565760#/?channel=COM_LET</x:v>
      </x:c>
      <x:c r="F1317" s="15" t="str"/>
    </x:row>
    <x:row r="1318" ht="42" customHeight="1">
      <x:c r="A1318" s="15" t="str">
        <x:v>Thundersley and South Benfleet</x:v>
      </x:c>
      <x:c r="B1318" s="15" t="str">
        <x:v>Exclusion</x:v>
      </x:c>
      <x:c r="C1318" s="15" t="str">
        <x:v>High Road, Benfleet, SS7 Commercial Property</x:v>
      </x:c>
      <x:c r="D1318" s="15" t="str">
        <x:v>No industrial/workshop/storage use evidenced</x:v>
      </x:c>
      <x:c r="E1318" s="15" t="str">
        <x:v>https://www.rightmove.co.uk/properties/95002740#/?channel=COM_LET</x:v>
      </x:c>
      <x:c r="F1318" s="15" t="str"/>
    </x:row>
    <x:row r="1319" ht="42" customHeight="1">
      <x:c r="A1319" s="15" t="str">
        <x:v>Outside / unresolved</x:v>
      </x:c>
      <x:c r="B1319" s="15" t="str">
        <x:v>Exclusion</x:v>
      </x:c>
      <x:c r="C1319" s="15" t="str">
        <x:v>CM6</x:v>
      </x:c>
      <x:c r="D1319" s="15" t="str">
        <x:v>Outside allocated qualifying market / locality mapping unresolved</x:v>
      </x:c>
      <x:c r="E1319" s="15" t="str">
        <x:v>https://www.rightmove.co.uk/properties/754787803502753#/?channel=COM_LET</x:v>
      </x:c>
      <x:c r="F1319" s="15" t="str"/>
    </x:row>
    <x:row r="1320" ht="42" customHeight="1">
      <x:c r="A1320" s="15" t="str">
        <x:v>Outside / unresolved</x:v>
      </x:c>
      <x:c r="B1320" s="15" t="str">
        <x:v>Exclusion</x:v>
      </x:c>
      <x:c r="C1320" s="15" t="str">
        <x:v>Unit 4, The Workshops, Wethersfield Road, Sible Hedingham, Essex</x:v>
      </x:c>
      <x:c r="D1320" s="15" t="str">
        <x:v>Outside allocated qualifying market / locality mapping unresolved</x:v>
      </x:c>
      <x:c r="E1320" s="15" t="str">
        <x:v>https://www.rightmove.co.uk/properties/767434926228321#/?channel=COM_LET</x:v>
      </x:c>
      <x:c r="F1320" s="15" t="str"/>
    </x:row>
    <x:row r="1321" ht="42" customHeight="1">
      <x:c r="A1321" s="15" t="str">
        <x:v>Southend-on-Sea</x:v>
      </x:c>
      <x:c r="B1321" s="15" t="str">
        <x:v>Exclusion</x:v>
      </x:c>
      <x:c r="C1321" s="15" t="str">
        <x:v>Unit 9, Crouchmans Business Yard, Southend-on-Sea, SS3 9TS</x:v>
      </x:c>
      <x:c r="D1321" s="15" t="str">
        <x:v>Self-storage/container/yard listing</x:v>
      </x:c>
      <x:c r="E1321" s="15" t="str">
        <x:v>https://www.rightmove.co.uk/properties/94857285#/?channel=COM_LET</x:v>
      </x:c>
      <x:c r="F1321" s="15" t="str"/>
    </x:row>
    <x:row r="1322" ht="42" customHeight="1">
      <x:c r="A1322" s="15" t="str">
        <x:v>Outside / unresolved</x:v>
      </x:c>
      <x:c r="B1322" s="15" t="str">
        <x:v>Exclusion</x:v>
      </x:c>
      <x:c r="C1322" s="15" t="str">
        <x:v>Northgate Industrial Park, Collier Row Road, Romford, Essex, RM5 Commercial Property</x:v>
      </x:c>
      <x:c r="D1322" s="15" t="str">
        <x:v>Greater London allocated to London coverage</x:v>
      </x:c>
      <x:c r="E1322" s="15" t="str">
        <x:v>https://www.rightmove.co.uk/properties/127370654#/?channel=COM_LET</x:v>
      </x:c>
      <x:c r="F1322" s="15" t="str"/>
    </x:row>
    <x:row r="1323" ht="42" customHeight="1">
      <x:c r="A1323" s="15" t="str">
        <x:v>Chelmsford</x:v>
      </x:c>
      <x:c r="B1323" s="15" t="str">
        <x:v>Exclusion</x:v>
      </x:c>
      <x:c r="C1323" s="15" t="str">
        <x:v>Container Storage 40′ - South Woodham Ferrers, Essex</x:v>
      </x:c>
      <x:c r="D1323" s="15" t="str">
        <x:v>Self-storage/container/yard listing</x:v>
      </x:c>
      <x:c r="E1323" s="15" t="str">
        <x:v>https://www.rightmove.co.uk/properties/157459187#/?channel=COM_LET</x:v>
      </x:c>
      <x:c r="F1323" s="15" t="str"/>
    </x:row>
    <x:row r="1324" ht="42" customHeight="1">
      <x:c r="A1324" s="15" t="str">
        <x:v>Bishop's Stortford</x:v>
      </x:c>
      <x:c r="B1324" s="15" t="str">
        <x:v>Exclusion</x:v>
      </x:c>
      <x:c r="C1324" s="15" t="str">
        <x:v>Storage Containers To Let at High Roding, Dunmow</x:v>
      </x:c>
      <x:c r="D1324" s="15" t="str">
        <x:v>Self-storage/container/yard listing</x:v>
      </x:c>
      <x:c r="E1324" s="15" t="str">
        <x:v>https://www.rightmove.co.uk/properties/167773043#/?channel=COM_LET</x:v>
      </x:c>
      <x:c r="F1324" s="15" t="str"/>
    </x:row>
    <x:row r="1325" ht="42" customHeight="1">
      <x:c r="A1325" s="15" t="str">
        <x:v>Brentwood</x:v>
      </x:c>
      <x:c r="B1325" s="15" t="str">
        <x:v>Exclusion</x:v>
      </x:c>
      <x:c r="C1325" s="15" t="str">
        <x:v>20ft &amp; 40ft Containers to Let near Brentwood, Essex</x:v>
      </x:c>
      <x:c r="D1325" s="15" t="str">
        <x:v>Self-storage/container/yard listing</x:v>
      </x:c>
      <x:c r="E1325" s="15" t="str">
        <x:v>https://www.rightmove.co.uk/properties/151544705#/?channel=COM_LET</x:v>
      </x:c>
      <x:c r="F1325" s="15" t="str"/>
    </x:row>
    <x:row r="1326" ht="42" customHeight="1">
      <x:c r="A1326" s="15" t="str">
        <x:v>Outside / unresolved</x:v>
      </x:c>
      <x:c r="B1326" s="15" t="str">
        <x:v>Exclusion</x:v>
      </x:c>
      <x:c r="C1326" s="15" t="str">
        <x:v>Marks Tey, CO6</x:v>
      </x:c>
      <x:c r="D1326" s="15" t="str">
        <x:v>Outside allocated qualifying market / locality mapping unresolved</x:v>
      </x:c>
      <x:c r="E1326" s="15" t="str">
        <x:v>https://www.rightmove.co.uk/properties/754787839298193#/?channel=COM_LET</x:v>
      </x:c>
      <x:c r="F1326" s="15" t="str"/>
    </x:row>
    <x:row r="1327" ht="42" customHeight="1">
      <x:c r="A1327" s="15" t="str">
        <x:v>Thundersley and South Benfleet</x:v>
      </x:c>
      <x:c r="B1327" s="15" t="str">
        <x:v>Exclusion</x:v>
      </x:c>
      <x:c r="C1327" s="15" t="str">
        <x:v>High Road, Benfleet, SS7 Commercial Property</x:v>
      </x:c>
      <x:c r="D1327" s="15" t="str">
        <x:v>No industrial/workshop/storage use evidenced</x:v>
      </x:c>
      <x:c r="E1327" s="15" t="str">
        <x:v>https://www.rightmove.co.uk/properties/94333329#/?channel=COM_LET</x:v>
      </x:c>
      <x:c r="F1327" s="15" t="str"/>
    </x:row>
    <x:row r="1328" ht="42" customHeight="1">
      <x:c r="A1328" s="15" t="str">
        <x:v>Outside / unresolved</x:v>
      </x:c>
      <x:c r="B1328" s="15" t="str">
        <x:v>Exclusion</x:v>
      </x:c>
      <x:c r="C1328" s="15" t="str">
        <x:v>Unit B7, Davidson Way, Romford, London, RM7</x:v>
      </x:c>
      <x:c r="D1328" s="15" t="str">
        <x:v>Greater London allocated to London coverage</x:v>
      </x:c>
      <x:c r="E1328" s="15" t="str">
        <x:v>https://www.rightmove.co.uk/properties/134848256#/?channel=COM_LET</x:v>
      </x:c>
      <x:c r="F1328" s="15" t="str"/>
    </x:row>
    <x:row r="1329" ht="42" customHeight="1">
      <x:c r="A1329" s="15" t="str">
        <x:v>Cheshunt</x:v>
      </x:c>
      <x:c r="B1329" s="15" t="str">
        <x:v>Exclusion</x:v>
      </x:c>
      <x:c r="C1329" s="15" t="str">
        <x:v>20ft Containers to Let at Waltham Abbey, Essex</x:v>
      </x:c>
      <x:c r="D1329" s="15" t="str">
        <x:v>Self-storage/container/yard listing</x:v>
      </x:c>
      <x:c r="E1329" s="15" t="str">
        <x:v>https://www.rightmove.co.uk/properties/151544735#/?channel=COM_LET</x:v>
      </x:c>
      <x:c r="F1329" s="15" t="str"/>
    </x:row>
    <x:row r="1330" ht="42" customHeight="1">
      <x:c r="A1330" s="15" t="str">
        <x:v>Maldon</x:v>
      </x:c>
      <x:c r="B1330" s="15" t="str">
        <x:v>Exclusion</x:v>
      </x:c>
      <x:c r="C1330" s="15" t="str">
        <x:v>Storage Containers in Tolleshunt Major, near Maldon, Essex</x:v>
      </x:c>
      <x:c r="D1330" s="15" t="str">
        <x:v>Self-storage/container/yard listing</x:v>
      </x:c>
      <x:c r="E1330" s="15" t="str">
        <x:v>https://www.rightmove.co.uk/properties/153228452#/?channel=COM_LET</x:v>
      </x:c>
      <x:c r="F1330" s="15" t="str"/>
    </x:row>
    <x:row r="1331" ht="42" customHeight="1">
      <x:c r="A1331" s="15" t="str">
        <x:v>Outside / unresolved</x:v>
      </x:c>
      <x:c r="B1331" s="15" t="str">
        <x:v>Exclusion</x:v>
      </x:c>
      <x:c r="C1331" s="15" t="str">
        <x:v>20ft Containers to Let near Tiptree, Essex</x:v>
      </x:c>
      <x:c r="D1331" s="15" t="str">
        <x:v>Outside allocated qualifying market / locality mapping unresolved</x:v>
      </x:c>
      <x:c r="E1331" s="15" t="str">
        <x:v>https://www.rightmove.co.uk/properties/151758146#/?channel=COM_LET</x:v>
      </x:c>
      <x:c r="F1331" s="15" t="str"/>
    </x:row>
    <x:row r="1332" ht="42" customHeight="1">
      <x:c r="A1332" s="15" t="str">
        <x:v>Chelmsford</x:v>
      </x:c>
      <x:c r="B1332" s="15" t="str">
        <x:v>Exclusion</x:v>
      </x:c>
      <x:c r="C1332" s="15" t="str">
        <x:v>20ft Containers to Let near Chelmsford, Essex</x:v>
      </x:c>
      <x:c r="D1332" s="15" t="str">
        <x:v>Self-storage/container/yard listing</x:v>
      </x:c>
      <x:c r="E1332" s="15" t="str">
        <x:v>https://www.rightmove.co.uk/properties/91234407#/?channel=COM_LET</x:v>
      </x:c>
      <x:c r="F1332" s="15" t="str"/>
    </x:row>
    <x:row r="1333" ht="42" customHeight="1">
      <x:c r="A1333" s="15" t="str">
        <x:v>Outside / unresolved</x:v>
      </x:c>
      <x:c r="B1333" s="15" t="str">
        <x:v>Exclusion</x:v>
      </x:c>
      <x:c r="C1333" s="15" t="str">
        <x:v>20ft Containers to Let near to Toot Hill</x:v>
      </x:c>
      <x:c r="D1333" s="15" t="str">
        <x:v>Outside allocated qualifying market / locality mapping unresolved</x:v>
      </x:c>
      <x:c r="E1333" s="15" t="str">
        <x:v>https://www.rightmove.co.uk/properties/173895602#/?channel=COM_LET</x:v>
      </x:c>
      <x:c r="F1333" s="15" t="str"/>
    </x:row>
    <x:row r="1334" ht="42" customHeight="1">
      <x:c r="A1334" s="15" t="str">
        <x:v>Outside / unresolved</x:v>
      </x:c>
      <x:c r="B1334" s="15" t="str">
        <x:v>Exclusion</x:v>
      </x:c>
      <x:c r="C1334" s="15" t="str">
        <x:v>Little Oakley</x:v>
      </x:c>
      <x:c r="D1334" s="15" t="str">
        <x:v>Outside allocated qualifying market / locality mapping unresolved</x:v>
      </x:c>
      <x:c r="E1334" s="15" t="str">
        <x:v>https://www.rightmove.co.uk/properties/89600151#/?channel=COM_LET</x:v>
      </x:c>
      <x:c r="F1334" s="15" t="str"/>
    </x:row>
    <x:row r="1335" ht="42" customHeight="1">
      <x:c r="A1335" s="15" t="str">
        <x:v>Colchester</x:v>
      </x:c>
      <x:c r="B1335" s="15" t="str">
        <x:v>Exclusion</x:v>
      </x:c>
      <x:c r="C1335" s="15" t="str">
        <x:v>Containers To Let near Colchester, Essex</x:v>
      </x:c>
      <x:c r="D1335" s="15" t="str">
        <x:v>Self-storage/container/yard listing</x:v>
      </x:c>
      <x:c r="E1335" s="15" t="str">
        <x:v>https://www.rightmove.co.uk/properties/88827573#/?channel=COM_LET</x:v>
      </x:c>
      <x:c r="F1335" s="15" t="str"/>
    </x:row>
    <x:row r="1336" ht="42" customHeight="1">
      <x:c r="A1336" s="15" t="str">
        <x:v>Outside / unresolved</x:v>
      </x:c>
      <x:c r="B1336" s="15" t="str">
        <x:v>Exclusion</x:v>
      </x:c>
      <x:c r="C1336" s="15" t="str">
        <x:v>Hainault Business Park Commercial Property</x:v>
      </x:c>
      <x:c r="D1336" s="15" t="str">
        <x:v>Greater London allocated to London coverage</x:v>
      </x:c>
      <x:c r="E1336" s="15" t="str">
        <x:v>https://www.rightmove.co.uk/properties/88737204#/?channel=COM_LET</x:v>
      </x:c>
      <x:c r="F1336" s="15" t="str"/>
    </x:row>
    <x:row r="1337" ht="42" customHeight="1">
      <x:c r="A1337" s="15" t="str">
        <x:v>Outside / unresolved</x:v>
      </x:c>
      <x:c r="B1337" s="15" t="str">
        <x:v>Exclusion</x:v>
      </x:c>
      <x:c r="C1337" s="15" t="str">
        <x:v>Hainault Business Park Commercial Property</x:v>
      </x:c>
      <x:c r="D1337" s="15" t="str">
        <x:v>Greater London allocated to London coverage</x:v>
      </x:c>
      <x:c r="E1337" s="15" t="str">
        <x:v>https://www.rightmove.co.uk/properties/88323402#/?channel=COM_LET</x:v>
      </x:c>
      <x:c r="F1337" s="15" t="str"/>
    </x:row>
    <x:row r="1338" ht="42" customHeight="1">
      <x:c r="A1338" s="15" t="str">
        <x:v>Outside / unresolved</x:v>
      </x:c>
      <x:c r="B1338" s="15" t="str">
        <x:v>Exclusion</x:v>
      </x:c>
      <x:c r="C1338" s="15" t="str">
        <x:v>Unit 2 Amber Industrial Park</x:v>
      </x:c>
      <x:c r="D1338" s="15" t="str">
        <x:v>Outside allocated qualifying market / locality mapping unresolved</x:v>
      </x:c>
      <x:c r="E1338" s="15" t="str">
        <x:v>https://www.rightmove.co.uk/properties/152406149#/?channel=COM_LET</x:v>
      </x:c>
      <x:c r="F1338" s="15" t="str"/>
    </x:row>
    <x:row r="1339" ht="42" customHeight="1">
      <x:c r="A1339" s="15" t="str">
        <x:v>Outside / unresolved</x:v>
      </x:c>
      <x:c r="B1339" s="15" t="str">
        <x:v>Exclusion</x:v>
      </x:c>
      <x:c r="C1339" s="15" t="str">
        <x:v>Queens Road, Buckhurst Hill, Essex, IG9 Mixed Use</x:v>
      </x:c>
      <x:c r="D1339" s="15" t="str">
        <x:v>Outside allocated qualifying market / locality mapping unresolved</x:v>
      </x:c>
      <x:c r="E1339" s="15" t="str">
        <x:v>https://www.rightmove.co.uk/properties/163094888#/?channel=COM_LET</x:v>
      </x:c>
      <x:c r="F1339" s="15" t="str"/>
    </x:row>
    <x:row r="1340" ht="42" customHeight="1">
      <x:c r="A1340" s="15" t="str">
        <x:v>London</x:v>
      </x:c>
      <x:c r="B1340" s="15" t="str">
        <x:v>Exclusion</x:v>
      </x:c>
      <x:c r="C1340" s="15" t="str">
        <x:v>Wick Place Ind. Est. Brentwood Road, Bulphan, Upminster</x:v>
      </x:c>
      <x:c r="D1340" s="15" t="str">
        <x:v>Greater London allocated to London coverage</x:v>
      </x:c>
      <x:c r="E1340" s="15" t="str">
        <x:v>https://www.rightmove.co.uk/properties/80408357#/?channel=COM_LET</x:v>
      </x:c>
      <x:c r="F1340" s="15" t="str"/>
    </x:row>
    <x:row r="1341" ht="42" customHeight="1">
      <x:c r="A1341" s="15" t="str">
        <x:v>Outside / unresolved</x:v>
      </x:c>
      <x:c r="B1341" s="15" t="str">
        <x:v>Exclusion</x:v>
      </x:c>
      <x:c r="C1341" s="15" t="str">
        <x:v>Unit Amber Business Park</x:v>
      </x:c>
      <x:c r="D1341" s="15" t="str">
        <x:v>Outside allocated qualifying market / locality mapping unresolved</x:v>
      </x:c>
      <x:c r="E1341" s="15" t="str">
        <x:v>https://www.rightmove.co.uk/properties/152406152#/?channel=COM_LET</x:v>
      </x:c>
      <x:c r="F1341" s="15" t="str"/>
    </x:row>
    <x:row r="1342" ht="42" customHeight="1">
      <x:c r="A1342" s="15" t="str">
        <x:v>Southend-on-Sea</x:v>
      </x:c>
      <x:c r="B1342" s="15" t="str">
        <x:v>Exclusion</x:v>
      </x:c>
      <x:c r="C1342" s="15" t="str">
        <x:v>London Road, Westcliff-On-Sea Commercial Property</x:v>
      </x:c>
      <x:c r="D1342" s="15" t="str">
        <x:v>No industrial/workshop/storage use evidenced</x:v>
      </x:c>
      <x:c r="E1342" s="15" t="str">
        <x:v>https://www.rightmove.co.uk/properties/155573117#/?channel=COM_LET</x:v>
      </x:c>
      <x:c r="F1342" s="15" t="str"/>
    </x:row>
    <x:row r="1343" ht="42" customHeight="1">
      <x:c r="A1343" s="15" t="str">
        <x:v>Chelmsford</x:v>
      </x:c>
      <x:c r="B1343" s="15" t="str">
        <x:v>Exclusion</x:v>
      </x:c>
      <x:c r="C1343" s="15" t="str">
        <x:v>Springfield Road, Springfield, Chelmsford, CM2 Commercial Property</x:v>
      </x:c>
      <x:c r="D1343" s="15" t="str">
        <x:v>No industrial/workshop/storage use evidenced</x:v>
      </x:c>
      <x:c r="E1343" s="15" t="str">
        <x:v>https://www.rightmove.co.uk/properties/91819680#/?channel=COM_LET</x:v>
      </x:c>
      <x:c r="F1343" s="15" t="str"/>
    </x:row>
    <x:row r="1344" ht="42" customHeight="1">
      <x:c r="A1344" s="15" t="str">
        <x:v>Chelmsford</x:v>
      </x:c>
      <x:c r="B1344" s="15" t="str">
        <x:v>Exclusion</x:v>
      </x:c>
      <x:c r="C1344" s="15" t="str">
        <x:v>86 Duke Street, Chelmsford, CM1 Commercial Property</x:v>
      </x:c>
      <x:c r="D1344" s="15" t="str">
        <x:v>No industrial/workshop/storage use evidenced</x:v>
      </x:c>
      <x:c r="E1344" s="15" t="str">
        <x:v>https://www.rightmove.co.uk/properties/91819590#/?channel=COM_LET</x:v>
      </x:c>
      <x:c r="F1344" s="15" t="str"/>
    </x:row>
    <x:row r="1345" ht="42" customHeight="1">
      <x:c r="A1345" s="15" t="str">
        <x:v>Outside / unresolved</x:v>
      </x:c>
      <x:c r="B1345" s="15" t="str">
        <x:v>Exclusion</x:v>
      </x:c>
      <x:c r="C1345" s="15" t="str">
        <x:v>Quadrant Arcade, Romford Commercial Property</x:v>
      </x:c>
      <x:c r="D1345" s="15" t="str">
        <x:v>Greater London allocated to London coverage</x:v>
      </x:c>
      <x:c r="E1345" s="15" t="str">
        <x:v>https://www.rightmove.co.uk/properties/172995881#/?channel=COM_LET</x:v>
      </x:c>
      <x:c r="F1345" s="15" t="str"/>
    </x:row>
    <x:row r="1346" ht="42" customHeight="1">
      <x:c r="A1346" s="15" t="str">
        <x:v>Brentwood</x:v>
      </x:c>
      <x:c r="B1346" s="15" t="str">
        <x:v>Exclusion</x:v>
      </x:c>
      <x:c r="C1346" s="15" t="str">
        <x:v>Great Ropers Lane, Brentwood, Essex, CM13 Commercial Property</x:v>
      </x:c>
      <x:c r="D1346" s="15" t="str">
        <x:v>No industrial/workshop/storage use evidenced</x:v>
      </x:c>
      <x:c r="E1346" s="15" t="str">
        <x:v>https://www.rightmove.co.uk/properties/154923284#/?channel=COM_LET</x:v>
      </x:c>
      <x:c r="F1346" s="15" t="str"/>
    </x:row>
    <x:row r="1347" ht="42" customHeight="1">
      <x:c r="A1347" s="15" t="str">
        <x:v>Chelmsford</x:v>
      </x:c>
      <x:c r="B1347" s="15" t="str">
        <x:v>Exclusion</x:v>
      </x:c>
      <x:c r="C1347" s="15" t="str">
        <x:v>Baddow Road, Chelmsford Commercial Property</x:v>
      </x:c>
      <x:c r="D1347" s="15" t="str">
        <x:v>No industrial/workshop/storage use evidenced</x:v>
      </x:c>
      <x:c r="E1347" s="15" t="str">
        <x:v>https://www.rightmove.co.uk/properties/167147054#/?channel=COM_LET</x:v>
      </x:c>
      <x:c r="F1347" s="15" t="str"/>
    </x:row>
    <x:row r="1348" ht="42" customHeight="1">
      <x:c r="A1348" s="15" t="str">
        <x:v>Southend-on-Sea</x:v>
      </x:c>
      <x:c r="B1348" s="15" t="str">
        <x:v>Exclusion</x:v>
      </x:c>
      <x:c r="C1348" s="15" t="str">
        <x:v>Eastern Esplanade, Southend on sea, Southend on sea, Commercial Property</x:v>
      </x:c>
      <x:c r="D1348" s="15" t="str">
        <x:v>No industrial/workshop/storage use evidenced</x:v>
      </x:c>
      <x:c r="E1348" s="15" t="str">
        <x:v>https://www.rightmove.co.uk/properties/170069141#/?channel=COM_LET</x:v>
      </x:c>
      <x:c r="F1348" s="15" t="str"/>
    </x:row>
    <x:row r="1349" ht="42" customHeight="1">
      <x:c r="A1349" s="15" t="str">
        <x:v>Outside / unresolved</x:v>
      </x:c>
      <x:c r="B1349" s="15" t="str">
        <x:v>Exclusion</x:v>
      </x:c>
      <x:c r="C1349" s="15" t="str">
        <x:v>Hornchurch Road, Hornchurch Commercial Property</x:v>
      </x:c>
      <x:c r="D1349" s="15" t="str">
        <x:v>Greater London allocated to London coverage</x:v>
      </x:c>
      <x:c r="E1349" s="15" t="str">
        <x:v>https://www.rightmove.co.uk/properties/94619625#/?channel=COM_LET</x:v>
      </x:c>
      <x:c r="F1349" s="15" t="str"/>
    </x:row>
    <x:row r="1350" ht="42" customHeight="1">
      <x:c r="A1350" s="15" t="str">
        <x:v>Outside / unresolved</x:v>
      </x:c>
      <x:c r="B1350" s="15" t="str">
        <x:v>Exclusion</x:v>
      </x:c>
      <x:c r="C1350" s="15" t="str">
        <x:v>Terling CM3</x:v>
      </x:c>
      <x:c r="D1350" s="15" t="str">
        <x:v>Outside allocated qualifying market / locality mapping unresolved</x:v>
      </x:c>
      <x:c r="E1350" s="15" t="str">
        <x:v>https://www.rightmove.co.uk/properties/92363037#/?channel=COM_LET</x:v>
      </x:c>
      <x:c r="F1350" s="15" t="str"/>
    </x:row>
    <x:row r="1351" ht="42" customHeight="1">
      <x:c r="A1351" s="15" t="str">
        <x:v>Clacton-on-Sea</x:v>
      </x:c>
      <x:c r="B1351" s="15" t="str">
        <x:v>Exclusion</x:v>
      </x:c>
      <x:c r="C1351" s="15" t="str">
        <x:v>High Street, Clacton-On-Sea Commercial Property</x:v>
      </x:c>
      <x:c r="D1351" s="15" t="str">
        <x:v>No industrial/workshop/storage use evidenced</x:v>
      </x:c>
      <x:c r="E1351" s="15" t="str">
        <x:v>https://www.rightmove.co.uk/properties/88050558#/?channel=COM_LET</x:v>
      </x:c>
      <x:c r="F1351" s="15" t="str"/>
    </x:row>
    <x:row r="1352" ht="42" customHeight="1">
      <x:c r="A1352" s="15" t="str">
        <x:v>Southend-on-Sea</x:v>
      </x:c>
      <x:c r="B1352" s="15" t="str">
        <x:v>Exclusion</x:v>
      </x:c>
      <x:c r="C1352" s="15" t="str">
        <x:v>West street, Southend on sea, Southend on sea, Commercial Property</x:v>
      </x:c>
      <x:c r="D1352" s="15" t="str">
        <x:v>No industrial/workshop/storage use evidenced</x:v>
      </x:c>
      <x:c r="E1352" s="15" t="str">
        <x:v>https://www.rightmove.co.uk/properties/169422698#/?channel=COM_LET</x:v>
      </x:c>
      <x:c r="F1352" s="15" t="str"/>
    </x:row>
    <x:row r="1353" ht="42" customHeight="1">
      <x:c r="A1353" s="15" t="str">
        <x:v>Harlow</x:v>
      </x:c>
      <x:c r="B1353" s="15" t="str">
        <x:v>Exclusion</x:v>
      </x:c>
      <x:c r="C1353" s="15" t="str">
        <x:v>Kents Lane, North Weald Bassett, Epping Commercial Property</x:v>
      </x:c>
      <x:c r="D1353" s="15" t="str">
        <x:v>No industrial/workshop/storage use evidenced</x:v>
      </x:c>
      <x:c r="E1353" s="15" t="str">
        <x:v>https://www.rightmove.co.uk/properties/92022297#/?channel=COM_LET</x:v>
      </x:c>
      <x:c r="F1353" s="15" t="str"/>
    </x:row>
    <x:row r="1354" ht="42" customHeight="1">
      <x:c r="A1354" s="15" t="str">
        <x:v>Clacton-on-Sea</x:v>
      </x:c>
      <x:c r="B1354" s="15" t="str">
        <x:v>Exclusion</x:v>
      </x:c>
      <x:c r="C1354" s="15" t="str">
        <x:v>High Street, Clacton-On-Sea Commercial Property</x:v>
      </x:c>
      <x:c r="D1354" s="15" t="str">
        <x:v>No industrial/workshop/storage use evidenced</x:v>
      </x:c>
      <x:c r="E1354" s="15" t="str">
        <x:v>https://www.rightmove.co.uk/properties/88050582#/?channel=COM_LET</x:v>
      </x:c>
      <x:c r="F1354" s="15" t="str"/>
    </x:row>
    <x:row r="1355" ht="42" customHeight="1">
      <x:c r="A1355" s="15" t="str">
        <x:v>Bishop's Stortford</x:v>
      </x:c>
      <x:c r="B1355" s="15" t="str">
        <x:v>Exclusion</x:v>
      </x:c>
      <x:c r="C1355" s="15" t="str">
        <x:v>Angel Lane, Dunmow Commercial Property</x:v>
      </x:c>
      <x:c r="D1355" s="15" t="str">
        <x:v>No industrial/workshop/storage use evidenced</x:v>
      </x:c>
      <x:c r="E1355" s="15" t="str">
        <x:v>https://www.rightmove.co.uk/properties/94312782#/?channel=COM_LET</x:v>
      </x:c>
      <x:c r="F1355" s="15" t="str"/>
    </x:row>
    <x:row r="1356" ht="42" customHeight="1">
      <x:c r="A1356" s="15" t="str">
        <x:v>Outside / unresolved</x:v>
      </x:c>
      <x:c r="B1356" s="15" t="str">
        <x:v>Exclusion</x:v>
      </x:c>
      <x:c r="C1356" s="15" t="str">
        <x:v>Hainault Business Park, Hainault, Ilford Commercial Property</x:v>
      </x:c>
      <x:c r="D1356" s="15" t="str">
        <x:v>Greater London allocated to London coverage</x:v>
      </x:c>
      <x:c r="E1356" s="15" t="str">
        <x:v>https://www.rightmove.co.uk/properties/79556074#/?channel=COM_LET</x:v>
      </x:c>
      <x:c r="F1356" s="15" t="str"/>
    </x:row>
    <x:row r="1357" ht="42" customHeight="1">
      <x:c r="A1357" s="15" t="str">
        <x:v>Southend-on-Sea</x:v>
      </x:c>
      <x:c r="B1357" s="15" t="str">
        <x:v>Exclusion</x:v>
      </x:c>
      <x:c r="C1357" s="15" t="str">
        <x:v>London Road, Westcliff -on-Sea, Westcliff -on-Sea, Essex. Commercial Property</x:v>
      </x:c>
      <x:c r="D1357" s="15" t="str">
        <x:v>No industrial/workshop/storage use evidenced</x:v>
      </x:c>
      <x:c r="E1357" s="15" t="str">
        <x:v>https://www.rightmove.co.uk/properties/93949455#/?channel=COM_LET</x:v>
      </x:c>
      <x:c r="F1357" s="15" t="str"/>
    </x:row>
    <x:row r="1358" ht="42" customHeight="1">
      <x:c r="A1358" s="15" t="str">
        <x:v>Southend-on-Sea</x:v>
      </x:c>
      <x:c r="B1358" s="15" t="str">
        <x:v>Exclusion</x:v>
      </x:c>
      <x:c r="C1358" s="15" t="str">
        <x:v>Park Street, Westcliff-On-Sea, Essex, SS0 Commercial Property</x:v>
      </x:c>
      <x:c r="D1358" s="15" t="str">
        <x:v>No industrial/workshop/storage use evidenced</x:v>
      </x:c>
      <x:c r="E1358" s="15" t="str">
        <x:v>https://www.rightmove.co.uk/properties/133203572#/?channel=COM_LET</x:v>
      </x:c>
      <x:c r="F1358" s="15" t="str"/>
    </x:row>
    <x:row r="1359" ht="42" customHeight="1">
      <x:c r="A1359" s="15" t="str">
        <x:v>Outside / unresolved</x:v>
      </x:c>
      <x:c r="B1359" s="15" t="str">
        <x:v>Exclusion</x:v>
      </x:c>
      <x:c r="C1359" s="15" t="str">
        <x:v>CM3</x:v>
      </x:c>
      <x:c r="D1359" s="15" t="str">
        <x:v>Outside allocated qualifying market / locality mapping unresolved</x:v>
      </x:c>
      <x:c r="E1359" s="15" t="str">
        <x:v>https://www.rightmove.co.uk/properties/136925066#/?channel=COM_LET</x:v>
      </x:c>
      <x:c r="F1359" s="15" t="str"/>
    </x:row>
    <x:row r="1360" ht="42" customHeight="1">
      <x:c r="A1360" s="15" t="str">
        <x:v>Outside / unresolved</x:v>
      </x:c>
      <x:c r="B1360" s="15" t="str">
        <x:v>Exclusion</x:v>
      </x:c>
      <x:c r="C1360" s="15" t="str">
        <x:v>Hainault Business Park, Hainault Commercial Property</x:v>
      </x:c>
      <x:c r="D1360" s="15" t="str">
        <x:v>Greater London allocated to London coverage</x:v>
      </x:c>
      <x:c r="E1360" s="15" t="str">
        <x:v>https://www.rightmove.co.uk/properties/143425529#/?channel=COM_LET</x:v>
      </x:c>
      <x:c r="F1360" s="15" t="str"/>
    </x:row>
    <x:row r="1361" ht="42" customHeight="1">
      <x:c r="A1361" s="15" t="str">
        <x:v>Bishop's Stortford</x:v>
      </x:c>
      <x:c r="B1361" s="15" t="str">
        <x:v>Exclusion</x:v>
      </x:c>
      <x:c r="C1361" s="15" t="str">
        <x:v>High Street, Dunmow Commercial Property</x:v>
      </x:c>
      <x:c r="D1361" s="15" t="str">
        <x:v>No industrial/workshop/storage use evidenced</x:v>
      </x:c>
      <x:c r="E1361" s="15" t="str">
        <x:v>https://www.rightmove.co.uk/properties/88967403#/?channel=COM_LET</x:v>
      </x:c>
      <x:c r="F1361" s="15" t="str"/>
    </x:row>
    <x:row r="1362" ht="49" customHeight="1">
      <x:c r="A1362" s="15" t="str">
        <x:v>Hertford</x:v>
      </x:c>
      <x:c r="B1362" s="15" t="str">
        <x:v>Exclusion</x:v>
      </x:c>
      <x:c r="C1362" s="15" t="str">
        <x:v>The Old Stables Training Centre, Ponsbourne Park, The Drive, New Gate Street, Hertford, Hertford, Hertfordshire, SG13 Childcare Facility</x:v>
      </x:c>
      <x:c r="D1362" s="15" t="str">
        <x:v>No industrial/workshop/storage use evidenced</x:v>
      </x:c>
      <x:c r="E1362" s="15" t="str">
        <x:v>https://www.rightmove.co.uk/properties/759287022918145#/?channel=COM_LET</x:v>
      </x:c>
      <x:c r="F1362" s="15" t="str"/>
    </x:row>
    <x:row r="1363" ht="42" customHeight="1">
      <x:c r="A1363" s="15" t="str">
        <x:v>Letchworth</x:v>
      </x:c>
      <x:c r="B1363" s="15" t="str">
        <x:v>Exclusion</x:v>
      </x:c>
      <x:c r="C1363" s="15" t="str">
        <x:v>The Pixmore Letchworth Business Centre, Pixmore Avenue, Letchworth Garden City, Hertfordshire, SG6 Commercial Property</x:v>
      </x:c>
      <x:c r="D1363" s="15" t="str">
        <x:v>No industrial/workshop/storage use evidenced</x:v>
      </x:c>
      <x:c r="E1363" s="15" t="str">
        <x:v>https://www.rightmove.co.uk/properties/162330923#/?channel=COM_LET</x:v>
      </x:c>
      <x:c r="F1363" s="15" t="str"/>
    </x:row>
    <x:row r="1364" ht="42" customHeight="1">
      <x:c r="A1364" s="15" t="str">
        <x:v>St Albans</x:v>
      </x:c>
      <x:c r="B1364" s="15" t="str">
        <x:v>Exclusion</x:v>
      </x:c>
      <x:c r="C1364" s="15" t="str">
        <x:v>Open Storage , Appspond Lane, Potters Crouch, St. Albans, Hertfordshire</x:v>
      </x:c>
      <x:c r="D1364" s="15" t="str">
        <x:v>Self-storage/container/yard listing</x:v>
      </x:c>
      <x:c r="E1364" s="15" t="str">
        <x:v>https://www.rightmove.co.uk/properties/760723863725409#/?channel=COM_LET</x:v>
      </x:c>
      <x:c r="F1364" s="15" t="str"/>
    </x:row>
    <x:row r="1365" ht="42" customHeight="1">
      <x:c r="A1365" s="15" t="str">
        <x:v>Letchworth</x:v>
      </x:c>
      <x:c r="B1365" s="15" t="str">
        <x:v>Exclusion</x:v>
      </x:c>
      <x:c r="C1365" s="15" t="str">
        <x:v>Marsden Nurseries, Old North Road, Royston Commercial Property</x:v>
      </x:c>
      <x:c r="D1365" s="15" t="str">
        <x:v>No industrial/workshop/storage use evidenced</x:v>
      </x:c>
      <x:c r="E1365" s="15" t="str">
        <x:v>https://www.rightmove.co.uk/properties/174433274#/?channel=COM_LET</x:v>
      </x:c>
      <x:c r="F1365" s="15" t="str"/>
    </x:row>
    <x:row r="1366" ht="42" customHeight="1">
      <x:c r="A1366" s="15" t="str">
        <x:v>Hitchin</x:v>
      </x:c>
      <x:c r="B1366" s="15" t="str">
        <x:v>Exclusion</x:v>
      </x:c>
      <x:c r="C1366" s="15" t="str">
        <x:v>Secure Open Storage Yard, Rear of Wilbury Way, Hitchin, Hertfordshire, SG4 0TP</x:v>
      </x:c>
      <x:c r="D1366" s="15" t="str">
        <x:v>Self-storage/container/yard listing</x:v>
      </x:c>
      <x:c r="E1366" s="15" t="str">
        <x:v>https://www.rightmove.co.uk/properties/760571096651552#/?channel=COM_LET</x:v>
      </x:c>
      <x:c r="F1366" s="15" t="str"/>
    </x:row>
    <x:row r="1367" ht="42" customHeight="1">
      <x:c r="A1367" s="15" t="str">
        <x:v>Outside / unresolved</x:v>
      </x:c>
      <x:c r="B1367" s="15" t="str">
        <x:v>Exclusion</x:v>
      </x:c>
      <x:c r="C1367" s="15" t="str">
        <x:v>Great Hormead Bury, Access Road For Great Hormead Bury, Great Hormead, Hertfordshire</x:v>
      </x:c>
      <x:c r="D1367" s="15" t="str">
        <x:v>Outside allocated qualifying market / locality mapping unresolved</x:v>
      </x:c>
      <x:c r="E1367" s="15" t="str">
        <x:v>https://www.rightmove.co.uk/properties/754789563077232#/?channel=COM_LET</x:v>
      </x:c>
      <x:c r="F1367" s="15" t="str"/>
    </x:row>
    <x:row r="1368" ht="42" customHeight="1">
      <x:c r="A1368" s="15" t="str">
        <x:v>Outside / unresolved</x:v>
      </x:c>
      <x:c r="B1368" s="15" t="str">
        <x:v>Exclusion</x:v>
      </x:c>
      <x:c r="C1368" s="15" t="str">
        <x:v>Haslemere Industrial Estate, Pig Lane , Bishop Stortford , Hertfordshire, CM23</x:v>
      </x:c>
      <x:c r="D1368" s="15" t="str">
        <x:v>Outside allocated qualifying market / locality mapping unresolved</x:v>
      </x:c>
      <x:c r="E1368" s="15" t="str">
        <x:v>https://www.rightmove.co.uk/properties/775050261951569#/?channel=COM_LET</x:v>
      </x:c>
      <x:c r="F1368" s="15" t="str"/>
    </x:row>
    <x:row r="1369" ht="42" customHeight="1">
      <x:c r="A1369" s="15" t="str">
        <x:v>Potters Bar</x:v>
      </x:c>
      <x:c r="B1369" s="15" t="str">
        <x:v>Exclusion</x:v>
      </x:c>
      <x:c r="C1369" s="15" t="str">
        <x:v>The Park Education Support Centre, High Street, Potters Bar, EN6 5AB Childcare Facility</x:v>
      </x:c>
      <x:c r="D1369" s="15" t="str">
        <x:v>No industrial/workshop/storage use evidenced</x:v>
      </x:c>
      <x:c r="E1369" s="15" t="str">
        <x:v>https://www.rightmove.co.uk/properties/777475269904081#/?channel=COM_LET</x:v>
      </x:c>
      <x:c r="F1369" s="15" t="str"/>
    </x:row>
    <x:row r="1370" ht="42" customHeight="1">
      <x:c r="A1370" s="15" t="str">
        <x:v>Outside / unresolved</x:v>
      </x:c>
      <x:c r="B1370" s="15" t="str">
        <x:v>Exclusion</x:v>
      </x:c>
      <x:c r="C1370" s="15" t="str">
        <x:v>Unit 4 Apex Point, Travellers Lane, Welham Green, AL9 7HB</x:v>
      </x:c>
      <x:c r="D1370" s="15" t="str">
        <x:v>Outside allocated qualifying market / locality mapping unresolved</x:v>
      </x:c>
      <x:c r="E1370" s="15" t="str">
        <x:v>https://www.rightmove.co.uk/properties/761855021348433#/?channel=COM_LET</x:v>
      </x:c>
      <x:c r="F1370" s="15" t="str"/>
    </x:row>
    <x:row r="1371" ht="42" customHeight="1">
      <x:c r="A1371" s="15" t="str">
        <x:v>Letchworth</x:v>
      </x:c>
      <x:c r="B1371" s="15" t="str">
        <x:v>Exclusion</x:v>
      </x:c>
      <x:c r="C1371" s="15" t="str">
        <x:v>Works Road, Letchworth Garden City, Hertfordshire, SG6</x:v>
      </x:c>
      <x:c r="D1371" s="15" t="str">
        <x:v>Self-storage/container/yard listing</x:v>
      </x:c>
      <x:c r="E1371" s="15" t="str">
        <x:v>https://www.rightmove.co.uk/properties/754400057085584#/?channel=COM_LET</x:v>
      </x:c>
      <x:c r="F1371" s="15" t="str"/>
    </x:row>
    <x:row r="1372" ht="42" customHeight="1">
      <x:c r="A1372" s="15" t="str">
        <x:v>Watford</x:v>
      </x:c>
      <x:c r="B1372" s="15" t="str">
        <x:v>Exclusion</x:v>
      </x:c>
      <x:c r="C1372" s="15" t="str">
        <x:v>Big Yellow Self Storage Watford 1 Ascot Road, Watford, Hertfordshire, WD18</x:v>
      </x:c>
      <x:c r="D1372" s="15" t="str">
        <x:v>Self-storage/container/yard listing</x:v>
      </x:c>
      <x:c r="E1372" s="15" t="str">
        <x:v>https://www.rightmove.co.uk/properties/758777209490208#/?channel=COM_LET</x:v>
      </x:c>
      <x:c r="F1372" s="15" t="str"/>
    </x:row>
    <x:row r="1373" ht="42" customHeight="1">
      <x:c r="A1373" s="15" t="str">
        <x:v>Outside / unresolved</x:v>
      </x:c>
      <x:c r="B1373" s="15" t="str">
        <x:v>Exclusion</x:v>
      </x:c>
      <x:c r="C1373" s="15" t="str">
        <x:v>UNIT 10A HADHAM INDUSTRIAL ESTATE, Church End, SG11 2DY</x:v>
      </x:c>
      <x:c r="D1373" s="15" t="str">
        <x:v>Outside allocated qualifying market / locality mapping unresolved</x:v>
      </x:c>
      <x:c r="E1373" s="15" t="str">
        <x:v>https://www.rightmove.co.uk/properties/767592512431585#/?channel=COM_LET</x:v>
      </x:c>
      <x:c r="F1373" s="15" t="str"/>
    </x:row>
    <x:row r="1374" ht="42" customHeight="1">
      <x:c r="A1374" s="15" t="str">
        <x:v>Outside / unresolved</x:v>
      </x:c>
      <x:c r="B1374" s="15" t="str">
        <x:v>Exclusion</x:v>
      </x:c>
      <x:c r="C1374" s="15" t="str">
        <x:v>Storage Unit at Priory Farm, Little Wymondley, SG4 7HD</x:v>
      </x:c>
      <x:c r="D1374" s="15" t="str">
        <x:v>Outside allocated qualifying market / locality mapping unresolved</x:v>
      </x:c>
      <x:c r="E1374" s="15" t="str">
        <x:v>https://www.rightmove.co.uk/properties/773382499468672#/?channel=COM_LET</x:v>
      </x:c>
      <x:c r="F1374" s="15" t="str"/>
    </x:row>
    <x:row r="1375" ht="42" customHeight="1">
      <x:c r="A1375" s="15" t="str">
        <x:v>Outside / unresolved</x:v>
      </x:c>
      <x:c r="B1375" s="15" t="str">
        <x:v>Exclusion</x:v>
      </x:c>
      <x:c r="C1375" s="15" t="str">
        <x:v>Rear Warehouse at Brent House, Travellers Lane, Welham Green, Hertfordshire</x:v>
      </x:c>
      <x:c r="D1375" s="15" t="str">
        <x:v>Outside allocated qualifying market / locality mapping unresolved</x:v>
      </x:c>
      <x:c r="E1375" s="15" t="str">
        <x:v>https://www.rightmove.co.uk/properties/760724597589089#/?channel=COM_LET</x:v>
      </x:c>
      <x:c r="F1375" s="15" t="str"/>
    </x:row>
    <x:row r="1376" ht="42" customHeight="1">
      <x:c r="A1376" s="15" t="str">
        <x:v>Outside / unresolved</x:v>
      </x:c>
      <x:c r="B1376" s="15" t="str">
        <x:v>Exclusion</x:v>
      </x:c>
      <x:c r="C1376" s="15" t="str">
        <x:v>Unit 2 Dog Kennel Farm, Lilley Bottom, Lilley, Luton, Hertfordshire</x:v>
      </x:c>
      <x:c r="D1376" s="15" t="str">
        <x:v>Outside allocated qualifying market / locality mapping unresolved</x:v>
      </x:c>
      <x:c r="E1376" s="15" t="str">
        <x:v>https://www.rightmove.co.uk/properties/778531922003680#/?channel=COM_LET</x:v>
      </x:c>
      <x:c r="F1376" s="15" t="str"/>
    </x:row>
    <x:row r="1377" ht="42" customHeight="1">
      <x:c r="A1377" s="15" t="str">
        <x:v>Borehamwood</x:v>
      </x:c>
      <x:c r="B1377" s="15" t="str">
        <x:v>Exclusion</x:v>
      </x:c>
      <x:c r="C1377" s="15" t="str">
        <x:v>Safestore Self Storage, Stirling Way, Borehamwood, Hertfordshire, WD6</x:v>
      </x:c>
      <x:c r="D1377" s="15" t="str">
        <x:v>Self-storage/container/yard listing</x:v>
      </x:c>
      <x:c r="E1377" s="15" t="str">
        <x:v>https://www.rightmove.co.uk/properties/752965267400080#/?channel=COM_LET</x:v>
      </x:c>
      <x:c r="F1377" s="15" t="str"/>
    </x:row>
    <x:row r="1378" ht="42" customHeight="1">
      <x:c r="A1378" s="15" t="str">
        <x:v>Outside / unresolved</x:v>
      </x:c>
      <x:c r="B1378" s="15" t="str">
        <x:v>Exclusion</x:v>
      </x:c>
      <x:c r="C1378" s="15" t="str">
        <x:v>Furneux Pelham, Hertfordshire, SG9</x:v>
      </x:c>
      <x:c r="D1378" s="15" t="str">
        <x:v>Outside allocated qualifying market / locality mapping unresolved</x:v>
      </x:c>
      <x:c r="E1378" s="15" t="str">
        <x:v>https://www.rightmove.co.uk/properties/743329977908304#/?channel=COM_LET</x:v>
      </x:c>
      <x:c r="F1378" s="15" t="str"/>
    </x:row>
    <x:row r="1379" ht="42" customHeight="1">
      <x:c r="A1379" s="15" t="str">
        <x:v>Outside / unresolved</x:v>
      </x:c>
      <x:c r="B1379" s="15" t="str">
        <x:v>Exclusion</x:v>
      </x:c>
      <x:c r="C1379" s="15" t="str">
        <x:v>Bardolphs Farm, Watton at Stone, SG14 3NP</x:v>
      </x:c>
      <x:c r="D1379" s="15" t="str">
        <x:v>Outside allocated qualifying market / locality mapping unresolved</x:v>
      </x:c>
      <x:c r="E1379" s="15" t="str">
        <x:v>https://www.rightmove.co.uk/properties/767592411785600#/?channel=COM_LET</x:v>
      </x:c>
      <x:c r="F1379" s="15" t="str"/>
    </x:row>
    <x:row r="1380" ht="42" customHeight="1">
      <x:c r="A1380" s="15" t="str">
        <x:v>Stevenage</x:v>
      </x:c>
      <x:c r="B1380" s="15" t="str">
        <x:v>Exclusion</x:v>
      </x:c>
      <x:c r="C1380" s="15" t="str">
        <x:v>Safestore Self Storage, Stevenage, Argyle Way, Stevenage, Hertfordshire, SG1</x:v>
      </x:c>
      <x:c r="D1380" s="15" t="str">
        <x:v>Self-storage/container/yard listing</x:v>
      </x:c>
      <x:c r="E1380" s="15" t="str">
        <x:v>https://www.rightmove.co.uk/properties/752965267240400#/?channel=COM_LET</x:v>
      </x:c>
      <x:c r="F1380" s="15" t="str"/>
    </x:row>
    <x:row r="1381" ht="42" customHeight="1">
      <x:c r="A1381" s="15" t="str">
        <x:v>Hertford</x:v>
      </x:c>
      <x:c r="B1381" s="15" t="str">
        <x:v>Exclusion</x:v>
      </x:c>
      <x:c r="C1381" s="15" t="str">
        <x:v>High Oaks Business Centre, Gentlemens Field, Ware, Hertfordshire Commercial Property</x:v>
      </x:c>
      <x:c r="D1381" s="15" t="str">
        <x:v>No industrial/workshop/storage use evidenced</x:v>
      </x:c>
      <x:c r="E1381" s="15" t="str">
        <x:v>https://www.rightmove.co.uk/properties/771442174710097#/?channel=COM_LET</x:v>
      </x:c>
      <x:c r="F1381" s="15" t="str"/>
    </x:row>
    <x:row r="1382" ht="42" customHeight="1">
      <x:c r="A1382" s="15" t="str">
        <x:v>Welwyn Garden City</x:v>
      </x:c>
      <x:c r="B1382" s="15" t="str">
        <x:v>Exclusion</x:v>
      </x:c>
      <x:c r="C1382" s="15" t="str">
        <x:v>41 High Street, Welwyn, AL6 9EF Commercial Property</x:v>
      </x:c>
      <x:c r="D1382" s="15" t="str">
        <x:v>No industrial/workshop/storage use evidenced</x:v>
      </x:c>
      <x:c r="E1382" s="15" t="str">
        <x:v>https://www.rightmove.co.uk/properties/773360555062400#/?channel=COM_LET</x:v>
      </x:c>
      <x:c r="F1382" s="15" t="str"/>
    </x:row>
    <x:row r="1383" ht="42" customHeight="1">
      <x:c r="A1383" s="15" t="str">
        <x:v>Hertford</x:v>
      </x:c>
      <x:c r="B1383" s="15" t="str">
        <x:v>Exclusion</x:v>
      </x:c>
      <x:c r="C1383" s="15" t="str">
        <x:v>High Oaks Business Centre, Gentlemens Field, Ware, Hertfordshire Commercial Property</x:v>
      </x:c>
      <x:c r="D1383" s="15" t="str">
        <x:v>No industrial/workshop/storage use evidenced</x:v>
      </x:c>
      <x:c r="E1383" s="15" t="str">
        <x:v>https://www.rightmove.co.uk/properties/771084318847985#/?channel=COM_LET</x:v>
      </x:c>
      <x:c r="F1383" s="15" t="str"/>
    </x:row>
    <x:row r="1384" ht="42" customHeight="1">
      <x:c r="A1384" s="15" t="str">
        <x:v>Watford</x:v>
      </x:c>
      <x:c r="B1384" s="15" t="str">
        <x:v>Exclusion</x:v>
      </x:c>
      <x:c r="C1384" s="15" t="str">
        <x:v>Cinch Self Storage, Cherry Tree Road, Watford, Hertfordshire, WD24</x:v>
      </x:c>
      <x:c r="D1384" s="15" t="str">
        <x:v>Self-storage/container/yard listing</x:v>
      </x:c>
      <x:c r="E1384" s="15" t="str">
        <x:v>https://www.rightmove.co.uk/properties/754400061263664#/?channel=COM_LET</x:v>
      </x:c>
      <x:c r="F1384" s="15" t="str"/>
    </x:row>
    <x:row r="1385" ht="42" customHeight="1">
      <x:c r="A1385" s="15" t="str">
        <x:v>Outside / unresolved</x:v>
      </x:c>
      <x:c r="B1385" s="15" t="str">
        <x:v>Exclusion</x:v>
      </x:c>
      <x:c r="C1385" s="15" t="str">
        <x:v>Patchendon Farm, Stapleford, SG14 3NN</x:v>
      </x:c>
      <x:c r="D1385" s="15" t="str">
        <x:v>Outside allocated qualifying market / locality mapping unresolved</x:v>
      </x:c>
      <x:c r="E1385" s="15" t="str">
        <x:v>https://www.rightmove.co.uk/properties/767592546034944#/?channel=COM_LET</x:v>
      </x:c>
      <x:c r="F1385" s="15" t="str"/>
    </x:row>
    <x:row r="1386" ht="42" customHeight="1">
      <x:c r="A1386" s="15" t="str">
        <x:v>Outside / unresolved</x:v>
      </x:c>
      <x:c r="B1386" s="15" t="str">
        <x:v>Exclusion</x:v>
      </x:c>
      <x:c r="C1386" s="15" t="str">
        <x:v>The Oak Stores, Stortford Road, Standon, Hertfordshire SG11 1LT</x:v>
      </x:c>
      <x:c r="D1386" s="15" t="str">
        <x:v>Outside allocated qualifying market / locality mapping unresolved</x:v>
      </x:c>
      <x:c r="E1386" s="15" t="str">
        <x:v>https://www.rightmove.co.uk/properties/778334821374944#/?channel=COM_LET</x:v>
      </x:c>
      <x:c r="F1386" s="15" t="str"/>
    </x:row>
    <x:row r="1387" ht="42" customHeight="1">
      <x:c r="A1387" s="15" t="str">
        <x:v>Stevenage</x:v>
      </x:c>
      <x:c r="B1387" s="15" t="str">
        <x:v>Exclusion</x:v>
      </x:c>
      <x:c r="C1387" s="15" t="str">
        <x:v>Gunnels Wood Road, Stevenage, Hertfordshire, SG1</x:v>
      </x:c>
      <x:c r="D1387" s="15" t="str">
        <x:v>Self-storage/container/yard listing</x:v>
      </x:c>
      <x:c r="E1387" s="15" t="str">
        <x:v>https://www.rightmove.co.uk/properties/754386784207569#/?channel=COM_LET</x:v>
      </x:c>
      <x:c r="F1387" s="15" t="str"/>
    </x:row>
    <x:row r="1388" ht="42" customHeight="1">
      <x:c r="A1388" s="15" t="str">
        <x:v>Cheshunt</x:v>
      </x:c>
      <x:c r="B1388" s="15" t="str">
        <x:v>Exclusion</x:v>
      </x:c>
      <x:c r="C1388" s="15" t="str">
        <x:v>Park Lane Paradise, Cheshunt Commercial Property</x:v>
      </x:c>
      <x:c r="D1388" s="15" t="str">
        <x:v>No industrial/workshop/storage use evidenced</x:v>
      </x:c>
      <x:c r="E1388" s="15" t="str">
        <x:v>https://www.rightmove.co.uk/properties/173190476#/?channel=COM_LET</x:v>
      </x:c>
      <x:c r="F1388" s="15" t="str"/>
    </x:row>
    <x:row r="1389" ht="42" customHeight="1">
      <x:c r="A1389" s="15" t="str">
        <x:v>Outside / unresolved</x:v>
      </x:c>
      <x:c r="B1389" s="15" t="str">
        <x:v>Exclusion</x:v>
      </x:c>
      <x:c r="C1389" s="15" t="str">
        <x:v>The Stables, New House Farm, Wareside, Hertfordshire, SG12 7QT</x:v>
      </x:c>
      <x:c r="D1389" s="15" t="str">
        <x:v>Outside allocated qualifying market / locality mapping unresolved</x:v>
      </x:c>
      <x:c r="E1389" s="15" t="str">
        <x:v>https://www.rightmove.co.uk/properties/779593836123504#/?channel=COM_LET</x:v>
      </x:c>
      <x:c r="F1389" s="15" t="str"/>
    </x:row>
    <x:row r="1390" ht="42" customHeight="1">
      <x:c r="A1390" s="15" t="str">
        <x:v>Outside / unresolved</x:v>
      </x:c>
      <x:c r="B1390" s="15" t="str">
        <x:v>Exclusion</x:v>
      </x:c>
      <x:c r="C1390" s="15" t="str">
        <x:v>Hall Lane,Great Hormead,SG9</x:v>
      </x:c>
      <x:c r="D1390" s="15" t="str">
        <x:v>Outside allocated qualifying market / locality mapping unresolved</x:v>
      </x:c>
      <x:c r="E1390" s="15" t="str">
        <x:v>https://www.rightmove.co.uk/properties/754789403721169#/?channel=COM_LET</x:v>
      </x:c>
      <x:c r="F1390" s="15" t="str"/>
    </x:row>
    <x:row r="1391" ht="42" customHeight="1">
      <x:c r="A1391" s="15" t="str">
        <x:v>Watford</x:v>
      </x:c>
      <x:c r="B1391" s="15" t="str">
        <x:v>Exclusion</x:v>
      </x:c>
      <x:c r="C1391" s="15" t="str">
        <x:v>Cuboid, Oak House, Reeds Crescent, Watford, Hertfordshire, WD24 4QP</x:v>
      </x:c>
      <x:c r="D1391" s="15" t="str">
        <x:v>Self-storage/container/yard listing</x:v>
      </x:c>
      <x:c r="E1391" s="15" t="str">
        <x:v>https://www.rightmove.co.uk/properties/767599372186384#/?channel=COM_LET</x:v>
      </x:c>
      <x:c r="F1391" s="15" t="str"/>
    </x:row>
    <x:row r="1392" ht="42" customHeight="1">
      <x:c r="A1392" s="15" t="str">
        <x:v>Stevenage</x:v>
      </x:c>
      <x:c r="B1392" s="15" t="str">
        <x:v>Exclusion</x:v>
      </x:c>
      <x:c r="C1392" s="15" t="str">
        <x:v>Storage Containers To Let Near Stevenage, Hertfordshire</x:v>
      </x:c>
      <x:c r="D1392" s="15" t="str">
        <x:v>Self-storage/container/yard listing</x:v>
      </x:c>
      <x:c r="E1392" s="15" t="str">
        <x:v>https://www.rightmove.co.uk/properties/167778761#/?channel=COM_LET</x:v>
      </x:c>
      <x:c r="F1392" s="15" t="str"/>
    </x:row>
    <x:row r="1393" ht="42" customHeight="1">
      <x:c r="A1393" s="15" t="str">
        <x:v>Letchworth</x:v>
      </x:c>
      <x:c r="B1393" s="15" t="str">
        <x:v>Exclusion</x:v>
      </x:c>
      <x:c r="C1393" s="15" t="str">
        <x:v>Upton House, Baldock Street, Royston Commercial Property</x:v>
      </x:c>
      <x:c r="D1393" s="15" t="str">
        <x:v>No industrial/workshop/storage use evidenced</x:v>
      </x:c>
      <x:c r="E1393" s="15" t="str">
        <x:v>https://www.rightmove.co.uk/properties/87668097#/?channel=COM_LET</x:v>
      </x:c>
      <x:c r="F1393" s="15" t="str"/>
    </x:row>
    <x:row r="1394" ht="42" customHeight="1">
      <x:c r="A1394" s="15" t="str">
        <x:v>Outside / unresolved</x:v>
      </x:c>
      <x:c r="B1394" s="15" t="str">
        <x:v>Exclusion</x:v>
      </x:c>
      <x:c r="C1394" s="15" t="str">
        <x:v>Cranborne Industrial Estate Commercial Property</x:v>
      </x:c>
      <x:c r="D1394" s="15" t="str">
        <x:v>Outside allocated qualifying market / locality mapping unresolved</x:v>
      </x:c>
      <x:c r="E1394" s="15" t="str">
        <x:v>https://www.rightmove.co.uk/properties/149083319#/?channel=COM_LET</x:v>
      </x:c>
      <x:c r="F1394" s="15" t="str"/>
    </x:row>
    <x:row r="1395" ht="42" customHeight="1">
      <x:c r="A1395" s="15" t="str">
        <x:v>Potters Bar</x:v>
      </x:c>
      <x:c r="B1395" s="15" t="str">
        <x:v>Exclusion</x:v>
      </x:c>
      <x:c r="C1395" s="15" t="str">
        <x:v>Deneway House, Darkes Lane, Potters Bar Commercial Property</x:v>
      </x:c>
      <x:c r="D1395" s="15" t="str">
        <x:v>No industrial/workshop/storage use evidenced</x:v>
      </x:c>
      <x:c r="E1395" s="15" t="str">
        <x:v>https://www.rightmove.co.uk/properties/170853641#/?channel=COM_LET</x:v>
      </x:c>
      <x:c r="F1395" s="15" t="str"/>
    </x:row>
    <x:row r="1396" ht="42" customHeight="1">
      <x:c r="A1396" s="15" t="str">
        <x:v>Stevenage</x:v>
      </x:c>
      <x:c r="B1396" s="15" t="str">
        <x:v>Exclusion</x:v>
      </x:c>
      <x:c r="C1396" s="15" t="str">
        <x:v>Queensway, Stevenage, SG1 Commercial Property</x:v>
      </x:c>
      <x:c r="D1396" s="15" t="str">
        <x:v>No industrial/workshop/storage use evidenced</x:v>
      </x:c>
      <x:c r="E1396" s="15" t="str">
        <x:v>https://www.rightmove.co.uk/properties/94661439#/?channel=COM_LET</x:v>
      </x:c>
      <x:c r="F1396" s="15" t="str"/>
    </x:row>
    <x:row r="1397" ht="42" customHeight="1">
      <x:c r="A1397" s="15" t="str">
        <x:v>St Albans</x:v>
      </x:c>
      <x:c r="B1397" s="15" t="str">
        <x:v>Exclusion</x:v>
      </x:c>
      <x:c r="C1397" s="15" t="str">
        <x:v>High Street, Redbourn, AL3 Commercial Property</x:v>
      </x:c>
      <x:c r="D1397" s="15" t="str">
        <x:v>No industrial/workshop/storage use evidenced</x:v>
      </x:c>
      <x:c r="E1397" s="15" t="str">
        <x:v>https://www.rightmove.co.uk/properties/90580773#/?channel=COM_LET</x:v>
      </x:c>
      <x:c r="F1397" s="15" t="str"/>
    </x:row>
    <x:row r="1398" ht="42" customHeight="1">
      <x:c r="A1398" s="15" t="str">
        <x:v>Rickmansworth</x:v>
      </x:c>
      <x:c r="B1398" s="15" t="str">
        <x:v>Exclusion</x:v>
      </x:c>
      <x:c r="C1398" s="15" t="str">
        <x:v>Heronsgate Road, Chorleywood, WD3 Commercial Property</x:v>
      </x:c>
      <x:c r="D1398" s="15" t="str">
        <x:v>No industrial/workshop/storage use evidenced</x:v>
      </x:c>
      <x:c r="E1398" s="15" t="str">
        <x:v>https://www.rightmove.co.uk/properties/87618198#/?channel=COM_LET</x:v>
      </x:c>
      <x:c r="F1398" s="15" t="str"/>
    </x:row>
    <x:row r="1399" ht="42" customHeight="1">
      <x:c r="A1399" s="15" t="str">
        <x:v>Potters Bar</x:v>
      </x:c>
      <x:c r="B1399" s="15" t="str">
        <x:v>Exclusion</x:v>
      </x:c>
      <x:c r="C1399" s="15" t="str">
        <x:v>195 Darkes Lane, Potters Bar Commercial Property</x:v>
      </x:c>
      <x:c r="D1399" s="15" t="str">
        <x:v>No industrial/workshop/storage use evidenced</x:v>
      </x:c>
      <x:c r="E1399" s="15" t="str">
        <x:v>https://www.rightmove.co.uk/properties/88424271#/?channel=COM_LET</x:v>
      </x:c>
      <x:c r="F1399" s="15" t="str"/>
    </x:row>
    <x:row r="1400" ht="42" customHeight="1">
      <x:c r="A1400" s="15" t="str">
        <x:v>Letchworth</x:v>
      </x:c>
      <x:c r="B1400" s="15" t="str">
        <x:v>Exclusion</x:v>
      </x:c>
      <x:c r="C1400" s="15" t="str">
        <x:v>High Street, Royston, Commercial Property</x:v>
      </x:c>
      <x:c r="D1400" s="15" t="str">
        <x:v>No industrial/workshop/storage use evidenced</x:v>
      </x:c>
      <x:c r="E1400" s="15" t="str">
        <x:v>https://www.rightmove.co.uk/properties/122614652#/?channel=COM_LET</x:v>
      </x:c>
      <x:c r="F1400" s="15" t="str"/>
    </x:row>
    <x:row r="1401" ht="42" customHeight="1">
      <x:c r="A1401" s="15" t="str">
        <x:v>Stevenage</x:v>
      </x:c>
      <x:c r="B1401" s="15" t="str">
        <x:v>Exclusion</x:v>
      </x:c>
      <x:c r="C1401" s="15" t="str">
        <x:v>Queensway, Stevenage, SG1 Commercial Property</x:v>
      </x:c>
      <x:c r="D1401" s="15" t="str">
        <x:v>No industrial/workshop/storage use evidenced</x:v>
      </x:c>
      <x:c r="E1401" s="15" t="str">
        <x:v>https://www.rightmove.co.uk/properties/94662537#/?channel=COM_LET</x:v>
      </x:c>
      <x:c r="F1401" s="15" t="str"/>
    </x:row>
    <x:row r="1402" ht="42" customHeight="1">
      <x:c r="A1402" s="15" t="str">
        <x:v>Berkhamsted</x:v>
      </x:c>
      <x:c r="B1402" s="15" t="str">
        <x:v>Exclusion</x:v>
      </x:c>
      <x:c r="C1402" s="15" t="str">
        <x:v>Icknield Way, Tring Commercial Property</x:v>
      </x:c>
      <x:c r="D1402" s="15" t="str">
        <x:v>No industrial/workshop/storage use evidenced</x:v>
      </x:c>
      <x:c r="E1402" s="15" t="str">
        <x:v>https://www.rightmove.co.uk/properties/94566411#/?channel=COM_LET</x:v>
      </x:c>
      <x:c r="F1402" s="15" t="str"/>
    </x:row>
    <x:row r="1403" ht="42" customHeight="1">
      <x:c r="A1403" s="15" t="str">
        <x:v>St Albans</x:v>
      </x:c>
      <x:c r="B1403" s="15" t="str">
        <x:v>Exclusion</x:v>
      </x:c>
      <x:c r="C1403" s="15" t="str">
        <x:v>Hatfield Road, St Albans Commercial Property</x:v>
      </x:c>
      <x:c r="D1403" s="15" t="str">
        <x:v>No industrial/workshop/storage use evidenced</x:v>
      </x:c>
      <x:c r="E1403" s="15" t="str">
        <x:v>https://www.rightmove.co.uk/properties/131486441#/?channel=COM_LET</x:v>
      </x:c>
      <x:c r="F1403" s="15" t="str"/>
    </x:row>
    <x:row r="1404" ht="42" customHeight="1">
      <x:c r="A1404" s="15" t="str">
        <x:v>Potters Bar</x:v>
      </x:c>
      <x:c r="B1404" s="15" t="str">
        <x:v>Exclusion</x:v>
      </x:c>
      <x:c r="C1404" s="15" t="str">
        <x:v>High Street, Potters Bar Commercial Property</x:v>
      </x:c>
      <x:c r="D1404" s="15" t="str">
        <x:v>No industrial/workshop/storage use evidenced</x:v>
      </x:c>
      <x:c r="E1404" s="15" t="str">
        <x:v>https://www.rightmove.co.uk/properties/170891186#/?channel=COM_LET</x:v>
      </x:c>
      <x:c r="F1404" s="15" t="str"/>
    </x:row>
    <x:row r="1405" ht="42" customHeight="1">
      <x:c r="A1405" s="15" t="str">
        <x:v>Potters Bar</x:v>
      </x:c>
      <x:c r="B1405" s="15" t="str">
        <x:v>Exclusion</x:v>
      </x:c>
      <x:c r="C1405" s="15" t="str">
        <x:v>Knuway House, Cranborne Road, Potters Bar Commercial Property</x:v>
      </x:c>
      <x:c r="D1405" s="15" t="str">
        <x:v>No industrial/workshop/storage use evidenced</x:v>
      </x:c>
      <x:c r="E1405" s="15" t="str">
        <x:v>https://www.rightmove.co.uk/properties/159282326#/?channel=COM_LET</x:v>
      </x:c>
      <x:c r="F1405" s="15" t="str"/>
    </x:row>
    <x:row r="1406" ht="42" customHeight="1">
      <x:c r="A1406" s="15" t="str">
        <x:v>St Albans</x:v>
      </x:c>
      <x:c r="B1406" s="15" t="str">
        <x:v>Exclusion</x:v>
      </x:c>
      <x:c r="C1406" s="15" t="str">
        <x:v>Hatfield Road, St Albans Commercial Property</x:v>
      </x:c>
      <x:c r="D1406" s="15" t="str">
        <x:v>No industrial/workshop/storage use evidenced</x:v>
      </x:c>
      <x:c r="E1406" s="15" t="str">
        <x:v>https://www.rightmove.co.uk/properties/163273211#/?channel=COM_LET</x:v>
      </x:c>
      <x:c r="F1406" s="15" t="str"/>
    </x:row>
    <x:row r="1407" ht="42" customHeight="1">
      <x:c r="A1407" s="15" t="str">
        <x:v>Hatfield</x:v>
      </x:c>
      <x:c r="B1407" s="15" t="str">
        <x:v>Exclusion</x:v>
      </x:c>
      <x:c r="C1407" s="15" t="str">
        <x:v>The Arcade, Hatfield Commercial Property</x:v>
      </x:c>
      <x:c r="D1407" s="15" t="str">
        <x:v>No industrial/workshop/storage use evidenced</x:v>
      </x:c>
      <x:c r="E1407" s="15" t="str">
        <x:v>https://www.rightmove.co.uk/properties/171647603#/?channel=COM_LET</x:v>
      </x:c>
      <x:c r="F1407" s="15" t="str"/>
    </x:row>
    <x:row r="1408" ht="42" customHeight="1">
      <x:c r="A1408" s="15" t="str">
        <x:v>Letchworth</x:v>
      </x:c>
      <x:c r="B1408" s="15" t="str">
        <x:v>Exclusion</x:v>
      </x:c>
      <x:c r="C1408" s="15" t="str">
        <x:v>Upton House , Baldock Street, Royston Commercial Property</x:v>
      </x:c>
      <x:c r="D1408" s="15" t="str">
        <x:v>No industrial/workshop/storage use evidenced</x:v>
      </x:c>
      <x:c r="E1408" s="15" t="str">
        <x:v>https://www.rightmove.co.uk/properties/175029944#/?channel=COM_LET</x:v>
      </x:c>
      <x:c r="F1408" s="15" t="str"/>
    </x:row>
    <x:row r="1409" ht="42" customHeight="1">
      <x:c r="A1409" s="15" t="str">
        <x:v>Watford</x:v>
      </x:c>
      <x:c r="B1409" s="15" t="str">
        <x:v>Exclusion</x:v>
      </x:c>
      <x:c r="C1409" s="15" t="str">
        <x:v>Whippendell Road, Watford Commercial Property</x:v>
      </x:c>
      <x:c r="D1409" s="15" t="str">
        <x:v>No industrial/workshop/storage use evidenced</x:v>
      </x:c>
      <x:c r="E1409" s="15" t="str">
        <x:v>https://www.rightmove.co.uk/properties/94043520#/?channel=COM_LET</x:v>
      </x:c>
      <x:c r="F1409" s="15" t="str"/>
    </x:row>
    <x:row r="1410" ht="42" customHeight="1">
      <x:c r="A1410" s="15" t="str">
        <x:v>Cheshunt</x:v>
      </x:c>
      <x:c r="B1410" s="15" t="str">
        <x:v>Exclusion</x:v>
      </x:c>
      <x:c r="C1410" s="15" t="str">
        <x:v>Church Lane, Cheshunt Commercial Property</x:v>
      </x:c>
      <x:c r="D1410" s="15" t="str">
        <x:v>No industrial/workshop/storage use evidenced</x:v>
      </x:c>
      <x:c r="E1410" s="15" t="str">
        <x:v>https://www.rightmove.co.uk/properties/90000933#/?channel=COM_LET</x:v>
      </x:c>
      <x:c r="F1410" s="15" t="str"/>
    </x:row>
    <x:row r="1411" ht="42" customHeight="1">
      <x:c r="A1411" s="15" t="str">
        <x:v>Hatfield</x:v>
      </x:c>
      <x:c r="B1411" s="15" t="str">
        <x:v>Exclusion</x:v>
      </x:c>
      <x:c r="C1411" s="15" t="str">
        <x:v>Great North Road, Hatfield Commercial Property</x:v>
      </x:c>
      <x:c r="D1411" s="15" t="str">
        <x:v>No industrial/workshop/storage use evidenced</x:v>
      </x:c>
      <x:c r="E1411" s="15" t="str">
        <x:v>https://www.rightmove.co.uk/properties/161343929#/?channel=COM_LET</x:v>
      </x:c>
      <x:c r="F1411" s="15" t="str"/>
    </x:row>
    <x:row r="1412" ht="42" customHeight="1">
      <x:c r="A1412" s="15" t="str">
        <x:v>Hatfield</x:v>
      </x:c>
      <x:c r="B1412" s="15" t="str">
        <x:v>Exclusion</x:v>
      </x:c>
      <x:c r="C1412" s="15" t="str">
        <x:v>Great North Road, Hatfield Commercial Property</x:v>
      </x:c>
      <x:c r="D1412" s="15" t="str">
        <x:v>No industrial/workshop/storage use evidenced</x:v>
      </x:c>
      <x:c r="E1412" s="15" t="str">
        <x:v>https://www.rightmove.co.uk/properties/88678077#/?channel=COM_LET</x:v>
      </x:c>
      <x:c r="F1412" s="15" t="str"/>
    </x:row>
    <x:row r="1413" ht="42" customHeight="1">
      <x:c r="A1413" s="15" t="str">
        <x:v>Hatfield</x:v>
      </x:c>
      <x:c r="B1413" s="15" t="str">
        <x:v>Exclusion</x:v>
      </x:c>
      <x:c r="C1413" s="15" t="str">
        <x:v>Great North Road, Hatfield Commercial Property</x:v>
      </x:c>
      <x:c r="D1413" s="15" t="str">
        <x:v>No industrial/workshop/storage use evidenced</x:v>
      </x:c>
      <x:c r="E1413" s="15" t="str">
        <x:v>https://www.rightmove.co.uk/properties/161342747#/?channel=COM_LET</x:v>
      </x:c>
      <x:c r="F1413" s="15" t="str"/>
    </x:row>
    <x:row r="1414" ht="42" customHeight="1">
      <x:c r="A1414" s="15" t="str">
        <x:v>Outside / unresolved</x:v>
      </x:c>
      <x:c r="B1414" s="15" t="str">
        <x:v>Exclusion</x:v>
      </x:c>
      <x:c r="C1414" s="15" t="str">
        <x:v>Mill Lane, Watton-At-Stone, Herts Commercial Property</x:v>
      </x:c>
      <x:c r="D1414" s="15" t="str">
        <x:v>Outside allocated qualifying market / locality mapping unresolved</x:v>
      </x:c>
      <x:c r="E1414" s="15" t="str">
        <x:v>https://www.rightmove.co.uk/properties/92664666#/?channel=COM_LET</x:v>
      </x:c>
      <x:c r="F1414" s="15" t="str"/>
    </x:row>
    <x:row r="1415" ht="42" customHeight="1">
      <x:c r="A1415" s="15" t="str">
        <x:v>Southend-on-Sea</x:v>
      </x:c>
      <x:c r="B1415" s="15" t="str">
        <x:v>Excluded / unresolved</x:v>
      </x:c>
      <x:c r="C1415" s="15" t="str">
        <x:v>Unit 3, Company House, Stock Road, Southend-on-Sea, SS2 5QF</x:v>
      </x:c>
      <x:c r="D1415" s="15" t="str">
        <x:v>Advertised range 1435.0–2410.0 sq ft; distinct available demises or exact areas not verified. Excluded from unit totals.</x:v>
      </x:c>
      <x:c r="E1415" s="15" t="str">
        <x:v>https://www.zoopla.co.uk/to-rent/commercial/details/74612633/</x:v>
      </x:c>
      <x:c r="F1415" s="15" t="str">
        <x:v>https://www.rightmove.co.uk/properties/94792188#/?channel=COM_LET</x:v>
      </x:c>
    </x:row>
    <x:row r="1416" ht="42" customHeight="1">
      <x:c r="A1416" s="15" t="str">
        <x:v>Bishop's Stortford</x:v>
      </x:c>
      <x:c r="B1416" s="15" t="str">
        <x:v>Excluded / unresolved</x:v>
      </x:c>
      <x:c r="C1416" s="15" t="str">
        <x:v>Ongar Road, Dunmow CM6</x:v>
      </x:c>
      <x:c r="D1416" s="15" t="str">
        <x:v>Container/self-storage, garage, yard, or non-industrial room; excluded from industrial-unit totals.</x:v>
      </x:c>
      <x:c r="E1416" s="15" t="str">
        <x:v>https://www.zoopla.co.uk/to-rent/commercial/details/74612036/</x:v>
      </x:c>
      <x:c r="F1416" s="15" t="str"/>
    </x:row>
    <x:row r="1417" ht="49" customHeight="1">
      <x:c r="A1417" s="15" t="str">
        <x:v>Chafford Hundred and West Thurrock</x:v>
      </x:c>
      <x:c r="B1417" s="15" t="str">
        <x:v>Excluded / unresolved</x:v>
      </x:c>
      <x:c r="C1417" s="15" t="str">
        <x:v>Unit 3, The Glade Business Centre, Eastern Avenue, West Thurrock, Essex, RM20</x:v>
      </x:c>
      <x:c r="D1417" s="15" t="str">
        <x:v>Advertised range 1349.0–2253.0 sq ft; distinct available demises or exact areas not verified. Excluded from unit totals.</x:v>
      </x:c>
      <x:c r="E1417" s="15" t="str">
        <x:v>https://www.zoopla.co.uk/to-rent/commercial/details/74601657/</x:v>
      </x:c>
      <x:c r="F1417" s="15" t="str">
        <x:v>https://www.rightmove.co.uk/properties/782117854941825#/?channel=COM_LET
https://property.kemsley.com/property/details/8907566/unit-3-the-glade-business-centre-eastern-avenue-west-thurrock-essex-rm20-warehouse</x:v>
      </x:c>
    </x:row>
    <x:row r="1418" ht="42" customHeight="1">
      <x:c r="A1418" s="15" t="str">
        <x:v>Harlow</x:v>
      </x:c>
      <x:c r="B1418" s="15" t="str">
        <x:v>Excluded / unresolved</x:v>
      </x:c>
      <x:c r="C1418" s="15" t="str">
        <x:v>Stort Mill, Harlow CM20</x:v>
      </x:c>
      <x:c r="D1418" s="15" t="str">
        <x:v>Advertised range 1220.0–1241.0 sq ft; distinct available demises or exact areas not verified. Excluded from unit totals.</x:v>
      </x:c>
      <x:c r="E1418" s="15" t="str">
        <x:v>https://www.zoopla.co.uk/to-rent/commercial/details/74563821/</x:v>
      </x:c>
      <x:c r="F1418" s="15" t="str"/>
    </x:row>
    <x:row r="1419" ht="42" customHeight="1">
      <x:c r="A1419" s="15" t="str">
        <x:v>Maldon</x:v>
      </x:c>
      <x:c r="B1419" s="15" t="str">
        <x:v>Excluded / unresolved</x:v>
      </x:c>
      <x:c r="C1419" s="15" t="str">
        <x:v>Fambridge Road, Mundon, Maldon CM9</x:v>
      </x:c>
      <x:c r="D1419" s="15" t="str">
        <x:v>Advertised range 800.0–1575.0 sq ft; distinct available demises or exact areas not verified. Excluded from unit totals.</x:v>
      </x:c>
      <x:c r="E1419" s="15" t="str">
        <x:v>https://www.zoopla.co.uk/to-rent/commercial/details/74554562/</x:v>
      </x:c>
      <x:c r="F1419" s="15" t="str"/>
    </x:row>
    <x:row r="1420" ht="49" customHeight="1">
      <x:c r="A1420" s="15" t="str">
        <x:v>Basildon</x:v>
      </x:c>
      <x:c r="B1420" s="15" t="str">
        <x:v>Excluded / unresolved</x:v>
      </x:c>
      <x:c r="C1420" s="15" t="str">
        <x:v>Unit H, Enterprise Centre, Paycocke Road, Basildon, Essex, SS14</x:v>
      </x:c>
      <x:c r="D1420" s="15" t="str">
        <x:v>Advertised range 1022.0–1400.0 sq ft; distinct available demises or exact areas not verified. Excluded from unit totals.</x:v>
      </x:c>
      <x:c r="E1420" s="15" t="str">
        <x:v>https://www.zoopla.co.uk/to-rent/commercial/details/74519411/</x:v>
      </x:c>
      <x:c r="F1420" s="15" t="str">
        <x:v>https://www.rightmove.co.uk/properties/780142991991201#/?channel=COM_LET
https://property.kemsley.com/property/details/8907650/unit-h-enterprise-centre-paycocke-road-basildon-essex-ss14-warehouse</x:v>
      </x:c>
    </x:row>
    <x:row r="1421" ht="42" customHeight="1">
      <x:c r="A1421" s="15" t="str">
        <x:v>Southend-on-Sea</x:v>
      </x:c>
      <x:c r="B1421" s="15" t="str">
        <x:v>Excluded / unresolved</x:v>
      </x:c>
      <x:c r="C1421" s="15" t="str">
        <x:v>54 Vanguard Way, Shoeburyness, Southend-on-Sea, SS3 9QY</x:v>
      </x:c>
      <x:c r="D1421" s="15" t="str">
        <x:v>Container/self-storage, garage, yard, or non-industrial room; excluded from industrial-unit totals.</x:v>
      </x:c>
      <x:c r="E1421" s="15" t="str">
        <x:v>https://www.zoopla.co.uk/to-rent/commercial/details/74497366/</x:v>
      </x:c>
      <x:c r="F1421" s="15" t="str">
        <x:v>https://www.rightmove.co.uk/properties/94926648#/?channel=COM_LET</x:v>
      </x:c>
    </x:row>
    <x:row r="1422" ht="42" customHeight="1">
      <x:c r="A1422" s="15" t="str">
        <x:v>Grays</x:v>
      </x:c>
      <x:c r="B1422" s="15" t="str">
        <x:v>Excluded / unresolved</x:v>
      </x:c>
      <x:c r="C1422" s="15" t="str">
        <x:v>Coward Industrial Estate, St. Johns Road, Grays, Essex, RM16</x:v>
      </x:c>
      <x:c r="D1422" s="15" t="str">
        <x:v>Advertised range 3509.0–40860.0 sq ft; distinct available demises or exact areas not verified. Excluded from unit totals.</x:v>
      </x:c>
      <x:c r="E1422" s="15" t="str">
        <x:v>https://www.zoopla.co.uk/to-rent/commercial/details/74493964/</x:v>
      </x:c>
      <x:c r="F1422" s="15" t="str">
        <x:v>https://www.zoopla.co.uk/to-rent/commercial/details/72567093/
https://www.rightmove.co.uk/properties/760570318587185#/?channel=COM_LET</x:v>
      </x:c>
    </x:row>
    <x:row r="1423" ht="62" customHeight="1">
      <x:c r="A1423" s="15" t="str">
        <x:v>Maldon</x:v>
      </x:c>
      <x:c r="B1423" s="15" t="str">
        <x:v>Excluded / unresolved</x:v>
      </x:c>
      <x:c r="C1423" s="15" t="str">
        <x:v>Units 6-10, Cosgrove Industrial Estate, Beckingham Business Park, Tolleshunt Major, Maldon, Essex, CM9</x:v>
      </x:c>
      <x:c r="D1423" s="15" t="str">
        <x:v>Advertised range 2005.0–10060.0 sq ft; distinct available demises or exact areas not verified. Excluded from unit totals.</x:v>
      </x:c>
      <x:c r="E1423" s="15" t="str">
        <x:v>https://www.zoopla.co.uk/to-rent/commercial/details/74435758/</x:v>
      </x:c>
      <x:c r="F1423" s="15" t="str">
        <x:v>https://www.rightmove.co.uk/properties/782342422186929#/?channel=COM_LET
https://property.kemsley.com/property/details/8907637/units-6-10-cosgrove-industrial-estate-beckingham-business-park-tolleshunt-major-maldon-essex-cm9-industrial</x:v>
      </x:c>
    </x:row>
    <x:row r="1424" ht="42" customHeight="1">
      <x:c r="A1424" s="15" t="str">
        <x:v>Loughton</x:v>
      </x:c>
      <x:c r="B1424" s="15" t="str">
        <x:v>Rent qualification</x:v>
      </x:c>
      <x:c r="C1424" s="15" t="str">
        <x:v>Langston Road, Loughton, Essex, IG10</x:v>
      </x:c>
      <x:c r="D1424" s="15" t="str">
        <x:v>Advertised rent/area basis needs confirmation (annualized asking £13,860; 11,889 sq ft). Unit retained, rate comparison excluded.</x:v>
      </x:c>
      <x:c r="E1424" s="15" t="str">
        <x:v>https://www.zoopla.co.uk/to-rent/commercial/details/73285684/</x:v>
      </x:c>
      <x:c r="F1424" s="15" t="str">
        <x:v>https://www.rightmove.co.uk/properties/166747064#/?channel=COM_LET
https://www.rightmove.co.uk/properties/166747127#/?channel=COM_LET</x:v>
      </x:c>
    </x:row>
    <x:row r="1425" ht="49" customHeight="1">
      <x:c r="A1425" s="15" t="str">
        <x:v>Brentwood</x:v>
      </x:c>
      <x:c r="B1425" s="15" t="str">
        <x:v>Excluded / unresolved</x:v>
      </x:c>
      <x:c r="C1425" s="15" t="str">
        <x:v>Unit 9, Chancerygate Business Centre, Tallon Road, Hutton, Brentwood, Essex, CM13</x:v>
      </x:c>
      <x:c r="D1425" s="15" t="str">
        <x:v>Container/self-storage, garage, yard, or non-industrial room; excluded from industrial-unit totals.</x:v>
      </x:c>
      <x:c r="E1425" s="15" t="str">
        <x:v>https://www.zoopla.co.uk/to-rent/commercial/details/74399534/</x:v>
      </x:c>
      <x:c r="F1425" s="15" t="str">
        <x:v>https://www.rightmove.co.uk/properties/777768697318193#/?channel=COM_LET
https://property.kemsley.com/property/details/8907198/unit-9-chancerygate-business-centre-tallon-road-hutton-brentwood-essex-cm13-warehouse</x:v>
      </x:c>
    </x:row>
    <x:row r="1426" ht="49" customHeight="1">
      <x:c r="A1426" s="15" t="str">
        <x:v>Brentwood</x:v>
      </x:c>
      <x:c r="B1426" s="15" t="str">
        <x:v>Excluded / unresolved</x:v>
      </x:c>
      <x:c r="C1426" s="15" t="str">
        <x:v>Units 4 &amp; 5, Everik Business Centre, Prospect Way, Hutton, Brentwood, Essex, CM13</x:v>
      </x:c>
      <x:c r="D1426" s="15" t="str">
        <x:v>Advertised range 1938.0–4832.0 sq ft; distinct available demises or exact areas not verified. Excluded from unit totals.</x:v>
      </x:c>
      <x:c r="E1426" s="15" t="str">
        <x:v>https://www.zoopla.co.uk/to-rent/commercial/details/74374043/</x:v>
      </x:c>
      <x:c r="F1426" s="15" t="str">
        <x:v>https://www.rightmove.co.uk/properties/777414737671104#/?channel=COM_LET
https://property.kemsley.com/property/details/8907604/units-4-and-5-everik-business-centre-prospect-way-hutton-brentwood-essex-cm13-industrial</x:v>
      </x:c>
    </x:row>
    <x:row r="1427" ht="42" customHeight="1">
      <x:c r="A1427" s="15" t="str">
        <x:v>Harlow</x:v>
      </x:c>
      <x:c r="B1427" s="15" t="str">
        <x:v>Excluded / unresolved</x:v>
      </x:c>
      <x:c r="C1427" s="15" t="str">
        <x:v>Unit 2 Dukes Park, Harlow, CM20 2GF</x:v>
      </x:c>
      <x:c r="D1427" s="15" t="str">
        <x:v>Advertised range 3850.0–7707.0 sq ft; distinct available demises or exact areas not verified. Excluded from unit totals.</x:v>
      </x:c>
      <x:c r="E1427" s="15" t="str">
        <x:v>https://www.zoopla.co.uk/to-rent/commercial/details/74367081/</x:v>
      </x:c>
      <x:c r="F1427" s="15" t="str">
        <x:v>https://www.rightmove.co.uk/properties/721598630335009#/?channel=COM_LET</x:v>
      </x:c>
    </x:row>
    <x:row r="1428" ht="42" customHeight="1">
      <x:c r="A1428" s="15" t="str">
        <x:v>Brentwood</x:v>
      </x:c>
      <x:c r="B1428" s="15" t="str">
        <x:v>Excluded / unresolved</x:v>
      </x:c>
      <x:c r="C1428" s="15" t="str">
        <x:v>Brentwood Trade Park, Essex CM13</x:v>
      </x:c>
      <x:c r="D1428" s="15" t="str">
        <x:v>Advertised range 4780.0–5914.0 sq ft; distinct available demises or exact areas not verified. Excluded from unit totals.</x:v>
      </x:c>
      <x:c r="E1428" s="15" t="str">
        <x:v>https://www.zoopla.co.uk/to-rent/commercial/details/74353125/</x:v>
      </x:c>
      <x:c r="F1428" s="15" t="str"/>
    </x:row>
    <x:row r="1429" ht="42" customHeight="1">
      <x:c r="A1429" s="15" t="str">
        <x:v>Braintree</x:v>
      </x:c>
      <x:c r="B1429" s="15" t="str">
        <x:v>Excluded / unresolved</x:v>
      </x:c>
      <x:c r="C1429" s="15" t="str">
        <x:v>Driberg Way, Braintree, Essex, CM7</x:v>
      </x:c>
      <x:c r="D1429" s="15" t="str">
        <x:v>Advertised range 967.0–3670.0 sq ft; distinct available demises or exact areas not verified. Excluded from unit totals.</x:v>
      </x:c>
      <x:c r="E1429" s="15" t="str">
        <x:v>https://www.zoopla.co.uk/to-rent/commercial/details/74318935/</x:v>
      </x:c>
      <x:c r="F1429" s="15" t="str">
        <x:v>https://www.zoopla.co.uk/to-rent/commercial/details/67208238/
https://www.rightmove.co.uk/properties/89933577#/?channel=COM_LET</x:v>
      </x:c>
    </x:row>
    <x:row r="1430" ht="42" customHeight="1">
      <x:c r="A1430" s="15" t="str">
        <x:v>Harlow</x:v>
      </x:c>
      <x:c r="B1430" s="15" t="str">
        <x:v>Excluded / unresolved</x:v>
      </x:c>
      <x:c r="C1430" s="15" t="str">
        <x:v>Part Everbrite House, Greenway, Harlow Business Park, Harlow CM19</x:v>
      </x:c>
      <x:c r="D1430" s="15" t="str">
        <x:v>Advertised range 1336.0–1808.0 sq ft; distinct available demises or exact areas not verified. Excluded from unit totals.</x:v>
      </x:c>
      <x:c r="E1430" s="15" t="str">
        <x:v>https://www.zoopla.co.uk/to-rent/commercial/details/74293478/</x:v>
      </x:c>
      <x:c r="F1430" s="15" t="str">
        <x:v>https://www.zoopla.co.uk/to-rent/commercial/details/74293479/</x:v>
      </x:c>
    </x:row>
    <x:row r="1431" ht="42" customHeight="1">
      <x:c r="A1431" s="15" t="str">
        <x:v>Loughton</x:v>
      </x:c>
      <x:c r="B1431" s="15" t="str">
        <x:v>Excluded / unresolved</x:v>
      </x:c>
      <x:c r="C1431" s="15" t="str">
        <x:v>Units 32-33,38,39, Oakwood Hill, Loughton, IG10 3TZ</x:v>
      </x:c>
      <x:c r="D1431" s="15" t="str">
        <x:v>Advertised range 1207.0–5529.0 sq ft; distinct available demises or exact areas not verified. Excluded from unit totals.</x:v>
      </x:c>
      <x:c r="E1431" s="15" t="str">
        <x:v>https://www.zoopla.co.uk/to-rent/commercial/details/74293510/</x:v>
      </x:c>
      <x:c r="F1431" s="15" t="str">
        <x:v>https://www.rightmove.co.uk/properties/721598577907729#/?channel=COM_LET</x:v>
      </x:c>
    </x:row>
    <x:row r="1432" ht="49" customHeight="1">
      <x:c r="A1432" s="15" t="str">
        <x:v>Chafford Hundred and West Thurrock</x:v>
      </x:c>
      <x:c r="B1432" s="15" t="str">
        <x:v>Excluded / unresolved</x:v>
      </x:c>
      <x:c r="C1432" s="15" t="str">
        <x:v>Unit 12, Magnet Point, Magnet Road, West Thurrock, Grays, Essex, RM20</x:v>
      </x:c>
      <x:c r="D1432" s="15" t="str">
        <x:v>Advertised range 1960.0–2941.0 sq ft; distinct available demises or exact areas not verified. Excluded from unit totals.</x:v>
      </x:c>
      <x:c r="E1432" s="15" t="str">
        <x:v>https://www.zoopla.co.uk/to-rent/commercial/details/74254698/</x:v>
      </x:c>
      <x:c r="F1432" s="15" t="str">
        <x:v>https://www.rightmove.co.uk/properties/774874711236176#/?channel=COM_LET
https://property.kemsley.com/property/details/8907606/unit-12-magnet-point-magnet-road-west-thurrock-grays-essex-rm20-industrial</x:v>
      </x:c>
    </x:row>
    <x:row r="1433" ht="42" customHeight="1">
      <x:c r="A1433" s="15" t="str">
        <x:v>Basildon</x:v>
      </x:c>
      <x:c r="B1433" s="15" t="str">
        <x:v>Excluded / unresolved</x:v>
      </x:c>
      <x:c r="C1433" s="15" t="str">
        <x:v>Unit 17, Newlands End, Basildon, SS15 6DU</x:v>
      </x:c>
      <x:c r="D1433" s="15" t="str">
        <x:v>Container/self-storage, garage, yard, or non-industrial room; excluded from industrial-unit totals.</x:v>
      </x:c>
      <x:c r="E1433" s="15" t="str">
        <x:v>https://www.zoopla.co.uk/to-rent/commercial/details/74242038/</x:v>
      </x:c>
      <x:c r="F1433" s="15" t="str">
        <x:v>https://www.zoopla.co.uk/to-rent/commercial/details/73821329/
https://www.rightmove.co.uk/properties/773398559472256#/?channel=COM_LET</x:v>
      </x:c>
    </x:row>
    <x:row r="1434" ht="42" customHeight="1">
      <x:c r="A1434" s="15" t="str">
        <x:v>Southend-on-Sea</x:v>
      </x:c>
      <x:c r="B1434" s="15" t="str">
        <x:v>Excluded / unresolved</x:v>
      </x:c>
      <x:c r="C1434" s="15" t="str">
        <x:v>The Quad 2, Airport Business Park, Cherry Orchard Way, Rochford SS4</x:v>
      </x:c>
      <x:c r="D1434" s="15" t="str">
        <x:v>Advertised range 4460.0–9872.0 sq ft; distinct available demises or exact areas not verified. Excluded from unit totals.</x:v>
      </x:c>
      <x:c r="E1434" s="15" t="str">
        <x:v>https://www.zoopla.co.uk/to-rent/commercial/details/74435098/</x:v>
      </x:c>
      <x:c r="F1434" s="15" t="str"/>
    </x:row>
    <x:row r="1435" ht="42" customHeight="1">
      <x:c r="A1435" s="15" t="str">
        <x:v>Cheshunt</x:v>
      </x:c>
      <x:c r="B1435" s="15" t="str">
        <x:v>Excluded / unresolved</x:v>
      </x:c>
      <x:c r="C1435" s="15" t="str">
        <x:v>Cartersfield Road, Waltham Abbey EN9</x:v>
      </x:c>
      <x:c r="D1435" s="15" t="str">
        <x:v>Advertised range 3000.0–9000.0 sq ft; distinct available demises or exact areas not verified. Excluded from unit totals.</x:v>
      </x:c>
      <x:c r="E1435" s="15" t="str">
        <x:v>https://www.zoopla.co.uk/to-rent/commercial/details/74139100/</x:v>
      </x:c>
      <x:c r="F1435" s="15" t="str"/>
    </x:row>
    <x:row r="1436" ht="62" customHeight="1">
      <x:c r="A1436" s="15" t="str">
        <x:v>Brentwood</x:v>
      </x:c>
      <x:c r="B1436" s="15" t="str">
        <x:v>Excluded / unresolved</x:v>
      </x:c>
      <x:c r="C1436" s="15" t="str">
        <x:v>Plot 38 Childerditch Industrial Park, Childerditch Hall, Childerditch Hall Drive, Brentwood, CM13 3HD</x:v>
      </x:c>
      <x:c r="D1436" s="15" t="str">
        <x:v>Container/self-storage, garage, yard, or non-industrial room; excluded from industrial-unit totals.</x:v>
      </x:c>
      <x:c r="E1436" s="15" t="str">
        <x:v>https://www.zoopla.co.uk/to-rent/commercial/details/74009510/</x:v>
      </x:c>
      <x:c r="F1436" s="15" t="str">
        <x:v>https://www.rightmove.co.uk/properties/769630807946977#/?channel=COM_LET
https://property.kemsley.com/property/details/8907571/plot-38-childerditch-industrial-park-childerditch-hall-drive-brentwood-essex-cm13-open-storage-land---yard</x:v>
      </x:c>
    </x:row>
    <x:row r="1437" ht="42" customHeight="1">
      <x:c r="A1437" s="15" t="str">
        <x:v>Bishop's Stortford</x:v>
      </x:c>
      <x:c r="B1437" s="15" t="str">
        <x:v>Excluded / unresolved</x:v>
      </x:c>
      <x:c r="C1437" s="15" t="str">
        <x:v>Emmanuel Building, Suites 3 &amp; 4, Emmanuel Building, Saffron Walden CB10</x:v>
      </x:c>
      <x:c r="D1437" s="15" t="str">
        <x:v>Advertised range 9241.0–18482.0 sq ft; distinct available demises or exact areas not verified. Excluded from unit totals.</x:v>
      </x:c>
      <x:c r="E1437" s="15" t="str">
        <x:v>https://www.zoopla.co.uk/to-rent/commercial/details/73922025/</x:v>
      </x:c>
      <x:c r="F1437" s="15" t="str"/>
    </x:row>
    <x:row r="1438" ht="42" customHeight="1">
      <x:c r="A1438" s="15" t="str">
        <x:v>Bishop's Stortford</x:v>
      </x:c>
      <x:c r="B1438" s="15" t="str">
        <x:v>Excluded / unresolved</x:v>
      </x:c>
      <x:c r="C1438" s="15" t="str">
        <x:v>The Sidney Sussex Building, Chesterford Park, Little Chesterford, Saffron Walden CB10</x:v>
      </x:c>
      <x:c r="D1438" s="15" t="str">
        <x:v>Advertised range 2245.0–50228.0 sq ft; distinct available demises or exact areas not verified. Excluded from unit totals.</x:v>
      </x:c>
      <x:c r="E1438" s="15" t="str">
        <x:v>https://www.zoopla.co.uk/to-rent/commercial/details/73922003/</x:v>
      </x:c>
      <x:c r="F1438" s="15" t="str"/>
    </x:row>
    <x:row r="1439" ht="42" customHeight="1">
      <x:c r="A1439" s="15" t="str">
        <x:v>Southend-on-Sea</x:v>
      </x:c>
      <x:c r="B1439" s="15" t="str">
        <x:v>Excluded / unresolved</x:v>
      </x:c>
      <x:c r="C1439" s="15" t="str">
        <x:v>34 Towerfield Road, Shoeburyness, Southend-on-Sea, SS3 9QT</x:v>
      </x:c>
      <x:c r="D1439" s="15" t="str">
        <x:v>Advertised range 1684.0–12212.0 sq ft; distinct available demises or exact areas not verified. Excluded from unit totals.</x:v>
      </x:c>
      <x:c r="E1439" s="15" t="str">
        <x:v>https://www.zoopla.co.uk/to-rent/commercial/details/73847991/</x:v>
      </x:c>
      <x:c r="F1439" s="15" t="str">
        <x:v>https://www.rightmove.co.uk/properties/773399859865536#/?channel=COM_LET</x:v>
      </x:c>
    </x:row>
    <x:row r="1440" ht="42" customHeight="1">
      <x:c r="A1440" s="15" t="str">
        <x:v>Maldon</x:v>
      </x:c>
      <x:c r="B1440" s="15" t="str">
        <x:v>Excluded / unresolved</x:v>
      </x:c>
      <x:c r="C1440" s="15" t="str">
        <x:v>Burnham Road, Latchingdon CM3</x:v>
      </x:c>
      <x:c r="D1440" s="15" t="str">
        <x:v>Advertised range 1100.0–1300.0 sq ft; distinct available demises or exact areas not verified. Excluded from unit totals.</x:v>
      </x:c>
      <x:c r="E1440" s="15" t="str">
        <x:v>https://www.zoopla.co.uk/to-rent/commercial/details/73833213/</x:v>
      </x:c>
      <x:c r="F1440" s="15" t="str"/>
    </x:row>
    <x:row r="1441" ht="42" customHeight="1">
      <x:c r="A1441" s="15" t="str">
        <x:v>Grays</x:v>
      </x:c>
      <x:c r="B1441" s="15" t="str">
        <x:v>Excluded / unresolved</x:v>
      </x:c>
      <x:c r="C1441" s="15" t="str">
        <x:v>Manor Way Industrial Estate, Curzon Drive, Grays, Essex RM17</x:v>
      </x:c>
      <x:c r="D1441" s="15" t="str">
        <x:v>Advertised range 3279.0–16337.0 sq ft; distinct available demises or exact areas not verified. Excluded from unit totals.</x:v>
      </x:c>
      <x:c r="E1441" s="15" t="str">
        <x:v>https://www.zoopla.co.uk/to-rent/commercial/details/72567117/</x:v>
      </x:c>
      <x:c r="F1441" s="15" t="str"/>
    </x:row>
    <x:row r="1442" ht="42" customHeight="1">
      <x:c r="A1442" s="15" t="str">
        <x:v>Rayleigh</x:v>
      </x:c>
      <x:c r="B1442" s="15" t="str">
        <x:v>Excluded / unresolved</x:v>
      </x:c>
      <x:c r="C1442" s="15" t="str">
        <x:v>Arterial Road, Rayleigh SS6</x:v>
      </x:c>
      <x:c r="D1442" s="15" t="str">
        <x:v>Container/self-storage, garage, yard, or non-industrial room; excluded from industrial-unit totals.</x:v>
      </x:c>
      <x:c r="E1442" s="15" t="str">
        <x:v>https://www.zoopla.co.uk/to-rent/commercial/details/73623791/</x:v>
      </x:c>
      <x:c r="F1442" s="15" t="str">
        <x:v>https://www.zoopla.co.uk/to-rent/commercial/details/73623792/</x:v>
      </x:c>
    </x:row>
    <x:row r="1443" ht="42" customHeight="1">
      <x:c r="A1443" s="15" t="str">
        <x:v>Southend-on-Sea</x:v>
      </x:c>
      <x:c r="B1443" s="15" t="str">
        <x:v>Excluded / unresolved</x:v>
      </x:c>
      <x:c r="C1443" s="15" t="str">
        <x:v>Rear of 721 London Road, Westcliff-on-Sea, SS0 9ST</x:v>
      </x:c>
      <x:c r="D1443" s="15" t="str">
        <x:v>Container/self-storage, garage, yard, or non-industrial room; excluded from industrial-unit totals.</x:v>
      </x:c>
      <x:c r="E1443" s="15" t="str">
        <x:v>https://www.zoopla.co.uk/to-rent/commercial/details/73619584/</x:v>
      </x:c>
      <x:c r="F1443" s="15" t="str">
        <x:v>https://www.rightmove.co.uk/properties/773396172996017#/?channel=COM_LET</x:v>
      </x:c>
    </x:row>
    <x:row r="1444" ht="49" customHeight="1">
      <x:c r="A1444" s="15" t="str">
        <x:v>Billericay</x:v>
      </x:c>
      <x:c r="B1444" s="15" t="str">
        <x:v>Excluded / unresolved</x:v>
      </x:c>
      <x:c r="C1444" s="15" t="str">
        <x:v>Unit 3, Radford Business Centre, Radford Way, Billericay, Essex, CM12</x:v>
      </x:c>
      <x:c r="D1444" s="15" t="str">
        <x:v>Advertised range 2015.0–4030.0 sq ft; distinct available demises or exact areas not verified. Excluded from unit totals.</x:v>
      </x:c>
      <x:c r="E1444" s="15" t="str">
        <x:v>https://www.zoopla.co.uk/to-rent/commercial/details/73605322/</x:v>
      </x:c>
      <x:c r="F1444" s="15" t="str">
        <x:v>https://www.rightmove.co.uk/properties/761103605372656#/?channel=COM_LET
https://property.kemsley.com/property/details/8907511/unit-3-radford-business-centre-radford-way-billericay-essex-cm12-industrial</x:v>
      </x:c>
    </x:row>
    <x:row r="1445" ht="49" customHeight="1">
      <x:c r="A1445" s="15" t="str">
        <x:v>Chelmsford</x:v>
      </x:c>
      <x:c r="B1445" s="15" t="str">
        <x:v>Excluded / unresolved</x:v>
      </x:c>
      <x:c r="C1445" s="15" t="str">
        <x:v>Units 4 &amp; 5 Brewery Fields, Off Church Street, Great Baddow, Chelmsford, Essex, CM2</x:v>
      </x:c>
      <x:c r="D1445" s="15" t="str">
        <x:v>Advertised range 1940.0–3920.0 sq ft; distinct available demises or exact areas not verified. Excluded from unit totals.</x:v>
      </x:c>
      <x:c r="E1445" s="15" t="str">
        <x:v>https://www.zoopla.co.uk/to-rent/commercial/details/71490002/</x:v>
      </x:c>
      <x:c r="F1445" s="15" t="str">
        <x:v>https://www.rightmove.co.uk/properties/760716511137233#/?channel=COM_LET
https://property.kemsley.com/property/details/8907115/units-4-and-5-brewery-fields-off-church-street-great-baddow-chelmsford-essex-cm2-industrial</x:v>
      </x:c>
    </x:row>
    <x:row r="1446" ht="42" customHeight="1">
      <x:c r="A1446" s="15" t="str">
        <x:v>Grays</x:v>
      </x:c>
      <x:c r="B1446" s="15" t="str">
        <x:v>Excluded / unresolved</x:v>
      </x:c>
      <x:c r="C1446" s="15" t="str">
        <x:v>Unit 3, Cliffside Trade Park, Motherwell Way, Grays, Essex, RM20 3XD</x:v>
      </x:c>
      <x:c r="D1446" s="15" t="str">
        <x:v>Advertised range 5600.0–9500.0 sq ft; distinct available demises or exact areas not verified. Excluded from unit totals.</x:v>
      </x:c>
      <x:c r="E1446" s="15" t="str">
        <x:v>https://www.zoopla.co.uk/to-rent/commercial/details/73443953/</x:v>
      </x:c>
      <x:c r="F1446" s="15" t="str">
        <x:v>https://www.rightmove.co.uk/properties/759268265963633#/?channel=COM_LET</x:v>
      </x:c>
    </x:row>
    <x:row r="1447" ht="42" customHeight="1">
      <x:c r="A1447" s="15" t="str">
        <x:v>Harwich</x:v>
      </x:c>
      <x:c r="B1447" s="15" t="str">
        <x:v>Excluded / unresolved</x:v>
      </x:c>
      <x:c r="C1447" s="15" t="str">
        <x:v>Units A &amp; B, 1 South Strand, Manningtree, Essex, CO11</x:v>
      </x:c>
      <x:c r="D1447" s="15" t="str">
        <x:v>Advertised range 9164.0–18329.0 sq ft; distinct available demises or exact areas not verified. Excluded from unit totals.</x:v>
      </x:c>
      <x:c r="E1447" s="15" t="str">
        <x:v>https://www.zoopla.co.uk/to-rent/commercial/details/73353065/</x:v>
      </x:c>
      <x:c r="F1447" s="15" t="str">
        <x:v>https://www.rightmove.co.uk/properties/760717446390817#/?channel=COM_LET</x:v>
      </x:c>
    </x:row>
    <x:row r="1448" ht="42" customHeight="1">
      <x:c r="A1448" s="15" t="str">
        <x:v>Braintree</x:v>
      </x:c>
      <x:c r="B1448" s="15" t="str">
        <x:v>Excluded / unresolved</x:v>
      </x:c>
      <x:c r="C1448" s="15" t="str">
        <x:v>Bluebridge Industrial Estate, Halstead CO9</x:v>
      </x:c>
      <x:c r="D1448" s="15" t="str">
        <x:v>Advertised range 6944.0–14748.0 sq ft; distinct available demises or exact areas not verified. Excluded from unit totals.</x:v>
      </x:c>
      <x:c r="E1448" s="15" t="str">
        <x:v>https://www.zoopla.co.uk/to-rent/commercial/details/73341167/</x:v>
      </x:c>
      <x:c r="F1448" s="15" t="str">
        <x:v>https://www.zoopla.co.uk/to-rent/commercial/details/69857188/</x:v>
      </x:c>
    </x:row>
    <x:row r="1449" ht="49" customHeight="1">
      <x:c r="A1449" s="15" t="str">
        <x:v>Southend-on-Sea</x:v>
      </x:c>
      <x:c r="B1449" s="15" t="str">
        <x:v>Excluded / unresolved</x:v>
      </x:c>
      <x:c r="C1449" s="15" t="str">
        <x:v>Unit 11, Victoria Business Park, Short Street, Southend-On-Sea, Essex, SS2</x:v>
      </x:c>
      <x:c r="D1449" s="15" t="str">
        <x:v>Advertised range 1551.0–3106.0 sq ft; distinct available demises or exact areas not verified. Excluded from unit totals.</x:v>
      </x:c>
      <x:c r="E1449" s="15" t="str">
        <x:v>https://www.zoopla.co.uk/to-rent/commercial/details/73338391/</x:v>
      </x:c>
      <x:c r="F1449" s="15" t="str">
        <x:v>https://www.rightmove.co.uk/properties/760714703315040#/?channel=COM_LET
https://property.kemsley.com/property/details/8907480/unit-11-victoria-business-park-short-street-southend-on-sea-essex-ss2-warehouse</x:v>
      </x:c>
    </x:row>
    <x:row r="1450" ht="42" customHeight="1">
      <x:c r="A1450" s="15" t="str">
        <x:v>Basildon</x:v>
      </x:c>
      <x:c r="B1450" s="15" t="str">
        <x:v>Excluded / unresolved</x:v>
      </x:c>
      <x:c r="C1450" s="15" t="str">
        <x:v>Sharp House, Crompton Close, Basildon SS14</x:v>
      </x:c>
      <x:c r="D1450" s="15" t="str">
        <x:v>Advertised range 400.0–4400.0 sq ft; distinct available demises or exact areas not verified. Excluded from unit totals.</x:v>
      </x:c>
      <x:c r="E1450" s="15" t="str">
        <x:v>https://www.zoopla.co.uk/to-rent/commercial/details/71409160/</x:v>
      </x:c>
      <x:c r="F1450" s="15" t="str"/>
    </x:row>
    <x:row r="1451" ht="42" customHeight="1">
      <x:c r="A1451" s="15" t="str">
        <x:v>Chelmsford</x:v>
      </x:c>
      <x:c r="B1451" s="15" t="str">
        <x:v>Excluded / unresolved</x:v>
      </x:c>
      <x:c r="C1451" s="15" t="str">
        <x:v>Stock Road, Chelmsford CM2</x:v>
      </x:c>
      <x:c r="D1451" s="15" t="str">
        <x:v>Advertised range 2000.0–3508.0 sq ft; distinct available demises or exact areas not verified. Excluded from unit totals.</x:v>
      </x:c>
      <x:c r="E1451" s="15" t="str">
        <x:v>https://www.zoopla.co.uk/to-rent/commercial/details/73276507/</x:v>
      </x:c>
      <x:c r="F1451" s="15" t="str"/>
    </x:row>
    <x:row r="1452" ht="42" customHeight="1">
      <x:c r="A1452" s="15" t="str">
        <x:v>Braintree</x:v>
      </x:c>
      <x:c r="B1452" s="15" t="str">
        <x:v>Excluded / unresolved</x:v>
      </x:c>
      <x:c r="C1452" s="15" t="str">
        <x:v>Cooper Drive, Braintree CM7</x:v>
      </x:c>
      <x:c r="D1452" s="15" t="str">
        <x:v>Advertised range 1471.0–1472.0 sq ft; distinct available demises or exact areas not verified. Excluded from unit totals.</x:v>
      </x:c>
      <x:c r="E1452" s="15" t="str">
        <x:v>https://www.zoopla.co.uk/to-rent/commercial/details/73207476/</x:v>
      </x:c>
      <x:c r="F1452" s="15" t="str"/>
    </x:row>
    <x:row r="1453" ht="42" customHeight="1">
      <x:c r="A1453" s="15" t="str">
        <x:v>Rayleigh</x:v>
      </x:c>
      <x:c r="B1453" s="15" t="str">
        <x:v>Excluded / unresolved</x:v>
      </x:c>
      <x:c r="C1453" s="15" t="str">
        <x:v>Arterial Park, Arterial Road, Rayleigh SS6</x:v>
      </x:c>
      <x:c r="D1453" s="15" t="str">
        <x:v>Advertised range 4239.0–71137.0 sq ft; distinct available demises or exact areas not verified. Excluded from unit totals.</x:v>
      </x:c>
      <x:c r="E1453" s="15" t="str">
        <x:v>https://www.zoopla.co.uk/to-rent/commercial/details/73063474/</x:v>
      </x:c>
      <x:c r="F1453" s="15" t="str"/>
    </x:row>
    <x:row r="1454" ht="42" customHeight="1">
      <x:c r="A1454" s="15" t="str">
        <x:v>Harlow</x:v>
      </x:c>
      <x:c r="B1454" s="15" t="str">
        <x:v>Excluded / unresolved</x:v>
      </x:c>
      <x:c r="C1454" s="15" t="str">
        <x:v>Connetic, 8 Howard Way, Harlow CM20</x:v>
      </x:c>
      <x:c r="D1454" s="15" t="str">
        <x:v>Advertised range 13760.0–35950.0 sq ft; distinct available demises or exact areas not verified. Excluded from unit totals.</x:v>
      </x:c>
      <x:c r="E1454" s="15" t="str">
        <x:v>https://www.zoopla.co.uk/to-rent/commercial/details/73063172/</x:v>
      </x:c>
      <x:c r="F1454" s="15" t="str"/>
    </x:row>
    <x:row r="1455" ht="42" customHeight="1">
      <x:c r="A1455" s="15" t="str">
        <x:v>Maldon</x:v>
      </x:c>
      <x:c r="B1455" s="15" t="str">
        <x:v>Excluded / unresolved</x:v>
      </x:c>
      <x:c r="C1455" s="15" t="str">
        <x:v>Burnham Road, Chelmsford CM3</x:v>
      </x:c>
      <x:c r="D1455" s="15" t="str">
        <x:v>Advertised range 1100.0–1250.0 sq ft; distinct available demises or exact areas not verified. Excluded from unit totals.</x:v>
      </x:c>
      <x:c r="E1455" s="15" t="str">
        <x:v>https://www.zoopla.co.uk/to-rent/commercial/details/64954523/</x:v>
      </x:c>
      <x:c r="F1455" s="15" t="str">
        <x:v>https://www.zoopla.co.uk/to-rent/commercial/details/65227308/</x:v>
      </x:c>
    </x:row>
    <x:row r="1456" ht="42" customHeight="1">
      <x:c r="A1456" s="15" t="str">
        <x:v>Harlow</x:v>
      </x:c>
      <x:c r="B1456" s="15" t="str">
        <x:v>Excluded / unresolved</x:v>
      </x:c>
      <x:c r="C1456" s="15" t="str">
        <x:v>Harlow CM20</x:v>
      </x:c>
      <x:c r="D1456" s="15" t="str">
        <x:v>Advertised range 129.0–1600.0 sq ft; distinct available demises or exact areas not verified. Excluded from unit totals.</x:v>
      </x:c>
      <x:c r="E1456" s="15" t="str">
        <x:v>https://www.zoopla.co.uk/to-rent/commercial/details/73060014/</x:v>
      </x:c>
      <x:c r="F1456" s="15" t="str"/>
    </x:row>
    <x:row r="1457" ht="42" customHeight="1">
      <x:c r="A1457" s="15" t="str">
        <x:v>Harlow</x:v>
      </x:c>
      <x:c r="B1457" s="15" t="str">
        <x:v>Excluded / unresolved</x:v>
      </x:c>
      <x:c r="C1457" s="15" t="str">
        <x:v>Flex Meadow, Harlow CM19</x:v>
      </x:c>
      <x:c r="D1457" s="15" t="str">
        <x:v>Advertised range 2880.0–32314.0 sq ft; distinct available demises or exact areas not verified. Excluded from unit totals.</x:v>
      </x:c>
      <x:c r="E1457" s="15" t="str">
        <x:v>https://www.zoopla.co.uk/to-rent/commercial/details/72833751/</x:v>
      </x:c>
      <x:c r="F1457" s="15" t="str">
        <x:v>https://www.zoopla.co.uk/to-rent/commercial/details/72810606/
https://www.zoopla.co.uk/to-rent/commercial/details/71275518/</x:v>
      </x:c>
    </x:row>
    <x:row r="1458" ht="42" customHeight="1">
      <x:c r="A1458" s="15" t="str">
        <x:v>Chafford Hundred and West Thurrock</x:v>
      </x:c>
      <x:c r="B1458" s="15" t="str">
        <x:v>Excluded / unresolved</x:v>
      </x:c>
      <x:c r="C1458" s="15" t="str">
        <x:v>801a London Road, West Thurrock, Essex, RM20 3LH</x:v>
      </x:c>
      <x:c r="D1458" s="15" t="str">
        <x:v>Advertised range 5533.0–22227.0 sq ft; distinct available demises or exact areas not verified. Excluded from unit totals.</x:v>
      </x:c>
      <x:c r="E1458" s="15" t="str">
        <x:v>https://www.zoopla.co.uk/to-rent/commercial/details/72828372/</x:v>
      </x:c>
      <x:c r="F1458" s="15" t="str">
        <x:v>https://www.rightmove.co.uk/properties/759267848855472#/?channel=COM_LET</x:v>
      </x:c>
    </x:row>
    <x:row r="1459" ht="49" customHeight="1">
      <x:c r="A1459" s="15" t="str">
        <x:v>Basildon</x:v>
      </x:c>
      <x:c r="B1459" s="15" t="str">
        <x:v>Excluded / unresolved</x:v>
      </x:c>
      <x:c r="C1459" s="15" t="str">
        <x:v>Pegasus House, Bentalls, Pipps Hill Industrial Estate, Basildon, Essex, SS14</x:v>
      </x:c>
      <x:c r="D1459" s="15" t="str">
        <x:v>Advertised range 3969.0–11096.0 sq ft; distinct available demises or exact areas not verified. Excluded from unit totals.</x:v>
      </x:c>
      <x:c r="E1459" s="15" t="str">
        <x:v>https://www.zoopla.co.uk/to-rent/commercial/details/72744242/</x:v>
      </x:c>
      <x:c r="F1459" s="15" t="str">
        <x:v>https://www.rightmove.co.uk/properties/776132580981649#/?channel=COM_LET
https://property.kemsley.com/property/details/8907443/pegasus-house-bentalls-pipps-hill-industrial-estate-basildon-essex-ss14-industrial</x:v>
      </x:c>
    </x:row>
    <x:row r="1460" ht="42" customHeight="1">
      <x:c r="A1460" s="15" t="str">
        <x:v>Colchester</x:v>
      </x:c>
      <x:c r="B1460" s="15" t="str">
        <x:v>Excluded / unresolved</x:v>
      </x:c>
      <x:c r="C1460" s="15" t="str">
        <x:v>Systematic Business Park, Old Ipswich Road, Colchester, Ardleigh, Essex CO7</x:v>
      </x:c>
      <x:c r="D1460" s="15" t="str">
        <x:v>Advertised range 1701.0–4900.0 sq ft; distinct available demises or exact areas not verified. Excluded from unit totals.</x:v>
      </x:c>
      <x:c r="E1460" s="15" t="str">
        <x:v>https://www.zoopla.co.uk/to-rent/commercial/details/72594017/</x:v>
      </x:c>
      <x:c r="F1460" s="15" t="str"/>
    </x:row>
    <x:row r="1461" ht="42" customHeight="1">
      <x:c r="A1461" s="15" t="str">
        <x:v>Grays</x:v>
      </x:c>
      <x:c r="B1461" s="15" t="str">
        <x:v>Excluded / unresolved</x:v>
      </x:c>
      <x:c r="C1461" s="15" t="str">
        <x:v>Unit 8, Cliffside Industrial Estate, Askew Farm Lane, Grays, Essex, RM17 5XR</x:v>
      </x:c>
      <x:c r="D1461" s="15" t="str">
        <x:v>Advertised range 3150.0–12805.0 sq ft; distinct available demises or exact areas not verified. Excluded from unit totals.</x:v>
      </x:c>
      <x:c r="E1461" s="15" t="str">
        <x:v>https://www.zoopla.co.uk/to-rent/commercial/details/72567123/</x:v>
      </x:c>
      <x:c r="F1461" s="15" t="str">
        <x:v>https://www.rightmove.co.uk/properties/759267167084913#/?channel=COM_LET</x:v>
      </x:c>
    </x:row>
    <x:row r="1462" ht="42" customHeight="1">
      <x:c r="A1462" s="15" t="str">
        <x:v>Chafford Hundred and West Thurrock</x:v>
      </x:c>
      <x:c r="B1462" s="15" t="str">
        <x:v>Excluded / unresolved</x:v>
      </x:c>
      <x:c r="C1462" s="15" t="str">
        <x:v>Thurrock Business Centre, Breach Road, West Thurrock, Essex RM20</x:v>
      </x:c>
      <x:c r="D1462" s="15" t="str">
        <x:v>Advertised range 933.0–938.0 sq ft; distinct available demises or exact areas not verified. Excluded from unit totals.</x:v>
      </x:c>
      <x:c r="E1462" s="15" t="str">
        <x:v>https://www.zoopla.co.uk/to-rent/commercial/details/72567073/</x:v>
      </x:c>
      <x:c r="F1462" s="15" t="str"/>
    </x:row>
    <x:row r="1463" ht="42" customHeight="1">
      <x:c r="A1463" s="15" t="str">
        <x:v>Braintree</x:v>
      </x:c>
      <x:c r="B1463" s="15" t="str">
        <x:v>Excluded / unresolved</x:v>
      </x:c>
      <x:c r="C1463" s="15" t="str">
        <x:v>Kestrel Park, Finch Drive, Springwood Industrial Estate, Braintree CM7</x:v>
      </x:c>
      <x:c r="D1463" s="15" t="str">
        <x:v>Advertised range 2364.0–10893.0 sq ft; distinct available demises or exact areas not verified. Excluded from unit totals.</x:v>
      </x:c>
      <x:c r="E1463" s="15" t="str">
        <x:v>https://www.zoopla.co.uk/to-rent/commercial/details/72448178/</x:v>
      </x:c>
      <x:c r="F1463" s="15" t="str"/>
    </x:row>
    <x:row r="1464" ht="42" customHeight="1">
      <x:c r="A1464" s="15" t="str">
        <x:v>Southend-on-Sea</x:v>
      </x:c>
      <x:c r="B1464" s="15" t="str">
        <x:v>Excluded / unresolved</x:v>
      </x:c>
      <x:c r="C1464" s="15" t="str">
        <x:v>Millhead Way, Rochford, SS4 1ND</x:v>
      </x:c>
      <x:c r="D1464" s="15" t="str">
        <x:v>Container/self-storage, garage, yard, or non-industrial room; excluded from industrial-unit totals.</x:v>
      </x:c>
      <x:c r="E1464" s="15" t="str">
        <x:v>https://www.zoopla.co.uk/to-rent/commercial/details/72158297/</x:v>
      </x:c>
      <x:c r="F1464" s="15" t="str">
        <x:v>https://www.rightmove.co.uk/properties/773373175627952#/?channel=COM_LET</x:v>
      </x:c>
    </x:row>
    <x:row r="1465" ht="42" customHeight="1">
      <x:c r="A1465" s="15" t="str">
        <x:v>Grays</x:v>
      </x:c>
      <x:c r="B1465" s="15" t="str">
        <x:v>Excluded / unresolved</x:v>
      </x:c>
      <x:c r="C1465" s="15" t="str">
        <x:v>Victory House, Thames Industrial Park, Princess Margaret Road, East Tilbury, Essex RM18</x:v>
      </x:c>
      <x:c r="D1465" s="15" t="str">
        <x:v>Advertised range 510.0–1040.0 sq ft; distinct available demises or exact areas not verified. Excluded from unit totals.</x:v>
      </x:c>
      <x:c r="E1465" s="15" t="str">
        <x:v>https://www.zoopla.co.uk/to-rent/commercial/details/72567098/</x:v>
      </x:c>
      <x:c r="F1465" s="15" t="str"/>
    </x:row>
    <x:row r="1466" ht="42" customHeight="1">
      <x:c r="A1466" s="15" t="str">
        <x:v>Bishop's Stortford</x:v>
      </x:c>
      <x:c r="B1466" s="15" t="str">
        <x:v>Excluded / unresolved</x:v>
      </x:c>
      <x:c r="C1466" s="15" t="str">
        <x:v>Cornells Lane, Widdington, Saffron Walden CB11</x:v>
      </x:c>
      <x:c r="D1466" s="15" t="str">
        <x:v>Advertised range 900.0–1800.0 sq ft; distinct available demises or exact areas not verified. Excluded from unit totals.</x:v>
      </x:c>
      <x:c r="E1466" s="15" t="str">
        <x:v>https://www.zoopla.co.uk/to-rent/commercial/details/71739179/</x:v>
      </x:c>
      <x:c r="F1466" s="15" t="str">
        <x:v>https://www.zoopla.co.uk/to-rent/commercial/details/69235161/</x:v>
      </x:c>
    </x:row>
    <x:row r="1467" ht="42" customHeight="1">
      <x:c r="A1467" s="15" t="str">
        <x:v>Colchester</x:v>
      </x:c>
      <x:c r="B1467" s="15" t="str">
        <x:v>Excluded / unresolved</x:v>
      </x:c>
      <x:c r="C1467" s="15" t="str">
        <x:v>Old Ipswich Road, Ardleigh CO7</x:v>
      </x:c>
      <x:c r="D1467" s="15" t="str">
        <x:v>Advertised range 1700.0–25000.0 sq ft; distinct available demises or exact areas not verified. Excluded from unit totals.</x:v>
      </x:c>
      <x:c r="E1467" s="15" t="str">
        <x:v>https://www.zoopla.co.uk/to-rent/commercial/details/71715272/</x:v>
      </x:c>
      <x:c r="F1467" s="15" t="str"/>
    </x:row>
    <x:row r="1468" ht="62" customHeight="1">
      <x:c r="A1468" s="15" t="str">
        <x:v>Basildon</x:v>
      </x:c>
      <x:c r="B1468" s="15" t="str">
        <x:v>Excluded / unresolved</x:v>
      </x:c>
      <x:c r="C1468" s="15" t="str">
        <x:v>New Units, Basildon Business Centre, Cranes Farm Road , Pipps Hill Industrial Estate, Basildon, Essex, SS14</x:v>
      </x:c>
      <x:c r="D1468" s="15" t="str">
        <x:v>Advertised range 6650.0–11750.0 sq ft; distinct available demises or exact areas not verified. Excluded from unit totals.</x:v>
      </x:c>
      <x:c r="E1468" s="15" t="str">
        <x:v>https://www.zoopla.co.uk/to-rent/commercial/details/71678591/</x:v>
      </x:c>
      <x:c r="F1468" s="15" t="str">
        <x:v>https://www.rightmove.co.uk/properties/760714135057568#/?channel=COM_LET
https://property.kemsley.com/property/details/8907276/new-units-basildon-business-centre-cranes-farm-road--pipps-hill-industrial-estate-basildon-essex-ss14-industrial</x:v>
      </x:c>
    </x:row>
    <x:row r="1469" ht="42" customHeight="1">
      <x:c r="A1469" s="15" t="str">
        <x:v>Maldon</x:v>
      </x:c>
      <x:c r="B1469" s="15" t="str">
        <x:v>Excluded / unresolved</x:v>
      </x:c>
      <x:c r="C1469" s="15" t="str">
        <x:v>The Causeway, Maldon CM9</x:v>
      </x:c>
      <x:c r="D1469" s="15" t="str">
        <x:v>Advertised range 13744.0–27488.0 sq ft; distinct available demises or exact areas not verified. Excluded from unit totals.</x:v>
      </x:c>
      <x:c r="E1469" s="15" t="str">
        <x:v>https://www.zoopla.co.uk/to-rent/commercial/details/71506032/</x:v>
      </x:c>
      <x:c r="F1469" s="15" t="str"/>
    </x:row>
    <x:row r="1470" ht="49" customHeight="1">
      <x:c r="A1470" s="15" t="str">
        <x:v>Basildon</x:v>
      </x:c>
      <x:c r="B1470" s="15" t="str">
        <x:v>Excluded / unresolved</x:v>
      </x:c>
      <x:c r="C1470" s="15" t="str">
        <x:v>Units 12 &amp; 13, Yardley Business Park, Luckyn Lane, Basildon, Essex, SS14</x:v>
      </x:c>
      <x:c r="D1470" s="15" t="str">
        <x:v>Advertised range 2255.0–4532.0 sq ft; distinct available demises or exact areas not verified. Excluded from unit totals.</x:v>
      </x:c>
      <x:c r="E1470" s="15" t="str">
        <x:v>https://www.zoopla.co.uk/to-rent/commercial/details/71489908/</x:v>
      </x:c>
      <x:c r="F1470" s="15" t="str">
        <x:v>https://www.rightmove.co.uk/properties/760714011309777#/?channel=COM_LET
https://property.kemsley.com/property/details/8907200/units-12-and-13-yardley-business-park-luckyn-lane-basildon-essex-ss14-warehouse</x:v>
      </x:c>
    </x:row>
    <x:row r="1471" ht="42" customHeight="1">
      <x:c r="A1471" s="15" t="str">
        <x:v>Southend-on-Sea</x:v>
      </x:c>
      <x:c r="B1471" s="15" t="str">
        <x:v>Excluded / unresolved</x:v>
      </x:c>
      <x:c r="C1471" s="15" t="str">
        <x:v>Airport Business Park, Cherry Orchard Way, Southend-On-Sea, Essex SS4</x:v>
      </x:c>
      <x:c r="D1471" s="15" t="str">
        <x:v>Advertised range 5000.0–77600.0 sq ft; distinct available demises or exact areas not verified. Excluded from unit totals.</x:v>
      </x:c>
      <x:c r="E1471" s="15" t="str">
        <x:v>https://www.zoopla.co.uk/to-rent/commercial/details/57224369/</x:v>
      </x:c>
      <x:c r="F1471" s="15" t="str"/>
    </x:row>
    <x:row r="1472" ht="42" customHeight="1">
      <x:c r="A1472" s="15" t="str">
        <x:v>Brentwood</x:v>
      </x:c>
      <x:c r="B1472" s="15" t="str">
        <x:v>Excluded / unresolved</x:v>
      </x:c>
      <x:c r="C1472" s="15" t="str">
        <x:v>Tallon Road, Brentwood CM13</x:v>
      </x:c>
      <x:c r="D1472" s="15" t="str">
        <x:v>Advertised range 4780.0–15751.0 sq ft; distinct available demises or exact areas not verified. Excluded from unit totals.</x:v>
      </x:c>
      <x:c r="E1472" s="15" t="str">
        <x:v>https://www.zoopla.co.uk/to-rent/commercial/details/71346415/</x:v>
      </x:c>
      <x:c r="F1472" s="15" t="str"/>
    </x:row>
    <x:row r="1473" ht="42" customHeight="1">
      <x:c r="A1473" s="15" t="str">
        <x:v>Wickford</x:v>
      </x:c>
      <x:c r="B1473" s="15" t="str">
        <x:v>Excluded / unresolved</x:v>
      </x:c>
      <x:c r="C1473" s="15" t="str">
        <x:v>1 Rawreth Industrial Estate, Rawreth Lane, Rayleigh, SS6 9RL</x:v>
      </x:c>
      <x:c r="D1473" s="15" t="str">
        <x:v>Advertised range 5810.0–5910.0 sq ft; distinct available demises or exact areas not verified. Excluded from unit totals.</x:v>
      </x:c>
      <x:c r="E1473" s="15" t="str">
        <x:v>https://www.zoopla.co.uk/to-rent/commercial/details/71406447/</x:v>
      </x:c>
      <x:c r="F1473" s="15" t="str">
        <x:v>https://www.rightmove.co.uk/properties/773364713621201#/?channel=COM_LET</x:v>
      </x:c>
    </x:row>
    <x:row r="1474" ht="42" customHeight="1">
      <x:c r="A1474" s="15" t="str">
        <x:v>Loughton</x:v>
      </x:c>
      <x:c r="B1474" s="15" t="str">
        <x:v>Excluded / unresolved</x:v>
      </x:c>
      <x:c r="C1474" s="15" t="str">
        <x:v>Bramble Close, Chigwell IG7</x:v>
      </x:c>
      <x:c r="D1474" s="15" t="str">
        <x:v>Advertised range 10000.0–95832.0 sq ft; distinct available demises or exact areas not verified. Excluded from unit totals.</x:v>
      </x:c>
      <x:c r="E1474" s="15" t="str">
        <x:v>https://www.zoopla.co.uk/to-rent/commercial/details/70602480/</x:v>
      </x:c>
      <x:c r="F1474" s="15" t="str"/>
    </x:row>
    <x:row r="1475" ht="42" customHeight="1">
      <x:c r="A1475" s="15" t="str">
        <x:v>Harlow</x:v>
      </x:c>
      <x:c r="B1475" s="15" t="str">
        <x:v>Excluded / unresolved</x:v>
      </x:c>
      <x:c r="C1475" s="15" t="str">
        <x:v>Harolds Road, Harlow CM19</x:v>
      </x:c>
      <x:c r="D1475" s="15" t="str">
        <x:v>Advertised range 7500.0–17112.0 sq ft; distinct available demises or exact areas not verified. Excluded from unit totals.</x:v>
      </x:c>
      <x:c r="E1475" s="15" t="str">
        <x:v>https://www.zoopla.co.uk/to-rent/commercial/details/70556342/</x:v>
      </x:c>
      <x:c r="F1475" s="15" t="str"/>
    </x:row>
    <x:row r="1476" ht="42" customHeight="1">
      <x:c r="A1476" s="15" t="str">
        <x:v>Harlow</x:v>
      </x:c>
      <x:c r="B1476" s="15" t="str">
        <x:v>Excluded / unresolved</x:v>
      </x:c>
      <x:c r="C1476" s="15" t="str">
        <x:v>High Street, Epping CM16</x:v>
      </x:c>
      <x:c r="D1476" s="15" t="str">
        <x:v>Advertised range 12000.0–70000.0 sq ft; distinct available demises or exact areas not verified. Excluded from unit totals.</x:v>
      </x:c>
      <x:c r="E1476" s="15" t="str">
        <x:v>https://www.zoopla.co.uk/to-rent/commercial/details/70235518/</x:v>
      </x:c>
      <x:c r="F1476" s="15" t="str"/>
    </x:row>
    <x:row r="1477" ht="42" customHeight="1">
      <x:c r="A1477" s="15" t="str">
        <x:v>Southend-on-Sea</x:v>
      </x:c>
      <x:c r="B1477" s="15" t="str">
        <x:v>Excluded / unresolved</x:v>
      </x:c>
      <x:c r="C1477" s="15" t="str">
        <x:v>Vanguard Way, Shoeburryness, Southend-On-Sea SS3</x:v>
      </x:c>
      <x:c r="D1477" s="15" t="str">
        <x:v>Advertised range 6457.0–10591.0 sq ft; distinct available demises or exact areas not verified. Excluded from unit totals.</x:v>
      </x:c>
      <x:c r="E1477" s="15" t="str">
        <x:v>https://www.zoopla.co.uk/to-rent/commercial/details/70035341/</x:v>
      </x:c>
      <x:c r="F1477" s="15" t="str">
        <x:v>https://www.zoopla.co.uk/to-rent/commercial/details/70035338/</x:v>
      </x:c>
    </x:row>
    <x:row r="1478" ht="42" customHeight="1">
      <x:c r="A1478" s="15" t="str">
        <x:v>Southend-on-Sea</x:v>
      </x:c>
      <x:c r="B1478" s="15" t="str">
        <x:v>Excluded / unresolved</x:v>
      </x:c>
      <x:c r="C1478" s="15" t="str">
        <x:v>Yards, 39 Vanguard Way, Shoeburyness SS3</x:v>
      </x:c>
      <x:c r="D1478" s="15" t="str">
        <x:v>Advertised range 1867.0–2023.0 sq ft; distinct available demises or exact areas not verified. Excluded from unit totals.</x:v>
      </x:c>
      <x:c r="E1478" s="15" t="str">
        <x:v>https://www.zoopla.co.uk/to-rent/commercial/details/71406469/</x:v>
      </x:c>
      <x:c r="F1478" s="15" t="str"/>
    </x:row>
    <x:row r="1479" ht="42" customHeight="1">
      <x:c r="A1479" s="15" t="str">
        <x:v>Braintree</x:v>
      </x:c>
      <x:c r="B1479" s="15" t="str">
        <x:v>Excluded / unresolved</x:v>
      </x:c>
      <x:c r="C1479" s="15" t="str">
        <x:v>Horizon 120, Braintree CM77</x:v>
      </x:c>
      <x:c r="D1479" s="15" t="str">
        <x:v>Advertised range 8540.0–21045.0 sq ft; distinct available demises or exact areas not verified. Excluded from unit totals.</x:v>
      </x:c>
      <x:c r="E1479" s="15" t="str">
        <x:v>https://www.zoopla.co.uk/to-rent/commercial/details/62748483/</x:v>
      </x:c>
      <x:c r="F1479" s="15" t="str"/>
    </x:row>
    <x:row r="1480" ht="42" customHeight="1">
      <x:c r="A1480" s="15" t="str">
        <x:v>Witham</x:v>
      </x:c>
      <x:c r="B1480" s="15" t="str">
        <x:v>Excluded / unresolved</x:v>
      </x:c>
      <x:c r="C1480" s="15" t="str">
        <x:v>Freebournes Road, Witham CM8</x:v>
      </x:c>
      <x:c r="D1480" s="15" t="str">
        <x:v>Advertised range 5300.0–11938.0 sq ft; distinct available demises or exact areas not verified. Excluded from unit totals.</x:v>
      </x:c>
      <x:c r="E1480" s="15" t="str">
        <x:v>https://www.zoopla.co.uk/to-rent/commercial/details/60075281/</x:v>
      </x:c>
      <x:c r="F1480" s="15" t="str"/>
    </x:row>
    <x:row r="1481" ht="42" customHeight="1">
      <x:c r="A1481" s="15" t="str">
        <x:v>Chelmsford</x:v>
      </x:c>
      <x:c r="B1481" s="15" t="str">
        <x:v>Excluded / unresolved</x:v>
      </x:c>
      <x:c r="C1481" s="15" t="str">
        <x:v>Robjohns Road, Chelmsford CM1</x:v>
      </x:c>
      <x:c r="D1481" s="15" t="str">
        <x:v>Advertised range 50.0–550.0 sq ft; distinct available demises or exact areas not verified. Excluded from unit totals.</x:v>
      </x:c>
      <x:c r="E1481" s="15" t="str">
        <x:v>https://www.zoopla.co.uk/to-rent/commercial/details/56959310/</x:v>
      </x:c>
      <x:c r="F1481" s="15" t="str"/>
    </x:row>
    <x:row r="1482" ht="42" customHeight="1">
      <x:c r="A1482" s="15" t="str">
        <x:v>Colchester</x:v>
      </x:c>
      <x:c r="B1482" s="15" t="str">
        <x:v>Excluded / unresolved</x:v>
      </x:c>
      <x:c r="C1482" s="15" t="str">
        <x:v>Turner Road, Colchester CO4</x:v>
      </x:c>
      <x:c r="D1482" s="15" t="str">
        <x:v>Advertised range 50.0–500.0 sq ft; distinct available demises or exact areas not verified. Excluded from unit totals.</x:v>
      </x:c>
      <x:c r="E1482" s="15" t="str">
        <x:v>https://www.zoopla.co.uk/to-rent/commercial/details/56959312/</x:v>
      </x:c>
      <x:c r="F1482" s="15" t="str"/>
    </x:row>
    <x:row r="1483" ht="42" customHeight="1">
      <x:c r="A1483" s="15" t="str">
        <x:v>Welwyn Garden City</x:v>
      </x:c>
      <x:c r="B1483" s="15" t="str">
        <x:v>Excluded / unresolved</x:v>
      </x:c>
      <x:c r="C1483" s="15" t="str">
        <x:v>Tewin Court, Welwyn Garden City, Hertfordshire AL7</x:v>
      </x:c>
      <x:c r="D1483" s="15" t="str">
        <x:v>Advertised range 5013.0–9223.0 sq ft; distinct available demises or exact areas not verified. Excluded from unit totals.</x:v>
      </x:c>
      <x:c r="E1483" s="15" t="str">
        <x:v>https://www.zoopla.co.uk/to-rent/commercial/details/74577438/</x:v>
      </x:c>
      <x:c r="F1483" s="15" t="str"/>
    </x:row>
    <x:row r="1484" ht="42" customHeight="1">
      <x:c r="A1484" s="15" t="str">
        <x:v>Borehamwood</x:v>
      </x:c>
      <x:c r="B1484" s="15" t="str">
        <x:v>Excluded / unresolved</x:v>
      </x:c>
      <x:c r="C1484" s="15" t="str">
        <x:v>Lismarinne Industrial Park, Elstree Road, Elstree WD6</x:v>
      </x:c>
      <x:c r="D1484" s="15" t="str">
        <x:v>Advertised range 2332.0–4662.0 sq ft; distinct available demises or exact areas not verified. Excluded from unit totals.</x:v>
      </x:c>
      <x:c r="E1484" s="15" t="str">
        <x:v>https://www.zoopla.co.uk/to-rent/commercial/details/59701112/</x:v>
      </x:c>
      <x:c r="F1484" s="15" t="str"/>
    </x:row>
    <x:row r="1485" ht="42" customHeight="1">
      <x:c r="A1485" s="15" t="str">
        <x:v>St Albans</x:v>
      </x:c>
      <x:c r="B1485" s="15" t="str">
        <x:v>Excluded / unresolved</x:v>
      </x:c>
      <x:c r="C1485" s="15" t="str">
        <x:v>Executive Park, Hatfield Road, St Albans AL1</x:v>
      </x:c>
      <x:c r="D1485" s="15" t="str">
        <x:v>Advertised range 1249.0–1506.0 sq ft; distinct available demises or exact areas not verified. Excluded from unit totals.</x:v>
      </x:c>
      <x:c r="E1485" s="15" t="str">
        <x:v>https://www.zoopla.co.uk/to-rent/commercial/details/74496942/</x:v>
      </x:c>
      <x:c r="F1485" s="15" t="str"/>
    </x:row>
    <x:row r="1486" ht="42" customHeight="1">
      <x:c r="A1486" s="15" t="str">
        <x:v>Hertford</x:v>
      </x:c>
      <x:c r="B1486" s="15" t="str">
        <x:v>Excluded / unresolved</x:v>
      </x:c>
      <x:c r="C1486" s="15" t="str">
        <x:v>Mimram Road Industrial Estate, Hertford, Hertfordshire SG14</x:v>
      </x:c>
      <x:c r="D1486" s="15" t="str">
        <x:v>Advertised range 1000.0–2981.0 sq ft; distinct available demises or exact areas not verified. Excluded from unit totals.</x:v>
      </x:c>
      <x:c r="E1486" s="15" t="str">
        <x:v>https://www.zoopla.co.uk/to-rent/commercial/details/74356564/</x:v>
      </x:c>
      <x:c r="F1486" s="15" t="str"/>
    </x:row>
    <x:row r="1487" ht="42" customHeight="1">
      <x:c r="A1487" s="15" t="str">
        <x:v>Watford</x:v>
      </x:c>
      <x:c r="B1487" s="15" t="str">
        <x:v>Excluded / unresolved</x:v>
      </x:c>
      <x:c r="C1487" s="15" t="str">
        <x:v>Clive Way, Watford WD24</x:v>
      </x:c>
      <x:c r="D1487" s="15" t="str">
        <x:v>Advertised range 5000.0–78081.0 sq ft; distinct available demises or exact areas not verified. Excluded from unit totals.</x:v>
      </x:c>
      <x:c r="E1487" s="15" t="str">
        <x:v>https://www.zoopla.co.uk/to-rent/commercial/details/74226552/</x:v>
      </x:c>
      <x:c r="F1487" s="15" t="str">
        <x:v>https://www.zoopla.co.uk/to-rent/commercial/details/74226524/</x:v>
      </x:c>
    </x:row>
    <x:row r="1488" ht="42" customHeight="1">
      <x:c r="A1488" s="15" t="str">
        <x:v>Borehamwood</x:v>
      </x:c>
      <x:c r="B1488" s="15" t="str">
        <x:v>Excluded / unresolved</x:v>
      </x:c>
      <x:c r="C1488" s="15" t="str">
        <x:v>Units C &amp; D, Elstree Trade Park, Elstree Way, Borehamwood WD6</x:v>
      </x:c>
      <x:c r="D1488" s="15" t="str">
        <x:v>Advertised range 6695.0–6727.0 sq ft; distinct available demises or exact areas not verified. Excluded from unit totals.</x:v>
      </x:c>
      <x:c r="E1488" s="15" t="str">
        <x:v>https://www.zoopla.co.uk/to-rent/commercial/details/74165683/</x:v>
      </x:c>
      <x:c r="F1488" s="15" t="str"/>
    </x:row>
    <x:row r="1489" ht="42" customHeight="1">
      <x:c r="A1489" s="15" t="str">
        <x:v>Bishop's Stortford</x:v>
      </x:c>
      <x:c r="B1489" s="15" t="str">
        <x:v>Excluded / unresolved</x:v>
      </x:c>
      <x:c r="C1489" s="15" t="str">
        <x:v>Plot A Raynham Road, Raynham Road, Bishops Stortford, CM23 5PB</x:v>
      </x:c>
      <x:c r="D1489" s="15" t="str">
        <x:v>Container/self-storage, garage, yard, or non-industrial room; excluded from industrial-unit totals.</x:v>
      </x:c>
      <x:c r="E1489" s="15" t="str">
        <x:v>https://www.zoopla.co.uk/to-rent/commercial/details/73913577/</x:v>
      </x:c>
      <x:c r="F1489" s="15" t="str">
        <x:v>https://www.rightmove.co.uk/properties/773400199508400#/?channel=COM_LET</x:v>
      </x:c>
    </x:row>
    <x:row r="1490" ht="42" customHeight="1">
      <x:c r="A1490" s="15" t="str">
        <x:v>Hatfield</x:v>
      </x:c>
      <x:c r="B1490" s="15" t="str">
        <x:v>Excluded / unresolved</x:v>
      </x:c>
      <x:c r="C1490" s="15" t="str">
        <x:v>Lightning House, Frobisher Way, Hatfield, Hertfordshire AL10</x:v>
      </x:c>
      <x:c r="D1490" s="15" t="str">
        <x:v>Advertised range 14367.0–24289.0 sq ft; distinct available demises or exact areas not verified. Excluded from unit totals.</x:v>
      </x:c>
      <x:c r="E1490" s="15" t="str">
        <x:v>https://www.zoopla.co.uk/to-rent/commercial/details/73828800/</x:v>
      </x:c>
      <x:c r="F1490" s="15" t="str"/>
    </x:row>
    <x:row r="1491" ht="42" customHeight="1">
      <x:c r="A1491" s="15" t="str">
        <x:v>Cheshunt</x:v>
      </x:c>
      <x:c r="B1491" s="15" t="str">
        <x:v>Excluded / unresolved</x:v>
      </x:c>
      <x:c r="C1491" s="15" t="str">
        <x:v>Delamare Road, Cheshunt EN8</x:v>
      </x:c>
      <x:c r="D1491" s="15" t="str">
        <x:v>Advertised 5 sq ft appears to be rent-rate metadata; actual area unresolved.</x:v>
      </x:c>
      <x:c r="E1491" s="15" t="str">
        <x:v>https://www.zoopla.co.uk/to-rent/commercial/details/73512810/</x:v>
      </x:c>
      <x:c r="F1491" s="15" t="str"/>
    </x:row>
    <x:row r="1492" ht="42" customHeight="1">
      <x:c r="A1492" s="15" t="str">
        <x:v>St Albans</x:v>
      </x:c>
      <x:c r="B1492" s="15" t="str">
        <x:v>Excluded / unresolved</x:v>
      </x:c>
      <x:c r="C1492" s="15" t="str">
        <x:v>Unit 3 &amp; 4, Executive Park, Hatfield Road, St. Albans, Hertfordshire</x:v>
      </x:c>
      <x:c r="D1492" s="15" t="str">
        <x:v>Advertised range 1249.0–2755.0 sq ft; distinct available demises or exact areas not verified. Excluded from unit totals.</x:v>
      </x:c>
      <x:c r="E1492" s="15" t="str">
        <x:v>https://www.zoopla.co.uk/to-rent/commercial/details/73469385/</x:v>
      </x:c>
      <x:c r="F1492" s="15" t="str">
        <x:v>https://www.rightmove.co.uk/properties/760724698242960#/?channel=COM_LET</x:v>
      </x:c>
    </x:row>
    <x:row r="1493" ht="42" customHeight="1">
      <x:c r="A1493" s="15" t="str">
        <x:v>Stevenage</x:v>
      </x:c>
      <x:c r="B1493" s="15" t="str">
        <x:v>Excluded / unresolved</x:v>
      </x:c>
      <x:c r="C1493" s="15" t="str">
        <x:v>Cartwright Road, Stevenage SG1</x:v>
      </x:c>
      <x:c r="D1493" s="15" t="str">
        <x:v>Advertised range 3648.0–16894.0 sq ft; distinct available demises or exact areas not verified. Excluded from unit totals.</x:v>
      </x:c>
      <x:c r="E1493" s="15" t="str">
        <x:v>https://www.zoopla.co.uk/to-rent/commercial/details/73362637/</x:v>
      </x:c>
      <x:c r="F1493" s="15" t="str">
        <x:v>https://www.zoopla.co.uk/to-rent/commercial/details/69409704/</x:v>
      </x:c>
    </x:row>
    <x:row r="1494" ht="42" customHeight="1">
      <x:c r="A1494" s="15" t="str">
        <x:v>St Albans</x:v>
      </x:c>
      <x:c r="B1494" s="15" t="str">
        <x:v>Excluded / unresolved</x:v>
      </x:c>
      <x:c r="C1494" s="15" t="str">
        <x:v>Unit 70, Coursers Farm, Coursers Road, Colney Heath AL4</x:v>
      </x:c>
      <x:c r="D1494" s="15" t="str">
        <x:v>Container/self-storage, garage, yard, or non-industrial room; excluded from industrial-unit totals.</x:v>
      </x:c>
      <x:c r="E1494" s="15" t="str">
        <x:v>https://www.zoopla.co.uk/to-rent/commercial/details/70221266/</x:v>
      </x:c>
      <x:c r="F1494" s="15" t="str">
        <x:v>https://www.rightmove.co.uk/properties/773355555431857#/?channel=COM_LET</x:v>
      </x:c>
    </x:row>
    <x:row r="1495" ht="42" customHeight="1">
      <x:c r="A1495" s="15" t="str">
        <x:v>Cheshunt</x:v>
      </x:c>
      <x:c r="B1495" s="15" t="str">
        <x:v>Excluded / unresolved</x:v>
      </x:c>
      <x:c r="C1495" s="15" t="str">
        <x:v>Site 3, Delamare Road, Waltham Cross, Cheshunt EN8</x:v>
      </x:c>
      <x:c r="D1495" s="15" t="str">
        <x:v>Advertised range 10150.0–25250.0 sq ft; distinct available demises or exact areas not verified. Excluded from unit totals.</x:v>
      </x:c>
      <x:c r="E1495" s="15" t="str">
        <x:v>https://www.zoopla.co.uk/to-rent/commercial/details/73034612/</x:v>
      </x:c>
      <x:c r="F1495" s="15" t="str"/>
    </x:row>
    <x:row r="1496" ht="42" customHeight="1">
      <x:c r="A1496" s="15" t="str">
        <x:v>Cheshunt</x:v>
      </x:c>
      <x:c r="B1496" s="15" t="str">
        <x:v>Excluded / unresolved</x:v>
      </x:c>
      <x:c r="C1496" s="15" t="str">
        <x:v>Fieldings Road, Cheshunt EN8</x:v>
      </x:c>
      <x:c r="D1496" s="15" t="str">
        <x:v>Advertised range 2455.0–8947.0 sq ft; distinct available demises or exact areas not verified. Excluded from unit totals.</x:v>
      </x:c>
      <x:c r="E1496" s="15" t="str">
        <x:v>https://www.zoopla.co.uk/to-rent/commercial/details/72961987/</x:v>
      </x:c>
      <x:c r="F1496" s="15" t="str">
        <x:v>https://www.zoopla.co.uk/to-rent/commercial/details/72961951/</x:v>
      </x:c>
    </x:row>
    <x:row r="1497" ht="42" customHeight="1">
      <x:c r="A1497" s="15" t="str">
        <x:v>Bishop's Stortford</x:v>
      </x:c>
      <x:c r="B1497" s="15" t="str">
        <x:v>Excluded / unresolved</x:v>
      </x:c>
      <x:c r="C1497" s="15" t="str">
        <x:v>Raynham Road, Bishops Stortford CM23</x:v>
      </x:c>
      <x:c r="D1497" s="15" t="str">
        <x:v>Advertised range 7598.0–12552.0 sq ft; distinct available demises or exact areas not verified. Excluded from unit totals.</x:v>
      </x:c>
      <x:c r="E1497" s="15" t="str">
        <x:v>https://www.zoopla.co.uk/to-rent/commercial/details/72925060/</x:v>
      </x:c>
      <x:c r="F1497" s="15" t="str">
        <x:v>https://www.zoopla.co.uk/to-rent/commercial/details/72923543/
https://www.zoopla.co.uk/to-rent/commercial/details/72922583/</x:v>
      </x:c>
    </x:row>
    <x:row r="1498" ht="42" customHeight="1">
      <x:c r="A1498" s="15" t="str">
        <x:v>Watford</x:v>
      </x:c>
      <x:c r="B1498" s="15" t="str">
        <x:v>Excluded / unresolved</x:v>
      </x:c>
      <x:c r="C1498" s="15" t="str">
        <x:v>Unit 4, Hill Farm Industrial Estate, Watford WD25</x:v>
      </x:c>
      <x:c r="D1498" s="15" t="str">
        <x:v>Container/self-storage, garage, yard, or non-industrial room; excluded from industrial-unit totals.</x:v>
      </x:c>
      <x:c r="E1498" s="15" t="str">
        <x:v>https://www.zoopla.co.uk/to-rent/commercial/details/72873988/</x:v>
      </x:c>
      <x:c r="F1498" s="15" t="str">
        <x:v>https://www.zoopla.co.uk/to-rent/commercial/details/72764645/
https://www.rightmove.co.uk/properties/745698566504577#/?channel=COM_LET</x:v>
      </x:c>
    </x:row>
    <x:row r="1499" ht="42" customHeight="1">
      <x:c r="A1499" s="15" t="str">
        <x:v>Watford</x:v>
      </x:c>
      <x:c r="B1499" s="15" t="str">
        <x:v>Excluded / unresolved</x:v>
      </x:c>
      <x:c r="C1499" s="15" t="str">
        <x:v>Unit 5, Hill Farm Industrial Estate, Watford WD25</x:v>
      </x:c>
      <x:c r="D1499" s="15" t="str">
        <x:v>Container/self-storage, garage, yard, or non-industrial room; excluded from industrial-unit totals.</x:v>
      </x:c>
      <x:c r="E1499" s="15" t="str">
        <x:v>https://www.zoopla.co.uk/to-rent/commercial/details/72873983/</x:v>
      </x:c>
      <x:c r="F1499" s="15" t="str">
        <x:v>https://www.zoopla.co.uk/to-rent/commercial/details/72764664/
https://www.rightmove.co.uk/properties/773382883341921#/?channel=COM_LET</x:v>
      </x:c>
    </x:row>
    <x:row r="1500" ht="42" customHeight="1">
      <x:c r="A1500" s="15" t="str">
        <x:v>Hoddesdon</x:v>
      </x:c>
      <x:c r="B1500" s="15" t="str">
        <x:v>Excluded / unresolved</x:v>
      </x:c>
      <x:c r="C1500" s="15" t="str">
        <x:v>Geddings Road, Hoddesdon EN11</x:v>
      </x:c>
      <x:c r="D1500" s="15" t="str">
        <x:v>Advertised range 1151.0–3231.0 sq ft; distinct available demises or exact areas not verified. Excluded from unit totals.</x:v>
      </x:c>
      <x:c r="E1500" s="15" t="str">
        <x:v>https://www.zoopla.co.uk/to-rent/commercial/details/72774629/</x:v>
      </x:c>
      <x:c r="F1500" s="15" t="str"/>
    </x:row>
    <x:row r="1501" ht="42" customHeight="1">
      <x:c r="A1501" s="15" t="str">
        <x:v>Hitchin</x:v>
      </x:c>
      <x:c r="B1501" s="15" t="str">
        <x:v>Excluded / unresolved</x:v>
      </x:c>
      <x:c r="C1501" s="15" t="str">
        <x:v>Ravensworth House Pierson Court, Wilbury Way, Hitchin SG4</x:v>
      </x:c>
      <x:c r="D1501" s="15" t="str">
        <x:v>Advertised range 2823.0–6606.0 sq ft; distinct available demises or exact areas not verified. Excluded from unit totals.</x:v>
      </x:c>
      <x:c r="E1501" s="15" t="str">
        <x:v>https://www.zoopla.co.uk/to-rent/commercial/details/72619691/</x:v>
      </x:c>
      <x:c r="F1501" s="15" t="str"/>
    </x:row>
    <x:row r="1502" ht="42" customHeight="1">
      <x:c r="A1502" s="15" t="str">
        <x:v>Rickmansworth</x:v>
      </x:c>
      <x:c r="B1502" s="15" t="str">
        <x:v>Excluded / unresolved</x:v>
      </x:c>
      <x:c r="C1502" s="15" t="str">
        <x:v>Bassett Park, Denham Way, Maple Cross, Rickmansworth WD3</x:v>
      </x:c>
      <x:c r="D1502" s="15" t="str">
        <x:v>Advertised range 5253.0–38761.0 sq ft; distinct available demises or exact areas not verified. Excluded from unit totals.</x:v>
      </x:c>
      <x:c r="E1502" s="15" t="str">
        <x:v>https://www.zoopla.co.uk/to-rent/commercial/details/71904268/</x:v>
      </x:c>
      <x:c r="F1502" s="15" t="str"/>
    </x:row>
    <x:row r="1503" ht="42" customHeight="1">
      <x:c r="A1503" s="15" t="str">
        <x:v>Hoddesdon</x:v>
      </x:c>
      <x:c r="B1503" s="15" t="str">
        <x:v>Excluded / unresolved</x:v>
      </x:c>
      <x:c r="C1503" s="15" t="str">
        <x:v>Rawmec Industrial Park, Plumpton Road, Hoddesdon EN11</x:v>
      </x:c>
      <x:c r="D1503" s="15" t="str">
        <x:v>Advertised range 6694.0–21404.0 sq ft; distinct available demises or exact areas not verified. Excluded from unit totals.</x:v>
      </x:c>
      <x:c r="E1503" s="15" t="str">
        <x:v>https://www.zoopla.co.uk/to-rent/commercial/details/71666876/</x:v>
      </x:c>
      <x:c r="F1503" s="15" t="str"/>
    </x:row>
    <x:row r="1504" ht="42" customHeight="1">
      <x:c r="A1504" s="15" t="str">
        <x:v>Bishop's Stortford</x:v>
      </x:c>
      <x:c r="B1504" s="15" t="str">
        <x:v>Excluded / unresolved</x:v>
      </x:c>
      <x:c r="C1504" s="15" t="str">
        <x:v>Bambers Green, Takeley CM22</x:v>
      </x:c>
      <x:c r="D1504" s="15" t="str">
        <x:v>Advertised range 13433.0–55394.0 sq ft; distinct available demises or exact areas not verified. Excluded from unit totals.</x:v>
      </x:c>
      <x:c r="E1504" s="15" t="str">
        <x:v>https://www.zoopla.co.uk/to-rent/commercial/details/71578548/</x:v>
      </x:c>
      <x:c r="F1504" s="15" t="str"/>
    </x:row>
    <x:row r="1505" ht="42" customHeight="1">
      <x:c r="A1505" s="15" t="str">
        <x:v>Watford</x:v>
      </x:c>
      <x:c r="B1505" s="15" t="str">
        <x:v>Excluded / unresolved</x:v>
      </x:c>
      <x:c r="C1505" s="15" t="str">
        <x:v>Watford Works, Tolpits Lane, Watford WD18</x:v>
      </x:c>
      <x:c r="D1505" s="15" t="str">
        <x:v>Advertised range 7543.0–40152.0 sq ft; distinct available demises or exact areas not verified. Excluded from unit totals.</x:v>
      </x:c>
      <x:c r="E1505" s="15" t="str">
        <x:v>https://www.zoopla.co.uk/to-rent/commercial/details/71489252/</x:v>
      </x:c>
      <x:c r="F1505" s="15" t="str">
        <x:v>https://www.rightmove.co.uk/properties/170302265#/?channel=COM_LET</x:v>
      </x:c>
    </x:row>
    <x:row r="1506" ht="42" customHeight="1">
      <x:c r="A1506" s="15" t="str">
        <x:v>Borehamwood</x:v>
      </x:c>
      <x:c r="B1506" s="15" t="str">
        <x:v>Excluded / unresolved</x:v>
      </x:c>
      <x:c r="C1506" s="15" t="str">
        <x:v>Harper Lane, Radlett WD7</x:v>
      </x:c>
      <x:c r="D1506" s="15" t="str">
        <x:v>Advertised range 8000.0–11800.0 sq ft; distinct available demises or exact areas not verified. Excluded from unit totals.</x:v>
      </x:c>
      <x:c r="E1506" s="15" t="str">
        <x:v>https://www.zoopla.co.uk/to-rent/commercial/details/71321147/</x:v>
      </x:c>
      <x:c r="F1506" s="15" t="str">
        <x:v>https://www.zoopla.co.uk/to-rent/commercial/details/66069833/</x:v>
      </x:c>
    </x:row>
    <x:row r="1507" ht="42" customHeight="1">
      <x:c r="A1507" s="15" t="str">
        <x:v>Hertford</x:v>
      </x:c>
      <x:c r="B1507" s="15" t="str">
        <x:v>Excluded / unresolved</x:v>
      </x:c>
      <x:c r="C1507" s="15" t="str">
        <x:v>Hertford SG13</x:v>
      </x:c>
      <x:c r="D1507" s="15" t="str">
        <x:v>Advertised range 7014.0–23829.0 sq ft; distinct available demises or exact areas not verified. Excluded from unit totals.</x:v>
      </x:c>
      <x:c r="E1507" s="15" t="str">
        <x:v>https://www.zoopla.co.uk/to-rent/commercial/details/71089382/</x:v>
      </x:c>
      <x:c r="F1507" s="15" t="str"/>
    </x:row>
    <x:row r="1508" ht="42" customHeight="1">
      <x:c r="A1508" s="15" t="str">
        <x:v>Borehamwood</x:v>
      </x:c>
      <x:c r="B1508" s="15" t="str">
        <x:v>Excluded / unresolved</x:v>
      </x:c>
      <x:c r="C1508" s="15" t="str">
        <x:v>Unit A-B Elstree Trade Park, Chester Road, Borehamwood WD6</x:v>
      </x:c>
      <x:c r="D1508" s="15" t="str">
        <x:v>Advertised range 9301.0–18600.0 sq ft; distinct available demises or exact areas not verified. Excluded from unit totals.</x:v>
      </x:c>
      <x:c r="E1508" s="15" t="str">
        <x:v>https://www.zoopla.co.uk/to-rent/commercial/details/70332646/</x:v>
      </x:c>
      <x:c r="F1508" s="15" t="str"/>
    </x:row>
    <x:row r="1509" ht="42" customHeight="1">
      <x:c r="A1509" s="15" t="str">
        <x:v>Watford</x:v>
      </x:c>
      <x:c r="B1509" s="15" t="str">
        <x:v>Excluded / unresolved</x:v>
      </x:c>
      <x:c r="C1509" s="15" t="str">
        <x:v>Mowat Industrial Estate Sandown Road, Watford WD24</x:v>
      </x:c>
      <x:c r="D1509" s="15" t="str">
        <x:v>Advertised range 320.0–2000.0 sq ft; distinct available demises or exact areas not verified. Excluded from unit totals.</x:v>
      </x:c>
      <x:c r="E1509" s="15" t="str">
        <x:v>https://www.zoopla.co.uk/to-rent/commercial/details/67796275/</x:v>
      </x:c>
      <x:c r="F1509" s="15" t="str"/>
    </x:row>
    <x:row r="1510" ht="42" customHeight="1">
      <x:c r="A1510" s="15" t="str">
        <x:v>Watford</x:v>
      </x:c>
      <x:c r="B1510" s="15" t="str">
        <x:v>Excluded / unresolved</x:v>
      </x:c>
      <x:c r="C1510" s="15" t="str">
        <x:v>Units 6-12 Inspire, Faraday Close, Watford WD18</x:v>
      </x:c>
      <x:c r="D1510" s="15" t="str">
        <x:v>Advertised range 5956.0–11912.0 sq ft; distinct available demises or exact areas not verified. Excluded from unit totals.</x:v>
      </x:c>
      <x:c r="E1510" s="15" t="str">
        <x:v>https://www.zoopla.co.uk/to-rent/commercial/details/66169713/</x:v>
      </x:c>
      <x:c r="F1510" s="15" t="str">
        <x:v>https://www.rightmove.co.uk/properties/773336223942176#/?channel=COM_LET</x:v>
      </x:c>
    </x:row>
    <x:row r="1511" ht="42" customHeight="1">
      <x:c r="A1511" s="15" t="str">
        <x:v>Watford</x:v>
      </x:c>
      <x:c r="B1511" s="15" t="str">
        <x:v>Excluded / unresolved</x:v>
      </x:c>
      <x:c r="C1511" s="15" t="str">
        <x:v>Oak House, Watford WD24</x:v>
      </x:c>
      <x:c r="D1511" s="15" t="str">
        <x:v>Container/self-storage, garage, yard, or non-industrial room; excluded from industrial-unit totals.</x:v>
      </x:c>
      <x:c r="E1511" s="15" t="str">
        <x:v>https://www.zoopla.co.uk/to-rent/commercial/details/64636958/</x:v>
      </x:c>
      <x:c r="F1511" s="15" t="str"/>
    </x:row>
    <x:row r="1512" ht="42" customHeight="1">
      <x:c r="A1512" s="15" t="str">
        <x:v>Hertford</x:v>
      </x:c>
      <x:c r="B1512" s="15" t="str">
        <x:v>Excluded / unresolved</x:v>
      </x:c>
      <x:c r="C1512" s="15" t="str">
        <x:v>Cold Christmas Lane, Ware SG12</x:v>
      </x:c>
      <x:c r="D1512" s="15" t="str">
        <x:v>Container/self-storage, garage, yard, or non-industrial room; excluded from industrial-unit totals.</x:v>
      </x:c>
      <x:c r="E1512" s="15" t="str">
        <x:v>https://www.zoopla.co.uk/to-rent/commercial/details/64014132/</x:v>
      </x:c>
      <x:c r="F1512" s="15" t="str">
        <x:v>https://www.rightmove.co.uk/properties/754426682363281#/?channel=COM_LET</x:v>
      </x:c>
    </x:row>
    <x:row r="1513" ht="42" customHeight="1">
      <x:c r="A1513" s="15" t="str">
        <x:v>Watford</x:v>
      </x:c>
      <x:c r="B1513" s="15" t="str">
        <x:v>Excluded / unresolved</x:v>
      </x:c>
      <x:c r="C1513" s="15" t="str">
        <x:v>Ascot Road, Watford WD18</x:v>
      </x:c>
      <x:c r="D1513" s="15" t="str">
        <x:v>Advertised range 50.0–400.0 sq ft; distinct available demises or exact areas not verified. Excluded from unit totals.</x:v>
      </x:c>
      <x:c r="E1513" s="15" t="str">
        <x:v>https://www.zoopla.co.uk/to-rent/commercial/details/56959335/</x:v>
      </x:c>
      <x:c r="F1513" s="15" t="str"/>
    </x:row>
    <x:row r="1514" ht="42" customHeight="1">
      <x:c r="A1514" s="15" t="str">
        <x:v>Southend-on-Sea</x:v>
      </x:c>
      <x:c r="B1514" s="15" t="str">
        <x:v>Excluded / unresolved</x:v>
      </x:c>
      <x:c r="C1514" s="15" t="str">
        <x:v>Airport Business Park, Cherry Orchard Way, Southend-on-Sea, Essex</x:v>
      </x:c>
      <x:c r="D1514" s="15" t="str">
        <x:v>Advertised range 5000.0–77600.0 sq ft; distinct available demises or exact areas not verified. Excluded from unit totals.</x:v>
      </x:c>
      <x:c r="E1514" s="15" t="str">
        <x:v>https://www.rightmove.co.uk/properties/760713436630752#/?channel=COM_LET</x:v>
      </x:c>
      <x:c r="F1514" s="15" t="str">
        <x:v>https://property.kemsley.com/property/details/8903105/airport-business-park-cherry-orchard-way-southend-on-sea-essex-warehouse</x:v>
      </x:c>
    </x:row>
    <x:row r="1515" ht="42" customHeight="1">
      <x:c r="A1515" s="15" t="str">
        <x:v>Loughton</x:v>
      </x:c>
      <x:c r="B1515" s="15" t="str">
        <x:v>Excluded / unresolved</x:v>
      </x:c>
      <x:c r="C1515" s="15" t="str">
        <x:v>Land On The South Side Of Grange Farm Lane, Chigwell, IG7 6DR</x:v>
      </x:c>
      <x:c r="D1515" s="15" t="str">
        <x:v>Advertised range 10000.0–95832.0 sq ft; distinct available demises or exact areas not verified. Excluded from unit totals.</x:v>
      </x:c>
      <x:c r="E1515" s="15" t="str">
        <x:v>https://www.rightmove.co.uk/properties/721597969732304#/?channel=COM_LET</x:v>
      </x:c>
      <x:c r="F1515" s="15" t="str"/>
    </x:row>
    <x:row r="1516" ht="42" customHeight="1">
      <x:c r="A1516" s="15" t="str">
        <x:v>Rayleigh</x:v>
      </x:c>
      <x:c r="B1516" s="15" t="str">
        <x:v>Excluded / unresolved</x:v>
      </x:c>
      <x:c r="C1516" s="15" t="str">
        <x:v>Arterial Park Phase 2, Arterial Road, Rayleigh, Essex, SS6</x:v>
      </x:c>
      <x:c r="D1516" s="15" t="str">
        <x:v>Advertised range 4240.0–71140.0 sq ft; distinct available demises or exact areas not verified. Excluded from unit totals.</x:v>
      </x:c>
      <x:c r="E1516" s="15" t="str">
        <x:v>https://www.rightmove.co.uk/properties/760570362709089#/?channel=COM_LET</x:v>
      </x:c>
      <x:c r="F1516" s="15" t="str"/>
    </x:row>
    <x:row r="1517" ht="42" customHeight="1">
      <x:c r="A1517" s="15" t="str">
        <x:v>Rayleigh</x:v>
      </x:c>
      <x:c r="B1517" s="15" t="str">
        <x:v>Excluded / unresolved</x:v>
      </x:c>
      <x:c r="C1517" s="15" t="str">
        <x:v>Arterial Park, Arterial Road, Rayleigh, SS6 7FY</x:v>
      </x:c>
      <x:c r="D1517" s="15" t="str">
        <x:v>Advertised range 4239.0–71137.0 sq ft; distinct available demises or exact areas not verified. Excluded from unit totals.</x:v>
      </x:c>
      <x:c r="E1517" s="15" t="str">
        <x:v>https://www.rightmove.co.uk/properties/759825871414368#/?channel=COM_LET</x:v>
      </x:c>
      <x:c r="F1517" s="15" t="str"/>
    </x:row>
    <x:row r="1518" ht="42" customHeight="1">
      <x:c r="A1518" s="15" t="str">
        <x:v>Harwich</x:v>
      </x:c>
      <x:c r="B1518" s="15" t="str">
        <x:v>Excluded / unresolved</x:v>
      </x:c>
      <x:c r="C1518" s="15" t="str">
        <x:v>Centurion Park, Clacton Road, Horsley Cross, Colchester, CO11 2NX</x:v>
      </x:c>
      <x:c r="D1518" s="15" t="str">
        <x:v>Advertised range 11123.0–70601.0 sq ft; distinct available demises or exact areas not verified. Excluded from unit totals.</x:v>
      </x:c>
      <x:c r="E1518" s="15" t="str">
        <x:v>https://www.rightmove.co.uk/properties/723052015637376#/?channel=COM_LET</x:v>
      </x:c>
      <x:c r="F1518" s="15" t="str"/>
    </x:row>
    <x:row r="1519" ht="42" customHeight="1">
      <x:c r="A1519" s="15" t="str">
        <x:v>Colchester</x:v>
      </x:c>
      <x:c r="B1519" s="15" t="str">
        <x:v>Excluded / unresolved</x:v>
      </x:c>
      <x:c r="C1519" s="15" t="str">
        <x:v>70 Barrack Street, Colchester, CO1 2LT</x:v>
      </x:c>
      <x:c r="D1519" s="15" t="str">
        <x:v>Advertised range 4000.0–57436.0 sq ft; distinct available demises or exact areas not verified. Excluded from unit totals.</x:v>
      </x:c>
      <x:c r="E1519" s="15" t="str">
        <x:v>https://www.rightmove.co.uk/properties/759371873733632#/?channel=COM_LET</x:v>
      </x:c>
      <x:c r="F1519" s="15" t="str"/>
    </x:row>
    <x:row r="1520" ht="42" customHeight="1">
      <x:c r="A1520" s="15" t="str">
        <x:v>Grays</x:v>
      </x:c>
      <x:c r="B1520" s="15" t="str">
        <x:v>Excluded / unresolved</x:v>
      </x:c>
      <x:c r="C1520" s="15" t="str">
        <x:v>Coward Industrial Estate, St. Johns Road, Grays, Essex, RM16 4BF</x:v>
      </x:c>
      <x:c r="D1520" s="15" t="str">
        <x:v>Advertised range 3509.0–40860.0 sq ft; distinct available demises or exact areas not verified. Excluded from unit totals.</x:v>
      </x:c>
      <x:c r="E1520" s="15" t="str">
        <x:v>https://www.rightmove.co.uk/properties/759266762309536#/?channel=COM_LET</x:v>
      </x:c>
      <x:c r="F1520" s="15" t="str">
        <x:v>https://www.rightmove.co.uk/properties/762560394263985#/?channel=COM_LET</x:v>
      </x:c>
    </x:row>
    <x:row r="1521" ht="42" customHeight="1">
      <x:c r="A1521" s="15" t="str">
        <x:v>Harlow</x:v>
      </x:c>
      <x:c r="B1521" s="15" t="str">
        <x:v>Excluded / unresolved</x:v>
      </x:c>
      <x:c r="C1521" s="15" t="str">
        <x:v>Connetic, 8 Howard Way, Harlow, CM20 2SU</x:v>
      </x:c>
      <x:c r="D1521" s="15" t="str">
        <x:v>Advertised range 13760.0–35950.0 sq ft; distinct available demises or exact areas not verified. Excluded from unit totals.</x:v>
      </x:c>
      <x:c r="E1521" s="15" t="str">
        <x:v>https://www.rightmove.co.uk/properties/722870043663280#/?channel=COM_LET</x:v>
      </x:c>
      <x:c r="F1521" s="15" t="str"/>
    </x:row>
    <x:row r="1522" ht="42" customHeight="1">
      <x:c r="A1522" s="15" t="str">
        <x:v>Harlow</x:v>
      </x:c>
      <x:c r="B1522" s="15" t="str">
        <x:v>Excluded / unresolved</x:v>
      </x:c>
      <x:c r="C1522" s="15" t="str">
        <x:v>Spire Green Centre, Harlow, Essex, CM19 5TR</x:v>
      </x:c>
      <x:c r="D1522" s="15" t="str">
        <x:v>Advertised range 2880.0–32314.0 sq ft; distinct available demises or exact areas not verified. Excluded from unit totals.</x:v>
      </x:c>
      <x:c r="E1522" s="15" t="str">
        <x:v>https://www.rightmove.co.uk/properties/744637097075088#/?channel=COM_LET</x:v>
      </x:c>
      <x:c r="F1522" s="15" t="str"/>
    </x:row>
    <x:row r="1523" ht="42" customHeight="1">
      <x:c r="A1523" s="15" t="str">
        <x:v>Braintree</x:v>
      </x:c>
      <x:c r="B1523" s="15" t="str">
        <x:v>Excluded / unresolved</x:v>
      </x:c>
      <x:c r="C1523" s="15" t="str">
        <x:v>Braintree Road, CM7</x:v>
      </x:c>
      <x:c r="D1523" s="15" t="str">
        <x:v>Advertised range 650.0–1950.0 sq ft; distinct available demises or exact areas not verified. Excluded from unit totals.</x:v>
      </x:c>
      <x:c r="E1523" s="15" t="str">
        <x:v>https://www.rightmove.co.uk/properties/754789410080145#/?channel=COM_LET</x:v>
      </x:c>
      <x:c r="F1523" s="15" t="str"/>
    </x:row>
    <x:row r="1524" ht="42" customHeight="1">
      <x:c r="A1524" s="15" t="str">
        <x:v>Brentwood</x:v>
      </x:c>
      <x:c r="B1524" s="15" t="str">
        <x:v>Excluded / unresolved</x:v>
      </x:c>
      <x:c r="C1524" s="15" t="str">
        <x:v>Brentwood, Essex, CM13</x:v>
      </x:c>
      <x:c r="D1524" s="15" t="str">
        <x:v>Advertised range 10000.0–30000.0 sq ft; distinct available demises or exact areas not verified. Excluded from unit totals.</x:v>
      </x:c>
      <x:c r="E1524" s="15" t="str">
        <x:v>https://www.rightmove.co.uk/properties/754787847630128#/?channel=COM_LET</x:v>
      </x:c>
      <x:c r="F1524" s="15" t="str"/>
    </x:row>
    <x:row r="1525" ht="42" customHeight="1">
      <x:c r="A1525" s="15" t="str">
        <x:v>Harlow</x:v>
      </x:c>
      <x:c r="B1525" s="15" t="str">
        <x:v>Excluded / unresolved</x:v>
      </x:c>
      <x:c r="C1525" s="15" t="str">
        <x:v>Unit 3 4 Crammond Park, Lovet Road, Harlow, CM19 5TF</x:v>
      </x:c>
      <x:c r="D1525" s="15" t="str">
        <x:v>Advertised range 12670.0–28240.0 sq ft; distinct available demises or exact areas not verified. Excluded from unit totals.</x:v>
      </x:c>
      <x:c r="E1525" s="15" t="str">
        <x:v>https://www.rightmove.co.uk/properties/773388008879248#/?channel=COM_LET</x:v>
      </x:c>
      <x:c r="F1525" s="15" t="str">
        <x:v>https://www.rightmove.co.uk/properties/773395812362928#/?channel=COM_LET</x:v>
      </x:c>
    </x:row>
    <x:row r="1526" ht="42" customHeight="1">
      <x:c r="A1526" s="15" t="str">
        <x:v>Maldon</x:v>
      </x:c>
      <x:c r="B1526" s="15" t="str">
        <x:v>Excluded / unresolved</x:v>
      </x:c>
      <x:c r="C1526" s="15" t="str">
        <x:v>Unit 8a &amp; 8b Blackwater Trading Estate, The Causeway, Heybridge, Maldon, Essex, CM9</x:v>
      </x:c>
      <x:c r="D1526" s="15" t="str">
        <x:v>Advertised range 13744.0–27488.0 sq ft; distinct available demises or exact areas not verified. Excluded from unit totals.</x:v>
      </x:c>
      <x:c r="E1526" s="15" t="str">
        <x:v>https://www.rightmove.co.uk/properties/760716657936624#/?channel=COM_LET</x:v>
      </x:c>
      <x:c r="F1526" s="15" t="str">
        <x:v>https://property.kemsley.com/property/details/8907201/unit-8a-and-8b-blackwater-trading-estate-the-causeway-heybridge-maldon-essex-cm9-warehouse</x:v>
      </x:c>
    </x:row>
    <x:row r="1527" ht="42" customHeight="1">
      <x:c r="A1527" s="15" t="str">
        <x:v>Maldon</x:v>
      </x:c>
      <x:c r="B1527" s="15" t="str">
        <x:v>Excluded / unresolved</x:v>
      </x:c>
      <x:c r="C1527" s="15" t="str">
        <x:v>Unit 8A 8B, Blackwater Trading Estate, The Causeway, Maldon, CM9 4GG</x:v>
      </x:c>
      <x:c r="D1527" s="15" t="str">
        <x:v>Advertised range 13744.0–27488.0 sq ft; distinct available demises or exact areas not verified. Excluded from unit totals.</x:v>
      </x:c>
      <x:c r="E1527" s="15" t="str">
        <x:v>https://www.rightmove.co.uk/properties/737911023312753#/?channel=COM_LET</x:v>
      </x:c>
      <x:c r="F1527" s="15" t="str"/>
    </x:row>
    <x:row r="1528" ht="42" customHeight="1">
      <x:c r="A1528" s="15" t="str">
        <x:v>Loughton</x:v>
      </x:c>
      <x:c r="B1528" s="15" t="str">
        <x:v>Excluded / unresolved</x:v>
      </x:c>
      <x:c r="C1528" s="15" t="str">
        <x:v>Oakwood Hill, Loughton</x:v>
      </x:c>
      <x:c r="D1528" s="15" t="str">
        <x:v>Advertised range 5000.0–24000.0 sq ft; distinct available demises or exact areas not verified. Excluded from unit totals.</x:v>
      </x:c>
      <x:c r="E1528" s="15" t="str">
        <x:v>https://www.rightmove.co.uk/properties/754417935059904#/?channel=COM_LET</x:v>
      </x:c>
      <x:c r="F1528" s="15" t="str"/>
    </x:row>
    <x:row r="1529" ht="42" customHeight="1">
      <x:c r="A1529" s="15" t="str">
        <x:v>Braintree</x:v>
      </x:c>
      <x:c r="B1529" s="15" t="str">
        <x:v>Excluded / unresolved</x:v>
      </x:c>
      <x:c r="C1529" s="15" t="str">
        <x:v>EOS, Horizon 120, Braintree, Essex, CM77 7FS</x:v>
      </x:c>
      <x:c r="D1529" s="15" t="str">
        <x:v>Advertised range 8540.0–21045.0 sq ft; distinct available demises or exact areas not verified. Excluded from unit totals.</x:v>
      </x:c>
      <x:c r="E1529" s="15" t="str">
        <x:v>https://www.rightmove.co.uk/properties/754426541840593#/?channel=COM_LET</x:v>
      </x:c>
      <x:c r="F1529" s="15" t="str"/>
    </x:row>
    <x:row r="1530" ht="42" customHeight="1">
      <x:c r="A1530" s="15" t="str">
        <x:v>Colchester</x:v>
      </x:c>
      <x:c r="B1530" s="15" t="str">
        <x:v>Excluded / unresolved</x:v>
      </x:c>
      <x:c r="C1530" s="15" t="str">
        <x:v>Unit 1, 70 Barrack Street, Colchester, CO1 2LT</x:v>
      </x:c>
      <x:c r="D1530" s="15" t="str">
        <x:v>Advertised range 10426.0–20867.0 sq ft; distinct available demises or exact areas not verified. Excluded from unit totals.</x:v>
      </x:c>
      <x:c r="E1530" s="15" t="str">
        <x:v>https://www.rightmove.co.uk/properties/752206029204657#/?channel=COM_LET</x:v>
      </x:c>
      <x:c r="F1530" s="15" t="str"/>
    </x:row>
    <x:row r="1531" ht="42" customHeight="1">
      <x:c r="A1531" s="15" t="str">
        <x:v>Chafford Hundred and West Thurrock</x:v>
      </x:c>
      <x:c r="B1531" s="15" t="str">
        <x:v>Excluded / unresolved</x:v>
      </x:c>
      <x:c r="C1531" s="15" t="str">
        <x:v>Unit 5b. Oliver Road, West Thurrock, Thurrock</x:v>
      </x:c>
      <x:c r="D1531" s="15" t="str">
        <x:v>Advertised range 8726.0–17452.0 sq ft; distinct available demises or exact areas not verified. Excluded from unit totals.</x:v>
      </x:c>
      <x:c r="E1531" s="15" t="str">
        <x:v>https://www.rightmove.co.uk/properties/748243961637760#/?channel=COM_LET</x:v>
      </x:c>
      <x:c r="F1531" s="15" t="str"/>
    </x:row>
    <x:row r="1532" ht="42" customHeight="1">
      <x:c r="A1532" s="15" t="str">
        <x:v>Grays</x:v>
      </x:c>
      <x:c r="B1532" s="15" t="str">
        <x:v>Excluded / unresolved</x:v>
      </x:c>
      <x:c r="C1532" s="15" t="str">
        <x:v>Manor Way Industrial Estate, Curzon Drive, Grays, Essex, RM17 6BG</x:v>
      </x:c>
      <x:c r="D1532" s="15" t="str">
        <x:v>Advertised range 3279.0–16337.0 sq ft; distinct available demises or exact areas not verified. Excluded from unit totals.</x:v>
      </x:c>
      <x:c r="E1532" s="15" t="str">
        <x:v>https://www.rightmove.co.uk/properties/759267181817905#/?channel=COM_LET</x:v>
      </x:c>
      <x:c r="F1532" s="15" t="str"/>
    </x:row>
    <x:row r="1533" ht="42" customHeight="1">
      <x:c r="A1533" s="15" t="str">
        <x:v>Brentwood</x:v>
      </x:c>
      <x:c r="B1533" s="15" t="str">
        <x:v>Excluded / unresolved</x:v>
      </x:c>
      <x:c r="C1533" s="15" t="str">
        <x:v>Brentwood Trade Park, Tallon Road, Brentwood, Essex, CM13 1TF</x:v>
      </x:c>
      <x:c r="D1533" s="15" t="str">
        <x:v>Advertised range 4780.0–15751.0 sq ft; distinct available demises or exact areas not verified. Excluded from unit totals.</x:v>
      </x:c>
      <x:c r="E1533" s="15" t="str">
        <x:v>https://www.rightmove.co.uk/properties/754426665749184#/?channel=COM_LET</x:v>
      </x:c>
      <x:c r="F1533" s="15" t="str"/>
    </x:row>
    <x:row r="1534" ht="42" customHeight="1">
      <x:c r="A1534" s="15" t="str">
        <x:v>Clacton-on-Sea</x:v>
      </x:c>
      <x:c r="B1534" s="15" t="str">
        <x:v>Excluded / unresolved</x:v>
      </x:c>
      <x:c r="C1534" s="15" t="str">
        <x:v>Brook Park West Retail Park, Clacton On Sea, Essex, CO16</x:v>
      </x:c>
      <x:c r="D1534" s="15" t="str">
        <x:v>Advertised range 7607.0–15281.0 sq ft; distinct available demises or exact areas not verified. Excluded from unit totals.</x:v>
      </x:c>
      <x:c r="E1534" s="15" t="str">
        <x:v>https://www.rightmove.co.uk/properties/760553405065776#/?channel=COM_LET</x:v>
      </x:c>
      <x:c r="F1534" s="15" t="str"/>
    </x:row>
    <x:row r="1535" ht="42" customHeight="1">
      <x:c r="A1535" s="15" t="str">
        <x:v>Braintree</x:v>
      </x:c>
      <x:c r="B1535" s="15" t="str">
        <x:v>Excluded / unresolved</x:v>
      </x:c>
      <x:c r="C1535" s="15" t="str">
        <x:v>14 &amp; 16 First Avenue, Bluebridge Industrial Estate, Halstead, Essex, CO9 2EX</x:v>
      </x:c>
      <x:c r="D1535" s="15" t="str">
        <x:v>Advertised range 6944.0–14748.0 sq ft; distinct available demises or exact areas not verified. Excluded from unit totals.</x:v>
      </x:c>
      <x:c r="E1535" s="15" t="str">
        <x:v>https://www.rightmove.co.uk/properties/760758317727504#/?channel=COM_LET</x:v>
      </x:c>
      <x:c r="F1535" s="15" t="str">
        <x:v>https://www.rightmove.co.uk/properties/755507363669952#/?channel=COM_LET
https://www.rightmove.co.uk/properties/760554508220481#/?channel=COM_LET</x:v>
      </x:c>
    </x:row>
    <x:row r="1536" ht="42" customHeight="1">
      <x:c r="A1536" s="15" t="str">
        <x:v>Chafford Hundred and West Thurrock</x:v>
      </x:c>
      <x:c r="B1536" s="15" t="str">
        <x:v>Excluded / unresolved</x:v>
      </x:c>
      <x:c r="C1536" s="15" t="str">
        <x:v>Ensign Industrial Estate, Botany Way, Essex, Purfleet, RM19 1TB</x:v>
      </x:c>
      <x:c r="D1536" s="15" t="str">
        <x:v>Advertised range 5056.0–13044.0 sq ft; distinct available demises or exact areas not verified. Excluded from unit totals.</x:v>
      </x:c>
      <x:c r="E1536" s="15" t="str">
        <x:v>https://www.rightmove.co.uk/properties/762561780479505#/?channel=COM_LET</x:v>
      </x:c>
      <x:c r="F1536" s="15" t="str">
        <x:v>https://www.rightmove.co.uk/properties/762562369715825#/?channel=COM_LET</x:v>
      </x:c>
    </x:row>
    <x:row r="1537" ht="42" customHeight="1">
      <x:c r="A1537" s="15" t="str">
        <x:v>Wickford</x:v>
      </x:c>
      <x:c r="B1537" s="15" t="str">
        <x:v>Excluded / unresolved</x:v>
      </x:c>
      <x:c r="C1537" s="15" t="str">
        <x:v>Smith Storage, Chelmsford Road, Rawreth, Essex, SS11 8SY</x:v>
      </x:c>
      <x:c r="D1537" s="15" t="str">
        <x:v>Advertised range 861.0–12917.0 sq ft; distinct available demises or exact areas not verified. Excluded from unit totals.</x:v>
      </x:c>
      <x:c r="E1537" s="15" t="str">
        <x:v>https://www.rightmove.co.uk/properties/164067908#/?channel=COM_LET</x:v>
      </x:c>
      <x:c r="F1537" s="15" t="str">
        <x:v>https://www.rightmove.co.uk/properties/87175038#/?channel=COM_LET
https://www.rightmove.co.uk/properties/87175065#/?channel=COM_LET</x:v>
      </x:c>
    </x:row>
    <x:row r="1538" ht="42" customHeight="1">
      <x:c r="A1538" s="15" t="str">
        <x:v>Witham</x:v>
      </x:c>
      <x:c r="B1538" s="15" t="str">
        <x:v>Excluded / unresolved</x:v>
      </x:c>
      <x:c r="C1538" s="15" t="str">
        <x:v>Freebournes Park, Freebournes Road, Witham, CM8 3DG</x:v>
      </x:c>
      <x:c r="D1538" s="15" t="str">
        <x:v>Advertised range 5300.0–11938.0 sq ft; distinct available demises or exact areas not verified. Excluded from unit totals.</x:v>
      </x:c>
      <x:c r="E1538" s="15" t="str">
        <x:v>https://www.rightmove.co.uk/properties/773330488097057#/?channel=COM_LET</x:v>
      </x:c>
      <x:c r="F1538" s="15" t="str"/>
    </x:row>
    <x:row r="1539" ht="42" customHeight="1">
      <x:c r="A1539" s="15" t="str">
        <x:v>Witham</x:v>
      </x:c>
      <x:c r="B1539" s="15" t="str">
        <x:v>Excluded / unresolved</x:v>
      </x:c>
      <x:c r="C1539" s="15" t="str">
        <x:v>Freebournes Park, Freebournes Road, Witham, Essex, CM8 3UN</x:v>
      </x:c>
      <x:c r="D1539" s="15" t="str">
        <x:v>Advertised range 5300.0–11938.0 sq ft; distinct available demises or exact areas not verified. Excluded from unit totals.</x:v>
      </x:c>
      <x:c r="E1539" s="15" t="str">
        <x:v>https://www.rightmove.co.uk/properties/754426535567792#/?channel=COM_LET</x:v>
      </x:c>
      <x:c r="F1539" s="15" t="str"/>
    </x:row>
    <x:row r="1540" ht="42" customHeight="1">
      <x:c r="A1540" s="15" t="str">
        <x:v>Cheshunt</x:v>
      </x:c>
      <x:c r="B1540" s="15" t="str">
        <x:v>Excluded / unresolved</x:v>
      </x:c>
      <x:c r="C1540" s="15" t="str">
        <x:v>M25 Business Centre, 122 Brooker Road, Waltham Abbey, Essex, EN9 1JH</x:v>
      </x:c>
      <x:c r="D1540" s="15" t="str">
        <x:v>Advertised range 303.0–11682.0 sq ft; distinct available demises or exact areas not verified. Excluded from unit totals.</x:v>
      </x:c>
      <x:c r="E1540" s="15" t="str">
        <x:v>https://www.rightmove.co.uk/properties/744614919747472#/?channel=COM_LET</x:v>
      </x:c>
      <x:c r="F1540" s="15" t="str">
        <x:v>https://www.rightmove.co.uk/properties/783598087591792#/?channel=COM_LET</x:v>
      </x:c>
    </x:row>
    <x:row r="1541" ht="42" customHeight="1">
      <x:c r="A1541" s="15" t="str">
        <x:v>Chafford Hundred and West Thurrock</x:v>
      </x:c>
      <x:c r="B1541" s="15" t="str">
        <x:v>Excluded / unresolved</x:v>
      </x:c>
      <x:c r="C1541" s="15" t="str">
        <x:v>Units 6-8 Thurrock Trade Park, Oliver Road, Grays, Essex, RM20</x:v>
      </x:c>
      <x:c r="D1541" s="15" t="str">
        <x:v>Advertised range 2913.0–11269.0 sq ft; distinct available demises or exact areas not verified. Excluded from unit totals.</x:v>
      </x:c>
      <x:c r="E1541" s="15" t="str">
        <x:v>https://www.rightmove.co.uk/properties/754426657359344#/?channel=COM_LET</x:v>
      </x:c>
      <x:c r="F1541" s="15" t="str"/>
    </x:row>
    <x:row r="1542" ht="42" customHeight="1">
      <x:c r="A1542" s="15" t="str">
        <x:v>Chafford Hundred and West Thurrock</x:v>
      </x:c>
      <x:c r="B1542" s="15" t="str">
        <x:v>Excluded / unresolved</x:v>
      </x:c>
      <x:c r="C1542" s="15" t="str">
        <x:v>Thurrock Trade Park, Oliver Road, West Thurrock, Essex, RM20 3ED</x:v>
      </x:c>
      <x:c r="D1542" s="15" t="str">
        <x:v>Advertised range 2240.0–10977.0 sq ft; distinct available demises or exact areas not verified. Excluded from unit totals.</x:v>
      </x:c>
      <x:c r="E1542" s="15" t="str">
        <x:v>https://www.rightmove.co.uk/properties/760570012412704#/?channel=COM_LET</x:v>
      </x:c>
      <x:c r="F1542" s="15" t="str"/>
    </x:row>
    <x:row r="1543" ht="42" customHeight="1">
      <x:c r="A1543" s="15" t="str">
        <x:v>Braintree</x:v>
      </x:c>
      <x:c r="B1543" s="15" t="str">
        <x:v>Excluded / unresolved</x:v>
      </x:c>
      <x:c r="C1543" s="15" t="str">
        <x:v>Kestrel Park, Finch Drive, Springwood Industrial Estate, Braintree, CM7 2SF</x:v>
      </x:c>
      <x:c r="D1543" s="15" t="str">
        <x:v>Advertised range 2364.0–10893.0 sq ft; distinct available demises or exact areas not verified. Excluded from unit totals.</x:v>
      </x:c>
      <x:c r="E1543" s="15" t="str">
        <x:v>https://www.rightmove.co.uk/properties/773376875004657#/?channel=COM_LET</x:v>
      </x:c>
      <x:c r="F1543" s="15" t="str"/>
    </x:row>
    <x:row r="1544" ht="42" customHeight="1">
      <x:c r="A1544" s="15" t="str">
        <x:v>Harwich</x:v>
      </x:c>
      <x:c r="B1544" s="15" t="str">
        <x:v>Excluded / unresolved</x:v>
      </x:c>
      <x:c r="C1544" s="15" t="str">
        <x:v>Portside Trade and Retail Park, Harwich, CO12 4EN</x:v>
      </x:c>
      <x:c r="D1544" s="15" t="str">
        <x:v>Advertised range 2427.0–3015.0 sq ft; distinct available demises or exact areas not verified. Excluded from unit totals.</x:v>
      </x:c>
      <x:c r="E1544" s="15" t="str">
        <x:v>https://www.rightmove.co.uk/properties/773376329838592#/?channel=COM_LET</x:v>
      </x:c>
      <x:c r="F1544" s="15" t="str"/>
    </x:row>
    <x:row r="1545" ht="42" customHeight="1">
      <x:c r="A1545" s="15" t="str">
        <x:v>Southend-on-Sea</x:v>
      </x:c>
      <x:c r="B1545" s="15" t="str">
        <x:v>Excluded / unresolved</x:v>
      </x:c>
      <x:c r="C1545" s="15" t="str">
        <x:v>The Quad 2, Airport Business Park, Cherry Orchard Way, Rochford, SS4 1GP</x:v>
      </x:c>
      <x:c r="D1545" s="15" t="str">
        <x:v>Advertised range 4460.0–9872.0 sq ft; distinct available demises or exact areas not verified. Excluded from unit totals.</x:v>
      </x:c>
      <x:c r="E1545" s="15" t="str">
        <x:v>https://www.rightmove.co.uk/properties/94778232#/?channel=COM_LET</x:v>
      </x:c>
      <x:c r="F1545" s="15" t="str"/>
    </x:row>
    <x:row r="1546" ht="42" customHeight="1">
      <x:c r="A1546" s="15" t="str">
        <x:v>Southend-on-Sea</x:v>
      </x:c>
      <x:c r="B1546" s="15" t="str">
        <x:v>Excluded / unresolved</x:v>
      </x:c>
      <x:c r="C1546" s="15" t="str">
        <x:v>1st, 2nd &amp; 3rd Floors, 90 High Street, Southend-on-Sea, Essex, SS1 1JN Commercial Property</x:v>
      </x:c>
      <x:c r="D1546" s="15" t="str">
        <x:v>Container/self-storage, garage, yard, or non-industrial room; excluded from industrial-unit totals.</x:v>
      </x:c>
      <x:c r="E1546" s="15" t="str">
        <x:v>https://www.rightmove.co.uk/properties/94180179#/?channel=COM_LET</x:v>
      </x:c>
      <x:c r="F1546" s="15" t="str"/>
    </x:row>
    <x:row r="1547" ht="42" customHeight="1">
      <x:c r="A1547" s="15" t="str">
        <x:v>Rayleigh</x:v>
      </x:c>
      <x:c r="B1547" s="15" t="str">
        <x:v>Excluded / unresolved</x:v>
      </x:c>
      <x:c r="C1547" s="15" t="str">
        <x:v>Room 1, 7 Eldon Way, Hockley, SS5 4AD Commercial Property</x:v>
      </x:c>
      <x:c r="D1547" s="15" t="str">
        <x:v>Container/self-storage, garage, yard, or non-industrial room; excluded from industrial-unit totals.</x:v>
      </x:c>
      <x:c r="E1547" s="15" t="str">
        <x:v>https://www.rightmove.co.uk/properties/781247029288512#/?channel=COM_LET</x:v>
      </x:c>
      <x:c r="F1547" s="15" t="str"/>
    </x:row>
    <x:row r="1548" ht="42" customHeight="1">
      <x:c r="A1548" s="15" t="str">
        <x:v>Chafford Hundred and West Thurrock</x:v>
      </x:c>
      <x:c r="B1548" s="15" t="str">
        <x:v>Excluded / unresolved</x:v>
      </x:c>
      <x:c r="C1548" s="15" t="str">
        <x:v>Units 13-19, Thurrock Commercial Centre, Purfleet Industrial Park, Aveley, South Ockendon, Essex, RM15</x:v>
      </x:c>
      <x:c r="D1548" s="15" t="str">
        <x:v>Advertised range 2450.0–9287.0 sq ft; distinct available demises or exact areas not verified. Excluded from unit totals.</x:v>
      </x:c>
      <x:c r="E1548" s="15" t="str">
        <x:v>https://www.rightmove.co.uk/properties/768174577060369#/?channel=COM_LET</x:v>
      </x:c>
      <x:c r="F1548" s="15" t="str"/>
    </x:row>
    <x:row r="1549" ht="42" customHeight="1">
      <x:c r="A1549" s="15" t="str">
        <x:v>Chafford Hundred and West Thurrock</x:v>
      </x:c>
      <x:c r="B1549" s="15" t="str">
        <x:v>Excluded / unresolved</x:v>
      </x:c>
      <x:c r="C1549" s="15" t="str">
        <x:v>Ensign Industrial Estate, Botany Way, Purfleet-On-Thames,Essex, RM19</x:v>
      </x:c>
      <x:c r="D1549" s="15" t="str">
        <x:v>Advertised range 731.0–8785.0 sq ft; distinct available demises or exact areas not verified. Excluded from unit totals.</x:v>
      </x:c>
      <x:c r="E1549" s="15" t="str">
        <x:v>https://www.rightmove.co.uk/properties/754426541971841#/?channel=COM_LET</x:v>
      </x:c>
      <x:c r="F1549" s="15" t="str"/>
    </x:row>
    <x:row r="1550" ht="42" customHeight="1">
      <x:c r="A1550" s="15" t="str">
        <x:v>Chafford Hundred and West Thurrock</x:v>
      </x:c>
      <x:c r="B1550" s="15" t="str">
        <x:v>Excluded / unresolved</x:v>
      </x:c>
      <x:c r="C1550" s="15" t="str">
        <x:v>Unit 9 Dolphin Way, Purfleet, Essex, RM19</x:v>
      </x:c>
      <x:c r="D1550" s="15" t="str">
        <x:v>Advertised range 5160.0–8503.0 sq ft; distinct available demises or exact areas not verified. Excluded from unit totals.</x:v>
      </x:c>
      <x:c r="E1550" s="15" t="str">
        <x:v>https://www.rightmove.co.uk/properties/760570077417200#/?channel=COM_LET</x:v>
      </x:c>
      <x:c r="F1550" s="15" t="str"/>
    </x:row>
    <x:row r="1551" ht="42" customHeight="1">
      <x:c r="A1551" s="15" t="str">
        <x:v>Witham</x:v>
      </x:c>
      <x:c r="B1551" s="15" t="str">
        <x:v>Excluded / unresolved</x:v>
      </x:c>
      <x:c r="C1551" s="15" t="str">
        <x:v>11a Moss Road, Freebournes Industrial Estate, Witham, Essex, CM8</x:v>
      </x:c>
      <x:c r="D1551" s="15" t="str">
        <x:v>Advertised range 4708.0–7511.0 sq ft; distinct available demises or exact areas not verified. Excluded from unit totals.</x:v>
      </x:c>
      <x:c r="E1551" s="15" t="str">
        <x:v>https://www.rightmove.co.uk/properties/760551186277008#/?channel=COM_LET</x:v>
      </x:c>
      <x:c r="F1551" s="15" t="str">
        <x:v>https://fennwright.co.uk/property/11a-moss-road-freebournes-industrial-estate-witham-essex-cm8/</x:v>
      </x:c>
    </x:row>
    <x:row r="1552" ht="42" customHeight="1">
      <x:c r="A1552" s="15" t="str">
        <x:v>Maldon</x:v>
      </x:c>
      <x:c r="B1552" s="15" t="str">
        <x:v>Excluded / unresolved</x:v>
      </x:c>
      <x:c r="C1552" s="15" t="str">
        <x:v>Unit 8 &amp; 9 Maldon Trade Park, The Causeway, Maldon, CM9</x:v>
      </x:c>
      <x:c r="D1552" s="15" t="str">
        <x:v>Advertised range 3613.0–7305.0 sq ft; distinct available demises or exact areas not verified. Excluded from unit totals.</x:v>
      </x:c>
      <x:c r="E1552" s="15" t="str">
        <x:v>https://www.rightmove.co.uk/properties/764370775412497#/?channel=COM_LET</x:v>
      </x:c>
      <x:c r="F1552" s="15" t="str">
        <x:v>https://fennwright.co.uk/property/unit-8-9-maldon-trade-park-the-causeway-maldon-cm9/</x:v>
      </x:c>
    </x:row>
    <x:row r="1553" ht="42" customHeight="1">
      <x:c r="A1553" s="15" t="str">
        <x:v>Colchester</x:v>
      </x:c>
      <x:c r="B1553" s="15" t="str">
        <x:v>Excluded / unresolved</x:v>
      </x:c>
      <x:c r="C1553" s="15" t="str">
        <x:v>Systematic Business Park, Old Ipswich Road, Ardleigh, Colchester, Essex, CO7</x:v>
      </x:c>
      <x:c r="D1553" s="15" t="str">
        <x:v>Advertised range 1700.0–7212.0 sq ft; distinct available demises or exact areas not verified. Excluded from unit totals.</x:v>
      </x:c>
      <x:c r="E1553" s="15" t="str">
        <x:v>https://www.rightmove.co.uk/properties/760552939511489#/?channel=COM_LET</x:v>
      </x:c>
      <x:c r="F1553" s="15" t="str">
        <x:v>https://fennwright.co.uk/property/systematic-business-park-old-ipswich-road-ardleigh-colchester-essex-co7/</x:v>
      </x:c>
    </x:row>
    <x:row r="1554" ht="42" customHeight="1">
      <x:c r="A1554" s="15" t="str">
        <x:v>Canvey Island</x:v>
      </x:c>
      <x:c r="B1554" s="15" t="str">
        <x:v>Excluded / unresolved</x:v>
      </x:c>
      <x:c r="C1554" s="15" t="str">
        <x:v>Blocks 1 &amp; 2, Thamesview 130, Roscommon Way, Canvey Island, Essex, SS8</x:v>
      </x:c>
      <x:c r="D1554" s="15" t="str">
        <x:v>Advertised range 4263.0–7066.0 sq ft; distinct available demises or exact areas not verified. Excluded from unit totals.</x:v>
      </x:c>
      <x:c r="E1554" s="15" t="str">
        <x:v>https://www.rightmove.co.uk/properties/760570282998016#/?channel=COM_LET</x:v>
      </x:c>
      <x:c r="F1554" s="15" t="str"/>
    </x:row>
    <x:row r="1555" ht="42" customHeight="1">
      <x:c r="A1555" s="15" t="str">
        <x:v>Chafford Hundred and West Thurrock</x:v>
      </x:c>
      <x:c r="B1555" s="15" t="str">
        <x:v>Excluded / unresolved</x:v>
      </x:c>
      <x:c r="C1555" s="15" t="str">
        <x:v>Units 2- 3 Thurrock Trade Park, Oliver Road, Grays, Essex, RM20</x:v>
      </x:c>
      <x:c r="D1555" s="15" t="str">
        <x:v>Advertised range 2904.0–6571.0 sq ft; distinct available demises or exact areas not verified. Excluded from unit totals.</x:v>
      </x:c>
      <x:c r="E1555" s="15" t="str">
        <x:v>https://www.rightmove.co.uk/properties/754426642514896#/?channel=COM_LET</x:v>
      </x:c>
      <x:c r="F1555" s="15" t="str"/>
    </x:row>
    <x:row r="1556" ht="42" customHeight="1">
      <x:c r="A1556" s="15" t="str">
        <x:v>Brentwood</x:v>
      </x:c>
      <x:c r="B1556" s="15" t="str">
        <x:v>Excluded / unresolved</x:v>
      </x:c>
      <x:c r="C1556" s="15" t="str">
        <x:v>Brentwood Trade Park, Tallon Road, Hutton Industrial Estate, Brentwood, CM13 1TF</x:v>
      </x:c>
      <x:c r="D1556" s="15" t="str">
        <x:v>Advertised range 4780.0–5914.0 sq ft; distinct available demises or exact areas not verified. Excluded from unit totals.</x:v>
      </x:c>
      <x:c r="E1556" s="15" t="str">
        <x:v>https://www.rightmove.co.uk/properties/773384273758432#/?channel=COM_LET</x:v>
      </x:c>
      <x:c r="F1556" s="15" t="str"/>
    </x:row>
    <x:row r="1557" ht="42" customHeight="1">
      <x:c r="A1557" s="15" t="str">
        <x:v>Brentwood</x:v>
      </x:c>
      <x:c r="B1557" s="15" t="str">
        <x:v>Excluded / unresolved</x:v>
      </x:c>
      <x:c r="C1557" s="15" t="str">
        <x:v>Brentwood Trade Park, Essex, CM13 1TF</x:v>
      </x:c>
      <x:c r="D1557" s="15" t="str">
        <x:v>Advertised range 4780.0–5914.0 sq ft; distinct available demises or exact areas not verified. Excluded from unit totals.</x:v>
      </x:c>
      <x:c r="E1557" s="15" t="str">
        <x:v>https://www.rightmove.co.uk/properties/762562562699520#/?channel=COM_LET</x:v>
      </x:c>
      <x:c r="F1557" s="15" t="str"/>
    </x:row>
    <x:row r="1558" ht="42" customHeight="1">
      <x:c r="A1558" s="15" t="str">
        <x:v>Colchester</x:v>
      </x:c>
      <x:c r="B1558" s="15" t="str">
        <x:v>Excluded / unresolved</x:v>
      </x:c>
      <x:c r="C1558" s="15" t="str">
        <x:v>- Systematic Business Park - Colchester, Ardleigh, Essex, CO7 SQL</x:v>
      </x:c>
      <x:c r="D1558" s="15" t="str">
        <x:v>Advertised range 1700.0–4900.0 sq ft; distinct available demises or exact areas not verified. Excluded from unit totals.</x:v>
      </x:c>
      <x:c r="E1558" s="15" t="str">
        <x:v>https://www.rightmove.co.uk/properties/767592609064849#/?channel=COM_LET</x:v>
      </x:c>
      <x:c r="F1558" s="15" t="str"/>
    </x:row>
    <x:row r="1559" ht="42" customHeight="1">
      <x:c r="A1559" s="15" t="str">
        <x:v>Colchester</x:v>
      </x:c>
      <x:c r="B1559" s="15" t="str">
        <x:v>Excluded / unresolved</x:v>
      </x:c>
      <x:c r="C1559" s="15" t="str">
        <x:v>Surya Centre, 129-139 Layer Road, Colchester, Essex, CO2</x:v>
      </x:c>
      <x:c r="D1559" s="15" t="str">
        <x:v>Advertised range 3296.0–4758.0 sq ft; distinct available demises or exact areas not verified. Excluded from unit totals.</x:v>
      </x:c>
      <x:c r="E1559" s="15" t="str">
        <x:v>https://www.rightmove.co.uk/properties/760553851827792#/?channel=COM_LET</x:v>
      </x:c>
      <x:c r="F1559" s="15" t="str">
        <x:v>https://fennwright.co.uk/property/surya-trade-park-129-139-layer-road-colchester-essex-co2/</x:v>
      </x:c>
    </x:row>
    <x:row r="1560" ht="42" customHeight="1">
      <x:c r="A1560" s="15" t="str">
        <x:v>Chafford Hundred and West Thurrock</x:v>
      </x:c>
      <x:c r="B1560" s="15" t="str">
        <x:v>Excluded / unresolved</x:v>
      </x:c>
      <x:c r="C1560" s="15" t="str">
        <x:v>Units 18-19 Thurrock Trade Park, Oliver Road, Grays, Essex, RM20</x:v>
      </x:c>
      <x:c r="D1560" s="15" t="str">
        <x:v>Advertised range 2273.0–4513.0 sq ft; distinct available demises or exact areas not verified. Excluded from unit totals.</x:v>
      </x:c>
      <x:c r="E1560" s="15" t="str">
        <x:v>https://www.rightmove.co.uk/properties/754426653149488#/?channel=COM_LET</x:v>
      </x:c>
      <x:c r="F1560" s="15" t="str"/>
    </x:row>
    <x:row r="1561" ht="42" customHeight="1">
      <x:c r="A1561" s="15" t="str">
        <x:v>Braintree</x:v>
      </x:c>
      <x:c r="B1561" s="15" t="str">
        <x:v>Excluded / unresolved</x:v>
      </x:c>
      <x:c r="C1561" s="15" t="str">
        <x:v>14-18 Springwood Drive, Springwood Industrial Estate, Braintree, Essex, CM7</x:v>
      </x:c>
      <x:c r="D1561" s="15" t="str">
        <x:v>Advertised range 1503.0–4509.0 sq ft; distinct available demises or exact areas not verified. Excluded from unit totals.</x:v>
      </x:c>
      <x:c r="E1561" s="15" t="str">
        <x:v>https://www.rightmove.co.uk/properties/760551201026321#/?channel=COM_LET</x:v>
      </x:c>
      <x:c r="F1561" s="15" t="str">
        <x:v>https://fennwright.co.uk/property/14-18-springwood-drive-springwood-industrial-estate-braintree-essex-cm7/</x:v>
      </x:c>
    </x:row>
    <x:row r="1562" ht="42" customHeight="1">
      <x:c r="A1562" s="15" t="str">
        <x:v>Basildon</x:v>
      </x:c>
      <x:c r="B1562" s="15" t="str">
        <x:v>Excluded / unresolved</x:v>
      </x:c>
      <x:c r="C1562" s="15" t="str">
        <x:v>Sharp House, Crompton Close, Basildon, SS14 3AY</x:v>
      </x:c>
      <x:c r="D1562" s="15" t="str">
        <x:v>Advertised range 400.0–4400.0 sq ft; distinct available demises or exact areas not verified. Excluded from unit totals.</x:v>
      </x:c>
      <x:c r="E1562" s="15" t="str">
        <x:v>https://www.rightmove.co.uk/properties/773360685086272#/?channel=COM_LET</x:v>
      </x:c>
      <x:c r="F1562" s="15" t="str"/>
    </x:row>
    <x:row r="1563" ht="42" customHeight="1">
      <x:c r="A1563" s="15" t="str">
        <x:v>Rayleigh</x:v>
      </x:c>
      <x:c r="B1563" s="15" t="str">
        <x:v>Excluded / unresolved</x:v>
      </x:c>
      <x:c r="C1563" s="15" t="str">
        <x:v>Arterial Road, Rayleigh Commercial Property</x:v>
      </x:c>
      <x:c r="D1563" s="15" t="str">
        <x:v>Container/self-storage, garage, yard, or non-industrial room; excluded from industrial-unit totals.</x:v>
      </x:c>
      <x:c r="E1563" s="15" t="str">
        <x:v>https://www.rightmove.co.uk/properties/90482886#/?channel=COM_LET</x:v>
      </x:c>
      <x:c r="F1563" s="15" t="str">
        <x:v>https://www.rightmove.co.uk/properties/90482889#/?channel=COM_LET</x:v>
      </x:c>
    </x:row>
    <x:row r="1564" ht="42" customHeight="1">
      <x:c r="A1564" s="15" t="str">
        <x:v>Harwich</x:v>
      </x:c>
      <x:c r="B1564" s="15" t="str">
        <x:v>Excluded / unresolved</x:v>
      </x:c>
      <x:c r="C1564" s="15" t="str">
        <x:v>Units 3A &amp; 3B Causeway End, Lawford, Manningtree, Essex, CO11</x:v>
      </x:c>
      <x:c r="D1564" s="15" t="str">
        <x:v>Advertised range 1300.0–2600.0 sq ft; distinct available demises or exact areas not verified. Excluded from unit totals.</x:v>
      </x:c>
      <x:c r="E1564" s="15" t="str">
        <x:v>https://www.rightmove.co.uk/properties/756219596328144#/?channel=COM_LET</x:v>
      </x:c>
      <x:c r="F1564" s="15" t="str"/>
    </x:row>
    <x:row r="1565" ht="42" customHeight="1">
      <x:c r="A1565" s="15" t="str">
        <x:v>Maldon</x:v>
      </x:c>
      <x:c r="B1565" s="15" t="str">
        <x:v>Excluded / unresolved</x:v>
      </x:c>
      <x:c r="C1565" s="15" t="str">
        <x:v>The Emporium, Maldon Mixed Use</x:v>
      </x:c>
      <x:c r="D1565" s="15" t="str">
        <x:v>Advertised range 300.0–2563.0 sq ft; distinct available demises or exact areas not verified. Excluded from unit totals.</x:v>
      </x:c>
      <x:c r="E1565" s="15" t="str">
        <x:v>https://www.rightmove.co.uk/properties/775363725241985#/?channel=COM_LET</x:v>
      </x:c>
      <x:c r="F1565" s="15" t="str"/>
    </x:row>
    <x:row r="1566" ht="42" customHeight="1">
      <x:c r="A1566" s="15" t="str">
        <x:v>Southend-on-Sea</x:v>
      </x:c>
      <x:c r="B1566" s="15" t="str">
        <x:v>Excluded / unresolved</x:v>
      </x:c>
      <x:c r="C1566" s="15" t="str">
        <x:v>Company House, Stock Road , Southend On Sea, Essex, SS2 5QF</x:v>
      </x:c>
      <x:c r="D1566" s="15" t="str">
        <x:v>Advertised range 1415.0–2400.0 sq ft; distinct available demises or exact areas not verified. Excluded from unit totals.</x:v>
      </x:c>
      <x:c r="E1566" s="15" t="str">
        <x:v>https://www.rightmove.co.uk/properties/760904663188929#/?channel=COM_LET</x:v>
      </x:c>
      <x:c r="F1566" s="15" t="str"/>
    </x:row>
    <x:row r="1567" ht="42" customHeight="1">
      <x:c r="A1567" s="15" t="str">
        <x:v>Colchester</x:v>
      </x:c>
      <x:c r="B1567" s="15" t="str">
        <x:v>Excluded / unresolved</x:v>
      </x:c>
      <x:c r="C1567" s="15" t="str">
        <x:v>Davey Close Trade Park, Colchester, Essex, CO1 2XL</x:v>
      </x:c>
      <x:c r="D1567" s="15" t="str">
        <x:v>Advertised range 1047.0–2400.0 sq ft; distinct available demises or exact areas not verified. Excluded from unit totals.</x:v>
      </x:c>
      <x:c r="E1567" s="15" t="str">
        <x:v>https://www.rightmove.co.uk/properties/754426548153312#/?channel=COM_LET</x:v>
      </x:c>
      <x:c r="F1567" s="15" t="str"/>
    </x:row>
    <x:row r="1568" ht="42" customHeight="1">
      <x:c r="A1568" s="15" t="str">
        <x:v>Harlow</x:v>
      </x:c>
      <x:c r="B1568" s="15" t="str">
        <x:v>Excluded / unresolved</x:v>
      </x:c>
      <x:c r="C1568" s="15" t="str">
        <x:v>Part Everbrite House, Greenway, Harlow Business Park, Harlow, CM19 5QJ</x:v>
      </x:c>
      <x:c r="D1568" s="15" t="str">
        <x:v>Advertised range 1336.0–1808.0 sq ft; distinct available demises or exact areas not verified. Excluded from unit totals.</x:v>
      </x:c>
      <x:c r="E1568" s="15" t="str">
        <x:v>https://www.rightmove.co.uk/properties/738989693466240#/?channel=COM_LET</x:v>
      </x:c>
      <x:c r="F1568" s="15" t="str">
        <x:v>https://www.rightmove.co.uk/properties/738981172591792#/?channel=COM_LET</x:v>
      </x:c>
    </x:row>
    <x:row r="1569" ht="42" customHeight="1">
      <x:c r="A1569" s="15" t="str">
        <x:v>Bishop's Stortford</x:v>
      </x:c>
      <x:c r="B1569" s="15" t="str">
        <x:v>Excluded / unresolved</x:v>
      </x:c>
      <x:c r="C1569" s="15" t="str">
        <x:v>Corn Barn 1 &amp; 4, 4a, Mole Hall, Widdington, Saffron Walden CB11 3SS</x:v>
      </x:c>
      <x:c r="D1569" s="15" t="str">
        <x:v>Advertised range 900.0–1800.0 sq ft; distinct available demises or exact areas not verified. Excluded from unit totals.</x:v>
      </x:c>
      <x:c r="E1569" s="15" t="str">
        <x:v>https://www.rightmove.co.uk/properties/754426554425185#/?channel=COM_LET</x:v>
      </x:c>
      <x:c r="F1569" s="15" t="str"/>
    </x:row>
    <x:row r="1570" ht="42" customHeight="1">
      <x:c r="A1570" s="15" t="str">
        <x:v>Southend-on-Sea</x:v>
      </x:c>
      <x:c r="B1570" s="15" t="str">
        <x:v>Excluded / unresolved</x:v>
      </x:c>
      <x:c r="C1570" s="15" t="str">
        <x:v>Lime House Nursery, The Drive, Leigh-on-sea</x:v>
      </x:c>
      <x:c r="D1570" s="15" t="str">
        <x:v>Advertised range 970.0–1610.0 sq ft; distinct available demises or exact areas not verified. Excluded from unit totals.</x:v>
      </x:c>
      <x:c r="E1570" s="15" t="str">
        <x:v>https://www.rightmove.co.uk/properties/758233579432721#/?channel=COM_LET</x:v>
      </x:c>
      <x:c r="F1570" s="15" t="str"/>
    </x:row>
    <x:row r="1571" ht="42" customHeight="1">
      <x:c r="A1571" s="15" t="str">
        <x:v>Maldon</x:v>
      </x:c>
      <x:c r="B1571" s="15" t="str">
        <x:v>Excluded / unresolved</x:v>
      </x:c>
      <x:c r="C1571" s="15" t="str">
        <x:v>162-164 High Street, Maldon, Essex CM9 5BX Mixed Use</x:v>
      </x:c>
      <x:c r="D1571" s="15" t="str">
        <x:v>Container/self-storage, garage, yard, or non-industrial room; excluded from industrial-unit totals.</x:v>
      </x:c>
      <x:c r="E1571" s="15" t="str">
        <x:v>https://www.rightmove.co.uk/properties/772142694802305#/?channel=COM_LET</x:v>
      </x:c>
      <x:c r="F1571" s="15" t="str"/>
    </x:row>
    <x:row r="1572" ht="42" customHeight="1">
      <x:c r="A1572" s="15" t="str">
        <x:v>Braintree</x:v>
      </x:c>
      <x:c r="B1572" s="15" t="str">
        <x:v>Excluded / unresolved</x:v>
      </x:c>
      <x:c r="C1572" s="15" t="str">
        <x:v>Unit 7B Cooper Drive, Braintree, Essex</x:v>
      </x:c>
      <x:c r="D1572" s="15" t="str">
        <x:v>Advertised range 1471.0–1472.0 sq ft; distinct available demises or exact areas not verified. Excluded from unit totals.</x:v>
      </x:c>
      <x:c r="E1572" s="15" t="str">
        <x:v>https://www.rightmove.co.uk/properties/752436000601201#/?channel=COM_LET</x:v>
      </x:c>
      <x:c r="F1572" s="15" t="str"/>
    </x:row>
    <x:row r="1573" ht="42" customHeight="1">
      <x:c r="A1573" s="15" t="str">
        <x:v>Southend-on-Sea</x:v>
      </x:c>
      <x:c r="B1573" s="15" t="str">
        <x:v>Excluded / unresolved</x:v>
      </x:c>
      <x:c r="C1573" s="15" t="str">
        <x:v>Imperial Park, Towerfield Road, Shoeburyness, Southend-On-Sea, Essex, SS3</x:v>
      </x:c>
      <x:c r="D1573" s="15" t="str">
        <x:v>Advertised range 645.0–1312.0 sq ft; distinct available demises or exact areas not verified. Excluded from unit totals.</x:v>
      </x:c>
      <x:c r="E1573" s="15" t="str">
        <x:v>https://www.rightmove.co.uk/properties/761105576780144#/?channel=COM_LET</x:v>
      </x:c>
      <x:c r="F1573" s="15" t="str"/>
    </x:row>
    <x:row r="1574" ht="42" customHeight="1">
      <x:c r="A1574" s="15" t="str">
        <x:v>Harlow</x:v>
      </x:c>
      <x:c r="B1574" s="15" t="str">
        <x:v>Excluded / unresolved</x:v>
      </x:c>
      <x:c r="C1574" s="15" t="str">
        <x:v>Stort Mill Industrial Estate, Harlow, CM20 2SN</x:v>
      </x:c>
      <x:c r="D1574" s="15" t="str">
        <x:v>Advertised range 1220.0–1241.0 sq ft; distinct available demises or exact areas not verified. Excluded from unit totals.</x:v>
      </x:c>
      <x:c r="E1574" s="15" t="str">
        <x:v>https://www.rightmove.co.uk/properties/762560658527409#/?channel=COM_LET</x:v>
      </x:c>
      <x:c r="F1574" s="15" t="str"/>
    </x:row>
    <x:row r="1575" ht="42" customHeight="1">
      <x:c r="A1575" s="15" t="str">
        <x:v>Grays</x:v>
      </x:c>
      <x:c r="B1575" s="15" t="str">
        <x:v>Excluded / unresolved</x:v>
      </x:c>
      <x:c r="C1575" s="15" t="str">
        <x:v>Victory House, Thames Industrial Park, Princess Margaret Road, East Tilbury, Essex, RM18 8RH</x:v>
      </x:c>
      <x:c r="D1575" s="15" t="str">
        <x:v>Advertised range 510.0–1040.0 sq ft; distinct available demises or exact areas not verified. Excluded from unit totals.</x:v>
      </x:c>
      <x:c r="E1575" s="15" t="str">
        <x:v>https://www.rightmove.co.uk/properties/759266672129137#/?channel=COM_LET</x:v>
      </x:c>
      <x:c r="F1575" s="15" t="str"/>
    </x:row>
    <x:row r="1576" ht="42" customHeight="1">
      <x:c r="A1576" s="15" t="str">
        <x:v>Chafford Hundred and West Thurrock</x:v>
      </x:c>
      <x:c r="B1576" s="15" t="str">
        <x:v>Excluded / unresolved</x:v>
      </x:c>
      <x:c r="C1576" s="15" t="str">
        <x:v>Thurrock Business Centre, Breach Road, West Thurrock, Essex, RM20 3NR</x:v>
      </x:c>
      <x:c r="D1576" s="15" t="str">
        <x:v>Advertised range 933.0–938.0 sq ft; distinct available demises or exact areas not verified. Excluded from unit totals.</x:v>
      </x:c>
      <x:c r="E1576" s="15" t="str">
        <x:v>https://www.rightmove.co.uk/properties/759266705768240#/?channel=COM_LET</x:v>
      </x:c>
      <x:c r="F1576" s="15" t="str"/>
    </x:row>
    <x:row r="1577" ht="42" customHeight="1">
      <x:c r="A1577" s="15" t="str">
        <x:v>Maldon</x:v>
      </x:c>
      <x:c r="B1577" s="15" t="str">
        <x:v>Excluded / unresolved</x:v>
      </x:c>
      <x:c r="C1577" s="15" t="str">
        <x:v>High Street, Maldon Commercial Property</x:v>
      </x:c>
      <x:c r="D1577" s="15" t="str">
        <x:v>Container/self-storage, garage, yard, or non-industrial room; excluded from industrial-unit totals.</x:v>
      </x:c>
      <x:c r="E1577" s="15" t="str">
        <x:v>https://www.rightmove.co.uk/properties/90466755#/?channel=COM_LET</x:v>
      </x:c>
      <x:c r="F1577" s="15" t="str"/>
    </x:row>
    <x:row r="1578" ht="42" customHeight="1">
      <x:c r="A1578" s="15" t="str">
        <x:v>Bishop's Stortford</x:v>
      </x:c>
      <x:c r="B1578" s="15" t="str">
        <x:v>Excluded / unresolved</x:v>
      </x:c>
      <x:c r="C1578" s="15" t="str">
        <x:v>Unit 8B, Ongar Road Trading Estate, Ongar Road, Great Dunmow, Essex CM6 1EU</x:v>
      </x:c>
      <x:c r="D1578" s="15" t="str">
        <x:v>Container/self-storage, garage, yard, or non-industrial room; excluded from industrial-unit totals.</x:v>
      </x:c>
      <x:c r="E1578" s="15" t="str">
        <x:v>https://www.rightmove.co.uk/properties/782306082715281#/?channel=COM_LET</x:v>
      </x:c>
      <x:c r="F1578" s="15" t="str"/>
    </x:row>
    <x:row r="1579" ht="42" customHeight="1">
      <x:c r="A1579" s="15" t="str">
        <x:v>Clacton-on-Sea</x:v>
      </x:c>
      <x:c r="B1579" s="15" t="str">
        <x:v>Excluded / unresolved</x:v>
      </x:c>
      <x:c r="C1579" s="15" t="str">
        <x:v>Herbert Road, Clacton On Sea</x:v>
      </x:c>
      <x:c r="D1579" s="15" t="str">
        <x:v>Container/self-storage, garage, yard, or non-industrial room; excluded from industrial-unit totals.</x:v>
      </x:c>
      <x:c r="E1579" s="15" t="str">
        <x:v>https://www.rightmove.co.uk/properties/147892667#/?channel=COM_LET</x:v>
      </x:c>
      <x:c r="F1579" s="15" t="str"/>
    </x:row>
    <x:row r="1580" ht="42" customHeight="1">
      <x:c r="A1580" s="15" t="str">
        <x:v>Maldon</x:v>
      </x:c>
      <x:c r="B1580" s="15" t="str">
        <x:v>Excluded / unresolved</x:v>
      </x:c>
      <x:c r="C1580" s="15" t="str">
        <x:v>Storage Units to Let near Maldon, Essex</x:v>
      </x:c>
      <x:c r="D1580" s="15" t="str">
        <x:v>Advertised range 190.0–374.0 sq ft; distinct available demises or exact areas not verified. Excluded from unit totals.</x:v>
      </x:c>
      <x:c r="E1580" s="15" t="str">
        <x:v>https://www.rightmove.co.uk/properties/152298956#/?channel=COM_LET</x:v>
      </x:c>
      <x:c r="F1580" s="15" t="str"/>
    </x:row>
    <x:row r="1581" ht="42" customHeight="1">
      <x:c r="A1581" s="15" t="str">
        <x:v>Chelmsford</x:v>
      </x:c>
      <x:c r="B1581" s="15" t="str">
        <x:v>Excluded / unresolved</x:v>
      </x:c>
      <x:c r="C1581" s="15" t="str">
        <x:v>South Woodham Ferrers</x:v>
      </x:c>
      <x:c r="D1581" s="15" t="str">
        <x:v>Container/self-storage, garage, yard, or non-industrial room; excluded from industrial-unit totals.</x:v>
      </x:c>
      <x:c r="E1581" s="15" t="str">
        <x:v>https://www.rightmove.co.uk/properties/171148832#/?channel=COM_LET</x:v>
      </x:c>
      <x:c r="F1581" s="15" t="str"/>
    </x:row>
    <x:row r="1582" ht="42" customHeight="1">
      <x:c r="A1582" s="15" t="str">
        <x:v>Bishop's Stortford</x:v>
      </x:c>
      <x:c r="B1582" s="15" t="str">
        <x:v>Excluded / unresolved</x:v>
      </x:c>
      <x:c r="C1582" s="15" t="str">
        <x:v>Storage Units To Let In Dunmow, Essex</x:v>
      </x:c>
      <x:c r="D1582" s="15" t="str">
        <x:v>Container/self-storage, garage, yard, or non-industrial room; excluded from industrial-unit totals.</x:v>
      </x:c>
      <x:c r="E1582" s="15" t="str">
        <x:v>https://www.rightmove.co.uk/properties/166994822#/?channel=COM_LET</x:v>
      </x:c>
      <x:c r="F1582" s="15" t="str"/>
    </x:row>
    <x:row r="1583" ht="42" customHeight="1">
      <x:c r="A1583" s="15" t="str">
        <x:v>Harlow</x:v>
      </x:c>
      <x:c r="B1583" s="15" t="str">
        <x:v>Excluded / unresolved</x:v>
      </x:c>
      <x:c r="C1583" s="15" t="str">
        <x:v>Epping</x:v>
      </x:c>
      <x:c r="D1583" s="15" t="str">
        <x:v>Container/self-storage, garage, yard, or non-industrial room; excluded from industrial-unit totals.</x:v>
      </x:c>
      <x:c r="E1583" s="15" t="str">
        <x:v>https://www.rightmove.co.uk/properties/87668016#/?channel=COM_LET</x:v>
      </x:c>
      <x:c r="F1583" s="15" t="str"/>
    </x:row>
    <x:row r="1584" ht="42" customHeight="1">
      <x:c r="A1584" s="15" t="str">
        <x:v>Cheshunt</x:v>
      </x:c>
      <x:c r="B1584" s="15" t="str">
        <x:v>Excluded / unresolved</x:v>
      </x:c>
      <x:c r="C1584" s="15" t="str">
        <x:v>Waltham Abbey</x:v>
      </x:c>
      <x:c r="D1584" s="15" t="str">
        <x:v>Container/self-storage, garage, yard, or non-industrial room; excluded from industrial-unit totals.</x:v>
      </x:c>
      <x:c r="E1584" s="15" t="str">
        <x:v>https://www.rightmove.co.uk/properties/145393934#/?channel=COM_LET</x:v>
      </x:c>
      <x:c r="F1584" s="15" t="str"/>
    </x:row>
    <x:row r="1585" ht="42" customHeight="1">
      <x:c r="A1585" s="15" t="str">
        <x:v>Clacton-on-Sea</x:v>
      </x:c>
      <x:c r="B1585" s="15" t="str">
        <x:v>Excluded / unresolved</x:v>
      </x:c>
      <x:c r="C1585" s="15" t="str">
        <x:v>The Works, Herbert Road, Clacton On Sea Commercial Property</x:v>
      </x:c>
      <x:c r="D1585" s="15" t="str">
        <x:v>Container/self-storage, garage, yard, or non-industrial room; excluded from industrial-unit totals.</x:v>
      </x:c>
      <x:c r="E1585" s="15" t="str">
        <x:v>https://www.rightmove.co.uk/properties/86951460#/?channel=COM_LET</x:v>
      </x:c>
      <x:c r="F1585" s="15" t="str">
        <x:v>https://www.rightmove.co.uk/properties/89879304#/?channel=COM_LET
https://www.rightmove.co.uk/properties/152721071#/?channel=COM_LET</x:v>
      </x:c>
    </x:row>
    <x:row r="1586" ht="42" customHeight="1">
      <x:c r="A1586" s="15" t="str">
        <x:v>Hoddesdon</x:v>
      </x:c>
      <x:c r="B1586" s="15" t="str">
        <x:v>Excluded / unresolved</x:v>
      </x:c>
      <x:c r="C1586" s="15" t="str">
        <x:v>Tavis House Business Centre, Hoddesdon, Bingley Road, Hoddesdon, EN11 0NX</x:v>
      </x:c>
      <x:c r="D1586" s="15" t="str">
        <x:v>Advertised range 3700.0–81000.0 sq ft; distinct available demises or exact areas not verified. Excluded from unit totals.</x:v>
      </x:c>
      <x:c r="E1586" s="15" t="str">
        <x:v>https://www.rightmove.co.uk/properties/780123656332705#/?channel=COM_LET</x:v>
      </x:c>
      <x:c r="F1586" s="15" t="str"/>
    </x:row>
    <x:row r="1587" ht="42" customHeight="1">
      <x:c r="A1587" s="15" t="str">
        <x:v>Letchworth</x:v>
      </x:c>
      <x:c r="B1587" s="15" t="str">
        <x:v>Excluded / unresolved</x:v>
      </x:c>
      <x:c r="C1587" s="15" t="str">
        <x:v>Phase 2 Royston Gateway, Royston, SG8 5PF</x:v>
      </x:c>
      <x:c r="D1587" s="15" t="str">
        <x:v>Advertised range 7513.0–150000.0 sq ft; distinct available demises or exact areas not verified. Excluded from unit totals.</x:v>
      </x:c>
      <x:c r="E1587" s="15" t="str">
        <x:v>https://www.rightmove.co.uk/properties/773350182368192#/?channel=COM_LET</x:v>
      </x:c>
      <x:c r="F1587" s="15" t="str"/>
    </x:row>
    <x:row r="1588" ht="42" customHeight="1">
      <x:c r="A1588" s="15" t="str">
        <x:v>Hertford</x:v>
      </x:c>
      <x:c r="B1588" s="15" t="str">
        <x:v>Excluded / unresolved</x:v>
      </x:c>
      <x:c r="C1588" s="15" t="str">
        <x:v>Hertford Logistics Hub, Caxton Hill, Hertford, SG13 7NF</x:v>
      </x:c>
      <x:c r="D1588" s="15" t="str">
        <x:v>Advertised range 5639.0–116305.0 sq ft; distinct available demises or exact areas not verified. Excluded from unit totals.</x:v>
      </x:c>
      <x:c r="E1588" s="15" t="str">
        <x:v>https://www.rightmove.co.uk/properties/781211784672257#/?channel=COM_LET</x:v>
      </x:c>
      <x:c r="F1588" s="15" t="str">
        <x:v>https://www.rightmove.co.uk/properties/737737290865825#/?channel=COM_LET
https://www.rightmove.co.uk/properties/781211539337344#/?channel=COM_LET</x:v>
      </x:c>
    </x:row>
    <x:row r="1589" ht="42" customHeight="1">
      <x:c r="A1589" s="15" t="str">
        <x:v>Watford</x:v>
      </x:c>
      <x:c r="B1589" s="15" t="str">
        <x:v>Excluded / unresolved</x:v>
      </x:c>
      <x:c r="C1589" s="15" t="str">
        <x:v>Balmoral Storage, Clive Way, Watford, Hertfordshire</x:v>
      </x:c>
      <x:c r="D1589" s="15" t="str">
        <x:v>Advertised range 5000.0–78081.0 sq ft; distinct available demises or exact areas not verified. Excluded from unit totals.</x:v>
      </x:c>
      <x:c r="E1589" s="15" t="str">
        <x:v>https://www.rightmove.co.uk/properties/775757046001536#/?channel=COM_LET</x:v>
      </x:c>
      <x:c r="F1589" s="15" t="str"/>
    </x:row>
    <x:row r="1590" ht="42" customHeight="1">
      <x:c r="A1590" s="15" t="str">
        <x:v>Rickmansworth</x:v>
      </x:c>
      <x:c r="B1590" s="15" t="str">
        <x:v>Excluded / unresolved</x:v>
      </x:c>
      <x:c r="C1590" s="15" t="str">
        <x:v>Trade City Maple Cross, Denham Way, Maple Cross, Rickmansworth, WD3 9AR</x:v>
      </x:c>
      <x:c r="D1590" s="15" t="str">
        <x:v>Advertised range 11216.0–60343.0 sq ft; distinct available demises or exact areas not verified. Excluded from unit totals.</x:v>
      </x:c>
      <x:c r="E1590" s="15" t="str">
        <x:v>https://www.rightmove.co.uk/properties/773380280692833#/?channel=COM_LET</x:v>
      </x:c>
      <x:c r="F1590" s="15" t="str">
        <x:v>https://www.rightmove.co.uk/properties/773376661010976#/?channel=COM_LET</x:v>
      </x:c>
    </x:row>
    <x:row r="1591" ht="42" customHeight="1">
      <x:c r="A1591" s="15" t="str">
        <x:v>Watford</x:v>
      </x:c>
      <x:c r="B1591" s="15" t="str">
        <x:v>Excluded / unresolved</x:v>
      </x:c>
      <x:c r="C1591" s="15" t="str">
        <x:v>Watford Works, Tolpits Lane, Watford, WD18 9BL</x:v>
      </x:c>
      <x:c r="D1591" s="15" t="str">
        <x:v>Advertised range 7543.0–58000.0 sq ft; distinct available demises or exact areas not verified. Excluded from unit totals.</x:v>
      </x:c>
      <x:c r="E1591" s="15" t="str">
        <x:v>https://www.rightmove.co.uk/properties/722870276402336#/?channel=COM_LET</x:v>
      </x:c>
      <x:c r="F1591" s="15" t="str"/>
    </x:row>
    <x:row r="1592" ht="42" customHeight="1">
      <x:c r="A1592" s="15" t="str">
        <x:v>Rickmansworth</x:v>
      </x:c>
      <x:c r="B1592" s="15" t="str">
        <x:v>Excluded / unresolved</x:v>
      </x:c>
      <x:c r="C1592" s="15" t="str">
        <x:v>Bassett Park, Denham Way, Maple Cross, Rickmansworth, WD3 9XD</x:v>
      </x:c>
      <x:c r="D1592" s="15" t="str">
        <x:v>Advertised range 5253.0–38761.0 sq ft; distinct available demises or exact areas not verified. Excluded from unit totals.</x:v>
      </x:c>
      <x:c r="E1592" s="15" t="str">
        <x:v>https://www.rightmove.co.uk/properties/773368633099457#/?channel=COM_LET</x:v>
      </x:c>
      <x:c r="F1592" s="15" t="str"/>
    </x:row>
    <x:row r="1593" ht="42" customHeight="1">
      <x:c r="A1593" s="15" t="str">
        <x:v>Rickmansworth</x:v>
      </x:c>
      <x:c r="B1593" s="15" t="str">
        <x:v>Excluded / unresolved</x:v>
      </x:c>
      <x:c r="C1593" s="15" t="str">
        <x:v>Bassett Park Denham Way Rickmansworth Hertfordshire WD3 9YS United Kingd</x:v>
      </x:c>
      <x:c r="D1593" s="15" t="str">
        <x:v>Advertised range 5226.0–38730.0 sq ft; distinct available demises or exact areas not verified. Excluded from unit totals.</x:v>
      </x:c>
      <x:c r="E1593" s="15" t="str">
        <x:v>https://www.rightmove.co.uk/properties/173438555#/?channel=COM_LET</x:v>
      </x:c>
      <x:c r="F1593" s="15" t="str"/>
    </x:row>
    <x:row r="1594" ht="42" customHeight="1">
      <x:c r="A1594" s="15" t="str">
        <x:v>Stevenage</x:v>
      </x:c>
      <x:c r="B1594" s="15" t="str">
        <x:v>Excluded / unresolved</x:v>
      </x:c>
      <x:c r="C1594" s="15" t="str">
        <x:v>Units 1 2 Cockerell Close, Stevenage, SG1 2NB</x:v>
      </x:c>
      <x:c r="D1594" s="15" t="str">
        <x:v>Advertised range 14126.0–30858.0 sq ft; distinct available demises or exact areas not verified. Excluded from unit totals.</x:v>
      </x:c>
      <x:c r="E1594" s="15" t="str">
        <x:v>https://www.rightmove.co.uk/properties/768515693518513#/?channel=COM_LET</x:v>
      </x:c>
      <x:c r="F1594" s="15" t="str"/>
    </x:row>
    <x:row r="1595" ht="42" customHeight="1">
      <x:c r="A1595" s="15" t="str">
        <x:v>Stevenage</x:v>
      </x:c>
      <x:c r="B1595" s="15" t="str">
        <x:v>Excluded / unresolved</x:v>
      </x:c>
      <x:c r="C1595" s="15" t="str">
        <x:v>SG1, Units 1 2 Cockerell Close, Stevenage, SG1 2NB</x:v>
      </x:c>
      <x:c r="D1595" s="15" t="str">
        <x:v>Advertised range 14126.0–30858.0 sq ft; distinct available demises or exact areas not verified. Excluded from unit totals.</x:v>
      </x:c>
      <x:c r="E1595" s="15" t="str">
        <x:v>https://www.rightmove.co.uk/properties/776337499890609#/?channel=COM_LET</x:v>
      </x:c>
      <x:c r="F1595" s="15" t="str"/>
    </x:row>
    <x:row r="1596" ht="42" customHeight="1">
      <x:c r="A1596" s="15" t="str">
        <x:v>Stevenage</x:v>
      </x:c>
      <x:c r="B1596" s="15" t="str">
        <x:v>Excluded / unresolved</x:v>
      </x:c>
      <x:c r="C1596" s="15" t="str">
        <x:v>Sycamore House, Gunnels Wood Road, Stevenage, SG1 2BP</x:v>
      </x:c>
      <x:c r="D1596" s="15" t="str">
        <x:v>Advertised range 1323.0–25276.0 sq ft; distinct available demises or exact areas not verified. Excluded from unit totals.</x:v>
      </x:c>
      <x:c r="E1596" s="15" t="str">
        <x:v>https://www.rightmove.co.uk/properties/748410567902912#/?channel=COM_LET</x:v>
      </x:c>
      <x:c r="F1596" s="15" t="str"/>
    </x:row>
    <x:row r="1597" ht="42" customHeight="1">
      <x:c r="A1597" s="15" t="str">
        <x:v>Cheshunt</x:v>
      </x:c>
      <x:c r="B1597" s="15" t="str">
        <x:v>Excluded / unresolved</x:v>
      </x:c>
      <x:c r="C1597" s="15" t="str">
        <x:v>Site 3, Delamare Road, Waltham Cross, Cheshunt, EN8 9SL</x:v>
      </x:c>
      <x:c r="D1597" s="15" t="str">
        <x:v>Advertised range 10150.0–25250.0 sq ft; distinct available demises or exact areas not verified. Excluded from unit totals.</x:v>
      </x:c>
      <x:c r="E1597" s="15" t="str">
        <x:v>https://www.rightmove.co.uk/properties/749124952057521#/?channel=COM_LET</x:v>
      </x:c>
      <x:c r="F1597" s="15" t="str"/>
    </x:row>
    <x:row r="1598" ht="42" customHeight="1">
      <x:c r="A1598" s="15" t="str">
        <x:v>Cheshunt</x:v>
      </x:c>
      <x:c r="B1598" s="15" t="str">
        <x:v>Excluded / unresolved</x:v>
      </x:c>
      <x:c r="C1598" s="15" t="str">
        <x:v>Delamare Road, Cheshunt, Hertfordshire</x:v>
      </x:c>
      <x:c r="D1598" s="15" t="str">
        <x:v>Advertised range 10150.0–25250.0 sq ft; distinct available demises or exact areas not verified. Excluded from unit totals.</x:v>
      </x:c>
      <x:c r="E1598" s="15" t="str">
        <x:v>https://www.rightmove.co.uk/properties/781239777295376#/?channel=COM_LET</x:v>
      </x:c>
      <x:c r="F1598" s="15" t="str"/>
    </x:row>
    <x:row r="1599" ht="42" customHeight="1">
      <x:c r="A1599" s="15" t="str">
        <x:v>Hatfield</x:v>
      </x:c>
      <x:c r="B1599" s="15" t="str">
        <x:v>Excluded / unresolved</x:v>
      </x:c>
      <x:c r="C1599" s="15" t="str">
        <x:v>Lightning House, Frobisher Way, Hatfield, Hertfordshire, AL10 9TY</x:v>
      </x:c>
      <x:c r="D1599" s="15" t="str">
        <x:v>Advertised range 14367.0–24289.0 sq ft; distinct available demises or exact areas not verified. Excluded from unit totals.</x:v>
      </x:c>
      <x:c r="E1599" s="15" t="str">
        <x:v>https://www.rightmove.co.uk/properties/765797530678000#/?channel=COM_LET</x:v>
      </x:c>
      <x:c r="F1599" s="15" t="str"/>
    </x:row>
    <x:row r="1600" ht="42" customHeight="1">
      <x:c r="A1600" s="15" t="str">
        <x:v>Letchworth</x:v>
      </x:c>
      <x:c r="B1600" s="15" t="str">
        <x:v>Excluded / unresolved</x:v>
      </x:c>
      <x:c r="C1600" s="15" t="str">
        <x:v>The Pixmore Letchworth Business Centre, Pixmore Avenue, Letchworth Garden City, Hertfordshire, SG6</x:v>
      </x:c>
      <x:c r="D1600" s="15" t="str">
        <x:v>Advertised range 78.0–22776.0 sq ft; distinct available demises or exact areas not verified. Excluded from unit totals.</x:v>
      </x:c>
      <x:c r="E1600" s="15" t="str">
        <x:v>https://www.rightmove.co.uk/properties/162331130#/?channel=COM_LET</x:v>
      </x:c>
      <x:c r="F1600" s="15" t="str"/>
    </x:row>
    <x:row r="1601" ht="42" customHeight="1">
      <x:c r="A1601" s="15" t="str">
        <x:v>Hoddesdon</x:v>
      </x:c>
      <x:c r="B1601" s="15" t="str">
        <x:v>Excluded / unresolved</x:v>
      </x:c>
      <x:c r="C1601" s="15" t="str">
        <x:v>Rawmec Industrial Park, Plumpton Road, Hoddesdon, EN11 0EE</x:v>
      </x:c>
      <x:c r="D1601" s="15" t="str">
        <x:v>Advertised range 6694.0–21404.0 sq ft; distinct available demises or exact areas not verified. Excluded from unit totals.</x:v>
      </x:c>
      <x:c r="E1601" s="15" t="str">
        <x:v>https://www.rightmove.co.uk/properties/774633394250432#/?channel=COM_LET</x:v>
      </x:c>
      <x:c r="F1601" s="15" t="str"/>
    </x:row>
    <x:row r="1602" ht="42" customHeight="1">
      <x:c r="A1602" s="15" t="str">
        <x:v>Borehamwood</x:v>
      </x:c>
      <x:c r="B1602" s="15" t="str">
        <x:v>Excluded / unresolved</x:v>
      </x:c>
      <x:c r="C1602" s="15" t="str">
        <x:v>Unit A-B Elstree Trade Park, Chester Road, Borehamwood, WD6 1GJ</x:v>
      </x:c>
      <x:c r="D1602" s="15" t="str">
        <x:v>Advertised range 9301.0–18600.0 sq ft; distinct available demises or exact areas not verified. Excluded from unit totals.</x:v>
      </x:c>
      <x:c r="E1602" s="15" t="str">
        <x:v>https://www.rightmove.co.uk/properties/773354601056224#/?channel=COM_LET</x:v>
      </x:c>
      <x:c r="F1602" s="15" t="str"/>
    </x:row>
    <x:row r="1603" ht="42" customHeight="1">
      <x:c r="A1603" s="15" t="str">
        <x:v>Stevenage</x:v>
      </x:c>
      <x:c r="B1603" s="15" t="str">
        <x:v>Excluded / unresolved</x:v>
      </x:c>
      <x:c r="C1603" s="15" t="str">
        <x:v>Units 2, 4, 7 &amp; 8 Pin Green Industrial Estate, Cartwright Road, Stevenage, SG1 4QJ</x:v>
      </x:c>
      <x:c r="D1603" s="15" t="str">
        <x:v>Advertised range 3648.0–16894.0 sq ft; distinct available demises or exact areas not verified. Excluded from unit totals.</x:v>
      </x:c>
      <x:c r="E1603" s="15" t="str">
        <x:v>https://www.rightmove.co.uk/properties/760715416341777#/?channel=COM_LET</x:v>
      </x:c>
      <x:c r="F1603" s="15" t="str"/>
    </x:row>
    <x:row r="1604" ht="42" customHeight="1">
      <x:c r="A1604" s="15" t="str">
        <x:v>St Albans</x:v>
      </x:c>
      <x:c r="B1604" s="15" t="str">
        <x:v>Excluded / unresolved</x:v>
      </x:c>
      <x:c r="C1604" s="15" t="str">
        <x:v>Hertfordshire Business Centre, Alexander Road, London Colney, Hertfordshire, AL2 1JG</x:v>
      </x:c>
      <x:c r="D1604" s="15" t="str">
        <x:v>Advertised range 60.0–15546.0 sq ft; distinct available demises or exact areas not verified. Excluded from unit totals.</x:v>
      </x:c>
      <x:c r="E1604" s="15" t="str">
        <x:v>https://www.rightmove.co.uk/properties/744613049173345#/?channel=COM_LET</x:v>
      </x:c>
      <x:c r="F1604" s="15" t="str">
        <x:v>https://www.rightmove.co.uk/properties/783596537865633#/?channel=COM_LET</x:v>
      </x:c>
    </x:row>
    <x:row r="1605" ht="42" customHeight="1">
      <x:c r="A1605" s="15" t="str">
        <x:v>Hemel Hempstead</x:v>
      </x:c>
      <x:c r="B1605" s="15" t="str">
        <x:v>Excluded / unresolved</x:v>
      </x:c>
      <x:c r="C1605" s="15" t="str">
        <x:v>Park Lane, Hemel Hempstead, Hertfordshire, HP2</x:v>
      </x:c>
      <x:c r="D1605" s="15" t="str">
        <x:v>Container/self-storage, garage, yard, or non-industrial room; excluded from industrial-unit totals.</x:v>
      </x:c>
      <x:c r="E1605" s="15" t="str">
        <x:v>https://www.rightmove.co.uk/properties/752945176588353#/?channel=COM_LET</x:v>
      </x:c>
      <x:c r="F1605" s="15" t="str"/>
    </x:row>
    <x:row r="1606" ht="42" customHeight="1">
      <x:c r="A1606" s="15" t="str">
        <x:v>Bishop's Stortford</x:v>
      </x:c>
      <x:c r="B1606" s="15" t="str">
        <x:v>Excluded / unresolved</x:v>
      </x:c>
      <x:c r="C1606" s="15" t="str">
        <x:v>Units 3, 4 &amp; 5, Raynham Road, Bishop''s Stortford CM23 5PB</x:v>
      </x:c>
      <x:c r="D1606" s="15" t="str">
        <x:v>Advertised range 7598.0–12552.0 sq ft; distinct available demises or exact areas not verified. Excluded from unit totals.</x:v>
      </x:c>
      <x:c r="E1606" s="15" t="str">
        <x:v>https://www.rightmove.co.uk/properties/746792071978593#/?channel=COM_LET</x:v>
      </x:c>
      <x:c r="F1606" s="15" t="str"/>
    </x:row>
    <x:row r="1607" ht="42" customHeight="1">
      <x:c r="A1607" s="15" t="str">
        <x:v>Watford</x:v>
      </x:c>
      <x:c r="B1607" s="15" t="str">
        <x:v>Excluded / unresolved</x:v>
      </x:c>
      <x:c r="C1607" s="15" t="str">
        <x:v>Unit 8 9, Inspire at Watford Business Park, Faraday Close, Watford, WD18 8SA</x:v>
      </x:c>
      <x:c r="D1607" s="15" t="str">
        <x:v>Advertised range 5956.0–11912.0 sq ft; distinct available demises or exact areas not verified. Excluded from unit totals.</x:v>
      </x:c>
      <x:c r="E1607" s="15" t="str">
        <x:v>https://www.rightmove.co.uk/properties/773391896819121#/?channel=COM_LET</x:v>
      </x:c>
      <x:c r="F1607" s="15" t="str"/>
    </x:row>
    <x:row r="1608" ht="42" customHeight="1">
      <x:c r="A1608" s="15" t="str">
        <x:v>St Albans</x:v>
      </x:c>
      <x:c r="B1608" s="15" t="str">
        <x:v>Excluded / unresolved</x:v>
      </x:c>
      <x:c r="C1608" s="15" t="str">
        <x:v>Napsbury Lane, North Orbital Commercial Park, St. Albans, Hertfordshire AL1</x:v>
      </x:c>
      <x:c r="D1608" s="15" t="str">
        <x:v>Advertised range 5655.0–11472.0 sq ft; distinct available demises or exact areas not verified. Excluded from unit totals.</x:v>
      </x:c>
      <x:c r="E1608" s="15" t="str">
        <x:v>https://www.rightmove.co.uk/properties/93131916#/?channel=COM_LET</x:v>
      </x:c>
      <x:c r="F1608" s="15" t="str">
        <x:v>https://www.rightmove.co.uk/properties/93131913#/?channel=COM_LET
https://www.rightmove.co.uk/properties/93131907#/?channel=COM_LET</x:v>
      </x:c>
    </x:row>
    <x:row r="1609" ht="42" customHeight="1">
      <x:c r="A1609" s="15" t="str">
        <x:v>Letchworth</x:v>
      </x:c>
      <x:c r="B1609" s="15" t="str">
        <x:v>Excluded / unresolved</x:v>
      </x:c>
      <x:c r="C1609" s="15" t="str">
        <x:v>Trade Premises, 2 Orchard Road, Royston, SG8 5HD</x:v>
      </x:c>
      <x:c r="D1609" s="15" t="str">
        <x:v>Advertised range 4970.0–9797.0 sq ft; distinct available demises or exact areas not verified. Excluded from unit totals.</x:v>
      </x:c>
      <x:c r="E1609" s="15" t="str">
        <x:v>https://www.rightmove.co.uk/properties/773401208332704#/?channel=COM_LET</x:v>
      </x:c>
      <x:c r="F1609" s="15" t="str"/>
    </x:row>
    <x:row r="1610" ht="42" customHeight="1">
      <x:c r="A1610" s="15" t="str">
        <x:v>Hemel Hempstead</x:v>
      </x:c>
      <x:c r="B1610" s="15" t="str">
        <x:v>Excluded / unresolved</x:v>
      </x:c>
      <x:c r="C1610" s="15" t="str">
        <x:v>Former Express Dairy, Riversend Road, Hemel Hempstead, Hertfordshire, HP3</x:v>
      </x:c>
      <x:c r="D1610" s="15" t="str">
        <x:v>Advertised range 200.0–750.0 sq ft; distinct available demises or exact areas not verified. Excluded from unit totals.</x:v>
      </x:c>
      <x:c r="E1610" s="15" t="str">
        <x:v>https://www.rightmove.co.uk/properties/754386786260880#/?channel=COM_LET</x:v>
      </x:c>
      <x:c r="F1610" s="15" t="str"/>
    </x:row>
    <x:row r="1611" ht="42" customHeight="1">
      <x:c r="A1611" s="15" t="str">
        <x:v>Welwyn Garden City</x:v>
      </x:c>
      <x:c r="B1611" s="15" t="str">
        <x:v>Excluded / unresolved</x:v>
      </x:c>
      <x:c r="C1611" s="15" t="str">
        <x:v>Tewin Court, Welwyn Garden City, Hertfordshire, AL7 1AU</x:v>
      </x:c>
      <x:c r="D1611" s="15" t="str">
        <x:v>Advertised range 4943.0–9223.0 sq ft; distinct available demises or exact areas not verified. Excluded from unit totals.</x:v>
      </x:c>
      <x:c r="E1611" s="15" t="str">
        <x:v>https://www.rightmove.co.uk/properties/762562744949089#/?channel=COM_LET</x:v>
      </x:c>
      <x:c r="F1611" s="15" t="str"/>
    </x:row>
    <x:row r="1612" ht="42" customHeight="1">
      <x:c r="A1612" s="15" t="str">
        <x:v>Borehamwood</x:v>
      </x:c>
      <x:c r="B1612" s="15" t="str">
        <x:v>Excluded / unresolved</x:v>
      </x:c>
      <x:c r="C1612" s="15" t="str">
        <x:v>Units C D, Elstree Trade Park, Elstree Way, Borehamwood, WD6 1GJ</x:v>
      </x:c>
      <x:c r="D1612" s="15" t="str">
        <x:v>Advertised range 6695.0–6727.0 sq ft; distinct available demises or exact areas not verified. Excluded from unit totals.</x:v>
      </x:c>
      <x:c r="E1612" s="15" t="str">
        <x:v>https://www.rightmove.co.uk/properties/773405050335552#/?channel=COM_LET</x:v>
      </x:c>
      <x:c r="F1612" s="15" t="str"/>
    </x:row>
    <x:row r="1613" ht="42" customHeight="1">
      <x:c r="A1613" s="15" t="str">
        <x:v>Cheshunt</x:v>
      </x:c>
      <x:c r="B1613" s="15" t="str">
        <x:v>Excluded / unresolved</x:v>
      </x:c>
      <x:c r="C1613" s="15" t="str">
        <x:v>Unit 6, IO Centre, Lea Road, Waltham Abbey, Hertfordshire, EN9 1AS</x:v>
      </x:c>
      <x:c r="D1613" s="15" t="str">
        <x:v>Advertised range 1926.0–6694.0 sq ft; distinct available demises or exact areas not verified. Excluded from unit totals.</x:v>
      </x:c>
      <x:c r="E1613" s="15" t="str">
        <x:v>https://www.rightmove.co.uk/properties/760577979506256#/?channel=COM_LET</x:v>
      </x:c>
      <x:c r="F1613" s="15" t="str"/>
    </x:row>
    <x:row r="1614" ht="42" customHeight="1">
      <x:c r="A1614" s="15" t="str">
        <x:v>St Albans</x:v>
      </x:c>
      <x:c r="B1614" s="15" t="str">
        <x:v>Excluded / unresolved</x:v>
      </x:c>
      <x:c r="C1614" s="15" t="str">
        <x:v>Trade City St Albans Brick Knoll Park St. Albans Hertfordshire AL1 5UG U</x:v>
      </x:c>
      <x:c r="D1614" s="15" t="str">
        <x:v>Advertised range 4349.0–6555.0 sq ft; distinct available demises or exact areas not verified. Excluded from unit totals.</x:v>
      </x:c>
      <x:c r="E1614" s="15" t="str">
        <x:v>https://www.rightmove.co.uk/properties/91489704#/?channel=COM_LET</x:v>
      </x:c>
      <x:c r="F1614" s="15" t="str"/>
    </x:row>
    <x:row r="1615" ht="42" customHeight="1">
      <x:c r="A1615" s="15" t="str">
        <x:v>St Albans</x:v>
      </x:c>
      <x:c r="B1615" s="15" t="str">
        <x:v>Excluded / unresolved</x:v>
      </x:c>
      <x:c r="C1615" s="15" t="str">
        <x:v>Trade City, Ashley Road, St Albans, AL1 5UG</x:v>
      </x:c>
      <x:c r="D1615" s="15" t="str">
        <x:v>Advertised range 4349.0–6555.0 sq ft; distinct available demises or exact areas not verified. Excluded from unit totals.</x:v>
      </x:c>
      <x:c r="E1615" s="15" t="str">
        <x:v>https://www.rightmove.co.uk/properties/778519400143489#/?channel=COM_LET</x:v>
      </x:c>
      <x:c r="F1615" s="15" t="str"/>
    </x:row>
    <x:row r="1616" ht="42" customHeight="1">
      <x:c r="A1616" s="15" t="str">
        <x:v>Stevenage</x:v>
      </x:c>
      <x:c r="B1616" s="15" t="str">
        <x:v>Excluded / unresolved</x:v>
      </x:c>
      <x:c r="C1616" s="15" t="str">
        <x:v>Units 7 &amp; 8 Pin Green Industrial Estate, Stevenage, Hertfordshire, SG1 4QJ</x:v>
      </x:c>
      <x:c r="D1616" s="15" t="str">
        <x:v>Advertised range 3648.0–5628.0 sq ft; distinct available demises or exact areas not verified. Excluded from unit totals.</x:v>
      </x:c>
      <x:c r="E1616" s="15" t="str">
        <x:v>https://www.rightmove.co.uk/properties/759308940288240#/?channel=COM_LET</x:v>
      </x:c>
      <x:c r="F1616" s="15" t="str"/>
    </x:row>
    <x:row r="1617" ht="42" customHeight="1">
      <x:c r="A1617" s="15" t="str">
        <x:v>Hertford</x:v>
      </x:c>
      <x:c r="B1617" s="15" t="str">
        <x:v>Excluded / unresolved</x:v>
      </x:c>
      <x:c r="C1617" s="15" t="str">
        <x:v>Dockyard, Ware, Hertfordshire, SG12</x:v>
      </x:c>
      <x:c r="D1617" s="15" t="str">
        <x:v>Advertised range 1.0–5000.0 sq ft; distinct available demises or exact areas not verified. Excluded from unit totals.</x:v>
      </x:c>
      <x:c r="E1617" s="15" t="str">
        <x:v>https://www.rightmove.co.uk/properties/137248067#/?channel=COM_LET</x:v>
      </x:c>
      <x:c r="F1617" s="15" t="str"/>
    </x:row>
    <x:row r="1618" ht="42" customHeight="1">
      <x:c r="A1618" s="15" t="str">
        <x:v>Hertford</x:v>
      </x:c>
      <x:c r="B1618" s="15" t="str">
        <x:v>Excluded / unresolved</x:v>
      </x:c>
      <x:c r="C1618" s="15" t="str">
        <x:v>Mimram Road Industrial Estate, Hertford, Hertfordshire, SG14 1NN</x:v>
      </x:c>
      <x:c r="D1618" s="15" t="str">
        <x:v>Advertised range 1000.0–2981.0 sq ft; distinct available demises or exact areas not verified. Excluded from unit totals.</x:v>
      </x:c>
      <x:c r="E1618" s="15" t="str">
        <x:v>https://www.rightmove.co.uk/properties/777071629083857#/?channel=COM_LET</x:v>
      </x:c>
      <x:c r="F1618" s="15" t="str"/>
    </x:row>
    <x:row r="1619" ht="42" customHeight="1">
      <x:c r="A1619" s="15" t="str">
        <x:v>Hertford</x:v>
      </x:c>
      <x:c r="B1619" s="15" t="str">
        <x:v>Excluded / unresolved</x:v>
      </x:c>
      <x:c r="C1619" s="15" t="str">
        <x:v>9 Harforde Court, John Tate Road, Hertford, SG13 7NW</x:v>
      </x:c>
      <x:c r="D1619" s="15" t="str">
        <x:v>Container/self-storage, garage, yard, or non-industrial room; excluded from industrial-unit totals.</x:v>
      </x:c>
      <x:c r="E1619" s="15" t="str">
        <x:v>https://www.rightmove.co.uk/properties/761855576961233#/?channel=COM_LET</x:v>
      </x:c>
      <x:c r="F1619" s="15" t="str"/>
    </x:row>
    <x:row r="1620" ht="42" customHeight="1">
      <x:c r="A1620" s="15" t="str">
        <x:v>Potters Bar</x:v>
      </x:c>
      <x:c r="B1620" s="15" t="str">
        <x:v>Excluded / unresolved</x:v>
      </x:c>
      <x:c r="C1620" s="15" t="str">
        <x:v>Northaw Road, Potters Bar, EN6 4 Commercial Property</x:v>
      </x:c>
      <x:c r="D1620" s="15" t="str">
        <x:v>Container/self-storage, garage, yard, or non-industrial room; excluded from industrial-unit totals.</x:v>
      </x:c>
      <x:c r="E1620" s="15" t="str">
        <x:v>https://www.rightmove.co.uk/properties/93578070#/?channel=COM_LET</x:v>
      </x:c>
      <x:c r="F1620" s="15" t="str"/>
    </x:row>
    <x:row r="1621" ht="42" customHeight="1">
      <x:c r="A1621" s="15" t="str">
        <x:v>St Albans</x:v>
      </x:c>
      <x:c r="B1621" s="15" t="str">
        <x:v>Excluded / unresolved</x:v>
      </x:c>
      <x:c r="C1621" s="15" t="str">
        <x:v>Executive Park - Units 3-10, Hatfield Road, St Albans, AL1 4TA</x:v>
      </x:c>
      <x:c r="D1621" s="15" t="str">
        <x:v>Advertised range 1249.0–1506.0 sq ft; distinct available demises or exact areas not verified. Excluded from unit totals.</x:v>
      </x:c>
      <x:c r="E1621" s="15" t="str">
        <x:v>https://www.rightmove.co.uk/properties/762560899526817#/?channel=COM_LET</x:v>
      </x:c>
      <x:c r="F1621" s="15" t="str"/>
    </x:row>
    <x:row r="1622" ht="42" customHeight="1">
      <x:c r="A1622" s="15" t="str">
        <x:v>Watford</x:v>
      </x:c>
      <x:c r="B1622" s="15" t="str">
        <x:v>Excluded / unresolved</x:v>
      </x:c>
      <x:c r="C1622" s="15" t="str">
        <x:v>Units 10, 11, 16, 20 21, Watford Enterprise Centre, Watford, WD18 8XU</x:v>
      </x:c>
      <x:c r="D1622" s="15" t="str">
        <x:v>Advertised range 478.0–1360.0 sq ft; distinct available demises or exact areas not verified. Excluded from unit totals.</x:v>
      </x:c>
      <x:c r="E1622" s="15" t="str">
        <x:v>https://www.rightmove.co.uk/properties/719246756197745#/?channel=COM_LET</x:v>
      </x:c>
      <x:c r="F1622" s="15" t="str"/>
    </x:row>
    <x:row r="1623" ht="42" customHeight="1">
      <x:c r="A1623" s="15" t="str">
        <x:v>Watford</x:v>
      </x:c>
      <x:c r="B1623" s="15" t="str">
        <x:v>Excluded / unresolved</x:v>
      </x:c>
      <x:c r="C1623" s="15" t="str">
        <x:v>Unit 3-5 Mowat Industrial Estate, Watford, WD24 7UY</x:v>
      </x:c>
      <x:c r="D1623" s="15" t="str">
        <x:v>Advertised range 532.0–825.0 sq ft; distinct available demises or exact areas not verified. Excluded from unit totals.</x:v>
      </x:c>
      <x:c r="E1623" s="15" t="str">
        <x:v>https://www.rightmove.co.uk/properties/771274316568496#/?channel=COM_LET</x:v>
      </x:c>
      <x:c r="F1623" s="15" t="str"/>
    </x:row>
    <x:row r="1624" ht="42" customHeight="1">
      <x:c r="A1624" s="15" t="str">
        <x:v>Letchworth</x:v>
      </x:c>
      <x:c r="B1624" s="15" t="str">
        <x:v>Excluded / unresolved</x:v>
      </x:c>
      <x:c r="C1624" s="15" t="str">
        <x:v>Letchworth Trading Estate, Green Lane Three, Letchworth Garden City, Hertfordshire , SG6 1HP</x:v>
      </x:c>
      <x:c r="D1624" s="15" t="str">
        <x:v>Advertised range 438.0–798.0 sq ft; distinct available demises or exact areas not verified. Excluded from unit totals.</x:v>
      </x:c>
      <x:c r="E1624" s="15" t="str">
        <x:v>https://www.rightmove.co.uk/properties/760570505316737#/?channel=COM_LET</x:v>
      </x:c>
      <x:c r="F1624" s="15" t="str"/>
    </x:row>
    <x:row r="1625" ht="42" customHeight="1">
      <x:c r="A1625" s="15" t="str">
        <x:v>Chelmsford</x:v>
      </x:c>
      <x:c r="B1625" s="15" t="str">
        <x:v>Excluded / unresolved</x:v>
      </x:c>
      <x:c r="C1625" s="15" t="str">
        <x:v>Boreham Holt, Borehamwood, Hertfordshire, WD6</x:v>
      </x:c>
      <x:c r="D1625" s="15" t="str">
        <x:v>Container/self-storage, garage, yard, or non-industrial room; excluded from industrial-unit totals.</x:v>
      </x:c>
      <x:c r="E1625" s="15" t="str">
        <x:v>https://www.rightmove.co.uk/properties/163112378#/?channel=COM_LET</x:v>
      </x:c>
      <x:c r="F1625" s="15" t="str"/>
    </x:row>
    <x:row r="1626" ht="42" customHeight="1">
      <x:c r="A1626" s="15" t="str">
        <x:v>Potters Bar</x:v>
      </x:c>
      <x:c r="B1626" s="15" t="str">
        <x:v>Excluded / unresolved</x:v>
      </x:c>
      <x:c r="C1626" s="15" t="str">
        <x:v>Northaw Road, Potters Bar, EN6 4 Farm</x:v>
      </x:c>
      <x:c r="D1626" s="15" t="str">
        <x:v>Container/self-storage, garage, yard, or non-industrial room; excluded from industrial-unit totals.</x:v>
      </x:c>
      <x:c r="E1626" s="15" t="str">
        <x:v>https://www.rightmove.co.uk/properties/90154704#/?channel=COM_LET</x:v>
      </x:c>
      <x:c r="F1626" s="15" t="str"/>
    </x:row>
    <x:row r="1627" ht="42" customHeight="1">
      <x:c r="A1627" s="15" t="str">
        <x:v>Potters Bar</x:v>
      </x:c>
      <x:c r="B1627" s="15" t="str">
        <x:v>Excluded / unresolved</x:v>
      </x:c>
      <x:c r="C1627" s="15" t="str">
        <x:v>High Street, Potters Bar Commercial Property</x:v>
      </x:c>
      <x:c r="D1627" s="15" t="str">
        <x:v>Container/self-storage, garage, yard, or non-industrial room; excluded from industrial-unit totals.</x:v>
      </x:c>
      <x:c r="E1627" s="15" t="str">
        <x:v>https://www.rightmove.co.uk/properties/173945552#/?channel=COM_LET</x:v>
      </x:c>
      <x:c r="F1627" s="15" t="str"/>
    </x:row>
    <x:row r="1628" ht="42" customHeight="1">
      <x:c r="A1628" s="15" t="str">
        <x:v>Welwyn Garden City</x:v>
      </x:c>
      <x:c r="B1628" s="15" t="str">
        <x:v>Excluded / unresolved</x:v>
      </x:c>
      <x:c r="C1628" s="15" t="str">
        <x:v>Nortons Business Park, Welwyn Garden City</x:v>
      </x:c>
      <x:c r="D1628" s="15" t="str">
        <x:v>Advertised range 14775.0–32025.0 sq ft; distinct available demises or exact areas not verified. Excluded from unit totals.</x:v>
      </x:c>
      <x:c r="E1628" s="15" t="str">
        <x:v>https://stimpsons.co.uk/property/375843/</x:v>
      </x:c>
      <x:c r="F1628" s="15" t="str"/>
    </x:row>
    <x:row r="1629" ht="42" customHeight="1">
      <x:c r="A1629" s="15" t="str">
        <x:v>Borehamwood</x:v>
      </x:c>
      <x:c r="B1629" s="15" t="str">
        <x:v>Excluded / unresolved</x:v>
      </x:c>
      <x:c r="C1629" s="15" t="str">
        <x:v>Unit A-B Elstree Trade Park, Borehamwood</x:v>
      </x:c>
      <x:c r="D1629" s="15" t="str">
        <x:v>Advertised range 9301.0–18600.0 sq ft; distinct available demises or exact areas not verified. Excluded from unit totals.</x:v>
      </x:c>
      <x:c r="E1629" s="15" t="str">
        <x:v>https://stimpsons.co.uk/property/299018/</x:v>
      </x:c>
      <x:c r="F1629" s="15" t="str"/>
    </x:row>
    <x:row r="1630" ht="42" customHeight="1">
      <x:c r="A1630" s="15" t="str">
        <x:v>Watford</x:v>
      </x:c>
      <x:c r="B1630" s="15" t="str">
        <x:v>Excluded / unresolved</x:v>
      </x:c>
      <x:c r="C1630" s="15" t="str">
        <x:v>Faraday Close, Watford</x:v>
      </x:c>
      <x:c r="D1630" s="15" t="str">
        <x:v>Advertised range 5956.0–11912.0 sq ft; distinct available demises or exact areas not verified. Excluded from unit totals.</x:v>
      </x:c>
      <x:c r="E1630" s="15" t="str">
        <x:v>https://stimpsons.co.uk/property/189705/</x:v>
      </x:c>
      <x:c r="F1630" s="15" t="str"/>
    </x:row>
    <x:row r="1631" ht="42" customHeight="1">
      <x:c r="A1631" s="15" t="str">
        <x:v>Watford</x:v>
      </x:c>
      <x:c r="B1631" s="15" t="str">
        <x:v>Excluded / unresolved</x:v>
      </x:c>
      <x:c r="C1631" s="15" t="str">
        <x:v>Penfold Industrial Park, Watford</x:v>
      </x:c>
      <x:c r="D1631" s="15" t="str">
        <x:v>Advertised range None–None sq ft; distinct available demises or exact areas not verified. Excluded from unit totals.</x:v>
      </x:c>
      <x:c r="E1631" s="15" t="str">
        <x:v>https://stimpsons.co.uk/property/383677/</x:v>
      </x:c>
      <x:c r="F1631" s="15" t="str">
        <x:v>https://stimpsons.co.uk/property/20750/</x:v>
      </x:c>
    </x:row>
    <x:row r="1632" ht="42" customHeight="1">
      <x:c r="A1632" s="15" t="str">
        <x:v>Watford</x:v>
      </x:c>
      <x:c r="B1632" s="15" t="str">
        <x:v>Excluded / unresolved</x:v>
      </x:c>
      <x:c r="C1632" s="15" t="str">
        <x:v>57 Queens Road, Watford</x:v>
      </x:c>
      <x:c r="D1632" s="15" t="str">
        <x:v>Container/self-storage, garage, yard, or non-industrial room; excluded from industrial-unit totals.</x:v>
      </x:c>
      <x:c r="E1632" s="15" t="str">
        <x:v>https://stimpsons.co.uk/property/427285/</x:v>
      </x:c>
      <x:c r="F1632" s="15" t="str"/>
    </x:row>
    <x:row r="1633" ht="42" customHeight="1">
      <x:c r="A1633" s="15" t="str">
        <x:v>Welwyn Garden City</x:v>
      </x:c>
      <x:c r="B1633" s="15" t="str">
        <x:v>Excluded / unresolved</x:v>
      </x:c>
      <x:c r="C1633" s="15" t="str">
        <x:v>Arundel House, Garnell Business Park, Welwyn Garden City</x:v>
      </x:c>
      <x:c r="D1633" s="15" t="str">
        <x:v>Container/self-storage, garage, yard, or non-industrial room; excluded from industrial-unit totals.</x:v>
      </x:c>
      <x:c r="E1633" s="15" t="str">
        <x:v>https://stimpsons.co.uk/property/103905/</x:v>
      </x:c>
      <x:c r="F1633" s="15" t="str"/>
    </x:row>
    <x:row r="1634" ht="42" customHeight="1">
      <x:c r="A1634" s="15" t="str">
        <x:v>Basildon</x:v>
      </x:c>
      <x:c r="B1634" s="15" t="str">
        <x:v>Excluded / unresolved</x:v>
      </x:c>
      <x:c r="C1634" s="15" t="str">
        <x:v>Unit 8, Ilford Trading Estate, Paycocke Road, Basildon, Essex, SS14</x:v>
      </x:c>
      <x:c r="D1634" s="15" t="str">
        <x:v>Greater London property allocated to London coverage.</x:v>
      </x:c>
      <x:c r="E1634" s="15" t="str">
        <x:v>https://property.kemsley.com/property/details/8907552/unit-8-ilford-trading-estate-paycocke-road-basildon-essex-ss14-warehouse</x:v>
      </x:c>
      <x:c r="F1634" s="15" t="str"/>
    </x:row>
    <x:row r="1635" ht="42" customHeight="1">
      <x:c r="A1635" s="15" t="str">
        <x:v>Basildon</x:v>
      </x:c>
      <x:c r="B1635" s="15" t="str">
        <x:v>Excluded / unresolved</x:v>
      </x:c>
      <x:c r="C1635" s="15" t="str">
        <x:v>Yard At Francis House, Wrexham Road, Laindon, Basildon, Essex, SS15</x:v>
      </x:c>
      <x:c r="D1635" s="15" t="str">
        <x:v>Container/self-storage, garage, yard, or non-industrial room; excluded from industrial-unit totals.</x:v>
      </x:c>
      <x:c r="E1635" s="15" t="str">
        <x:v>https://property.kemsley.com/property/details/8907608/yard-at-francis-house-wrexham-road-laindon-basildon-essex-ss15-warehouse</x:v>
      </x:c>
      <x:c r="F1635" s="15" t="str"/>
    </x:row>
    <x:row r="1636" ht="42" customHeight="1">
      <x:c r="A1636" s="15" t="str">
        <x:v>Southend-on-Sea</x:v>
      </x:c>
      <x:c r="B1636" s="15" t="str">
        <x:v>Excluded / unresolved</x:v>
      </x:c>
      <x:c r="C1636" s="15" t="str">
        <x:v>Unit 15, Woodford Trading Estate, Southend Road, Woodford Green, IG8</x:v>
      </x:c>
      <x:c r="D1636" s="15" t="str">
        <x:v>Greater London property allocated to London coverage.</x:v>
      </x:c>
      <x:c r="E1636" s="15" t="str">
        <x:v>https://property.kemsley.com/property/details/8907508/unit-15-woodford-trading-estate-southend-road-woodford-green-ig8-trade-counter</x:v>
      </x:c>
      <x:c r="F1636" s="15" t="str"/>
    </x:row>
    <x:row r="1637" ht="42" customHeight="1">
      <x:c r="A1637" s="15" t="str">
        <x:v>Chafford Hundred and West Thurrock</x:v>
      </x:c>
      <x:c r="B1637" s="15" t="str">
        <x:v>Excluded / unresolved</x:v>
      </x:c>
      <x:c r="C1637" s="15" t="str">
        <x:v>Watson Close, West Thurrock, Grays, Essex, RM20</x:v>
      </x:c>
      <x:c r="D1637" s="15" t="str">
        <x:v>Advertised range None–None sq ft; distinct available demises or exact areas not verified. Excluded from unit totals.</x:v>
      </x:c>
      <x:c r="E1637" s="15" t="str">
        <x:v>https://property.kemsley.com/property/details/8907408/watson-close-west-thurrock-grays-essex-rm20-open-storage-land---yard</x:v>
      </x:c>
      <x:c r="F1637" s="15" t="str"/>
    </x:row>
    <x:row r="1638" ht="42" customHeight="1">
      <x:c r="A1638" s="15" t="str">
        <x:v>Maldon</x:v>
      </x:c>
      <x:c r="B1638" s="15" t="str">
        <x:v>Excluded / unresolved</x:v>
      </x:c>
      <x:c r="C1638" s="15" t="str">
        <x:v>Heybridge Way, Units 10-17a, Lea Bridge Road, London, E10</x:v>
      </x:c>
      <x:c r="D1638" s="15" t="str">
        <x:v>Advertised range 897.0–3936.0 sq ft; distinct available demises or exact areas not verified. Excluded from unit totals.</x:v>
      </x:c>
      <x:c r="E1638" s="15" t="str">
        <x:v>https://property.kemsley.com/property/details/8907247/heybridge-way-units-10-17a-lea-bridge-road-london-e10-industrial</x:v>
      </x:c>
      <x:c r="F1638" s="15" t="str"/>
    </x:row>
    <x:row r="1639" ht="42" customHeight="1">
      <x:c r="A1639" s="15" t="str">
        <x:v>Chelmsford</x:v>
      </x:c>
      <x:c r="B1639" s="15" t="str">
        <x:v>Excluded / unresolved</x:v>
      </x:c>
      <x:c r="C1639" s="15" t="str">
        <x:v>Widford Business Centre, 33 Robjohns Road, Chelmsford, Essex</x:v>
      </x:c>
      <x:c r="D1639" s="15" t="str">
        <x:v>Advertised range 5350.0–7550.0 sq ft; distinct available demises or exact areas not verified. Excluded from unit totals.</x:v>
      </x:c>
      <x:c r="E1639" s="15" t="str">
        <x:v>https://property.kemsley.com/property/details/8907044/widford-business-centre-33-robjohns-road-chelmsford-essex-offices</x:v>
      </x:c>
      <x:c r="F1639" s="15" t="str"/>
    </x:row>
    <x:row r="1640" ht="42" customHeight="1">
      <x:c r="A1640" s="15" t="str">
        <x:v>Chelmsford</x:v>
      </x:c>
      <x:c r="B1640" s="15" t="str">
        <x:v>Excluded / unresolved</x:v>
      </x:c>
      <x:c r="C1640" s="15" t="str">
        <x:v>Yards Boyton Hall Lane, Chelmsford</x:v>
      </x:c>
      <x:c r="D1640" s="15" t="str">
        <x:v>Advertised range 11660.0–81075.0 sq ft; distinct available demises or exact areas not verified. Excluded from unit totals.</x:v>
      </x:c>
      <x:c r="E1640" s="15" t="str">
        <x:v>https://ayerscruiks.search-prop.com/properties/332161-yards-boyton-hall-lane-chelmsford</x:v>
      </x:c>
      <x:c r="F1640" s="15" t="str"/>
    </x:row>
    <x:row r="1641" ht="42" customHeight="1">
      <x:c r="A1641" s="15" t="str">
        <x:v>Rayleigh</x:v>
      </x:c>
      <x:c r="B1641" s="15" t="str">
        <x:v>Excluded / unresolved</x:v>
      </x:c>
      <x:c r="C1641" s="15" t="str">
        <x:v>1 Eldon Way Industrial Estate, Hockley</x:v>
      </x:c>
      <x:c r="D1641" s="15" t="str">
        <x:v>Container/self-storage, garage, yard, or non-industrial room; excluded from industrial-unit totals.</x:v>
      </x:c>
      <x:c r="E1641" s="15" t="str">
        <x:v>https://ayerscruiks.search-prop.com/properties/371094-1-eldon-way-industrial-estate-hockley</x:v>
      </x:c>
      <x:c r="F1641" s="15" t="str"/>
    </x:row>
    <x:row r="1642" ht="42" customHeight="1">
      <x:c r="A1642" s="15" t="str">
        <x:v>Basildon</x:v>
      </x:c>
      <x:c r="B1642" s="15" t="str">
        <x:v>Excluded / unresolved</x:v>
      </x:c>
      <x:c r="C1642" s="15" t="str">
        <x:v>Sharp House, Basildon</x:v>
      </x:c>
      <x:c r="D1642" s="15" t="str">
        <x:v>Advertised range 400.0–4400.0 sq ft; distinct available demises or exact areas not verified. Excluded from unit totals.</x:v>
      </x:c>
      <x:c r="E1642" s="15" t="str">
        <x:v>https://ayerscruiks.search-prop.com/properties/318251-sharp-house-basildon</x:v>
      </x:c>
      <x:c r="F1642" s="15" t="str"/>
    </x:row>
    <x:row r="1643" ht="42" customHeight="1">
      <x:c r="A1643" s="15" t="str">
        <x:v>Southend-on-Sea</x:v>
      </x:c>
      <x:c r="B1643" s="15" t="str">
        <x:v>Excluded / unresolved</x:v>
      </x:c>
      <x:c r="C1643" s="15" t="str">
        <x:v>34 Towerfield Road, Southend-on-Sea</x:v>
      </x:c>
      <x:c r="D1643" s="15" t="str">
        <x:v>Advertised range 1684.0–12212.0 sq ft; distinct available demises or exact areas not verified. Excluded from unit totals.</x:v>
      </x:c>
      <x:c r="E1643" s="15" t="str">
        <x:v>https://ayerscruiks.search-prop.com/properties/384441-34-towerfield-road-southend-on-sea</x:v>
      </x:c>
      <x:c r="F1643" s="15" t="str"/>
    </x:row>
    <x:row r="1644" ht="42" customHeight="1">
      <x:c r="A1644" s="15" t="str">
        <x:v>Southend-on-Sea</x:v>
      </x:c>
      <x:c r="B1644" s="15" t="str">
        <x:v>Excluded / unresolved</x:v>
      </x:c>
      <x:c r="C1644" s="15" t="str">
        <x:v>Airborne Industrial Estate, Leigh-On-Sea</x:v>
      </x:c>
      <x:c r="D1644" s="15" t="str">
        <x:v>Container/self-storage, garage, yard, or non-industrial room; excluded from industrial-unit totals.</x:v>
      </x:c>
      <x:c r="E1644" s="15" t="str">
        <x:v>https://ayerscruiks.search-prop.com/properties/327295-airborne-industrial-estate-leigh-on-sea</x:v>
      </x:c>
      <x:c r="F1644" s="15" t="str"/>
    </x:row>
    <x:row r="1645" ht="42" customHeight="1">
      <x:c r="A1645" s="15" t="str">
        <x:v>Wickford</x:v>
      </x:c>
      <x:c r="B1645" s="15" t="str">
        <x:v>Excluded / unresolved</x:v>
      </x:c>
      <x:c r="C1645" s="15" t="str">
        <x:v>1 Rawreth Industrial Estate, Rayleigh</x:v>
      </x:c>
      <x:c r="D1645" s="15" t="str">
        <x:v>Advertised range 5810.0–5910.0 sq ft; distinct available demises or exact areas not verified. Excluded from unit totals.</x:v>
      </x:c>
      <x:c r="E1645" s="15" t="str">
        <x:v>https://ayerscruiks.search-prop.com/properties/332138-1-rawreth-industrial-estate-rayleigh</x:v>
      </x:c>
      <x:c r="F1645" s="15" t="str"/>
    </x:row>
    <x:row r="1646" ht="42" customHeight="1">
      <x:c r="A1646" s="15" t="str">
        <x:v>Wickford</x:v>
      </x:c>
      <x:c r="B1646" s="15" t="str">
        <x:v>Excluded / unresolved</x:v>
      </x:c>
      <x:c r="C1646" s="15" t="str">
        <x:v>Tye View Yard, Wickford, Essex, SS12 9FG</x:v>
      </x:c>
      <x:c r="D1646" s="15" t="str">
        <x:v>Advertised range None–None sq ft; distinct available demises or exact areas not verified. Excluded from unit totals.</x:v>
      </x:c>
      <x:c r="E1646" s="15" t="str">
        <x:v>https://www.whybrow.net/property/tye-view-yard-cranfield-park-road-wickford/</x:v>
      </x:c>
      <x:c r="F1646" s="15" t="str"/>
    </x:row>
    <x:row r="1647" ht="42" customHeight="1">
      <x:c r="A1647" s="15" t="str">
        <x:v>Colchester</x:v>
      </x:c>
      <x:c r="B1647" s="15" t="str">
        <x:v>Excluded / unresolved</x:v>
      </x:c>
      <x:c r="C1647" s="15" t="str">
        <x:v>22 Mason Road, Colchester, Essex, CO1</x:v>
      </x:c>
      <x:c r="D1647" s="15" t="str">
        <x:v>Advertised range None–None sq ft; distinct available demises or exact areas not verified. Excluded from unit totals.</x:v>
      </x:c>
      <x:c r="E1647" s="15" t="str">
        <x:v>https://fennwright.co.uk/property/22-mason-road-colchester-essex-co1/</x:v>
      </x:c>
      <x:c r="F1647" s="15" t="str"/>
    </x:row>
    <x:row r="1648" ht="42" customHeight="1">
      <x:c r="A1648" s="15" t="str">
        <x:v>Colchester</x:v>
      </x:c>
      <x:c r="B1648" s="15" t="str">
        <x:v>Excluded / unresolved</x:v>
      </x:c>
      <x:c r="C1648" s="15" t="str">
        <x:v>1 Charter Court, Newcomen Way, Severalls Industrial Park, Colchester, Essex, CO4</x:v>
      </x:c>
      <x:c r="D1648" s="15" t="str">
        <x:v>Advertised range 1826.0–9851.0 sq ft; distinct available demises or exact areas not verified. Excluded from unit totals.</x:v>
      </x:c>
      <x:c r="E1648" s="15" t="str">
        <x:v>https://fennwright.co.uk/property/1a-charter-court-newcomen-way-colchester-essex-co4/</x:v>
      </x:c>
      <x:c r="F1648" s="15" t="str"/>
    </x:row>
    <x:row r="1649" ht="42" customHeight="1">
      <x:c r="A1649" s="15" t="str">
        <x:v>Clacton-on-Sea</x:v>
      </x:c>
      <x:c r="B1649" s="15" t="str">
        <x:v>Excluded / unresolved</x:v>
      </x:c>
      <x:c r="C1649" s="15" t="str">
        <x:v>3 Brunel Court, Brunel Road, Gorse Lane Industrial Estate, Clacton-On-Sea, Essex, CO15</x:v>
      </x:c>
      <x:c r="D1649" s="15" t="str">
        <x:v>Advertised range 2467.0–4934.0 sq ft; distinct available demises or exact areas not verified. Excluded from unit totals.</x:v>
      </x:c>
      <x:c r="E1649" s="15" t="str">
        <x:v>https://fennwright.co.uk/property/3-brunel-court-brunel-road-gorse-lane-industrial-estate-clacton-on-sea-essex-co15/</x:v>
      </x:c>
      <x:c r="F1649" s="15" t="str"/>
    </x:row>
    <x:row r="1650" ht="42" customHeight="1">
      <x:c r="A1650" s="15" t="str">
        <x:v>Colchester</x:v>
      </x:c>
      <x:c r="B1650" s="15" t="str">
        <x:v>Excluded / unresolved</x:v>
      </x:c>
      <x:c r="C1650" s="15" t="str">
        <x:v>5 The Atrium, Phoenix Square, Wyncolls Road, Severalls Industrial Park, Colchester, Essex, CO4</x:v>
      </x:c>
      <x:c r="D1650" s="15" t="str">
        <x:v>Container/self-storage, garage, yard, or non-industrial room; excluded from industrial-unit totals.</x:v>
      </x:c>
      <x:c r="E1650" s="15" t="str">
        <x:v>https://fennwright.co.uk/property/5-the-atrium-phoenix-square-wyncolls-road-severalls-industrial-park-colchester-essex-co4/</x:v>
      </x:c>
      <x:c r="F1650" s="15" t="str"/>
    </x:row>
    <x:row r="1651" ht="42" customHeight="1">
      <x:c r="A1651" s="15" t="str">
        <x:v>Braintree</x:v>
      </x:c>
      <x:c r="B1651" s="15" t="str">
        <x:v>Excluded / unresolved</x:v>
      </x:c>
      <x:c r="C1651" s="15" t="str">
        <x:v>Units 8, 9 &amp; 10, Sixth Avenue Business Park, Bluebridge Industrial Estate, Halstead, Essex, CO9</x:v>
      </x:c>
      <x:c r="D1651" s="15" t="str">
        <x:v>Advertised range 2189.0–8343.0 sq ft; distinct available demises or exact areas not verified. Excluded from unit totals.</x:v>
      </x:c>
      <x:c r="E1651" s="15" t="str">
        <x:v>https://fennwright.co.uk/property/units-8-9-10-sixth-avenue-business-park-bluebridge-industrial-estate-halstead-essex-co9/</x:v>
      </x:c>
      <x:c r="F1651" s="15" t="str"/>
    </x:row>
    <x:row r="1652" ht="42" customHeight="1">
      <x:c r="A1652" s="15" t="str">
        <x:v>Colchester</x:v>
      </x:c>
      <x:c r="B1652" s="15" t="str">
        <x:v>Excluded / unresolved</x:v>
      </x:c>
      <x:c r="C1652" s="15" t="str">
        <x:v>Evolve, Old Ipswich Road, Ardleigh, Colchester, Essex, CO7</x:v>
      </x:c>
      <x:c r="D1652" s="15" t="str">
        <x:v>Advertised range 608.0–851.0 sq ft; distinct available demises or exact areas not verified. Excluded from unit totals.</x:v>
      </x:c>
      <x:c r="E1652" s="15" t="str">
        <x:v>https://fennwright.co.uk/property/evolve-old-ipswich-road-ardleigh-colchester-essex-co7-2/</x:v>
      </x:c>
      <x:c r="F1652" s="15" t="str"/>
    </x:row>
    <x:row r="1653" ht="42" customHeight="1">
      <x:c r="A1653" s="15" t="str">
        <x:v>Colchester</x:v>
      </x:c>
      <x:c r="B1653" s="15" t="str">
        <x:v>Excluded / unresolved</x:v>
      </x:c>
      <x:c r="C1653" s="15" t="str">
        <x:v>Land At Hythe Quay, Haven Road, Colchester, Essex, CO2</x:v>
      </x:c>
      <x:c r="D1653" s="15" t="str">
        <x:v>Container/self-storage, garage, yard, or non-industrial room; excluded from industrial-unit totals.</x:v>
      </x:c>
      <x:c r="E1653" s="15" t="str">
        <x:v>https://fennwright.co.uk/property/land-at-hythe-quay-haven-road-colchester-essex-co2-2/</x:v>
      </x:c>
      <x:c r="F1653" s="15" t="str"/>
    </x:row>
    <x:row r="1654" ht="42" customHeight="1">
      <x:c r="A1654" s="15" t="str">
        <x:v>Maldon</x:v>
      </x:c>
      <x:c r="B1654" s="15" t="str">
        <x:v>Excluded / unresolved</x:v>
      </x:c>
      <x:c r="C1654" s="15" t="str">
        <x:v>Circuit House, Maldon, Essex, CM9 5FA</x:v>
      </x:c>
      <x:c r="D1654" s="15" t="str">
        <x:v>Advertised range 2900.0–18500.0 sq ft; distinct available demises or exact areas not verified. Excluded from unit totals.</x:v>
      </x:c>
      <x:c r="E1654" s="15" t="str">
        <x:v>https://www.whybrow.net/property/circuit-house-bates-road-maldon/</x:v>
      </x:c>
      <x:c r="F1654" s="15" t="str"/>
    </x:row>
    <x:row r="1655" ht="42" customHeight="1">
      <x:c r="A1655" s="15" t="str">
        <x:v>Harwich</x:v>
      </x:c>
      <x:c r="B1655" s="15" t="str">
        <x:v>Excluded / unresolved</x:v>
      </x:c>
      <x:c r="C1655" s="15" t="str">
        <x:v>Portside Trade and Retail Park, Harwich, Essex, CO12 4EN</x:v>
      </x:c>
      <x:c r="D1655" s="15" t="str">
        <x:v>Advertised range 2427.0–3015.0 sq ft; distinct available demises or exact areas not verified. Excluded from unit totals.</x:v>
      </x:c>
      <x:c r="E1655" s="15" t="str">
        <x:v>https://www.whybrow.net/property/portside-trade-and-retail-park-harwich/</x:v>
      </x:c>
      <x:c r="F1655" s="15" t="str"/>
    </x:row>
    <x:row r="1656" ht="42" customHeight="1">
      <x:c r="A1656" s="15" t="str">
        <x:v>Chafford Hundred and West Thurrock</x:v>
      </x:c>
      <x:c r="B1656" s="15" t="str">
        <x:v>Duplicate advert</x:v>
      </x:c>
      <x:c r="C1656" s="15" t="str">
        <x:v>Unit 15, Thurrock Trade Park, Oliver Road, West Thurrock, Essex, RM20 3ED</x:v>
      </x:c>
      <x:c r="D1656" s="15" t="str">
        <x:v>Merged with matching-area same-property advert: Unit 15 Thurrock Trade Park, Oliver Road, Grays, Essex, RM20</x:v>
      </x:c>
      <x:c r="E1656" s="15" t="str">
        <x:v>https://www.rightmove.co.uk/properties/760931869543664#/?channel=COM_LET</x:v>
      </x:c>
      <x:c r="F1656" s="15" t="str"/>
    </x:row>
    <x:row r="1657" ht="42" customHeight="1">
      <x:c r="A1657" s="15" t="str">
        <x:v>Bishop's Stortford</x:v>
      </x:c>
      <x:c r="B1657" s="15" t="str">
        <x:v>Duplicate advert</x:v>
      </x:c>
      <x:c r="C1657" s="15" t="str">
        <x:v>Hatfield Broad Oak,CM22</x:v>
      </x:c>
      <x:c r="D1657" s="15" t="str">
        <x:v>Merged with matching-area same-property advert: Hatfield Broad Oak</x:v>
      </x:c>
      <x:c r="E1657" s="15" t="str">
        <x:v>https://www.rightmove.co.uk/properties/754787805599825#/?channel=COM_LET</x:v>
      </x:c>
      <x:c r="F1657" s="15" t="str"/>
    </x:row>
    <x:row r="1658" ht="42" customHeight="1">
      <x:c r="A1658" s="15" t="str">
        <x:v>Chafford Hundred and West Thurrock</x:v>
      </x:c>
      <x:c r="B1658" s="15" t="str">
        <x:v>Duplicate advert</x:v>
      </x:c>
      <x:c r="C1658" s="15" t="str">
        <x:v>Unit 1 Thurrock Trade Park, Oliver Road, West Thurrock, RM20 3ED</x:v>
      </x:c>
      <x:c r="D1658" s="15" t="str">
        <x:v>Merged with matching-area same-property advert: Unit 1 Thurrock Trade Park, Oliver Road, Grays, Essex, RM20</x:v>
      </x:c>
      <x:c r="E1658" s="15" t="str">
        <x:v>https://www.rightmove.co.uk/properties/760931876001089#/?channel=COM_LET</x:v>
      </x:c>
      <x:c r="F1658" s="15" t="str"/>
    </x:row>
    <x:row r="1659" ht="42" customHeight="1">
      <x:c r="A1659" s="15" t="str">
        <x:v>Canvey Island</x:v>
      </x:c>
      <x:c r="B1659" s="15" t="str">
        <x:v>Duplicate advert</x:v>
      </x:c>
      <x:c r="C1659" s="15" t="str">
        <x:v>Unit 6, Amber Business Park, Canvey Island, SS8 0DD</x:v>
      </x:c>
      <x:c r="D1659" s="15" t="str">
        <x:v>Merged with matching-area same-property advert: Unit 6, Amber Business Park, Kings Road, Charfleets Industrial Estate, Canvey Island, Essex SS8</x:v>
      </x:c>
      <x:c r="E1659" s="15" t="str">
        <x:v>https://www.rightmove.co.uk/properties/773344144668928#/?channel=COM_LET</x:v>
      </x:c>
      <x:c r="F1659" s="15" t="str">
        <x:v>https://ayerscruiks.search-prop.com/properties/233869-unit-6-amber-business-park-canvey-island</x:v>
      </x:c>
    </x:row>
    <x:row r="1660" ht="49" customHeight="1">
      <x:c r="A1660" s="15" t="str">
        <x:v>Canvey Island</x:v>
      </x:c>
      <x:c r="B1660" s="15" t="str">
        <x:v>Rent qualification</x:v>
      </x:c>
      <x:c r="C1660" s="15" t="str">
        <x:v>Unit 24, Skylark House, Thamesview Business Park, Roscommon Way, Canvey Island, SS8 0EQ</x:v>
      </x:c>
      <x:c r="D1660" s="15" t="str">
        <x:v>Stepped / incentive rent: £26,250 for year 1, then £35,000 pa, with a minimum five-year lease to obtain the discount. £12.43/sq ft/year corresponds to the later £35,000 rent, not year 1. Numeric quoted rate cleared to prevent mismatched basis; first-year annual asking retained, excluded from ordinary rent comparisons.</x:v>
      </x:c>
      <x:c r="E1660" s="15" t="str">
        <x:v>https://www.zoopla.co.uk/to-rent/commercial/details/73105598/</x:v>
      </x:c>
      <x:c r="F1660" s="15" t="str">
        <x:v>https://www.rightmove.co.uk/properties/773381461607984#/?channel=COM_LET
https://ayerscruiks.search-prop.com/properties/355727-unit-24-skylark-house-thamesview-business-park-roscommon-way-canvey-island</x:v>
      </x:c>
    </x:row>
    <x:row r="1661" ht="49" customHeight="1">
      <x:c r="A1661" s="15" t="str">
        <x:v>Canvey Island</x:v>
      </x:c>
      <x:c r="B1661" s="15" t="str">
        <x:v>Rent qualification</x:v>
      </x:c>
      <x:c r="C1661" s="15" t="str">
        <x:v>Unit 15b, Roscommon Way, Canvey Island, SS8 0EQ</x:v>
      </x:c>
      <x:c r="D1661" s="15" t="str">
        <x:v>Rightmove embedded space row still quotes £11.99/sq ft/year and £3,333 pcm, but the current property heading, description and direct Ayers &amp; Cruiks page all show £35,000 pa for 3,336 sq ft. Numeric quoted rate cleared as stale; current calculated rate is £10.49/sq ft/year.</x:v>
      </x:c>
      <x:c r="E1661" s="15" t="str">
        <x:v>https://www.zoopla.co.uk/to-rent/commercial/details/72711307/</x:v>
      </x:c>
      <x:c r="F1661" s="15" t="str">
        <x:v>https://www.rightmove.co.uk/properties/773382247886865#/?channel=COM_LET
https://ayerscruiks.search-prop.com/properties/356524-unit-15b-roscommon-way-canvey-island</x:v>
      </x:c>
    </x:row>
    <x:row r="1662" ht="49" customHeight="1">
      <x:c r="A1662" s="15" t="str">
        <x:v>Southend-on-Sea</x:v>
      </x:c>
      <x:c r="B1662" s="15" t="str">
        <x:v>Rent qualification</x:v>
      </x:c>
      <x:c r="C1662" s="15" t="str">
        <x:v>Unit 4, 8 Purdeys Way, Rochford, SS4 1NE</x:v>
      </x:c>
      <x:c r="D1662" s="15" t="str">
        <x:v>Stepped / incentive rent: £39,500 for year 1, then £45,000 pa, subject to a five-year lease. £7.89/sq ft/year corresponds to the later £45,000 rent, not year 1. Numeric quoted rate cleared to prevent mismatched basis; first-year annual asking retained, excluded from ordinary rent comparisons.</x:v>
      </x:c>
      <x:c r="E1662" s="15" t="str">
        <x:v>https://www.zoopla.co.uk/to-rent/commercial/details/71973896/</x:v>
      </x:c>
      <x:c r="F1662" s="15" t="str">
        <x:v>https://www.rightmove.co.uk/properties/773371506392128#/?channel=COM_LET
https://ayerscruiks.search-prop.com/properties/346179-unit-4-8-purdeys-way-rochford</x:v>
      </x:c>
    </x:row>
    <x:row r="1663" ht="42" customHeight="1">
      <x:c r="A1663" s="15" t="str">
        <x:v>Abingdon</x:v>
      </x:c>
      <x:c r="B1663" s="15" t="str">
        <x:v>Unresolved range</x:v>
      </x:c>
      <x:c r="C1663" s="15" t="str">
        <x:v>Kingston Business Park, Kingston Bagpuize, Abingdon OX13</x:v>
      </x:c>
      <x:c r="D1663" s="15" t="str">
        <x:v>Advertised 3,182–39,309 sq ft; individual qualifying demise and current area not verified.</x:v>
      </x:c>
      <x:c r="E1663" s="15" t="str">
        <x:v>https://www.zoopla.co.uk/to-rent/commercial/details/74504709/</x:v>
      </x:c>
      <x:c r="F1663" s="15" t="str"/>
    </x:row>
    <x:row r="1664" ht="42" customHeight="1">
      <x:c r="A1664" s="15" t="str">
        <x:v>Oxford</x:v>
      </x:c>
      <x:c r="B1664" s="15" t="str">
        <x:v>Excluded type</x:v>
      </x:c>
      <x:c r="C1664" s="15" t="str">
        <x:v>Hart Street, Oxford OX2</x:v>
      </x:c>
      <x:c r="D1664" s="15" t="str">
        <x:v>Self-storage/garage/serviced-office or laboratory scheme rather than qualifying industrial demise.</x:v>
      </x:c>
      <x:c r="E1664" s="15" t="str">
        <x:v>https://www.zoopla.co.uk/to-rent/commercial/details/74493653/</x:v>
      </x:c>
      <x:c r="F1664" s="15" t="str">
        <x:v>https://www.rightmove.co.uk/properties/779751956970368#/?channel=COM_LET</x:v>
      </x:c>
    </x:row>
    <x:row r="1665" ht="42" customHeight="1">
      <x:c r="A1665" s="15" t="str">
        <x:v>Banbury</x:v>
      </x:c>
      <x:c r="B1665" s="15" t="str">
        <x:v>Identity unresolved</x:v>
      </x:c>
      <x:c r="C1665" s="15" t="str">
        <x:v>Road, Banbury, Oxfordshire OX16</x:v>
      </x:c>
      <x:c r="D1665" s="15" t="str">
        <x:v>Generic address could duplicate a named unit; identity not resolved.</x:v>
      </x:c>
      <x:c r="E1665" s="15" t="str">
        <x:v>https://www.zoopla.co.uk/to-rent/commercial/details/71892623/</x:v>
      </x:c>
      <x:c r="F1665" s="15" t="str">
        <x:v>https://www.rightmove.co.uk/properties/93868728#/?channel=COM_LET</x:v>
      </x:c>
    </x:row>
    <x:row r="1666" ht="42" customHeight="1">
      <x:c r="A1666" s="15" t="str">
        <x:v>Banbury</x:v>
      </x:c>
      <x:c r="B1666" s="15" t="str">
        <x:v>Identity unresolved</x:v>
      </x:c>
      <x:c r="C1666" s="15" t="str">
        <x:v>Road, Banbury, Oxfordshire OX16</x:v>
      </x:c>
      <x:c r="D1666" s="15" t="str">
        <x:v>Generic address could duplicate a named unit; identity not resolved.</x:v>
      </x:c>
      <x:c r="E1666" s="15" t="str">
        <x:v>https://www.zoopla.co.uk/to-rent/commercial/details/71837916/</x:v>
      </x:c>
      <x:c r="F1666" s="15" t="str">
        <x:v>https://www.rightmove.co.uk/properties/93867801#/?channel=COM_LET</x:v>
      </x:c>
    </x:row>
    <x:row r="1667" ht="42" customHeight="1">
      <x:c r="A1667" s="15" t="str">
        <x:v>Didcot</x:v>
      </x:c>
      <x:c r="B1667" s="15" t="str">
        <x:v>Future / unconfirmed</x:v>
      </x:c>
      <x:c r="C1667" s="15" t="str">
        <x:v>13 Harrier Park, Hawksworth, Didcot OX11</x:v>
      </x:c>
      <x:c r="D1667" s="15" t="str">
        <x:v>Future delivery/refurbishment wording; current completed availability not confirmed.</x:v>
      </x:c>
      <x:c r="E1667" s="15" t="str">
        <x:v>https://www.zoopla.co.uk/to-rent/commercial/details/74373526/</x:v>
      </x:c>
      <x:c r="F1667" s="15" t="str"/>
    </x:row>
    <x:row r="1668" ht="42" customHeight="1">
      <x:c r="A1668" s="15" t="str">
        <x:v>Banbury</x:v>
      </x:c>
      <x:c r="B1668" s="15" t="str">
        <x:v>Excluded type</x:v>
      </x:c>
      <x:c r="C1668" s="15" t="str">
        <x:v>Land Off Ruscote Avenue, Banbury OX16</x:v>
      </x:c>
      <x:c r="D1668" s="15" t="str">
        <x:v>Yard/land listing; built floor area not established.</x:v>
      </x:c>
      <x:c r="E1668" s="15" t="str">
        <x:v>https://www.zoopla.co.uk/to-rent/commercial/details/74026060/</x:v>
      </x:c>
      <x:c r="F1668" s="15" t="str"/>
    </x:row>
    <x:row r="1669" ht="42" customHeight="1">
      <x:c r="A1669" s="15" t="str">
        <x:v>Bicester</x:v>
      </x:c>
      <x:c r="B1669" s="15" t="str">
        <x:v>Future / unconfirmed</x:v>
      </x:c>
      <x:c r="C1669" s="15" t="str">
        <x:v>108 Churchill Road, Bicester OX26</x:v>
      </x:c>
      <x:c r="D1669" s="15" t="str">
        <x:v>Future delivery/refurbishment wording; current completed availability not confirmed.</x:v>
      </x:c>
      <x:c r="E1669" s="15" t="str">
        <x:v>https://www.zoopla.co.uk/to-rent/commercial/details/73681541/</x:v>
      </x:c>
      <x:c r="F1669" s="15" t="str"/>
    </x:row>
    <x:row r="1670" ht="42" customHeight="1">
      <x:c r="A1670" s="15" t="str">
        <x:v>Witney</x:v>
      </x:c>
      <x:c r="B1670" s="15" t="str">
        <x:v>Future / unconfirmed</x:v>
      </x:c>
      <x:c r="C1670" s="15" t="str">
        <x:v>Unit 4, Parkside, Avenue Two, Witney OX28</x:v>
      </x:c>
      <x:c r="D1670" s="15" t="str">
        <x:v>Future delivery/refurbishment wording; current completed availability not confirmed.</x:v>
      </x:c>
      <x:c r="E1670" s="15" t="str">
        <x:v>https://www.zoopla.co.uk/to-rent/commercial/details/73650848/</x:v>
      </x:c>
      <x:c r="F1670" s="15" t="str">
        <x:v>https://www.rightmove.co.uk/properties/763813952076080#/?channel=COM_LET</x:v>
      </x:c>
    </x:row>
    <x:row r="1671" ht="42" customHeight="1">
      <x:c r="A1671" s="15" t="str">
        <x:v>Oxford</x:v>
      </x:c>
      <x:c r="B1671" s="15" t="str">
        <x:v>Future / unconfirmed</x:v>
      </x:c>
      <x:c r="C1671" s="15" t="str">
        <x:v>13 Oakfield Industrial Estate, Eynsham, Oxford OX29</x:v>
      </x:c>
      <x:c r="D1671" s="15" t="str">
        <x:v>Future delivery/refurbishment wording; current completed availability not confirmed.</x:v>
      </x:c>
      <x:c r="E1671" s="15" t="str">
        <x:v>https://www.zoopla.co.uk/to-rent/commercial/details/73310014/</x:v>
      </x:c>
      <x:c r="F1671" s="15" t="str">
        <x:v>https://www.rightmove.co.uk/properties/754747357930241#/?channel=COM_LET</x:v>
      </x:c>
    </x:row>
    <x:row r="1672" ht="42" customHeight="1">
      <x:c r="A1672" s="15" t="str">
        <x:v>Abingdon</x:v>
      </x:c>
      <x:c r="B1672" s="15" t="str">
        <x:v>Future / unconfirmed</x:v>
      </x:c>
      <x:c r="C1672" s="15" t="str">
        <x:v>Unit 13, Abingdon Business Park, Abingdon OX14</x:v>
      </x:c>
      <x:c r="D1672" s="15" t="str">
        <x:v>Future delivery/refurbishment wording; current completed availability not confirmed.</x:v>
      </x:c>
      <x:c r="E1672" s="15" t="str">
        <x:v>https://www.zoopla.co.uk/to-rent/commercial/details/73145401/</x:v>
      </x:c>
      <x:c r="F1672" s="15" t="str">
        <x:v>https://www.rightmove.co.uk/properties/773386471488112#/?channel=COM_LET</x:v>
      </x:c>
    </x:row>
    <x:row r="1673" ht="42" customHeight="1">
      <x:c r="A1673" s="15" t="str">
        <x:v>Abingdon</x:v>
      </x:c>
      <x:c r="B1673" s="15" t="str">
        <x:v>Future / unconfirmed</x:v>
      </x:c>
      <x:c r="C1673" s="15" t="str">
        <x:v>Unit 11, Abingdon Business Park, Abingdon OX14</x:v>
      </x:c>
      <x:c r="D1673" s="15" t="str">
        <x:v>Future delivery/refurbishment wording; current completed availability not confirmed.</x:v>
      </x:c>
      <x:c r="E1673" s="15" t="str">
        <x:v>https://www.zoopla.co.uk/to-rent/commercial/details/73145386/</x:v>
      </x:c>
      <x:c r="F1673" s="15" t="str">
        <x:v>https://www.rightmove.co.uk/properties/773386475747905#/?channel=COM_LET</x:v>
      </x:c>
    </x:row>
    <x:row r="1674" ht="42" customHeight="1">
      <x:c r="A1674" s="15" t="str">
        <x:v>Abingdon</x:v>
      </x:c>
      <x:c r="B1674" s="15" t="str">
        <x:v>Future / unconfirmed</x:v>
      </x:c>
      <x:c r="C1674" s="15" t="str">
        <x:v>Unit 17, Abingdon Business Park, Abingdon OX14</x:v>
      </x:c>
      <x:c r="D1674" s="15" t="str">
        <x:v>Future delivery/refurbishment wording; current completed availability not confirmed.</x:v>
      </x:c>
      <x:c r="E1674" s="15" t="str">
        <x:v>https://www.zoopla.co.uk/to-rent/commercial/details/73145320/</x:v>
      </x:c>
      <x:c r="F1674" s="15" t="str">
        <x:v>https://www.rightmove.co.uk/properties/773386446401872#/?channel=COM_LET</x:v>
      </x:c>
    </x:row>
    <x:row r="1675" ht="42" customHeight="1">
      <x:c r="A1675" s="15" t="str">
        <x:v>Abingdon</x:v>
      </x:c>
      <x:c r="B1675" s="15" t="str">
        <x:v>Excluded type</x:v>
      </x:c>
      <x:c r="C1675" s="15" t="str">
        <x:v>119C Olympic Avenue, Milton Park, Abingdon OX14</x:v>
      </x:c>
      <x:c r="D1675" s="15" t="str">
        <x:v>Self-storage/garage/serviced-office or laboratory scheme rather than qualifying industrial demise.</x:v>
      </x:c>
      <x:c r="E1675" s="15" t="str">
        <x:v>https://www.zoopla.co.uk/to-rent/commercial/details/73112363/</x:v>
      </x:c>
      <x:c r="F1675" s="15" t="str"/>
    </x:row>
    <x:row r="1676" ht="42" customHeight="1">
      <x:c r="A1676" s="15" t="str">
        <x:v>Oxford</x:v>
      </x:c>
      <x:c r="B1676" s="15" t="str">
        <x:v>Future / unconfirmed</x:v>
      </x:c>
      <x:c r="C1676" s="15" t="str">
        <x:v>Unit 5, Nuffield Industrial Estate, Ledgers Close, Oxford OX4</x:v>
      </x:c>
      <x:c r="D1676" s="15" t="str">
        <x:v>Future delivery/refurbishment wording; current completed availability not confirmed.</x:v>
      </x:c>
      <x:c r="E1676" s="15" t="str">
        <x:v>https://www.zoopla.co.uk/to-rent/commercial/details/72853608/</x:v>
      </x:c>
      <x:c r="F1676" s="15" t="str">
        <x:v>https://www.zoopla.co.uk/to-rent/commercial/details/72338333/
https://www.rightmove.co.uk/properties/745526635608832#/?channel=COM_LET</x:v>
      </x:c>
    </x:row>
    <x:row r="1677" ht="42" customHeight="1">
      <x:c r="A1677" s="15" t="str">
        <x:v>Bicester</x:v>
      </x:c>
      <x:c r="B1677" s="15" t="str">
        <x:v>Unresolved range</x:v>
      </x:c>
      <x:c r="C1677" s="15" t="str">
        <x:v>&amp; Telford Road, Bicester OX26</x:v>
      </x:c>
      <x:c r="D1677" s="15" t="str">
        <x:v>Scheme-level size range without a bounded named demise; excluded from unit count.</x:v>
      </x:c>
      <x:c r="E1677" s="15" t="str">
        <x:v>https://www.zoopla.co.uk/to-rent/commercial/details/72821438/</x:v>
      </x:c>
      <x:c r="F1677" s="15" t="str">
        <x:v>https://www.rightmove.co.uk/properties/772685118884609#/?channel=COM_LET
https://www.rightmove.co.uk/properties/757327523787200#/?channel=COM_LET</x:v>
      </x:c>
    </x:row>
    <x:row r="1678" ht="42" customHeight="1">
      <x:c r="A1678" s="15" t="str">
        <x:v>Abingdon</x:v>
      </x:c>
      <x:c r="B1678" s="15" t="str">
        <x:v>Future / unconfirmed</x:v>
      </x:c>
      <x:c r="C1678" s="15" t="str">
        <x:v>14, Eyston Way, Abingdon, Abingdon OX14</x:v>
      </x:c>
      <x:c r="D1678" s="15" t="str">
        <x:v>Future delivery/refurbishment wording; current completed availability not confirmed.</x:v>
      </x:c>
      <x:c r="E1678" s="15" t="str">
        <x:v>https://www.zoopla.co.uk/to-rent/commercial/details/72795041/</x:v>
      </x:c>
      <x:c r="F1678" s="15" t="str">
        <x:v>https://www.rightmove.co.uk/properties/744084143160832#/?channel=COM_LET</x:v>
      </x:c>
    </x:row>
    <x:row r="1679" ht="42" customHeight="1">
      <x:c r="A1679" s="15" t="str">
        <x:v>Witney</x:v>
      </x:c>
      <x:c r="B1679" s="15" t="str">
        <x:v>Future / unconfirmed</x:v>
      </x:c>
      <x:c r="C1679" s="15" t="str">
        <x:v>Vanbrugh Quarter, Windrush Park, Witney OX29</x:v>
      </x:c>
      <x:c r="D1679" s="15" t="str">
        <x:v>Future delivery/refurbishment wording; current completed availability not confirmed.</x:v>
      </x:c>
      <x:c r="E1679" s="15" t="str">
        <x:v>https://www.zoopla.co.uk/to-rent/commercial/details/72158303/</x:v>
      </x:c>
      <x:c r="F1679" s="15" t="str">
        <x:v>https://www.rightmove.co.uk/properties/730134030589281#/?channel=COM_LET</x:v>
      </x:c>
    </x:row>
    <x:row r="1680" ht="42" customHeight="1">
      <x:c r="A1680" s="15" t="str">
        <x:v>Oxford</x:v>
      </x:c>
      <x:c r="B1680" s="15" t="str">
        <x:v>Unresolved range</x:v>
      </x:c>
      <x:c r="C1680" s="15" t="str">
        <x:v>Unit B, Langford Locks, Kidlington, Oxford OX5</x:v>
      </x:c>
      <x:c r="D1680" s="15" t="str">
        <x:v>Advertised 4,557–37,700 sq ft; individual qualifying demise and current area not verified.</x:v>
      </x:c>
      <x:c r="E1680" s="15" t="str">
        <x:v>https://www.zoopla.co.uk/to-rent/commercial/details/72158231/</x:v>
      </x:c>
      <x:c r="F1680" s="15" t="str">
        <x:v>https://www.rightmove.co.uk/properties/730133242057360#/?channel=COM_LET</x:v>
      </x:c>
    </x:row>
    <x:row r="1681" ht="42" customHeight="1">
      <x:c r="A1681" s="15" t="str">
        <x:v>Banbury</x:v>
      </x:c>
      <x:c r="B1681" s="15" t="str">
        <x:v>Unresolved range</x:v>
      </x:c>
      <x:c r="C1681" s="15" t="str">
        <x:v>Hornton Grounds, Hornton, Banbury OX15</x:v>
      </x:c>
      <x:c r="D1681" s="15" t="str">
        <x:v>Scheme-level size range without a bounded named demise; excluded from unit count.</x:v>
      </x:c>
      <x:c r="E1681" s="15" t="str">
        <x:v>https://www.zoopla.co.uk/to-rent/commercial/details/72126163/</x:v>
      </x:c>
      <x:c r="F1681" s="15" t="str">
        <x:v>https://www.rightmove.co.uk/properties/772684628131969#/?channel=COM_LET</x:v>
      </x:c>
    </x:row>
    <x:row r="1682" ht="42" customHeight="1">
      <x:c r="A1682" s="15" t="str">
        <x:v>Abingdon</x:v>
      </x:c>
      <x:c r="B1682" s="15" t="str">
        <x:v>Unresolved range</x:v>
      </x:c>
      <x:c r="C1682" s="15" t="str">
        <x:v>Rectory Lane, Kingston Bagpuize, Abingdon OX13</x:v>
      </x:c>
      <x:c r="D1682" s="15" t="str">
        <x:v>Scheme-level size range without a bounded named demise; excluded from unit count.</x:v>
      </x:c>
      <x:c r="E1682" s="15" t="str">
        <x:v>https://www.zoopla.co.uk/to-rent/commercial/details/72114378/</x:v>
      </x:c>
      <x:c r="F1682" s="15" t="str"/>
    </x:row>
    <x:row r="1683" ht="42" customHeight="1">
      <x:c r="A1683" s="15" t="str">
        <x:v>Abingdon</x:v>
      </x:c>
      <x:c r="B1683" s="15" t="str">
        <x:v>Excluded type</x:v>
      </x:c>
      <x:c r="C1683" s="15" t="str">
        <x:v>Wyndyke, Abingdon Business Park, Abingdon OX14</x:v>
      </x:c>
      <x:c r="D1683" s="15" t="str">
        <x:v>Office/laboratory/science development description; no distinct industrial demise verified.</x:v>
      </x:c>
      <x:c r="E1683" s="15" t="str">
        <x:v>https://www.zoopla.co.uk/to-rent/commercial/details/71343597/</x:v>
      </x:c>
      <x:c r="F1683" s="15" t="str"/>
    </x:row>
    <x:row r="1684" ht="42" customHeight="1">
      <x:c r="A1684" s="15" t="str">
        <x:v>Witney</x:v>
      </x:c>
      <x:c r="B1684" s="15" t="str">
        <x:v>Unresolved range</x:v>
      </x:c>
      <x:c r="C1684" s="15" t="str">
        <x:v>Avenue Two, Witney OX28</x:v>
      </x:c>
      <x:c r="D1684" s="15" t="str">
        <x:v>Advertised 7,949–31,306 sq ft; individual qualifying demise and current area not verified.</x:v>
      </x:c>
      <x:c r="E1684" s="15" t="str">
        <x:v>https://www.zoopla.co.uk/to-rent/commercial/details/71007948/</x:v>
      </x:c>
      <x:c r="F1684" s="15" t="str"/>
    </x:row>
    <x:row r="1685" ht="42" customHeight="1">
      <x:c r="A1685" s="15" t="str">
        <x:v>Bicester</x:v>
      </x:c>
      <x:c r="B1685" s="15" t="str">
        <x:v>Unresolved range</x:v>
      </x:c>
      <x:c r="C1685" s="15" t="str">
        <x:v>&amp; Telford Road, Bicester OX26</x:v>
      </x:c>
      <x:c r="D1685" s="15" t="str">
        <x:v>Advertised 12,893–26,533 sq ft; individual qualifying demise and current area not verified.</x:v>
      </x:c>
      <x:c r="E1685" s="15" t="str">
        <x:v>https://www.zoopla.co.uk/to-rent/commercial/details/70917811/</x:v>
      </x:c>
      <x:c r="F1685" s="15" t="str">
        <x:v>https://www.zoopla.co.uk/to-rent/commercial/details/70846243/
https://www.rightmove.co.uk/properties/772684812701008#/?channel=COM_LET</x:v>
      </x:c>
    </x:row>
    <x:row r="1686" ht="42" customHeight="1">
      <x:c r="A1686" s="15" t="str">
        <x:v>Bicester</x:v>
      </x:c>
      <x:c r="B1686" s="15" t="str">
        <x:v>Unresolved range</x:v>
      </x:c>
      <x:c r="C1686" s="15" t="str">
        <x:v>Box 5, Langford Lane, Boxengasse, Bicester OX25</x:v>
      </x:c>
      <x:c r="D1686" s="15" t="str">
        <x:v>Advertised 3,838–23,975 sq ft; individual qualifying demise and current area not verified.</x:v>
      </x:c>
      <x:c r="E1686" s="15" t="str">
        <x:v>https://www.zoopla.co.uk/to-rent/commercial/details/70532603/</x:v>
      </x:c>
      <x:c r="F1686" s="15" t="str"/>
    </x:row>
    <x:row r="1687" ht="42" customHeight="1">
      <x:c r="A1687" s="15" t="str">
        <x:v>Bicester</x:v>
      </x:c>
      <x:c r="B1687" s="15" t="str">
        <x:v>Unresolved range</x:v>
      </x:c>
      <x:c r="C1687" s="15" t="str">
        <x:v>30, Murdock Road, Bicester OX26</x:v>
      </x:c>
      <x:c r="D1687" s="15" t="str">
        <x:v>Advertised 13,150–38,977 sq ft; individual qualifying demise and current area not verified.</x:v>
      </x:c>
      <x:c r="E1687" s="15" t="str">
        <x:v>https://www.zoopla.co.uk/to-rent/commercial/details/70171751/</x:v>
      </x:c>
      <x:c r="F1687" s="15" t="str">
        <x:v>https://www.rightmove.co.uk/properties/722870125452944#/?channel=COM_LET</x:v>
      </x:c>
    </x:row>
    <x:row r="1688" ht="42" customHeight="1">
      <x:c r="A1688" s="15" t="str">
        <x:v>Abingdon</x:v>
      </x:c>
      <x:c r="B1688" s="15" t="str">
        <x:v>Future / unconfirmed</x:v>
      </x:c>
      <x:c r="C1688" s="15" t="str">
        <x:v>34 Nuffield Way, Abingdon OX14</x:v>
      </x:c>
      <x:c r="D1688" s="15" t="str">
        <x:v>Future delivery/refurbishment wording; current completed availability not confirmed.</x:v>
      </x:c>
      <x:c r="E1688" s="15" t="str">
        <x:v>https://www.zoopla.co.uk/to-rent/commercial/details/69603628/</x:v>
      </x:c>
      <x:c r="F1688" s="15" t="str">
        <x:v>https://www.rightmove.co.uk/properties/722870026883713#/?channel=COM_LET</x:v>
      </x:c>
    </x:row>
    <x:row r="1689" ht="42" customHeight="1">
      <x:c r="A1689" s="15" t="str">
        <x:v>Bicester</x:v>
      </x:c>
      <x:c r="B1689" s="15" t="str">
        <x:v>Excluded type</x:v>
      </x:c>
      <x:c r="C1689" s="15" t="str">
        <x:v>Bicester Arc, Lakeview Drive, Bicester OX26</x:v>
      </x:c>
      <x:c r="D1689" s="15" t="str">
        <x:v>Office/laboratory/science development description; no distinct industrial demise verified.</x:v>
      </x:c>
      <x:c r="E1689" s="15" t="str">
        <x:v>https://www.zoopla.co.uk/to-rent/commercial/details/68914731/</x:v>
      </x:c>
      <x:c r="F1689" s="15" t="str"/>
    </x:row>
    <x:row r="1690" ht="42" customHeight="1">
      <x:c r="A1690" s="15" t="str">
        <x:v>Bicester</x:v>
      </x:c>
      <x:c r="B1690" s="15" t="str">
        <x:v>Excluded type</x:v>
      </x:c>
      <x:c r="C1690" s="15" t="str">
        <x:v>No. 1 Bicester Arc, Lakeview Drive, Bicester OX26</x:v>
      </x:c>
      <x:c r="D1690" s="15" t="str">
        <x:v>Office/laboratory/science development description; no distinct industrial demise verified.</x:v>
      </x:c>
      <x:c r="E1690" s="15" t="str">
        <x:v>https://www.zoopla.co.uk/to-rent/commercial/details/68914657/</x:v>
      </x:c>
      <x:c r="F1690" s="15" t="str">
        <x:v>https://www.rightmove.co.uk/properties/772685888492048#/?channel=COM_LET</x:v>
      </x:c>
    </x:row>
    <x:row r="1691" ht="42" customHeight="1">
      <x:c r="A1691" s="15" t="str">
        <x:v>Bicester</x:v>
      </x:c>
      <x:c r="B1691" s="15" t="str">
        <x:v>Excluded type</x:v>
      </x:c>
      <x:c r="C1691" s="15" t="str">
        <x:v>Upper Heyford, Nr Bicester OX25</x:v>
      </x:c>
      <x:c r="D1691" s="15" t="str">
        <x:v>Office/laboratory/science development description; no distinct industrial demise verified.</x:v>
      </x:c>
      <x:c r="E1691" s="15" t="str">
        <x:v>https://www.zoopla.co.uk/to-rent/commercial/details/68868944/</x:v>
      </x:c>
      <x:c r="F1691" s="15" t="str"/>
    </x:row>
    <x:row r="1692" ht="42" customHeight="1">
      <x:c r="A1692" s="15" t="str">
        <x:v>Abingdon</x:v>
      </x:c>
      <x:c r="B1692" s="15" t="str">
        <x:v>Future / unconfirmed</x:v>
      </x:c>
      <x:c r="C1692" s="15" t="str">
        <x:v>Unit 26, Nuffield Centrum, Abingdon OX14</x:v>
      </x:c>
      <x:c r="D1692" s="15" t="str">
        <x:v>Future delivery/refurbishment wording; current completed availability not confirmed.</x:v>
      </x:c>
      <x:c r="E1692" s="15" t="str">
        <x:v>https://www.zoopla.co.uk/to-rent/commercial/details/68828073/</x:v>
      </x:c>
      <x:c r="F1692" s="15" t="str">
        <x:v>https://www.rightmove.co.uk/properties/722869953269665#/?channel=COM_LET</x:v>
      </x:c>
    </x:row>
    <x:row r="1693" ht="42" customHeight="1">
      <x:c r="A1693" s="15" t="str">
        <x:v>Abingdon</x:v>
      </x:c>
      <x:c r="B1693" s="15" t="str">
        <x:v>Unavailable</x:v>
      </x:c>
      <x:c r="C1693" s="15" t="str">
        <x:v>Rectory Lane, Kingston Bagpuize, Abingdon OX13</x:v>
      </x:c>
      <x:c r="D1693" s="15" t="str">
        <x:v>Under offer / let indicator in reviewed sources.</x:v>
      </x:c>
      <x:c r="E1693" s="15" t="str">
        <x:v>https://www.zoopla.co.uk/to-rent/commercial/details/67860262/</x:v>
      </x:c>
      <x:c r="F1693" s="15" t="str"/>
    </x:row>
    <x:row r="1694" ht="42" customHeight="1">
      <x:c r="A1694" s="15" t="str">
        <x:v>Abingdon</x:v>
      </x:c>
      <x:c r="B1694" s="15" t="str">
        <x:v>Unresolved range</x:v>
      </x:c>
      <x:c r="C1694" s="15" t="str">
        <x:v>Nebula, Milton Park, Abingdon OX14</x:v>
      </x:c>
      <x:c r="D1694" s="15" t="str">
        <x:v>Advertised 7,358–49,598 sq ft; individual qualifying demise and current area not verified.</x:v>
      </x:c>
      <x:c r="E1694" s="15" t="str">
        <x:v>https://www.zoopla.co.uk/to-rent/commercial/details/64545820/</x:v>
      </x:c>
      <x:c r="F1694" s="15" t="str">
        <x:v>https://www.rightmove.co.uk/properties/730135211482512#/?channel=COM_LET</x:v>
      </x:c>
    </x:row>
    <x:row r="1695" ht="42" customHeight="1">
      <x:c r="A1695" s="15" t="str">
        <x:v>Oxford</x:v>
      </x:c>
      <x:c r="B1695" s="15" t="str">
        <x:v>Unresolved range</x:v>
      </x:c>
      <x:c r="C1695" s="15" t="str">
        <x:v>Innovation Quarter, Oxford Technology Park, Langford Lane, Kidlington OX5</x:v>
      </x:c>
      <x:c r="D1695" s="15" t="str">
        <x:v>Scheme-level size range without a bounded named demise; excluded from unit count.</x:v>
      </x:c>
      <x:c r="E1695" s="15" t="str">
        <x:v>https://www.zoopla.co.uk/to-rent/commercial/details/66323652/</x:v>
      </x:c>
      <x:c r="F1695" s="15" t="str"/>
    </x:row>
    <x:row r="1696" ht="42" customHeight="1">
      <x:c r="A1696" s="15" t="str">
        <x:v>Oxford</x:v>
      </x:c>
      <x:c r="B1696" s="15" t="str">
        <x:v>Excluded type</x:v>
      </x:c>
      <x:c r="C1696" s="15" t="str">
        <x:v>Peterley Road, Cowley, Oxford OX4</x:v>
      </x:c>
      <x:c r="D1696" s="15" t="str">
        <x:v>Self-storage/garage/serviced-office or laboratory scheme rather than qualifying industrial demise.</x:v>
      </x:c>
      <x:c r="E1696" s="15" t="str">
        <x:v>https://www.zoopla.co.uk/to-rent/commercial/details/56959327/</x:v>
      </x:c>
      <x:c r="F1696" s="15" t="str">
        <x:v>https://www.rightmove.co.uk/properties/758774116130224#/?channel=COM_LET</x:v>
      </x:c>
    </x:row>
    <x:row r="1697" ht="42" customHeight="1">
      <x:c r="A1697" s="15" t="str">
        <x:v>Reading</x:v>
      </x:c>
      <x:c r="B1697" s="15" t="str">
        <x:v>Unresolved range</x:v>
      </x:c>
      <x:c r="C1697" s="15" t="str">
        <x:v>Pulleyn Park, Rose Kiln Lane, Reading RG2</x:v>
      </x:c>
      <x:c r="D1697" s="15" t="str">
        <x:v>Advertised 8,712–31,320 sq ft; individual qualifying demise and current area not verified.</x:v>
      </x:c>
      <x:c r="E1697" s="15" t="str">
        <x:v>https://www.zoopla.co.uk/to-rent/commercial/details/73513743/</x:v>
      </x:c>
      <x:c r="F1697" s="15" t="str"/>
    </x:row>
    <x:row r="1698" ht="42" customHeight="1">
      <x:c r="A1698" s="15" t="str">
        <x:v>Newbury</x:v>
      </x:c>
      <x:c r="B1698" s="15" t="str">
        <x:v>Unresolved range</x:v>
      </x:c>
      <x:c r="C1698" s="15" t="str">
        <x:v>Hatt Common, East Woodhay, Newbury RG20</x:v>
      </x:c>
      <x:c r="D1698" s="15" t="str">
        <x:v>Scheme-level size range without a bounded named demise; excluded from unit count.</x:v>
      </x:c>
      <x:c r="E1698" s="15" t="str">
        <x:v>https://www.zoopla.co.uk/to-rent/commercial/details/74612571/</x:v>
      </x:c>
      <x:c r="F1698" s="15" t="str"/>
    </x:row>
    <x:row r="1699" ht="42" customHeight="1">
      <x:c r="A1699" s="15" t="str">
        <x:v>Slough</x:v>
      </x:c>
      <x:c r="B1699" s="15" t="str">
        <x:v>Future / unconfirmed</x:v>
      </x:c>
      <x:c r="C1699" s="15" t="str">
        <x:v>689 Stirling Road, Slough Trading Estate, Slough SL1</x:v>
      </x:c>
      <x:c r="D1699" s="15" t="str">
        <x:v>Future delivery/refurbishment wording; current completed availability not confirmed.</x:v>
      </x:c>
      <x:c r="E1699" s="15" t="str">
        <x:v>https://www.zoopla.co.uk/to-rent/commercial/details/74598155/</x:v>
      </x:c>
      <x:c r="F1699" s="15" t="str">
        <x:v>https://www.rightmove.co.uk/properties/781922050171536#/?channel=COM_LET
https://www.rightmove.co.uk/properties/781023904895201#/?channel=COM_LET</x:v>
      </x:c>
    </x:row>
    <x:row r="1700" ht="42" customHeight="1">
      <x:c r="A1700" s="15" t="str">
        <x:v>Wokingham</x:v>
      </x:c>
      <x:c r="B1700" s="15" t="str">
        <x:v>Future / unconfirmed</x:v>
      </x:c>
      <x:c r="C1700" s="15" t="str">
        <x:v>The Business Centre, Wokingham RG41</x:v>
      </x:c>
      <x:c r="D1700" s="15" t="str">
        <x:v>Future delivery/refurbishment wording; current completed availability not confirmed.</x:v>
      </x:c>
      <x:c r="E1700" s="15" t="str">
        <x:v>https://www.zoopla.co.uk/to-rent/commercial/details/74578114/</x:v>
      </x:c>
      <x:c r="F1700" s="15" t="str">
        <x:v>https://www.zoopla.co.uk/to-rent/commercial/details/71656982/
https://www.rightmove.co.uk/properties/773337630903728#/?channel=COM_LET</x:v>
      </x:c>
    </x:row>
    <x:row r="1701" ht="42" customHeight="1">
      <x:c r="A1701" s="15" t="str">
        <x:v>High Wycombe</x:v>
      </x:c>
      <x:c r="B1701" s="15" t="str">
        <x:v>Unresolved range</x:v>
      </x:c>
      <x:c r="C1701" s="15" t="str">
        <x:v>Victoria Street, High Wycombe, Bucks HP11</x:v>
      </x:c>
      <x:c r="D1701" s="15" t="str">
        <x:v>Scheme-level size range without a bounded named demise; excluded from unit count.</x:v>
      </x:c>
      <x:c r="E1701" s="15" t="str">
        <x:v>https://www.zoopla.co.uk/to-rent/commercial/details/74637852/</x:v>
      </x:c>
      <x:c r="F1701" s="15" t="str"/>
    </x:row>
    <x:row r="1702" ht="42" customHeight="1">
      <x:c r="A1702" s="15" t="str">
        <x:v>Aylesbury</x:v>
      </x:c>
      <x:c r="B1702" s="15" t="str">
        <x:v>Unresolved range</x:v>
      </x:c>
      <x:c r="C1702" s="15" t="str">
        <x:v>Aylesbury Enterprise Park, Stocklake HP20</x:v>
      </x:c>
      <x:c r="D1702" s="15" t="str">
        <x:v>Scheme-level size range without a bounded named demise; excluded from unit count.</x:v>
      </x:c>
      <x:c r="E1702" s="15" t="str">
        <x:v>https://www.zoopla.co.uk/to-rent/commercial/details/74629903/</x:v>
      </x:c>
      <x:c r="F1702" s="15" t="str"/>
    </x:row>
    <x:row r="1703" ht="42" customHeight="1">
      <x:c r="A1703" s="15" t="str">
        <x:v>Oxford</x:v>
      </x:c>
      <x:c r="B1703" s="15" t="str">
        <x:v>Future / unconfirmed</x:v>
      </x:c>
      <x:c r="C1703" s="15" t="str">
        <x:v>30 Oxford Road, Denham, Uxbridge UB9</x:v>
      </x:c>
      <x:c r="D1703" s="15" t="str">
        <x:v>Future delivery/refurbishment wording; current completed availability not confirmed.</x:v>
      </x:c>
      <x:c r="E1703" s="15" t="str">
        <x:v>https://www.zoopla.co.uk/to-rent/commercial/details/74604850/</x:v>
      </x:c>
      <x:c r="F1703" s="15" t="str"/>
    </x:row>
    <x:row r="1704" ht="42" customHeight="1">
      <x:c r="A1704" s="15" t="str">
        <x:v>Milton Keynes</x:v>
      </x:c>
      <x:c r="B1704" s="15" t="str">
        <x:v>Future / unconfirmed</x:v>
      </x:c>
      <x:c r="C1704" s="15" t="str">
        <x:v>Unit 24, Alston Drive, Bradwell Abbey, Milton Keynes MK13</x:v>
      </x:c>
      <x:c r="D1704" s="15" t="str">
        <x:v>Future delivery/refurbishment wording; current completed availability not confirmed.</x:v>
      </x:c>
      <x:c r="E1704" s="15" t="str">
        <x:v>https://www.zoopla.co.uk/to-rent/commercial/details/74578518/</x:v>
      </x:c>
      <x:c r="F1704" s="15" t="str">
        <x:v>https://www.zoopla.co.uk/to-rent/commercial/details/74514023/
https://www.rightmove.co.uk/properties/781415780882129#/?channel=COM_LET</x:v>
      </x:c>
    </x:row>
    <x:row r="1705" ht="42" customHeight="1">
      <x:c r="A1705" s="15" t="str">
        <x:v>Milton Keynes</x:v>
      </x:c>
      <x:c r="B1705" s="15" t="str">
        <x:v>Future / unconfirmed</x:v>
      </x:c>
      <x:c r="C1705" s="15" t="str">
        <x:v>Unit 26, Alston Drive, Bradwell Abbey, Milton Keynes MK13</x:v>
      </x:c>
      <x:c r="D1705" s="15" t="str">
        <x:v>Future delivery/refurbishment wording; current completed availability not confirmed.</x:v>
      </x:c>
      <x:c r="E1705" s="15" t="str">
        <x:v>https://www.zoopla.co.uk/to-rent/commercial/details/74578507/</x:v>
      </x:c>
      <x:c r="F1705" s="15" t="str">
        <x:v>https://www.zoopla.co.uk/to-rent/commercial/details/74514022/
https://www.rightmove.co.uk/properties/781415726348576#/?channel=COM_LET</x:v>
      </x:c>
    </x:row>
    <x:row r="1706" ht="42" customHeight="1">
      <x:c r="A1706" s="15" t="str">
        <x:v>Milton Keynes</x:v>
      </x:c>
      <x:c r="B1706" s="15" t="str">
        <x:v>Unresolved range</x:v>
      </x:c>
      <x:c r="C1706" s="15" t="str">
        <x:v>Selo House, 3B Michigan Drive, Tongwell, Milton Keynes MK15</x:v>
      </x:c>
      <x:c r="D1706" s="15" t="str">
        <x:v>Advertised 1,528–21,680 sq ft; individual qualifying demise and current area not verified.</x:v>
      </x:c>
      <x:c r="E1706" s="15" t="str">
        <x:v>https://www.zoopla.co.uk/to-rent/commercial/details/74543492/</x:v>
      </x:c>
      <x:c r="F1706" s="15" t="str">
        <x:v>https://www.rightmove.co.uk/properties/780847857332577#/?channel=COM_LET</x:v>
      </x:c>
    </x:row>
    <x:row r="1707" ht="42" customHeight="1">
      <x:c r="A1707" s="15" t="str">
        <x:v>High Wycombe</x:v>
      </x:c>
      <x:c r="B1707" s="15" t="str">
        <x:v>Unresolved range</x:v>
      </x:c>
      <x:c r="C1707" s="15" t="str">
        <x:v>Marlborough Trading Estate, West Wycombe Road, High Wycombe, Bucks HP11</x:v>
      </x:c>
      <x:c r="D1707" s="15" t="str">
        <x:v>Scheme-level size range without a bounded named demise; excluded from unit count.</x:v>
      </x:c>
      <x:c r="E1707" s="15" t="str">
        <x:v>https://www.zoopla.co.uk/to-rent/commercial/details/74535488/</x:v>
      </x:c>
      <x:c r="F1707" s="15" t="str"/>
    </x:row>
    <x:row r="1708" ht="42" customHeight="1">
      <x:c r="A1708" s="15" t="str">
        <x:v>Swindon</x:v>
      </x:c>
      <x:c r="B1708" s="15" t="str">
        <x:v>Future / unconfirmed</x:v>
      </x:c>
      <x:c r="C1708" s="15" t="str">
        <x:v>18 Aspen Close, Swindon, Wiltshire SN2</x:v>
      </x:c>
      <x:c r="D1708" s="15" t="str">
        <x:v>Future delivery/refurbishment wording; current completed availability not confirmed.</x:v>
      </x:c>
      <x:c r="E1708" s="15" t="str">
        <x:v>https://www.zoopla.co.uk/to-rent/commercial/details/72657276/</x:v>
      </x:c>
      <x:c r="F1708" s="15" t="str">
        <x:v>https://www.rightmove.co.uk/properties/782309404625376#/?channel=COM_LET</x:v>
      </x:c>
    </x:row>
    <x:row r="1709" ht="42" customHeight="1">
      <x:c r="A1709" s="15" t="str">
        <x:v>Bracknell</x:v>
      </x:c>
      <x:c r="B1709" s="15" t="str">
        <x:v>Unresolved range</x:v>
      </x:c>
      <x:c r="C1709" s="15" t="str">
        <x:v>Bracknell Western Trade Cente, Bracknell RG12</x:v>
      </x:c>
      <x:c r="D1709" s="15" t="str">
        <x:v>Advertised 7,451–19,524 sq ft; individual qualifying demise and current area not verified.</x:v>
      </x:c>
      <x:c r="E1709" s="15" t="str">
        <x:v>https://www.zoopla.co.uk/to-rent/commercial/details/74352762/</x:v>
      </x:c>
      <x:c r="F1709" s="15" t="str"/>
    </x:row>
    <x:row r="1710" ht="42" customHeight="1">
      <x:c r="A1710" s="15" t="str">
        <x:v>Reading</x:v>
      </x:c>
      <x:c r="B1710" s="15" t="str">
        <x:v>Unresolved range</x:v>
      </x:c>
      <x:c r="C1710" s="15" t="str">
        <x:v>Albury Close, Reading RG30</x:v>
      </x:c>
      <x:c r="D1710" s="15" t="str">
        <x:v>Scheme-level size range without a bounded named demise; excluded from unit count.</x:v>
      </x:c>
      <x:c r="E1710" s="15" t="str">
        <x:v>https://www.zoopla.co.uk/to-rent/commercial/details/74231457/</x:v>
      </x:c>
      <x:c r="F1710" s="15" t="str">
        <x:v>https://www.rightmove.co.uk/properties/774709906588688#/?channel=COM_LET</x:v>
      </x:c>
    </x:row>
    <x:row r="1711" ht="42" customHeight="1">
      <x:c r="A1711" s="15" t="str">
        <x:v>Newbury</x:v>
      </x:c>
      <x:c r="B1711" s="15" t="str">
        <x:v>Future / unconfirmed</x:v>
      </x:c>
      <x:c r="C1711" s="15" t="str">
        <x:v>Unit 3 Bone Lane, Newbury RG14</x:v>
      </x:c>
      <x:c r="D1711" s="15" t="str">
        <x:v>Future delivery/refurbishment wording; current completed availability not confirmed.</x:v>
      </x:c>
      <x:c r="E1711" s="15" t="str">
        <x:v>https://www.zoopla.co.uk/to-rent/commercial/details/68120994/</x:v>
      </x:c>
      <x:c r="F1711" s="15" t="str">
        <x:v>https://www.zoopla.co.uk/to-rent/commercial/details/74126387/
https://www.rightmove.co.uk/properties/772510386229696#/?channel=COM_LET</x:v>
      </x:c>
    </x:row>
    <x:row r="1712" ht="42" customHeight="1">
      <x:c r="A1712" s="15" t="str">
        <x:v>Milton Keynes</x:v>
      </x:c>
      <x:c r="B1712" s="15" t="str">
        <x:v>Unresolved range</x:v>
      </x:c>
      <x:c r="C1712" s="15" t="str">
        <x:v>Interchange Park, Plover Close, Milton Keynes MK16</x:v>
      </x:c>
      <x:c r="D1712" s="15" t="str">
        <x:v>Scheme-level size range without a bounded named demise; excluded from unit count.</x:v>
      </x:c>
      <x:c r="E1712" s="15" t="str">
        <x:v>https://www.zoopla.co.uk/to-rent/commercial/details/74507296/</x:v>
      </x:c>
      <x:c r="F1712" s="15" t="str">
        <x:v>https://www.rightmove.co.uk/properties/762560905951505#/?channel=COM_LET</x:v>
      </x:c>
    </x:row>
    <x:row r="1713" ht="42" customHeight="1">
      <x:c r="A1713" s="15" t="str">
        <x:v>Milton Keynes</x:v>
      </x:c>
      <x:c r="B1713" s="15" t="str">
        <x:v>Unresolved range</x:v>
      </x:c>
      <x:c r="C1713" s="15" t="str">
        <x:v>Milton Keynes MK3</x:v>
      </x:c>
      <x:c r="D1713" s="15" t="str">
        <x:v>Scheme-level size range without a bounded named demise; excluded from unit count.</x:v>
      </x:c>
      <x:c r="E1713" s="15" t="str">
        <x:v>https://www.zoopla.co.uk/to-rent/commercial/details/74494721/</x:v>
      </x:c>
      <x:c r="F1713" s="15" t="str">
        <x:v>https://www.rightmove.co.uk/properties/762561161600593#/?channel=COM_LET</x:v>
      </x:c>
    </x:row>
    <x:row r="1714" ht="42" customHeight="1">
      <x:c r="A1714" s="15" t="str">
        <x:v>High Wycombe</x:v>
      </x:c>
      <x:c r="B1714" s="15" t="str">
        <x:v>Unresolved range</x:v>
      </x:c>
      <x:c r="C1714" s="15" t="str">
        <x:v>Queens Road, High Wycombe HP13</x:v>
      </x:c>
      <x:c r="D1714" s="15" t="str">
        <x:v>Scheme-level size range without a bounded named demise; excluded from unit count.</x:v>
      </x:c>
      <x:c r="E1714" s="15" t="str">
        <x:v>https://www.zoopla.co.uk/to-rent/commercial/details/74491388/</x:v>
      </x:c>
      <x:c r="F1714" s="15" t="str"/>
    </x:row>
    <x:row r="1715" ht="42" customHeight="1">
      <x:c r="A1715" s="15" t="str">
        <x:v>Aylesbury</x:v>
      </x:c>
      <x:c r="B1715" s="15" t="str">
        <x:v>Unresolved range</x:v>
      </x:c>
      <x:c r="C1715" s="15" t="str">
        <x:v>Boswells Farm, London Road, Wendover, Aylesbury, Buckinghamshire HP22</x:v>
      </x:c>
      <x:c r="D1715" s="15" t="str">
        <x:v>Scheme-level size range without a bounded named demise; excluded from unit count.</x:v>
      </x:c>
      <x:c r="E1715" s="15" t="str">
        <x:v>https://www.zoopla.co.uk/to-rent/commercial/details/74421598/</x:v>
      </x:c>
      <x:c r="F1715" s="15" t="str"/>
    </x:row>
    <x:row r="1716" ht="42" customHeight="1">
      <x:c r="A1716" s="15" t="str">
        <x:v>Swindon</x:v>
      </x:c>
      <x:c r="B1716" s="15" t="str">
        <x:v>Rent anomaly</x:v>
      </x:c>
      <x:c r="C1716" s="15" t="str">
        <x:v>Land In Good Yard, Swindon SN5</x:v>
      </x:c>
      <x:c r="D1716" s="15" t="str">
        <x:v>Published/annualised rent 8,040 incompatible with reported area; numeric rent excluded pending verification.</x:v>
      </x:c>
      <x:c r="E1716" s="15" t="str">
        <x:v>https://www.zoopla.co.uk/to-rent/commercial/details/74281452/</x:v>
      </x:c>
      <x:c r="F1716" s="15" t="str">
        <x:v>https://www.rightmove.co.uk/properties/775303027371985#/?channel=COM_LET</x:v>
      </x:c>
    </x:row>
    <x:row r="1717" ht="62" customHeight="1">
      <x:c r="A1717" s="15" t="str">
        <x:v>Swindon</x:v>
      </x:c>
      <x:c r="B1717" s="15" t="str">
        <x:v>Unavailable</x:v>
      </x:c>
      <x:c r="C1717" s="15" t="str">
        <x:v>Unit 5 Isis Trading Estate, Shrivenham Road, Swindon SN1</x:v>
      </x:c>
      <x:c r="D1717" s="15" t="str">
        <x:v>Direct agent currently marks Let/Under Offer; portal advert excluded.</x:v>
      </x:c>
      <x:c r="E1717" s="15" t="str">
        <x:v>https://www.zoopla.co.uk/to-rent/commercial/details/61987345/</x:v>
      </x:c>
      <x:c r="F1717" s="15" t="str">
        <x:v>https://search.whitmarshlockhart.com/properties/111066-unit-5-isis-trading-estate-shrivenham-road-swindon
https://search.loveday.uk.com/properties/111083-unit-5-isis-trading-estate-isis-trading-estate-swindon</x:v>
      </x:c>
    </x:row>
    <x:row r="1718" ht="42" customHeight="1">
      <x:c r="A1718" s="15" t="str">
        <x:v>Reading</x:v>
      </x:c>
      <x:c r="B1718" s="15" t="str">
        <x:v>Unresolved range</x:v>
      </x:c>
      <x:c r="C1718" s="15" t="str">
        <x:v>Tavistock Industrial Estate, Ruscombe Lane, Ruscombe, Reading RG10</x:v>
      </x:c>
      <x:c r="D1718" s="15" t="str">
        <x:v>Scheme-level size range without a bounded named demise; excluded from unit count.</x:v>
      </x:c>
      <x:c r="E1718" s="15" t="str">
        <x:v>https://www.zoopla.co.uk/to-rent/commercial/details/73855175/</x:v>
      </x:c>
      <x:c r="F1718" s="15" t="str"/>
    </x:row>
    <x:row r="1719" ht="42" customHeight="1">
      <x:c r="A1719" s="15" t="str">
        <x:v>Milton Keynes</x:v>
      </x:c>
      <x:c r="B1719" s="15" t="str">
        <x:v>Future / unconfirmed</x:v>
      </x:c>
      <x:c r="C1719" s="15" t="str">
        <x:v>Clarke Road, Milton Keynes MK1</x:v>
      </x:c>
      <x:c r="D1719" s="15" t="str">
        <x:v>Future delivery/refurbishment wording; current completed availability not confirmed.</x:v>
      </x:c>
      <x:c r="E1719" s="15" t="str">
        <x:v>https://www.zoopla.co.uk/to-rent/commercial/details/74362973/</x:v>
      </x:c>
      <x:c r="F1719" s="15" t="str">
        <x:v>https://www.zoopla.co.uk/to-rent/commercial/details/73844245/
https://www.rightmove.co.uk/properties/773398326687216#/?channel=COM_LET</x:v>
      </x:c>
    </x:row>
    <x:row r="1720" ht="42" customHeight="1">
      <x:c r="A1720" s="15" t="str">
        <x:v>Aylesbury</x:v>
      </x:c>
      <x:c r="B1720" s="15" t="str">
        <x:v>Excluded type</x:v>
      </x:c>
      <x:c r="C1720" s="15" t="str">
        <x:v>Range Of Insulated Containers, Standby Self Storage, Creighton Road, Aylesbury HP18</x:v>
      </x:c>
      <x:c r="D1720" s="15" t="str">
        <x:v>Self-storage/garage/serviced-office or laboratory scheme rather than qualifying industrial demise.</x:v>
      </x:c>
      <x:c r="E1720" s="15" t="str">
        <x:v>https://www.zoopla.co.uk/to-rent/commercial/details/74241096/</x:v>
      </x:c>
      <x:c r="F1720" s="15" t="str">
        <x:v>https://www.rightmove.co.uk/properties/93145506#/?channel=COM_LET</x:v>
      </x:c>
    </x:row>
    <x:row r="1721" ht="49" customHeight="1">
      <x:c r="A1721" s="15" t="str">
        <x:v>Chippenham</x:v>
      </x:c>
      <x:c r="B1721" s="15" t="str">
        <x:v>Unresolved range</x:v>
      </x:c>
      <x:c r="C1721" s="15" t="str">
        <x:v>Danlers Research &amp; Development Space Building, Vincients Road, Bumper Farm Industrial Estate, Chippenham, Wiltshire SN14</x:v>
      </x:c>
      <x:c r="D1721" s="15" t="str">
        <x:v>Scheme-level size range without a bounded named demise; excluded from unit count.</x:v>
      </x:c>
      <x:c r="E1721" s="15" t="str">
        <x:v>https://www.zoopla.co.uk/to-rent/commercial/details/73863885/</x:v>
      </x:c>
      <x:c r="F1721" s="15" t="str">
        <x:v>https://www.rightmove.co.uk/properties/766383581939952#/?channel=COM_LET</x:v>
      </x:c>
    </x:row>
    <x:row r="1722" ht="42" customHeight="1">
      <x:c r="A1722" s="15" t="str">
        <x:v>Chippenham</x:v>
      </x:c>
      <x:c r="B1722" s="15" t="str">
        <x:v>Unresolved range</x:v>
      </x:c>
      <x:c r="C1722" s="15" t="str">
        <x:v>Danlers Workshop, Vincients Road, Bumper Farm Industrial Estate, Chippenham, Wiltshire SN14</x:v>
      </x:c>
      <x:c r="D1722" s="15" t="str">
        <x:v>Scheme-level size range without a bounded named demise; excluded from unit count.</x:v>
      </x:c>
      <x:c r="E1722" s="15" t="str">
        <x:v>https://www.zoopla.co.uk/to-rent/commercial/details/73863686/</x:v>
      </x:c>
      <x:c r="F1722" s="15" t="str">
        <x:v>https://www.rightmove.co.uk/properties/766382172609233#/?channel=COM_LET</x:v>
      </x:c>
    </x:row>
    <x:row r="1723" ht="42" customHeight="1">
      <x:c r="A1723" s="15" t="str">
        <x:v>Chippenham</x:v>
      </x:c>
      <x:c r="B1723" s="15" t="str">
        <x:v>Unresolved range</x:v>
      </x:c>
      <x:c r="C1723" s="15" t="str">
        <x:v>Former Carpetright, Bath Road, Chippenham SN14</x:v>
      </x:c>
      <x:c r="D1723" s="15" t="str">
        <x:v>Scheme-level size range without a bounded named demise; excluded from unit count.</x:v>
      </x:c>
      <x:c r="E1723" s="15" t="str">
        <x:v>https://www.zoopla.co.uk/to-rent/commercial/details/73759417/</x:v>
      </x:c>
      <x:c r="F1723" s="15" t="str"/>
    </x:row>
    <x:row r="1724" ht="42" customHeight="1">
      <x:c r="A1724" s="15" t="str">
        <x:v>Bracknell</x:v>
      </x:c>
      <x:c r="B1724" s="15" t="str">
        <x:v>Unresolved range</x:v>
      </x:c>
      <x:c r="C1724" s="15" t="str">
        <x:v>Downmill Road, Bracknell RG12</x:v>
      </x:c>
      <x:c r="D1724" s="15" t="str">
        <x:v>Scheme-level size range without a bounded named demise; excluded from unit count.</x:v>
      </x:c>
      <x:c r="E1724" s="15" t="str">
        <x:v>https://www.zoopla.co.uk/to-rent/commercial/details/73586545/</x:v>
      </x:c>
      <x:c r="F1724" s="15" t="str"/>
    </x:row>
    <x:row r="1725" ht="42" customHeight="1">
      <x:c r="A1725" s="15" t="str">
        <x:v>Reading</x:v>
      </x:c>
      <x:c r="B1725" s="15" t="str">
        <x:v>Future / unconfirmed</x:v>
      </x:c>
      <x:c r="C1725" s="15" t="str">
        <x:v>Unit 5, Nimrod Industrial Estate, Reading RG2</x:v>
      </x:c>
      <x:c r="D1725" s="15" t="str">
        <x:v>Future delivery/refurbishment wording; current completed availability not confirmed.</x:v>
      </x:c>
      <x:c r="E1725" s="15" t="str">
        <x:v>https://www.zoopla.co.uk/to-rent/commercial/details/73370636/</x:v>
      </x:c>
      <x:c r="F1725" s="15" t="str">
        <x:v>https://www.zoopla.co.uk/to-rent/commercial/details/71575054/
https://www.rightmove.co.uk/properties/773391871738321#/?channel=COM_LET</x:v>
      </x:c>
    </x:row>
    <x:row r="1726" ht="42" customHeight="1">
      <x:c r="A1726" s="15" t="str">
        <x:v>Reading</x:v>
      </x:c>
      <x:c r="B1726" s="15" t="str">
        <x:v>Future / unconfirmed</x:v>
      </x:c>
      <x:c r="C1726" s="15" t="str">
        <x:v>Unit 3, Nimrod Industrial Estate, Reading RG2</x:v>
      </x:c>
      <x:c r="D1726" s="15" t="str">
        <x:v>Future delivery/refurbishment wording; current completed availability not confirmed.</x:v>
      </x:c>
      <x:c r="E1726" s="15" t="str">
        <x:v>https://www.zoopla.co.uk/to-rent/commercial/details/73370490/</x:v>
      </x:c>
      <x:c r="F1726" s="15" t="str">
        <x:v>https://www.zoopla.co.uk/to-rent/commercial/details/71378496/
https://www.rightmove.co.uk/properties/773391861255425#/?channel=COM_LET</x:v>
      </x:c>
    </x:row>
    <x:row r="1727" ht="42" customHeight="1">
      <x:c r="A1727" s="15" t="str">
        <x:v>Reading</x:v>
      </x:c>
      <x:c r="B1727" s="15" t="str">
        <x:v>Unresolved range</x:v>
      </x:c>
      <x:c r="C1727" s="15" t="str">
        <x:v>Nimrod Industrial Estate, Reading RG2</x:v>
      </x:c>
      <x:c r="D1727" s="15" t="str">
        <x:v>Scheme-level size range without a bounded named demise; excluded from unit count.</x:v>
      </x:c>
      <x:c r="E1727" s="15" t="str">
        <x:v>https://www.zoopla.co.uk/to-rent/commercial/details/73247667/</x:v>
      </x:c>
      <x:c r="F1727" s="15" t="str">
        <x:v>https://www.rightmove.co.uk/properties/773389982204129#/?channel=COM_LET</x:v>
      </x:c>
    </x:row>
    <x:row r="1728" ht="42" customHeight="1">
      <x:c r="A1728" s="15" t="str">
        <x:v>High Wycombe</x:v>
      </x:c>
      <x:c r="B1728" s="15" t="str">
        <x:v>Unresolved range</x:v>
      </x:c>
      <x:c r="C1728" s="15" t="str">
        <x:v>Units C1, And C3, Knaves Beech Industrial Estate, Knaves Beech Way, Loudwater, High Wycombe, Bucks HP10</x:v>
      </x:c>
      <x:c r="D1728" s="15" t="str">
        <x:v>Advertised 10,576–34,421 sq ft; individual qualifying demise and current area not verified.</x:v>
      </x:c>
      <x:c r="E1728" s="15" t="str">
        <x:v>https://www.zoopla.co.uk/to-rent/commercial/details/73867651/</x:v>
      </x:c>
      <x:c r="F1728" s="15" t="str"/>
    </x:row>
    <x:row r="1729" ht="42" customHeight="1">
      <x:c r="A1729" s="15" t="str">
        <x:v>Milton Keynes</x:v>
      </x:c>
      <x:c r="B1729" s="15" t="str">
        <x:v>Unresolved range</x:v>
      </x:c>
      <x:c r="C1729" s="15" t="str">
        <x:v>Axis Park, Blackhill Drive, Wolverton Mill, Milton Keynes MK12</x:v>
      </x:c>
      <x:c r="D1729" s="15" t="str">
        <x:v>Advertised 6,110–67,770 sq ft; individual qualifying demise and current area not verified.</x:v>
      </x:c>
      <x:c r="E1729" s="15" t="str">
        <x:v>https://www.zoopla.co.uk/to-rent/commercial/details/73838056/</x:v>
      </x:c>
      <x:c r="F1729" s="15" t="str">
        <x:v>https://www.rightmove.co.uk/properties/773379108472785#/?channel=COM_LET</x:v>
      </x:c>
    </x:row>
    <x:row r="1730" ht="42" customHeight="1">
      <x:c r="A1730" s="15" t="str">
        <x:v>Swindon</x:v>
      </x:c>
      <x:c r="B1730" s="15" t="str">
        <x:v>Unavailable</x:v>
      </x:c>
      <x:c r="C1730" s="15" t="str">
        <x:v>Unit 5, Ash, Kembrey Park, Swindon, Wiltshire SN2</x:v>
      </x:c>
      <x:c r="D1730" s="15" t="str">
        <x:v>Direct agent currently marks Let/Under Offer; portal advert excluded.</x:v>
      </x:c>
      <x:c r="E1730" s="15" t="str">
        <x:v>https://www.zoopla.co.uk/to-rent/commercial/details/72791983/</x:v>
      </x:c>
      <x:c r="F1730" s="15" t="str">
        <x:v>https://www.zoopla.co.uk/to-rent/commercial/details/72562395/
https://www.rightmove.co.uk/properties/760758051311473#/?channel=COM_LET</x:v>
      </x:c>
    </x:row>
    <x:row r="1731" ht="42" customHeight="1">
      <x:c r="A1731" s="15" t="str">
        <x:v>Slough</x:v>
      </x:c>
      <x:c r="B1731" s="15" t="str">
        <x:v>Excluded type</x:v>
      </x:c>
      <x:c r="C1731" s="15" t="str">
        <x:v>Big Yellow Slough Bath Road, Bath Road, Slough, Berkshire SL1</x:v>
      </x:c>
      <x:c r="D1731" s="15" t="str">
        <x:v>Self-storage/garage/serviced-office or laboratory scheme rather than qualifying industrial demise.</x:v>
      </x:c>
      <x:c r="E1731" s="15" t="str">
        <x:v>https://www.zoopla.co.uk/to-rent/commercial/details/72686956/</x:v>
      </x:c>
      <x:c r="F1731" s="15" t="str">
        <x:v>https://www.rightmove.co.uk/properties/758779921274976#/?channel=COM_LET</x:v>
      </x:c>
    </x:row>
    <x:row r="1732" ht="42" customHeight="1">
      <x:c r="A1732" s="15" t="str">
        <x:v>Newbury</x:v>
      </x:c>
      <x:c r="B1732" s="15" t="str">
        <x:v>Future / unconfirmed</x:v>
      </x:c>
      <x:c r="C1732" s="15" t="str">
        <x:v>Units &amp; Kennetside, Bone Lane, Newbury, West Berkshire RG14</x:v>
      </x:c>
      <x:c r="D1732" s="15" t="str">
        <x:v>Future delivery/refurbishment wording; current completed availability not confirmed.</x:v>
      </x:c>
      <x:c r="E1732" s="15" t="str">
        <x:v>https://www.zoopla.co.uk/to-rent/commercial/details/72626528/</x:v>
      </x:c>
      <x:c r="F1732" s="15" t="str">
        <x:v>https://www.rightmove.co.uk/properties/760765999641984#/?channel=COM_LET</x:v>
      </x:c>
    </x:row>
    <x:row r="1733" ht="42" customHeight="1">
      <x:c r="A1733" s="15" t="str">
        <x:v>Milton Keynes</x:v>
      </x:c>
      <x:c r="B1733" s="15" t="str">
        <x:v>Future / unconfirmed</x:v>
      </x:c>
      <x:c r="C1733" s="15" t="str">
        <x:v>Blakelands Industrial Park, 38 Tanners Drive, Blakelands, Milton Keynes MK14</x:v>
      </x:c>
      <x:c r="D1733" s="15" t="str">
        <x:v>Future delivery/refurbishment wording; current completed availability not confirmed.</x:v>
      </x:c>
      <x:c r="E1733" s="15" t="str">
        <x:v>https://www.zoopla.co.uk/to-rent/commercial/details/73848900/</x:v>
      </x:c>
      <x:c r="F1733" s="15" t="str">
        <x:v>https://www.zoopla.co.uk/to-rent/commercial/details/72124030/
https://www.rightmove.co.uk/properties/773398270224128#/?channel=COM_LET</x:v>
      </x:c>
    </x:row>
    <x:row r="1734" ht="42" customHeight="1">
      <x:c r="A1734" s="15" t="str">
        <x:v>High Wycombe</x:v>
      </x:c>
      <x:c r="B1734" s="15" t="str">
        <x:v>Unresolved range</x:v>
      </x:c>
      <x:c r="C1734" s="15" t="str">
        <x:v>St Georges Works, Coronation Road, Cressex Business Park, High Wycombe, Bucks HP12</x:v>
      </x:c>
      <x:c r="D1734" s="15" t="str">
        <x:v>Scheme-level size range without a bounded named demise; excluded from unit count.</x:v>
      </x:c>
      <x:c r="E1734" s="15" t="str">
        <x:v>https://www.zoopla.co.uk/to-rent/commercial/details/73677012/</x:v>
      </x:c>
      <x:c r="F1734" s="15" t="str"/>
    </x:row>
    <x:row r="1735" ht="42" customHeight="1">
      <x:c r="A1735" s="15" t="str">
        <x:v>Swindon</x:v>
      </x:c>
      <x:c r="B1735" s="15" t="str">
        <x:v>Unresolved range</x:v>
      </x:c>
      <x:c r="C1735" s="15" t="str">
        <x:v>Badbury, Swindon SN4</x:v>
      </x:c>
      <x:c r="D1735" s="15" t="str">
        <x:v>Scheme-level size range without a bounded named demise; excluded from unit count.</x:v>
      </x:c>
      <x:c r="E1735" s="15" t="str">
        <x:v>https://www.zoopla.co.uk/to-rent/commercial/details/72306180/</x:v>
      </x:c>
      <x:c r="F1735" s="15" t="str"/>
    </x:row>
    <x:row r="1736" ht="42" customHeight="1">
      <x:c r="A1736" s="15" t="str">
        <x:v>Swindon</x:v>
      </x:c>
      <x:c r="B1736" s="15" t="str">
        <x:v>Unresolved range</x:v>
      </x:c>
      <x:c r="C1736" s="15" t="str">
        <x:v>Pegasus Trade Park, Frankland Road, Swindon SN5</x:v>
      </x:c>
      <x:c r="D1736" s="15" t="str">
        <x:v>Advertised 7,600–18,159 sq ft; individual qualifying demise and current area not verified.</x:v>
      </x:c>
      <x:c r="E1736" s="15" t="str">
        <x:v>https://www.zoopla.co.uk/to-rent/commercial/details/72114915/</x:v>
      </x:c>
      <x:c r="F1736" s="15" t="str">
        <x:v>https://www.rightmove.co.uk/properties/729055566218561#/?channel=COM_LET</x:v>
      </x:c>
    </x:row>
    <x:row r="1737" ht="42" customHeight="1">
      <x:c r="A1737" s="15" t="str">
        <x:v>Reading</x:v>
      </x:c>
      <x:c r="B1737" s="15" t="str">
        <x:v>Future / unconfirmed</x:v>
      </x:c>
      <x:c r="C1737" s="15" t="str">
        <x:v>Unit 3A, Focus Reading, Reading RG2</x:v>
      </x:c>
      <x:c r="D1737" s="15" t="str">
        <x:v>Future delivery/refurbishment wording; current completed availability not confirmed.</x:v>
      </x:c>
      <x:c r="E1737" s="15" t="str">
        <x:v>https://www.zoopla.co.uk/to-rent/commercial/details/71758875/</x:v>
      </x:c>
      <x:c r="F1737" s="15" t="str">
        <x:v>https://www.rightmove.co.uk/properties/773369495129457#/?channel=COM_LET
https://www.rightmove.co.uk/properties/773362799053056#/?channel=COM_LET</x:v>
      </x:c>
    </x:row>
    <x:row r="1738" ht="42" customHeight="1">
      <x:c r="A1738" s="15" t="str">
        <x:v>Reading</x:v>
      </x:c>
      <x:c r="B1738" s="15" t="str">
        <x:v>Future / unconfirmed</x:v>
      </x:c>
      <x:c r="C1738" s="15" t="str">
        <x:v>3B Focus Reading, Reading RG2</x:v>
      </x:c>
      <x:c r="D1738" s="15" t="str">
        <x:v>Future delivery/refurbishment wording; current completed availability not confirmed.</x:v>
      </x:c>
      <x:c r="E1738" s="15" t="str">
        <x:v>https://www.zoopla.co.uk/to-rent/commercial/details/71758682/</x:v>
      </x:c>
      <x:c r="F1738" s="15" t="str">
        <x:v>https://www.rightmove.co.uk/properties/773362803028688#/?channel=COM_LET
https://www.rightmove.co.uk/properties/773369499318528#/?channel=COM_LET</x:v>
      </x:c>
    </x:row>
    <x:row r="1739" ht="42" customHeight="1">
      <x:c r="A1739" s="15" t="str">
        <x:v>Aylesbury</x:v>
      </x:c>
      <x:c r="B1739" s="15" t="str">
        <x:v>Unresolved range</x:v>
      </x:c>
      <x:c r="C1739" s="15" t="str">
        <x:v>Clearfields Farm, Wotton Underwood, Aylesbury HP18</x:v>
      </x:c>
      <x:c r="D1739" s="15" t="str">
        <x:v>Scheme-level size range without a bounded named demise; excluded from unit count.</x:v>
      </x:c>
      <x:c r="E1739" s="15" t="str">
        <x:v>https://www.zoopla.co.uk/to-rent/commercial/details/73574511/</x:v>
      </x:c>
      <x:c r="F1739" s="15" t="str"/>
    </x:row>
    <x:row r="1740" ht="49" customHeight="1">
      <x:c r="A1740" s="15" t="str">
        <x:v>Swindon</x:v>
      </x:c>
      <x:c r="B1740" s="15" t="str">
        <x:v>Unavailable</x:v>
      </x:c>
      <x:c r="C1740" s="15" t="str">
        <x:v>Unit 8 Equity Trade Centre, Radway Road, Swindon SN3</x:v>
      </x:c>
      <x:c r="D1740" s="15" t="str">
        <x:v>Direct agent currently marks Let/Under Offer; portal advert excluded.</x:v>
      </x:c>
      <x:c r="E1740" s="15" t="str">
        <x:v>https://www.zoopla.co.uk/to-rent/commercial/details/71825267/</x:v>
      </x:c>
      <x:c r="F1740" s="15" t="str">
        <x:v>https://www.rightmove.co.uk/properties/169417148#/?channel=COM_LET
https://search.whitmarshlockhart.com/properties/335875-unit-8-equity-trade-centre-hobley-drive-swindon</x:v>
      </x:c>
    </x:row>
    <x:row r="1741" ht="42" customHeight="1">
      <x:c r="A1741" s="15" t="str">
        <x:v>Reading</x:v>
      </x:c>
      <x:c r="B1741" s="15" t="str">
        <x:v>Unresolved range</x:v>
      </x:c>
      <x:c r="C1741" s="15" t="str">
        <x:v>Headley Park 10, Reading RG5</x:v>
      </x:c>
      <x:c r="D1741" s="15" t="str">
        <x:v>Scheme-level size range without a bounded named demise; excluded from unit count.</x:v>
      </x:c>
      <x:c r="E1741" s="15" t="str">
        <x:v>https://www.zoopla.co.uk/to-rent/commercial/details/71601849/</x:v>
      </x:c>
      <x:c r="F1741" s="15" t="str">
        <x:v>https://www.rightmove.co.uk/properties/775032324791889#/?channel=COM_LET</x:v>
      </x:c>
    </x:row>
    <x:row r="1742" ht="42" customHeight="1">
      <x:c r="A1742" s="15" t="str">
        <x:v>Milton Keynes</x:v>
      </x:c>
      <x:c r="B1742" s="15" t="str">
        <x:v>Unresolved range</x:v>
      </x:c>
      <x:c r="C1742" s="15" t="str">
        <x:v>Axis Park, Milton Keynes MK12</x:v>
      </x:c>
      <x:c r="D1742" s="15" t="str">
        <x:v>Advertised 6,110–67,770 sq ft; individual qualifying demise and current area not verified.</x:v>
      </x:c>
      <x:c r="E1742" s="15" t="str">
        <x:v>https://www.zoopla.co.uk/to-rent/commercial/details/73182352/</x:v>
      </x:c>
      <x:c r="F1742" s="15" t="str"/>
    </x:row>
    <x:row r="1743" ht="42" customHeight="1">
      <x:c r="A1743" s="15" t="str">
        <x:v>Chesham</x:v>
      </x:c>
      <x:c r="B1743" s="15" t="str">
        <x:v>Unresolved range</x:v>
      </x:c>
      <x:c r="C1743" s="15" t="str">
        <x:v>Aerial Park, Asheridge Road, Chesham HP5</x:v>
      </x:c>
      <x:c r="D1743" s="15" t="str">
        <x:v>Scheme-level size range without a bounded named demise; excluded from unit count.</x:v>
      </x:c>
      <x:c r="E1743" s="15" t="str">
        <x:v>https://www.zoopla.co.uk/to-rent/commercial/details/71343381/</x:v>
      </x:c>
      <x:c r="F1743" s="15" t="str">
        <x:v>https://www.rightmove.co.uk/properties/773323152258993#/?channel=COM_LET</x:v>
      </x:c>
    </x:row>
    <x:row r="1744" ht="42" customHeight="1">
      <x:c r="A1744" s="15" t="str">
        <x:v>Swindon</x:v>
      </x:c>
      <x:c r="B1744" s="15" t="str">
        <x:v>Unresolved range</x:v>
      </x:c>
      <x:c r="C1744" s="15" t="str">
        <x:v>Faraday Road, Swindon SN3</x:v>
      </x:c>
      <x:c r="D1744" s="15" t="str">
        <x:v>Advertised 4,571–18,284 sq ft; individual qualifying demise and current area not verified.</x:v>
      </x:c>
      <x:c r="E1744" s="15" t="str">
        <x:v>https://www.zoopla.co.uk/to-rent/commercial/details/70505078/</x:v>
      </x:c>
      <x:c r="F1744" s="15" t="str">
        <x:v>https://www.zoopla.co.uk/to-rent/commercial/details/67609266/
https://www.rightmove.co.uk/properties/754395581604640#/?channel=COM_LET</x:v>
      </x:c>
    </x:row>
    <x:row r="1745" ht="42" customHeight="1">
      <x:c r="A1745" s="15" t="str">
        <x:v>Slough</x:v>
      </x:c>
      <x:c r="B1745" s="15" t="str">
        <x:v>Future / unconfirmed</x:v>
      </x:c>
      <x:c r="C1745" s="15" t="str">
        <x:v>Horton Road, Colnbrook, Slough SL3</x:v>
      </x:c>
      <x:c r="D1745" s="15" t="str">
        <x:v>Future delivery/refurbishment wording; current completed availability not confirmed.</x:v>
      </x:c>
      <x:c r="E1745" s="15" t="str">
        <x:v>https://www.zoopla.co.uk/to-rent/commercial/details/71343646/</x:v>
      </x:c>
      <x:c r="F1745" s="15" t="str"/>
    </x:row>
    <x:row r="1746" ht="49" customHeight="1">
      <x:c r="A1746" s="15" t="str">
        <x:v>Bracknell</x:v>
      </x:c>
      <x:c r="B1746" s="15" t="str">
        <x:v>Unresolved range</x:v>
      </x:c>
      <x:c r="C1746" s="15" t="str">
        <x:v>Units 3 &amp; 4, Bracknell Business Centre, Downmill Road, Bracknell RG12</x:v>
      </x:c>
      <x:c r="D1746" s="15" t="str">
        <x:v>Advertised 9,289–18,890 sq ft; individual qualifying demise and current area not verified.</x:v>
      </x:c>
      <x:c r="E1746" s="15" t="str">
        <x:v>https://www.zoopla.co.uk/to-rent/commercial/details/71154084/</x:v>
      </x:c>
      <x:c r="F1746" s="15" t="str">
        <x:v>https://www.rightmove.co.uk/properties/773361020449552#/?channel=COM_LET
https://search.pagehardyharris.co.uk/properties/321562-units-3-4-bracknell-business-centre-bracknell</x:v>
      </x:c>
    </x:row>
    <x:row r="1747" ht="42" customHeight="1">
      <x:c r="A1747" s="15" t="str">
        <x:v>Bracknell</x:v>
      </x:c>
      <x:c r="B1747" s="15" t="str">
        <x:v>Unresolved range</x:v>
      </x:c>
      <x:c r="C1747" s="15" t="str">
        <x:v>Western Road, Bracknell RG12</x:v>
      </x:c>
      <x:c r="D1747" s="15" t="str">
        <x:v>Scheme-level size range without a bounded named demise; excluded from unit count.</x:v>
      </x:c>
      <x:c r="E1747" s="15" t="str">
        <x:v>https://www.zoopla.co.uk/to-rent/commercial/details/71064114/</x:v>
      </x:c>
      <x:c r="F1747" s="15" t="str"/>
    </x:row>
    <x:row r="1748" ht="42" customHeight="1">
      <x:c r="A1748" s="15" t="str">
        <x:v>Milton Keynes</x:v>
      </x:c>
      <x:c r="B1748" s="15" t="str">
        <x:v>Unresolved range</x:v>
      </x:c>
      <x:c r="C1748" s="15" t="str">
        <x:v>Proposed New Industrial/Warehouse Units, Barrosa Way, Milton Keynes MK8</x:v>
      </x:c>
      <x:c r="D1748" s="15" t="str">
        <x:v>Advertised 1,700–120,000 sq ft; individual qualifying demise and current area not verified.</x:v>
      </x:c>
      <x:c r="E1748" s="15" t="str">
        <x:v>https://www.zoopla.co.uk/to-rent/commercial/details/72896106/</x:v>
      </x:c>
      <x:c r="F1748" s="15" t="str"/>
    </x:row>
    <x:row r="1749" ht="42" customHeight="1">
      <x:c r="A1749" s="15" t="str">
        <x:v>Swindon</x:v>
      </x:c>
      <x:c r="B1749" s="15" t="str">
        <x:v>Unresolved range</x:v>
      </x:c>
      <x:c r="C1749" s="15" t="str">
        <x:v>Brunel Trade Park, 103 Cheney Manor Industrial Estate, Swindon SN2</x:v>
      </x:c>
      <x:c r="D1749" s="15" t="str">
        <x:v>Scheme-level size range without a bounded named demise; excluded from unit count.</x:v>
      </x:c>
      <x:c r="E1749" s="15" t="str">
        <x:v>https://www.zoopla.co.uk/to-rent/commercial/details/69753747/</x:v>
      </x:c>
      <x:c r="F1749" s="15" t="str">
        <x:v>https://search.whitmarshlockhart.com/properties/290453-brunel-trade-park-103-cheney-manor-industrial-estate-swindon</x:v>
      </x:c>
    </x:row>
    <x:row r="1750" ht="42" customHeight="1">
      <x:c r="A1750" s="15" t="str">
        <x:v>Newbury</x:v>
      </x:c>
      <x:c r="B1750" s="15" t="str">
        <x:v>Unresolved range</x:v>
      </x:c>
      <x:c r="C1750" s="15" t="str">
        <x:v>Bunkers Gama Site, Basingstoke Road, Newbury, Berkshire RG14</x:v>
      </x:c>
      <x:c r="D1750" s="15" t="str">
        <x:v>Advertised 6,141–36,846 sq ft; individual qualifying demise and current area not verified.</x:v>
      </x:c>
      <x:c r="E1750" s="15" t="str">
        <x:v>https://www.zoopla.co.uk/to-rent/commercial/details/70818845/</x:v>
      </x:c>
      <x:c r="F1750" s="15" t="str">
        <x:v>https://www.rightmove.co.uk/properties/760764567208689#/?channel=COM_LET</x:v>
      </x:c>
    </x:row>
    <x:row r="1751" ht="42" customHeight="1">
      <x:c r="A1751" s="15" t="str">
        <x:v>Windsor</x:v>
      </x:c>
      <x:c r="B1751" s="15" t="str">
        <x:v>Unresolved range</x:v>
      </x:c>
      <x:c r="C1751" s="15" t="str">
        <x:v>The Mushroom Farm, Oakley Green Road, Oakley Green, Windsor SL4</x:v>
      </x:c>
      <x:c r="D1751" s="15" t="str">
        <x:v>Scheme-level size range without a bounded named demise; excluded from unit count.</x:v>
      </x:c>
      <x:c r="E1751" s="15" t="str">
        <x:v>https://www.zoopla.co.uk/to-rent/commercial/details/70236844/</x:v>
      </x:c>
      <x:c r="F1751" s="15" t="str"/>
    </x:row>
    <x:row r="1752" ht="42" customHeight="1">
      <x:c r="A1752" s="15" t="str">
        <x:v>Reading</x:v>
      </x:c>
      <x:c r="B1752" s="15" t="str">
        <x:v>Unresolved range</x:v>
      </x:c>
      <x:c r="C1752" s="15" t="str">
        <x:v>Suttons Business Park, Sutton Park Avenue, Earley, Reading RG6</x:v>
      </x:c>
      <x:c r="D1752" s="15" t="str">
        <x:v>Advertised 8,147–16,314 sq ft; individual qualifying demise and current area not verified.</x:v>
      </x:c>
      <x:c r="E1752" s="15" t="str">
        <x:v>https://www.zoopla.co.uk/to-rent/commercial/details/69200706/</x:v>
      </x:c>
      <x:c r="F1752" s="15" t="str"/>
    </x:row>
    <x:row r="1753" ht="42" customHeight="1">
      <x:c r="A1753" s="15" t="str">
        <x:v>Reading</x:v>
      </x:c>
      <x:c r="B1753" s="15" t="str">
        <x:v>Unresolved range</x:v>
      </x:c>
      <x:c r="C1753" s="15" t="str">
        <x:v>Rose Kiln Lane, Reading RG2</x:v>
      </x:c>
      <x:c r="D1753" s="15" t="str">
        <x:v>Scheme-level size range without a bounded named demise; excluded from unit count.</x:v>
      </x:c>
      <x:c r="E1753" s="15" t="str">
        <x:v>https://www.zoopla.co.uk/to-rent/commercial/details/68589764/</x:v>
      </x:c>
      <x:c r="F1753" s="15" t="str"/>
    </x:row>
    <x:row r="1754" ht="42" customHeight="1">
      <x:c r="A1754" s="15" t="str">
        <x:v>Reading</x:v>
      </x:c>
      <x:c r="B1754" s="15" t="str">
        <x:v>Unresolved range</x:v>
      </x:c>
      <x:c r="C1754" s="15" t="str">
        <x:v>Sentinel End, Reading RG2</x:v>
      </x:c>
      <x:c r="D1754" s="15" t="str">
        <x:v>Scheme-level size range without a bounded named demise; excluded from unit count.</x:v>
      </x:c>
      <x:c r="E1754" s="15" t="str">
        <x:v>https://www.zoopla.co.uk/to-rent/commercial/details/68436793/</x:v>
      </x:c>
      <x:c r="F1754" s="15" t="str"/>
    </x:row>
    <x:row r="1755" ht="42" customHeight="1">
      <x:c r="A1755" s="15" t="str">
        <x:v>High Wycombe</x:v>
      </x:c>
      <x:c r="B1755" s="15" t="str">
        <x:v>Future / unconfirmed</x:v>
      </x:c>
      <x:c r="C1755" s="15" t="str">
        <x:v>Swains House, Storage Facility, Swains Lane, Flackwell Heath, High Wycombe, Bucks HP10</x:v>
      </x:c>
      <x:c r="D1755" s="15" t="str">
        <x:v>Future delivery/refurbishment wording; current completed availability not confirmed.</x:v>
      </x:c>
      <x:c r="E1755" s="15" t="str">
        <x:v>https://www.zoopla.co.uk/to-rent/commercial/details/72592153/</x:v>
      </x:c>
      <x:c r="F1755" s="15" t="str"/>
    </x:row>
    <x:row r="1756" ht="42" customHeight="1">
      <x:c r="A1756" s="15" t="str">
        <x:v>Milton Keynes</x:v>
      </x:c>
      <x:c r="B1756" s="15" t="str">
        <x:v>Unresolved range</x:v>
      </x:c>
      <x:c r="C1756" s="15" t="str">
        <x:v>Unit 1 &amp; 2 Brunleys, Kiln Farm, Milton Keynes MK11</x:v>
      </x:c>
      <x:c r="D1756" s="15" t="str">
        <x:v>Advertised 9,311–19,291 sq ft; individual qualifying demise and current area not verified.</x:v>
      </x:c>
      <x:c r="E1756" s="15" t="str">
        <x:v>https://www.zoopla.co.uk/to-rent/commercial/details/73848443/</x:v>
      </x:c>
      <x:c r="F1756" s="15" t="str">
        <x:v>https://www.rightmove.co.uk/properties/773398314104480#/?channel=COM_LET</x:v>
      </x:c>
    </x:row>
    <x:row r="1757" ht="42" customHeight="1">
      <x:c r="A1757" s="15" t="str">
        <x:v>Milton Keynes</x:v>
      </x:c>
      <x:c r="B1757" s="15" t="str">
        <x:v>Unresolved range</x:v>
      </x:c>
      <x:c r="C1757" s="15" t="str">
        <x:v>Vermont Place, Tongwell Milton Keynes MK15</x:v>
      </x:c>
      <x:c r="D1757" s="15" t="str">
        <x:v>Scheme-level size range without a bounded named demise; excluded from unit count.</x:v>
      </x:c>
      <x:c r="E1757" s="15" t="str">
        <x:v>https://www.zoopla.co.uk/to-rent/commercial/details/72301763/</x:v>
      </x:c>
      <x:c r="F1757" s="15" t="str"/>
    </x:row>
    <x:row r="1758" ht="42" customHeight="1">
      <x:c r="A1758" s="15" t="str">
        <x:v>Aylesbury</x:v>
      </x:c>
      <x:c r="B1758" s="15" t="str">
        <x:v>Unresolved range</x:v>
      </x:c>
      <x:c r="C1758" s="15" t="str">
        <x:v>Bicester Road Industrial Estate, Faraday Road, Aylesbury, Bucks HP19</x:v>
      </x:c>
      <x:c r="D1758" s="15" t="str">
        <x:v>Advertised 6,000–18,000 sq ft; individual qualifying demise and current area not verified.</x:v>
      </x:c>
      <x:c r="E1758" s="15" t="str">
        <x:v>https://www.zoopla.co.uk/to-rent/commercial/details/72284998/</x:v>
      </x:c>
      <x:c r="F1758" s="15" t="str"/>
    </x:row>
    <x:row r="1759" ht="42" customHeight="1">
      <x:c r="A1759" s="15" t="str">
        <x:v>High Wycombe</x:v>
      </x:c>
      <x:c r="B1759" s="15" t="str">
        <x:v>Future / unconfirmed</x:v>
      </x:c>
      <x:c r="C1759" s="15" t="str">
        <x:v>Lincoln Park Business Centre, Lincoln Road, Cressex Business Park, High Wycombe, Bucks HP12</x:v>
      </x:c>
      <x:c r="D1759" s="15" t="str">
        <x:v>Future delivery/refurbishment wording; current completed availability not confirmed.</x:v>
      </x:c>
      <x:c r="E1759" s="15" t="str">
        <x:v>https://www.zoopla.co.uk/to-rent/commercial/details/72272554/</x:v>
      </x:c>
      <x:c r="F1759" s="15" t="str"/>
    </x:row>
    <x:row r="1760" ht="42" customHeight="1">
      <x:c r="A1760" s="15" t="str">
        <x:v>High Wycombe</x:v>
      </x:c>
      <x:c r="B1760" s="15" t="str">
        <x:v>Unresolved range</x:v>
      </x:c>
      <x:c r="C1760" s="15" t="str">
        <x:v>&amp; 9 Dashwood Works, Dashwood Avenue, High Wycombe, Bucks HP12</x:v>
      </x:c>
      <x:c r="D1760" s="15" t="str">
        <x:v>Scheme-level size range without a bounded named demise; excluded from unit count.</x:v>
      </x:c>
      <x:c r="E1760" s="15" t="str">
        <x:v>https://www.zoopla.co.uk/to-rent/commercial/details/72272555/</x:v>
      </x:c>
      <x:c r="F1760" s="15" t="str"/>
    </x:row>
    <x:row r="1761" ht="42" customHeight="1">
      <x:c r="A1761" s="15" t="str">
        <x:v>Aylesbury</x:v>
      </x:c>
      <x:c r="B1761" s="15" t="str">
        <x:v>Unresolved range</x:v>
      </x:c>
      <x:c r="C1761" s="15" t="str">
        <x:v>Farmbrough Close, Aylesbury HP20</x:v>
      </x:c>
      <x:c r="D1761" s="15" t="str">
        <x:v>Scheme-level size range without a bounded named demise; excluded from unit count.</x:v>
      </x:c>
      <x:c r="E1761" s="15" t="str">
        <x:v>https://www.zoopla.co.uk/to-rent/commercial/details/72200800/</x:v>
      </x:c>
      <x:c r="F1761" s="15" t="str">
        <x:v>https://www.zoopla.co.uk/to-rent/commercial/details/72172923/
https://www.rightmove.co.uk/properties/773373746052464#/?channel=COM_LET</x:v>
      </x:c>
    </x:row>
    <x:row r="1762" ht="42" customHeight="1">
      <x:c r="A1762" s="15" t="str">
        <x:v>Swindon</x:v>
      </x:c>
      <x:c r="B1762" s="15" t="str">
        <x:v>Unresolved range</x:v>
      </x:c>
      <x:c r="C1762" s="15" t="str">
        <x:v>Hunts Rise, South Marston Park, Swindon SN3</x:v>
      </x:c>
      <x:c r="D1762" s="15" t="str">
        <x:v>Advertised 2,650–25,000 sq ft; individual qualifying demise and current area not verified.</x:v>
      </x:c>
      <x:c r="E1762" s="15" t="str">
        <x:v>https://www.zoopla.co.uk/to-rent/commercial/details/66855586/</x:v>
      </x:c>
      <x:c r="F1762" s="15" t="str"/>
    </x:row>
    <x:row r="1763" ht="42" customHeight="1">
      <x:c r="A1763" s="15" t="str">
        <x:v>Swindon</x:v>
      </x:c>
      <x:c r="B1763" s="15" t="str">
        <x:v>Unresolved range</x:v>
      </x:c>
      <x:c r="C1763" s="15" t="str">
        <x:v>Barnfield Road, Swindon SN2</x:v>
      </x:c>
      <x:c r="D1763" s="15" t="str">
        <x:v>Advertised 6,725–20,222 sq ft; individual qualifying demise and current area not verified.</x:v>
      </x:c>
      <x:c r="E1763" s="15" t="str">
        <x:v>https://www.zoopla.co.uk/to-rent/commercial/details/65902816/</x:v>
      </x:c>
      <x:c r="F1763" s="15" t="str"/>
    </x:row>
    <x:row r="1764" ht="42" customHeight="1">
      <x:c r="A1764" s="15" t="str">
        <x:v>Reading</x:v>
      </x:c>
      <x:c r="B1764" s="15" t="str">
        <x:v>Unresolved range</x:v>
      </x:c>
      <x:c r="C1764" s="15" t="str">
        <x:v>Hurricane Urban Hub, Headley Road East, Woodley, Reading RG5</x:v>
      </x:c>
      <x:c r="D1764" s="15" t="str">
        <x:v>Advertised 10,615–75,694 sq ft; individual qualifying demise and current area not verified.</x:v>
      </x:c>
      <x:c r="E1764" s="15" t="str">
        <x:v>https://www.zoopla.co.uk/to-rent/commercial/details/68242485/</x:v>
      </x:c>
      <x:c r="F1764" s="15" t="str"/>
    </x:row>
    <x:row r="1765" ht="42" customHeight="1">
      <x:c r="A1765" s="15" t="str">
        <x:v>Newbury</x:v>
      </x:c>
      <x:c r="B1765" s="15" t="str">
        <x:v>Unresolved range</x:v>
      </x:c>
      <x:c r="C1765" s="15" t="str">
        <x:v>Riverpark Industrial Estate, Ampere Road, Newbury RG14</x:v>
      </x:c>
      <x:c r="D1765" s="15" t="str">
        <x:v>Scheme-level size range without a bounded named demise; excluded from unit count.</x:v>
      </x:c>
      <x:c r="E1765" s="15" t="str">
        <x:v>https://www.zoopla.co.uk/to-rent/commercial/details/68167259/</x:v>
      </x:c>
      <x:c r="F1765" s="15" t="str"/>
    </x:row>
    <x:row r="1766" ht="42" customHeight="1">
      <x:c r="A1766" s="15" t="str">
        <x:v>Newbury</x:v>
      </x:c>
      <x:c r="B1766" s="15" t="str">
        <x:v>Unresolved range</x:v>
      </x:c>
      <x:c r="C1766" s="15" t="str">
        <x:v>Units &amp; Kennetside, Bone Lane, Newbury, West Berkshire RG14</x:v>
      </x:c>
      <x:c r="D1766" s="15" t="str">
        <x:v>Advertised 7,210–31,672 sq ft; individual qualifying demise and current area not verified.</x:v>
      </x:c>
      <x:c r="E1766" s="15" t="str">
        <x:v>https://www.zoopla.co.uk/to-rent/commercial/details/67740688/</x:v>
      </x:c>
      <x:c r="F1766" s="15" t="str">
        <x:v>https://www.rightmove.co.uk/properties/760764848306081#/?channel=COM_LET</x:v>
      </x:c>
    </x:row>
    <x:row r="1767" ht="42" customHeight="1">
      <x:c r="A1767" s="15" t="str">
        <x:v>Thatcham</x:v>
      </x:c>
      <x:c r="B1767" s="15" t="str">
        <x:v>Unresolved range</x:v>
      </x:c>
      <x:c r="C1767" s="15" t="str">
        <x:v>Greenham Business Park, Thatcham RG19</x:v>
      </x:c>
      <x:c r="D1767" s="15" t="str">
        <x:v>Scheme-level size range without a bounded named demise; excluded from unit count.</x:v>
      </x:c>
      <x:c r="E1767" s="15" t="str">
        <x:v>https://www.zoopla.co.uk/to-rent/commercial/details/66094371/</x:v>
      </x:c>
      <x:c r="F1767" s="15" t="str"/>
    </x:row>
    <x:row r="1768" ht="42" customHeight="1">
      <x:c r="A1768" s="15" t="str">
        <x:v>Aylesbury</x:v>
      </x:c>
      <x:c r="B1768" s="15" t="str">
        <x:v>Future / unconfirmed</x:v>
      </x:c>
      <x:c r="C1768" s="15" t="str">
        <x:v>Industrial Units, Oakcroft Farm, Boarstall, Aylesbury HP18</x:v>
      </x:c>
      <x:c r="D1768" s="15" t="str">
        <x:v>Future delivery/refurbishment wording; current completed availability not confirmed.</x:v>
      </x:c>
      <x:c r="E1768" s="15" t="str">
        <x:v>https://www.zoopla.co.uk/to-rent/commercial/details/72198915/</x:v>
      </x:c>
      <x:c r="F1768" s="15" t="str">
        <x:v>https://chandlergarvey.com/find-a-property/properties/348156-industrial-units-oakcroft-farm-aylesbury</x:v>
      </x:c>
    </x:row>
    <x:row r="1769" ht="49" customHeight="1">
      <x:c r="A1769" s="15" t="str">
        <x:v>Aylesbury</x:v>
      </x:c>
      <x:c r="B1769" s="15" t="str">
        <x:v>Unavailable</x:v>
      </x:c>
      <x:c r="C1769" s="15" t="str">
        <x:v>Unit C, Building 4000, Westcott Venture Park, Aylesbury HP18</x:v>
      </x:c>
      <x:c r="D1769" s="15" t="str">
        <x:v>Direct agent currently marks Let/Under Offer; portal advert excluded.</x:v>
      </x:c>
      <x:c r="E1769" s="15" t="str">
        <x:v>https://www.zoopla.co.uk/to-rent/commercial/details/72158247/</x:v>
      </x:c>
      <x:c r="F1769" s="15" t="str">
        <x:v>https://www.rightmove.co.uk/properties/730133395265680#/?channel=COM_LET
https://chandlergarvey.com/find-a-property/properties/100801-unit-c-building-4000-westcott-venture-park-aylesbury</x:v>
      </x:c>
    </x:row>
    <x:row r="1770" ht="42" customHeight="1">
      <x:c r="A1770" s="15" t="str">
        <x:v>Swindon</x:v>
      </x:c>
      <x:c r="B1770" s="15" t="str">
        <x:v>Excluded type</x:v>
      </x:c>
      <x:c r="C1770" s="15" t="str">
        <x:v>Drakes Way, Swindon SN3</x:v>
      </x:c>
      <x:c r="D1770" s="15" t="str">
        <x:v>Self-storage/garage/serviced-office or laboratory scheme rather than qualifying industrial demise.</x:v>
      </x:c>
      <x:c r="E1770" s="15" t="str">
        <x:v>https://www.zoopla.co.uk/to-rent/commercial/details/56959289/</x:v>
      </x:c>
      <x:c r="F1770" s="15" t="str"/>
    </x:row>
    <x:row r="1771" ht="42" customHeight="1">
      <x:c r="A1771" s="15" t="str">
        <x:v>Slough</x:v>
      </x:c>
      <x:c r="B1771" s="15" t="str">
        <x:v>Excluded type</x:v>
      </x:c>
      <x:c r="C1771" s="15" t="str">
        <x:v>Big Yellow Self Storage Slough, Farnham Road, Slough, Berkshire SL1</x:v>
      </x:c>
      <x:c r="D1771" s="15" t="str">
        <x:v>Self-storage/garage/serviced-office or laboratory scheme rather than qualifying industrial demise.</x:v>
      </x:c>
      <x:c r="E1771" s="15" t="str">
        <x:v>https://www.zoopla.co.uk/to-rent/commercial/details/56959330/</x:v>
      </x:c>
      <x:c r="F1771" s="15" t="str">
        <x:v>https://www.rightmove.co.uk/properties/758776576280145#/?channel=COM_LET</x:v>
      </x:c>
    </x:row>
    <x:row r="1772" ht="42" customHeight="1">
      <x:c r="A1772" s="15" t="str">
        <x:v>Reading</x:v>
      </x:c>
      <x:c r="B1772" s="15" t="str">
        <x:v>Excluded type</x:v>
      </x:c>
      <x:c r="C1772" s="15" t="str">
        <x:v>Rose Kiln Lane, Reading RG2</x:v>
      </x:c>
      <x:c r="D1772" s="15" t="str">
        <x:v>Self-storage/garage/serviced-office or laboratory scheme rather than qualifying industrial demise.</x:v>
      </x:c>
      <x:c r="E1772" s="15" t="str">
        <x:v>https://www.zoopla.co.uk/to-rent/commercial/details/56959307/</x:v>
      </x:c>
      <x:c r="F1772" s="15" t="str">
        <x:v>https://www.rightmove.co.uk/properties/758765471829584#/?channel=COM_LET</x:v>
      </x:c>
    </x:row>
    <x:row r="1773" ht="42" customHeight="1">
      <x:c r="A1773" s="15" t="str">
        <x:v>Aylesbury</x:v>
      </x:c>
      <x:c r="B1773" s="15" t="str">
        <x:v>Unresolved range</x:v>
      </x:c>
      <x:c r="C1773" s="15" t="str">
        <x:v>Warren House, Gatehouse Way, Aylesbury, Bucks HP19</x:v>
      </x:c>
      <x:c r="D1773" s="15" t="str">
        <x:v>Scheme-level size range without a bounded named demise; excluded from unit count.</x:v>
      </x:c>
      <x:c r="E1773" s="15" t="str">
        <x:v>https://www.zoopla.co.uk/to-rent/commercial/details/70470949/</x:v>
      </x:c>
      <x:c r="F1773" s="15" t="str"/>
    </x:row>
    <x:row r="1774" ht="42" customHeight="1">
      <x:c r="A1774" s="15" t="str">
        <x:v>Milton Keynes</x:v>
      </x:c>
      <x:c r="B1774" s="15" t="str">
        <x:v>Unresolved range</x:v>
      </x:c>
      <x:c r="C1774" s="15" t="str">
        <x:v>Tanners Drive, Blakelands, Milton Keynes MK14</x:v>
      </x:c>
      <x:c r="D1774" s="15" t="str">
        <x:v>Scheme-level size range without a bounded named demise; excluded from unit count.</x:v>
      </x:c>
      <x:c r="E1774" s="15" t="str">
        <x:v>https://www.zoopla.co.uk/to-rent/commercial/details/73834466/</x:v>
      </x:c>
      <x:c r="F1774" s="15" t="str">
        <x:v>https://www.rightmove.co.uk/properties/773398244986528#/?channel=COM_LET</x:v>
      </x:c>
    </x:row>
    <x:row r="1775" ht="42" customHeight="1">
      <x:c r="A1775" s="15" t="str">
        <x:v>High Wycombe</x:v>
      </x:c>
      <x:c r="B1775" s="15" t="str">
        <x:v>Unresolved range</x:v>
      </x:c>
      <x:c r="C1775" s="15" t="str">
        <x:v>Wye Industrial Estate, London Road, High Wycombe, Bucks HP11</x:v>
      </x:c>
      <x:c r="D1775" s="15" t="str">
        <x:v>Scheme-level size range without a bounded named demise; excluded from unit count.</x:v>
      </x:c>
      <x:c r="E1775" s="15" t="str">
        <x:v>https://www.zoopla.co.uk/to-rent/commercial/details/71714324/</x:v>
      </x:c>
      <x:c r="F1775" s="15" t="str">
        <x:v>https://www.rightmove.co.uk/properties/762561058993985#/?channel=COM_LET
https://www.rightmove.co.uk/properties/773331949947904#/?channel=COM_LET</x:v>
      </x:c>
    </x:row>
    <x:row r="1776" ht="42" customHeight="1">
      <x:c r="A1776" s="15" t="str">
        <x:v>Aylesbury</x:v>
      </x:c>
      <x:c r="B1776" s="15" t="str">
        <x:v>Unresolved range</x:v>
      </x:c>
      <x:c r="C1776" s="15" t="str">
        <x:v>11 Hikers Way, Crendon Industrial Estate, Long Crendon, Aylesbury HP18</x:v>
      </x:c>
      <x:c r="D1776" s="15" t="str">
        <x:v>Advertised 1,706–16,496 sq ft; individual qualifying demise and current area not verified.</x:v>
      </x:c>
      <x:c r="E1776" s="15" t="str">
        <x:v>https://www.zoopla.co.uk/to-rent/commercial/details/71417427/</x:v>
      </x:c>
      <x:c r="F1776" s="15" t="str">
        <x:v>https://www.rightmove.co.uk/properties/775241113121456#/?channel=COM_LET</x:v>
      </x:c>
    </x:row>
    <x:row r="1777" ht="42" customHeight="1">
      <x:c r="A1777" s="15" t="str">
        <x:v>Aylesbury</x:v>
      </x:c>
      <x:c r="B1777" s="15" t="str">
        <x:v>Unresolved range</x:v>
      </x:c>
      <x:c r="C1777" s="15" t="str">
        <x:v>The Vale Industrial Centre, Southern Road, Aylesbury HP19</x:v>
      </x:c>
      <x:c r="D1777" s="15" t="str">
        <x:v>Scheme-level size range without a bounded named demise; excluded from unit count.</x:v>
      </x:c>
      <x:c r="E1777" s="15" t="str">
        <x:v>https://www.zoopla.co.uk/to-rent/commercial/details/71395087/</x:v>
      </x:c>
      <x:c r="F1777" s="15" t="str"/>
    </x:row>
    <x:row r="1778" ht="42" customHeight="1">
      <x:c r="A1778" s="15" t="str">
        <x:v>Aylesbury</x:v>
      </x:c>
      <x:c r="B1778" s="15" t="str">
        <x:v>Unresolved range</x:v>
      </x:c>
      <x:c r="C1778" s="15" t="str">
        <x:v>Faraday Road, Aylesbury HP19</x:v>
      </x:c>
      <x:c r="D1778" s="15" t="str">
        <x:v>Scheme-level size range without a bounded named demise; excluded from unit count.</x:v>
      </x:c>
      <x:c r="E1778" s="15" t="str">
        <x:v>https://www.zoopla.co.uk/to-rent/commercial/details/71343680/</x:v>
      </x:c>
      <x:c r="F1778" s="15" t="str">
        <x:v>https://www.rightmove.co.uk/properties/773355066796080#/?channel=COM_LET</x:v>
      </x:c>
    </x:row>
    <x:row r="1779" ht="49" customHeight="1">
      <x:c r="A1779" s="15" t="str">
        <x:v>Chesham</x:v>
      </x:c>
      <x:c r="B1779" s="15" t="str">
        <x:v>Unavailable</x:v>
      </x:c>
      <x:c r="C1779" s="15" t="str">
        <x:v>Unit 6, Aerial Park, Asheridge Road, Chesham HP5</x:v>
      </x:c>
      <x:c r="D1779" s="15" t="str">
        <x:v>Direct agent currently marks Let/Under Offer; portal advert excluded.</x:v>
      </x:c>
      <x:c r="E1779" s="15" t="str">
        <x:v>https://www.zoopla.co.uk/to-rent/commercial/details/71343416/</x:v>
      </x:c>
      <x:c r="F1779" s="15" t="str">
        <x:v>https://www.rightmove.co.uk/properties/776490208291808#/?channel=COM_LET
https://chandlergarvey.com/find-a-property/properties/100212-unit-6-aerial-park-asheridge-road-chesham</x:v>
      </x:c>
    </x:row>
    <x:row r="1780" ht="42" customHeight="1">
      <x:c r="A1780" s="15" t="str">
        <x:v>Aylesbury</x:v>
      </x:c>
      <x:c r="B1780" s="15" t="str">
        <x:v>Unresolved range</x:v>
      </x:c>
      <x:c r="C1780" s="15" t="str">
        <x:v>Indurent Vantage 41, Aston Clinton, College Road North, Aylesbury HP22</x:v>
      </x:c>
      <x:c r="D1780" s="15" t="str">
        <x:v>Advertised 4,775–26,330 sq ft; individual qualifying demise and current area not verified.</x:v>
      </x:c>
      <x:c r="E1780" s="15" t="str">
        <x:v>https://www.zoopla.co.uk/to-rent/commercial/details/71343389/</x:v>
      </x:c>
      <x:c r="F1780" s="15" t="str">
        <x:v>https://www.rightmove.co.uk/properties/775760378403616#/?channel=COM_LET</x:v>
      </x:c>
    </x:row>
    <x:row r="1781" ht="42" customHeight="1">
      <x:c r="A1781" s="15" t="str">
        <x:v>Aylesbury</x:v>
      </x:c>
      <x:c r="B1781" s="15" t="str">
        <x:v>Unresolved range</x:v>
      </x:c>
      <x:c r="C1781" s="15" t="str">
        <x:v>Orbis 9000, Westcott Venture Park, Aylesbury HP18</x:v>
      </x:c>
      <x:c r="D1781" s="15" t="str">
        <x:v>Scheme-level size range without a bounded named demise; excluded from unit count.</x:v>
      </x:c>
      <x:c r="E1781" s="15" t="str">
        <x:v>https://www.zoopla.co.uk/to-rent/commercial/details/70867366/</x:v>
      </x:c>
      <x:c r="F1781" s="15" t="str">
        <x:v>https://chandlergarvey.com/find-a-property/properties/294558-orbis-9000-westcott-venture-park-aylesbury</x:v>
      </x:c>
    </x:row>
    <x:row r="1782" ht="42" customHeight="1">
      <x:c r="A1782" s="15" t="str">
        <x:v>Milton Keynes</x:v>
      </x:c>
      <x:c r="B1782" s="15" t="str">
        <x:v>Unresolved range</x:v>
      </x:c>
      <x:c r="C1782" s="15" t="str">
        <x:v>Potters Lane, Kiln Farm, Milton Keynes MK11</x:v>
      </x:c>
      <x:c r="D1782" s="15" t="str">
        <x:v>Scheme-level size range without a bounded named demise; excluded from unit count.</x:v>
      </x:c>
      <x:c r="E1782" s="15" t="str">
        <x:v>https://www.zoopla.co.uk/to-rent/commercial/details/70654948/</x:v>
      </x:c>
      <x:c r="F1782" s="15" t="str">
        <x:v>https://www.zoopla.co.uk/to-rent/commercial/details/68676141/
https://www.rightmove.co.uk/properties/154390172#/?channel=COM_LET</x:v>
      </x:c>
    </x:row>
    <x:row r="1783" ht="42" customHeight="1">
      <x:c r="A1783" s="15" t="str">
        <x:v>High Wycombe</x:v>
      </x:c>
      <x:c r="B1783" s="15" t="str">
        <x:v>Unresolved range</x:v>
      </x:c>
      <x:c r="C1783" s="15" t="str">
        <x:v>Vernon Building, Westbourne Street, High Wycombe HP11</x:v>
      </x:c>
      <x:c r="D1783" s="15" t="str">
        <x:v>Scheme-level size range without a bounded named demise; excluded from unit count.</x:v>
      </x:c>
      <x:c r="E1783" s="15" t="str">
        <x:v>https://www.zoopla.co.uk/to-rent/commercial/details/66128180/</x:v>
      </x:c>
      <x:c r="F1783" s="15" t="str">
        <x:v>https://chandlergarvey.com/find-a-property/properties/182711-vernon-building-westbourne-street-high-wycombe</x:v>
      </x:c>
    </x:row>
    <x:row r="1784" ht="42" customHeight="1">
      <x:c r="A1784" s="15" t="str">
        <x:v>Aylesbury</x:v>
      </x:c>
      <x:c r="B1784" s="15" t="str">
        <x:v>Unresolved range</x:v>
      </x:c>
      <x:c r="C1784" s="15" t="str">
        <x:v>Plot 3000, Westcott Venture Park, Aylesbury HP18</x:v>
      </x:c>
      <x:c r="D1784" s="15" t="str">
        <x:v>Advertised 11,000–22,000 sq ft; individual qualifying demise and current area not verified.</x:v>
      </x:c>
      <x:c r="E1784" s="15" t="str">
        <x:v>https://www.zoopla.co.uk/to-rent/commercial/details/69283632/</x:v>
      </x:c>
      <x:c r="F1784" s="15" t="str">
        <x:v>https://www.zoopla.co.uk/to-rent/commercial/details/69119893/
https://www.rightmove.co.uk/properties/773370034169297#/?channel=COM_LET</x:v>
      </x:c>
    </x:row>
    <x:row r="1785" ht="42" customHeight="1">
      <x:c r="A1785" s="15" t="str">
        <x:v>Aylesbury</x:v>
      </x:c>
      <x:c r="B1785" s="15" t="str">
        <x:v>Unresolved range</x:v>
      </x:c>
      <x:c r="C1785" s="15" t="str">
        <x:v>New Industrial / Business Units, Building 426, Westcott Venture Park, Aylesbury HP18</x:v>
      </x:c>
      <x:c r="D1785" s="15" t="str">
        <x:v>Scheme-level size range without a bounded named demise; excluded from unit count.</x:v>
      </x:c>
      <x:c r="E1785" s="15" t="str">
        <x:v>https://www.zoopla.co.uk/to-rent/commercial/details/68709130/</x:v>
      </x:c>
      <x:c r="F1785" s="15" t="str">
        <x:v>https://chandlergarvey.com/find-a-property/properties/270827-new-industrial-business-units-building-426-aylesbury</x:v>
      </x:c>
    </x:row>
    <x:row r="1786" ht="42" customHeight="1">
      <x:c r="A1786" s="15" t="str">
        <x:v>High Wycombe</x:v>
      </x:c>
      <x:c r="B1786" s="15" t="str">
        <x:v>Unresolved range</x:v>
      </x:c>
      <x:c r="C1786" s="15" t="str">
        <x:v>Basepoint Business Centre, Cressex Enterprise Centre, Lincoln Road, Cressex Business Park, High Wycombe, Bucks HP12</x:v>
      </x:c>
      <x:c r="D1786" s="15" t="str">
        <x:v>Scheme-level size range without a bounded named demise; excluded from unit count.</x:v>
      </x:c>
      <x:c r="E1786" s="15" t="str">
        <x:v>https://www.zoopla.co.uk/to-rent/commercial/details/66172372/</x:v>
      </x:c>
      <x:c r="F1786" s="15" t="str"/>
    </x:row>
    <x:row r="1787" ht="42" customHeight="1">
      <x:c r="A1787" s="15" t="str">
        <x:v>Milton Keynes</x:v>
      </x:c>
      <x:c r="B1787" s="15" t="str">
        <x:v>Unresolved range</x:v>
      </x:c>
      <x:c r="C1787" s="15" t="str">
        <x:v>Serviced Industrial Studios 1-9 Barton Road, Bletchley, Milton Keynes MK2</x:v>
      </x:c>
      <x:c r="D1787" s="15" t="str">
        <x:v>Scheme-level size range without a bounded named demise; excluded from unit count.</x:v>
      </x:c>
      <x:c r="E1787" s="15" t="str">
        <x:v>https://www.zoopla.co.uk/to-rent/commercial/details/60335013/</x:v>
      </x:c>
      <x:c r="F1787" s="15" t="str">
        <x:v>https://www.rightmove.co.uk/properties/760768518323712#/?channel=COM_LET</x:v>
      </x:c>
    </x:row>
    <x:row r="1788" ht="42" customHeight="1">
      <x:c r="A1788" s="15" t="str">
        <x:v>Oxford</x:v>
      </x:c>
      <x:c r="B1788" s="15" t="str">
        <x:v>Excluded type</x:v>
      </x:c>
      <x:c r="C1788" s="15" t="str">
        <x:v>50 Oxford Road, Denham, Uxbridge, Buckinghamshire UB9</x:v>
      </x:c>
      <x:c r="D1788" s="15" t="str">
        <x:v>Self-storage/garage/serviced-office or laboratory scheme rather than qualifying industrial demise.</x:v>
      </x:c>
      <x:c r="E1788" s="15" t="str">
        <x:v>https://www.zoopla.co.uk/to-rent/commercial/details/59162909/</x:v>
      </x:c>
      <x:c r="F1788" s="15" t="str">
        <x:v>https://www.rightmove.co.uk/properties/758778428031968#/?channel=COM_LET</x:v>
      </x:c>
    </x:row>
    <x:row r="1789" ht="42" customHeight="1">
      <x:c r="A1789" s="15" t="str">
        <x:v>Milton Keynes</x:v>
      </x:c>
      <x:c r="B1789" s="15" t="str">
        <x:v>Excluded type</x:v>
      </x:c>
      <x:c r="C1789" s="15" t="str">
        <x:v>Big Yellow Milton Keynes Snowdon Drive, Winterhill, Milton Keynes MK6</x:v>
      </x:c>
      <x:c r="D1789" s="15" t="str">
        <x:v>Self-storage/garage/serviced-office or laboratory scheme rather than qualifying industrial demise.</x:v>
      </x:c>
      <x:c r="E1789" s="15" t="str">
        <x:v>https://www.zoopla.co.uk/to-rent/commercial/details/56959361/</x:v>
      </x:c>
      <x:c r="F1789" s="15" t="str">
        <x:v>https://www.rightmove.co.uk/properties/758773591932896#/?channel=COM_LET</x:v>
      </x:c>
    </x:row>
    <x:row r="1790" ht="42" customHeight="1">
      <x:c r="A1790" s="15" t="str">
        <x:v>High Wycombe</x:v>
      </x:c>
      <x:c r="B1790" s="15" t="str">
        <x:v>Excluded type</x:v>
      </x:c>
      <x:c r="C1790" s="15" t="str">
        <x:v>London Road, High Wycombe HP11</x:v>
      </x:c>
      <x:c r="D1790" s="15" t="str">
        <x:v>Self-storage/garage/serviced-office or laboratory scheme rather than qualifying industrial demise.</x:v>
      </x:c>
      <x:c r="E1790" s="15" t="str">
        <x:v>https://www.zoopla.co.uk/to-rent/commercial/details/56959319/</x:v>
      </x:c>
      <x:c r="F1790" s="15" t="str">
        <x:v>https://www.rightmove.co.uk/properties/758772218268161#/?channel=COM_LET</x:v>
      </x:c>
    </x:row>
    <x:row r="1791" ht="42" customHeight="1">
      <x:c r="A1791" s="15" t="str">
        <x:v>Oxford</x:v>
      </x:c>
      <x:c r="B1791" s="15" t="str">
        <x:v>Unresolved range</x:v>
      </x:c>
      <x:c r="C1791" s="15" t="str">
        <x:v>Chiltern Business Centre, Garsington Road, Cowley, Oxford, OX4 6NG</x:v>
      </x:c>
      <x:c r="D1791" s="15" t="str">
        <x:v>Scheme-level size range without a bounded named demise; excluded from unit count.</x:v>
      </x:c>
      <x:c r="E1791" s="15" t="str">
        <x:v>https://www.rightmove.co.uk/properties/723052468626528#/?channel=COM_LET</x:v>
      </x:c>
      <x:c r="F1791" s="15" t="str"/>
    </x:row>
    <x:row r="1792" ht="42" customHeight="1">
      <x:c r="A1792" s="15" t="str">
        <x:v>Banbury</x:v>
      </x:c>
      <x:c r="B1792" s="15" t="str">
        <x:v>Unresolved range</x:v>
      </x:c>
      <x:c r="C1792" s="15" t="str">
        <x:v>Hornton Business Park, Hornton, Banbury, Oxfordshire, OX15 6HH</x:v>
      </x:c>
      <x:c r="D1792" s="15" t="str">
        <x:v>Scheme-level size range without a bounded named demise; excluded from unit count.</x:v>
      </x:c>
      <x:c r="E1792" s="15" t="str">
        <x:v>https://www.rightmove.co.uk/properties/763108782702913#/?channel=COM_LET</x:v>
      </x:c>
      <x:c r="F1792" s="15" t="str"/>
    </x:row>
    <x:row r="1793" ht="42" customHeight="1">
      <x:c r="A1793" s="15" t="str">
        <x:v>Bicester</x:v>
      </x:c>
      <x:c r="B1793" s="15" t="str">
        <x:v>Excluded type</x:v>
      </x:c>
      <x:c r="C1793" s="15" t="str">
        <x:v>Bicester Arc, Lakeview Drive, Bicester, OX26 1DE</x:v>
      </x:c>
      <x:c r="D1793" s="15" t="str">
        <x:v>Office/laboratory/science development description; no distinct industrial demise verified.</x:v>
      </x:c>
      <x:c r="E1793" s="15" t="str">
        <x:v>https://www.rightmove.co.uk/properties/772685928339424#/?channel=COM_LET</x:v>
      </x:c>
      <x:c r="F1793" s="15" t="str"/>
    </x:row>
    <x:row r="1794" ht="42" customHeight="1">
      <x:c r="A1794" s="15" t="str">
        <x:v>Didcot</x:v>
      </x:c>
      <x:c r="B1794" s="15" t="str">
        <x:v>Excluded type</x:v>
      </x:c>
      <x:c r="C1794" s="15" t="str">
        <x:v>Tech Foundry 3, Tech Foundry, 2 Curie Avenue, Harwell Oxford, Didcot, OX11 0QQ</x:v>
      </x:c>
      <x:c r="D1794" s="15" t="str">
        <x:v>Office/laboratory/science development description; no distinct industrial demise verified.</x:v>
      </x:c>
      <x:c r="E1794" s="15" t="str">
        <x:v>https://www.rightmove.co.uk/properties/775957823187713#/?channel=COM_LET</x:v>
      </x:c>
      <x:c r="F1794" s="15" t="str"/>
    </x:row>
    <x:row r="1795" ht="42" customHeight="1">
      <x:c r="A1795" s="15" t="str">
        <x:v>Bicester</x:v>
      </x:c>
      <x:c r="B1795" s="15" t="str">
        <x:v>Unresolved range</x:v>
      </x:c>
      <x:c r="C1795" s="15" t="str">
        <x:v>The Ranges, Bicester, Oxfordshire, OX26</x:v>
      </x:c>
      <x:c r="D1795" s="15" t="str">
        <x:v>Advertised 15,000–120,000 sq ft; individual qualifying demise and current area not verified.</x:v>
      </x:c>
      <x:c r="E1795" s="15" t="str">
        <x:v>https://www.rightmove.co.uk/properties/753496717225489#/?channel=COM_LET</x:v>
      </x:c>
      <x:c r="F1795" s="15" t="str">
        <x:v>https://www.rightmove.co.uk/properties/723054588850001#/?channel=COM_LET</x:v>
      </x:c>
    </x:row>
    <x:row r="1796" ht="42" customHeight="1">
      <x:c r="A1796" s="15" t="str">
        <x:v>Banbury</x:v>
      </x:c>
      <x:c r="B1796" s="15" t="str">
        <x:v>Unresolved range</x:v>
      </x:c>
      <x:c r="C1796" s="15" t="str">
        <x:v>getYards Banbury, Banbury, OX16 2QN</x:v>
      </x:c>
      <x:c r="D1796" s="15" t="str">
        <x:v>Advertised 5,000–117,612 sq ft; individual qualifying demise and current area not verified.</x:v>
      </x:c>
      <x:c r="E1796" s="15" t="str">
        <x:v>https://www.rightmove.co.uk/properties/769962392743136#/?channel=COM_LET</x:v>
      </x:c>
      <x:c r="F1796" s="15" t="str"/>
    </x:row>
    <x:row r="1797" ht="42" customHeight="1">
      <x:c r="A1797" s="15" t="str">
        <x:v>Oxford</x:v>
      </x:c>
      <x:c r="B1797" s="15" t="str">
        <x:v>Excluded type</x:v>
      </x:c>
      <x:c r="C1797" s="15" t="str">
        <x:v>1 2 Fallaize Street, Oxford North, Oxford, OX2 8GD</x:v>
      </x:c>
      <x:c r="D1797" s="15" t="str">
        <x:v>No qualifying industrial/workshop/storage use established in full search card.</x:v>
      </x:c>
      <x:c r="E1797" s="15" t="str">
        <x:v>https://www.rightmove.co.uk/properties/723052168736336#/?channel=COM_LET</x:v>
      </x:c>
      <x:c r="F1797" s="15" t="str"/>
    </x:row>
    <x:row r="1798" ht="42" customHeight="1">
      <x:c r="A1798" s="15" t="str">
        <x:v>Reading</x:v>
      </x:c>
      <x:c r="B1798" s="15" t="str">
        <x:v>Future / unconfirmed</x:v>
      </x:c>
      <x:c r="C1798" s="15" t="str">
        <x:v>35 Loverock Road, Reading, RG30 1DZ</x:v>
      </x:c>
      <x:c r="D1798" s="15" t="str">
        <x:v>Future delivery/refurbishment wording; current completed availability not confirmed.</x:v>
      </x:c>
      <x:c r="E1798" s="15" t="str">
        <x:v>https://www.rightmove.co.uk/properties/773321627547969#/?channel=COM_LET</x:v>
      </x:c>
      <x:c r="F1798" s="15" t="str"/>
    </x:row>
    <x:row r="1799" ht="42" customHeight="1">
      <x:c r="A1799" s="15" t="str">
        <x:v>Reading</x:v>
      </x:c>
      <x:c r="B1799" s="15" t="str">
        <x:v>Excluded type</x:v>
      </x:c>
      <x:c r="C1799" s="15" t="str">
        <x:v>Focus, Reading, Reading, RG2 9FW</x:v>
      </x:c>
      <x:c r="D1799" s="15" t="str">
        <x:v>No qualifying industrial/workshop/storage use established in full search card.</x:v>
      </x:c>
      <x:c r="E1799" s="15" t="str">
        <x:v>https://www.rightmove.co.uk/properties/773350230764257#/?channel=COM_LET</x:v>
      </x:c>
      <x:c r="F1799" s="15" t="str"/>
    </x:row>
    <x:row r="1800" ht="42" customHeight="1">
      <x:c r="A1800" s="15" t="str">
        <x:v>Bracknell</x:v>
      </x:c>
      <x:c r="B1800" s="15" t="str">
        <x:v>Excluded type</x:v>
      </x:c>
      <x:c r="C1800" s="15" t="str">
        <x:v>Downshire Way, Venture House, Bracknell, Berkshire, United Kingdom, RG12 1WA</x:v>
      </x:c>
      <x:c r="D1800" s="15" t="str">
        <x:v>No qualifying industrial/workshop/storage use established in full search card.</x:v>
      </x:c>
      <x:c r="E1800" s="15" t="str">
        <x:v>https://www.rightmove.co.uk/properties/773438168466225#/?channel=COM_LET</x:v>
      </x:c>
      <x:c r="F1800" s="15" t="str"/>
    </x:row>
    <x:row r="1801" ht="42" customHeight="1">
      <x:c r="A1801" s="15" t="str">
        <x:v>Reading</x:v>
      </x:c>
      <x:c r="B1801" s="15" t="str">
        <x:v>Excluded type</x:v>
      </x:c>
      <x:c r="C1801" s="15" t="str">
        <x:v>Brook Drive, 200, Reading, Berkshire, United Kingdom, RG2 6UB</x:v>
      </x:c>
      <x:c r="D1801" s="15" t="str">
        <x:v>No qualifying industrial/workshop/storage use established in full search card.</x:v>
      </x:c>
      <x:c r="E1801" s="15" t="str">
        <x:v>https://www.rightmove.co.uk/properties/773438384470176#/?channel=COM_LET</x:v>
      </x:c>
      <x:c r="F1801" s="15" t="str"/>
    </x:row>
    <x:row r="1802" ht="42" customHeight="1">
      <x:c r="A1802" s="15" t="str">
        <x:v>Milton Keynes</x:v>
      </x:c>
      <x:c r="B1802" s="15" t="str">
        <x:v>Unresolved range</x:v>
      </x:c>
      <x:c r="C1802" s="15" t="str">
        <x:v>Sure Store Milton Keynes, Grampian Gate, Winterhill, Milton Keynes</x:v>
      </x:c>
      <x:c r="D1802" s="15" t="str">
        <x:v>Scheme-level size range without a bounded named demise; excluded from unit count.</x:v>
      </x:c>
      <x:c r="E1802" s="15" t="str">
        <x:v>https://www.rightmove.co.uk/properties/736876833755057#/?channel=COM_LET</x:v>
      </x:c>
      <x:c r="F1802" s="15" t="str"/>
    </x:row>
    <x:row r="1803" ht="42" customHeight="1">
      <x:c r="A1803" s="15" t="str">
        <x:v>Milton Keynes</x:v>
      </x:c>
      <x:c r="B1803" s="15" t="str">
        <x:v>Excluded type</x:v>
      </x:c>
      <x:c r="C1803" s="15" t="str">
        <x:v>PLP Milton Keynes, Milton Keynes, Milton Keynes, MK17 9FE</x:v>
      </x:c>
      <x:c r="D1803" s="15" t="str">
        <x:v>No qualifying industrial/workshop/storage use established in full search card.</x:v>
      </x:c>
      <x:c r="E1803" s="15" t="str">
        <x:v>https://www.rightmove.co.uk/properties/753295793137552#/?channel=COM_LET</x:v>
      </x:c>
      <x:c r="F1803" s="15" t="str"/>
    </x:row>
    <x:row r="1804" ht="42" customHeight="1">
      <x:c r="A1804" s="15" t="str">
        <x:v>Swindon</x:v>
      </x:c>
      <x:c r="B1804" s="15" t="str">
        <x:v>Excluded type</x:v>
      </x:c>
      <x:c r="C1804" s="15" t="str">
        <x:v>Big Yellow Self Storage Swindon Drakes Way, Swindon, SN3</x:v>
      </x:c>
      <x:c r="D1804" s="15" t="str">
        <x:v>Self-storage/garage/serviced-office or laboratory scheme rather than qualifying industrial demise.</x:v>
      </x:c>
      <x:c r="E1804" s="15" t="str">
        <x:v>https://www.rightmove.co.uk/properties/758776792183761#/?channel=COM_LET</x:v>
      </x:c>
      <x:c r="F1804" s="15" t="str"/>
    </x:row>
    <x:row r="1805" ht="42" customHeight="1">
      <x:c r="A1805" s="15" t="str">
        <x:v>Salisbury</x:v>
      </x:c>
      <x:c r="B1805" s="15" t="str">
        <x:v>Unresolved range</x:v>
      </x:c>
      <x:c r="C1805" s="15" t="str">
        <x:v>Coldharbour Mews, Coldharbour Lane, Salisbury, Wiltshire</x:v>
      </x:c>
      <x:c r="D1805" s="15" t="str">
        <x:v>Advertised 6,000–90,000 sq ft; individual qualifying demise and current area not verified.</x:v>
      </x:c>
      <x:c r="E1805" s="15" t="str">
        <x:v>https://www.rightmove.co.uk/properties/765114006061313#/?channel=COM_LET</x:v>
      </x:c>
      <x:c r="F1805" s="15" t="str"/>
    </x:row>
    <x:row r="1806" ht="42" customHeight="1">
      <x:c r="A1806" s="15" t="str">
        <x:v>Oxford</x:v>
      </x:c>
      <x:c r="B1806" s="15" t="str">
        <x:v>Excluded type</x:v>
      </x:c>
      <x:c r="C1806" s="15" t="str">
        <x:v>Ascent 4200, ARC Oxford Available From Q1 2026, Oxford, OX4 2RU</x:v>
      </x:c>
      <x:c r="D1806" s="15" t="str">
        <x:v>No qualifying industrial/workshop/storage use established in full search card.</x:v>
      </x:c>
      <x:c r="E1806" s="15" t="str">
        <x:v>https://www.rightmove.co.uk/properties/730136721325329#/?channel=COM_LET</x:v>
      </x:c>
      <x:c r="F1806" s="15" t="str"/>
    </x:row>
    <x:row r="1807" ht="42" customHeight="1">
      <x:c r="A1807" s="15" t="str">
        <x:v>Oxford</x:v>
      </x:c>
      <x:c r="B1807" s="15" t="str">
        <x:v>Excluded type</x:v>
      </x:c>
      <x:c r="C1807" s="15" t="str">
        <x:v>AEROX - London Oxford Airport, Langford Lane, Kidlington, Oxford, OX5 1QX</x:v>
      </x:c>
      <x:c r="D1807" s="15" t="str">
        <x:v>No qualifying industrial/workshop/storage use established in full search card.</x:v>
      </x:c>
      <x:c r="E1807" s="15" t="str">
        <x:v>https://www.rightmove.co.uk/properties/723054089726209#/?channel=COM_LET</x:v>
      </x:c>
      <x:c r="F1807" s="15" t="str"/>
    </x:row>
    <x:row r="1808" ht="42" customHeight="1">
      <x:c r="A1808" s="15" t="str">
        <x:v>Oxford</x:v>
      </x:c>
      <x:c r="B1808" s="15" t="str">
        <x:v>Excluded type</x:v>
      </x:c>
      <x:c r="C1808" s="15" t="str">
        <x:v>Tech Boxes, Oxford Technology Park, Langford Lane, Kidlington, OX5 1GN</x:v>
      </x:c>
      <x:c r="D1808" s="15" t="str">
        <x:v>Office/laboratory/science development description; no distinct industrial demise verified.</x:v>
      </x:c>
      <x:c r="E1808" s="15" t="str">
        <x:v>https://www.rightmove.co.uk/properties/773370273169504#/?channel=COM_LET</x:v>
      </x:c>
      <x:c r="F1808" s="15" t="str"/>
    </x:row>
    <x:row r="1809" ht="42" customHeight="1">
      <x:c r="A1809" s="15" t="str">
        <x:v>Witney</x:v>
      </x:c>
      <x:c r="B1809" s="15" t="str">
        <x:v>Unresolved range</x:v>
      </x:c>
      <x:c r="C1809" s="15" t="str">
        <x:v>Gateway, Windrush Park, Burford Road, Witney, OX29 7DX</x:v>
      </x:c>
      <x:c r="D1809" s="15" t="str">
        <x:v>Advertised 3,261–39,901 sq ft; individual qualifying demise and current area not verified.</x:v>
      </x:c>
      <x:c r="E1809" s="15" t="str">
        <x:v>https://www.rightmove.co.uk/properties/723050725893713#/?channel=COM_LET</x:v>
      </x:c>
      <x:c r="F1809" s="15" t="str"/>
    </x:row>
    <x:row r="1810" ht="42" customHeight="1">
      <x:c r="A1810" s="15" t="str">
        <x:v>Witney</x:v>
      </x:c>
      <x:c r="B1810" s="15" t="str">
        <x:v>Unavailable</x:v>
      </x:c>
      <x:c r="C1810" s="15" t="str">
        <x:v>Units 6 7C, Witan Park - Unit 6 Under Offer, Avenue Two, Station Lane, Witney, OX28 4YQ</x:v>
      </x:c>
      <x:c r="D1810" s="15" t="str">
        <x:v>Under offer / let indicator in reviewed sources.</x:v>
      </x:c>
      <x:c r="E1810" s="15" t="str">
        <x:v>https://www.rightmove.co.uk/properties/722870003574448#/?channel=COM_LET</x:v>
      </x:c>
      <x:c r="F1810" s="15" t="str"/>
    </x:row>
    <x:row r="1811" ht="42" customHeight="1">
      <x:c r="A1811" s="15" t="str">
        <x:v>Oxford</x:v>
      </x:c>
      <x:c r="B1811" s="15" t="str">
        <x:v>Excluded type</x:v>
      </x:c>
      <x:c r="C1811" s="15" t="str">
        <x:v>The Innovation Quarter,Oxford Technology Park, Langford Lane, Kidlington, OX5 1GN</x:v>
      </x:c>
      <x:c r="D1811" s="15" t="str">
        <x:v>No qualifying industrial/workshop/storage use established in full search card.</x:v>
      </x:c>
      <x:c r="E1811" s="15" t="str">
        <x:v>https://www.rightmove.co.uk/properties/773370296235088#/?channel=COM_LET</x:v>
      </x:c>
      <x:c r="F1811" s="15" t="str"/>
    </x:row>
    <x:row r="1812" ht="42" customHeight="1">
      <x:c r="A1812" s="15" t="str">
        <x:v>Oxford</x:v>
      </x:c>
      <x:c r="B1812" s="15" t="str">
        <x:v>Excluded type</x:v>
      </x:c>
      <x:c r="C1812" s="15" t="str">
        <x:v>Inventa, Botley Road, Oxford, OX2 0HY</x:v>
      </x:c>
      <x:c r="D1812" s="15" t="str">
        <x:v>No qualifying industrial/workshop/storage use established in full search card.</x:v>
      </x:c>
      <x:c r="E1812" s="15" t="str">
        <x:v>https://www.rightmove.co.uk/properties/722869550591569#/?channel=COM_LET</x:v>
      </x:c>
      <x:c r="F1812" s="15" t="str"/>
    </x:row>
    <x:row r="1813" ht="42" customHeight="1">
      <x:c r="A1813" s="15" t="str">
        <x:v>Oxford</x:v>
      </x:c>
      <x:c r="B1813" s="15" t="str">
        <x:v>Excluded type</x:v>
      </x:c>
      <x:c r="C1813" s="15" t="str">
        <x:v>Aspen Building, Wood Centre for Innovation, Quarry Road, Headington, Oxford, OX3 8SB</x:v>
      </x:c>
      <x:c r="D1813" s="15" t="str">
        <x:v>Self-storage/garage/serviced-office or laboratory scheme rather than qualifying industrial demise.</x:v>
      </x:c>
      <x:c r="E1813" s="15" t="str">
        <x:v>https://www.rightmove.co.uk/properties/723057818355249#/?channel=COM_LET</x:v>
      </x:c>
      <x:c r="F1813" s="15" t="str"/>
    </x:row>
    <x:row r="1814" ht="42" customHeight="1">
      <x:c r="A1814" s="15" t="str">
        <x:v>Abingdon</x:v>
      </x:c>
      <x:c r="B1814" s="15" t="str">
        <x:v>Excluded type</x:v>
      </x:c>
      <x:c r="C1814" s="15" t="str">
        <x:v>Barton House, Abingdon Science Park, Barton Lane, Abingdon, OX14 3YS</x:v>
      </x:c>
      <x:c r="D1814" s="15" t="str">
        <x:v>No qualifying industrial/workshop/storage use established in full search card.</x:v>
      </x:c>
      <x:c r="E1814" s="15" t="str">
        <x:v>https://www.rightmove.co.uk/properties/723054764878608#/?channel=COM_LET</x:v>
      </x:c>
      <x:c r="F1814" s="15" t="str"/>
    </x:row>
    <x:row r="1815" ht="42" customHeight="1">
      <x:c r="A1815" s="15" t="str">
        <x:v>Abingdon</x:v>
      </x:c>
      <x:c r="B1815" s="15" t="str">
        <x:v>Excluded type</x:v>
      </x:c>
      <x:c r="C1815" s="15" t="str">
        <x:v>142 Park Drive, Milton Park, Milton Park, Abingdon, OX14 4SE</x:v>
      </x:c>
      <x:c r="D1815" s="15" t="str">
        <x:v>No qualifying industrial/workshop/storage use established in full search card.</x:v>
      </x:c>
      <x:c r="E1815" s="15" t="str">
        <x:v>https://www.rightmove.co.uk/properties/723052718187584#/?channel=COM_LET</x:v>
      </x:c>
      <x:c r="F1815" s="15" t="str"/>
    </x:row>
    <x:row r="1816" ht="42" customHeight="1">
      <x:c r="A1816" s="15" t="str">
        <x:v>Abingdon</x:v>
      </x:c>
      <x:c r="B1816" s="15" t="str">
        <x:v>Excluded type</x:v>
      </x:c>
      <x:c r="C1816" s="15" t="str">
        <x:v>The Science Quadrant, Abingdon Science Park, Barton Lane, Abingdon, OX14 3YS</x:v>
      </x:c>
      <x:c r="D1816" s="15" t="str">
        <x:v>No qualifying industrial/workshop/storage use established in full search card.</x:v>
      </x:c>
      <x:c r="E1816" s="15" t="str">
        <x:v>https://www.rightmove.co.uk/properties/723054775494192#/?channel=COM_LET</x:v>
      </x:c>
      <x:c r="F1816" s="15" t="str"/>
    </x:row>
    <x:row r="1817" ht="42" customHeight="1">
      <x:c r="A1817" s="15" t="str">
        <x:v>Bicester</x:v>
      </x:c>
      <x:c r="B1817" s="15" t="str">
        <x:v>Excluded type</x:v>
      </x:c>
      <x:c r="C1817" s="15" t="str">
        <x:v>Heyford Park Innovation Centre, 77 Heyford Park, Bicester, OX25 5HD</x:v>
      </x:c>
      <x:c r="D1817" s="15" t="str">
        <x:v>Self-storage/garage/serviced-office or laboratory scheme rather than qualifying industrial demise.</x:v>
      </x:c>
      <x:c r="E1817" s="15" t="str">
        <x:v>https://www.rightmove.co.uk/properties/723051289921200#/?channel=COM_LET</x:v>
      </x:c>
      <x:c r="F1817" s="15" t="str"/>
    </x:row>
    <x:row r="1818" ht="42" customHeight="1">
      <x:c r="A1818" s="15" t="str">
        <x:v>Oxford</x:v>
      </x:c>
      <x:c r="B1818" s="15" t="str">
        <x:v>Excluded type</x:v>
      </x:c>
      <x:c r="C1818" s="15" t="str">
        <x:v>Building 4150, ARC Oxford, Garsington Road, Oxford, OX4 2LH</x:v>
      </x:c>
      <x:c r="D1818" s="15" t="str">
        <x:v>No qualifying industrial/workshop/storage use established in full search card.</x:v>
      </x:c>
      <x:c r="E1818" s="15" t="str">
        <x:v>https://www.rightmove.co.uk/properties/722870056029121#/?channel=COM_LET</x:v>
      </x:c>
      <x:c r="F1818" s="15" t="str"/>
    </x:row>
    <x:row r="1819" ht="42" customHeight="1">
      <x:c r="A1819" s="15" t="str">
        <x:v>Oxford</x:v>
      </x:c>
      <x:c r="B1819" s="15" t="str">
        <x:v>Excluded type</x:v>
      </x:c>
      <x:c r="C1819" s="15" t="str">
        <x:v>Building 7200 - Part Ground and First Floor, ARC Oxford, Garsington Road, Oxford, OX4 2JZ</x:v>
      </x:c>
      <x:c r="D1819" s="15" t="str">
        <x:v>No qualifying industrial/workshop/storage use established in full search card.</x:v>
      </x:c>
      <x:c r="E1819" s="15" t="str">
        <x:v>https://www.rightmove.co.uk/properties/730136798941857#/?channel=COM_LET</x:v>
      </x:c>
      <x:c r="F1819" s="15" t="str"/>
    </x:row>
    <x:row r="1820" ht="42" customHeight="1">
      <x:c r="A1820" s="15" t="str">
        <x:v>Didcot</x:v>
      </x:c>
      <x:c r="B1820" s="15" t="str">
        <x:v>Unresolved range</x:v>
      </x:c>
      <x:c r="C1820" s="15" t="str">
        <x:v>Didcot Enterprise Centre, Hawksworth, Didcot, Oxfordshire, OX11 7PH</x:v>
      </x:c>
      <x:c r="D1820" s="15" t="str">
        <x:v>Scheme-level size range without a bounded named demise; excluded from unit count.</x:v>
      </x:c>
      <x:c r="E1820" s="15" t="str">
        <x:v>https://www.rightmove.co.uk/properties/744087236456944#/?channel=COM_LET</x:v>
      </x:c>
      <x:c r="F1820" s="15" t="str"/>
    </x:row>
    <x:row r="1821" ht="42" customHeight="1">
      <x:c r="A1821" s="15" t="str">
        <x:v>Abingdon</x:v>
      </x:c>
      <x:c r="B1821" s="15" t="str">
        <x:v>Unavailable</x:v>
      </x:c>
      <x:c r="C1821" s="15" t="str">
        <x:v>NetworkKingston, Kingston Business Park - Three Units Now Let, Kingston Bagpuize, Abingdon, OX13 5AS</x:v>
      </x:c>
      <x:c r="D1821" s="15" t="str">
        <x:v>Under offer / let indicator in reviewed sources.</x:v>
      </x:c>
      <x:c r="E1821" s="15" t="str">
        <x:v>https://www.rightmove.co.uk/properties/730134607305440#/?channel=COM_LET</x:v>
      </x:c>
      <x:c r="F1821" s="15" t="str"/>
    </x:row>
    <x:row r="1822" ht="42" customHeight="1">
      <x:c r="A1822" s="15" t="str">
        <x:v>Oxford</x:v>
      </x:c>
      <x:c r="B1822" s="15" t="str">
        <x:v>Excluded type</x:v>
      </x:c>
      <x:c r="C1822" s="15" t="str">
        <x:v>Motherlabs, ARC Oxford, Oxford, OX4 2RW</x:v>
      </x:c>
      <x:c r="D1822" s="15" t="str">
        <x:v>Self-storage/garage/serviced-office or laboratory scheme rather than qualifying industrial demise.</x:v>
      </x:c>
      <x:c r="E1822" s="15" t="str">
        <x:v>https://www.rightmove.co.uk/properties/738280503533648#/?channel=COM_LET</x:v>
      </x:c>
      <x:c r="F1822" s="15" t="str"/>
    </x:row>
    <x:row r="1823" ht="42" customHeight="1">
      <x:c r="A1823" s="15" t="str">
        <x:v>Abingdon</x:v>
      </x:c>
      <x:c r="B1823" s="15" t="str">
        <x:v>Excluded type</x:v>
      </x:c>
      <x:c r="C1823" s="15" t="str">
        <x:v>Origin, Wootton Science Park, Wootton, Abingdon, OX13 6FD</x:v>
      </x:c>
      <x:c r="D1823" s="15" t="str">
        <x:v>No qualifying industrial/workshop/storage use established in full search card.</x:v>
      </x:c>
      <x:c r="E1823" s="15" t="str">
        <x:v>https://www.rightmove.co.uk/properties/723051520583329#/?channel=COM_LET</x:v>
      </x:c>
      <x:c r="F1823" s="15" t="str"/>
    </x:row>
    <x:row r="1824" ht="42" customHeight="1">
      <x:c r="A1824" s="15" t="str">
        <x:v>Bicester</x:v>
      </x:c>
      <x:c r="B1824" s="15" t="str">
        <x:v>Excluded type</x:v>
      </x:c>
      <x:c r="C1824" s="15" t="str">
        <x:v>The Main Store, Building 90, Bicester Motion, Buckingham Road, Bicester, Oxfordshire, OX27 8AL</x:v>
      </x:c>
      <x:c r="D1824" s="15" t="str">
        <x:v>No qualifying industrial/workshop/storage use established in full search card.</x:v>
      </x:c>
      <x:c r="E1824" s="15" t="str">
        <x:v>https://www.rightmove.co.uk/properties/753310397704865#/?channel=COM_LET</x:v>
      </x:c>
      <x:c r="F1824" s="15" t="str"/>
    </x:row>
    <x:row r="1825" ht="42" customHeight="1">
      <x:c r="A1825" s="15" t="str">
        <x:v>Oxford</x:v>
      </x:c>
      <x:c r="B1825" s="15" t="str">
        <x:v>Excluded type</x:v>
      </x:c>
      <x:c r="C1825" s="15" t="str">
        <x:v>Part First Floor Building 9400, ARC Oxford, Oxford, OX4 2JZ</x:v>
      </x:c>
      <x:c r="D1825" s="15" t="str">
        <x:v>No qualifying industrial/workshop/storage use established in full search card.</x:v>
      </x:c>
      <x:c r="E1825" s="15" t="str">
        <x:v>https://www.rightmove.co.uk/properties/730136023003361#/?channel=COM_LET</x:v>
      </x:c>
      <x:c r="F1825" s="15" t="str"/>
    </x:row>
    <x:row r="1826" ht="42" customHeight="1">
      <x:c r="A1826" s="15" t="str">
        <x:v>Oxford</x:v>
      </x:c>
      <x:c r="B1826" s="15" t="str">
        <x:v>Excluded type</x:v>
      </x:c>
      <x:c r="C1826" s="15" t="str">
        <x:v>Building 7400, ARC Oxford, Oxford, OX4 2JZ</x:v>
      </x:c>
      <x:c r="D1826" s="15" t="str">
        <x:v>No qualifying industrial/workshop/storage use established in full search card.</x:v>
      </x:c>
      <x:c r="E1826" s="15" t="str">
        <x:v>https://www.rightmove.co.uk/properties/722869615843681#/?channel=COM_LET</x:v>
      </x:c>
      <x:c r="F1826" s="15" t="str"/>
    </x:row>
    <x:row r="1827" ht="42" customHeight="1">
      <x:c r="A1827" s="15" t="str">
        <x:v>Bicester</x:v>
      </x:c>
      <x:c r="B1827" s="15" t="str">
        <x:v>Excluded type</x:v>
      </x:c>
      <x:c r="C1827" s="15" t="str">
        <x:v>The Power House Building 82, Bicester Motion, Skimmingdish Lane, Bicester, OX27 8AL</x:v>
      </x:c>
      <x:c r="D1827" s="15" t="str">
        <x:v>No qualifying industrial/workshop/storage use established in full search card.</x:v>
      </x:c>
      <x:c r="E1827" s="15" t="str">
        <x:v>https://www.rightmove.co.uk/properties/740620522681121#/?channel=COM_LET</x:v>
      </x:c>
      <x:c r="F1827" s="15" t="str"/>
    </x:row>
    <x:row r="1828" ht="42" customHeight="1">
      <x:c r="A1828" s="15" t="str">
        <x:v>Abingdon</x:v>
      </x:c>
      <x:c r="B1828" s="15" t="str">
        <x:v>Excluded type</x:v>
      </x:c>
      <x:c r="C1828" s="15" t="str">
        <x:v>Suite 4, Hitching Court, Abingdon Business Park, Abingdon, OX14 1DY</x:v>
      </x:c>
      <x:c r="D1828" s="15" t="str">
        <x:v>No qualifying industrial/workshop/storage use established in full search card.</x:v>
      </x:c>
      <x:c r="E1828" s="15" t="str">
        <x:v>https://www.rightmove.co.uk/properties/722869672224657#/?channel=COM_LET</x:v>
      </x:c>
      <x:c r="F1828" s="15" t="str"/>
    </x:row>
    <x:row r="1829" ht="42" customHeight="1">
      <x:c r="A1829" s="15" t="str">
        <x:v>Didcot</x:v>
      </x:c>
      <x:c r="B1829" s="15" t="str">
        <x:v>Excluded type</x:v>
      </x:c>
      <x:c r="C1829" s="15" t="str">
        <x:v>Yard Space 3 At Alden Farm, Aldens Lane, Upton, Didcot, OX11 9HS</x:v>
      </x:c>
      <x:c r="D1829" s="15" t="str">
        <x:v>Yard/land listing; built floor area not established.</x:v>
      </x:c>
      <x:c r="E1829" s="15" t="str">
        <x:v>https://www.rightmove.co.uk/properties/775270592918944#/?channel=COM_LET</x:v>
      </x:c>
      <x:c r="F1829" s="15" t="str"/>
    </x:row>
    <x:row r="1830" ht="42" customHeight="1">
      <x:c r="A1830" s="15" t="str">
        <x:v>Witney</x:v>
      </x:c>
      <x:c r="B1830" s="15" t="str">
        <x:v>Unresolved range</x:v>
      </x:c>
      <x:c r="C1830" s="15" t="str">
        <x:v>Vanbrugh Quarter, Windrush Park, Witney, OX29 7AG</x:v>
      </x:c>
      <x:c r="D1830" s="15" t="str">
        <x:v>Scheme-level size range without a bounded named demise; excluded from unit count.</x:v>
      </x:c>
      <x:c r="E1830" s="15" t="str">
        <x:v>https://www.rightmove.co.uk/properties/723054183967777#/?channel=COM_LET</x:v>
      </x:c>
      <x:c r="F1830" s="15" t="str"/>
    </x:row>
    <x:row r="1831" ht="42" customHeight="1">
      <x:c r="A1831" s="15" t="str">
        <x:v>Didcot</x:v>
      </x:c>
      <x:c r="B1831" s="15" t="str">
        <x:v>Excluded type</x:v>
      </x:c>
      <x:c r="C1831" s="15" t="str">
        <x:v>Vicarage Road, Didcot, Oxfordshire, OX11</x:v>
      </x:c>
      <x:c r="D1831" s="15" t="str">
        <x:v>No qualifying industrial/workshop/storage use established in full search card.</x:v>
      </x:c>
      <x:c r="E1831" s="15" t="str">
        <x:v>https://www.rightmove.co.uk/properties/754398503095504#/?channel=COM_LET</x:v>
      </x:c>
      <x:c r="F1831" s="15" t="str"/>
    </x:row>
    <x:row r="1832" ht="42" customHeight="1">
      <x:c r="A1832" s="15" t="str">
        <x:v>Reading</x:v>
      </x:c>
      <x:c r="B1832" s="15" t="str">
        <x:v>Unresolved range</x:v>
      </x:c>
      <x:c r="C1832" s="15" t="str">
        <x:v>Portman Road, Reading</x:v>
      </x:c>
      <x:c r="D1832" s="15" t="str">
        <x:v>Scheme-level size range without a bounded named demise; excluded from unit count.</x:v>
      </x:c>
      <x:c r="E1832" s="15" t="str">
        <x:v>https://www.rightmove.co.uk/properties/763433035956289#/?channel=COM_LET</x:v>
      </x:c>
      <x:c r="F1832" s="15" t="str"/>
    </x:row>
    <x:row r="1833" ht="42" customHeight="1">
      <x:c r="A1833" s="15" t="str">
        <x:v>Reading</x:v>
      </x:c>
      <x:c r="B1833" s="15" t="str">
        <x:v>Unresolved range</x:v>
      </x:c>
      <x:c r="C1833" s="15" t="str">
        <x:v>Hurricane Urban Hub, Reading, Berkshire, RG5 4SN</x:v>
      </x:c>
      <x:c r="D1833" s="15" t="str">
        <x:v>Advertised 10,615–47,960 sq ft; individual qualifying demise and current area not verified.</x:v>
      </x:c>
      <x:c r="E1833" s="15" t="str">
        <x:v>https://www.rightmove.co.uk/properties/773338438497361#/?channel=COM_LET</x:v>
      </x:c>
      <x:c r="F1833" s="15" t="str"/>
    </x:row>
    <x:row r="1834" ht="42" customHeight="1">
      <x:c r="A1834" s="15" t="str">
        <x:v>Slough</x:v>
      </x:c>
      <x:c r="B1834" s="15" t="str">
        <x:v>Unresolved range</x:v>
      </x:c>
      <x:c r="C1834" s="15" t="str">
        <x:v>Unit 1-3 Slough Interchange Industrial Estate Whittenham Close Slough SL2</x:v>
      </x:c>
      <x:c r="D1834" s="15" t="str">
        <x:v>Advertised 11,743–47,636 sq ft; individual qualifying demise and current area not verified.</x:v>
      </x:c>
      <x:c r="E1834" s="15" t="str">
        <x:v>https://www.rightmove.co.uk/properties/172287593#/?channel=COM_LET</x:v>
      </x:c>
      <x:c r="F1834" s="15" t="str"/>
    </x:row>
    <x:row r="1835" ht="42" customHeight="1">
      <x:c r="A1835" s="15" t="str">
        <x:v>Wokingham</x:v>
      </x:c>
      <x:c r="B1835" s="15" t="str">
        <x:v>Excluded type</x:v>
      </x:c>
      <x:c r="C1835" s="15" t="str">
        <x:v>Meridian Business Park, WOKINGHAM, Fishponds Road, Wokingham, RG41 2GZ</x:v>
      </x:c>
      <x:c r="D1835" s="15" t="str">
        <x:v>No qualifying industrial/workshop/storage use established in full search card.</x:v>
      </x:c>
      <x:c r="E1835" s="15" t="str">
        <x:v>https://www.rightmove.co.uk/properties/773321206086656#/?channel=COM_LET</x:v>
      </x:c>
      <x:c r="F1835" s="15" t="str"/>
    </x:row>
    <x:row r="1836" ht="42" customHeight="1">
      <x:c r="A1836" s="15" t="str">
        <x:v>Slough</x:v>
      </x:c>
      <x:c r="B1836" s="15" t="str">
        <x:v>Excluded type</x:v>
      </x:c>
      <x:c r="C1836" s="15" t="str">
        <x:v>Bath Road, 268, Slough, Berkshire, United Kingdom, SL1 4DX</x:v>
      </x:c>
      <x:c r="D1836" s="15" t="str">
        <x:v>No qualifying industrial/workshop/storage use established in full search card.</x:v>
      </x:c>
      <x:c r="E1836" s="15" t="str">
        <x:v>https://www.rightmove.co.uk/properties/773438396959505#/?channel=COM_LET</x:v>
      </x:c>
      <x:c r="F1836" s="15" t="str"/>
    </x:row>
    <x:row r="1837" ht="42" customHeight="1">
      <x:c r="A1837" s="15" t="str">
        <x:v>Reading</x:v>
      </x:c>
      <x:c r="B1837" s="15" t="str">
        <x:v>Unresolved range</x:v>
      </x:c>
      <x:c r="C1837" s="15" t="str">
        <x:v>Yard A &amp; B Sehmi Builders Merchant, Rose Kiln Lane, Reading, Berkshire, RG2 0ND</x:v>
      </x:c>
      <x:c r="D1837" s="15" t="str">
        <x:v>Advertised 8,712–31,363 sq ft; individual qualifying demise and current area not verified.</x:v>
      </x:c>
      <x:c r="E1837" s="15" t="str">
        <x:v>https://www.rightmove.co.uk/properties/782345158834609#/?channel=COM_LET</x:v>
      </x:c>
      <x:c r="F1837" s="15" t="str"/>
    </x:row>
    <x:row r="1838" ht="42" customHeight="1">
      <x:c r="A1838" s="15" t="str">
        <x:v>Reading</x:v>
      </x:c>
      <x:c r="B1838" s="15" t="str">
        <x:v>Excluded type</x:v>
      </x:c>
      <x:c r="C1838" s="15" t="str">
        <x:v>Observer Park Reading, Reading Road, Reading, RG2 9HT</x:v>
      </x:c>
      <x:c r="D1838" s="15" t="str">
        <x:v>No qualifying industrial/workshop/storage use established in full search card.</x:v>
      </x:c>
      <x:c r="E1838" s="15" t="str">
        <x:v>https://www.rightmove.co.uk/properties/723056614695745#/?channel=COM_LET</x:v>
      </x:c>
      <x:c r="F1838" s="15" t="str"/>
    </x:row>
    <x:row r="1839" ht="42" customHeight="1">
      <x:c r="A1839" s="15" t="str">
        <x:v>Bracknell</x:v>
      </x:c>
      <x:c r="B1839" s="15" t="str">
        <x:v>Unresolved range</x:v>
      </x:c>
      <x:c r="C1839" s="15" t="str">
        <x:v>Bracknell Western Trade Center, Western Road, Bracknell, RG12 1RW</x:v>
      </x:c>
      <x:c r="D1839" s="15" t="str">
        <x:v>Advertised 3,594–19,524 sq ft; individual qualifying demise and current area not verified.</x:v>
      </x:c>
      <x:c r="E1839" s="15" t="str">
        <x:v>https://www.rightmove.co.uk/properties/762562757605376#/?channel=COM_LET</x:v>
      </x:c>
      <x:c r="F1839" s="15" t="str"/>
    </x:row>
    <x:row r="1840" ht="42" customHeight="1">
      <x:c r="A1840" s="15" t="str">
        <x:v>Slough</x:v>
      </x:c>
      <x:c r="B1840" s="15" t="str">
        <x:v>Future / unconfirmed</x:v>
      </x:c>
      <x:c r="C1840" s="15" t="str">
        <x:v>348 Edinburgh Avenue, Slough, SL1 4TU</x:v>
      </x:c>
      <x:c r="D1840" s="15" t="str">
        <x:v>Future delivery/refurbishment wording; current completed availability not confirmed.</x:v>
      </x:c>
      <x:c r="E1840" s="15" t="str">
        <x:v>https://www.rightmove.co.uk/properties/773372628366145#/?channel=COM_LET</x:v>
      </x:c>
      <x:c r="F1840" s="15" t="str"/>
    </x:row>
    <x:row r="1841" ht="42" customHeight="1">
      <x:c r="A1841" s="15" t="str">
        <x:v>Windsor</x:v>
      </x:c>
      <x:c r="B1841" s="15" t="str">
        <x:v>Excluded type</x:v>
      </x:c>
      <x:c r="C1841" s="15" t="str">
        <x:v>Car Parking - No.10 Bridgwater Way, Windsor, SL4 1RH</x:v>
      </x:c>
      <x:c r="D1841" s="15" t="str">
        <x:v>No qualifying industrial/workshop/storage use established in full search card.</x:v>
      </x:c>
      <x:c r="E1841" s="15" t="str">
        <x:v>https://www.rightmove.co.uk/properties/781375442107905#/?channel=COM_LET</x:v>
      </x:c>
      <x:c r="F1841" s="15" t="str"/>
    </x:row>
    <x:row r="1842" ht="42" customHeight="1">
      <x:c r="A1842" s="15" t="str">
        <x:v>Slough</x:v>
      </x:c>
      <x:c r="B1842" s="15" t="str">
        <x:v>Unresolved range</x:v>
      </x:c>
      <x:c r="C1842" s="15" t="str">
        <x:v>Trident Industrial Estate, Blackthorne Road, Poyle, Slough, SL3 0AX</x:v>
      </x:c>
      <x:c r="D1842" s="15" t="str">
        <x:v>Scheme-level size range without a bounded named demise; excluded from unit count.</x:v>
      </x:c>
      <x:c r="E1842" s="15" t="str">
        <x:v>https://www.rightmove.co.uk/properties/773409366312416#/?channel=COM_LET</x:v>
      </x:c>
      <x:c r="F1842" s="15" t="str"/>
    </x:row>
    <x:row r="1843" ht="42" customHeight="1">
      <x:c r="A1843" s="15" t="str">
        <x:v>Slough</x:v>
      </x:c>
      <x:c r="B1843" s="15" t="str">
        <x:v>Excluded type</x:v>
      </x:c>
      <x:c r="C1843" s="15" t="str">
        <x:v>Safestore Self Storage, Farnham Road, Slough, Berkshire, SL1</x:v>
      </x:c>
      <x:c r="D1843" s="15" t="str">
        <x:v>Self-storage/garage/serviced-office or laboratory scheme rather than qualifying industrial demise.</x:v>
      </x:c>
      <x:c r="E1843" s="15" t="str">
        <x:v>https://www.rightmove.co.uk/properties/752965252562592#/?channel=COM_LET</x:v>
      </x:c>
      <x:c r="F1843" s="15" t="str"/>
    </x:row>
    <x:row r="1844" ht="42" customHeight="1">
      <x:c r="A1844" s="15" t="str">
        <x:v>Slough</x:v>
      </x:c>
      <x:c r="B1844" s="15" t="str">
        <x:v>Excluded type</x:v>
      </x:c>
      <x:c r="C1844" s="15" t="str">
        <x:v>686 Stirling Road, Slough Trading Estate, Slough, SL1 4ST</x:v>
      </x:c>
      <x:c r="D1844" s="15" t="str">
        <x:v>No qualifying industrial/workshop/storage use established in full search card.</x:v>
      </x:c>
      <x:c r="E1844" s="15" t="str">
        <x:v>https://www.rightmove.co.uk/properties/773393022991265#/?channel=COM_LET</x:v>
      </x:c>
      <x:c r="F1844" s="15" t="str"/>
    </x:row>
    <x:row r="1845" ht="42" customHeight="1">
      <x:c r="A1845" s="15" t="str">
        <x:v>Bracknell</x:v>
      </x:c>
      <x:c r="B1845" s="15" t="str">
        <x:v>Unresolved range</x:v>
      </x:c>
      <x:c r="C1845" s="15" t="str">
        <x:v>Bracknell Western Trade Center, Western Road, Bracknell, RG12 1RW</x:v>
      </x:c>
      <x:c r="D1845" s="15" t="str">
        <x:v>Scheme-level size range without a bounded named demise; excluded from unit count.</x:v>
      </x:c>
      <x:c r="E1845" s="15" t="str">
        <x:v>https://www.rightmove.co.uk/properties/762560608156336#/?channel=COM_LET</x:v>
      </x:c>
      <x:c r="F1845" s="15" t="str"/>
    </x:row>
    <x:row r="1846" ht="42" customHeight="1">
      <x:c r="A1846" s="15" t="str">
        <x:v>Slough</x:v>
      </x:c>
      <x:c r="B1846" s="15" t="str">
        <x:v>Excluded type</x:v>
      </x:c>
      <x:c r="C1846" s="15" t="str">
        <x:v>950 Yeovil Road, Slough Trading Estate, Slough, SL1 4NH</x:v>
      </x:c>
      <x:c r="D1846" s="15" t="str">
        <x:v>No qualifying industrial/workshop/storage use established in full search card.</x:v>
      </x:c>
      <x:c r="E1846" s="15" t="str">
        <x:v>https://www.rightmove.co.uk/properties/773393083805728#/?channel=COM_LET</x:v>
      </x:c>
      <x:c r="F1846" s="15" t="str"/>
    </x:row>
    <x:row r="1847" ht="42" customHeight="1">
      <x:c r="A1847" s="15" t="str">
        <x:v>Slough</x:v>
      </x:c>
      <x:c r="B1847" s="15" t="str">
        <x:v>Excluded type</x:v>
      </x:c>
      <x:c r="C1847" s="15" t="str">
        <x:v>51 Postal 89 Whitby Road, Slough Trading Estate, Slough, SL1 3DP</x:v>
      </x:c>
      <x:c r="D1847" s="15" t="str">
        <x:v>No qualifying industrial/workshop/storage use established in full search card.</x:v>
      </x:c>
      <x:c r="E1847" s="15" t="str">
        <x:v>https://www.rightmove.co.uk/properties/773392958062881#/?channel=COM_LET</x:v>
      </x:c>
      <x:c r="F1847" s="15" t="str"/>
    </x:row>
    <x:row r="1848" ht="42" customHeight="1">
      <x:c r="A1848" s="15" t="str">
        <x:v>Reading</x:v>
      </x:c>
      <x:c r="B1848" s="15" t="str">
        <x:v>Future / unconfirmed</x:v>
      </x:c>
      <x:c r="C1848" s="15" t="str">
        <x:v>Unit 1, Heron Industrial Estate, Reading, RG7 1PJ</x:v>
      </x:c>
      <x:c r="D1848" s="15" t="str">
        <x:v>Future delivery/refurbishment wording; current completed availability not confirmed.</x:v>
      </x:c>
      <x:c r="E1848" s="15" t="str">
        <x:v>https://www.rightmove.co.uk/properties/773376812223905#/?channel=COM_LET</x:v>
      </x:c>
      <x:c r="F1848" s="15" t="str"/>
    </x:row>
    <x:row r="1849" ht="42" customHeight="1">
      <x:c r="A1849" s="15" t="str">
        <x:v>Slough</x:v>
      </x:c>
      <x:c r="B1849" s="15" t="str">
        <x:v>Excluded type</x:v>
      </x:c>
      <x:c r="C1849" s="15" t="str">
        <x:v>Poyle Technology Centre, Willow Road, Slough, SL3 0DP</x:v>
      </x:c>
      <x:c r="D1849" s="15" t="str">
        <x:v>No qualifying industrial/workshop/storage use established in full search card.</x:v>
      </x:c>
      <x:c r="E1849" s="15" t="str">
        <x:v>https://www.rightmove.co.uk/properties/773353170893792#/?channel=COM_LET</x:v>
      </x:c>
      <x:c r="F1849" s="15" t="str"/>
    </x:row>
    <x:row r="1850" ht="42" customHeight="1">
      <x:c r="A1850" s="15" t="str">
        <x:v>Slough</x:v>
      </x:c>
      <x:c r="B1850" s="15" t="str">
        <x:v>Excluded type</x:v>
      </x:c>
      <x:c r="C1850" s="15" t="str">
        <x:v>942 Yeovil Road, Slough Trading Estate, Slough, SL1 4NH</x:v>
      </x:c>
      <x:c r="D1850" s="15" t="str">
        <x:v>No qualifying industrial/workshop/storage use established in full search card.</x:v>
      </x:c>
      <x:c r="E1850" s="15" t="str">
        <x:v>https://www.rightmove.co.uk/properties/773392995715600#/?channel=COM_LET</x:v>
      </x:c>
      <x:c r="F1850" s="15" t="str"/>
    </x:row>
    <x:row r="1851" ht="42" customHeight="1">
      <x:c r="A1851" s="15" t="str">
        <x:v>Slough</x:v>
      </x:c>
      <x:c r="B1851" s="15" t="str">
        <x:v>Excluded type</x:v>
      </x:c>
      <x:c r="C1851" s="15" t="str">
        <x:v>694 Stirling Road, Slough Trading Estate, Slough, SL1 4ST</x:v>
      </x:c>
      <x:c r="D1851" s="15" t="str">
        <x:v>No qualifying industrial/workshop/storage use established in full search card.</x:v>
      </x:c>
      <x:c r="E1851" s="15" t="str">
        <x:v>https://www.rightmove.co.uk/properties/773372569549361#/?channel=COM_LET</x:v>
      </x:c>
      <x:c r="F1851" s="15" t="str"/>
    </x:row>
    <x:row r="1852" ht="42" customHeight="1">
      <x:c r="A1852" s="15" t="str">
        <x:v>Newbury</x:v>
      </x:c>
      <x:c r="B1852" s="15" t="str">
        <x:v>Excluded type</x:v>
      </x:c>
      <x:c r="C1852" s="15" t="str">
        <x:v>Copse Farm, Chieveley, Newbury, West Berkshire</x:v>
      </x:c>
      <x:c r="D1852" s="15" t="str">
        <x:v>No qualifying industrial/workshop/storage use established in full search card.</x:v>
      </x:c>
      <x:c r="E1852" s="15" t="str">
        <x:v>https://www.rightmove.co.uk/properties/781519703152849#/?channel=COM_LET</x:v>
      </x:c>
      <x:c r="F1852" s="15" t="str"/>
    </x:row>
    <x:row r="1853" ht="42" customHeight="1">
      <x:c r="A1853" s="15" t="str">
        <x:v>Reading</x:v>
      </x:c>
      <x:c r="B1853" s="15" t="str">
        <x:v>Excluded type</x:v>
      </x:c>
      <x:c r="C1853" s="15" t="str">
        <x:v>Safestore Self Storage, Cow Lane, Reading, Berkshire, RG1</x:v>
      </x:c>
      <x:c r="D1853" s="15" t="str">
        <x:v>Self-storage/garage/serviced-office or laboratory scheme rather than qualifying industrial demise.</x:v>
      </x:c>
      <x:c r="E1853" s="15" t="str">
        <x:v>https://www.rightmove.co.uk/properties/752965263047328#/?channel=COM_LET</x:v>
      </x:c>
      <x:c r="F1853" s="15" t="str"/>
    </x:row>
    <x:row r="1854" ht="42" customHeight="1">
      <x:c r="A1854" s="15" t="str">
        <x:v>Bracknell</x:v>
      </x:c>
      <x:c r="B1854" s="15" t="str">
        <x:v>Unresolved range</x:v>
      </x:c>
      <x:c r="C1854" s="15" t="str">
        <x:v>Access Business Centre, Willoughby Road, Bracknell, Berkshire, RG12</x:v>
      </x:c>
      <x:c r="D1854" s="15" t="str">
        <x:v>Scheme-level size range without a bounded named demise; excluded from unit count.</x:v>
      </x:c>
      <x:c r="E1854" s="15" t="str">
        <x:v>https://www.rightmove.co.uk/properties/754386786288800#/?channel=COM_LET</x:v>
      </x:c>
      <x:c r="F1854" s="15" t="str"/>
    </x:row>
    <x:row r="1855" ht="42" customHeight="1">
      <x:c r="A1855" s="15" t="str">
        <x:v>Newbury</x:v>
      </x:c>
      <x:c r="B1855" s="15" t="str">
        <x:v>Unresolved range</x:v>
      </x:c>
      <x:c r="C1855" s="15" t="str">
        <x:v>Faraday Road, Newbury, Berkshire, RG14</x:v>
      </x:c>
      <x:c r="D1855" s="15" t="str">
        <x:v>Scheme-level size range without a bounded named demise; excluded from unit count.</x:v>
      </x:c>
      <x:c r="E1855" s="15" t="str">
        <x:v>https://www.rightmove.co.uk/properties/754400057085600#/?channel=COM_LET</x:v>
      </x:c>
      <x:c r="F1855" s="15" t="str"/>
    </x:row>
    <x:row r="1856" ht="42" customHeight="1">
      <x:c r="A1856" s="15" t="str">
        <x:v>Windsor</x:v>
      </x:c>
      <x:c r="B1856" s="15" t="str">
        <x:v>Excluded type</x:v>
      </x:c>
      <x:c r="C1856" s="15" t="str">
        <x:v>Unit 16a Goswell Hill, Windsor, SL4 1RH</x:v>
      </x:c>
      <x:c r="D1856" s="15" t="str">
        <x:v>No qualifying industrial/workshop/storage use established in full search card.</x:v>
      </x:c>
      <x:c r="E1856" s="15" t="str">
        <x:v>https://www.rightmove.co.uk/properties/749875399105793#/?channel=COM_LET</x:v>
      </x:c>
      <x:c r="F1856" s="15" t="str"/>
    </x:row>
    <x:row r="1857" ht="42" customHeight="1">
      <x:c r="A1857" s="15" t="str">
        <x:v>Slough</x:v>
      </x:c>
      <x:c r="B1857" s="15" t="str">
        <x:v>Rent anomaly</x:v>
      </x:c>
      <x:c r="C1857" s="15" t="str">
        <x:v>Container at Riding Court Farm, Riding Court Road, Slough</x:v>
      </x:c>
      <x:c r="D1857" s="15" t="str">
        <x:v>Published/annualised rent 2,004 incompatible with reported area; numeric rent excluded pending verification.</x:v>
      </x:c>
      <x:c r="E1857" s="15" t="str">
        <x:v>https://www.rightmove.co.uk/properties/744048250325904#/?channel=COM_LET</x:v>
      </x:c>
      <x:c r="F1857" s="15" t="str"/>
    </x:row>
    <x:row r="1858" ht="42" customHeight="1">
      <x:c r="A1858" s="15" t="str">
        <x:v>Reading</x:v>
      </x:c>
      <x:c r="B1858" s="15" t="str">
        <x:v>Excluded type</x:v>
      </x:c>
      <x:c r="C1858" s="15" t="str">
        <x:v>Manor Farm, Stanford Dingley, Reading, Berkshire</x:v>
      </x:c>
      <x:c r="D1858" s="15" t="str">
        <x:v>No qualifying industrial/workshop/storage use established in full search card.</x:v>
      </x:c>
      <x:c r="E1858" s="15" t="str">
        <x:v>https://www.rightmove.co.uk/properties/172020635#/?channel=COM_LET</x:v>
      </x:c>
      <x:c r="F1858" s="15" t="str"/>
    </x:row>
    <x:row r="1859" ht="42" customHeight="1">
      <x:c r="A1859" s="15" t="str">
        <x:v>Reading</x:v>
      </x:c>
      <x:c r="B1859" s="15" t="str">
        <x:v>Excluded type</x:v>
      </x:c>
      <x:c r="C1859" s="15" t="str">
        <x:v>Prospect Street, Caversham, Reading, RG4 8JB</x:v>
      </x:c>
      <x:c r="D1859" s="15" t="str">
        <x:v>No qualifying industrial/workshop/storage use established in full search card.</x:v>
      </x:c>
      <x:c r="E1859" s="15" t="str">
        <x:v>https://www.rightmove.co.uk/properties/91765563#/?channel=COM_LET</x:v>
      </x:c>
      <x:c r="F1859" s="15" t="str"/>
    </x:row>
    <x:row r="1860" ht="42" customHeight="1">
      <x:c r="A1860" s="15" t="str">
        <x:v>Thatcham</x:v>
      </x:c>
      <x:c r="B1860" s="15" t="str">
        <x:v>Excluded type</x:v>
      </x:c>
      <x:c r="C1860" s="15" t="str">
        <x:v>Shop 41 The Broadway Thatcham</x:v>
      </x:c>
      <x:c r="D1860" s="15" t="str">
        <x:v>No qualifying industrial/workshop/storage use established in full search card.</x:v>
      </x:c>
      <x:c r="E1860" s="15" t="str">
        <x:v>https://www.rightmove.co.uk/properties/90257433#/?channel=COM_LET</x:v>
      </x:c>
      <x:c r="F1860" s="15" t="str"/>
    </x:row>
    <x:row r="1861" ht="42" customHeight="1">
      <x:c r="A1861" s="15" t="str">
        <x:v>Bracknell</x:v>
      </x:c>
      <x:c r="B1861" s="15" t="str">
        <x:v>Excluded type</x:v>
      </x:c>
      <x:c r="C1861" s="15" t="str">
        <x:v>Downmill Lane Bracknell</x:v>
      </x:c>
      <x:c r="D1861" s="15" t="str">
        <x:v>No qualifying industrial/workshop/storage use established in full search card.</x:v>
      </x:c>
      <x:c r="E1861" s="15" t="str">
        <x:v>https://www.rightmove.co.uk/properties/90313647#/?channel=COM_LET</x:v>
      </x:c>
      <x:c r="F1861" s="15" t="str"/>
    </x:row>
    <x:row r="1862" ht="42" customHeight="1">
      <x:c r="A1862" s="15" t="str">
        <x:v>Milton Keynes</x:v>
      </x:c>
      <x:c r="B1862" s="15" t="str">
        <x:v>Unresolved range</x:v>
      </x:c>
      <x:c r="C1862" s="15" t="str">
        <x:v>Grampian Gate, Milton Keynes, Buckinghamshire, MK6</x:v>
      </x:c>
      <x:c r="D1862" s="15" t="str">
        <x:v>Advertised 3,000–20,000 sq ft; individual qualifying demise and current area not verified.</x:v>
      </x:c>
      <x:c r="E1862" s="15" t="str">
        <x:v>https://www.rightmove.co.uk/properties/752945178689264#/?channel=COM_LET</x:v>
      </x:c>
      <x:c r="F1862" s="15" t="str"/>
    </x:row>
    <x:row r="1863" ht="42" customHeight="1">
      <x:c r="A1863" s="15" t="str">
        <x:v>Milton Keynes</x:v>
      </x:c>
      <x:c r="B1863" s="15" t="str">
        <x:v>Unresolved range</x:v>
      </x:c>
      <x:c r="C1863" s="15" t="str">
        <x:v>Building C, 24 First Avenue, Milton Keynes, Buckinghamshire, MK1</x:v>
      </x:c>
      <x:c r="D1863" s="15" t="str">
        <x:v>Scheme-level size range without a bounded named demise; excluded from unit count.</x:v>
      </x:c>
      <x:c r="E1863" s="15" t="str">
        <x:v>https://www.rightmove.co.uk/properties/754395663394352#/?channel=COM_LET</x:v>
      </x:c>
      <x:c r="F1863" s="15" t="str"/>
    </x:row>
    <x:row r="1864" ht="42" customHeight="1">
      <x:c r="A1864" s="15" t="str">
        <x:v>Aylesbury</x:v>
      </x:c>
      <x:c r="B1864" s="15" t="str">
        <x:v>Excluded type</x:v>
      </x:c>
      <x:c r="C1864" s="15" t="str">
        <x:v>Westcott Venture Park Properties to Let, Westcott, Aylesbury, HP18 0XB</x:v>
      </x:c>
      <x:c r="D1864" s="15" t="str">
        <x:v>No qualifying industrial/workshop/storage use established in full search card.</x:v>
      </x:c>
      <x:c r="E1864" s="15" t="str">
        <x:v>https://www.rightmove.co.uk/properties/773325347884320#/?channel=COM_LET</x:v>
      </x:c>
      <x:c r="F1864" s="15" t="str"/>
    </x:row>
    <x:row r="1865" ht="42" customHeight="1">
      <x:c r="A1865" s="15" t="str">
        <x:v>High Wycombe</x:v>
      </x:c>
      <x:c r="B1865" s="15" t="str">
        <x:v>Unresolved range</x:v>
      </x:c>
      <x:c r="C1865" s="15" t="str">
        <x:v>Lincoln Road, High Wycombe Cressex Enterprise Centre, High Wycombe, Buckinghamshire, United Kingdom, HP12 3RL</x:v>
      </x:c>
      <x:c r="D1865" s="15" t="str">
        <x:v>Advertised 741–36,017 sq ft; individual qualifying demise and current area not verified.</x:v>
      </x:c>
      <x:c r="E1865" s="15" t="str">
        <x:v>https://www.rightmove.co.uk/properties/750761332534816#/?channel=COM_LET</x:v>
      </x:c>
      <x:c r="F1865" s="15" t="str"/>
    </x:row>
    <x:row r="1866" ht="42" customHeight="1">
      <x:c r="A1866" s="15" t="str">
        <x:v>High Wycombe</x:v>
      </x:c>
      <x:c r="B1866" s="15" t="str">
        <x:v>Unresolved range</x:v>
      </x:c>
      <x:c r="C1866" s="15" t="str">
        <x:v>Lincoln Road, High Wycombe Cressex Enterprise Centre, High Wycombe, Buckinghamshire, United Kingdom, HP12 3RL</x:v>
      </x:c>
      <x:c r="D1866" s="15" t="str">
        <x:v>Advertised 460–36,017 sq ft; individual qualifying demise and current area not verified.</x:v>
      </x:c>
      <x:c r="E1866" s="15" t="str">
        <x:v>https://www.rightmove.co.uk/properties/750761345114672#/?channel=COM_LET</x:v>
      </x:c>
      <x:c r="F1866" s="15" t="str"/>
    </x:row>
    <x:row r="1867" ht="42" customHeight="1">
      <x:c r="A1867" s="15" t="str">
        <x:v>High Wycombe</x:v>
      </x:c>
      <x:c r="B1867" s="15" t="str">
        <x:v>Unresolved range</x:v>
      </x:c>
      <x:c r="C1867" s="15" t="str">
        <x:v>Lincoln Road, High Wycombe Cressex Enterprise Centre, High Wycombe, Buckinghamshire, United Kingdom, HP12 3RL</x:v>
      </x:c>
      <x:c r="D1867" s="15" t="str">
        <x:v>Advertised 355–36,017 sq ft; individual qualifying demise and current area not verified.</x:v>
      </x:c>
      <x:c r="E1867" s="15" t="str">
        <x:v>https://www.rightmove.co.uk/properties/750761319900881#/?channel=COM_LET</x:v>
      </x:c>
      <x:c r="F1867" s="15" t="str"/>
    </x:row>
    <x:row r="1868" ht="42" customHeight="1">
      <x:c r="A1868" s="15" t="str">
        <x:v>High Wycombe</x:v>
      </x:c>
      <x:c r="B1868" s="15" t="str">
        <x:v>Excluded type</x:v>
      </x:c>
      <x:c r="C1868" s="15" t="str">
        <x:v>Lincoln Road, High Wycombe Cressex Enterprise Centre, High Wycombe, Buckinghamshire, United Kingdom, HP12 3RL</x:v>
      </x:c>
      <x:c r="D1868" s="15" t="str">
        <x:v>No qualifying industrial/workshop/storage use established in full search card.</x:v>
      </x:c>
      <x:c r="E1868" s="15" t="str">
        <x:v>https://www.rightmove.co.uk/properties/773438892116992#/?channel=COM_LET</x:v>
      </x:c>
      <x:c r="F1868" s="15" t="str"/>
    </x:row>
    <x:row r="1869" ht="42" customHeight="1">
      <x:c r="A1869" s="15" t="str">
        <x:v>Aylesbury</x:v>
      </x:c>
      <x:c r="B1869" s="15" t="str">
        <x:v>Unresolved range</x:v>
      </x:c>
      <x:c r="C1869" s="15" t="str">
        <x:v>Orbis 9000, Westcott Venture Park, Westcott, Aylesbury, HP18 0XB</x:v>
      </x:c>
      <x:c r="D1869" s="15" t="str">
        <x:v>Advertised 2,740–28,280 sq ft; individual qualifying demise and current area not verified.</x:v>
      </x:c>
      <x:c r="E1869" s="15" t="str">
        <x:v>https://www.rightmove.co.uk/properties/773369981580977#/?channel=COM_LET</x:v>
      </x:c>
      <x:c r="F1869" s="15" t="str"/>
    </x:row>
    <x:row r="1870" ht="42" customHeight="1">
      <x:c r="A1870" s="15" t="str">
        <x:v>Milton Keynes</x:v>
      </x:c>
      <x:c r="B1870" s="15" t="str">
        <x:v>Unresolved range</x:v>
      </x:c>
      <x:c r="C1870" s="15" t="str">
        <x:v>Stacey Bushes Industrial Park, Milton Keynes, Milton Keynes, MK12 6HR</x:v>
      </x:c>
      <x:c r="D1870" s="15" t="str">
        <x:v>Advertised 2,180–16,479 sq ft; individual qualifying demise and current area not verified.</x:v>
      </x:c>
      <x:c r="E1870" s="15" t="str">
        <x:v>https://www.rightmove.co.uk/properties/773370363346848#/?channel=COM_LET</x:v>
      </x:c>
      <x:c r="F1870" s="15" t="str"/>
    </x:row>
    <x:row r="1871" ht="42" customHeight="1">
      <x:c r="A1871" s="15" t="str">
        <x:v>Milton Keynes</x:v>
      </x:c>
      <x:c r="B1871" s="15" t="str">
        <x:v>Unresolved range</x:v>
      </x:c>
      <x:c r="C1871" s="15" t="str">
        <x:v>Blakelands Industrial Estate, Tanners Drive, Blakelands, Milton Keynes, MK14 5LU</x:v>
      </x:c>
      <x:c r="D1871" s="15" t="str">
        <x:v>Advertised 1,841–15,166 sq ft; individual qualifying demise and current area not verified.</x:v>
      </x:c>
      <x:c r="E1871" s="15" t="str">
        <x:v>https://www.rightmove.co.uk/properties/773370354960945#/?channel=COM_LET</x:v>
      </x:c>
      <x:c r="F1871" s="15" t="str"/>
    </x:row>
    <x:row r="1872" ht="42" customHeight="1">
      <x:c r="A1872" s="15" t="str">
        <x:v>Milton Keynes</x:v>
      </x:c>
      <x:c r="B1872" s="15" t="str">
        <x:v>Unresolved range</x:v>
      </x:c>
      <x:c r="C1872" s="15" t="str">
        <x:v>Clarke Road Industrial Estate, Mount Farm, Milton Keynes, MK1 1LG</x:v>
      </x:c>
      <x:c r="D1872" s="15" t="str">
        <x:v>Scheme-level size range without a bounded named demise; excluded from unit count.</x:v>
      </x:c>
      <x:c r="E1872" s="15" t="str">
        <x:v>https://www.rightmove.co.uk/properties/774487340117344#/?channel=COM_LET</x:v>
      </x:c>
      <x:c r="F1872" s="15" t="str"/>
    </x:row>
    <x:row r="1873" ht="42" customHeight="1">
      <x:c r="A1873" s="15" t="str">
        <x:v>Aylesbury</x:v>
      </x:c>
      <x:c r="B1873" s="15" t="str">
        <x:v>Unresolved range</x:v>
      </x:c>
      <x:c r="C1873" s="15" t="str">
        <x:v>Aylesbury Enterprise Park, Stocklake, Aylesbury, Buckinghamshire, HP20</x:v>
      </x:c>
      <x:c r="D1873" s="15" t="str">
        <x:v>Scheme-level size range without a bounded named demise; excluded from unit count.</x:v>
      </x:c>
      <x:c r="E1873" s="15" t="str">
        <x:v>https://www.rightmove.co.uk/properties/167467826#/?channel=COM_LET</x:v>
      </x:c>
      <x:c r="F1873" s="15" t="str"/>
    </x:row>
    <x:row r="1874" ht="42" customHeight="1">
      <x:c r="A1874" s="15" t="str">
        <x:v>Milton Keynes</x:v>
      </x:c>
      <x:c r="B1874" s="15" t="str">
        <x:v>Excluded type</x:v>
      </x:c>
      <x:c r="C1874" s="15" t="str">
        <x:v>Bramley Road, Milton Keynes, Buckinghamshire, MK1</x:v>
      </x:c>
      <x:c r="D1874" s="15" t="str">
        <x:v>No qualifying industrial/workshop/storage use established in full search card.</x:v>
      </x:c>
      <x:c r="E1874" s="15" t="str">
        <x:v>https://www.rightmove.co.uk/properties/767592363504721#/?channel=COM_LET</x:v>
      </x:c>
      <x:c r="F1874" s="15" t="str"/>
    </x:row>
    <x:row r="1875" ht="42" customHeight="1">
      <x:c r="A1875" s="15" t="str">
        <x:v>Milton Keynes</x:v>
      </x:c>
      <x:c r="B1875" s="15" t="str">
        <x:v>Future / unconfirmed</x:v>
      </x:c>
      <x:c r="C1875" s="15" t="str">
        <x:v>Unit 7, Deans Road, Canon Industrial Park, Milton Keynes, MK12 5TL</x:v>
      </x:c>
      <x:c r="D1875" s="15" t="str">
        <x:v>Future delivery/refurbishment wording; current completed availability not confirmed.</x:v>
      </x:c>
      <x:c r="E1875" s="15" t="str">
        <x:v>https://www.rightmove.co.uk/properties/773391924300481#/?channel=COM_LET</x:v>
      </x:c>
      <x:c r="F1875" s="15" t="str"/>
    </x:row>
    <x:row r="1876" ht="42" customHeight="1">
      <x:c r="A1876" s="15" t="str">
        <x:v>Milton Keynes</x:v>
      </x:c>
      <x:c r="B1876" s="15" t="str">
        <x:v>Future / unconfirmed</x:v>
      </x:c>
      <x:c r="C1876" s="15" t="str">
        <x:v>Unit 4a Avant Business Centre, First Avenue, Bletchley, Milton Keynes, MK1 1DL</x:v>
      </x:c>
      <x:c r="D1876" s="15" t="str">
        <x:v>Future delivery/refurbishment wording; current completed availability not confirmed.</x:v>
      </x:c>
      <x:c r="E1876" s="15" t="str">
        <x:v>https://www.rightmove.co.uk/properties/773355895226785#/?channel=COM_LET</x:v>
      </x:c>
      <x:c r="F1876" s="15" t="str"/>
    </x:row>
    <x:row r="1877" ht="42" customHeight="1">
      <x:c r="A1877" s="15" t="str">
        <x:v>Milton Keynes</x:v>
      </x:c>
      <x:c r="B1877" s="15" t="str">
        <x:v>Unresolved range</x:v>
      </x:c>
      <x:c r="C1877" s="15" t="str">
        <x:v>CBC, Goulds Close, Bletchley, Milton Keynes, Buckinghamshire, MK1</x:v>
      </x:c>
      <x:c r="D1877" s="15" t="str">
        <x:v>Scheme-level size range without a bounded named demise; excluded from unit count.</x:v>
      </x:c>
      <x:c r="E1877" s="15" t="str">
        <x:v>https://www.rightmove.co.uk/properties/768699934635024#/?channel=COM_LET</x:v>
      </x:c>
      <x:c r="F1877" s="15" t="str"/>
    </x:row>
    <x:row r="1878" ht="42" customHeight="1">
      <x:c r="A1878" s="15" t="str">
        <x:v>High Wycombe</x:v>
      </x:c>
      <x:c r="B1878" s="15" t="str">
        <x:v>Unresolved range</x:v>
      </x:c>
      <x:c r="C1878" s="15" t="str">
        <x:v>Access Business Centre, High Wycombe, HP11</x:v>
      </x:c>
      <x:c r="D1878" s="15" t="str">
        <x:v>Scheme-level size range without a bounded named demise; excluded from unit count.</x:v>
      </x:c>
      <x:c r="E1878" s="15" t="str">
        <x:v>https://www.rightmove.co.uk/properties/754386786288784#/?channel=COM_LET</x:v>
      </x:c>
      <x:c r="F1878" s="15" t="str"/>
    </x:row>
    <x:row r="1879" ht="42" customHeight="1">
      <x:c r="A1879" s="15" t="str">
        <x:v>Milton Keynes</x:v>
      </x:c>
      <x:c r="B1879" s="15" t="str">
        <x:v>Future / unconfirmed</x:v>
      </x:c>
      <x:c r="C1879" s="15" t="str">
        <x:v>Unit 30 Heathfield, Stacey Bushes Industrial Park, Stacey Bushes, Milton Keynes, MK12 6HR</x:v>
      </x:c>
      <x:c r="D1879" s="15" t="str">
        <x:v>Future delivery/refurbishment wording; current completed availability not confirmed.</x:v>
      </x:c>
      <x:c r="E1879" s="15" t="str">
        <x:v>https://www.rightmove.co.uk/properties/773404838523648#/?channel=COM_LET</x:v>
      </x:c>
      <x:c r="F1879" s="15" t="str"/>
    </x:row>
    <x:row r="1880" ht="42" customHeight="1">
      <x:c r="A1880" s="15" t="str">
        <x:v>Milton Keynes</x:v>
      </x:c>
      <x:c r="B1880" s="15" t="str">
        <x:v>Unresolved range</x:v>
      </x:c>
      <x:c r="C1880" s="15" t="str">
        <x:v>CBC, Goulds Close, Bletchley, Milton Keynes, Buckinghamshire, MK1</x:v>
      </x:c>
      <x:c r="D1880" s="15" t="str">
        <x:v>Scheme-level size range without a bounded named demise; excluded from unit count.</x:v>
      </x:c>
      <x:c r="E1880" s="15" t="str">
        <x:v>https://www.rightmove.co.uk/properties/768872739937776#/?channel=COM_LET</x:v>
      </x:c>
      <x:c r="F1880" s="15" t="str"/>
    </x:row>
    <x:row r="1881" ht="42" customHeight="1">
      <x:c r="A1881" s="15" t="str">
        <x:v>Milton Keynes</x:v>
      </x:c>
      <x:c r="B1881" s="15" t="str">
        <x:v>Unresolved range</x:v>
      </x:c>
      <x:c r="C1881" s="15" t="str">
        <x:v>Simpson Road, Milton Keynes, Buckinghamshire, MK2</x:v>
      </x:c>
      <x:c r="D1881" s="15" t="str">
        <x:v>Scheme-level size range without a bounded named demise; excluded from unit count.</x:v>
      </x:c>
      <x:c r="E1881" s="15" t="str">
        <x:v>https://www.rightmove.co.uk/properties/767592363686784#/?channel=COM_LET</x:v>
      </x:c>
      <x:c r="F1881" s="15" t="str"/>
    </x:row>
    <x:row r="1882" ht="42" customHeight="1">
      <x:c r="A1882" s="15" t="str">
        <x:v>Chesham</x:v>
      </x:c>
      <x:c r="B1882" s="15" t="str">
        <x:v>Excluded type</x:v>
      </x:c>
      <x:c r="C1882" s="15" t="str">
        <x:v>Waterside, Chesham, HP5</x:v>
      </x:c>
      <x:c r="D1882" s="15" t="str">
        <x:v>No qualifying industrial/workshop/storage use established in full search card.</x:v>
      </x:c>
      <x:c r="E1882" s="15" t="str">
        <x:v>https://www.rightmove.co.uk/properties/172578041#/?channel=COM_LET</x:v>
      </x:c>
      <x:c r="F1882" s="15" t="str"/>
    </x:row>
    <x:row r="1883" ht="42" customHeight="1">
      <x:c r="A1883" s="15" t="str">
        <x:v>Milton Keynes</x:v>
      </x:c>
      <x:c r="B1883" s="15" t="str">
        <x:v>Excluded type</x:v>
      </x:c>
      <x:c r="C1883" s="15" t="str">
        <x:v>Unit 83, Caxton Court, Milton Keynes, MK8 8DD</x:v>
      </x:c>
      <x:c r="D1883" s="15" t="str">
        <x:v>No qualifying industrial/workshop/storage use established in full search card.</x:v>
      </x:c>
      <x:c r="E1883" s="15" t="str">
        <x:v>https://www.rightmove.co.uk/properties/782679086314112#/?channel=COM_LET</x:v>
      </x:c>
      <x:c r="F1883" s="15" t="str"/>
    </x:row>
    <x:row r="1884" ht="42" customHeight="1">
      <x:c r="A1884" s="15" t="str">
        <x:v>Milton Keynes</x:v>
      </x:c>
      <x:c r="B1884" s="15" t="str">
        <x:v>Excluded type</x:v>
      </x:c>
      <x:c r="C1884" s="15" t="str">
        <x:v>Unit 49 Caxton Court, Garamonde Drive, Milton Keynes, MK8 8DD</x:v>
      </x:c>
      <x:c r="D1884" s="15" t="str">
        <x:v>No qualifying industrial/workshop/storage use established in full search card.</x:v>
      </x:c>
      <x:c r="E1884" s="15" t="str">
        <x:v>https://www.rightmove.co.uk/properties/782670098063072#/?channel=COM_LET</x:v>
      </x:c>
      <x:c r="F1884" s="15" t="str"/>
    </x:row>
    <x:row r="1885" ht="42" customHeight="1">
      <x:c r="A1885" s="15" t="str">
        <x:v>Milton Keynes</x:v>
      </x:c>
      <x:c r="B1885" s="15" t="str">
        <x:v>Excluded type</x:v>
      </x:c>
      <x:c r="C1885" s="15" t="str">
        <x:v>4 Drakes Mews, Crownhill, Milton Keynes, MK8 0ER</x:v>
      </x:c>
      <x:c r="D1885" s="15" t="str">
        <x:v>No qualifying industrial/workshop/storage use established in full search card.</x:v>
      </x:c>
      <x:c r="E1885" s="15" t="str">
        <x:v>https://www.rightmove.co.uk/properties/773366334623536#/?channel=COM_LET</x:v>
      </x:c>
      <x:c r="F1885" s="15" t="str"/>
    </x:row>
    <x:row r="1886" ht="42" customHeight="1">
      <x:c r="A1886" s="15" t="str">
        <x:v>Milton Keynes</x:v>
      </x:c>
      <x:c r="B1886" s="15" t="str">
        <x:v>Excluded type</x:v>
      </x:c>
      <x:c r="C1886" s="15" t="str">
        <x:v>Unit 59 Caxton Court, Garamonde Drive, Milton Keynes, MK8 8DD</x:v>
      </x:c>
      <x:c r="D1886" s="15" t="str">
        <x:v>No qualifying industrial/workshop/storage use established in full search card.</x:v>
      </x:c>
      <x:c r="E1886" s="15" t="str">
        <x:v>https://www.rightmove.co.uk/properties/782671119319424#/?channel=COM_LET</x:v>
      </x:c>
      <x:c r="F1886" s="15" t="str"/>
    </x:row>
    <x:row r="1887" ht="42" customHeight="1">
      <x:c r="A1887" s="15" t="str">
        <x:v>High Wycombe</x:v>
      </x:c>
      <x:c r="B1887" s="15" t="str">
        <x:v>Excluded type</x:v>
      </x:c>
      <x:c r="C1887" s="15" t="str">
        <x:v>Safestore Self Storage High Wycombe, Desborough Road, High Wycombe, Buckinghamshire, HP11</x:v>
      </x:c>
      <x:c r="D1887" s="15" t="str">
        <x:v>Self-storage/garage/serviced-office or laboratory scheme rather than qualifying industrial demise.</x:v>
      </x:c>
      <x:c r="E1887" s="15" t="str">
        <x:v>https://www.rightmove.co.uk/properties/752965273532912#/?channel=COM_LET</x:v>
      </x:c>
      <x:c r="F1887" s="15" t="str"/>
    </x:row>
    <x:row r="1888" ht="42" customHeight="1">
      <x:c r="A1888" s="15" t="str">
        <x:v>Swindon</x:v>
      </x:c>
      <x:c r="B1888" s="15" t="str">
        <x:v>Excluded type</x:v>
      </x:c>
      <x:c r="C1888" s="15" t="str">
        <x:v>Cinch Self Storage, Cheney Manor Industrial Estate, Swindon, SN2 2DS</x:v>
      </x:c>
      <x:c r="D1888" s="15" t="str">
        <x:v>Self-storage/garage/serviced-office or laboratory scheme rather than qualifying industrial demise.</x:v>
      </x:c>
      <x:c r="E1888" s="15" t="str">
        <x:v>https://www.rightmove.co.uk/properties/754400061121424#/?channel=COM_LET</x:v>
      </x:c>
      <x:c r="F1888" s="15" t="str"/>
    </x:row>
    <x:row r="1889" ht="42" customHeight="1">
      <x:c r="A1889" s="15" t="str">
        <x:v>Swindon</x:v>
      </x:c>
      <x:c r="B1889" s="15" t="str">
        <x:v>Unresolved range</x:v>
      </x:c>
      <x:c r="C1889" s="15" t="str">
        <x:v>BSS House, Cheney Manor Industrial Estate, Swindon, Wiltshire, SN2 2PJ</x:v>
      </x:c>
      <x:c r="D1889" s="15" t="str">
        <x:v>Advertised 54–69,604 sq ft; individual qualifying demise and current area not verified.</x:v>
      </x:c>
      <x:c r="E1889" s="15" t="str">
        <x:v>https://www.rightmove.co.uk/properties/744621053921040#/?channel=COM_LET</x:v>
      </x:c>
      <x:c r="F1889" s="15" t="str"/>
    </x:row>
    <x:row r="1890" ht="42" customHeight="1">
      <x:c r="A1890" s="15" t="str">
        <x:v>Swindon</x:v>
      </x:c>
      <x:c r="B1890" s="15" t="str">
        <x:v>Unresolved range</x:v>
      </x:c>
      <x:c r="C1890" s="15" t="str">
        <x:v>BSS House, Cheney Manor Industrial Estate, Swindon, Wiltshire, SN2 2PJ</x:v>
      </x:c>
      <x:c r="D1890" s="15" t="str">
        <x:v>Advertised 900–45,146 sq ft; individual qualifying demise and current area not verified.</x:v>
      </x:c>
      <x:c r="E1890" s="15" t="str">
        <x:v>https://www.rightmove.co.uk/properties/783594545698144#/?channel=COM_LET</x:v>
      </x:c>
      <x:c r="F1890" s="15" t="str"/>
    </x:row>
    <x:row r="1891" ht="42" customHeight="1">
      <x:c r="A1891" s="15" t="str">
        <x:v>Swindon</x:v>
      </x:c>
      <x:c r="B1891" s="15" t="str">
        <x:v>Unresolved range</x:v>
      </x:c>
      <x:c r="C1891" s="15" t="str">
        <x:v>Rivermead Drive, Swindon, Wiltshire, United Kingdom, SN5 7EX</x:v>
      </x:c>
      <x:c r="D1891" s="15" t="str">
        <x:v>Advertised 820–37,674 sq ft; individual qualifying demise and current area not verified.</x:v>
      </x:c>
      <x:c r="E1891" s="15" t="str">
        <x:v>https://www.rightmove.co.uk/properties/750759774423168#/?channel=COM_LET</x:v>
      </x:c>
      <x:c r="F1891" s="15" t="str"/>
    </x:row>
    <x:row r="1892" ht="42" customHeight="1">
      <x:c r="A1892" s="15" t="str">
        <x:v>Swindon</x:v>
      </x:c>
      <x:c r="B1892" s="15" t="str">
        <x:v>Unresolved range</x:v>
      </x:c>
      <x:c r="C1892" s="15" t="str">
        <x:v>Rivermead Drive, Swindon, Wiltshire, United Kingdom, SN5 7EX</x:v>
      </x:c>
      <x:c r="D1892" s="15" t="str">
        <x:v>Advertised 605–37,674 sq ft; individual qualifying demise and current area not verified.</x:v>
      </x:c>
      <x:c r="E1892" s="15" t="str">
        <x:v>https://www.rightmove.co.uk/properties/750759761841553#/?channel=COM_LET</x:v>
      </x:c>
      <x:c r="F1892" s="15" t="str"/>
    </x:row>
    <x:row r="1893" ht="42" customHeight="1">
      <x:c r="A1893" s="15" t="str">
        <x:v>Swindon</x:v>
      </x:c>
      <x:c r="B1893" s="15" t="str">
        <x:v>Unresolved range</x:v>
      </x:c>
      <x:c r="C1893" s="15" t="str">
        <x:v>Rivermead Drive, Swindon, Wiltshire, United Kingdom, SN5 7EX</x:v>
      </x:c>
      <x:c r="D1893" s="15" t="str">
        <x:v>Advertised 395–37,674 sq ft; individual qualifying demise and current area not verified.</x:v>
      </x:c>
      <x:c r="E1893" s="15" t="str">
        <x:v>https://www.rightmove.co.uk/properties/750759749181792#/?channel=COM_LET</x:v>
      </x:c>
      <x:c r="F1893" s="15" t="str"/>
    </x:row>
    <x:row r="1894" ht="42" customHeight="1">
      <x:c r="A1894" s="15" t="str">
        <x:v>Chippenham</x:v>
      </x:c>
      <x:c r="B1894" s="15" t="str">
        <x:v>Excluded type</x:v>
      </x:c>
      <x:c r="C1894" s="15" t="str">
        <x:v>Unit 1, Bumpers Way, Chippenham, Wiltshire, SN14</x:v>
      </x:c>
      <x:c r="D1894" s="15" t="str">
        <x:v>Self-storage/garage/serviced-office or laboratory scheme rather than qualifying industrial demise.</x:v>
      </x:c>
      <x:c r="E1894" s="15" t="str">
        <x:v>https://www.rightmove.co.uk/properties/754400057038145#/?channel=COM_LET</x:v>
      </x:c>
      <x:c r="F1894" s="15" t="str"/>
    </x:row>
    <x:row r="1895" ht="42" customHeight="1">
      <x:c r="A1895" s="15" t="str">
        <x:v>Swindon</x:v>
      </x:c>
      <x:c r="B1895" s="15" t="str">
        <x:v>Unresolved range</x:v>
      </x:c>
      <x:c r="C1895" s="15" t="str">
        <x:v>Units 1-3 Great Western Trade Park, Great Western Way, Swindon, SN2 2DJ</x:v>
      </x:c>
      <x:c r="D1895" s="15" t="str">
        <x:v>Advertised 6,725–20,222 sq ft; individual qualifying demise and current area not verified.</x:v>
      </x:c>
      <x:c r="E1895" s="15" t="str">
        <x:v>https://www.rightmove.co.uk/properties/773358011025057#/?channel=COM_LET</x:v>
      </x:c>
      <x:c r="F1895" s="15" t="str">
        <x:v>https://search.whitmarshlockhart.com/properties/180922-units-1-3-great-western-trade-park-great-western-way-swindon</x:v>
      </x:c>
    </x:row>
    <x:row r="1896" ht="42" customHeight="1">
      <x:c r="A1896" s="15" t="str">
        <x:v>Swindon</x:v>
      </x:c>
      <x:c r="B1896" s="15" t="str">
        <x:v>Excluded type</x:v>
      </x:c>
      <x:c r="C1896" s="15" t="str">
        <x:v>Whitehill Way, Regus House, Swindon, Wiltshire, United Kingdom, SN5 6QR</x:v>
      </x:c>
      <x:c r="D1896" s="15" t="str">
        <x:v>No qualifying industrial/workshop/storage use established in full search card.</x:v>
      </x:c>
      <x:c r="E1896" s="15" t="str">
        <x:v>https://www.rightmove.co.uk/properties/773438409539760#/?channel=COM_LET</x:v>
      </x:c>
      <x:c r="F1896" s="15" t="str"/>
    </x:row>
    <x:row r="1897" ht="42" customHeight="1">
      <x:c r="A1897" s="15" t="str">
        <x:v>Swindon</x:v>
      </x:c>
      <x:c r="B1897" s="15" t="str">
        <x:v>Unavailable</x:v>
      </x:c>
      <x:c r="C1897" s="15" t="str">
        <x:v>Unit C5B, Europa, Radway Road, Stratton St Margaret, Swindon, SN3 4ND</x:v>
      </x:c>
      <x:c r="D1897" s="15" t="str">
        <x:v>Direct agent currently marks Let/Under Offer; portal advert excluded.</x:v>
      </x:c>
      <x:c r="E1897" s="15" t="str">
        <x:v>https://www.rightmove.co.uk/properties/723053198305025#/?channel=COM_LET</x:v>
      </x:c>
      <x:c r="F1897" s="15" t="str">
        <x:v>https://search.whitmarshlockhart.com/properties/191318-unit-c1-europa-radway-road-stratton-st-margaret-swindon</x:v>
      </x:c>
    </x:row>
    <x:row r="1898" ht="42" customHeight="1">
      <x:c r="A1898" s="15" t="str">
        <x:v>Swindon</x:v>
      </x:c>
      <x:c r="B1898" s="15" t="str">
        <x:v>Excluded type</x:v>
      </x:c>
      <x:c r="C1898" s="15" t="str">
        <x:v>Units 1 &amp; 2 Equity Trade Centre, Swindon SN3 4WH</x:v>
      </x:c>
      <x:c r="D1898" s="15" t="str">
        <x:v>No qualifying industrial/workshop/storage use established in full search card.</x:v>
      </x:c>
      <x:c r="E1898" s="15" t="str">
        <x:v>https://www.rightmove.co.uk/properties/94565346#/?channel=COM_LET</x:v>
      </x:c>
      <x:c r="F1898" s="15" t="str"/>
    </x:row>
    <x:row r="1899" ht="42" customHeight="1">
      <x:c r="A1899" s="15" t="str">
        <x:v>Swindon</x:v>
      </x:c>
      <x:c r="B1899" s="15" t="str">
        <x:v>Excluded type</x:v>
      </x:c>
      <x:c r="C1899" s="15" t="str">
        <x:v>Cinch Self Storage, 1 Cheney Manor Industrial Estate, Swindon, Wiltshire, SN2</x:v>
      </x:c>
      <x:c r="D1899" s="15" t="str">
        <x:v>Self-storage/garage/serviced-office or laboratory scheme rather than qualifying industrial demise.</x:v>
      </x:c>
      <x:c r="E1899" s="15" t="str">
        <x:v>https://www.rightmove.co.uk/properties/754400056928368#/?channel=COM_LET</x:v>
      </x:c>
      <x:c r="F1899" s="15" t="str"/>
    </x:row>
    <x:row r="1900" ht="42" customHeight="1">
      <x:c r="A1900" s="15" t="str">
        <x:v>Chippenham</x:v>
      </x:c>
      <x:c r="B1900" s="15" t="str">
        <x:v>Excluded type</x:v>
      </x:c>
      <x:c r="C1900" s="15" t="str">
        <x:v>Methuen One, Chippenham, SN140TW</x:v>
      </x:c>
      <x:c r="D1900" s="15" t="str">
        <x:v>No qualifying industrial/workshop/storage use established in full search card.</x:v>
      </x:c>
      <x:c r="E1900" s="15" t="str">
        <x:v>https://www.rightmove.co.uk/properties/773345614856353#/?channel=COM_LET</x:v>
      </x:c>
      <x:c r="F1900" s="15" t="str"/>
    </x:row>
    <x:row r="1901" ht="42" customHeight="1">
      <x:c r="A1901" s="15" t="str">
        <x:v>Chippenham</x:v>
      </x:c>
      <x:c r="B1901" s="15" t="str">
        <x:v>Excluded type</x:v>
      </x:c>
      <x:c r="C1901" s="15" t="str">
        <x:v>Unit L, Unit Bumpers Way, Bumpers Farm, Chippenham, SN14 6LH</x:v>
      </x:c>
      <x:c r="D1901" s="15" t="str">
        <x:v>No qualifying industrial/workshop/storage use established in full search card.</x:v>
      </x:c>
      <x:c r="E1901" s="15" t="str">
        <x:v>https://www.rightmove.co.uk/properties/773390082867233#/?channel=COM_LET</x:v>
      </x:c>
      <x:c r="F1901" s="15" t="str">
        <x:v>https://www.rightmove.co.uk/properties/94317453#/?channel=COM_LET</x:v>
      </x:c>
    </x:row>
    <x:row r="1902" ht="42" customHeight="1">
      <x:c r="A1902" s="15" t="str">
        <x:v>Chippenham</x:v>
      </x:c>
      <x:c r="B1902" s="15" t="str">
        <x:v>Excluded type</x:v>
      </x:c>
      <x:c r="C1902" s="15" t="str">
        <x:v>Unit 2 Methuen One, Chippenham, SN14 0TW</x:v>
      </x:c>
      <x:c r="D1902" s="15" t="str">
        <x:v>No qualifying industrial/workshop/storage use established in full search card.</x:v>
      </x:c>
      <x:c r="E1902" s="15" t="str">
        <x:v>https://www.rightmove.co.uk/properties/773402468643393#/?channel=COM_LET</x:v>
      </x:c>
      <x:c r="F1902" s="15" t="str"/>
    </x:row>
    <x:row r="1903" ht="42" customHeight="1">
      <x:c r="A1903" s="15" t="str">
        <x:v>Chippenham</x:v>
      </x:c>
      <x:c r="B1903" s="15" t="str">
        <x:v>Excluded type</x:v>
      </x:c>
      <x:c r="C1903" s="15" t="str">
        <x:v>Unit 1 Methuen One, Chippenham, SN14 0TW</x:v>
      </x:c>
      <x:c r="D1903" s="15" t="str">
        <x:v>No qualifying industrial/workshop/storage use established in full search card.</x:v>
      </x:c>
      <x:c r="E1903" s="15" t="str">
        <x:v>https://www.rightmove.co.uk/properties/773402456195345#/?channel=COM_LET</x:v>
      </x:c>
      <x:c r="F1903" s="15" t="str"/>
    </x:row>
    <x:row r="1904" ht="42" customHeight="1">
      <x:c r="A1904" s="15" t="str">
        <x:v>Swindon</x:v>
      </x:c>
      <x:c r="B1904" s="15" t="str">
        <x:v>Excluded type</x:v>
      </x:c>
      <x:c r="C1904" s="15" t="str">
        <x:v>More! Self Storage, Hobley Drive, Stratton St Margaret, Swindon</x:v>
      </x:c>
      <x:c r="D1904" s="15" t="str">
        <x:v>Self-storage/garage/serviced-office or laboratory scheme rather than qualifying industrial demise.</x:v>
      </x:c>
      <x:c r="E1904" s="15" t="str">
        <x:v>https://www.rightmove.co.uk/properties/740621009176464#/?channel=COM_LET</x:v>
      </x:c>
      <x:c r="F1904" s="15" t="str"/>
    </x:row>
    <x:row r="1905" ht="42" customHeight="1">
      <x:c r="A1905" s="15" t="str">
        <x:v>Swindon</x:v>
      </x:c>
      <x:c r="B1905" s="15" t="str">
        <x:v>Unresolved range</x:v>
      </x:c>
      <x:c r="C1905" s="15" t="str">
        <x:v>BSS House, Cheney Manor Industrial Estate, Swindon, SN2 2PJ</x:v>
      </x:c>
      <x:c r="D1905" s="15" t="str">
        <x:v>Scheme-level size range without a bounded named demise; excluded from unit count.</x:v>
      </x:c>
      <x:c r="E1905" s="15" t="str">
        <x:v>https://www.rightmove.co.uk/properties/773361309845361#/?channel=COM_LET</x:v>
      </x:c>
      <x:c r="F1905" s="15" t="str"/>
    </x:row>
    <x:row r="1906" ht="42" customHeight="1">
      <x:c r="A1906" s="15" t="str">
        <x:v>Swindon</x:v>
      </x:c>
      <x:c r="B1906" s="15" t="str">
        <x:v>Unresolved range</x:v>
      </x:c>
      <x:c r="C1906" s="15" t="str">
        <x:v>Flexspace Swindon, Pembroke Centre, Swindon, SN2 2PQ</x:v>
      </x:c>
      <x:c r="D1906" s="15" t="str">
        <x:v>Scheme-level size range without a bounded named demise; excluded from unit count.</x:v>
      </x:c>
      <x:c r="E1906" s="15" t="str">
        <x:v>https://www.rightmove.co.uk/properties/752964317390384#/?channel=COM_LET</x:v>
      </x:c>
      <x:c r="F1906" s="15" t="str"/>
    </x:row>
    <x:row r="1907" ht="42" customHeight="1">
      <x:c r="A1907" s="15" t="str">
        <x:v>Abingdon</x:v>
      </x:c>
      <x:c r="B1907" s="15" t="str">
        <x:v>Duplicate</x:v>
      </x:c>
      <x:c r="C1907" s="15" t="str">
        <x:v>38B Innovation Drive, Milton Park, Abingdon OX14</x:v>
      </x:c>
      <x:c r="D1907" s="15" t="str">
        <x:v>Duplicate portal / agent advert for the same demise; counted once.</x:v>
      </x:c>
      <x:c r="E1907" s="15" t="str">
        <x:v>https://www.zoopla.co.uk/to-rent/commercial/details/72158348/</x:v>
      </x:c>
      <x:c r="F1907" s="15" t="str">
        <x:v>https://www.rightmove.co.uk/properties/730134437436560#/?channel=COM_LET</x:v>
      </x:c>
    </x:row>
    <x:row r="1908" ht="42" customHeight="1">
      <x:c r="A1908" s="15" t="str">
        <x:v>Witney</x:v>
      </x:c>
      <x:c r="B1908" s="15" t="str">
        <x:v>Duplicate</x:v>
      </x:c>
      <x:c r="C1908" s="15" t="str">
        <x:v>Unit 7c Witan Park, Avenue Two, Station Lane, Witney, OX28 4YQ</x:v>
      </x:c>
      <x:c r="D1908" s="15" t="str">
        <x:v>Duplicate portal / agent advert for the same demise; counted once.</x:v>
      </x:c>
      <x:c r="E1908" s="15" t="str">
        <x:v>https://www.rightmove.co.uk/properties/723054611912976#/?channel=COM_LET</x:v>
      </x:c>
      <x:c r="F1908" s="15" t="str"/>
    </x:row>
    <x:row r="1909" ht="42" customHeight="1">
      <x:c r="A1909" s="15" t="str">
        <x:v>Didcot</x:v>
      </x:c>
      <x:c r="B1909" s="15" t="str">
        <x:v>Duplicate</x:v>
      </x:c>
      <x:c r="C1909" s="15" t="str">
        <x:v>Workshop / Warehouse With Yard At Alden Farm, Aldens Lane, Upton, Didcot, OX11 9HS</x:v>
      </x:c>
      <x:c r="D1909" s="15" t="str">
        <x:v>Duplicate portal / agent advert for the same demise; counted once.</x:v>
      </x:c>
      <x:c r="E1909" s="15" t="str">
        <x:v>https://www.rightmove.co.uk/properties/775270521397793#/?channel=COM_LET</x:v>
      </x:c>
      <x:c r="F1909" s="15" t="str"/>
    </x:row>
    <x:row r="1910" ht="42" customHeight="1">
      <x:c r="A1910" s="15" t="str">
        <x:v>Witney</x:v>
      </x:c>
      <x:c r="B1910" s="15" t="str">
        <x:v>Duplicate</x:v>
      </x:c>
      <x:c r="C1910" s="15" t="str">
        <x:v>Unit 4a, Stanton Harcourt Industrial Estate, Stanton Harcourt, Witney, OX29 5UX</x:v>
      </x:c>
      <x:c r="D1910" s="15" t="str">
        <x:v>Duplicate portal / agent advert for the same demise; counted once.</x:v>
      </x:c>
      <x:c r="E1910" s="15" t="str">
        <x:v>https://www.rightmove.co.uk/properties/735741378907905#/?channel=COM_LET</x:v>
      </x:c>
      <x:c r="F1910" s="15" t="str"/>
    </x:row>
    <x:row r="1911" ht="42" customHeight="1">
      <x:c r="A1911" s="15" t="str">
        <x:v>Oxford</x:v>
      </x:c>
      <x:c r="B1911" s="15" t="str">
        <x:v>Duplicate</x:v>
      </x:c>
      <x:c r="C1911" s="15" t="str">
        <x:v>Unit 15.2 Curtis Industrial Estate, North Hinksey Lane, Oxford, South East, OX2</x:v>
      </x:c>
      <x:c r="D1911" s="15" t="str">
        <x:v>Duplicate portal / agent advert for the same demise; counted once.</x:v>
      </x:c>
      <x:c r="E1911" s="15" t="str">
        <x:v>https://www.rightmove.co.uk/properties/760902018861248#/?channel=COM_LET</x:v>
      </x:c>
      <x:c r="F1911" s="15" t="str"/>
    </x:row>
    <x:row r="1912" ht="42" customHeight="1">
      <x:c r="A1912" s="15" t="str">
        <x:v>Slough</x:v>
      </x:c>
      <x:c r="B1912" s="15" t="str">
        <x:v>Duplicate</x:v>
      </x:c>
      <x:c r="C1912" s="15" t="str">
        <x:v>343 Edinburgh Avenue, Slough Trading Estate, Slough, Berkshire SL1</x:v>
      </x:c>
      <x:c r="D1912" s="15" t="str">
        <x:v>Duplicate portal / agent advert for the same demise; counted once.</x:v>
      </x:c>
      <x:c r="E1912" s="15" t="str">
        <x:v>https://www.zoopla.co.uk/to-rent/commercial/details/71810580/</x:v>
      </x:c>
      <x:c r="F1912" s="15" t="str"/>
    </x:row>
    <x:row r="1913" ht="42" customHeight="1">
      <x:c r="A1913" s="15" t="str">
        <x:v>Windsor</x:v>
      </x:c>
      <x:c r="B1913" s="15" t="str">
        <x:v>Duplicate</x:v>
      </x:c>
      <x:c r="C1913" s="15" t="str">
        <x:v>Unit 2, Windsor Trade Centre, Fairacres Industrial Estate, Windsor, Berkshire SL4</x:v>
      </x:c>
      <x:c r="D1913" s="15" t="str">
        <x:v>Duplicate portal / agent advert for the same demise; counted once.</x:v>
      </x:c>
      <x:c r="E1913" s="15" t="str">
        <x:v>https://www.zoopla.co.uk/to-rent/commercial/details/73234704/</x:v>
      </x:c>
      <x:c r="F1913" s="15" t="str">
        <x:v>https://www.rightmove.co.uk/properties/772190916591345#/?channel=COM_LET</x:v>
      </x:c>
    </x:row>
    <x:row r="1914" ht="42" customHeight="1">
      <x:c r="A1914" s="15" t="str">
        <x:v>Swindon</x:v>
      </x:c>
      <x:c r="B1914" s="15" t="str">
        <x:v>Duplicate</x:v>
      </x:c>
      <x:c r="C1914" s="15" t="str">
        <x:v>Unit 16 Ash, Kembrey Park, Swindon SN2</x:v>
      </x:c>
      <x:c r="D1914" s="15" t="str">
        <x:v>Duplicate portal / agent advert for the same demise; counted once.</x:v>
      </x:c>
      <x:c r="E1914" s="15" t="str">
        <x:v>https://www.zoopla.co.uk/to-rent/commercial/details/73784080/</x:v>
      </x:c>
      <x:c r="F1914" s="15" t="str">
        <x:v>https://search.whitmarshlockhart.com/properties/380098-unit-16-ash-kembrey-park-swindon</x:v>
      </x:c>
    </x:row>
    <x:row r="1915" ht="42" customHeight="1">
      <x:c r="A1915" s="15" t="str">
        <x:v>Swindon</x:v>
      </x:c>
      <x:c r="B1915" s="15" t="str">
        <x:v>Duplicate</x:v>
      </x:c>
      <x:c r="C1915" s="15" t="str">
        <x:v>Unit 16, Ash, Kembrey Park, Swindon, Wiltshire SN2</x:v>
      </x:c>
      <x:c r="D1915" s="15" t="str">
        <x:v>Duplicate portal / agent advert for the same demise; counted once.</x:v>
      </x:c>
      <x:c r="E1915" s="15" t="str">
        <x:v>https://www.zoopla.co.uk/to-rent/commercial/details/73609416/</x:v>
      </x:c>
      <x:c r="F1915" s="15" t="str">
        <x:v>https://www.rightmove.co.uk/properties/761116247178033#/?channel=COM_LET</x:v>
      </x:c>
    </x:row>
    <x:row r="1916" ht="42" customHeight="1">
      <x:c r="A1916" s="15" t="str">
        <x:v>Swindon</x:v>
      </x:c>
      <x:c r="B1916" s="15" t="str">
        <x:v>Duplicate</x:v>
      </x:c>
      <x:c r="C1916" s="15" t="str">
        <x:v>Langley Road, Swindon SN5</x:v>
      </x:c>
      <x:c r="D1916" s="15" t="str">
        <x:v>Duplicate portal / agent advert for the same demise; counted once.</x:v>
      </x:c>
      <x:c r="E1916" s="15" t="str">
        <x:v>https://www.zoopla.co.uk/to-rent/commercial/details/74174947/</x:v>
      </x:c>
      <x:c r="F1916" s="15" t="str">
        <x:v>https://www.zoopla.co.uk/to-rent/commercial/details/74174946/</x:v>
      </x:c>
    </x:row>
    <x:row r="1917" ht="42" customHeight="1">
      <x:c r="A1917" s="15" t="str">
        <x:v>Swindon</x:v>
      </x:c>
      <x:c r="B1917" s="15" t="str">
        <x:v>Duplicate</x:v>
      </x:c>
      <x:c r="C1917" s="15" t="str">
        <x:v>Barnfield Road, Swindon SN2</x:v>
      </x:c>
      <x:c r="D1917" s="15" t="str">
        <x:v>Duplicate portal / agent advert for the same demise; counted once.</x:v>
      </x:c>
      <x:c r="E1917" s="15" t="str">
        <x:v>https://www.zoopla.co.uk/to-rent/commercial/details/73711502/</x:v>
      </x:c>
      <x:c r="F1917" s="15" t="str"/>
    </x:row>
    <x:row r="1918" ht="42" customHeight="1">
      <x:c r="A1918" s="15" t="str">
        <x:v>Milton Keynes</x:v>
      </x:c>
      <x:c r="B1918" s="15" t="str">
        <x:v>Duplicate</x:v>
      </x:c>
      <x:c r="C1918" s="15" t="str">
        <x:v>Unit 15 Drakes Mews Drakes Mews Business Centre, Crownhill, Milton Keynes, MK8 0ER</x:v>
      </x:c>
      <x:c r="D1918" s="15" t="str">
        <x:v>Duplicate portal / agent advert for the same demise; counted once.</x:v>
      </x:c>
      <x:c r="E1918" s="15" t="str">
        <x:v>https://www.zoopla.co.uk/to-rent/commercial/details/62070506/</x:v>
      </x:c>
      <x:c r="F1918" s="15" t="str">
        <x:v>https://www.rightmove.co.uk/properties/773383124500145#/?channel=COM_LET
https://www.rightmove.co.uk/properties/760714371967121#/?channel=COM_LET</x:v>
      </x:c>
    </x:row>
    <x:row r="1919" ht="42" customHeight="1">
      <x:c r="A1919" s="15" t="str">
        <x:v>Thatcham</x:v>
      </x:c>
      <x:c r="B1919" s="15" t="str">
        <x:v>Duplicate</x:v>
      </x:c>
      <x:c r="C1919" s="15" t="str">
        <x:v>Units 6 &amp; 7 Hermitage Farms, Oare, Hermitage, Thatcham, Berkshire RG18</x:v>
      </x:c>
      <x:c r="D1919" s="15" t="str">
        <x:v>Duplicate portal / agent advert for the same demise; counted once.</x:v>
      </x:c>
      <x:c r="E1919" s="15" t="str">
        <x:v>https://www.zoopla.co.uk/to-rent/commercial/details/73051273/</x:v>
      </x:c>
      <x:c r="F1919" s="15" t="str">
        <x:v>https://www.rightmove.co.uk/properties/760766247017296#/?channel=COM_LET</x:v>
      </x:c>
    </x:row>
    <x:row r="1920" ht="42" customHeight="1">
      <x:c r="A1920" s="15" t="str">
        <x:v>Wokingham</x:v>
      </x:c>
      <x:c r="B1920" s="15" t="str">
        <x:v>Duplicate</x:v>
      </x:c>
      <x:c r="C1920" s="15" t="str">
        <x:v>Millars Business, Fishponds Close, Wokingham RG41</x:v>
      </x:c>
      <x:c r="D1920" s="15" t="str">
        <x:v>Duplicate portal / agent advert for the same demise; counted once.</x:v>
      </x:c>
      <x:c r="E1920" s="15" t="str">
        <x:v>https://www.zoopla.co.uk/to-rent/commercial/details/65246130/</x:v>
      </x:c>
      <x:c r="F1920" s="15" t="str"/>
    </x:row>
    <x:row r="1921" ht="42" customHeight="1">
      <x:c r="A1921" s="15" t="str">
        <x:v>Slough</x:v>
      </x:c>
      <x:c r="B1921" s="15" t="str">
        <x:v>Duplicate</x:v>
      </x:c>
      <x:c r="C1921" s="15" t="str">
        <x:v>697 Stirling Road, Slough, SL1 4ST</x:v>
      </x:c>
      <x:c r="D1921" s="15" t="str">
        <x:v>Duplicate portal / agent advert for the same demise; counted once.</x:v>
      </x:c>
      <x:c r="E1921" s="15" t="str">
        <x:v>https://www.rightmove.co.uk/properties/773372649319201#/?channel=COM_LET</x:v>
      </x:c>
      <x:c r="F1921" s="15" t="str"/>
    </x:row>
    <x:row r="1922" ht="42" customHeight="1">
      <x:c r="A1922" s="15" t="str">
        <x:v>Slough</x:v>
      </x:c>
      <x:c r="B1922" s="15" t="str">
        <x:v>Duplicate</x:v>
      </x:c>
      <x:c r="C1922" s="15" t="str">
        <x:v>466 Malton Avenue, Slough, SL1 4QU</x:v>
      </x:c>
      <x:c r="D1922" s="15" t="str">
        <x:v>Duplicate portal / agent advert for the same demise; counted once.</x:v>
      </x:c>
      <x:c r="E1922" s="15" t="str">
        <x:v>https://www.rightmove.co.uk/properties/773372640930576#/?channel=COM_LET</x:v>
      </x:c>
      <x:c r="F1922" s="15" t="str"/>
    </x:row>
    <x:row r="1923" ht="42" customHeight="1">
      <x:c r="A1923" s="15" t="str">
        <x:v>Slough</x:v>
      </x:c>
      <x:c r="B1923" s="15" t="str">
        <x:v>Duplicate</x:v>
      </x:c>
      <x:c r="C1923" s="15" t="str">
        <x:v>345 Edinburgh Avenue, Slough, SL1 4UF</x:v>
      </x:c>
      <x:c r="D1923" s="15" t="str">
        <x:v>Duplicate portal / agent advert for the same demise; counted once.</x:v>
      </x:c>
      <x:c r="E1923" s="15" t="str">
        <x:v>https://www.rightmove.co.uk/properties/773372619881008#/?channel=COM_LET</x:v>
      </x:c>
      <x:c r="F1923" s="15" t="str"/>
    </x:row>
    <x:row r="1924" ht="42" customHeight="1">
      <x:c r="A1924" s="15" t="str">
        <x:v>Slough</x:v>
      </x:c>
      <x:c r="B1924" s="15" t="str">
        <x:v>Duplicate</x:v>
      </x:c>
      <x:c r="C1924" s="15" t="str">
        <x:v>897 Plymouth Road, Slough, SL1 4LP</x:v>
      </x:c>
      <x:c r="D1924" s="15" t="str">
        <x:v>Duplicate portal / agent advert for the same demise; counted once.</x:v>
      </x:c>
      <x:c r="E1924" s="15" t="str">
        <x:v>https://www.rightmove.co.uk/properties/773372575916609#/?channel=COM_LET</x:v>
      </x:c>
      <x:c r="F1924" s="15" t="str"/>
    </x:row>
    <x:row r="1925" ht="42" customHeight="1">
      <x:c r="A1925" s="15" t="str">
        <x:v>Slough</x:v>
      </x:c>
      <x:c r="B1925" s="15" t="str">
        <x:v>Duplicate</x:v>
      </x:c>
      <x:c r="C1925" s="15" t="str">
        <x:v>693 Stirling Road, Slough, SL1 4ST</x:v>
      </x:c>
      <x:c r="D1925" s="15" t="str">
        <x:v>Duplicate portal / agent advert for the same demise; counted once.</x:v>
      </x:c>
      <x:c r="E1925" s="15" t="str">
        <x:v>https://www.rightmove.co.uk/properties/773372460573953#/?channel=COM_LET</x:v>
      </x:c>
      <x:c r="F1925" s="15" t="str"/>
    </x:row>
    <x:row r="1926" ht="42" customHeight="1">
      <x:c r="A1926" s="15" t="str">
        <x:v>Slough</x:v>
      </x:c>
      <x:c r="B1926" s="15" t="str">
        <x:v>Duplicate</x:v>
      </x:c>
      <x:c r="C1926" s="15" t="str">
        <x:v>60 Postal 71 Whitby Road, Slough Trading Estate, Slough, SL1 3DP</x:v>
      </x:c>
      <x:c r="D1926" s="15" t="str">
        <x:v>Duplicate portal / agent advert for the same demise; counted once.</x:v>
      </x:c>
      <x:c r="E1926" s="15" t="str">
        <x:v>https://www.rightmove.co.uk/properties/773392949807553#/?channel=COM_LET</x:v>
      </x:c>
      <x:c r="F1926" s="15" t="str"/>
    </x:row>
    <x:row r="1927" ht="42" customHeight="1">
      <x:c r="A1927" s="15" t="str">
        <x:v>Slough</x:v>
      </x:c>
      <x:c r="B1927" s="15" t="str">
        <x:v>Duplicate</x:v>
      </x:c>
      <x:c r="C1927" s="15" t="str">
        <x:v>400 Montrose Avenue, Slough Trading Estate, Slough, SL1 4TJ</x:v>
      </x:c>
      <x:c r="D1927" s="15" t="str">
        <x:v>Duplicate portal / agent advert for the same demise; counted once.</x:v>
      </x:c>
      <x:c r="E1927" s="15" t="str">
        <x:v>https://www.rightmove.co.uk/properties/773394457430608#/?channel=COM_LET</x:v>
      </x:c>
      <x:c r="F1927" s="15" t="str"/>
    </x:row>
    <x:row r="1928" ht="42" customHeight="1">
      <x:c r="A1928" s="15" t="str">
        <x:v>Milton Keynes</x:v>
      </x:c>
      <x:c r="B1928" s="15" t="str">
        <x:v>Duplicate</x:v>
      </x:c>
      <x:c r="C1928" s="15" t="str">
        <x:v>3 Garamonde Drive, Clarendon Industrial Park, Wymbush, Milton Keynes, MK8 8DF</x:v>
      </x:c>
      <x:c r="D1928" s="15" t="str">
        <x:v>Duplicate portal / agent advert for the same demise; counted once.</x:v>
      </x:c>
      <x:c r="E1928" s="15" t="str">
        <x:v>https://www.rightmove.co.uk/properties/773355312182529#/?channel=COM_LET</x:v>
      </x:c>
      <x:c r="F1928" s="15" t="str"/>
    </x:row>
    <x:row r="1929" ht="42" customHeight="1">
      <x:c r="A1929" s="15" t="str">
        <x:v>Aylesbury</x:v>
      </x:c>
      <x:c r="B1929" s="15" t="str">
        <x:v>Duplicate</x:v>
      </x:c>
      <x:c r="C1929" s="15" t="str">
        <x:v>March Place, Gatehouse Way, Aylesbury HP19</x:v>
      </x:c>
      <x:c r="D1929" s="15" t="str">
        <x:v>Duplicate portal / agent advert for the same demise; counted once.</x:v>
      </x:c>
      <x:c r="E1929" s="15" t="str">
        <x:v>https://www.zoopla.co.uk/to-rent/commercial/details/74543195/</x:v>
      </x:c>
      <x:c r="F1929" s="15" t="str">
        <x:v>https://www.rightmove.co.uk/properties/762560987783104#/?channel=COM_LET</x:v>
      </x:c>
    </x:row>
    <x:row r="1930" ht="42" customHeight="1">
      <x:c r="A1930" s="15" t="str">
        <x:v>Newbury</x:v>
      </x:c>
      <x:c r="B1930" s="15" t="str">
        <x:v>Duplicate</x:v>
      </x:c>
      <x:c r="C1930" s="15" t="str">
        <x:v>Bone Lane, Newbury RG14</x:v>
      </x:c>
      <x:c r="D1930" s="15" t="str">
        <x:v>Duplicate portal / agent advert for the same demise; counted once.</x:v>
      </x:c>
      <x:c r="E1930" s="15" t="str">
        <x:v>https://www.zoopla.co.uk/to-rent/commercial/details/66057116/</x:v>
      </x:c>
      <x:c r="F1930" s="15" t="str"/>
    </x:row>
    <x:row r="1931" ht="42" customHeight="1">
      <x:c r="A1931" s="15" t="str">
        <x:v>High Wycombe</x:v>
      </x:c>
      <x:c r="B1931" s="15" t="str">
        <x:v>Duplicate</x:v>
      </x:c>
      <x:c r="C1931" s="15" t="str">
        <x:v>Brow Business Centre, Copyground Lane, Unit B, Brow Business Centre, High Wycombe HP12</x:v>
      </x:c>
      <x:c r="D1931" s="15" t="str">
        <x:v>Duplicate portal / agent advert for the same demise; counted once.</x:v>
      </x:c>
      <x:c r="E1931" s="15" t="str">
        <x:v>https://www.zoopla.co.uk/to-rent/commercial/details/71620478/</x:v>
      </x:c>
      <x:c r="F1931" s="15" t="str">
        <x:v>https://chandlergarvey.com/find-a-property/properties/334358-brow-business-centre-copyground-lane-unit-b-high-wycombe</x:v>
      </x:c>
    </x:row>
    <x:row r="1932" ht="42" customHeight="1">
      <x:c r="A1932" s="15" t="str">
        <x:v>Witney</x:v>
      </x:c>
      <x:c r="B1932" s="15" t="str">
        <x:v>Excluded / unresolved</x:v>
      </x:c>
      <x:c r="C1932" s="15" t="str">
        <x:v>Cuckoo Lane, North Leigh, Witney OX29</x:v>
      </x:c>
      <x:c r="D1932" s="15" t="str">
        <x:v>Several unnamed workshops; specific current demise not established.</x:v>
      </x:c>
      <x:c r="E1932" s="15" t="str">
        <x:v>https://www.zoopla.co.uk/to-rent/commercial/details/74276891/</x:v>
      </x:c>
      <x:c r="F1932" s="15" t="str"/>
    </x:row>
    <x:row r="1933" ht="42" customHeight="1">
      <x:c r="A1933" s="15" t="str">
        <x:v>Witney</x:v>
      </x:c>
      <x:c r="B1933" s="15" t="str">
        <x:v>Excluded / unresolved</x:v>
      </x:c>
      <x:c r="C1933" s="15" t="str">
        <x:v>Units 3 And 4 Hobley Court, North Leigh Business Park, Witney OX29</x:v>
      </x:c>
      <x:c r="D1933" s="15" t="str">
        <x:v>NJ Commercial currently states Unit 3 sold and Unit 4 under offer; sale-only scheme.</x:v>
      </x:c>
      <x:c r="E1933" s="15" t="str">
        <x:v>https://www.zoopla.co.uk/to-rent/commercial/details/73249550/</x:v>
      </x:c>
      <x:c r="F1933" s="15" t="str"/>
    </x:row>
    <x:row r="1934" ht="42" customHeight="1">
      <x:c r="A1934" s="15" t="str">
        <x:v>Oxford</x:v>
      </x:c>
      <x:c r="B1934" s="15" t="str">
        <x:v>Excluded / unresolved</x:v>
      </x:c>
      <x:c r="C1934" s="15" t="str">
        <x:v>Units At Chiltern Business Centre, Garsington Road, Oxford OX4</x:v>
      </x:c>
      <x:c r="D1934" s="15" t="str">
        <x:v>Generic scheme range without a current individual unit schedule.</x:v>
      </x:c>
      <x:c r="E1934" s="15" t="str">
        <x:v>https://www.zoopla.co.uk/to-rent/commercial/details/72894651/</x:v>
      </x:c>
      <x:c r="F1934" s="15" t="str"/>
    </x:row>
    <x:row r="1935" ht="42" customHeight="1">
      <x:c r="A1935" s="15" t="str">
        <x:v>Milton Keynes</x:v>
      </x:c>
      <x:c r="B1935" s="15" t="str">
        <x:v>Excluded / unresolved</x:v>
      </x:c>
      <x:c r="C1935" s="15" t="str">
        <x:v>Waterside Park, Old Wolverton Road, Old Wolverton, Milton Keynes MK12</x:v>
      </x:c>
      <x:c r="D1935" s="15" t="str">
        <x:v>Open storage operator opportunity rather than a verified warehouse letting.</x:v>
      </x:c>
      <x:c r="E1935" s="15" t="str">
        <x:v>https://www.zoopla.co.uk/to-rent/commercial/details/74503962/</x:v>
      </x:c>
      <x:c r="F1935" s="15" t="str"/>
    </x:row>
    <x:row r="1936" ht="42" customHeight="1">
      <x:c r="A1936" s="15" t="str">
        <x:v>Swindon</x:v>
      </x:c>
      <x:c r="B1936" s="15" t="str">
        <x:v>Excluded / unresolved</x:v>
      </x:c>
      <x:c r="C1936" s="15" t="str">
        <x:v>Land In Good Yard, Swindon SN5</x:v>
      </x:c>
      <x:c r="D1936" s="15" t="str">
        <x:v>Land/yard advert; building floor area is not established.</x:v>
      </x:c>
      <x:c r="E1936" s="15" t="str">
        <x:v>https://www.zoopla.co.uk/to-rent/commercial/details/74281452/</x:v>
      </x:c>
      <x:c r="F1936" s="15" t="str">
        <x:v>https://www.rightmove.co.uk/properties/775303027371985#/?channel=COM_LET</x:v>
      </x:c>
    </x:row>
    <x:row r="1937" ht="42" customHeight="1">
      <x:c r="A1937" s="15" t="str">
        <x:v>Aylesbury</x:v>
      </x:c>
      <x:c r="B1937" s="15" t="str">
        <x:v>Excluded / unresolved</x:v>
      </x:c>
      <x:c r="C1937" s="15" t="str">
        <x:v>10 Park Street Industrial Estate, Osier Way, Aylesbury HP20</x:v>
      </x:c>
      <x:c r="D1937" s="15" t="str">
        <x:v>Direct Chandler Garvey detail now markets the property for sale only.</x:v>
      </x:c>
      <x:c r="E1937" s="15" t="str">
        <x:v>https://www.zoopla.co.uk/to-rent/commercial/details/74152713/</x:v>
      </x:c>
      <x:c r="F1937" s="15" t="str"/>
    </x:row>
    <x:row r="1938" ht="42" customHeight="1">
      <x:c r="A1938" s="15" t="str">
        <x:v>Swindon</x:v>
      </x:c>
      <x:c r="B1938" s="15" t="str">
        <x:v>Excluded / unresolved</x:v>
      </x:c>
      <x:c r="C1938" s="15" t="str">
        <x:v>Office Building, Hangar L7, Wroughton Airfield, Swindon SN4</x:v>
      </x:c>
      <x:c r="D1938" s="15" t="str">
        <x:v>Office building rather than an industrial/storage demise.</x:v>
      </x:c>
      <x:c r="E1938" s="15" t="str">
        <x:v>https://www.zoopla.co.uk/to-rent/commercial/details/73965364/</x:v>
      </x:c>
      <x:c r="F1938" s="15" t="str">
        <x:v>https://search.whitmarshlockhart.com/properties/384973-office-building-hangar-l7-wroughton-airfield-swindon</x:v>
      </x:c>
    </x:row>
    <x:row r="1939" ht="42" customHeight="1">
      <x:c r="A1939" s="15" t="str">
        <x:v>Swindon</x:v>
      </x:c>
      <x:c r="B1939" s="15" t="str">
        <x:v>Excluded / unresolved</x:v>
      </x:c>
      <x:c r="C1939" s="15" t="str">
        <x:v>Unit 19 Central Trading Estate, Old Town, Swindon SN3</x:v>
      </x:c>
      <x:c r="D1939" s="15" t="str">
        <x:v>Direct agent says refurbishment works will be undertaken before the new lease; completed current supply not confirmed.</x:v>
      </x:c>
      <x:c r="E1939" s="15" t="str">
        <x:v>https://www.zoopla.co.uk/to-rent/commercial/details/73912855/</x:v>
      </x:c>
      <x:c r="F1939" s="15" t="str">
        <x:v>https://search.loveday.uk.com/properties/388628-unit-19-central-trading-estate-swindon</x:v>
      </x:c>
    </x:row>
    <x:row r="1940" ht="42" customHeight="1">
      <x:c r="A1940" s="15" t="str">
        <x:v>Slough</x:v>
      </x:c>
      <x:c r="B1940" s="15" t="str">
        <x:v>Excluded / unresolved</x:v>
      </x:c>
      <x:c r="C1940" s="15" t="str">
        <x:v>Big Yellow Storage, Bath Road, Slough SL1</x:v>
      </x:c>
      <x:c r="D1940" s="15" t="str">
        <x:v>Big Yellow advert does not independently establish a conventional whole warehouse demise; excluded conservatively.</x:v>
      </x:c>
      <x:c r="E1940" s="15" t="str">
        <x:v>https://www.zoopla.co.uk/to-rent/commercial/details/73439469/</x:v>
      </x:c>
      <x:c r="F1940" s="15" t="str">
        <x:v>https://www.rightmove.co.uk/properties/773392490300064#/?channel=COM_LET</x:v>
      </x:c>
    </x:row>
    <x:row r="1941" ht="42" customHeight="1">
      <x:c r="A1941" s="15" t="str">
        <x:v>Newbury</x:v>
      </x:c>
      <x:c r="B1941" s="15" t="str">
        <x:v>Excluded / unresolved</x:v>
      </x:c>
      <x:c r="C1941" s="15" t="str">
        <x:v>Yard &amp; Office, Wessex Business Park, Bath Road, Halfway, Newbury, West Berkshire RG20</x:v>
      </x:c>
      <x:c r="D1941" s="15" t="str">
        <x:v>Yard with office/portakabin; quoted size is land.</x:v>
      </x:c>
      <x:c r="E1941" s="15" t="str">
        <x:v>https://www.zoopla.co.uk/to-rent/commercial/details/73388228/</x:v>
      </x:c>
      <x:c r="F1941" s="15" t="str">
        <x:v>https://www.rightmove.co.uk/properties/760764093255217#/?channel=COM_LET</x:v>
      </x:c>
    </x:row>
    <x:row r="1942" ht="42" customHeight="1">
      <x:c r="A1942" s="15" t="str">
        <x:v>Swindon</x:v>
      </x:c>
      <x:c r="B1942" s="15" t="str">
        <x:v>Excluded / unresolved</x:v>
      </x:c>
      <x:c r="C1942" s="15" t="str">
        <x:v>Westmead Industrial Estate, Swindon SN5</x:v>
      </x:c>
      <x:c r="D1942" s="15" t="str">
        <x:v>Generic Westmead address may duplicate named Unit 15; distinct identity not verified.</x:v>
      </x:c>
      <x:c r="E1942" s="15" t="str">
        <x:v>https://www.zoopla.co.uk/to-rent/commercial/details/73745779/</x:v>
      </x:c>
      <x:c r="F1942" s="15" t="str"/>
    </x:row>
    <x:row r="1943" ht="42" customHeight="1">
      <x:c r="A1943" s="15" t="str">
        <x:v>High Wycombe</x:v>
      </x:c>
      <x:c r="B1943" s="15" t="str">
        <x:v>Excluded / unresolved</x:v>
      </x:c>
      <x:c r="C1943" s="15" t="str">
        <x:v>The Compound, Desborough Park Road, High Wycombe, Buckinghamshire HP12</x:v>
      </x:c>
      <x:c r="D1943" s="15" t="str">
        <x:v>Concrete compound/parking land, not building floor area.</x:v>
      </x:c>
      <x:c r="E1943" s="15" t="str">
        <x:v>https://www.zoopla.co.uk/to-rent/commercial/details/70592280/</x:v>
      </x:c>
      <x:c r="F1943" s="15" t="str">
        <x:v>https://www.rightmove.co.uk/properties/760579294296480#/?channel=COM_LET</x:v>
      </x:c>
    </x:row>
    <x:row r="1944" ht="42" customHeight="1">
      <x:c r="A1944" s="15" t="str">
        <x:v>Aylesbury</x:v>
      </x:c>
      <x:c r="B1944" s="15" t="str">
        <x:v>Excluded / unresolved</x:v>
      </x:c>
      <x:c r="C1944" s="15" t="str">
        <x:v>Unit 29/30 Anglo Business Park, Smeaton Close, Aylesbury HP19</x:v>
      </x:c>
      <x:c r="D1944" s="15" t="str">
        <x:v>Combined Units 29/30 overlap individually counted Units 29 and 30.</x:v>
      </x:c>
      <x:c r="E1944" s="15" t="str">
        <x:v>https://www.zoopla.co.uk/to-rent/commercial/details/73347019/</x:v>
      </x:c>
      <x:c r="F1944" s="15" t="str">
        <x:v>https://www.rightmove.co.uk/properties/773388971453937#/?channel=COM_LET</x:v>
      </x:c>
    </x:row>
    <x:row r="1945" ht="42" customHeight="1">
      <x:c r="A1945" s="15" t="str">
        <x:v>Swindon</x:v>
      </x:c>
      <x:c r="B1945" s="15" t="str">
        <x:v>Excluded / unresolved</x:v>
      </x:c>
      <x:c r="C1945" s="15" t="str">
        <x:v>Operations Building, Science And Innovation Park, Red Barn Lane, Wroughton, Swindon, Wiltshire SN4</x:v>
      </x:c>
      <x:c r="D1945" s="15" t="str">
        <x:v>Operations building; qualifying industrial/storage use not independently established.</x:v>
      </x:c>
      <x:c r="E1945" s="15" t="str">
        <x:v>https://www.zoopla.co.uk/to-rent/commercial/details/70683247/</x:v>
      </x:c>
      <x:c r="F1945" s="15" t="str">
        <x:v>https://www.rightmove.co.uk/properties/760551226199057#/?channel=COM_LET</x:v>
      </x:c>
    </x:row>
    <x:row r="1946" ht="42" customHeight="1">
      <x:c r="A1946" s="15" t="str">
        <x:v>Chippenham</x:v>
      </x:c>
      <x:c r="B1946" s="15" t="str">
        <x:v>Excluded / unresolved</x:v>
      </x:c>
      <x:c r="C1946" s="15" t="str">
        <x:v>Methuen Park, Chippenham SN14</x:v>
      </x:c>
      <x:c r="D1946" s="15" t="str">
        <x:v>Historic new-build advert lacks a current named unit; current Methuen schedule used instead.</x:v>
      </x:c>
      <x:c r="E1946" s="15" t="str">
        <x:v>https://www.zoopla.co.uk/to-rent/commercial/details/69025499/</x:v>
      </x:c>
      <x:c r="F1946" s="15" t="str"/>
    </x:row>
    <x:row r="1947" ht="42" customHeight="1">
      <x:c r="A1947" s="15" t="str">
        <x:v>High Wycombe</x:v>
      </x:c>
      <x:c r="B1947" s="15" t="str">
        <x:v>Excluded / unresolved</x:v>
      </x:c>
      <x:c r="C1947" s="15" t="str">
        <x:v>Units 6 &amp; 7, Wycombe Trade Park, Lincoln Road, Cressex Business Park, High Wycombe, Bucks HP12</x:v>
      </x:c>
      <x:c r="D1947" s="15" t="str">
        <x:v>Combined Units 6/7 overlap individual offers; counted at individual unit level.</x:v>
      </x:c>
      <x:c r="E1947" s="15" t="str">
        <x:v>https://www.zoopla.co.uk/to-rent/commercial/details/72226475/</x:v>
      </x:c>
      <x:c r="F1947" s="15" t="str"/>
    </x:row>
    <x:row r="1948" ht="42" customHeight="1">
      <x:c r="A1948" s="15" t="str">
        <x:v>Chippenham</x:v>
      </x:c>
      <x:c r="B1948" s="15" t="str">
        <x:v>Excluded / unresolved</x:v>
      </x:c>
      <x:c r="C1948" s="15" t="str">
        <x:v>Methuen Park, Chippenham SN14</x:v>
      </x:c>
      <x:c r="D1948" s="15" t="str">
        <x:v>Old generic Methuen development advert superseded by current named schedule.</x:v>
      </x:c>
      <x:c r="E1948" s="15" t="str">
        <x:v>https://www.zoopla.co.uk/to-rent/commercial/details/61041837/</x:v>
      </x:c>
      <x:c r="F1948" s="15" t="str"/>
    </x:row>
    <x:row r="1949" ht="42" customHeight="1">
      <x:c r="A1949" s="15" t="str">
        <x:v>Chippenham</x:v>
      </x:c>
      <x:c r="B1949" s="15" t="str">
        <x:v>Excluded / unresolved</x:v>
      </x:c>
      <x:c r="C1949" s="15" t="str">
        <x:v>Methuen Park, Chippenham SN14</x:v>
      </x:c>
      <x:c r="D1949" s="15" t="str">
        <x:v>Old generic Methuen development advert superseded by current named schedule.</x:v>
      </x:c>
      <x:c r="E1949" s="15" t="str">
        <x:v>https://www.zoopla.co.uk/to-rent/commercial/details/61041776/</x:v>
      </x:c>
      <x:c r="F1949" s="15" t="str"/>
    </x:row>
    <x:row r="1950" ht="42" customHeight="1">
      <x:c r="A1950" s="15" t="str">
        <x:v>Chippenham</x:v>
      </x:c>
      <x:c r="B1950" s="15" t="str">
        <x:v>Excluded / unresolved</x:v>
      </x:c>
      <x:c r="C1950" s="15" t="str">
        <x:v>Methuen Park, Chippenham SN14</x:v>
      </x:c>
      <x:c r="D1950" s="15" t="str">
        <x:v>Old generic Methuen development advert superseded by current named schedule.</x:v>
      </x:c>
      <x:c r="E1950" s="15" t="str">
        <x:v>https://www.zoopla.co.uk/to-rent/commercial/details/61041755/</x:v>
      </x:c>
      <x:c r="F1950" s="15" t="str"/>
    </x:row>
    <x:row r="1951" ht="42" customHeight="1">
      <x:c r="A1951" s="15" t="str">
        <x:v>Bracknell</x:v>
      </x:c>
      <x:c r="B1951" s="15" t="str">
        <x:v>Excluded / unresolved</x:v>
      </x:c>
      <x:c r="C1951" s="15" t="str">
        <x:v>3 Maple Centre, Downmill Road, Bracknell RG12</x:v>
      </x:c>
      <x:c r="D1951" s="15" t="str">
        <x:v>Shared warehouse space with flexible occupancy; distinct self-contained industrial demise not established.</x:v>
      </x:c>
      <x:c r="E1951" s="15" t="str">
        <x:v>https://www.zoopla.co.uk/to-rent/commercial/details/59698364/</x:v>
      </x:c>
      <x:c r="F1951" s="15" t="str">
        <x:v>https://search.pagehardyharris.co.uk/properties/73950-3-maple-centre-bracknell</x:v>
      </x:c>
    </x:row>
    <x:row r="1952" ht="42" customHeight="1">
      <x:c r="A1952" s="15" t="str">
        <x:v>Bracknell</x:v>
      </x:c>
      <x:c r="B1952" s="15" t="str">
        <x:v>Excluded / unresolved</x:v>
      </x:c>
      <x:c r="C1952" s="15" t="str">
        <x:v>Big Yellow Bracknell, Unit 1 Segro Park, Ellesfield Avenue, Bracknell, Berkshire RG12</x:v>
      </x:c>
      <x:c r="D1952" s="15" t="str">
        <x:v>Self-storage rooms excluded.</x:v>
      </x:c>
      <x:c r="E1952" s="15" t="str">
        <x:v>https://www.zoopla.co.uk/to-rent/commercial/details/56959392/</x:v>
      </x:c>
      <x:c r="F1952" s="15" t="str">
        <x:v>https://www.rightmove.co.uk/properties/758778360800288#/?channel=COM_LET</x:v>
      </x:c>
    </x:row>
    <x:row r="1953" ht="42" customHeight="1">
      <x:c r="A1953" s="15" t="str">
        <x:v>Milton Keynes</x:v>
      </x:c>
      <x:c r="B1953" s="15" t="str">
        <x:v>Excluded / unresolved</x:v>
      </x:c>
      <x:c r="C1953" s="15" t="str">
        <x:v>Unit 4A &amp; B Avant Business Centre, Third Avenue, Milton Keynes, MK1</x:v>
      </x:c>
      <x:c r="D1953" s="15" t="str">
        <x:v>Combined Avant 4A/4B overlaps counted Unit 4B; 4A not separately verified.</x:v>
      </x:c>
      <x:c r="E1953" s="15" t="str">
        <x:v>https://www.zoopla.co.uk/to-rent/commercial/details/71078455/</x:v>
      </x:c>
      <x:c r="F1953" s="15" t="str">
        <x:v>https://www.rightmove.co.uk/properties/760713675767457#/?channel=COM_LET</x:v>
      </x:c>
    </x:row>
    <x:row r="1954" ht="42" customHeight="1">
      <x:c r="A1954" s="15" t="str">
        <x:v>Aylesbury</x:v>
      </x:c>
      <x:c r="B1954" s="15" t="str">
        <x:v>Excluded / unresolved</x:v>
      </x:c>
      <x:c r="C1954" s="15" t="str">
        <x:v>Plot 1060, Westcott Venture Park, Westcott, Aylesbury HP18</x:v>
      </x:c>
      <x:c r="D1954" s="15" t="str">
        <x:v>Open storage plot, not a building.</x:v>
      </x:c>
      <x:c r="E1954" s="15" t="str">
        <x:v>https://www.zoopla.co.uk/to-rent/commercial/details/70737926/</x:v>
      </x:c>
      <x:c r="F1954" s="15" t="str"/>
    </x:row>
    <x:row r="1955" ht="42" customHeight="1">
      <x:c r="A1955" s="15" t="str">
        <x:v>Reading</x:v>
      </x:c>
      <x:c r="B1955" s="15" t="str">
        <x:v>Excluded / unresolved</x:v>
      </x:c>
      <x:c r="C1955" s="15" t="str">
        <x:v>Hodmore Farm, Mapledurham, Reading, Oxfordshire</x:v>
      </x:c>
      <x:c r="D1955" s="15" t="str">
        <x:v>Shipping container/self-storage offer, not a conventional industrial demise.</x:v>
      </x:c>
      <x:c r="E1955" s="15" t="str">
        <x:v>https://www.rightmove.co.uk/properties/731577817080928#/?channel=COM_LET</x:v>
      </x:c>
      <x:c r="F1955" s="15" t="str"/>
    </x:row>
    <x:row r="1956" ht="42" customHeight="1">
      <x:c r="A1956" s="15" t="str">
        <x:v>Bicester</x:v>
      </x:c>
      <x:c r="B1956" s="15" t="str">
        <x:v>Excluded / unresolved</x:v>
      </x:c>
      <x:c r="C1956" s="15" t="str">
        <x:v>1 Arkwright Road, Bicester, Oxfordshire, OX26</x:v>
      </x:c>
      <x:c r="D1956" s="15" t="str">
        <x:v>Self-storage rooms excluded.</x:v>
      </x:c>
      <x:c r="E1956" s="15" t="str">
        <x:v>https://www.rightmove.co.uk/properties/754400057027777#/?channel=COM_LET</x:v>
      </x:c>
      <x:c r="F1956" s="15" t="str"/>
    </x:row>
    <x:row r="1957" ht="42" customHeight="1">
      <x:c r="A1957" s="15" t="str">
        <x:v>Slough</x:v>
      </x:c>
      <x:c r="B1957" s="15" t="str">
        <x:v>Excluded / unresolved</x:v>
      </x:c>
      <x:c r="C1957" s="15" t="str">
        <x:v>Container at Riding Court Farm, Riding Court Road, Slough</x:v>
      </x:c>
      <x:c r="D1957" s="15" t="str">
        <x:v>Container excluded.</x:v>
      </x:c>
      <x:c r="E1957" s="15" t="str">
        <x:v>https://www.rightmove.co.uk/properties/744048250325904#/?channel=COM_LET</x:v>
      </x:c>
      <x:c r="F1957" s="15" t="str"/>
    </x:row>
    <x:row r="1958" ht="42" customHeight="1">
      <x:c r="A1958" s="15" t="str">
        <x:v>Milton Keynes</x:v>
      </x:c>
      <x:c r="B1958" s="15" t="str">
        <x:v>Excluded / unresolved</x:v>
      </x:c>
      <x:c r="C1958" s="15" t="str">
        <x:v>Unit R1/G, Barton Road, Bletchley, Milton Keynes, MK2 3JD</x:v>
      </x:c>
      <x:c r="D1958" s="15" t="str">
        <x:v>Studio/reception/shared facilities; distinct industrial demise not established.</x:v>
      </x:c>
      <x:c r="E1958" s="15" t="str">
        <x:v>https://www.rightmove.co.uk/properties/754395678173600#/?channel=COM_LET</x:v>
      </x:c>
      <x:c r="F1958" s="15" t="str"/>
    </x:row>
    <x:row r="1959" ht="42" customHeight="1">
      <x:c r="A1959" s="15" t="str">
        <x:v>Aylesbury</x:v>
      </x:c>
      <x:c r="B1959" s="15" t="str">
        <x:v>Excluded / unresolved</x:v>
      </x:c>
      <x:c r="C1959" s="15" t="str">
        <x:v>Plot 1060, Westcott Venture Park, Westcott, Aylesbury, HP18 0XB</x:v>
      </x:c>
      <x:c r="D1959" s="15" t="str">
        <x:v>Open storage plot, not a building.</x:v>
      </x:c>
      <x:c r="E1959" s="15" t="str">
        <x:v>https://www.rightmove.co.uk/properties/773404282666721#/?channel=COM_LET</x:v>
      </x:c>
      <x:c r="F1959" s="15" t="str"/>
    </x:row>
    <x:row r="1960" ht="42" customHeight="1">
      <x:c r="A1960" s="15" t="str">
        <x:v>High Wycombe</x:v>
      </x:c>
      <x:c r="B1960" s="15" t="str">
        <x:v>Excluded / unresolved</x:v>
      </x:c>
      <x:c r="C1960" s="15" t="str">
        <x:v>6&amp;7 Wycombe Trade Park, Lincoln Road, Cressex Business Park, High Wycombe, HP12 3FF</x:v>
      </x:c>
      <x:c r="D1960" s="15" t="str">
        <x:v>Combined Wycombe Units 6/7 overlaps individual offers.</x:v>
      </x:c>
      <x:c r="E1960" s="15" t="str">
        <x:v>https://www.rightmove.co.uk/properties/778503132502353#/?channel=COM_LET</x:v>
      </x:c>
      <x:c r="F1960" s="15" t="str"/>
    </x:row>
    <x:row r="1961" ht="42" customHeight="1">
      <x:c r="A1961" s="15" t="str">
        <x:v>Milton Keynes</x:v>
      </x:c>
      <x:c r="B1961" s="15" t="str">
        <x:v>Excluded / unresolved</x:v>
      </x:c>
      <x:c r="C1961" s="15" t="str">
        <x:v>Bond Avenue, Milton Keynes, Buckinghamshire, MK1</x:v>
      </x:c>
      <x:c r="D1961" s="15" t="str">
        <x:v>Headline 3,000 sq ft conflicts with description of approximately 32,000 sq ft per division; size eligibility unresolved.</x:v>
      </x:c>
      <x:c r="E1961" s="15" t="str">
        <x:v>https://www.rightmove.co.uk/properties/767592363686801#/?channel=COM_LET</x:v>
      </x:c>
      <x:c r="F1961" s="15" t="str"/>
    </x:row>
    <x:row r="1962" ht="42" customHeight="1">
      <x:c r="A1962" s="15" t="str">
        <x:v>Oxford</x:v>
      </x:c>
      <x:c r="B1962" s="15" t="str">
        <x:v>Excluded / unresolved</x:v>
      </x:c>
      <x:c r="C1962" s="15" t="str">
        <x:v>Pennhill Farm Industrial Estate, Oxford Road, Calne, Wiltshire, SN11</x:v>
      </x:c>
      <x:c r="D1962" s="15" t="str">
        <x:v>Calne, population 19,725; Oxford appears only in the road name.</x:v>
      </x:c>
      <x:c r="E1962" s="15" t="str">
        <x:v>https://www.rightmove.co.uk/properties/94862016#/?channel=COM_LET</x:v>
      </x:c>
      <x:c r="F1962" s="15" t="str"/>
    </x:row>
    <x:row r="1963" ht="42" customHeight="1">
      <x:c r="A1963" s="15" t="str">
        <x:v>Swindon</x:v>
      </x:c>
      <x:c r="B1963" s="15" t="str">
        <x:v>Excluded / unresolved</x:v>
      </x:c>
      <x:c r="C1963" s="15" t="str">
        <x:v>2267 Elgin Industrial Estate, Swindon, SN2 8EA</x:v>
      </x:c>
      <x:c r="D1963" s="15" t="str">
        <x:v>Whitmarsh Lockhart inventory marks Unit 2267 Under Offer.</x:v>
      </x:c>
      <x:c r="E1963" s="15" t="str">
        <x:v>https://www.rightmove.co.uk/properties/773402080590864#/?channel=COM_LET</x:v>
      </x:c>
      <x:c r="F1963" s="15" t="str"/>
    </x:row>
    <x:row r="1964" ht="42" customHeight="1">
      <x:c r="A1964" s="15" t="str">
        <x:v>Swindon</x:v>
      </x:c>
      <x:c r="B1964" s="15" t="str">
        <x:v>Excluded / unresolved</x:v>
      </x:c>
      <x:c r="C1964" s="15" t="str">
        <x:v>2265 Elgin Industrial Estate, Swindon, SN2 8EA</x:v>
      </x:c>
      <x:c r="D1964" s="15" t="str">
        <x:v>Whitmarsh Lockhart inventory marks Unit 2265 Under Offer.</x:v>
      </x:c>
      <x:c r="E1964" s="15" t="str">
        <x:v>https://www.rightmove.co.uk/properties/773402076384385#/?channel=COM_LET</x:v>
      </x:c>
      <x:c r="F1964" s="15" t="str"/>
    </x:row>
    <x:row r="1965" ht="42" customHeight="1">
      <x:c r="A1965" s="15" t="str">
        <x:v>Bicester</x:v>
      </x:c>
      <x:c r="B1965" s="15" t="str">
        <x:v>Duplicate</x:v>
      </x:c>
      <x:c r="C1965" s="15" t="str">
        <x:v>Unit L10, Area D Telford Road, Bicester OX26</x:v>
      </x:c>
      <x:c r="D1965" s="15" t="str">
        <x:v>Same L10D warehouse/showroom appears with differing office accommodation options; counted once.</x:v>
      </x:c>
      <x:c r="E1965" s="15" t="str">
        <x:v>https://www.zoopla.co.uk/to-rent/commercial/details/72356951/</x:v>
      </x:c>
      <x:c r="F1965" s="15" t="str">
        <x:v>https://www.rightmove.co.uk/properties/772684361813088#/?channel=COM_LET</x:v>
      </x:c>
    </x:row>
    <x:row r="1966" ht="42" customHeight="1">
      <x:c r="A1966" s="15" t="str">
        <x:v>Banbury</x:v>
      </x:c>
      <x:c r="B1966" s="15" t="str">
        <x:v>Duplicate</x:v>
      </x:c>
      <x:c r="C1966" s="15" t="str">
        <x:v>The Acre Estate, Banbury OX16</x:v>
      </x:c>
      <x:c r="D1966" s="15" t="str">
        <x:v>Acre/Wates Way advert resolved into current Units 6 and 7 schedule.</x:v>
      </x:c>
      <x:c r="E1966" s="15" t="str">
        <x:v>https://www.zoopla.co.uk/to-rent/commercial/details/74577828/</x:v>
      </x:c>
      <x:c r="F1966" s="15" t="str"/>
    </x:row>
    <x:row r="1967" ht="42" customHeight="1">
      <x:c r="A1967" s="15" t="str">
        <x:v>Newbury</x:v>
      </x:c>
      <x:c r="B1967" s="15" t="str">
        <x:v>Duplicate</x:v>
      </x:c>
      <x:c r="C1967" s="15" t="str">
        <x:v>Unit B2, Hambridge Road Industrial Estate, Hambridge Road, Newbury, RG14 5SS</x:v>
      </x:c>
      <x:c r="D1967" s="15" t="str">
        <x:v>Duplicate portal / agent advert for the same demise; counted once.</x:v>
      </x:c>
      <x:c r="E1967" s="15" t="str">
        <x:v>https://www.rightmove.co.uk/properties/773341460381249#/?channel=COM_LET</x:v>
      </x:c>
      <x:c r="F1967" s="15" t="str"/>
    </x:row>
    <x:row r="1968" ht="42" customHeight="1">
      <x:c r="A1968" s="15" t="str">
        <x:v>Newbury</x:v>
      </x:c>
      <x:c r="B1968" s="15" t="str">
        <x:v>Combined overlap</x:v>
      </x:c>
      <x:c r="C1968" s="15" t="str">
        <x:v>Units B1 and B2 Hambridge Road, Newbury, RG14 5SS</x:v>
      </x:c>
      <x:c r="D1968" s="15" t="str">
        <x:v>Combined B1/B2 overlaps individual B2. Current named B1 area recovered from the advertised range and unit schedule only if explicit; left outside count.</x:v>
      </x:c>
      <x:c r="E1968" s="15" t="str">
        <x:v>https://www.rightmove.co.uk/properties/773391104160977#/?channel=COM_LET</x:v>
      </x:c>
      <x:c r="F1968" s="15" t="str"/>
    </x:row>
    <x:row r="1969" ht="49" customHeight="1">
      <x:c r="A1969" s="15" t="str">
        <x:v>Swindon</x:v>
      </x:c>
      <x:c r="B1969" s="15" t="str">
        <x:v>Replaced by named units</x:v>
      </x:c>
      <x:c r="C1969" s="15" t="str">
        <x:v>Rockhaven Park, Kembrey Street, Swindon SN2</x:v>
      </x:c>
      <x:c r="D1969" s="15" t="str">
        <x:v>Rockhaven generic equal-size advert resolved into distinct current K12 and K19.</x:v>
      </x:c>
      <x:c r="E1969" s="15" t="str">
        <x:v>https://www.zoopla.co.uk/to-rent/commercial/details/73235373/</x:v>
      </x:c>
      <x:c r="F1969" s="15" t="str">
        <x:v>https://www.zoopla.co.uk/to-rent/commercial/details/71670370/
https://search.whitmarshlockhart.com/properties/373479-k12-rockhaven-park-kembrey-street-swindon</x:v>
      </x:c>
    </x:row>
    <x:row r="1970" ht="42" customHeight="1">
      <x:c r="A1970" s="15" t="str">
        <x:v>Reading</x:v>
      </x:c>
      <x:c r="B1970" s="15" t="str">
        <x:v>Replaced by named units</x:v>
      </x:c>
      <x:c r="C1970" s="15" t="str">
        <x:v>Unit 10 (Sections A, B &amp; C), Thurley Farm Business Units, Pump Lane, Reading RG7</x:v>
      </x:c>
      <x:c r="D1970" s="15" t="str">
        <x:v>Combined Thurley sections resolved using direct individual area and rent schedule.</x:v>
      </x:c>
      <x:c r="E1970" s="15" t="str">
        <x:v>https://www.zoopla.co.uk/to-rent/commercial/details/73529691/</x:v>
      </x:c>
      <x:c r="F1970" s="15" t="str">
        <x:v>https://search.pagehardyharris.co.uk/properties/376043-unit-10-sections-a-b-c-thurley-farm-business-units-reading</x:v>
      </x:c>
    </x:row>
    <x:row r="1971" ht="42" customHeight="1">
      <x:c r="A1971" s="15" t="str">
        <x:v>Aylesbury</x:v>
      </x:c>
      <x:c r="B1971" s="15" t="str">
        <x:v>Future / unconfirmed</x:v>
      </x:c>
      <x:c r="C1971" s="15" t="str">
        <x:v>Industrial Units, Oakcroft Farm</x:v>
      </x:c>
      <x:c r="D1971" s="15" t="str">
        <x:v>Direct narrative still states planned refurbishment/pre-let/future completion; not counted as completed current supply.</x:v>
      </x:c>
      <x:c r="E1971" s="15" t="str">
        <x:v>https://chandlergarvey.com/find-a-property/properties/348156-industrial-units-oakcroft-farm-aylesbury</x:v>
      </x:c>
      <x:c r="F1971" s="15" t="str"/>
    </x:row>
    <x:row r="1972" ht="42" customHeight="1">
      <x:c r="A1972" s="15" t="str">
        <x:v>Aylesbury</x:v>
      </x:c>
      <x:c r="B1972" s="15" t="str">
        <x:v>Future / unconfirmed</x:v>
      </x:c>
      <x:c r="C1972" s="15" t="str">
        <x:v>Orbis 9000, Westcott Venture Park</x:v>
      </x:c>
      <x:c r="D1972" s="15" t="str">
        <x:v>Direct narrative still states planned refurbishment/pre-let/future completion; not counted as completed current supply.</x:v>
      </x:c>
      <x:c r="E1972" s="15" t="str">
        <x:v>https://chandlergarvey.com/find-a-property/properties/294558-orbis-9000-westcott-venture-park-aylesbury</x:v>
      </x:c>
      <x:c r="F1972" s="15" t="str"/>
    </x:row>
    <x:row r="1973" ht="42" customHeight="1">
      <x:c r="A1973" s="15" t="str">
        <x:v>Aylesbury</x:v>
      </x:c>
      <x:c r="B1973" s="15" t="str">
        <x:v>Future / unconfirmed</x:v>
      </x:c>
      <x:c r="C1973" s="15" t="str">
        <x:v>New Industrial / Business Units, Building 426</x:v>
      </x:c>
      <x:c r="D1973" s="15" t="str">
        <x:v>Direct narrative still states planned refurbishment/pre-let/future completion; not counted as completed current supply.</x:v>
      </x:c>
      <x:c r="E1973" s="15" t="str">
        <x:v>https://chandlergarvey.com/find-a-property/properties/270827-new-industrial-business-units-building-426-aylesbury</x:v>
      </x:c>
      <x:c r="F1973" s="15" t="str"/>
    </x:row>
    <x:row r="1974" ht="42" customHeight="1">
      <x:c r="A1974" s="15" t="str">
        <x:v>Chippenham</x:v>
      </x:c>
      <x:c r="B1974" s="15" t="str">
        <x:v>Replaced by named units</x:v>
      </x:c>
      <x:c r="C1974" s="15" t="str">
        <x:v>Methuen Park, Chippenham SN14</x:v>
      </x:c>
      <x:c r="D1974" s="15" t="str">
        <x:v>Generic older Methuen advert replaced by named current scheme schedule.</x:v>
      </x:c>
      <x:c r="E1974" s="15" t="str">
        <x:v>https://www.zoopla.co.uk/to-rent/commercial/details/71994371/</x:v>
      </x:c>
      <x:c r="F1974" s="15" t="str"/>
    </x:row>
    <x:row r="1975" ht="42" customHeight="1">
      <x:c r="A1975" s="15" t="str">
        <x:v>Chippenham</x:v>
      </x:c>
      <x:c r="B1975" s="15" t="str">
        <x:v>Replaced by named units</x:v>
      </x:c>
      <x:c r="C1975" s="15" t="str">
        <x:v>Methuen Park, Chippenham SN14</x:v>
      </x:c>
      <x:c r="D1975" s="15" t="str">
        <x:v>Generic older Methuen advert replaced by named current scheme schedule.</x:v>
      </x:c>
      <x:c r="E1975" s="15" t="str">
        <x:v>https://www.zoopla.co.uk/to-rent/commercial/details/71994342/</x:v>
      </x:c>
      <x:c r="F1975" s="15" t="str"/>
    </x:row>
    <x:row r="1976" ht="42" customHeight="1">
      <x:c r="A1976" s="15" t="str">
        <x:v>Chippenham</x:v>
      </x:c>
      <x:c r="B1976" s="15" t="str">
        <x:v>Replaced by named units</x:v>
      </x:c>
      <x:c r="C1976" s="15" t="str">
        <x:v>Methuen Park, Chippenham SN14</x:v>
      </x:c>
      <x:c r="D1976" s="15" t="str">
        <x:v>Generic older Methuen advert replaced by named current scheme schedule.</x:v>
      </x:c>
      <x:c r="E1976" s="15" t="str">
        <x:v>https://www.zoopla.co.uk/to-rent/commercial/details/71994236/</x:v>
      </x:c>
      <x:c r="F1976" s="15" t="str"/>
    </x:row>
    <x:row r="1977" ht="42" customHeight="1">
      <x:c r="A1977" s="15" t="str">
        <x:v>Chippenham</x:v>
      </x:c>
      <x:c r="B1977" s="15" t="str">
        <x:v>Replaced by named units</x:v>
      </x:c>
      <x:c r="C1977" s="15" t="str">
        <x:v>Methuen Park, Chippenham SN14</x:v>
      </x:c>
      <x:c r="D1977" s="15" t="str">
        <x:v>Generic older Methuen advert replaced by named current scheme schedule.</x:v>
      </x:c>
      <x:c r="E1977" s="15" t="str">
        <x:v>https://www.zoopla.co.uk/to-rent/commercial/details/71994235/</x:v>
      </x:c>
      <x:c r="F1977" s="15" t="str"/>
    </x:row>
    <x:row r="1978" ht="42" customHeight="1">
      <x:c r="A1978" s="15" t="str">
        <x:v>Sandhurst</x:v>
      </x:c>
      <x:c r="B1978" s="15" t="str">
        <x:v>Type unresolved</x:v>
      </x:c>
      <x:c r="C1978" s="15" t="str">
        <x:v>Yorktown Road, Sandhurst GU47</x:v>
      </x:c>
      <x:c r="D1978" s="15" t="str">
        <x:v>Class E/light-industrial classification alone; industrial physical use not established from short card.</x:v>
      </x:c>
      <x:c r="E1978" s="15" t="str">
        <x:v>https://www.zoopla.co.uk/to-rent/commercial/details/74363258/</x:v>
      </x:c>
      <x:c r="F1978" s="15" t="str"/>
    </x:row>
    <x:row r="1979" ht="42" customHeight="1">
      <x:c r="A1979" s="15" t="str">
        <x:v>Aylesbury</x:v>
      </x:c>
      <x:c r="B1979" s="15" t="str">
        <x:v>Let / under offer</x:v>
      </x:c>
      <x:c r="C1979" s="15" t="str">
        <x:v>Units 4 The Point, Gatehouse Way, Aylesbury HP19</x:v>
      </x:c>
      <x:c r="D1979" s="15" t="str">
        <x:v>Direct Units 2&amp;3 The Point schedule explicitly states Units 1 and 4 are under offer; Unit 4 excluded despite its older standalone advert.</x:v>
      </x:c>
      <x:c r="E1979" s="15" t="str">
        <x:v>https://www.zoopla.co.uk/to-rent/commercial/details/74485328/</x:v>
      </x:c>
      <x:c r="F1979" s="15" t="str">
        <x:v>https://chandlergarvey.com/find-a-property/properties/354425-units-4-the-point-aylesbury</x:v>
      </x:c>
    </x:row>
    <x:row r="1980" ht="42" customHeight="1">
      <x:c r="A1980" s="15" t="str">
        <x:v>Aylesbury</x:v>
      </x:c>
      <x:c r="B1980" s="15" t="str">
        <x:v>Let / under offer</x:v>
      </x:c>
      <x:c r="C1980" s="15" t="str">
        <x:v>Unit 24 Vale Industrial Centre, Aylesbury</x:v>
      </x:c>
      <x:c r="D1980" s="15" t="str">
        <x:v>Direct Chandler Garvey unit page is marked Let; excluded from available supply.</x:v>
      </x:c>
      <x:c r="E1980" s="15" t="str">
        <x:v>https://chandlergarvey.com/find-a-property/properties/100673-unit-24-vale-industrial-centre-aylesbury</x:v>
      </x:c>
      <x:c r="F1980" s="15" t="str"/>
    </x:row>
    <x:row r="1981" ht="42" customHeight="1">
      <x:c r="A1981" s="15" t="str">
        <x:v>High Wycombe</x:v>
      </x:c>
      <x:c r="B1981" s="15" t="str">
        <x:v>Let / under offer</x:v>
      </x:c>
      <x:c r="C1981" s="15" t="str">
        <x:v>Unit 7, M40 Industrial Estate, Blenheim Road, High Wycombe</x:v>
      </x:c>
      <x:c r="D1981" s="15" t="str">
        <x:v>Direct Chandler Garvey unit page is marked Let; excluded from available supply.</x:v>
      </x:c>
      <x:c r="E1981" s="15" t="str">
        <x:v>https://chandlergarvey.com/find-a-property/properties/298859-unit-7-m40-industrial-estate-blenheim-road-high-wycombe</x:v>
      </x:c>
      <x:c r="F1981" s="15" t="str"/>
    </x:row>
    <x:row r="1982" ht="42" customHeight="1">
      <x:c r="A1982" s="15" t="str">
        <x:v>Wokingham</x:v>
      </x:c>
      <x:c r="B1982" s="15" t="str">
        <x:v>Let / under offer</x:v>
      </x:c>
      <x:c r="C1982" s="15" t="str">
        <x:v>Unit 1, Wokingham Commercial Centre, Wokingham RG41</x:v>
      </x:c>
      <x:c r="D1982" s="15" t="str">
        <x:v>Direct Page Hardy Harris schedule marks the 2,365 sq ft ground-floor warehouse Under Offer; the available first floor is offices only.</x:v>
      </x:c>
      <x:c r="E1982" s="15" t="str">
        <x:v>https://www.zoopla.co.uk/to-rent/commercial/details/55111969/</x:v>
      </x:c>
      <x:c r="F1982" s="15" t="str">
        <x:v>https://search.pagehardyharris.co.uk/properties/21532-unit-1-wokingham-commercial-centre-wokingham</x:v>
      </x:c>
    </x:row>
    <x:row r="1983" ht="42" customHeight="1">
      <x:c r="A1983" s="15" t="str">
        <x:v>Salisbury</x:v>
      </x:c>
      <x:c r="B1983" s="15" t="str">
        <x:v>Area unresolved</x:v>
      </x:c>
      <x:c r="C1983" s="15" t="str">
        <x:v>The Depot, Downton Road, Salisbury, SP2 8AU</x:v>
      </x:c>
      <x:c r="D1983" s="15" t="str">
        <x:v>Register quotes 1.30 acres for depot and yard; qualifying building area is not stated.</x:v>
      </x:c>
      <x:c r="E1983" s="15" t="str">
        <x:v>https://myddeltonmajor.co.uk/property/the-depot-downton-road-salisbury-sp2-8au/</x:v>
      </x:c>
      <x:c r="F1983" s="15" t="str"/>
    </x:row>
    <x:row r="1984" ht="42" customHeight="1">
      <x:c r="A1984" s="15" t="str">
        <x:v>Salisbury</x:v>
      </x:c>
      <x:c r="B1984" s="15" t="str">
        <x:v>Retail use</x:v>
      </x:c>
      <x:c r="C1984" s="15" t="str">
        <x:v>110-112 Southampton Road, Salisbury, SP1 2LE</x:v>
      </x:c>
      <x:c r="D1984" s="15" t="str">
        <x:v>Retail warehouse description; conventional industrial/storage use not established.</x:v>
      </x:c>
      <x:c r="E1984" s="15" t="str">
        <x:v>https://myddeltonmajor.co.uk/property/southampton-road-salisbury-sp1-2le/</x:v>
      </x:c>
      <x:c r="F1984" s="15" t="str"/>
    </x:row>
    <x:row r="1985" ht="42" customHeight="1">
      <x:c r="A1985" s="15" t="str">
        <x:v>Salisbury</x:v>
      </x:c>
      <x:c r="B1985" s="15" t="str">
        <x:v>Open storage land</x:v>
      </x:c>
      <x:c r="C1985" s="15" t="str">
        <x:v>Station Works, Tisbury, Salisbury, Wiltshire, SP3 6QU</x:v>
      </x:c>
      <x:c r="D1985" s="15" t="str">
        <x:v>Land area in acres rather than a qualifying enclosed industrial building.</x:v>
      </x:c>
      <x:c r="E1985" s="15" t="str">
        <x:v>https://myddeltonmajor.co.uk/property/station-works-tisbury-salisbury-wiltshire-sp3-6qu/</x:v>
      </x:c>
      <x:c r="F1985" s="15" t="str"/>
    </x:row>
    <x:row r="1986" ht="49" customHeight="1">
      <x:c r="A1986" s="15" t="str">
        <x:v>Surrey</x:v>
      </x:c>
      <x:c r="B1986" s="15" t="str">
        <x:v>Excluded or unresolved</x:v>
      </x:c>
      <x:c r="C1986" s="15" t="str">
        <x:v>Skip to main content Buy Rent House prices Find agents New homes Agent valuation Instant valuation My Home Sign in Back to search results Property photos 1/6 Sh</x:v>
      </x:c>
      <x:c r="D1986" s="15" t="str">
        <x:v>DBRE direct register states Unit 11 Trafalgar Way let to Gordon Dale Holdings / Frank Dale and Stepsons. Portal advert excluded.</x:v>
      </x:c>
      <x:c r="E1986" s="15" t="str">
        <x:v>https://www.zoopla.co.uk/to-rent/commercial/details/73950135/</x:v>
      </x:c>
      <x:c r="F1986" s="15" t="str"/>
    </x:row>
    <x:row r="1987" ht="49" customHeight="1">
      <x:c r="A1987" s="15" t="str">
        <x:v>Surrey</x:v>
      </x:c>
      <x:c r="B1987" s="15" t="str">
        <x:v>Excluded or unresolved</x:v>
      </x:c>
      <x:c r="C1987" s="15" t="str">
        <x:v>Skip to main content Buy Rent House prices Find agents New homes Agent valuation Instant valuation My Home Sign in Back to search results Property photos 1/10 S</x:v>
      </x:c>
      <x:c r="D1987" s="15" t="str">
        <x:v>Mixed residential investment, offices, workshop and yard; £65,000 package rent cannot isolate industrial demise.</x:v>
      </x:c>
      <x:c r="E1987" s="15" t="str">
        <x:v>https://www.zoopla.co.uk/to-rent/commercial/details/73964470/</x:v>
      </x:c>
      <x:c r="F1987" s="15" t="str"/>
    </x:row>
    <x:row r="1988" ht="49" customHeight="1">
      <x:c r="A1988" s="15" t="str">
        <x:v>Surrey</x:v>
      </x:c>
      <x:c r="B1988" s="15" t="str">
        <x:v>Excluded or unresolved</x:v>
      </x:c>
      <x:c r="C1988" s="15" t="str">
        <x:v>Skip to main content Buy Rent House prices Find agents New homes Agent valuation Instant valuation My Home Sign in Back to search results Property photos 1/8 Sh</x:v>
      </x:c>
      <x:c r="D1988" s="15" t="str">
        <x:v>Generic self-storage rooms, not individual industrial demises.</x:v>
      </x:c>
      <x:c r="E1988" s="15" t="str">
        <x:v>https://www.zoopla.co.uk/to-rent/commercial/details/73923680/</x:v>
      </x:c>
      <x:c r="F1988" s="15" t="str"/>
    </x:row>
    <x:row r="1989" ht="49" customHeight="1">
      <x:c r="A1989" s="15" t="str">
        <x:v>Surrey</x:v>
      </x:c>
      <x:c r="B1989" s="15" t="str">
        <x:v>Excluded or unresolved</x:v>
      </x:c>
      <x:c r="C1989" s="15" t="str">
        <x:v>Skip to main content Buy Rent House prices Find agents New homes Agent valuation Instant valuation My Home Sign in Back to search results Property photos 1/4 Sh</x:v>
      </x:c>
      <x:c r="D1989" s="15" t="str">
        <x:v>Generic range of unnamed storage barns, no individual current demise schedule.</x:v>
      </x:c>
      <x:c r="E1989" s="15" t="str">
        <x:v>https://www.zoopla.co.uk/to-rent/commercial/details/73699290/</x:v>
      </x:c>
      <x:c r="F1989" s="15" t="str"/>
    </x:row>
    <x:row r="1990" ht="49" customHeight="1">
      <x:c r="A1990" s="15" t="str">
        <x:v>Surrey</x:v>
      </x:c>
      <x:c r="B1990" s="15" t="str">
        <x:v>Excluded or unresolved</x:v>
      </x:c>
      <x:c r="C1990" s="15" t="str">
        <x:v>Skip to main content Buy Rent House prices Find agents New homes Agent valuation Instant valuation My Home Sign in Back to search results Property photos 1/4 Sh</x:v>
      </x:c>
      <x:c r="D1990" s="15" t="str">
        <x:v>Combined Camberley Trade Park alternatives duplicate named units.</x:v>
      </x:c>
      <x:c r="E1990" s="15" t="str">
        <x:v>https://www.zoopla.co.uk/to-rent/commercial/details/73647816/</x:v>
      </x:c>
      <x:c r="F1990" s="15" t="str"/>
    </x:row>
    <x:row r="1991" ht="49" customHeight="1">
      <x:c r="A1991" s="15" t="str">
        <x:v>Surrey</x:v>
      </x:c>
      <x:c r="B1991" s="15" t="str">
        <x:v>Excluded or unresolved</x:v>
      </x:c>
      <x:c r="C1991" s="15" t="str">
        <x:v>Skip to main content Buy Rent House prices Find agents New homes Agent valuation Instant valuation My Home Sign in Back to search results Property photos 1/8 1</x:v>
      </x:c>
      <x:c r="D1991" s="15" t="str">
        <x:v>Croydon is Greater London, outside Surrey scope.</x:v>
      </x:c>
      <x:c r="E1991" s="15" t="str">
        <x:v>https://www.zoopla.co.uk/to-rent/commercial/details/73494377/</x:v>
      </x:c>
      <x:c r="F1991" s="15" t="str"/>
    </x:row>
    <x:row r="1992" ht="49" customHeight="1">
      <x:c r="A1992" s="15" t="str">
        <x:v>Surrey</x:v>
      </x:c>
      <x:c r="B1992" s="15" t="str">
        <x:v>Excluded or unresolved</x:v>
      </x:c>
      <x:c r="C1992" s="15" t="str">
        <x:v>Skip to main content Buy Rent House prices Find agents New homes Agent valuation Instant valuation My Home Sign in Back to search results Property photos 1/8 Sh</x:v>
      </x:c>
      <x:c r="D1992" s="15" t="str">
        <x:v>Link23 range extends above 15,000 sq ft; individual eligible areas not identified.</x:v>
      </x:c>
      <x:c r="E1992" s="15" t="str">
        <x:v>https://www.zoopla.co.uk/to-rent/commercial/details/73402967/</x:v>
      </x:c>
      <x:c r="F1992" s="15" t="str"/>
    </x:row>
    <x:row r="1993" ht="49" customHeight="1">
      <x:c r="A1993" s="15" t="str">
        <x:v>Surrey</x:v>
      </x:c>
      <x:c r="B1993" s="15" t="str">
        <x:v>Excluded or unresolved</x:v>
      </x:c>
      <x:c r="C1993" s="15" t="str">
        <x:v>Skip to main content Buy Rent House prices Find agents New homes Agent valuation Instant valuation My Home Sign in Back to search results Property photos 1/4 Sh</x:v>
      </x:c>
      <x:c r="D1993" s="15" t="str">
        <x:v>Littleton Lane generic 1,147–2,428 sq ft range lacks named available units.</x:v>
      </x:c>
      <x:c r="E1993" s="15" t="str">
        <x:v>https://www.zoopla.co.uk/to-rent/commercial/details/73173348/</x:v>
      </x:c>
      <x:c r="F1993" s="15" t="str"/>
    </x:row>
    <x:row r="1994" ht="49" customHeight="1">
      <x:c r="A1994" s="15" t="str">
        <x:v>Surrey</x:v>
      </x:c>
      <x:c r="B1994" s="15" t="str">
        <x:v>Excluded or unresolved</x:v>
      </x:c>
      <x:c r="C1994" s="15" t="str">
        <x:v>Skip to main content Buy Rent House prices Find agents New homes Agent valuation Instant valuation My Home Sign in Back to search results Property photos 1/3 Sh</x:v>
      </x:c>
      <x:c r="D1994" s="15" t="str">
        <x:v>Combined Camberley Trade Park advert duplicates named units.</x:v>
      </x:c>
      <x:c r="E1994" s="15" t="str">
        <x:v>https://www.zoopla.co.uk/to-rent/commercial/details/73102460/</x:v>
      </x:c>
      <x:c r="F1994" s="15" t="str"/>
    </x:row>
    <x:row r="1995" ht="49" customHeight="1">
      <x:c r="A1995" s="15" t="str">
        <x:v>Surrey</x:v>
      </x:c>
      <x:c r="B1995" s="15" t="str">
        <x:v>Excluded or unresolved</x:v>
      </x:c>
      <x:c r="C1995" s="15" t="str">
        <x:v>Skip to main content Buy Rent House prices Find agents New homes Agent valuation Instant valuation My Home Sign in Back to search results Property photos 1/5 Sh</x:v>
      </x:c>
      <x:c r="D1995" s="15" t="str">
        <x:v>Link23 range 8,938–88,852 sq ft lacks individually allocated floor areas; no invented eligible count.</x:v>
      </x:c>
      <x:c r="E1995" s="15" t="str">
        <x:v>https://www.zoopla.co.uk/to-rent/commercial/details/72919439/</x:v>
      </x:c>
      <x:c r="F1995" s="15" t="str"/>
    </x:row>
    <x:row r="1996" ht="49" customHeight="1">
      <x:c r="A1996" s="15" t="str">
        <x:v>Surrey</x:v>
      </x:c>
      <x:c r="B1996" s="15" t="str">
        <x:v>Excluded or unresolved</x:v>
      </x:c>
      <x:c r="C1996" s="15" t="str">
        <x:v>Skip to main content Buy Rent House prices Find agents New homes Agent valuation Instant valuation My Home Sign in Back to search results Property photos 1/7 1</x:v>
      </x:c>
      <x:c r="D1996" s="15" t="str">
        <x:v>Avro Way range lacks separately identified unit schedule.</x:v>
      </x:c>
      <x:c r="E1996" s="15" t="str">
        <x:v>https://www.zoopla.co.uk/to-rent/commercial/details/72774723/</x:v>
      </x:c>
      <x:c r="F1996" s="15" t="str"/>
    </x:row>
    <x:row r="1997" ht="49" customHeight="1">
      <x:c r="A1997" s="15" t="str">
        <x:v>Surrey</x:v>
      </x:c>
      <x:c r="B1997" s="15" t="str">
        <x:v>Excluded or unresolved</x:v>
      </x:c>
      <x:c r="C1997" s="15" t="str">
        <x:v>Skip to main content Buy Rent House prices Find agents New homes Agent valuation Instant valuation My Home Sign in Back to search results Property photos 1/3 Sh</x:v>
      </x:c>
      <x:c r="D1997" s="15" t="str">
        <x:v>Sample Oak Lane generic units, not uniquely identified current demises.</x:v>
      </x:c>
      <x:c r="E1997" s="15" t="str">
        <x:v>https://www.zoopla.co.uk/to-rent/commercial/details/72455967/</x:v>
      </x:c>
      <x:c r="F1997" s="15" t="str"/>
    </x:row>
    <x:row r="1998" ht="49" customHeight="1">
      <x:c r="A1998" s="15" t="str">
        <x:v>Surrey</x:v>
      </x:c>
      <x:c r="B1998" s="15" t="str">
        <x:v>Excluded or unresolved</x:v>
      </x:c>
      <x:c r="C1998" s="15" t="str">
        <x:v>Skip to main content Buy Rent House prices Find agents New homes Agent valuation Instant valuation My Home Sign in Back to search results Property photos 1/7 Sh</x:v>
      </x:c>
      <x:c r="D1998" s="15" t="str">
        <x:v>Admiralty Park combined range includes units above15k; individual eligible unit identity/area not resolved.</x:v>
      </x:c>
      <x:c r="E1998" s="15" t="str">
        <x:v>https://www.zoopla.co.uk/to-rent/commercial/details/72341563/</x:v>
      </x:c>
      <x:c r="F1998" s="15" t="str"/>
    </x:row>
    <x:row r="1999" ht="49" customHeight="1">
      <x:c r="A1999" s="15" t="str">
        <x:v>Surrey</x:v>
      </x:c>
      <x:c r="B1999" s="15" t="str">
        <x:v>Excluded or unresolved</x:v>
      </x:c>
      <x:c r="C1999" s="15" t="str">
        <x:v>Skip to main content Buy Rent House prices Find agents New homes Agent valuation Instant valuation My Home Sign in Back to search results Property photos 1/4 Sh</x:v>
      </x:c>
      <x:c r="D1999" s="15" t="str">
        <x:v>Tungsten Park combined advert duplicates individual units.</x:v>
      </x:c>
      <x:c r="E1999" s="15" t="str">
        <x:v>https://www.zoopla.co.uk/to-rent/commercial/details/71970077/</x:v>
      </x:c>
      <x:c r="F1999" s="15" t="str"/>
    </x:row>
    <x:row r="2000" ht="49" customHeight="1">
      <x:c r="A2000" s="15" t="str">
        <x:v>Surrey</x:v>
      </x:c>
      <x:c r="B2000" s="15" t="str">
        <x:v>Excluded or unresolved</x:v>
      </x:c>
      <x:c r="C2000" s="15" t="str">
        <x:v>Skip to main content Buy Rent House prices Find agents New homes Agent valuation Instant valuation My Home Sign in Back to search results Property photos 1/1 Sh</x:v>
      </x:c>
      <x:c r="D2000" s="15" t="str">
        <x:v>Heyworth generic multi-unit bespoke-fitout range duplicates unit7 and lacks confirmed areas/status for2,5,6.</x:v>
      </x:c>
      <x:c r="E2000" s="15" t="str">
        <x:v>https://www.zoopla.co.uk/to-rent/commercial/details/71642839/</x:v>
      </x:c>
      <x:c r="F2000" s="15" t="str"/>
    </x:row>
    <x:row r="2001" ht="49" customHeight="1">
      <x:c r="A2001" s="15" t="str">
        <x:v>Surrey</x:v>
      </x:c>
      <x:c r="B2001" s="15" t="str">
        <x:v>Excluded or unresolved</x:v>
      </x:c>
      <x:c r="C2001" s="15" t="str">
        <x:v>Skip to main content Buy Rent House prices Find agents New homes Agent valuation Instant valuation My Home Sign in Back to search results Property photos 1/3 Sh</x:v>
      </x:c>
      <x:c r="D2001" s="15" t="str">
        <x:v>Rose Lane development marketed coming soon; completion unconfirmed.</x:v>
      </x:c>
      <x:c r="E2001" s="15" t="str">
        <x:v>https://www.zoopla.co.uk/to-rent/commercial/details/71520298/</x:v>
      </x:c>
      <x:c r="F2001" s="15" t="str"/>
    </x:row>
    <x:row r="2002" ht="49" customHeight="1">
      <x:c r="A2002" s="15" t="str">
        <x:v>Surrey</x:v>
      </x:c>
      <x:c r="B2002" s="15" t="str">
        <x:v>Excluded or unresolved</x:v>
      </x:c>
      <x:c r="C2002" s="15" t="str">
        <x:v>Skip to main content Buy Rent House prices Find agents New homes Agent valuation Instant valuation My Home Sign in Back to search results Property photos 1/11 S</x:v>
      </x:c>
      <x:c r="D2002" s="15" t="str">
        <x:v>Causeway Connect combined advert duplicates named units.</x:v>
      </x:c>
      <x:c r="E2002" s="15" t="str">
        <x:v>https://www.zoopla.co.uk/to-rent/commercial/details/71343589/</x:v>
      </x:c>
      <x:c r="F2002" s="15" t="str"/>
    </x:row>
    <x:row r="2003" ht="49" customHeight="1">
      <x:c r="A2003" s="15" t="str">
        <x:v>Surrey</x:v>
      </x:c>
      <x:c r="B2003" s="15" t="str">
        <x:v>Excluded or unresolved</x:v>
      </x:c>
      <x:c r="C2003" s="15" t="str">
        <x:v>Skip to main content Buy Rent House prices Find agents New homes Agent valuation Instant valuation My Home Sign in Back to search results Property photos 1/5 Sh</x:v>
      </x:c>
      <x:c r="D2003" s="15" t="str">
        <x:v>Admiralty Units10/13 range13,615–29,295 not allocated to individually eligible unit; no count invented.</x:v>
      </x:c>
      <x:c r="E2003" s="15" t="str">
        <x:v>https://www.zoopla.co.uk/to-rent/commercial/details/71334410/</x:v>
      </x:c>
      <x:c r="F2003" s="15" t="str"/>
    </x:row>
    <x:row r="2004" ht="49" customHeight="1">
      <x:c r="A2004" s="15" t="str">
        <x:v>Surrey</x:v>
      </x:c>
      <x:c r="B2004" s="15" t="str">
        <x:v>Excluded or unresolved</x:v>
      </x:c>
      <x:c r="C2004" s="15" t="str">
        <x:v>Skip to main content Buy Rent House prices Find agents New homes Agent valuation Instant valuation My Home Sign in Back to search results Property photos 1/8 Sh</x:v>
      </x:c>
      <x:c r="D2004" s="15" t="str">
        <x:v>Storex generic unnamed workspace rooms, not verified individual industrial unit.</x:v>
      </x:c>
      <x:c r="E2004" s="15" t="str">
        <x:v>https://www.zoopla.co.uk/to-rent/commercial/details/69906034/</x:v>
      </x:c>
      <x:c r="F2004" s="15" t="str"/>
    </x:row>
    <x:row r="2005" ht="49" customHeight="1">
      <x:c r="A2005" s="15" t="str">
        <x:v>Surrey</x:v>
      </x:c>
      <x:c r="B2005" s="15" t="str">
        <x:v>Excluded or unresolved</x:v>
      </x:c>
      <x:c r="C2005" s="15" t="str">
        <x:v>Skip to main content Buy Rent House prices Find agents New homes Agent valuation Instant valuation My Home Sign in Back to search results Property photos 1/8 1</x:v>
      </x:c>
      <x:c r="D2005" s="15" t="str">
        <x:v>Burnt Common generic multi-unit range without named demises/areas.</x:v>
      </x:c>
      <x:c r="E2005" s="15" t="str">
        <x:v>https://www.zoopla.co.uk/to-rent/commercial/details/69580495/</x:v>
      </x:c>
      <x:c r="F2005" s="15" t="str"/>
    </x:row>
    <x:row r="2006" ht="49" customHeight="1">
      <x:c r="A2006" s="15" t="str">
        <x:v>Surrey</x:v>
      </x:c>
      <x:c r="B2006" s="15" t="str">
        <x:v>Excluded or unresolved</x:v>
      </x:c>
      <x:c r="C2006" s="15" t="str">
        <x:v>Skip to main content Buy Rent House prices Find agents New homes Agent valuation Instant valuation My Home Sign in Back to search results Property photos 1/7 Sh</x:v>
      </x:c>
      <x:c r="D2006" s="15" t="str">
        <x:v>Holmethorpe flexible1,000–9,500 sq ft generic advert, not identifiable demises.</x:v>
      </x:c>
      <x:c r="E2006" s="15" t="str">
        <x:v>https://www.zoopla.co.uk/to-rent/commercial/details/69482669/</x:v>
      </x:c>
      <x:c r="F2006" s="15" t="str"/>
    </x:row>
    <x:row r="2007" ht="49" customHeight="1">
      <x:c r="A2007" s="15" t="str">
        <x:v>Surrey</x:v>
      </x:c>
      <x:c r="B2007" s="15" t="str">
        <x:v>Excluded or unresolved</x:v>
      </x:c>
      <x:c r="C2007" s="15" t="str">
        <x:v>Skip to main content Buy Rent House prices Find agents New homes Agent valuation Instant valuation My Home Sign in Back to search results Property photos 1/10 S</x:v>
      </x:c>
      <x:c r="D2007" s="15" t="str">
        <x:v>Ashford17/21 combined duplicate.</x:v>
      </x:c>
      <x:c r="E2007" s="15" t="str">
        <x:v>https://www.zoopla.co.uk/to-rent/commercial/details/69113717/</x:v>
      </x:c>
      <x:c r="F2007" s="15" t="str"/>
    </x:row>
    <x:row r="2008" ht="49" customHeight="1">
      <x:c r="A2008" s="15" t="str">
        <x:v>Surrey</x:v>
      </x:c>
      <x:c r="B2008" s="15" t="str">
        <x:v>Excluded or unresolved</x:v>
      </x:c>
      <x:c r="C2008" s="15" t="str">
        <x:v>£2,083 pcm (£480.77 pw) 1754 sq ft High Street, Bagshot GU19 Storage unit (with show room retail and ancillary areas) close to the M3 Industrial Reduced</x:v>
      </x:c>
      <x:c r="D2008" s="15" t="str">
        <x:v>Storage/retail package in Bagshot; detail not captured, usage and current status unresolved.</x:v>
      </x:c>
      <x:c r="E2008" s="15" t="str">
        <x:v>https://www.zoopla.co.uk/to-rent/commercial/details/68933325/</x:v>
      </x:c>
      <x:c r="F2008" s="15" t="str"/>
    </x:row>
    <x:row r="2009" ht="42" customHeight="1">
      <x:c r="A2009" s="15" t="str">
        <x:v>Surrey</x:v>
      </x:c>
      <x:c r="B2009" s="15" t="str">
        <x:v>Excluded or unresolved</x:v>
      </x:c>
      <x:c r="C2009" s="15" t="str">
        <x:v>Non quoting 15000 sq ft Redhill Road, Cobham KT11 Office/Workshop &amp; Yard Industrial</x:v>
      </x:c>
      <x:c r="D2009" s="15" t="str">
        <x:v>Cobham yard with office/workshop; headline15k likelyland, building area unconfirmed.</x:v>
      </x:c>
      <x:c r="E2009" s="15" t="str">
        <x:v>https://www.zoopla.co.uk/to-rent/commercial/details/68296486/</x:v>
      </x:c>
      <x:c r="F2009" s="15" t="str"/>
    </x:row>
    <x:row r="2010" ht="49" customHeight="1">
      <x:c r="A2010" s="15" t="str">
        <x:v>Surrey</x:v>
      </x:c>
      <x:c r="B2010" s="15" t="str">
        <x:v>Excluded or unresolved</x:v>
      </x:c>
      <x:c r="C2010" s="15" t="str">
        <x:v>Non quoting 7930 - 17585 sq ft Monkton Park Industrial Estate, Farnham Trading Estate, Farnham GU9 Newly Refurbished Industrial / Warehouse Estate Available</x:v>
      </x:c>
      <x:c r="D2010" s="15" t="str">
        <x:v>Monkton combined duplicate; Unit5 underoffer on direct Curchod register.</x:v>
      </x:c>
      <x:c r="E2010" s="15" t="str">
        <x:v>https://www.zoopla.co.uk/to-rent/commercial/details/66833611/</x:v>
      </x:c>
      <x:c r="F2010" s="15" t="str"/>
    </x:row>
    <x:row r="2011" ht="49" customHeight="1">
      <x:c r="A2011" s="15" t="str">
        <x:v>Surrey</x:v>
      </x:c>
      <x:c r="B2011" s="15" t="str">
        <x:v>Excluded or unresolved</x:v>
      </x:c>
      <x:c r="C2011" s="15" t="str">
        <x:v>Skip to main content Buy Rent House prices Find agents New homes Agent valuation Instant valuation My Home Sign in Back to search results Property photos 1/1 Sh</x:v>
      </x:c>
      <x:c r="D2011" s="15" t="str">
        <x:v>Loxhill generic3units2remaining lacks individual named areas.</x:v>
      </x:c>
      <x:c r="E2011" s="15" t="str">
        <x:v>https://www.zoopla.co.uk/to-rent/commercial/details/65287279/</x:v>
      </x:c>
      <x:c r="F2011" s="15" t="str"/>
    </x:row>
    <x:row r="2012" ht="49" customHeight="1">
      <x:c r="A2012" s="15" t="str">
        <x:v>Surrey</x:v>
      </x:c>
      <x:c r="B2012" s="15" t="str">
        <x:v>Excluded or unresolved</x:v>
      </x:c>
      <x:c r="C2012" s="15" t="str">
        <x:v>£3,448 pcm (£795.63 pw) 2470 sq ft Unit 15 Boundary Business Centre, Woking Surrey GU21 Office &amp; Warehouse Space Industrial</x:v>
      </x:c>
      <x:c r="D2012" s="15" t="str">
        <x:v>Duplicate Boundary15.</x:v>
      </x:c>
      <x:c r="E2012" s="15" t="str">
        <x:v>https://www.zoopla.co.uk/to-rent/commercial/details/60670187/</x:v>
      </x:c>
      <x:c r="F2012" s="15" t="str"/>
    </x:row>
    <x:row r="2013" ht="42" customHeight="1">
      <x:c r="A2013" s="15" t="str">
        <x:v>Surrey</x:v>
      </x:c>
      <x:c r="B2013" s="15" t="str">
        <x:v>Coverage</x:v>
      </x:c>
      <x:c r="C2013" s="15" t="str">
        <x:v>Hurst Warne</x:v>
      </x:c>
      <x:c r="D2013" s="15" t="str">
        <x:v>Direct site presented browser verification and recovery did not resolve; portal particulars reviewed instead.</x:v>
      </x:c>
      <x:c r="E2013" s="15" t="str">
        <x:v>https://www.hurstwarne.co.uk/</x:v>
      </x:c>
      <x:c r="F2013" s="15" t="str"/>
    </x:row>
    <x:row r="2014" ht="42" customHeight="1">
      <x:c r="A2014" s="15" t="str">
        <x:v>Surrey</x:v>
      </x:c>
      <x:c r="B2014" s="15" t="str">
        <x:v>Coverage</x:v>
      </x:c>
      <x:c r="C2014" s="15" t="str">
        <x:v>SHW direct catalogue</x:v>
      </x:c>
      <x:c r="D2014" s="15" t="str">
        <x:v>Register filters selected Surrey/industrial/to-let but returned mixed office/sale results; only first result page independently captured. Portal SHW advertisements reviewed; direct catalogue not exhaustive.</x:v>
      </x:c>
      <x:c r="E2014" s="15" t="str">
        <x:v>https://property.shw.co.uk/property-search/</x:v>
      </x:c>
      <x:c r="F2014" s="15" t="str"/>
    </x:row>
    <x:row r="2015" ht="42" customHeight="1">
      <x:c r="A2015" s="15" t="str">
        <x:v>Surrey</x:v>
      </x:c>
      <x:c r="B2015" s="15" t="str">
        <x:v>Coverage</x:v>
      </x:c>
      <x:c r="C2015" s="15" t="str">
        <x:v>Owen Isherwood</x:v>
      </x:c>
      <x:c r="D2015" s="15" t="str">
        <x:v>Industrial Guildford register reported19; dynamic results inconsistently rendered9 cards and no next control. Portal Owen advertisements reviewed; direct register incomplete.</x:v>
      </x:c>
      <x:c r="E2015" s="15" t="str">
        <x:v>https://www.owenisherwood.com/industrial-warehouses-guildford</x:v>
      </x:c>
      <x:c r="F2015" s="15" t="str"/>
    </x:row>
    <x:row r="2016" ht="42" customHeight="1">
      <x:c r="A2016" s="15" t="str">
        <x:v>Surrey</x:v>
      </x:c>
      <x:c r="B2016" s="15" t="str">
        <x:v>Coverage</x:v>
      </x:c>
      <x:c r="C2016" s="15" t="str">
        <x:v>Park Steele</x:v>
      </x:c>
      <x:c r="D2016" s="15" t="str">
        <x:v>37 property cards on homepage reviewed; properties search remained Loading. Relevant direct UnitD checked and let/sale/office cards excluded. Direct catalogue completeness cannot be confirmed.</x:v>
      </x:c>
      <x:c r="E2016" s="15" t="str">
        <x:v>https://www.parksteele.com/</x:v>
      </x:c>
      <x:c r="F2016" s="15" t="str"/>
    </x:row>
    <x:row r="2017" ht="42" customHeight="1">
      <x:c r="A2017" s="15" t="str">
        <x:v>Surrey</x:v>
      </x:c>
      <x:c r="B2017" s="15" t="str">
        <x:v>Under offer</x:v>
      </x:c>
      <x:c r="C2017" s="15" t="str">
        <x:v>Units D and E, Crondall Lane, Farnham</x:v>
      </x:c>
      <x:c r="D2017" s="15" t="str">
        <x:v>Under offer; excluded.</x:v>
      </x:c>
      <x:c r="E2017" s="15" t="str">
        <x:v>https://www.curchodandco.com/properties/</x:v>
      </x:c>
      <x:c r="F2017" s="15" t="str"/>
    </x:row>
    <x:row r="2018" ht="42" customHeight="1">
      <x:c r="A2018" s="15" t="str">
        <x:v>Surrey</x:v>
      </x:c>
      <x:c r="B2018" s="15" t="str">
        <x:v>Under offer</x:v>
      </x:c>
      <x:c r="C2018" s="15" t="str">
        <x:v>Unit16 Helix, Camberley</x:v>
      </x:c>
      <x:c r="D2018" s="15" t="str">
        <x:v>Under offer; excluded.</x:v>
      </x:c>
      <x:c r="E2018" s="15" t="str">
        <x:v>https://www.curchodandco.com/properties/</x:v>
      </x:c>
      <x:c r="F2018" s="15" t="str"/>
    </x:row>
    <x:row r="2019" ht="42" customHeight="1">
      <x:c r="A2019" s="15" t="str">
        <x:v>Surrey</x:v>
      </x:c>
      <x:c r="B2019" s="15" t="str">
        <x:v>Under offer</x:v>
      </x:c>
      <x:c r="C2019" s="15" t="str">
        <x:v>Unit1 Watchmoor Road, Camberley</x:v>
      </x:c>
      <x:c r="D2019" s="15" t="str">
        <x:v>Under offer; excluded.</x:v>
      </x:c>
      <x:c r="E2019" s="15" t="str">
        <x:v>https://www.curchodandco.com/properties/</x:v>
      </x:c>
      <x:c r="F2019" s="15" t="str"/>
    </x:row>
    <x:row r="2020" ht="42" customHeight="1">
      <x:c r="A2020" s="15" t="str">
        <x:v>Surrey</x:v>
      </x:c>
      <x:c r="B2020" s="15" t="str">
        <x:v>Under offer</x:v>
      </x:c>
      <x:c r="C2020" s="15" t="str">
        <x:v>Unit1A Henley Business Park, Normandy</x:v>
      </x:c>
      <x:c r="D2020" s="15" t="str">
        <x:v>Under offer; excluded.</x:v>
      </x:c>
      <x:c r="E2020" s="15" t="str">
        <x:v>https://www.curchodandco.com/properties/</x:v>
      </x:c>
      <x:c r="F2020" s="15" t="str"/>
    </x:row>
    <x:row r="2021" ht="42" customHeight="1">
      <x:c r="A2021" s="15" t="str">
        <x:v>Surrey</x:v>
      </x:c>
      <x:c r="B2021" s="15" t="str">
        <x:v>Under offer</x:v>
      </x:c>
      <x:c r="C2021" s="15" t="str">
        <x:v>Factory A, High Street</x:v>
      </x:c>
      <x:c r="D2021" s="15" t="str">
        <x:v>Under offer; excluded.</x:v>
      </x:c>
      <x:c r="E2021" s="15" t="str">
        <x:v>https://www.curchodandco.com/properties/</x:v>
      </x:c>
      <x:c r="F2021" s="15" t="str"/>
    </x:row>
    <x:row r="2022" ht="42" customHeight="1">
      <x:c r="A2022" s="15" t="str">
        <x:v>Surrey</x:v>
      </x:c>
      <x:c r="B2022" s="15" t="str">
        <x:v>Under offer</x:v>
      </x:c>
      <x:c r="C2022" s="15" t="str">
        <x:v>Unit5 Monkton Park, Farnham</x:v>
      </x:c>
      <x:c r="D2022" s="15" t="str">
        <x:v>Under offer; excluded.</x:v>
      </x:c>
      <x:c r="E2022" s="15" t="str">
        <x:v>https://www.curchodandco.com/properties/</x:v>
      </x:c>
      <x:c r="F2022" s="15" t="str"/>
    </x:row>
    <x:row r="2023" ht="42" customHeight="1">
      <x:c r="A2023" s="15" t="str">
        <x:v>Farnham</x:v>
      </x:c>
      <x:c r="B2023" s="15" t="str">
        <x:v>Let</x:v>
      </x:c>
      <x:c r="C2023" s="15" t="str">
        <x:v>3 Grovebell Industrial Estate, Wrecclesham</x:v>
      </x:c>
      <x:c r="D2023" s="15" t="str">
        <x:v>Park Steele register marks LET; excluded.</x:v>
      </x:c>
      <x:c r="E2023" s="15" t="str">
        <x:v>https://www.parksteele.com/</x:v>
      </x:c>
      <x:c r="F2023" s="15" t="str"/>
    </x:row>
    <x:row r="2024" ht="42" customHeight="1">
      <x:c r="A2024" s="15" t="str">
        <x:v>Redhill</x:v>
      </x:c>
      <x:c r="B2024" s="15" t="str">
        <x:v>Uncertain availability</x:v>
      </x:c>
      <x:c r="C2024" s="15" t="str">
        <x:v>Unit 9, Redhill 23 Business Park, Redhill RH1</x:v>
      </x:c>
      <x:c r="D2024" s="15" t="str">
        <x:v>Refurbishment, construction completion or immediate availability not independently confirmed from displayed particulars.</x:v>
      </x:c>
      <x:c r="E2024" s="15" t="str">
        <x:v>https://www.zoopla.co.uk/to-rent/commercial/details/74602189/</x:v>
      </x:c>
      <x:c r="F2024" s="15" t="str"/>
    </x:row>
    <x:row r="2025" ht="42" customHeight="1">
      <x:c r="A2025" s="15" t="str">
        <x:v>Woking</x:v>
      </x:c>
      <x:c r="B2025" s="15" t="str">
        <x:v>Uncertain availability</x:v>
      </x:c>
      <x:c r="C2025" s="15" t="str">
        <x:v>Woking Business Park, Albery Drive, Woking GU21</x:v>
      </x:c>
      <x:c r="D2025" s="15" t="str">
        <x:v>Refurbishment, construction completion or immediate availability not independently confirmed from displayed particulars.</x:v>
      </x:c>
      <x:c r="E2025" s="15" t="str">
        <x:v>https://www.zoopla.co.uk/to-rent/commercial/details/74480685/</x:v>
      </x:c>
      <x:c r="F2025" s="15" t="str">
        <x:v>https://www.zoopla.co.uk/to-rent/commercial/details/73874790/</x:v>
      </x:c>
    </x:row>
    <x:row r="2026" ht="42" customHeight="1">
      <x:c r="A2026" s="15" t="str">
        <x:v>Ashford (Spelthorne)</x:v>
      </x:c>
      <x:c r="B2026" s="15" t="str">
        <x:v>Uncertain availability</x:v>
      </x:c>
      <x:c r="C2026" s="15" t="str">
        <x:v>Unit 18 Ashford Industrial Estate, Shield Drive, Ashford TW15</x:v>
      </x:c>
      <x:c r="D2026" s="15" t="str">
        <x:v>Refurbishment, construction completion or immediate availability not independently confirmed from displayed particulars.</x:v>
      </x:c>
      <x:c r="E2026" s="15" t="str">
        <x:v>https://www.zoopla.co.uk/to-rent/commercial/details/74400763/</x:v>
      </x:c>
      <x:c r="F2026" s="15" t="str">
        <x:v>https://www.zoopla.co.uk/to-rent/commercial/details/74295557/</x:v>
      </x:c>
    </x:row>
    <x:row r="2027" ht="42" customHeight="1">
      <x:c r="A2027" s="15" t="str">
        <x:v>Dorking</x:v>
      </x:c>
      <x:c r="B2027" s="15" t="str">
        <x:v>Uncertain availability</x:v>
      </x:c>
      <x:c r="C2027" s="15" t="str">
        <x:v>Warehouse At Eastwood Farm, Rusper Road, Newdigate RH5</x:v>
      </x:c>
      <x:c r="D2027" s="15" t="str">
        <x:v>Open-sided warehouse marketed with divisible area 4,545–9,283 sq ft; no individually named options or certain rent basis.</x:v>
      </x:c>
      <x:c r="E2027" s="15" t="str">
        <x:v>https://www.zoopla.co.uk/to-rent/commercial/details/74387262/</x:v>
      </x:c>
      <x:c r="F2027" s="15" t="str"/>
    </x:row>
    <x:row r="2028" ht="42" customHeight="1">
      <x:c r="A2028" s="15" t="str">
        <x:v>Egham</x:v>
      </x:c>
      <x:c r="B2028" s="15" t="str">
        <x:v>Uncertain availability</x:v>
      </x:c>
      <x:c r="C2028" s="15" t="str">
        <x:v>Unit 7, Sky Business Park, Egham TW20</x:v>
      </x:c>
      <x:c r="D2028" s="15" t="str">
        <x:v>Refurbishment, construction completion or immediate availability not independently confirmed from displayed particulars.</x:v>
      </x:c>
      <x:c r="E2028" s="15" t="str">
        <x:v>https://www.zoopla.co.uk/to-rent/commercial/details/74215357/</x:v>
      </x:c>
      <x:c r="F2028" s="15" t="str"/>
    </x:row>
    <x:row r="2029" ht="42" customHeight="1">
      <x:c r="A2029" s="15" t="str">
        <x:v>Woking</x:v>
      </x:c>
      <x:c r="B2029" s="15" t="str">
        <x:v>Uncertain availability</x:v>
      </x:c>
      <x:c r="C2029" s="15" t="str">
        <x:v>Unit 17, Goldsworth Park Trading Estate, Kestrel Way, Woking GU21</x:v>
      </x:c>
      <x:c r="D2029" s="15" t="str">
        <x:v>DBRE advertises to let at £19; portal still says to be refurbished. Completion not confirmed.</x:v>
      </x:c>
      <x:c r="E2029" s="15" t="str">
        <x:v>https://www.zoopla.co.uk/to-rent/commercial/details/74148536/</x:v>
      </x:c>
      <x:c r="F2029" s="15" t="str">
        <x:v>https://www.zoopla.co.uk/to-rent/commercial/details/73055184/
https://dbre.co.uk/industrial-0to10000sqft.html</x:v>
      </x:c>
    </x:row>
    <x:row r="2030" ht="42" customHeight="1">
      <x:c r="A2030" s="15" t="str">
        <x:v>Weybridge</x:v>
      </x:c>
      <x:c r="B2030" s="15" t="str">
        <x:v>Uncertain availability</x:v>
      </x:c>
      <x:c r="C2030" s="15" t="str">
        <x:v>303 Vickers Dr North, Weybridge KT13</x:v>
      </x:c>
      <x:c r="D2030" s="15" t="str">
        <x:v>Surplus space subject to occupier requirements and shared yard; independent available demise not confirmed.</x:v>
      </x:c>
      <x:c r="E2030" s="15" t="str">
        <x:v>https://www.zoopla.co.uk/to-rent/commercial/details/74039536/</x:v>
      </x:c>
      <x:c r="F2030" s="15" t="str"/>
    </x:row>
    <x:row r="2031" ht="42" customHeight="1">
      <x:c r="A2031" s="15" t="str">
        <x:v>Camberley</x:v>
      </x:c>
      <x:c r="B2031" s="15" t="str">
        <x:v>Uncertain availability</x:v>
      </x:c>
      <x:c r="C2031" s="15" t="str">
        <x:v>Unit 9, Camberley Trade Park, Camberley GU15</x:v>
      </x:c>
      <x:c r="D2031" s="15" t="str">
        <x:v>Header 12,200 sq ft conflicts with body 11,462; refurbishment in progress.</x:v>
      </x:c>
      <x:c r="E2031" s="15" t="str">
        <x:v>https://www.zoopla.co.uk/to-rent/commercial/details/73706978/</x:v>
      </x:c>
      <x:c r="F2031" s="15" t="str"/>
    </x:row>
    <x:row r="2032" ht="42" customHeight="1">
      <x:c r="A2032" s="15" t="str">
        <x:v>Camberley</x:v>
      </x:c>
      <x:c r="B2032" s="15" t="str">
        <x:v>Uncertain availability</x:v>
      </x:c>
      <x:c r="C2032" s="15" t="str">
        <x:v>Nelson Way, Camberley GU15</x:v>
      </x:c>
      <x:c r="D2032" s="15" t="str">
        <x:v>Units 15 and 16 advertised as one combined 11,462 sq ft demise; refurbishment ongoing.</x:v>
      </x:c>
      <x:c r="E2032" s="15" t="str">
        <x:v>https://www.zoopla.co.uk/to-rent/commercial/details/73706954/</x:v>
      </x:c>
      <x:c r="F2032" s="15" t="str"/>
    </x:row>
    <x:row r="2033" ht="42" customHeight="1">
      <x:c r="A2033" s="15" t="str">
        <x:v>Guildford</x:v>
      </x:c>
      <x:c r="B2033" s="15" t="str">
        <x:v>Uncertain availability</x:v>
      </x:c>
      <x:c r="C2033" s="15" t="str">
        <x:v>4 The Pines, Broad Street, Guildford GU3</x:v>
      </x:c>
      <x:c r="D2033" s="15" t="str">
        <x:v>2,629/2,630 sq ft rounding discrepancy; refurbishment completion not confirmed.</x:v>
      </x:c>
      <x:c r="E2033" s="15" t="str">
        <x:v>https://www.zoopla.co.uk/to-rent/commercial/details/73700553/</x:v>
      </x:c>
      <x:c r="F2033" s="15" t="str"/>
    </x:row>
    <x:row r="2034" ht="42" customHeight="1">
      <x:c r="A2034" s="15" t="str">
        <x:v>Sunbury-on-Thames</x:v>
      </x:c>
      <x:c r="B2034" s="15" t="str">
        <x:v>Uncertain availability</x:v>
      </x:c>
      <x:c r="C2034" s="15" t="str">
        <x:v>Unit International Business Centre, Sunbury, Brooklands Close, Sunbury-On-Thames TW16</x:v>
      </x:c>
      <x:c r="D2034" s="15" t="str">
        <x:v>Unit J2: landlord gives 7,627 sq ft and refurbished; agent gives 8,278 sq ft and to be refurbished. One duplicate retained Uncertain pending resolution.</x:v>
      </x:c>
      <x:c r="E2034" s="15" t="str">
        <x:v>https://www.zoopla.co.uk/to-rent/commercial/details/73518261/</x:v>
      </x:c>
      <x:c r="F2034" s="15" t="str">
        <x:v>https://www.zoopla.co.uk/to-rent/commercial/details/73876226/</x:v>
      </x:c>
    </x:row>
    <x:row r="2035" ht="42" customHeight="1">
      <x:c r="A2035" s="15" t="str">
        <x:v>Guildford</x:v>
      </x:c>
      <x:c r="B2035" s="15" t="str">
        <x:v>Uncertain availability</x:v>
      </x:c>
      <x:c r="C2035" s="15" t="str">
        <x:v>16 Westfield Road, Slyfield Industrial Estate, Guildford GU1</x:v>
      </x:c>
      <x:c r="D2035" s="15" t="str">
        <x:v>Warehouse and yard offered; advertised range appears to mix building/land options; precise demise floor area not established.</x:v>
      </x:c>
      <x:c r="E2035" s="15" t="str">
        <x:v>https://www.zoopla.co.uk/to-rent/commercial/details/73255235/</x:v>
      </x:c>
      <x:c r="F2035" s="15" t="str"/>
    </x:row>
    <x:row r="2036" ht="42" customHeight="1">
      <x:c r="A2036" s="15" t="str">
        <x:v>Camberley</x:v>
      </x:c>
      <x:c r="B2036" s="15" t="str">
        <x:v>Uncertain availability</x:v>
      </x:c>
      <x:c r="C2036" s="15" t="str">
        <x:v>Unit 22, Camberley Trade Park, Camberley GU15</x:v>
      </x:c>
      <x:c r="D2036" s="15" t="str">
        <x:v>Refurbishment, construction completion or immediate availability not independently confirmed from displayed particulars.</x:v>
      </x:c>
      <x:c r="E2036" s="15" t="str">
        <x:v>https://www.zoopla.co.uk/to-rent/commercial/details/73133166/</x:v>
      </x:c>
      <x:c r="F2036" s="15" t="str"/>
    </x:row>
    <x:row r="2037" ht="42" customHeight="1">
      <x:c r="A2037" s="15" t="str">
        <x:v>Camberley</x:v>
      </x:c>
      <x:c r="B2037" s="15" t="str">
        <x:v>Uncertain availability</x:v>
      </x:c>
      <x:c r="C2037" s="15" t="str">
        <x:v>Unit 23, Camberley Trade Park, Camberley GU15</x:v>
      </x:c>
      <x:c r="D2037" s="15" t="str">
        <x:v>DBRE also records Unit 23 Nelson Way let to Northgate (7,784 sq ft); newer portal 8,105 sq ft refurbishment listing creates identity/availability conflict.</x:v>
      </x:c>
      <x:c r="E2037" s="15" t="str">
        <x:v>https://www.zoopla.co.uk/to-rent/commercial/details/73133101/</x:v>
      </x:c>
      <x:c r="F2037" s="15" t="str"/>
    </x:row>
    <x:row r="2038" ht="42" customHeight="1">
      <x:c r="A2038" s="15" t="str">
        <x:v>Reigate</x:v>
      </x:c>
      <x:c r="B2038" s="15" t="str">
        <x:v>Uncertain availability</x:v>
      </x:c>
      <x:c r="C2038" s="15" t="str">
        <x:v>Lonesome Lane, Reigate RH2</x:v>
      </x:c>
      <x:c r="D2038" s="15" t="str">
        <x:v>Approx 1,980 sq ft warehouse, unnamed building with ambiguous street-only identity; withheld from current deduplicated count.</x:v>
      </x:c>
      <x:c r="E2038" s="15" t="str">
        <x:v>https://www.zoopla.co.uk/to-rent/commercial/details/73053375/</x:v>
      </x:c>
      <x:c r="F2038" s="15" t="str"/>
    </x:row>
    <x:row r="2039" ht="42" customHeight="1">
      <x:c r="A2039" s="15" t="str">
        <x:v>Reigate</x:v>
      </x:c>
      <x:c r="B2039" s="15" t="str">
        <x:v>Uncertain availability</x:v>
      </x:c>
      <x:c r="C2039" s="15" t="str">
        <x:v>Lonesome Lane, Reigate RH2</x:v>
      </x:c>
      <x:c r="D2039" s="15" t="str">
        <x:v>Unnamed warehouse 4,800–6,840 sq ft; exact demise unresolved.</x:v>
      </x:c>
      <x:c r="E2039" s="15" t="str">
        <x:v>https://www.zoopla.co.uk/to-rent/commercial/details/73053374/</x:v>
      </x:c>
      <x:c r="F2039" s="15" t="str"/>
    </x:row>
    <x:row r="2040" ht="42" customHeight="1">
      <x:c r="A2040" s="15" t="str">
        <x:v>Woking</x:v>
      </x:c>
      <x:c r="B2040" s="15" t="str">
        <x:v>Uncertain availability</x:v>
      </x:c>
      <x:c r="C2040" s="15" t="str">
        <x:v>Rose Lane, Ripley, Woking GU23</x:v>
      </x:c>
      <x:c r="D2040" s="15" t="str">
        <x:v>Description 1,000 sq ft conflicts with 1,439 sq ft header.</x:v>
      </x:c>
      <x:c r="E2040" s="15" t="str">
        <x:v>https://www.zoopla.co.uk/to-rent/commercial/details/68304485/</x:v>
      </x:c>
      <x:c r="F2040" s="15" t="str"/>
    </x:row>
    <x:row r="2041" ht="42" customHeight="1">
      <x:c r="A2041" s="15" t="str">
        <x:v>Godalming</x:v>
      </x:c>
      <x:c r="B2041" s="15" t="str">
        <x:v>Uncertain availability</x:v>
      </x:c>
      <x:c r="C2041" s="15" t="str">
        <x:v>Godalming GU7</x:v>
      </x:c>
      <x:c r="D2041" s="15" t="str">
        <x:v>7,051/7,061 sq ft source conflict; quoted portal rate inconsistent with £65,000 total.</x:v>
      </x:c>
      <x:c r="E2041" s="15" t="str">
        <x:v>https://www.zoopla.co.uk/to-rent/commercial/details/72685866/</x:v>
      </x:c>
      <x:c r="F2041" s="15" t="str"/>
    </x:row>
    <x:row r="2042" ht="42" customHeight="1">
      <x:c r="A2042" s="15" t="str">
        <x:v>Dorking</x:v>
      </x:c>
      <x:c r="B2042" s="15" t="str">
        <x:v>Uncertain availability</x:v>
      </x:c>
      <x:c r="C2042" s="15" t="str">
        <x:v>Unit 1 Burleys Corner, Moorhurst Lane, South Holmwood RH5</x:v>
      </x:c>
      <x:c r="D2042" s="15" t="str">
        <x:v>Unit 1 divisible into up to three parts; 484–2,861 sq ft range, precise whole-vs-part rent basis not verified.</x:v>
      </x:c>
      <x:c r="E2042" s="15" t="str">
        <x:v>https://www.zoopla.co.uk/to-rent/commercial/details/72633393/</x:v>
      </x:c>
      <x:c r="F2042" s="15" t="str"/>
    </x:row>
    <x:row r="2043" ht="42" customHeight="1">
      <x:c r="A2043" s="15" t="str">
        <x:v>Camberley</x:v>
      </x:c>
      <x:c r="B2043" s="15" t="str">
        <x:v>Uncertain availability</x:v>
      </x:c>
      <x:c r="C2043" s="15" t="str">
        <x:v>Unit 3 Tungsten Park, Frimley, Camberley GU16</x:v>
      </x:c>
      <x:c r="D2043" s="15" t="str">
        <x:v>Refurbishment, construction completion or immediate availability not independently confirmed from displayed particulars.</x:v>
      </x:c>
      <x:c r="E2043" s="15" t="str">
        <x:v>https://www.zoopla.co.uk/to-rent/commercial/details/71972354/</x:v>
      </x:c>
      <x:c r="F2043" s="15" t="str"/>
    </x:row>
    <x:row r="2044" ht="42" customHeight="1">
      <x:c r="A2044" s="15" t="str">
        <x:v>Camberley</x:v>
      </x:c>
      <x:c r="B2044" s="15" t="str">
        <x:v>Uncertain availability</x:v>
      </x:c>
      <x:c r="C2044" s="15" t="str">
        <x:v>Unit 2 Tungsten Park, Frimley, Camberley GU16</x:v>
      </x:c>
      <x:c r="D2044" s="15" t="str">
        <x:v>Refurbishment, construction completion or immediate availability not independently confirmed from displayed particulars.</x:v>
      </x:c>
      <x:c r="E2044" s="15" t="str">
        <x:v>https://www.zoopla.co.uk/to-rent/commercial/details/71972323/</x:v>
      </x:c>
      <x:c r="F2044" s="15" t="str"/>
    </x:row>
    <x:row r="2045" ht="42" customHeight="1">
      <x:c r="A2045" s="15" t="str">
        <x:v>Camberley</x:v>
      </x:c>
      <x:c r="B2045" s="15" t="str">
        <x:v>Uncertain availability</x:v>
      </x:c>
      <x:c r="C2045" s="15" t="str">
        <x:v>Unit 4 Tungsten Park, Frimley, Camberley GU16</x:v>
      </x:c>
      <x:c r="D2045" s="15" t="str">
        <x:v>Refurbishment, construction completion or immediate availability not independently confirmed from displayed particulars.</x:v>
      </x:c>
      <x:c r="E2045" s="15" t="str">
        <x:v>https://www.zoopla.co.uk/to-rent/commercial/details/71970181/</x:v>
      </x:c>
      <x:c r="F2045" s="15" t="str"/>
    </x:row>
    <x:row r="2046" ht="42" customHeight="1">
      <x:c r="A2046" s="15" t="str">
        <x:v>Ashford (Spelthorne)</x:v>
      </x:c>
      <x:c r="B2046" s="15" t="str">
        <x:v>Uncertain availability</x:v>
      </x:c>
      <x:c r="C2046" s="15" t="str"/>
      <x:c r="D2046" s="15" t="str">
        <x:v>Available-immediately claim conflicts with ongoing refurbishment.</x:v>
      </x:c>
      <x:c r="E2046" s="15" t="str">
        <x:v>https://www.zoopla.co.uk/to-rent/commercial/details/67079449/</x:v>
      </x:c>
      <x:c r="F2046" s="15" t="str"/>
    </x:row>
    <x:row r="2047" ht="42" customHeight="1">
      <x:c r="A2047" s="15" t="str">
        <x:v>Godalming</x:v>
      </x:c>
      <x:c r="B2047" s="15" t="str">
        <x:v>Uncertain availability</x:v>
      </x:c>
      <x:c r="C2047" s="15" t="str">
        <x:v>Godalming Road, Loxhill, Hascombe GU8</x:v>
      </x:c>
      <x:c r="D2047" s="15" t="str">
        <x:v>Only search-card details retrieved; assortment of workshops/stores and yard not verified as single current demise.</x:v>
      </x:c>
      <x:c r="E2047" s="15" t="str">
        <x:v>https://www.zoopla.co.uk/to-rent/commercial/details/61327393/</x:v>
      </x:c>
      <x:c r="F2047" s="15" t="str"/>
    </x:row>
    <x:row r="2048" ht="42" customHeight="1">
      <x:c r="A2048" s="15" t="str">
        <x:v>Woking</x:v>
      </x:c>
      <x:c r="B2048" s="15" t="str">
        <x:v>Uncertain availability</x:v>
      </x:c>
      <x:c r="C2048" s="15" t="str">
        <x:v>3,387 sq. ft. | Unit 4 Wintonlea, Monument Way West, Woking, GU21 5EN</x:v>
      </x:c>
      <x:c r="D2048" s="15" t="str">
        <x:v>Annual rent is displayed monthly asking rent ×12; portal rounding may differ from lease quote. Internally refurbished but external redecoration ongoing; completion not confirmed.</x:v>
      </x:c>
      <x:c r="E2048" s="15" t="str">
        <x:v>https://www.rightmove.co.uk/properties/721781420294720#/?channel=COM_LET</x:v>
      </x:c>
      <x:c r="F2048" s="15" t="str"/>
    </x:row>
    <x:row r="2049" ht="42" customHeight="1">
      <x:c r="A2049" s="15" t="str">
        <x:v>Guildford</x:v>
      </x:c>
      <x:c r="B2049" s="15" t="str">
        <x:v>Uncertain availability</x:v>
      </x:c>
      <x:c r="C2049" s="15" t="str">
        <x:v>3,252 sq. ft. | Unit 2 Bridge Park, Merrow Lane, Guildford, GU4 7BF</x:v>
      </x:c>
      <x:c r="D2049" s="15" t="str">
        <x:v>Annual rent is displayed monthly asking rent ×12; portal rounding may differ from lease quote.</x:v>
      </x:c>
      <x:c r="E2049" s="15" t="str">
        <x:v>https://www.rightmove.co.uk/properties/721780954862176#/?channel=COM_LET</x:v>
      </x:c>
      <x:c r="F2049" s="15" t="str"/>
    </x:row>
    <x:row r="2050" ht="42" customHeight="1">
      <x:c r="A2050" s="15" t="str">
        <x:v>Redhill</x:v>
      </x:c>
      <x:c r="B2050" s="15" t="str">
        <x:v>Uncertain availability</x:v>
      </x:c>
      <x:c r="C2050" s="15" t="str">
        <x:v>2,954 sq. ft. | 31 Ormside, Redhill, RH1 2LW</x:v>
      </x:c>
      <x:c r="D2050" s="15" t="str">
        <x:v>Annual rent is displayed monthly asking rent ×12; portal rounding may differ from lease quote. Detail page failed to render full particulars; search-card-only evidence, current availability not verified.</x:v>
      </x:c>
      <x:c r="E2050" s="15" t="str">
        <x:v>https://www.rightmove.co.uk/properties/778852675343616#/?channel=COM_LET</x:v>
      </x:c>
      <x:c r="F2050" s="15" t="str"/>
    </x:row>
    <x:row r="2051" ht="42" customHeight="1">
      <x:c r="A2051" s="15" t="str">
        <x:v>Camberley</x:v>
      </x:c>
      <x:c r="B2051" s="15" t="str">
        <x:v>Uncertain availability</x:v>
      </x:c>
      <x:c r="C2051" s="15" t="str">
        <x:v>2,745 sq. ft. | Unit 7, Trade City, Lyon Way, Frimley, GU16 7AL</x:v>
      </x:c>
      <x:c r="D2051" s="15" t="str">
        <x:v>Detail page failed to render full particulars; search-card-only evidence, current availability not verified.</x:v>
      </x:c>
      <x:c r="E2051" s="15" t="str">
        <x:v>https://www.rightmove.co.uk/properties/754774006426512#/?channel=COM_LET</x:v>
      </x:c>
      <x:c r="F2051" s="15" t="str"/>
    </x:row>
    <x:row r="2052" ht="42" customHeight="1">
      <x:c r="A2052" s="15" t="str">
        <x:v>Woking</x:v>
      </x:c>
      <x:c r="B2052" s="15" t="str">
        <x:v>Uncertain availability</x:v>
      </x:c>
      <x:c r="C2052" s="15" t="str">
        <x:v>2,085 sq. ft. | Unit 5 Wintonlea, Monument Way West, Woking, GU21 5EN</x:v>
      </x:c>
      <x:c r="D2052" s="15" t="str">
        <x:v>Annual rent is displayed monthly asking rent ×12; portal rounding may differ from lease quote. Internally refurbished but external redecoration ongoing; completion not confirmed.</x:v>
      </x:c>
      <x:c r="E2052" s="15" t="str">
        <x:v>https://www.rightmove.co.uk/properties/721781424506256#/?channel=COM_LET</x:v>
      </x:c>
      <x:c r="F2052" s="15" t="str"/>
    </x:row>
    <x:row r="2053" ht="42" customHeight="1">
      <x:c r="A2053" s="15" t="str">
        <x:v>Camberley</x:v>
      </x:c>
      <x:c r="B2053" s="15" t="str">
        <x:v>Uncertain availability</x:v>
      </x:c>
      <x:c r="C2053" s="15" t="str">
        <x:v>11,302 sq. ft. | Unit 5, Phase III, Albany Park, Frimley, GU16 7PQ</x:v>
      </x:c>
      <x:c r="D2053" s="15" t="str">
        <x:v>Refurbishment, construction completion or immediate availability not independently confirmed from displayed particulars.</x:v>
      </x:c>
      <x:c r="E2053" s="15" t="str">
        <x:v>https://www.rightmove.co.uk/properties/777408154741553#/?channel=COM_LET</x:v>
      </x:c>
      <x:c r="F2053" s="15" t="str"/>
    </x:row>
    <x:row r="2054" ht="42" customHeight="1">
      <x:c r="A2054" s="15" t="str">
        <x:v>Epsom</x:v>
      </x:c>
      <x:c r="B2054" s="15" t="str">
        <x:v>Uncertain availability</x:v>
      </x:c>
      <x:c r="C2054" s="15" t="str">
        <x:v>4,661 sq. ft. | Unit 1 Blenheim Trade Centre, Blenheim Road, Epsom, KT19 9XX</x:v>
      </x:c>
      <x:c r="D2054" s="15" t="str">
        <x:v>Refurbished-body wording conflicts with soon-to-be-refurbished feature; completion not confirmed.</x:v>
      </x:c>
      <x:c r="E2054" s="15" t="str">
        <x:v>https://www.rightmove.co.uk/properties/723999060071408#/?channel=COM_LET</x:v>
      </x:c>
      <x:c r="F2054" s="15" t="str"/>
    </x:row>
    <x:row r="2055" ht="42" customHeight="1">
      <x:c r="A2055" s="15" t="str">
        <x:v>Horley</x:v>
      </x:c>
      <x:c r="B2055" s="15" t="str">
        <x:v>Uncertain availability</x:v>
      </x:c>
      <x:c r="C2055" s="15" t="str">
        <x:v>4,649 sq. ft. | Unit 1, Station Road, Horley, Surrey</x:v>
      </x:c>
      <x:c r="D2055" s="15" t="str">
        <x:v>Annual rent is displayed monthly asking rent ×12; portal rounding may differ from lease quote. Detail page failed to render full particulars; search-card-only evidence, current availability not verified.</x:v>
      </x:c>
      <x:c r="E2055" s="15" t="str">
        <x:v>https://www.rightmove.co.uk/properties/754968999584865#/?channel=COM_LET</x:v>
      </x:c>
      <x:c r="F2055" s="15" t="str"/>
    </x:row>
    <x:row r="2056" ht="42" customHeight="1">
      <x:c r="A2056" s="15" t="str">
        <x:v>Leatherhead</x:v>
      </x:c>
      <x:c r="B2056" s="15" t="str">
        <x:v>Uncertain availability</x:v>
      </x:c>
      <x:c r="C2056" s="15" t="str">
        <x:v>8,166 sq. ft. | Unit 1C, Crouch Industrial Estate, Leatherhead, KT22 7DG</x:v>
      </x:c>
      <x:c r="D2056" s="15" t="str">
        <x:v>Annual rent is displayed monthly asking rent ×12; portal rounding may differ from lease quote.</x:v>
      </x:c>
      <x:c r="E2056" s="15" t="str">
        <x:v>https://www.rightmove.co.uk/properties/774001805313537#/?channel=COM_LET</x:v>
      </x:c>
      <x:c r="F2056" s="15" t="str"/>
    </x:row>
    <x:row r="2057" ht="42" customHeight="1">
      <x:c r="A2057" s="15" t="str">
        <x:v>Leatherhead</x:v>
      </x:c>
      <x:c r="B2057" s="15" t="str">
        <x:v>Uncertain availability</x:v>
      </x:c>
      <x:c r="C2057" s="15" t="str">
        <x:v>7,050 sq. ft. | Unit 9, Mole Business Park, Randalls Road, Leatherhead, KT22 7BA</x:v>
      </x:c>
      <x:c r="D2057" s="15" t="str">
        <x:v>Detail page failed to render full particulars; search-card-only evidence, current availability not verified.</x:v>
      </x:c>
      <x:c r="E2057" s="15" t="str">
        <x:v>https://www.rightmove.co.uk/properties/773366571677232#/?channel=COM_LET</x:v>
      </x:c>
      <x:c r="F2057" s="15" t="str"/>
    </x:row>
    <x:row r="2058" ht="42" customHeight="1">
      <x:c r="A2058" s="15" t="str">
        <x:v>Epsom</x:v>
      </x:c>
      <x:c r="B2058" s="15" t="str">
        <x:v>Unresolved unit schedule</x:v>
      </x:c>
      <x:c r="C2058" s="15" t="str">
        <x:v>Units22and23 Nonsuch Industrial Estate</x:v>
      </x:c>
      <x:c r="D2058" s="15" t="str">
        <x:v>2,093–4,186sqft range visible; detail failed to render. Individualunitareas/status not confirmed; no availablecount inferred.</x:v>
      </x:c>
      <x:c r="E2058" s="15" t="str">
        <x:v>https://www.rightmove.co.uk/properties/773366567406609#/?channel=COM_LET</x:v>
      </x:c>
      <x:c r="F2058" s="15" t="str"/>
    </x:row>
    <x:row r="2059" ht="49" customHeight="1">
      <x:c r="A2059" s="15" t="str">
        <x:v>Basingstoke</x:v>
      </x:c>
      <x:c r="B2059" s="15" t="str">
        <x:v>Exclusion / qualification</x:v>
      </x:c>
      <x:c r="C2059" s="15" t="str">
        <x:v>Unit 8 Bilton Road</x:v>
      </x:c>
      <x:c r="D2059" s="15" t="str">
        <x:v>Curchod catalogue labels Under Offer despite portal advertising; 4,551 sqft excluded from current supply.</x:v>
      </x:c>
      <x:c r="E2059" s="15" t="str">
        <x:v>https://www.zoopla.co.uk/to-rent/commercial/details/72460314/</x:v>
      </x:c>
      <x:c r="F2059" s="15" t="str">
        <x:v>https://www.curchodandco.com/properties/?commercial_for_sale_to_rent=to_rent&amp;commercial_property_type=792&amp;address_keyword=Basingstoke&amp;minimum_floor_area=&amp;maximum_floor_area=&amp;radius=&amp;department=commercial</x:v>
      </x:c>
    </x:row>
    <x:row r="2060" ht="49" customHeight="1">
      <x:c r="A2060" s="15" t="str">
        <x:v>Basingstoke</x:v>
      </x:c>
      <x:c r="B2060" s="15" t="str">
        <x:v>Exclusion / qualification</x:v>
      </x:c>
      <x:c r="C2060" s="15" t="str">
        <x:v>Unit 2 Chineham Point</x:v>
      </x:c>
      <x:c r="D2060" s="15" t="str">
        <x:v>Curchod catalogue labels Under Offer; 3,639 sqft excluded from current supply.</x:v>
      </x:c>
      <x:c r="E2060" s="15" t="str">
        <x:v>https://www.zoopla.co.uk/to-rent/commercial/details/71896254/</x:v>
      </x:c>
      <x:c r="F2060" s="15" t="str">
        <x:v>https://www.curchodandco.com/properties/?commercial_for_sale_to_rent=to_rent&amp;commercial_property_type=792&amp;address_keyword=Basingstoke&amp;minimum_floor_area=&amp;maximum_floor_area=&amp;radius=&amp;department=commercial</x:v>
      </x:c>
    </x:row>
    <x:row r="2061" ht="42" customHeight="1">
      <x:c r="A2061" s="15" t="str">
        <x:v>Basingstoke</x:v>
      </x:c>
      <x:c r="B2061" s="15" t="str">
        <x:v>Exclusion / qualification</x:v>
      </x:c>
      <x:c r="C2061" s="15" t="str">
        <x:v>Grammarsham Farm Barns, Farleigh Wallop</x:v>
      </x:c>
      <x:c r="D2061" s="15" t="str">
        <x:v>Advert range 1,500–22,000 sqft and proposed subdivisions/refurbishment; no individually named qualifying available demises.</x:v>
      </x:c>
      <x:c r="E2061" s="15" t="str">
        <x:v>https://www.zoopla.co.uk/to-rent/commercial/details/71194181/</x:v>
      </x:c>
      <x:c r="F2061" s="15" t="str"/>
    </x:row>
    <x:row r="2062" ht="42" customHeight="1">
      <x:c r="A2062" s="15" t="str">
        <x:v>Basingstoke</x:v>
      </x:c>
      <x:c r="B2062" s="15" t="str">
        <x:v>Exclusion / qualification</x:v>
      </x:c>
      <x:c r="C2062" s="15" t="str">
        <x:v>Spectrum Court aggregate</x:v>
      </x:c>
      <x:c r="D2062" s="15" t="str">
        <x:v>Range 2,455–15,138 sqft is an aggregate. Individual units 4, 7 and 13 retained only as uncertain refurbishment stock.</x:v>
      </x:c>
      <x:c r="E2062" s="15" t="str">
        <x:v>https://www.zoopla.co.uk/to-rent/commercial/details/66928748/</x:v>
      </x:c>
      <x:c r="F2062" s="15" t="str"/>
    </x:row>
    <x:row r="2063" ht="42" customHeight="1">
      <x:c r="A2063" s="15" t="str">
        <x:v>Andover</x:v>
      </x:c>
      <x:c r="B2063" s="15" t="str">
        <x:v>Exclusion / qualification</x:v>
      </x:c>
      <x:c r="C2063" s="15" t="str">
        <x:v>First floor, Plot 50 Walworth</x:v>
      </x:c>
      <x:c r="D2063" s="15" t="str">
        <x:v>4,941 sqft mezzanine in occupied builders merchant, stair access and shared restricted hours; not verified as independent warehouse/workshop demise.</x:v>
      </x:c>
      <x:c r="E2063" s="15" t="str">
        <x:v>https://www.zoopla.co.uk/to-rent/commercial/details/70061986/</x:v>
      </x:c>
      <x:c r="F2063" s="15" t="str"/>
    </x:row>
    <x:row r="2064" ht="42" customHeight="1">
      <x:c r="A2064" s="15" t="str">
        <x:v>Andover</x:v>
      </x:c>
      <x:c r="B2064" s="15" t="str">
        <x:v>Exclusion / qualification</x:v>
      </x:c>
      <x:c r="C2064" s="15" t="str">
        <x:v>Unit 27B North Way</x:v>
      </x:c>
      <x:c r="D2064" s="15" t="str">
        <x:v>23,595 sqft total exceeds cap; proposed development completion September 2025 wording is stale.</x:v>
      </x:c>
      <x:c r="E2064" s="15" t="str">
        <x:v>https://www.curchodandco.com/property/232127-unit-27b-north-way-andover/</x:v>
      </x:c>
      <x:c r="F2064" s="15" t="str"/>
    </x:row>
    <x:row r="2065" ht="49" customHeight="1">
      <x:c r="A2065" s="15" t="str">
        <x:v>Andover</x:v>
      </x:c>
      <x:c r="B2065" s="15" t="str">
        <x:v>Exclusion / qualification</x:v>
      </x:c>
      <x:c r="C2065" s="15" t="str">
        <x:v>Unit 8 Harewood Farm / Unit C 83–84 Livingstone Road</x:v>
      </x:c>
      <x:c r="D2065" s="15" t="str">
        <x:v>Direct catalogue marks under offer; excluded.</x:v>
      </x:c>
      <x:c r="E2065" s="15" t="str">
        <x:v>https://www.curchodandco.com/properties/?commercial_for_sale_to_rent=to_rent&amp;commercial_property_type=792&amp;address_keyword=Andover&amp;minimum_floor_area=&amp;maximum_floor_area=&amp;radius=&amp;department=commercial</x:v>
      </x:c>
      <x:c r="F2065" s="15" t="str"/>
    </x:row>
    <x:row r="2066" ht="49" customHeight="1">
      <x:c r="A2066" s="15" t="str">
        <x:v>Aldershot</x:v>
      </x:c>
      <x:c r="B2066" s="15" t="str">
        <x:v>Exclusion / qualification</x:v>
      </x:c>
      <x:c r="C2066" s="15" t="str">
        <x:v>Unit 10 Beck Trading Estate</x:v>
      </x:c>
      <x:c r="D2066" s="15" t="str">
        <x:v>Direct Curchod catalogue marks under offer; excluded.</x:v>
      </x:c>
      <x:c r="E2066" s="15" t="str">
        <x:v>https://www.curchodandco.com/properties/?commercial_for_sale_to_rent=to_rent&amp;commercial_property_type=792&amp;address_keyword=Aldershot&amp;minimum_floor_area=&amp;maximum_floor_area=&amp;radius=&amp;department=commercial</x:v>
      </x:c>
      <x:c r="F2066" s="15" t="str"/>
    </x:row>
    <x:row r="2067" ht="42" customHeight="1">
      <x:c r="A2067" s="15" t="str">
        <x:v>Aldershot</x:v>
      </x:c>
      <x:c r="B2067" s="15" t="str">
        <x:v>Exclusion / qualification</x:v>
      </x:c>
      <x:c r="C2067" s="15" t="str">
        <x:v>Unit 4 Kingston Industrial Estate</x:v>
      </x:c>
      <x:c r="D2067" s="15" t="str">
        <x:v>Rightmove to-let results card calls property Freehold Opportunity; detail failed to load. Tenure not confirmed, omitted from supply.</x:v>
      </x:c>
      <x:c r="E2067" s="15" t="str">
        <x:v>https://www.rightmove.co.uk/properties/773247178795521#/?channel=COM_LET</x:v>
      </x:c>
      <x:c r="F2067" s="15" t="str"/>
    </x:row>
    <x:row r="2068" ht="42" customHeight="1">
      <x:c r="A2068" s="15" t="str">
        <x:v>Aldershot</x:v>
      </x:c>
      <x:c r="B2068" s="15" t="str">
        <x:v>Exclusion / qualification</x:v>
      </x:c>
      <x:c r="C2068" s="15" t="str">
        <x:v>Unit 2 Gresham / Unit 3 Fairfax</x:v>
      </x:c>
      <x:c r="D2068" s="15" t="str">
        <x:v>DBRE labels Gresham LET to Medfor; Fairfax LET (contradicts portal). Gresham excluded; Fairfax uncertain.</x:v>
      </x:c>
      <x:c r="E2068" s="15" t="str">
        <x:v>https://dbre.co.uk/industrial-0to10000sqft.html</x:v>
      </x:c>
      <x:c r="F2068" s="15" t="str"/>
    </x:row>
    <x:row r="2069" ht="42" customHeight="1">
      <x:c r="A2069" s="15" t="str">
        <x:v>Farnborough</x:v>
      </x:c>
      <x:c r="B2069" s="15" t="str">
        <x:v>Exclusion / qualification</x:v>
      </x:c>
      <x:c r="C2069" s="15" t="str">
        <x:v>Evolution Units 2 &amp; 3 / Unit 4</x:v>
      </x:c>
      <x:c r="D2069" s="15" t="str">
        <x:v>Units 2 and 3 each 3,200 sqft marked SOLD; Unit 4 18,837 sqft exceeds cap. Excluded.</x:v>
      </x:c>
      <x:c r="E2069" s="15" t="str">
        <x:v>https://dbre.co.uk/industrial-0to10000sqft.html</x:v>
      </x:c>
      <x:c r="F2069" s="15" t="str">
        <x:v>https://dbre.co.uk/industrial-10000sqftplus.html</x:v>
      </x:c>
    </x:row>
    <x:row r="2070" ht="42" customHeight="1">
      <x:c r="A2070" s="15" t="str">
        <x:v>Farnborough</x:v>
      </x:c>
      <x:c r="B2070" s="15" t="str">
        <x:v>Exclusion / qualification</x:v>
      </x:c>
      <x:c r="C2070" s="15" t="str">
        <x:v>Southwood Unit 10 overlapping option</x:v>
      </x:c>
      <x:c r="D2070" s="15" t="str">
        <x:v>7,170 sqft Unit 10 also advertised within combined Units 9 &amp; 10. Combined pair retained once; individual option not additionally counted.</x:v>
      </x:c>
      <x:c r="E2070" s="15" t="str">
        <x:v>https://www.zoopla.co.uk/to-rent/commercial/details/66858381/</x:v>
      </x:c>
      <x:c r="F2070" s="15" t="str">
        <x:v>https://www.zoopla.co.uk/to-rent/commercial/details/71897974/</x:v>
      </x:c>
    </x:row>
    <x:row r="2071" ht="42" customHeight="1">
      <x:c r="A2071" s="15" t="str">
        <x:v>Farnborough</x:v>
      </x:c>
      <x:c r="B2071" s="15" t="str">
        <x:v>Exclusion / qualification</x:v>
      </x:c>
      <x:c r="C2071" s="15" t="str">
        <x:v>Royston Centre, Ash Vale</x:v>
      </x:c>
      <x:c r="D2071" s="15" t="str">
        <x:v>Surrey host handed to Surrey researcher to avoid cross-region double counting; not counted here.</x:v>
      </x:c>
      <x:c r="E2071" s="15" t="str">
        <x:v>https://www.zoopla.co.uk/to-rent/commercial/details/74579033/</x:v>
      </x:c>
      <x:c r="F2071" s="15" t="str"/>
    </x:row>
    <x:row r="2072" ht="42" customHeight="1">
      <x:c r="A2072" s="15" t="str">
        <x:v>Yateley</x:v>
      </x:c>
      <x:c r="B2072" s="15" t="str">
        <x:v>Exclusion / qualification</x:v>
      </x:c>
      <x:c r="C2072" s="15" t="str">
        <x:v>Vigo Lane</x:v>
      </x:c>
      <x:c r="D2072" s="15" t="str">
        <x:v>Only Zoopla industrial result was 87,991 sqft open storage; yard-only and oversize excluded.</x:v>
      </x:c>
      <x:c r="E2072" s="15" t="str">
        <x:v>https://www.zoopla.co.uk/to-rent/commercial/industrial-sites/yateley/</x:v>
      </x:c>
      <x:c r="F2072" s="15" t="str"/>
    </x:row>
    <x:row r="2073" ht="42" customHeight="1">
      <x:c r="A2073" s="15" t="str">
        <x:v>North Hampshire</x:v>
      </x:c>
      <x:c r="B2073" s="15" t="str">
        <x:v>Coverage limitation</x:v>
      </x:c>
      <x:c r="C2073" s="15" t="str">
        <x:v>Hurst Warne direct access</x:v>
      </x:c>
      <x:c r="D2073" s="15" t="str">
        <x:v>Site served a repeated security/robot verification challenge; direct catalogue not completed. Portal listings reviewed instead.</x:v>
      </x:c>
      <x:c r="E2073" s="15" t="str">
        <x:v>https://www.hurstwarne.co.uk/</x:v>
      </x:c>
      <x:c r="F2073" s="15" t="str"/>
    </x:row>
    <x:row r="2074" ht="49" customHeight="1">
      <x:c r="A2074" s="15" t="str">
        <x:v>Basingstoke</x:v>
      </x:c>
      <x:c r="B2074" s="15" t="str">
        <x:v>Non-current supply excluded from current totals</x:v>
      </x:c>
      <x:c r="C2074" s="15" t="str">
        <x:v>Unit 13, Spectrum Court, Wade Road</x:v>
      </x:c>
      <x:c r="D2074" s="15" t="str">
        <x:v>Direct Curchod catalogue labels TO BE REFURBISHED; completion unconfirmed.</x:v>
      </x:c>
      <x:c r="E2074" s="15" t="str">
        <x:v>https://www.zoopla.co.uk/to-rent/commercial/details/71154189/</x:v>
      </x:c>
      <x:c r="F2074" s="15" t="str">
        <x:v>https://www.curchodandco.com/properties/?commercial_for_sale_to_rent=to_rent&amp;commercial_property_type=792&amp;address_keyword=Basingstoke&amp;minimum_floor_area=&amp;maximum_floor_area=&amp;radius=&amp;department=commercial</x:v>
      </x:c>
    </x:row>
    <x:row r="2075" ht="49" customHeight="1">
      <x:c r="A2075" s="15" t="str">
        <x:v>Basingstoke</x:v>
      </x:c>
      <x:c r="B2075" s="15" t="str">
        <x:v>Non-current supply excluded from current totals</x:v>
      </x:c>
      <x:c r="C2075" s="15" t="str">
        <x:v>Unit 4, Spectrum Court, Wade Road</x:v>
      </x:c>
      <x:c r="D2075" s="15" t="str">
        <x:v>Direct Curchod catalogue labels TO BE REFURBISHED; completion unconfirmed.</x:v>
      </x:c>
      <x:c r="E2075" s="15" t="str">
        <x:v>https://www.zoopla.co.uk/to-rent/commercial/details/71153910/</x:v>
      </x:c>
      <x:c r="F2075" s="15" t="str">
        <x:v>https://www.curchodandco.com/properties/?commercial_for_sale_to_rent=to_rent&amp;commercial_property_type=792&amp;address_keyword=Basingstoke&amp;minimum_floor_area=&amp;maximum_floor_area=&amp;radius=&amp;department=commercial</x:v>
      </x:c>
    </x:row>
    <x:row r="2076" ht="49" customHeight="1">
      <x:c r="A2076" s="15" t="str">
        <x:v>Basingstoke</x:v>
      </x:c>
      <x:c r="B2076" s="15" t="str">
        <x:v>Non-current supply excluded from current totals</x:v>
      </x:c>
      <x:c r="C2076" s="15" t="str">
        <x:v>Unit 7, Spectrum Court, Wade Road</x:v>
      </x:c>
      <x:c r="D2076" s="15" t="str">
        <x:v>Direct Curchod catalogue labels TO BE REFURBISHED; completion unconfirmed.</x:v>
      </x:c>
      <x:c r="E2076" s="15" t="str">
        <x:v>https://www.zoopla.co.uk/to-rent/commercial/details/71154157/</x:v>
      </x:c>
      <x:c r="F2076" s="15" t="str">
        <x:v>https://www.curchodandco.com/properties/?commercial_for_sale_to_rent=to_rent&amp;commercial_property_type=792&amp;address_keyword=Basingstoke&amp;minimum_floor_area=&amp;maximum_floor_area=&amp;radius=&amp;department=commercial</x:v>
      </x:c>
    </x:row>
    <x:row r="2077" ht="42" customHeight="1">
      <x:c r="A2077" s="15" t="str">
        <x:v>Basingstoke</x:v>
      </x:c>
      <x:c r="B2077" s="15" t="str">
        <x:v>Non-current supply excluded from current totals</x:v>
      </x:c>
      <x:c r="C2077" s="15" t="str">
        <x:v>Unit 10, Grafton Way</x:v>
      </x:c>
      <x:c r="D2077" s="15" t="str">
        <x:v>Advert states to be refurbished; completion unconfirmed.</x:v>
      </x:c>
      <x:c r="E2077" s="15" t="str">
        <x:v>https://www.zoopla.co.uk/to-rent/commercial/details/67438455/</x:v>
      </x:c>
      <x:c r="F2077" s="15" t="str"/>
    </x:row>
    <x:row r="2078" ht="42" customHeight="1">
      <x:c r="A2078" s="15" t="str">
        <x:v>Basingstoke</x:v>
      </x:c>
      <x:c r="B2078" s="15" t="str">
        <x:v>Non-current supply excluded from current totals</x:v>
      </x:c>
      <x:c r="C2078" s="15" t="str">
        <x:v>Unit 10, Bilton Road</x:v>
      </x:c>
      <x:c r="D2078" s="15" t="str">
        <x:v>Zoopla states subject to vacant possession; later Rightmove advert does not resolve occupation.</x:v>
      </x:c>
      <x:c r="E2078" s="15" t="str">
        <x:v>https://www.zoopla.co.uk/to-rent/commercial/details/73484403/</x:v>
      </x:c>
      <x:c r="F2078" s="15" t="str">
        <x:v>https://www.zoopla.co.uk/to-rent/commercial/details/73438991/
https://www.rightmove.co.uk/properties/773391429156305#/?channel=COM_LET</x:v>
      </x:c>
    </x:row>
    <x:row r="2079" ht="42" customHeight="1">
      <x:c r="A2079" s="15" t="str">
        <x:v>Basingstoke</x:v>
      </x:c>
      <x:c r="B2079" s="15" t="str">
        <x:v>Non-current supply excluded from current totals</x:v>
      </x:c>
      <x:c r="C2079" s="15" t="str">
        <x:v>Vision 14, Grafton Way</x:v>
      </x:c>
      <x:c r="D2079" s="15" t="str">
        <x:v>Under construction; availability Q1 2027.</x:v>
      </x:c>
      <x:c r="E2079" s="15" t="str">
        <x:v>https://www.zoopla.co.uk/to-rent/commercial/details/73411259/</x:v>
      </x:c>
      <x:c r="F2079" s="15" t="str">
        <x:v>https://www.zoopla.co.uk/to-rent/commercial/details/73189874/</x:v>
      </x:c>
    </x:row>
    <x:row r="2080" ht="42" customHeight="1">
      <x:c r="A2080" s="15" t="str">
        <x:v>Farnborough</x:v>
      </x:c>
      <x:c r="B2080" s="15" t="str">
        <x:v>Non-current supply excluded from current totals</x:v>
      </x:c>
      <x:c r="C2080" s="15" t="str">
        <x:v>Unit 1, Southwood Business Park</x:v>
      </x:c>
      <x:c r="D2080" s="15" t="str">
        <x:v>Advert states to be refurbished; completion unconfirmed.</x:v>
      </x:c>
      <x:c r="E2080" s="15" t="str">
        <x:v>https://www.zoopla.co.uk/to-rent/commercial/details/73916284/</x:v>
      </x:c>
      <x:c r="F2080" s="15" t="str"/>
    </x:row>
    <x:row r="2081" ht="42" customHeight="1">
      <x:c r="A2081" s="15" t="str">
        <x:v>Farnborough</x:v>
      </x:c>
      <x:c r="B2081" s="15" t="str">
        <x:v>Non-current supply excluded from current totals</x:v>
      </x:c>
      <x:c r="C2081" s="15" t="str">
        <x:v>Building A2, G104–G114, Cody Technology Park</x:v>
      </x:c>
      <x:c r="D2081" s="15" t="str">
        <x:v>Advert mentions 5,620 sqft covered storage; whether additional to headline 12,054 sqft is unclear. Kept uncertain to avoid exceeding cap.</x:v>
      </x:c>
      <x:c r="E2081" s="15" t="str">
        <x:v>https://www.zoopla.co.uk/to-rent/commercial/details/73189453/</x:v>
      </x:c>
      <x:c r="F2081" s="15" t="str"/>
    </x:row>
    <x:row r="2082" ht="42" customHeight="1">
      <x:c r="A2082" s="15" t="str">
        <x:v>Farnborough</x:v>
      </x:c>
      <x:c r="B2082" s="15" t="str">
        <x:v>Non-current supply excluded from current totals</x:v>
      </x:c>
      <x:c r="C2082" s="15" t="str">
        <x:v>Unit 17, Invincible Road</x:v>
      </x:c>
      <x:c r="D2082" s="15" t="str">
        <x:v>Zoopla two agents quote 8,030 sqft; newer Rightmove quotes 9,671 sqft and different eaves. One property only; exact demise requires reconciliation.</x:v>
      </x:c>
      <x:c r="E2082" s="15" t="str">
        <x:v>https://www.zoopla.co.uk/to-rent/commercial/details/71560914/</x:v>
      </x:c>
      <x:c r="F2082" s="15" t="str">
        <x:v>https://www.zoopla.co.uk/to-rent/commercial/details/71507054/
https://www.rightmove.co.uk/properties/772676438757056#/?channel=COM_LET</x:v>
      </x:c>
    </x:row>
    <x:row r="2083" ht="42" customHeight="1">
      <x:c r="A2083" s="15" t="str">
        <x:v>Aldershot</x:v>
      </x:c>
      <x:c r="B2083" s="15" t="str">
        <x:v>Non-current supply excluded from current totals</x:v>
      </x:c>
      <x:c r="C2083" s="15" t="str">
        <x:v>Unit J, Manawey Industrial Estate</x:v>
      </x:c>
      <x:c r="D2083" s="15" t="str">
        <x:v>Advert says currently being refurbished; completion not confirmed.</x:v>
      </x:c>
      <x:c r="E2083" s="15" t="str">
        <x:v>https://www.zoopla.co.uk/to-rent/commercial/details/74515819/</x:v>
      </x:c>
      <x:c r="F2083" s="15" t="str"/>
    </x:row>
    <x:row r="2084" ht="42" customHeight="1">
      <x:c r="A2084" s="15" t="str">
        <x:v>Basingstoke</x:v>
      </x:c>
      <x:c r="B2084" s="15" t="str">
        <x:v>Non-current supply excluded from current totals</x:v>
      </x:c>
      <x:c r="C2084" s="15" t="str">
        <x:v>Unit 8, Radius Park, Winchester Road</x:v>
      </x:c>
      <x:c r="D2084" s="15" t="str">
        <x:v>Agent schedule names Unit 8 at 10,844 sqft. Portal scheme range and earlier December 2025 delivery wording are inconsistent; current completion/occupation not confirmed. No rent transferred from aggregate advert.</x:v>
      </x:c>
      <x:c r="E2084" s="15" t="str">
        <x:v>https://www.curchodandco.com/property/235650-radius-park-basingstoke/</x:v>
      </x:c>
      <x:c r="F2084" s="15" t="str">
        <x:v>https://www.zoopla.co.uk/to-rent/commercial/details/71712860/
https://www.zoopla.co.uk/to-rent/commercial/details/72376797/</x:v>
      </x:c>
    </x:row>
    <x:row r="2085" ht="42" customHeight="1">
      <x:c r="A2085" s="15" t="str">
        <x:v>Farnborough</x:v>
      </x:c>
      <x:c r="B2085" s="15" t="str">
        <x:v>Non-current supply excluded from current totals</x:v>
      </x:c>
      <x:c r="C2085" s="15" t="str">
        <x:v>Unit 8 &amp; 9, Farnborough Business Centre, Eelmore Road</x:v>
      </x:c>
      <x:c r="D2085" s="15" t="str">
        <x:v>Individually named available schedule; Units 8 &amp; 9 form one combined demise. Description says each unit will be refurbished; completion unconfirmed. Estate contains 16 units.</x:v>
      </x:c>
      <x:c r="E2085" s="15" t="str">
        <x:v>https://www.curchodandco.com/property/405058-farnborough-business-centre-farnnborough/</x:v>
      </x:c>
      <x:c r="F2085" s="15" t="str">
        <x:v>https://www.zoopla.co.uk/to-rent/commercial/details/74308361/</x:v>
      </x:c>
    </x:row>
    <x:row r="2086" ht="42" customHeight="1">
      <x:c r="A2086" s="15" t="str">
        <x:v>Farnborough</x:v>
      </x:c>
      <x:c r="B2086" s="15" t="str">
        <x:v>Non-current supply excluded from current totals</x:v>
      </x:c>
      <x:c r="C2086" s="15" t="str">
        <x:v>Unit 6, Farnborough Business Centre, Eelmore Road</x:v>
      </x:c>
      <x:c r="D2086" s="15" t="str">
        <x:v>Individually named available schedule; Units 8 &amp; 9 form one combined demise. Description says each unit will be refurbished; completion unconfirmed. Estate contains 16 units.</x:v>
      </x:c>
      <x:c r="E2086" s="15" t="str">
        <x:v>https://www.curchodandco.com/property/405058-farnborough-business-centre-farnnborough/</x:v>
      </x:c>
      <x:c r="F2086" s="15" t="str">
        <x:v>https://www.zoopla.co.uk/to-rent/commercial/details/74308361/</x:v>
      </x:c>
    </x:row>
    <x:row r="2087" ht="42" customHeight="1">
      <x:c r="A2087" s="15" t="str">
        <x:v>Farnborough</x:v>
      </x:c>
      <x:c r="B2087" s="15" t="str">
        <x:v>Non-current supply excluded from current totals</x:v>
      </x:c>
      <x:c r="C2087" s="15" t="str">
        <x:v>Unit 10, Farnborough Business Centre, Eelmore Road</x:v>
      </x:c>
      <x:c r="D2087" s="15" t="str">
        <x:v>Individually named available schedule; Units 8 &amp; 9 form one combined demise. Description says each unit will be refurbished; completion unconfirmed. Estate contains 16 units.</x:v>
      </x:c>
      <x:c r="E2087" s="15" t="str">
        <x:v>https://www.curchodandco.com/property/405058-farnborough-business-centre-farnnborough/</x:v>
      </x:c>
      <x:c r="F2087" s="15" t="str">
        <x:v>https://www.zoopla.co.uk/to-rent/commercial/details/74308361/</x:v>
      </x:c>
    </x:row>
    <x:row r="2088" ht="42" customHeight="1">
      <x:c r="A2088" s="15" t="str">
        <x:v>Farnborough</x:v>
      </x:c>
      <x:c r="B2088" s="15" t="str">
        <x:v>Non-current supply excluded from current totals</x:v>
      </x:c>
      <x:c r="C2088" s="15" t="str">
        <x:v>Unit 2, Farnborough Business Centre, Eelmore Road</x:v>
      </x:c>
      <x:c r="D2088" s="15" t="str">
        <x:v>Individually named available schedule; Units 8 &amp; 9 form one combined demise. Description says each unit will be refurbished; completion unconfirmed. Estate contains 16 units.</x:v>
      </x:c>
      <x:c r="E2088" s="15" t="str">
        <x:v>https://www.curchodandco.com/property/405058-farnborough-business-centre-farnnborough/</x:v>
      </x:c>
      <x:c r="F2088" s="15" t="str">
        <x:v>https://www.zoopla.co.uk/to-rent/commercial/details/74308361/</x:v>
      </x:c>
    </x:row>
    <x:row r="2089" ht="42" customHeight="1">
      <x:c r="A2089" s="15" t="str">
        <x:v>Farnborough</x:v>
      </x:c>
      <x:c r="B2089" s="15" t="str">
        <x:v>Non-current supply excluded from current totals</x:v>
      </x:c>
      <x:c r="C2089" s="15" t="str">
        <x:v>Unit 3, Kingsgrove Trade Park, Invincible Road</x:v>
      </x:c>
      <x:c r="D2089" s="15" t="str">
        <x:v>Advert simultaneously states under refurbishment and immediate occupation; completion needs confirmation.</x:v>
      </x:c>
      <x:c r="E2089" s="15" t="str">
        <x:v>https://www.rightmove.co.uk/properties/773403326382833#/?channel=COM_LET</x:v>
      </x:c>
      <x:c r="F2089" s="15" t="str"/>
    </x:row>
    <x:row r="2090" ht="42" customHeight="1">
      <x:c r="A2090" s="15" t="str">
        <x:v>Aldershot</x:v>
      </x:c>
      <x:c r="B2090" s="15" t="str">
        <x:v>Non-current supply excluded from current totals</x:v>
      </x:c>
      <x:c r="C2090" s="15" t="str">
        <x:v>Unit 3, Fairfax Industrial Estate, Eastern Road</x:v>
      </x:c>
      <x:c r="D2090" s="15" t="str">
        <x:v>Rightmove says available from 18 May 2026 at 2,507 sqft; DBRE register says LET and 3,003 sqft. Not current until status/demise reconciled.</x:v>
      </x:c>
      <x:c r="E2090" s="15" t="str">
        <x:v>https://www.rightmove.co.uk/properties/752972361989873#/?channel=COM_LET</x:v>
      </x:c>
      <x:c r="F2090" s="15" t="str"/>
    </x:row>
    <x:row r="2091" ht="42" customHeight="1">
      <x:c r="A2091" s="15" t="str">
        <x:v>Fleet</x:v>
      </x:c>
      <x:c r="B2091" s="15" t="str">
        <x:v>Non-current supply excluded from current totals</x:v>
      </x:c>
      <x:c r="C2091" s="15" t="str">
        <x:v>Unit D, Little Bramshot Farm, Cove Road</x:v>
      </x:c>
      <x:c r="D2091" s="15" t="str">
        <x:v>Available date remains 10 May 2024; no corroborating current confirmation found. Kept outside current totals.</x:v>
      </x:c>
      <x:c r="E2091" s="15" t="str">
        <x:v>https://www.rightmove.co.uk/properties/782326018220001#/?channel=COM_LET</x:v>
      </x:c>
      <x:c r="F2091" s="15" t="str"/>
    </x:row>
    <x:row r="2092" ht="42" customHeight="1">
      <x:c r="A2092" s="15" t="str">
        <x:v>Fleet</x:v>
      </x:c>
      <x:c r="B2092" s="15" t="str">
        <x:v>Non-current supply excluded from current totals</x:v>
      </x:c>
      <x:c r="C2092" s="15" t="str">
        <x:v>Units 21 / 22, Waterfront Business Park</x:v>
      </x:c>
      <x:c r="D2092" s="15" t="str">
        <x:v>To be refurbished. Monthly asking £9,325 is rounded; annual rent not asserted. Combined demise counted once.</x:v>
      </x:c>
      <x:c r="E2092" s="15" t="str">
        <x:v>https://www.rightmove.co.uk/properties/778313956763312#/?channel=COM_LET</x:v>
      </x:c>
      <x:c r="F2092" s="15" t="str"/>
    </x:row>
    <x:row r="2093" ht="42" customHeight="1">
      <x:c r="A2093" s="15" t="str">
        <x:v>Farnborough</x:v>
      </x:c>
      <x:c r="B2093" s="15" t="str">
        <x:v>Non-current supply excluded from current totals</x:v>
      </x:c>
      <x:c r="C2093" s="15" t="str">
        <x:v>Unit 1, Evolution, Hawley Lane</x:v>
      </x:c>
      <x:c r="D2093" s="15" t="str">
        <x:v>Undated DBRE register mixed with historical sold/let entries; no current portal corroboration. Excluded from current supply.</x:v>
      </x:c>
      <x:c r="E2093" s="15" t="str">
        <x:v>https://dbre.co.uk/industrial-0to10000sqft.html</x:v>
      </x:c>
      <x:c r="F2093" s="15" t="str"/>
    </x:row>
    <x:row r="2094" ht="42" customHeight="1">
      <x:c r="A2094" s="15" t="str">
        <x:v>Farnborough</x:v>
      </x:c>
      <x:c r="B2094" s="15" t="str">
        <x:v>Non-current supply excluded from current totals</x:v>
      </x:c>
      <x:c r="C2094" s="15" t="str">
        <x:v>Unit 5, Evolution, Hawley Lane</x:v>
      </x:c>
      <x:c r="D2094" s="15" t="str">
        <x:v>Undated DBRE register mixed with historical sold/let entries; no current portal corroboration. Excluded from current supply.</x:v>
      </x:c>
      <x:c r="E2094" s="15" t="str">
        <x:v>https://dbre.co.uk/industrial-0to10000sqft.html</x:v>
      </x:c>
      <x:c r="F2094" s="15" t="str"/>
    </x:row>
    <x:row r="2095" ht="42" customHeight="1">
      <x:c r="A2095" s="15" t="str">
        <x:v>Farnborough</x:v>
      </x:c>
      <x:c r="B2095" s="15" t="str">
        <x:v>Non-current supply excluded from current totals</x:v>
      </x:c>
      <x:c r="C2095" s="15" t="str">
        <x:v>Unit 5, Armstrong Mall, Southwood Business Park</x:v>
      </x:c>
      <x:c r="D2095" s="15" t="str">
        <x:v>Undated register says available straightaway, from £11.76 psf; period and current availability unconfirmed. Not current rent sample.</x:v>
      </x:c>
      <x:c r="E2095" s="15" t="str">
        <x:v>https://dbre.co.uk/industrial-0to10000sqft.html</x:v>
      </x:c>
      <x:c r="F2095" s="15" t="str"/>
    </x:row>
    <x:row r="2096" ht="42" customHeight="1">
      <x:c r="A2096" s="15" t="str">
        <x:v>London</x:v>
      </x:c>
      <x:c r="B2096" s="15" t="str">
        <x:v>Excluded or unresolved advert</x:v>
      </x:c>
      <x:c r="C2096" s="15" t="str">
        <x:v>London N15</x:v>
      </x:c>
      <x:c r="D2096" s="15" t="str">
        <x:v>Creative/live-work/studio offering without verified industrial/workshop demise.</x:v>
      </x:c>
      <x:c r="E2096" s="15" t="str">
        <x:v>https://www.zoopla.co.uk/to-rent/commercial/details/74680077/</x:v>
      </x:c>
      <x:c r="F2096" s="15" t="str"/>
    </x:row>
    <x:row r="2097" ht="42" customHeight="1">
      <x:c r="A2097" s="15" t="str">
        <x:v>London</x:v>
      </x:c>
      <x:c r="B2097" s="15" t="str">
        <x:v>Excluded or unresolved advert</x:v>
      </x:c>
      <x:c r="C2097" s="15" t="str">
        <x:v>Uxbridge Road, Southall UB1</x:v>
      </x:c>
      <x:c r="D2097" s="15" t="str">
        <x:v>Size missing on card; &lt;=15,000 sqft eligibility not verified.</x:v>
      </x:c>
      <x:c r="E2097" s="15" t="str">
        <x:v>https://www.zoopla.co.uk/to-rent/commercial/details/74677990/</x:v>
      </x:c>
      <x:c r="F2097" s="15" t="str"/>
    </x:row>
    <x:row r="2098" ht="42" customHeight="1">
      <x:c r="A2098" s="15" t="str">
        <x:v>London</x:v>
      </x:c>
      <x:c r="B2098" s="15" t="str">
        <x:v>Excluded or unresolved advert</x:v>
      </x:c>
      <x:c r="C2098" s="15" t="str">
        <x:v>10 Heybridge Way, Lea Bridge Road, London E10</x:v>
      </x:c>
      <x:c r="D2098" s="15" t="str">
        <x:v>Pooled/combined or multi-unit size range without individually verified demises; no unit count asserted.</x:v>
      </x:c>
      <x:c r="E2098" s="15" t="str">
        <x:v>https://www.zoopla.co.uk/to-rent/commercial/details/74660021/</x:v>
      </x:c>
      <x:c r="F2098" s="15" t="str"/>
    </x:row>
    <x:row r="2099" ht="42" customHeight="1">
      <x:c r="A2099" s="15" t="str">
        <x:v>London</x:v>
      </x:c>
      <x:c r="B2099" s="15" t="str">
        <x:v>Excluded or unresolved advert</x:v>
      </x:c>
      <x:c r="C2099" s="15" t="str">
        <x:v>Bow Road, London E3</x:v>
      </x:c>
      <x:c r="D2099" s="15" t="str">
        <x:v>Pooled/combined or multi-unit size range without individually verified demises; no unit count asserted.</x:v>
      </x:c>
      <x:c r="E2099" s="15" t="str">
        <x:v>https://www.zoopla.co.uk/to-rent/commercial/details/74658321/</x:v>
      </x:c>
      <x:c r="F2099" s="15" t="str"/>
    </x:row>
    <x:row r="2100" ht="42" customHeight="1">
      <x:c r="A2100" s="15" t="str">
        <x:v>London</x:v>
      </x:c>
      <x:c r="B2100" s="15" t="str">
        <x:v>Excluded or unresolved advert</x:v>
      </x:c>
      <x:c r="C2100" s="15" t="str">
        <x:v>Dunkirk Street, London SE27</x:v>
      </x:c>
      <x:c r="D2100" s="15" t="str">
        <x:v>Creative/live-work/studio offering without verified industrial/workshop demise.</x:v>
      </x:c>
      <x:c r="E2100" s="15" t="str">
        <x:v>https://www.zoopla.co.uk/to-rent/commercial/details/74657922/</x:v>
      </x:c>
      <x:c r="F2100" s="15" t="str"/>
    </x:row>
    <x:row r="2101" ht="42" customHeight="1">
      <x:c r="A2101" s="15" t="str">
        <x:v>London</x:v>
      </x:c>
      <x:c r="B2101" s="15" t="str">
        <x:v>Excluded or unresolved advert</x:v>
      </x:c>
      <x:c r="C2101" s="15" t="str">
        <x:v>Dunkirk Street, London SE27</x:v>
      </x:c>
      <x:c r="D2101" s="15" t="str">
        <x:v>Creative/live-work/studio offering without verified industrial/workshop demise.</x:v>
      </x:c>
      <x:c r="E2101" s="15" t="str">
        <x:v>https://www.zoopla.co.uk/to-rent/commercial/details/74657320/</x:v>
      </x:c>
      <x:c r="F2101" s="15" t="str"/>
    </x:row>
    <x:row r="2102" ht="42" customHeight="1">
      <x:c r="A2102" s="15" t="str">
        <x:v>London</x:v>
      </x:c>
      <x:c r="B2102" s="15" t="str">
        <x:v>Excluded or unresolved advert</x:v>
      </x:c>
      <x:c r="C2102" s="15" t="str">
        <x:v>1B Whitings Way, London Industrial Park, Beckton E6</x:v>
      </x:c>
      <x:c r="D2102" s="15" t="str">
        <x:v>Advertised minimum area exceeds 15,000 sqft.</x:v>
      </x:c>
      <x:c r="E2102" s="15" t="str">
        <x:v>https://www.zoopla.co.uk/to-rent/commercial/details/74656531/</x:v>
      </x:c>
      <x:c r="F2102" s="15" t="str"/>
    </x:row>
    <x:row r="2103" ht="42" customHeight="1">
      <x:c r="A2103" s="15" t="str">
        <x:v>London</x:v>
      </x:c>
      <x:c r="B2103" s="15" t="str">
        <x:v>Excluded or unresolved advert</x:v>
      </x:c>
      <x:c r="C2103" s="15" t="str">
        <x:v>1A Whitings Way, London Industrial Park, Beckton E6</x:v>
      </x:c>
      <x:c r="D2103" s="15" t="str">
        <x:v>Advertised minimum area exceeds 15,000 sqft.</x:v>
      </x:c>
      <x:c r="E2103" s="15" t="str">
        <x:v>https://www.zoopla.co.uk/to-rent/commercial/details/74656297/</x:v>
      </x:c>
      <x:c r="F2103" s="15" t="str"/>
    </x:row>
    <x:row r="2104" ht="42" customHeight="1">
      <x:c r="A2104" s="15" t="str">
        <x:v>London</x:v>
      </x:c>
      <x:c r="B2104" s="15" t="str">
        <x:v>Excluded or unresolved advert</x:v>
      </x:c>
      <x:c r="C2104" s="15" t="str">
        <x:v>Great West Road, Isleworth TW7</x:v>
      </x:c>
      <x:c r="D2104" s="15" t="str">
        <x:v>Size missing on card; &lt;=15,000 sqft eligibility not verified.</x:v>
      </x:c>
      <x:c r="E2104" s="15" t="str">
        <x:v>https://www.zoopla.co.uk/to-rent/commercial/details/74655169/</x:v>
      </x:c>
      <x:c r="F2104" s="15" t="str"/>
    </x:row>
    <x:row r="2105" ht="42" customHeight="1">
      <x:c r="A2105" s="15" t="str">
        <x:v>London</x:v>
      </x:c>
      <x:c r="B2105" s="15" t="str">
        <x:v>Excluded or unresolved advert</x:v>
      </x:c>
      <x:c r="C2105" s="15" t="str">
        <x:v>Dunkirk Street, London SE27</x:v>
      </x:c>
      <x:c r="D2105" s="15" t="str">
        <x:v>Creative/live-work/studio offering without verified industrial/workshop demise.</x:v>
      </x:c>
      <x:c r="E2105" s="15" t="str">
        <x:v>https://www.zoopla.co.uk/to-rent/commercial/details/74640856/</x:v>
      </x:c>
      <x:c r="F2105" s="15" t="str"/>
    </x:row>
    <x:row r="2106" ht="42" customHeight="1">
      <x:c r="A2106" s="15" t="str">
        <x:v>London</x:v>
      </x:c>
      <x:c r="B2106" s="15" t="str">
        <x:v>Excluded or unresolved advert</x:v>
      </x:c>
      <x:c r="C2106" s="15" t="str">
        <x:v>Dunkirk Street, London SE27</x:v>
      </x:c>
      <x:c r="D2106" s="15" t="str">
        <x:v>Creative/live-work/studio offering without verified industrial/workshop demise.</x:v>
      </x:c>
      <x:c r="E2106" s="15" t="str">
        <x:v>https://www.zoopla.co.uk/to-rent/commercial/details/74640822/</x:v>
      </x:c>
      <x:c r="F2106" s="15" t="str"/>
    </x:row>
    <x:row r="2107" ht="42" customHeight="1">
      <x:c r="A2107" s="15" t="str">
        <x:v>London</x:v>
      </x:c>
      <x:c r="B2107" s="15" t="str">
        <x:v>Excluded or unresolved advert</x:v>
      </x:c>
      <x:c r="C2107" s="15" t="str">
        <x:v>Finchley Road, London NW2</x:v>
      </x:c>
      <x:c r="D2107" s="15" t="str">
        <x:v>Placeholder/tiny room/container scale; not a verified independent industrial unit.</x:v>
      </x:c>
      <x:c r="E2107" s="15" t="str">
        <x:v>https://www.zoopla.co.uk/to-rent/commercial/details/74638437/</x:v>
      </x:c>
      <x:c r="F2107" s="15" t="str"/>
    </x:row>
    <x:row r="2108" ht="42" customHeight="1">
      <x:c r="A2108" s="15" t="str">
        <x:v>London</x:v>
      </x:c>
      <x:c r="B2108" s="15" t="str">
        <x:v>Excluded or unresolved advert</x:v>
      </x:c>
      <x:c r="C2108" s="15" t="str">
        <x:v>Unit 4, Katella Trading Estate, River Road, Barking, Greater London IG11</x:v>
      </x:c>
      <x:c r="D2108" s="15" t="str">
        <x:v>Pooled/combined or multi-unit size range without individually verified demises; no unit count asserted.</x:v>
      </x:c>
      <x:c r="E2108" s="15" t="str">
        <x:v>https://www.zoopla.co.uk/to-rent/commercial/details/74632528/</x:v>
      </x:c>
      <x:c r="F2108" s="15" t="str"/>
    </x:row>
    <x:row r="2109" ht="42" customHeight="1">
      <x:c r="A2109" s="15" t="str">
        <x:v>London</x:v>
      </x:c>
      <x:c r="B2109" s="15" t="str">
        <x:v>Excluded or unresolved advert</x:v>
      </x:c>
      <x:c r="C2109" s="15" t="str">
        <x:v>Segro Park Perivale, Perivale UB6</x:v>
      </x:c>
      <x:c r="D2109" s="15" t="str">
        <x:v>Advertised minimum area exceeds 15,000 sqft.</x:v>
      </x:c>
      <x:c r="E2109" s="15" t="str">
        <x:v>https://www.zoopla.co.uk/to-rent/commercial/details/74631198/</x:v>
      </x:c>
      <x:c r="F2109" s="15" t="str"/>
    </x:row>
    <x:row r="2110" ht="42" customHeight="1">
      <x:c r="A2110" s="15" t="str">
        <x:v>London</x:v>
      </x:c>
      <x:c r="B2110" s="15" t="str">
        <x:v>Excluded or unresolved advert</x:v>
      </x:c>
      <x:c r="C2110" s="15" t="str">
        <x:v>Units A/B Anchorage Point Charlton, 100 Anchor &amp; Hope Lane, London SE7</x:v>
      </x:c>
      <x:c r="D2110" s="15" t="str">
        <x:v>Advertised minimum area exceeds 15,000 sqft.</x:v>
      </x:c>
      <x:c r="E2110" s="15" t="str">
        <x:v>https://www.zoopla.co.uk/to-rent/commercial/details/74630787/</x:v>
      </x:c>
      <x:c r="F2110" s="15" t="str"/>
    </x:row>
    <x:row r="2111" ht="42" customHeight="1">
      <x:c r="A2111" s="15" t="str">
        <x:v>London</x:v>
      </x:c>
      <x:c r="B2111" s="15" t="str">
        <x:v>Excluded or unresolved advert</x:v>
      </x:c>
      <x:c r="C2111" s="15" t="str">
        <x:v>22-26 Telford Way, Segro Park Westway, East Acton W3</x:v>
      </x:c>
      <x:c r="D2111" s="15" t="str">
        <x:v>Advertised minimum area exceeds 15,000 sqft.</x:v>
      </x:c>
      <x:c r="E2111" s="15" t="str">
        <x:v>https://www.zoopla.co.uk/to-rent/commercial/details/74619622/</x:v>
      </x:c>
      <x:c r="F2111" s="15" t="str"/>
    </x:row>
    <x:row r="2112" ht="42" customHeight="1">
      <x:c r="A2112" s="15" t="str">
        <x:v>London</x:v>
      </x:c>
      <x:c r="B2112" s="15" t="str">
        <x:v>Excluded or unresolved advert</x:v>
      </x:c>
      <x:c r="C2112" s="15" t="str">
        <x:v>Wood End Gardens, Northolt UB5</x:v>
      </x:c>
      <x:c r="D2112" s="15" t="str">
        <x:v>Yard/land only; no qualifying building established.</x:v>
      </x:c>
      <x:c r="E2112" s="15" t="str">
        <x:v>https://www.zoopla.co.uk/to-rent/commercial/details/74614301/</x:v>
      </x:c>
      <x:c r="F2112" s="15" t="str"/>
    </x:row>
    <x:row r="2113" ht="42" customHeight="1">
      <x:c r="A2113" s="15" t="str">
        <x:v>London</x:v>
      </x:c>
      <x:c r="B2113" s="15" t="str">
        <x:v>Excluded or unresolved advert</x:v>
      </x:c>
      <x:c r="C2113" s="15" t="str">
        <x:v>Field End Road, Eastcote HA4</x:v>
      </x:c>
      <x:c r="D2113" s="15" t="str">
        <x:v>Placeholder/tiny room/container scale; not a verified independent industrial unit.</x:v>
      </x:c>
      <x:c r="E2113" s="15" t="str">
        <x:v>https://www.zoopla.co.uk/to-rent/commercial/details/74614326/</x:v>
      </x:c>
      <x:c r="F2113" s="15" t="str"/>
    </x:row>
    <x:row r="2114" ht="42" customHeight="1">
      <x:c r="A2114" s="15" t="str">
        <x:v>London</x:v>
      </x:c>
      <x:c r="B2114" s="15" t="str">
        <x:v>Excluded or unresolved advert</x:v>
      </x:c>
      <x:c r="C2114" s="15" t="str">
        <x:v>Station Yard, West Ruislip HA4</x:v>
      </x:c>
      <x:c r="D2114" s="15" t="str">
        <x:v>Yard/land only; no qualifying building established.</x:v>
      </x:c>
      <x:c r="E2114" s="15" t="str">
        <x:v>https://www.zoopla.co.uk/to-rent/commercial/details/74614202/</x:v>
      </x:c>
      <x:c r="F2114" s="15" t="str"/>
    </x:row>
    <x:row r="2115" ht="42" customHeight="1">
      <x:c r="A2115" s="15" t="str">
        <x:v>London</x:v>
      </x:c>
      <x:c r="B2115" s="15" t="str">
        <x:v>Excluded or unresolved advert</x:v>
      </x:c>
      <x:c r="C2115" s="15" t="str">
        <x:v>Canal Way, London W10</x:v>
      </x:c>
      <x:c r="D2115" s="15" t="str">
        <x:v>Scheme/range crosses 15,000 sqft; no qualifying individual schedule resolved from card.</x:v>
      </x:c>
      <x:c r="E2115" s="15" t="str">
        <x:v>https://www.zoopla.co.uk/to-rent/commercial/details/74613122/</x:v>
      </x:c>
      <x:c r="F2115" s="15" t="str"/>
    </x:row>
    <x:row r="2116" ht="42" customHeight="1">
      <x:c r="A2116" s="15" t="str">
        <x:v>London</x:v>
      </x:c>
      <x:c r="B2116" s="15" t="str">
        <x:v>Excluded or unresolved advert</x:v>
      </x:c>
      <x:c r="C2116" s="15" t="str">
        <x:v>Field End Road, Eastcote HA4</x:v>
      </x:c>
      <x:c r="D2116" s="15" t="str">
        <x:v>Placeholder/tiny room/container scale; not a verified independent industrial unit.</x:v>
      </x:c>
      <x:c r="E2116" s="15" t="str">
        <x:v>https://www.zoopla.co.uk/to-rent/commercial/details/74613106/</x:v>
      </x:c>
      <x:c r="F2116" s="15" t="str"/>
    </x:row>
    <x:row r="2117" ht="42" customHeight="1">
      <x:c r="A2117" s="15" t="str">
        <x:v>London</x:v>
      </x:c>
      <x:c r="B2117" s="15" t="str">
        <x:v>Excluded or unresolved advert</x:v>
      </x:c>
      <x:c r="C2117" s="15" t="str">
        <x:v>West Thamesmead, London SE28</x:v>
      </x:c>
      <x:c r="D2117" s="15" t="str">
        <x:v>Advertised minimum area exceeds 15,000 sqft.</x:v>
      </x:c>
      <x:c r="E2117" s="15" t="str">
        <x:v>https://www.zoopla.co.uk/to-rent/commercial/details/74613108/</x:v>
      </x:c>
      <x:c r="F2117" s="15" t="str"/>
    </x:row>
    <x:row r="2118" ht="42" customHeight="1">
      <x:c r="A2118" s="15" t="str">
        <x:v>London</x:v>
      </x:c>
      <x:c r="B2118" s="15" t="str">
        <x:v>Excluded or unresolved advert</x:v>
      </x:c>
      <x:c r="C2118" s="15" t="str">
        <x:v>1 bath 861 sq ft</x:v>
      </x:c>
      <x:c r="D2118" s="15" t="str">
        <x:v>Size missing on card; &lt;=15,000 sqft eligibility not verified.</x:v>
      </x:c>
      <x:c r="E2118" s="15" t="str">
        <x:v>https://www.zoopla.co.uk/to-rent/commercial/details/68840091/</x:v>
      </x:c>
      <x:c r="F2118" s="15" t="str"/>
    </x:row>
    <x:row r="2119" ht="42" customHeight="1">
      <x:c r="A2119" s="15" t="str">
        <x:v>London</x:v>
      </x:c>
      <x:c r="B2119" s="15" t="str">
        <x:v>Excluded or unresolved advert</x:v>
      </x:c>
      <x:c r="C2119" s="15" t="str">
        <x:v>Units 24-32 London Industrial Park, Eastbury Road, London E6</x:v>
      </x:c>
      <x:c r="D2119" s="15" t="str">
        <x:v>Scheme/range crosses 15,000 sqft; no qualifying individual schedule resolved from card.</x:v>
      </x:c>
      <x:c r="E2119" s="15" t="str">
        <x:v>https://www.zoopla.co.uk/to-rent/commercial/details/74609864/</x:v>
      </x:c>
      <x:c r="F2119" s="15" t="str"/>
    </x:row>
    <x:row r="2120" ht="42" customHeight="1">
      <x:c r="A2120" s="15" t="str">
        <x:v>London</x:v>
      </x:c>
      <x:c r="B2120" s="15" t="str">
        <x:v>Excluded or unresolved advert</x:v>
      </x:c>
      <x:c r="C2120" s="15" t="str">
        <x:v>Unit, Cranleigh Gardens Industrial Estate, Southall UB1</x:v>
      </x:c>
      <x:c r="D2120" s="15" t="str">
        <x:v>Size missing on card; &lt;=15,000 sqft eligibility not verified.</x:v>
      </x:c>
      <x:c r="E2120" s="15" t="str">
        <x:v>https://www.zoopla.co.uk/to-rent/commercial/details/74606231/</x:v>
      </x:c>
      <x:c r="F2120" s="15" t="str"/>
    </x:row>
    <x:row r="2121" ht="42" customHeight="1">
      <x:c r="A2121" s="15" t="str">
        <x:v>London</x:v>
      </x:c>
      <x:c r="B2121" s="15" t="str">
        <x:v>Excluded or unresolved advert</x:v>
      </x:c>
      <x:c r="C2121" s="15" t="str">
        <x:v>Cowley Road, London W3</x:v>
      </x:c>
      <x:c r="D2121" s="15" t="str">
        <x:v>Pooled/combined or multi-unit size range without individually verified demises; no unit count asserted.</x:v>
      </x:c>
      <x:c r="E2121" s="15" t="str">
        <x:v>https://www.zoopla.co.uk/to-rent/commercial/details/74605976/</x:v>
      </x:c>
      <x:c r="F2121" s="15" t="str"/>
    </x:row>
    <x:row r="2122" ht="42" customHeight="1">
      <x:c r="A2122" s="15" t="str">
        <x:v>London</x:v>
      </x:c>
      <x:c r="B2122" s="15" t="str">
        <x:v>Boundary / regional handoff</x:v>
      </x:c>
      <x:c r="C2122" s="15" t="str">
        <x:v>30 Oxford Road, Denham, Uxbridge UB9</x:v>
      </x:c>
      <x:c r="D2122" s="15" t="str">
        <x:v>Address names Denham, outside the Greater London town scope; handed off for regional cross-check.</x:v>
      </x:c>
      <x:c r="E2122" s="15" t="str">
        <x:v>https://www.zoopla.co.uk/to-rent/commercial/details/74604850/</x:v>
      </x:c>
      <x:c r="F2122" s="15" t="str"/>
    </x:row>
    <x:row r="2123" ht="42" customHeight="1">
      <x:c r="A2123" s="15" t="str">
        <x:v>London</x:v>
      </x:c>
      <x:c r="B2123" s="15" t="str">
        <x:v>Excluded or unresolved advert</x:v>
      </x:c>
      <x:c r="C2123" s="15" t="str">
        <x:v>Rockware Avenue Open Storage, Greenford, Ealing UB6</x:v>
      </x:c>
      <x:c r="D2123" s="15" t="str">
        <x:v>Advertised minimum area exceeds 15,000 sqft.</x:v>
      </x:c>
      <x:c r="E2123" s="15" t="str">
        <x:v>https://www.zoopla.co.uk/to-rent/commercial/details/70368029/</x:v>
      </x:c>
      <x:c r="F2123" s="15" t="str"/>
    </x:row>
    <x:row r="2124" ht="42" customHeight="1">
      <x:c r="A2124" s="15" t="str">
        <x:v>London</x:v>
      </x:c>
      <x:c r="B2124" s="15" t="str">
        <x:v>Excluded or unresolved advert</x:v>
      </x:c>
      <x:c r="C2124" s="15" t="str">
        <x:v>Unit 1 &amp; 2 Stockholm Road, London SE16</x:v>
      </x:c>
      <x:c r="D2124" s="15" t="str">
        <x:v>Advertised minimum area exceeds 15,000 sqft.</x:v>
      </x:c>
      <x:c r="E2124" s="15" t="str">
        <x:v>https://www.zoopla.co.uk/to-rent/commercial/details/74601989/</x:v>
      </x:c>
      <x:c r="F2124" s="15" t="str"/>
    </x:row>
    <x:row r="2125" ht="42" customHeight="1">
      <x:c r="A2125" s="15" t="str">
        <x:v>London</x:v>
      </x:c>
      <x:c r="B2125" s="15" t="str">
        <x:v>Excluded or unresolved advert</x:v>
      </x:c>
      <x:c r="C2125" s="15" t="str">
        <x:v>1 bath 592 sq ft</x:v>
      </x:c>
      <x:c r="D2125" s="15" t="str">
        <x:v>Size missing on card; &lt;=15,000 sqft eligibility not verified.</x:v>
      </x:c>
      <x:c r="E2125" s="15" t="str">
        <x:v>https://www.zoopla.co.uk/to-rent/commercial/details/68839968/</x:v>
      </x:c>
      <x:c r="F2125" s="15" t="str"/>
    </x:row>
    <x:row r="2126" ht="42" customHeight="1">
      <x:c r="A2126" s="15" t="str">
        <x:v>London</x:v>
      </x:c>
      <x:c r="B2126" s="15" t="str">
        <x:v>Excluded or unresolved advert</x:v>
      </x:c>
      <x:c r="C2126" s="15" t="str">
        <x:v>Bloom Bermondsey, Mandela Way, London SE1</x:v>
      </x:c>
      <x:c r="D2126" s="15" t="str">
        <x:v>Scheme/range crosses 15,000 sqft; no qualifying individual schedule resolved from card.</x:v>
      </x:c>
      <x:c r="E2126" s="15" t="str">
        <x:v>https://www.zoopla.co.uk/to-rent/commercial/details/74586738/</x:v>
      </x:c>
      <x:c r="F2126" s="15" t="str"/>
    </x:row>
    <x:row r="2127" ht="42" customHeight="1">
      <x:c r="A2127" s="15" t="str">
        <x:v>London</x:v>
      </x:c>
      <x:c r="B2127" s="15" t="str">
        <x:v>Excluded or unresolved advert</x:v>
      </x:c>
      <x:c r="C2127" s="15" t="str">
        <x:v>Plots 3-5, Parkhouse Street, London SE5</x:v>
      </x:c>
      <x:c r="D2127" s="15" t="str">
        <x:v>Advertised minimum area exceeds 15,000 sqft.</x:v>
      </x:c>
      <x:c r="E2127" s="15" t="str">
        <x:v>https://www.zoopla.co.uk/to-rent/commercial/details/74585962/</x:v>
      </x:c>
      <x:c r="F2127" s="15" t="str"/>
    </x:row>
    <x:row r="2128" ht="42" customHeight="1">
      <x:c r="A2128" s="15" t="str">
        <x:v>London</x:v>
      </x:c>
      <x:c r="B2128" s="15" t="str">
        <x:v>Excluded or unresolved advert</x:v>
      </x:c>
      <x:c r="C2128" s="15" t="str">
        <x:v>Units 24-32, London Industrial Park, Eastbury Road, Beckton E6</x:v>
      </x:c>
      <x:c r="D2128" s="15" t="str">
        <x:v>Scheme/range crosses 15,000 sqft; no qualifying individual schedule resolved from card.</x:v>
      </x:c>
      <x:c r="E2128" s="15" t="str">
        <x:v>https://www.zoopla.co.uk/to-rent/commercial/details/74580702/</x:v>
      </x:c>
      <x:c r="F2128" s="15" t="str"/>
    </x:row>
    <x:row r="2129" ht="42" customHeight="1">
      <x:c r="A2129" s="15" t="str">
        <x:v>London</x:v>
      </x:c>
      <x:c r="B2129" s="15" t="str">
        <x:v>Excluded or unresolved advert</x:v>
      </x:c>
      <x:c r="C2129" s="15" t="str">
        <x:v>Greenford Depot, Greenford Road, Greenford UB6</x:v>
      </x:c>
      <x:c r="D2129" s="15" t="str">
        <x:v>Pooled/combined or multi-unit size range without individually verified demises; no unit count asserted.</x:v>
      </x:c>
      <x:c r="E2129" s="15" t="str">
        <x:v>https://www.zoopla.co.uk/to-rent/commercial/details/74580158/</x:v>
      </x:c>
      <x:c r="F2129" s="15" t="str"/>
    </x:row>
    <x:row r="2130" ht="42" customHeight="1">
      <x:c r="A2130" s="15" t="str">
        <x:v>London</x:v>
      </x:c>
      <x:c r="B2130" s="15" t="str">
        <x:v>Excluded or unresolved advert</x:v>
      </x:c>
      <x:c r="C2130" s="15" t="str">
        <x:v>Grosvenor Way, London E5</x:v>
      </x:c>
      <x:c r="D2130" s="15" t="str">
        <x:v>Placeholder/tiny room/container scale; not a verified independent industrial unit.</x:v>
      </x:c>
      <x:c r="E2130" s="15" t="str">
        <x:v>https://www.zoopla.co.uk/to-rent/commercial/details/74577773/</x:v>
      </x:c>
      <x:c r="F2130" s="15" t="str"/>
    </x:row>
    <x:row r="2131" ht="42" customHeight="1">
      <x:c r="A2131" s="15" t="str">
        <x:v>London</x:v>
      </x:c>
      <x:c r="B2131" s="15" t="str">
        <x:v>Excluded or unresolved advert</x:v>
      </x:c>
      <x:c r="C2131" s="15" t="str">
        <x:v>1 bath 1399 sq ft</x:v>
      </x:c>
      <x:c r="D2131" s="15" t="str">
        <x:v>Size missing on card; &lt;=15,000 sqft eligibility not verified.</x:v>
      </x:c>
      <x:c r="E2131" s="15" t="str">
        <x:v>https://www.zoopla.co.uk/to-rent/commercial/details/74568295/</x:v>
      </x:c>
      <x:c r="F2131" s="15" t="str"/>
    </x:row>
    <x:row r="2132" ht="42" customHeight="1">
      <x:c r="A2132" s="15" t="str">
        <x:v>London</x:v>
      </x:c>
      <x:c r="B2132" s="15" t="str">
        <x:v>Excluded or unresolved advert</x:v>
      </x:c>
      <x:c r="C2132" s="15" t="str">
        <x:v>Swan Industrial Estate, Rosemary Road, Wimbledon SW17</x:v>
      </x:c>
      <x:c r="D2132" s="15" t="str">
        <x:v>Pooled/combined or multi-unit size range without individually verified demises; no unit count asserted.</x:v>
      </x:c>
      <x:c r="E2132" s="15" t="str">
        <x:v>https://www.zoopla.co.uk/to-rent/commercial/details/74564667/</x:v>
      </x:c>
      <x:c r="F2132" s="15" t="str"/>
    </x:row>
    <x:row r="2133" ht="42" customHeight="1">
      <x:c r="A2133" s="15" t="str">
        <x:v>London</x:v>
      </x:c>
      <x:c r="B2133" s="15" t="str">
        <x:v>Excluded or unresolved advert</x:v>
      </x:c>
      <x:c r="C2133" s="15" t="str">
        <x:v>Unit 1, Stockholm Road, London, Greater London SE16</x:v>
      </x:c>
      <x:c r="D2133" s="15" t="str">
        <x:v>Advertised minimum area exceeds 15,000 sqft.</x:v>
      </x:c>
      <x:c r="E2133" s="15" t="str">
        <x:v>https://www.zoopla.co.uk/to-rent/commercial/details/74563196/</x:v>
      </x:c>
      <x:c r="F2133" s="15" t="str"/>
    </x:row>
    <x:row r="2134" ht="42" customHeight="1">
      <x:c r="A2134" s="15" t="str">
        <x:v>London</x:v>
      </x:c>
      <x:c r="B2134" s="15" t="str">
        <x:v>Excluded or unresolved advert</x:v>
      </x:c>
      <x:c r="C2134" s="15" t="str">
        <x:v>Unit 2, Stockholm Road, London, Greater London SE16</x:v>
      </x:c>
      <x:c r="D2134" s="15" t="str">
        <x:v>Advertised minimum area exceeds 15,000 sqft.</x:v>
      </x:c>
      <x:c r="E2134" s="15" t="str">
        <x:v>https://www.zoopla.co.uk/to-rent/commercial/details/74563195/</x:v>
      </x:c>
      <x:c r="F2134" s="15" t="str"/>
    </x:row>
    <x:row r="2135" ht="42" customHeight="1">
      <x:c r="A2135" s="15" t="str">
        <x:v>London</x:v>
      </x:c>
      <x:c r="B2135" s="15" t="str">
        <x:v>Excluded or unresolved advert</x:v>
      </x:c>
      <x:c r="C2135" s="15" t="str">
        <x:v>1 bath 2207 sq ft</x:v>
      </x:c>
      <x:c r="D2135" s="15" t="str">
        <x:v>Size missing on card; &lt;=15,000 sqft eligibility not verified.</x:v>
      </x:c>
      <x:c r="E2135" s="15" t="str">
        <x:v>https://www.zoopla.co.uk/to-rent/commercial/details/69266912/</x:v>
      </x:c>
      <x:c r="F2135" s="15" t="str"/>
    </x:row>
    <x:row r="2136" ht="42" customHeight="1">
      <x:c r="A2136" s="15" t="str">
        <x:v>London</x:v>
      </x:c>
      <x:c r="B2136" s="15" t="str">
        <x:v>Boundary / regional handoff</x:v>
      </x:c>
      <x:c r="C2136" s="15" t="str">
        <x:v>Riverside Way, Iver, Buckinghamshire UB8</x:v>
      </x:c>
      <x:c r="D2136" s="15" t="str">
        <x:v>Address names Iver, outside the Greater London town scope; handed off for regional cross-check.</x:v>
      </x:c>
      <x:c r="E2136" s="15" t="str">
        <x:v>https://www.zoopla.co.uk/to-rent/commercial/details/74557708/</x:v>
      </x:c>
      <x:c r="F2136" s="15" t="str"/>
    </x:row>
    <x:row r="2137" ht="42" customHeight="1">
      <x:c r="A2137" s="15" t="str">
        <x:v>London</x:v>
      </x:c>
      <x:c r="B2137" s="15" t="str">
        <x:v>Excluded or unresolved advert</x:v>
      </x:c>
      <x:c r="C2137" s="15" t="str">
        <x:v>Basement At Unit 1, Jash House, 27-29 North Street, Hornchurch, Essex RM11</x:v>
      </x:c>
      <x:c r="D2137" s="15" t="str">
        <x:v>Former yoga/Pilates basement; industrial use not established.</x:v>
      </x:c>
      <x:c r="E2137" s="15" t="str">
        <x:v>https://www.zoopla.co.uk/to-rent/commercial/details/74557358/</x:v>
      </x:c>
      <x:c r="F2137" s="15" t="str"/>
    </x:row>
    <x:row r="2138" ht="42" customHeight="1">
      <x:c r="A2138" s="15" t="str">
        <x:v>London</x:v>
      </x:c>
      <x:c r="B2138" s="15" t="str">
        <x:v>Excluded or unresolved advert</x:v>
      </x:c>
      <x:c r="C2138" s="15" t="str">
        <x:v>Ripple Road, Barking IG11</x:v>
      </x:c>
      <x:c r="D2138" s="15" t="str">
        <x:v>Advertised minimum area exceeds 15,000 sqft.</x:v>
      </x:c>
      <x:c r="E2138" s="15" t="str">
        <x:v>https://www.zoopla.co.uk/to-rent/commercial/details/74557267/</x:v>
      </x:c>
      <x:c r="F2138" s="15" t="str"/>
    </x:row>
    <x:row r="2139" ht="42" customHeight="1">
      <x:c r="A2139" s="15" t="str">
        <x:v>London</x:v>
      </x:c>
      <x:c r="B2139" s="15" t="str">
        <x:v>Excluded or unresolved advert</x:v>
      </x:c>
      <x:c r="C2139" s="15" t="str">
        <x:v>Unit 703, Tudor Estate, Abbey Road, Park Royal NW10</x:v>
      </x:c>
      <x:c r="D2139" s="15" t="str">
        <x:v>Advertised minimum area exceeds 15,000 sqft.</x:v>
      </x:c>
      <x:c r="E2139" s="15" t="str">
        <x:v>https://www.zoopla.co.uk/to-rent/commercial/details/74555893/</x:v>
      </x:c>
      <x:c r="F2139" s="15" t="str"/>
    </x:row>
    <x:row r="2140" ht="42" customHeight="1">
      <x:c r="A2140" s="15" t="str">
        <x:v>London</x:v>
      </x:c>
      <x:c r="B2140" s="15" t="str">
        <x:v>Excluded or unresolved advert</x:v>
      </x:c>
      <x:c r="C2140" s="15" t="str">
        <x:v>1 bath 600 sq ft</x:v>
      </x:c>
      <x:c r="D2140" s="15" t="str">
        <x:v>Size missing on card; &lt;=15,000 sqft eligibility not verified.</x:v>
      </x:c>
      <x:c r="E2140" s="15" t="str">
        <x:v>https://www.zoopla.co.uk/to-rent/commercial/details/68840475/</x:v>
      </x:c>
      <x:c r="F2140" s="15" t="str"/>
    </x:row>
    <x:row r="2141" ht="42" customHeight="1">
      <x:c r="A2141" s="15" t="str">
        <x:v>London</x:v>
      </x:c>
      <x:c r="B2141" s="15" t="str">
        <x:v>Excluded or unresolved advert</x:v>
      </x:c>
      <x:c r="C2141" s="15" t="str">
        <x:v>Royal Point, Unit 2 Willen Field Road, Park Royal NW10</x:v>
      </x:c>
      <x:c r="D2141" s="15" t="str">
        <x:v>Advertised minimum area exceeds 15,000 sqft.</x:v>
      </x:c>
      <x:c r="E2141" s="15" t="str">
        <x:v>https://www.zoopla.co.uk/to-rent/commercial/details/74547950/</x:v>
      </x:c>
      <x:c r="F2141" s="15" t="str"/>
    </x:row>
    <x:row r="2142" ht="42" customHeight="1">
      <x:c r="A2142" s="15" t="str">
        <x:v>London</x:v>
      </x:c>
      <x:c r="B2142" s="15" t="str">
        <x:v>Excluded or unresolved advert</x:v>
      </x:c>
      <x:c r="C2142" s="15" t="str">
        <x:v>Millmarsh Lane, Enfield EN3</x:v>
      </x:c>
      <x:c r="D2142" s="15" t="str">
        <x:v>Advertised minimum area exceeds 15,000 sqft.</x:v>
      </x:c>
      <x:c r="E2142" s="15" t="str">
        <x:v>https://www.zoopla.co.uk/to-rent/commercial/details/74543790/</x:v>
      </x:c>
      <x:c r="F2142" s="15" t="str"/>
    </x:row>
    <x:row r="2143" ht="42" customHeight="1">
      <x:c r="A2143" s="15" t="str">
        <x:v>London</x:v>
      </x:c>
      <x:c r="B2143" s="15" t="str">
        <x:v>Excluded or unresolved advert</x:v>
      </x:c>
      <x:c r="C2143" s="15" t="str">
        <x:v>Galleywall Road, London SE16</x:v>
      </x:c>
      <x:c r="D2143" s="15" t="str">
        <x:v>Advertised minimum area exceeds 15,000 sqft.</x:v>
      </x:c>
      <x:c r="E2143" s="15" t="str">
        <x:v>https://www.zoopla.co.uk/to-rent/commercial/details/72745185/</x:v>
      </x:c>
      <x:c r="F2143" s="15" t="str"/>
    </x:row>
    <x:row r="2144" ht="42" customHeight="1">
      <x:c r="A2144" s="15" t="str">
        <x:v>London</x:v>
      </x:c>
      <x:c r="B2144" s="15" t="str">
        <x:v>Excluded or unresolved advert</x:v>
      </x:c>
      <x:c r="C2144" s="15" t="str">
        <x:v>1 bath 2830 sq ft</x:v>
      </x:c>
      <x:c r="D2144" s="15" t="str">
        <x:v>Size missing on card; &lt;=15,000 sqft eligibility not verified.</x:v>
      </x:c>
      <x:c r="E2144" s="15" t="str">
        <x:v>https://www.zoopla.co.uk/to-rent/commercial/details/72041230/</x:v>
      </x:c>
      <x:c r="F2144" s="15" t="str"/>
    </x:row>
    <x:row r="2145" ht="42" customHeight="1">
      <x:c r="A2145" s="15" t="str">
        <x:v>London</x:v>
      </x:c>
      <x:c r="B2145" s="15" t="str">
        <x:v>Excluded or unresolved advert</x:v>
      </x:c>
      <x:c r="C2145" s="15" t="str">
        <x:v>1 bath</x:v>
      </x:c>
      <x:c r="D2145" s="15" t="str">
        <x:v>Size missing on card; &lt;=15,000 sqft eligibility not verified.</x:v>
      </x:c>
      <x:c r="E2145" s="15" t="str">
        <x:v>https://www.zoopla.co.uk/to-rent/commercial/details/74521059/</x:v>
      </x:c>
      <x:c r="F2145" s="15" t="str"/>
    </x:row>
    <x:row r="2146" ht="42" customHeight="1">
      <x:c r="A2146" s="15" t="str">
        <x:v>London</x:v>
      </x:c>
      <x:c r="B2146" s="15" t="str">
        <x:v>Excluded or unresolved advert</x:v>
      </x:c>
      <x:c r="C2146" s="15" t="str">
        <x:v>Trout Road Industrial Estate, Trout Road, West Drayton UB7</x:v>
      </x:c>
      <x:c r="D2146" s="15" t="str">
        <x:v>Yard/land only; no qualifying building established.</x:v>
      </x:c>
      <x:c r="E2146" s="15" t="str">
        <x:v>https://www.zoopla.co.uk/to-rent/commercial/details/74520541/</x:v>
      </x:c>
      <x:c r="F2146" s="15" t="str"/>
    </x:row>
    <x:row r="2147" ht="42" customHeight="1">
      <x:c r="A2147" s="15" t="str">
        <x:v>London</x:v>
      </x:c>
      <x:c r="B2147" s="15" t="str">
        <x:v>Excluded or unresolved advert</x:v>
      </x:c>
      <x:c r="C2147" s="15" t="str">
        <x:v>Unit 12-14 Sterling Industrial Estate, Dagenham RM10</x:v>
      </x:c>
      <x:c r="D2147" s="15" t="str">
        <x:v>Advertised minimum area exceeds 15,000 sqft.</x:v>
      </x:c>
      <x:c r="E2147" s="15" t="str">
        <x:v>https://www.zoopla.co.uk/to-rent/commercial/details/74515119/</x:v>
      </x:c>
      <x:c r="F2147" s="15" t="str"/>
    </x:row>
    <x:row r="2148" ht="42" customHeight="1">
      <x:c r="A2148" s="15" t="str">
        <x:v>London</x:v>
      </x:c>
      <x:c r="B2148" s="15" t="str">
        <x:v>Excluded or unresolved advert</x:v>
      </x:c>
      <x:c r="C2148" s="15" t="str">
        <x:v>Parkside Works, Thames Road, Crayford, Dartford, Kent DA1</x:v>
      </x:c>
      <x:c r="D2148" s="15" t="str">
        <x:v>Yard/land only; no qualifying building established.</x:v>
      </x:c>
      <x:c r="E2148" s="15" t="str">
        <x:v>https://www.zoopla.co.uk/to-rent/commercial/details/74508953/</x:v>
      </x:c>
      <x:c r="F2148" s="15" t="str"/>
    </x:row>
    <x:row r="2149" ht="42" customHeight="1">
      <x:c r="A2149" s="15" t="str">
        <x:v>London</x:v>
      </x:c>
      <x:c r="B2149" s="15" t="str">
        <x:v>Excluded or unresolved advert</x:v>
      </x:c>
      <x:c r="C2149" s="15" t="str">
        <x:v>Heybridge Way, London E10</x:v>
      </x:c>
      <x:c r="D2149" s="15" t="str">
        <x:v>Pooled/combined or multi-unit size range without individually verified demises; no unit count asserted.</x:v>
      </x:c>
      <x:c r="E2149" s="15" t="str">
        <x:v>https://www.zoopla.co.uk/to-rent/commercial/details/74505253/</x:v>
      </x:c>
      <x:c r="F2149" s="15" t="str"/>
    </x:row>
    <x:row r="2150" ht="42" customHeight="1">
      <x:c r="A2150" s="15" t="str">
        <x:v>London</x:v>
      </x:c>
      <x:c r="B2150" s="15" t="str">
        <x:v>Excluded or unresolved advert</x:v>
      </x:c>
      <x:c r="C2150" s="15" t="str">
        <x:v>Unit 6, The Heathrow Estate, Silver Jubilee Way, Hounslow TW4</x:v>
      </x:c>
      <x:c r="D2150" s="15" t="str">
        <x:v>Advertised minimum area exceeds 15,000 sqft.</x:v>
      </x:c>
      <x:c r="E2150" s="15" t="str">
        <x:v>https://www.zoopla.co.uk/to-rent/commercial/details/74505190/</x:v>
      </x:c>
      <x:c r="F2150" s="15" t="str"/>
    </x:row>
    <x:row r="2151" ht="42" customHeight="1">
      <x:c r="A2151" s="15" t="str">
        <x:v>London</x:v>
      </x:c>
      <x:c r="B2151" s="15" t="str">
        <x:v>Excluded or unresolved advert</x:v>
      </x:c>
      <x:c r="C2151" s="15" t="str">
        <x:v>Unit 3, The Heathrow Estate, Silver Jubilee Way, Hounslow TW4</x:v>
      </x:c>
      <x:c r="D2151" s="15" t="str">
        <x:v>Advertised minimum area exceeds 15,000 sqft.</x:v>
      </x:c>
      <x:c r="E2151" s="15" t="str">
        <x:v>https://www.zoopla.co.uk/to-rent/commercial/details/74505027/</x:v>
      </x:c>
      <x:c r="F2151" s="15" t="str"/>
    </x:row>
    <x:row r="2152" ht="42" customHeight="1">
      <x:c r="A2152" s="15" t="str">
        <x:v>London</x:v>
      </x:c>
      <x:c r="B2152" s="15" t="str">
        <x:v>Excluded or unresolved advert</x:v>
      </x:c>
      <x:c r="C2152" s="15" t="str">
        <x:v>Eley Business Centre N18</x:v>
      </x:c>
      <x:c r="D2152" s="15" t="str">
        <x:v>Pooled/combined or multi-unit size range without individually verified demises; no unit count asserted.</x:v>
      </x:c>
      <x:c r="E2152" s="15" t="str">
        <x:v>https://www.zoopla.co.uk/to-rent/commercial/details/74496052/</x:v>
      </x:c>
      <x:c r="F2152" s="15" t="str"/>
    </x:row>
    <x:row r="2153" ht="42" customHeight="1">
      <x:c r="A2153" s="15" t="str">
        <x:v>London</x:v>
      </x:c>
      <x:c r="B2153" s="15" t="str">
        <x:v>Excluded or unresolved advert</x:v>
      </x:c>
      <x:c r="C2153" s="15" t="str">
        <x:v>London IG11</x:v>
      </x:c>
      <x:c r="D2153" s="15" t="str">
        <x:v>Creative/live-work/studio offering without verified industrial/workshop demise.</x:v>
      </x:c>
      <x:c r="E2153" s="15" t="str">
        <x:v>https://www.zoopla.co.uk/to-rent/commercial/details/74492962/</x:v>
      </x:c>
      <x:c r="F2153" s="15" t="str"/>
    </x:row>
    <x:row r="2154" ht="42" customHeight="1">
      <x:c r="A2154" s="15" t="str">
        <x:v>London</x:v>
      </x:c>
      <x:c r="B2154" s="15" t="str">
        <x:v>Excluded or unresolved advert</x:v>
      </x:c>
      <x:c r="C2154" s="15" t="str">
        <x:v>Units 3A &amp; B, Kew Bridge Distribution Centre, Lionel Road South, Brentford TW8</x:v>
      </x:c>
      <x:c r="D2154" s="15" t="str">
        <x:v>Advertised minimum area exceeds 15,000 sqft.</x:v>
      </x:c>
      <x:c r="E2154" s="15" t="str">
        <x:v>https://www.zoopla.co.uk/to-rent/commercial/details/71343669/</x:v>
      </x:c>
      <x:c r="F2154" s="15" t="str"/>
    </x:row>
    <x:row r="2155" ht="42" customHeight="1">
      <x:c r="A2155" s="15" t="str">
        <x:v>London</x:v>
      </x:c>
      <x:c r="B2155" s="15" t="str">
        <x:v>Excluded or unresolved advert</x:v>
      </x:c>
      <x:c r="C2155" s="15" t="str">
        <x:v>Tudor Road, London E9</x:v>
      </x:c>
      <x:c r="D2155" s="15" t="str">
        <x:v>Creative/live-work/studio offering without verified industrial/workshop demise.</x:v>
      </x:c>
      <x:c r="E2155" s="15" t="str">
        <x:v>https://www.zoopla.co.uk/to-rent/commercial/details/68809068/</x:v>
      </x:c>
      <x:c r="F2155" s="15" t="str"/>
    </x:row>
    <x:row r="2156" ht="42" customHeight="1">
      <x:c r="A2156" s="15" t="str">
        <x:v>London</x:v>
      </x:c>
      <x:c r="B2156" s="15" t="str">
        <x:v>Excluded or unresolved advert</x:v>
      </x:c>
      <x:c r="C2156" s="15" t="str">
        <x:v>Forest Business Park, Argall Avenue, Leyton E10</x:v>
      </x:c>
      <x:c r="D2156" s="15" t="str">
        <x:v>Pooled/combined or multi-unit size range without individually verified demises; no unit count asserted.</x:v>
      </x:c>
      <x:c r="E2156" s="15" t="str">
        <x:v>https://www.zoopla.co.uk/to-rent/commercial/details/74419693/</x:v>
      </x:c>
      <x:c r="F2156" s="15" t="str"/>
    </x:row>
    <x:row r="2157" ht="42" customHeight="1">
      <x:c r="A2157" s="15" t="str">
        <x:v>London</x:v>
      </x:c>
      <x:c r="B2157" s="15" t="str">
        <x:v>Excluded or unresolved advert</x:v>
      </x:c>
      <x:c r="C2157" s="15" t="str">
        <x:v>6 Walthamstow Business Centre, Clifford Road, London E17</x:v>
      </x:c>
      <x:c r="D2157" s="15" t="str">
        <x:v>Pooled/combined or multi-unit size range without individually verified demises; no unit count asserted.</x:v>
      </x:c>
      <x:c r="E2157" s="15" t="str">
        <x:v>https://www.zoopla.co.uk/to-rent/commercial/details/74477497/</x:v>
      </x:c>
      <x:c r="F2157" s="15" t="str"/>
    </x:row>
    <x:row r="2158" ht="42" customHeight="1">
      <x:c r="A2158" s="15" t="str">
        <x:v>London</x:v>
      </x:c>
      <x:c r="B2158" s="15" t="str">
        <x:v>Excluded or unresolved advert</x:v>
      </x:c>
      <x:c r="C2158" s="15" t="str">
        <x:v>London E5</x:v>
      </x:c>
      <x:c r="D2158" s="15" t="str">
        <x:v>Property identity too general to deduplicate reliably.</x:v>
      </x:c>
      <x:c r="E2158" s="15" t="str">
        <x:v>https://www.zoopla.co.uk/to-rent/commercial/details/74458719/</x:v>
      </x:c>
      <x:c r="F2158" s="15" t="str"/>
    </x:row>
    <x:row r="2159" ht="42" customHeight="1">
      <x:c r="A2159" s="15" t="str">
        <x:v>London</x:v>
      </x:c>
      <x:c r="B2159" s="15" t="str">
        <x:v>Excluded or unresolved advert</x:v>
      </x:c>
      <x:c r="C2159" s="15" t="str">
        <x:v>Eastern Business Park, Heathrow Airport TW6</x:v>
      </x:c>
      <x:c r="D2159" s="15" t="str">
        <x:v>Scheme/range crosses 15,000 sqft; no qualifying individual schedule resolved from card.</x:v>
      </x:c>
      <x:c r="E2159" s="15" t="str">
        <x:v>https://www.zoopla.co.uk/to-rent/commercial/details/74454845/</x:v>
      </x:c>
      <x:c r="F2159" s="15" t="str"/>
    </x:row>
    <x:row r="2160" ht="42" customHeight="1">
      <x:c r="A2160" s="15" t="str">
        <x:v>London</x:v>
      </x:c>
      <x:c r="B2160" s="15" t="str">
        <x:v>Boundary / regional handoff</x:v>
      </x:c>
      <x:c r="C2160" s="15" t="str">
        <x:v>Unit 8-9, Epsom Business Park, Kiln Lane, Epsom, Surrey KT17</x:v>
      </x:c>
      <x:c r="D2160" s="15" t="str">
        <x:v>Address names Epsom, outside the Greater London town scope; handed off for regional cross-check.</x:v>
      </x:c>
      <x:c r="E2160" s="15" t="str">
        <x:v>https://www.zoopla.co.uk/to-rent/commercial/details/74453590/</x:v>
      </x:c>
      <x:c r="F2160" s="15" t="str"/>
    </x:row>
    <x:row r="2161" ht="42" customHeight="1">
      <x:c r="A2161" s="15" t="str">
        <x:v>London</x:v>
      </x:c>
      <x:c r="B2161" s="15" t="str">
        <x:v>Excluded or unresolved advert</x:v>
      </x:c>
      <x:c r="C2161" s="15" t="str">
        <x:v>Unit 12-14 Sterling Industrial Estate, Rainham Road South, Dagenham RM10</x:v>
      </x:c>
      <x:c r="D2161" s="15" t="str">
        <x:v>Advertised minimum area exceeds 15,000 sqft.</x:v>
      </x:c>
      <x:c r="E2161" s="15" t="str">
        <x:v>https://www.zoopla.co.uk/to-rent/commercial/details/74444708/</x:v>
      </x:c>
      <x:c r="F2161" s="15" t="str"/>
    </x:row>
    <x:row r="2162" ht="42" customHeight="1">
      <x:c r="A2162" s="15" t="str">
        <x:v>London</x:v>
      </x:c>
      <x:c r="B2162" s="15" t="str">
        <x:v>Excluded or unresolved advert</x:v>
      </x:c>
      <x:c r="C2162" s="15" t="str">
        <x:v>1 bath 538 sq ft</x:v>
      </x:c>
      <x:c r="D2162" s="15" t="str">
        <x:v>Size missing on card; &lt;=15,000 sqft eligibility not verified.</x:v>
      </x:c>
      <x:c r="E2162" s="15" t="str">
        <x:v>https://www.zoopla.co.uk/to-rent/commercial/details/72484223/</x:v>
      </x:c>
      <x:c r="F2162" s="15" t="str"/>
    </x:row>
    <x:row r="2163" ht="42" customHeight="1">
      <x:c r="A2163" s="15" t="str">
        <x:v>London</x:v>
      </x:c>
      <x:c r="B2163" s="15" t="str">
        <x:v>Excluded or unresolved advert</x:v>
      </x:c>
      <x:c r="C2163" s="15" t="str">
        <x:v>Thames Bank House, Morden Wharf, London SE10</x:v>
      </x:c>
      <x:c r="D2163" s="15" t="str">
        <x:v>Scheme/range crosses 15,000 sqft; no qualifying individual schedule resolved from card.</x:v>
      </x:c>
      <x:c r="E2163" s="15" t="str">
        <x:v>https://www.zoopla.co.uk/to-rent/commercial/details/74424955/</x:v>
      </x:c>
      <x:c r="F2163" s="15" t="str"/>
    </x:row>
    <x:row r="2164" ht="42" customHeight="1">
      <x:c r="A2164" s="15" t="str">
        <x:v>London</x:v>
      </x:c>
      <x:c r="B2164" s="15" t="str">
        <x:v>Excluded or unresolved advert</x:v>
      </x:c>
      <x:c r="C2164" s="15" t="str">
        <x:v>Industria Industrial Units, Long Reach Road, Barking IG11</x:v>
      </x:c>
      <x:c r="D2164" s="15" t="str">
        <x:v>Pooled/combined or multi-unit size range without individually verified demises; no unit count asserted.</x:v>
      </x:c>
      <x:c r="E2164" s="15" t="str">
        <x:v>https://www.zoopla.co.uk/to-rent/commercial/details/74423623/</x:v>
      </x:c>
      <x:c r="F2164" s="15" t="str"/>
    </x:row>
    <x:row r="2165" ht="42" customHeight="1">
      <x:c r="A2165" s="15" t="str">
        <x:v>London</x:v>
      </x:c>
      <x:c r="B2165" s="15" t="str">
        <x:v>Excluded or unresolved advert</x:v>
      </x:c>
      <x:c r="C2165" s="15" t="str">
        <x:v>Industria Creative Workspaces, Long Reach Road, Barking IG11</x:v>
      </x:c>
      <x:c r="D2165" s="15" t="str">
        <x:v>Creative/live-work/studio offering without verified industrial/workshop demise.</x:v>
      </x:c>
      <x:c r="E2165" s="15" t="str">
        <x:v>https://www.zoopla.co.uk/to-rent/commercial/details/74423581/</x:v>
      </x:c>
      <x:c r="F2165" s="15" t="str"/>
    </x:row>
    <x:row r="2166" ht="42" customHeight="1">
      <x:c r="A2166" s="15" t="str">
        <x:v>London</x:v>
      </x:c>
      <x:c r="B2166" s="15" t="str">
        <x:v>Excluded or unresolved advert</x:v>
      </x:c>
      <x:c r="C2166" s="15" t="str">
        <x:v>Secure Yard To Let, South Way, Wembley HA9</x:v>
      </x:c>
      <x:c r="D2166" s="15" t="str">
        <x:v>Advertised minimum area exceeds 15,000 sqft.</x:v>
      </x:c>
      <x:c r="E2166" s="15" t="str">
        <x:v>https://www.zoopla.co.uk/to-rent/commercial/details/74422989/</x:v>
      </x:c>
      <x:c r="F2166" s="15" t="str"/>
    </x:row>
    <x:row r="2167" ht="42" customHeight="1">
      <x:c r="A2167" s="15" t="str">
        <x:v>London</x:v>
      </x:c>
      <x:c r="B2167" s="15" t="str">
        <x:v>Excluded or unresolved advert</x:v>
      </x:c>
      <x:c r="C2167" s="15" t="str">
        <x:v>Grace Business Park, Mitcham, London CR4</x:v>
      </x:c>
      <x:c r="D2167" s="15" t="str">
        <x:v>Pooled/combined or multi-unit size range without individually verified demises; no unit count asserted.</x:v>
      </x:c>
      <x:c r="E2167" s="15" t="str">
        <x:v>https://www.zoopla.co.uk/to-rent/commercial/details/74420972/</x:v>
      </x:c>
      <x:c r="F2167" s="15" t="str"/>
    </x:row>
    <x:row r="2168" ht="42" customHeight="1">
      <x:c r="A2168" s="15" t="str">
        <x:v>London</x:v>
      </x:c>
      <x:c r="B2168" s="15" t="str">
        <x:v>Excluded or unresolved advert</x:v>
      </x:c>
      <x:c r="C2168" s="15" t="str">
        <x:v>Unit And C2, Leyton Industrial Village, London E10</x:v>
      </x:c>
      <x:c r="D2168" s="15" t="str">
        <x:v>Pooled/combined or multi-unit size range without individually verified demises; no unit count asserted.</x:v>
      </x:c>
      <x:c r="E2168" s="15" t="str">
        <x:v>https://www.zoopla.co.uk/to-rent/commercial/details/74420632/</x:v>
      </x:c>
      <x:c r="F2168" s="15" t="str"/>
    </x:row>
    <x:row r="2169" ht="42" customHeight="1">
      <x:c r="A2169" s="15" t="str">
        <x:v>London</x:v>
      </x:c>
      <x:c r="B2169" s="15" t="str">
        <x:v>Excluded or unresolved advert</x:v>
      </x:c>
      <x:c r="C2169" s="15" t="str">
        <x:v>Unit 4&amp;5 Skyport Industrial Estate, Harmondsworth, West Drayton UB7</x:v>
      </x:c>
      <x:c r="D2169" s="15" t="str">
        <x:v>Advertised minimum area exceeds 15,000 sqft.</x:v>
      </x:c>
      <x:c r="E2169" s="15" t="str">
        <x:v>https://www.zoopla.co.uk/to-rent/commercial/details/74419896/</x:v>
      </x:c>
      <x:c r="F2169" s="15" t="str"/>
    </x:row>
    <x:row r="2170" ht="42" customHeight="1">
      <x:c r="A2170" s="15" t="str">
        <x:v>London</x:v>
      </x:c>
      <x:c r="B2170" s="15" t="str">
        <x:v>Excluded or unresolved advert</x:v>
      </x:c>
      <x:c r="C2170" s="15" t="str">
        <x:v>1 bath 10573 sq ft</x:v>
      </x:c>
      <x:c r="D2170" s="15" t="str">
        <x:v>Size missing on card; &lt;=15,000 sqft eligibility not verified.</x:v>
      </x:c>
      <x:c r="E2170" s="15" t="str">
        <x:v>https://www.zoopla.co.uk/to-rent/commercial/details/71922648/</x:v>
      </x:c>
      <x:c r="F2170" s="15" t="str"/>
    </x:row>
    <x:row r="2171" ht="42" customHeight="1">
      <x:c r="A2171" s="15" t="str">
        <x:v>London</x:v>
      </x:c>
      <x:c r="B2171" s="15" t="str">
        <x:v>Excluded or unresolved advert</x:v>
      </x:c>
      <x:c r="C2171" s="15" t="str">
        <x:v>Second Floor, Chase Road, Park Royal NW10</x:v>
      </x:c>
      <x:c r="D2171" s="15" t="str">
        <x:v>Size missing on card; &lt;=15,000 sqft eligibility not verified.</x:v>
      </x:c>
      <x:c r="E2171" s="15" t="str">
        <x:v>https://www.zoopla.co.uk/to-rent/commercial/details/74410166/</x:v>
      </x:c>
      <x:c r="F2171" s="15" t="str"/>
    </x:row>
    <x:row r="2172" ht="42" customHeight="1">
      <x:c r="A2172" s="15" t="str">
        <x:v>London</x:v>
      </x:c>
      <x:c r="B2172" s="15" t="str">
        <x:v>Excluded or unresolved advert</x:v>
      </x:c>
      <x:c r="C2172" s="15" t="str">
        <x:v>Land Fronting Western Road, London N22</x:v>
      </x:c>
      <x:c r="D2172" s="15" t="str">
        <x:v>Yard/land only; no qualifying building established.</x:v>
      </x:c>
      <x:c r="E2172" s="15" t="str">
        <x:v>https://www.zoopla.co.uk/to-rent/commercial/details/74394854/</x:v>
      </x:c>
      <x:c r="F2172" s="15" t="str"/>
    </x:row>
    <x:row r="2173" ht="42" customHeight="1">
      <x:c r="A2173" s="15" t="str">
        <x:v>London</x:v>
      </x:c>
      <x:c r="B2173" s="15" t="str">
        <x:v>Excluded or unresolved advert</x:v>
      </x:c>
      <x:c r="C2173" s="15" t="str">
        <x:v>Land Fronting Western Road, London N22</x:v>
      </x:c>
      <x:c r="D2173" s="15" t="str">
        <x:v>Yard/land only; no qualifying building established.</x:v>
      </x:c>
      <x:c r="E2173" s="15" t="str">
        <x:v>https://www.zoopla.co.uk/to-rent/commercial/details/74394857/</x:v>
      </x:c>
      <x:c r="F2173" s="15" t="str"/>
    </x:row>
    <x:row r="2174" ht="42" customHeight="1">
      <x:c r="A2174" s="15" t="str">
        <x:v>London</x:v>
      </x:c>
      <x:c r="B2174" s="15" t="str">
        <x:v>Excluded or unresolved advert</x:v>
      </x:c>
      <x:c r="C2174" s="15" t="str">
        <x:v>18 Manor Grove, South Bermondsey, London SE15</x:v>
      </x:c>
      <x:c r="D2174" s="15" t="str">
        <x:v>Advertised minimum area exceeds 15,000 sqft.</x:v>
      </x:c>
      <x:c r="E2174" s="15" t="str">
        <x:v>https://www.zoopla.co.uk/to-rent/commercial/details/74391834/</x:v>
      </x:c>
      <x:c r="F2174" s="15" t="str"/>
    </x:row>
    <x:row r="2175" ht="42" customHeight="1">
      <x:c r="A2175" s="15" t="str">
        <x:v>London</x:v>
      </x:c>
      <x:c r="B2175" s="15" t="str">
        <x:v>Excluded or unresolved advert</x:v>
      </x:c>
      <x:c r="C2175" s="15" t="str">
        <x:v>Carlton Drive, Ilford, Barkingside, Newburypark, Ig2 IG6, Ig1</x:v>
      </x:c>
      <x:c r="D2175" s="15" t="str">
        <x:v>Placeholder/tiny room/container scale; not a verified independent industrial unit.</x:v>
      </x:c>
      <x:c r="E2175" s="15" t="str">
        <x:v>https://www.zoopla.co.uk/to-rent/commercial/details/74390527/</x:v>
      </x:c>
      <x:c r="F2175" s="15" t="str"/>
    </x:row>
    <x:row r="2176" ht="42" customHeight="1">
      <x:c r="A2176" s="15" t="str">
        <x:v>London</x:v>
      </x:c>
      <x:c r="B2176" s="15" t="str">
        <x:v>Excluded or unresolved advert</x:v>
      </x:c>
      <x:c r="C2176" s="15" t="str">
        <x:v>Unit 13-14, Townsend Industrial Estate, Park Royal, London NW10</x:v>
      </x:c>
      <x:c r="D2176" s="15" t="str">
        <x:v>Advertised minimum area exceeds 15,000 sqft.</x:v>
      </x:c>
      <x:c r="E2176" s="15" t="str">
        <x:v>https://www.zoopla.co.uk/to-rent/commercial/details/74357288/</x:v>
      </x:c>
      <x:c r="F2176" s="15" t="str"/>
    </x:row>
    <x:row r="2177" ht="42" customHeight="1">
      <x:c r="A2177" s="15" t="str">
        <x:v>London</x:v>
      </x:c>
      <x:c r="B2177" s="15" t="str">
        <x:v>Excluded or unresolved advert</x:v>
      </x:c>
      <x:c r="C2177" s="15" t="str">
        <x:v>Focus Park, Eastman Road, Harrow, Greater London HA1</x:v>
      </x:c>
      <x:c r="D2177" s="15" t="str">
        <x:v>Advertised minimum area exceeds 15,000 sqft.</x:v>
      </x:c>
      <x:c r="E2177" s="15" t="str">
        <x:v>https://www.zoopla.co.uk/to-rent/commercial/details/74352956/</x:v>
      </x:c>
      <x:c r="F2177" s="15" t="str"/>
    </x:row>
    <x:row r="2178" ht="42" customHeight="1">
      <x:c r="A2178" s="15" t="str">
        <x:v>London</x:v>
      </x:c>
      <x:c r="B2178" s="15" t="str">
        <x:v>Excluded or unresolved advert</x:v>
      </x:c>
      <x:c r="C2178" s="15" t="str">
        <x:v>Juno Plus Logistics, Juno Way, South Bermondsey, London, Greater London SE14</x:v>
      </x:c>
      <x:c r="D2178" s="15" t="str">
        <x:v>Scheme/range crosses 15,000 sqft; no qualifying individual schedule resolved from card.</x:v>
      </x:c>
      <x:c r="E2178" s="15" t="str">
        <x:v>https://www.zoopla.co.uk/to-rent/commercial/details/74352589/</x:v>
      </x:c>
      <x:c r="F2178" s="15" t="str"/>
    </x:row>
    <x:row r="2179" ht="42" customHeight="1">
      <x:c r="A2179" s="15" t="str">
        <x:v>London</x:v>
      </x:c>
      <x:c r="B2179" s="15" t="str">
        <x:v>Excluded or unresolved advert</x:v>
      </x:c>
      <x:c r="C2179" s="15" t="str">
        <x:v>Units 2, 3, 4, 5 &amp; 6, Manhattan Business Park, West Gate, London, Greater London W5</x:v>
      </x:c>
      <x:c r="D2179" s="15" t="str">
        <x:v>Scheme/range crosses 15,000 sqft; no qualifying individual schedule resolved from card.</x:v>
      </x:c>
      <x:c r="E2179" s="15" t="str">
        <x:v>https://www.zoopla.co.uk/to-rent/commercial/details/74336524/</x:v>
      </x:c>
      <x:c r="F2179" s="15" t="str"/>
    </x:row>
    <x:row r="2180" ht="42" customHeight="1">
      <x:c r="A2180" s="15" t="str">
        <x:v>London</x:v>
      </x:c>
      <x:c r="B2180" s="15" t="str">
        <x:v>Excluded or unresolved advert</x:v>
      </x:c>
      <x:c r="C2180" s="15" t="str">
        <x:v>Adler Industrial Estate, Hayes UB3</x:v>
      </x:c>
      <x:c r="D2180" s="15" t="str">
        <x:v>Pooled/combined or multi-unit size range without individually verified demises; no unit count asserted.</x:v>
      </x:c>
      <x:c r="E2180" s="15" t="str">
        <x:v>https://www.zoopla.co.uk/to-rent/commercial/details/74326494/</x:v>
      </x:c>
      <x:c r="F2180" s="15" t="str"/>
    </x:row>
    <x:row r="2181" ht="42" customHeight="1">
      <x:c r="A2181" s="15" t="str">
        <x:v>London</x:v>
      </x:c>
      <x:c r="B2181" s="15" t="str">
        <x:v>Excluded or unresolved advert</x:v>
      </x:c>
      <x:c r="C2181" s="15" t="str">
        <x:v>Unit 13/14 Townsend Industrial Estate, Park Royal NW10</x:v>
      </x:c>
      <x:c r="D2181" s="15" t="str">
        <x:v>Advertised minimum area exceeds 15,000 sqft.</x:v>
      </x:c>
      <x:c r="E2181" s="15" t="str">
        <x:v>https://www.zoopla.co.uk/to-rent/commercial/details/74326031/</x:v>
      </x:c>
      <x:c r="F2181" s="15" t="str"/>
    </x:row>
    <x:row r="2182" ht="42" customHeight="1">
      <x:c r="A2182" s="15" t="str">
        <x:v>London</x:v>
      </x:c>
      <x:c r="B2182" s="15" t="str">
        <x:v>Excluded or unresolved advert</x:v>
      </x:c>
      <x:c r="C2182" s="15" t="str">
        <x:v>Focus Park, 1 Eastman Rd, Harrow HA1</x:v>
      </x:c>
      <x:c r="D2182" s="15" t="str">
        <x:v>Scheme/range crosses 15,000 sqft; no qualifying individual schedule resolved from card.</x:v>
      </x:c>
      <x:c r="E2182" s="15" t="str">
        <x:v>https://www.zoopla.co.uk/to-rent/commercial/details/74325607/</x:v>
      </x:c>
      <x:c r="F2182" s="15" t="str"/>
    </x:row>
    <x:row r="2183" ht="42" customHeight="1">
      <x:c r="A2183" s="15" t="str">
        <x:v>London</x:v>
      </x:c>
      <x:c r="B2183" s="15" t="str">
        <x:v>Excluded or unresolved advert</x:v>
      </x:c>
      <x:c r="C2183" s="15" t="str">
        <x:v>Units &amp; C2, Leyton Industrial Village, Argall Avenue, London E10</x:v>
      </x:c>
      <x:c r="D2183" s="15" t="str">
        <x:v>Pooled/combined or multi-unit size range without individually verified demises; no unit count asserted.</x:v>
      </x:c>
      <x:c r="E2183" s="15" t="str">
        <x:v>https://www.zoopla.co.uk/to-rent/commercial/details/74319568/</x:v>
      </x:c>
      <x:c r="F2183" s="15" t="str"/>
    </x:row>
    <x:row r="2184" ht="42" customHeight="1">
      <x:c r="A2184" s="15" t="str">
        <x:v>London</x:v>
      </x:c>
      <x:c r="B2184" s="15" t="str">
        <x:v>Excluded or unresolved advert</x:v>
      </x:c>
      <x:c r="C2184" s="15" t="str">
        <x:v>Juno Plus Trade, Surrey Canal Trade Park, South Bermondsey, London SE14</x:v>
      </x:c>
      <x:c r="D2184" s="15" t="str">
        <x:v>Pooled/combined or multi-unit size range without individually verified demises; no unit count asserted.</x:v>
      </x:c>
      <x:c r="E2184" s="15" t="str">
        <x:v>https://www.zoopla.co.uk/to-rent/commercial/details/74314138/</x:v>
      </x:c>
      <x:c r="F2184" s="15" t="str"/>
    </x:row>
    <x:row r="2185" ht="42" customHeight="1">
      <x:c r="A2185" s="15" t="str">
        <x:v>London</x:v>
      </x:c>
      <x:c r="B2185" s="15" t="str">
        <x:v>Excluded or unresolved advert</x:v>
      </x:c>
      <x:c r="C2185" s="15" t="str">
        <x:v>Juno Industrial, Juno Way, South Bermondsey SE14</x:v>
      </x:c>
      <x:c r="D2185" s="15" t="str">
        <x:v>Pooled/combined or multi-unit size range without individually verified demises; no unit count asserted.</x:v>
      </x:c>
      <x:c r="E2185" s="15" t="str">
        <x:v>https://www.zoopla.co.uk/to-rent/commercial/details/74313355/</x:v>
      </x:c>
      <x:c r="F2185" s="15" t="str"/>
    </x:row>
    <x:row r="2186" ht="42" customHeight="1">
      <x:c r="A2186" s="15" t="str">
        <x:v>London</x:v>
      </x:c>
      <x:c r="B2186" s="15" t="str">
        <x:v>Excluded or unresolved advert</x:v>
      </x:c>
      <x:c r="C2186" s="15" t="str">
        <x:v>31 Commercial Road, London N18</x:v>
      </x:c>
      <x:c r="D2186" s="15" t="str">
        <x:v>Advertised minimum area exceeds 15,000 sqft.</x:v>
      </x:c>
      <x:c r="E2186" s="15" t="str">
        <x:v>https://www.zoopla.co.uk/to-rent/commercial/details/74307629/</x:v>
      </x:c>
      <x:c r="F2186" s="15" t="str"/>
    </x:row>
    <x:row r="2187" ht="42" customHeight="1">
      <x:c r="A2187" s="15" t="str">
        <x:v>London</x:v>
      </x:c>
      <x:c r="B2187" s="15" t="str">
        <x:v>Excluded or unresolved advert</x:v>
      </x:c>
      <x:c r="C2187" s="15" t="str">
        <x:v>1A And 1B Whitings Way, London, Greater London E6</x:v>
      </x:c>
      <x:c r="D2187" s="15" t="str">
        <x:v>Advertised minimum area exceeds 15,000 sqft.</x:v>
      </x:c>
      <x:c r="E2187" s="15" t="str">
        <x:v>https://www.zoopla.co.uk/to-rent/commercial/details/74305599/</x:v>
      </x:c>
      <x:c r="F2187" s="15" t="str"/>
    </x:row>
    <x:row r="2188" ht="42" customHeight="1">
      <x:c r="A2188" s="15" t="str">
        <x:v>London</x:v>
      </x:c>
      <x:c r="B2188" s="15" t="str">
        <x:v>Excluded or unresolved advert</x:v>
      </x:c>
      <x:c r="C2188" s="15" t="str">
        <x:v>Millmoll House, Crabtree Manorway South, Belvedere, Kent DA17</x:v>
      </x:c>
      <x:c r="D2188" s="15" t="str">
        <x:v>Advertised minimum area exceeds 15,000 sqft.</x:v>
      </x:c>
      <x:c r="E2188" s="15" t="str">
        <x:v>https://www.zoopla.co.uk/to-rent/commercial/details/74305320/</x:v>
      </x:c>
      <x:c r="F2188" s="15" t="str"/>
    </x:row>
    <x:row r="2189" ht="42" customHeight="1">
      <x:c r="A2189" s="15" t="str">
        <x:v>London</x:v>
      </x:c>
      <x:c r="B2189" s="15" t="str">
        <x:v>Excluded or unresolved advert</x:v>
      </x:c>
      <x:c r="C2189" s="15" t="str">
        <x:v>4 Veridion Way, Erith DA18</x:v>
      </x:c>
      <x:c r="D2189" s="15" t="str">
        <x:v>Pooled/combined or multi-unit size range without individually verified demises; no unit count asserted.</x:v>
      </x:c>
      <x:c r="E2189" s="15" t="str">
        <x:v>https://www.zoopla.co.uk/to-rent/commercial/details/71645703/</x:v>
      </x:c>
      <x:c r="F2189" s="15" t="str"/>
    </x:row>
    <x:row r="2190" ht="42" customHeight="1">
      <x:c r="A2190" s="15" t="str">
        <x:v>London</x:v>
      </x:c>
      <x:c r="B2190" s="15" t="str">
        <x:v>Excluded or unresolved advert</x:v>
      </x:c>
      <x:c r="C2190" s="15" t="str">
        <x:v>2A Beaver Industrial Estate, Southall UB2</x:v>
      </x:c>
      <x:c r="D2190" s="15" t="str">
        <x:v>Advertised minimum area exceeds 15,000 sqft.</x:v>
      </x:c>
      <x:c r="E2190" s="15" t="str">
        <x:v>https://www.zoopla.co.uk/to-rent/commercial/details/74291677/</x:v>
      </x:c>
      <x:c r="F2190" s="15" t="str"/>
    </x:row>
    <x:row r="2191" ht="42" customHeight="1">
      <x:c r="A2191" s="15" t="str">
        <x:v>London</x:v>
      </x:c>
      <x:c r="B2191" s="15" t="str">
        <x:v>Excluded or unresolved advert</x:v>
      </x:c>
      <x:c r="C2191" s="15" t="str">
        <x:v>1 bath 3000 sq ft</x:v>
      </x:c>
      <x:c r="D2191" s="15" t="str">
        <x:v>Size missing on card; &lt;=15,000 sqft eligibility not verified.</x:v>
      </x:c>
      <x:c r="E2191" s="15" t="str">
        <x:v>https://www.zoopla.co.uk/to-rent/commercial/details/74285995/</x:v>
      </x:c>
      <x:c r="F2191" s="15" t="str"/>
    </x:row>
    <x:row r="2192" ht="42" customHeight="1">
      <x:c r="A2192" s="15" t="str">
        <x:v>London</x:v>
      </x:c>
      <x:c r="B2192" s="15" t="str">
        <x:v>Excluded or unresolved advert</x:v>
      </x:c>
      <x:c r="C2192" s="15" t="str">
        <x:v>Heliport Industrial Estate, Lombard Road, Battersea SW11</x:v>
      </x:c>
      <x:c r="D2192" s="15" t="str">
        <x:v>Pooled/combined or multi-unit size range without individually verified demises; no unit count asserted.</x:v>
      </x:c>
      <x:c r="E2192" s="15" t="str">
        <x:v>https://www.zoopla.co.uk/to-rent/commercial/details/54058084/</x:v>
      </x:c>
      <x:c r="F2192" s="15" t="str"/>
    </x:row>
    <x:row r="2193" ht="42" customHeight="1">
      <x:c r="A2193" s="15" t="str">
        <x:v>London</x:v>
      </x:c>
      <x:c r="B2193" s="15" t="str">
        <x:v>Excluded or unresolved advert</x:v>
      </x:c>
      <x:c r="C2193" s="15" t="str">
        <x:v>31 Commercial Road, London N18</x:v>
      </x:c>
      <x:c r="D2193" s="15" t="str">
        <x:v>Advertised minimum area exceeds 15,000 sqft.</x:v>
      </x:c>
      <x:c r="E2193" s="15" t="str">
        <x:v>https://www.zoopla.co.uk/to-rent/commercial/details/74269617/</x:v>
      </x:c>
      <x:c r="F2193" s="15" t="str"/>
    </x:row>
    <x:row r="2194" ht="42" customHeight="1">
      <x:c r="A2194" s="15" t="str">
        <x:v>London</x:v>
      </x:c>
      <x:c r="B2194" s="15" t="str">
        <x:v>Excluded or unresolved advert</x:v>
      </x:c>
      <x:c r="C2194" s="15" t="str">
        <x:v>Restmor Way, Hackbridge SM6</x:v>
      </x:c>
      <x:c r="D2194" s="15" t="str">
        <x:v>Size missing on card; &lt;=15,000 sqft eligibility not verified.</x:v>
      </x:c>
      <x:c r="E2194" s="15" t="str">
        <x:v>https://www.zoopla.co.uk/to-rent/commercial/details/74265241/</x:v>
      </x:c>
      <x:c r="F2194" s="15" t="str"/>
    </x:row>
    <x:row r="2195" ht="42" customHeight="1">
      <x:c r="A2195" s="15" t="str">
        <x:v>London</x:v>
      </x:c>
      <x:c r="B2195" s="15" t="str">
        <x:v>Excluded or unresolved advert</x:v>
      </x:c>
      <x:c r="C2195" s="15" t="str">
        <x:v>1 bath 15075 sq ft</x:v>
      </x:c>
      <x:c r="D2195" s="15" t="str">
        <x:v>Size missing on card; &lt;=15,000 sqft eligibility not verified.</x:v>
      </x:c>
      <x:c r="E2195" s="15" t="str">
        <x:v>https://www.zoopla.co.uk/to-rent/commercial/details/71660644/</x:v>
      </x:c>
      <x:c r="F2195" s="15" t="str"/>
    </x:row>
    <x:row r="2196" ht="42" customHeight="1">
      <x:c r="A2196" s="15" t="str">
        <x:v>London</x:v>
      </x:c>
      <x:c r="B2196" s="15" t="str">
        <x:v>Excluded or unresolved advert</x:v>
      </x:c>
      <x:c r="C2196" s="15" t="str">
        <x:v>17-25 Shirley Street, London, Greater London E16</x:v>
      </x:c>
      <x:c r="D2196" s="15" t="str">
        <x:v>Scheme/range crosses 15,000 sqft; no qualifying individual schedule resolved from card.</x:v>
      </x:c>
      <x:c r="E2196" s="15" t="str">
        <x:v>https://www.zoopla.co.uk/to-rent/commercial/details/74244299/</x:v>
      </x:c>
      <x:c r="F2196" s="15" t="str"/>
    </x:row>
    <x:row r="2197" ht="42" customHeight="1">
      <x:c r="A2197" s="15" t="str">
        <x:v>London</x:v>
      </x:c>
      <x:c r="B2197" s="15" t="str">
        <x:v>Excluded or unresolved advert</x:v>
      </x:c>
      <x:c r="C2197" s="15" t="str">
        <x:v>13-15 Solebay Street, Mile End, London E1</x:v>
      </x:c>
      <x:c r="D2197" s="15" t="str">
        <x:v>Advertised minimum area exceeds 15,000 sqft.</x:v>
      </x:c>
      <x:c r="E2197" s="15" t="str">
        <x:v>https://www.zoopla.co.uk/to-rent/commercial/details/74243180/</x:v>
      </x:c>
      <x:c r="F2197" s="15" t="str"/>
    </x:row>
    <x:row r="2198" ht="42" customHeight="1">
      <x:c r="A2198" s="15" t="str">
        <x:v>London</x:v>
      </x:c>
      <x:c r="B2198" s="15" t="str">
        <x:v>Excluded or unresolved advert</x:v>
      </x:c>
      <x:c r="C2198" s="15" t="str">
        <x:v>Restmor Way, Hackbridge SM6</x:v>
      </x:c>
      <x:c r="D2198" s="15" t="str">
        <x:v>Size missing on card; &lt;=15,000 sqft eligibility not verified.</x:v>
      </x:c>
      <x:c r="E2198" s="15" t="str">
        <x:v>https://www.zoopla.co.uk/to-rent/commercial/details/74235055/</x:v>
      </x:c>
      <x:c r="F2198" s="15" t="str"/>
    </x:row>
    <x:row r="2199" ht="42" customHeight="1">
      <x:c r="A2199" s="15" t="str">
        <x:v>London</x:v>
      </x:c>
      <x:c r="B2199" s="15" t="str">
        <x:v>Boundary / regional handoff</x:v>
      </x:c>
      <x:c r="C2199" s="15" t="str">
        <x:v>Big Yellow Self Storage Epsom, East Street, Epsom, Surrey KT17</x:v>
      </x:c>
      <x:c r="D2199" s="15" t="str">
        <x:v>Address names Epsom, outside the Greater London town scope; handed off for regional cross-check.</x:v>
      </x:c>
      <x:c r="E2199" s="15" t="str">
        <x:v>https://www.zoopla.co.uk/to-rent/commercial/details/74232313/</x:v>
      </x:c>
      <x:c r="F2199" s="15" t="str"/>
    </x:row>
    <x:row r="2200" ht="42" customHeight="1">
      <x:c r="A2200" s="15" t="str">
        <x:v>London</x:v>
      </x:c>
      <x:c r="B2200" s="15" t="str">
        <x:v>Excluded or unresolved advert</x:v>
      </x:c>
      <x:c r="C2200" s="15" t="str">
        <x:v>Big Yellow Self Storage Kentish Town, Alpha House, Regis Road, London, Greater London NW5</x:v>
      </x:c>
      <x:c r="D2200" s="15" t="str">
        <x:v>Self-storage/room/container scheme excluded.</x:v>
      </x:c>
      <x:c r="E2200" s="15" t="str">
        <x:v>https://www.zoopla.co.uk/to-rent/commercial/details/74232247/</x:v>
      </x:c>
      <x:c r="F2200" s="15" t="str"/>
    </x:row>
    <x:row r="2201" ht="42" customHeight="1">
      <x:c r="A2201" s="15" t="str">
        <x:v>London</x:v>
      </x:c>
      <x:c r="B2201" s="15" t="str">
        <x:v>Excluded or unresolved advert</x:v>
      </x:c>
      <x:c r="C2201" s="15" t="str">
        <x:v>Grosvenor Way, London E5</x:v>
      </x:c>
      <x:c r="D2201" s="15" t="str">
        <x:v>Creative/live-work/studio offering without verified industrial/workshop demise.</x:v>
      </x:c>
      <x:c r="E2201" s="15" t="str">
        <x:v>https://www.zoopla.co.uk/to-rent/commercial/details/74231801/</x:v>
      </x:c>
      <x:c r="F2201" s="15" t="str"/>
    </x:row>
    <x:row r="2202" ht="42" customHeight="1">
      <x:c r="A2202" s="15" t="str">
        <x:v>London</x:v>
      </x:c>
      <x:c r="B2202" s="15" t="str">
        <x:v>Excluded or unresolved advert</x:v>
      </x:c>
      <x:c r="C2202" s="15" t="str">
        <x:v>Units 5A &amp; 5B Queens Yard, White Post Lane, Hackney, London E9</x:v>
      </x:c>
      <x:c r="D2202" s="15" t="str">
        <x:v>Creative/live-work/studio offering without verified industrial/workshop demise.</x:v>
      </x:c>
      <x:c r="E2202" s="15" t="str">
        <x:v>https://www.zoopla.co.uk/to-rent/commercial/details/74222257/</x:v>
      </x:c>
      <x:c r="F2202" s="15" t="str"/>
    </x:row>
    <x:row r="2203" ht="42" customHeight="1">
      <x:c r="A2203" s="15" t="str">
        <x:v>London</x:v>
      </x:c>
      <x:c r="B2203" s="15" t="str">
        <x:v>Excluded or unresolved advert</x:v>
      </x:c>
      <x:c r="C2203" s="15" t="str">
        <x:v>Stonefield Way, South Ruislip, Greater London HA4</x:v>
      </x:c>
      <x:c r="D2203" s="15" t="str">
        <x:v>First-floor office availability, not warehouse demise.</x:v>
      </x:c>
      <x:c r="E2203" s="15" t="str">
        <x:v>https://www.zoopla.co.uk/to-rent/commercial/details/72001151/</x:v>
      </x:c>
      <x:c r="F2203" s="15" t="str"/>
    </x:row>
    <x:row r="2204" ht="42" customHeight="1">
      <x:c r="A2204" s="15" t="str">
        <x:v>London</x:v>
      </x:c>
      <x:c r="B2204" s="15" t="str">
        <x:v>Excluded or unresolved advert</x:v>
      </x:c>
      <x:c r="C2204" s="15" t="str">
        <x:v>8 Sharvatt Business Centre, Keats Road, Belvedere, Kent DA17</x:v>
      </x:c>
      <x:c r="D2204" s="15" t="str">
        <x:v>Advertised minimum area exceeds 15,000 sqft.</x:v>
      </x:c>
      <x:c r="E2204" s="15" t="str">
        <x:v>https://www.zoopla.co.uk/to-rent/commercial/details/59446364/</x:v>
      </x:c>
      <x:c r="F2204" s="15" t="str"/>
    </x:row>
    <x:row r="2205" ht="42" customHeight="1">
      <x:c r="A2205" s="15" t="str">
        <x:v>London</x:v>
      </x:c>
      <x:c r="B2205" s="15" t="str">
        <x:v>Excluded or unresolved advert</x:v>
      </x:c>
      <x:c r="C2205" s="15" t="str">
        <x:v>Plot 3 Beckton Gas Works, Armada Way, Beckton, London E6</x:v>
      </x:c>
      <x:c r="D2205" s="15" t="str">
        <x:v>Advertised minimum area exceeds 15,000 sqft.</x:v>
      </x:c>
      <x:c r="E2205" s="15" t="str">
        <x:v>https://www.zoopla.co.uk/to-rent/commercial/details/74215874/</x:v>
      </x:c>
      <x:c r="F2205" s="15" t="str"/>
    </x:row>
    <x:row r="2206" ht="42" customHeight="1">
      <x:c r="A2206" s="15" t="str">
        <x:v>London</x:v>
      </x:c>
      <x:c r="B2206" s="15" t="str">
        <x:v>Excluded or unresolved advert</x:v>
      </x:c>
      <x:c r="C2206" s="15" t="str">
        <x:v>Plot 7 Beckton Gas Works, Armada Way, Beckton, London E6</x:v>
      </x:c>
      <x:c r="D2206" s="15" t="str">
        <x:v>Advertised minimum area exceeds 15,000 sqft.</x:v>
      </x:c>
      <x:c r="E2206" s="15" t="str">
        <x:v>https://www.zoopla.co.uk/to-rent/commercial/details/74215809/</x:v>
      </x:c>
      <x:c r="F2206" s="15" t="str"/>
    </x:row>
    <x:row r="2207" ht="42" customHeight="1">
      <x:c r="A2207" s="15" t="str">
        <x:v>London</x:v>
      </x:c>
      <x:c r="B2207" s="15" t="str">
        <x:v>Excluded or unresolved advert</x:v>
      </x:c>
      <x:c r="C2207" s="15" t="str">
        <x:v>Unit 3, Valor Park, Kingsbridge Road, Barking IG11</x:v>
      </x:c>
      <x:c r="D2207" s="15" t="str">
        <x:v>Scheme/range crosses 15,000 sqft; no qualifying individual schedule resolved from card.</x:v>
      </x:c>
      <x:c r="E2207" s="15" t="str">
        <x:v>https://www.zoopla.co.uk/to-rent/commercial/details/74208160/</x:v>
      </x:c>
      <x:c r="F2207" s="15" t="str"/>
    </x:row>
    <x:row r="2208" ht="42" customHeight="1">
      <x:c r="A2208" s="15" t="str">
        <x:v>London</x:v>
      </x:c>
      <x:c r="B2208" s="15" t="str">
        <x:v>Excluded or unresolved advert</x:v>
      </x:c>
      <x:c r="C2208" s="15" t="str">
        <x:v>Plough Lane, Teddington TW11</x:v>
      </x:c>
      <x:c r="D2208" s="15" t="str">
        <x:v>Pooled/combined or multi-unit size range without individually verified demises; no unit count asserted.</x:v>
      </x:c>
      <x:c r="E2208" s="15" t="str">
        <x:v>https://www.zoopla.co.uk/to-rent/commercial/details/74207844/</x:v>
      </x:c>
      <x:c r="F2208" s="15" t="str"/>
    </x:row>
    <x:row r="2209" ht="42" customHeight="1">
      <x:c r="A2209" s="15" t="str">
        <x:v>London</x:v>
      </x:c>
      <x:c r="B2209" s="15" t="str">
        <x:v>Excluded or unresolved advert</x:v>
      </x:c>
      <x:c r="C2209" s="15" t="str">
        <x:v>Open Storage Land, Rufford Street, Kings Cross, London N1</x:v>
      </x:c>
      <x:c r="D2209" s="15" t="str">
        <x:v>Advertised minimum area exceeds 15,000 sqft.</x:v>
      </x:c>
      <x:c r="E2209" s="15" t="str">
        <x:v>https://www.zoopla.co.uk/to-rent/commercial/details/74199700/</x:v>
      </x:c>
      <x:c r="F2209" s="15" t="str"/>
    </x:row>
    <x:row r="2210" ht="42" customHeight="1">
      <x:c r="A2210" s="15" t="str">
        <x:v>London</x:v>
      </x:c>
      <x:c r="B2210" s="15" t="str">
        <x:v>Excluded or unresolved advert</x:v>
      </x:c>
      <x:c r="C2210" s="15" t="str">
        <x:v>London N7</x:v>
      </x:c>
      <x:c r="D2210" s="15" t="str">
        <x:v>Property identity too general to deduplicate reliably.</x:v>
      </x:c>
      <x:c r="E2210" s="15" t="str">
        <x:v>https://www.zoopla.co.uk/to-rent/commercial/details/74189594/</x:v>
      </x:c>
      <x:c r="F2210" s="15" t="str"/>
    </x:row>
    <x:row r="2211" ht="42" customHeight="1">
      <x:c r="A2211" s="15" t="str">
        <x:v>London</x:v>
      </x:c>
      <x:c r="B2211" s="15" t="str">
        <x:v>Excluded or unresolved advert</x:v>
      </x:c>
      <x:c r="C2211" s="15" t="str">
        <x:v>1 bath 431 sq ft</x:v>
      </x:c>
      <x:c r="D2211" s="15" t="str">
        <x:v>Size missing on card; &lt;=15,000 sqft eligibility not verified.</x:v>
      </x:c>
      <x:c r="E2211" s="15" t="str">
        <x:v>https://www.zoopla.co.uk/to-rent/commercial/details/74182506/</x:v>
      </x:c>
      <x:c r="F2211" s="15" t="str"/>
    </x:row>
    <x:row r="2212" ht="42" customHeight="1">
      <x:c r="A2212" s="15" t="str">
        <x:v>London</x:v>
      </x:c>
      <x:c r="B2212" s="15" t="str">
        <x:v>Excluded or unresolved advert</x:v>
      </x:c>
      <x:c r="C2212" s="15" t="str">
        <x:v>Lyon Business Park, Barking, London IG11</x:v>
      </x:c>
      <x:c r="D2212" s="15" t="str">
        <x:v>Pooled/combined or multi-unit size range without individually verified demises; no unit count asserted.</x:v>
      </x:c>
      <x:c r="E2212" s="15" t="str">
        <x:v>https://www.zoopla.co.uk/to-rent/commercial/details/74163562/</x:v>
      </x:c>
      <x:c r="F2212" s="15" t="str"/>
    </x:row>
    <x:row r="2213" ht="42" customHeight="1">
      <x:c r="A2213" s="15" t="str">
        <x:v>London</x:v>
      </x:c>
      <x:c r="B2213" s="15" t="str">
        <x:v>Excluded or unresolved advert</x:v>
      </x:c>
      <x:c r="C2213" s="15" t="str">
        <x:v>Cromwell Industrial Estate, Leyton, London E10</x:v>
      </x:c>
      <x:c r="D2213" s="15" t="str">
        <x:v>Size missing on card; &lt;=15,000 sqft eligibility not verified.</x:v>
      </x:c>
      <x:c r="E2213" s="15" t="str">
        <x:v>https://www.zoopla.co.uk/to-rent/commercial/details/74162459/</x:v>
      </x:c>
      <x:c r="F2213" s="15" t="str"/>
    </x:row>
    <x:row r="2214" ht="42" customHeight="1">
      <x:c r="A2214" s="15" t="str">
        <x:v>London</x:v>
      </x:c>
      <x:c r="B2214" s="15" t="str">
        <x:v>Excluded or unresolved advert</x:v>
      </x:c>
      <x:c r="C2214" s="15" t="str">
        <x:v>The Vale Studios, 231 The Vale, Acton, London W3</x:v>
      </x:c>
      <x:c r="D2214" s="15" t="str">
        <x:v>Pooled/combined or multi-unit size range without individually verified demises; no unit count asserted.</x:v>
      </x:c>
      <x:c r="E2214" s="15" t="str">
        <x:v>https://www.zoopla.co.uk/to-rent/commercial/details/62319091/</x:v>
      </x:c>
      <x:c r="F2214" s="15" t="str"/>
    </x:row>
    <x:row r="2215" ht="42" customHeight="1">
      <x:c r="A2215" s="15" t="str">
        <x:v>London</x:v>
      </x:c>
      <x:c r="B2215" s="15" t="str">
        <x:v>Excluded or unresolved advert</x:v>
      </x:c>
      <x:c r="C2215" s="15" t="str">
        <x:v>Green Street, London E13</x:v>
      </x:c>
      <x:c r="D2215" s="15" t="str">
        <x:v>Advertised minimum area exceeds 15,000 sqft.</x:v>
      </x:c>
      <x:c r="E2215" s="15" t="str">
        <x:v>https://www.zoopla.co.uk/to-rent/commercial/details/74149986/</x:v>
      </x:c>
      <x:c r="F2215" s="15" t="str"/>
    </x:row>
    <x:row r="2216" ht="42" customHeight="1">
      <x:c r="A2216" s="15" t="str">
        <x:v>London</x:v>
      </x:c>
      <x:c r="B2216" s="15" t="str">
        <x:v>Excluded or unresolved advert</x:v>
      </x:c>
      <x:c r="C2216" s="15" t="str">
        <x:v>Pilot Industrial Centre, 5-9 School Road, Park Royal, London NW10</x:v>
      </x:c>
      <x:c r="D2216" s="15" t="str">
        <x:v>Scheme/range crosses 15,000 sqft; no qualifying individual schedule resolved from card.</x:v>
      </x:c>
      <x:c r="E2216" s="15" t="str">
        <x:v>https://www.zoopla.co.uk/to-rent/commercial/details/74142404/</x:v>
      </x:c>
      <x:c r="F2216" s="15" t="str"/>
    </x:row>
    <x:row r="2217" ht="42" customHeight="1">
      <x:c r="A2217" s="15" t="str">
        <x:v>London</x:v>
      </x:c>
      <x:c r="B2217" s="15" t="str">
        <x:v>Excluded or unresolved advert</x:v>
      </x:c>
      <x:c r="C2217" s="15" t="str">
        <x:v>Unit 2A, Kings George Close, Romford RM7</x:v>
      </x:c>
      <x:c r="D2217" s="15" t="str">
        <x:v>Advertised minimum area exceeds 15,000 sqft.</x:v>
      </x:c>
      <x:c r="E2217" s="15" t="str">
        <x:v>https://www.zoopla.co.uk/to-rent/commercial/details/74127268/</x:v>
      </x:c>
      <x:c r="F2217" s="15" t="str"/>
    </x:row>
    <x:row r="2218" ht="42" customHeight="1">
      <x:c r="A2218" s="15" t="str">
        <x:v>London</x:v>
      </x:c>
      <x:c r="B2218" s="15" t="str">
        <x:v>Excluded or unresolved advert</x:v>
      </x:c>
      <x:c r="C2218" s="15" t="str">
        <x:v>Greenford UB6</x:v>
      </x:c>
      <x:c r="D2218" s="15" t="str">
        <x:v>Size missing on card; &lt;=15,000 sqft eligibility not verified.</x:v>
      </x:c>
      <x:c r="E2218" s="15" t="str">
        <x:v>https://www.zoopla.co.uk/to-rent/commercial/details/74126362/</x:v>
      </x:c>
      <x:c r="F2218" s="15" t="str"/>
    </x:row>
    <x:row r="2219" ht="42" customHeight="1">
      <x:c r="A2219" s="15" t="str">
        <x:v>London</x:v>
      </x:c>
      <x:c r="B2219" s="15" t="str">
        <x:v>Excluded or unresolved advert</x:v>
      </x:c>
      <x:c r="C2219" s="15" t="str">
        <x:v>East Lane Business Park, Wembley HA9</x:v>
      </x:c>
      <x:c r="D2219" s="15" t="str">
        <x:v>Advertised minimum area exceeds 15,000 sqft.</x:v>
      </x:c>
      <x:c r="E2219" s="15" t="str">
        <x:v>https://www.zoopla.co.uk/to-rent/commercial/details/74124226/</x:v>
      </x:c>
      <x:c r="F2219" s="15" t="str"/>
    </x:row>
    <x:row r="2220" ht="42" customHeight="1">
      <x:c r="A2220" s="15" t="str">
        <x:v>London</x:v>
      </x:c>
      <x:c r="B2220" s="15" t="str">
        <x:v>Excluded or unresolved advert</x:v>
      </x:c>
      <x:c r="C2220" s="15" t="str">
        <x:v>1 bath 2303 sq ft</x:v>
      </x:c>
      <x:c r="D2220" s="15" t="str">
        <x:v>Size missing on card; &lt;=15,000 sqft eligibility not verified.</x:v>
      </x:c>
      <x:c r="E2220" s="15" t="str">
        <x:v>https://www.zoopla.co.uk/to-rent/commercial/details/74110834/</x:v>
      </x:c>
      <x:c r="F2220" s="15" t="str"/>
    </x:row>
    <x:row r="2221" ht="42" customHeight="1">
      <x:c r="A2221" s="15" t="str">
        <x:v>London</x:v>
      </x:c>
      <x:c r="B2221" s="15" t="str">
        <x:v>Excluded or unresolved advert</x:v>
      </x:c>
      <x:c r="C2221" s="15" t="str">
        <x:v>Silwood Street, Bermondsey, London SE16</x:v>
      </x:c>
      <x:c r="D2221" s="15" t="str">
        <x:v>Yard/land only; no qualifying building established.</x:v>
      </x:c>
      <x:c r="E2221" s="15" t="str">
        <x:v>https://www.zoopla.co.uk/to-rent/commercial/details/74106455/</x:v>
      </x:c>
      <x:c r="F2221" s="15" t="str"/>
    </x:row>
    <x:row r="2222" ht="42" customHeight="1">
      <x:c r="A2222" s="15" t="str">
        <x:v>London</x:v>
      </x:c>
      <x:c r="B2222" s="15" t="str">
        <x:v>Excluded or unresolved advert</x:v>
      </x:c>
      <x:c r="C2222" s="15" t="str">
        <x:v>Canning Road, Harrow HA3</x:v>
      </x:c>
      <x:c r="D2222" s="15" t="str">
        <x:v>Pooled/combined or multi-unit size range without individually verified demises; no unit count asserted.</x:v>
      </x:c>
      <x:c r="E2222" s="15" t="str">
        <x:v>https://www.zoopla.co.uk/to-rent/commercial/details/74102847/</x:v>
      </x:c>
      <x:c r="F2222" s="15" t="str"/>
    </x:row>
    <x:row r="2223" ht="42" customHeight="1">
      <x:c r="A2223" s="15" t="str">
        <x:v>London</x:v>
      </x:c>
      <x:c r="B2223" s="15" t="str">
        <x:v>Excluded or unresolved advert</x:v>
      </x:c>
      <x:c r="C2223" s="15" t="str">
        <x:v>1 bath 5920 sq ft</x:v>
      </x:c>
      <x:c r="D2223" s="15" t="str">
        <x:v>Size missing on card; &lt;=15,000 sqft eligibility not verified.</x:v>
      </x:c>
      <x:c r="E2223" s="15" t="str">
        <x:v>https://www.zoopla.co.uk/to-rent/commercial/details/74097004/</x:v>
      </x:c>
      <x:c r="F2223" s="15" t="str"/>
    </x:row>
    <x:row r="2224" ht="42" customHeight="1">
      <x:c r="A2224" s="15" t="str">
        <x:v>London</x:v>
      </x:c>
      <x:c r="B2224" s="15" t="str">
        <x:v>Excluded or unresolved advert</x:v>
      </x:c>
      <x:c r="C2224" s="15" t="str">
        <x:v>Valor Park, East Circular Phase 2, Jenkins Lane, Barking IG11</x:v>
      </x:c>
      <x:c r="D2224" s="15" t="str">
        <x:v>Advertised minimum area exceeds 15,000 sqft.</x:v>
      </x:c>
      <x:c r="E2224" s="15" t="str">
        <x:v>https://www.zoopla.co.uk/to-rent/commercial/details/74095243/</x:v>
      </x:c>
      <x:c r="F2224" s="15" t="str"/>
    </x:row>
    <x:row r="2225" ht="42" customHeight="1">
      <x:c r="A2225" s="15" t="str">
        <x:v>London</x:v>
      </x:c>
      <x:c r="B2225" s="15" t="str">
        <x:v>Excluded or unresolved advert</x:v>
      </x:c>
      <x:c r="C2225" s="15" t="str">
        <x:v>Twickenham TW1</x:v>
      </x:c>
      <x:c r="D2225" s="15" t="str">
        <x:v>Pooled/combined or multi-unit size range without individually verified demises; no unit count asserted.</x:v>
      </x:c>
      <x:c r="E2225" s="15" t="str">
        <x:v>https://www.zoopla.co.uk/to-rent/commercial/details/74086603/</x:v>
      </x:c>
      <x:c r="F2225" s="15" t="str"/>
    </x:row>
    <x:row r="2226" ht="42" customHeight="1">
      <x:c r="A2226" s="15" t="str">
        <x:v>London</x:v>
      </x:c>
      <x:c r="B2226" s="15" t="str">
        <x:v>Excluded or unresolved advert</x:v>
      </x:c>
      <x:c r="C2226" s="15" t="str">
        <x:v>D, Prime Central Park, Staines Road, Heathrow TW4</x:v>
      </x:c>
      <x:c r="D2226" s="15" t="str">
        <x:v>Advertised minimum area exceeds 15,000 sqft.</x:v>
      </x:c>
      <x:c r="E2226" s="15" t="str">
        <x:v>https://www.zoopla.co.uk/to-rent/commercial/details/74066210/</x:v>
      </x:c>
      <x:c r="F2226" s="15" t="str"/>
    </x:row>
    <x:row r="2227" ht="42" customHeight="1">
      <x:c r="A2227" s="15" t="str">
        <x:v>London</x:v>
      </x:c>
      <x:c r="B2227" s="15" t="str">
        <x:v>Excluded or unresolved advert</x:v>
      </x:c>
      <x:c r="C2227" s="15" t="str">
        <x:v>Unit C, C, Prime Central Park, Staines Road, Heathrow TW4</x:v>
      </x:c>
      <x:c r="D2227" s="15" t="str">
        <x:v>Advertised minimum area exceeds 15,000 sqft.</x:v>
      </x:c>
      <x:c r="E2227" s="15" t="str">
        <x:v>https://www.zoopla.co.uk/to-rent/commercial/details/74066036/</x:v>
      </x:c>
      <x:c r="F2227" s="15" t="str"/>
    </x:row>
    <x:row r="2228" ht="42" customHeight="1">
      <x:c r="A2228" s="15" t="str">
        <x:v>London</x:v>
      </x:c>
      <x:c r="B2228" s="15" t="str">
        <x:v>Excluded or unresolved advert</x:v>
      </x:c>
      <x:c r="C2228" s="15" t="str">
        <x:v>Manor Lea, 295 Green Lanes, London N4</x:v>
      </x:c>
      <x:c r="D2228" s="15" t="str">
        <x:v>Single domestic garage, outside industrial-unit scope.</x:v>
      </x:c>
      <x:c r="E2228" s="15" t="str">
        <x:v>https://www.zoopla.co.uk/to-rent/commercial/details/74065524/</x:v>
      </x:c>
      <x:c r="F2228" s="15" t="str"/>
    </x:row>
    <x:row r="2229" ht="42" customHeight="1">
      <x:c r="A2229" s="15" t="str">
        <x:v>London</x:v>
      </x:c>
      <x:c r="B2229" s="15" t="str">
        <x:v>Excluded or unresolved advert</x:v>
      </x:c>
      <x:c r="C2229" s="15" t="str">
        <x:v>Unit A, A, Prime Central Park, Staines Road, Heathrow TW4</x:v>
      </x:c>
      <x:c r="D2229" s="15" t="str">
        <x:v>Advertised minimum area exceeds 15,000 sqft.</x:v>
      </x:c>
      <x:c r="E2229" s="15" t="str">
        <x:v>https://www.zoopla.co.uk/to-rent/commercial/details/74065365/</x:v>
      </x:c>
      <x:c r="F2229" s="15" t="str"/>
    </x:row>
    <x:row r="2230" ht="42" customHeight="1">
      <x:c r="A2230" s="15" t="str">
        <x:v>London</x:v>
      </x:c>
      <x:c r="B2230" s="15" t="str">
        <x:v>Excluded or unresolved advert</x:v>
      </x:c>
      <x:c r="C2230" s="15" t="str">
        <x:v>Charecroft Way, West 12 Shopping Centre, Shepherd's Bush W12</x:v>
      </x:c>
      <x:c r="D2230" s="15" t="str">
        <x:v>Self-storage/room/container scheme excluded.</x:v>
      </x:c>
      <x:c r="E2230" s="15" t="str">
        <x:v>https://www.zoopla.co.uk/to-rent/commercial/details/74058578/</x:v>
      </x:c>
      <x:c r="F2230" s="15" t="str"/>
    </x:row>
    <x:row r="2231" ht="42" customHeight="1">
      <x:c r="A2231" s="15" t="str">
        <x:v>London</x:v>
      </x:c>
      <x:c r="B2231" s="15" t="str">
        <x:v>Excluded or unresolved advert</x:v>
      </x:c>
      <x:c r="C2231" s="15" t="str">
        <x:v>Uplands.E17, Blackhorse Lane, Walthamstow, London</x:v>
      </x:c>
      <x:c r="D2231" s="15" t="str">
        <x:v>Pooled/combined or multi-unit size range without individually verified demises; no unit count asserted.</x:v>
      </x:c>
      <x:c r="E2231" s="15" t="str">
        <x:v>https://www.zoopla.co.uk/to-rent/commercial/details/60983563/</x:v>
      </x:c>
      <x:c r="F2231" s="15" t="str"/>
    </x:row>
    <x:row r="2232" ht="42" customHeight="1">
      <x:c r="A2232" s="15" t="str">
        <x:v>London</x:v>
      </x:c>
      <x:c r="B2232" s="15" t="str">
        <x:v>Excluded or unresolved advert</x:v>
      </x:c>
      <x:c r="C2232" s="15" t="str">
        <x:v>Units 1A, 1B &amp; 1C Valor Park, East Circular, Gascoigne Road, Barking IG11</x:v>
      </x:c>
      <x:c r="D2232" s="15" t="str">
        <x:v>Advertised minimum area exceeds 15,000 sqft.</x:v>
      </x:c>
      <x:c r="E2232" s="15" t="str">
        <x:v>https://www.zoopla.co.uk/to-rent/commercial/details/74049854/</x:v>
      </x:c>
      <x:c r="F2232" s="15" t="str"/>
    </x:row>
    <x:row r="2233" ht="42" customHeight="1">
      <x:c r="A2233" s="15" t="str">
        <x:v>London</x:v>
      </x:c>
      <x:c r="B2233" s="15" t="str">
        <x:v>Excluded or unresolved advert</x:v>
      </x:c>
      <x:c r="C2233" s="15" t="str">
        <x:v>1 Innova Way, Enfield EN3</x:v>
      </x:c>
      <x:c r="D2233" s="15" t="str">
        <x:v>Scheme/range crosses 15,000 sqft; no qualifying individual schedule resolved from card.</x:v>
      </x:c>
      <x:c r="E2233" s="15" t="str">
        <x:v>https://www.zoopla.co.uk/to-rent/commercial/details/74039799/</x:v>
      </x:c>
      <x:c r="F2233" s="15" t="str"/>
    </x:row>
    <x:row r="2234" ht="42" customHeight="1">
      <x:c r="A2234" s="15" t="str">
        <x:v>London</x:v>
      </x:c>
      <x:c r="B2234" s="15" t="str">
        <x:v>Excluded or unresolved advert</x:v>
      </x:c>
      <x:c r="C2234" s="15" t="str">
        <x:v>London N15</x:v>
      </x:c>
      <x:c r="D2234" s="15" t="str">
        <x:v>Creative/live-work/studio offering without verified industrial/workshop demise.</x:v>
      </x:c>
      <x:c r="E2234" s="15" t="str">
        <x:v>https://www.zoopla.co.uk/to-rent/commercial/details/74035347/</x:v>
      </x:c>
      <x:c r="F2234" s="15" t="str"/>
    </x:row>
    <x:row r="2235" ht="42" customHeight="1">
      <x:c r="A2235" s="15" t="str">
        <x:v>London</x:v>
      </x:c>
      <x:c r="B2235" s="15" t="str">
        <x:v>Excluded or unresolved advert</x:v>
      </x:c>
      <x:c r="C2235" s="15" t="str">
        <x:v>London SW9</x:v>
      </x:c>
      <x:c r="D2235" s="15" t="str">
        <x:v>Creative/live-work/studio offering without verified industrial/workshop demise.</x:v>
      </x:c>
      <x:c r="E2235" s="15" t="str">
        <x:v>https://www.zoopla.co.uk/to-rent/commercial/details/74017327/</x:v>
      </x:c>
      <x:c r="F2235" s="15" t="str"/>
    </x:row>
    <x:row r="2236" ht="42" customHeight="1">
      <x:c r="A2236" s="15" t="str">
        <x:v>London</x:v>
      </x:c>
      <x:c r="B2236" s="15" t="str">
        <x:v>Excluded or unresolved advert</x:v>
      </x:c>
      <x:c r="C2236" s="15" t="str">
        <x:v>Mollison Avenue, Enfield EN3</x:v>
      </x:c>
      <x:c r="D2236" s="15" t="str">
        <x:v>Yard/land only; no qualifying building established.</x:v>
      </x:c>
      <x:c r="E2236" s="15" t="str">
        <x:v>https://www.zoopla.co.uk/to-rent/commercial/details/74008645/</x:v>
      </x:c>
      <x:c r="F2236" s="15" t="str"/>
    </x:row>
    <x:row r="2237" ht="42" customHeight="1">
      <x:c r="A2237" s="15" t="str">
        <x:v>London</x:v>
      </x:c>
      <x:c r="B2237" s="15" t="str">
        <x:v>Excluded or unresolved advert</x:v>
      </x:c>
      <x:c r="C2237" s="15" t="str">
        <x:v>Proxima 25, Charlton, Anchorage Point, London SE7</x:v>
      </x:c>
      <x:c r="D2237" s="15" t="str">
        <x:v>Advertised minimum area exceeds 15,000 sqft.</x:v>
      </x:c>
      <x:c r="E2237" s="15" t="str">
        <x:v>https://www.zoopla.co.uk/to-rent/commercial/details/74008223/</x:v>
      </x:c>
      <x:c r="F2237" s="15" t="str"/>
    </x:row>
    <x:row r="2238" ht="42" customHeight="1">
      <x:c r="A2238" s="15" t="str">
        <x:v>London</x:v>
      </x:c>
      <x:c r="B2238" s="15" t="str">
        <x:v>Excluded or unresolved advert</x:v>
      </x:c>
      <x:c r="C2238" s="15" t="str">
        <x:v>Unit 2, Bloom Ealing, 145-147 Boston Road, Hanwell W7</x:v>
      </x:c>
      <x:c r="D2238" s="15" t="str">
        <x:v>Advertised minimum area exceeds 15,000 sqft.</x:v>
      </x:c>
      <x:c r="E2238" s="15" t="str">
        <x:v>https://www.zoopla.co.uk/to-rent/commercial/details/74000883/</x:v>
      </x:c>
      <x:c r="F2238" s="15" t="str"/>
    </x:row>
    <x:row r="2239" ht="42" customHeight="1">
      <x:c r="A2239" s="15" t="str">
        <x:v>London</x:v>
      </x:c>
      <x:c r="B2239" s="15" t="str">
        <x:v>Excluded or unresolved advert</x:v>
      </x:c>
      <x:c r="C2239" s="15" t="str">
        <x:v>London N18</x:v>
      </x:c>
      <x:c r="D2239" s="15" t="str">
        <x:v>Property identity too general to deduplicate reliably.</x:v>
      </x:c>
      <x:c r="E2239" s="15" t="str">
        <x:v>https://www.zoopla.co.uk/to-rent/commercial/details/73980293/</x:v>
      </x:c>
      <x:c r="F2239" s="15" t="str"/>
    </x:row>
    <x:row r="2240" ht="42" customHeight="1">
      <x:c r="A2240" s="15" t="str">
        <x:v>London</x:v>
      </x:c>
      <x:c r="B2240" s="15" t="str">
        <x:v>Excluded or unresolved advert</x:v>
      </x:c>
      <x:c r="C2240" s="15" t="str">
        <x:v>Brettenham Road, Edmonton N18</x:v>
      </x:c>
      <x:c r="D2240" s="15" t="str">
        <x:v>Creative/live-work/studio offering without verified industrial/workshop demise.</x:v>
      </x:c>
      <x:c r="E2240" s="15" t="str">
        <x:v>https://www.zoopla.co.uk/to-rent/commercial/details/73979727/</x:v>
      </x:c>
      <x:c r="F2240" s="15" t="str"/>
    </x:row>
    <x:row r="2241" ht="42" customHeight="1">
      <x:c r="A2241" s="15" t="str">
        <x:v>London</x:v>
      </x:c>
      <x:c r="B2241" s="15" t="str">
        <x:v>Excluded or unresolved advert</x:v>
      </x:c>
      <x:c r="C2241" s="15" t="str">
        <x:v>Greenwich, 75 Bugsby's Way, London SE10</x:v>
      </x:c>
      <x:c r="D2241" s="15" t="str">
        <x:v>Advertised minimum area exceeds 15,000 sqft.</x:v>
      </x:c>
      <x:c r="E2241" s="15" t="str">
        <x:v>https://www.zoopla.co.uk/to-rent/commercial/details/73965817/</x:v>
      </x:c>
      <x:c r="F2241" s="15" t="str"/>
    </x:row>
    <x:row r="2242" ht="42" customHeight="1">
      <x:c r="A2242" s="15" t="str">
        <x:v>London</x:v>
      </x:c>
      <x:c r="B2242" s="15" t="str">
        <x:v>Boundary / regional handoff</x:v>
      </x:c>
      <x:c r="C2242" s="15" t="str">
        <x:v>Epsom KT17</x:v>
      </x:c>
      <x:c r="D2242" s="15" t="str">
        <x:v>Address names Epsom, outside the Greater London town scope; handed off for regional cross-check.</x:v>
      </x:c>
      <x:c r="E2242" s="15" t="str">
        <x:v>https://www.zoopla.co.uk/to-rent/commercial/details/73965252/</x:v>
      </x:c>
      <x:c r="F2242" s="15" t="str"/>
    </x:row>
    <x:row r="2243" ht="42" customHeight="1">
      <x:c r="A2243" s="15" t="str">
        <x:v>London</x:v>
      </x:c>
      <x:c r="B2243" s="15" t="str">
        <x:v>Excluded or unresolved advert</x:v>
      </x:c>
      <x:c r="C2243" s="15" t="str">
        <x:v>Wick Lane, London E3</x:v>
      </x:c>
      <x:c r="D2243" s="15" t="str">
        <x:v>Creative/live-work/studio offering without verified industrial/workshop demise.</x:v>
      </x:c>
      <x:c r="E2243" s="15" t="str">
        <x:v>https://www.zoopla.co.uk/to-rent/commercial/details/73964113/</x:v>
      </x:c>
      <x:c r="F2243" s="15" t="str"/>
    </x:row>
    <x:row r="2244" ht="42" customHeight="1">
      <x:c r="A2244" s="15" t="str">
        <x:v>London</x:v>
      </x:c>
      <x:c r="B2244" s="15" t="str">
        <x:v>Excluded or unresolved advert</x:v>
      </x:c>
      <x:c r="C2244" s="15" t="str">
        <x:v>Units 2, 4 &amp; 5 Devon Street, Peckham SE15</x:v>
      </x:c>
      <x:c r="D2244" s="15" t="str">
        <x:v>Pooled/combined or multi-unit size range without individually verified demises; no unit count asserted.</x:v>
      </x:c>
      <x:c r="E2244" s="15" t="str">
        <x:v>https://www.zoopla.co.uk/to-rent/commercial/details/73963964/</x:v>
      </x:c>
      <x:c r="F2244" s="15" t="str"/>
    </x:row>
    <x:row r="2245" ht="42" customHeight="1">
      <x:c r="A2245" s="15" t="str">
        <x:v>London</x:v>
      </x:c>
      <x:c r="B2245" s="15" t="str">
        <x:v>Excluded or unresolved advert</x:v>
      </x:c>
      <x:c r="C2245" s="15" t="str">
        <x:v>Unit 1 &amp; 3, Oppidans Road, Primrose Hill, London NW3</x:v>
      </x:c>
      <x:c r="D2245" s="15" t="str">
        <x:v>Pooled two-warehouse schedule with area range; individual sizes and rent allocations unresolved.</x:v>
      </x:c>
      <x:c r="E2245" s="15" t="str">
        <x:v>https://www.zoopla.co.uk/to-rent/commercial/details/73961746/</x:v>
      </x:c>
      <x:c r="F2245" s="15" t="str"/>
    </x:row>
    <x:row r="2246" ht="42" customHeight="1">
      <x:c r="A2246" s="15" t="str">
        <x:v>London</x:v>
      </x:c>
      <x:c r="B2246" s="15" t="str">
        <x:v>Excluded or unresolved advert</x:v>
      </x:c>
      <x:c r="C2246" s="15" t="str">
        <x:v>Leyton Industrial Village, Argall Avenue, Leyton E10</x:v>
      </x:c>
      <x:c r="D2246" s="15" t="str">
        <x:v>Pooled/combined or multi-unit size range without individually verified demises; no unit count asserted.</x:v>
      </x:c>
      <x:c r="E2246" s="15" t="str">
        <x:v>https://www.zoopla.co.uk/to-rent/commercial/details/73961604/</x:v>
      </x:c>
      <x:c r="F2246" s="15" t="str"/>
    </x:row>
    <x:row r="2247" ht="42" customHeight="1">
      <x:c r="A2247" s="15" t="str">
        <x:v>London</x:v>
      </x:c>
      <x:c r="B2247" s="15" t="str">
        <x:v>Excluded or unresolved advert</x:v>
      </x:c>
      <x:c r="C2247" s="15" t="str">
        <x:v>Selsdon Goods Yard, Selsdon Road, South Croydon CR2</x:v>
      </x:c>
      <x:c r="D2247" s="15" t="str">
        <x:v>Scheme/range crosses 15,000 sqft; no qualifying individual schedule resolved from card.</x:v>
      </x:c>
      <x:c r="E2247" s="15" t="str">
        <x:v>https://www.zoopla.co.uk/to-rent/commercial/details/73956814/</x:v>
      </x:c>
      <x:c r="F2247" s="15" t="str"/>
    </x:row>
    <x:row r="2248" ht="42" customHeight="1">
      <x:c r="A2248" s="15" t="str">
        <x:v>London</x:v>
      </x:c>
      <x:c r="B2248" s="15" t="str">
        <x:v>Excluded or unresolved advert</x:v>
      </x:c>
      <x:c r="C2248" s="15" t="str">
        <x:v>Charecroft Way, West 12 Shopping Centre, Shepherd's Bush W12</x:v>
      </x:c>
      <x:c r="D2248" s="15" t="str">
        <x:v>Self-storage/room/container scheme excluded.</x:v>
      </x:c>
      <x:c r="E2248" s="15" t="str">
        <x:v>https://www.zoopla.co.uk/to-rent/commercial/details/73940533/</x:v>
      </x:c>
      <x:c r="F2248" s="15" t="str"/>
    </x:row>
    <x:row r="2249" ht="42" customHeight="1">
      <x:c r="A2249" s="15" t="str">
        <x:v>London</x:v>
      </x:c>
      <x:c r="B2249" s="15" t="str">
        <x:v>Excluded or unresolved advert</x:v>
      </x:c>
      <x:c r="C2249" s="15" t="str">
        <x:v>Grove Road, Sutton, London SM1</x:v>
      </x:c>
      <x:c r="D2249" s="15" t="str">
        <x:v>Size missing on card; &lt;=15,000 sqft eligibility not verified.</x:v>
      </x:c>
      <x:c r="E2249" s="15" t="str">
        <x:v>https://www.zoopla.co.uk/to-rent/commercial/details/74542287/</x:v>
      </x:c>
      <x:c r="F2249" s="15" t="str"/>
    </x:row>
    <x:row r="2250" ht="42" customHeight="1">
      <x:c r="A2250" s="15" t="str">
        <x:v>London</x:v>
      </x:c>
      <x:c r="B2250" s="15" t="str">
        <x:v>Excluded or unresolved advert</x:v>
      </x:c>
      <x:c r="C2250" s="15" t="str">
        <x:v>Sutton Lane North, London W4</x:v>
      </x:c>
      <x:c r="D2250" s="15" t="str">
        <x:v>Pooled/combined or multi-unit size range without individually verified demises; no unit count asserted.</x:v>
      </x:c>
      <x:c r="E2250" s="15" t="str">
        <x:v>https://www.zoopla.co.uk/to-rent/commercial/details/73900324/</x:v>
      </x:c>
      <x:c r="F2250" s="15" t="str"/>
    </x:row>
    <x:row r="2251" ht="42" customHeight="1">
      <x:c r="A2251" s="15" t="str">
        <x:v>London</x:v>
      </x:c>
      <x:c r="B2251" s="15" t="str">
        <x:v>Excluded or unresolved advert</x:v>
      </x:c>
      <x:c r="C2251" s="15" t="str">
        <x:v>1 bath</x:v>
      </x:c>
      <x:c r="D2251" s="15" t="str">
        <x:v>Size missing on card; &lt;=15,000 sqft eligibility not verified.</x:v>
      </x:c>
      <x:c r="E2251" s="15" t="str">
        <x:v>https://www.zoopla.co.uk/to-rent/commercial/details/65176201/</x:v>
      </x:c>
      <x:c r="F2251" s="15" t="str"/>
    </x:row>
    <x:row r="2252" ht="42" customHeight="1">
      <x:c r="A2252" s="15" t="str">
        <x:v>London</x:v>
      </x:c>
      <x:c r="B2252" s="15" t="str">
        <x:v>Excluded or unresolved advert</x:v>
      </x:c>
      <x:c r="C2252" s="15" t="str">
        <x:v>The Heathrow Estate, Silver Jubilee Way, Hounslow TW4</x:v>
      </x:c>
      <x:c r="D2252" s="15" t="str">
        <x:v>Advertised minimum area exceeds 15,000 sqft.</x:v>
      </x:c>
      <x:c r="E2252" s="15" t="str">
        <x:v>https://www.zoopla.co.uk/to-rent/commercial/details/73878371/</x:v>
      </x:c>
      <x:c r="F2252" s="15" t="str"/>
    </x:row>
    <x:row r="2253" ht="42" customHeight="1">
      <x:c r="A2253" s="15" t="str">
        <x:v>London</x:v>
      </x:c>
      <x:c r="B2253" s="15" t="str">
        <x:v>Excluded or unresolved advert</x:v>
      </x:c>
      <x:c r="C2253" s="15" t="str">
        <x:v>6-12 Verney Road, London SE16</x:v>
      </x:c>
      <x:c r="D2253" s="15" t="str">
        <x:v>Advertised minimum area exceeds 15,000 sqft.</x:v>
      </x:c>
      <x:c r="E2253" s="15" t="str">
        <x:v>https://www.zoopla.co.uk/to-rent/commercial/details/73860370/</x:v>
      </x:c>
      <x:c r="F2253" s="15" t="str"/>
    </x:row>
    <x:row r="2254" ht="42" customHeight="1">
      <x:c r="A2254" s="15" t="str">
        <x:v>London</x:v>
      </x:c>
      <x:c r="B2254" s="15" t="str">
        <x:v>Excluded or unresolved advert</x:v>
      </x:c>
      <x:c r="C2254" s="15" t="str">
        <x:v>Bolina Road, London SE16</x:v>
      </x:c>
      <x:c r="D2254" s="15" t="str">
        <x:v>Size missing on card; &lt;=15,000 sqft eligibility not verified.</x:v>
      </x:c>
      <x:c r="E2254" s="15" t="str">
        <x:v>https://www.zoopla.co.uk/to-rent/commercial/details/74542272/</x:v>
      </x:c>
      <x:c r="F2254" s="15" t="str"/>
    </x:row>
    <x:row r="2255" ht="42" customHeight="1">
      <x:c r="A2255" s="15" t="str">
        <x:v>London</x:v>
      </x:c>
      <x:c r="B2255" s="15" t="str">
        <x:v>Excluded or unresolved advert</x:v>
      </x:c>
      <x:c r="C2255" s="15" t="str">
        <x:v>118 Curtain Road, Shoreditch, London EC2A</x:v>
      </x:c>
      <x:c r="D2255" s="15" t="str">
        <x:v>Creative/live-work/studio offering without verified industrial/workshop demise.</x:v>
      </x:c>
      <x:c r="E2255" s="15" t="str">
        <x:v>https://www.zoopla.co.uk/to-rent/commercial/details/73828743/</x:v>
      </x:c>
      <x:c r="F2255" s="15" t="str"/>
    </x:row>
    <x:row r="2256" ht="42" customHeight="1">
      <x:c r="A2256" s="15" t="str">
        <x:v>London</x:v>
      </x:c>
      <x:c r="B2256" s="15" t="str">
        <x:v>Excluded or unresolved advert</x:v>
      </x:c>
      <x:c r="C2256" s="15" t="str">
        <x:v>London N18</x:v>
      </x:c>
      <x:c r="D2256" s="15" t="str">
        <x:v>Creative/live-work/studio offering without verified industrial/workshop demise.</x:v>
      </x:c>
      <x:c r="E2256" s="15" t="str">
        <x:v>https://www.zoopla.co.uk/to-rent/commercial/details/73803122/</x:v>
      </x:c>
      <x:c r="F2256" s="15" t="str"/>
    </x:row>
    <x:row r="2257" ht="42" customHeight="1">
      <x:c r="A2257" s="15" t="str">
        <x:v>London</x:v>
      </x:c>
      <x:c r="B2257" s="15" t="str">
        <x:v>Excluded or unresolved advert</x:v>
      </x:c>
      <x:c r="C2257" s="15" t="str">
        <x:v>Silwood Street, London SE16</x:v>
      </x:c>
      <x:c r="D2257" s="15" t="str">
        <x:v>Scheme/range crosses 15,000 sqft; no qualifying individual schedule resolved from card.</x:v>
      </x:c>
      <x:c r="E2257" s="15" t="str">
        <x:v>https://www.zoopla.co.uk/to-rent/commercial/details/65824810/</x:v>
      </x:c>
      <x:c r="F2257" s="15" t="str"/>
    </x:row>
    <x:row r="2258" ht="42" customHeight="1">
      <x:c r="A2258" s="15" t="str">
        <x:v>London</x:v>
      </x:c>
      <x:c r="B2258" s="15" t="str">
        <x:v>Excluded or unresolved advert</x:v>
      </x:c>
      <x:c r="C2258" s="15" t="str">
        <x:v>The Heathrow Estate, Silver Jubilee Way, Hounslow TW4</x:v>
      </x:c>
      <x:c r="D2258" s="15" t="str">
        <x:v>Advertised minimum area exceeds 15,000 sqft.</x:v>
      </x:c>
      <x:c r="E2258" s="15" t="str">
        <x:v>https://www.zoopla.co.uk/to-rent/commercial/details/73789314/</x:v>
      </x:c>
      <x:c r="F2258" s="15" t="str"/>
    </x:row>
    <x:row r="2259" ht="42" customHeight="1">
      <x:c r="A2259" s="15" t="str">
        <x:v>London</x:v>
      </x:c>
      <x:c r="B2259" s="15" t="str">
        <x:v>Excluded or unresolved advert</x:v>
      </x:c>
      <x:c r="C2259" s="15" t="str">
        <x:v>Unit 6, 24 Willow Lane, Mitcham, London CR4</x:v>
      </x:c>
      <x:c r="D2259" s="15" t="str">
        <x:v>Size missing on card; &lt;=15,000 sqft eligibility not verified.</x:v>
      </x:c>
      <x:c r="E2259" s="15" t="str">
        <x:v>https://www.zoopla.co.uk/to-rent/commercial/details/73789183/</x:v>
      </x:c>
      <x:c r="F2259" s="15" t="str"/>
    </x:row>
    <x:row r="2260" ht="42" customHeight="1">
      <x:c r="A2260" s="15" t="str">
        <x:v>London</x:v>
      </x:c>
      <x:c r="B2260" s="15" t="str">
        <x:v>Excluded or unresolved advert</x:v>
      </x:c>
      <x:c r="C2260" s="15" t="str">
        <x:v>Brettenham Road, Edmonton N18</x:v>
      </x:c>
      <x:c r="D2260" s="15" t="str">
        <x:v>Creative/live-work/studio offering without verified industrial/workshop demise.</x:v>
      </x:c>
      <x:c r="E2260" s="15" t="str">
        <x:v>https://www.zoopla.co.uk/to-rent/commercial/details/73786645/</x:v>
      </x:c>
      <x:c r="F2260" s="15" t="str"/>
    </x:row>
    <x:row r="2261" ht="42" customHeight="1">
      <x:c r="A2261" s="15" t="str">
        <x:v>London</x:v>
      </x:c>
      <x:c r="B2261" s="15" t="str">
        <x:v>Excluded or unresolved advert</x:v>
      </x:c>
      <x:c r="C2261" s="15" t="str">
        <x:v>Unit 100, London Industrial Park, Roding Road, Beckton E6</x:v>
      </x:c>
      <x:c r="D2261" s="15" t="str">
        <x:v>Scheme/range crosses 15,000 sqft; no qualifying individual schedule resolved from card.</x:v>
      </x:c>
      <x:c r="E2261" s="15" t="str">
        <x:v>https://www.zoopla.co.uk/to-rent/commercial/details/73784463/</x:v>
      </x:c>
      <x:c r="F2261" s="15" t="str"/>
    </x:row>
    <x:row r="2262" ht="42" customHeight="1">
      <x:c r="A2262" s="15" t="str">
        <x:v>London</x:v>
      </x:c>
      <x:c r="B2262" s="15" t="str">
        <x:v>Excluded or unresolved advert</x:v>
      </x:c>
      <x:c r="C2262" s="15" t="str">
        <x:v>Land At East 10 Enterprise Park, Argall Way, Leyton E10</x:v>
      </x:c>
      <x:c r="D2262" s="15" t="str">
        <x:v>Advertised minimum area exceeds 15,000 sqft.</x:v>
      </x:c>
      <x:c r="E2262" s="15" t="str">
        <x:v>https://www.zoopla.co.uk/to-rent/commercial/details/73782922/</x:v>
      </x:c>
      <x:c r="F2262" s="15" t="str"/>
    </x:row>
    <x:row r="2263" ht="42" customHeight="1">
      <x:c r="A2263" s="15" t="str">
        <x:v>London</x:v>
      </x:c>
      <x:c r="B2263" s="15" t="str">
        <x:v>Excluded or unresolved advert</x:v>
      </x:c>
      <x:c r="C2263" s="15" t="str">
        <x:v>95 Haymerle Road, Southwark SE15</x:v>
      </x:c>
      <x:c r="D2263" s="15" t="str">
        <x:v>Pooled/combined or multi-unit size range without individually verified demises; no unit count asserted.</x:v>
      </x:c>
      <x:c r="E2263" s="15" t="str">
        <x:v>https://www.zoopla.co.uk/to-rent/commercial/details/73771224/</x:v>
      </x:c>
      <x:c r="F2263" s="15" t="str"/>
    </x:row>
    <x:row r="2264" ht="42" customHeight="1">
      <x:c r="A2264" s="15" t="str">
        <x:v>London</x:v>
      </x:c>
      <x:c r="B2264" s="15" t="str">
        <x:v>Excluded or unresolved advert</x:v>
      </x:c>
      <x:c r="C2264" s="15" t="str">
        <x:v>Bloom Brixton, 144 Brixton Hill, Brixton, London SW2</x:v>
      </x:c>
      <x:c r="D2264" s="15" t="str">
        <x:v>Pooled/combined or multi-unit size range without individually verified demises; no unit count asserted.</x:v>
      </x:c>
      <x:c r="E2264" s="15" t="str">
        <x:v>https://www.zoopla.co.uk/to-rent/commercial/details/73767990/</x:v>
      </x:c>
      <x:c r="F2264" s="15" t="str"/>
    </x:row>
    <x:row r="2265" ht="42" customHeight="1">
      <x:c r="A2265" s="15" t="str">
        <x:v>London</x:v>
      </x:c>
      <x:c r="B2265" s="15" t="str">
        <x:v>Excluded or unresolved advert</x:v>
      </x:c>
      <x:c r="C2265" s="15" t="str">
        <x:v>Unit 8, The Arena, Mollison Avenue, Enfield EN3</x:v>
      </x:c>
      <x:c r="D2265" s="15" t="str">
        <x:v>Advertised minimum area exceeds 15,000 sqft.</x:v>
      </x:c>
      <x:c r="E2265" s="15" t="str">
        <x:v>https://www.zoopla.co.uk/to-rent/commercial/details/73755034/</x:v>
      </x:c>
      <x:c r="F2265" s="15" t="str"/>
    </x:row>
    <x:row r="2266" ht="42" customHeight="1">
      <x:c r="A2266" s="15" t="str">
        <x:v>London</x:v>
      </x:c>
      <x:c r="B2266" s="15" t="str">
        <x:v>Excluded or unresolved advert</x:v>
      </x:c>
      <x:c r="C2266" s="15" t="str">
        <x:v>Unit 3 The Arena, Mollison Avenue, Enfield EN3</x:v>
      </x:c>
      <x:c r="D2266" s="15" t="str">
        <x:v>Advertised minimum area exceeds 15,000 sqft.</x:v>
      </x:c>
      <x:c r="E2266" s="15" t="str">
        <x:v>https://www.zoopla.co.uk/to-rent/commercial/details/73755002/</x:v>
      </x:c>
      <x:c r="F2266" s="15" t="str"/>
    </x:row>
    <x:row r="2267" ht="42" customHeight="1">
      <x:c r="A2267" s="15" t="str">
        <x:v>London</x:v>
      </x:c>
      <x:c r="B2267" s="15" t="str">
        <x:v>Excluded or unresolved advert</x:v>
      </x:c>
      <x:c r="C2267" s="15" t="str">
        <x:v>Unit 8, Standard Industrial Estate, Factory Road, Silvertown E16</x:v>
      </x:c>
      <x:c r="D2267" s="15" t="str">
        <x:v>Advertised minimum area exceeds 15,000 sqft.</x:v>
      </x:c>
      <x:c r="E2267" s="15" t="str">
        <x:v>https://www.zoopla.co.uk/to-rent/commercial/details/73754177/</x:v>
      </x:c>
      <x:c r="F2267" s="15" t="str"/>
    </x:row>
    <x:row r="2268" ht="42" customHeight="1">
      <x:c r="A2268" s="15" t="str">
        <x:v>London</x:v>
      </x:c>
      <x:c r="B2268" s="15" t="str">
        <x:v>Excluded or unresolved advert</x:v>
      </x:c>
      <x:c r="C2268" s="15" t="str">
        <x:v>Compound 1 Canal Way, Ladbroke Grove, London W10</x:v>
      </x:c>
      <x:c r="D2268" s="15" t="str">
        <x:v>Yard/land only; no qualifying building established.</x:v>
      </x:c>
      <x:c r="E2268" s="15" t="str">
        <x:v>https://www.zoopla.co.uk/to-rent/commercial/details/73753362/</x:v>
      </x:c>
      <x:c r="F2268" s="15" t="str"/>
    </x:row>
    <x:row r="2269" ht="42" customHeight="1">
      <x:c r="A2269" s="15" t="str">
        <x:v>London</x:v>
      </x:c>
      <x:c r="B2269" s="15" t="str">
        <x:v>Excluded or unresolved advert</x:v>
      </x:c>
      <x:c r="C2269" s="15" t="str">
        <x:v>Deer Park Road, Wimbledon SW19</x:v>
      </x:c>
      <x:c r="D2269" s="15" t="str">
        <x:v>Pure office advert.</x:v>
      </x:c>
      <x:c r="E2269" s="15" t="str">
        <x:v>https://www.zoopla.co.uk/to-rent/commercial/details/73741588/</x:v>
      </x:c>
      <x:c r="F2269" s="15" t="str"/>
    </x:row>
    <x:row r="2270" ht="42" customHeight="1">
      <x:c r="A2270" s="15" t="str">
        <x:v>London</x:v>
      </x:c>
      <x:c r="B2270" s="15" t="str">
        <x:v>Excluded or unresolved advert</x:v>
      </x:c>
      <x:c r="C2270" s="15" t="str">
        <x:v>Kentish Town Road, London NW5</x:v>
      </x:c>
      <x:c r="D2270" s="15" t="str">
        <x:v>Placeholder/tiny room/container scale; not a verified independent industrial unit.</x:v>
      </x:c>
      <x:c r="E2270" s="15" t="str">
        <x:v>https://www.zoopla.co.uk/to-rent/commercial/details/73739560/</x:v>
      </x:c>
      <x:c r="F2270" s="15" t="str"/>
    </x:row>
    <x:row r="2271" ht="42" customHeight="1">
      <x:c r="A2271" s="15" t="str">
        <x:v>London</x:v>
      </x:c>
      <x:c r="B2271" s="15" t="str">
        <x:v>Excluded or unresolved advert</x:v>
      </x:c>
      <x:c r="C2271" s="15" t="str">
        <x:v>Unit 8, Standard Industrial Estate, Factory Road, Silvertown E16</x:v>
      </x:c>
      <x:c r="D2271" s="15" t="str">
        <x:v>Advertised minimum area exceeds 15,000 sqft.</x:v>
      </x:c>
      <x:c r="E2271" s="15" t="str">
        <x:v>https://www.zoopla.co.uk/to-rent/commercial/details/73726310/</x:v>
      </x:c>
      <x:c r="F2271" s="15" t="str"/>
    </x:row>
    <x:row r="2272" ht="42" customHeight="1">
      <x:c r="A2272" s="15" t="str">
        <x:v>London</x:v>
      </x:c>
      <x:c r="B2272" s="15" t="str">
        <x:v>Excluded or unresolved advert</x:v>
      </x:c>
      <x:c r="C2272" s="15" t="str">
        <x:v>Second Floor, Chase Road, Park Royal NW10</x:v>
      </x:c>
      <x:c r="D2272" s="15" t="str">
        <x:v>Size missing on card; &lt;=15,000 sqft eligibility not verified.</x:v>
      </x:c>
      <x:c r="E2272" s="15" t="str">
        <x:v>https://www.zoopla.co.uk/to-rent/commercial/details/73717703/</x:v>
      </x:c>
      <x:c r="F2272" s="15" t="str"/>
    </x:row>
    <x:row r="2273" ht="42" customHeight="1">
      <x:c r="A2273" s="15" t="str">
        <x:v>London</x:v>
      </x:c>
      <x:c r="B2273" s="15" t="str">
        <x:v>Excluded or unresolved advert</x:v>
      </x:c>
      <x:c r="C2273" s="15" t="str">
        <x:v>Juno Way, London SE14</x:v>
      </x:c>
      <x:c r="D2273" s="15" t="str">
        <x:v>Scheme/range crosses 15,000 sqft; no qualifying individual schedule resolved from card.</x:v>
      </x:c>
      <x:c r="E2273" s="15" t="str">
        <x:v>https://www.zoopla.co.uk/to-rent/commercial/details/73710961/</x:v>
      </x:c>
      <x:c r="F2273" s="15" t="str"/>
    </x:row>
    <x:row r="2274" ht="42" customHeight="1">
      <x:c r="A2274" s="15" t="str">
        <x:v>London</x:v>
      </x:c>
      <x:c r="B2274" s="15" t="str">
        <x:v>Excluded or unresolved advert</x:v>
      </x:c>
      <x:c r="C2274" s="15" t="str">
        <x:v>Woodford Green, Essex IG8</x:v>
      </x:c>
      <x:c r="D2274" s="15" t="str">
        <x:v>Scheme/range crosses 15,000 sqft; no qualifying individual schedule resolved from card.</x:v>
      </x:c>
      <x:c r="E2274" s="15" t="str">
        <x:v>https://www.zoopla.co.uk/to-rent/commercial/details/73699011/</x:v>
      </x:c>
      <x:c r="F2274" s="15" t="str"/>
    </x:row>
    <x:row r="2275" ht="42" customHeight="1">
      <x:c r="A2275" s="15" t="str">
        <x:v>London</x:v>
      </x:c>
      <x:c r="B2275" s="15" t="str">
        <x:v>Excluded or unresolved advert</x:v>
      </x:c>
      <x:c r="C2275" s="15" t="str">
        <x:v>Unit C, Segro Park Fairway Drive, Greenford UB6</x:v>
      </x:c>
      <x:c r="D2275" s="15" t="str">
        <x:v>Advertised minimum area exceeds 15,000 sqft.</x:v>
      </x:c>
      <x:c r="E2275" s="15" t="str">
        <x:v>https://www.zoopla.co.uk/to-rent/commercial/details/71348719/</x:v>
      </x:c>
      <x:c r="F2275" s="15" t="str"/>
    </x:row>
    <x:row r="2276" ht="42" customHeight="1">
      <x:c r="A2276" s="15" t="str">
        <x:v>London</x:v>
      </x:c>
      <x:c r="B2276" s="15" t="str">
        <x:v>Excluded or unresolved advert</x:v>
      </x:c>
      <x:c r="C2276" s="15" t="str">
        <x:v>Segro Park, Perivale, Perivale UB6</x:v>
      </x:c>
      <x:c r="D2276" s="15" t="str">
        <x:v>Advertised minimum area exceeds 15,000 sqft.</x:v>
      </x:c>
      <x:c r="E2276" s="15" t="str">
        <x:v>https://www.zoopla.co.uk/to-rent/commercial/details/73683991/</x:v>
      </x:c>
      <x:c r="F2276" s="15" t="str"/>
    </x:row>
    <x:row r="2277" ht="42" customHeight="1">
      <x:c r="A2277" s="15" t="str">
        <x:v>London</x:v>
      </x:c>
      <x:c r="B2277" s="15" t="str">
        <x:v>Excluded or unresolved advert</x:v>
      </x:c>
      <x:c r="C2277" s="15" t="str">
        <x:v>Avenue Road, London N15</x:v>
      </x:c>
      <x:c r="D2277" s="15" t="str">
        <x:v>Creative/live-work/studio offering without verified industrial/workshop demise.</x:v>
      </x:c>
      <x:c r="E2277" s="15" t="str">
        <x:v>https://www.zoopla.co.uk/to-rent/commercial/details/73679892/</x:v>
      </x:c>
      <x:c r="F2277" s="15" t="str"/>
    </x:row>
    <x:row r="2278" ht="42" customHeight="1">
      <x:c r="A2278" s="15" t="str">
        <x:v>London</x:v>
      </x:c>
      <x:c r="B2278" s="15" t="str">
        <x:v>Excluded or unresolved advert</x:v>
      </x:c>
      <x:c r="C2278" s="15" t="str">
        <x:v>Avenue Road, London N15</x:v>
      </x:c>
      <x:c r="D2278" s="15" t="str">
        <x:v>Creative/live-work/studio offering without verified industrial/workshop demise.</x:v>
      </x:c>
      <x:c r="E2278" s="15" t="str">
        <x:v>https://www.zoopla.co.uk/to-rent/commercial/details/73679240/</x:v>
      </x:c>
      <x:c r="F2278" s="15" t="str"/>
    </x:row>
    <x:row r="2279" ht="42" customHeight="1">
      <x:c r="A2279" s="15" t="str">
        <x:v>London</x:v>
      </x:c>
      <x:c r="B2279" s="15" t="str">
        <x:v>Excluded or unresolved advert</x:v>
      </x:c>
      <x:c r="C2279" s="15" t="str">
        <x:v>Silver Wing Industrial Estate, Horatius Way, Beddington, Croydon CR0</x:v>
      </x:c>
      <x:c r="D2279" s="15" t="str">
        <x:v>Pooled/combined or multi-unit size range without individually verified demises; no unit count asserted.</x:v>
      </x:c>
      <x:c r="E2279" s="15" t="str">
        <x:v>https://www.zoopla.co.uk/to-rent/commercial/details/73678369/</x:v>
      </x:c>
      <x:c r="F2279" s="15" t="str"/>
    </x:row>
    <x:row r="2280" ht="42" customHeight="1">
      <x:c r="A2280" s="15" t="str">
        <x:v>London</x:v>
      </x:c>
      <x:c r="B2280" s="15" t="str">
        <x:v>Excluded or unresolved advert</x:v>
      </x:c>
      <x:c r="C2280" s="15" t="str">
        <x:v>Bow Goods Yard, Stratford E15</x:v>
      </x:c>
      <x:c r="D2280" s="15" t="str">
        <x:v>Advertised minimum area exceeds 15,000 sqft.</x:v>
      </x:c>
      <x:c r="E2280" s="15" t="str">
        <x:v>https://www.zoopla.co.uk/to-rent/commercial/details/73664733/</x:v>
      </x:c>
      <x:c r="F2280" s="15" t="str"/>
    </x:row>
    <x:row r="2281" ht="42" customHeight="1">
      <x:c r="A2281" s="15" t="str">
        <x:v>London</x:v>
      </x:c>
      <x:c r="B2281" s="15" t="str">
        <x:v>Excluded or unresolved advert</x:v>
      </x:c>
      <x:c r="C2281" s="15" t="str">
        <x:v>Regent Studios - 8 Andrews Road, London Fields, London E8</x:v>
      </x:c>
      <x:c r="D2281" s="15" t="str">
        <x:v>Pooled/combined or multi-unit size range without individually verified demises; no unit count asserted.</x:v>
      </x:c>
      <x:c r="E2281" s="15" t="str">
        <x:v>https://www.zoopla.co.uk/to-rent/commercial/details/73652514/</x:v>
      </x:c>
      <x:c r="F2281" s="15" t="str"/>
    </x:row>
    <x:row r="2282" ht="42" customHeight="1">
      <x:c r="A2282" s="15" t="str">
        <x:v>London</x:v>
      </x:c>
      <x:c r="B2282" s="15" t="str">
        <x:v>Excluded or unresolved advert</x:v>
      </x:c>
      <x:c r="C2282" s="15" t="str">
        <x:v>Carlton Drive, Ilford IG6</x:v>
      </x:c>
      <x:c r="D2282" s="15" t="str">
        <x:v>Placeholder/tiny room/container scale; not a verified independent industrial unit.</x:v>
      </x:c>
      <x:c r="E2282" s="15" t="str">
        <x:v>https://www.zoopla.co.uk/to-rent/commercial/details/73637392/</x:v>
      </x:c>
      <x:c r="F2282" s="15" t="str"/>
    </x:row>
    <x:row r="2283" ht="42" customHeight="1">
      <x:c r="A2283" s="15" t="str">
        <x:v>London</x:v>
      </x:c>
      <x:c r="B2283" s="15" t="str">
        <x:v>Excluded or unresolved advert</x:v>
      </x:c>
      <x:c r="C2283" s="15" t="str">
        <x:v>Crawley Road, London N22</x:v>
      </x:c>
      <x:c r="D2283" s="15" t="str">
        <x:v>Creative/live-work/studio offering without verified industrial/workshop demise.</x:v>
      </x:c>
      <x:c r="E2283" s="15" t="str">
        <x:v>https://www.zoopla.co.uk/to-rent/commercial/details/73633721/</x:v>
      </x:c>
      <x:c r="F2283" s="15" t="str"/>
    </x:row>
    <x:row r="2284" ht="42" customHeight="1">
      <x:c r="A2284" s="15" t="str">
        <x:v>London</x:v>
      </x:c>
      <x:c r="B2284" s="15" t="str">
        <x:v>Excluded or unresolved advert</x:v>
      </x:c>
      <x:c r="C2284" s="15" t="str">
        <x:v>Crawley Road, London N22</x:v>
      </x:c>
      <x:c r="D2284" s="15" t="str">
        <x:v>Creative/live-work/studio offering without verified industrial/workshop demise.</x:v>
      </x:c>
      <x:c r="E2284" s="15" t="str">
        <x:v>https://www.zoopla.co.uk/to-rent/commercial/details/73631673/</x:v>
      </x:c>
      <x:c r="F2284" s="15" t="str"/>
    </x:row>
    <x:row r="2285" ht="42" customHeight="1">
      <x:c r="A2285" s="15" t="str">
        <x:v>London</x:v>
      </x:c>
      <x:c r="B2285" s="15" t="str">
        <x:v>Excluded or unresolved advert</x:v>
      </x:c>
      <x:c r="C2285" s="15" t="str">
        <x:v>Jetta House, 15-16 Westfield Lane, Harrow HA3</x:v>
      </x:c>
      <x:c r="D2285" s="15" t="str">
        <x:v>Size missing on card; &lt;=15,000 sqft eligibility not verified.</x:v>
      </x:c>
      <x:c r="E2285" s="15" t="str">
        <x:v>https://www.zoopla.co.uk/to-rent/commercial/details/73622712/</x:v>
      </x:c>
      <x:c r="F2285" s="15" t="str"/>
    </x:row>
    <x:row r="2286" ht="42" customHeight="1">
      <x:c r="A2286" s="15" t="str">
        <x:v>London</x:v>
      </x:c>
      <x:c r="B2286" s="15" t="str">
        <x:v>Excluded or unresolved advert</x:v>
      </x:c>
      <x:c r="C2286" s="15" t="str">
        <x:v>London EN3</x:v>
      </x:c>
      <x:c r="D2286" s="15" t="str">
        <x:v>Creative/live-work/studio offering without verified industrial/workshop demise.</x:v>
      </x:c>
      <x:c r="E2286" s="15" t="str">
        <x:v>https://www.zoopla.co.uk/to-rent/commercial/details/73616445/</x:v>
      </x:c>
      <x:c r="F2286" s="15" t="str"/>
    </x:row>
    <x:row r="2287" ht="42" customHeight="1">
      <x:c r="A2287" s="15" t="str">
        <x:v>London</x:v>
      </x:c>
      <x:c r="B2287" s="15" t="str">
        <x:v>Excluded or unresolved advert</x:v>
      </x:c>
      <x:c r="C2287" s="15" t="str">
        <x:v>Minerva Road, London NW10</x:v>
      </x:c>
      <x:c r="D2287" s="15" t="str">
        <x:v>Size missing on card; &lt;=15,000 sqft eligibility not verified.</x:v>
      </x:c>
      <x:c r="E2287" s="15" t="str">
        <x:v>https://www.zoopla.co.uk/to-rent/commercial/details/73611251/</x:v>
      </x:c>
      <x:c r="F2287" s="15" t="str"/>
    </x:row>
    <x:row r="2288" ht="42" customHeight="1">
      <x:c r="A2288" s="15" t="str">
        <x:v>London</x:v>
      </x:c>
      <x:c r="B2288" s="15" t="str">
        <x:v>Excluded or unresolved advert</x:v>
      </x:c>
      <x:c r="C2288" s="15" t="str">
        <x:v>Enfield 73, 1050 Mollison Avenue, Enfield EN3</x:v>
      </x:c>
      <x:c r="D2288" s="15" t="str">
        <x:v>Advertised minimum area exceeds 15,000 sqft.</x:v>
      </x:c>
      <x:c r="E2288" s="15" t="str">
        <x:v>https://www.zoopla.co.uk/to-rent/commercial/details/73609624/</x:v>
      </x:c>
      <x:c r="F2288" s="15" t="str"/>
    </x:row>
    <x:row r="2289" ht="42" customHeight="1">
      <x:c r="A2289" s="15" t="str">
        <x:v>London</x:v>
      </x:c>
      <x:c r="B2289" s="15" t="str">
        <x:v>Excluded or unresolved advert</x:v>
      </x:c>
      <x:c r="C2289" s="15" t="str">
        <x:v>1A, Lagoon Road, Orpington, Kent BR5</x:v>
      </x:c>
      <x:c r="D2289" s="15" t="str">
        <x:v>Advertised minimum area exceeds 15,000 sqft.</x:v>
      </x:c>
      <x:c r="E2289" s="15" t="str">
        <x:v>https://www.zoopla.co.uk/to-rent/commercial/details/73603143/</x:v>
      </x:c>
      <x:c r="F2289" s="15" t="str"/>
    </x:row>
    <x:row r="2290" ht="42" customHeight="1">
      <x:c r="A2290" s="15" t="str">
        <x:v>London</x:v>
      </x:c>
      <x:c r="B2290" s="15" t="str">
        <x:v>Excluded or unresolved advert</x:v>
      </x:c>
      <x:c r="C2290" s="15" t="str">
        <x:v>Unit 10, Segro Park Coronation Road, Park Royal NW10</x:v>
      </x:c>
      <x:c r="D2290" s="15" t="str">
        <x:v>Advertised minimum area exceeds 15,000 sqft.</x:v>
      </x:c>
      <x:c r="E2290" s="15" t="str">
        <x:v>https://www.zoopla.co.uk/to-rent/commercial/details/73572068/</x:v>
      </x:c>
      <x:c r="F2290" s="15" t="str"/>
    </x:row>
    <x:row r="2291" ht="42" customHeight="1">
      <x:c r="A2291" s="15" t="str">
        <x:v>London</x:v>
      </x:c>
      <x:c r="B2291" s="15" t="str">
        <x:v>Excluded or unresolved advert</x:v>
      </x:c>
      <x:c r="C2291" s="15" t="str">
        <x:v>Canning Works, 11 South Crescent, Canning Town, London E16</x:v>
      </x:c>
      <x:c r="D2291" s="15" t="str">
        <x:v>Advertised minimum area exceeds 15,000 sqft.</x:v>
      </x:c>
      <x:c r="E2291" s="15" t="str">
        <x:v>https://www.zoopla.co.uk/to-rent/commercial/details/73572013/</x:v>
      </x:c>
      <x:c r="F2291" s="15" t="str"/>
    </x:row>
    <x:row r="2292" ht="42" customHeight="1">
      <x:c r="A2292" s="15" t="str">
        <x:v>London</x:v>
      </x:c>
      <x:c r="B2292" s="15" t="str">
        <x:v>Excluded or unresolved advert</x:v>
      </x:c>
      <x:c r="C2292" s="15" t="str">
        <x:v>Carlton Drive, Barkingside, Gants Hill, Ilford, Ig1, Ig2, Ig3, Ig4 IG6</x:v>
      </x:c>
      <x:c r="D2292" s="15" t="str">
        <x:v>Placeholder/tiny room/container scale; not a verified independent industrial unit.</x:v>
      </x:c>
      <x:c r="E2292" s="15" t="str">
        <x:v>https://www.zoopla.co.uk/to-rent/commercial/details/73547932/</x:v>
      </x:c>
      <x:c r="F2292" s="15" t="str"/>
    </x:row>
    <x:row r="2293" ht="42" customHeight="1">
      <x:c r="A2293" s="15" t="str">
        <x:v>London</x:v>
      </x:c>
      <x:c r="B2293" s="15" t="str">
        <x:v>Excluded or unresolved advert</x:v>
      </x:c>
      <x:c r="C2293" s="15" t="str">
        <x:v>Unit 10 Segro Park Coronation Road, Park Royal NW10</x:v>
      </x:c>
      <x:c r="D2293" s="15" t="str">
        <x:v>Advertised minimum area exceeds 15,000 sqft.</x:v>
      </x:c>
      <x:c r="E2293" s="15" t="str">
        <x:v>https://www.zoopla.co.uk/to-rent/commercial/details/73540557/</x:v>
      </x:c>
      <x:c r="F2293" s="15" t="str"/>
    </x:row>
    <x:row r="2294" ht="42" customHeight="1">
      <x:c r="A2294" s="15" t="str">
        <x:v>London</x:v>
      </x:c>
      <x:c r="B2294" s="15" t="str">
        <x:v>Excluded or unresolved advert</x:v>
      </x:c>
      <x:c r="C2294" s="15" t="str">
        <x:v>Union Two, Union Business Park, Florence Way, Uxbridge UB8</x:v>
      </x:c>
      <x:c r="D2294" s="15" t="str">
        <x:v>Advertised minimum area exceeds 15,000 sqft.</x:v>
      </x:c>
      <x:c r="E2294" s="15" t="str">
        <x:v>https://www.zoopla.co.uk/to-rent/commercial/details/73535091/</x:v>
      </x:c>
      <x:c r="F2294" s="15" t="str"/>
    </x:row>
    <x:row r="2295" ht="42" customHeight="1">
      <x:c r="A2295" s="15" t="str">
        <x:v>London</x:v>
      </x:c>
      <x:c r="B2295" s="15" t="str">
        <x:v>Excluded or unresolved advert</x:v>
      </x:c>
      <x:c r="C2295" s="15" t="str">
        <x:v>65-69, Holmes Road, Kentish Town, London NW5</x:v>
      </x:c>
      <x:c r="D2295" s="15" t="str">
        <x:v>Advertised minimum area exceeds 15,000 sqft.</x:v>
      </x:c>
      <x:c r="E2295" s="15" t="str">
        <x:v>https://www.zoopla.co.uk/to-rent/commercial/details/73535051/</x:v>
      </x:c>
      <x:c r="F2295" s="15" t="str"/>
    </x:row>
    <x:row r="2296" ht="42" customHeight="1">
      <x:c r="A2296" s="15" t="str">
        <x:v>London</x:v>
      </x:c>
      <x:c r="B2296" s="15" t="str">
        <x:v>Excluded or unresolved advert</x:v>
      </x:c>
      <x:c r="C2296" s="15" t="str">
        <x:v>Southall UB2</x:v>
      </x:c>
      <x:c r="D2296" s="15" t="str">
        <x:v>Size missing on card; &lt;=15,000 sqft eligibility not verified.</x:v>
      </x:c>
      <x:c r="E2296" s="15" t="str">
        <x:v>https://www.zoopla.co.uk/to-rent/commercial/details/73527370/</x:v>
      </x:c>
      <x:c r="F2296" s="15" t="str"/>
    </x:row>
    <x:row r="2297" ht="42" customHeight="1">
      <x:c r="A2297" s="15" t="str">
        <x:v>London</x:v>
      </x:c>
      <x:c r="B2297" s="15" t="str">
        <x:v>Excluded or unresolved advert</x:v>
      </x:c>
      <x:c r="C2297" s="15" t="str">
        <x:v>Southall UB2</x:v>
      </x:c>
      <x:c r="D2297" s="15" t="str">
        <x:v>Size missing on card; &lt;=15,000 sqft eligibility not verified.</x:v>
      </x:c>
      <x:c r="E2297" s="15" t="str">
        <x:v>https://www.zoopla.co.uk/to-rent/commercial/details/73527318/</x:v>
      </x:c>
      <x:c r="F2297" s="15" t="str"/>
    </x:row>
    <x:row r="2298" ht="42" customHeight="1">
      <x:c r="A2298" s="15" t="str">
        <x:v>London</x:v>
      </x:c>
      <x:c r="B2298" s="15" t="str">
        <x:v>Excluded or unresolved advert</x:v>
      </x:c>
      <x:c r="C2298" s="15" t="str">
        <x:v>Redbridge Enterprise Centre, Thompson Close, Redbridge Enterprise Centre, Ilford IG1</x:v>
      </x:c>
      <x:c r="D2298" s="15" t="str">
        <x:v>Pooled/combined or multi-unit size range without individually verified demises; no unit count asserted.</x:v>
      </x:c>
      <x:c r="E2298" s="15" t="str">
        <x:v>https://www.zoopla.co.uk/to-rent/commercial/details/73523634/</x:v>
      </x:c>
      <x:c r="F2298" s="15" t="str"/>
    </x:row>
    <x:row r="2299" ht="42" customHeight="1">
      <x:c r="A2299" s="15" t="str">
        <x:v>London</x:v>
      </x:c>
      <x:c r="B2299" s="15" t="str">
        <x:v>Excluded or unresolved advert</x:v>
      </x:c>
      <x:c r="C2299" s="15" t="str">
        <x:v>Culvert Pl, Battersea, London SW11</x:v>
      </x:c>
      <x:c r="D2299" s="15" t="str">
        <x:v>Pooled/combined or multi-unit size range without individually verified demises; no unit count asserted.</x:v>
      </x:c>
      <x:c r="E2299" s="15" t="str">
        <x:v>https://www.zoopla.co.uk/to-rent/commercial/details/73514656/</x:v>
      </x:c>
      <x:c r="F2299" s="15" t="str"/>
    </x:row>
    <x:row r="2300" ht="42" customHeight="1">
      <x:c r="A2300" s="15" t="str">
        <x:v>London</x:v>
      </x:c>
      <x:c r="B2300" s="15" t="str">
        <x:v>Excluded or unresolved advert</x:v>
      </x:c>
      <x:c r="C2300" s="15" t="str">
        <x:v>Culvert Pl, Battersea, London SW11</x:v>
      </x:c>
      <x:c r="D2300" s="15" t="str">
        <x:v>Pooled/combined or multi-unit size range without individually verified demises; no unit count asserted.</x:v>
      </x:c>
      <x:c r="E2300" s="15" t="str">
        <x:v>https://www.zoopla.co.uk/to-rent/commercial/details/73513866/</x:v>
      </x:c>
      <x:c r="F2300" s="15" t="str"/>
    </x:row>
    <x:row r="2301" ht="42" customHeight="1">
      <x:c r="A2301" s="15" t="str">
        <x:v>London</x:v>
      </x:c>
      <x:c r="B2301" s="15" t="str">
        <x:v>Excluded or unresolved advert</x:v>
      </x:c>
      <x:c r="C2301" s="15" t="str">
        <x:v>Units 8&amp;9, Princes Court Business Park, Wapping E1W</x:v>
      </x:c>
      <x:c r="D2301" s="15" t="str">
        <x:v>Scheme/range crosses 15,000 sqft; no qualifying individual schedule resolved from card.</x:v>
      </x:c>
      <x:c r="E2301" s="15" t="str">
        <x:v>https://www.zoopla.co.uk/to-rent/commercial/details/73500120/</x:v>
      </x:c>
      <x:c r="F2301" s="15" t="str"/>
    </x:row>
    <x:row r="2302" ht="42" customHeight="1">
      <x:c r="A2302" s="15" t="str">
        <x:v>London</x:v>
      </x:c>
      <x:c r="B2302" s="15" t="str">
        <x:v>Excluded or unresolved advert</x:v>
      </x:c>
      <x:c r="C2302" s="15" t="str">
        <x:v>Bulstrode Avenue, London TW3</x:v>
      </x:c>
      <x:c r="D2302" s="15" t="str">
        <x:v>Size missing on card; &lt;=15,000 sqft eligibility not verified.</x:v>
      </x:c>
      <x:c r="E2302" s="15" t="str">
        <x:v>https://www.zoopla.co.uk/to-rent/commercial/details/74542279/</x:v>
      </x:c>
      <x:c r="F2302" s="15" t="str"/>
    </x:row>
    <x:row r="2303" ht="42" customHeight="1">
      <x:c r="A2303" s="15" t="str">
        <x:v>London</x:v>
      </x:c>
      <x:c r="B2303" s="15" t="str">
        <x:v>Excluded or unresolved advert</x:v>
      </x:c>
      <x:c r="C2303" s="15" t="str">
        <x:v>1 bath</x:v>
      </x:c>
      <x:c r="D2303" s="15" t="str">
        <x:v>Size missing on card; &lt;=15,000 sqft eligibility not verified.</x:v>
      </x:c>
      <x:c r="E2303" s="15" t="str">
        <x:v>https://www.zoopla.co.uk/to-rent/commercial/details/73481740/</x:v>
      </x:c>
      <x:c r="F2303" s="15" t="str"/>
    </x:row>
    <x:row r="2304" ht="42" customHeight="1">
      <x:c r="A2304" s="15" t="str">
        <x:v>London</x:v>
      </x:c>
      <x:c r="B2304" s="15" t="str">
        <x:v>Excluded or unresolved advert</x:v>
      </x:c>
      <x:c r="C2304" s="15" t="str">
        <x:v>Lanrick Road, London E14</x:v>
      </x:c>
      <x:c r="D2304" s="15" t="str">
        <x:v>Pooled/combined or multi-unit size range without individually verified demises; no unit count asserted.</x:v>
      </x:c>
      <x:c r="E2304" s="15" t="str">
        <x:v>https://www.zoopla.co.uk/to-rent/commercial/details/73481577/</x:v>
      </x:c>
      <x:c r="F2304" s="15" t="str"/>
    </x:row>
    <x:row r="2305" ht="42" customHeight="1">
      <x:c r="A2305" s="15" t="str">
        <x:v>London</x:v>
      </x:c>
      <x:c r="B2305" s="15" t="str">
        <x:v>Excluded or unresolved advert</x:v>
      </x:c>
      <x:c r="C2305" s="15" t="str">
        <x:v>Rothbury Road, Hackney Wick E9</x:v>
      </x:c>
      <x:c r="D2305" s="15" t="str">
        <x:v>Pooled/combined or multi-unit size range without individually verified demises; no unit count asserted.</x:v>
      </x:c>
      <x:c r="E2305" s="15" t="str">
        <x:v>https://www.zoopla.co.uk/to-rent/commercial/details/73480884/</x:v>
      </x:c>
      <x:c r="F2305" s="15" t="str"/>
    </x:row>
    <x:row r="2306" ht="42" customHeight="1">
      <x:c r="A2306" s="15" t="str">
        <x:v>London</x:v>
      </x:c>
      <x:c r="B2306" s="15" t="str">
        <x:v>Excluded or unresolved advert</x:v>
      </x:c>
      <x:c r="C2306" s="15" t="str">
        <x:v>Wendover Court, Ealing W3</x:v>
      </x:c>
      <x:c r="D2306" s="15" t="str">
        <x:v>Size missing on card; &lt;=15,000 sqft eligibility not verified.</x:v>
      </x:c>
      <x:c r="E2306" s="15" t="str">
        <x:v>https://www.zoopla.co.uk/to-rent/commercial/details/73477372/</x:v>
      </x:c>
      <x:c r="F2306" s="15" t="str"/>
    </x:row>
    <x:row r="2307" ht="42" customHeight="1">
      <x:c r="A2307" s="15" t="str">
        <x:v>London</x:v>
      </x:c>
      <x:c r="B2307" s="15" t="str">
        <x:v>Excluded or unresolved advert</x:v>
      </x:c>
      <x:c r="C2307" s="15" t="str">
        <x:v>Infinity Hayes, Unit 5, Swallowfield Way, Hayes UB3</x:v>
      </x:c>
      <x:c r="D2307" s="15" t="str">
        <x:v>Advertised minimum area exceeds 15,000 sqft.</x:v>
      </x:c>
      <x:c r="E2307" s="15" t="str">
        <x:v>https://www.zoopla.co.uk/to-rent/commercial/details/73475447/</x:v>
      </x:c>
      <x:c r="F2307" s="15" t="str"/>
    </x:row>
    <x:row r="2308" ht="42" customHeight="1">
      <x:c r="A2308" s="15" t="str">
        <x:v>London</x:v>
      </x:c>
      <x:c r="B2308" s="15" t="str">
        <x:v>Excluded or unresolved advert</x:v>
      </x:c>
      <x:c r="C2308" s="15" t="str">
        <x:v>B4, Neptune Road, Harrow, Greater London HA1</x:v>
      </x:c>
      <x:c r="D2308" s="15" t="str">
        <x:v>Scheme/range crosses 15,000 sqft; no qualifying individual schedule resolved from card.</x:v>
      </x:c>
      <x:c r="E2308" s="15" t="str">
        <x:v>https://www.zoopla.co.uk/to-rent/commercial/details/73475381/</x:v>
      </x:c>
      <x:c r="F2308" s="15" t="str"/>
    </x:row>
    <x:row r="2309" ht="42" customHeight="1">
      <x:c r="A2309" s="15" t="str">
        <x:v>London</x:v>
      </x:c>
      <x:c r="B2309" s="15" t="str">
        <x:v>Excluded or unresolved advert</x:v>
      </x:c>
      <x:c r="C2309" s="15" t="str">
        <x:v>Sydenham Road, Croydon CR0</x:v>
      </x:c>
      <x:c r="D2309" s="15" t="str">
        <x:v>Scheme/range crosses 15,000 sqft; no qualifying individual schedule resolved from card.</x:v>
      </x:c>
      <x:c r="E2309" s="15" t="str">
        <x:v>https://www.zoopla.co.uk/to-rent/commercial/details/73457364/</x:v>
      </x:c>
      <x:c r="F2309" s="15" t="str"/>
    </x:row>
    <x:row r="2310" ht="42" customHeight="1">
      <x:c r="A2310" s="15" t="str">
        <x:v>London</x:v>
      </x:c>
      <x:c r="B2310" s="15" t="str">
        <x:v>Excluded or unresolved advert</x:v>
      </x:c>
      <x:c r="C2310" s="15" t="str">
        <x:v>Canning Works, Cody Road, Canning Town E16</x:v>
      </x:c>
      <x:c r="D2310" s="15" t="str">
        <x:v>Advertised minimum area exceeds 15,000 sqft.</x:v>
      </x:c>
      <x:c r="E2310" s="15" t="str">
        <x:v>https://www.zoopla.co.uk/to-rent/commercial/details/73454380/</x:v>
      </x:c>
      <x:c r="F2310" s="15" t="str"/>
    </x:row>
    <x:row r="2311" ht="42" customHeight="1">
      <x:c r="A2311" s="15" t="str">
        <x:v>London</x:v>
      </x:c>
      <x:c r="B2311" s="15" t="str">
        <x:v>Excluded or unresolved advert</x:v>
      </x:c>
      <x:c r="C2311" s="15" t="str">
        <x:v>Newman Road, Croydon CR0</x:v>
      </x:c>
      <x:c r="D2311" s="15" t="str">
        <x:v>Advertised minimum area exceeds 15,000 sqft.</x:v>
      </x:c>
      <x:c r="E2311" s="15" t="str">
        <x:v>https://www.zoopla.co.uk/to-rent/commercial/details/73440099/</x:v>
      </x:c>
      <x:c r="F2311" s="15" t="str"/>
    </x:row>
    <x:row r="2312" ht="42" customHeight="1">
      <x:c r="A2312" s="15" t="str">
        <x:v>London</x:v>
      </x:c>
      <x:c r="B2312" s="15" t="str">
        <x:v>Excluded or unresolved advert</x:v>
      </x:c>
      <x:c r="C2312" s="15" t="str">
        <x:v>Units 78, 96, 98 &amp; 100 Roding Road, London Industrial Park, Beckton E6</x:v>
      </x:c>
      <x:c r="D2312" s="15" t="str">
        <x:v>Scheme/range crosses 15,000 sqft; no qualifying individual schedule resolved from card.</x:v>
      </x:c>
      <x:c r="E2312" s="15" t="str">
        <x:v>https://www.zoopla.co.uk/to-rent/commercial/details/73437362/</x:v>
      </x:c>
      <x:c r="F2312" s="15" t="str"/>
    </x:row>
    <x:row r="2313" ht="42" customHeight="1">
      <x:c r="A2313" s="15" t="str">
        <x:v>London</x:v>
      </x:c>
      <x:c r="B2313" s="15" t="str">
        <x:v>Excluded or unresolved advert</x:v>
      </x:c>
      <x:c r="C2313" s="15" t="str">
        <x:v>Salter Street, Willesden NW10</x:v>
      </x:c>
      <x:c r="D2313" s="15" t="str">
        <x:v>Advertised minimum area exceeds 15,000 sqft.</x:v>
      </x:c>
      <x:c r="E2313" s="15" t="str">
        <x:v>https://www.zoopla.co.uk/to-rent/commercial/details/73432034/</x:v>
      </x:c>
      <x:c r="F2313" s="15" t="str"/>
    </x:row>
    <x:row r="2314" ht="42" customHeight="1">
      <x:c r="A2314" s="15" t="str">
        <x:v>London</x:v>
      </x:c>
      <x:c r="B2314" s="15" t="str">
        <x:v>Excluded or unresolved advert</x:v>
      </x:c>
      <x:c r="C2314" s="15" t="str">
        <x:v>Buzzard Creek Industrial Estate, River Road, Barking IG11</x:v>
      </x:c>
      <x:c r="D2314" s="15" t="str">
        <x:v>Pooled/combined or multi-unit size range without individually verified demises; no unit count asserted.</x:v>
      </x:c>
      <x:c r="E2314" s="15" t="str">
        <x:v>https://www.zoopla.co.uk/to-rent/commercial/details/73408566/</x:v>
      </x:c>
      <x:c r="F2314" s="15" t="str"/>
    </x:row>
    <x:row r="2315" ht="42" customHeight="1">
      <x:c r="A2315" s="15" t="str">
        <x:v>London</x:v>
      </x:c>
      <x:c r="B2315" s="15" t="str">
        <x:v>Excluded or unresolved advert</x:v>
      </x:c>
      <x:c r="C2315" s="15" t="str">
        <x:v>Units 9 &amp; 18, Watermill Business Centre, Edison Road, Enfield EN3</x:v>
      </x:c>
      <x:c r="D2315" s="15" t="str">
        <x:v>Pooled/combined or multi-unit size range without individually verified demises; no unit count asserted.</x:v>
      </x:c>
      <x:c r="E2315" s="15" t="str">
        <x:v>https://www.zoopla.co.uk/to-rent/commercial/details/73403749/</x:v>
      </x:c>
      <x:c r="F2315" s="15" t="str"/>
    </x:row>
    <x:row r="2316" ht="42" customHeight="1">
      <x:c r="A2316" s="15" t="str">
        <x:v>London</x:v>
      </x:c>
      <x:c r="B2316" s="15" t="str">
        <x:v>Excluded or unresolved advert</x:v>
      </x:c>
      <x:c r="C2316" s="15" t="str">
        <x:v>Greenford Road, Greenford, Middlesex UB6</x:v>
      </x:c>
      <x:c r="D2316" s="15" t="str">
        <x:v>Size missing on card; &lt;=15,000 sqft eligibility not verified.</x:v>
      </x:c>
      <x:c r="E2316" s="15" t="str">
        <x:v>https://www.zoopla.co.uk/to-rent/commercial/details/53288832/</x:v>
      </x:c>
      <x:c r="F2316" s="15" t="str"/>
    </x:row>
    <x:row r="2317" ht="42" customHeight="1">
      <x:c r="A2317" s="15" t="str">
        <x:v>London</x:v>
      </x:c>
      <x:c r="B2317" s="15" t="str">
        <x:v>Excluded or unresolved advert</x:v>
      </x:c>
      <x:c r="C2317" s="15" t="str">
        <x:v>London E12</x:v>
      </x:c>
      <x:c r="D2317" s="15" t="str">
        <x:v>Property identity too general to deduplicate reliably.</x:v>
      </x:c>
      <x:c r="E2317" s="15" t="str">
        <x:v>https://www.zoopla.co.uk/to-rent/commercial/details/73386110/</x:v>
      </x:c>
      <x:c r="F2317" s="15" t="str"/>
    </x:row>
    <x:row r="2318" ht="42" customHeight="1">
      <x:c r="A2318" s="15" t="str">
        <x:v>London</x:v>
      </x:c>
      <x:c r="B2318" s="15" t="str">
        <x:v>Excluded or unresolved advert</x:v>
      </x:c>
      <x:c r="C2318" s="15" t="str">
        <x:v>Unit 5, 1 bath</x:v>
      </x:c>
      <x:c r="D2318" s="15" t="str">
        <x:v>Size missing on card; &lt;=15,000 sqft eligibility not verified.</x:v>
      </x:c>
      <x:c r="E2318" s="15" t="str">
        <x:v>https://www.zoopla.co.uk/to-rent/commercial/details/73382608/</x:v>
      </x:c>
      <x:c r="F2318" s="15" t="str"/>
    </x:row>
    <x:row r="2319" ht="42" customHeight="1">
      <x:c r="A2319" s="15" t="str">
        <x:v>London</x:v>
      </x:c>
      <x:c r="B2319" s="15" t="str">
        <x:v>Excluded or unresolved advert</x:v>
      </x:c>
      <x:c r="C2319" s="15" t="str">
        <x:v>Unit C Segro Park Fairway Drive, Greenford UB6</x:v>
      </x:c>
      <x:c r="D2319" s="15" t="str">
        <x:v>Advertised minimum area exceeds 15,000 sqft.</x:v>
      </x:c>
      <x:c r="E2319" s="15" t="str">
        <x:v>https://www.zoopla.co.uk/to-rent/commercial/details/73381544/</x:v>
      </x:c>
      <x:c r="F2319" s="15" t="str"/>
    </x:row>
    <x:row r="2320" ht="42" customHeight="1">
      <x:c r="A2320" s="15" t="str">
        <x:v>London</x:v>
      </x:c>
      <x:c r="B2320" s="15" t="str">
        <x:v>Excluded or unresolved advert</x:v>
      </x:c>
      <x:c r="C2320" s="15" t="str">
        <x:v>1 bath</x:v>
      </x:c>
      <x:c r="D2320" s="15" t="str">
        <x:v>Size missing on card; &lt;=15,000 sqft eligibility not verified.</x:v>
      </x:c>
      <x:c r="E2320" s="15" t="str">
        <x:v>https://www.zoopla.co.uk/to-rent/commercial/details/70205629/</x:v>
      </x:c>
      <x:c r="F2320" s="15" t="str"/>
    </x:row>
    <x:row r="2321" ht="42" customHeight="1">
      <x:c r="A2321" s="15" t="str">
        <x:v>London</x:v>
      </x:c>
      <x:c r="B2321" s="15" t="str">
        <x:v>Excluded or unresolved advert</x:v>
      </x:c>
      <x:c r="C2321" s="15" t="str">
        <x:v>Hythe Road, Hythe Road NW10</x:v>
      </x:c>
      <x:c r="D2321" s="15" t="str">
        <x:v>Advertised minimum area exceeds 15,000 sqft.</x:v>
      </x:c>
      <x:c r="E2321" s="15" t="str">
        <x:v>https://www.zoopla.co.uk/to-rent/commercial/details/73351053/</x:v>
      </x:c>
      <x:c r="F2321" s="15" t="str"/>
    </x:row>
    <x:row r="2322" ht="42" customHeight="1">
      <x:c r="A2322" s="15" t="str">
        <x:v>London</x:v>
      </x:c>
      <x:c r="B2322" s="15" t="str">
        <x:v>Excluded or unresolved advert</x:v>
      </x:c>
      <x:c r="C2322" s="15" t="str">
        <x:v>Hythe Road, Hythe Road NW10</x:v>
      </x:c>
      <x:c r="D2322" s="15" t="str">
        <x:v>Advertised minimum area exceeds 15,000 sqft.</x:v>
      </x:c>
      <x:c r="E2322" s="15" t="str">
        <x:v>https://www.zoopla.co.uk/to-rent/commercial/details/73350582/</x:v>
      </x:c>
      <x:c r="F2322" s="15" t="str"/>
    </x:row>
    <x:row r="2323" ht="42" customHeight="1">
      <x:c r="A2323" s="15" t="str">
        <x:v>London</x:v>
      </x:c>
      <x:c r="B2323" s="15" t="str">
        <x:v>Excluded or unresolved advert</x:v>
      </x:c>
      <x:c r="C2323" s="15" t="str">
        <x:v>Unit 2B, Rippleside Commercial Estate, Renwick Road, Barking IG11</x:v>
      </x:c>
      <x:c r="D2323" s="15" t="str">
        <x:v>Advertised minimum area exceeds 15,000 sqft.</x:v>
      </x:c>
      <x:c r="E2323" s="15" t="str">
        <x:v>https://www.zoopla.co.uk/to-rent/commercial/details/73346793/</x:v>
      </x:c>
      <x:c r="F2323" s="15" t="str"/>
    </x:row>
    <x:row r="2324" ht="42" customHeight="1">
      <x:c r="A2324" s="15" t="str">
        <x:v>London</x:v>
      </x:c>
      <x:c r="B2324" s="15" t="str">
        <x:v>Excluded or unresolved advert</x:v>
      </x:c>
      <x:c r="C2324" s="15" t="str">
        <x:v>Greenshields Industrial Estate, Silvertown, London E16</x:v>
      </x:c>
      <x:c r="D2324" s="15" t="str">
        <x:v>Pooled/combined or multi-unit size range without individually verified demises; no unit count asserted.</x:v>
      </x:c>
      <x:c r="E2324" s="15" t="str">
        <x:v>https://www.zoopla.co.uk/to-rent/commercial/details/73342583/</x:v>
      </x:c>
      <x:c r="F2324" s="15" t="str"/>
    </x:row>
    <x:row r="2325" ht="42" customHeight="1">
      <x:c r="A2325" s="15" t="str">
        <x:v>London</x:v>
      </x:c>
      <x:c r="B2325" s="15" t="str">
        <x:v>Excluded or unresolved advert</x:v>
      </x:c>
      <x:c r="C2325" s="15" t="str">
        <x:v>Dagenham RM9</x:v>
      </x:c>
      <x:c r="D2325" s="15" t="str">
        <x:v>Advertised minimum area exceeds 15,000 sqft.</x:v>
      </x:c>
      <x:c r="E2325" s="15" t="str">
        <x:v>https://www.zoopla.co.uk/to-rent/commercial/details/73310693/</x:v>
      </x:c>
      <x:c r="F2325" s="15" t="str"/>
    </x:row>
    <x:row r="2326" ht="42" customHeight="1">
      <x:c r="A2326" s="15" t="str">
        <x:v>London</x:v>
      </x:c>
      <x:c r="B2326" s="15" t="str">
        <x:v>Excluded or unresolved advert</x:v>
      </x:c>
      <x:c r="C2326" s="15" t="str">
        <x:v>Southall UB2</x:v>
      </x:c>
      <x:c r="D2326" s="15" t="str">
        <x:v>Size missing on card; &lt;=15,000 sqft eligibility not verified.</x:v>
      </x:c>
      <x:c r="E2326" s="15" t="str">
        <x:v>https://www.zoopla.co.uk/to-rent/commercial/details/73304092/</x:v>
      </x:c>
      <x:c r="F2326" s="15" t="str"/>
    </x:row>
    <x:row r="2327" ht="42" customHeight="1">
      <x:c r="A2327" s="15" t="str">
        <x:v>London</x:v>
      </x:c>
      <x:c r="B2327" s="15" t="str">
        <x:v>Excluded or unresolved advert</x:v>
      </x:c>
      <x:c r="C2327" s="15" t="str">
        <x:v>1B Whitings Way, London, Greater London E6</x:v>
      </x:c>
      <x:c r="D2327" s="15" t="str">
        <x:v>Advertised minimum area exceeds 15,000 sqft.</x:v>
      </x:c>
      <x:c r="E2327" s="15" t="str">
        <x:v>https://www.zoopla.co.uk/to-rent/commercial/details/73300336/</x:v>
      </x:c>
      <x:c r="F2327" s="15" t="str"/>
    </x:row>
    <x:row r="2328" ht="42" customHeight="1">
      <x:c r="A2328" s="15" t="str">
        <x:v>London</x:v>
      </x:c>
      <x:c r="B2328" s="15" t="str">
        <x:v>Excluded or unresolved advert</x:v>
      </x:c>
      <x:c r="C2328" s="15" t="str">
        <x:v>1A Whitings Way, London, Greater London E6</x:v>
      </x:c>
      <x:c r="D2328" s="15" t="str">
        <x:v>Advertised minimum area exceeds 15,000 sqft.</x:v>
      </x:c>
      <x:c r="E2328" s="15" t="str">
        <x:v>https://www.zoopla.co.uk/to-rent/commercial/details/70701601/</x:v>
      </x:c>
      <x:c r="F2328" s="15" t="str"/>
    </x:row>
    <x:row r="2329" ht="42" customHeight="1">
      <x:c r="A2329" s="15" t="str">
        <x:v>London</x:v>
      </x:c>
      <x:c r="B2329" s="15" t="str">
        <x:v>Excluded or unresolved advert</x:v>
      </x:c>
      <x:c r="C2329" s="15" t="str">
        <x:v>Warspite Road, London SE18</x:v>
      </x:c>
      <x:c r="D2329" s="15" t="str">
        <x:v>Advertised minimum area exceeds 15,000 sqft.</x:v>
      </x:c>
      <x:c r="E2329" s="15" t="str">
        <x:v>https://www.zoopla.co.uk/to-rent/commercial/details/73242198/</x:v>
      </x:c>
      <x:c r="F2329" s="15" t="str"/>
    </x:row>
    <x:row r="2330" ht="42" customHeight="1">
      <x:c r="A2330" s="15" t="str">
        <x:v>London</x:v>
      </x:c>
      <x:c r="B2330" s="15" t="str">
        <x:v>Excluded or unresolved advert</x:v>
      </x:c>
      <x:c r="C2330" s="15" t="str">
        <x:v>Mulberry Wharf, Fishers Way, Belvedere, Kent DA17</x:v>
      </x:c>
      <x:c r="D2330" s="15" t="str">
        <x:v>Advertised minimum area exceeds 15,000 sqft.</x:v>
      </x:c>
      <x:c r="E2330" s="15" t="str">
        <x:v>https://www.zoopla.co.uk/to-rent/commercial/details/73052347/</x:v>
      </x:c>
      <x:c r="F2330" s="15" t="str"/>
    </x:row>
    <x:row r="2331" ht="42" customHeight="1">
      <x:c r="A2331" s="15" t="str">
        <x:v>London</x:v>
      </x:c>
      <x:c r="B2331" s="15" t="str">
        <x:v>Excluded or unresolved advert</x:v>
      </x:c>
      <x:c r="C2331" s="15" t="str">
        <x:v>Mulberry Wharf, Fishers Way, Belvedere, Kent DA17</x:v>
      </x:c>
      <x:c r="D2331" s="15" t="str">
        <x:v>Advertised minimum area exceeds 15,000 sqft.</x:v>
      </x:c>
      <x:c r="E2331" s="15" t="str">
        <x:v>https://www.zoopla.co.uk/to-rent/commercial/details/73241023/</x:v>
      </x:c>
      <x:c r="F2331" s="15" t="str"/>
    </x:row>
    <x:row r="2332" ht="42" customHeight="1">
      <x:c r="A2332" s="15" t="str">
        <x:v>London</x:v>
      </x:c>
      <x:c r="B2332" s="15" t="str">
        <x:v>Excluded or unresolved advert</x:v>
      </x:c>
      <x:c r="C2332" s="15" t="str">
        <x:v>London N7</x:v>
      </x:c>
      <x:c r="D2332" s="15" t="str">
        <x:v>Property identity too general to deduplicate reliably.</x:v>
      </x:c>
      <x:c r="E2332" s="15" t="str">
        <x:v>https://www.zoopla.co.uk/to-rent/commercial/details/73235572/</x:v>
      </x:c>
      <x:c r="F2332" s="15" t="str"/>
    </x:row>
    <x:row r="2333" ht="42" customHeight="1">
      <x:c r="A2333" s="15" t="str">
        <x:v>London</x:v>
      </x:c>
      <x:c r="B2333" s="15" t="str">
        <x:v>Excluded or unresolved advert</x:v>
      </x:c>
      <x:c r="C2333" s="15" t="str">
        <x:v>St. Georges Industrial Estate, Richmond Road, Kingston Upon Thames KT2</x:v>
      </x:c>
      <x:c r="D2333" s="15" t="str">
        <x:v>Pooled/combined or multi-unit size range without individually verified demises; no unit count asserted.</x:v>
      </x:c>
      <x:c r="E2333" s="15" t="str">
        <x:v>https://www.zoopla.co.uk/to-rent/commercial/details/73849323/</x:v>
      </x:c>
      <x:c r="F2333" s="15" t="str"/>
    </x:row>
    <x:row r="2334" ht="42" customHeight="1">
      <x:c r="A2334" s="15" t="str">
        <x:v>London</x:v>
      </x:c>
      <x:c r="B2334" s="15" t="str">
        <x:v>Excluded or unresolved advert</x:v>
      </x:c>
      <x:c r="C2334" s="15" t="str">
        <x:v>Unit 5, Eastbury Road, Beckton E6</x:v>
      </x:c>
      <x:c r="D2334" s="15" t="str">
        <x:v>Advertised minimum area exceeds 15,000 sqft.</x:v>
      </x:c>
      <x:c r="E2334" s="15" t="str">
        <x:v>https://www.zoopla.co.uk/to-rent/commercial/details/69892297/</x:v>
      </x:c>
      <x:c r="F2334" s="15" t="str"/>
    </x:row>
    <x:row r="2335" ht="42" customHeight="1">
      <x:c r="A2335" s="15" t="str">
        <x:v>London</x:v>
      </x:c>
      <x:c r="B2335" s="15" t="str">
        <x:v>Excluded or unresolved advert</x:v>
      </x:c>
      <x:c r="C2335" s="15" t="str">
        <x:v>Units 1, 2 &amp; 4, Bittern Place, Coburg Road, London N22</x:v>
      </x:c>
      <x:c r="D2335" s="15" t="str">
        <x:v>Pooled/combined or multi-unit size range without individually verified demises; no unit count asserted.</x:v>
      </x:c>
      <x:c r="E2335" s="15" t="str">
        <x:v>https://www.zoopla.co.uk/to-rent/commercial/details/73223512/</x:v>
      </x:c>
      <x:c r="F2335" s="15" t="str"/>
    </x:row>
    <x:row r="2336" ht="42" customHeight="1">
      <x:c r="A2336" s="15" t="str">
        <x:v>London</x:v>
      </x:c>
      <x:c r="B2336" s="15" t="str">
        <x:v>Excluded or unresolved advert</x:v>
      </x:c>
      <x:c r="C2336" s="15" t="str">
        <x:v>Rippleside Commercial Estate, Ripple Road, Barking IG11</x:v>
      </x:c>
      <x:c r="D2336" s="15" t="str">
        <x:v>Scheme/range crosses 15,000 sqft; no qualifying individual schedule resolved from card.</x:v>
      </x:c>
      <x:c r="E2336" s="15" t="str">
        <x:v>https://www.zoopla.co.uk/to-rent/commercial/details/73213625/</x:v>
      </x:c>
      <x:c r="F2336" s="15" t="str"/>
    </x:row>
    <x:row r="2337" ht="42" customHeight="1">
      <x:c r="A2337" s="15" t="str">
        <x:v>London</x:v>
      </x:c>
      <x:c r="B2337" s="15" t="str">
        <x:v>Excluded or unresolved advert</x:v>
      </x:c>
      <x:c r="C2337" s="15" t="str">
        <x:v>Unit 3, Lyndean Industrial Estate, Felixstowe Road, Abbey Wood, London SE2</x:v>
      </x:c>
      <x:c r="D2337" s="15" t="str">
        <x:v>Scheme/range crosses 15,000 sqft; no qualifying individual schedule resolved from card.</x:v>
      </x:c>
      <x:c r="E2337" s="15" t="str">
        <x:v>https://www.zoopla.co.uk/to-rent/commercial/details/73213623/</x:v>
      </x:c>
      <x:c r="F2337" s="15" t="str"/>
    </x:row>
    <x:row r="2338" ht="42" customHeight="1">
      <x:c r="A2338" s="15" t="str">
        <x:v>London</x:v>
      </x:c>
      <x:c r="B2338" s="15" t="str">
        <x:v>Excluded or unresolved advert</x:v>
      </x:c>
      <x:c r="C2338" s="15" t="str">
        <x:v>1 bath</x:v>
      </x:c>
      <x:c r="D2338" s="15" t="str">
        <x:v>Size missing on card; &lt;=15,000 sqft eligibility not verified.</x:v>
      </x:c>
      <x:c r="E2338" s="15" t="str">
        <x:v>https://www.zoopla.co.uk/to-rent/commercial/details/70104676/</x:v>
      </x:c>
      <x:c r="F2338" s="15" t="str"/>
    </x:row>
    <x:row r="2339" ht="42" customHeight="1">
      <x:c r="A2339" s="15" t="str">
        <x:v>London</x:v>
      </x:c>
      <x:c r="B2339" s="15" t="str">
        <x:v>Excluded or unresolved advert</x:v>
      </x:c>
      <x:c r="C2339" s="15" t="str">
        <x:v>Unit 18 Garrick Industrial Estate, Hendon NW9</x:v>
      </x:c>
      <x:c r="D2339" s="15" t="str">
        <x:v>Advertised minimum area exceeds 15,000 sqft.</x:v>
      </x:c>
      <x:c r="E2339" s="15" t="str">
        <x:v>https://www.zoopla.co.uk/to-rent/commercial/details/73196735/</x:v>
      </x:c>
      <x:c r="F2339" s="15" t="str"/>
    </x:row>
    <x:row r="2340" ht="42" customHeight="1">
      <x:c r="A2340" s="15" t="str">
        <x:v>London</x:v>
      </x:c>
      <x:c r="B2340" s="15" t="str">
        <x:v>Excluded or unresolved advert</x:v>
      </x:c>
      <x:c r="C2340" s="15" t="str">
        <x:v>Northside Studios - Unit 1.06, 16-29 Andrews Road, London Fields, London E8</x:v>
      </x:c>
      <x:c r="D2340" s="15" t="str">
        <x:v>Pure office advert.</x:v>
      </x:c>
      <x:c r="E2340" s="15" t="str">
        <x:v>https://www.zoopla.co.uk/to-rent/commercial/details/73195116/</x:v>
      </x:c>
      <x:c r="F2340" s="15" t="str"/>
    </x:row>
    <x:row r="2341" ht="42" customHeight="1">
      <x:c r="A2341" s="15" t="str">
        <x:v>London</x:v>
      </x:c>
      <x:c r="B2341" s="15" t="str">
        <x:v>Excluded or unresolved advert</x:v>
      </x:c>
      <x:c r="C2341" s="15" t="str">
        <x:v>Colindale Yards, Edgware Road, Colindale NW9</x:v>
      </x:c>
      <x:c r="D2341" s="15" t="str">
        <x:v>Scheme/range crosses 15,000 sqft; no qualifying individual schedule resolved from card.</x:v>
      </x:c>
      <x:c r="E2341" s="15" t="str">
        <x:v>https://www.zoopla.co.uk/to-rent/commercial/details/73188927/</x:v>
      </x:c>
      <x:c r="F2341" s="15" t="str"/>
    </x:row>
    <x:row r="2342" ht="42" customHeight="1">
      <x:c r="A2342" s="15" t="str">
        <x:v>London</x:v>
      </x:c>
      <x:c r="B2342" s="15" t="str">
        <x:v>Excluded or unresolved advert</x:v>
      </x:c>
      <x:c r="C2342" s="15" t="str">
        <x:v>Juno Way, London SE14</x:v>
      </x:c>
      <x:c r="D2342" s="15" t="str">
        <x:v>Advertised minimum area exceeds 15,000 sqft.</x:v>
      </x:c>
      <x:c r="E2342" s="15" t="str">
        <x:v>https://www.zoopla.co.uk/to-rent/commercial/details/73180533/</x:v>
      </x:c>
      <x:c r="F2342" s="15" t="str"/>
    </x:row>
    <x:row r="2343" ht="42" customHeight="1">
      <x:c r="A2343" s="15" t="str">
        <x:v>London</x:v>
      </x:c>
      <x:c r="B2343" s="15" t="str">
        <x:v>Excluded or unresolved advert</x:v>
      </x:c>
      <x:c r="C2343" s="15" t="str">
        <x:v>Kimpton Trade &amp; Business Centre, Units 7-8, Minden Road, Sutton, Surrey SM3</x:v>
      </x:c>
      <x:c r="D2343" s="15" t="str">
        <x:v>Pooled/combined or multi-unit size range without individually verified demises; no unit count asserted.</x:v>
      </x:c>
      <x:c r="E2343" s="15" t="str">
        <x:v>https://www.zoopla.co.uk/to-rent/commercial/details/73180055/</x:v>
      </x:c>
      <x:c r="F2343" s="15" t="str"/>
    </x:row>
    <x:row r="2344" ht="42" customHeight="1">
      <x:c r="A2344" s="15" t="str">
        <x:v>London</x:v>
      </x:c>
      <x:c r="B2344" s="15" t="str">
        <x:v>Excluded or unresolved advert</x:v>
      </x:c>
      <x:c r="C2344" s="15" t="str">
        <x:v>Orpington Trade Park, Orpington, London BR5</x:v>
      </x:c>
      <x:c r="D2344" s="15" t="str">
        <x:v>Pooled/combined or multi-unit size range without individually verified demises; no unit count asserted.</x:v>
      </x:c>
      <x:c r="E2344" s="15" t="str">
        <x:v>https://www.zoopla.co.uk/to-rent/commercial/details/73178859/</x:v>
      </x:c>
      <x:c r="F2344" s="15" t="str"/>
    </x:row>
    <x:row r="2345" ht="42" customHeight="1">
      <x:c r="A2345" s="15" t="str">
        <x:v>London</x:v>
      </x:c>
      <x:c r="B2345" s="15" t="str">
        <x:v>Excluded or unresolved advert</x:v>
      </x:c>
      <x:c r="C2345" s="15" t="str">
        <x:v>Abbot House, Abbey Road, Park Royal NW10</x:v>
      </x:c>
      <x:c r="D2345" s="15" t="str">
        <x:v>Advertised minimum area exceeds 15,000 sqft.</x:v>
      </x:c>
      <x:c r="E2345" s="15" t="str">
        <x:v>https://www.zoopla.co.uk/to-rent/commercial/details/73164875/</x:v>
      </x:c>
      <x:c r="F2345" s="15" t="str"/>
    </x:row>
    <x:row r="2346" ht="42" customHeight="1">
      <x:c r="A2346" s="15" t="str">
        <x:v>London</x:v>
      </x:c>
      <x:c r="B2346" s="15" t="str">
        <x:v>Excluded or unresolved advert</x:v>
      </x:c>
      <x:c r="C2346" s="15" t="str">
        <x:v>Alderman Avenue, Barking IG11</x:v>
      </x:c>
      <x:c r="D2346" s="15" t="str">
        <x:v>Creative/live-work/studio offering without verified industrial/workshop demise.</x:v>
      </x:c>
      <x:c r="E2346" s="15" t="str">
        <x:v>https://www.zoopla.co.uk/to-rent/commercial/details/73131477/</x:v>
      </x:c>
      <x:c r="F2346" s="15" t="str"/>
    </x:row>
    <x:row r="2347" ht="42" customHeight="1">
      <x:c r="A2347" s="15" t="str">
        <x:v>London</x:v>
      </x:c>
      <x:c r="B2347" s="15" t="str">
        <x:v>Excluded or unresolved advert</x:v>
      </x:c>
      <x:c r="C2347" s="15" t="str">
        <x:v>Lake Business Centre, Tariff Road, London N17</x:v>
      </x:c>
      <x:c r="D2347" s="15" t="str">
        <x:v>Pooled/combined or multi-unit size range without individually verified demises; no unit count asserted.</x:v>
      </x:c>
      <x:c r="E2347" s="15" t="str">
        <x:v>https://www.zoopla.co.uk/to-rent/commercial/details/73130268/</x:v>
      </x:c>
      <x:c r="F2347" s="15" t="str"/>
    </x:row>
    <x:row r="2348" ht="42" customHeight="1">
      <x:c r="A2348" s="15" t="str">
        <x:v>London</x:v>
      </x:c>
      <x:c r="B2348" s="15" t="str">
        <x:v>Excluded or unresolved advert</x:v>
      </x:c>
      <x:c r="C2348" s="15" t="str">
        <x:v>Unit E, Riverside Way, Uxbridge UB8</x:v>
      </x:c>
      <x:c r="D2348" s="15" t="str">
        <x:v>Advertised minimum area exceeds 15,000 sqft.</x:v>
      </x:c>
      <x:c r="E2348" s="15" t="str">
        <x:v>https://www.zoopla.co.uk/to-rent/commercial/details/73128386/</x:v>
      </x:c>
      <x:c r="F2348" s="15" t="str"/>
    </x:row>
    <x:row r="2349" ht="42" customHeight="1">
      <x:c r="A2349" s="15" t="str">
        <x:v>London</x:v>
      </x:c>
      <x:c r="B2349" s="15" t="str">
        <x:v>Excluded or unresolved advert</x:v>
      </x:c>
      <x:c r="C2349" s="15" t="str">
        <x:v>Unit 8, Segro Park Tottenham, Tottenham, London N17</x:v>
      </x:c>
      <x:c r="D2349" s="15" t="str">
        <x:v>Advertised minimum area exceeds 15,000 sqft.</x:v>
      </x:c>
      <x:c r="E2349" s="15" t="str">
        <x:v>https://www.zoopla.co.uk/to-rent/commercial/details/73106696/</x:v>
      </x:c>
      <x:c r="F2349" s="15" t="str"/>
    </x:row>
    <x:row r="2350" ht="42" customHeight="1">
      <x:c r="A2350" s="15" t="str">
        <x:v>London</x:v>
      </x:c>
      <x:c r="B2350" s="15" t="str">
        <x:v>Excluded or unresolved advert</x:v>
      </x:c>
      <x:c r="C2350" s="15" t="str">
        <x:v>Redbridge Enterprise Centre, Thompson Close, Ilford IG1</x:v>
      </x:c>
      <x:c r="D2350" s="15" t="str">
        <x:v>Pooled/combined or multi-unit size range without individually verified demises; no unit count asserted.</x:v>
      </x:c>
      <x:c r="E2350" s="15" t="str">
        <x:v>https://www.zoopla.co.uk/to-rent/commercial/details/73084202/</x:v>
      </x:c>
      <x:c r="F2350" s="15" t="str"/>
    </x:row>
    <x:row r="2351" ht="42" customHeight="1">
      <x:c r="A2351" s="15" t="str">
        <x:v>London</x:v>
      </x:c>
      <x:c r="B2351" s="15" t="str">
        <x:v>Excluded or unresolved advert</x:v>
      </x:c>
      <x:c r="C2351" s="15" t="str">
        <x:v>Cr2, 12 Imperial Way, Croydon CR0</x:v>
      </x:c>
      <x:c r="D2351" s="15" t="str">
        <x:v>Advertised minimum area exceeds 15,000 sqft.</x:v>
      </x:c>
      <x:c r="E2351" s="15" t="str">
        <x:v>https://www.zoopla.co.uk/to-rent/commercial/details/73063668/</x:v>
      </x:c>
      <x:c r="F2351" s="15" t="str"/>
    </x:row>
    <x:row r="2352" ht="42" customHeight="1">
      <x:c r="A2352" s="15" t="str">
        <x:v>London</x:v>
      </x:c>
      <x:c r="B2352" s="15" t="str">
        <x:v>Excluded or unresolved advert</x:v>
      </x:c>
      <x:c r="C2352" s="15" t="str">
        <x:v>Unit 3, Blueprint Erith, Church Manorway, Erith DA8</x:v>
      </x:c>
      <x:c r="D2352" s="15" t="str">
        <x:v>Advertised minimum area exceeds 15,000 sqft.</x:v>
      </x:c>
      <x:c r="E2352" s="15" t="str">
        <x:v>https://www.zoopla.co.uk/to-rent/commercial/details/73063627/</x:v>
      </x:c>
      <x:c r="F2352" s="15" t="str"/>
    </x:row>
    <x:row r="2353" ht="42" customHeight="1">
      <x:c r="A2353" s="15" t="str">
        <x:v>London</x:v>
      </x:c>
      <x:c r="B2353" s="15" t="str">
        <x:v>Excluded or unresolved advert</x:v>
      </x:c>
      <x:c r="C2353" s="15" t="str">
        <x:v>Enfield73, 1050 Mollison Avenue, Enfield EN3</x:v>
      </x:c>
      <x:c r="D2353" s="15" t="str">
        <x:v>Advertised minimum area exceeds 15,000 sqft.</x:v>
      </x:c>
      <x:c r="E2353" s="15" t="str">
        <x:v>https://www.zoopla.co.uk/to-rent/commercial/details/73063385/</x:v>
      </x:c>
      <x:c r="F2353" s="15" t="str"/>
    </x:row>
    <x:row r="2354" ht="42" customHeight="1">
      <x:c r="A2354" s="15" t="str">
        <x:v>London</x:v>
      </x:c>
      <x:c r="B2354" s="15" t="str">
        <x:v>Excluded or unresolved advert</x:v>
      </x:c>
      <x:c r="C2354" s="15" t="str">
        <x:v>Units G3-18 Murphy's Yard, Highgate Road, Kentish Town NW6</x:v>
      </x:c>
      <x:c r="D2354" s="15" t="str">
        <x:v>Scheme/range crosses 15,000 sqft; no qualifying individual schedule resolved from card.</x:v>
      </x:c>
      <x:c r="E2354" s="15" t="str">
        <x:v>https://www.zoopla.co.uk/to-rent/commercial/details/73063163/</x:v>
      </x:c>
      <x:c r="F2354" s="15" t="str"/>
    </x:row>
    <x:row r="2355" ht="42" customHeight="1">
      <x:c r="A2355" s="15" t="str">
        <x:v>London</x:v>
      </x:c>
      <x:c r="B2355" s="15" t="str">
        <x:v>Excluded or unresolved advert</x:v>
      </x:c>
      <x:c r="C2355" s="15" t="str">
        <x:v>Bridge Point Croydon, 50 Factory Lane, Croydon CR0</x:v>
      </x:c>
      <x:c r="D2355" s="15" t="str">
        <x:v>Advertised minimum area exceeds 15,000 sqft.</x:v>
      </x:c>
      <x:c r="E2355" s="15" t="str">
        <x:v>https://www.zoopla.co.uk/to-rent/commercial/details/73063100/</x:v>
      </x:c>
      <x:c r="F2355" s="15" t="str"/>
    </x:row>
    <x:row r="2356" ht="42" customHeight="1">
      <x:c r="A2356" s="15" t="str">
        <x:v>London</x:v>
      </x:c>
      <x:c r="B2356" s="15" t="str">
        <x:v>Excluded or unresolved advert</x:v>
      </x:c>
      <x:c r="C2356" s="15" t="str">
        <x:v>Bromley Boost, 24 Farwig Lane, Bromley BR1</x:v>
      </x:c>
      <x:c r="D2356" s="15" t="str">
        <x:v>Scheme/range crosses 15,000 sqft; no qualifying individual schedule resolved from card.</x:v>
      </x:c>
      <x:c r="E2356" s="15" t="str">
        <x:v>https://www.zoopla.co.uk/to-rent/commercial/details/73063041/</x:v>
      </x:c>
      <x:c r="F2356" s="15" t="str"/>
    </x:row>
    <x:row r="2357" ht="42" customHeight="1">
      <x:c r="A2357" s="15" t="str">
        <x:v>London</x:v>
      </x:c>
      <x:c r="B2357" s="15" t="str">
        <x:v>Excluded or unresolved advert</x:v>
      </x:c>
      <x:c r="C2357" s="15" t="str">
        <x:v>The Yard, Greenwich, Greenwich SE28</x:v>
      </x:c>
      <x:c r="D2357" s="15" t="str">
        <x:v>Advertised minimum area exceeds 15,000 sqft.</x:v>
      </x:c>
      <x:c r="E2357" s="15" t="str">
        <x:v>https://www.zoopla.co.uk/to-rent/commercial/details/73062970/</x:v>
      </x:c>
      <x:c r="F2357" s="15" t="str"/>
    </x:row>
    <x:row r="2358" ht="42" customHeight="1">
      <x:c r="A2358" s="15" t="str">
        <x:v>London</x:v>
      </x:c>
      <x:c r="B2358" s="15" t="str">
        <x:v>Excluded or unresolved advert</x:v>
      </x:c>
      <x:c r="C2358" s="15" t="str">
        <x:v>853-855 Brayards Road, Peckham SE15</x:v>
      </x:c>
      <x:c r="D2358" s="15" t="str">
        <x:v>Pooled three-unit marketing schedule overlaps independently advertised 854 Brayards Road; remaining individual demises/areas not verified.</x:v>
      </x:c>
      <x:c r="E2358" s="15" t="str">
        <x:v>https://www.zoopla.co.uk/to-rent/commercial/details/73062589/</x:v>
      </x:c>
      <x:c r="F2358" s="15" t="str"/>
    </x:row>
    <x:row r="2359" ht="42" customHeight="1">
      <x:c r="A2359" s="15" t="str">
        <x:v>London</x:v>
      </x:c>
      <x:c r="B2359" s="15" t="str">
        <x:v>Excluded or unresolved advert</x:v>
      </x:c>
      <x:c r="C2359" s="15" t="str">
        <x:v>Neasden Goods Yard, Neasden Lane, London NW10</x:v>
      </x:c>
      <x:c r="D2359" s="15" t="str">
        <x:v>Advertised minimum area exceeds 15,000 sqft.</x:v>
      </x:c>
      <x:c r="E2359" s="15" t="str">
        <x:v>https://www.zoopla.co.uk/to-rent/commercial/details/73039424/</x:v>
      </x:c>
      <x:c r="F2359" s="15" t="str"/>
    </x:row>
    <x:row r="2360" ht="42" customHeight="1">
      <x:c r="A2360" s="15" t="str">
        <x:v>London</x:v>
      </x:c>
      <x:c r="B2360" s="15" t="str">
        <x:v>Excluded or unresolved advert</x:v>
      </x:c>
      <x:c r="C2360" s="15" t="str">
        <x:v>Solar House, Alpine Way, London, Greater London E6</x:v>
      </x:c>
      <x:c r="D2360" s="15" t="str">
        <x:v>Advertised minimum area exceeds 15,000 sqft.</x:v>
      </x:c>
      <x:c r="E2360" s="15" t="str">
        <x:v>https://www.zoopla.co.uk/to-rent/commercial/details/73020583/</x:v>
      </x:c>
      <x:c r="F2360" s="15" t="str"/>
    </x:row>
    <x:row r="2361" ht="42" customHeight="1">
      <x:c r="A2361" s="15" t="str">
        <x:v>London</x:v>
      </x:c>
      <x:c r="B2361" s="15" t="str">
        <x:v>Excluded or unresolved advert</x:v>
      </x:c>
      <x:c r="C2361" s="15" t="str">
        <x:v>Wendover Court, Western Avenue W3</x:v>
      </x:c>
      <x:c r="D2361" s="15" t="str">
        <x:v>Size missing on card; &lt;=15,000 sqft eligibility not verified.</x:v>
      </x:c>
      <x:c r="E2361" s="15" t="str">
        <x:v>https://www.zoopla.co.uk/to-rent/commercial/details/73019215/</x:v>
      </x:c>
      <x:c r="F2361" s="15" t="str"/>
    </x:row>
    <x:row r="2362" ht="42" customHeight="1">
      <x:c r="A2362" s="15" t="str">
        <x:v>London</x:v>
      </x:c>
      <x:c r="B2362" s="15" t="str">
        <x:v>Excluded or unresolved advert</x:v>
      </x:c>
      <x:c r="C2362" s="15" t="str">
        <x:v>1 bath 1329 sq ft</x:v>
      </x:c>
      <x:c r="D2362" s="15" t="str">
        <x:v>Size missing on card; &lt;=15,000 sqft eligibility not verified.</x:v>
      </x:c>
      <x:c r="E2362" s="15" t="str">
        <x:v>https://www.zoopla.co.uk/to-rent/commercial/details/73014733/</x:v>
      </x:c>
      <x:c r="F2362" s="15" t="str"/>
    </x:row>
    <x:row r="2363" ht="42" customHeight="1">
      <x:c r="A2363" s="15" t="str">
        <x:v>London</x:v>
      </x:c>
      <x:c r="B2363" s="15" t="str">
        <x:v>Excluded or unresolved advert</x:v>
      </x:c>
      <x:c r="C2363" s="15" t="str">
        <x:v>Progress Business Park, Progress Way, Croydon, Surrey CR0</x:v>
      </x:c>
      <x:c r="D2363" s="15" t="str">
        <x:v>Pooled/combined or multi-unit size range without individually verified demises; no unit count asserted.</x:v>
      </x:c>
      <x:c r="E2363" s="15" t="str">
        <x:v>https://www.zoopla.co.uk/to-rent/commercial/details/73011464/</x:v>
      </x:c>
      <x:c r="F2363" s="15" t="str"/>
    </x:row>
    <x:row r="2364" ht="42" customHeight="1">
      <x:c r="A2364" s="15" t="str">
        <x:v>London</x:v>
      </x:c>
      <x:c r="B2364" s="15" t="str">
        <x:v>Excluded or unresolved advert</x:v>
      </x:c>
      <x:c r="C2364" s="15" t="str">
        <x:v>Tottenham Lane, London N8</x:v>
      </x:c>
      <x:c r="D2364" s="15" t="str">
        <x:v>Advertised minimum area exceeds 15,000 sqft.</x:v>
      </x:c>
      <x:c r="E2364" s="15" t="str">
        <x:v>https://www.zoopla.co.uk/to-rent/commercial/details/73009272/</x:v>
      </x:c>
      <x:c r="F2364" s="15" t="str"/>
    </x:row>
    <x:row r="2365" ht="42" customHeight="1">
      <x:c r="A2365" s="15" t="str">
        <x:v>London</x:v>
      </x:c>
      <x:c r="B2365" s="15" t="str">
        <x:v>Excluded or unresolved advert</x:v>
      </x:c>
      <x:c r="C2365" s="15" t="str">
        <x:v>Wendover Court, Western Avenue W3</x:v>
      </x:c>
      <x:c r="D2365" s="15" t="str">
        <x:v>Size missing on card; &lt;=15,000 sqft eligibility not verified.</x:v>
      </x:c>
      <x:c r="E2365" s="15" t="str">
        <x:v>https://www.zoopla.co.uk/to-rent/commercial/details/73005588/</x:v>
      </x:c>
      <x:c r="F2365" s="15" t="str"/>
    </x:row>
    <x:row r="2366" ht="42" customHeight="1">
      <x:c r="A2366" s="15" t="str">
        <x:v>London</x:v>
      </x:c>
      <x:c r="B2366" s="15" t="str">
        <x:v>Excluded or unresolved advert</x:v>
      </x:c>
      <x:c r="C2366" s="15" t="str">
        <x:v>Drummond Road, London SE16</x:v>
      </x:c>
      <x:c r="D2366" s="15" t="str">
        <x:v>Pooled/combined or multi-unit size range without individually verified demises; no unit count asserted.</x:v>
      </x:c>
      <x:c r="E2366" s="15" t="str">
        <x:v>https://www.zoopla.co.uk/to-rent/commercial/details/73001818/</x:v>
      </x:c>
      <x:c r="F2366" s="15" t="str"/>
    </x:row>
    <x:row r="2367" ht="42" customHeight="1">
      <x:c r="A2367" s="15" t="str">
        <x:v>London</x:v>
      </x:c>
      <x:c r="B2367" s="15" t="str">
        <x:v>Excluded or unresolved advert</x:v>
      </x:c>
      <x:c r="C2367" s="15" t="str">
        <x:v>Proxima87, Feltham, Feltham TW14</x:v>
      </x:c>
      <x:c r="D2367" s="15" t="str">
        <x:v>Advertised minimum area exceeds 15,000 sqft.</x:v>
      </x:c>
      <x:c r="E2367" s="15" t="str">
        <x:v>https://www.zoopla.co.uk/to-rent/commercial/details/72973602/</x:v>
      </x:c>
      <x:c r="F2367" s="15" t="str"/>
    </x:row>
    <x:row r="2368" ht="42" customHeight="1">
      <x:c r="A2368" s="15" t="str">
        <x:v>London</x:v>
      </x:c>
      <x:c r="B2368" s="15" t="str">
        <x:v>Excluded or unresolved advert</x:v>
      </x:c>
      <x:c r="C2368" s="15" t="str">
        <x:v>Beckton Gas Works, Armada Way, Beckton E6</x:v>
      </x:c>
      <x:c r="D2368" s="15" t="str">
        <x:v>Advertised minimum area exceeds 15,000 sqft.</x:v>
      </x:c>
      <x:c r="E2368" s="15" t="str">
        <x:v>https://www.zoopla.co.uk/to-rent/commercial/details/72952275/</x:v>
      </x:c>
      <x:c r="F2368" s="15" t="str"/>
    </x:row>
    <x:row r="2369" ht="42" customHeight="1">
      <x:c r="A2369" s="15" t="str">
        <x:v>London</x:v>
      </x:c>
      <x:c r="B2369" s="15" t="str">
        <x:v>Excluded or unresolved advert</x:v>
      </x:c>
      <x:c r="C2369" s="15" t="str">
        <x:v>Wick Lane, London E3</x:v>
      </x:c>
      <x:c r="D2369" s="15" t="str">
        <x:v>Creative/live-work/studio offering without verified industrial/workshop demise.</x:v>
      </x:c>
      <x:c r="E2369" s="15" t="str">
        <x:v>https://www.zoopla.co.uk/to-rent/commercial/details/72948519/</x:v>
      </x:c>
      <x:c r="F2369" s="15" t="str"/>
    </x:row>
    <x:row r="2370" ht="42" customHeight="1">
      <x:c r="A2370" s="15" t="str">
        <x:v>London</x:v>
      </x:c>
      <x:c r="B2370" s="15" t="str">
        <x:v>Excluded or unresolved advert</x:v>
      </x:c>
      <x:c r="C2370" s="15" t="str">
        <x:v>Crossness Yard, 12 Thames Road, Barking IG11</x:v>
      </x:c>
      <x:c r="D2370" s="15" t="str">
        <x:v>Pooled/combined or multi-unit size range without individually verified demises; no unit count asserted.</x:v>
      </x:c>
      <x:c r="E2370" s="15" t="str">
        <x:v>https://www.zoopla.co.uk/to-rent/commercial/details/72947028/</x:v>
      </x:c>
      <x:c r="F2370" s="15" t="str"/>
    </x:row>
    <x:row r="2371" ht="42" customHeight="1">
      <x:c r="A2371" s="15" t="str">
        <x:v>London</x:v>
      </x:c>
      <x:c r="B2371" s="15" t="str">
        <x:v>Excluded or unresolved advert</x:v>
      </x:c>
      <x:c r="C2371" s="15" t="str">
        <x:v>Salisbury Road, Southall UB2</x:v>
      </x:c>
      <x:c r="D2371" s="15" t="str">
        <x:v>Size missing on card; &lt;=15,000 sqft eligibility not verified.</x:v>
      </x:c>
      <x:c r="E2371" s="15" t="str">
        <x:v>https://www.zoopla.co.uk/to-rent/commercial/details/72942474/</x:v>
      </x:c>
      <x:c r="F2371" s="15" t="str"/>
    </x:row>
    <x:row r="2372" ht="42" customHeight="1">
      <x:c r="A2372" s="15" t="str">
        <x:v>London</x:v>
      </x:c>
      <x:c r="B2372" s="15" t="str">
        <x:v>Excluded or unresolved advert</x:v>
      </x:c>
      <x:c r="C2372" s="15" t="str">
        <x:v>Rigby Lane, Hayes UB3</x:v>
      </x:c>
      <x:c r="D2372" s="15" t="str">
        <x:v>Advertised minimum area exceeds 15,000 sqft.</x:v>
      </x:c>
      <x:c r="E2372" s="15" t="str">
        <x:v>https://www.zoopla.co.uk/to-rent/commercial/details/72923442/</x:v>
      </x:c>
      <x:c r="F2372" s="15" t="str"/>
    </x:row>
    <x:row r="2373" ht="42" customHeight="1">
      <x:c r="A2373" s="15" t="str">
        <x:v>London</x:v>
      </x:c>
      <x:c r="B2373" s="15" t="str">
        <x:v>Excluded or unresolved advert</x:v>
      </x:c>
      <x:c r="C2373" s="15" t="str">
        <x:v>Bloom Brixton, London SW2</x:v>
      </x:c>
      <x:c r="D2373" s="15" t="str">
        <x:v>Scheme/range crosses 15,000 sqft; no qualifying individual schedule resolved from card.</x:v>
      </x:c>
      <x:c r="E2373" s="15" t="str">
        <x:v>https://www.zoopla.co.uk/to-rent/commercial/details/72921653/</x:v>
      </x:c>
      <x:c r="F2373" s="15" t="str"/>
    </x:row>
    <x:row r="2374" ht="42" customHeight="1">
      <x:c r="A2374" s="15" t="str">
        <x:v>London</x:v>
      </x:c>
      <x:c r="B2374" s="15" t="str">
        <x:v>Excluded or unresolved advert</x:v>
      </x:c>
      <x:c r="C2374" s="15" t="str">
        <x:v>Compound 2 Canal Way, Ladbroke Grove, London W10</x:v>
      </x:c>
      <x:c r="D2374" s="15" t="str">
        <x:v>Yard/land only; no qualifying building established.</x:v>
      </x:c>
      <x:c r="E2374" s="15" t="str">
        <x:v>https://www.zoopla.co.uk/to-rent/commercial/details/72916548/</x:v>
      </x:c>
      <x:c r="F2374" s="15" t="str"/>
    </x:row>
    <x:row r="2375" ht="42" customHeight="1">
      <x:c r="A2375" s="15" t="str">
        <x:v>London</x:v>
      </x:c>
      <x:c r="B2375" s="15" t="str">
        <x:v>Excluded or unresolved advert</x:v>
      </x:c>
      <x:c r="C2375" s="15" t="str">
        <x:v>4-6 Keith Grove, Shepherd's Bush, London W12</x:v>
      </x:c>
      <x:c r="D2375" s="15" t="str">
        <x:v>Scheme/range crosses 15,000 sqft; no qualifying individual schedule resolved from card.</x:v>
      </x:c>
      <x:c r="E2375" s="15" t="str">
        <x:v>https://www.zoopla.co.uk/to-rent/commercial/details/72876002/</x:v>
      </x:c>
      <x:c r="F2375" s="15" t="str"/>
    </x:row>
    <x:row r="2376" ht="42" customHeight="1">
      <x:c r="A2376" s="15" t="str">
        <x:v>London</x:v>
      </x:c>
      <x:c r="B2376" s="15" t="str">
        <x:v>Excluded or unresolved advert</x:v>
      </x:c>
      <x:c r="C2376" s="15" t="str">
        <x:v>Hewlett &amp; Avro House, Battersea, London SW8</x:v>
      </x:c>
      <x:c r="D2376" s="15" t="str">
        <x:v>Pooled/combined or multi-unit size range without individually verified demises; no unit count asserted.</x:v>
      </x:c>
      <x:c r="E2376" s="15" t="str">
        <x:v>https://www.zoopla.co.uk/to-rent/commercial/details/72852044/</x:v>
      </x:c>
      <x:c r="F2376" s="15" t="str"/>
    </x:row>
    <x:row r="2377" ht="42" customHeight="1">
      <x:c r="A2377" s="15" t="str">
        <x:v>London</x:v>
      </x:c>
      <x:c r="B2377" s="15" t="str">
        <x:v>Excluded or unresolved advert</x:v>
      </x:c>
      <x:c r="C2377" s="15" t="str">
        <x:v>Juno Way, London SE14</x:v>
      </x:c>
      <x:c r="D2377" s="15" t="str">
        <x:v>Pooled Juno Enterprise Centre studio/workshop advert; no uniquely named available unit established.</x:v>
      </x:c>
      <x:c r="E2377" s="15" t="str">
        <x:v>https://www.zoopla.co.uk/to-rent/commercial/details/68959031/</x:v>
      </x:c>
      <x:c r="F2377" s="15" t="str"/>
    </x:row>
    <x:row r="2378" ht="42" customHeight="1">
      <x:c r="A2378" s="15" t="str">
        <x:v>London</x:v>
      </x:c>
      <x:c r="B2378" s="15" t="str">
        <x:v>Excluded or unresolved advert</x:v>
      </x:c>
      <x:c r="C2378" s="15" t="str">
        <x:v>Colville Road, London W3</x:v>
      </x:c>
      <x:c r="D2378" s="15" t="str">
        <x:v>Advertised minimum area exceeds 15,000 sqft.</x:v>
      </x:c>
      <x:c r="E2378" s="15" t="str">
        <x:v>https://www.zoopla.co.uk/to-rent/commercial/details/72827578/</x:v>
      </x:c>
      <x:c r="F2378" s="15" t="str"/>
    </x:row>
    <x:row r="2379" ht="42" customHeight="1">
      <x:c r="A2379" s="15" t="str">
        <x:v>London</x:v>
      </x:c>
      <x:c r="B2379" s="15" t="str">
        <x:v>Excluded or unresolved advert</x:v>
      </x:c>
      <x:c r="C2379" s="15" t="str">
        <x:v>61 Millmarsh Lane, Enfield EN3</x:v>
      </x:c>
      <x:c r="D2379" s="15" t="str">
        <x:v>Advertised minimum area exceeds 15,000 sqft.</x:v>
      </x:c>
      <x:c r="E2379" s="15" t="str">
        <x:v>https://www.zoopla.co.uk/to-rent/commercial/details/72807786/</x:v>
      </x:c>
      <x:c r="F2379" s="15" t="str"/>
    </x:row>
    <x:row r="2380" ht="42" customHeight="1">
      <x:c r="A2380" s="15" t="str">
        <x:v>London</x:v>
      </x:c>
      <x:c r="B2380" s="15" t="str">
        <x:v>Excluded or unresolved advert</x:v>
      </x:c>
      <x:c r="C2380" s="15" t="str">
        <x:v>Units 18-20 Uxbridge Trade Park, Cowley Mill Road, Uxbrdge UB8</x:v>
      </x:c>
      <x:c r="D2380" s="15" t="str">
        <x:v>Pooled/combined or multi-unit size range without individually verified demises; no unit count asserted.</x:v>
      </x:c>
      <x:c r="E2380" s="15" t="str">
        <x:v>https://www.zoopla.co.uk/to-rent/commercial/details/72802073/</x:v>
      </x:c>
      <x:c r="F2380" s="15" t="str"/>
    </x:row>
    <x:row r="2381" ht="42" customHeight="1">
      <x:c r="A2381" s="15" t="str">
        <x:v>London</x:v>
      </x:c>
      <x:c r="B2381" s="15" t="str">
        <x:v>Excluded or unresolved advert</x:v>
      </x:c>
      <x:c r="C2381" s="15" t="str">
        <x:v>Unit 1 London Logistics Park Heathrow, Heathrow TW4</x:v>
      </x:c>
      <x:c r="D2381" s="15" t="str">
        <x:v>Advertised minimum area exceeds 15,000 sqft.</x:v>
      </x:c>
      <x:c r="E2381" s="15" t="str">
        <x:v>https://www.zoopla.co.uk/to-rent/commercial/details/72802049/</x:v>
      </x:c>
      <x:c r="F2381" s="15" t="str"/>
    </x:row>
    <x:row r="2382" ht="42" customHeight="1">
      <x:c r="A2382" s="15" t="str">
        <x:v>London</x:v>
      </x:c>
      <x:c r="B2382" s="15" t="str">
        <x:v>Excluded or unresolved advert</x:v>
      </x:c>
      <x:c r="C2382" s="15" t="str">
        <x:v>Unit 8-9 Princes Court Business Park, Wapping Lane, London E1W</x:v>
      </x:c>
      <x:c r="D2382" s="15" t="str">
        <x:v>Scheme/range crosses 15,000 sqft; no qualifying individual schedule resolved from card.</x:v>
      </x:c>
      <x:c r="E2382" s="15" t="str">
        <x:v>https://www.zoopla.co.uk/to-rent/commercial/details/72802044/</x:v>
      </x:c>
      <x:c r="F2382" s="15" t="str"/>
    </x:row>
    <x:row r="2383" ht="42" customHeight="1">
      <x:c r="A2383" s="15" t="str">
        <x:v>London</x:v>
      </x:c>
      <x:c r="B2383" s="15" t="str">
        <x:v>Excluded or unresolved advert</x:v>
      </x:c>
      <x:c r="C2383" s="15" t="str">
        <x:v>Open Storage Land At Norman Road, Deptford, London SE10</x:v>
      </x:c>
      <x:c r="D2383" s="15" t="str">
        <x:v>Advertised minimum area exceeds 15,000 sqft.</x:v>
      </x:c>
      <x:c r="E2383" s="15" t="str">
        <x:v>https://www.zoopla.co.uk/to-rent/commercial/details/72802030/</x:v>
      </x:c>
      <x:c r="F2383" s="15" t="str"/>
    </x:row>
    <x:row r="2384" ht="42" customHeight="1">
      <x:c r="A2384" s="15" t="str">
        <x:v>London</x:v>
      </x:c>
      <x:c r="B2384" s="15" t="str">
        <x:v>Excluded or unresolved advert</x:v>
      </x:c>
      <x:c r="C2384" s="15" t="str">
        <x:v>DC1, Western Avenue Business Park, Park Royal W3</x:v>
      </x:c>
      <x:c r="D2384" s="15" t="str">
        <x:v>Advertised minimum area exceeds 15,000 sqft.</x:v>
      </x:c>
      <x:c r="E2384" s="15" t="str">
        <x:v>https://www.zoopla.co.uk/to-rent/commercial/details/72802029/</x:v>
      </x:c>
      <x:c r="F2384" s="15" t="str"/>
    </x:row>
    <x:row r="2385" ht="42" customHeight="1">
      <x:c r="A2385" s="15" t="str">
        <x:v>London</x:v>
      </x:c>
      <x:c r="B2385" s="15" t="str">
        <x:v>Excluded or unresolved advert</x:v>
      </x:c>
      <x:c r="C2385" s="15" t="str">
        <x:v>Kew Bridge Distribution Centre, Lionel Road South, London TW8</x:v>
      </x:c>
      <x:c r="D2385" s="15" t="str">
        <x:v>Scheme/range crosses 15,000 sqft; no qualifying individual schedule resolved from card.</x:v>
      </x:c>
      <x:c r="E2385" s="15" t="str">
        <x:v>https://www.zoopla.co.uk/to-rent/commercial/details/72795642/</x:v>
      </x:c>
      <x:c r="F2385" s="15" t="str"/>
    </x:row>
    <x:row r="2386" ht="42" customHeight="1">
      <x:c r="A2386" s="15" t="str">
        <x:v>London</x:v>
      </x:c>
      <x:c r="B2386" s="15" t="str">
        <x:v>Excluded or unresolved advert</x:v>
      </x:c>
      <x:c r="C2386" s="15" t="str">
        <x:v>Murphy's Yard, Highgate Road, Kentish Town, London NW6</x:v>
      </x:c>
      <x:c r="D2386" s="15" t="str">
        <x:v>Scheme/range crosses 15,000 sqft; no qualifying individual schedule resolved from card.</x:v>
      </x:c>
      <x:c r="E2386" s="15" t="str">
        <x:v>https://www.zoopla.co.uk/to-rent/commercial/details/72795550/</x:v>
      </x:c>
      <x:c r="F2386" s="15" t="str"/>
    </x:row>
    <x:row r="2387" ht="42" customHeight="1">
      <x:c r="A2387" s="15" t="str">
        <x:v>London</x:v>
      </x:c>
      <x:c r="B2387" s="15" t="str">
        <x:v>Excluded or unresolved advert</x:v>
      </x:c>
      <x:c r="C2387" s="15" t="str">
        <x:v>853-855 Brayards Road, Peckham SE15</x:v>
      </x:c>
      <x:c r="D2387" s="15" t="str">
        <x:v>Pooled three-unit marketing schedule overlaps independently advertised 854 Brayards Road; remaining individual demises/areas not verified.</x:v>
      </x:c>
      <x:c r="E2387" s="15" t="str">
        <x:v>https://www.zoopla.co.uk/to-rent/commercial/details/72793407/</x:v>
      </x:c>
      <x:c r="F2387" s="15" t="str"/>
    </x:row>
    <x:row r="2388" ht="42" customHeight="1">
      <x:c r="A2388" s="15" t="str">
        <x:v>London</x:v>
      </x:c>
      <x:c r="B2388" s="15" t="str">
        <x:v>Excluded or unresolved advert</x:v>
      </x:c>
      <x:c r="C2388" s="15" t="str">
        <x:v>South St, Enfield EN3</x:v>
      </x:c>
      <x:c r="D2388" s="15" t="str">
        <x:v>Size missing on card; &lt;=15,000 sqft eligibility not verified.</x:v>
      </x:c>
      <x:c r="E2388" s="15" t="str">
        <x:v>https://www.zoopla.co.uk/to-rent/commercial/details/70282814/</x:v>
      </x:c>
      <x:c r="F2388" s="15" t="str"/>
    </x:row>
    <x:row r="2389" ht="42" customHeight="1">
      <x:c r="A2389" s="15" t="str">
        <x:v>London</x:v>
      </x:c>
      <x:c r="B2389" s="15" t="str">
        <x:v>Excluded or unresolved advert</x:v>
      </x:c>
      <x:c r="C2389" s="15" t="str">
        <x:v>Unit 4D, Swallowfield Way, Swallowfield Way Industrial Centre, Hayes UB3</x:v>
      </x:c>
      <x:c r="D2389" s="15" t="str">
        <x:v>Advertised minimum area exceeds 15,000 sqft.</x:v>
      </x:c>
      <x:c r="E2389" s="15" t="str">
        <x:v>https://www.zoopla.co.uk/to-rent/commercial/details/72764517/</x:v>
      </x:c>
      <x:c r="F2389" s="15" t="str"/>
    </x:row>
    <x:row r="2390" ht="42" customHeight="1">
      <x:c r="A2390" s="15" t="str">
        <x:v>London</x:v>
      </x:c>
      <x:c r="B2390" s="15" t="str">
        <x:v>Excluded or unresolved advert</x:v>
      </x:c>
      <x:c r="C2390" s="15" t="str">
        <x:v>118-120, Garratt Lane, Wandsworth SW18</x:v>
      </x:c>
      <x:c r="D2390" s="15" t="str">
        <x:v>Advertised minimum area exceeds 15,000 sqft.</x:v>
      </x:c>
      <x:c r="E2390" s="15" t="str">
        <x:v>https://www.zoopla.co.uk/to-rent/commercial/details/71338754/</x:v>
      </x:c>
      <x:c r="F2390" s="15" t="str"/>
    </x:row>
    <x:row r="2391" ht="42" customHeight="1">
      <x:c r="A2391" s="15" t="str">
        <x:v>London</x:v>
      </x:c>
      <x:c r="B2391" s="15" t="str">
        <x:v>Excluded or unresolved advert</x:v>
      </x:c>
      <x:c r="C2391" s="15" t="str">
        <x:v>267 Merton Road, Wandsworth SW18</x:v>
      </x:c>
      <x:c r="D2391" s="15" t="str">
        <x:v>Advertised minimum area exceeds 15,000 sqft.</x:v>
      </x:c>
      <x:c r="E2391" s="15" t="str">
        <x:v>https://www.zoopla.co.uk/to-rent/commercial/details/72760008/</x:v>
      </x:c>
      <x:c r="F2391" s="15" t="str"/>
    </x:row>
    <x:row r="2392" ht="42" customHeight="1">
      <x:c r="A2392" s="15" t="str">
        <x:v>London</x:v>
      </x:c>
      <x:c r="B2392" s="15" t="str">
        <x:v>Excluded or unresolved advert</x:v>
      </x:c>
      <x:c r="C2392" s="15" t="str">
        <x:v>Unit 3 Progress Park, 30 Great Cambridge Road, Enfield EN1</x:v>
      </x:c>
      <x:c r="D2392" s="15" t="str">
        <x:v>Advertised minimum area exceeds 15,000 sqft.</x:v>
      </x:c>
      <x:c r="E2392" s="15" t="str">
        <x:v>https://www.zoopla.co.uk/to-rent/commercial/details/72734131/</x:v>
      </x:c>
      <x:c r="F2392" s="15" t="str"/>
    </x:row>
    <x:row r="2393" ht="42" customHeight="1">
      <x:c r="A2393" s="15" t="str">
        <x:v>London</x:v>
      </x:c>
      <x:c r="B2393" s="15" t="str">
        <x:v>Excluded or unresolved advert</x:v>
      </x:c>
      <x:c r="C2393" s="15" t="str">
        <x:v>Friars Close, Bear Lane, London SE1</x:v>
      </x:c>
      <x:c r="D2393" s="15" t="str">
        <x:v>Pooled/combined or multi-unit size range without individually verified demises; no unit count asserted.</x:v>
      </x:c>
      <x:c r="E2393" s="15" t="str">
        <x:v>https://www.zoopla.co.uk/to-rent/commercial/details/55746788/</x:v>
      </x:c>
      <x:c r="F2393" s="15" t="str"/>
    </x:row>
    <x:row r="2394" ht="42" customHeight="1">
      <x:c r="A2394" s="15" t="str">
        <x:v>London</x:v>
      </x:c>
      <x:c r="B2394" s="15" t="str">
        <x:v>Excluded or unresolved advert</x:v>
      </x:c>
      <x:c r="C2394" s="15" t="str">
        <x:v>Unit 5, Segro Park Tottenham, White Hart Lane, Tottenham, London N17</x:v>
      </x:c>
      <x:c r="D2394" s="15" t="str">
        <x:v>Advertised minimum area exceeds 15,000 sqft.</x:v>
      </x:c>
      <x:c r="E2394" s="15" t="str">
        <x:v>https://www.zoopla.co.uk/to-rent/commercial/details/72709008/</x:v>
      </x:c>
      <x:c r="F2394" s="15" t="str"/>
    </x:row>
    <x:row r="2395" ht="42" customHeight="1">
      <x:c r="A2395" s="15" t="str">
        <x:v>London</x:v>
      </x:c>
      <x:c r="B2395" s="15" t="str">
        <x:v>Excluded or unresolved advert</x:v>
      </x:c>
      <x:c r="C2395" s="15" t="str">
        <x:v>Unit 2-3 Progress Park, 30 Great Cambridge Road, Enfield EN1</x:v>
      </x:c>
      <x:c r="D2395" s="15" t="str">
        <x:v>Advertised minimum area exceeds 15,000 sqft.</x:v>
      </x:c>
      <x:c r="E2395" s="15" t="str">
        <x:v>https://www.zoopla.co.uk/to-rent/commercial/details/72706619/</x:v>
      </x:c>
      <x:c r="F2395" s="15" t="str"/>
    </x:row>
    <x:row r="2396" ht="42" customHeight="1">
      <x:c r="A2396" s="15" t="str">
        <x:v>London</x:v>
      </x:c>
      <x:c r="B2396" s="15" t="str">
        <x:v>Excluded or unresolved advert</x:v>
      </x:c>
      <x:c r="C2396" s="15" t="str">
        <x:v>Unit 2 Progress Park, 30 Great Cambridge Road, Enfield EN1</x:v>
      </x:c>
      <x:c r="D2396" s="15" t="str">
        <x:v>Advertised minimum area exceeds 15,000 sqft.</x:v>
      </x:c>
      <x:c r="E2396" s="15" t="str">
        <x:v>https://www.zoopla.co.uk/to-rent/commercial/details/72698035/</x:v>
      </x:c>
      <x:c r="F2396" s="15" t="str"/>
    </x:row>
    <x:row r="2397" ht="42" customHeight="1">
      <x:c r="A2397" s="15" t="str">
        <x:v>London</x:v>
      </x:c>
      <x:c r="B2397" s="15" t="str">
        <x:v>Excluded or unresolved advert</x:v>
      </x:c>
      <x:c r="C2397" s="15" t="str">
        <x:v>Progress Park, Progress Way, Enfield EN1</x:v>
      </x:c>
      <x:c r="D2397" s="15" t="str">
        <x:v>Scheme/range crosses 15,000 sqft; no qualifying individual schedule resolved from card.</x:v>
      </x:c>
      <x:c r="E2397" s="15" t="str">
        <x:v>https://www.zoopla.co.uk/to-rent/commercial/details/72682860/</x:v>
      </x:c>
      <x:c r="F2397" s="15" t="str"/>
    </x:row>
    <x:row r="2398" ht="42" customHeight="1">
      <x:c r="A2398" s="15" t="str">
        <x:v>London</x:v>
      </x:c>
      <x:c r="B2398" s="15" t="str">
        <x:v>Excluded or unresolved advert</x:v>
      </x:c>
      <x:c r="C2398" s="15" t="str">
        <x:v>Big Yellow Self Storage Wembley, 9 Towers Business Park, Carey Way, Wembley, Greater London HA9</x:v>
      </x:c>
      <x:c r="D2398" s="15" t="str">
        <x:v>Self-storage/room/container scheme excluded.</x:v>
      </x:c>
      <x:c r="E2398" s="15" t="str">
        <x:v>https://www.zoopla.co.uk/to-rent/commercial/details/72681751/</x:v>
      </x:c>
      <x:c r="F2398" s="15" t="str"/>
    </x:row>
    <x:row r="2399" ht="42" customHeight="1">
      <x:c r="A2399" s="15" t="str">
        <x:v>London</x:v>
      </x:c>
      <x:c r="B2399" s="15" t="str">
        <x:v>Excluded or unresolved advert</x:v>
      </x:c>
      <x:c r="C2399" s="15" t="str">
        <x:v>Spring House, 10 Spring Place, London NW5</x:v>
      </x:c>
      <x:c r="D2399" s="15" t="str">
        <x:v>Creative/live-work/studio offering without verified industrial/workshop demise.</x:v>
      </x:c>
      <x:c r="E2399" s="15" t="str">
        <x:v>https://www.zoopla.co.uk/to-rent/commercial/details/72680530/</x:v>
      </x:c>
      <x:c r="F2399" s="15" t="str"/>
    </x:row>
    <x:row r="2400" ht="42" customHeight="1">
      <x:c r="A2400" s="15" t="str">
        <x:v>London</x:v>
      </x:c>
      <x:c r="B2400" s="15" t="str">
        <x:v>Excluded or unresolved advert</x:v>
      </x:c>
      <x:c r="C2400" s="15" t="str">
        <x:v>Hornsey Road/Tollington Park, London N7</x:v>
      </x:c>
      <x:c r="D2400" s="15" t="str">
        <x:v>Pooled/combined or multi-unit size range without individually verified demises; no unit count asserted.</x:v>
      </x:c>
      <x:c r="E2400" s="15" t="str">
        <x:v>https://www.zoopla.co.uk/to-rent/commercial/details/72669942/</x:v>
      </x:c>
      <x:c r="F2400" s="15" t="str"/>
    </x:row>
    <x:row r="2401" ht="42" customHeight="1">
      <x:c r="A2401" s="15" t="str">
        <x:v>London</x:v>
      </x:c>
      <x:c r="B2401" s="15" t="str">
        <x:v>Excluded or unresolved advert</x:v>
      </x:c>
      <x:c r="C2401" s="15" t="str">
        <x:v>Unit 8 Apol Silva Industrial Park, Freshwater Road, Romford RM8</x:v>
      </x:c>
      <x:c r="D2401" s="15" t="str">
        <x:v>Advertised minimum area exceeds 15,000 sqft.</x:v>
      </x:c>
      <x:c r="E2401" s="15" t="str">
        <x:v>https://www.zoopla.co.uk/to-rent/commercial/details/72669778/</x:v>
      </x:c>
      <x:c r="F2401" s="15" t="str"/>
    </x:row>
    <x:row r="2402" ht="42" customHeight="1">
      <x:c r="A2402" s="15" t="str">
        <x:v>London</x:v>
      </x:c>
      <x:c r="B2402" s="15" t="str">
        <x:v>Excluded or unresolved advert</x:v>
      </x:c>
      <x:c r="C2402" s="15" t="str">
        <x:v>Union Court, 20-22, Union Road, Clapham SW4</x:v>
      </x:c>
      <x:c r="D2402" s="15" t="str">
        <x:v>Pooled/combined or multi-unit size range without individually verified demises; no unit count asserted.</x:v>
      </x:c>
      <x:c r="E2402" s="15" t="str">
        <x:v>https://www.zoopla.co.uk/to-rent/commercial/details/63857910/</x:v>
      </x:c>
      <x:c r="F2402" s="15" t="str"/>
    </x:row>
    <x:row r="2403" ht="42" customHeight="1">
      <x:c r="A2403" s="15" t="str">
        <x:v>London</x:v>
      </x:c>
      <x:c r="B2403" s="15" t="str">
        <x:v>Excluded or unresolved advert</x:v>
      </x:c>
      <x:c r="C2403" s="15" t="str">
        <x:v>Encore Kitchens, 110-118 Markfield Road, Tottenham Hale, London N15</x:v>
      </x:c>
      <x:c r="D2403" s="15" t="str">
        <x:v>Pooled/combined or multi-unit size range without individually verified demises; no unit count asserted.</x:v>
      </x:c>
      <x:c r="E2403" s="15" t="str">
        <x:v>https://www.zoopla.co.uk/to-rent/commercial/details/72648456/</x:v>
      </x:c>
      <x:c r="F2403" s="15" t="str"/>
    </x:row>
    <x:row r="2404" ht="42" customHeight="1">
      <x:c r="A2404" s="15" t="str">
        <x:v>London</x:v>
      </x:c>
      <x:c r="B2404" s="15" t="str">
        <x:v>Excluded or unresolved advert</x:v>
      </x:c>
      <x:c r="C2404" s="15" t="str">
        <x:v>1-2 Domingo Street, Shoreditch, London EC1Y</x:v>
      </x:c>
      <x:c r="D2404" s="15" t="str">
        <x:v>Pooled/combined or multi-unit size range without individually verified demises; no unit count asserted.</x:v>
      </x:c>
      <x:c r="E2404" s="15" t="str">
        <x:v>https://www.zoopla.co.uk/to-rent/commercial/details/72639417/</x:v>
      </x:c>
      <x:c r="F2404" s="15" t="str"/>
    </x:row>
    <x:row r="2405" ht="42" customHeight="1">
      <x:c r="A2405" s="15" t="str">
        <x:v>London</x:v>
      </x:c>
      <x:c r="B2405" s="15" t="str">
        <x:v>Excluded or unresolved advert</x:v>
      </x:c>
      <x:c r="C2405" s="15" t="str">
        <x:v>Park Royal Studios, 1 Barretts Green Road, Park Royal, London NW10</x:v>
      </x:c>
      <x:c r="D2405" s="15" t="str">
        <x:v>Advertised minimum area exceeds 15,000 sqft.</x:v>
      </x:c>
      <x:c r="E2405" s="15" t="str">
        <x:v>https://www.zoopla.co.uk/to-rent/commercial/details/72638275/</x:v>
      </x:c>
      <x:c r="F2405" s="15" t="str"/>
    </x:row>
    <x:row r="2406" ht="42" customHeight="1">
      <x:c r="A2406" s="15" t="str">
        <x:v>London</x:v>
      </x:c>
      <x:c r="B2406" s="15" t="str">
        <x:v>Excluded or unresolved advert</x:v>
      </x:c>
      <x:c r="C2406" s="15" t="str">
        <x:v>Former Barking Power Station, Chequers Lane, Dagenham RM9</x:v>
      </x:c>
      <x:c r="D2406" s="15" t="str">
        <x:v>Advertised minimum area exceeds 15,000 sqft.</x:v>
      </x:c>
      <x:c r="E2406" s="15" t="str">
        <x:v>https://www.zoopla.co.uk/to-rent/commercial/details/72627622/</x:v>
      </x:c>
      <x:c r="F2406" s="15" t="str"/>
    </x:row>
    <x:row r="2407" ht="42" customHeight="1">
      <x:c r="A2407" s="15" t="str">
        <x:v>London</x:v>
      </x:c>
      <x:c r="B2407" s="15" t="str">
        <x:v>Excluded or unresolved advert</x:v>
      </x:c>
      <x:c r="C2407" s="15" t="str">
        <x:v>Zodiac Court, London Road, Croydon CR0</x:v>
      </x:c>
      <x:c r="D2407" s="15" t="str">
        <x:v>Advertised minimum area exceeds 15,000 sqft.</x:v>
      </x:c>
      <x:c r="E2407" s="15" t="str">
        <x:v>https://www.zoopla.co.uk/to-rent/commercial/details/72626994/</x:v>
      </x:c>
      <x:c r="F2407" s="15" t="str"/>
    </x:row>
    <x:row r="2408" ht="42" customHeight="1">
      <x:c r="A2408" s="15" t="str">
        <x:v>London</x:v>
      </x:c>
      <x:c r="B2408" s="15" t="str">
        <x:v>Excluded or unresolved advert</x:v>
      </x:c>
      <x:c r="C2408" s="15" t="str">
        <x:v>Ilderton Studios, 313-345 Ilderton Road, Bermondsey, London SE15</x:v>
      </x:c>
      <x:c r="D2408" s="15" t="str">
        <x:v>Pooled/combined or multi-unit size range without individually verified demises; no unit count asserted.</x:v>
      </x:c>
      <x:c r="E2408" s="15" t="str">
        <x:v>https://www.zoopla.co.uk/to-rent/commercial/details/72622502/</x:v>
      </x:c>
      <x:c r="F2408" s="15" t="str"/>
    </x:row>
    <x:row r="2409" ht="42" customHeight="1">
      <x:c r="A2409" s="15" t="str">
        <x:v>London</x:v>
      </x:c>
      <x:c r="B2409" s="15" t="str">
        <x:v>Excluded or unresolved advert</x:v>
      </x:c>
      <x:c r="C2409" s="15" t="str">
        <x:v>Metroplex Park, Red Lion Road, Tolworth KT6</x:v>
      </x:c>
      <x:c r="D2409" s="15" t="str">
        <x:v>Scheme/range crosses 15,000 sqft; no qualifying individual schedule resolved from card.</x:v>
      </x:c>
      <x:c r="E2409" s="15" t="str">
        <x:v>https://www.zoopla.co.uk/to-rent/commercial/details/72478686/</x:v>
      </x:c>
      <x:c r="F2409" s="15" t="str"/>
    </x:row>
    <x:row r="2410" ht="42" customHeight="1">
      <x:c r="A2410" s="15" t="str">
        <x:v>London</x:v>
      </x:c>
      <x:c r="B2410" s="15" t="str">
        <x:v>Excluded or unresolved advert</x:v>
      </x:c>
      <x:c r="C2410" s="15" t="str">
        <x:v>Unit 5, Metroplex Park, Red Lion Road, Tolworth KT6</x:v>
      </x:c>
      <x:c r="D2410" s="15" t="str">
        <x:v>Advertised minimum area exceeds 15,000 sqft.</x:v>
      </x:c>
      <x:c r="E2410" s="15" t="str">
        <x:v>https://www.zoopla.co.uk/to-rent/commercial/details/72478717/</x:v>
      </x:c>
      <x:c r="F2410" s="15" t="str"/>
    </x:row>
    <x:row r="2411" ht="42" customHeight="1">
      <x:c r="A2411" s="15" t="str">
        <x:v>London</x:v>
      </x:c>
      <x:c r="B2411" s="15" t="str">
        <x:v>Excluded or unresolved advert</x:v>
      </x:c>
      <x:c r="C2411" s="15" t="str">
        <x:v>Bermondsey Trading Estate, Rotherhithe New Road, London SE16</x:v>
      </x:c>
      <x:c r="D2411" s="15" t="str">
        <x:v>Pooled/combined or multi-unit size range without individually verified demises; no unit count asserted.</x:v>
      </x:c>
      <x:c r="E2411" s="15" t="str">
        <x:v>https://www.zoopla.co.uk/to-rent/commercial/details/72473237/</x:v>
      </x:c>
      <x:c r="F2411" s="15" t="str"/>
    </x:row>
    <x:row r="2412" ht="42" customHeight="1">
      <x:c r="A2412" s="15" t="str">
        <x:v>London</x:v>
      </x:c>
      <x:c r="B2412" s="15" t="str">
        <x:v>Excluded or unresolved advert</x:v>
      </x:c>
      <x:c r="C2412" s="15" t="str">
        <x:v>Prologis Park Beddington, Beddington Lane, Croydon CR0</x:v>
      </x:c>
      <x:c r="D2412" s="15" t="str">
        <x:v>Advertised minimum area exceeds 15,000 sqft.</x:v>
      </x:c>
      <x:c r="E2412" s="15" t="str">
        <x:v>https://www.zoopla.co.uk/to-rent/commercial/details/72472781/</x:v>
      </x:c>
      <x:c r="F2412" s="15" t="str"/>
    </x:row>
    <x:row r="2413" ht="42" customHeight="1">
      <x:c r="A2413" s="15" t="str">
        <x:v>London</x:v>
      </x:c>
      <x:c r="B2413" s="15" t="str">
        <x:v>Excluded or unresolved advert</x:v>
      </x:c>
      <x:c r="C2413" s="15" t="str">
        <x:v>Segro Park Purley Way, Queensway, Croydon CR0</x:v>
      </x:c>
      <x:c r="D2413" s="15" t="str">
        <x:v>Advertised minimum area exceeds 15,000 sqft.</x:v>
      </x:c>
      <x:c r="E2413" s="15" t="str">
        <x:v>https://www.zoopla.co.uk/to-rent/commercial/details/72472815/</x:v>
      </x:c>
      <x:c r="F2413" s="15" t="str"/>
    </x:row>
    <x:row r="2414" ht="42" customHeight="1">
      <x:c r="A2414" s="15" t="str">
        <x:v>London</x:v>
      </x:c>
      <x:c r="B2414" s="15" t="str">
        <x:v>Excluded or unresolved advert</x:v>
      </x:c>
      <x:c r="C2414" s="15" t="str">
        <x:v>Prologis Park Beddington, Beddington Lane, Croydon CR0</x:v>
      </x:c>
      <x:c r="D2414" s="15" t="str">
        <x:v>Advertised minimum area exceeds 15,000 sqft.</x:v>
      </x:c>
      <x:c r="E2414" s="15" t="str">
        <x:v>https://www.zoopla.co.uk/to-rent/commercial/details/72472831/</x:v>
      </x:c>
      <x:c r="F2414" s="15" t="str"/>
    </x:row>
    <x:row r="2415" ht="42" customHeight="1">
      <x:c r="A2415" s="15" t="str">
        <x:v>London</x:v>
      </x:c>
      <x:c r="B2415" s="15" t="str">
        <x:v>Excluded or unresolved advert</x:v>
      </x:c>
      <x:c r="C2415" s="15" t="str">
        <x:v>Bloom Enfield, 2-7 Centenary Road, Enfield EN3</x:v>
      </x:c>
      <x:c r="D2415" s="15" t="str">
        <x:v>Scheme/range crosses 15,000 sqft; no qualifying individual schedule resolved from card.</x:v>
      </x:c>
      <x:c r="E2415" s="15" t="str">
        <x:v>https://www.zoopla.co.uk/to-rent/commercial/details/72472919/</x:v>
      </x:c>
      <x:c r="F2415" s="15" t="str"/>
    </x:row>
    <x:row r="2416" ht="42" customHeight="1">
      <x:c r="A2416" s="15" t="str">
        <x:v>London</x:v>
      </x:c>
      <x:c r="B2416" s="15" t="str">
        <x:v>Excluded or unresolved advert</x:v>
      </x:c>
      <x:c r="C2416" s="15" t="str">
        <x:v>Valor Park, Hackney Wick, Lee Conservancy Road, Homerton Road, Hackney E9</x:v>
      </x:c>
      <x:c r="D2416" s="15" t="str">
        <x:v>Scheme/range crosses 15,000 sqft; no qualifying individual schedule resolved from card.</x:v>
      </x:c>
      <x:c r="E2416" s="15" t="str">
        <x:v>https://www.zoopla.co.uk/to-rent/commercial/details/72473001/</x:v>
      </x:c>
      <x:c r="F2416" s="15" t="str"/>
    </x:row>
    <x:row r="2417" ht="42" customHeight="1">
      <x:c r="A2417" s="15" t="str">
        <x:v>London</x:v>
      </x:c>
      <x:c r="B2417" s="15" t="str">
        <x:v>Excluded or unresolved advert</x:v>
      </x:c>
      <x:c r="C2417" s="15" t="str">
        <x:v>Bloom Camberwell, 61 Lilford Road, Camberwell SE5</x:v>
      </x:c>
      <x:c r="D2417" s="15" t="str">
        <x:v>Scheme/range crosses 15,000 sqft; no qualifying individual schedule resolved from card.</x:v>
      </x:c>
      <x:c r="E2417" s="15" t="str">
        <x:v>https://www.zoopla.co.uk/to-rent/commercial/details/72461073/</x:v>
      </x:c>
      <x:c r="F2417" s="15" t="str"/>
    </x:row>
    <x:row r="2418" ht="42" customHeight="1">
      <x:c r="A2418" s="15" t="str">
        <x:v>London</x:v>
      </x:c>
      <x:c r="B2418" s="15" t="str">
        <x:v>Excluded or unresolved advert</x:v>
      </x:c>
      <x:c r="C2418" s="15" t="str">
        <x:v>Units 6 &amp; 7, Stafford Cross, Stafford Road, Croydon CR0</x:v>
      </x:c>
      <x:c r="D2418" s="15" t="str">
        <x:v>Pooled/combined or multi-unit size range without individually verified demises; no unit count asserted.</x:v>
      </x:c>
      <x:c r="E2418" s="15" t="str">
        <x:v>https://www.zoopla.co.uk/to-rent/commercial/details/72472731/</x:v>
      </x:c>
      <x:c r="F2418" s="15" t="str"/>
    </x:row>
    <x:row r="2419" ht="42" customHeight="1">
      <x:c r="A2419" s="15" t="str">
        <x:v>London</x:v>
      </x:c>
      <x:c r="B2419" s="15" t="str">
        <x:v>Excluded or unresolved advert</x:v>
      </x:c>
      <x:c r="C2419" s="15" t="str">
        <x:v>&amp; Prologis Park Beddington, Beddington Lane, Croydon CR0</x:v>
      </x:c>
      <x:c r="D2419" s="15" t="str">
        <x:v>Advertised minimum area exceeds 15,000 sqft.</x:v>
      </x:c>
      <x:c r="E2419" s="15" t="str">
        <x:v>https://www.zoopla.co.uk/to-rent/commercial/details/72472761/</x:v>
      </x:c>
      <x:c r="F2419" s="15" t="str"/>
    </x:row>
    <x:row r="2420" ht="42" customHeight="1">
      <x:c r="A2420" s="15" t="str">
        <x:v>London</x:v>
      </x:c>
      <x:c r="B2420" s="15" t="str">
        <x:v>Excluded or unresolved advert</x:v>
      </x:c>
      <x:c r="C2420" s="15" t="str">
        <x:v>Unit C2&amp;3 Eastern Approach, 25 Alfreds Way, Barking IG11</x:v>
      </x:c>
      <x:c r="D2420" s="15" t="str">
        <x:v>Advertised minimum area exceeds 15,000 sqft.</x:v>
      </x:c>
      <x:c r="E2420" s="15" t="str">
        <x:v>https://www.zoopla.co.uk/to-rent/commercial/details/72455627/</x:v>
      </x:c>
      <x:c r="F2420" s="15" t="str"/>
    </x:row>
    <x:row r="2421" ht="42" customHeight="1">
      <x:c r="A2421" s="15" t="str">
        <x:v>London</x:v>
      </x:c>
      <x:c r="B2421" s="15" t="str">
        <x:v>Excluded or unresolved advert</x:v>
      </x:c>
      <x:c r="C2421" s="15" t="str">
        <x:v>Unit Eastern Approach, 25 Alfreds Way, Barking IG11</x:v>
      </x:c>
      <x:c r="D2421" s="15" t="str">
        <x:v>Advertised minimum area exceeds 15,000 sqft.</x:v>
      </x:c>
      <x:c r="E2421" s="15" t="str">
        <x:v>https://www.zoopla.co.uk/to-rent/commercial/details/72455673/</x:v>
      </x:c>
      <x:c r="F2421" s="15" t="str"/>
    </x:row>
    <x:row r="2422" ht="42" customHeight="1">
      <x:c r="A2422" s="15" t="str">
        <x:v>London</x:v>
      </x:c>
      <x:c r="B2422" s="15" t="str">
        <x:v>Excluded or unresolved advert</x:v>
      </x:c>
      <x:c r="C2422" s="15" t="str">
        <x:v>Unit Eastern Approach, 25 Alfreds Way, Barking IG11</x:v>
      </x:c>
      <x:c r="D2422" s="15" t="str">
        <x:v>Advertised minimum area exceeds 15,000 sqft.</x:v>
      </x:c>
      <x:c r="E2422" s="15" t="str">
        <x:v>https://www.zoopla.co.uk/to-rent/commercial/details/72455748/</x:v>
      </x:c>
      <x:c r="F2422" s="15" t="str"/>
    </x:row>
    <x:row r="2423" ht="42" customHeight="1">
      <x:c r="A2423" s="15" t="str">
        <x:v>London</x:v>
      </x:c>
      <x:c r="B2423" s="15" t="str">
        <x:v>Excluded or unresolved advert</x:v>
      </x:c>
      <x:c r="C2423" s="15" t="str">
        <x:v>Plot 2, Segro Park Dagenham, Choats Road, Dagenham RM9</x:v>
      </x:c>
      <x:c r="D2423" s="15" t="str">
        <x:v>Advertised minimum area exceeds 15,000 sqft.</x:v>
      </x:c>
      <x:c r="E2423" s="15" t="str">
        <x:v>https://www.zoopla.co.uk/to-rent/commercial/details/72455785/</x:v>
      </x:c>
      <x:c r="F2423" s="15" t="str"/>
    </x:row>
    <x:row r="2424" ht="42" customHeight="1">
      <x:c r="A2424" s="15" t="str">
        <x:v>London</x:v>
      </x:c>
      <x:c r="B2424" s="15" t="str">
        <x:v>Excluded or unresolved advert</x:v>
      </x:c>
      <x:c r="C2424" s="15" t="str">
        <x:v>Plot 3, Segro Park Dagenham, Choats Road, Dagenham RM9</x:v>
      </x:c>
      <x:c r="D2424" s="15" t="str">
        <x:v>Advertised minimum area exceeds 15,000 sqft.</x:v>
      </x:c>
      <x:c r="E2424" s="15" t="str">
        <x:v>https://www.zoopla.co.uk/to-rent/commercial/details/72455797/</x:v>
      </x:c>
      <x:c r="F2424" s="15" t="str"/>
    </x:row>
    <x:row r="2425" ht="42" customHeight="1">
      <x:c r="A2425" s="15" t="str">
        <x:v>London</x:v>
      </x:c>
      <x:c r="B2425" s="15" t="str">
        <x:v>Excluded or unresolved advert</x:v>
      </x:c>
      <x:c r="C2425" s="15" t="str">
        <x:v>Units 8 &amp; 9, Alpine Way, Beckton E6</x:v>
      </x:c>
      <x:c r="D2425" s="15" t="str">
        <x:v>Advertised minimum area exceeds 15,000 sqft.</x:v>
      </x:c>
      <x:c r="E2425" s="15" t="str">
        <x:v>https://www.zoopla.co.uk/to-rent/commercial/details/72460420/</x:v>
      </x:c>
      <x:c r="F2425" s="15" t="str"/>
    </x:row>
    <x:row r="2426" ht="42" customHeight="1">
      <x:c r="A2426" s="15" t="str">
        <x:v>London</x:v>
      </x:c>
      <x:c r="B2426" s="15" t="str">
        <x:v>Excluded or unresolved advert</x:v>
      </x:c>
      <x:c r="C2426" s="15" t="str">
        <x:v>Portland Commercial Estate, Ripple Road, Barking IG11</x:v>
      </x:c>
      <x:c r="D2426" s="15" t="str">
        <x:v>Pooled/combined or multi-unit size range without individually verified demises; no unit count asserted.</x:v>
      </x:c>
      <x:c r="E2426" s="15" t="str">
        <x:v>https://www.zoopla.co.uk/to-rent/commercial/details/72410830/</x:v>
      </x:c>
      <x:c r="F2426" s="15" t="str"/>
    </x:row>
    <x:row r="2427" ht="42" customHeight="1">
      <x:c r="A2427" s="15" t="str">
        <x:v>London</x:v>
      </x:c>
      <x:c r="B2427" s="15" t="str">
        <x:v>Excluded or unresolved advert</x:v>
      </x:c>
      <x:c r="C2427" s="15" t="str">
        <x:v>Crossness Yard, 12 Thames Road, Barking IG11</x:v>
      </x:c>
      <x:c r="D2427" s="15" t="str">
        <x:v>Pooled/combined or multi-unit size range without individually verified demises; no unit count asserted.</x:v>
      </x:c>
      <x:c r="E2427" s="15" t="str">
        <x:v>https://www.zoopla.co.uk/to-rent/commercial/details/72438524/</x:v>
      </x:c>
      <x:c r="F2427" s="15" t="str"/>
    </x:row>
    <x:row r="2428" ht="42" customHeight="1">
      <x:c r="A2428" s="15" t="str">
        <x:v>London</x:v>
      </x:c>
      <x:c r="B2428" s="15" t="str">
        <x:v>Excluded or unresolved advert</x:v>
      </x:c>
      <x:c r="C2428" s="15" t="str">
        <x:v>Industria Barking, Long Reach Reach, Barking IG11</x:v>
      </x:c>
      <x:c r="D2428" s="15" t="str">
        <x:v>Scheme/range crosses 15,000 sqft; no qualifying individual schedule resolved from card.</x:v>
      </x:c>
      <x:c r="E2428" s="15" t="str">
        <x:v>https://www.zoopla.co.uk/to-rent/commercial/details/72438535/</x:v>
      </x:c>
      <x:c r="F2428" s="15" t="str"/>
    </x:row>
    <x:row r="2429" ht="42" customHeight="1">
      <x:c r="A2429" s="15" t="str">
        <x:v>London</x:v>
      </x:c>
      <x:c r="B2429" s="15" t="str">
        <x:v>Excluded or unresolved advert</x:v>
      </x:c>
      <x:c r="C2429" s="15" t="str">
        <x:v>Riverside Industrial Estate, Atherstone Street, Fazeley, Tamworth B78</x:v>
      </x:c>
      <x:c r="D2429" s="15" t="str">
        <x:v>Advertised minimum area exceeds 15,000 sqft.</x:v>
      </x:c>
      <x:c r="E2429" s="15" t="str">
        <x:v>https://www.zoopla.co.uk/to-rent/commercial/details/65829195/</x:v>
      </x:c>
      <x:c r="F2429" s="15" t="str"/>
    </x:row>
    <x:row r="2430" ht="42" customHeight="1">
      <x:c r="A2430" s="15" t="str">
        <x:v>London</x:v>
      </x:c>
      <x:c r="B2430" s="15" t="str">
        <x:v>Excluded or unresolved advert</x:v>
      </x:c>
      <x:c r="C2430" s="15" t="str">
        <x:v>Arch 171-172 Sail Street, Waterloo, Lambeth Road, Waterloo SE11</x:v>
      </x:c>
      <x:c r="D2430" s="15" t="str">
        <x:v>Pooled/combined or multi-unit size range without individually verified demises; no unit count asserted.</x:v>
      </x:c>
      <x:c r="E2430" s="15" t="str">
        <x:v>https://www.zoopla.co.uk/to-rent/commercial/details/72552448/</x:v>
      </x:c>
      <x:c r="F2430" s="15" t="str"/>
    </x:row>
    <x:row r="2431" ht="42" customHeight="1">
      <x:c r="A2431" s="15" t="str">
        <x:v>London</x:v>
      </x:c>
      <x:c r="B2431" s="15" t="str">
        <x:v>Excluded or unresolved advert</x:v>
      </x:c>
      <x:c r="C2431" s="15" t="str">
        <x:v>80-82 Pretoria Road, Edmonton N18</x:v>
      </x:c>
      <x:c r="D2431" s="15" t="str">
        <x:v>Advertised minimum area exceeds 15,000 sqft.</x:v>
      </x:c>
      <x:c r="E2431" s="15" t="str">
        <x:v>https://www.zoopla.co.uk/to-rent/commercial/details/72535468/</x:v>
      </x:c>
      <x:c r="F2431" s="15" t="str"/>
    </x:row>
    <x:row r="2432" ht="42" customHeight="1">
      <x:c r="A2432" s="15" t="str">
        <x:v>London</x:v>
      </x:c>
      <x:c r="B2432" s="15" t="str">
        <x:v>Excluded or unresolved advert</x:v>
      </x:c>
      <x:c r="C2432" s="15" t="str">
        <x:v>Hythe Road, Willesden NW10</x:v>
      </x:c>
      <x:c r="D2432" s="15" t="str">
        <x:v>Advertised minimum area exceeds 15,000 sqft.</x:v>
      </x:c>
      <x:c r="E2432" s="15" t="str">
        <x:v>https://www.zoopla.co.uk/to-rent/commercial/details/72514371/</x:v>
      </x:c>
      <x:c r="F2432" s="15" t="str"/>
    </x:row>
    <x:row r="2433" ht="42" customHeight="1">
      <x:c r="A2433" s="15" t="str">
        <x:v>London</x:v>
      </x:c>
      <x:c r="B2433" s="15" t="str">
        <x:v>Excluded or unresolved advert</x:v>
      </x:c>
      <x:c r="C2433" s="15" t="str">
        <x:v>Bollo Lane, London, Greater London W4</x:v>
      </x:c>
      <x:c r="D2433" s="15" t="str">
        <x:v>Scheme/range crosses 15,000 sqft; no qualifying individual schedule resolved from card.</x:v>
      </x:c>
      <x:c r="E2433" s="15" t="str">
        <x:v>https://www.zoopla.co.uk/to-rent/commercial/details/70959953/</x:v>
      </x:c>
      <x:c r="F2433" s="15" t="str"/>
    </x:row>
    <x:row r="2434" ht="42" customHeight="1">
      <x:c r="A2434" s="15" t="str">
        <x:v>London</x:v>
      </x:c>
      <x:c r="B2434" s="15" t="str">
        <x:v>Excluded or unresolved advert</x:v>
      </x:c>
      <x:c r="C2434" s="15" t="str">
        <x:v>Rockingham Road, Uxbridge, 2 UB8</x:v>
      </x:c>
      <x:c r="D2434" s="15" t="str">
        <x:v>Size missing on card; &lt;=15,000 sqft eligibility not verified.</x:v>
      </x:c>
      <x:c r="E2434" s="15" t="str">
        <x:v>https://www.zoopla.co.uk/to-rent/commercial/details/72489910/</x:v>
      </x:c>
      <x:c r="F2434" s="15" t="str"/>
    </x:row>
    <x:row r="2435" ht="42" customHeight="1">
      <x:c r="A2435" s="15" t="str">
        <x:v>London</x:v>
      </x:c>
      <x:c r="B2435" s="15" t="str">
        <x:v>Excluded or unresolved advert</x:v>
      </x:c>
      <x:c r="C2435" s="15" t="str">
        <x:v>Zennor Trade Park, Balham, London SW12</x:v>
      </x:c>
      <x:c r="D2435" s="15" t="str">
        <x:v>Pooled/combined or multi-unit size range without individually verified demises; no unit count asserted.</x:v>
      </x:c>
      <x:c r="E2435" s="15" t="str">
        <x:v>https://www.zoopla.co.uk/to-rent/commercial/details/72466571/</x:v>
      </x:c>
      <x:c r="F2435" s="15" t="str"/>
    </x:row>
    <x:row r="2436" ht="42" customHeight="1">
      <x:c r="A2436" s="15" t="str">
        <x:v>London</x:v>
      </x:c>
      <x:c r="B2436" s="15" t="str">
        <x:v>Excluded or unresolved advert</x:v>
      </x:c>
      <x:c r="C2436" s="15" t="str">
        <x:v>Woodfield House, Oakfield Close, New Malden KT3</x:v>
      </x:c>
      <x:c r="D2436" s="15" t="str">
        <x:v>Size missing on card; &lt;=15,000 sqft eligibility not verified.</x:v>
      </x:c>
      <x:c r="E2436" s="15" t="str">
        <x:v>https://www.zoopla.co.uk/to-rent/commercial/details/72460880/</x:v>
      </x:c>
      <x:c r="F2436" s="15" t="str"/>
    </x:row>
    <x:row r="2437" ht="42" customHeight="1">
      <x:c r="A2437" s="15" t="str">
        <x:v>London</x:v>
      </x:c>
      <x:c r="B2437" s="15" t="str">
        <x:v>Excluded or unresolved advert</x:v>
      </x:c>
      <x:c r="C2437" s="15" t="str">
        <x:v>Signal Southall, Collett Way, Great Western Industrial Estate, Southall UB2</x:v>
      </x:c>
      <x:c r="D2437" s="15" t="str">
        <x:v>Scheme/range crosses 15,000 sqft; no qualifying individual schedule resolved from card.</x:v>
      </x:c>
      <x:c r="E2437" s="15" t="str">
        <x:v>https://www.zoopla.co.uk/to-rent/commercial/details/72433068/</x:v>
      </x:c>
      <x:c r="F2437" s="15" t="str"/>
    </x:row>
    <x:row r="2438" ht="42" customHeight="1">
      <x:c r="A2438" s="15" t="str">
        <x:v>London</x:v>
      </x:c>
      <x:c r="B2438" s="15" t="str">
        <x:v>Excluded or unresolved advert</x:v>
      </x:c>
      <x:c r="C2438" s="15" t="str">
        <x:v>Globe House, West Links, Alperton Lane, Alperton HA0</x:v>
      </x:c>
      <x:c r="D2438" s="15" t="str">
        <x:v>Advertised minimum area exceeds 15,000 sqft.</x:v>
      </x:c>
      <x:c r="E2438" s="15" t="str">
        <x:v>https://www.zoopla.co.uk/to-rent/commercial/details/72398941/</x:v>
      </x:c>
      <x:c r="F2438" s="15" t="str"/>
    </x:row>
    <x:row r="2439" ht="42" customHeight="1">
      <x:c r="A2439" s="15" t="str">
        <x:v>London</x:v>
      </x:c>
      <x:c r="B2439" s="15" t="str">
        <x:v>Excluded or unresolved advert</x:v>
      </x:c>
      <x:c r="C2439" s="15" t="str">
        <x:v>Hythe Road, Willesden NW10</x:v>
      </x:c>
      <x:c r="D2439" s="15" t="str">
        <x:v>Advertised minimum area exceeds 15,000 sqft.</x:v>
      </x:c>
      <x:c r="E2439" s="15" t="str">
        <x:v>https://www.zoopla.co.uk/to-rent/commercial/details/72398256/</x:v>
      </x:c>
      <x:c r="F2439" s="15" t="str"/>
    </x:row>
    <x:row r="2440" ht="42" customHeight="1">
      <x:c r="A2440" s="15" t="str">
        <x:v>London</x:v>
      </x:c>
      <x:c r="B2440" s="15" t="str">
        <x:v>Excluded or unresolved advert</x:v>
      </x:c>
      <x:c r="C2440" s="15" t="str">
        <x:v>Unit's 1 - 2 Bittern Place, Coburg Rd, Wood Green N22</x:v>
      </x:c>
      <x:c r="D2440" s="15" t="str">
        <x:v>Pooled/combined or multi-unit size range without individually verified demises; no unit count asserted.</x:v>
      </x:c>
      <x:c r="E2440" s="15" t="str">
        <x:v>https://www.zoopla.co.uk/to-rent/commercial/details/72380498/</x:v>
      </x:c>
      <x:c r="F2440" s="15" t="str"/>
    </x:row>
    <x:row r="2441" ht="42" customHeight="1">
      <x:c r="A2441" s="15" t="str">
        <x:v>London</x:v>
      </x:c>
      <x:c r="B2441" s="15" t="str">
        <x:v>Excluded or unresolved advert</x:v>
      </x:c>
      <x:c r="C2441" s="15" t="str">
        <x:v>14-16 Maypole Crescent, Darent Industrial Park, Erith DA8</x:v>
      </x:c>
      <x:c r="D2441" s="15" t="str">
        <x:v>Scheme/range crosses 15,000 sqft; no qualifying individual schedule resolved from card.</x:v>
      </x:c>
      <x:c r="E2441" s="15" t="str">
        <x:v>https://www.zoopla.co.uk/to-rent/commercial/details/72369092/</x:v>
      </x:c>
      <x:c r="F2441" s="15" t="str"/>
    </x:row>
    <x:row r="2442" ht="42" customHeight="1">
      <x:c r="A2442" s="15" t="str">
        <x:v>London</x:v>
      </x:c>
      <x:c r="B2442" s="15" t="str">
        <x:v>Excluded or unresolved advert</x:v>
      </x:c>
      <x:c r="C2442" s="15" t="str">
        <x:v>Ealing Road, Alperton HA0</x:v>
      </x:c>
      <x:c r="D2442" s="15" t="str">
        <x:v>Scheme/range crosses 15,000 sqft; no qualifying individual schedule resolved from card.</x:v>
      </x:c>
      <x:c r="E2442" s="15" t="str">
        <x:v>https://www.zoopla.co.uk/to-rent/commercial/details/72360423/</x:v>
      </x:c>
      <x:c r="F2442" s="15" t="str"/>
    </x:row>
    <x:row r="2443" ht="42" customHeight="1">
      <x:c r="A2443" s="15" t="str">
        <x:v>London</x:v>
      </x:c>
      <x:c r="B2443" s="15" t="str">
        <x:v>Excluded or unresolved advert</x:v>
      </x:c>
      <x:c r="C2443" s="15" t="str">
        <x:v>Andre Street, London E8</x:v>
      </x:c>
      <x:c r="D2443" s="15" t="str">
        <x:v>Creative/live-work/studio offering without verified industrial/workshop demise.</x:v>
      </x:c>
      <x:c r="E2443" s="15" t="str">
        <x:v>https://www.zoopla.co.uk/to-rent/commercial/details/72356707/</x:v>
      </x:c>
      <x:c r="F2443" s="15" t="str"/>
    </x:row>
    <x:row r="2444" ht="42" customHeight="1">
      <x:c r="A2444" s="15" t="str">
        <x:v>London</x:v>
      </x:c>
      <x:c r="B2444" s="15" t="str">
        <x:v>Excluded or unresolved advert</x:v>
      </x:c>
      <x:c r="C2444" s="15" t="str">
        <x:v>Heston Industrial Mall, Church Road, Hounslow TW5</x:v>
      </x:c>
      <x:c r="D2444" s="15" t="str">
        <x:v>Pooled/combined or multi-unit size range without individually verified demises; no unit count asserted.</x:v>
      </x:c>
      <x:c r="E2444" s="15" t="str">
        <x:v>https://www.zoopla.co.uk/to-rent/commercial/details/72349543/</x:v>
      </x:c>
      <x:c r="F2444" s="15" t="str"/>
    </x:row>
    <x:row r="2445" ht="42" customHeight="1">
      <x:c r="A2445" s="15" t="str">
        <x:v>London</x:v>
      </x:c>
      <x:c r="B2445" s="15" t="str">
        <x:v>Excluded or unresolved advert</x:v>
      </x:c>
      <x:c r="C2445" s="15" t="str">
        <x:v>13-14 Mellish Industrial Estate, Ruston Road, Woolwich SE18</x:v>
      </x:c>
      <x:c r="D2445" s="15" t="str">
        <x:v>Advertised minimum area exceeds 15,000 sqft.</x:v>
      </x:c>
      <x:c r="E2445" s="15" t="str">
        <x:v>https://www.zoopla.co.uk/to-rent/commercial/details/72346747/</x:v>
      </x:c>
      <x:c r="F2445" s="15" t="str"/>
    </x:row>
    <x:row r="2446" ht="42" customHeight="1">
      <x:c r="A2446" s="15" t="str">
        <x:v>London</x:v>
      </x:c>
      <x:c r="B2446" s="15" t="str">
        <x:v>Excluded or unresolved advert</x:v>
      </x:c>
      <x:c r="C2446" s="15" t="str">
        <x:v>Unit 7, 1 bath 6200 sq ft</x:v>
      </x:c>
      <x:c r="D2446" s="15" t="str">
        <x:v>Size missing on card; &lt;=15,000 sqft eligibility not verified.</x:v>
      </x:c>
      <x:c r="E2446" s="15" t="str">
        <x:v>https://www.zoopla.co.uk/to-rent/commercial/details/72343008/</x:v>
      </x:c>
      <x:c r="F2446" s="15" t="str"/>
    </x:row>
    <x:row r="2447" ht="42" customHeight="1">
      <x:c r="A2447" s="15" t="str">
        <x:v>London</x:v>
      </x:c>
      <x:c r="B2447" s="15" t="str">
        <x:v>Excluded or unresolved advert</x:v>
      </x:c>
      <x:c r="C2447" s="15" t="str">
        <x:v>59A Sevenoaks Road, Orpington, Kent BR6</x:v>
      </x:c>
      <x:c r="D2447" s="15" t="str">
        <x:v>Pure first-floor office advert.</x:v>
      </x:c>
      <x:c r="E2447" s="15" t="str">
        <x:v>https://www.zoopla.co.uk/to-rent/commercial/details/72342339/</x:v>
      </x:c>
      <x:c r="F2447" s="15" t="str"/>
    </x:row>
    <x:row r="2448" ht="42" customHeight="1">
      <x:c r="A2448" s="15" t="str">
        <x:v>London</x:v>
      </x:c>
      <x:c r="B2448" s="15" t="str">
        <x:v>Excluded or unresolved advert</x:v>
      </x:c>
      <x:c r="C2448" s="15" t="str">
        <x:v>Unit 1 Progress Park, 30 Great Cambridge Road, Enfield EN1</x:v>
      </x:c>
      <x:c r="D2448" s="15" t="str">
        <x:v>Scheme/range crosses 15,000 sqft; no qualifying individual schedule resolved from card.</x:v>
      </x:c>
      <x:c r="E2448" s="15" t="str">
        <x:v>https://www.zoopla.co.uk/to-rent/commercial/details/72335557/</x:v>
      </x:c>
      <x:c r="F2448" s="15" t="str"/>
    </x:row>
    <x:row r="2449" ht="42" customHeight="1">
      <x:c r="A2449" s="15" t="str">
        <x:v>London</x:v>
      </x:c>
      <x:c r="B2449" s="15" t="str">
        <x:v>Excluded or unresolved advert</x:v>
      </x:c>
      <x:c r="C2449" s="15" t="str">
        <x:v>North Circular Road, London NW10</x:v>
      </x:c>
      <x:c r="D2449" s="15" t="str">
        <x:v>Pooled/combined or multi-unit size range without individually verified demises; no unit count asserted.</x:v>
      </x:c>
      <x:c r="E2449" s="15" t="str">
        <x:v>https://www.zoopla.co.uk/to-rent/commercial/details/72335295/</x:v>
      </x:c>
      <x:c r="F2449" s="15" t="str"/>
    </x:row>
    <x:row r="2450" ht="42" customHeight="1">
      <x:c r="A2450" s="15" t="str">
        <x:v>London</x:v>
      </x:c>
      <x:c r="B2450" s="15" t="str">
        <x:v>Excluded or unresolved advert</x:v>
      </x:c>
      <x:c r="C2450" s="15" t="str">
        <x:v>1 bath 1938 sq ft</x:v>
      </x:c>
      <x:c r="D2450" s="15" t="str">
        <x:v>Size missing on card; &lt;=15,000 sqft eligibility not verified.</x:v>
      </x:c>
      <x:c r="E2450" s="15" t="str">
        <x:v>https://www.zoopla.co.uk/to-rent/commercial/details/72333925/</x:v>
      </x:c>
      <x:c r="F2450" s="15" t="str"/>
    </x:row>
    <x:row r="2451" ht="42" customHeight="1">
      <x:c r="A2451" s="15" t="str">
        <x:v>London</x:v>
      </x:c>
      <x:c r="B2451" s="15" t="str">
        <x:v>Excluded or unresolved advert</x:v>
      </x:c>
      <x:c r="C2451" s="15" t="str">
        <x:v>Zennor Road Industrial Estate, Zennor Road, London SW12</x:v>
      </x:c>
      <x:c r="D2451" s="15" t="str">
        <x:v>Pooled/combined or multi-unit size range without individually verified demises; no unit count asserted.</x:v>
      </x:c>
      <x:c r="E2451" s="15" t="str">
        <x:v>https://www.zoopla.co.uk/to-rent/commercial/details/72332224/</x:v>
      </x:c>
      <x:c r="F2451" s="15" t="str"/>
    </x:row>
    <x:row r="2452" ht="42" customHeight="1">
      <x:c r="A2452" s="15" t="str">
        <x:v>London</x:v>
      </x:c>
      <x:c r="B2452" s="15" t="str">
        <x:v>Excluded or unresolved advert</x:v>
      </x:c>
      <x:c r="C2452" s="15" t="str">
        <x:v>Unit's 2 &amp; 3 Oxgate Centre, Oxgate Lane, London NW2</x:v>
      </x:c>
      <x:c r="D2452" s="15" t="str">
        <x:v>Advertised minimum area exceeds 15,000 sqft.</x:v>
      </x:c>
      <x:c r="E2452" s="15" t="str">
        <x:v>https://www.zoopla.co.uk/to-rent/commercial/details/72331952/</x:v>
      </x:c>
      <x:c r="F2452" s="15" t="str"/>
    </x:row>
    <x:row r="2453" ht="42" customHeight="1">
      <x:c r="A2453" s="15" t="str">
        <x:v>London</x:v>
      </x:c>
      <x:c r="B2453" s="15" t="str">
        <x:v>Excluded or unresolved advert</x:v>
      </x:c>
      <x:c r="C2453" s="15" t="str">
        <x:v>William Rust House, 52 Beachy Road, London E3</x:v>
      </x:c>
      <x:c r="D2453" s="15" t="str">
        <x:v>Pure office accommodation.</x:v>
      </x:c>
      <x:c r="E2453" s="15" t="str">
        <x:v>https://www.zoopla.co.uk/to-rent/commercial/details/72322400/</x:v>
      </x:c>
      <x:c r="F2453" s="15" t="str"/>
    </x:row>
    <x:row r="2454" ht="42" customHeight="1">
      <x:c r="A2454" s="15" t="str">
        <x:v>London</x:v>
      </x:c>
      <x:c r="B2454" s="15" t="str">
        <x:v>Excluded or unresolved advert</x:v>
      </x:c>
      <x:c r="C2454" s="15" t="str">
        <x:v>Beddington CR0</x:v>
      </x:c>
      <x:c r="D2454" s="15" t="str">
        <x:v>Pooled Food Hub kitchen/light-industrial size option, ground or first floor; no individually identified available demise established.</x:v>
      </x:c>
      <x:c r="E2454" s="15" t="str">
        <x:v>https://www.zoopla.co.uk/to-rent/commercial/details/72320099/</x:v>
      </x:c>
      <x:c r="F2454" s="15" t="str"/>
    </x:row>
    <x:row r="2455" ht="42" customHeight="1">
      <x:c r="A2455" s="15" t="str">
        <x:v>London</x:v>
      </x:c>
      <x:c r="B2455" s="15" t="str">
        <x:v>Excluded or unresolved advert</x:v>
      </x:c>
      <x:c r="C2455" s="15" t="str">
        <x:v>Beddington CR0</x:v>
      </x:c>
      <x:c r="D2455" s="15" t="str">
        <x:v>Pooled Food Hub kitchen/light-industrial size option, ground or first floor; no individually identified available demise established.</x:v>
      </x:c>
      <x:c r="E2455" s="15" t="str">
        <x:v>https://www.zoopla.co.uk/to-rent/commercial/details/72320092/</x:v>
      </x:c>
      <x:c r="F2455" s="15" t="str"/>
    </x:row>
    <x:row r="2456" ht="42" customHeight="1">
      <x:c r="A2456" s="15" t="str">
        <x:v>London</x:v>
      </x:c>
      <x:c r="B2456" s="15" t="str">
        <x:v>Excluded or unresolved advert</x:v>
      </x:c>
      <x:c r="C2456" s="15" t="str">
        <x:v>Beddington CR0</x:v>
      </x:c>
      <x:c r="D2456" s="15" t="str">
        <x:v>Pooled Food Hub kitchen/light-industrial size option, ground or first floor; no individually identified available demise established.</x:v>
      </x:c>
      <x:c r="E2456" s="15" t="str">
        <x:v>https://www.zoopla.co.uk/to-rent/commercial/details/72320072/</x:v>
      </x:c>
      <x:c r="F2456" s="15" t="str"/>
    </x:row>
    <x:row r="2457" ht="42" customHeight="1">
      <x:c r="A2457" s="15" t="str">
        <x:v>London</x:v>
      </x:c>
      <x:c r="B2457" s="15" t="str">
        <x:v>Excluded or unresolved advert</x:v>
      </x:c>
      <x:c r="C2457" s="15" t="str">
        <x:v>Thameside Industrial Estate, Factory Road, London E16</x:v>
      </x:c>
      <x:c r="D2457" s="15" t="str">
        <x:v>Advertised minimum area exceeds 15,000 sqft.</x:v>
      </x:c>
      <x:c r="E2457" s="15" t="str">
        <x:v>https://www.zoopla.co.uk/to-rent/commercial/details/72301474/</x:v>
      </x:c>
      <x:c r="F2457" s="15" t="str"/>
    </x:row>
    <x:row r="2458" ht="42" customHeight="1">
      <x:c r="A2458" s="15" t="str">
        <x:v>London</x:v>
      </x:c>
      <x:c r="B2458" s="15" t="str">
        <x:v>Excluded or unresolved advert</x:v>
      </x:c>
      <x:c r="C2458" s="15" t="str">
        <x:v>Guide price</x:v>
      </x:c>
      <x:c r="D2458" s="15" t="str">
        <x:v>Size missing on card; &lt;=15,000 sqft eligibility not verified.</x:v>
      </x:c>
      <x:c r="E2458" s="15" t="str">
        <x:v>https://www.zoopla.co.uk/to-rent/commercial/details/72298628/</x:v>
      </x:c>
      <x:c r="F2458" s="15" t="str"/>
    </x:row>
    <x:row r="2459" ht="42" customHeight="1">
      <x:c r="A2459" s="15" t="str">
        <x:v>London</x:v>
      </x:c>
      <x:c r="B2459" s="15" t="str">
        <x:v>Excluded or unresolved advert</x:v>
      </x:c>
      <x:c r="C2459" s="15" t="str">
        <x:v>Unit, Adrienne Business Centre, Adrienne Avenue, Southall UB1</x:v>
      </x:c>
      <x:c r="D2459" s="15" t="str">
        <x:v>Size missing on card; &lt;=15,000 sqft eligibility not verified.</x:v>
      </x:c>
      <x:c r="E2459" s="15" t="str">
        <x:v>https://www.zoopla.co.uk/to-rent/commercial/details/72294111/</x:v>
      </x:c>
      <x:c r="F2459" s="15" t="str"/>
    </x:row>
    <x:row r="2460" ht="42" customHeight="1">
      <x:c r="A2460" s="15" t="str">
        <x:v>London</x:v>
      </x:c>
      <x:c r="B2460" s="15" t="str">
        <x:v>Excluded or unresolved advert</x:v>
      </x:c>
      <x:c r="C2460" s="15" t="str">
        <x:v>Unit 18 Woodford Trading Estate, Southend Road, Woodford Green IG8</x:v>
      </x:c>
      <x:c r="D2460" s="15" t="str">
        <x:v>Advertised minimum area exceeds 15,000 sqft.</x:v>
      </x:c>
      <x:c r="E2460" s="15" t="str">
        <x:v>https://www.zoopla.co.uk/to-rent/commercial/details/72289812/</x:v>
      </x:c>
      <x:c r="F2460" s="15" t="str"/>
    </x:row>
    <x:row r="2461" ht="42" customHeight="1">
      <x:c r="A2461" s="15" t="str">
        <x:v>London</x:v>
      </x:c>
      <x:c r="B2461" s="15" t="str">
        <x:v>Excluded or unresolved advert</x:v>
      </x:c>
      <x:c r="C2461" s="15" t="str">
        <x:v>Graham Road, Hackney E8</x:v>
      </x:c>
      <x:c r="D2461" s="15" t="str">
        <x:v>Size missing on card; &lt;=15,000 sqft eligibility not verified.</x:v>
      </x:c>
      <x:c r="E2461" s="15" t="str">
        <x:v>https://www.zoopla.co.uk/to-rent/commercial/details/73303067/</x:v>
      </x:c>
      <x:c r="F2461" s="15" t="str"/>
    </x:row>
    <x:row r="2462" ht="42" customHeight="1">
      <x:c r="A2462" s="15" t="str">
        <x:v>London</x:v>
      </x:c>
      <x:c r="B2462" s="15" t="str">
        <x:v>Excluded or unresolved advert</x:v>
      </x:c>
      <x:c r="C2462" s="15" t="str">
        <x:v>Hamilton Road, West Norwood SE27</x:v>
      </x:c>
      <x:c r="D2462" s="15" t="str">
        <x:v>Pooled/combined or multi-unit size range without individually verified demises; no unit count asserted.</x:v>
      </x:c>
      <x:c r="E2462" s="15" t="str">
        <x:v>https://www.zoopla.co.uk/to-rent/commercial/details/72098143/</x:v>
      </x:c>
      <x:c r="F2462" s="15" t="str"/>
    </x:row>
    <x:row r="2463" ht="42" customHeight="1">
      <x:c r="A2463" s="15" t="str">
        <x:v>London</x:v>
      </x:c>
      <x:c r="B2463" s="15" t="str">
        <x:v>Excluded or unresolved advert</x:v>
      </x:c>
      <x:c r="C2463" s="15" t="str">
        <x:v>Earlsfield SW17</x:v>
      </x:c>
      <x:c r="D2463" s="15" t="str">
        <x:v>Pooled/combined or multi-unit size range without individually verified demises; no unit count asserted.</x:v>
      </x:c>
      <x:c r="E2463" s="15" t="str">
        <x:v>https://www.zoopla.co.uk/to-rent/commercial/details/72098140/</x:v>
      </x:c>
      <x:c r="F2463" s="15" t="str"/>
    </x:row>
    <x:row r="2464" ht="42" customHeight="1">
      <x:c r="A2464" s="15" t="str">
        <x:v>London</x:v>
      </x:c>
      <x:c r="B2464" s="15" t="str">
        <x:v>Excluded or unresolved advert</x:v>
      </x:c>
      <x:c r="C2464" s="15" t="str">
        <x:v>Cromwell Tools Limited Portfolio, C/O 72-75 Marylebone High Street, London, Greater London W1U</x:v>
      </x:c>
      <x:c r="D2464" s="15" t="str">
        <x:v>Scheme/range crosses 15,000 sqft; no qualifying individual schedule resolved from card.</x:v>
      </x:c>
      <x:c r="E2464" s="15" t="str">
        <x:v>https://www.zoopla.co.uk/to-rent/commercial/details/72012047/</x:v>
      </x:c>
      <x:c r="F2464" s="15" t="str"/>
    </x:row>
    <x:row r="2465" ht="42" customHeight="1">
      <x:c r="A2465" s="15" t="str">
        <x:v>London</x:v>
      </x:c>
      <x:c r="B2465" s="15" t="str">
        <x:v>Excluded or unresolved advert</x:v>
      </x:c>
      <x:c r="C2465" s="15" t="str">
        <x:v>Bounds Green Industrial Estate, New Southgate, London N11</x:v>
      </x:c>
      <x:c r="D2465" s="15" t="str">
        <x:v>Pooled scheme advert; individual available demises not established.</x:v>
      </x:c>
      <x:c r="E2465" s="15" t="str">
        <x:v>https://www.zoopla.co.uk/to-rent/commercial/details/71966676/</x:v>
      </x:c>
      <x:c r="F2465" s="15" t="str"/>
    </x:row>
    <x:row r="2466" ht="42" customHeight="1">
      <x:c r="A2466" s="15" t="str">
        <x:v>London</x:v>
      </x:c>
      <x:c r="B2466" s="15" t="str">
        <x:v>Excluded or unresolved advert</x:v>
      </x:c>
      <x:c r="C2466" s="15" t="str">
        <x:v>Wow Workspaces, Wendover Court, Western Avenue, Acton W3</x:v>
      </x:c>
      <x:c r="D2466" s="15" t="str">
        <x:v>Pooled/combined or multi-unit size range without individually verified demises; no unit count asserted.</x:v>
      </x:c>
      <x:c r="E2466" s="15" t="str">
        <x:v>https://www.zoopla.co.uk/to-rent/commercial/details/71939257/</x:v>
      </x:c>
      <x:c r="F2466" s="15" t="str"/>
    </x:row>
    <x:row r="2467" ht="42" customHeight="1">
      <x:c r="A2467" s="15" t="str">
        <x:v>London</x:v>
      </x:c>
      <x:c r="B2467" s="15" t="str">
        <x:v>Excluded or unresolved advert</x:v>
      </x:c>
      <x:c r="C2467" s="15" t="str">
        <x:v>Rear Garages, St. Johns Road, Harrow, Greater London HA1</x:v>
      </x:c>
      <x:c r="D2467" s="15" t="str">
        <x:v>Yard/land only; no qualifying building established.</x:v>
      </x:c>
      <x:c r="E2467" s="15" t="str">
        <x:v>https://www.zoopla.co.uk/to-rent/commercial/details/71921197/</x:v>
      </x:c>
      <x:c r="F2467" s="15" t="str"/>
    </x:row>
    <x:row r="2468" ht="42" customHeight="1">
      <x:c r="A2468" s="15" t="str">
        <x:v>London</x:v>
      </x:c>
      <x:c r="B2468" s="15" t="str">
        <x:v>Excluded or unresolved advert</x:v>
      </x:c>
      <x:c r="C2468" s="15" t="str">
        <x:v>Kingsmill Business Park, Chapel Mill Road, Kingston Upon Thames KT1</x:v>
      </x:c>
      <x:c r="D2468" s="15" t="str">
        <x:v>Pooled/combined or multi-unit size range without individually verified demises; no unit count asserted.</x:v>
      </x:c>
      <x:c r="E2468" s="15" t="str">
        <x:v>https://www.zoopla.co.uk/to-rent/commercial/details/71841841/</x:v>
      </x:c>
      <x:c r="F2468" s="15" t="str"/>
    </x:row>
    <x:row r="2469" ht="42" customHeight="1">
      <x:c r="A2469" s="15" t="str">
        <x:v>London</x:v>
      </x:c>
      <x:c r="B2469" s="15" t="str">
        <x:v>Boundary / regional handoff</x:v>
      </x:c>
      <x:c r="C2469" s="15" t="str">
        <x:v>First Quarter, Units 7 &amp; 18, First Quarter, Epsom KT19</x:v>
      </x:c>
      <x:c r="D2469" s="15" t="str">
        <x:v>Address names Epsom, outside the Greater London town scope; handed off for regional cross-check.</x:v>
      </x:c>
      <x:c r="E2469" s="15" t="str">
        <x:v>https://www.zoopla.co.uk/to-rent/commercial/details/71840229/</x:v>
      </x:c>
      <x:c r="F2469" s="15" t="str"/>
    </x:row>
    <x:row r="2470" ht="42" customHeight="1">
      <x:c r="A2470" s="15" t="str">
        <x:v>London</x:v>
      </x:c>
      <x:c r="B2470" s="15" t="str">
        <x:v>Excluded or unresolved advert</x:v>
      </x:c>
      <x:c r="C2470" s="15" t="str">
        <x:v>London N15</x:v>
      </x:c>
      <x:c r="D2470" s="15" t="str">
        <x:v>Property identity too general to deduplicate reliably.</x:v>
      </x:c>
      <x:c r="E2470" s="15" t="str">
        <x:v>https://www.zoopla.co.uk/to-rent/commercial/details/71788529/</x:v>
      </x:c>
      <x:c r="F2470" s="15" t="str"/>
    </x:row>
    <x:row r="2471" ht="42" customHeight="1">
      <x:c r="A2471" s="15" t="str">
        <x:v>London</x:v>
      </x:c>
      <x:c r="B2471" s="15" t="str">
        <x:v>Excluded or unresolved advert</x:v>
      </x:c>
      <x:c r="C2471" s="15" t="str">
        <x:v>Northend Trading Estate, Northend Road, Erith, Kent DA8</x:v>
      </x:c>
      <x:c r="D2471" s="15" t="str">
        <x:v>Pooled/combined or multi-unit size range without individually verified demises; no unit count asserted.</x:v>
      </x:c>
      <x:c r="E2471" s="15" t="str">
        <x:v>https://www.zoopla.co.uk/to-rent/commercial/details/71739615/</x:v>
      </x:c>
      <x:c r="F2471" s="15" t="str"/>
    </x:row>
    <x:row r="2472" ht="42" customHeight="1">
      <x:c r="A2472" s="15" t="str">
        <x:v>London</x:v>
      </x:c>
      <x:c r="B2472" s="15" t="str">
        <x:v>Excluded or unresolved advert</x:v>
      </x:c>
      <x:c r="C2472" s="15" t="str">
        <x:v>London E16</x:v>
      </x:c>
      <x:c r="D2472" s="15" t="str">
        <x:v>Pooled/combined or multi-unit size range without individually verified demises; no unit count asserted.</x:v>
      </x:c>
      <x:c r="E2472" s="15" t="str">
        <x:v>https://www.zoopla.co.uk/to-rent/commercial/details/71728747/</x:v>
      </x:c>
      <x:c r="F2472" s="15" t="str"/>
    </x:row>
    <x:row r="2473" ht="42" customHeight="1">
      <x:c r="A2473" s="15" t="str">
        <x:v>London</x:v>
      </x:c>
      <x:c r="B2473" s="15" t="str">
        <x:v>Excluded or unresolved advert</x:v>
      </x:c>
      <x:c r="C2473" s="15" t="str">
        <x:v>Park Royal NW10</x:v>
      </x:c>
      <x:c r="D2473" s="15" t="str">
        <x:v>Placeholder/tiny room/container scale; not a verified independent industrial unit.</x:v>
      </x:c>
      <x:c r="E2473" s="15" t="str">
        <x:v>https://www.zoopla.co.uk/to-rent/commercial/details/71616767/</x:v>
      </x:c>
      <x:c r="F2473" s="15" t="str"/>
    </x:row>
    <x:row r="2474" ht="42" customHeight="1">
      <x:c r="A2474" s="15" t="str">
        <x:v>London</x:v>
      </x:c>
      <x:c r="B2474" s="15" t="str">
        <x:v>Excluded or unresolved advert</x:v>
      </x:c>
      <x:c r="C2474" s="15" t="str">
        <x:v>Big Yellow Queensbury, 19-20 Cumberland Road, Stanmore, Greater London HA7</x:v>
      </x:c>
      <x:c r="D2474" s="15" t="str">
        <x:v>Self-storage/room/container scheme excluded.</x:v>
      </x:c>
      <x:c r="E2474" s="15" t="str">
        <x:v>https://www.zoopla.co.uk/to-rent/commercial/details/71612509/</x:v>
      </x:c>
      <x:c r="F2474" s="15" t="str"/>
    </x:row>
    <x:row r="2475" ht="42" customHeight="1">
      <x:c r="A2475" s="15" t="str">
        <x:v>London</x:v>
      </x:c>
      <x:c r="B2475" s="15" t="str">
        <x:v>Excluded or unresolved advert</x:v>
      </x:c>
      <x:c r="C2475" s="15" t="str">
        <x:v>Barking Business Centre, Thames Road, Barking IG11</x:v>
      </x:c>
      <x:c r="D2475" s="15" t="str">
        <x:v>Pooled/combined or multi-unit size range without individually verified demises; no unit count asserted.</x:v>
      </x:c>
      <x:c r="E2475" s="15" t="str">
        <x:v>https://www.zoopla.co.uk/to-rent/commercial/details/71490130/</x:v>
      </x:c>
      <x:c r="F2475" s="15" t="str"/>
    </x:row>
    <x:row r="2476" ht="42" customHeight="1">
      <x:c r="A2476" s="15" t="str">
        <x:v>London</x:v>
      </x:c>
      <x:c r="B2476" s="15" t="str">
        <x:v>Excluded or unresolved advert</x:v>
      </x:c>
      <x:c r="C2476" s="15" t="str">
        <x:v>Heybridge Way, Units 10-17A, Lea Bridge Road, London E10</x:v>
      </x:c>
      <x:c r="D2476" s="15" t="str">
        <x:v>Pooled/combined or multi-unit size range without individually verified demises; no unit count asserted.</x:v>
      </x:c>
      <x:c r="E2476" s="15" t="str">
        <x:v>https://www.zoopla.co.uk/to-rent/commercial/details/71490137/</x:v>
      </x:c>
      <x:c r="F2476" s="15" t="str"/>
    </x:row>
    <x:row r="2477" ht="42" customHeight="1">
      <x:c r="A2477" s="15" t="str">
        <x:v>London</x:v>
      </x:c>
      <x:c r="B2477" s="15" t="str">
        <x:v>Excluded or unresolved advert</x:v>
      </x:c>
      <x:c r="C2477" s="15" t="str">
        <x:v>Floor 5, Segro V-Park, Grand Union, Park Royal NW10</x:v>
      </x:c>
      <x:c r="D2477" s="15" t="str">
        <x:v>Pooled/combined or multi-unit size range without individually verified demises; no unit count asserted.</x:v>
      </x:c>
      <x:c r="E2477" s="15" t="str">
        <x:v>https://www.zoopla.co.uk/to-rent/commercial/details/71375169/</x:v>
      </x:c>
      <x:c r="F2477" s="15" t="str"/>
    </x:row>
    <x:row r="2478" ht="42" customHeight="1">
      <x:c r="A2478" s="15" t="str">
        <x:v>London</x:v>
      </x:c>
      <x:c r="B2478" s="15" t="str">
        <x:v>Excluded or unresolved advert</x:v>
      </x:c>
      <x:c r="C2478" s="15" t="str">
        <x:v>Segro V-Park Grand Union, Park Royal NW10</x:v>
      </x:c>
      <x:c r="D2478" s="15" t="str">
        <x:v>Scheme/range crosses 15,000 sqft; no qualifying individual schedule resolved from card.</x:v>
      </x:c>
      <x:c r="E2478" s="15" t="str">
        <x:v>https://www.zoopla.co.uk/to-rent/commercial/details/71374937/</x:v>
      </x:c>
      <x:c r="F2478" s="15" t="str"/>
    </x:row>
    <x:row r="2479" ht="42" customHeight="1">
      <x:c r="A2479" s="15" t="str">
        <x:v>London</x:v>
      </x:c>
      <x:c r="B2479" s="15" t="str">
        <x:v>Excluded or unresolved advert</x:v>
      </x:c>
      <x:c r="C2479" s="15" t="str">
        <x:v>North Circular Road, London NW10</x:v>
      </x:c>
      <x:c r="D2479" s="15" t="str">
        <x:v>Pooled generic SEGRO V-Park scheme advert; same-size named floor/unit options retained separately, so no additional unit counted.</x:v>
      </x:c>
      <x:c r="E2479" s="15" t="str">
        <x:v>https://www.zoopla.co.uk/to-rent/commercial/details/71343643/</x:v>
      </x:c>
      <x:c r="F2479" s="15" t="str"/>
    </x:row>
    <x:row r="2480" ht="42" customHeight="1">
      <x:c r="A2480" s="15" t="str">
        <x:v>London</x:v>
      </x:c>
      <x:c r="B2480" s="15" t="str">
        <x:v>Excluded or unresolved advert</x:v>
      </x:c>
      <x:c r="C2480" s="15" t="str">
        <x:v>Segro V-Park Grand Union, Park Royal NW10</x:v>
      </x:c>
      <x:c r="D2480" s="15" t="str">
        <x:v>Scheme/range crosses 15,000 sqft; no qualifying individual schedule resolved from card.</x:v>
      </x:c>
      <x:c r="E2480" s="15" t="str">
        <x:v>https://www.zoopla.co.uk/to-rent/commercial/details/71343434/</x:v>
      </x:c>
      <x:c r="F2480" s="15" t="str"/>
    </x:row>
    <x:row r="2481" ht="42" customHeight="1">
      <x:c r="A2481" s="15" t="str">
        <x:v>London</x:v>
      </x:c>
      <x:c r="B2481" s="15" t="str">
        <x:v>Excluded or unresolved advert</x:v>
      </x:c>
      <x:c r="C2481" s="15" t="str">
        <x:v>Princes Road, Teddington TW11</x:v>
      </x:c>
      <x:c r="D2481" s="15" t="str">
        <x:v>Pooled/combined or multi-unit size range without individually verified demises; no unit count asserted.</x:v>
      </x:c>
      <x:c r="E2481" s="15" t="str">
        <x:v>https://www.zoopla.co.uk/to-rent/commercial/details/73849311/</x:v>
      </x:c>
      <x:c r="F2481" s="15" t="str"/>
    </x:row>
    <x:row r="2482" ht="42" customHeight="1">
      <x:c r="A2482" s="15" t="str">
        <x:v>London</x:v>
      </x:c>
      <x:c r="B2482" s="15" t="str">
        <x:v>Excluded or unresolved advert</x:v>
      </x:c>
      <x:c r="C2482" s="15" t="str">
        <x:v>Bluecurrent, 8 Morson Rd, Enfield EN3</x:v>
      </x:c>
      <x:c r="D2482" s="15" t="str">
        <x:v>Scheme/range crosses 15,000 sqft; no qualifying individual schedule resolved from card.</x:v>
      </x:c>
      <x:c r="E2482" s="15" t="str">
        <x:v>https://www.zoopla.co.uk/to-rent/commercial/details/71214398/</x:v>
      </x:c>
      <x:c r="F2482" s="15" t="str"/>
    </x:row>
    <x:row r="2483" ht="42" customHeight="1">
      <x:c r="A2483" s="15" t="str">
        <x:v>London</x:v>
      </x:c>
      <x:c r="B2483" s="15" t="str">
        <x:v>Excluded or unresolved advert</x:v>
      </x:c>
      <x:c r="C2483" s="15" t="str">
        <x:v>Fowler Road, London IG6</x:v>
      </x:c>
      <x:c r="D2483" s="15" t="str">
        <x:v>Scheme/range crosses 15,000 sqft; no qualifying individual schedule resolved from card.</x:v>
      </x:c>
      <x:c r="E2483" s="15" t="str">
        <x:v>https://www.zoopla.co.uk/to-rent/commercial/details/71185910/</x:v>
      </x:c>
      <x:c r="F2483" s="15" t="str"/>
    </x:row>
    <x:row r="2484" ht="42" customHeight="1">
      <x:c r="A2484" s="15" t="str">
        <x:v>London</x:v>
      </x:c>
      <x:c r="B2484" s="15" t="str">
        <x:v>Excluded or unresolved advert</x:v>
      </x:c>
      <x:c r="C2484" s="15" t="str">
        <x:v>Standard Industrial Estate, Silvertown, London E16</x:v>
      </x:c>
      <x:c r="D2484" s="15" t="str">
        <x:v>Pooled/combined or multi-unit size range without individually verified demises; no unit count asserted.</x:v>
      </x:c>
      <x:c r="E2484" s="15" t="str">
        <x:v>https://www.zoopla.co.uk/to-rent/commercial/details/71023273/</x:v>
      </x:c>
      <x:c r="F2484" s="15" t="str"/>
    </x:row>
    <x:row r="2485" ht="42" customHeight="1">
      <x:c r="A2485" s="15" t="str">
        <x:v>London</x:v>
      </x:c>
      <x:c r="B2485" s="15" t="str">
        <x:v>Excluded or unresolved advert</x:v>
      </x:c>
      <x:c r="C2485" s="15" t="str">
        <x:v>Barking Business Centre, Thames Road, Barking IG11</x:v>
      </x:c>
      <x:c r="D2485" s="15" t="str">
        <x:v>Pooled/combined or multi-unit size range without individually verified demises; no unit count asserted.</x:v>
      </x:c>
      <x:c r="E2485" s="15" t="str">
        <x:v>https://www.zoopla.co.uk/to-rent/commercial/details/70995948/</x:v>
      </x:c>
      <x:c r="F2485" s="15" t="str"/>
    </x:row>
    <x:row r="2486" ht="42" customHeight="1">
      <x:c r="A2486" s="15" t="str">
        <x:v>London</x:v>
      </x:c>
      <x:c r="B2486" s="15" t="str">
        <x:v>Excluded or unresolved advert</x:v>
      </x:c>
      <x:c r="C2486" s="15" t="str">
        <x:v>Queen Street DA7</x:v>
      </x:c>
      <x:c r="D2486" s="15" t="str">
        <x:v>Pooled/combined or multi-unit size range without individually verified demises; no unit count asserted.</x:v>
      </x:c>
      <x:c r="E2486" s="15" t="str">
        <x:v>https://www.zoopla.co.uk/to-rent/commercial/details/70881405/</x:v>
      </x:c>
      <x:c r="F2486" s="15" t="str"/>
    </x:row>
    <x:row r="2487" ht="42" customHeight="1">
      <x:c r="A2487" s="15" t="str">
        <x:v>London</x:v>
      </x:c>
      <x:c r="B2487" s="15" t="str">
        <x:v>Excluded or unresolved advert</x:v>
      </x:c>
      <x:c r="C2487" s="15" t="str">
        <x:v>Ffinch Street, London SE8</x:v>
      </x:c>
      <x:c r="D2487" s="15" t="str">
        <x:v>Pooled/combined or multi-unit size range without individually verified demises; no unit count asserted.</x:v>
      </x:c>
      <x:c r="E2487" s="15" t="str">
        <x:v>https://www.zoopla.co.uk/to-rent/commercial/details/60564922/</x:v>
      </x:c>
      <x:c r="F2487" s="15" t="str"/>
    </x:row>
    <x:row r="2488" ht="42" customHeight="1">
      <x:c r="A2488" s="15" t="str">
        <x:v>London</x:v>
      </x:c>
      <x:c r="B2488" s="15" t="str">
        <x:v>Excluded or unresolved advert</x:v>
      </x:c>
      <x:c r="C2488" s="15" t="str">
        <x:v>Juno Way, London SE14</x:v>
      </x:c>
      <x:c r="D2488" s="15" t="str">
        <x:v>Pooled Juno Enterprise Centre studio/workshop advert; no uniquely named available unit established.</x:v>
      </x:c>
      <x:c r="E2488" s="15" t="str">
        <x:v>https://www.zoopla.co.uk/to-rent/commercial/details/70710383/</x:v>
      </x:c>
      <x:c r="F2488" s="15" t="str"/>
    </x:row>
    <x:row r="2489" ht="42" customHeight="1">
      <x:c r="A2489" s="15" t="str">
        <x:v>London</x:v>
      </x:c>
      <x:c r="B2489" s="15" t="str">
        <x:v>Excluded or unresolved advert</x:v>
      </x:c>
      <x:c r="C2489" s="15" t="str">
        <x:v>Magnet Road, Wembley HA9</x:v>
      </x:c>
      <x:c r="D2489" s="15" t="str">
        <x:v>Pooled/combined or multi-unit size range without individually verified demises; no unit count asserted.</x:v>
      </x:c>
      <x:c r="E2489" s="15" t="str">
        <x:v>https://www.zoopla.co.uk/to-rent/commercial/details/70346518/</x:v>
      </x:c>
      <x:c r="F2489" s="15" t="str"/>
    </x:row>
    <x:row r="2490" ht="42" customHeight="1">
      <x:c r="A2490" s="15" t="str">
        <x:v>London</x:v>
      </x:c>
      <x:c r="B2490" s="15" t="str">
        <x:v>Excluded or unresolved advert</x:v>
      </x:c>
      <x:c r="C2490" s="15" t="str">
        <x:v>Twickenham TW1</x:v>
      </x:c>
      <x:c r="D2490" s="15" t="str">
        <x:v>Pooled/combined or multi-unit size range without individually verified demises; no unit count asserted.</x:v>
      </x:c>
      <x:c r="E2490" s="15" t="str">
        <x:v>https://www.zoopla.co.uk/to-rent/commercial/details/73849310/</x:v>
      </x:c>
      <x:c r="F2490" s="15" t="str"/>
    </x:row>
    <x:row r="2491" ht="42" customHeight="1">
      <x:c r="A2491" s="15" t="str">
        <x:v>London</x:v>
      </x:c>
      <x:c r="B2491" s="15" t="str">
        <x:v>Excluded or unresolved advert</x:v>
      </x:c>
      <x:c r="C2491" s="15" t="str">
        <x:v>Units 103 &amp; 108, Rainbow Industrial Estate, Raynes Park SW20</x:v>
      </x:c>
      <x:c r="D2491" s="15" t="str">
        <x:v>Pooled/combined or multi-unit size range without individually verified demises; no unit count asserted.</x:v>
      </x:c>
      <x:c r="E2491" s="15" t="str">
        <x:v>https://www.zoopla.co.uk/to-rent/commercial/details/70123865/</x:v>
      </x:c>
      <x:c r="F2491" s="15" t="str"/>
    </x:row>
    <x:row r="2492" ht="42" customHeight="1">
      <x:c r="A2492" s="15" t="str">
        <x:v>London</x:v>
      </x:c>
      <x:c r="B2492" s="15" t="str">
        <x:v>Excluded or unresolved advert</x:v>
      </x:c>
      <x:c r="C2492" s="15" t="str">
        <x:v>Expressway Light Industrial Unit, 1 Dock Road, London E16</x:v>
      </x:c>
      <x:c r="D2492" s="15" t="str">
        <x:v>Pooled/combined or multi-unit size range without individually verified demises; no unit count asserted.</x:v>
      </x:c>
      <x:c r="E2492" s="15" t="str">
        <x:v>https://www.zoopla.co.uk/to-rent/commercial/details/69832989/</x:v>
      </x:c>
      <x:c r="F2492" s="15" t="str"/>
    </x:row>
    <x:row r="2493" ht="42" customHeight="1">
      <x:c r="A2493" s="15" t="str">
        <x:v>London</x:v>
      </x:c>
      <x:c r="B2493" s="15" t="str">
        <x:v>Excluded or unresolved advert</x:v>
      </x:c>
      <x:c r="C2493" s="15" t="str">
        <x:v>The Works, Factory Lane, Croydon CR0</x:v>
      </x:c>
      <x:c r="D2493" s="15" t="str">
        <x:v>Scheme/range crosses 15,000 sqft; no qualifying individual schedule resolved from card.</x:v>
      </x:c>
      <x:c r="E2493" s="15" t="str">
        <x:v>https://www.zoopla.co.uk/to-rent/commercial/details/69832890/</x:v>
      </x:c>
      <x:c r="F2493" s="15" t="str"/>
    </x:row>
    <x:row r="2494" ht="42" customHeight="1">
      <x:c r="A2494" s="15" t="str">
        <x:v>London</x:v>
      </x:c>
      <x:c r="B2494" s="15" t="str">
        <x:v>Excluded or unresolved advert</x:v>
      </x:c>
      <x:c r="C2494" s="15" t="str">
        <x:v>London Road, Mitcham CR4</x:v>
      </x:c>
      <x:c r="D2494" s="15" t="str">
        <x:v>Yard/land only; no qualifying building established.</x:v>
      </x:c>
      <x:c r="E2494" s="15" t="str">
        <x:v>https://www.zoopla.co.uk/to-rent/commercial/details/67646229/</x:v>
      </x:c>
      <x:c r="F2494" s="15" t="str"/>
    </x:row>
    <x:row r="2495" ht="42" customHeight="1">
      <x:c r="A2495" s="15" t="str">
        <x:v>London</x:v>
      </x:c>
      <x:c r="B2495" s="15" t="str">
        <x:v>Excluded or unresolved advert</x:v>
      </x:c>
      <x:c r="C2495" s="15" t="str">
        <x:v>Unit 1, 7 &amp; 8 Princes Works, Princes Road, Teddington TW11</x:v>
      </x:c>
      <x:c r="D2495" s="15" t="str">
        <x:v>Pooled/combined or multi-unit size range without individually verified demises; no unit count asserted.</x:v>
      </x:c>
      <x:c r="E2495" s="15" t="str">
        <x:v>https://www.zoopla.co.uk/to-rent/commercial/details/69372013/</x:v>
      </x:c>
      <x:c r="F2495" s="15" t="str"/>
    </x:row>
    <x:row r="2496" ht="42" customHeight="1">
      <x:c r="A2496" s="15" t="str">
        <x:v>London</x:v>
      </x:c>
      <x:c r="B2496" s="15" t="str">
        <x:v>Excluded or unresolved advert</x:v>
      </x:c>
      <x:c r="C2496" s="15" t="str">
        <x:v>Bow Enterprise Park, Fittleton Close, Bow E3</x:v>
      </x:c>
      <x:c r="D2496" s="15" t="str">
        <x:v>Pooled/combined or multi-unit size range without individually verified demises; no unit count asserted.</x:v>
      </x:c>
      <x:c r="E2496" s="15" t="str">
        <x:v>https://www.zoopla.co.uk/to-rent/commercial/details/69028383/</x:v>
      </x:c>
      <x:c r="F2496" s="15" t="str"/>
    </x:row>
    <x:row r="2497" ht="42" customHeight="1">
      <x:c r="A2497" s="15" t="str">
        <x:v>London</x:v>
      </x:c>
      <x:c r="B2497" s="15" t="str">
        <x:v>Excluded or unresolved advert</x:v>
      </x:c>
      <x:c r="C2497" s="15" t="str">
        <x:v>Florentia Village, Vale Road, Harringay, London N4</x:v>
      </x:c>
      <x:c r="D2497" s="15" t="str">
        <x:v>Pooled/combined or multi-unit size range without individually verified demises; no unit count asserted.</x:v>
      </x:c>
      <x:c r="E2497" s="15" t="str">
        <x:v>https://www.zoopla.co.uk/to-rent/commercial/details/69004387/</x:v>
      </x:c>
      <x:c r="F2497" s="15" t="str"/>
    </x:row>
    <x:row r="2498" ht="42" customHeight="1">
      <x:c r="A2498" s="15" t="str">
        <x:v>London</x:v>
      </x:c>
      <x:c r="B2498" s="15" t="str">
        <x:v>Excluded or unresolved advert</x:v>
      </x:c>
      <x:c r="C2498" s="15" t="str">
        <x:v>Stone Trading Estate, Milkwood Road, Brixton, London SE24</x:v>
      </x:c>
      <x:c r="D2498" s="15" t="str">
        <x:v>Pooled/combined or multi-unit size range without individually verified demises; no unit count asserted.</x:v>
      </x:c>
      <x:c r="E2498" s="15" t="str">
        <x:v>https://www.zoopla.co.uk/to-rent/commercial/details/69004366/</x:v>
      </x:c>
      <x:c r="F2498" s="15" t="str"/>
    </x:row>
    <x:row r="2499" ht="42" customHeight="1">
      <x:c r="A2499" s="15" t="str">
        <x:v>London</x:v>
      </x:c>
      <x:c r="B2499" s="15" t="str">
        <x:v>Excluded or unresolved advert</x:v>
      </x:c>
      <x:c r="C2499" s="15" t="str">
        <x:v>Parkfield Industrial Estate, Battersea, London SW11</x:v>
      </x:c>
      <x:c r="D2499" s="15" t="str">
        <x:v>Pooled/combined or multi-unit size range without individually verified demises; no unit count asserted.</x:v>
      </x:c>
      <x:c r="E2499" s="15" t="str">
        <x:v>https://www.zoopla.co.uk/to-rent/commercial/details/69004348/</x:v>
      </x:c>
      <x:c r="F2499" s="15" t="str"/>
    </x:row>
    <x:row r="2500" ht="42" customHeight="1">
      <x:c r="A2500" s="15" t="str">
        <x:v>London</x:v>
      </x:c>
      <x:c r="B2500" s="15" t="str">
        <x:v>Excluded or unresolved advert</x:v>
      </x:c>
      <x:c r="C2500" s="15" t="str">
        <x:v>Standard Industrial Estate, Silvertown, London E16</x:v>
      </x:c>
      <x:c r="D2500" s="15" t="str">
        <x:v>Pooled/combined or multi-unit size range without individually verified demises; no unit count asserted.</x:v>
      </x:c>
      <x:c r="E2500" s="15" t="str">
        <x:v>https://www.zoopla.co.uk/to-rent/commercial/details/69004322/</x:v>
      </x:c>
      <x:c r="F2500" s="15" t="str"/>
    </x:row>
    <x:row r="2501" ht="42" customHeight="1">
      <x:c r="A2501" s="15" t="str">
        <x:v>London</x:v>
      </x:c>
      <x:c r="B2501" s="15" t="str">
        <x:v>Excluded or unresolved advert</x:v>
      </x:c>
      <x:c r="C2501" s="15" t="str">
        <x:v>Makers Yard, Forest Hill, London SE23</x:v>
      </x:c>
      <x:c r="D2501" s="15" t="str">
        <x:v>Pooled/combined or multi-unit size range without individually verified demises; no unit count asserted.</x:v>
      </x:c>
      <x:c r="E2501" s="15" t="str">
        <x:v>https://www.zoopla.co.uk/to-rent/commercial/details/69004281/</x:v>
      </x:c>
      <x:c r="F2501" s="15" t="str"/>
    </x:row>
    <x:row r="2502" ht="42" customHeight="1">
      <x:c r="A2502" s="15" t="str">
        <x:v>London</x:v>
      </x:c>
      <x:c r="B2502" s="15" t="str">
        <x:v>Excluded or unresolved advert</x:v>
      </x:c>
      <x:c r="C2502" s="15" t="str">
        <x:v>Otago Trade Park, Enfield, London EN1</x:v>
      </x:c>
      <x:c r="D2502" s="15" t="str">
        <x:v>Pooled/combined or multi-unit size range without individually verified demises; no unit count asserted.</x:v>
      </x:c>
      <x:c r="E2502" s="15" t="str">
        <x:v>https://www.zoopla.co.uk/to-rent/commercial/details/69004170/</x:v>
      </x:c>
      <x:c r="F2502" s="15" t="str"/>
    </x:row>
    <x:row r="2503" ht="42" customHeight="1">
      <x:c r="A2503" s="15" t="str">
        <x:v>London</x:v>
      </x:c>
      <x:c r="B2503" s="15" t="str">
        <x:v>Excluded or unresolved advert</x:v>
      </x:c>
      <x:c r="C2503" s="15" t="str">
        <x:v>Bermondsey Trading Estate, Rotherhithe New Road, London SE16</x:v>
      </x:c>
      <x:c r="D2503" s="15" t="str">
        <x:v>Pooled/combined or multi-unit size range without individually verified demises; no unit count asserted.</x:v>
      </x:c>
      <x:c r="E2503" s="15" t="str">
        <x:v>https://www.zoopla.co.uk/to-rent/commercial/details/68985722/</x:v>
      </x:c>
      <x:c r="F2503" s="15" t="str"/>
    </x:row>
    <x:row r="2504" ht="42" customHeight="1">
      <x:c r="A2504" s="15" t="str">
        <x:v>London</x:v>
      </x:c>
      <x:c r="B2504" s="15" t="str">
        <x:v>Excluded or unresolved advert</x:v>
      </x:c>
      <x:c r="C2504" s="15" t="str">
        <x:v>The Bottle Factory Studio Units, 12 Ossory Road, London SE1</x:v>
      </x:c>
      <x:c r="D2504" s="15" t="str">
        <x:v>Pooled/combined or multi-unit size range without individually verified demises; no unit count asserted.</x:v>
      </x:c>
      <x:c r="E2504" s="15" t="str">
        <x:v>https://www.zoopla.co.uk/to-rent/commercial/details/67177318/</x:v>
      </x:c>
      <x:c r="F2504" s="15" t="str"/>
    </x:row>
    <x:row r="2505" ht="42" customHeight="1">
      <x:c r="A2505" s="15" t="str">
        <x:v>London</x:v>
      </x:c>
      <x:c r="B2505" s="15" t="str">
        <x:v>Excluded or unresolved advert</x:v>
      </x:c>
      <x:c r="C2505" s="15" t="str">
        <x:v>Park Royal Works, Park Royal, London NW10</x:v>
      </x:c>
      <x:c r="D2505" s="15" t="str">
        <x:v>Pooled/combined or multi-unit size range without individually verified demises; no unit count asserted.</x:v>
      </x:c>
      <x:c r="E2505" s="15" t="str">
        <x:v>https://www.zoopla.co.uk/to-rent/commercial/details/62624542/</x:v>
      </x:c>
      <x:c r="F2505" s="15" t="str"/>
    </x:row>
    <x:row r="2506" ht="42" customHeight="1">
      <x:c r="A2506" s="15" t="str">
        <x:v>London</x:v>
      </x:c>
      <x:c r="B2506" s="15" t="str">
        <x:v>Excluded or unresolved advert</x:v>
      </x:c>
      <x:c r="C2506" s="15" t="str">
        <x:v>Mitcham CR4</x:v>
      </x:c>
      <x:c r="D2506" s="15" t="str">
        <x:v>Pooled/combined or multi-unit size range without individually verified demises; no unit count asserted.</x:v>
      </x:c>
      <x:c r="E2506" s="15" t="str">
        <x:v>https://www.zoopla.co.uk/to-rent/commercial/details/68933829/</x:v>
      </x:c>
      <x:c r="F2506" s="15" t="str"/>
    </x:row>
    <x:row r="2507" ht="42" customHeight="1">
      <x:c r="A2507" s="15" t="str">
        <x:v>London</x:v>
      </x:c>
      <x:c r="B2507" s="15" t="str">
        <x:v>Excluded or unresolved advert</x:v>
      </x:c>
      <x:c r="C2507" s="15" t="str">
        <x:v>London SW8</x:v>
      </x:c>
      <x:c r="D2507" s="15" t="str">
        <x:v>Property identity too general to deduplicate reliably.</x:v>
      </x:c>
      <x:c r="E2507" s="15" t="str">
        <x:v>https://www.zoopla.co.uk/to-rent/commercial/details/68855200/</x:v>
      </x:c>
      <x:c r="F2507" s="15" t="str"/>
    </x:row>
    <x:row r="2508" ht="42" customHeight="1">
      <x:c r="A2508" s="15" t="str">
        <x:v>London</x:v>
      </x:c>
      <x:c r="B2508" s="15" t="str">
        <x:v>Excluded or unresolved advert</x:v>
      </x:c>
      <x:c r="C2508" s="15" t="str">
        <x:v>Western Avenue, London W3</x:v>
      </x:c>
      <x:c r="D2508" s="15" t="str">
        <x:v>Pooled/combined or multi-unit size range without individually verified demises; no unit count asserted.</x:v>
      </x:c>
      <x:c r="E2508" s="15" t="str">
        <x:v>https://www.zoopla.co.uk/to-rent/commercial/details/68855199/</x:v>
      </x:c>
      <x:c r="F2508" s="15" t="str"/>
    </x:row>
    <x:row r="2509" ht="42" customHeight="1">
      <x:c r="A2509" s="15" t="str">
        <x:v>London</x:v>
      </x:c>
      <x:c r="B2509" s="15" t="str">
        <x:v>Excluded or unresolved advert</x:v>
      </x:c>
      <x:c r="C2509" s="15" t="str">
        <x:v>Deptford Church Street, London SE8</x:v>
      </x:c>
      <x:c r="D2509" s="15" t="str">
        <x:v>Scheme/range crosses 15,000 sqft; no qualifying individual schedule resolved from card.</x:v>
      </x:c>
      <x:c r="E2509" s="15" t="str">
        <x:v>https://www.zoopla.co.uk/to-rent/commercial/details/68807753/</x:v>
      </x:c>
      <x:c r="F2509" s="15" t="str"/>
    </x:row>
    <x:row r="2510" ht="42" customHeight="1">
      <x:c r="A2510" s="15" t="str">
        <x:v>London</x:v>
      </x:c>
      <x:c r="B2510" s="15" t="str">
        <x:v>Excluded or unresolved advert</x:v>
      </x:c>
      <x:c r="C2510" s="15" t="str">
        <x:v>Overbury Road, London N15</x:v>
      </x:c>
      <x:c r="D2510" s="15" t="str">
        <x:v>Creative/live-work/studio offering without verified industrial/workshop demise.</x:v>
      </x:c>
      <x:c r="E2510" s="15" t="str">
        <x:v>https://www.zoopla.co.uk/to-rent/commercial/details/68789365/</x:v>
      </x:c>
      <x:c r="F2510" s="15" t="str"/>
    </x:row>
    <x:row r="2511" ht="42" customHeight="1">
      <x:c r="A2511" s="15" t="str">
        <x:v>London</x:v>
      </x:c>
      <x:c r="B2511" s="15" t="str">
        <x:v>Excluded or unresolved advert</x:v>
      </x:c>
      <x:c r="C2511" s="15" t="str">
        <x:v>Station Yard, Field End Road, Eastcote HA4</x:v>
      </x:c>
      <x:c r="D2511" s="15" t="str">
        <x:v>Pooled/combined or multi-unit size range without individually verified demises; no unit count asserted.</x:v>
      </x:c>
      <x:c r="E2511" s="15" t="str">
        <x:v>https://www.zoopla.co.uk/to-rent/commercial/details/68779866/</x:v>
      </x:c>
      <x:c r="F2511" s="15" t="str"/>
    </x:row>
    <x:row r="2512" ht="42" customHeight="1">
      <x:c r="A2512" s="15" t="str">
        <x:v>London</x:v>
      </x:c>
      <x:c r="B2512" s="15" t="str">
        <x:v>Excluded or unresolved advert</x:v>
      </x:c>
      <x:c r="C2512" s="15" t="str">
        <x:v>Park Royal (Johnson Way), London NW10</x:v>
      </x:c>
      <x:c r="D2512" s="15" t="str">
        <x:v>Pooled/combined or multi-unit size range without individually verified demises; no unit count asserted.</x:v>
      </x:c>
      <x:c r="E2512" s="15" t="str">
        <x:v>https://www.zoopla.co.uk/to-rent/commercial/details/68678481/</x:v>
      </x:c>
      <x:c r="F2512" s="15" t="str"/>
    </x:row>
    <x:row r="2513" ht="42" customHeight="1">
      <x:c r="A2513" s="15" t="str">
        <x:v>London</x:v>
      </x:c>
      <x:c r="B2513" s="15" t="str">
        <x:v>Excluded or unresolved advert</x:v>
      </x:c>
      <x:c r="C2513" s="15" t="str">
        <x:v>Coronation Road, London NW10</x:v>
      </x:c>
      <x:c r="D2513" s="15" t="str">
        <x:v>Pooled/combined or multi-unit size range without individually verified demises; no unit count asserted.</x:v>
      </x:c>
      <x:c r="E2513" s="15" t="str">
        <x:v>https://www.zoopla.co.uk/to-rent/commercial/details/68671691/</x:v>
      </x:c>
      <x:c r="F2513" s="15" t="str"/>
    </x:row>
    <x:row r="2514" ht="42" customHeight="1">
      <x:c r="A2514" s="15" t="str">
        <x:v>London</x:v>
      </x:c>
      <x:c r="B2514" s="15" t="str">
        <x:v>Excluded or unresolved advert</x:v>
      </x:c>
      <x:c r="C2514" s="15" t="str">
        <x:v>Otago Trade Park, 23 Crown Road, Enfield EN1</x:v>
      </x:c>
      <x:c r="D2514" s="15" t="str">
        <x:v>Pooled/combined or multi-unit size range without individually verified demises; no unit count asserted.</x:v>
      </x:c>
      <x:c r="E2514" s="15" t="str">
        <x:v>https://www.zoopla.co.uk/to-rent/commercial/details/68613359/</x:v>
      </x:c>
      <x:c r="F2514" s="15" t="str"/>
    </x:row>
    <x:row r="2515" ht="42" customHeight="1">
      <x:c r="A2515" s="15" t="str">
        <x:v>London</x:v>
      </x:c>
      <x:c r="B2515" s="15" t="str">
        <x:v>Excluded or unresolved advert</x:v>
      </x:c>
      <x:c r="C2515" s="15" t="str">
        <x:v>Western Avenue, London W3</x:v>
      </x:c>
      <x:c r="D2515" s="15" t="str">
        <x:v>Pooled/combined or multi-unit size range without individually verified demises; no unit count asserted.</x:v>
      </x:c>
      <x:c r="E2515" s="15" t="str">
        <x:v>https://www.zoopla.co.uk/to-rent/commercial/details/68612039/</x:v>
      </x:c>
      <x:c r="F2515" s="15" t="str"/>
    </x:row>
    <x:row r="2516" ht="42" customHeight="1">
      <x:c r="A2516" s="15" t="str">
        <x:v>London</x:v>
      </x:c>
      <x:c r="B2516" s="15" t="str">
        <x:v>Excluded or unresolved advert</x:v>
      </x:c>
      <x:c r="C2516" s="15" t="str">
        <x:v>Factory Lane, Croydon CR0</x:v>
      </x:c>
      <x:c r="D2516" s="15" t="str">
        <x:v>Scheme/range crosses 15,000 sqft; no qualifying individual schedule resolved from card.</x:v>
      </x:c>
      <x:c r="E2516" s="15" t="str">
        <x:v>https://www.zoopla.co.uk/to-rent/commercial/details/68454091/</x:v>
      </x:c>
      <x:c r="F2516" s="15" t="str"/>
    </x:row>
    <x:row r="2517" ht="42" customHeight="1">
      <x:c r="A2517" s="15" t="str">
        <x:v>London</x:v>
      </x:c>
      <x:c r="B2517" s="15" t="str">
        <x:v>Excluded or unresolved advert</x:v>
      </x:c>
      <x:c r="C2517" s="15" t="str">
        <x:v>Johnsons Way, London NW10</x:v>
      </x:c>
      <x:c r="D2517" s="15" t="str">
        <x:v>Pooled/combined or multi-unit size range without individually verified demises; no unit count asserted.</x:v>
      </x:c>
      <x:c r="E2517" s="15" t="str">
        <x:v>https://www.zoopla.co.uk/to-rent/commercial/details/68409287/</x:v>
      </x:c>
      <x:c r="F2517" s="15" t="str"/>
    </x:row>
    <x:row r="2518" ht="42" customHeight="1">
      <x:c r="A2518" s="15" t="str">
        <x:v>London</x:v>
      </x:c>
      <x:c r="B2518" s="15" t="str">
        <x:v>Excluded or unresolved advert</x:v>
      </x:c>
      <x:c r="C2518" s="15" t="str">
        <x:v>Windsor Park Industrial Estate, 50 Windsor Avenue, Wimbledon, London SW19</x:v>
      </x:c>
      <x:c r="D2518" s="15" t="str">
        <x:v>Pooled/combined or multi-unit size range without individually verified demises; no unit count asserted.</x:v>
      </x:c>
      <x:c r="E2518" s="15" t="str">
        <x:v>https://www.zoopla.co.uk/to-rent/commercial/details/68163050/</x:v>
      </x:c>
      <x:c r="F2518" s="15" t="str"/>
    </x:row>
    <x:row r="2519" ht="42" customHeight="1">
      <x:c r="A2519" s="15" t="str">
        <x:v>London</x:v>
      </x:c>
      <x:c r="B2519" s="15" t="str">
        <x:v>Excluded or unresolved advert</x:v>
      </x:c>
      <x:c r="C2519" s="15" t="str">
        <x:v>Regent Studios, 8 Andrews Road, London E8</x:v>
      </x:c>
      <x:c r="D2519" s="15" t="str">
        <x:v>Pooled/combined or multi-unit size range without individually verified demises; no unit count asserted.</x:v>
      </x:c>
      <x:c r="E2519" s="15" t="str">
        <x:v>https://www.zoopla.co.uk/to-rent/commercial/details/68029738/</x:v>
      </x:c>
      <x:c r="F2519" s="15" t="str"/>
    </x:row>
    <x:row r="2520" ht="42" customHeight="1">
      <x:c r="A2520" s="15" t="str">
        <x:v>London</x:v>
      </x:c>
      <x:c r="B2520" s="15" t="str">
        <x:v>Excluded or unresolved advert</x:v>
      </x:c>
      <x:c r="C2520" s="15" t="str">
        <x:v>Studio Units, Florentia Village, Vale Road, London N4</x:v>
      </x:c>
      <x:c r="D2520" s="15" t="str">
        <x:v>Pooled/combined or multi-unit size range without individually verified demises; no unit count asserted.</x:v>
      </x:c>
      <x:c r="E2520" s="15" t="str">
        <x:v>https://www.zoopla.co.uk/to-rent/commercial/details/67738450/</x:v>
      </x:c>
      <x:c r="F2520" s="15" t="str"/>
    </x:row>
    <x:row r="2521" ht="42" customHeight="1">
      <x:c r="A2521" s="15" t="str">
        <x:v>London</x:v>
      </x:c>
      <x:c r="B2521" s="15" t="str">
        <x:v>Excluded or unresolved advert</x:v>
      </x:c>
      <x:c r="C2521" s="15" t="str">
        <x:v>Workshop Units, Florentia Village, Vale Road, London N4</x:v>
      </x:c>
      <x:c r="D2521" s="15" t="str">
        <x:v>Pooled/combined or multi-unit size range without individually verified demises; no unit count asserted.</x:v>
      </x:c>
      <x:c r="E2521" s="15" t="str">
        <x:v>https://www.zoopla.co.uk/to-rent/commercial/details/67738403/</x:v>
      </x:c>
      <x:c r="F2521" s="15" t="str"/>
    </x:row>
    <x:row r="2522" ht="42" customHeight="1">
      <x:c r="A2522" s="15" t="str">
        <x:v>London</x:v>
      </x:c>
      <x:c r="B2522" s="15" t="str">
        <x:v>Excluded or unresolved advert</x:v>
      </x:c>
      <x:c r="C2522" s="15" t="str">
        <x:v>Industrial Units, Florentia Village, Vale Road, London N4</x:v>
      </x:c>
      <x:c r="D2522" s="15" t="str">
        <x:v>Scheme/range crosses 15,000 sqft; no qualifying individual schedule resolved from card.</x:v>
      </x:c>
      <x:c r="E2522" s="15" t="str">
        <x:v>https://www.zoopla.co.uk/to-rent/commercial/details/67738337/</x:v>
      </x:c>
      <x:c r="F2522" s="15" t="str"/>
    </x:row>
    <x:row r="2523" ht="42" customHeight="1">
      <x:c r="A2523" s="15" t="str">
        <x:v>London</x:v>
      </x:c>
      <x:c r="B2523" s="15" t="str">
        <x:v>Excluded or unresolved advert</x:v>
      </x:c>
      <x:c r="C2523" s="15" t="str">
        <x:v>Unit 13, Platts Eyot, Hampton TW12</x:v>
      </x:c>
      <x:c r="D2523" s="15" t="str">
        <x:v>Pooled/combined or multi-unit size range without individually verified demises; no unit count asserted.</x:v>
      </x:c>
      <x:c r="E2523" s="15" t="str">
        <x:v>https://www.zoopla.co.uk/to-rent/commercial/details/67423376/</x:v>
      </x:c>
      <x:c r="F2523" s="15" t="str"/>
    </x:row>
    <x:row r="2524" ht="42" customHeight="1">
      <x:c r="A2524" s="15" t="str">
        <x:v>London</x:v>
      </x:c>
      <x:c r="B2524" s="15" t="str">
        <x:v>Excluded or unresolved advert</x:v>
      </x:c>
      <x:c r="C2524" s="15" t="str">
        <x:v>Penwith Road, Earlsfield SW18</x:v>
      </x:c>
      <x:c r="D2524" s="15" t="str">
        <x:v>Pooled/combined or multi-unit size range without individually verified demises; no unit count asserted.</x:v>
      </x:c>
      <x:c r="E2524" s="15" t="str">
        <x:v>https://www.zoopla.co.uk/to-rent/commercial/details/67011155/</x:v>
      </x:c>
      <x:c r="F2524" s="15" t="str"/>
    </x:row>
    <x:row r="2525" ht="42" customHeight="1">
      <x:c r="A2525" s="15" t="str">
        <x:v>London</x:v>
      </x:c>
      <x:c r="B2525" s="15" t="str">
        <x:v>Excluded or unresolved advert</x:v>
      </x:c>
      <x:c r="C2525" s="15" t="str">
        <x:v>East Lane, Wembley HA9</x:v>
      </x:c>
      <x:c r="D2525" s="15" t="str">
        <x:v>Self-storage/room/container scheme excluded.</x:v>
      </x:c>
      <x:c r="E2525" s="15" t="str">
        <x:v>https://www.zoopla.co.uk/to-rent/commercial/details/66785634/</x:v>
      </x:c>
      <x:c r="F2525" s="15" t="str"/>
    </x:row>
    <x:row r="2526" ht="42" customHeight="1">
      <x:c r="A2526" s="15" t="str">
        <x:v>London</x:v>
      </x:c>
      <x:c r="B2526" s="15" t="str">
        <x:v>Excluded or unresolved advert</x:v>
      </x:c>
      <x:c r="C2526" s="15" t="str">
        <x:v>Otago Trade Park, Crown Road, Enfield, Greater London EN1</x:v>
      </x:c>
      <x:c r="D2526" s="15" t="str">
        <x:v>Pooled/combined or multi-unit size range without individually verified demises; no unit count asserted.</x:v>
      </x:c>
      <x:c r="E2526" s="15" t="str">
        <x:v>https://www.zoopla.co.uk/to-rent/commercial/details/66376958/</x:v>
      </x:c>
      <x:c r="F2526" s="15" t="str"/>
    </x:row>
    <x:row r="2527" ht="42" customHeight="1">
      <x:c r="A2527" s="15" t="str">
        <x:v>London</x:v>
      </x:c>
      <x:c r="B2527" s="15" t="str">
        <x:v>Excluded or unresolved advert</x:v>
      </x:c>
      <x:c r="C2527" s="15" t="str">
        <x:v>Montagu Road, London N9</x:v>
      </x:c>
      <x:c r="D2527" s="15" t="str">
        <x:v>Pooled scheme advert; individual available demises not established.</x:v>
      </x:c>
      <x:c r="E2527" s="15" t="str">
        <x:v>https://www.zoopla.co.uk/to-rent/commercial/details/65773742/</x:v>
      </x:c>
      <x:c r="F2527" s="15" t="str"/>
    </x:row>
    <x:row r="2528" ht="42" customHeight="1">
      <x:c r="A2528" s="15" t="str">
        <x:v>London</x:v>
      </x:c>
      <x:c r="B2528" s="15" t="str">
        <x:v>Excluded or unresolved advert</x:v>
      </x:c>
      <x:c r="C2528" s="15" t="str">
        <x:v>The Transport Yard, Wood End Gardens, Northolt UB5</x:v>
      </x:c>
      <x:c r="D2528" s="15" t="str">
        <x:v>Yard/land only; no qualifying building established.</x:v>
      </x:c>
      <x:c r="E2528" s="15" t="str">
        <x:v>https://www.zoopla.co.uk/to-rent/commercial/details/65607497/</x:v>
      </x:c>
      <x:c r="F2528" s="15" t="str"/>
    </x:row>
    <x:row r="2529" ht="42" customHeight="1">
      <x:c r="A2529" s="15" t="str">
        <x:v>London</x:v>
      </x:c>
      <x:c r="B2529" s="15" t="str">
        <x:v>Excluded or unresolved advert</x:v>
      </x:c>
      <x:c r="C2529" s="15" t="str">
        <x:v>Beckton Gas Yard, Beckton E6</x:v>
      </x:c>
      <x:c r="D2529" s="15" t="str">
        <x:v>Scheme/range crosses 15,000 sqft; no qualifying individual schedule resolved from card.</x:v>
      </x:c>
      <x:c r="E2529" s="15" t="str">
        <x:v>https://www.zoopla.co.uk/to-rent/commercial/details/65607390/</x:v>
      </x:c>
      <x:c r="F2529" s="15" t="str"/>
    </x:row>
    <x:row r="2530" ht="42" customHeight="1">
      <x:c r="A2530" s="15" t="str">
        <x:v>London</x:v>
      </x:c>
      <x:c r="B2530" s="15" t="str">
        <x:v>Excluded or unresolved advert</x:v>
      </x:c>
      <x:c r="C2530" s="15" t="str">
        <x:v>East Lane, Wembley HA9</x:v>
      </x:c>
      <x:c r="D2530" s="15" t="str">
        <x:v>Pooled/combined or multi-unit size range without individually verified demises; no unit count asserted.</x:v>
      </x:c>
      <x:c r="E2530" s="15" t="str">
        <x:v>https://www.zoopla.co.uk/to-rent/commercial/details/65446607/</x:v>
      </x:c>
      <x:c r="F2530" s="15" t="str"/>
    </x:row>
    <x:row r="2531" ht="42" customHeight="1">
      <x:c r="A2531" s="15" t="str">
        <x:v>London</x:v>
      </x:c>
      <x:c r="B2531" s="15" t="str">
        <x:v>Excluded or unresolved advert</x:v>
      </x:c>
      <x:c r="C2531" s="15" t="str">
        <x:v>Westlink House, 981 Great West Road, Brentford TW8</x:v>
      </x:c>
      <x:c r="D2531" s="15" t="str">
        <x:v>Pooled/combined or multi-unit size range without individually verified demises; no unit count asserted.</x:v>
      </x:c>
      <x:c r="E2531" s="15" t="str">
        <x:v>https://www.zoopla.co.uk/to-rent/commercial/details/65321576/</x:v>
      </x:c>
      <x:c r="F2531" s="15" t="str"/>
    </x:row>
    <x:row r="2532" ht="42" customHeight="1">
      <x:c r="A2532" s="15" t="str">
        <x:v>London</x:v>
      </x:c>
      <x:c r="B2532" s="15" t="str">
        <x:v>Excluded or unresolved advert</x:v>
      </x:c>
      <x:c r="C2532" s="15" t="str">
        <x:v>Big Yellow Kings Cross, 200 York Way, London, Greater London N7</x:v>
      </x:c>
      <x:c r="D2532" s="15" t="str">
        <x:v>Self-storage/room/container scheme excluded.</x:v>
      </x:c>
      <x:c r="E2532" s="15" t="str">
        <x:v>https://www.zoopla.co.uk/to-rent/commercial/details/64784108/</x:v>
      </x:c>
      <x:c r="F2532" s="15" t="str"/>
    </x:row>
    <x:row r="2533" ht="42" customHeight="1">
      <x:c r="A2533" s="15" t="str">
        <x:v>London</x:v>
      </x:c>
      <x:c r="B2533" s="15" t="str">
        <x:v>Excluded or unresolved advert</x:v>
      </x:c>
      <x:c r="C2533" s="15" t="str">
        <x:v>Bow Exchange, 5 Yeo Street, Bow, London E3</x:v>
      </x:c>
      <x:c r="D2533" s="15" t="str">
        <x:v>Scheme/range crosses 15,000 sqft; no qualifying individual schedule resolved from card.</x:v>
      </x:c>
      <x:c r="E2533" s="15" t="str">
        <x:v>https://www.zoopla.co.uk/to-rent/commercial/details/64587976/</x:v>
      </x:c>
      <x:c r="F2533" s="15" t="str"/>
    </x:row>
    <x:row r="2534" ht="42" customHeight="1">
      <x:c r="A2534" s="15" t="str">
        <x:v>London</x:v>
      </x:c>
      <x:c r="B2534" s="15" t="str">
        <x:v>Excluded or unresolved advert</x:v>
      </x:c>
      <x:c r="C2534" s="15" t="str">
        <x:v>Western Avenue, Acton W3</x:v>
      </x:c>
      <x:c r="D2534" s="15" t="str">
        <x:v>Pooled/combined or multi-unit size range without individually verified demises; no unit count asserted.</x:v>
      </x:c>
      <x:c r="E2534" s="15" t="str">
        <x:v>https://www.zoopla.co.uk/to-rent/commercial/details/64550099/</x:v>
      </x:c>
      <x:c r="F2534" s="15" t="str"/>
    </x:row>
    <x:row r="2535" ht="42" customHeight="1">
      <x:c r="A2535" s="15" t="str">
        <x:v>London</x:v>
      </x:c>
      <x:c r="B2535" s="15" t="str">
        <x:v>Excluded or unresolved advert</x:v>
      </x:c>
      <x:c r="C2535" s="15" t="str">
        <x:v>London SW8</x:v>
      </x:c>
      <x:c r="D2535" s="15" t="str">
        <x:v>Property identity too general to deduplicate reliably.</x:v>
      </x:c>
      <x:c r="E2535" s="15" t="str">
        <x:v>https://www.zoopla.co.uk/to-rent/commercial/details/64522808/</x:v>
      </x:c>
      <x:c r="F2535" s="15" t="str"/>
    </x:row>
    <x:row r="2536" ht="42" customHeight="1">
      <x:c r="A2536" s="15" t="str">
        <x:v>London</x:v>
      </x:c>
      <x:c r="B2536" s="15" t="str">
        <x:v>Excluded or unresolved advert</x:v>
      </x:c>
      <x:c r="C2536" s="15" t="str">
        <x:v>Windsor Avenue, London SW19</x:v>
      </x:c>
      <x:c r="D2536" s="15" t="str">
        <x:v>Pooled/combined or multi-unit size range without individually verified demises; no unit count asserted.</x:v>
      </x:c>
      <x:c r="E2536" s="15" t="str">
        <x:v>https://www.zoopla.co.uk/to-rent/commercial/details/64427644/</x:v>
      </x:c>
      <x:c r="F2536" s="15" t="str"/>
    </x:row>
    <x:row r="2537" ht="42" customHeight="1">
      <x:c r="A2537" s="15" t="str">
        <x:v>London</x:v>
      </x:c>
      <x:c r="B2537" s="15" t="str">
        <x:v>Excluded or unresolved advert</x:v>
      </x:c>
      <x:c r="C2537" s="15" t="str">
        <x:v>Parkside Business Estate, Rolt Street, London SE8</x:v>
      </x:c>
      <x:c r="D2537" s="15" t="str">
        <x:v>Pooled/combined or multi-unit size range without individually verified demises; no unit count asserted.</x:v>
      </x:c>
      <x:c r="E2537" s="15" t="str">
        <x:v>https://www.zoopla.co.uk/to-rent/commercial/details/55363679/</x:v>
      </x:c>
      <x:c r="F2537" s="15" t="str"/>
    </x:row>
    <x:row r="2538" ht="42" customHeight="1">
      <x:c r="A2538" s="15" t="str">
        <x:v>London</x:v>
      </x:c>
      <x:c r="B2538" s="15" t="str">
        <x:v>Excluded or unresolved advert</x:v>
      </x:c>
      <x:c r="C2538" s="15" t="str">
        <x:v>Coronation Road, Park Royal NW10</x:v>
      </x:c>
      <x:c r="D2538" s="15" t="str">
        <x:v>Pooled/combined or multi-unit size range without individually verified demises; no unit count asserted.</x:v>
      </x:c>
      <x:c r="E2538" s="15" t="str">
        <x:v>https://www.zoopla.co.uk/to-rent/commercial/details/63922759/</x:v>
      </x:c>
      <x:c r="F2538" s="15" t="str"/>
    </x:row>
    <x:row r="2539" ht="42" customHeight="1">
      <x:c r="A2539" s="15" t="str">
        <x:v>London</x:v>
      </x:c>
      <x:c r="B2539" s="15" t="str">
        <x:v>Excluded or unresolved advert</x:v>
      </x:c>
      <x:c r="C2539" s="15" t="str">
        <x:v>NW10</x:v>
      </x:c>
      <x:c r="D2539" s="15" t="str">
        <x:v>Pooled/combined or multi-unit size range without individually verified demises; no unit count asserted.</x:v>
      </x:c>
      <x:c r="E2539" s="15" t="str">
        <x:v>https://www.zoopla.co.uk/to-rent/commercial/details/63723912/</x:v>
      </x:c>
      <x:c r="F2539" s="15" t="str"/>
    </x:row>
    <x:row r="2540" ht="42" customHeight="1">
      <x:c r="A2540" s="15" t="str">
        <x:v>London</x:v>
      </x:c>
      <x:c r="B2540" s="15" t="str">
        <x:v>Excluded or unresolved advert</x:v>
      </x:c>
      <x:c r="C2540" s="15" t="str">
        <x:v>Big Yellow Kingston North, 380 Richmond Road, Kingston Upon Thames, Surrey KT2</x:v>
      </x:c>
      <x:c r="D2540" s="15" t="str">
        <x:v>Self-storage/room/container scheme excluded.</x:v>
      </x:c>
      <x:c r="E2540" s="15" t="str">
        <x:v>https://www.zoopla.co.uk/to-rent/commercial/details/62461385/</x:v>
      </x:c>
      <x:c r="F2540" s="15" t="str"/>
    </x:row>
    <x:row r="2541" ht="42" customHeight="1">
      <x:c r="A2541" s="15" t="str">
        <x:v>London</x:v>
      </x:c>
      <x:c r="B2541" s="15" t="str">
        <x:v>Excluded or unresolved advert</x:v>
      </x:c>
      <x:c r="C2541" s="15" t="str">
        <x:v>1 Eastman Road, Harrow, Greater London HA1</x:v>
      </x:c>
      <x:c r="D2541" s="15" t="str">
        <x:v>Self-storage/room/container scheme excluded.</x:v>
      </x:c>
      <x:c r="E2541" s="15" t="str">
        <x:v>https://www.zoopla.co.uk/to-rent/commercial/details/62444005/</x:v>
      </x:c>
      <x:c r="F2541" s="15" t="str"/>
    </x:row>
    <x:row r="2542" ht="42" customHeight="1">
      <x:c r="A2542" s="15" t="str">
        <x:v>London</x:v>
      </x:c>
      <x:c r="B2542" s="15" t="str">
        <x:v>Excluded or unresolved advert</x:v>
      </x:c>
      <x:c r="C2542" s="15" t="str">
        <x:v>Princes Works, Teddington TW11</x:v>
      </x:c>
      <x:c r="D2542" s="15" t="str">
        <x:v>Pooled/combined or multi-unit size range without individually verified demises; no unit count asserted.</x:v>
      </x:c>
      <x:c r="E2542" s="15" t="str">
        <x:v>https://www.zoopla.co.uk/to-rent/commercial/details/62305167/</x:v>
      </x:c>
      <x:c r="F2542" s="15" t="str"/>
    </x:row>
    <x:row r="2543" ht="42" customHeight="1">
      <x:c r="A2543" s="15" t="str">
        <x:v>London</x:v>
      </x:c>
      <x:c r="B2543" s="15" t="str">
        <x:v>Excluded or unresolved advert</x:v>
      </x:c>
      <x:c r="C2543" s="15" t="str">
        <x:v>Coronation Road, Park Royal NW10</x:v>
      </x:c>
      <x:c r="D2543" s="15" t="str">
        <x:v>Pooled/combined or multi-unit size range without individually verified demises; no unit count asserted.</x:v>
      </x:c>
      <x:c r="E2543" s="15" t="str">
        <x:v>https://www.zoopla.co.uk/to-rent/commercial/details/61030332/</x:v>
      </x:c>
      <x:c r="F2543" s="15" t="str"/>
    </x:row>
    <x:row r="2544" ht="42" customHeight="1">
      <x:c r="A2544" s="15" t="str">
        <x:v>London</x:v>
      </x:c>
      <x:c r="B2544" s="15" t="str">
        <x:v>Excluded or unresolved advert</x:v>
      </x:c>
      <x:c r="C2544" s="15" t="str">
        <x:v>Big Yellow Hayes, Canal Yard, 8A Hayes Road, Southall, Greater London UB2</x:v>
      </x:c>
      <x:c r="D2544" s="15" t="str">
        <x:v>Self-storage/room/container scheme excluded.</x:v>
      </x:c>
      <x:c r="E2544" s="15" t="str">
        <x:v>https://www.zoopla.co.uk/to-rent/commercial/details/60593236/</x:v>
      </x:c>
      <x:c r="F2544" s="15" t="str"/>
    </x:row>
    <x:row r="2545" ht="42" customHeight="1">
      <x:c r="A2545" s="15" t="str">
        <x:v>London</x:v>
      </x:c>
      <x:c r="B2545" s="15" t="str">
        <x:v>Excluded or unresolved advert</x:v>
      </x:c>
      <x:c r="C2545" s="15" t="str">
        <x:v>Expressway, 1 Dock Road, London E16</x:v>
      </x:c>
      <x:c r="D2545" s="15" t="str">
        <x:v>Pooled/combined or multi-unit size range without individually verified demises; no unit count asserted.</x:v>
      </x:c>
      <x:c r="E2545" s="15" t="str">
        <x:v>https://www.zoopla.co.uk/to-rent/commercial/details/60341580/</x:v>
      </x:c>
      <x:c r="F2545" s="15" t="str"/>
    </x:row>
    <x:row r="2546" ht="42" customHeight="1">
      <x:c r="A2546" s="15" t="str">
        <x:v>London</x:v>
      </x:c>
      <x:c r="B2546" s="15" t="str">
        <x:v>Excluded or unresolved advert</x:v>
      </x:c>
      <x:c r="C2546" s="15" t="str">
        <x:v>Warespace, @The Debenhams Building, Greenhill Way, Harrow, Greater London HA1</x:v>
      </x:c>
      <x:c r="D2546" s="15" t="str">
        <x:v>Pooled/combined or multi-unit size range without individually verified demises; no unit count asserted.</x:v>
      </x:c>
      <x:c r="E2546" s="15" t="str">
        <x:v>https://www.zoopla.co.uk/to-rent/commercial/details/61918581/</x:v>
      </x:c>
      <x:c r="F2546" s="15" t="str"/>
    </x:row>
    <x:row r="2547" ht="42" customHeight="1">
      <x:c r="A2547" s="15" t="str">
        <x:v>London</x:v>
      </x:c>
      <x:c r="B2547" s="15" t="str">
        <x:v>Excluded or unresolved advert</x:v>
      </x:c>
      <x:c r="C2547" s="15" t="str">
        <x:v>Western Avenue, Ealing, London W5</x:v>
      </x:c>
      <x:c r="D2547" s="15" t="str">
        <x:v>Pooled/combined or multi-unit size range without individually verified demises; no unit count asserted.</x:v>
      </x:c>
      <x:c r="E2547" s="15" t="str">
        <x:v>https://www.zoopla.co.uk/to-rent/commercial/details/59736641/</x:v>
      </x:c>
      <x:c r="F2547" s="15" t="str"/>
    </x:row>
    <x:row r="2548" ht="42" customHeight="1">
      <x:c r="A2548" s="15" t="str">
        <x:v>London</x:v>
      </x:c>
      <x:c r="B2548" s="15" t="str">
        <x:v>Excluded or unresolved advert</x:v>
      </x:c>
      <x:c r="C2548" s="15" t="str">
        <x:v>Kimpton Park Way, North Cheam, Sutton SM3</x:v>
      </x:c>
      <x:c r="D2548" s="15" t="str">
        <x:v>Self-storage/room/container scheme excluded.</x:v>
      </x:c>
      <x:c r="E2548" s="15" t="str">
        <x:v>https://www.zoopla.co.uk/to-rent/commercial/details/56959331/</x:v>
      </x:c>
      <x:c r="F2548" s="15" t="str"/>
    </x:row>
    <x:row r="2549" ht="42" customHeight="1">
      <x:c r="A2549" s="15" t="str">
        <x:v>London</x:v>
      </x:c>
      <x:c r="B2549" s="15" t="str">
        <x:v>Excluded or unresolved advert</x:v>
      </x:c>
      <x:c r="C2549" s="15" t="str">
        <x:v>Unit 7 &amp; 10 Quebec Wharf, 14 Thomas Road, Limehouse, London E14</x:v>
      </x:c>
      <x:c r="D2549" s="15" t="str">
        <x:v>Pooled/combined or multi-unit size range without individually verified demises; no unit count asserted.</x:v>
      </x:c>
      <x:c r="E2549" s="15" t="str">
        <x:v>https://www.zoopla.co.uk/to-rent/commercial/details/59705017/</x:v>
      </x:c>
      <x:c r="F2549" s="15" t="str"/>
    </x:row>
    <x:row r="2550" ht="42" customHeight="1">
      <x:c r="A2550" s="15" t="str">
        <x:v>London</x:v>
      </x:c>
      <x:c r="B2550" s="15" t="str">
        <x:v>Boundary / regional handoff</x:v>
      </x:c>
      <x:c r="C2550" s="15" t="str">
        <x:v>50 Oxford Road, Denham, Uxbridge, Buckinghamshire UB9</x:v>
      </x:c>
      <x:c r="D2550" s="15" t="str">
        <x:v>Address names Denham, outside the Greater London town scope; handed off for regional cross-check.</x:v>
      </x:c>
      <x:c r="E2550" s="15" t="str">
        <x:v>https://www.zoopla.co.uk/to-rent/commercial/details/59162909/</x:v>
      </x:c>
      <x:c r="F2550" s="15" t="str"/>
    </x:row>
    <x:row r="2551" ht="42" customHeight="1">
      <x:c r="A2551" s="15" t="str">
        <x:v>London</x:v>
      </x:c>
      <x:c r="B2551" s="15" t="str">
        <x:v>Excluded or unresolved advert</x:v>
      </x:c>
      <x:c r="C2551" s="15" t="str">
        <x:v>Big Yellow Camberwell, Southampton Way, Camberwell, London SE5</x:v>
      </x:c>
      <x:c r="D2551" s="15" t="str">
        <x:v>Self-storage/room/container scheme excluded.</x:v>
      </x:c>
      <x:c r="E2551" s="15" t="str">
        <x:v>https://www.zoopla.co.uk/to-rent/commercial/details/56959387/</x:v>
      </x:c>
      <x:c r="F2551" s="15" t="str"/>
    </x:row>
    <x:row r="2552" ht="42" customHeight="1">
      <x:c r="A2552" s="15" t="str">
        <x:v>London</x:v>
      </x:c>
      <x:c r="B2552" s="15" t="str">
        <x:v>Excluded or unresolved advert</x:v>
      </x:c>
      <x:c r="C2552" s="15" t="str">
        <x:v>The Highway, London E1W</x:v>
      </x:c>
      <x:c r="D2552" s="15" t="str">
        <x:v>Self-storage/room/container scheme excluded.</x:v>
      </x:c>
      <x:c r="E2552" s="15" t="str">
        <x:v>https://www.zoopla.co.uk/to-rent/commercial/details/56959378/</x:v>
      </x:c>
      <x:c r="F2552" s="15" t="str"/>
    </x:row>
    <x:row r="2553" ht="42" customHeight="1">
      <x:c r="A2553" s="15" t="str">
        <x:v>London</x:v>
      </x:c>
      <x:c r="B2553" s="15" t="str">
        <x:v>Excluded or unresolved advert</x:v>
      </x:c>
      <x:c r="C2553" s="15" t="str">
        <x:v>Thornton Road, Croydon CR0</x:v>
      </x:c>
      <x:c r="D2553" s="15" t="str">
        <x:v>Pooled/combined or multi-unit size range without individually verified demises; no unit count asserted.</x:v>
      </x:c>
      <x:c r="E2553" s="15" t="str">
        <x:v>https://www.zoopla.co.uk/to-rent/commercial/details/56959377/</x:v>
      </x:c>
      <x:c r="F2553" s="15" t="str"/>
    </x:row>
    <x:row r="2554" ht="42" customHeight="1">
      <x:c r="A2554" s="15" t="str">
        <x:v>London</x:v>
      </x:c>
      <x:c r="B2554" s="15" t="str">
        <x:v>Excluded or unresolved advert</x:v>
      </x:c>
      <x:c r="C2554" s="15" t="str">
        <x:v>Hertford Road, Barking IG11</x:v>
      </x:c>
      <x:c r="D2554" s="15" t="str">
        <x:v>Pooled/combined or multi-unit size range without individually verified demises; no unit count asserted.</x:v>
      </x:c>
      <x:c r="E2554" s="15" t="str">
        <x:v>https://www.zoopla.co.uk/to-rent/commercial/details/56959384/</x:v>
      </x:c>
      <x:c r="F2554" s="15" t="str"/>
    </x:row>
    <x:row r="2555" ht="42" customHeight="1">
      <x:c r="A2555" s="15" t="str">
        <x:v>London</x:v>
      </x:c>
      <x:c r="B2555" s="15" t="str">
        <x:v>Excluded or unresolved advert</x:v>
      </x:c>
      <x:c r="C2555" s="15" t="str">
        <x:v>Big Yellow Wandsworth, Garratt Lane, Wandsworth, London SW18</x:v>
      </x:c>
      <x:c r="D2555" s="15" t="str">
        <x:v>Self-storage/room/container scheme excluded.</x:v>
      </x:c>
      <x:c r="E2555" s="15" t="str">
        <x:v>https://www.zoopla.co.uk/to-rent/commercial/details/56959290/</x:v>
      </x:c>
      <x:c r="F2555" s="15" t="str"/>
    </x:row>
    <x:row r="2556" ht="42" customHeight="1">
      <x:c r="A2556" s="15" t="str">
        <x:v>London</x:v>
      </x:c>
      <x:c r="B2556" s="15" t="str">
        <x:v>Excluded or unresolved advert</x:v>
      </x:c>
      <x:c r="C2556" s="15" t="str">
        <x:v>Big Yellow Twickenham 1A Rugby Road, Twickenham, Middlesex TW1</x:v>
      </x:c>
      <x:c r="D2556" s="15" t="str">
        <x:v>Self-storage/room/container scheme excluded.</x:v>
      </x:c>
      <x:c r="E2556" s="15" t="str">
        <x:v>https://www.zoopla.co.uk/to-rent/commercial/details/56959332/</x:v>
      </x:c>
      <x:c r="F2556" s="15" t="str"/>
    </x:row>
    <x:row r="2557" ht="42" customHeight="1">
      <x:c r="A2557" s="15" t="str">
        <x:v>London</x:v>
      </x:c>
      <x:c r="B2557" s="15" t="str">
        <x:v>Excluded or unresolved advert</x:v>
      </x:c>
      <x:c r="C2557" s="15" t="str">
        <x:v>Townmead Road, London SW6</x:v>
      </x:c>
      <x:c r="D2557" s="15" t="str">
        <x:v>Pooled/combined or multi-unit size range without individually verified demises; no unit count asserted.</x:v>
      </x:c>
      <x:c r="E2557" s="15" t="str">
        <x:v>https://www.zoopla.co.uk/to-rent/commercial/details/56959340/</x:v>
      </x:c>
      <x:c r="F2557" s="15" t="str"/>
    </x:row>
    <x:row r="2558" ht="42" customHeight="1">
      <x:c r="A2558" s="15" t="str">
        <x:v>London</x:v>
      </x:c>
      <x:c r="B2558" s="15" t="str">
        <x:v>Excluded or unresolved advert</x:v>
      </x:c>
      <x:c r="C2558" s="15" t="str">
        <x:v>Knights Hill, London SE27</x:v>
      </x:c>
      <x:c r="D2558" s="15" t="str">
        <x:v>Self-storage/room/container scheme excluded.</x:v>
      </x:c>
      <x:c r="E2558" s="15" t="str">
        <x:v>https://www.zoopla.co.uk/to-rent/commercial/details/56959367/</x:v>
      </x:c>
      <x:c r="F2558" s="15" t="str"/>
    </x:row>
    <x:row r="2559" ht="42" customHeight="1">
      <x:c r="A2559" s="15" t="str">
        <x:v>London</x:v>
      </x:c>
      <x:c r="B2559" s="15" t="str">
        <x:v>Excluded or unresolved advert</x:v>
      </x:c>
      <x:c r="C2559" s="15" t="str">
        <x:v>Morden Road, London SW19</x:v>
      </x:c>
      <x:c r="D2559" s="15" t="str">
        <x:v>Self-storage/room/container scheme excluded.</x:v>
      </x:c>
      <x:c r="E2559" s="15" t="str">
        <x:v>https://www.zoopla.co.uk/to-rent/commercial/details/56959284/</x:v>
      </x:c>
      <x:c r="F2559" s="15" t="str"/>
    </x:row>
    <x:row r="2560" ht="42" customHeight="1">
      <x:c r="A2560" s="15" t="str">
        <x:v>London</x:v>
      </x:c>
      <x:c r="B2560" s="15" t="str">
        <x:v>Excluded or unresolved advert</x:v>
      </x:c>
      <x:c r="C2560" s="15" t="str">
        <x:v>Big Yellow Nine Elms, Forum House, 120 - 170 Stewarts Road, London, Greater London SW8</x:v>
      </x:c>
      <x:c r="D2560" s="15" t="str">
        <x:v>Self-storage/room/container scheme excluded.</x:v>
      </x:c>
      <x:c r="E2560" s="15" t="str">
        <x:v>https://www.zoopla.co.uk/to-rent/commercial/details/56959285/</x:v>
      </x:c>
      <x:c r="F2560" s="15" t="str"/>
    </x:row>
    <x:row r="2561" ht="42" customHeight="1">
      <x:c r="A2561" s="15" t="str">
        <x:v>London</x:v>
      </x:c>
      <x:c r="B2561" s="15" t="str">
        <x:v>Excluded or unresolved advert</x:v>
      </x:c>
      <x:c r="C2561" s="15" t="str">
        <x:v>Big Yellow Orpington Cray Avenue, St. Mary Cray, Orpington BR5</x:v>
      </x:c>
      <x:c r="D2561" s="15" t="str">
        <x:v>Self-storage/room/container scheme excluded.</x:v>
      </x:c>
      <x:c r="E2561" s="15" t="str">
        <x:v>https://www.zoopla.co.uk/to-rent/commercial/details/56959286/</x:v>
      </x:c>
      <x:c r="F2561" s="15" t="str"/>
    </x:row>
    <x:row r="2562" ht="42" customHeight="1">
      <x:c r="A2562" s="15" t="str">
        <x:v>London</x:v>
      </x:c>
      <x:c r="B2562" s="15" t="str">
        <x:v>Excluded or unresolved advert</x:v>
      </x:c>
      <x:c r="C2562" s="15" t="str">
        <x:v>London Road, Kingston Upon Thames KT2</x:v>
      </x:c>
      <x:c r="D2562" s="15" t="str">
        <x:v>Self-storage/room/container scheme excluded.</x:v>
      </x:c>
      <x:c r="E2562" s="15" t="str">
        <x:v>https://www.zoopla.co.uk/to-rent/commercial/details/56959320/</x:v>
      </x:c>
      <x:c r="F2562" s="15" t="str"/>
    </x:row>
    <x:row r="2563" ht="42" customHeight="1">
      <x:c r="A2563" s="15" t="str">
        <x:v>London</x:v>
      </x:c>
      <x:c r="B2563" s="15" t="str">
        <x:v>Excluded or unresolved advert</x:v>
      </x:c>
      <x:c r="C2563" s="15" t="str">
        <x:v>Big Yellow New Malden, Units 1-3 Wyvern Estate, Beverley Way, New Malden KT3</x:v>
      </x:c>
      <x:c r="D2563" s="15" t="str">
        <x:v>Self-storage/room/container scheme excluded.</x:v>
      </x:c>
      <x:c r="E2563" s="15" t="str">
        <x:v>https://www.zoopla.co.uk/to-rent/commercial/details/56959322/</x:v>
      </x:c>
      <x:c r="F2563" s="15" t="str"/>
    </x:row>
    <x:row r="2564" ht="42" customHeight="1">
      <x:c r="A2564" s="15" t="str">
        <x:v>London</x:v>
      </x:c>
      <x:c r="B2564" s="15" t="str">
        <x:v>Excluded or unresolved advert</x:v>
      </x:c>
      <x:c r="C2564" s="15" t="str">
        <x:v>Big Yellow North Kensington, Scrubs Lane, North Kensington, London NW10</x:v>
      </x:c>
      <x:c r="D2564" s="15" t="str">
        <x:v>Self-storage/room/container scheme excluded.</x:v>
      </x:c>
      <x:c r="E2564" s="15" t="str">
        <x:v>https://www.zoopla.co.uk/to-rent/commercial/details/56959325/</x:v>
      </x:c>
      <x:c r="F2564" s="15" t="str"/>
    </x:row>
    <x:row r="2565" ht="42" customHeight="1">
      <x:c r="A2565" s="15" t="str">
        <x:v>London</x:v>
      </x:c>
      <x:c r="B2565" s="15" t="str">
        <x:v>Excluded or unresolved advert</x:v>
      </x:c>
      <x:c r="C2565" s="15" t="str">
        <x:v>Lower Richmond Road, Kew, Richmond TW9</x:v>
      </x:c>
      <x:c r="D2565" s="15" t="str">
        <x:v>Self-storage/room/container scheme excluded.</x:v>
      </x:c>
      <x:c r="E2565" s="15" t="str">
        <x:v>https://www.zoopla.co.uk/to-rent/commercial/details/56959328/</x:v>
      </x:c>
      <x:c r="F2565" s="15" t="str"/>
    </x:row>
    <x:row r="2566" ht="42" customHeight="1">
      <x:c r="A2566" s="15" t="str">
        <x:v>London</x:v>
      </x:c>
      <x:c r="B2566" s="15" t="str">
        <x:v>Excluded or unresolved advert</x:v>
      </x:c>
      <x:c r="C2566" s="15" t="str">
        <x:v>Big Yellow Richmond Victoria Villas, Lower Mortlake Road, Richmond TW9</x:v>
      </x:c>
      <x:c r="D2566" s="15" t="str">
        <x:v>Self-storage/room/container scheme excluded.</x:v>
      </x:c>
      <x:c r="E2566" s="15" t="str">
        <x:v>https://www.zoopla.co.uk/to-rent/commercial/details/56959329/</x:v>
      </x:c>
      <x:c r="F2566" s="15" t="str"/>
    </x:row>
    <x:row r="2567" ht="42" customHeight="1">
      <x:c r="A2567" s="15" t="str">
        <x:v>London</x:v>
      </x:c>
      <x:c r="B2567" s="15" t="str">
        <x:v>Excluded or unresolved advert</x:v>
      </x:c>
      <x:c r="C2567" s="15" t="str">
        <x:v>Big Yellow Self Storage Tolworth, 225 Hook Rise South, Tolworth, Surrey KT6</x:v>
      </x:c>
      <x:c r="D2567" s="15" t="str">
        <x:v>Self-storage/room/container scheme excluded.</x:v>
      </x:c>
      <x:c r="E2567" s="15" t="str">
        <x:v>https://www.zoopla.co.uk/to-rent/commercial/details/56959333/</x:v>
      </x:c>
      <x:c r="F2567" s="15" t="str"/>
    </x:row>
    <x:row r="2568" ht="42" customHeight="1">
      <x:c r="A2568" s="15" t="str">
        <x:v>London</x:v>
      </x:c>
      <x:c r="B2568" s="15" t="str">
        <x:v>Excluded or unresolved advert</x:v>
      </x:c>
      <x:c r="C2568" s="15" t="str">
        <x:v>Big Yellow Self Storage Balham, Weir Road, London SW12</x:v>
      </x:c>
      <x:c r="D2568" s="15" t="str">
        <x:v>Self-storage/room/container scheme excluded.</x:v>
      </x:c>
      <x:c r="E2568" s="15" t="str">
        <x:v>https://www.zoopla.co.uk/to-rent/commercial/details/56959334/</x:v>
      </x:c>
      <x:c r="F2568" s="15" t="str"/>
    </x:row>
    <x:row r="2569" ht="42" customHeight="1">
      <x:c r="A2569" s="15" t="str">
        <x:v>London</x:v>
      </x:c>
      <x:c r="B2569" s="15" t="str">
        <x:v>Excluded or unresolved advert</x:v>
      </x:c>
      <x:c r="C2569" s="15" t="str">
        <x:v>Farwig Lane, Bromley BR1</x:v>
      </x:c>
      <x:c r="D2569" s="15" t="str">
        <x:v>Pooled/combined or multi-unit size range without individually verified demises; no unit count asserted.</x:v>
      </x:c>
      <x:c r="E2569" s="15" t="str">
        <x:v>https://www.zoopla.co.uk/to-rent/commercial/details/56959274/</x:v>
      </x:c>
      <x:c r="F2569" s="15" t="str"/>
    </x:row>
    <x:row r="2570" ht="42" customHeight="1">
      <x:c r="A2570" s="15" t="str">
        <x:v>London</x:v>
      </x:c>
      <x:c r="B2570" s="15" t="str">
        <x:v>Excluded or unresolved advert</x:v>
      </x:c>
      <x:c r="C2570" s="15" t="str">
        <x:v>Big Yellow Self Storage Edmonton Edmonton, London N18</x:v>
      </x:c>
      <x:c r="D2570" s="15" t="str">
        <x:v>Self-storage/room/container scheme excluded.</x:v>
      </x:c>
      <x:c r="E2570" s="15" t="str">
        <x:v>https://www.zoopla.co.uk/to-rent/commercial/details/56959276/</x:v>
      </x:c>
      <x:c r="F2570" s="15" t="str"/>
    </x:row>
    <x:row r="2571" ht="42" customHeight="1">
      <x:c r="A2571" s="15" t="str">
        <x:v>London</x:v>
      </x:c>
      <x:c r="B2571" s="15" t="str">
        <x:v>Excluded or unresolved advert</x:v>
      </x:c>
      <x:c r="C2571" s="15" t="str">
        <x:v>Uxbridge Road, Southall UB1</x:v>
      </x:c>
      <x:c r="D2571" s="15" t="str">
        <x:v>Pooled/combined or multi-unit size range without individually verified demises; no unit count asserted.</x:v>
      </x:c>
      <x:c r="E2571" s="15" t="str">
        <x:v>https://www.zoopla.co.uk/to-rent/commercial/details/56959280/</x:v>
      </x:c>
      <x:c r="F2571" s="15" t="str"/>
    </x:row>
    <x:row r="2572" ht="42" customHeight="1">
      <x:c r="A2572" s="15" t="str">
        <x:v>London</x:v>
      </x:c>
      <x:c r="B2572" s="15" t="str">
        <x:v>Excluded or unresolved advert</x:v>
      </x:c>
      <x:c r="C2572" s="15" t="str">
        <x:v>Big Yellow Hanger Lane Hanger Lane, Alperton, London W5</x:v>
      </x:c>
      <x:c r="D2572" s="15" t="str">
        <x:v>Self-storage/room/container scheme excluded.</x:v>
      </x:c>
      <x:c r="E2572" s="15" t="str">
        <x:v>https://www.zoopla.co.uk/to-rent/commercial/details/56959282/</x:v>
      </x:c>
      <x:c r="F2572" s="15" t="str"/>
    </x:row>
    <x:row r="2573" ht="42" customHeight="1">
      <x:c r="A2573" s="15" t="str">
        <x:v>London</x:v>
      </x:c>
      <x:c r="B2573" s="15" t="str">
        <x:v>Excluded or unresolved advert</x:v>
      </x:c>
      <x:c r="C2573" s="15" t="str">
        <x:v>Triangle Estate, Kennington Lane, London SE11</x:v>
      </x:c>
      <x:c r="D2573" s="15" t="str">
        <x:v>Self-storage/room/container scheme excluded.</x:v>
      </x:c>
      <x:c r="E2573" s="15" t="str">
        <x:v>https://www.zoopla.co.uk/to-rent/commercial/details/56959283/</x:v>
      </x:c>
      <x:c r="F2573" s="15" t="str"/>
    </x:row>
    <x:row r="2574" ht="42" customHeight="1">
      <x:c r="A2574" s="15" t="str">
        <x:v>London</x:v>
      </x:c>
      <x:c r="B2574" s="15" t="str">
        <x:v>Excluded or unresolved advert</x:v>
      </x:c>
      <x:c r="C2574" s="15" t="str">
        <x:v>Lewisham Way, London SE14</x:v>
      </x:c>
      <x:c r="D2574" s="15" t="str">
        <x:v>Self-storage/room/container scheme excluded.</x:v>
      </x:c>
      <x:c r="E2574" s="15" t="str">
        <x:v>https://www.zoopla.co.uk/to-rent/commercial/details/56959303/</x:v>
      </x:c>
      <x:c r="F2574" s="15" t="str"/>
    </x:row>
    <x:row r="2575" ht="42" customHeight="1">
      <x:c r="A2575" s="15" t="str">
        <x:v>London</x:v>
      </x:c>
      <x:c r="B2575" s="15" t="str">
        <x:v>Excluded or unresolved advert</x:v>
      </x:c>
      <x:c r="C2575" s="15" t="str">
        <x:v>Progress Way, Enfield EN1</x:v>
      </x:c>
      <x:c r="D2575" s="15" t="str">
        <x:v>Pooled/combined or multi-unit size range without individually verified demises; no unit count asserted.</x:v>
      </x:c>
      <x:c r="E2575" s="15" t="str">
        <x:v>https://www.zoopla.co.uk/to-rent/commercial/details/56959304/</x:v>
      </x:c>
      <x:c r="F2575" s="15" t="str"/>
    </x:row>
    <x:row r="2576" ht="42" customHeight="1">
      <x:c r="A2576" s="15" t="str">
        <x:v>London</x:v>
      </x:c>
      <x:c r="B2576" s="15" t="str">
        <x:v>Excluded or unresolved advert</x:v>
      </x:c>
      <x:c r="C2576" s="15" t="str">
        <x:v>Big Yellow Battersea 55 Lombard Road, London SW11</x:v>
      </x:c>
      <x:c r="D2576" s="15" t="str">
        <x:v>Self-storage/room/container scheme excluded.</x:v>
      </x:c>
      <x:c r="E2576" s="15" t="str">
        <x:v>https://www.zoopla.co.uk/to-rent/commercial/details/56959305/</x:v>
      </x:c>
      <x:c r="F2576" s="15" t="str"/>
    </x:row>
    <x:row r="2577" ht="42" customHeight="1">
      <x:c r="A2577" s="15" t="str">
        <x:v>London</x:v>
      </x:c>
      <x:c r="B2577" s="15" t="str">
        <x:v>Excluded or unresolved advert</x:v>
      </x:c>
      <x:c r="C2577" s="15" t="str">
        <x:v>High Road, London N12</x:v>
      </x:c>
      <x:c r="D2577" s="15" t="str">
        <x:v>Pooled/combined or multi-unit size range without individually verified demises; no unit count asserted.</x:v>
      </x:c>
      <x:c r="E2577" s="15" t="str">
        <x:v>https://www.zoopla.co.uk/to-rent/commercial/details/56959313/</x:v>
      </x:c>
      <x:c r="F2577" s="15" t="str"/>
    </x:row>
    <x:row r="2578" ht="42" customHeight="1">
      <x:c r="A2578" s="15" t="str">
        <x:v>London</x:v>
      </x:c>
      <x:c r="B2578" s="15" t="str">
        <x:v>Excluded or unresolved advert</x:v>
      </x:c>
      <x:c r="C2578" s="15" t="str">
        <x:v>Westhorne Avenue, London SE9</x:v>
      </x:c>
      <x:c r="D2578" s="15" t="str">
        <x:v>Pooled/combined or multi-unit size range without individually verified demises; no unit count asserted.</x:v>
      </x:c>
      <x:c r="E2578" s="15" t="str">
        <x:v>https://www.zoopla.co.uk/to-rent/commercial/details/56959315/</x:v>
      </x:c>
      <x:c r="F2578" s="15" t="str"/>
    </x:row>
    <x:row r="2579" ht="42" customHeight="1">
      <x:c r="A2579" s="15" t="str">
        <x:v>London</x:v>
      </x:c>
      <x:c r="B2579" s="15" t="str">
        <x:v>Excluded or unresolved advert</x:v>
      </x:c>
      <x:c r="C2579" s="15" t="str">
        <x:v>Jenner Avenue, London W3</x:v>
      </x:c>
      <x:c r="D2579" s="15" t="str">
        <x:v>Self-storage/room/container scheme excluded.</x:v>
      </x:c>
      <x:c r="E2579" s="15" t="str">
        <x:v>https://www.zoopla.co.uk/to-rent/commercial/details/56959316/</x:v>
      </x:c>
      <x:c r="F2579" s="15" t="str"/>
    </x:row>
    <x:row r="2580" ht="42" customHeight="1">
      <x:c r="A2580" s="15" t="str">
        <x:v>London</x:v>
      </x:c>
      <x:c r="B2580" s="15" t="str">
        <x:v>Excluded or unresolved advert</x:v>
      </x:c>
      <x:c r="C2580" s="15" t="str">
        <x:v>Eastern Avenue, Essex IG2</x:v>
      </x:c>
      <x:c r="D2580" s="15" t="str">
        <x:v>Self-storage/room/container scheme excluded.</x:v>
      </x:c>
      <x:c r="E2580" s="15" t="str">
        <x:v>https://www.zoopla.co.uk/to-rent/commercial/details/56959318/</x:v>
      </x:c>
      <x:c r="F2580" s="15" t="str"/>
    </x:row>
    <x:row r="2581" ht="42" customHeight="1">
      <x:c r="A2581" s="15" t="str">
        <x:v>London</x:v>
      </x:c>
      <x:c r="B2581" s="15" t="str">
        <x:v>Excluded or unresolved advert</x:v>
      </x:c>
      <x:c r="C2581" s="15" t="str">
        <x:v>Wick Lane, London E3</x:v>
      </x:c>
      <x:c r="D2581" s="15" t="str">
        <x:v>Pooled/combined or multi-unit size range without individually verified demises; no unit count asserted.</x:v>
      </x:c>
      <x:c r="E2581" s="15" t="str">
        <x:v>https://www.zoopla.co.uk/to-rent/commercial/details/56959351/</x:v>
      </x:c>
      <x:c r="F2581" s="15" t="str"/>
    </x:row>
    <x:row r="2582" ht="42" customHeight="1">
      <x:c r="A2582" s="15" t="str">
        <x:v>London</x:v>
      </x:c>
      <x:c r="B2582" s="15" t="str">
        <x:v>Excluded or unresolved advert</x:v>
      </x:c>
      <x:c r="C2582" s="15" t="str">
        <x:v>Croydon Road, Beckenham BR3</x:v>
      </x:c>
      <x:c r="D2582" s="15" t="str">
        <x:v>Pooled/combined or multi-unit size range without individually verified demises; no unit count asserted.</x:v>
      </x:c>
      <x:c r="E2582" s="15" t="str">
        <x:v>https://www.zoopla.co.uk/to-rent/commercial/details/56959352/</x:v>
      </x:c>
      <x:c r="F2582" s="15" t="str"/>
    </x:row>
    <x:row r="2583" ht="42" customHeight="1">
      <x:c r="A2583" s="15" t="str">
        <x:v>London</x:v>
      </x:c>
      <x:c r="B2583" s="15" t="str">
        <x:v>Excluded or unresolved advert</x:v>
      </x:c>
      <x:c r="C2583" s="15" t="str">
        <x:v>North Circular Road, London NW2</x:v>
      </x:c>
      <x:c r="D2583" s="15" t="str">
        <x:v>Self-storage/room/container scheme excluded.</x:v>
      </x:c>
      <x:c r="E2583" s="15" t="str">
        <x:v>https://www.zoopla.co.uk/to-rent/commercial/details/56959353/</x:v>
      </x:c>
      <x:c r="F2583" s="15" t="str"/>
    </x:row>
    <x:row r="2584" ht="42" customHeight="1">
      <x:c r="A2584" s="15" t="str">
        <x:v>London</x:v>
      </x:c>
      <x:c r="B2584" s="15" t="str">
        <x:v>Excluded or unresolved advert</x:v>
      </x:c>
      <x:c r="C2584" s="15" t="str">
        <x:v>Great West Road, Brentford TW8</x:v>
      </x:c>
      <x:c r="D2584" s="15" t="str">
        <x:v>Pooled/combined or multi-unit size range without individually verified demises; no unit count asserted.</x:v>
      </x:c>
      <x:c r="E2584" s="15" t="str">
        <x:v>https://www.zoopla.co.uk/to-rent/commercial/details/56959356/</x:v>
      </x:c>
      <x:c r="F2584" s="15" t="str"/>
    </x:row>
    <x:row r="2585" ht="42" customHeight="1">
      <x:c r="A2585" s="15" t="str">
        <x:v>London</x:v>
      </x:c>
      <x:c r="B2585" s="15" t="str">
        <x:v>Excluded or unresolved advert</x:v>
      </x:c>
      <x:c r="C2585" s="15" t="str">
        <x:v>High Road, London N2</x:v>
      </x:c>
      <x:c r="D2585" s="15" t="str">
        <x:v>Pooled/combined or multi-unit size range without individually verified demises; no unit count asserted.</x:v>
      </x:c>
      <x:c r="E2585" s="15" t="str">
        <x:v>https://www.zoopla.co.uk/to-rent/commercial/details/56959357/</x:v>
      </x:c>
      <x:c r="F2585" s="15" t="str"/>
    </x:row>
    <x:row r="2586" ht="42" customHeight="1">
      <x:c r="A2586" s="15" t="str">
        <x:v>London</x:v>
      </x:c>
      <x:c r="B2586" s="15" t="str">
        <x:v>Excluded or unresolved advert</x:v>
      </x:c>
      <x:c r="C2586" s="15" t="str">
        <x:v>Big Yellow Hounslow 179-191 Stains Road, Hounslow, Middlesex TW3</x:v>
      </x:c>
      <x:c r="D2586" s="15" t="str">
        <x:v>Self-storage/room/container scheme excluded.</x:v>
      </x:c>
      <x:c r="E2586" s="15" t="str">
        <x:v>https://www.zoopla.co.uk/to-rent/commercial/details/56959359/</x:v>
      </x:c>
      <x:c r="F2586" s="15" t="str"/>
    </x:row>
    <x:row r="2587" ht="42" customHeight="1">
      <x:c r="A2587" s="15" t="str">
        <x:v>London</x:v>
      </x:c>
      <x:c r="B2587" s="15" t="str">
        <x:v>Excluded or unresolved advert</x:v>
      </x:c>
      <x:c r="C2587" s="15" t="str">
        <x:v>Eastern Approach, Alfreds Way, Barking IG11</x:v>
      </x:c>
      <x:c r="D2587" s="15" t="str">
        <x:v>Pooled/combined or multi-unit size range without individually verified demises; no unit count asserted.</x:v>
      </x:c>
      <x:c r="E2587" s="15" t="str">
        <x:v>https://www.zoopla.co.uk/to-rent/commercial/details/56959358/</x:v>
      </x:c>
      <x:c r="F2587" s="15" t="str"/>
    </x:row>
    <x:row r="2588" ht="42" customHeight="1">
      <x:c r="A2588" s="15" t="str">
        <x:v>London</x:v>
      </x:c>
      <x:c r="B2588" s="15" t="str">
        <x:v>Excluded or unresolved advert</x:v>
      </x:c>
      <x:c r="C2588" s="15" t="str">
        <x:v>Westwood Park Trading Estate, Concord Road, London W3</x:v>
      </x:c>
      <x:c r="D2588" s="15" t="str">
        <x:v>Scheme/range crosses 15,000 sqft; no qualifying individual schedule resolved from card.</x:v>
      </x:c>
      <x:c r="E2588" s="15" t="str">
        <x:v>https://www.zoopla.co.uk/to-rent/commercial/details/72217161/</x:v>
      </x:c>
      <x:c r="F2588" s="15" t="str"/>
    </x:row>
    <x:row r="2589" ht="42" customHeight="1">
      <x:c r="A2589" s="15" t="str">
        <x:v>London</x:v>
      </x:c>
      <x:c r="B2589" s="15" t="str">
        <x:v>Excluded or unresolved advert</x:v>
      </x:c>
      <x:c r="C2589" s="15" t="str">
        <x:v>Unit 2 Segro Metropolitan Park, Greenford UB6</x:v>
      </x:c>
      <x:c r="D2589" s="15" t="str">
        <x:v>Advertised minimum area exceeds 15,000 sqft.</x:v>
      </x:c>
      <x:c r="E2589" s="15" t="str">
        <x:v>https://www.zoopla.co.uk/to-rent/commercial/details/72211429/</x:v>
      </x:c>
      <x:c r="F2589" s="15" t="str"/>
    </x:row>
    <x:row r="2590" ht="42" customHeight="1">
      <x:c r="A2590" s="15" t="str">
        <x:v>London</x:v>
      </x:c>
      <x:c r="B2590" s="15" t="str">
        <x:v>Excluded or unresolved advert</x:v>
      </x:c>
      <x:c r="C2590" s="15" t="str">
        <x:v>Lyndean Industrial Estate, Felixstowe Road, Abbey Wood SE2</x:v>
      </x:c>
      <x:c r="D2590" s="15" t="str">
        <x:v>Pooled/combined or multi-unit size range without individually verified demises; no unit count asserted.</x:v>
      </x:c>
      <x:c r="E2590" s="15" t="str">
        <x:v>https://www.zoopla.co.uk/to-rent/commercial/details/72173937/</x:v>
      </x:c>
      <x:c r="F2590" s="15" t="str"/>
    </x:row>
    <x:row r="2591" ht="42" customHeight="1">
      <x:c r="A2591" s="15" t="str">
        <x:v>London</x:v>
      </x:c>
      <x:c r="B2591" s="15" t="str">
        <x:v>Excluded or unresolved advert</x:v>
      </x:c>
      <x:c r="C2591" s="15" t="str">
        <x:v>Unit 2, Segro Metropolitan Park, Greenford UB6</x:v>
      </x:c>
      <x:c r="D2591" s="15" t="str">
        <x:v>Advertised minimum area exceeds 15,000 sqft.</x:v>
      </x:c>
      <x:c r="E2591" s="15" t="str">
        <x:v>https://www.zoopla.co.uk/to-rent/commercial/details/72012195/</x:v>
      </x:c>
      <x:c r="F2591" s="15" t="str"/>
    </x:row>
    <x:row r="2592" ht="42" customHeight="1">
      <x:c r="A2592" s="15" t="str">
        <x:v>London</x:v>
      </x:c>
      <x:c r="B2592" s="15" t="str">
        <x:v>Excluded or unresolved advert</x:v>
      </x:c>
      <x:c r="C2592" s="15" t="str">
        <x:v>Unit's 32 -38, Westwood Park Trading Estate, Park Royal W3</x:v>
      </x:c>
      <x:c r="D2592" s="15" t="str">
        <x:v>Scheme/range crosses 15,000 sqft; no qualifying individual schedule resolved from card.</x:v>
      </x:c>
      <x:c r="E2592" s="15" t="str">
        <x:v>https://www.zoopla.co.uk/to-rent/commercial/details/72011544/</x:v>
      </x:c>
      <x:c r="F2592" s="15" t="str"/>
    </x:row>
    <x:row r="2593" ht="42" customHeight="1">
      <x:c r="A2593" s="15" t="str">
        <x:v>London</x:v>
      </x:c>
      <x:c r="B2593" s="15" t="str">
        <x:v>Excluded or unresolved advert</x:v>
      </x:c>
      <x:c r="C2593" s="15" t="str">
        <x:v>Hillside Yard, Theobalds Park Road, Enfield EN2</x:v>
      </x:c>
      <x:c r="D2593" s="15" t="str">
        <x:v>Yard/land only; no qualifying building established.</x:v>
      </x:c>
      <x:c r="E2593" s="15" t="str">
        <x:v>https://www.zoopla.co.uk/to-rent/commercial/details/71936798/</x:v>
      </x:c>
      <x:c r="F2593" s="15" t="str"/>
    </x:row>
    <x:row r="2594" ht="42" customHeight="1">
      <x:c r="A2594" s="15" t="str">
        <x:v>London</x:v>
      </x:c>
      <x:c r="B2594" s="15" t="str">
        <x:v>Boundary / regional handoff</x:v>
      </x:c>
      <x:c r="C2594" s="15" t="str">
        <x:v>10-11 Station Close, Potters Bar, Hertfordshire EN6</x:v>
      </x:c>
      <x:c r="D2594" s="15" t="str">
        <x:v>Address names Potters Bar, outside the Greater London town scope; handed off for regional cross-check.</x:v>
      </x:c>
      <x:c r="E2594" s="15" t="str">
        <x:v>https://www.zoopla.co.uk/to-rent/commercial/details/71932051/</x:v>
      </x:c>
      <x:c r="F2594" s="15" t="str"/>
    </x:row>
    <x:row r="2595" ht="42" customHeight="1">
      <x:c r="A2595" s="15" t="str">
        <x:v>London</x:v>
      </x:c>
      <x:c r="B2595" s="15" t="str">
        <x:v>Excluded or unresolved advert</x:v>
      </x:c>
      <x:c r="C2595" s="15" t="str">
        <x:v>Units 2 &amp; 3, Wembley Trade Park, 390 North Circular Road, Wembley NW10</x:v>
      </x:c>
      <x:c r="D2595" s="15" t="str">
        <x:v>Pooled/combined or multi-unit size range without individually verified demises; no unit count asserted.</x:v>
      </x:c>
      <x:c r="E2595" s="15" t="str">
        <x:v>https://www.zoopla.co.uk/to-rent/commercial/details/71923505/</x:v>
      </x:c>
      <x:c r="F2595" s="15" t="str"/>
    </x:row>
    <x:row r="2596" ht="42" customHeight="1">
      <x:c r="A2596" s="15" t="str">
        <x:v>London</x:v>
      </x:c>
      <x:c r="B2596" s="15" t="str">
        <x:v>Excluded or unresolved advert</x:v>
      </x:c>
      <x:c r="C2596" s="15" t="str">
        <x:v>Saxon Way, Harmondsworth, West Drayton UB7</x:v>
      </x:c>
      <x:c r="D2596" s="15" t="str">
        <x:v>Pooled/combined or multi-unit size range without individually verified demises; no unit count asserted.</x:v>
      </x:c>
      <x:c r="E2596" s="15" t="str">
        <x:v>https://www.zoopla.co.uk/to-rent/commercial/details/71888449/</x:v>
      </x:c>
      <x:c r="F2596" s="15" t="str"/>
    </x:row>
    <x:row r="2597" ht="42" customHeight="1">
      <x:c r="A2597" s="15" t="str">
        <x:v>London</x:v>
      </x:c>
      <x:c r="B2597" s="15" t="str">
        <x:v>Excluded or unresolved advert</x:v>
      </x:c>
      <x:c r="C2597" s="15" t="str">
        <x:v>Blueprint Erith, Church Manorway, Erith DA8</x:v>
      </x:c>
      <x:c r="D2597" s="15" t="str">
        <x:v>Advertised minimum area exceeds 15,000 sqft.</x:v>
      </x:c>
      <x:c r="E2597" s="15" t="str">
        <x:v>https://www.zoopla.co.uk/to-rent/commercial/details/71880950/</x:v>
      </x:c>
      <x:c r="F2597" s="15" t="str"/>
    </x:row>
    <x:row r="2598" ht="42" customHeight="1">
      <x:c r="A2598" s="15" t="str">
        <x:v>London</x:v>
      </x:c>
      <x:c r="B2598" s="15" t="str">
        <x:v>Excluded or unresolved advert</x:v>
      </x:c>
      <x:c r="C2598" s="15" t="str">
        <x:v>Bow Central, Bromley-By-Bow, London E3</x:v>
      </x:c>
      <x:c r="D2598" s="15" t="str">
        <x:v>Scheme/range crosses 15,000 sqft; no qualifying individual schedule resolved from card.</x:v>
      </x:c>
      <x:c r="E2598" s="15" t="str">
        <x:v>https://www.zoopla.co.uk/to-rent/commercial/details/71773072/</x:v>
      </x:c>
      <x:c r="F2598" s="15" t="str"/>
    </x:row>
    <x:row r="2599" ht="42" customHeight="1">
      <x:c r="A2599" s="15" t="str">
        <x:v>London</x:v>
      </x:c>
      <x:c r="B2599" s="15" t="str">
        <x:v>Excluded or unresolved advert</x:v>
      </x:c>
      <x:c r="C2599" s="15" t="str">
        <x:v>Watkins House, Pegamoid Road, London N18</x:v>
      </x:c>
      <x:c r="D2599" s="15" t="str">
        <x:v>Pooled/combined or multi-unit size range without individually verified demises; no unit count asserted.</x:v>
      </x:c>
      <x:c r="E2599" s="15" t="str">
        <x:v>https://www.zoopla.co.uk/to-rent/commercial/details/71772887/</x:v>
      </x:c>
      <x:c r="F2599" s="15" t="str"/>
    </x:row>
    <x:row r="2600" ht="42" customHeight="1">
      <x:c r="A2600" s="15" t="str">
        <x:v>London</x:v>
      </x:c>
      <x:c r="B2600" s="15" t="str">
        <x:v>Excluded or unresolved advert</x:v>
      </x:c>
      <x:c r="C2600" s="15" t="str">
        <x:v>29-41 Castle Road Mews, London NW1</x:v>
      </x:c>
      <x:c r="D2600" s="15" t="str">
        <x:v>Advertised minimum area exceeds 15,000 sqft.</x:v>
      </x:c>
      <x:c r="E2600" s="15" t="str">
        <x:v>https://www.zoopla.co.uk/to-rent/commercial/details/71574097/</x:v>
      </x:c>
      <x:c r="F2600" s="15" t="str"/>
    </x:row>
    <x:row r="2601" ht="42" customHeight="1">
      <x:c r="A2601" s="15" t="str">
        <x:v>London</x:v>
      </x:c>
      <x:c r="B2601" s="15" t="str">
        <x:v>Excluded or unresolved advert</x:v>
      </x:c>
      <x:c r="C2601" s="15" t="str">
        <x:v>Manchester Way, Heathway Industrial Estate, Dagenham RM10</x:v>
      </x:c>
      <x:c r="D2601" s="15" t="str">
        <x:v>Advertised minimum area exceeds 15,000 sqft.</x:v>
      </x:c>
      <x:c r="E2601" s="15" t="str">
        <x:v>https://www.zoopla.co.uk/to-rent/commercial/details/71490086/</x:v>
      </x:c>
      <x:c r="F2601" s="15" t="str"/>
    </x:row>
    <x:row r="2602" ht="42" customHeight="1">
      <x:c r="A2602" s="15" t="str">
        <x:v>London</x:v>
      </x:c>
      <x:c r="B2602" s="15" t="str">
        <x:v>Excluded or unresolved advert</x:v>
      </x:c>
      <x:c r="C2602" s="15" t="str">
        <x:v>Valor Park, 1-4 Kingsbridge Road, Barking IG11</x:v>
      </x:c>
      <x:c r="D2602" s="15" t="str">
        <x:v>Scheme/range crosses 15,000 sqft; no qualifying individual schedule resolved from card.</x:v>
      </x:c>
      <x:c r="E2602" s="15" t="str">
        <x:v>https://www.zoopla.co.uk/to-rent/commercial/details/64918777/</x:v>
      </x:c>
      <x:c r="F2602" s="15" t="str"/>
    </x:row>
    <x:row r="2603" ht="42" customHeight="1">
      <x:c r="A2603" s="15" t="str">
        <x:v>London</x:v>
      </x:c>
      <x:c r="B2603" s="15" t="str">
        <x:v>Excluded or unresolved advert</x:v>
      </x:c>
      <x:c r="C2603" s="15" t="str">
        <x:v>27 Great Cambridge Industrial Estate, Enfield EN1</x:v>
      </x:c>
      <x:c r="D2603" s="15" t="str">
        <x:v>Pooled/combined or multi-unit size range without individually verified demises; no unit count asserted.</x:v>
      </x:c>
      <x:c r="E2603" s="15" t="str">
        <x:v>https://www.zoopla.co.uk/to-rent/commercial/details/71447718/</x:v>
      </x:c>
      <x:c r="F2603" s="15" t="str"/>
    </x:row>
    <x:row r="2604" ht="42" customHeight="1">
      <x:c r="A2604" s="15" t="str">
        <x:v>London</x:v>
      </x:c>
      <x:c r="B2604" s="15" t="str">
        <x:v>Excluded or unresolved advert</x:v>
      </x:c>
      <x:c r="C2604" s="15" t="str">
        <x:v>Panattoni Park Heathrow, Central Way / Falcon Way, Feltham TW14</x:v>
      </x:c>
      <x:c r="D2604" s="15" t="str">
        <x:v>Advertised minimum area exceeds 15,000 sqft.</x:v>
      </x:c>
      <x:c r="E2604" s="15" t="str">
        <x:v>https://www.zoopla.co.uk/to-rent/commercial/details/71413095/</x:v>
      </x:c>
      <x:c r="F2604" s="15" t="str"/>
    </x:row>
    <x:row r="2605" ht="42" customHeight="1">
      <x:c r="A2605" s="15" t="str">
        <x:v>London</x:v>
      </x:c>
      <x:c r="B2605" s="15" t="str">
        <x:v>Excluded or unresolved advert</x:v>
      </x:c>
      <x:c r="C2605" s="15" t="str">
        <x:v>Unit 5&amp;6 Heathrow South Cargo Centre, Girling Way, Heathrow TW14</x:v>
      </x:c>
      <x:c r="D2605" s="15" t="str">
        <x:v>Advertised minimum area exceeds 15,000 sqft.</x:v>
      </x:c>
      <x:c r="E2605" s="15" t="str">
        <x:v>https://www.zoopla.co.uk/to-rent/commercial/details/71413037/</x:v>
      </x:c>
      <x:c r="F2605" s="15" t="str"/>
    </x:row>
    <x:row r="2606" ht="42" customHeight="1">
      <x:c r="A2606" s="15" t="str">
        <x:v>London</x:v>
      </x:c>
      <x:c r="B2606" s="15" t="str">
        <x:v>Excluded or unresolved advert</x:v>
      </x:c>
      <x:c r="C2606" s="15" t="str">
        <x:v>Unit's 4 &amp; 5, Eley Business Centre, Eley Road, Edmonton N18</x:v>
      </x:c>
      <x:c r="D2606" s="15" t="str">
        <x:v>Pooled/combined or multi-unit size range without individually verified demises; no unit count asserted.</x:v>
      </x:c>
      <x:c r="E2606" s="15" t="str">
        <x:v>https://www.zoopla.co.uk/to-rent/commercial/details/71344183/</x:v>
      </x:c>
      <x:c r="F2606" s="15" t="str"/>
    </x:row>
    <x:row r="2607" ht="42" customHeight="1">
      <x:c r="A2607" s="15" t="str">
        <x:v>London</x:v>
      </x:c>
      <x:c r="B2607" s="15" t="str">
        <x:v>Excluded or unresolved advert</x:v>
      </x:c>
      <x:c r="C2607" s="15" t="str">
        <x:v>Unit C &amp; H, Kelvin Industrial Estate, Long Drive, Greenford UB6</x:v>
      </x:c>
      <x:c r="D2607" s="15" t="str">
        <x:v>Scheme/range crosses 15,000 sqft; no qualifying individual schedule resolved from card.</x:v>
      </x:c>
      <x:c r="E2607" s="15" t="str">
        <x:v>https://www.zoopla.co.uk/to-rent/commercial/details/71344148/</x:v>
      </x:c>
      <x:c r="F2607" s="15" t="str"/>
    </x:row>
    <x:row r="2608" ht="42" customHeight="1">
      <x:c r="A2608" s="15" t="str">
        <x:v>London</x:v>
      </x:c>
      <x:c r="B2608" s="15" t="str">
        <x:v>Excluded or unresolved advert</x:v>
      </x:c>
      <x:c r="C2608" s="15" t="str">
        <x:v>Boxyard Hayes, Rigby Lane, Hayes UB3</x:v>
      </x:c>
      <x:c r="D2608" s="15" t="str">
        <x:v>Advertised minimum area exceeds 15,000 sqft.</x:v>
      </x:c>
      <x:c r="E2608" s="15" t="str">
        <x:v>https://www.zoopla.co.uk/to-rent/commercial/details/71343563/</x:v>
      </x:c>
      <x:c r="F2608" s="15" t="str"/>
    </x:row>
    <x:row r="2609" ht="42" customHeight="1">
      <x:c r="A2609" s="15" t="str">
        <x:v>London</x:v>
      </x:c>
      <x:c r="B2609" s="15" t="str">
        <x:v>Excluded or unresolved advert</x:v>
      </x:c>
      <x:c r="C2609" s="15" t="str">
        <x:v>Unit 2, Boxyard Hayes, Swallowfield Way, Hayes UB3</x:v>
      </x:c>
      <x:c r="D2609" s="15" t="str">
        <x:v>Advertised minimum area exceeds 15,000 sqft.</x:v>
      </x:c>
      <x:c r="E2609" s="15" t="str">
        <x:v>https://www.zoopla.co.uk/to-rent/commercial/details/71343538/</x:v>
      </x:c>
      <x:c r="F2609" s="15" t="str"/>
    </x:row>
    <x:row r="2610" ht="42" customHeight="1">
      <x:c r="A2610" s="15" t="str">
        <x:v>London</x:v>
      </x:c>
      <x:c r="B2610" s="15" t="str">
        <x:v>Excluded or unresolved advert</x:v>
      </x:c>
      <x:c r="C2610" s="15" t="str">
        <x:v>Bloom Ealing, 145-147 Boston Road, Hanwell W7</x:v>
      </x:c>
      <x:c r="D2610" s="15" t="str">
        <x:v>Scheme/range crosses 15,000 sqft; no qualifying individual schedule resolved from card.</x:v>
      </x:c>
      <x:c r="E2610" s="15" t="str">
        <x:v>https://www.zoopla.co.uk/to-rent/commercial/details/71343700/</x:v>
      </x:c>
      <x:c r="F2610" s="15" t="str"/>
    </x:row>
    <x:row r="2611" ht="42" customHeight="1">
      <x:c r="A2611" s="15" t="str">
        <x:v>London</x:v>
      </x:c>
      <x:c r="B2611" s="15" t="str">
        <x:v>Excluded or unresolved advert</x:v>
      </x:c>
      <x:c r="C2611" s="15" t="str">
        <x:v>Units 6 &amp; 7 Airport Gate, Bath Road, Harmondsworth, Heathrow UB7</x:v>
      </x:c>
      <x:c r="D2611" s="15" t="str">
        <x:v>Scheme/range crosses 15,000 sqft; no qualifying individual schedule resolved from card.</x:v>
      </x:c>
      <x:c r="E2611" s="15" t="str">
        <x:v>https://www.zoopla.co.uk/to-rent/commercial/details/71343686/</x:v>
      </x:c>
      <x:c r="F2611" s="15" t="str"/>
    </x:row>
    <x:row r="2612" ht="42" customHeight="1">
      <x:c r="A2612" s="15" t="str">
        <x:v>London</x:v>
      </x:c>
      <x:c r="B2612" s="15" t="str">
        <x:v>Excluded or unresolved advert</x:v>
      </x:c>
      <x:c r="C2612" s="15" t="str">
        <x:v>Unit 1, Kew Bridge Distribution Centre, Lionel Road South, Brentford TW8</x:v>
      </x:c>
      <x:c r="D2612" s="15" t="str">
        <x:v>Advertised minimum area exceeds 15,000 sqft.</x:v>
      </x:c>
      <x:c r="E2612" s="15" t="str">
        <x:v>https://www.zoopla.co.uk/to-rent/commercial/details/71343688/</x:v>
      </x:c>
      <x:c r="F2612" s="15" t="str"/>
    </x:row>
    <x:row r="2613" ht="42" customHeight="1">
      <x:c r="A2613" s="15" t="str">
        <x:v>London</x:v>
      </x:c>
      <x:c r="B2613" s="15" t="str">
        <x:v>Excluded or unresolved advert</x:v>
      </x:c>
      <x:c r="C2613" s="15" t="str">
        <x:v>North Circular Road, London NW10</x:v>
      </x:c>
      <x:c r="D2613" s="15" t="str">
        <x:v>Pooled generic SEGRO V-Park scheme advert; same-size named floor/unit options retained separately, so no additional unit counted.</x:v>
      </x:c>
      <x:c r="E2613" s="15" t="str">
        <x:v>https://www.zoopla.co.uk/to-rent/commercial/details/71343619/</x:v>
      </x:c>
      <x:c r="F2613" s="15" t="str"/>
    </x:row>
    <x:row r="2614" ht="42" customHeight="1">
      <x:c r="A2614" s="15" t="str">
        <x:v>London</x:v>
      </x:c>
      <x:c r="B2614" s="15" t="str">
        <x:v>Excluded or unresolved advert</x:v>
      </x:c>
      <x:c r="C2614" s="15" t="str">
        <x:v>Units 2 &amp; 3 Oxgate Centre, Oxgate Lane, Staples Corner NW2</x:v>
      </x:c>
      <x:c r="D2614" s="15" t="str">
        <x:v>Advertised minimum area exceeds 15,000 sqft.</x:v>
      </x:c>
      <x:c r="E2614" s="15" t="str">
        <x:v>https://www.zoopla.co.uk/to-rent/commercial/details/71343649/</x:v>
      </x:c>
      <x:c r="F2614" s="15" t="str"/>
    </x:row>
    <x:row r="2615" ht="42" customHeight="1">
      <x:c r="A2615" s="15" t="str">
        <x:v>London</x:v>
      </x:c>
      <x:c r="B2615" s="15" t="str">
        <x:v>Excluded or unresolved advert</x:v>
      </x:c>
      <x:c r="C2615" s="15" t="str">
        <x:v>North Circular Road, London NW10</x:v>
      </x:c>
      <x:c r="D2615" s="15" t="str">
        <x:v>Pooled generic SEGRO V-Park scheme advert; same-size named floor/unit options retained separately, so no additional unit counted.</x:v>
      </x:c>
      <x:c r="E2615" s="15" t="str">
        <x:v>https://www.zoopla.co.uk/to-rent/commercial/details/71343624/</x:v>
      </x:c>
      <x:c r="F2615" s="15" t="str"/>
    </x:row>
    <x:row r="2616" ht="42" customHeight="1">
      <x:c r="A2616" s="15" t="str">
        <x:v>London</x:v>
      </x:c>
      <x:c r="B2616" s="15" t="str">
        <x:v>Excluded or unresolved advert</x:v>
      </x:c>
      <x:c r="C2616" s="15" t="str">
        <x:v>North Circular Road, London NW10</x:v>
      </x:c>
      <x:c r="D2616" s="15" t="str">
        <x:v>Pooled generic SEGRO V-Park scheme advert; same-size named floor/unit options retained separately, so no additional unit counted.</x:v>
      </x:c>
      <x:c r="E2616" s="15" t="str">
        <x:v>https://www.zoopla.co.uk/to-rent/commercial/details/71343626/</x:v>
      </x:c>
      <x:c r="F2616" s="15" t="str"/>
    </x:row>
    <x:row r="2617" ht="42" customHeight="1">
      <x:c r="A2617" s="15" t="str">
        <x:v>London</x:v>
      </x:c>
      <x:c r="B2617" s="15" t="str">
        <x:v>Excluded or unresolved advert</x:v>
      </x:c>
      <x:c r="C2617" s="15" t="str">
        <x:v>Derby Road, Greenford UB6</x:v>
      </x:c>
      <x:c r="D2617" s="15" t="str">
        <x:v>Advertised minimum area exceeds 15,000 sqft.</x:v>
      </x:c>
      <x:c r="E2617" s="15" t="str">
        <x:v>https://www.zoopla.co.uk/to-rent/commercial/details/71343603/</x:v>
      </x:c>
      <x:c r="F2617" s="15" t="str"/>
    </x:row>
    <x:row r="2618" ht="42" customHeight="1">
      <x:c r="A2618" s="15" t="str">
        <x:v>London</x:v>
      </x:c>
      <x:c r="B2618" s="15" t="str">
        <x:v>Excluded or unresolved advert</x:v>
      </x:c>
      <x:c r="C2618" s="15" t="str">
        <x:v>Unit 3, Boxyard Hayes, Swallowfield Way, Hayes UB3</x:v>
      </x:c>
      <x:c r="D2618" s="15" t="str">
        <x:v>Advertised minimum area exceeds 15,000 sqft.</x:v>
      </x:c>
      <x:c r="E2618" s="15" t="str">
        <x:v>https://www.zoopla.co.uk/to-rent/commercial/details/71343583/</x:v>
      </x:c>
      <x:c r="F2618" s="15" t="str"/>
    </x:row>
    <x:row r="2619" ht="42" customHeight="1">
      <x:c r="A2619" s="15" t="str">
        <x:v>London</x:v>
      </x:c>
      <x:c r="B2619" s="15" t="str">
        <x:v>Excluded or unresolved advert</x:v>
      </x:c>
      <x:c r="C2619" s="15" t="str">
        <x:v>Clock Tower Industrial Estate, Clock Tower Road, Isleworth TW7</x:v>
      </x:c>
      <x:c r="D2619" s="15" t="str">
        <x:v>Pooled/combined or multi-unit size range without individually verified demises; no unit count asserted.</x:v>
      </x:c>
      <x:c r="E2619" s="15" t="str">
        <x:v>https://www.zoopla.co.uk/to-rent/commercial/details/71343499/</x:v>
      </x:c>
      <x:c r="F2619" s="15" t="str"/>
    </x:row>
    <x:row r="2620" ht="42" customHeight="1">
      <x:c r="A2620" s="15" t="str">
        <x:v>London</x:v>
      </x:c>
      <x:c r="B2620" s="15" t="str">
        <x:v>Excluded or unresolved advert</x:v>
      </x:c>
      <x:c r="C2620" s="15" t="str">
        <x:v>Units 2, 3, 7 &amp; 8, Westpoint Trading Estate, Alliance Road, Acton W3</x:v>
      </x:c>
      <x:c r="D2620" s="15" t="str">
        <x:v>Pooled/combined or multi-unit size range without individually verified demises; no unit count asserted.</x:v>
      </x:c>
      <x:c r="E2620" s="15" t="str">
        <x:v>https://www.zoopla.co.uk/to-rent/commercial/details/71343438/</x:v>
      </x:c>
      <x:c r="F2620" s="15" t="str"/>
    </x:row>
    <x:row r="2621" ht="42" customHeight="1">
      <x:c r="A2621" s="15" t="str">
        <x:v>London</x:v>
      </x:c>
      <x:c r="B2621" s="15" t="str">
        <x:v>Excluded or unresolved advert</x:v>
      </x:c>
      <x:c r="C2621" s="15" t="str">
        <x:v>Units 16 &amp; 17, Clock Tower Industrial Estate, Clock Tower Road, Isleworth TW7</x:v>
      </x:c>
      <x:c r="D2621" s="15" t="str">
        <x:v>Pooled/combined or multi-unit size range without individually verified demises; no unit count asserted.</x:v>
      </x:c>
      <x:c r="E2621" s="15" t="str">
        <x:v>https://www.zoopla.co.uk/to-rent/commercial/details/71343498/</x:v>
      </x:c>
      <x:c r="F2621" s="15" t="str"/>
    </x:row>
    <x:row r="2622" ht="42" customHeight="1">
      <x:c r="A2622" s="15" t="str">
        <x:v>London</x:v>
      </x:c>
      <x:c r="B2622" s="15" t="str">
        <x:v>Excluded or unresolved advert</x:v>
      </x:c>
      <x:c r="C2622" s="15" t="str">
        <x:v>Kew Bridge Distribution Centre, Lionel Road South, Brentford TW8</x:v>
      </x:c>
      <x:c r="D2622" s="15" t="str">
        <x:v>Scheme/range crosses 15,000 sqft; no qualifying individual schedule resolved from card.</x:v>
      </x:c>
      <x:c r="E2622" s="15" t="str">
        <x:v>https://www.zoopla.co.uk/to-rent/commercial/details/71343398/</x:v>
      </x:c>
      <x:c r="F2622" s="15" t="str"/>
    </x:row>
    <x:row r="2623" ht="42" customHeight="1">
      <x:c r="A2623" s="15" t="str">
        <x:v>London</x:v>
      </x:c>
      <x:c r="B2623" s="15" t="str">
        <x:v>Excluded or unresolved advert</x:v>
      </x:c>
      <x:c r="C2623" s="15" t="str">
        <x:v>Segro Park Clapham, London SW4</x:v>
      </x:c>
      <x:c r="D2623" s="15" t="str">
        <x:v>Scheme/range crosses 15,000 sqft; no qualifying individual schedule resolved from card.</x:v>
      </x:c>
      <x:c r="E2623" s="15" t="str">
        <x:v>https://www.zoopla.co.uk/to-rent/commercial/details/71288682/</x:v>
      </x:c>
      <x:c r="F2623" s="15" t="str"/>
    </x:row>
    <x:row r="2624" ht="42" customHeight="1">
      <x:c r="A2624" s="15" t="str">
        <x:v>London</x:v>
      </x:c>
      <x:c r="B2624" s="15" t="str">
        <x:v>Excluded or unresolved advert</x:v>
      </x:c>
      <x:c r="C2624" s="15" t="str">
        <x:v>Segro Park Wapping, The Highway, Wapping / London E1W</x:v>
      </x:c>
      <x:c r="D2624" s="15" t="str">
        <x:v>Scheme/range crosses 15,000 sqft; no qualifying individual schedule resolved from card.</x:v>
      </x:c>
      <x:c r="E2624" s="15" t="str">
        <x:v>https://www.zoopla.co.uk/to-rent/commercial/details/71287713/</x:v>
      </x:c>
      <x:c r="F2624" s="15" t="str"/>
    </x:row>
    <x:row r="2625" ht="42" customHeight="1">
      <x:c r="A2625" s="15" t="str">
        <x:v>London</x:v>
      </x:c>
      <x:c r="B2625" s="15" t="str">
        <x:v>Excluded or unresolved advert</x:v>
      </x:c>
      <x:c r="C2625" s="15" t="str">
        <x:v>Datapoint Business Centre, Canning Town, London E16</x:v>
      </x:c>
      <x:c r="D2625" s="15" t="str">
        <x:v>Pooled/combined or multi-unit size range without individually verified demises; no unit count asserted.</x:v>
      </x:c>
      <x:c r="E2625" s="15" t="str">
        <x:v>https://www.zoopla.co.uk/to-rent/commercial/details/71275527/</x:v>
      </x:c>
      <x:c r="F2625" s="15" t="str"/>
    </x:row>
    <x:row r="2626" ht="42" customHeight="1">
      <x:c r="A2626" s="15" t="str">
        <x:v>London</x:v>
      </x:c>
      <x:c r="B2626" s="15" t="str">
        <x:v>Excluded or unresolved advert</x:v>
      </x:c>
      <x:c r="C2626" s="15" t="str">
        <x:v>Unit 9 Canning Town Business Park, Stephenson Street, London E16</x:v>
      </x:c>
      <x:c r="D2626" s="15" t="str">
        <x:v>Advertised minimum area exceeds 15,000 sqft.</x:v>
      </x:c>
      <x:c r="E2626" s="15" t="str">
        <x:v>https://www.zoopla.co.uk/to-rent/commercial/details/71206511/</x:v>
      </x:c>
      <x:c r="F2626" s="15" t="str"/>
    </x:row>
    <x:row r="2627" ht="42" customHeight="1">
      <x:c r="A2627" s="15" t="str">
        <x:v>London</x:v>
      </x:c>
      <x:c r="B2627" s="15" t="str">
        <x:v>Excluded or unresolved advert</x:v>
      </x:c>
      <x:c r="C2627" s="15" t="str">
        <x:v>1 bath 4600 sq ft</x:v>
      </x:c>
      <x:c r="D2627" s="15" t="str">
        <x:v>Size missing on card; &lt;=15,000 sqft eligibility not verified.</x:v>
      </x:c>
      <x:c r="E2627" s="15" t="str">
        <x:v>https://www.zoopla.co.uk/to-rent/commercial/details/71183453/</x:v>
      </x:c>
      <x:c r="F2627" s="15" t="str"/>
    </x:row>
    <x:row r="2628" ht="42" customHeight="1">
      <x:c r="A2628" s="15" t="str">
        <x:v>London</x:v>
      </x:c>
      <x:c r="B2628" s="15" t="str">
        <x:v>Excluded or unresolved advert</x:v>
      </x:c>
      <x:c r="C2628" s="15" t="str">
        <x:v>Bloom Ealing, 145-147 Boston Road, Hanwell W7</x:v>
      </x:c>
      <x:c r="D2628" s="15" t="str">
        <x:v>Scheme/range crosses 15,000 sqft; no qualifying individual schedule resolved from card.</x:v>
      </x:c>
      <x:c r="E2628" s="15" t="str">
        <x:v>https://www.zoopla.co.uk/to-rent/commercial/details/71171266/</x:v>
      </x:c>
      <x:c r="F2628" s="15" t="str"/>
    </x:row>
    <x:row r="2629" ht="42" customHeight="1">
      <x:c r="A2629" s="15" t="str">
        <x:v>London</x:v>
      </x:c>
      <x:c r="B2629" s="15" t="str">
        <x:v>Excluded or unresolved advert</x:v>
      </x:c>
      <x:c r="C2629" s="15" t="str">
        <x:v>Bloom Ealing, 145-147 Boston Road, Hanwell W7</x:v>
      </x:c>
      <x:c r="D2629" s="15" t="str">
        <x:v>Scheme/range crosses 15,000 sqft; no qualifying individual schedule resolved from card.</x:v>
      </x:c>
      <x:c r="E2629" s="15" t="str">
        <x:v>https://www.zoopla.co.uk/to-rent/commercial/details/71050619/</x:v>
      </x:c>
      <x:c r="F2629" s="15" t="str"/>
    </x:row>
    <x:row r="2630" ht="42" customHeight="1">
      <x:c r="A2630" s="15" t="str">
        <x:v>London</x:v>
      </x:c>
      <x:c r="B2630" s="15" t="str">
        <x:v>Excluded or unresolved advert</x:v>
      </x:c>
      <x:c r="C2630" s="15" t="str">
        <x:v>Unit 8 &amp; 9, Lyndean Industrial Estate, Felixstowe Road, Abbey Wood SE2</x:v>
      </x:c>
      <x:c r="D2630" s="15" t="str">
        <x:v>Pooled/combined or multi-unit size range without individually verified demises; no unit count asserted.</x:v>
      </x:c>
      <x:c r="E2630" s="15" t="str">
        <x:v>https://www.zoopla.co.uk/to-rent/commercial/details/71044820/</x:v>
      </x:c>
      <x:c r="F2630" s="15" t="str"/>
    </x:row>
    <x:row r="2631" ht="42" customHeight="1">
      <x:c r="A2631" s="15" t="str">
        <x:v>London</x:v>
      </x:c>
      <x:c r="B2631" s="15" t="str">
        <x:v>Excluded or unresolved advert</x:v>
      </x:c>
      <x:c r="C2631" s="15" t="str">
        <x:v>Blackhorse Road, London SE8</x:v>
      </x:c>
      <x:c r="D2631" s="15" t="str">
        <x:v>Scheme/range crosses 15,000 sqft; no qualifying individual schedule resolved from card.</x:v>
      </x:c>
      <x:c r="E2631" s="15" t="str">
        <x:v>https://www.zoopla.co.uk/to-rent/commercial/details/70979887/</x:v>
      </x:c>
      <x:c r="F2631" s="15" t="str"/>
    </x:row>
    <x:row r="2632" ht="42" customHeight="1">
      <x:c r="A2632" s="15" t="str">
        <x:v>London</x:v>
      </x:c>
      <x:c r="B2632" s="15" t="str">
        <x:v>Excluded or unresolved advert</x:v>
      </x:c>
      <x:c r="C2632" s="15" t="str">
        <x:v>Verney Road, London SE16, Bermondsey</x:v>
      </x:c>
      <x:c r="D2632" s="15" t="str">
        <x:v>Advertised minimum area exceeds 15,000 sqft.</x:v>
      </x:c>
      <x:c r="E2632" s="15" t="str">
        <x:v>https://www.zoopla.co.uk/to-rent/commercial/details/66756023/</x:v>
      </x:c>
      <x:c r="F2632" s="15" t="str"/>
    </x:row>
    <x:row r="2633" ht="42" customHeight="1">
      <x:c r="A2633" s="15" t="str">
        <x:v>London</x:v>
      </x:c>
      <x:c r="B2633" s="15" t="str">
        <x:v>Excluded or unresolved advert</x:v>
      </x:c>
      <x:c r="C2633" s="15" t="str">
        <x:v>10B Cullen Way, Park Royal, London NW10</x:v>
      </x:c>
      <x:c r="D2633" s="15" t="str">
        <x:v>Pooled/combined or multi-unit size range without individually verified demises; no unit count asserted.</x:v>
      </x:c>
      <x:c r="E2633" s="15" t="str">
        <x:v>https://www.zoopla.co.uk/to-rent/commercial/details/70838861/</x:v>
      </x:c>
      <x:c r="F2633" s="15" t="str"/>
    </x:row>
    <x:row r="2634" ht="42" customHeight="1">
      <x:c r="A2634" s="15" t="str">
        <x:v>London</x:v>
      </x:c>
      <x:c r="B2634" s="15" t="str">
        <x:v>Excluded or unresolved advert</x:v>
      </x:c>
      <x:c r="C2634" s="15" t="str">
        <x:v>Langhedge Lane Industrial Estate, Tottenham, London N18</x:v>
      </x:c>
      <x:c r="D2634" s="15" t="str">
        <x:v>Pooled/combined or multi-unit size range without individually verified demises; no unit count asserted.</x:v>
      </x:c>
      <x:c r="E2634" s="15" t="str">
        <x:v>https://www.zoopla.co.uk/to-rent/commercial/details/70764198/</x:v>
      </x:c>
      <x:c r="F2634" s="15" t="str"/>
    </x:row>
    <x:row r="2635" ht="42" customHeight="1">
      <x:c r="A2635" s="15" t="str">
        <x:v>London</x:v>
      </x:c>
      <x:c r="B2635" s="15" t="str">
        <x:v>Boundary / regional handoff</x:v>
      </x:c>
      <x:c r="C2635" s="15" t="str">
        <x:v>The Meadows Off Blanche Lane, South Mimms EN6</x:v>
      </x:c>
      <x:c r="D2635" s="15" t="str">
        <x:v>Outward postcode EN6 is outside Greater London; separate-region context.</x:v>
      </x:c>
      <x:c r="E2635" s="15" t="str">
        <x:v>https://www.zoopla.co.uk/to-rent/commercial/details/70735214/</x:v>
      </x:c>
      <x:c r="F2635" s="15" t="str"/>
    </x:row>
    <x:row r="2636" ht="42" customHeight="1">
      <x:c r="A2636" s="15" t="str">
        <x:v>London</x:v>
      </x:c>
      <x:c r="B2636" s="15" t="str">
        <x:v>Excluded or unresolved advert</x:v>
      </x:c>
      <x:c r="C2636" s="15" t="str">
        <x:v>Juno Way, London SE14</x:v>
      </x:c>
      <x:c r="D2636" s="15" t="str">
        <x:v>Pooled/combined or multi-unit size range without individually verified demises; no unit count asserted.</x:v>
      </x:c>
      <x:c r="E2636" s="15" t="str">
        <x:v>https://www.zoopla.co.uk/to-rent/commercial/details/70666519/</x:v>
      </x:c>
      <x:c r="F2636" s="15" t="str"/>
    </x:row>
    <x:row r="2637" ht="42" customHeight="1">
      <x:c r="A2637" s="15" t="str">
        <x:v>London</x:v>
      </x:c>
      <x:c r="B2637" s="15" t="str">
        <x:v>Excluded or unresolved advert</x:v>
      </x:c>
      <x:c r="C2637" s="15" t="str">
        <x:v>Langhedge Industrial Estate, Langhedge Lane, Edmonton, Tottenham N18</x:v>
      </x:c>
      <x:c r="D2637" s="15" t="str">
        <x:v>Pooled/combined or multi-unit size range without individually verified demises; no unit count asserted.</x:v>
      </x:c>
      <x:c r="E2637" s="15" t="str">
        <x:v>https://www.zoopla.co.uk/to-rent/commercial/details/70657262/</x:v>
      </x:c>
      <x:c r="F2637" s="15" t="str"/>
    </x:row>
    <x:row r="2638" ht="42" customHeight="1">
      <x:c r="A2638" s="15" t="str">
        <x:v>London</x:v>
      </x:c>
      <x:c r="B2638" s="15" t="str">
        <x:v>Excluded or unresolved advert</x:v>
      </x:c>
      <x:c r="C2638" s="15" t="str">
        <x:v>Unit 1, 2B Rippleside Commercial Estate, Renwick Road, Barking IG11</x:v>
      </x:c>
      <x:c r="D2638" s="15" t="str">
        <x:v>Scheme/range crosses 15,000 sqft; no qualifying individual schedule resolved from card.</x:v>
      </x:c>
      <x:c r="E2638" s="15" t="str">
        <x:v>https://www.zoopla.co.uk/to-rent/commercial/details/70521476/</x:v>
      </x:c>
      <x:c r="F2638" s="15" t="str"/>
    </x:row>
    <x:row r="2639" ht="42" customHeight="1">
      <x:c r="A2639" s="15" t="str">
        <x:v>London</x:v>
      </x:c>
      <x:c r="B2639" s="15" t="str">
        <x:v>Excluded or unresolved advert</x:v>
      </x:c>
      <x:c r="C2639" s="15" t="str">
        <x:v>Lanrick Road, London E14</x:v>
      </x:c>
      <x:c r="D2639" s="15" t="str">
        <x:v>Pooled/combined or multi-unit size range without individually verified demises; no unit count asserted.</x:v>
      </x:c>
      <x:c r="E2639" s="15" t="str">
        <x:v>https://www.zoopla.co.uk/to-rent/commercial/details/70504815/</x:v>
      </x:c>
      <x:c r="F2639" s="15" t="str"/>
    </x:row>
    <x:row r="2640" ht="42" customHeight="1">
      <x:c r="A2640" s="15" t="str">
        <x:v>London</x:v>
      </x:c>
      <x:c r="B2640" s="15" t="str">
        <x:v>Excluded or unresolved advert</x:v>
      </x:c>
      <x:c r="C2640" s="15" t="str">
        <x:v>Units 3-4 Nelson Trade Park, The Path, Merton, London SW19</x:v>
      </x:c>
      <x:c r="D2640" s="15" t="str">
        <x:v>Pooled/combined or multi-unit size range without individually verified demises; no unit count asserted.</x:v>
      </x:c>
      <x:c r="E2640" s="15" t="str">
        <x:v>https://www.zoopla.co.uk/to-rent/commercial/details/70389674/</x:v>
      </x:c>
      <x:c r="F2640" s="15" t="str"/>
    </x:row>
    <x:row r="2641" ht="42" customHeight="1">
      <x:c r="A2641" s="15" t="str">
        <x:v>London</x:v>
      </x:c>
      <x:c r="B2641" s="15" t="str">
        <x:v>Excluded or unresolved advert</x:v>
      </x:c>
      <x:c r="C2641" s="15" t="str">
        <x:v>Westgate 2 Avia Park, Staines Road, Bedfont, Heathrow TW14</x:v>
      </x:c>
      <x:c r="D2641" s="15" t="str">
        <x:v>Advertised minimum area exceeds 15,000 sqft.</x:v>
      </x:c>
      <x:c r="E2641" s="15" t="str">
        <x:v>https://www.zoopla.co.uk/to-rent/commercial/details/70383909/</x:v>
      </x:c>
      <x:c r="F2641" s="15" t="str"/>
    </x:row>
    <x:row r="2642" ht="42" customHeight="1">
      <x:c r="A2642" s="15" t="str">
        <x:v>London</x:v>
      </x:c>
      <x:c r="B2642" s="15" t="str">
        <x:v>Excluded or unresolved advert</x:v>
      </x:c>
      <x:c r="C2642" s="15" t="str">
        <x:v>Valor Park, East Circular, Gascoigne Road, Barking IG11</x:v>
      </x:c>
      <x:c r="D2642" s="15" t="str">
        <x:v>Scheme/range crosses 15,000 sqft; no qualifying individual schedule resolved from card.</x:v>
      </x:c>
      <x:c r="E2642" s="15" t="str">
        <x:v>https://www.zoopla.co.uk/to-rent/commercial/details/70286673/</x:v>
      </x:c>
      <x:c r="F2642" s="15" t="str"/>
    </x:row>
    <x:row r="2643" ht="42" customHeight="1">
      <x:c r="A2643" s="15" t="str">
        <x:v>London</x:v>
      </x:c>
      <x:c r="B2643" s="15" t="str">
        <x:v>Excluded or unresolved advert</x:v>
      </x:c>
      <x:c r="C2643" s="15" t="str">
        <x:v>Units 6 &amp; 7 Airport Gate, Harmondsworth UB7</x:v>
      </x:c>
      <x:c r="D2643" s="15" t="str">
        <x:v>Scheme/range crosses 15,000 sqft; no qualifying individual schedule resolved from card.</x:v>
      </x:c>
      <x:c r="E2643" s="15" t="str">
        <x:v>https://www.zoopla.co.uk/to-rent/commercial/details/70119669/</x:v>
      </x:c>
      <x:c r="F2643" s="15" t="str"/>
    </x:row>
    <x:row r="2644" ht="42" customHeight="1">
      <x:c r="A2644" s="15" t="str">
        <x:v>London</x:v>
      </x:c>
      <x:c r="B2644" s="15" t="str">
        <x:v>Excluded or unresolved advert</x:v>
      </x:c>
      <x:c r="C2644" s="15" t="str">
        <x:v>Trundleys Road, London SE8</x:v>
      </x:c>
      <x:c r="D2644" s="15" t="str">
        <x:v>Scheme/range crosses 15,000 sqft; no qualifying individual schedule resolved from card.</x:v>
      </x:c>
      <x:c r="E2644" s="15" t="str">
        <x:v>https://www.zoopla.co.uk/to-rent/commercial/details/70018811/</x:v>
      </x:c>
      <x:c r="F2644" s="15" t="str"/>
    </x:row>
    <x:row r="2645" ht="42" customHeight="1">
      <x:c r="A2645" s="15" t="str">
        <x:v>London</x:v>
      </x:c>
      <x:c r="B2645" s="15" t="str">
        <x:v>Excluded or unresolved advert</x:v>
      </x:c>
      <x:c r="C2645" s="15" t="str">
        <x:v>Fowler Road, Ilford IG6</x:v>
      </x:c>
      <x:c r="D2645" s="15" t="str">
        <x:v>Advertised minimum area exceeds 15,000 sqft.</x:v>
      </x:c>
      <x:c r="E2645" s="15" t="str">
        <x:v>https://www.zoopla.co.uk/to-rent/commercial/details/69882762/</x:v>
      </x:c>
      <x:c r="F2645" s="15" t="str"/>
    </x:row>
    <x:row r="2646" ht="42" customHeight="1">
      <x:c r="A2646" s="15" t="str">
        <x:v>London</x:v>
      </x:c>
      <x:c r="B2646" s="15" t="str">
        <x:v>Excluded or unresolved advert</x:v>
      </x:c>
      <x:c r="C2646" s="15" t="str">
        <x:v>Units 78, 96, 98 &amp; 100 London Industrial Park, Roding Road, Beckton E6</x:v>
      </x:c>
      <x:c r="D2646" s="15" t="str">
        <x:v>Scheme/range crosses 15,000 sqft; no qualifying individual schedule resolved from card.</x:v>
      </x:c>
      <x:c r="E2646" s="15" t="str">
        <x:v>https://www.zoopla.co.uk/to-rent/commercial/details/69609474/</x:v>
      </x:c>
      <x:c r="F2646" s="15" t="str"/>
    </x:row>
    <x:row r="2647" ht="42" customHeight="1">
      <x:c r="A2647" s="15" t="str">
        <x:v>London</x:v>
      </x:c>
      <x:c r="B2647" s="15" t="str">
        <x:v>Excluded or unresolved advert</x:v>
      </x:c>
      <x:c r="C2647" s="15" t="str">
        <x:v>Unit 8 &amp; 9, London Industrial Park, Alpine Way, Beckton E6</x:v>
      </x:c>
      <x:c r="D2647" s="15" t="str">
        <x:v>Advertised minimum area exceeds 15,000 sqft.</x:v>
      </x:c>
      <x:c r="E2647" s="15" t="str">
        <x:v>https://www.zoopla.co.uk/to-rent/commercial/details/69609186/</x:v>
      </x:c>
      <x:c r="F2647" s="15" t="str"/>
    </x:row>
    <x:row r="2648" ht="42" customHeight="1">
      <x:c r="A2648" s="15" t="str">
        <x:v>London</x:v>
      </x:c>
      <x:c r="B2648" s="15" t="str">
        <x:v>Excluded or unresolved advert</x:v>
      </x:c>
      <x:c r="C2648" s="15" t="str">
        <x:v>Unit 4 Aquarius Business Park, Priestley Way, Staples Corner NW2</x:v>
      </x:c>
      <x:c r="D2648" s="15" t="str">
        <x:v>Advertised minimum area exceeds 15,000 sqft.</x:v>
      </x:c>
      <x:c r="E2648" s="15" t="str">
        <x:v>https://www.zoopla.co.uk/to-rent/commercial/details/69551516/</x:v>
      </x:c>
      <x:c r="F2648" s="15" t="str"/>
    </x:row>
    <x:row r="2649" ht="42" customHeight="1">
      <x:c r="A2649" s="15" t="str">
        <x:v>London</x:v>
      </x:c>
      <x:c r="B2649" s="15" t="str">
        <x:v>Excluded or unresolved advert</x:v>
      </x:c>
      <x:c r="C2649" s="15" t="str">
        <x:v>Kimpton Trade &amp; Business Centre, Minden Road, Sutton, Surrey SM3</x:v>
      </x:c>
      <x:c r="D2649" s="15" t="str">
        <x:v>Pooled/combined or multi-unit size range without individually verified demises; no unit count asserted.</x:v>
      </x:c>
      <x:c r="E2649" s="15" t="str">
        <x:v>https://www.zoopla.co.uk/to-rent/commercial/details/69416135/</x:v>
      </x:c>
      <x:c r="F2649" s="15" t="str"/>
    </x:row>
    <x:row r="2650" ht="42" customHeight="1">
      <x:c r="A2650" s="15" t="str">
        <x:v>London</x:v>
      </x:c>
      <x:c r="B2650" s="15" t="str">
        <x:v>Excluded or unresolved advert</x:v>
      </x:c>
      <x:c r="C2650" s="15" t="str">
        <x:v>Havelock Terrace, Battersea, London SW8</x:v>
      </x:c>
      <x:c r="D2650" s="15" t="str">
        <x:v>Pooled/combined or multi-unit size range without individually verified demises; no unit count asserted.</x:v>
      </x:c>
      <x:c r="E2650" s="15" t="str">
        <x:v>https://www.zoopla.co.uk/to-rent/commercial/details/69004368/</x:v>
      </x:c>
      <x:c r="F2650" s="15" t="str"/>
    </x:row>
    <x:row r="2651" ht="42" customHeight="1">
      <x:c r="A2651" s="15" t="str">
        <x:v>London</x:v>
      </x:c>
      <x:c r="B2651" s="15" t="str">
        <x:v>Excluded or unresolved advert</x:v>
      </x:c>
      <x:c r="C2651" s="15" t="str">
        <x:v>Bermondsey Trading Estate, London SE16</x:v>
      </x:c>
      <x:c r="D2651" s="15" t="str">
        <x:v>Pooled/combined or multi-unit size range without individually verified demises; no unit count asserted.</x:v>
      </x:c>
      <x:c r="E2651" s="15" t="str">
        <x:v>https://www.zoopla.co.uk/to-rent/commercial/details/69004359/</x:v>
      </x:c>
      <x:c r="F2651" s="15" t="str"/>
    </x:row>
    <x:row r="2652" ht="42" customHeight="1">
      <x:c r="A2652" s="15" t="str">
        <x:v>London</x:v>
      </x:c>
      <x:c r="B2652" s="15" t="str">
        <x:v>Excluded or unresolved advert</x:v>
      </x:c>
      <x:c r="C2652" s="15" t="str">
        <x:v>Morden Wharf, Tunnel Avenue, London SE10</x:v>
      </x:c>
      <x:c r="D2652" s="15" t="str">
        <x:v>Scheme/range crosses 15,000 sqft; no qualifying individual schedule resolved from card.</x:v>
      </x:c>
      <x:c r="E2652" s="15" t="str">
        <x:v>https://www.zoopla.co.uk/to-rent/commercial/details/69004340/</x:v>
      </x:c>
      <x:c r="F2652" s="15" t="str"/>
    </x:row>
    <x:row r="2653" ht="42" customHeight="1">
      <x:c r="A2653" s="15" t="str">
        <x:v>London</x:v>
      </x:c>
      <x:c r="B2653" s="15" t="str">
        <x:v>Excluded or unresolved advert</x:v>
      </x:c>
      <x:c r="C2653" s="15" t="str">
        <x:v>Matter Bermondsey, 18-19 Crimscott Street, Bermondsey, London SE1</x:v>
      </x:c>
      <x:c r="D2653" s="15" t="str">
        <x:v>Pooled/combined or multi-unit size range without individually verified demises; no unit count asserted.</x:v>
      </x:c>
      <x:c r="E2653" s="15" t="str">
        <x:v>https://www.zoopla.co.uk/to-rent/commercial/details/60249139/</x:v>
      </x:c>
      <x:c r="F2653" s="15" t="str"/>
    </x:row>
    <x:row r="2654" ht="42" customHeight="1">
      <x:c r="A2654" s="15" t="str">
        <x:v>London</x:v>
      </x:c>
      <x:c r="B2654" s="15" t="str">
        <x:v>Excluded or unresolved advert</x:v>
      </x:c>
      <x:c r="C2654" s="15" t="str">
        <x:v>Lockwood Way Industrial Estate, Blackhorse Lane, Walthamstow E17</x:v>
      </x:c>
      <x:c r="D2654" s="15" t="str">
        <x:v>Pooled/combined or multi-unit size range without individually verified demises; no unit count asserted.</x:v>
      </x:c>
      <x:c r="E2654" s="15" t="str">
        <x:v>https://www.zoopla.co.uk/to-rent/commercial/details/68923594/</x:v>
      </x:c>
      <x:c r="F2654" s="15" t="str"/>
    </x:row>
    <x:row r="2655" ht="42" customHeight="1">
      <x:c r="A2655" s="15" t="str">
        <x:v>London</x:v>
      </x:c>
      <x:c r="B2655" s="15" t="str">
        <x:v>Excluded or unresolved advert</x:v>
      </x:c>
      <x:c r="C2655" s="15" t="str">
        <x:v>London Industrial Park, Whitings Way, Beckton, London E6</x:v>
      </x:c>
      <x:c r="D2655" s="15" t="str">
        <x:v>Advertised minimum area exceeds 15,000 sqft.</x:v>
      </x:c>
      <x:c r="E2655" s="15" t="str">
        <x:v>https://www.zoopla.co.uk/to-rent/commercial/details/68277044/</x:v>
      </x:c>
      <x:c r="F2655" s="15" t="str"/>
    </x:row>
    <x:row r="2656" ht="42" customHeight="1">
      <x:c r="A2656" s="15" t="str">
        <x:v>London</x:v>
      </x:c>
      <x:c r="B2656" s="15" t="str">
        <x:v>Excluded or unresolved advert</x:v>
      </x:c>
      <x:c r="C2656" s="15" t="str">
        <x:v>Unit C, Long Drive, Greenford UB6</x:v>
      </x:c>
      <x:c r="D2656" s="15" t="str">
        <x:v>Scheme/range crosses 15,000 sqft; no qualifying individual schedule resolved from card.</x:v>
      </x:c>
      <x:c r="E2656" s="15" t="str">
        <x:v>https://www.zoopla.co.uk/to-rent/commercial/details/68038409/</x:v>
      </x:c>
      <x:c r="F2656" s="15" t="str"/>
    </x:row>
    <x:row r="2657" ht="42" customHeight="1">
      <x:c r="A2657" s="15" t="str">
        <x:v>London</x:v>
      </x:c>
      <x:c r="B2657" s="15" t="str">
        <x:v>Excluded or unresolved advert</x:v>
      </x:c>
      <x:c r="C2657" s="15" t="str">
        <x:v>Red Lion Road, Tolworth KT6</x:v>
      </x:c>
      <x:c r="D2657" s="15" t="str">
        <x:v>Scheme/range crosses 15,000 sqft; no qualifying individual schedule resolved from card.</x:v>
      </x:c>
      <x:c r="E2657" s="15" t="str">
        <x:v>https://www.zoopla.co.uk/to-rent/commercial/details/67960713/</x:v>
      </x:c>
      <x:c r="F2657" s="15" t="str"/>
    </x:row>
    <x:row r="2658" ht="42" customHeight="1">
      <x:c r="A2658" s="15" t="str">
        <x:v>London</x:v>
      </x:c>
      <x:c r="B2658" s="15" t="str">
        <x:v>Excluded or unresolved advert</x:v>
      </x:c>
      <x:c r="C2658" s="15" t="str">
        <x:v>12 Rigg Approach, Leyton, London E10</x:v>
      </x:c>
      <x:c r="D2658" s="15" t="str">
        <x:v>Scheme/range crosses 15,000 sqft; no qualifying individual schedule resolved from card.</x:v>
      </x:c>
      <x:c r="E2658" s="15" t="str">
        <x:v>https://www.zoopla.co.uk/to-rent/commercial/details/67871212/</x:v>
      </x:c>
      <x:c r="F2658" s="15" t="str"/>
    </x:row>
    <x:row r="2659" ht="42" customHeight="1">
      <x:c r="A2659" s="15" t="str">
        <x:v>London</x:v>
      </x:c>
      <x:c r="B2659" s="15" t="str">
        <x:v>Excluded or unresolved advert</x:v>
      </x:c>
      <x:c r="C2659" s="15" t="str">
        <x:v>Valor Park Gemini, Beckton, London E6</x:v>
      </x:c>
      <x:c r="D2659" s="15" t="str">
        <x:v>Advertised minimum area exceeds 15,000 sqft.</x:v>
      </x:c>
      <x:c r="E2659" s="15" t="str">
        <x:v>https://www.zoopla.co.uk/to-rent/commercial/details/67804429/</x:v>
      </x:c>
      <x:c r="F2659" s="15" t="str"/>
    </x:row>
    <x:row r="2660" ht="42" customHeight="1">
      <x:c r="A2660" s="15" t="str">
        <x:v>London</x:v>
      </x:c>
      <x:c r="B2660" s="15" t="str">
        <x:v>Excluded or unresolved advert</x:v>
      </x:c>
      <x:c r="C2660" s="15" t="str">
        <x:v>Unit 8 &amp; 9, London Industrial Park, Alpine Way, Beckton E6</x:v>
      </x:c>
      <x:c r="D2660" s="15" t="str">
        <x:v>Advertised minimum area exceeds 15,000 sqft.</x:v>
      </x:c>
      <x:c r="E2660" s="15" t="str">
        <x:v>https://www.zoopla.co.uk/to-rent/commercial/details/67565912/</x:v>
      </x:c>
      <x:c r="F2660" s="15" t="str"/>
    </x:row>
    <x:row r="2661" ht="42" customHeight="1">
      <x:c r="A2661" s="15" t="str">
        <x:v>London</x:v>
      </x:c>
      <x:c r="B2661" s="15" t="str">
        <x:v>Excluded or unresolved advert</x:v>
      </x:c>
      <x:c r="C2661" s="15" t="str">
        <x:v>Saxon Way Trading Centre, Saxon Way, Harmondsworth, West Drayton UB7</x:v>
      </x:c>
      <x:c r="D2661" s="15" t="str">
        <x:v>Scheme/range crosses 15,000 sqft; no qualifying individual schedule resolved from card.</x:v>
      </x:c>
      <x:c r="E2661" s="15" t="str">
        <x:v>https://www.zoopla.co.uk/to-rent/commercial/details/67321900/</x:v>
      </x:c>
      <x:c r="F2661" s="15" t="str"/>
    </x:row>
    <x:row r="2662" ht="42" customHeight="1">
      <x:c r="A2662" s="15" t="str">
        <x:v>London</x:v>
      </x:c>
      <x:c r="B2662" s="15" t="str">
        <x:v>Excluded or unresolved advert</x:v>
      </x:c>
      <x:c r="C2662" s="15" t="str">
        <x:v>Verney Road, London SE16</x:v>
      </x:c>
      <x:c r="D2662" s="15" t="str">
        <x:v>Advertised minimum area exceeds 15,000 sqft.</x:v>
      </x:c>
      <x:c r="E2662" s="15" t="str">
        <x:v>https://www.zoopla.co.uk/to-rent/commercial/details/66711835/</x:v>
      </x:c>
      <x:c r="F2662" s="15" t="str"/>
    </x:row>
    <x:row r="2663" ht="42" customHeight="1">
      <x:c r="A2663" s="15" t="str">
        <x:v>London</x:v>
      </x:c>
      <x:c r="B2663" s="15" t="str">
        <x:v>Excluded or unresolved advert</x:v>
      </x:c>
      <x:c r="C2663" s="15" t="str">
        <x:v>Forest Trading Estate, Priestley Way, Walthamstow, London E17</x:v>
      </x:c>
      <x:c r="D2663" s="15" t="str">
        <x:v>Scheme/range crosses 15,000 sqft; no qualifying individual schedule resolved from card.</x:v>
      </x:c>
      <x:c r="E2663" s="15" t="str">
        <x:v>https://www.zoopla.co.uk/to-rent/commercial/details/64119233/</x:v>
      </x:c>
      <x:c r="F2663" s="15" t="str"/>
    </x:row>
    <x:row r="2664" ht="42" customHeight="1">
      <x:c r="A2664" s="15" t="str">
        <x:v>London</x:v>
      </x:c>
      <x:c r="B2664" s="15" t="str">
        <x:v>Excluded or unresolved advert</x:v>
      </x:c>
      <x:c r="C2664" s="15" t="str">
        <x:v>21 St Andrews Way, Bromley By Bow E3</x:v>
      </x:c>
      <x:c r="D2664" s="15" t="str">
        <x:v>Advertised minimum area exceeds 15,000 sqft.</x:v>
      </x:c>
      <x:c r="E2664" s="15" t="str">
        <x:v>https://www.zoopla.co.uk/to-rent/commercial/details/66207375/</x:v>
      </x:c>
      <x:c r="F2664" s="15" t="str"/>
    </x:row>
    <x:row r="2665" ht="42" customHeight="1">
      <x:c r="A2665" s="15" t="str">
        <x:v>London</x:v>
      </x:c>
      <x:c r="B2665" s="15" t="str">
        <x:v>Excluded or unresolved advert</x:v>
      </x:c>
      <x:c r="C2665" s="15" t="str">
        <x:v>Lydden Road, Wandsworth SW18</x:v>
      </x:c>
      <x:c r="D2665" s="15" t="str">
        <x:v>Scheme/range crosses 15,000 sqft; no qualifying individual schedule resolved from card.</x:v>
      </x:c>
      <x:c r="E2665" s="15" t="str">
        <x:v>https://www.zoopla.co.uk/to-rent/commercial/details/66151378/</x:v>
      </x:c>
      <x:c r="F2665" s="15" t="str"/>
    </x:row>
    <x:row r="2666" ht="42" customHeight="1">
      <x:c r="A2666" s="15" t="str">
        <x:v>London</x:v>
      </x:c>
      <x:c r="B2666" s="15" t="str">
        <x:v>Excluded or unresolved advert</x:v>
      </x:c>
      <x:c r="C2666" s="15" t="str">
        <x:v>Edmonton Industrial Park, Nobel Road, Edmonton, London N18</x:v>
      </x:c>
      <x:c r="D2666" s="15" t="str">
        <x:v>Scheme/range crosses 15,000 sqft; no qualifying individual schedule resolved from card.</x:v>
      </x:c>
      <x:c r="E2666" s="15" t="str">
        <x:v>https://www.zoopla.co.uk/to-rent/commercial/details/66044361/</x:v>
      </x:c>
      <x:c r="F2666" s="15" t="str"/>
    </x:row>
    <x:row r="2667" ht="42" customHeight="1">
      <x:c r="A2667" s="15" t="str">
        <x:v>London</x:v>
      </x:c>
      <x:c r="B2667" s="15" t="str">
        <x:v>Excluded or unresolved advert</x:v>
      </x:c>
      <x:c r="C2667" s="15" t="str">
        <x:v>Landmann Way, London SE14</x:v>
      </x:c>
      <x:c r="D2667" s="15" t="str">
        <x:v>Pooled/combined or multi-unit size range without individually verified demises; no unit count asserted.</x:v>
      </x:c>
      <x:c r="E2667" s="15" t="str">
        <x:v>https://www.zoopla.co.uk/to-rent/commercial/details/65797252/</x:v>
      </x:c>
      <x:c r="F2667" s="15" t="str"/>
    </x:row>
    <x:row r="2668" ht="42" customHeight="1">
      <x:c r="A2668" s="15" t="str">
        <x:v>London</x:v>
      </x:c>
      <x:c r="B2668" s="15" t="str">
        <x:v>Excluded or unresolved advert</x:v>
      </x:c>
      <x:c r="C2668" s="15" t="str">
        <x:v>35.9 &amp; 35.10 Cobalt, White Hart Avenue, Thamesmead, Greater London SE28</x:v>
      </x:c>
      <x:c r="D2668" s="15" t="str">
        <x:v>Scheme/range crosses 15,000 sqft; no qualifying individual schedule resolved from card.</x:v>
      </x:c>
      <x:c r="E2668" s="15" t="str">
        <x:v>https://www.zoopla.co.uk/to-rent/commercial/details/65288821/</x:v>
      </x:c>
      <x:c r="F2668" s="15" t="str"/>
    </x:row>
    <x:row r="2669" ht="42" customHeight="1">
      <x:c r="A2669" s="15" t="str">
        <x:v>London</x:v>
      </x:c>
      <x:c r="B2669" s="15" t="str">
        <x:v>Excluded or unresolved advert</x:v>
      </x:c>
      <x:c r="C2669" s="15" t="str">
        <x:v>Mulberry Way, Belvedere DA17</x:v>
      </x:c>
      <x:c r="D2669" s="15" t="str">
        <x:v>Scheme/range crosses 15,000 sqft; no qualifying individual schedule resolved from card.</x:v>
      </x:c>
      <x:c r="E2669" s="15" t="str">
        <x:v>https://www.zoopla.co.uk/to-rent/commercial/details/64014907/</x:v>
      </x:c>
      <x:c r="F2669" s="15" t="str"/>
    </x:row>
    <x:row r="2670" ht="42" customHeight="1">
      <x:c r="A2670" s="15" t="str">
        <x:v>London</x:v>
      </x:c>
      <x:c r="B2670" s="15" t="str">
        <x:v>Excluded or unresolved advert</x:v>
      </x:c>
      <x:c r="C2670" s="15" t="str">
        <x:v>Unit 1A Valor Park, East Circular, Gascoigne Road, Barking, Essex IG11</x:v>
      </x:c>
      <x:c r="D2670" s="15" t="str">
        <x:v>Advertised minimum area exceeds 15,000 sqft.</x:v>
      </x:c>
      <x:c r="E2670" s="15" t="str">
        <x:v>https://www.zoopla.co.uk/to-rent/commercial/details/62380288/</x:v>
      </x:c>
      <x:c r="F2670" s="15" t="str"/>
    </x:row>
    <x:row r="2671" ht="42" customHeight="1">
      <x:c r="A2671" s="15" t="str">
        <x:v>London</x:v>
      </x:c>
      <x:c r="B2671" s="15" t="str">
        <x:v>Excluded or unresolved advert</x:v>
      </x:c>
      <x:c r="C2671" s="15" t="str">
        <x:v>Unit 6, Valor Park, East Circular, Gascoigne Road, Barking, Essex IG11</x:v>
      </x:c>
      <x:c r="D2671" s="15" t="str">
        <x:v>Scheme/range crosses 15,000 sqft; no qualifying individual schedule resolved from card.</x:v>
      </x:c>
      <x:c r="E2671" s="15" t="str">
        <x:v>https://www.zoopla.co.uk/to-rent/commercial/details/62380270/</x:v>
      </x:c>
      <x:c r="F2671" s="15" t="str"/>
    </x:row>
    <x:row r="2672" ht="42" customHeight="1">
      <x:c r="A2672" s="15" t="str">
        <x:v>London</x:v>
      </x:c>
      <x:c r="B2672" s="15" t="str">
        <x:v>Excluded or unresolved advert</x:v>
      </x:c>
      <x:c r="C2672" s="15" t="str">
        <x:v>Quebec Wharf, London E14</x:v>
      </x:c>
      <x:c r="D2672" s="15" t="str">
        <x:v>Scheme/range crosses 15,000 sqft; no qualifying individual schedule resolved from card.</x:v>
      </x:c>
      <x:c r="E2672" s="15" t="str">
        <x:v>https://www.zoopla.co.uk/to-rent/commercial/details/59764990/</x:v>
      </x:c>
      <x:c r="F2672" s="15" t="str"/>
    </x:row>
    <x:row r="2673" ht="42" customHeight="1">
      <x:c r="A2673" s="15" t="str">
        <x:v>London</x:v>
      </x:c>
      <x:c r="B2673" s="15" t="str">
        <x:v>Excluded or unresolved advert</x:v>
      </x:c>
      <x:c r="C2673" s="15" t="str">
        <x:v>Unit 19, Gemini Business Park, Valor Park, Beckton E6</x:v>
      </x:c>
      <x:c r="D2673" s="15" t="str">
        <x:v>Advertised minimum area exceeds 15,000 sqft.</x:v>
      </x:c>
      <x:c r="E2673" s="15" t="str">
        <x:v>https://www.zoopla.co.uk/to-rent/commercial/details/58696711/</x:v>
      </x:c>
      <x:c r="F2673" s="15" t="str"/>
    </x:row>
    <x:row r="2674" ht="42" customHeight="1">
      <x:c r="A2674" s="15" t="str">
        <x:v>London</x:v>
      </x:c>
      <x:c r="B2674" s="15" t="str">
        <x:v>Excluded or unresolved advert</x:v>
      </x:c>
      <x:c r="C2674" s="15" t="str">
        <x:v>Holmes Road, London NW5</x:v>
      </x:c>
      <x:c r="D2674" s="15" t="str">
        <x:v>Advertised minimum area exceeds 15,000 sqft.</x:v>
      </x:c>
      <x:c r="E2674" s="15" t="str">
        <x:v>https://www.zoopla.co.uk/to-rent/commercial/details/50838133/</x:v>
      </x:c>
      <x:c r="F2674" s="15" t="str"/>
    </x:row>
    <x:row r="2675" ht="42" customHeight="1">
      <x:c r="A2675" s="15" t="str">
        <x:v>London</x:v>
      </x:c>
      <x:c r="B2675" s="15" t="str">
        <x:v>Excluded or unresolved advert</x:v>
      </x:c>
      <x:c r="C2675" s="15" t="str">
        <x:v>Big Yellow Self Storage Finchley East 401 High Road, Finchley, London, N2</x:v>
      </x:c>
      <x:c r="D2675" s="15" t="str">
        <x:v>Self-storage/room/container scheme excluded.</x:v>
      </x:c>
      <x:c r="E2675" s="15" t="str">
        <x:v>https://www.rightmove.co.uk/properties/758771337402848#/?channel=COM_LET</x:v>
      </x:c>
      <x:c r="F2675" s="15" t="str"/>
    </x:row>
    <x:row r="2676" ht="42" customHeight="1">
      <x:c r="A2676" s="15" t="str">
        <x:v>London</x:v>
      </x:c>
      <x:c r="B2676" s="15" t="str">
        <x:v>Excluded or unresolved advert</x:v>
      </x:c>
      <x:c r="C2676" s="15" t="str">
        <x:v>666 - 678 Garratt Lane, London, SW17</x:v>
      </x:c>
      <x:c r="D2676" s="15" t="str">
        <x:v>Self-storage/room/container scheme excluded.</x:v>
      </x:c>
      <x:c r="E2676" s="15" t="str">
        <x:v>https://www.rightmove.co.uk/properties/754400056837936#/?channel=COM_LET</x:v>
      </x:c>
      <x:c r="F2676" s="15" t="str"/>
    </x:row>
    <x:row r="2677" ht="42" customHeight="1">
      <x:c r="A2677" s="15" t="str">
        <x:v>London</x:v>
      </x:c>
      <x:c r="B2677" s="15" t="str">
        <x:v>Excluded or unresolved advert</x:v>
      </x:c>
      <x:c r="C2677" s="15" t="str">
        <x:v>Makers Yard, Forest Hill, London, SE23 1AH</x:v>
      </x:c>
      <x:c r="D2677" s="15" t="str">
        <x:v>Pooled/combined or multi-unit size range without individually verified demises; no unit count asserted.</x:v>
      </x:c>
      <x:c r="E2677" s="15" t="str">
        <x:v>https://www.rightmove.co.uk/properties/773347573500704#/?channel=COM_LET</x:v>
      </x:c>
      <x:c r="F2677" s="15" t="str"/>
    </x:row>
    <x:row r="2678" ht="42" customHeight="1">
      <x:c r="A2678" s="15" t="str">
        <x:v>London</x:v>
      </x:c>
      <x:c r="B2678" s="15" t="str">
        <x:v>Excluded or unresolved advert</x:v>
      </x:c>
      <x:c r="C2678" s="15" t="str">
        <x:v>14 Dean Street, London, W1D</x:v>
      </x:c>
      <x:c r="D2678" s="15" t="str">
        <x:v>Pure office description; no qualifying industrial/workshop/storage.</x:v>
      </x:c>
      <x:c r="E2678" s="15" t="str">
        <x:v>https://www.rightmove.co.uk/properties/756231673907744#/?channel=COM_LET</x:v>
      </x:c>
      <x:c r="F2678" s="15" t="str"/>
    </x:row>
    <x:row r="2679" ht="42" customHeight="1">
      <x:c r="A2679" s="15" t="str">
        <x:v>London</x:v>
      </x:c>
      <x:c r="B2679" s="15" t="str">
        <x:v>Excluded or unresolved advert</x:v>
      </x:c>
      <x:c r="C2679" s="15" t="str">
        <x:v>Commerce Way, Commerce Trade Park, Croydon, Greater London, CR0</x:v>
      </x:c>
      <x:c r="D2679" s="15" t="str">
        <x:v>Pooled/combined or multi-unit size range without individually verified demises; no unit count asserted.</x:v>
      </x:c>
      <x:c r="E2679" s="15" t="str">
        <x:v>https://www.rightmove.co.uk/properties/150536579#/?channel=COM_LET</x:v>
      </x:c>
      <x:c r="F2679" s="15" t="str"/>
    </x:row>
    <x:row r="2680" ht="42" customHeight="1">
      <x:c r="A2680" s="15" t="str">
        <x:v>London</x:v>
      </x:c>
      <x:c r="B2680" s="15" t="str">
        <x:v>Excluded or unresolved advert</x:v>
      </x:c>
      <x:c r="C2680" s="15" t="str">
        <x:v>The Vabel Chamberlayne, 750 - 756 Harrow Road, NW10</x:v>
      </x:c>
      <x:c r="D2680" s="15" t="str">
        <x:v>Other-category result without clear industrial/workshop/storage use.</x:v>
      </x:c>
      <x:c r="E2680" s="15" t="str">
        <x:v>https://www.rightmove.co.uk/properties/746823661314065#/?channel=COM_LET</x:v>
      </x:c>
      <x:c r="F2680" s="15" t="str"/>
    </x:row>
    <x:row r="2681" ht="42" customHeight="1">
      <x:c r="A2681" s="15" t="str">
        <x:v>London</x:v>
      </x:c>
      <x:c r="B2681" s="15" t="str">
        <x:v>Excluded or unresolved advert</x:v>
      </x:c>
      <x:c r="C2681" s="15" t="str">
        <x:v>Headfort Place, London, SW1X</x:v>
      </x:c>
      <x:c r="D2681" s="15" t="str">
        <x:v>Healthcare Facility use, not qualifying industrial/workshop/storage.</x:v>
      </x:c>
      <x:c r="E2681" s="15" t="str">
        <x:v>https://www.rightmove.co.uk/properties/756226481202129#/?channel=COM_LET</x:v>
      </x:c>
      <x:c r="F2681" s="15" t="str"/>
    </x:row>
    <x:row r="2682" ht="42" customHeight="1">
      <x:c r="A2682" s="15" t="str">
        <x:v>London</x:v>
      </x:c>
      <x:c r="B2682" s="15" t="str">
        <x:v>Excluded or unresolved advert</x:v>
      </x:c>
      <x:c r="C2682" s="15" t="str">
        <x:v>28-36 Headfort Place, London, SW1X</x:v>
      </x:c>
      <x:c r="D2682" s="15" t="str">
        <x:v>Healthcare Facility use, not qualifying industrial/workshop/storage.</x:v>
      </x:c>
      <x:c r="E2682" s="15" t="str">
        <x:v>https://www.rightmove.co.uk/properties/166729664#/?channel=COM_LET</x:v>
      </x:c>
      <x:c r="F2682" s="15" t="str"/>
    </x:row>
    <x:row r="2683" ht="42" customHeight="1">
      <x:c r="A2683" s="15" t="str">
        <x:v>London</x:v>
      </x:c>
      <x:c r="B2683" s="15" t="str">
        <x:v>Excluded or unresolved advert</x:v>
      </x:c>
      <x:c r="C2683" s="15" t="str">
        <x:v>579c High Road, London, N17 6SB</x:v>
      </x:c>
      <x:c r="D2683" s="15" t="str">
        <x:v>Healthcare Facility use, not qualifying industrial/workshop/storage.</x:v>
      </x:c>
      <x:c r="E2683" s="15" t="str">
        <x:v>https://www.rightmove.co.uk/properties/752424309194273#/?channel=COM_LET</x:v>
      </x:c>
      <x:c r="F2683" s="15" t="str"/>
    </x:row>
    <x:row r="2684" ht="42" customHeight="1">
      <x:c r="A2684" s="15" t="str">
        <x:v>London</x:v>
      </x:c>
      <x:c r="B2684" s="15" t="str">
        <x:v>Excluded or unresolved advert</x:v>
      </x:c>
      <x:c r="C2684" s="15" t="str">
        <x:v>Elm Park, London, SW2</x:v>
      </x:c>
      <x:c r="D2684" s="15" t="str">
        <x:v>Other-category result without clear industrial/workshop/storage use.</x:v>
      </x:c>
      <x:c r="E2684" s="15" t="str">
        <x:v>https://www.rightmove.co.uk/properties/754397542554097#/?channel=COM_LET</x:v>
      </x:c>
      <x:c r="F2684" s="15" t="str"/>
    </x:row>
    <x:row r="2685" ht="42" customHeight="1">
      <x:c r="A2685" s="15" t="str">
        <x:v>London</x:v>
      </x:c>
      <x:c r="B2685" s="15" t="str">
        <x:v>Excluded or unresolved advert</x:v>
      </x:c>
      <x:c r="C2685" s="15" t="str">
        <x:v>Heybridge Way, Units 10-17a, Lea Bridge Road, London, E10</x:v>
      </x:c>
      <x:c r="D2685" s="15" t="str">
        <x:v>Pooled/combined or multi-unit size range without individually verified demises; no unit count asserted.</x:v>
      </x:c>
      <x:c r="E2685" s="15" t="str">
        <x:v>https://www.rightmove.co.uk/properties/760719252114161#/?channel=COM_LET</x:v>
      </x:c>
      <x:c r="F2685" s="15" t="str"/>
    </x:row>
    <x:row r="2686" ht="42" customHeight="1">
      <x:c r="A2686" s="15" t="str">
        <x:v>London</x:v>
      </x:c>
      <x:c r="B2686" s="15" t="str">
        <x:v>Excluded or unresolved advert</x:v>
      </x:c>
      <x:c r="C2686" s="15" t="str">
        <x:v>Greenshields Industrial Estate, Silvertown, London, E16</x:v>
      </x:c>
      <x:c r="D2686" s="15" t="str">
        <x:v>Pooled/combined or multi-unit size range without individually verified demises; no unit count asserted.</x:v>
      </x:c>
      <x:c r="E2686" s="15" t="str">
        <x:v>https://www.rightmove.co.uk/properties/760719883270208#/?channel=COM_LET</x:v>
      </x:c>
      <x:c r="F2686" s="15" t="str"/>
    </x:row>
    <x:row r="2687" ht="42" customHeight="1">
      <x:c r="A2687" s="15" t="str">
        <x:v>London</x:v>
      </x:c>
      <x:c r="B2687" s="15" t="str">
        <x:v>Excluded or unresolved advert</x:v>
      </x:c>
      <x:c r="C2687" s="15" t="str">
        <x:v>693-695 Wandsworth Road Clapham SW8 3JF United Kingdom</x:v>
      </x:c>
      <x:c r="D2687" s="15" t="str">
        <x:v>Other-category result without clear industrial/workshop/storage use.</x:v>
      </x:c>
      <x:c r="E2687" s="15" t="str">
        <x:v>https://www.rightmove.co.uk/properties/146901056#/?channel=COM_LET</x:v>
      </x:c>
      <x:c r="F2687" s="15" t="str"/>
    </x:row>
    <x:row r="2688" ht="42" customHeight="1">
      <x:c r="A2688" s="15" t="str">
        <x:v>London</x:v>
      </x:c>
      <x:c r="B2688" s="15" t="str">
        <x:v>Excluded or unresolved advert</x:v>
      </x:c>
      <x:c r="C2688" s="15" t="str">
        <x:v>unit 2, 29 Wootton Street, London, SE1 8TB</x:v>
      </x:c>
      <x:c r="D2688" s="15" t="str">
        <x:v>Other-category result without clear industrial/workshop/storage use.</x:v>
      </x:c>
      <x:c r="E2688" s="15" t="str">
        <x:v>https://www.rightmove.co.uk/properties/768339924815409#/?channel=COM_LET</x:v>
      </x:c>
      <x:c r="F2688" s="15" t="str"/>
    </x:row>
    <x:row r="2689" ht="42" customHeight="1">
      <x:c r="A2689" s="15" t="str">
        <x:v>London</x:v>
      </x:c>
      <x:c r="B2689" s="15" t="str">
        <x:v>Excluded or unresolved advert</x:v>
      </x:c>
      <x:c r="C2689" s="15" t="str">
        <x:v>160 Bromley Road, London, SE6 2NZ</x:v>
      </x:c>
      <x:c r="D2689" s="15" t="str">
        <x:v>Self-storage/room/container scheme excluded.</x:v>
      </x:c>
      <x:c r="E2689" s="15" t="str">
        <x:v>https://www.rightmove.co.uk/properties/754386786128448#/?channel=COM_LET</x:v>
      </x:c>
      <x:c r="F2689" s="15" t="str"/>
    </x:row>
    <x:row r="2690" ht="42" customHeight="1">
      <x:c r="A2690" s="15" t="str">
        <x:v>London</x:v>
      </x:c>
      <x:c r="B2690" s="15" t="str">
        <x:v>Excluded or unresolved advert</x:v>
      </x:c>
      <x:c r="C2690" s="15" t="str">
        <x:v>Waterside, 44-48 Wharf Road, Islington, N1 7UX</x:v>
      </x:c>
      <x:c r="D2690" s="15" t="str">
        <x:v>Pure office description; no qualifying industrial/workshop/storage.</x:v>
      </x:c>
      <x:c r="E2690" s="15" t="str">
        <x:v>https://www.rightmove.co.uk/properties/757487136029360#/?channel=COM_LET</x:v>
      </x:c>
      <x:c r="F2690" s="15" t="str"/>
    </x:row>
    <x:row r="2691" ht="42" customHeight="1">
      <x:c r="A2691" s="15" t="str">
        <x:v>London</x:v>
      </x:c>
      <x:c r="B2691" s="15" t="str">
        <x:v>Excluded or unresolved advert</x:v>
      </x:c>
      <x:c r="C2691" s="15" t="str">
        <x:v>Expressway Light Industrial Unit, 1 Dock Road, London, E16 1AH</x:v>
      </x:c>
      <x:c r="D2691" s="15" t="str">
        <x:v>Pooled/combined or multi-unit size range without individually verified demises; no unit count asserted.</x:v>
      </x:c>
      <x:c r="E2691" s="15" t="str">
        <x:v>https://www.rightmove.co.uk/properties/774619141793296#/?channel=COM_LET</x:v>
      </x:c>
      <x:c r="F2691" s="15" t="str"/>
    </x:row>
    <x:row r="2692" ht="42" customHeight="1">
      <x:c r="A2692" s="15" t="str">
        <x:v>London</x:v>
      </x:c>
      <x:c r="B2692" s="15" t="str">
        <x:v>Excluded or unresolved advert</x:v>
      </x:c>
      <x:c r="C2692" s="15" t="str">
        <x:v>9 Carlisle Street, London, W1D</x:v>
      </x:c>
      <x:c r="D2692" s="15" t="str">
        <x:v>Healthcare Facility use, not qualifying industrial/workshop/storage.</x:v>
      </x:c>
      <x:c r="E2692" s="15" t="str">
        <x:v>https://www.rightmove.co.uk/properties/166729274#/?channel=COM_LET</x:v>
      </x:c>
      <x:c r="F2692" s="15" t="str"/>
    </x:row>
    <x:row r="2693" ht="42" customHeight="1">
      <x:c r="A2693" s="15" t="str">
        <x:v>London</x:v>
      </x:c>
      <x:c r="B2693" s="15" t="str">
        <x:v>Excluded or unresolved advert</x:v>
      </x:c>
      <x:c r="C2693" s="15" t="str">
        <x:v>17 Falcon Court, St. Martin's Way, London, SW17 0JH</x:v>
      </x:c>
      <x:c r="D2693" s="15" t="str">
        <x:v>Other-category result without clear industrial/workshop/storage use.</x:v>
      </x:c>
      <x:c r="E2693" s="15" t="str">
        <x:v>https://www.rightmove.co.uk/properties/774905015080192#/?channel=COM_LET</x:v>
      </x:c>
      <x:c r="F2693" s="15" t="str"/>
    </x:row>
    <x:row r="2694" ht="42" customHeight="1">
      <x:c r="A2694" s="15" t="str">
        <x:v>London</x:v>
      </x:c>
      <x:c r="B2694" s="15" t="str">
        <x:v>Excluded or unresolved advert</x:v>
      </x:c>
      <x:c r="C2694" s="15" t="str">
        <x:v>Bloom Ealing, 145-147 Boston Road, Hanwell, W7 3SA</x:v>
      </x:c>
      <x:c r="D2694" s="15" t="str">
        <x:v>Scheme/range crosses 15,000 sqft; no qualifying individual schedule resolved from card.</x:v>
      </x:c>
      <x:c r="E2694" s="15" t="str">
        <x:v>https://www.rightmove.co.uk/properties/773362438208176#/?channel=COM_LET</x:v>
      </x:c>
      <x:c r="F2694" s="15" t="str"/>
    </x:row>
    <x:row r="2695" ht="42" customHeight="1">
      <x:c r="A2695" s="15" t="str">
        <x:v>London</x:v>
      </x:c>
      <x:c r="B2695" s="15" t="str">
        <x:v>Excluded or unresolved advert</x:v>
      </x:c>
      <x:c r="C2695" s="15" t="str">
        <x:v>Units 2, 4 5 Devon Street, Peckham, SE15 1JR</x:v>
      </x:c>
      <x:c r="D2695" s="15" t="str">
        <x:v>Pooled/combined or multi-unit size range without individually verified demises; no unit count asserted.</x:v>
      </x:c>
      <x:c r="E2695" s="15" t="str">
        <x:v>https://www.rightmove.co.uk/properties/774661456161409#/?channel=COM_LET</x:v>
      </x:c>
      <x:c r="F2695" s="15" t="str"/>
    </x:row>
    <x:row r="2696" ht="42" customHeight="1">
      <x:c r="A2696" s="15" t="str">
        <x:v>London</x:v>
      </x:c>
      <x:c r="B2696" s="15" t="str">
        <x:v>Excluded or unresolved advert</x:v>
      </x:c>
      <x:c r="C2696" s="15" t="str">
        <x:v>Unit 1 Fairway House , Clyde Terrace , Forest Hill, London, SE23 3EH</x:v>
      </x:c>
      <x:c r="D2696" s="15" t="str">
        <x:v>Childcare Facility use, not qualifying industrial/workshop/storage.</x:v>
      </x:c>
      <x:c r="E2696" s="15" t="str">
        <x:v>https://www.rightmove.co.uk/properties/760580833605681#/?channel=COM_LET</x:v>
      </x:c>
      <x:c r="F2696" s="15" t="str"/>
    </x:row>
    <x:row r="2697" ht="42" customHeight="1">
      <x:c r="A2697" s="15" t="str">
        <x:v>London</x:v>
      </x:c>
      <x:c r="B2697" s="15" t="str">
        <x:v>Excluded or unresolved advert</x:v>
      </x:c>
      <x:c r="C2697" s="15" t="str">
        <x:v>St Anns Hill, Wandsworth, London</x:v>
      </x:c>
      <x:c r="D2697" s="15" t="str">
        <x:v>Childcare Facility use, not qualifying industrial/workshop/storage.</x:v>
      </x:c>
      <x:c r="E2697" s="15" t="str">
        <x:v>https://www.rightmove.co.uk/properties/764906656423664#/?channel=COM_LET</x:v>
      </x:c>
      <x:c r="F2697" s="15" t="str"/>
    </x:row>
    <x:row r="2698" ht="42" customHeight="1">
      <x:c r="A2698" s="15" t="str">
        <x:v>London</x:v>
      </x:c>
      <x:c r="B2698" s="15" t="str">
        <x:v>Excluded or unresolved advert</x:v>
      </x:c>
      <x:c r="C2698" s="15" t="str">
        <x:v>Cranbourne Gardens, London, Greater London, NW11 0HS</x:v>
      </x:c>
      <x:c r="D2698" s="15" t="str">
        <x:v>Childcare Facility use, not qualifying industrial/workshop/storage.</x:v>
      </x:c>
      <x:c r="E2698" s="15" t="str">
        <x:v>https://www.rightmove.co.uk/properties/760896117312401#/?channel=COM_LET</x:v>
      </x:c>
      <x:c r="F2698" s="15" t="str"/>
    </x:row>
    <x:row r="2699" ht="42" customHeight="1">
      <x:c r="A2699" s="15" t="str">
        <x:v>London</x:v>
      </x:c>
      <x:c r="B2699" s="15" t="str">
        <x:v>Excluded or unresolved advert</x:v>
      </x:c>
      <x:c r="C2699" s="15" t="str">
        <x:v>Hewlett Avro House, Battersea, London, SW8 4AS</x:v>
      </x:c>
      <x:c r="D2699" s="15" t="str">
        <x:v>Pooled/combined or multi-unit size range without individually verified demises; no unit count asserted.</x:v>
      </x:c>
      <x:c r="E2699" s="15" t="str">
        <x:v>https://www.rightmove.co.uk/properties/773383772440049#/?channel=COM_LET</x:v>
      </x:c>
      <x:c r="F2699" s="15" t="str"/>
    </x:row>
    <x:row r="2700" ht="42" customHeight="1">
      <x:c r="A2700" s="15" t="str">
        <x:v>London</x:v>
      </x:c>
      <x:c r="B2700" s="15" t="str">
        <x:v>Excluded or unresolved advert</x:v>
      </x:c>
      <x:c r="C2700" s="15" t="str">
        <x:v>Kimpton Trade &amp; Business Centre, Minden Road, Sutton, Surrey</x:v>
      </x:c>
      <x:c r="D2700" s="15" t="str">
        <x:v>Pooled/combined or multi-unit size range without individually verified demises; no unit count asserted.</x:v>
      </x:c>
      <x:c r="E2700" s="15" t="str">
        <x:v>https://www.rightmove.co.uk/properties/758582222755808#/?channel=COM_LET</x:v>
      </x:c>
      <x:c r="F2700" s="15" t="str"/>
    </x:row>
    <x:row r="2701" ht="42" customHeight="1">
      <x:c r="A2701" s="15" t="str">
        <x:v>London</x:v>
      </x:c>
      <x:c r="B2701" s="15" t="str">
        <x:v>Excluded or unresolved advert</x:v>
      </x:c>
      <x:c r="C2701" s="15" t="str">
        <x:v>1-2 Domingo Street, Shoreditch, London, EC1Y 0TA</x:v>
      </x:c>
      <x:c r="D2701" s="15" t="str">
        <x:v>Pooled/combined or multi-unit size range without individually verified demises; no unit count asserted.</x:v>
      </x:c>
      <x:c r="E2701" s="15" t="str">
        <x:v>https://www.rightmove.co.uk/properties/774640218232640#/?channel=COM_LET</x:v>
      </x:c>
      <x:c r="F2701" s="15" t="str"/>
    </x:row>
    <x:row r="2702" ht="42" customHeight="1">
      <x:c r="A2702" s="15" t="str">
        <x:v>London</x:v>
      </x:c>
      <x:c r="B2702" s="15" t="str">
        <x:v>Excluded or unresolved advert</x:v>
      </x:c>
      <x:c r="C2702" s="15" t="str">
        <x:v>The Old Fire Station, 306-312 Old Kent Road, London, SE1 5UE</x:v>
      </x:c>
      <x:c r="D2702" s="15" t="str">
        <x:v>Yard/land only; no qualifying building established.</x:v>
      </x:c>
      <x:c r="E2702" s="15" t="str">
        <x:v>https://www.rightmove.co.uk/properties/760579824984432#/?channel=COM_LET</x:v>
      </x:c>
      <x:c r="F2702" s="15" t="str"/>
    </x:row>
    <x:row r="2703" ht="42" customHeight="1">
      <x:c r="A2703" s="15" t="str">
        <x:v>London</x:v>
      </x:c>
      <x:c r="B2703" s="15" t="str">
        <x:v>Excluded or unresolved advert</x:v>
      </x:c>
      <x:c r="C2703" s="15" t="str">
        <x:v>Big Yellow Nine Elms, Forum House, 120 - 170 Stewarts Road, London, Greater London, SW8</x:v>
      </x:c>
      <x:c r="D2703" s="15" t="str">
        <x:v>Self-storage/room/container scheme excluded.</x:v>
      </x:c>
      <x:c r="E2703" s="15" t="str">
        <x:v>https://www.rightmove.co.uk/properties/758773738641856#/?channel=COM_LET</x:v>
      </x:c>
      <x:c r="F2703" s="15" t="str"/>
    </x:row>
    <x:row r="2704" ht="42" customHeight="1">
      <x:c r="A2704" s="15" t="str">
        <x:v>London</x:v>
      </x:c>
      <x:c r="B2704" s="15" t="str">
        <x:v>Excluded or unresolved advert</x:v>
      </x:c>
      <x:c r="C2704" s="15" t="str">
        <x:v>Caledonian Road, Barnsbury</x:v>
      </x:c>
      <x:c r="D2704" s="15" t="str">
        <x:v>Other-category result without clear industrial/workshop/storage use.</x:v>
      </x:c>
      <x:c r="E2704" s="15" t="str">
        <x:v>https://www.rightmove.co.uk/properties/174279770#/?channel=COM_LET</x:v>
      </x:c>
      <x:c r="F2704" s="15" t="str"/>
    </x:row>
    <x:row r="2705" ht="42" customHeight="1">
      <x:c r="A2705" s="15" t="str">
        <x:v>London</x:v>
      </x:c>
      <x:c r="B2705" s="15" t="str">
        <x:v>Excluded or unresolved advert</x:v>
      </x:c>
      <x:c r="C2705" s="15" t="str">
        <x:v>20 Triton Street, Regents Place, London, NW1 3BF</x:v>
      </x:c>
      <x:c r="D2705" s="15" t="str">
        <x:v>Other-category result without clear industrial/workshop/storage use.</x:v>
      </x:c>
      <x:c r="E2705" s="15" t="str">
        <x:v>https://www.rightmove.co.uk/properties/723052340702720#/?channel=COM_LET</x:v>
      </x:c>
      <x:c r="F2705" s="15" t="str"/>
    </x:row>
    <x:row r="2706" ht="42" customHeight="1">
      <x:c r="A2706" s="15" t="str">
        <x:v>London</x:v>
      </x:c>
      <x:c r="B2706" s="15" t="str">
        <x:v>Excluded or unresolved advert</x:v>
      </x:c>
      <x:c r="C2706" s="15" t="str">
        <x:v>22A Camberwell Church Street, Camberwell, London, SE5 8QU</x:v>
      </x:c>
      <x:c r="D2706" s="15" t="str">
        <x:v>Other-category result without clear industrial/workshop/storage use.</x:v>
      </x:c>
      <x:c r="E2706" s="15" t="str">
        <x:v>https://www.rightmove.co.uk/properties/776490692845521#/?channel=COM_LET</x:v>
      </x:c>
      <x:c r="F2706" s="15" t="str"/>
    </x:row>
    <x:row r="2707" ht="42" customHeight="1">
      <x:c r="A2707" s="15" t="str">
        <x:v>London</x:v>
      </x:c>
      <x:c r="B2707" s="15" t="str">
        <x:v>Excluded or unresolved advert</x:v>
      </x:c>
      <x:c r="C2707" s="15" t="str">
        <x:v>21 Curtain Road, Shoreditch, London, EC2A 3NG</x:v>
      </x:c>
      <x:c r="D2707" s="15" t="str">
        <x:v>Other-category result without clear industrial/workshop/storage use.</x:v>
      </x:c>
      <x:c r="E2707" s="15" t="str">
        <x:v>https://www.rightmove.co.uk/properties/774630716106912#/?channel=COM_LET</x:v>
      </x:c>
      <x:c r="F2707" s="15" t="str"/>
    </x:row>
    <x:row r="2708" ht="42" customHeight="1">
      <x:c r="A2708" s="15" t="str">
        <x:v>London</x:v>
      </x:c>
      <x:c r="B2708" s="15" t="str">
        <x:v>Excluded or unresolved advert</x:v>
      </x:c>
      <x:c r="C2708" s="15" t="str">
        <x:v>MAYFAIR, W1J</x:v>
      </x:c>
      <x:c r="D2708" s="15" t="str">
        <x:v>Pure office description; no qualifying industrial/workshop/storage.</x:v>
      </x:c>
      <x:c r="E2708" s="15" t="str">
        <x:v>https://www.rightmove.co.uk/properties/171504314#/?channel=COM_LET</x:v>
      </x:c>
      <x:c r="F2708" s="15" t="str"/>
    </x:row>
    <x:row r="2709" ht="42" customHeight="1">
      <x:c r="A2709" s="15" t="str">
        <x:v>London</x:v>
      </x:c>
      <x:c r="B2709" s="15" t="str">
        <x:v>Excluded or unresolved advert</x:v>
      </x:c>
      <x:c r="C2709" s="15" t="str">
        <x:v>Silverwing Industrial Estate, Horatius Way, Croydon, CR0 4RU</x:v>
      </x:c>
      <x:c r="D2709" s="15" t="str">
        <x:v>Pooled/combined or multi-unit size range without individually verified demises; no unit count asserted.</x:v>
      </x:c>
      <x:c r="E2709" s="15" t="str">
        <x:v>https://www.rightmove.co.uk/properties/779748679168336#/?channel=COM_LET</x:v>
      </x:c>
      <x:c r="F2709" s="15" t="str"/>
    </x:row>
    <x:row r="2710" ht="42" customHeight="1">
      <x:c r="A2710" s="15" t="str">
        <x:v>London</x:v>
      </x:c>
      <x:c r="B2710" s="15" t="str">
        <x:v>Excluded or unresolved advert</x:v>
      </x:c>
      <x:c r="C2710" s="15" t="str">
        <x:v>Lake Business Centre, Tariff Road, London, N17 0YX</x:v>
      </x:c>
      <x:c r="D2710" s="15" t="str">
        <x:v>Pooled/combined or multi-unit size range without individually verified demises; no unit count asserted.</x:v>
      </x:c>
      <x:c r="E2710" s="15" t="str">
        <x:v>https://www.rightmove.co.uk/properties/774652167740000#/?channel=COM_LET</x:v>
      </x:c>
      <x:c r="F2710" s="15" t="str"/>
    </x:row>
    <x:row r="2711" ht="42" customHeight="1">
      <x:c r="A2711" s="15" t="str">
        <x:v>London</x:v>
      </x:c>
      <x:c r="B2711" s="15" t="str">
        <x:v>Excluded or unresolved advert</x:v>
      </x:c>
      <x:c r="C2711" s="15" t="str">
        <x:v>Workshop Units, Florentia Village, Vale Road, London, N4 1TD</x:v>
      </x:c>
      <x:c r="D2711" s="15" t="str">
        <x:v>Pooled/combined or multi-unit size range without individually verified demises; no unit count asserted.</x:v>
      </x:c>
      <x:c r="E2711" s="15" t="str">
        <x:v>https://www.rightmove.co.uk/properties/774608612124272#/?channel=COM_LET</x:v>
      </x:c>
      <x:c r="F2711" s="15" t="str"/>
    </x:row>
    <x:row r="2712" ht="42" customHeight="1">
      <x:c r="A2712" s="15" t="str">
        <x:v>London</x:v>
      </x:c>
      <x:c r="B2712" s="15" t="str">
        <x:v>Excluded or unresolved advert</x:v>
      </x:c>
      <x:c r="C2712" s="15" t="str">
        <x:v>Access Self Storage, Bugsbys Way, Charlton, Greenwich</x:v>
      </x:c>
      <x:c r="D2712" s="15" t="str">
        <x:v>Self-storage/room/container scheme excluded.</x:v>
      </x:c>
      <x:c r="E2712" s="15" t="str">
        <x:v>https://www.rightmove.co.uk/properties/764715870141552#/?channel=COM_LET</x:v>
      </x:c>
      <x:c r="F2712" s="15" t="str"/>
    </x:row>
    <x:row r="2713" ht="42" customHeight="1">
      <x:c r="A2713" s="15" t="str">
        <x:v>London</x:v>
      </x:c>
      <x:c r="B2713" s="15" t="str">
        <x:v>Excluded or unresolved advert</x:v>
      </x:c>
      <x:c r="C2713" s="15" t="str">
        <x:v>3 Pancras Square, London, N1C</x:v>
      </x:c>
      <x:c r="D2713" s="15" t="str">
        <x:v>Pure office description; no qualifying industrial/workshop/storage.</x:v>
      </x:c>
      <x:c r="E2713" s="15" t="str">
        <x:v>https://www.rightmove.co.uk/properties/756231676005601#/?channel=COM_LET</x:v>
      </x:c>
      <x:c r="F2713" s="15" t="str"/>
    </x:row>
    <x:row r="2714" ht="42" customHeight="1">
      <x:c r="A2714" s="15" t="str">
        <x:v>London</x:v>
      </x:c>
      <x:c r="B2714" s="15" t="str">
        <x:v>Excluded or unresolved advert</x:v>
      </x:c>
      <x:c r="C2714" s="15" t="str">
        <x:v>Unit 2 Fairway House , Clyde Terrace , Forest Hill, London, SE23 3EH</x:v>
      </x:c>
      <x:c r="D2714" s="15" t="str">
        <x:v>Childcare Facility use, not qualifying industrial/workshop/storage.</x:v>
      </x:c>
      <x:c r="E2714" s="15" t="str">
        <x:v>https://www.rightmove.co.uk/properties/760578929492641#/?channel=COM_LET</x:v>
      </x:c>
      <x:c r="F2714" s="15" t="str"/>
    </x:row>
    <x:row r="2715" ht="42" customHeight="1">
      <x:c r="A2715" s="15" t="str">
        <x:v>London</x:v>
      </x:c>
      <x:c r="B2715" s="15" t="str">
        <x:v>Excluded or unresolved advert</x:v>
      </x:c>
      <x:c r="C2715" s="15" t="str">
        <x:v>Woodford New Road, London, E18 2QD</x:v>
      </x:c>
      <x:c r="D2715" s="15" t="str">
        <x:v>Other-category result without clear industrial/workshop/storage use.</x:v>
      </x:c>
      <x:c r="E2715" s="15" t="str">
        <x:v>https://www.rightmove.co.uk/properties/767585323366545#/?channel=COM_LET</x:v>
      </x:c>
      <x:c r="F2715" s="15" t="str"/>
    </x:row>
    <x:row r="2716" ht="42" customHeight="1">
      <x:c r="A2716" s="15" t="str">
        <x:v>London</x:v>
      </x:c>
      <x:c r="B2716" s="15" t="str">
        <x:v>Excluded or unresolved advert</x:v>
      </x:c>
      <x:c r="C2716" s="15" t="str">
        <x:v>Units 2 3, Wembley Trade Park, 390 North Circular Road, Wembley, NW10 0JF</x:v>
      </x:c>
      <x:c r="D2716" s="15" t="str">
        <x:v>Pooled/combined or multi-unit size range without individually verified demises; no unit count asserted.</x:v>
      </x:c>
      <x:c r="E2716" s="15" t="str">
        <x:v>https://www.rightmove.co.uk/properties/773370791147440#/?channel=COM_LET</x:v>
      </x:c>
      <x:c r="F2716" s="15" t="str"/>
    </x:row>
    <x:row r="2717" ht="42" customHeight="1">
      <x:c r="A2717" s="15" t="str">
        <x:v>London</x:v>
      </x:c>
      <x:c r="B2717" s="15" t="str">
        <x:v>Excluded or unresolved advert</x:v>
      </x:c>
      <x:c r="C2717" s="15" t="str">
        <x:v>Leyton Industrial Village, Argall Avenue, Leyton, E10 7QP</x:v>
      </x:c>
      <x:c r="D2717" s="15" t="str">
        <x:v>Pooled/combined or multi-unit size range without individually verified demises; no unit count asserted.</x:v>
      </x:c>
      <x:c r="E2717" s="15" t="str">
        <x:v>https://www.rightmove.co.uk/properties/774666097026593#/?channel=COM_LET</x:v>
      </x:c>
      <x:c r="F2717" s="15" t="str"/>
    </x:row>
    <x:row r="2718" ht="42" customHeight="1">
      <x:c r="A2718" s="15" t="str">
        <x:v>London</x:v>
      </x:c>
      <x:c r="B2718" s="15" t="str">
        <x:v>Excluded or unresolved advert</x:v>
      </x:c>
      <x:c r="C2718" s="15" t="str">
        <x:v>Fully refurbished industrial/warehouse unit - TO LET</x:v>
      </x:c>
      <x:c r="D2718" s="15" t="str">
        <x:v>Property identity too general to deduplicate reliably: listing title is a description rather than an address.</x:v>
      </x:c>
      <x:c r="E2718" s="15" t="str">
        <x:v>https://www.rightmove.co.uk/properties/171202322#/?channel=COM_LET</x:v>
      </x:c>
      <x:c r="F2718" s="15" t="str"/>
    </x:row>
    <x:row r="2719" ht="42" customHeight="1">
      <x:c r="A2719" s="15" t="str">
        <x:v>London</x:v>
      </x:c>
      <x:c r="B2719" s="15" t="str">
        <x:v>Excluded or unresolved advert</x:v>
      </x:c>
      <x:c r="C2719" s="15" t="str">
        <x:v>Bloom Brixton, 144 Brixton Hill, Brixton, London, SW2 1SD</x:v>
      </x:c>
      <x:c r="D2719" s="15" t="str">
        <x:v>Pooled/combined or multi-unit size range without individually verified demises; no unit count asserted.</x:v>
      </x:c>
      <x:c r="E2719" s="15" t="str">
        <x:v>https://www.rightmove.co.uk/properties/773398878323457#/?channel=COM_LET</x:v>
      </x:c>
      <x:c r="F2719" s="15" t="str"/>
    </x:row>
    <x:row r="2720" ht="42" customHeight="1">
      <x:c r="A2720" s="15" t="str">
        <x:v>London</x:v>
      </x:c>
      <x:c r="B2720" s="15" t="str">
        <x:v>Excluded or unresolved advert</x:v>
      </x:c>
      <x:c r="C2720" s="15" t="str">
        <x:v>Former Archway Methodist Church, London, N19</x:v>
      </x:c>
      <x:c r="D2720" s="15" t="str">
        <x:v>Other-category result without clear industrial/workshop/storage use.</x:v>
      </x:c>
      <x:c r="E2720" s="15" t="str">
        <x:v>https://www.rightmove.co.uk/properties/756207286134225#/?channel=COM_LET</x:v>
      </x:c>
      <x:c r="F2720" s="15" t="str"/>
    </x:row>
    <x:row r="2721" ht="42" customHeight="1">
      <x:c r="A2721" s="15" t="str">
        <x:v>London</x:v>
      </x:c>
      <x:c r="B2721" s="15" t="str">
        <x:v>Excluded or unresolved advert</x:v>
      </x:c>
      <x:c r="C2721" s="15" t="str">
        <x:v>Florentia Village, Vale Road, Harringay, London, N4 1TD</x:v>
      </x:c>
      <x:c r="D2721" s="15" t="str">
        <x:v>Pooled/combined or multi-unit size range without individually verified demises; no unit count asserted.</x:v>
      </x:c>
      <x:c r="E2721" s="15" t="str">
        <x:v>https://www.rightmove.co.uk/properties/774894711771872#/?channel=COM_LET</x:v>
      </x:c>
      <x:c r="F2721" s="15" t="str"/>
    </x:row>
    <x:row r="2722" ht="42" customHeight="1">
      <x:c r="A2722" s="15" t="str">
        <x:v>London</x:v>
      </x:c>
      <x:c r="B2722" s="15" t="str">
        <x:v>Excluded or unresolved advert</x:v>
      </x:c>
      <x:c r="C2722" s="15" t="str">
        <x:v>Units 3-4 Nelson Trade Park, The Path, Merton, London</x:v>
      </x:c>
      <x:c r="D2722" s="15" t="str">
        <x:v>Pooled/combined or multi-unit size range without individually verified demises; no unit count asserted.</x:v>
      </x:c>
      <x:c r="E2722" s="15" t="str">
        <x:v>https://www.rightmove.co.uk/properties/758582291768737#/?channel=COM_LET</x:v>
      </x:c>
      <x:c r="F2722" s="15" t="str"/>
    </x:row>
    <x:row r="2723" ht="42" customHeight="1">
      <x:c r="A2723" s="15" t="str">
        <x:v>London</x:v>
      </x:c>
      <x:c r="B2723" s="15" t="str">
        <x:v>Excluded or unresolved advert</x:v>
      </x:c>
      <x:c r="C2723" s="15" t="str">
        <x:v>Units 3 &amp; 4 Nelson Trade Park, Morden Road, Merton, London, SW19 3BL</x:v>
      </x:c>
      <x:c r="D2723" s="15" t="str">
        <x:v>Pooled/combined or multi-unit size range without individually verified demises; no unit count asserted.</x:v>
      </x:c>
      <x:c r="E2723" s="15" t="str">
        <x:v>https://www.rightmove.co.uk/properties/760906592564768#/?channel=COM_LET</x:v>
      </x:c>
      <x:c r="F2723" s="15" t="str"/>
    </x:row>
    <x:row r="2724" ht="42" customHeight="1">
      <x:c r="A2724" s="15" t="str">
        <x:v>London</x:v>
      </x:c>
      <x:c r="B2724" s="15" t="str">
        <x:v>Excluded or unresolved advert</x:v>
      </x:c>
      <x:c r="C2724" s="15" t="str">
        <x:v>Langhedge Lane Industrial Estate, Tottenham, London, N18 2TQ</x:v>
      </x:c>
      <x:c r="D2724" s="15" t="str">
        <x:v>Pooled/combined or multi-unit size range without individually verified demises; no unit count asserted.</x:v>
      </x:c>
      <x:c r="E2724" s="15" t="str">
        <x:v>https://www.rightmove.co.uk/properties/773359309256368#/?channel=COM_LET</x:v>
      </x:c>
      <x:c r="F2724" s="15" t="str"/>
    </x:row>
    <x:row r="2725" ht="42" customHeight="1">
      <x:c r="A2725" s="15" t="str">
        <x:v>London</x:v>
      </x:c>
      <x:c r="B2725" s="15" t="str">
        <x:v>Excluded or unresolved advert</x:v>
      </x:c>
      <x:c r="C2725" s="15" t="str">
        <x:v>Lant Street, London, SE1</x:v>
      </x:c>
      <x:c r="D2725" s="15" t="str">
        <x:v>Other-category result without clear industrial/workshop/storage use.</x:v>
      </x:c>
      <x:c r="E2725" s="15" t="str">
        <x:v>https://www.rightmove.co.uk/properties/754397574038448#/?channel=COM_LET</x:v>
      </x:c>
      <x:c r="F2725" s="15" t="str"/>
    </x:row>
    <x:row r="2726" ht="42" customHeight="1">
      <x:c r="A2726" s="15" t="str">
        <x:v>London</x:v>
      </x:c>
      <x:c r="B2726" s="15" t="str">
        <x:v>Excluded or unresolved advert</x:v>
      </x:c>
      <x:c r="C2726" s="15" t="str">
        <x:v>WABP, 6 Western Avenue Business Park, Mansfield Road, London, W3 0BZ</x:v>
      </x:c>
      <x:c r="D2726" s="15" t="str">
        <x:v>Pooled/combined or multi-unit size range without individually verified demises; no unit count asserted.</x:v>
      </x:c>
      <x:c r="E2726" s="15" t="str">
        <x:v>https://www.rightmove.co.uk/properties/759373480275969#/?channel=COM_LET</x:v>
      </x:c>
      <x:c r="F2726" s="15" t="str"/>
    </x:row>
    <x:row r="2727" ht="42" customHeight="1">
      <x:c r="A2727" s="15" t="str">
        <x:v>London</x:v>
      </x:c>
      <x:c r="B2727" s="15" t="str">
        <x:v>Excluded or unresolved advert</x:v>
      </x:c>
      <x:c r="C2727" s="15" t="str">
        <x:v>Units 3 4 Blackwall Trading Estate, Lanrick Road, London, E14 0JP</x:v>
      </x:c>
      <x:c r="D2727" s="15" t="str">
        <x:v>Pooled/combined or multi-unit size range without individually verified demises; no unit count asserted.</x:v>
      </x:c>
      <x:c r="E2727" s="15" t="str">
        <x:v>https://www.rightmove.co.uk/properties/773394119801664#/?channel=COM_LET</x:v>
      </x:c>
      <x:c r="F2727" s="15" t="str"/>
    </x:row>
    <x:row r="2728" ht="42" customHeight="1">
      <x:c r="A2728" s="15" t="str">
        <x:v>London</x:v>
      </x:c>
      <x:c r="B2728" s="15" t="str">
        <x:v>Excluded or unresolved advert</x:v>
      </x:c>
      <x:c r="C2728" s="15" t="str">
        <x:v>Units 3 4 Blackwall Trading Estate, Lanrick Road, Canning Town, London, E14 0JP</x:v>
      </x:c>
      <x:c r="D2728" s="15" t="str">
        <x:v>Pooled/combined or multi-unit size range without individually verified demises; no unit count asserted.</x:v>
      </x:c>
      <x:c r="E2728" s="15" t="str">
        <x:v>https://www.rightmove.co.uk/properties/774623560551888#/?channel=COM_LET</x:v>
      </x:c>
      <x:c r="F2728" s="15" t="str"/>
    </x:row>
    <x:row r="2729" ht="42" customHeight="1">
      <x:c r="A2729" s="15" t="str">
        <x:v>London</x:v>
      </x:c>
      <x:c r="B2729" s="15" t="str">
        <x:v>Excluded or unresolved advert</x:v>
      </x:c>
      <x:c r="C2729" s="15" t="str">
        <x:v>Unit 7 10 Quebec Wharf, 14 Thomas Road, Limehouse, London, E14 7AF</x:v>
      </x:c>
      <x:c r="D2729" s="15" t="str">
        <x:v>Pooled/combined or multi-unit size range without individually verified demises; no unit count asserted.</x:v>
      </x:c>
      <x:c r="E2729" s="15" t="str">
        <x:v>https://www.rightmove.co.uk/properties/720376269854000#/?channel=COM_LET</x:v>
      </x:c>
      <x:c r="F2729" s="15" t="str"/>
    </x:row>
    <x:row r="2730" ht="42" customHeight="1">
      <x:c r="A2730" s="15" t="str">
        <x:v>London</x:v>
      </x:c>
      <x:c r="B2730" s="15" t="str">
        <x:v>Excluded or unresolved advert</x:v>
      </x:c>
      <x:c r="C2730" s="15" t="str">
        <x:v>Units 35 &amp; 37 Valley Industrial Park, Purley Way, Croydon, Surrey, CR0 4YA</x:v>
      </x:c>
      <x:c r="D2730" s="15" t="str">
        <x:v>Pooled/combined or multi-unit size range without individually verified demises; no unit count asserted.</x:v>
      </x:c>
      <x:c r="E2730" s="15" t="str">
        <x:v>https://www.rightmove.co.uk/properties/783769769038128#/?channel=COM_LET</x:v>
      </x:c>
      <x:c r="F2730" s="15" t="str"/>
    </x:row>
    <x:row r="2731" ht="42" customHeight="1">
      <x:c r="A2731" s="15" t="str">
        <x:v>London</x:v>
      </x:c>
      <x:c r="B2731" s="15" t="str">
        <x:v>Excluded or unresolved advert</x:v>
      </x:c>
      <x:c r="C2731" s="15" t="str">
        <x:v>Units G3-18 Murphys Yard, Highgate Road, Kentish Town, NW6 1TN</x:v>
      </x:c>
      <x:c r="D2731" s="15" t="str">
        <x:v>Scheme/range crosses 15,000 sqft; no qualifying individual schedule resolved from card.</x:v>
      </x:c>
      <x:c r="E2731" s="15" t="str">
        <x:v>https://www.rightmove.co.uk/properties/722870018498113#/?channel=COM_LET</x:v>
      </x:c>
      <x:c r="F2731" s="15" t="str"/>
    </x:row>
    <x:row r="2732" ht="42" customHeight="1">
      <x:c r="A2732" s="15" t="str">
        <x:v>London</x:v>
      </x:c>
      <x:c r="B2732" s="15" t="str">
        <x:v>Excluded or unresolved advert</x:v>
      </x:c>
      <x:c r="C2732" s="15" t="str">
        <x:v>Units 1 &amp; 2 Fairway House , Clyde Terrace , Forest Hill, London, SE23 3EH</x:v>
      </x:c>
      <x:c r="D2732" s="15" t="str">
        <x:v>Childcare Facility use, not qualifying industrial/workshop/storage.</x:v>
      </x:c>
      <x:c r="E2732" s="15" t="str">
        <x:v>https://www.rightmove.co.uk/properties/760580858952577#/?channel=COM_LET</x:v>
      </x:c>
      <x:c r="F2732" s="15" t="str"/>
    </x:row>
    <x:row r="2733" ht="42" customHeight="1">
      <x:c r="A2733" s="15" t="str">
        <x:v>London</x:v>
      </x:c>
      <x:c r="B2733" s="15" t="str">
        <x:v>Excluded or unresolved advert</x:v>
      </x:c>
      <x:c r="C2733" s="15" t="str">
        <x:v>Industrial Units, Florentia Village, Vale Road, London, N4 1TD</x:v>
      </x:c>
      <x:c r="D2733" s="15" t="str">
        <x:v>Scheme/range crosses 15,000 sqft; no qualifying individual schedule resolved from card.</x:v>
      </x:c>
      <x:c r="E2733" s="15" t="str">
        <x:v>https://www.rightmove.co.uk/properties/774608605858752#/?channel=COM_LET</x:v>
      </x:c>
      <x:c r="F2733" s="15" t="str"/>
    </x:row>
    <x:row r="2734" ht="42" customHeight="1">
      <x:c r="A2734" s="15" t="str">
        <x:v>London</x:v>
      </x:c>
      <x:c r="B2734" s="15" t="str">
        <x:v>Excluded or unresolved advert</x:v>
      </x:c>
      <x:c r="C2734" s="15" t="str">
        <x:v>SEGRO Park Deptford, Blackhorse Road, London, London, SE8 5HY</x:v>
      </x:c>
      <x:c r="D2734" s="15" t="str">
        <x:v>Pooled/combined or multi-unit size range without individually verified demises; no unit count asserted.</x:v>
      </x:c>
      <x:c r="E2734" s="15" t="str">
        <x:v>https://www.rightmove.co.uk/properties/773346273358224#/?channel=COM_LET</x:v>
      </x:c>
      <x:c r="F2734" s="15" t="str"/>
    </x:row>
    <x:row r="2735" ht="42" customHeight="1">
      <x:c r="A2735" s="15" t="str">
        <x:v>London</x:v>
      </x:c>
      <x:c r="B2735" s="15" t="str">
        <x:v>Excluded or unresolved advert</x:v>
      </x:c>
      <x:c r="C2735" s="15" t="str">
        <x:v>QMB Innovation Centre, Fully Fitted Lab Suite, 42 New Road, London, E1 2AX</x:v>
      </x:c>
      <x:c r="D2735" s="15" t="str">
        <x:v>Pure office description; no qualifying industrial/workshop/storage.</x:v>
      </x:c>
      <x:c r="E2735" s="15" t="str">
        <x:v>https://www.rightmove.co.uk/properties/723052181314848#/?channel=COM_LET</x:v>
      </x:c>
      <x:c r="F2735" s="15" t="str"/>
    </x:row>
    <x:row r="2736" ht="42" customHeight="1">
      <x:c r="A2736" s="15" t="str">
        <x:v>London</x:v>
      </x:c>
      <x:c r="B2736" s="15" t="str">
        <x:v>Excluded or unresolved advert</x:v>
      </x:c>
      <x:c r="C2736" s="15" t="str">
        <x:v>Datapoint Business Centre, Canning Town, London, E16 4TL</x:v>
      </x:c>
      <x:c r="D2736" s="15" t="str">
        <x:v>Pooled/combined or multi-unit size range without individually verified demises; no unit count asserted.</x:v>
      </x:c>
      <x:c r="E2736" s="15" t="str">
        <x:v>https://www.rightmove.co.uk/properties/773359774902097#/?channel=COM_LET</x:v>
      </x:c>
      <x:c r="F2736" s="15" t="str"/>
    </x:row>
    <x:row r="2737" ht="42" customHeight="1">
      <x:c r="A2737" s="15" t="str">
        <x:v>London</x:v>
      </x:c>
      <x:c r="B2737" s="15" t="str">
        <x:v>Excluded or unresolved advert</x:v>
      </x:c>
      <x:c r="C2737" s="15" t="str">
        <x:v>Havelock Terrace, Battersea, London, SW8 4AH</x:v>
      </x:c>
      <x:c r="D2737" s="15" t="str">
        <x:v>Pooled/combined or multi-unit size range without individually verified demises; no unit count asserted.</x:v>
      </x:c>
      <x:c r="E2737" s="15" t="str">
        <x:v>https://www.rightmove.co.uk/properties/773330607640049#/?channel=COM_LET</x:v>
      </x:c>
      <x:c r="F2737" s="15" t="str"/>
    </x:row>
    <x:row r="2738" ht="42" customHeight="1">
      <x:c r="A2738" s="15" t="str">
        <x:v>London</x:v>
      </x:c>
      <x:c r="B2738" s="15" t="str">
        <x:v>Excluded or unresolved advert</x:v>
      </x:c>
      <x:c r="C2738" s="15" t="str">
        <x:v>118 Curtain Road, Shoreditch, London, EC2A 3AY</x:v>
      </x:c>
      <x:c r="D2738" s="15" t="str">
        <x:v>Creative/live-work/studio offering without verified industrial/workshop demise.</x:v>
      </x:c>
      <x:c r="E2738" s="15" t="str">
        <x:v>https://www.rightmove.co.uk/properties/774660279587713#/?channel=COM_LET</x:v>
      </x:c>
      <x:c r="F2738" s="15" t="str"/>
    </x:row>
    <x:row r="2739" ht="42" customHeight="1">
      <x:c r="A2739" s="15" t="str">
        <x:v>London</x:v>
      </x:c>
      <x:c r="B2739" s="15" t="str">
        <x:v>Excluded or unresolved advert</x:v>
      </x:c>
      <x:c r="C2739" s="15" t="str">
        <x:v>15-19 Parkhouse Street, Camberwell, SE5 7TQ</x:v>
      </x:c>
      <x:c r="D2739" s="15" t="str">
        <x:v>Pooled/combined or multi-unit size range without individually verified demises; no unit count asserted.</x:v>
      </x:c>
      <x:c r="E2739" s="15" t="str">
        <x:v>https://www.rightmove.co.uk/properties/759389078891777#/?channel=COM_LET</x:v>
      </x:c>
      <x:c r="F2739" s="15" t="str"/>
    </x:row>
    <x:row r="2740" ht="42" customHeight="1">
      <x:c r="A2740" s="15" t="str">
        <x:v>London</x:v>
      </x:c>
      <x:c r="B2740" s="15" t="str">
        <x:v>Excluded or unresolved advert</x:v>
      </x:c>
      <x:c r="C2740" s="15" t="str">
        <x:v>West Cross Industrial Park, Amalgamated Drive, Brentford, Middlesex TW8</x:v>
      </x:c>
      <x:c r="D2740" s="15" t="str">
        <x:v>Scheme/range crosses 15,000 sqft; no qualifying individual schedule resolved from card.</x:v>
      </x:c>
      <x:c r="E2740" s="15" t="str">
        <x:v>https://www.rightmove.co.uk/properties/92356782#/?channel=COM_LET</x:v>
      </x:c>
      <x:c r="F2740" s="15" t="str"/>
    </x:row>
    <x:row r="2741" ht="42" customHeight="1">
      <x:c r="A2741" s="15" t="str">
        <x:v>London</x:v>
      </x:c>
      <x:c r="B2741" s="15" t="str">
        <x:v>Excluded or unresolved advert</x:v>
      </x:c>
      <x:c r="C2741" s="15" t="str">
        <x:v>Bollo Lane, London, W4</x:v>
      </x:c>
      <x:c r="D2741" s="15" t="str">
        <x:v>Scheme/range crosses 15,000 sqft; no qualifying individual schedule resolved from card.</x:v>
      </x:c>
      <x:c r="E2741" s="15" t="str">
        <x:v>https://www.rightmove.co.uk/properties/754390416312176#/?channel=COM_LET</x:v>
      </x:c>
      <x:c r="F2741" s="15" t="str"/>
    </x:row>
    <x:row r="2742" ht="42" customHeight="1">
      <x:c r="A2742" s="15" t="str">
        <x:v>London</x:v>
      </x:c>
      <x:c r="B2742" s="15" t="str">
        <x:v>Excluded or unresolved advert</x:v>
      </x:c>
      <x:c r="C2742" s="15" t="str">
        <x:v>Unit 1, Valor Park Hackney Wick, Lee Conservancy Road, Hackney Wick, London, E9</x:v>
      </x:c>
      <x:c r="D2742" s="15" t="str">
        <x:v>Pooled/combined or multi-unit size range without individually verified demises; no unit count asserted.</x:v>
      </x:c>
      <x:c r="E2742" s="15" t="str">
        <x:v>https://www.rightmove.co.uk/properties/760571811837216#/?channel=COM_LET</x:v>
      </x:c>
      <x:c r="F2742" s="15" t="str"/>
    </x:row>
    <x:row r="2743" ht="42" customHeight="1">
      <x:c r="A2743" s="15" t="str">
        <x:v>London</x:v>
      </x:c>
      <x:c r="B2743" s="15" t="str">
        <x:v>Excluded or unresolved advert</x:v>
      </x:c>
      <x:c r="C2743" s="15" t="str">
        <x:v>Units 16 17, Clock Tower Industrial Estate, Clock Tower Road, Isleworth, TW7 6GF</x:v>
      </x:c>
      <x:c r="D2743" s="15" t="str">
        <x:v>Pooled/combined or multi-unit size range without individually verified demises; no unit count asserted.</x:v>
      </x:c>
      <x:c r="E2743" s="15" t="str">
        <x:v>https://www.rightmove.co.uk/properties/773339292074576#/?channel=COM_LET</x:v>
      </x:c>
      <x:c r="F2743" s="15" t="str"/>
    </x:row>
    <x:row r="2744" ht="42" customHeight="1">
      <x:c r="A2744" s="15" t="str">
        <x:v>London</x:v>
      </x:c>
      <x:c r="B2744" s="15" t="str">
        <x:v>Excluded or unresolved advert</x:v>
      </x:c>
      <x:c r="C2744" s="15" t="str">
        <x:v>Clock Tower Industrial Estate, Clock Tower Road, Isleworth, TW7 6GF</x:v>
      </x:c>
      <x:c r="D2744" s="15" t="str">
        <x:v>Pooled/combined or multi-unit size range without individually verified demises; no unit count asserted.</x:v>
      </x:c>
      <x:c r="E2744" s="15" t="str">
        <x:v>https://www.rightmove.co.uk/properties/773340164340176#/?channel=COM_LET</x:v>
      </x:c>
      <x:c r="F2744" s="15" t="str"/>
    </x:row>
    <x:row r="2745" ht="42" customHeight="1">
      <x:c r="A2745" s="15" t="str">
        <x:v>London</x:v>
      </x:c>
      <x:c r="B2745" s="15" t="str">
        <x:v>Excluded or unresolved advert</x:v>
      </x:c>
      <x:c r="C2745" s="15" t="str">
        <x:v>Units 1-2 Havelock Terrace, Battersea, London, SW8 4AH</x:v>
      </x:c>
      <x:c r="D2745" s="15" t="str">
        <x:v>Pooled/combined or multi-unit size range without individually verified demises; no unit count asserted.</x:v>
      </x:c>
      <x:c r="E2745" s="15" t="str">
        <x:v>https://www.rightmove.co.uk/properties/773332109099889#/?channel=COM_LET</x:v>
      </x:c>
      <x:c r="F2745" s="15" t="str"/>
    </x:row>
    <x:row r="2746" ht="42" customHeight="1">
      <x:c r="A2746" s="15" t="str">
        <x:v>London</x:v>
      </x:c>
      <x:c r="B2746" s="15" t="str">
        <x:v>Excluded or unresolved advert</x:v>
      </x:c>
      <x:c r="C2746" s="15" t="str">
        <x:v>Unit 7, Crusader Industrial Estate, Hermitage Road, Harringay, London, N4</x:v>
      </x:c>
      <x:c r="D2746" s="15" t="str">
        <x:v>Pooled/combined or multi-unit size range without individually verified demises; no unit count asserted.</x:v>
      </x:c>
      <x:c r="E2746" s="15" t="str">
        <x:v>https://www.rightmove.co.uk/properties/760577950021152#/?channel=COM_LET</x:v>
      </x:c>
      <x:c r="F2746" s="15" t="str"/>
    </x:row>
    <x:row r="2747" ht="42" customHeight="1">
      <x:c r="A2747" s="15" t="str">
        <x:v>London</x:v>
      </x:c>
      <x:c r="B2747" s="15" t="str">
        <x:v>Excluded or unresolved advert</x:v>
      </x:c>
      <x:c r="C2747" s="15" t="str">
        <x:v>Bloom Poplar , Poplar Business Park, 10 Prestons Road, London, E14 9RL</x:v>
      </x:c>
      <x:c r="D2747" s="15" t="str">
        <x:v>Pooled/combined or multi-unit size range without individually verified demises; no unit count asserted.</x:v>
      </x:c>
      <x:c r="E2747" s="15" t="str">
        <x:v>https://www.rightmove.co.uk/properties/721779595789664#/?channel=COM_LET</x:v>
      </x:c>
      <x:c r="F2747" s="15" t="str"/>
    </x:row>
    <x:row r="2748" ht="42" customHeight="1">
      <x:c r="A2748" s="15" t="str">
        <x:v>London</x:v>
      </x:c>
      <x:c r="B2748" s="15" t="str">
        <x:v>Excluded or unresolved advert</x:v>
      </x:c>
      <x:c r="C2748" s="15" t="str">
        <x:v>Lockwood Way Industrial Estate, Blackhorse Lane, Walthamstow, E17 5RB</x:v>
      </x:c>
      <x:c r="D2748" s="15" t="str">
        <x:v>Pooled/combined or multi-unit size range without individually verified demises; no unit count asserted.</x:v>
      </x:c>
      <x:c r="E2748" s="15" t="str">
        <x:v>https://www.rightmove.co.uk/properties/774613999577744#/?channel=COM_LET</x:v>
      </x:c>
      <x:c r="F2748" s="15" t="str"/>
    </x:row>
    <x:row r="2749" ht="42" customHeight="1">
      <x:c r="A2749" s="15" t="str">
        <x:v>London</x:v>
      </x:c>
      <x:c r="B2749" s="15" t="str">
        <x:v>Excluded or unresolved advert</x:v>
      </x:c>
      <x:c r="C2749" s="15" t="str">
        <x:v>Units 24-32, London Industrial Park, Eastbury Road, Beckton, E6 6LP</x:v>
      </x:c>
      <x:c r="D2749" s="15" t="str">
        <x:v>Scheme/range crosses 15,000 sqft; no qualifying individual schedule resolved from card.</x:v>
      </x:c>
      <x:c r="E2749" s="15" t="str">
        <x:v>https://www.rightmove.co.uk/properties/781434237818016#/?channel=COM_LET</x:v>
      </x:c>
      <x:c r="F2749" s="15" t="str"/>
    </x:row>
    <x:row r="2750" ht="42" customHeight="1">
      <x:c r="A2750" s="15" t="str">
        <x:v>London</x:v>
      </x:c>
      <x:c r="B2750" s="15" t="str">
        <x:v>Excluded or unresolved advert</x:v>
      </x:c>
      <x:c r="C2750" s="15" t="str">
        <x:v>Bloom Bermondsey, Mandela Way, London, SE1 5SZ</x:v>
      </x:c>
      <x:c r="D2750" s="15" t="str">
        <x:v>Scheme/range crosses 15,000 sqft; no qualifying individual schedule resolved from card.</x:v>
      </x:c>
      <x:c r="E2750" s="15" t="str">
        <x:v>https://www.rightmove.co.uk/properties/781577766878545#/?channel=COM_LET</x:v>
      </x:c>
      <x:c r="F2750" s="15" t="str"/>
    </x:row>
    <x:row r="2751" ht="42" customHeight="1">
      <x:c r="A2751" s="15" t="str">
        <x:v>London</x:v>
      </x:c>
      <x:c r="B2751" s="15" t="str">
        <x:v>Excluded or unresolved advert</x:v>
      </x:c>
      <x:c r="C2751" s="15" t="str">
        <x:v>Units 1, 2 4, Bittern Place, Coburg Road, London, N22 6TP</x:v>
      </x:c>
      <x:c r="D2751" s="15" t="str">
        <x:v>Pooled/combined or multi-unit size range without individually verified demises; no unit count asserted.</x:v>
      </x:c>
      <x:c r="E2751" s="15" t="str">
        <x:v>https://www.rightmove.co.uk/properties/774648470521120#/?channel=COM_LET</x:v>
      </x:c>
      <x:c r="F2751" s="15" t="str"/>
    </x:row>
    <x:row r="2752" ht="42" customHeight="1">
      <x:c r="A2752" s="15" t="str">
        <x:v>London</x:v>
      </x:c>
      <x:c r="B2752" s="15" t="str">
        <x:v>Excluded or unresolved advert</x:v>
      </x:c>
      <x:c r="C2752" s="15" t="str">
        <x:v>5 St Peter Street and 8-10 Colebrooke Place, London, N1 8JD</x:v>
      </x:c>
      <x:c r="D2752" s="15" t="str">
        <x:v>Creative/live-work/studio offering without verified industrial/workshop demise.</x:v>
      </x:c>
      <x:c r="E2752" s="15" t="str">
        <x:v>https://www.rightmove.co.uk/properties/773398613984017#/?channel=COM_LET</x:v>
      </x:c>
      <x:c r="F2752" s="15" t="str"/>
    </x:row>
    <x:row r="2753" ht="42" customHeight="1">
      <x:c r="A2753" s="15" t="str">
        <x:v>London</x:v>
      </x:c>
      <x:c r="B2753" s="15" t="str">
        <x:v>Excluded or unresolved advert</x:v>
      </x:c>
      <x:c r="C2753" s="15" t="str">
        <x:v>2 6 Oakland Quay, Baltimore Wharf, London, E14 9EA</x:v>
      </x:c>
      <x:c r="D2753" s="15" t="str">
        <x:v>Other-category result without clear industrial/workshop/storage use.</x:v>
      </x:c>
      <x:c r="E2753" s="15" t="str">
        <x:v>https://www.rightmove.co.uk/properties/685927731818497#/?channel=COM_LET</x:v>
      </x:c>
      <x:c r="F2753" s="15" t="str"/>
    </x:row>
    <x:row r="2754" ht="42" customHeight="1">
      <x:c r="A2754" s="15" t="str">
        <x:v>London</x:v>
      </x:c>
      <x:c r="B2754" s="15" t="str">
        <x:v>Excluded or unresolved advert</x:v>
      </x:c>
      <x:c r="C2754" s="15" t="str">
        <x:v>Bloom Poplar, 10 Prestons Road, London, E14 9RL</x:v>
      </x:c>
      <x:c r="D2754" s="15" t="str">
        <x:v>Pooled/combined or multi-unit size range without individually verified demises; no unit count asserted.</x:v>
      </x:c>
      <x:c r="E2754" s="15" t="str">
        <x:v>https://www.rightmove.co.uk/properties/723055888973985#/?channel=COM_LET</x:v>
      </x:c>
      <x:c r="F2754" s="15" t="str"/>
    </x:row>
    <x:row r="2755" ht="42" customHeight="1">
      <x:c r="A2755" s="15" t="str">
        <x:v>London</x:v>
      </x:c>
      <x:c r="B2755" s="15" t="str">
        <x:v>Excluded or unresolved advert</x:v>
      </x:c>
      <x:c r="C2755" s="15" t="str">
        <x:v>SEGRO Park Tottenham, White Hart Lane, Tottenham, London, N17 7RP</x:v>
      </x:c>
      <x:c r="D2755" s="15" t="str">
        <x:v>Scheme/range crosses 15,000 sqft; no qualifying individual schedule resolved from card.</x:v>
      </x:c>
      <x:c r="E2755" s="15" t="str">
        <x:v>https://www.rightmove.co.uk/properties/774594661869681#/?channel=COM_LET</x:v>
      </x:c>
      <x:c r="F2755" s="15" t="str"/>
    </x:row>
    <x:row r="2756" ht="42" customHeight="1">
      <x:c r="A2756" s="15" t="str">
        <x:v>London</x:v>
      </x:c>
      <x:c r="B2756" s="15" t="str">
        <x:v>Excluded or unresolved advert</x:v>
      </x:c>
      <x:c r="C2756" s="15" t="str">
        <x:v>Bloom Fulham, Imperial Studios, 3-9 Imperial Road, London, SW6 2AG</x:v>
      </x:c>
      <x:c r="D2756" s="15" t="str">
        <x:v>Pooled/combined or multi-unit size range without individually verified demises; no unit count asserted.</x:v>
      </x:c>
      <x:c r="E2756" s="15" t="str">
        <x:v>https://www.rightmove.co.uk/properties/721779444795041#/?channel=COM_LET</x:v>
      </x:c>
      <x:c r="F2756" s="15" t="str"/>
    </x:row>
    <x:row r="2757" ht="42" customHeight="1">
      <x:c r="A2757" s="15" t="str">
        <x:v>London</x:v>
      </x:c>
      <x:c r="B2757" s="15" t="str">
        <x:v>Excluded or unresolved advert</x:v>
      </x:c>
      <x:c r="C2757" s="15" t="str">
        <x:v>3 Dylan Road, Herne Hill, London, SE24 0HL</x:v>
      </x:c>
      <x:c r="D2757" s="15" t="str">
        <x:v>Pooled/combined or multi-unit size range without individually verified demises; no unit count asserted.</x:v>
      </x:c>
      <x:c r="E2757" s="15" t="str">
        <x:v>https://www.rightmove.co.uk/properties/169261103#/?channel=COM_LET</x:v>
      </x:c>
      <x:c r="F2757" s="15" t="str"/>
    </x:row>
    <x:row r="2758" ht="42" customHeight="1">
      <x:c r="A2758" s="15" t="str">
        <x:v>London</x:v>
      </x:c>
      <x:c r="B2758" s="15" t="str">
        <x:v>Excluded or unresolved advert</x:v>
      </x:c>
      <x:c r="C2758" s="15" t="str">
        <x:v>3 Dylan Road, Herne Hill, London, SE24 0HL</x:v>
      </x:c>
      <x:c r="D2758" s="15" t="str">
        <x:v>Pooled/combined or multi-unit size range without individually verified demises; no unit count asserted.</x:v>
      </x:c>
      <x:c r="E2758" s="15" t="str">
        <x:v>https://www.rightmove.co.uk/properties/92379825#/?channel=COM_LET</x:v>
      </x:c>
      <x:c r="F2758" s="15" t="str"/>
    </x:row>
    <x:row r="2759" ht="42" customHeight="1">
      <x:c r="A2759" s="15" t="str">
        <x:v>London</x:v>
      </x:c>
      <x:c r="B2759" s="15" t="str">
        <x:v>Excluded or unresolved advert</x:v>
      </x:c>
      <x:c r="C2759" s="15" t="str">
        <x:v>The Vale Studios, 231 The Vale, Acton, London, W3 7QS</x:v>
      </x:c>
      <x:c r="D2759" s="15" t="str">
        <x:v>Pooled/combined or multi-unit size range without individually verified demises; no unit count asserted.</x:v>
      </x:c>
      <x:c r="E2759" s="15" t="str">
        <x:v>https://www.rightmove.co.uk/properties/773233476004833#/?channel=COM_LET</x:v>
      </x:c>
      <x:c r="F2759" s="15" t="str"/>
    </x:row>
    <x:row r="2760" ht="42" customHeight="1">
      <x:c r="A2760" s="15" t="str">
        <x:v>London</x:v>
      </x:c>
      <x:c r="B2760" s="15" t="str">
        <x:v>Excluded or unresolved advert</x:v>
      </x:c>
      <x:c r="C2760" s="15" t="str">
        <x:v>Bloom Poplar, Poplar Business Park, Prestons Road, Poplar, London, E14</x:v>
      </x:c>
      <x:c r="D2760" s="15" t="str">
        <x:v>Pooled/combined or multi-unit size range without individually verified demises; no unit count asserted.</x:v>
      </x:c>
      <x:c r="E2760" s="15" t="str">
        <x:v>https://www.rightmove.co.uk/properties/760572164143281#/?channel=COM_LET</x:v>
      </x:c>
      <x:c r="F2760" s="15" t="str"/>
    </x:row>
    <x:row r="2761" ht="42" customHeight="1">
      <x:c r="A2761" s="15" t="str">
        <x:v>London</x:v>
      </x:c>
      <x:c r="B2761" s="15" t="str">
        <x:v>Excluded or unresolved advert</x:v>
      </x:c>
      <x:c r="C2761" s="15" t="str">
        <x:v>Unit 5, Eley Business Centre - Units 3-6, Eley Road, Edmonton, N18 3AT</x:v>
      </x:c>
      <x:c r="D2761" s="15" t="str">
        <x:v>Pooled/combined or multi-unit size range without individually verified demises; no unit count asserted.</x:v>
      </x:c>
      <x:c r="E2761" s="15" t="str">
        <x:v>https://www.rightmove.co.uk/properties/762562436861921#/?channel=COM_LET</x:v>
      </x:c>
      <x:c r="F2761" s="15" t="str"/>
    </x:row>
    <x:row r="2762" ht="42" customHeight="1">
      <x:c r="A2762" s="15" t="str">
        <x:v>London</x:v>
      </x:c>
      <x:c r="B2762" s="15" t="str">
        <x:v>Excluded or unresolved advert</x:v>
      </x:c>
      <x:c r="C2762" s="15" t="str">
        <x:v>Eley Business Centre, London, N18 3AT</x:v>
      </x:c>
      <x:c r="D2762" s="15" t="str">
        <x:v>Pooled/combined or multi-unit size range without individually verified demises; no unit count asserted.</x:v>
      </x:c>
      <x:c r="E2762" s="15" t="str">
        <x:v>https://www.rightmove.co.uk/properties/773353535779521#/?channel=COM_LET</x:v>
      </x:c>
      <x:c r="F2762" s="15" t="str"/>
    </x:row>
    <x:row r="2763" ht="42" customHeight="1">
      <x:c r="A2763" s="15" t="str">
        <x:v>London</x:v>
      </x:c>
      <x:c r="B2763" s="15" t="str">
        <x:v>Excluded or unresolved advert</x:v>
      </x:c>
      <x:c r="C2763" s="15" t="str">
        <x:v>35 Wimpole Street, London, W1G 8GY</x:v>
      </x:c>
      <x:c r="D2763" s="15" t="str">
        <x:v>Healthcare Facility use, not qualifying industrial/workshop/storage.</x:v>
      </x:c>
      <x:c r="E2763" s="15" t="str">
        <x:v>https://www.rightmove.co.uk/properties/779601935184800#/?channel=COM_LET</x:v>
      </x:c>
      <x:c r="F2763" s="15" t="str"/>
    </x:row>
    <x:row r="2764" ht="42" customHeight="1">
      <x:c r="A2764" s="15" t="str">
        <x:v>London</x:v>
      </x:c>
      <x:c r="B2764" s="15" t="str">
        <x:v>Excluded or unresolved advert</x:v>
      </x:c>
      <x:c r="C2764" s="15" t="str">
        <x:v>Bow Enterprise Park, Fittleton Close, Bow, E3 3TZ</x:v>
      </x:c>
      <x:c r="D2764" s="15" t="str">
        <x:v>Pooled/combined or multi-unit size range without individually verified demises; no unit count asserted.</x:v>
      </x:c>
      <x:c r="E2764" s="15" t="str">
        <x:v>https://www.rightmove.co.uk/properties/774614781814529#/?channel=COM_LET</x:v>
      </x:c>
      <x:c r="F2764" s="15" t="str"/>
    </x:row>
    <x:row r="2765" ht="42" customHeight="1">
      <x:c r="A2765" s="15" t="str">
        <x:v>London</x:v>
      </x:c>
      <x:c r="B2765" s="15" t="str">
        <x:v>Excluded or unresolved advert</x:v>
      </x:c>
      <x:c r="C2765" s="15" t="str">
        <x:v>Horatius Way, Croydon, Croydon, CR0 4RU</x:v>
      </x:c>
      <x:c r="D2765" s="15" t="str">
        <x:v>Scheme/range crosses 15,000 sqft; no qualifying individual schedule resolved from card.</x:v>
      </x:c>
      <x:c r="E2765" s="15" t="str">
        <x:v>https://www.rightmove.co.uk/properties/773376650591056#/?channel=COM_LET</x:v>
      </x:c>
      <x:c r="F2765" s="15" t="str"/>
    </x:row>
    <x:row r="2766" ht="42" customHeight="1">
      <x:c r="A2766" s="15" t="str">
        <x:v>London</x:v>
      </x:c>
      <x:c r="B2766" s="15" t="str">
        <x:v>Excluded or unresolved advert</x:v>
      </x:c>
      <x:c r="C2766" s="15" t="str">
        <x:v>Refinery, Arc West London, Hammersmith, London, W6 9RH</x:v>
      </x:c>
      <x:c r="D2766" s="15" t="str">
        <x:v>Scheme/range crosses 15,000 sqft; no qualifying individual schedule resolved from card.</x:v>
      </x:c>
      <x:c r="E2766" s="15" t="str">
        <x:v>https://www.rightmove.co.uk/properties/723050964971009#/?channel=COM_LET</x:v>
      </x:c>
      <x:c r="F2766" s="15" t="str"/>
    </x:row>
    <x:row r="2767" ht="42" customHeight="1">
      <x:c r="A2767" s="15" t="str">
        <x:v>London</x:v>
      </x:c>
      <x:c r="B2767" s="15" t="str">
        <x:v>Excluded or unresolved advert</x:v>
      </x:c>
      <x:c r="C2767" s="15" t="str">
        <x:v>Bow Central, 1 Empson Street, Bromley-by-Bow, London, E3 3LT</x:v>
      </x:c>
      <x:c r="D2767" s="15" t="str">
        <x:v>Scheme/range crosses 15,000 sqft; no qualifying individual schedule resolved from card.</x:v>
      </x:c>
      <x:c r="E2767" s="15" t="str">
        <x:v>https://www.rightmove.co.uk/properties/773376675691328#/?channel=COM_LET</x:v>
      </x:c>
      <x:c r="F2767" s="15" t="str"/>
    </x:row>
    <x:row r="2768" ht="42" customHeight="1">
      <x:c r="A2768" s="15" t="str">
        <x:v>London</x:v>
      </x:c>
      <x:c r="B2768" s="15" t="str">
        <x:v>Excluded or unresolved advert</x:v>
      </x:c>
      <x:c r="C2768" s="15" t="str">
        <x:v>Bow Central, Empson Street, Bromley-by-Bow, London, E3 3LT</x:v>
      </x:c>
      <x:c r="D2768" s="15" t="str">
        <x:v>Scheme/range crosses 15,000 sqft; no qualifying individual schedule resolved from card.</x:v>
      </x:c>
      <x:c r="E2768" s="15" t="str">
        <x:v>https://www.rightmove.co.uk/properties/168924269#/?channel=COM_LET</x:v>
      </x:c>
      <x:c r="F2768" s="15" t="str"/>
    </x:row>
    <x:row r="2769" ht="42" customHeight="1">
      <x:c r="A2769" s="15" t="str">
        <x:v>London</x:v>
      </x:c>
      <x:c r="B2769" s="15" t="str">
        <x:v>Excluded or unresolved advert</x:v>
      </x:c>
      <x:c r="C2769" s="15" t="str">
        <x:v>Mill Lane Trading Estate, Mill Lane, Croydon, CR0 4AA</x:v>
      </x:c>
      <x:c r="D2769" s="15" t="str">
        <x:v>Scheme/range crosses 15,000 sqft; no qualifying individual schedule resolved from card.</x:v>
      </x:c>
      <x:c r="E2769" s="15" t="str">
        <x:v>https://www.rightmove.co.uk/properties/760904608714416#/?channel=COM_LET</x:v>
      </x:c>
      <x:c r="F2769" s="15" t="str"/>
    </x:row>
    <x:row r="2770" ht="42" customHeight="1">
      <x:c r="A2770" s="15" t="str">
        <x:v>London</x:v>
      </x:c>
      <x:c r="B2770" s="15" t="str">
        <x:v>Excluded or unresolved advert</x:v>
      </x:c>
      <x:c r="C2770" s="15" t="str">
        <x:v>Unit 100, London Industrial Park, Roding Road, Beckton, E6 6LS</x:v>
      </x:c>
      <x:c r="D2770" s="15" t="str">
        <x:v>Scheme/range crosses 15,000 sqft; no qualifying individual schedule resolved from card.</x:v>
      </x:c>
      <x:c r="E2770" s="15" t="str">
        <x:v>https://www.rightmove.co.uk/properties/773389959050224#/?channel=COM_LET</x:v>
      </x:c>
      <x:c r="F2770" s="15" t="str"/>
    </x:row>
    <x:row r="2771" ht="42" customHeight="1">
      <x:c r="A2771" s="15" t="str">
        <x:v>London</x:v>
      </x:c>
      <x:c r="B2771" s="15" t="str">
        <x:v>Excluded or unresolved advert</x:v>
      </x:c>
      <x:c r="C2771" s="15" t="str">
        <x:v>SEGRO Park Wapping, The Highway, London, E1W 3HS</x:v>
      </x:c>
      <x:c r="D2771" s="15" t="str">
        <x:v>Scheme/range crosses 15,000 sqft; no qualifying individual schedule resolved from card.</x:v>
      </x:c>
      <x:c r="E2771" s="15" t="str">
        <x:v>https://www.rightmove.co.uk/properties/166884455#/?channel=COM_LET</x:v>
      </x:c>
      <x:c r="F2771" s="15" t="str"/>
    </x:row>
    <x:row r="2772" ht="42" customHeight="1">
      <x:c r="A2772" s="15" t="str">
        <x:v>London</x:v>
      </x:c>
      <x:c r="B2772" s="15" t="str">
        <x:v>Excluded or unresolved advert</x:v>
      </x:c>
      <x:c r="C2772" s="15" t="str">
        <x:v>Morden Wharf, Tunnel Avenue, London, SE10 0GR</x:v>
      </x:c>
      <x:c r="D2772" s="15" t="str">
        <x:v>Scheme/range crosses 15,000 sqft; no qualifying individual schedule resolved from card.</x:v>
      </x:c>
      <x:c r="E2772" s="15" t="str">
        <x:v>https://www.rightmove.co.uk/properties/773335947083168#/?channel=COM_LET</x:v>
      </x:c>
      <x:c r="F2772" s="15" t="str"/>
    </x:row>
    <x:row r="2773" ht="42" customHeight="1">
      <x:c r="A2773" s="15" t="str">
        <x:v>London</x:v>
      </x:c>
      <x:c r="B2773" s="15" t="str">
        <x:v>Excluded or unresolved advert</x:v>
      </x:c>
      <x:c r="C2773" s="15" t="str">
        <x:v>Murphys Yard, Highgate Road, Kentish Town, London, NW6 1TN</x:v>
      </x:c>
      <x:c r="D2773" s="15" t="str">
        <x:v>Scheme/range crosses 15,000 sqft; no qualifying individual schedule resolved from card.</x:v>
      </x:c>
      <x:c r="E2773" s="15" t="str">
        <x:v>https://www.rightmove.co.uk/properties/722869865405136#/?channel=COM_LET</x:v>
      </x:c>
      <x:c r="F2773" s="15" t="str"/>
    </x:row>
    <x:row r="2774" ht="42" customHeight="1">
      <x:c r="A2774" s="15" t="str">
        <x:v>London</x:v>
      </x:c>
      <x:c r="B2774" s="15" t="str">
        <x:v>Excluded or unresolved advert</x:v>
      </x:c>
      <x:c r="C2774" s="15" t="str">
        <x:v>Valhalla Tottenham, Bull Lane Tottenham, N18 1TQ</x:v>
      </x:c>
      <x:c r="D2774" s="15" t="str">
        <x:v>Scheme/range crosses 15,000 sqft; no qualifying individual schedule resolved from card.</x:v>
      </x:c>
      <x:c r="E2774" s="15" t="str">
        <x:v>https://www.rightmove.co.uk/properties/725578228033808#/?channel=COM_LET</x:v>
      </x:c>
      <x:c r="F2774" s="15" t="str"/>
    </x:row>
    <x:row r="2775" ht="42" customHeight="1">
      <x:c r="A2775" s="15" t="str">
        <x:v>London</x:v>
      </x:c>
      <x:c r="B2775" s="15" t="str">
        <x:v>Excluded or unresolved advert</x:v>
      </x:c>
      <x:c r="C2775" s="15" t="str">
        <x:v>Valhalla, Bull Lane, Tottenham, London, N18</x:v>
      </x:c>
      <x:c r="D2775" s="15" t="str">
        <x:v>Scheme/range crosses 15,000 sqft; no qualifying individual schedule resolved from card.</x:v>
      </x:c>
      <x:c r="E2775" s="15" t="str">
        <x:v>https://www.rightmove.co.uk/properties/760578094827568#/?channel=COM_LET</x:v>
      </x:c>
      <x:c r="F2775" s="15" t="str"/>
    </x:row>
    <x:row r="2776" ht="42" customHeight="1">
      <x:c r="A2776" s="15" t="str">
        <x:v>London</x:v>
      </x:c>
      <x:c r="B2776" s="15" t="str">
        <x:v>Excluded or unresolved advert</x:v>
      </x:c>
      <x:c r="C2776" s="15" t="str">
        <x:v>245 Hammersmith Road, London, W6 8PW</x:v>
      </x:c>
      <x:c r="D2776" s="15" t="str">
        <x:v>Scheme/range crosses 15,000 sqft; no qualifying individual schedule resolved from card.</x:v>
      </x:c>
      <x:c r="E2776" s="15" t="str">
        <x:v>https://www.rightmove.co.uk/properties/723052055486384#/?channel=COM_LET</x:v>
      </x:c>
      <x:c r="F2776" s="15" t="str"/>
    </x:row>
    <x:row r="2777" ht="42" customHeight="1">
      <x:c r="A2777" s="15" t="str">
        <x:v>London</x:v>
      </x:c>
      <x:c r="B2777" s="15" t="str">
        <x:v>Excluded or unresolved advert</x:v>
      </x:c>
      <x:c r="C2777" s="15" t="str">
        <x:v>Hammersmith Road, One Olympia, London, Greater London, United Kingdom, W14 8UX</x:v>
      </x:c>
      <x:c r="D2777" s="15" t="str">
        <x:v>Scheme/range crosses 15,000 sqft; no qualifying individual schedule resolved from card.</x:v>
      </x:c>
      <x:c r="E2777" s="15" t="str">
        <x:v>https://www.rightmove.co.uk/properties/780829991682448#/?channel=COM_LET</x:v>
      </x:c>
      <x:c r="F2777" s="15" t="str"/>
    </x:row>
    <x:row r="2778" ht="42" customHeight="1">
      <x:c r="A2778" s="15" t="str">
        <x:v>London</x:v>
      </x:c>
      <x:c r="B2778" s="15" t="str">
        <x:v>Excluded or unresolved advert</x:v>
      </x:c>
      <x:c r="C2778" s="15" t="str">
        <x:v>Former Sundeala Site, Middle Mill, Cam, Dursley, GL11 5LQ</x:v>
      </x:c>
      <x:c r="D2778" s="15" t="str">
        <x:v>Scheme/range crosses 15,000 sqft; no qualifying individual schedule resolved from card.</x:v>
      </x:c>
      <x:c r="E2778" s="15" t="str">
        <x:v>https://www.rightmove.co.uk/properties/723051818378385#/?channel=COM_LET</x:v>
      </x:c>
      <x:c r="F2778" s="15" t="str"/>
    </x:row>
    <x:row r="2779" ht="42" customHeight="1">
      <x:c r="A2779" s="15" t="str">
        <x:v>London</x:v>
      </x:c>
      <x:c r="B2779" s="15" t="str">
        <x:v>Excluded or unresolved advert</x:v>
      </x:c>
      <x:c r="C2779" s="15" t="str">
        <x:v>Claverings, Montagu Road, Edmonton, N9</x:v>
      </x:c>
      <x:c r="D2779" s="15" t="str">
        <x:v>Scheme/range crosses 15,000 sqft; no qualifying individual schedule resolved from card.</x:v>
      </x:c>
      <x:c r="E2779" s="15" t="str">
        <x:v>https://www.rightmove.co.uk/properties/760578357054977#/?channel=COM_LET</x:v>
      </x:c>
      <x:c r="F2779" s="15" t="str"/>
    </x:row>
    <x:row r="2780" ht="42" customHeight="1">
      <x:c r="A2780" s="15" t="str">
        <x:v>London</x:v>
      </x:c>
      <x:c r="B2780" s="15" t="str">
        <x:v>Excluded or unresolved advert</x:v>
      </x:c>
      <x:c r="C2780" s="15" t="str">
        <x:v>Claverings Industrial Estate, London, N9 0AB</x:v>
      </x:c>
      <x:c r="D2780" s="15" t="str">
        <x:v>Scheme/range crosses 15,000 sqft; no qualifying individual schedule resolved from card.</x:v>
      </x:c>
      <x:c r="E2780" s="15" t="str">
        <x:v>https://www.rightmove.co.uk/properties/760928025693328#/?channel=COM_LET</x:v>
      </x:c>
      <x:c r="F2780" s="15" t="str"/>
    </x:row>
    <x:row r="2781" ht="42" customHeight="1">
      <x:c r="A2781" s="15" t="str">
        <x:v>London</x:v>
      </x:c>
      <x:c r="B2781" s="15" t="str">
        <x:v>Excluded or unresolved advert</x:v>
      </x:c>
      <x:c r="C2781" s="15" t="str">
        <x:v>Leyton Logistics Hub, Church Road, Leyton, E10 7JN</x:v>
      </x:c>
      <x:c r="D2781" s="15" t="str">
        <x:v>Scheme/range crosses 15,000 sqft; no qualifying individual schedule resolved from card.</x:v>
      </x:c>
      <x:c r="E2781" s="15" t="str">
        <x:v>https://www.rightmove.co.uk/properties/760896761185440#/?channel=COM_LET</x:v>
      </x:c>
      <x:c r="F2781" s="15" t="str"/>
    </x:row>
    <x:row r="2782" ht="42" customHeight="1">
      <x:c r="A2782" s="15" t="str">
        <x:v>London</x:v>
      </x:c>
      <x:c r="B2782" s="15" t="str">
        <x:v>Excluded or unresolved advert</x:v>
      </x:c>
      <x:c r="C2782" s="15" t="str">
        <x:v>Leyton Logistics Hub, Estate Way, Leyton, London, E10</x:v>
      </x:c>
      <x:c r="D2782" s="15" t="str">
        <x:v>Scheme/range crosses 15,000 sqft; no qualifying individual schedule resolved from card.</x:v>
      </x:c>
      <x:c r="E2782" s="15" t="str">
        <x:v>https://www.rightmove.co.uk/properties/760572346613457#/?channel=COM_LET</x:v>
      </x:c>
      <x:c r="F2782" s="15" t="str"/>
    </x:row>
    <x:row r="2783" ht="42" customHeight="1">
      <x:c r="A2783" s="15" t="str">
        <x:v>London</x:v>
      </x:c>
      <x:c r="B2783" s="15" t="str">
        <x:v>Excluded or unresolved advert</x:v>
      </x:c>
      <x:c r="C2783" s="15" t="str">
        <x:v>566 Chiswick High Street, Building 3 Chiswick Park, London, Greater London, United Kingdom, W4 5YA</x:v>
      </x:c>
      <x:c r="D2783" s="15" t="str">
        <x:v>Scheme/range crosses 15,000 sqft; no qualifying individual schedule resolved from card.</x:v>
      </x:c>
      <x:c r="E2783" s="15" t="str">
        <x:v>https://www.rightmove.co.uk/properties/773438155862977#/?channel=COM_LET</x:v>
      </x:c>
      <x:c r="F2783" s="15" t="str"/>
    </x:row>
    <x:row r="2784" ht="42" customHeight="1">
      <x:c r="A2784" s="15" t="str">
        <x:v>London</x:v>
      </x:c>
      <x:c r="B2784" s="15" t="str">
        <x:v>Excluded or unresolved advert</x:v>
      </x:c>
      <x:c r="C2784" s="15" t="str">
        <x:v>Bloom Camberwell, 61 Lilford Road, London, SE5 9HR</x:v>
      </x:c>
      <x:c r="D2784" s="15" t="str">
        <x:v>Scheme/range crosses 15,000 sqft; no qualifying individual schedule resolved from card.</x:v>
      </x:c>
      <x:c r="E2784" s="15" t="str">
        <x:v>https://www.rightmove.co.uk/properties/773335523358401#/?channel=COM_LET</x:v>
      </x:c>
      <x:c r="F2784" s="15" t="str"/>
    </x:row>
    <x:row r="2785" ht="42" customHeight="1">
      <x:c r="A2785" s="15" t="str">
        <x:v>London</x:v>
      </x:c>
      <x:c r="B2785" s="15" t="str">
        <x:v>Excluded or unresolved advert</x:v>
      </x:c>
      <x:c r="C2785" s="15" t="str">
        <x:v>Bloom Camberwell, 61 Lilford Road, Southwark, Camberwell, SE5 9HR</x:v>
      </x:c>
      <x:c r="D2785" s="15" t="str">
        <x:v>Scheme/range crosses 15,000 sqft; no qualifying individual schedule resolved from card.</x:v>
      </x:c>
      <x:c r="E2785" s="15" t="str">
        <x:v>https://www.rightmove.co.uk/properties/753300287287440#/?channel=COM_LET</x:v>
      </x:c>
      <x:c r="F2785" s="15" t="str"/>
    </x:row>
    <x:row r="2786" ht="42" customHeight="1">
      <x:c r="A2786" s="15" t="str">
        <x:v>London</x:v>
      </x:c>
      <x:c r="B2786" s="15" t="str">
        <x:v>Excluded or unresolved advert</x:v>
      </x:c>
      <x:c r="C2786" s="15" t="str">
        <x:v>Murphy's Yard, Highgate Road, Kentish Town, London, NW5</x:v>
      </x:c>
      <x:c r="D2786" s="15" t="str">
        <x:v>Scheme/range crosses 15,000 sqft; no qualifying individual schedule resolved from card.</x:v>
      </x:c>
      <x:c r="E2786" s="15" t="str">
        <x:v>https://www.rightmove.co.uk/properties/760578189220368#/?channel=COM_LET</x:v>
      </x:c>
      <x:c r="F2786" s="15" t="str"/>
    </x:row>
    <x:row r="2787" ht="42" customHeight="1">
      <x:c r="A2787" s="15" t="str">
        <x:v>London</x:v>
      </x:c>
      <x:c r="B2787" s="15" t="str">
        <x:v>Excluded or unresolved advert</x:v>
      </x:c>
      <x:c r="C2787" s="15" t="str">
        <x:v>Versa, 4 Brandon Road, London, N7 9AA</x:v>
      </x:c>
      <x:c r="D2787" s="15" t="str">
        <x:v>Scheme/range crosses 15,000 sqft; no qualifying individual schedule resolved from card.</x:v>
      </x:c>
      <x:c r="E2787" s="15" t="str">
        <x:v>https://www.rightmove.co.uk/properties/782330915130192#/?channel=COM_LET</x:v>
      </x:c>
      <x:c r="F2787" s="15" t="str"/>
    </x:row>
    <x:row r="2788" ht="42" customHeight="1">
      <x:c r="A2788" s="15" t="str">
        <x:v>London</x:v>
      </x:c>
      <x:c r="B2788" s="15" t="str">
        <x:v>Excluded or unresolved advert</x:v>
      </x:c>
      <x:c r="C2788" s="15" t="str">
        <x:v>Kew Bridge Distribution Centre, Lionel Road South, London, TW8 9QR</x:v>
      </x:c>
      <x:c r="D2788" s="15" t="str">
        <x:v>Scheme/range crosses 15,000 sqft; no qualifying individual schedule resolved from card.</x:v>
      </x:c>
      <x:c r="E2788" s="15" t="str">
        <x:v>https://www.rightmove.co.uk/properties/722869217165969#/?channel=COM_LET</x:v>
      </x:c>
      <x:c r="F2788" s="15" t="str"/>
    </x:row>
    <x:row r="2789" ht="42" customHeight="1">
      <x:c r="A2789" s="15" t="str">
        <x:v>London</x:v>
      </x:c>
      <x:c r="B2789" s="15" t="str">
        <x:v>Excluded or unresolved advert</x:v>
      </x:c>
      <x:c r="C2789" s="15" t="str">
        <x:v>Kew Bridge Distribution Centre, Lionel Road South, Brentford, TW8 9QR</x:v>
      </x:c>
      <x:c r="D2789" s="15" t="str">
        <x:v>Scheme/range crosses 15,000 sqft; no qualifying individual schedule resolved from card.</x:v>
      </x:c>
      <x:c r="E2789" s="15" t="str">
        <x:v>https://www.rightmove.co.uk/properties/773327747035536#/?channel=COM_LET</x:v>
      </x:c>
      <x:c r="F2789" s="15" t="str"/>
    </x:row>
    <x:row r="2790" ht="42" customHeight="1">
      <x:c r="A2790" s="15" t="str">
        <x:v>London</x:v>
      </x:c>
      <x:c r="B2790" s="15" t="str">
        <x:v>Excluded or unresolved advert</x:v>
      </x:c>
      <x:c r="C2790" s="15" t="str">
        <x:v>15-21 Cumberland Avenue, Park Royal, NW10 7RX</x:v>
      </x:c>
      <x:c r="D2790" s="15" t="str">
        <x:v>Scheme/range crosses 15,000 sqft; no qualifying individual schedule resolved from card.</x:v>
      </x:c>
      <x:c r="E2790" s="15" t="str">
        <x:v>https://www.rightmove.co.uk/properties/723056761495888#/?channel=COM_LET</x:v>
      </x:c>
      <x:c r="F2790" s="15" t="str"/>
    </x:row>
    <x:row r="2791" ht="42" customHeight="1">
      <x:c r="A2791" s="15" t="str">
        <x:v>London</x:v>
      </x:c>
      <x:c r="B2791" s="15" t="str">
        <x:v>Excluded or unresolved advert</x:v>
      </x:c>
      <x:c r="C2791" s="15" t="str">
        <x:v>Spectrum House, 32-34 Gordon House Road, London, Greater London, NW5 1LP</x:v>
      </x:c>
      <x:c r="D2791" s="15" t="str">
        <x:v>Scheme/range crosses 15,000 sqft; no qualifying individual schedule resolved from card.</x:v>
      </x:c>
      <x:c r="E2791" s="15" t="str">
        <x:v>https://www.rightmove.co.uk/properties/744449137955088#/?channel=COM_LET</x:v>
      </x:c>
      <x:c r="F2791" s="15" t="str"/>
    </x:row>
    <x:row r="2792" ht="42" customHeight="1">
      <x:c r="A2792" s="15" t="str">
        <x:v>London</x:v>
      </x:c>
      <x:c r="B2792" s="15" t="str">
        <x:v>Excluded or unresolved advert</x:v>
      </x:c>
      <x:c r="C2792" s="15" t="str">
        <x:v>32-34 Gordon House Road, Gospel Oak, London, Greater London, NW5 1LP</x:v>
      </x:c>
      <x:c r="D2792" s="15" t="str">
        <x:v>Scheme/range crosses 15,000 sqft; no qualifying individual schedule resolved from card.</x:v>
      </x:c>
      <x:c r="E2792" s="15" t="str">
        <x:v>https://www.rightmove.co.uk/properties/744620745641633#/?channel=COM_LET</x:v>
      </x:c>
      <x:c r="F2792" s="15" t="str"/>
    </x:row>
    <x:row r="2793" ht="42" customHeight="1">
      <x:c r="A2793" s="15" t="str">
        <x:v>London</x:v>
      </x:c>
      <x:c r="B2793" s="15" t="str">
        <x:v>Excluded or unresolved advert</x:v>
      </x:c>
      <x:c r="C2793" s="15" t="str">
        <x:v>32-34 Gordon House Road, Gospel Oak, London, Greater London, NW5 1LP</x:v>
      </x:c>
      <x:c r="D2793" s="15" t="str">
        <x:v>Scheme/range crosses 15,000 sqft; no qualifying individual schedule resolved from card.</x:v>
      </x:c>
      <x:c r="E2793" s="15" t="str">
        <x:v>https://www.rightmove.co.uk/properties/744620940674368#/?channel=COM_LET</x:v>
      </x:c>
      <x:c r="F2793" s="15" t="str"/>
    </x:row>
    <x:row r="2794" ht="42" customHeight="1">
      <x:c r="A2794" s="15" t="str">
        <x:v>London</x:v>
      </x:c>
      <x:c r="B2794" s="15" t="str">
        <x:v>Excluded or unresolved advert</x:v>
      </x:c>
      <x:c r="C2794" s="15" t="str">
        <x:v>Bloom Ealing, 145-147 Boston Road, Hanwell, W7 3SA</x:v>
      </x:c>
      <x:c r="D2794" s="15" t="str">
        <x:v>Scheme/range crosses 15,000 sqft; no qualifying individual schedule resolved from card.</x:v>
      </x:c>
      <x:c r="E2794" s="15" t="str">
        <x:v>https://www.rightmove.co.uk/properties/781192385893377#/?channel=COM_LET</x:v>
      </x:c>
      <x:c r="F2794" s="15" t="str"/>
    </x:row>
    <x:row r="2795" ht="42" customHeight="1">
      <x:c r="A2795" s="15" t="str">
        <x:v>London</x:v>
      </x:c>
      <x:c r="B2795" s="15" t="str">
        <x:v>Excluded or unresolved advert</x:v>
      </x:c>
      <x:c r="C2795" s="15" t="str">
        <x:v>Bloom Ealing, 145-147 Boston Road, Hanwell, W7 3SA</x:v>
      </x:c>
      <x:c r="D2795" s="15" t="str">
        <x:v>Scheme/range crosses 15,000 sqft; no qualifying individual schedule resolved from card.</x:v>
      </x:c>
      <x:c r="E2795" s="15" t="str">
        <x:v>https://www.rightmove.co.uk/properties/773362173885697#/?channel=COM_LET</x:v>
      </x:c>
      <x:c r="F2795" s="15" t="str"/>
    </x:row>
    <x:row r="2796" ht="42" customHeight="1">
      <x:c r="A2796" s="15" t="str">
        <x:v>London</x:v>
      </x:c>
      <x:c r="B2796" s="15" t="str">
        <x:v>Excluded or unresolved advert</x:v>
      </x:c>
      <x:c r="C2796" s="15" t="str">
        <x:v>Pilot Industrial Centre, 5-9 School Road, Park Royal, London, NW10 6TD</x:v>
      </x:c>
      <x:c r="D2796" s="15" t="str">
        <x:v>Scheme/range crosses 15,000 sqft; no qualifying individual schedule resolved from card.</x:v>
      </x:c>
      <x:c r="E2796" s="15" t="str">
        <x:v>https://www.rightmove.co.uk/properties/773404882467408#/?channel=COM_LET</x:v>
      </x:c>
      <x:c r="F2796" s="15" t="str"/>
    </x:row>
    <x:row r="2797" ht="42" customHeight="1">
      <x:c r="A2797" s="15" t="str">
        <x:v>London</x:v>
      </x:c>
      <x:c r="B2797" s="15" t="str">
        <x:v>Excluded or unresolved advert</x:v>
      </x:c>
      <x:c r="C2797" s="15" t="str">
        <x:v>Fleet Street, 107-111, London, Greater London, United Kingdom, EC4A 2AB</x:v>
      </x:c>
      <x:c r="D2797" s="15" t="str">
        <x:v>Scheme/range crosses 15,000 sqft; no qualifying individual schedule resolved from card.</x:v>
      </x:c>
      <x:c r="E2797" s="15" t="str">
        <x:v>https://www.rightmove.co.uk/properties/773438346819153#/?channel=COM_LET</x:v>
      </x:c>
      <x:c r="F2797" s="15" t="str"/>
    </x:row>
    <x:row r="2798" ht="42" customHeight="1">
      <x:c r="A2798" s="15" t="str">
        <x:v>London</x:v>
      </x:c>
      <x:c r="B2798" s="15" t="str">
        <x:v>Excluded or unresolved advert</x:v>
      </x:c>
      <x:c r="C2798" s="15" t="str">
        <x:v>Kirtling St, 188, London, Greater London, United Kingdom, SW11 8BZ</x:v>
      </x:c>
      <x:c r="D2798" s="15" t="str">
        <x:v>Scheme/range crosses 15,000 sqft; no qualifying individual schedule resolved from card.</x:v>
      </x:c>
      <x:c r="E2798" s="15" t="str">
        <x:v>https://www.rightmove.co.uk/properties/773438319458400#/?channel=COM_LET</x:v>
      </x:c>
      <x:c r="F2798" s="15" t="str"/>
    </x:row>
    <x:row r="2799" ht="42" customHeight="1">
      <x:c r="A2799" s="15" t="str">
        <x:v>London</x:v>
      </x:c>
      <x:c r="B2799" s="15" t="str">
        <x:v>Excluded or unresolved advert</x:v>
      </x:c>
      <x:c r="C2799" s="15" t="str">
        <x:v>&amp; 19th Floors, 18th, London, Greater London, United Kingdom, EC2N 4AG</x:v>
      </x:c>
      <x:c r="D2799" s="15" t="str">
        <x:v>Scheme/range crosses 15,000 sqft; no qualifying individual schedule resolved from card.</x:v>
      </x:c>
      <x:c r="E2799" s="15" t="str">
        <x:v>https://www.rightmove.co.uk/properties/773438434935248#/?channel=COM_LET</x:v>
      </x:c>
      <x:c r="F2799" s="15" t="str"/>
    </x:row>
    <x:row r="2800" ht="42" customHeight="1">
      <x:c r="A2800" s="15" t="str">
        <x:v>London</x:v>
      </x:c>
      <x:c r="B2800" s="15" t="str">
        <x:v>Excluded or unresolved advert</x:v>
      </x:c>
      <x:c r="C2800" s="15" t="str">
        <x:v>duncannon street, golden cross house, 8, London, Greater London, United Kingdom, WC2N 4JF</x:v>
      </x:c>
      <x:c r="D2800" s="15" t="str">
        <x:v>Scheme/range crosses 15,000 sqft; no qualifying individual schedule resolved from card.</x:v>
      </x:c>
      <x:c r="E2800" s="15" t="str">
        <x:v>https://www.rightmove.co.uk/properties/773438422220816#/?channel=COM_LET</x:v>
      </x:c>
      <x:c r="F2800" s="15" t="str"/>
    </x:row>
    <x:row r="2801" ht="42" customHeight="1">
      <x:c r="A2801" s="15" t="str">
        <x:v>London</x:v>
      </x:c>
      <x:c r="B2801" s="15" t="str">
        <x:v>Excluded or unresolved advert</x:v>
      </x:c>
      <x:c r="C2801" s="15" t="str">
        <x:v>Unit 2, Hackbridge Industrial Estate, Station Approach, Hackbridge, Surrey, SM6 7BJ</x:v>
      </x:c>
      <x:c r="D2801" s="15" t="str">
        <x:v>Scheme/range crosses 15,000 sqft; no qualifying individual schedule resolved from card.</x:v>
      </x:c>
      <x:c r="E2801" s="15" t="str">
        <x:v>https://www.rightmove.co.uk/properties/760906368285232#/?channel=COM_LET</x:v>
      </x:c>
      <x:c r="F2801" s="15" t="str"/>
    </x:row>
    <x:row r="2802" ht="42" customHeight="1">
      <x:c r="A2802" s="15" t="str">
        <x:v>London</x:v>
      </x:c>
      <x:c r="B2802" s="15" t="str">
        <x:v>Excluded or unresolved advert</x:v>
      </x:c>
      <x:c r="C2802" s="15" t="str">
        <x:v>Bloom Camberwell, 61 Lilford Road, Camberwell, SE5 9HR</x:v>
      </x:c>
      <x:c r="D2802" s="15" t="str">
        <x:v>Scheme/range crosses 15,000 sqft; no qualifying individual schedule resolved from card.</x:v>
      </x:c>
      <x:c r="E2802" s="15" t="str">
        <x:v>https://www.rightmove.co.uk/properties/773328223172992#/?channel=COM_LET</x:v>
      </x:c>
      <x:c r="F2802" s="15" t="str"/>
    </x:row>
    <x:row r="2803" ht="42" customHeight="1">
      <x:c r="A2803" s="15" t="str">
        <x:v>London</x:v>
      </x:c>
      <x:c r="B2803" s="15" t="str">
        <x:v>Excluded or unresolved advert</x:v>
      </x:c>
      <x:c r="C2803" s="15" t="str">
        <x:v>Bloom Brixton, 146-156 Brixton Hill, 5/6 Waterworks Road, Brixton, SW2 1SD</x:v>
      </x:c>
      <x:c r="D2803" s="15" t="str">
        <x:v>Scheme/range crosses 15,000 sqft; no qualifying individual schedule resolved from card.</x:v>
      </x:c>
      <x:c r="E2803" s="15" t="str">
        <x:v>https://www.rightmove.co.uk/properties/773331184270800#/?channel=COM_LET</x:v>
      </x:c>
      <x:c r="F2803" s="15" t="str"/>
    </x:row>
    <x:row r="2804" ht="42" customHeight="1">
      <x:c r="A2804" s="15" t="str">
        <x:v>London</x:v>
      </x:c>
      <x:c r="B2804" s="15" t="str">
        <x:v>Excluded or unresolved advert</x:v>
      </x:c>
      <x:c r="C2804" s="15" t="str">
        <x:v>Juno Plus Logistics , Juno Way, South Bermondsey , London, Greater London, SE14</x:v>
      </x:c>
      <x:c r="D2804" s="15" t="str">
        <x:v>Scheme/range crosses 15,000 sqft; no qualifying individual schedule resolved from card.</x:v>
      </x:c>
      <x:c r="E2804" s="15" t="str">
        <x:v>https://www.rightmove.co.uk/properties/777037596543056#/?channel=COM_LET</x:v>
      </x:c>
      <x:c r="F2804" s="15" t="str"/>
    </x:row>
    <x:row r="2805" ht="42" customHeight="1">
      <x:c r="A2805" s="15" t="str">
        <x:v>London</x:v>
      </x:c>
      <x:c r="B2805" s="15" t="str">
        <x:v>Excluded or unresolved advert</x:v>
      </x:c>
      <x:c r="C2805" s="15" t="str">
        <x:v>Juno Plus Logistics , Juno Way, South Bermondsey , London, Greater London, SE14</x:v>
      </x:c>
      <x:c r="D2805" s="15" t="str">
        <x:v>Scheme/range crosses 15,000 sqft; no qualifying individual schedule resolved from card.</x:v>
      </x:c>
      <x:c r="E2805" s="15" t="str">
        <x:v>https://www.rightmove.co.uk/properties/783554286473889#/?channel=COM_LET</x:v>
      </x:c>
      <x:c r="F2805" s="15" t="str"/>
    </x:row>
    <x:row r="2806" ht="42" customHeight="1">
      <x:c r="A2806" s="15" t="str">
        <x:v>London</x:v>
      </x:c>
      <x:c r="B2806" s="15" t="str">
        <x:v>Excluded or unresolved advert</x:v>
      </x:c>
      <x:c r="C2806" s="15" t="str">
        <x:v>McWilliam, 1 Deptford Church Street, London, SE8 4RX</x:v>
      </x:c>
      <x:c r="D2806" s="15" t="str">
        <x:v>Scheme/range crosses 15,000 sqft; no qualifying individual schedule resolved from card.</x:v>
      </x:c>
      <x:c r="E2806" s="15" t="str">
        <x:v>https://www.rightmove.co.uk/properties/160679111#/?channel=COM_LET</x:v>
      </x:c>
      <x:c r="F2806" s="15" t="str"/>
    </x:row>
    <x:row r="2807" ht="42" customHeight="1">
      <x:c r="A2807" s="15" t="str">
        <x:v>London</x:v>
      </x:c>
      <x:c r="B2807" s="15" t="str">
        <x:v>Excluded or unresolved advert</x:v>
      </x:c>
      <x:c r="C2807" s="15" t="str">
        <x:v>Block A BC, 90 Monier Road, Hackney Wick, London, E3 2ND</x:v>
      </x:c>
      <x:c r="D2807" s="15" t="str">
        <x:v>Scheme/range crosses 15,000 sqft; no qualifying individual schedule resolved from card.</x:v>
      </x:c>
      <x:c r="E2807" s="15" t="str">
        <x:v>https://www.rightmove.co.uk/properties/777239413760688#/?channel=COM_LET</x:v>
      </x:c>
      <x:c r="F2807" s="15" t="str"/>
    </x:row>
    <x:row r="2808" ht="42" customHeight="1">
      <x:c r="A2808" s="15" t="str">
        <x:v>London</x:v>
      </x:c>
      <x:c r="B2808" s="15" t="str">
        <x:v>Excluded or unresolved advert</x:v>
      </x:c>
      <x:c r="C2808" s="15" t="str">
        <x:v>Warwick Street, 48, London, Greater London, United Kingdom, W1B 5AW</x:v>
      </x:c>
      <x:c r="D2808" s="15" t="str">
        <x:v>Scheme/range crosses 15,000 sqft; no qualifying individual schedule resolved from card.</x:v>
      </x:c>
      <x:c r="E2808" s="15" t="str">
        <x:v>https://www.rightmove.co.uk/properties/773438306953889#/?channel=COM_LET</x:v>
      </x:c>
      <x:c r="F2808" s="15" t="str"/>
    </x:row>
    <x:row r="2809" ht="42" customHeight="1">
      <x:c r="A2809" s="15" t="str">
        <x:v>London</x:v>
      </x:c>
      <x:c r="B2809" s="15" t="str">
        <x:v>Excluded or unresolved advert</x:v>
      </x:c>
      <x:c r="C2809" s="15" t="str">
        <x:v>One Triton Square - Labs, London, NW1 3DX</x:v>
      </x:c>
      <x:c r="D2809" s="15" t="str">
        <x:v>Scheme/range crosses 15,000 sqft; no qualifying individual schedule resolved from card.</x:v>
      </x:c>
      <x:c r="E2809" s="15" t="str">
        <x:v>https://www.rightmove.co.uk/properties/723058212620097#/?channel=COM_LET</x:v>
      </x:c>
      <x:c r="F2809" s="15" t="str"/>
    </x:row>
    <x:row r="2810" ht="42" customHeight="1">
      <x:c r="A2810" s="15" t="str">
        <x:v>London</x:v>
      </x:c>
      <x:c r="B2810" s="15" t="str">
        <x:v>Excluded or unresolved advert</x:v>
      </x:c>
      <x:c r="C2810" s="15" t="str">
        <x:v>SEGRO V-Park Grand Union, Park Royal, NW10 7UD</x:v>
      </x:c>
      <x:c r="D2810" s="15" t="str">
        <x:v>Scheme/range crosses 15,000 sqft; no qualifying individual schedule resolved from card.</x:v>
      </x:c>
      <x:c r="E2810" s="15" t="str">
        <x:v>https://www.rightmove.co.uk/properties/773362616601073#/?channel=COM_LET</x:v>
      </x:c>
      <x:c r="F2810" s="15" t="str"/>
    </x:row>
    <x:row r="2811" ht="42" customHeight="1">
      <x:c r="A2811" s="15" t="str">
        <x:v>London</x:v>
      </x:c>
      <x:c r="B2811" s="15" t="str">
        <x:v>Excluded or unresolved advert</x:v>
      </x:c>
      <x:c r="C2811" s="15" t="str">
        <x:v>Clock Tower Road, Clock Tower Industrial Estate, Isleworth, Middlesex, TW7</x:v>
      </x:c>
      <x:c r="D2811" s="15" t="str">
        <x:v>Scheme/range crosses 15,000 sqft; no qualifying individual schedule resolved from card.</x:v>
      </x:c>
      <x:c r="E2811" s="15" t="str">
        <x:v>https://www.rightmove.co.uk/properties/172808963#/?channel=COM_LET</x:v>
      </x:c>
      <x:c r="F2811" s="15" t="str"/>
    </x:row>
    <x:row r="2812" ht="42" customHeight="1">
      <x:c r="A2812" s="15" t="str">
        <x:v>London</x:v>
      </x:c>
      <x:c r="B2812" s="15" t="str">
        <x:v>Excluded or unresolved advert</x:v>
      </x:c>
      <x:c r="C2812" s="15" t="str">
        <x:v>SEGRO V-Park Grand Union, Park Royal, NW10 7UD</x:v>
      </x:c>
      <x:c r="D2812" s="15" t="str">
        <x:v>Scheme/range crosses 15,000 sqft; no qualifying individual schedule resolved from card.</x:v>
      </x:c>
      <x:c r="E2812" s="15" t="str">
        <x:v>https://www.rightmove.co.uk/properties/773332604220369#/?channel=COM_LET</x:v>
      </x:c>
      <x:c r="F2812" s="15" t="str"/>
    </x:row>
    <x:row r="2813" ht="42" customHeight="1">
      <x:c r="A2813" s="15" t="str">
        <x:v>London</x:v>
      </x:c>
      <x:c r="B2813" s="15" t="str">
        <x:v>Excluded or unresolved advert</x:v>
      </x:c>
      <x:c r="C2813" s="15" t="str">
        <x:v>The Hub, 2 Evelyn Street, London, SE8 5DQ</x:v>
      </x:c>
      <x:c r="D2813" s="15" t="str">
        <x:v>Scheme/range crosses 15,000 sqft; no qualifying individual schedule resolved from card.</x:v>
      </x:c>
      <x:c r="E2813" s="15" t="str">
        <x:v>https://www.rightmove.co.uk/properties/773368161338081#/?channel=COM_LET</x:v>
      </x:c>
      <x:c r="F2813" s="15" t="str"/>
    </x:row>
    <x:row r="2814" ht="42" customHeight="1">
      <x:c r="A2814" s="15" t="str">
        <x:v>London</x:v>
      </x:c>
      <x:c r="B2814" s="15" t="str">
        <x:v>Excluded or unresolved advert</x:v>
      </x:c>
      <x:c r="C2814" s="15" t="str">
        <x:v>Steel Works, 105 Culvert Road, Battersea, SW11 5AU</x:v>
      </x:c>
      <x:c r="D2814" s="15" t="str">
        <x:v>Scheme/range crosses 15,000 sqft; no qualifying individual schedule resolved from card.</x:v>
      </x:c>
      <x:c r="E2814" s="15" t="str">
        <x:v>https://www.rightmove.co.uk/properties/773335363882224#/?channel=COM_LET</x:v>
      </x:c>
      <x:c r="F2814" s="15" t="str"/>
    </x:row>
    <x:row r="2815" ht="42" customHeight="1">
      <x:c r="A2815" s="15" t="str">
        <x:v>London</x:v>
      </x:c>
      <x:c r="B2815" s="15" t="str">
        <x:v>Excluded or unresolved advert</x:v>
      </x:c>
      <x:c r="C2815" s="15" t="str">
        <x:v>Bloom, 146-156 Brixton Hill, London, SW2</x:v>
      </x:c>
      <x:c r="D2815" s="15" t="str">
        <x:v>Scheme/range crosses 15,000 sqft; no qualifying individual schedule resolved from card.</x:v>
      </x:c>
      <x:c r="E2815" s="15" t="str">
        <x:v>https://www.rightmove.co.uk/properties/172808957#/?channel=COM_LET</x:v>
      </x:c>
      <x:c r="F2815" s="15" t="str"/>
    </x:row>
    <x:row r="2816" ht="42" customHeight="1">
      <x:c r="A2816" s="15" t="str">
        <x:v>London</x:v>
      </x:c>
      <x:c r="B2816" s="15" t="str">
        <x:v>Excluded or unresolved advert</x:v>
      </x:c>
      <x:c r="C2816" s="15" t="str">
        <x:v>3 London Bridge Street, 3rd, London, Greater London, United Kingdom, SE1 9SG</x:v>
      </x:c>
      <x:c r="D2816" s="15" t="str">
        <x:v>Scheme/range crosses 15,000 sqft; no qualifying individual schedule resolved from card.</x:v>
      </x:c>
      <x:c r="E2816" s="15" t="str">
        <x:v>https://www.rightmove.co.uk/properties/773438491426464#/?channel=COM_LET</x:v>
      </x:c>
      <x:c r="F2816" s="15" t="str"/>
    </x:row>
    <x:row r="2817" ht="42" customHeight="1">
      <x:c r="A2817" s="15" t="str">
        <x:v>London</x:v>
      </x:c>
      <x:c r="B2817" s="15" t="str">
        <x:v>Excluded or unresolved advert</x:v>
      </x:c>
      <x:c r="C2817" s="15" t="str">
        <x:v>159-163 Marlborough Road, Islington, London, Greater London, N19 4NF</x:v>
      </x:c>
      <x:c r="D2817" s="15" t="str">
        <x:v>Scheme/range crosses 15,000 sqft; no qualifying individual schedule resolved from card.</x:v>
      </x:c>
      <x:c r="E2817" s="15" t="str">
        <x:v>https://www.rightmove.co.uk/properties/744612420038225#/?channel=COM_LET</x:v>
      </x:c>
      <x:c r="F2817" s="15" t="str"/>
    </x:row>
    <x:row r="2818" ht="42" customHeight="1">
      <x:c r="A2818" s="15" t="str">
        <x:v>London</x:v>
      </x:c>
      <x:c r="B2818" s="15" t="str">
        <x:v>Excluded or unresolved advert</x:v>
      </x:c>
      <x:c r="C2818" s="15" t="str">
        <x:v>159-163 Marlborough Road, BizSpace Finsbury Park, Islington, London, Greater London, N19 4NF</x:v>
      </x:c>
      <x:c r="D2818" s="15" t="str">
        <x:v>Scheme/range crosses 15,000 sqft; no qualifying individual schedule resolved from card.</x:v>
      </x:c>
      <x:c r="E2818" s="15" t="str">
        <x:v>https://www.rightmove.co.uk/properties/783597456349456#/?channel=COM_LET</x:v>
      </x:c>
      <x:c r="F2818" s="15" t="str"/>
    </x:row>
    <x:row r="2819" ht="42" customHeight="1">
      <x:c r="A2819" s="15" t="str">
        <x:v>London</x:v>
      </x:c>
      <x:c r="B2819" s="15" t="str">
        <x:v>Excluded or unresolved advert</x:v>
      </x:c>
      <x:c r="C2819" s="15" t="str">
        <x:v>Islington Studio, Linthwaite Business Centre, Marlborough Road, London, Greater London, N19 4NF</x:v>
      </x:c>
      <x:c r="D2819" s="15" t="str">
        <x:v>Scheme/range crosses 15,000 sqft; no qualifying individual schedule resolved from card.</x:v>
      </x:c>
      <x:c r="E2819" s="15" t="str">
        <x:v>https://www.rightmove.co.uk/properties/744622270360768#/?channel=COM_LET</x:v>
      </x:c>
      <x:c r="F2819" s="15" t="str"/>
    </x:row>
    <x:row r="2820" ht="42" customHeight="1">
      <x:c r="A2820" s="15" t="str">
        <x:v>London</x:v>
      </x:c>
      <x:c r="B2820" s="15" t="str">
        <x:v>Excluded or unresolved advert</x:v>
      </x:c>
      <x:c r="C2820" s="15" t="str">
        <x:v>More London Riverside, 3, London, Greater London, United Kingdom, SE1 2RE</x:v>
      </x:c>
      <x:c r="D2820" s="15" t="str">
        <x:v>Scheme/range crosses 15,000 sqft; no qualifying individual schedule resolved from card.</x:v>
      </x:c>
      <x:c r="E2820" s="15" t="str">
        <x:v>https://www.rightmove.co.uk/properties/773438332117441#/?channel=COM_LET</x:v>
      </x:c>
      <x:c r="F2820" s="15" t="str"/>
    </x:row>
    <x:row r="2821" ht="42" customHeight="1">
      <x:c r="A2821" s="15" t="str">
        <x:v>London</x:v>
      </x:c>
      <x:c r="B2821" s="15" t="str">
        <x:v>Excluded or unresolved advert</x:v>
      </x:c>
      <x:c r="C2821" s="15" t="str">
        <x:v>Westfield Avenue, 8, London, Greater London, United Kingdom, E20 1NN</x:v>
      </x:c>
      <x:c r="D2821" s="15" t="str">
        <x:v>Scheme/range crosses 15,000 sqft; no qualifying individual schedule resolved from card.</x:v>
      </x:c>
      <x:c r="E2821" s="15" t="str">
        <x:v>https://www.rightmove.co.uk/properties/773438447301392#/?channel=COM_LET</x:v>
      </x:c>
      <x:c r="F2821" s="15" t="str"/>
    </x:row>
    <x:row r="2822" ht="42" customHeight="1">
      <x:c r="A2822" s="15" t="str">
        <x:v>London</x:v>
      </x:c>
      <x:c r="B2822" s="15" t="str">
        <x:v>Excluded or unresolved advert</x:v>
      </x:c>
      <x:c r="C2822" s="15" t="str">
        <x:v>Fully refurbished industrial/warehouse units - TO LET</x:v>
      </x:c>
      <x:c r="D2822" s="15" t="str">
        <x:v>Property identity too general to deduplicate reliably: listing title is a description rather than an address.</x:v>
      </x:c>
      <x:c r="E2822" s="15" t="str">
        <x:v>https://www.rightmove.co.uk/properties/171203090#/?channel=COM_LET</x:v>
      </x:c>
      <x:c r="F2822" s="15" t="str"/>
    </x:row>
    <x:row r="2823" ht="42" customHeight="1">
      <x:c r="A2823" s="15" t="str">
        <x:v>London</x:v>
      </x:c>
      <x:c r="B2823" s="15" t="str">
        <x:v>Excluded or unresolved advert</x:v>
      </x:c>
      <x:c r="C2823" s="15" t="str">
        <x:v>Valor Park Wandsworth, Lydden Road, London, SW18 4LR</x:v>
      </x:c>
      <x:c r="D2823" s="15" t="str">
        <x:v>Scheme/range crosses 15,000 sqft; no qualifying individual schedule resolved from card.</x:v>
      </x:c>
      <x:c r="E2823" s="15" t="str">
        <x:v>https://www.rightmove.co.uk/properties/773335540235009#/?channel=COM_LET</x:v>
      </x:c>
      <x:c r="F2823" s="15" t="str"/>
    </x:row>
    <x:row r="2824" ht="42" customHeight="1">
      <x:c r="A2824" s="15" t="str">
        <x:v>London</x:v>
      </x:c>
      <x:c r="B2824" s="15" t="str">
        <x:v>Excluded or unresolved advert</x:v>
      </x:c>
      <x:c r="C2824" s="15" t="str">
        <x:v>Valor Park Wandsworth, 38-42 Lydden Road, London, SW18 4LR</x:v>
      </x:c>
      <x:c r="D2824" s="15" t="str">
        <x:v>Scheme/range crosses 15,000 sqft; no qualifying individual schedule resolved from card.</x:v>
      </x:c>
      <x:c r="E2824" s="15" t="str">
        <x:v>https://www.rightmove.co.uk/properties/773335951082737#/?channel=COM_LET</x:v>
      </x:c>
      <x:c r="F2824" s="15" t="str"/>
    </x:row>
    <x:row r="2825" ht="42" customHeight="1">
      <x:c r="A2825" s="15" t="str">
        <x:v>London</x:v>
      </x:c>
      <x:c r="B2825" s="15" t="str">
        <x:v>Excluded or unresolved advert</x:v>
      </x:c>
      <x:c r="C2825" s="15" t="str">
        <x:v>12 Rigg Approach, Leyton, London, E10 7QN</x:v>
      </x:c>
      <x:c r="D2825" s="15" t="str">
        <x:v>Scheme/range crosses 15,000 sqft; no qualifying individual schedule resolved from card.</x:v>
      </x:c>
      <x:c r="E2825" s="15" t="str">
        <x:v>https://www.rightmove.co.uk/properties/719354273111472#/?channel=COM_LET</x:v>
      </x:c>
      <x:c r="F2825" s="15" t="str"/>
    </x:row>
    <x:row r="2826" ht="42" customHeight="1">
      <x:c r="A2826" s="15" t="str">
        <x:v>London</x:v>
      </x:c>
      <x:c r="B2826" s="15" t="str">
        <x:v>Excluded or unresolved advert</x:v>
      </x:c>
      <x:c r="C2826" s="15" t="str">
        <x:v>The Paper Yard, The Paper Yard, Surrey Quays Road, London, SE16</x:v>
      </x:c>
      <x:c r="D2826" s="15" t="str">
        <x:v>Scheme/range crosses 15,000 sqft; no qualifying individual schedule resolved from card.</x:v>
      </x:c>
      <x:c r="E2826" s="15" t="str">
        <x:v>https://www.rightmove.co.uk/properties/760538722905105#/?channel=COM_LET</x:v>
      </x:c>
      <x:c r="F2826" s="15" t="str"/>
    </x:row>
    <x:row r="2827" ht="42" customHeight="1">
      <x:c r="A2827" s="15" t="str">
        <x:v>London</x:v>
      </x:c>
      <x:c r="B2827" s="15" t="str">
        <x:v>Excluded or unresolved advert</x:v>
      </x:c>
      <x:c r="C2827" s="15" t="str">
        <x:v>I-Hub, 84 Wood Lane, London, W12 0BZ</x:v>
      </x:c>
      <x:c r="D2827" s="15" t="str">
        <x:v>Scheme/range crosses 15,000 sqft; no qualifying individual schedule resolved from card.</x:v>
      </x:c>
      <x:c r="E2827" s="15" t="str">
        <x:v>https://www.rightmove.co.uk/properties/723055058611440#/?channel=COM_LET</x:v>
      </x:c>
      <x:c r="F2827" s="15" t="str"/>
    </x:row>
    <x:row r="2828" ht="42" customHeight="1">
      <x:c r="A2828" s="15" t="str">
        <x:v>London</x:v>
      </x:c>
      <x:c r="B2828" s="15" t="str">
        <x:v>Excluded or unresolved advert</x:v>
      </x:c>
      <x:c r="C2828" s="15" t="str">
        <x:v>Bow Exchange, 5 Yeo Street, Bow, London, E3 3QP</x:v>
      </x:c>
      <x:c r="D2828" s="15" t="str">
        <x:v>Scheme/range crosses 15,000 sqft; no qualifying individual schedule resolved from card.</x:v>
      </x:c>
      <x:c r="E2828" s="15" t="str">
        <x:v>https://www.rightmove.co.uk/properties/774600846368880#/?channel=COM_LET</x:v>
      </x:c>
      <x:c r="F2828" s="15" t="str"/>
    </x:row>
    <x:row r="2829" ht="42" customHeight="1">
      <x:c r="A2829" s="15" t="str">
        <x:v>London</x:v>
      </x:c>
      <x:c r="B2829" s="15" t="str">
        <x:v>Excluded or unresolved advert</x:v>
      </x:c>
      <x:c r="C2829" s="15" t="str">
        <x:v>2 Kingdom St, 6th, London, Greater London, United Kingdom, W2 6BD</x:v>
      </x:c>
      <x:c r="D2829" s="15" t="str">
        <x:v>Scheme/range crosses 15,000 sqft; no qualifying individual schedule resolved from card.</x:v>
      </x:c>
      <x:c r="E2829" s="15" t="str">
        <x:v>https://www.rightmove.co.uk/properties/773438541758529#/?channel=COM_LET</x:v>
      </x:c>
      <x:c r="F2829" s="15" t="str"/>
    </x:row>
    <x:row r="2830" ht="42" customHeight="1">
      <x:c r="A2830" s="15" t="str">
        <x:v>London</x:v>
      </x:c>
      <x:c r="B2830" s="15" t="str">
        <x:v>Excluded or unresolved advert</x:v>
      </x:c>
      <x:c r="C2830" s="15" t="str">
        <x:v>Old Broad Street, 25, London, Greater London, United Kingdom, EC2N 1HN</x:v>
      </x:c>
      <x:c r="D2830" s="15" t="str">
        <x:v>Scheme/range crosses 15,000 sqft; no qualifying individual schedule resolved from card.</x:v>
      </x:c>
      <x:c r="E2830" s="15" t="str">
        <x:v>https://www.rightmove.co.uk/properties/773438529307840#/?channel=COM_LET</x:v>
      </x:c>
      <x:c r="F2830" s="15" t="str"/>
    </x:row>
    <x:row r="2831" ht="42" customHeight="1">
      <x:c r="A2831" s="15" t="str">
        <x:v>London</x:v>
      </x:c>
      <x:c r="B2831" s="15" t="str">
        <x:v>Excluded or unresolved advert</x:v>
      </x:c>
      <x:c r="C2831" s="15" t="str">
        <x:v>Units 1-6 Hortus Industrial Park, Bushey Road, Raynes Park, Greater London, SW20 0JW</x:v>
      </x:c>
      <x:c r="D2831" s="15" t="str">
        <x:v>Scheme/range crosses 15,000 sqft; no qualifying individual schedule resolved from card.</x:v>
      </x:c>
      <x:c r="E2831" s="15" t="str">
        <x:v>https://www.rightmove.co.uk/properties/778311691886352#/?channel=COM_LET</x:v>
      </x:c>
      <x:c r="F2831" s="15" t="str"/>
    </x:row>
    <x:row r="2832" ht="42" customHeight="1">
      <x:c r="A2832" s="15" t="str">
        <x:v>London</x:v>
      </x:c>
      <x:c r="B2832" s="15" t="str">
        <x:v>Excluded or unresolved advert</x:v>
      </x:c>
      <x:c r="C2832" s="15" t="str">
        <x:v>Bloom Fulham, 3-9 Imperial Road, Fulham, London, SW6 2AG</x:v>
      </x:c>
      <x:c r="D2832" s="15" t="str">
        <x:v>Scheme/range crosses 15,000 sqft; no qualifying individual schedule resolved from card.</x:v>
      </x:c>
      <x:c r="E2832" s="15" t="str">
        <x:v>https://www.rightmove.co.uk/properties/773327537480321#/?channel=COM_LET</x:v>
      </x:c>
      <x:c r="F2832" s="15" t="str"/>
    </x:row>
    <x:row r="2833" ht="42" customHeight="1">
      <x:c r="A2833" s="15" t="str">
        <x:v>London</x:v>
      </x:c>
      <x:c r="B2833" s="15" t="str">
        <x:v>Excluded or unresolved advert</x:v>
      </x:c>
      <x:c r="C2833" s="15" t="str">
        <x:v>68 Wallis Road, Hackney Wick, London, E9 5LH</x:v>
      </x:c>
      <x:c r="D2833" s="15" t="str">
        <x:v>Other-category result without clear industrial/workshop/storage use.</x:v>
      </x:c>
      <x:c r="E2833" s="15" t="str">
        <x:v>https://www.rightmove.co.uk/properties/774632303520257#/?channel=COM_LET</x:v>
      </x:c>
      <x:c r="F2833" s="15" t="str"/>
    </x:row>
    <x:row r="2834" ht="42" customHeight="1">
      <x:c r="A2834" s="15" t="str">
        <x:v>London</x:v>
      </x:c>
      <x:c r="B2834" s="15" t="str">
        <x:v>Excluded or unresolved advert</x:v>
      </x:c>
      <x:c r="C2834" s="15" t="str">
        <x:v>Hortus 88 Bushey Road London SW20 0JW United Kingdom</x:v>
      </x:c>
      <x:c r="D2834" s="15" t="str">
        <x:v>Scheme/range crosses 15,000 sqft; no qualifying individual schedule resolved from card.</x:v>
      </x:c>
      <x:c r="E2834" s="15" t="str">
        <x:v>https://www.rightmove.co.uk/properties/91154556#/?channel=COM_LET</x:v>
      </x:c>
      <x:c r="F2834" s="15" t="str"/>
    </x:row>
    <x:row r="2835" ht="42" customHeight="1">
      <x:c r="A2835" s="15" t="str">
        <x:v>London</x:v>
      </x:c>
      <x:c r="B2835" s="15" t="str">
        <x:v>Excluded or unresolved advert</x:v>
      </x:c>
      <x:c r="C2835" s="15" t="str">
        <x:v>Units 9 And 10 Beddington Trading Park, Bath House Road, Croydon, Surrey</x:v>
      </x:c>
      <x:c r="D2835" s="15" t="str">
        <x:v>Scheme/range crosses 15,000 sqft; no qualifying individual schedule resolved from card.</x:v>
      </x:c>
      <x:c r="E2835" s="15" t="str">
        <x:v>https://www.rightmove.co.uk/properties/758582589719936#/?channel=COM_LET</x:v>
      </x:c>
      <x:c r="F2835" s="15" t="str"/>
    </x:row>
    <x:row r="2836" ht="42" customHeight="1">
      <x:c r="A2836" s="15" t="str">
        <x:v>London</x:v>
      </x:c>
      <x:c r="B2836" s="15" t="str">
        <x:v>Excluded or unresolved advert</x:v>
      </x:c>
      <x:c r="C2836" s="15" t="str">
        <x:v>Units 9 &amp;10, Beddington Trading Park, Bath House Road, Croydon, CR0 4TT</x:v>
      </x:c>
      <x:c r="D2836" s="15" t="str">
        <x:v>Scheme/range crosses 15,000 sqft; no qualifying individual schedule resolved from card.</x:v>
      </x:c>
      <x:c r="E2836" s="15" t="str">
        <x:v>https://www.rightmove.co.uk/properties/760906718412593#/?channel=COM_LET</x:v>
      </x:c>
      <x:c r="F2836" s="15" t="str"/>
    </x:row>
    <x:row r="2837" ht="42" customHeight="1">
      <x:c r="A2837" s="15" t="str">
        <x:v>London</x:v>
      </x:c>
      <x:c r="B2837" s="15" t="str">
        <x:v>Excluded or unresolved advert</x:v>
      </x:c>
      <x:c r="C2837" s="15" t="str">
        <x:v>Segro Park, White Hart Lane, Tottenham, N17 7RP</x:v>
      </x:c>
      <x:c r="D2837" s="15" t="str">
        <x:v>Scheme/range crosses 15,000 sqft; no qualifying individual schedule resolved from card.</x:v>
      </x:c>
      <x:c r="E2837" s="15" t="str">
        <x:v>https://www.rightmove.co.uk/properties/760578011022928#/?channel=COM_LET</x:v>
      </x:c>
      <x:c r="F2837" s="15" t="str"/>
    </x:row>
    <x:row r="2838" ht="42" customHeight="1">
      <x:c r="A2838" s="15" t="str">
        <x:v>London</x:v>
      </x:c>
      <x:c r="B2838" s="15" t="str">
        <x:v>Excluded or unresolved advert</x:v>
      </x:c>
      <x:c r="C2838" s="15" t="str">
        <x:v>Unit 5, SEGRO Park Tottenham, White Hart Lane, Tottenham, London, N17 7RP</x:v>
      </x:c>
      <x:c r="D2838" s="15" t="str">
        <x:v>Scheme/range crosses 15,000 sqft; no qualifying individual schedule resolved from card.</x:v>
      </x:c>
      <x:c r="E2838" s="15" t="str">
        <x:v>https://www.rightmove.co.uk/properties/760578455619536#/?channel=COM_LET</x:v>
      </x:c>
      <x:c r="F2838" s="15" t="str"/>
    </x:row>
    <x:row r="2839" ht="42" customHeight="1">
      <x:c r="A2839" s="15" t="str">
        <x:v>London</x:v>
      </x:c>
      <x:c r="B2839" s="15" t="str">
        <x:v>Excluded or unresolved advert</x:v>
      </x:c>
      <x:c r="C2839" s="15" t="str">
        <x:v>The Ivories, 6 Northampton Street, London, Greater London, N1 2HY</x:v>
      </x:c>
      <x:c r="D2839" s="15" t="str">
        <x:v>Scheme/range crosses 15,000 sqft; no qualifying individual schedule resolved from card.</x:v>
      </x:c>
      <x:c r="E2839" s="15" t="str">
        <x:v>https://www.rightmove.co.uk/properties/744621177821648#/?channel=COM_LET</x:v>
      </x:c>
      <x:c r="F2839" s="15" t="str"/>
    </x:row>
    <x:row r="2840" ht="42" customHeight="1">
      <x:c r="A2840" s="15" t="str">
        <x:v>London</x:v>
      </x:c>
      <x:c r="B2840" s="15" t="str">
        <x:v>Excluded or unresolved advert</x:v>
      </x:c>
      <x:c r="C2840" s="15" t="str">
        <x:v>The Ivories, 6 Northampton Street, London, Greater London, N1 2HY</x:v>
      </x:c>
      <x:c r="D2840" s="15" t="str">
        <x:v>Scheme/range crosses 15,000 sqft; no qualifying individual schedule resolved from card.</x:v>
      </x:c>
      <x:c r="E2840" s="15" t="str">
        <x:v>https://www.rightmove.co.uk/properties/744621198741409#/?channel=COM_LET</x:v>
      </x:c>
      <x:c r="F2840" s="15" t="str"/>
    </x:row>
    <x:row r="2841" ht="42" customHeight="1">
      <x:c r="A2841" s="15" t="str">
        <x:v>London</x:v>
      </x:c>
      <x:c r="B2841" s="15" t="str">
        <x:v>Excluded or unresolved advert</x:v>
      </x:c>
      <x:c r="C2841" s="15" t="str">
        <x:v>Segro Park New Cross, Blackhorse Road, London, SE8 5HY</x:v>
      </x:c>
      <x:c r="D2841" s="15" t="str">
        <x:v>Scheme/range crosses 15,000 sqft; no qualifying individual schedule resolved from card.</x:v>
      </x:c>
      <x:c r="E2841" s="15" t="str">
        <x:v>https://www.rightmove.co.uk/properties/165401114#/?channel=COM_LET</x:v>
      </x:c>
      <x:c r="F2841" s="15" t="str"/>
    </x:row>
    <x:row r="2842" ht="42" customHeight="1">
      <x:c r="A2842" s="15" t="str">
        <x:v>London</x:v>
      </x:c>
      <x:c r="B2842" s="15" t="str">
        <x:v>Excluded or unresolved advert</x:v>
      </x:c>
      <x:c r="C2842" s="15" t="str">
        <x:v>Segro Park New Cross, London, SE8 5HY</x:v>
      </x:c>
      <x:c r="D2842" s="15" t="str">
        <x:v>Scheme/range crosses 15,000 sqft; no qualifying individual schedule resolved from card.</x:v>
      </x:c>
      <x:c r="E2842" s="15" t="str">
        <x:v>https://www.rightmove.co.uk/properties/773360777268001#/?channel=COM_LET</x:v>
      </x:c>
      <x:c r="F2842" s="15" t="str"/>
    </x:row>
    <x:row r="2843" ht="42" customHeight="1">
      <x:c r="A2843" s="15" t="str">
        <x:v>London</x:v>
      </x:c>
      <x:c r="B2843" s="15" t="str">
        <x:v>Excluded or unresolved advert</x:v>
      </x:c>
      <x:c r="C2843" s="15" t="str">
        <x:v>Units 24-32 London Industrial Park, Eastbury Road, London, E6</x:v>
      </x:c>
      <x:c r="D2843" s="15" t="str">
        <x:v>Scheme/range crosses 15,000 sqft; no qualifying individual schedule resolved from card.</x:v>
      </x:c>
      <x:c r="E2843" s="15" t="str">
        <x:v>https://www.rightmove.co.uk/properties/782285446775088#/?channel=COM_LET</x:v>
      </x:c>
      <x:c r="F2843" s="15" t="str"/>
    </x:row>
    <x:row r="2844" ht="42" customHeight="1">
      <x:c r="A2844" s="15" t="str">
        <x:v>London</x:v>
      </x:c>
      <x:c r="B2844" s="15" t="str">
        <x:v>Excluded or unresolved advert</x:v>
      </x:c>
      <x:c r="C2844" s="15" t="str">
        <x:v>Units 2, 3, 4, 5 &amp; 6, Manhattan Business Park, West Gate, London, Greater London, W5 1UP</x:v>
      </x:c>
      <x:c r="D2844" s="15" t="str">
        <x:v>Scheme/range crosses 15,000 sqft; no qualifying individual schedule resolved from card.</x:v>
      </x:c>
      <x:c r="E2844" s="15" t="str">
        <x:v>https://www.rightmove.co.uk/properties/776486485924161#/?channel=COM_LET</x:v>
      </x:c>
      <x:c r="F2844" s="15" t="str"/>
    </x:row>
    <x:row r="2845" ht="42" customHeight="1">
      <x:c r="A2845" s="15" t="str">
        <x:v>London</x:v>
      </x:c>
      <x:c r="B2845" s="15" t="str">
        <x:v>Excluded or unresolved advert</x:v>
      </x:c>
      <x:c r="C2845" s="15" t="str">
        <x:v>Berkeley Square, Berkeley Square House, London, Greater London, United Kingdom, W1J 6BD</x:v>
      </x:c>
      <x:c r="D2845" s="15" t="str">
        <x:v>Scheme/range crosses 15,000 sqft; no qualifying individual schedule resolved from card.</x:v>
      </x:c>
      <x:c r="E2845" s="15" t="str">
        <x:v>https://www.rightmove.co.uk/properties/773438459972241#/?channel=COM_LET</x:v>
      </x:c>
      <x:c r="F2845" s="15" t="str"/>
    </x:row>
    <x:row r="2846" ht="42" customHeight="1">
      <x:c r="A2846" s="15" t="str">
        <x:v>London</x:v>
      </x:c>
      <x:c r="B2846" s="15" t="str">
        <x:v>Excluded or unresolved advert</x:v>
      </x:c>
      <x:c r="C2846" s="15" t="str">
        <x:v>Units 78, 96, 98 100 Roding Road, London Industrial Park, Beckton, E6 6LS</x:v>
      </x:c>
      <x:c r="D2846" s="15" t="str">
        <x:v>Scheme/range crosses 15,000 sqft; no qualifying individual schedule resolved from card.</x:v>
      </x:c>
      <x:c r="E2846" s="15" t="str">
        <x:v>https://www.rightmove.co.uk/properties/773393236966161#/?channel=COM_LET</x:v>
      </x:c>
      <x:c r="F2846" s="15" t="str"/>
    </x:row>
    <x:row r="2847" ht="42" customHeight="1">
      <x:c r="A2847" s="15" t="str">
        <x:v>London</x:v>
      </x:c>
      <x:c r="B2847" s="15" t="str">
        <x:v>Excluded or unresolved advert</x:v>
      </x:c>
      <x:c r="C2847" s="15" t="str">
        <x:v>Units 78, 96, 98 100 London Industrial Park, Roding Road, Beckton, E6 6LS</x:v>
      </x:c>
      <x:c r="D2847" s="15" t="str">
        <x:v>Scheme/range crosses 15,000 sqft; no qualifying individual schedule resolved from card.</x:v>
      </x:c>
      <x:c r="E2847" s="15" t="str">
        <x:v>https://www.rightmove.co.uk/properties/774618179330528#/?channel=COM_LET</x:v>
      </x:c>
      <x:c r="F2847" s="15" t="str"/>
    </x:row>
    <x:row r="2848" ht="42" customHeight="1">
      <x:c r="A2848" s="15" t="str">
        <x:v>London</x:v>
      </x:c>
      <x:c r="B2848" s="15" t="str">
        <x:v>Excluded or unresolved advert</x:v>
      </x:c>
      <x:c r="C2848" s="15" t="str">
        <x:v>Colindale Yards, Edgware Road, Colindale, NW9 5AL</x:v>
      </x:c>
      <x:c r="D2848" s="15" t="str">
        <x:v>Scheme/range crosses 15,000 sqft; no qualifying individual schedule resolved from card.</x:v>
      </x:c>
      <x:c r="E2848" s="15" t="str">
        <x:v>https://www.rightmove.co.uk/properties/752197443463424#/?channel=COM_LET</x:v>
      </x:c>
      <x:c r="F2848" s="15" t="str"/>
    </x:row>
    <x:row r="2849" ht="42" customHeight="1">
      <x:c r="A2849" s="15" t="str">
        <x:v>London</x:v>
      </x:c>
      <x:c r="B2849" s="15" t="str">
        <x:v>Excluded or unresolved advert</x:v>
      </x:c>
      <x:c r="C2849" s="15" t="str">
        <x:v>4-6 Keith Grove, Shepherds Bush, London, W12 9EZ</x:v>
      </x:c>
      <x:c r="D2849" s="15" t="str">
        <x:v>Scheme/range crosses 15,000 sqft; no qualifying individual schedule resolved from card.</x:v>
      </x:c>
      <x:c r="E2849" s="15" t="str">
        <x:v>https://www.rightmove.co.uk/properties/773383529341425#/?channel=COM_LET</x:v>
      </x:c>
      <x:c r="F2849" s="15" t="str"/>
    </x:row>
    <x:row r="2850" ht="42" customHeight="1">
      <x:c r="A2850" s="15" t="str">
        <x:v>London</x:v>
      </x:c>
      <x:c r="B2850" s="15" t="str">
        <x:v>Excluded or unresolved advert</x:v>
      </x:c>
      <x:c r="C2850" s="15" t="str">
        <x:v>Venti House, Grove Crescent Road, Stratford, E15</x:v>
      </x:c>
      <x:c r="D2850" s="15" t="str">
        <x:v>Scheme/range crosses 15,000 sqft; no qualifying individual schedule resolved from card.</x:v>
      </x:c>
      <x:c r="E2850" s="15" t="str">
        <x:v>https://www.rightmove.co.uk/properties/760572524852992#/?channel=COM_LET</x:v>
      </x:c>
      <x:c r="F2850" s="15" t="str"/>
    </x:row>
    <x:row r="2851" ht="42" customHeight="1">
      <x:c r="A2851" s="15" t="str">
        <x:v>London</x:v>
      </x:c>
      <x:c r="B2851" s="15" t="str">
        <x:v>Excluded or unresolved advert</x:v>
      </x:c>
      <x:c r="C2851" s="15" t="str">
        <x:v>Bloom Brixton, London, SW2 1SD</x:v>
      </x:c>
      <x:c r="D2851" s="15" t="str">
        <x:v>Scheme/range crosses 15,000 sqft; no qualifying individual schedule resolved from card.</x:v>
      </x:c>
      <x:c r="E2851" s="15" t="str">
        <x:v>https://www.rightmove.co.uk/properties/773384814802192#/?channel=COM_LET</x:v>
      </x:c>
      <x:c r="F2851" s="15" t="str"/>
    </x:row>
    <x:row r="2852" ht="42" customHeight="1">
      <x:c r="A2852" s="15" t="str">
        <x:v>London</x:v>
      </x:c>
      <x:c r="B2852" s="15" t="str">
        <x:v>Excluded or unresolved advert</x:v>
      </x:c>
      <x:c r="C2852" s="15" t="str">
        <x:v>Unit 5, SEGRO Park, Wapping, The Highway, London, E1W 3HR</x:v>
      </x:c>
      <x:c r="D2852" s="15" t="str">
        <x:v>Scheme/range crosses 15,000 sqft; no qualifying individual schedule resolved from card.</x:v>
      </x:c>
      <x:c r="E2852" s="15" t="str">
        <x:v>https://www.rightmove.co.uk/properties/773376166297905#/?channel=COM_LET</x:v>
      </x:c>
      <x:c r="F2852" s="15" t="str"/>
    </x:row>
    <x:row r="2853" ht="42" customHeight="1">
      <x:c r="A2853" s="15" t="str">
        <x:v>London</x:v>
      </x:c>
      <x:c r="B2853" s="15" t="str">
        <x:v>Excluded or unresolved advert</x:v>
      </x:c>
      <x:c r="C2853" s="15" t="str">
        <x:v>Segro Park Wapping, The Highway, London, E1W</x:v>
      </x:c>
      <x:c r="D2853" s="15" t="str">
        <x:v>Scheme/range crosses 15,000 sqft; no qualifying individual schedule resolved from card.</x:v>
      </x:c>
      <x:c r="E2853" s="15" t="str">
        <x:v>https://www.rightmove.co.uk/properties/167403674#/?channel=COM_LET</x:v>
      </x:c>
      <x:c r="F2853" s="15" t="str"/>
    </x:row>
    <x:row r="2854" ht="42" customHeight="1">
      <x:c r="A2854" s="15" t="str">
        <x:v>London</x:v>
      </x:c>
      <x:c r="B2854" s="15" t="str">
        <x:v>Excluded or unresolved advert</x:v>
      </x:c>
      <x:c r="C2854" s="15" t="str">
        <x:v>Old Oak Common Lane, London, NW10</x:v>
      </x:c>
      <x:c r="D2854" s="15" t="str">
        <x:v>Childcare Facility use, not qualifying industrial/workshop/storage.</x:v>
      </x:c>
      <x:c r="E2854" s="15" t="str">
        <x:v>https://www.rightmove.co.uk/properties/756229018755281#/?channel=COM_LET</x:v>
      </x:c>
      <x:c r="F2854" s="15" t="str"/>
    </x:row>
    <x:row r="2855" ht="42" customHeight="1">
      <x:c r="A2855" s="15" t="str">
        <x:v>London</x:v>
      </x:c>
      <x:c r="B2855" s="15" t="str">
        <x:v>Excluded or unresolved advert</x:v>
      </x:c>
      <x:c r="C2855" s="15" t="str">
        <x:v>Progress Business Park, Progress Way, Croydon, Surrey</x:v>
      </x:c>
      <x:c r="D2855" s="15" t="str">
        <x:v>Pooled/combined or multi-unit size range without individually verified demises; no unit count asserted.</x:v>
      </x:c>
      <x:c r="E2855" s="15" t="str">
        <x:v>https://www.rightmove.co.uk/properties/758582572912192#/?channel=COM_LET</x:v>
      </x:c>
      <x:c r="F2855" s="15" t="str"/>
    </x:row>
    <x:row r="2856" ht="42" customHeight="1">
      <x:c r="A2856" s="15" t="str">
        <x:v>London</x:v>
      </x:c>
      <x:c r="B2856" s="15" t="str">
        <x:v>Excluded or unresolved advert</x:v>
      </x:c>
      <x:c r="C2856" s="15" t="str">
        <x:v>Zennor Trade Park, Balham, London, SW12 0PS</x:v>
      </x:c>
      <x:c r="D2856" s="15" t="str">
        <x:v>Pooled/combined or multi-unit size range without individually verified demises; no unit count asserted.</x:v>
      </x:c>
      <x:c r="E2856" s="15" t="str">
        <x:v>https://www.rightmove.co.uk/properties/773378451965408#/?channel=COM_LET</x:v>
      </x:c>
      <x:c r="F2856" s="15" t="str"/>
    </x:row>
    <x:row r="2857" ht="42" customHeight="1">
      <x:c r="A2857" s="15" t="str">
        <x:v>London</x:v>
      </x:c>
      <x:c r="B2857" s="15" t="str">
        <x:v>Excluded or unresolved advert</x:v>
      </x:c>
      <x:c r="C2857" s="15" t="str">
        <x:v>Langhedge Industrial Estate, Langhedge Lane, Edmonton, Tottenham, N18 2TQ</x:v>
      </x:c>
      <x:c r="D2857" s="15" t="str">
        <x:v>Pooled/combined or multi-unit size range without individually verified demises; no unit count asserted.</x:v>
      </x:c>
      <x:c r="E2857" s="15" t="str">
        <x:v>https://www.rightmove.co.uk/properties/774624567187808#/?channel=COM_LET</x:v>
      </x:c>
      <x:c r="F2857" s="15" t="str"/>
    </x:row>
    <x:row r="2858" ht="42" customHeight="1">
      <x:c r="A2858" s="15" t="str">
        <x:v>London</x:v>
      </x:c>
      <x:c r="B2858" s="15" t="str">
        <x:v>Excluded or unresolved advert</x:v>
      </x:c>
      <x:c r="C2858" s="15" t="str">
        <x:v>Units 6-9, Sydenham Industrial Estate, Kangley Bridge Road, Sydenham, London SE26 5BA</x:v>
      </x:c>
      <x:c r="D2858" s="15" t="str">
        <x:v>Scheme/range crosses 15,000 sqft; no qualifying individual schedule resolved from card.</x:v>
      </x:c>
      <x:c r="E2858" s="15" t="str">
        <x:v>https://www.rightmove.co.uk/properties/760904269091584#/?channel=COM_LET</x:v>
      </x:c>
      <x:c r="F2858" s="15" t="str"/>
    </x:row>
    <x:row r="2859" ht="42" customHeight="1">
      <x:c r="A2859" s="15" t="str">
        <x:v>London</x:v>
      </x:c>
      <x:c r="B2859" s="15" t="str">
        <x:v>Excluded or unresolved advert</x:v>
      </x:c>
      <x:c r="C2859" s="15" t="str">
        <x:v>16 Waterside Way, Wimbledon, London, SW17 0HB</x:v>
      </x:c>
      <x:c r="D2859" s="15" t="str">
        <x:v>Scheme/range crosses 15,000 sqft; no qualifying individual schedule resolved from card.</x:v>
      </x:c>
      <x:c r="E2859" s="15" t="str">
        <x:v>https://www.rightmove.co.uk/properties/760930022131569#/?channel=COM_LET</x:v>
      </x:c>
      <x:c r="F2859" s="15" t="str"/>
    </x:row>
    <x:row r="2860" ht="42" customHeight="1">
      <x:c r="A2860" s="15" t="str">
        <x:v>London</x:v>
      </x:c>
      <x:c r="B2860" s="15" t="str">
        <x:v>Excluded or unresolved advert</x:v>
      </x:c>
      <x:c r="C2860" s="15" t="str">
        <x:v>17-25 Shirley Street, London, Greater London, E16 1HU</x:v>
      </x:c>
      <x:c r="D2860" s="15" t="str">
        <x:v>Scheme/range crosses 15,000 sqft; no qualifying individual schedule resolved from card.</x:v>
      </x:c>
      <x:c r="E2860" s="15" t="str">
        <x:v>https://www.rightmove.co.uk/properties/774697558714160#/?channel=COM_LET</x:v>
      </x:c>
      <x:c r="F2860" s="15" t="str"/>
    </x:row>
    <x:row r="2861" ht="42" customHeight="1">
      <x:c r="A2861" s="15" t="str">
        <x:v>London</x:v>
      </x:c>
      <x:c r="B2861" s="15" t="str">
        <x:v>Excluded or unresolved advert</x:v>
      </x:c>
      <x:c r="C2861" s="15" t="str">
        <x:v>190 Trundleys Road, London, SE8 5JE</x:v>
      </x:c>
      <x:c r="D2861" s="15" t="str">
        <x:v>Scheme/range crosses 15,000 sqft; no qualifying individual schedule resolved from card.</x:v>
      </x:c>
      <x:c r="E2861" s="15" t="str">
        <x:v>https://www.rightmove.co.uk/properties/161023031#/?channel=COM_LET</x:v>
      </x:c>
      <x:c r="F2861" s="15" t="str"/>
    </x:row>
    <x:row r="2862" ht="42" customHeight="1">
      <x:c r="A2862" s="15" t="str">
        <x:v>London</x:v>
      </x:c>
      <x:c r="B2862" s="15" t="str">
        <x:v>Excluded or unresolved advert</x:v>
      </x:c>
      <x:c r="C2862" s="15" t="str">
        <x:v>Arc Studios, 9-15 Elthorne Road, London, N19 4AJ</x:v>
      </x:c>
      <x:c r="D2862" s="15" t="str">
        <x:v>Scheme/range crosses 15,000 sqft; no qualifying individual schedule resolved from card.</x:v>
      </x:c>
      <x:c r="E2862" s="15" t="str">
        <x:v>https://www.rightmove.co.uk/properties/723058445290161#/?channel=COM_LET</x:v>
      </x:c>
      <x:c r="F2862" s="15" t="str"/>
    </x:row>
    <x:row r="2863" ht="42" customHeight="1">
      <x:c r="A2863" s="15" t="str">
        <x:v>London</x:v>
      </x:c>
      <x:c r="B2863" s="15" t="str">
        <x:v>Excluded or unresolved advert</x:v>
      </x:c>
      <x:c r="C2863" s="15" t="str">
        <x:v>9-15 Elthorne Road, Upper Holloway, London, N19 4AJ</x:v>
      </x:c>
      <x:c r="D2863" s="15" t="str">
        <x:v>Scheme/range crosses 15,000 sqft; no qualifying individual schedule resolved from card.</x:v>
      </x:c>
      <x:c r="E2863" s="15" t="str">
        <x:v>https://www.rightmove.co.uk/properties/773369348400177#/?channel=COM_LET</x:v>
      </x:c>
      <x:c r="F2863" s="15" t="str"/>
    </x:row>
    <x:row r="2864" ht="42" customHeight="1">
      <x:c r="A2864" s="15" t="str">
        <x:v>London</x:v>
      </x:c>
      <x:c r="B2864" s="15" t="str">
        <x:v>Excluded or unresolved advert</x:v>
      </x:c>
      <x:c r="C2864" s="15" t="str">
        <x:v>Unit 20, Whitby Avenue, Park Royal, London, NW10 7SF</x:v>
      </x:c>
      <x:c r="D2864" s="15" t="str">
        <x:v>Scheme/range crosses 15,000 sqft; no qualifying individual schedule resolved from card.</x:v>
      </x:c>
      <x:c r="E2864" s="15" t="str">
        <x:v>https://www.rightmove.co.uk/properties/148621052#/?channel=COM_LET</x:v>
      </x:c>
      <x:c r="F2864" s="15" t="str"/>
    </x:row>
    <x:row r="2865" ht="42" customHeight="1">
      <x:c r="A2865" s="15" t="str">
        <x:v>London</x:v>
      </x:c>
      <x:c r="B2865" s="15" t="str">
        <x:v>Excluded or unresolved advert</x:v>
      </x:c>
      <x:c r="C2865" s="15" t="str">
        <x:v>Cromwell Tools Limited Portfolio, C/O 72-75 Marylebone High Street, London, Greater London, W1U 5JW</x:v>
      </x:c>
      <x:c r="D2865" s="15" t="str">
        <x:v>Scheme/range crosses 15,000 sqft; no qualifying individual schedule resolved from card.</x:v>
      </x:c>
      <x:c r="E2865" s="15" t="str">
        <x:v>https://www.rightmove.co.uk/properties/760715095496144#/?channel=COM_LET</x:v>
      </x:c>
      <x:c r="F2865" s="15" t="str"/>
    </x:row>
    <x:row r="2866" ht="42" customHeight="1">
      <x:c r="A2866" s="15" t="str">
        <x:v>London</x:v>
      </x:c>
      <x:c r="B2866" s="15" t="str">
        <x:v>Excluded or unresolved advert</x:v>
      </x:c>
      <x:c r="C2866" s="15" t="str">
        <x:v>Beckton Gas Yard, Beckton, E6 7FB</x:v>
      </x:c>
      <x:c r="D2866" s="15" t="str">
        <x:v>Scheme/range crosses 15,000 sqft; no qualifying individual schedule resolved from card.</x:v>
      </x:c>
      <x:c r="E2866" s="15" t="str">
        <x:v>https://www.rightmove.co.uk/properties/721597667911440#/?channel=COM_LET</x:v>
      </x:c>
      <x:c r="F2866" s="15" t="str"/>
    </x:row>
    <x:row r="2867" ht="42" customHeight="1">
      <x:c r="A2867" s="15" t="str">
        <x:v>London</x:v>
      </x:c>
      <x:c r="B2867" s="15" t="str">
        <x:v>Excluded or unresolved advert</x:v>
      </x:c>
      <x:c r="C2867" s="15" t="str">
        <x:v>Units 2 3 Birchmere Business Park, Nathan Way, Thamesmead, SE28 0AF</x:v>
      </x:c>
      <x:c r="D2867" s="15" t="str">
        <x:v>Scheme/range crosses 15,000 sqft; no qualifying individual schedule resolved from card.</x:v>
      </x:c>
      <x:c r="E2867" s="15" t="str">
        <x:v>https://www.rightmove.co.uk/properties/773395835269537#/?channel=COM_LET</x:v>
      </x:c>
      <x:c r="F2867" s="15" t="str"/>
    </x:row>
    <x:row r="2868" ht="42" customHeight="1">
      <x:c r="A2868" s="15" t="str">
        <x:v>London</x:v>
      </x:c>
      <x:c r="B2868" s="15" t="str">
        <x:v>Excluded or unresolved advert</x:v>
      </x:c>
      <x:c r="C2868" s="15" t="str">
        <x:v>unit 35.10, 35.9 &amp; 35.10 Cobalt, White Hart Avenue, Thamesmead, Greater London, SE28 0GU</x:v>
      </x:c>
      <x:c r="D2868" s="15" t="str">
        <x:v>Scheme/range crosses 15,000 sqft; no qualifying individual schedule resolved from card.</x:v>
      </x:c>
      <x:c r="E2868" s="15" t="str">
        <x:v>https://www.rightmove.co.uk/properties/760937490078849#/?channel=COM_LET</x:v>
      </x:c>
      <x:c r="F2868" s="15" t="str"/>
    </x:row>
    <x:row r="2869" ht="42" customHeight="1">
      <x:c r="A2869" s="15" t="str">
        <x:v>London</x:v>
      </x:c>
      <x:c r="B2869" s="15" t="str">
        <x:v>Excluded or unresolved advert</x:v>
      </x:c>
      <x:c r="C2869" s="15" t="str">
        <x:v>SEGRO Park Clapham, London, SW4 6LY</x:v>
      </x:c>
      <x:c r="D2869" s="15" t="str">
        <x:v>Scheme/range crosses 15,000 sqft; no qualifying individual schedule resolved from card.</x:v>
      </x:c>
      <x:c r="E2869" s="15" t="str">
        <x:v>https://www.rightmove.co.uk/properties/773363549614305#/?channel=COM_LET</x:v>
      </x:c>
      <x:c r="F2869" s="15" t="str"/>
    </x:row>
    <x:row r="2870" ht="42" customHeight="1">
      <x:c r="A2870" s="15" t="str">
        <x:v>London</x:v>
      </x:c>
      <x:c r="B2870" s="15" t="str">
        <x:v>Excluded or unresolved advert</x:v>
      </x:c>
      <x:c r="C2870" s="15" t="str">
        <x:v>Juno , Juno Way, London, SE14 5RW</x:v>
      </x:c>
      <x:c r="D2870" s="15" t="str">
        <x:v>Scheme/range crosses 15,000 sqft; no qualifying individual schedule resolved from card.</x:v>
      </x:c>
      <x:c r="E2870" s="15" t="str">
        <x:v>https://www.rightmove.co.uk/properties/90849075#/?channel=COM_LET</x:v>
      </x:c>
      <x:c r="F2870" s="15" t="str"/>
    </x:row>
    <x:row r="2871" ht="42" customHeight="1">
      <x:c r="A2871" s="15" t="str">
        <x:v>London</x:v>
      </x:c>
      <x:c r="B2871" s="15" t="str">
        <x:v>Excluded or unresolved advert</x:v>
      </x:c>
      <x:c r="C2871" s="15" t="str">
        <x:v>Units 8&amp;9, Princes Court Business Park, Wapping</x:v>
      </x:c>
      <x:c r="D2871" s="15" t="str">
        <x:v>Scheme/range crosses 15,000 sqft; no qualifying individual schedule resolved from card.</x:v>
      </x:c>
      <x:c r="E2871" s="15" t="str">
        <x:v>https://www.rightmove.co.uk/properties/89928063#/?channel=COM_LET</x:v>
      </x:c>
      <x:c r="F2871" s="15" t="str"/>
    </x:row>
    <x:row r="2872" ht="42" customHeight="1">
      <x:c r="A2872" s="15" t="str">
        <x:v>London</x:v>
      </x:c>
      <x:c r="B2872" s="15" t="str">
        <x:v>Excluded or unresolved advert</x:v>
      </x:c>
      <x:c r="C2872" s="15" t="str">
        <x:v>Units 8&amp;9, Princes Court Business Park, Wapping</x:v>
      </x:c>
      <x:c r="D2872" s="15" t="str">
        <x:v>Scheme/range crosses 15,000 sqft; no qualifying individual schedule resolved from card.</x:v>
      </x:c>
      <x:c r="E2872" s="15" t="str">
        <x:v>https://www.rightmove.co.uk/properties/89928060#/?channel=COM_LET</x:v>
      </x:c>
      <x:c r="F2872" s="15" t="str"/>
    </x:row>
    <x:row r="2873" ht="42" customHeight="1">
      <x:c r="A2873" s="15" t="str">
        <x:v>London</x:v>
      </x:c>
      <x:c r="B2873" s="15" t="str">
        <x:v>Excluded or unresolved advert</x:v>
      </x:c>
      <x:c r="C2873" s="15" t="str">
        <x:v>Unit 8-9 Princes Court Business Park, Wapping Lane, London, E1W 2DA</x:v>
      </x:c>
      <x:c r="D2873" s="15" t="str">
        <x:v>Scheme/range crosses 15,000 sqft; no qualifying individual schedule resolved from card.</x:v>
      </x:c>
      <x:c r="E2873" s="15" t="str">
        <x:v>https://www.rightmove.co.uk/properties/173199368#/?channel=COM_LET</x:v>
      </x:c>
      <x:c r="F2873" s="15" t="str"/>
    </x:row>
    <x:row r="2874" ht="42" customHeight="1">
      <x:c r="A2874" s="15" t="str">
        <x:v>London</x:v>
      </x:c>
      <x:c r="B2874" s="15" t="str">
        <x:v>Excluded or unresolved advert</x:v>
      </x:c>
      <x:c r="C2874" s="15" t="str">
        <x:v>Valor Park, Hackney Wick, Lee Conservancy Road, Homerton Road, Hackney, E9 5HW</x:v>
      </x:c>
      <x:c r="D2874" s="15" t="str">
        <x:v>Scheme/range crosses 15,000 sqft; no qualifying individual schedule resolved from card.</x:v>
      </x:c>
      <x:c r="E2874" s="15" t="str">
        <x:v>https://www.rightmove.co.uk/properties/775269787441040#/?channel=COM_LET</x:v>
      </x:c>
      <x:c r="F2874" s="15" t="str"/>
    </x:row>
    <x:row r="2875" ht="42" customHeight="1">
      <x:c r="A2875" s="15" t="str">
        <x:v>London</x:v>
      </x:c>
      <x:c r="B2875" s="15" t="str">
        <x:v>Excluded or unresolved advert</x:v>
      </x:c>
      <x:c r="C2875" s="15" t="str">
        <x:v>219 Horn Lane, London, W3 9ED</x:v>
      </x:c>
      <x:c r="D2875" s="15" t="str">
        <x:v>Scheme/range crosses 15,000 sqft; no qualifying individual schedule resolved from card.</x:v>
      </x:c>
      <x:c r="E2875" s="15" t="str">
        <x:v>https://www.rightmove.co.uk/properties/760580930257888#/?channel=COM_LET</x:v>
      </x:c>
      <x:c r="F2875" s="15" t="str"/>
    </x:row>
    <x:row r="2876" ht="42" customHeight="1">
      <x:c r="A2876" s="15" t="str">
        <x:v>London</x:v>
      </x:c>
      <x:c r="B2876" s="15" t="str">
        <x:v>Excluded or unresolved advert</x:v>
      </x:c>
      <x:c r="C2876" s="15" t="str">
        <x:v>Unit 8-9 Princes Court Wapping London E1W 2DA United Kingdom</x:v>
      </x:c>
      <x:c r="D2876" s="15" t="str">
        <x:v>Scheme/range crosses 15,000 sqft; no qualifying individual schedule resolved from card.</x:v>
      </x:c>
      <x:c r="E2876" s="15" t="str">
        <x:v>https://www.rightmove.co.uk/properties/91489698#/?channel=COM_LET</x:v>
      </x:c>
      <x:c r="F2876" s="15" t="str"/>
    </x:row>
    <x:row r="2877" ht="42" customHeight="1">
      <x:c r="A2877" s="15" t="str">
        <x:v>London</x:v>
      </x:c>
      <x:c r="B2877" s="15" t="str">
        <x:v>Excluded or unresolved advert</x:v>
      </x:c>
      <x:c r="C2877" s="15" t="str">
        <x:v>Waterfront, ARC West London, Hammersmith, London, W6 9RH</x:v>
      </x:c>
      <x:c r="D2877" s="15" t="str">
        <x:v>Scheme/range crosses 15,000 sqft; no qualifying individual schedule resolved from card.</x:v>
      </x:c>
      <x:c r="E2877" s="15" t="str">
        <x:v>https://www.rightmove.co.uk/properties/723050971153089#/?channel=COM_LET</x:v>
      </x:c>
      <x:c r="F2877" s="15" t="str"/>
    </x:row>
    <x:row r="2878" ht="42" customHeight="1">
      <x:c r="A2878" s="15" t="str">
        <x:v>London</x:v>
      </x:c>
      <x:c r="B2878" s="15" t="str">
        <x:v>Excluded or unresolved advert</x:v>
      </x:c>
      <x:c r="C2878" s="15" t="str">
        <x:v>Lombard Business Park, 8 Lombard Road, London, Greater London, SW19 3TZ</x:v>
      </x:c>
      <x:c r="D2878" s="15" t="str">
        <x:v>Scheme/range crosses 15,000 sqft; no qualifying individual schedule resolved from card.</x:v>
      </x:c>
      <x:c r="E2878" s="15" t="str">
        <x:v>https://www.rightmove.co.uk/properties/744622001777665#/?channel=COM_LET</x:v>
      </x:c>
      <x:c r="F2878" s="15" t="str"/>
    </x:row>
    <x:row r="2879" ht="42" customHeight="1">
      <x:c r="A2879" s="15" t="str">
        <x:v>London</x:v>
      </x:c>
      <x:c r="B2879" s="15" t="str">
        <x:v>Excluded or unresolved advert</x:v>
      </x:c>
      <x:c r="C2879" s="15" t="str">
        <x:v>Grapht Works, North Acton, London, W3 6UU</x:v>
      </x:c>
      <x:c r="D2879" s="15" t="str">
        <x:v>Scheme/range crosses 15,000 sqft; no qualifying individual schedule resolved from card.</x:v>
      </x:c>
      <x:c r="E2879" s="15" t="str">
        <x:v>https://www.rightmove.co.uk/properties/768147326553217#/?channel=COM_LET</x:v>
      </x:c>
      <x:c r="F2879" s="15" t="str"/>
    </x:row>
    <x:row r="2880" ht="42" customHeight="1">
      <x:c r="A2880" s="15" t="str">
        <x:v>London</x:v>
      </x:c>
      <x:c r="B2880" s="15" t="str">
        <x:v>Excluded or unresolved advert</x:v>
      </x:c>
      <x:c r="C2880" s="15" t="str">
        <x:v>Compound 1 Canal Way, Ladbroke Grove, London, W10 5AZ</x:v>
      </x:c>
      <x:c r="D2880" s="15" t="str">
        <x:v>Yard/land only; no qualifying building established.</x:v>
      </x:c>
      <x:c r="E2880" s="15" t="str">
        <x:v>https://www.rightmove.co.uk/properties/764339599056480#/?channel=COM_LET</x:v>
      </x:c>
      <x:c r="F2880" s="15" t="str"/>
    </x:row>
    <x:row r="2881" ht="42" customHeight="1">
      <x:c r="A2881" s="15" t="str">
        <x:v>London</x:v>
      </x:c>
      <x:c r="B2881" s="15" t="str">
        <x:v>Excluded or unresolved advert</x:v>
      </x:c>
      <x:c r="C2881" s="15" t="str">
        <x:v>Rolling Stock Yard, 188 York Way, London, N7 9AS</x:v>
      </x:c>
      <x:c r="D2881" s="15" t="str">
        <x:v>Other-category result without clear industrial/workshop/storage use.</x:v>
      </x:c>
      <x:c r="E2881" s="15" t="str">
        <x:v>https://www.rightmove.co.uk/properties/776134912927152#/?channel=COM_LET</x:v>
      </x:c>
      <x:c r="F2881" s="15" t="str"/>
    </x:row>
    <x:row r="2882" ht="42" customHeight="1">
      <x:c r="A2882" s="15" t="str">
        <x:v>London</x:v>
      </x:c>
      <x:c r="B2882" s="15" t="str">
        <x:v>Excluded or unresolved advert</x:v>
      </x:c>
      <x:c r="C2882" s="15" t="str">
        <x:v>Matter Bermondsey, 18-19 Crimscott Street, Bermondsey, London, SE1 5TF</x:v>
      </x:c>
      <x:c r="D2882" s="15" t="str">
        <x:v>Pooled/combined or multi-unit size range without individually verified demises; no unit count asserted.</x:v>
      </x:c>
      <x:c r="E2882" s="15" t="str">
        <x:v>https://www.rightmove.co.uk/properties/773326211922961#/?channel=COM_LET</x:v>
      </x:c>
      <x:c r="F2882" s="15" t="str"/>
    </x:row>
    <x:row r="2883" ht="42" customHeight="1">
      <x:c r="A2883" s="15" t="str">
        <x:v>London</x:v>
      </x:c>
      <x:c r="B2883" s="15" t="str">
        <x:v>Excluded or unresolved advert</x:v>
      </x:c>
      <x:c r="C2883" s="15" t="str">
        <x:v>City Road, 167, London, Greater London, United Kingdom, EC1V 1NR</x:v>
      </x:c>
      <x:c r="D2883" s="15" t="str">
        <x:v>Healthcare Facility use, not qualifying industrial/workshop/storage.</x:v>
      </x:c>
      <x:c r="E2883" s="15" t="str">
        <x:v>https://www.rightmove.co.uk/properties/773438504105521#/?channel=COM_LET</x:v>
      </x:c>
      <x:c r="F2883" s="15" t="str"/>
    </x:row>
    <x:row r="2884" ht="42" customHeight="1">
      <x:c r="A2884" s="15" t="str">
        <x:v>London</x:v>
      </x:c>
      <x:c r="B2884" s="15" t="str">
        <x:v>Excluded or unresolved advert</x:v>
      </x:c>
      <x:c r="C2884" s="15" t="str">
        <x:v>Cumberland Avenue, Park Royal, London NW10</x:v>
      </x:c>
      <x:c r="D2884" s="15" t="str">
        <x:v>Pooled/combined or multi-unit size range without individually verified demises; no unit count asserted.</x:v>
      </x:c>
      <x:c r="E2884" s="15" t="str">
        <x:v>https://www.rightmove.co.uk/properties/91866105#/?channel=COM_LET</x:v>
      </x:c>
      <x:c r="F2884" s="15" t="str"/>
    </x:row>
    <x:row r="2885" ht="42" customHeight="1">
      <x:c r="A2885" s="15" t="str">
        <x:v>London</x:v>
      </x:c>
      <x:c r="B2885" s="15" t="str">
        <x:v>Excluded or unresolved advert</x:v>
      </x:c>
      <x:c r="C2885" s="15" t="str">
        <x:v>Cally Yard, 427 Caledonian Road, London, N7 9BG</x:v>
      </x:c>
      <x:c r="D2885" s="15" t="str">
        <x:v>Other-category result without clear industrial/workshop/storage use.</x:v>
      </x:c>
      <x:c r="E2885" s="15" t="str">
        <x:v>https://www.rightmove.co.uk/properties/757480869815792#/?channel=COM_LET</x:v>
      </x:c>
      <x:c r="F2885" s="15" t="str"/>
    </x:row>
    <x:row r="2886" ht="42" customHeight="1">
      <x:c r="A2886" s="15" t="str">
        <x:v>London</x:v>
      </x:c>
      <x:c r="B2886" s="15" t="str">
        <x:v>Excluded or unresolved advert</x:v>
      </x:c>
      <x:c r="C2886" s="15" t="str">
        <x:v>Battersea Business Park, Stewarts Road, Battersea, London, SW8</x:v>
      </x:c>
      <x:c r="D2886" s="15" t="str">
        <x:v>Pooled/combined or multi-unit size range without individually verified demises; no unit count asserted.</x:v>
      </x:c>
      <x:c r="E2886" s="15" t="str">
        <x:v>https://www.rightmove.co.uk/properties/155744564#/?channel=COM_LET</x:v>
      </x:c>
      <x:c r="F2886" s="15" t="str"/>
    </x:row>
    <x:row r="2887" ht="42" customHeight="1">
      <x:c r="A2887" s="15" t="str">
        <x:v>London</x:v>
      </x:c>
      <x:c r="B2887" s="15" t="str">
        <x:v>Excluded or unresolved advert</x:v>
      </x:c>
      <x:c r="C2887" s="15" t="str">
        <x:v>159-163 Marlborough Road, BizSpace Finsbury Park, Islington, London, Greater London, N19 4NF</x:v>
      </x:c>
      <x:c r="D2887" s="15" t="str">
        <x:v>Creative/live-work/studio offering without verified industrial/workshop demise.</x:v>
      </x:c>
      <x:c r="E2887" s="15" t="str">
        <x:v>https://www.rightmove.co.uk/properties/783597636767984#/?channel=COM_LET</x:v>
      </x:c>
      <x:c r="F2887" s="15" t="str"/>
    </x:row>
    <x:row r="2888" ht="42" customHeight="1">
      <x:c r="A2888" s="15" t="str">
        <x:v>London</x:v>
      </x:c>
      <x:c r="B2888" s="15" t="str">
        <x:v>Excluded or unresolved advert</x:v>
      </x:c>
      <x:c r="C2888" s="15" t="str">
        <x:v>Arches, 33-36 Bear Lane, London, SE1 0UH</x:v>
      </x:c>
      <x:c r="D2888" s="15" t="str">
        <x:v>Pooled/combined or multi-unit size range without individually verified demises; no unit count asserted.</x:v>
      </x:c>
      <x:c r="E2888" s="15" t="str">
        <x:v>https://www.rightmove.co.uk/properties/173645771#/?channel=COM_LET</x:v>
      </x:c>
      <x:c r="F2888" s="15" t="str"/>
    </x:row>
    <x:row r="2889" ht="42" customHeight="1">
      <x:c r="A2889" s="15" t="str">
        <x:v>London</x:v>
      </x:c>
      <x:c r="B2889" s="15" t="str">
        <x:v>Excluded or unresolved advert</x:v>
      </x:c>
      <x:c r="C2889" s="15" t="str">
        <x:v>Units 2, 3, 7 &amp; 8, Westpoint Trading Estate, Alliance Road, Acton, W3 0RA</x:v>
      </x:c>
      <x:c r="D2889" s="15" t="str">
        <x:v>Pooled/combined or multi-unit size range without individually verified demises; no unit count asserted.</x:v>
      </x:c>
      <x:c r="E2889" s="15" t="str">
        <x:v>https://www.rightmove.co.uk/properties/87002421#/?channel=COM_LET</x:v>
      </x:c>
      <x:c r="F2889" s="15" t="str"/>
    </x:row>
    <x:row r="2890" ht="42" customHeight="1">
      <x:c r="A2890" s="15" t="str">
        <x:v>London</x:v>
      </x:c>
      <x:c r="B2890" s="15" t="str">
        <x:v>Excluded or unresolved advert</x:v>
      </x:c>
      <x:c r="C2890" s="15" t="str">
        <x:v>One Kingdom Street, London, Greater London, United Kingdom, W2 6BD</x:v>
      </x:c>
      <x:c r="D2890" s="15" t="str">
        <x:v>Healthcare Facility use, not qualifying industrial/workshop/storage.</x:v>
      </x:c>
      <x:c r="E2890" s="15" t="str">
        <x:v>https://www.rightmove.co.uk/properties/773438478976144#/?channel=COM_LET</x:v>
      </x:c>
      <x:c r="F2890" s="15" t="str"/>
    </x:row>
    <x:row r="2891" ht="42" customHeight="1">
      <x:c r="A2891" s="15" t="str">
        <x:v>London</x:v>
      </x:c>
      <x:c r="B2891" s="15" t="str">
        <x:v>Excluded or unresolved advert</x:v>
      </x:c>
      <x:c r="C2891" s="15" t="str">
        <x:v>MAYDE, 5-10 Brandon Road, Kings Cross, London, N7 9AA</x:v>
      </x:c>
      <x:c r="D2891" s="15" t="str">
        <x:v>Pure office description; no qualifying industrial/workshop/storage.</x:v>
      </x:c>
      <x:c r="E2891" s="15" t="str">
        <x:v>https://www.rightmove.co.uk/properties/723051067621632#/?channel=COM_LET</x:v>
      </x:c>
      <x:c r="F2891" s="15" t="str"/>
    </x:row>
    <x:row r="2892" ht="42" customHeight="1">
      <x:c r="A2892" s="15" t="str">
        <x:v>London</x:v>
      </x:c>
      <x:c r="B2892" s="15" t="str">
        <x:v>Excluded or unresolved advert</x:v>
      </x:c>
      <x:c r="C2892" s="15" t="str">
        <x:v>Compound 2 Canal Way, Ladbroke Grove, London, W10 5AZ</x:v>
      </x:c>
      <x:c r="D2892" s="15" t="str">
        <x:v>Yard/land only; no qualifying building established.</x:v>
      </x:c>
      <x:c r="E2892" s="15" t="str">
        <x:v>https://www.rightmove.co.uk/properties/746628823297776#/?channel=COM_LET</x:v>
      </x:c>
      <x:c r="F2892" s="15" t="str"/>
    </x:row>
    <x:row r="2893" ht="42" customHeight="1">
      <x:c r="A2893" s="15" t="str">
        <x:v>London</x:v>
      </x:c>
      <x:c r="B2893" s="15" t="str">
        <x:v>Excluded or unresolved advert</x:v>
      </x:c>
      <x:c r="C2893" s="15" t="str">
        <x:v>Unit 4, Europa Trade Park Cody Road Canning Town London E16 4SP United Kingdom</x:v>
      </x:c>
      <x:c r="D2893" s="15" t="str">
        <x:v>Pooled/combined or multi-unit size range without individually verified demises; no unit count asserted.</x:v>
      </x:c>
      <x:c r="E2893" s="15" t="str">
        <x:v>https://www.rightmove.co.uk/properties/91162485#/?channel=COM_LET</x:v>
      </x:c>
      <x:c r="F2893" s="15" t="str"/>
    </x:row>
    <x:row r="2894" ht="42" customHeight="1">
      <x:c r="A2894" s="15" t="str">
        <x:v>London</x:v>
      </x:c>
      <x:c r="B2894" s="15" t="str">
        <x:v>Excluded or unresolved advert</x:v>
      </x:c>
      <x:c r="C2894" s="15" t="str">
        <x:v>Bloom Greenwich, 165 Tunnel Avenue, Greenwich, SE10 0PW</x:v>
      </x:c>
      <x:c r="D2894" s="15" t="str">
        <x:v>Pooled/combined or multi-unit size range without individually verified demises; no unit count asserted.</x:v>
      </x:c>
      <x:c r="E2894" s="15" t="str">
        <x:v>https://www.rightmove.co.uk/properties/737039149046481#/?channel=COM_LET</x:v>
      </x:c>
      <x:c r="F2894" s="15" t="str"/>
    </x:row>
    <x:row r="2895" ht="42" customHeight="1">
      <x:c r="A2895" s="15" t="str">
        <x:v>London</x:v>
      </x:c>
      <x:c r="B2895" s="15" t="str">
        <x:v>Excluded or unresolved advert</x:v>
      </x:c>
      <x:c r="C2895" s="15" t="str">
        <x:v>Juno Industrial , Juno Way, South Bermondsey, SE14</x:v>
      </x:c>
      <x:c r="D2895" s="15" t="str">
        <x:v>Pooled/combined or multi-unit size range without individually verified demises; no unit count asserted.</x:v>
      </x:c>
      <x:c r="E2895" s="15" t="str">
        <x:v>https://www.rightmove.co.uk/properties/776123131216752#/?channel=COM_LET</x:v>
      </x:c>
      <x:c r="F2895" s="15" t="str"/>
    </x:row>
    <x:row r="2896" ht="42" customHeight="1">
      <x:c r="A2896" s="15" t="str">
        <x:v>London</x:v>
      </x:c>
      <x:c r="B2896" s="15" t="str">
        <x:v>Excluded or unresolved advert</x:v>
      </x:c>
      <x:c r="C2896" s="15" t="str">
        <x:v>Plot 11, 112 Beddington Lane, Croydon, CR0 4TD</x:v>
      </x:c>
      <x:c r="D2896" s="15" t="str">
        <x:v>Yard/land only; no qualifying building established.</x:v>
      </x:c>
      <x:c r="E2896" s="15" t="str">
        <x:v>https://www.rightmove.co.uk/properties/760906041126032#/?channel=COM_LET</x:v>
      </x:c>
      <x:c r="F2896" s="15" t="str"/>
    </x:row>
    <x:row r="2897" ht="42" customHeight="1">
      <x:c r="A2897" s="15" t="str">
        <x:v>London</x:v>
      </x:c>
      <x:c r="B2897" s="15" t="str">
        <x:v>Excluded or unresolved advert</x:v>
      </x:c>
      <x:c r="C2897" s="15" t="str">
        <x:v>Weir Road, Wimbledon, Merton</x:v>
      </x:c>
      <x:c r="D2897" s="15" t="str">
        <x:v>Pooled/combined or multi-unit size range without individually verified demises; no unit count asserted.</x:v>
      </x:c>
      <x:c r="E2897" s="15" t="str">
        <x:v>https://www.rightmove.co.uk/properties/781565509115649#/?channel=COM_LET</x:v>
      </x:c>
      <x:c r="F2897" s="15" t="str"/>
    </x:row>
    <x:row r="2898" ht="42" customHeight="1">
      <x:c r="A2898" s="15" t="str">
        <x:v>London</x:v>
      </x:c>
      <x:c r="B2898" s="15" t="str">
        <x:v>Excluded or unresolved advert</x:v>
      </x:c>
      <x:c r="C2898" s="15" t="str">
        <x:v>Units 209-210 Westminster Industrial Estate, Westfield Street, Woolwich, London, SE18</x:v>
      </x:c>
      <x:c r="D2898" s="15" t="str">
        <x:v>Pooled/combined or multi-unit size range without individually verified demises; no unit count asserted.</x:v>
      </x:c>
      <x:c r="E2898" s="15" t="str">
        <x:v>https://www.rightmove.co.uk/properties/760575211264432#/?channel=COM_LET</x:v>
      </x:c>
      <x:c r="F2898" s="15" t="str"/>
    </x:row>
    <x:row r="2899" ht="42" customHeight="1">
      <x:c r="A2899" s="15" t="str">
        <x:v>London</x:v>
      </x:c>
      <x:c r="B2899" s="15" t="str">
        <x:v>Excluded or unresolved advert</x:v>
      </x:c>
      <x:c r="C2899" s="15" t="str">
        <x:v>Tottenham Lane, Hornsey. London, N8</x:v>
      </x:c>
      <x:c r="D2899" s="15" t="str">
        <x:v>Self-storage/room/container scheme excluded.</x:v>
      </x:c>
      <x:c r="E2899" s="15" t="str">
        <x:v>https://www.rightmove.co.uk/properties/754386784191936#/?channel=COM_LET</x:v>
      </x:c>
      <x:c r="F2899" s="15" t="str"/>
    </x:row>
    <x:row r="2900" ht="42" customHeight="1">
      <x:c r="A2900" s="15" t="str">
        <x:v>London</x:v>
      </x:c>
      <x:c r="B2900" s="15" t="str">
        <x:v>Excluded or unresolved advert</x:v>
      </x:c>
      <x:c r="C2900" s="15" t="str">
        <x:v>239 Kensington High Street, 1st, London, Greater London, United Kingdom, W8 6SN</x:v>
      </x:c>
      <x:c r="D2900" s="15" t="str">
        <x:v>Healthcare Facility use, not qualifying industrial/workshop/storage.</x:v>
      </x:c>
      <x:c r="E2900" s="15" t="str">
        <x:v>https://www.rightmove.co.uk/properties/773438516669521#/?channel=COM_LET</x:v>
      </x:c>
      <x:c r="F2900" s="15" t="str"/>
    </x:row>
    <x:row r="2901" ht="42" customHeight="1">
      <x:c r="A2901" s="15" t="str">
        <x:v>London</x:v>
      </x:c>
      <x:c r="B2901" s="15" t="str">
        <x:v>Excluded or unresolved advert</x:v>
      </x:c>
      <x:c r="C2901" s="15" t="str">
        <x:v>Units 1-2, Cowley Road, Acton, W3 7XA</x:v>
      </x:c>
      <x:c r="D2901" s="15" t="str">
        <x:v>Pooled/combined or multi-unit size range without individually verified demises; no unit count asserted.</x:v>
      </x:c>
      <x:c r="E2901" s="15" t="str">
        <x:v>https://www.rightmove.co.uk/properties/773351080168129#/?channel=COM_LET</x:v>
      </x:c>
      <x:c r="F2901" s="15" t="str"/>
    </x:row>
    <x:row r="2902" ht="42" customHeight="1">
      <x:c r="A2902" s="15" t="str">
        <x:v>London</x:v>
      </x:c>
      <x:c r="B2902" s="15" t="str">
        <x:v>Excluded or unresolved advert</x:v>
      </x:c>
      <x:c r="C2902" s="15" t="str">
        <x:v>1A Tower Street, London, WC2H 9NP</x:v>
      </x:c>
      <x:c r="D2902" s="15" t="str">
        <x:v>Other-category result without clear industrial/workshop/storage use.</x:v>
      </x:c>
      <x:c r="E2902" s="15" t="str">
        <x:v>https://www.rightmove.co.uk/properties/774522102587857#/?channel=COM_LET</x:v>
      </x:c>
      <x:c r="F2902" s="15" t="str"/>
    </x:row>
    <x:row r="2903" ht="42" customHeight="1">
      <x:c r="A2903" s="15" t="str">
        <x:v>London</x:v>
      </x:c>
      <x:c r="B2903" s="15" t="str">
        <x:v>Excluded or unresolved advert</x:v>
      </x:c>
      <x:c r="C2903" s="15" t="str">
        <x:v>Rossmore Court, Park Road, London, NW1 6XU</x:v>
      </x:c>
      <x:c r="D2903" s="15" t="str">
        <x:v>Pooled/combined or multi-unit size range without individually verified demises; no unit count asserted.</x:v>
      </x:c>
      <x:c r="E2903" s="15" t="str">
        <x:v>https://www.rightmove.co.uk/properties/756207294365153#/?channel=COM_LET</x:v>
      </x:c>
      <x:c r="F2903" s="15" t="str"/>
    </x:row>
    <x:row r="2904" ht="42" customHeight="1">
      <x:c r="A2904" s="15" t="str">
        <x:v>London</x:v>
      </x:c>
      <x:c r="B2904" s="15" t="str">
        <x:v>Excluded or unresolved advert</x:v>
      </x:c>
      <x:c r="C2904" s="15" t="str">
        <x:v>Units G3-18 Murphy's Yard, Highgate Road, Kentish Town, London, NW5</x:v>
      </x:c>
      <x:c r="D2904" s="15" t="str">
        <x:v>Pooled/combined or multi-unit size range without individually verified demises; no unit count asserted.</x:v>
      </x:c>
      <x:c r="E2904" s="15" t="str">
        <x:v>https://www.rightmove.co.uk/properties/760578342310529#/?channel=COM_LET</x:v>
      </x:c>
      <x:c r="F2904" s="15" t="str"/>
    </x:row>
    <x:row r="2905" ht="42" customHeight="1">
      <x:c r="A2905" s="15" t="str">
        <x:v>London</x:v>
      </x:c>
      <x:c r="B2905" s="15" t="str">
        <x:v>Excluded or unresolved advert</x:v>
      </x:c>
      <x:c r="C2905" s="15" t="str">
        <x:v>Silverwing Industrial Estate, Horatius Way, Croydon, CR0 4RU</x:v>
      </x:c>
      <x:c r="D2905" s="15" t="str">
        <x:v>Pooled/combined or multi-unit size range without individually verified demises; no unit count asserted.</x:v>
      </x:c>
      <x:c r="E2905" s="15" t="str">
        <x:v>https://www.rightmove.co.uk/properties/767097385413409#/?channel=COM_LET</x:v>
      </x:c>
      <x:c r="F2905" s="15" t="str"/>
    </x:row>
    <x:row r="2906" ht="42" customHeight="1">
      <x:c r="A2906" s="15" t="str">
        <x:v>London</x:v>
      </x:c>
      <x:c r="B2906" s="15" t="str">
        <x:v>Excluded or unresolved advert</x:v>
      </x:c>
      <x:c r="C2906" s="15" t="str">
        <x:v>Uplands.E17, Blackhorse Lane, Walthamstow, London, E17 5QN</x:v>
      </x:c>
      <x:c r="D2906" s="15" t="str">
        <x:v>Pooled/combined or multi-unit size range without individually verified demises; no unit count asserted.</x:v>
      </x:c>
      <x:c r="E2906" s="15" t="str">
        <x:v>https://www.rightmove.co.uk/properties/776320110531393#/?channel=COM_LET</x:v>
      </x:c>
      <x:c r="F2906" s="15" t="str"/>
    </x:row>
    <x:row r="2907" ht="42" customHeight="1">
      <x:c r="A2907" s="15" t="str">
        <x:v>London</x:v>
      </x:c>
      <x:c r="B2907" s="15" t="str">
        <x:v>Excluded or unresolved advert</x:v>
      </x:c>
      <x:c r="C2907" s="15" t="str">
        <x:v>Kimpton Trade &amp; Business Centre, Units 7-8, Minden Road, Sutton, Surrey</x:v>
      </x:c>
      <x:c r="D2907" s="15" t="str">
        <x:v>Pooled/combined or multi-unit size range without individually verified demises; no unit count asserted.</x:v>
      </x:c>
      <x:c r="E2907" s="15" t="str">
        <x:v>https://www.rightmove.co.uk/properties/758582277091025#/?channel=COM_LET</x:v>
      </x:c>
      <x:c r="F2907" s="15" t="str"/>
    </x:row>
    <x:row r="2908" ht="42" customHeight="1">
      <x:c r="A2908" s="15" t="str">
        <x:v>London</x:v>
      </x:c>
      <x:c r="B2908" s="15" t="str">
        <x:v>Excluded or unresolved advert</x:v>
      </x:c>
      <x:c r="C2908" s="15" t="str">
        <x:v>Kings Annexe - 38 Whitfield Street, Fitzrovia, W1T 2RH</x:v>
      </x:c>
      <x:c r="D2908" s="15" t="str">
        <x:v>Healthcare Facility use, not qualifying industrial/workshop/storage.</x:v>
      </x:c>
      <x:c r="E2908" s="15" t="str">
        <x:v>https://www.rightmove.co.uk/properties/721782577922064#/?channel=COM_LET</x:v>
      </x:c>
      <x:c r="F2908" s="15" t="str"/>
    </x:row>
    <x:row r="2909" ht="42" customHeight="1">
      <x:c r="A2909" s="15" t="str">
        <x:v>London</x:v>
      </x:c>
      <x:c r="B2909" s="15" t="str">
        <x:v>Excluded or unresolved advert</x:v>
      </x:c>
      <x:c r="C2909" s="15" t="str">
        <x:v>Nobel Road, Edmonton, Enfield</x:v>
      </x:c>
      <x:c r="D2909" s="15" t="str">
        <x:v>Pooled/combined or multi-unit size range without individually verified demises; no unit count asserted.</x:v>
      </x:c>
      <x:c r="E2909" s="15" t="str">
        <x:v>https://www.rightmove.co.uk/properties/768694240739920#/?channel=COM_LET</x:v>
      </x:c>
      <x:c r="F2909" s="15" t="str"/>
    </x:row>
    <x:row r="2910" ht="42" customHeight="1">
      <x:c r="A2910" s="15" t="str">
        <x:v>London</x:v>
      </x:c>
      <x:c r="B2910" s="15" t="str">
        <x:v>Excluded or unresolved advert</x:v>
      </x:c>
      <x:c r="C2910" s="15" t="str">
        <x:v>Finsbury Square, London, EC2A</x:v>
      </x:c>
      <x:c r="D2910" s="15" t="str">
        <x:v>Pure office description; no qualifying industrial/workshop/storage.</x:v>
      </x:c>
      <x:c r="E2910" s="15" t="str">
        <x:v>https://www.rightmove.co.uk/properties/755879469769728#/?channel=COM_LET</x:v>
      </x:c>
      <x:c r="F2910" s="15" t="str"/>
    </x:row>
    <x:row r="2911" ht="42" customHeight="1">
      <x:c r="A2911" s="15" t="str">
        <x:v>London</x:v>
      </x:c>
      <x:c r="B2911" s="15" t="str">
        <x:v>Excluded or unresolved advert</x:v>
      </x:c>
      <x:c r="C2911" s="15" t="str">
        <x:v>Single storey light Industrial/workshop premises available</x:v>
      </x:c>
      <x:c r="D2911" s="15" t="str">
        <x:v>Property identity too general to deduplicate reliably: listing title is a description rather than an address.</x:v>
      </x:c>
      <x:c r="E2911" s="15" t="str">
        <x:v>https://www.rightmove.co.uk/properties/173206832#/?channel=COM_LET</x:v>
      </x:c>
      <x:c r="F2911" s="15" t="str"/>
    </x:row>
    <x:row r="2912" ht="42" customHeight="1">
      <x:c r="A2912" s="15" t="str">
        <x:v>London</x:v>
      </x:c>
      <x:c r="B2912" s="15" t="str">
        <x:v>Excluded or unresolved advert</x:v>
      </x:c>
      <x:c r="C2912" s="15" t="str">
        <x:v>Units C1 &amp; C2, Leyton Industrial Village, Argall Avenue, London, E10</x:v>
      </x:c>
      <x:c r="D2912" s="15" t="str">
        <x:v>Pooled/combined or multi-unit size range without individually verified demises; no unit count asserted.</x:v>
      </x:c>
      <x:c r="E2912" s="15" t="str">
        <x:v>https://www.rightmove.co.uk/properties/776171263005201#/?channel=COM_LET</x:v>
      </x:c>
      <x:c r="F2912" s="15" t="str"/>
    </x:row>
    <x:row r="2913" ht="42" customHeight="1">
      <x:c r="A2913" s="15" t="str">
        <x:v>London</x:v>
      </x:c>
      <x:c r="B2913" s="15" t="str">
        <x:v>Excluded or unresolved advert</x:v>
      </x:c>
      <x:c r="C2913" s="15" t="str">
        <x:v>Unit C1 and C2, Leyton Industrial Village, London, E10 7QP</x:v>
      </x:c>
      <x:c r="D2913" s="15" t="str">
        <x:v>Pooled/combined or multi-unit size range without individually verified demises; no unit count asserted.</x:v>
      </x:c>
      <x:c r="E2913" s="15" t="str">
        <x:v>https://www.rightmove.co.uk/properties/778320134839520#/?channel=COM_LET</x:v>
      </x:c>
      <x:c r="F2913" s="15" t="str"/>
    </x:row>
    <x:row r="2914" ht="42" customHeight="1">
      <x:c r="A2914" s="15" t="str">
        <x:v>London</x:v>
      </x:c>
      <x:c r="B2914" s="15" t="str">
        <x:v>Excluded or unresolved advert</x:v>
      </x:c>
      <x:c r="C2914" s="15" t="str">
        <x:v>10B Cullen Way, Park Royal, London, NW10 6JZ</x:v>
      </x:c>
      <x:c r="D2914" s="15" t="str">
        <x:v>Pooled/combined or multi-unit size range without individually verified demises; no unit count asserted.</x:v>
      </x:c>
      <x:c r="E2914" s="15" t="str">
        <x:v>https://www.rightmove.co.uk/properties/773359655190977#/?channel=COM_LET</x:v>
      </x:c>
      <x:c r="F2914" s="15" t="str"/>
    </x:row>
    <x:row r="2915" ht="42" customHeight="1">
      <x:c r="A2915" s="15" t="str">
        <x:v>London</x:v>
      </x:c>
      <x:c r="B2915" s="15" t="str">
        <x:v>Excluded or unresolved advert</x:v>
      </x:c>
      <x:c r="C2915" s="15" t="str">
        <x:v>Longshaw Road, London, E4</x:v>
      </x:c>
      <x:c r="D2915" s="15" t="str">
        <x:v>Childcare Facility use, not qualifying industrial/workshop/storage.</x:v>
      </x:c>
      <x:c r="E2915" s="15" t="str">
        <x:v>https://www.rightmove.co.uk/properties/754397542554113#/?channel=COM_LET</x:v>
      </x:c>
      <x:c r="F2915" s="15" t="str"/>
    </x:row>
    <x:row r="2916" ht="42" customHeight="1">
      <x:c r="A2916" s="15" t="str">
        <x:v>London</x:v>
      </x:c>
      <x:c r="B2916" s="15" t="str">
        <x:v>Excluded or unresolved advert</x:v>
      </x:c>
      <x:c r="C2916" s="15" t="str">
        <x:v>Northburgh House 10 Northburgh Street LONDON EC1V 0AT United Kingdom</x:v>
      </x:c>
      <x:c r="D2916" s="15" t="str">
        <x:v>Other-category result without clear industrial/workshop/storage use.</x:v>
      </x:c>
      <x:c r="E2916" s="15" t="str">
        <x:v>https://www.rightmove.co.uk/properties/89298210#/?channel=COM_LET</x:v>
      </x:c>
      <x:c r="F2916" s="15" t="str"/>
    </x:row>
    <x:row r="2917" ht="42" customHeight="1">
      <x:c r="A2917" s="15" t="str">
        <x:v>London</x:v>
      </x:c>
      <x:c r="B2917" s="15" t="str">
        <x:v>Excluded or unresolved advert</x:v>
      </x:c>
      <x:c r="C2917" s="15" t="str">
        <x:v>95 Haymerle Road, Southwark, SE15 6SQ</x:v>
      </x:c>
      <x:c r="D2917" s="15" t="str">
        <x:v>Pooled/combined or multi-unit size range without individually verified demises; no unit count asserted.</x:v>
      </x:c>
      <x:c r="E2917" s="15" t="str">
        <x:v>https://www.rightmove.co.uk/properties/773397779316833#/?channel=COM_LET</x:v>
      </x:c>
      <x:c r="F2917" s="15" t="str"/>
    </x:row>
    <x:row r="2918" ht="42" customHeight="1">
      <x:c r="A2918" s="15" t="str">
        <x:v>London</x:v>
      </x:c>
      <x:c r="B2918" s="15" t="str">
        <x:v>Excluded or unresolved advert</x:v>
      </x:c>
      <x:c r="C2918" s="15" t="str">
        <x:v>3, Great West Road, Chiswick, W4 5QJ</x:v>
      </x:c>
      <x:c r="D2918" s="15" t="str">
        <x:v>Childcare Facility use, not qualifying industrial/workshop/storage.</x:v>
      </x:c>
      <x:c r="E2918" s="15" t="str">
        <x:v>https://www.rightmove.co.uk/properties/778711566128801#/?channel=COM_LET</x:v>
      </x:c>
      <x:c r="F2918" s="15" t="str"/>
    </x:row>
    <x:row r="2919" ht="42" customHeight="1">
      <x:c r="A2919" s="15" t="str">
        <x:v>London</x:v>
      </x:c>
      <x:c r="B2919" s="15" t="str">
        <x:v>Excluded or unresolved advert</x:v>
      </x:c>
      <x:c r="C2919" s="15" t="str">
        <x:v>16-22 Pritchards Road, London, E2 9AP</x:v>
      </x:c>
      <x:c r="D2919" s="15" t="str">
        <x:v>Other-category result without clear industrial/workshop/storage use.</x:v>
      </x:c>
      <x:c r="E2919" s="15" t="str">
        <x:v>https://www.rightmove.co.uk/properties/773776571126048#/?channel=COM_LET</x:v>
      </x:c>
      <x:c r="F2919" s="15" t="str"/>
    </x:row>
    <x:row r="2920" ht="42" customHeight="1">
      <x:c r="A2920" s="15" t="str">
        <x:v>London</x:v>
      </x:c>
      <x:c r="B2920" s="15" t="str">
        <x:v>Excluded or unresolved advert</x:v>
      </x:c>
      <x:c r="C2920" s="15" t="str">
        <x:v>1-2 Domingo Street, Clerkenwell, EC1Y 0TA</x:v>
      </x:c>
      <x:c r="D2920" s="15" t="str">
        <x:v>Pooled/combined or multi-unit size range without individually verified demises; no unit count asserted.</x:v>
      </x:c>
      <x:c r="E2920" s="15" t="str">
        <x:v>https://www.rightmove.co.uk/properties/757481100403697#/?channel=COM_LET</x:v>
      </x:c>
      <x:c r="F2920" s="15" t="str"/>
    </x:row>
    <x:row r="2921" ht="42" customHeight="1">
      <x:c r="A2921" s="15" t="str">
        <x:v>London</x:v>
      </x:c>
      <x:c r="B2921" s="15" t="str">
        <x:v>Excluded or unresolved advert</x:v>
      </x:c>
      <x:c r="C2921" s="15" t="str">
        <x:v>Lyndean Industrial Estate, Felixstowe Road, Abbey Wood, SE2 9SG</x:v>
      </x:c>
      <x:c r="D2921" s="15" t="str">
        <x:v>Pooled/combined or multi-unit size range without individually verified demises; no unit count asserted.</x:v>
      </x:c>
      <x:c r="E2921" s="15" t="str">
        <x:v>https://www.rightmove.co.uk/properties/730464283870065#/?channel=COM_LET</x:v>
      </x:c>
      <x:c r="F2921" s="15" t="str"/>
    </x:row>
    <x:row r="2922" ht="42" customHeight="1">
      <x:c r="A2922" s="15" t="str">
        <x:v>London</x:v>
      </x:c>
      <x:c r="B2922" s="15" t="str">
        <x:v>Excluded or unresolved advert</x:v>
      </x:c>
      <x:c r="C2922" s="15" t="str">
        <x:v>Units 2B &amp; 3B Juno Way , London, SE14 5RW</x:v>
      </x:c>
      <x:c r="D2922" s="15" t="str">
        <x:v>Pooled/combined or multi-unit size range without individually verified demises; no unit count asserted.</x:v>
      </x:c>
      <x:c r="E2922" s="15" t="str">
        <x:v>https://www.rightmove.co.uk/properties/164110289#/?channel=COM_LET</x:v>
      </x:c>
      <x:c r="F2922" s="15" t="str"/>
    </x:row>
    <x:row r="2923" ht="42" customHeight="1">
      <x:c r="A2923" s="15" t="str">
        <x:v>London</x:v>
      </x:c>
      <x:c r="B2923" s="15" t="str">
        <x:v>Excluded or unresolved advert</x:v>
      </x:c>
      <x:c r="C2923" s="15" t="str">
        <x:v>Plot 2, 112 Beddington Lane, Croydon, CR0 4TD</x:v>
      </x:c>
      <x:c r="D2923" s="15" t="str">
        <x:v>Yard/land only; no qualifying building established.</x:v>
      </x:c>
      <x:c r="E2923" s="15" t="str">
        <x:v>https://www.rightmove.co.uk/properties/760906189928161#/?channel=COM_LET</x:v>
      </x:c>
      <x:c r="F2923" s="15" t="str"/>
    </x:row>
    <x:row r="2924" ht="42" customHeight="1">
      <x:c r="A2924" s="15" t="str">
        <x:v>London</x:v>
      </x:c>
      <x:c r="B2924" s="15" t="str">
        <x:v>Excluded or unresolved advert</x:v>
      </x:c>
      <x:c r="C2924" s="15" t="str">
        <x:v>Bounds Green Industrial Estate, London, N11</x:v>
      </x:c>
      <x:c r="D2924" s="15" t="str">
        <x:v>Pooled/combined or multi-unit size range without individually verified demises; no unit count asserted.</x:v>
      </x:c>
      <x:c r="E2924" s="15" t="str">
        <x:v>https://www.rightmove.co.uk/properties/760578138887121#/?channel=COM_LET</x:v>
      </x:c>
      <x:c r="F2924" s="15" t="str"/>
    </x:row>
    <x:row r="2925" ht="42" customHeight="1">
      <x:c r="A2925" s="15" t="str">
        <x:v>London</x:v>
      </x:c>
      <x:c r="B2925" s="15" t="str">
        <x:v>Excluded or unresolved advert</x:v>
      </x:c>
      <x:c r="C2925" s="15" t="str">
        <x:v>Devonshire Row Mews, City Of Westminster, London</x:v>
      </x:c>
      <x:c r="D2925" s="15" t="str">
        <x:v>Healthcare Facility use, not qualifying industrial/workshop/storage.</x:v>
      </x:c>
      <x:c r="E2925" s="15" t="str">
        <x:v>https://www.rightmove.co.uk/properties/755500428442529#/?channel=COM_LET</x:v>
      </x:c>
      <x:c r="F2925" s="15" t="str"/>
    </x:row>
    <x:row r="2926" ht="42" customHeight="1">
      <x:c r="A2926" s="15" t="str">
        <x:v>London</x:v>
      </x:c>
      <x:c r="B2926" s="15" t="str">
        <x:v>Excluded or unresolved advert</x:v>
      </x:c>
      <x:c r="C2926" s="15" t="str">
        <x:v>Big Yellow Twickenham 1A Rugby Road, Twickenham, Middlesex, TW1</x:v>
      </x:c>
      <x:c r="D2926" s="15" t="str">
        <x:v>Self-storage/room/container scheme excluded.</x:v>
      </x:c>
      <x:c r="E2926" s="15" t="str">
        <x:v>https://www.rightmove.co.uk/properties/758776983095345#/?channel=COM_LET</x:v>
      </x:c>
      <x:c r="F2926" s="15" t="str"/>
    </x:row>
    <x:row r="2927" ht="42" customHeight="1">
      <x:c r="A2927" s="15" t="str">
        <x:v>London</x:v>
      </x:c>
      <x:c r="B2927" s="15" t="str">
        <x:v>Excluded or unresolved advert</x:v>
      </x:c>
      <x:c r="C2927" s="15" t="str">
        <x:v>Grace Business Park, Mitcham, London, CR4 4TU</x:v>
      </x:c>
      <x:c r="D2927" s="15" t="str">
        <x:v>Pooled/combined or multi-unit size range without individually verified demises; no unit count asserted.</x:v>
      </x:c>
      <x:c r="E2927" s="15" t="str">
        <x:v>https://www.rightmove.co.uk/properties/778322777251457#/?channel=COM_LET</x:v>
      </x:c>
      <x:c r="F2927" s="15" t="str"/>
    </x:row>
    <x:row r="2928" ht="42" customHeight="1">
      <x:c r="A2928" s="15" t="str">
        <x:v>London</x:v>
      </x:c>
      <x:c r="B2928" s="15" t="str">
        <x:v>Excluded or unresolved advert</x:v>
      </x:c>
      <x:c r="C2928" s="15" t="str">
        <x:v>Units 6 7, Stafford Cross, Stafford Road, Croydon, CR0 4TU</x:v>
      </x:c>
      <x:c r="D2928" s="15" t="str">
        <x:v>Pooled/combined or multi-unit size range without individually verified demises; no unit count asserted.</x:v>
      </x:c>
      <x:c r="E2928" s="15" t="str">
        <x:v>https://www.rightmove.co.uk/properties/773358547972177#/?channel=COM_LET</x:v>
      </x:c>
      <x:c r="F2928" s="15" t="str"/>
    </x:row>
    <x:row r="2929" ht="42" customHeight="1">
      <x:c r="A2929" s="15" t="str">
        <x:v>London</x:v>
      </x:c>
      <x:c r="B2929" s="15" t="str">
        <x:v>Excluded or unresolved advert</x:v>
      </x:c>
      <x:c r="C2929" s="15" t="str">
        <x:v>Unit 2 Kendal Court, London, W3 0RU</x:v>
      </x:c>
      <x:c r="D2929" s="15" t="str">
        <x:v>Pure office description; no qualifying industrial/workshop/storage.</x:v>
      </x:c>
      <x:c r="E2929" s="15" t="str">
        <x:v>https://www.rightmove.co.uk/properties/771415226341793#/?channel=COM_LET</x:v>
      </x:c>
      <x:c r="F2929" s="15" t="str"/>
    </x:row>
    <x:row r="2930" ht="42" customHeight="1">
      <x:c r="A2930" s="15" t="str">
        <x:v>London</x:v>
      </x:c>
      <x:c r="B2930" s="15" t="str">
        <x:v>Excluded or unresolved advert</x:v>
      </x:c>
      <x:c r="C2930" s="15" t="str">
        <x:v>Bank Chambers, 660-664 Commercial Road, London, E14 7HA</x:v>
      </x:c>
      <x:c r="D2930" s="15" t="str">
        <x:v>Other-category result without clear industrial/workshop/storage use.</x:v>
      </x:c>
      <x:c r="E2930" s="15" t="str">
        <x:v>https://www.rightmove.co.uk/properties/741710737665217#/?channel=COM_LET</x:v>
      </x:c>
      <x:c r="F2930" s="15" t="str"/>
    </x:row>
    <x:row r="2931" ht="42" customHeight="1">
      <x:c r="A2931" s="15" t="str">
        <x:v>London</x:v>
      </x:c>
      <x:c r="B2931" s="15" t="str">
        <x:v>Excluded or unresolved advert</x:v>
      </x:c>
      <x:c r="C2931" s="15" t="str">
        <x:v>Units 5A &amp; 5B Queens Yard, White Post Lane, Hackney, London. E9 5EN</x:v>
      </x:c>
      <x:c r="D2931" s="15" t="str">
        <x:v>Creative/live-work/studio offering without verified industrial/workshop demise.</x:v>
      </x:c>
      <x:c r="E2931" s="15" t="str">
        <x:v>https://www.rightmove.co.uk/properties/158712536#/?channel=COM_LET</x:v>
      </x:c>
      <x:c r="F2931" s="15" t="str"/>
    </x:row>
    <x:row r="2932" ht="42" customHeight="1">
      <x:c r="A2932" s="15" t="str">
        <x:v>London</x:v>
      </x:c>
      <x:c r="B2932" s="15" t="str">
        <x:v>Excluded or unresolved advert</x:v>
      </x:c>
      <x:c r="C2932" s="15" t="str">
        <x:v>Units 5A &amp; 5B Queens Yard, White Post Lane, Hackney, London. E9 5EN</x:v>
      </x:c>
      <x:c r="D2932" s="15" t="str">
        <x:v>Creative/live-work/studio offering without verified industrial/workshop demise.</x:v>
      </x:c>
      <x:c r="E2932" s="15" t="str">
        <x:v>https://www.rightmove.co.uk/properties/93034989#/?channel=COM_LET</x:v>
      </x:c>
      <x:c r="F2932" s="15" t="str"/>
    </x:row>
    <x:row r="2933" ht="42" customHeight="1">
      <x:c r="A2933" s="15" t="str">
        <x:v>London</x:v>
      </x:c>
      <x:c r="B2933" s="15" t="str">
        <x:v>Excluded or unresolved advert</x:v>
      </x:c>
      <x:c r="C2933" s="15" t="str">
        <x:v>Camberwell Business Centre, 99-103 Lomond Grove, London, Greater London, SE5 7HN</x:v>
      </x:c>
      <x:c r="D2933" s="15" t="str">
        <x:v>Pooled/combined or multi-unit size range without individually verified demises; no unit count asserted.</x:v>
      </x:c>
      <x:c r="E2933" s="15" t="str">
        <x:v>https://www.rightmove.co.uk/properties/743555438531169#/?channel=COM_LET</x:v>
      </x:c>
      <x:c r="F2933" s="15" t="str"/>
    </x:row>
    <x:row r="2934" ht="42" customHeight="1">
      <x:c r="A2934" s="15" t="str">
        <x:v>London</x:v>
      </x:c>
      <x:c r="B2934" s="15" t="str">
        <x:v>Excluded or unresolved advert</x:v>
      </x:c>
      <x:c r="C2934" s="15" t="str">
        <x:v>Bermondsey Trading Estate, London, SE16 3LL</x:v>
      </x:c>
      <x:c r="D2934" s="15" t="str">
        <x:v>Pooled/combined or multi-unit size range without individually verified demises; no unit count asserted.</x:v>
      </x:c>
      <x:c r="E2934" s="15" t="str">
        <x:v>https://www.rightmove.co.uk/properties/773347529688336#/?channel=COM_LET</x:v>
      </x:c>
      <x:c r="F2934" s="15" t="str"/>
    </x:row>
    <x:row r="2935" ht="42" customHeight="1">
      <x:c r="A2935" s="15" t="str">
        <x:v>London</x:v>
      </x:c>
      <x:c r="B2935" s="15" t="str">
        <x:v>Excluded or unresolved advert</x:v>
      </x:c>
      <x:c r="C2935" s="15" t="str">
        <x:v>Units 6 &amp; 7, British Wharf Industrial Estate, Landmann Way, Bermondsey, London, SE14 5RS</x:v>
      </x:c>
      <x:c r="D2935" s="15" t="str">
        <x:v>Pooled/combined or multi-unit size range without individually verified demises; no unit count asserted.</x:v>
      </x:c>
      <x:c r="E2935" s="15" t="str">
        <x:v>https://www.rightmove.co.uk/properties/760906288649793#/?channel=COM_LET</x:v>
      </x:c>
      <x:c r="F2935" s="15" t="str"/>
    </x:row>
    <x:row r="2936" ht="42" customHeight="1">
      <x:c r="A2936" s="15" t="str">
        <x:v>London</x:v>
      </x:c>
      <x:c r="B2936" s="15" t="str">
        <x:v>Excluded or unresolved advert</x:v>
      </x:c>
      <x:c r="C2936" s="15" t="str">
        <x:v>Zeeta House, 200 Upper Richmond Road, Putney, London, SW15 2SH</x:v>
      </x:c>
      <x:c r="D2936" s="15" t="str">
        <x:v>Pure office description; no qualifying industrial/workshop/storage.</x:v>
      </x:c>
      <x:c r="E2936" s="15" t="str">
        <x:v>https://www.rightmove.co.uk/properties/760929906789265#/?channel=COM_LET</x:v>
      </x:c>
      <x:c r="F2936" s="15" t="str"/>
    </x:row>
    <x:row r="2937" ht="42" customHeight="1">
      <x:c r="A2937" s="15" t="str">
        <x:v>London</x:v>
      </x:c>
      <x:c r="B2937" s="15" t="str">
        <x:v>Excluded or unresolved advert</x:v>
      </x:c>
      <x:c r="C2937" s="15" t="str">
        <x:v>Zeeta House, 200 Upper Richmond Road, Putney, London, SW15 2SH</x:v>
      </x:c>
      <x:c r="D2937" s="15" t="str">
        <x:v>Pure office description; no qualifying industrial/workshop/storage.</x:v>
      </x:c>
      <x:c r="E2937" s="15" t="str">
        <x:v>https://www.rightmove.co.uk/properties/765810698870704#/?channel=COM_LET</x:v>
      </x:c>
      <x:c r="F2937" s="15" t="str"/>
    </x:row>
    <x:row r="2938" ht="42" customHeight="1">
      <x:c r="A2938" s="15" t="str">
        <x:v>London</x:v>
      </x:c>
      <x:c r="B2938" s="15" t="str">
        <x:v>Excluded or unresolved advert</x:v>
      </x:c>
      <x:c r="C2938" s="15" t="str">
        <x:v>Standard Industrial Estate, Silvertown, London, E16 2ES</x:v>
      </x:c>
      <x:c r="D2938" s="15" t="str">
        <x:v>Pooled/combined or multi-unit size range without individually verified demises; no unit count asserted.</x:v>
      </x:c>
      <x:c r="E2938" s="15" t="str">
        <x:v>https://www.rightmove.co.uk/properties/773343031296832#/?channel=COM_LET</x:v>
      </x:c>
      <x:c r="F2938" s="15" t="str"/>
    </x:row>
    <x:row r="2939" ht="42" customHeight="1">
      <x:c r="A2939" s="15" t="str">
        <x:v>London</x:v>
      </x:c>
      <x:c r="B2939" s="15" t="str">
        <x:v>Excluded or unresolved advert</x:v>
      </x:c>
      <x:c r="C2939" s="15" t="str">
        <x:v>Crescent Court Business Centre, North Crescent, Canning Town, London, E16</x:v>
      </x:c>
      <x:c r="D2939" s="15" t="str">
        <x:v>Pooled/combined or multi-unit size range without individually verified demises; no unit count asserted.</x:v>
      </x:c>
      <x:c r="E2939" s="15" t="str">
        <x:v>https://www.rightmove.co.uk/properties/781570280158992#/?channel=COM_LET</x:v>
      </x:c>
      <x:c r="F2939" s="15" t="str"/>
    </x:row>
    <x:row r="2940" ht="42" customHeight="1">
      <x:c r="A2940" s="15" t="str">
        <x:v>London</x:v>
      </x:c>
      <x:c r="B2940" s="15" t="str">
        <x:v>Excluded or unresolved advert</x:v>
      </x:c>
      <x:c r="C2940" s="15" t="str">
        <x:v>28-30 Hythe Road, London, NW10 6RR</x:v>
      </x:c>
      <x:c r="D2940" s="15" t="str">
        <x:v>Yard/land only; no qualifying building established.</x:v>
      </x:c>
      <x:c r="E2940" s="15" t="str">
        <x:v>https://www.rightmove.co.uk/properties/741011872129792#/?channel=COM_LET</x:v>
      </x:c>
      <x:c r="F2940" s="15" t="str"/>
    </x:row>
    <x:row r="2941" ht="42" customHeight="1">
      <x:c r="A2941" s="15" t="str">
        <x:v>London</x:v>
      </x:c>
      <x:c r="B2941" s="15" t="str">
        <x:v>Excluded or unresolved advert</x:v>
      </x:c>
      <x:c r="C2941" s="15" t="str">
        <x:v>Maybank Industrial Estate, Maybank Road, Woodford, London, E18</x:v>
      </x:c>
      <x:c r="D2941" s="15" t="str">
        <x:v>Pooled/combined or multi-unit size range without individually verified demises; no unit count asserted.</x:v>
      </x:c>
      <x:c r="E2941" s="15" t="str">
        <x:v>https://www.rightmove.co.uk/properties/760571602052080#/?channel=COM_LET</x:v>
      </x:c>
      <x:c r="F2941" s="15" t="str"/>
    </x:row>
    <x:row r="2942" ht="42" customHeight="1">
      <x:c r="A2942" s="15" t="str">
        <x:v>London</x:v>
      </x:c>
      <x:c r="B2942" s="15" t="str">
        <x:v>Excluded or unresolved advert</x:v>
      </x:c>
      <x:c r="C2942" s="15" t="str">
        <x:v>Unit 1A, St Marks Industrial Estate, North Woolwich Road, London E16 2BS</x:v>
      </x:c>
      <x:c r="D2942" s="15" t="str">
        <x:v>Pure office description; no qualifying industrial/workshop/storage.</x:v>
      </x:c>
      <x:c r="E2942" s="15" t="str">
        <x:v>https://www.rightmove.co.uk/properties/780133542289025#/?channel=COM_LET</x:v>
      </x:c>
      <x:c r="F2942" s="15" t="str"/>
    </x:row>
    <x:row r="2943" ht="42" customHeight="1">
      <x:c r="A2943" s="15" t="str">
        <x:v>London</x:v>
      </x:c>
      <x:c r="B2943" s="15" t="str">
        <x:v>Excluded or unresolved advert</x:v>
      </x:c>
      <x:c r="C2943" s="15" t="str">
        <x:v>Advent Business Park, Advent Way, Edmonton, London, N18</x:v>
      </x:c>
      <x:c r="D2943" s="15" t="str">
        <x:v>Pooled/combined or multi-unit size range without individually verified demises; no unit count asserted.</x:v>
      </x:c>
      <x:c r="E2943" s="15" t="str">
        <x:v>https://www.rightmove.co.uk/properties/778342758959056#/?channel=COM_LET</x:v>
      </x:c>
      <x:c r="F2943" s="15" t="str"/>
    </x:row>
    <x:row r="2944" ht="42" customHeight="1">
      <x:c r="A2944" s="15" t="str">
        <x:v>London</x:v>
      </x:c>
      <x:c r="B2944" s="15" t="str">
        <x:v>Excluded or unresolved advert</x:v>
      </x:c>
      <x:c r="C2944" s="15" t="str">
        <x:v>853-855 Brayards Road, Peckham, SE15 2AG</x:v>
      </x:c>
      <x:c r="D2944" s="15" t="str">
        <x:v>Pooled three-unit marketing schedule overlaps independently advertised 854 Brayards Road; remaining individual demises/areas not verified.</x:v>
      </x:c>
      <x:c r="E2944" s="15" t="str">
        <x:v>https://www.rightmove.co.uk/properties/744068035022529#/?channel=COM_LET</x:v>
      </x:c>
      <x:c r="F2944" s="15" t="str"/>
    </x:row>
    <x:row r="2945" ht="42" customHeight="1">
      <x:c r="A2945" s="15" t="str">
        <x:v>London</x:v>
      </x:c>
      <x:c r="B2945" s="15" t="str">
        <x:v>Excluded or unresolved advert</x:v>
      </x:c>
      <x:c r="C2945" s="15" t="str">
        <x:v>Leman Street, Whitechapel, E1</x:v>
      </x:c>
      <x:c r="D2945" s="15" t="str">
        <x:v>Other-category result without clear industrial/workshop/storage use.</x:v>
      </x:c>
      <x:c r="E2945" s="15" t="str">
        <x:v>https://www.rightmove.co.uk/properties/170284850#/?channel=COM_LET</x:v>
      </x:c>
      <x:c r="F2945" s="15" t="str"/>
    </x:row>
    <x:row r="2946" ht="42" customHeight="1">
      <x:c r="A2946" s="15" t="str">
        <x:v>London</x:v>
      </x:c>
      <x:c r="B2946" s="15" t="str">
        <x:v>Excluded or unresolved advert</x:v>
      </x:c>
      <x:c r="C2946" s="15" t="str">
        <x:v>Safestore Self Storage, Mayes Road, London, N22</x:v>
      </x:c>
      <x:c r="D2946" s="15" t="str">
        <x:v>Self-storage/room/container scheme excluded.</x:v>
      </x:c>
      <x:c r="E2946" s="15" t="str">
        <x:v>https://www.rightmove.co.uk/properties/752965254659216#/?channel=COM_LET</x:v>
      </x:c>
      <x:c r="F2946" s="15" t="str"/>
    </x:row>
    <x:row r="2947" ht="42" customHeight="1">
      <x:c r="A2947" s="15" t="str">
        <x:v>London</x:v>
      </x:c>
      <x:c r="B2947" s="15" t="str">
        <x:v>Excluded or unresolved advert</x:v>
      </x:c>
      <x:c r="C2947" s="15" t="str">
        <x:v>William Rust House, 52 Beachy Road, London, E3 2NS</x:v>
      </x:c>
      <x:c r="D2947" s="15" t="str">
        <x:v>Pure office description; no qualifying industrial/workshop/storage.</x:v>
      </x:c>
      <x:c r="E2947" s="15" t="str">
        <x:v>https://www.rightmove.co.uk/properties/773375604203841#/?channel=COM_LET</x:v>
      </x:c>
      <x:c r="F2947" s="15" t="str"/>
    </x:row>
    <x:row r="2948" ht="42" customHeight="1">
      <x:c r="A2948" s="15" t="str">
        <x:v>London</x:v>
      </x:c>
      <x:c r="B2948" s="15" t="str">
        <x:v>Excluded or unresolved advert</x:v>
      </x:c>
      <x:c r="C2948" s="15" t="str">
        <x:v>Nelson Street, London, E1</x:v>
      </x:c>
      <x:c r="D2948" s="15" t="str">
        <x:v>Other-category result without clear industrial/workshop/storage use.</x:v>
      </x:c>
      <x:c r="E2948" s="15" t="str">
        <x:v>https://www.rightmove.co.uk/properties/166308974#/?channel=COM_LET</x:v>
      </x:c>
      <x:c r="F2948" s="15" t="str"/>
    </x:row>
    <x:row r="2949" ht="42" customHeight="1">
      <x:c r="A2949" s="15" t="str">
        <x:v>London</x:v>
      </x:c>
      <x:c r="B2949" s="15" t="str">
        <x:v>Excluded or unresolved advert</x:v>
      </x:c>
      <x:c r="C2949" s="15" t="str">
        <x:v>Safestore Self Storage, Garratt Lane, London, SW18</x:v>
      </x:c>
      <x:c r="D2949" s="15" t="str">
        <x:v>Self-storage/room/container scheme excluded.</x:v>
      </x:c>
      <x:c r="E2949" s="15" t="str">
        <x:v>https://www.rightmove.co.uk/properties/752965261038625#/?channel=COM_LET</x:v>
      </x:c>
      <x:c r="F2949" s="15" t="str"/>
    </x:row>
    <x:row r="2950" ht="42" customHeight="1">
      <x:c r="A2950" s="15" t="str">
        <x:v>London</x:v>
      </x:c>
      <x:c r="B2950" s="15" t="str">
        <x:v>Excluded or unresolved advert</x:v>
      </x:c>
      <x:c r="C2950" s="15" t="str">
        <x:v>Big Yellow Self Storage Eltham 400 Westhorne Avenue, Eltham, London, SE9</x:v>
      </x:c>
      <x:c r="D2950" s="15" t="str">
        <x:v>Self-storage/room/container scheme excluded.</x:v>
      </x:c>
      <x:c r="E2950" s="15" t="str">
        <x:v>https://www.rightmove.co.uk/properties/758770983043744#/?channel=COM_LET</x:v>
      </x:c>
      <x:c r="F2950" s="15" t="str"/>
    </x:row>
    <x:row r="2951" ht="42" customHeight="1">
      <x:c r="A2951" s="15" t="str">
        <x:v>London</x:v>
      </x:c>
      <x:c r="B2951" s="15" t="str">
        <x:v>Excluded or unresolved advert</x:v>
      </x:c>
      <x:c r="C2951" s="15" t="str">
        <x:v>Big Yellow Self Storage Sutton 12 Kimpton Park Way, Off Oldfields Road, Surrey, SM3</x:v>
      </x:c>
      <x:c r="D2951" s="15" t="str">
        <x:v>Self-storage/room/container scheme excluded.</x:v>
      </x:c>
      <x:c r="E2951" s="15" t="str">
        <x:v>https://www.rightmove.co.uk/properties/758776750187536#/?channel=COM_LET</x:v>
      </x:c>
      <x:c r="F2951" s="15" t="str"/>
    </x:row>
    <x:row r="2952" ht="42" customHeight="1">
      <x:c r="A2952" s="15" t="str">
        <x:v>London</x:v>
      </x:c>
      <x:c r="B2952" s="15" t="str">
        <x:v>Excluded or unresolved advert</x:v>
      </x:c>
      <x:c r="C2952" s="15" t="str">
        <x:v>Big Yellow Self Storage Staples Corner 1000 North Circular Road, London, NW2</x:v>
      </x:c>
      <x:c r="D2952" s="15" t="str">
        <x:v>Self-storage/room/container scheme excluded.</x:v>
      </x:c>
      <x:c r="E2952" s="15" t="str">
        <x:v>https://www.rightmove.co.uk/properties/758765549262720#/?channel=COM_LET</x:v>
      </x:c>
      <x:c r="F2952" s="15" t="str"/>
    </x:row>
    <x:row r="2953" ht="42" customHeight="1">
      <x:c r="A2953" s="15" t="str">
        <x:v>London</x:v>
      </x:c>
      <x:c r="B2953" s="15" t="str">
        <x:v>Excluded or unresolved advert</x:v>
      </x:c>
      <x:c r="C2953" s="15" t="str">
        <x:v>Hornsey Road/Tollington Park, London, N7 7HN</x:v>
      </x:c>
      <x:c r="D2953" s="15" t="str">
        <x:v>Pooled/combined or multi-unit size range without individually verified demises; no unit count asserted.</x:v>
      </x:c>
      <x:c r="E2953" s="15" t="str">
        <x:v>https://www.rightmove.co.uk/properties/773381666998289#/?channel=COM_LET</x:v>
      </x:c>
      <x:c r="F2953" s="15" t="str"/>
    </x:row>
    <x:row r="2954" ht="42" customHeight="1">
      <x:c r="A2954" s="15" t="str">
        <x:v>London</x:v>
      </x:c>
      <x:c r="B2954" s="15" t="str">
        <x:v>Excluded or unresolved advert</x:v>
      </x:c>
      <x:c r="C2954" s="15" t="str">
        <x:v>Unit 4 Neptune Wharf, Grinstead Road, London, SE8 5HY</x:v>
      </x:c>
      <x:c r="D2954" s="15" t="str">
        <x:v>Other-category result without clear industrial/workshop/storage use.</x:v>
      </x:c>
      <x:c r="E2954" s="15" t="str">
        <x:v>https://www.rightmove.co.uk/properties/760579615162001#/?channel=COM_LET</x:v>
      </x:c>
      <x:c r="F2954" s="15" t="str"/>
    </x:row>
    <x:row r="2955" ht="42" customHeight="1">
      <x:c r="A2955" s="15" t="str">
        <x:v>London</x:v>
      </x:c>
      <x:c r="B2955" s="15" t="str">
        <x:v>Excluded or unresolved advert</x:v>
      </x:c>
      <x:c r="C2955" s="15" t="str">
        <x:v>unit 2, 31 Wootton Street, London, SE1 8TB</x:v>
      </x:c>
      <x:c r="D2955" s="15" t="str">
        <x:v>Other-category result without clear industrial/workshop/storage use.</x:v>
      </x:c>
      <x:c r="E2955" s="15" t="str">
        <x:v>https://www.rightmove.co.uk/properties/776473538142017#/?channel=COM_LET</x:v>
      </x:c>
      <x:c r="F2955" s="15" t="str"/>
    </x:row>
    <x:row r="2956" ht="42" customHeight="1">
      <x:c r="A2956" s="15" t="str">
        <x:v>London</x:v>
      </x:c>
      <x:c r="B2956" s="15" t="str">
        <x:v>Excluded or unresolved advert</x:v>
      </x:c>
      <x:c r="C2956" s="15" t="str">
        <x:v>Big Yellow Self Storage Sheen 197 Lower Richmond Road, Richmond, Surrey, TW9</x:v>
      </x:c>
      <x:c r="D2956" s="15" t="str">
        <x:v>Self-storage/room/container scheme excluded.</x:v>
      </x:c>
      <x:c r="E2956" s="15" t="str">
        <x:v>https://www.rightmove.co.uk/properties/758775756100816#/?channel=COM_LET</x:v>
      </x:c>
      <x:c r="F2956" s="15" t="str"/>
    </x:row>
    <x:row r="2957" ht="42" customHeight="1">
      <x:c r="A2957" s="15" t="str">
        <x:v>London</x:v>
      </x:c>
      <x:c r="B2957" s="15" t="str">
        <x:v>Excluded or unresolved advert</x:v>
      </x:c>
      <x:c r="C2957" s="15" t="str">
        <x:v>Unit 11-12 St. George's Industrial Estate Richmond Road Kingston Upon Tham</x:v>
      </x:c>
      <x:c r="D2957" s="15" t="str">
        <x:v>Pooled/combined or multi-unit size range without individually verified demises; no unit count asserted.</x:v>
      </x:c>
      <x:c r="E2957" s="15" t="str">
        <x:v>https://www.rightmove.co.uk/properties/153097745#/?channel=COM_LET</x:v>
      </x:c>
      <x:c r="F2957" s="15" t="str"/>
    </x:row>
    <x:row r="2958" ht="42" customHeight="1">
      <x:c r="A2958" s="15" t="str">
        <x:v>London</x:v>
      </x:c>
      <x:c r="B2958" s="15" t="str">
        <x:v>Excluded or unresolved advert</x:v>
      </x:c>
      <x:c r="C2958" s="15" t="str">
        <x:v>Unit 5, 214 Purley Way, Purley Way, Croydon CR0 4XG</x:v>
      </x:c>
      <x:c r="D2958" s="15" t="str">
        <x:v>Pure office description; no qualifying industrial/workshop/storage.</x:v>
      </x:c>
      <x:c r="E2958" s="15" t="str">
        <x:v>https://www.rightmove.co.uk/properties/758039425182368#/?channel=COM_LET</x:v>
      </x:c>
      <x:c r="F2958" s="15" t="str"/>
    </x:row>
    <x:row r="2959" ht="42" customHeight="1">
      <x:c r="A2959" s="15" t="str">
        <x:v>London</x:v>
      </x:c>
      <x:c r="B2959" s="15" t="str">
        <x:v>Excluded or unresolved advert</x:v>
      </x:c>
      <x:c r="C2959" s="15" t="str">
        <x:v>Juno Plus Trade , Surrey Canal Trade Park, South Bermondsey, London, SE14</x:v>
      </x:c>
      <x:c r="D2959" s="15" t="str">
        <x:v>Pooled/combined or multi-unit size range without individually verified demises; no unit count asserted.</x:v>
      </x:c>
      <x:c r="E2959" s="15" t="str">
        <x:v>https://www.rightmove.co.uk/properties/776129862985025#/?channel=COM_LET</x:v>
      </x:c>
      <x:c r="F2959" s="15" t="str"/>
    </x:row>
    <x:row r="2960" ht="42" customHeight="1">
      <x:c r="A2960" s="15" t="str">
        <x:v>London</x:v>
      </x:c>
      <x:c r="B2960" s="15" t="str">
        <x:v>Excluded or unresolved advert</x:v>
      </x:c>
      <x:c r="C2960" s="15" t="str">
        <x:v>Juno Plus Trade , Surrey Canal Trade Park, South Bermondsey, London, SE14</x:v>
      </x:c>
      <x:c r="D2960" s="15" t="str">
        <x:v>Pooled/combined or multi-unit size range without individually verified demises; no unit count asserted.</x:v>
      </x:c>
      <x:c r="E2960" s="15" t="str">
        <x:v>https://www.rightmove.co.uk/properties/783554607552160#/?channel=COM_LET</x:v>
      </x:c>
      <x:c r="F2960" s="15" t="str"/>
    </x:row>
    <x:row r="2961" ht="42" customHeight="1">
      <x:c r="A2961" s="15" t="str">
        <x:v>London</x:v>
      </x:c>
      <x:c r="B2961" s="15" t="str">
        <x:v>Excluded or unresolved advert</x:v>
      </x:c>
      <x:c r="C2961" s="15" t="str">
        <x:v>Big Yellow Finchley North 447 High Road, North Finchley, London, N12</x:v>
      </x:c>
      <x:c r="D2961" s="15" t="str">
        <x:v>Self-storage/room/container scheme excluded.</x:v>
      </x:c>
      <x:c r="E2961" s="15" t="str">
        <x:v>https://www.rightmove.co.uk/properties/758771446612464#/?channel=COM_LET</x:v>
      </x:c>
      <x:c r="F2961" s="15" t="str"/>
    </x:row>
    <x:row r="2962" ht="42" customHeight="1">
      <x:c r="A2962" s="15" t="str">
        <x:v>London</x:v>
      </x:c>
      <x:c r="B2962" s="15" t="str">
        <x:v>Excluded or unresolved advert</x:v>
      </x:c>
      <x:c r="C2962" s="15" t="str">
        <x:v>Roadside, 112 Beddington Lane, Croydon, CR0 4TD</x:v>
      </x:c>
      <x:c r="D2962" s="15" t="str">
        <x:v>Yard/land only; no qualifying building established.</x:v>
      </x:c>
      <x:c r="E2962" s="15" t="str">
        <x:v>https://www.rightmove.co.uk/properties/760906148078048#/?channel=COM_LET</x:v>
      </x:c>
      <x:c r="F2962" s="15" t="str"/>
    </x:row>
    <x:row r="2963" ht="42" customHeight="1">
      <x:c r="A2963" s="15" t="str">
        <x:v>London</x:v>
      </x:c>
      <x:c r="B2963" s="15" t="str">
        <x:v>Excluded or unresolved advert</x:v>
      </x:c>
      <x:c r="C2963" s="15" t="str">
        <x:v>Mabledon Place, Hamilton House, London, Greater London, United Kingdom, WC1H 9BB</x:v>
      </x:c>
      <x:c r="D2963" s="15" t="str">
        <x:v>Healthcare Facility use, not qualifying industrial/workshop/storage.</x:v>
      </x:c>
      <x:c r="E2963" s="15" t="str">
        <x:v>https://www.rightmove.co.uk/properties/773438554418417#/?channel=COM_LET</x:v>
      </x:c>
      <x:c r="F2963" s="15" t="str"/>
    </x:row>
    <x:row r="2964" ht="42" customHeight="1">
      <x:c r="A2964" s="15" t="str">
        <x:v>London</x:v>
      </x:c>
      <x:c r="B2964" s="15" t="str">
        <x:v>Excluded or unresolved advert</x:v>
      </x:c>
      <x:c r="C2964" s="15" t="str">
        <x:v>Unit 8, Equitable House, 7 General Gordon Square, Woolwich, SE18 6FH</x:v>
      </x:c>
      <x:c r="D2964" s="15" t="str">
        <x:v>Other-category result without clear industrial/workshop/storage use.</x:v>
      </x:c>
      <x:c r="E2964" s="15" t="str">
        <x:v>https://www.rightmove.co.uk/properties/760927285349137#/?channel=COM_LET</x:v>
      </x:c>
      <x:c r="F2964" s="15" t="str"/>
    </x:row>
    <x:row r="2965" ht="42" customHeight="1">
      <x:c r="A2965" s="15" t="str">
        <x:v>London</x:v>
      </x:c>
      <x:c r="B2965" s="15" t="str">
        <x:v>Excluded or unresolved advert</x:v>
      </x:c>
      <x:c r="C2965" s="15" t="str">
        <x:v>Ilderton Studios, 313-345 Ilderton Road, Bermondsey, London, SE15 1NW</x:v>
      </x:c>
      <x:c r="D2965" s="15" t="str">
        <x:v>Pooled/combined or multi-unit size range without individually verified demises; no unit count asserted.</x:v>
      </x:c>
      <x:c r="E2965" s="15" t="str">
        <x:v>https://www.rightmove.co.uk/properties/774643812746497#/?channel=COM_LET</x:v>
      </x:c>
      <x:c r="F2965" s="15" t="str"/>
    </x:row>
    <x:row r="2966" ht="42" customHeight="1">
      <x:c r="A2966" s="15" t="str">
        <x:v>London</x:v>
      </x:c>
      <x:c r="B2966" s="15" t="str">
        <x:v>Excluded or unresolved advert</x:v>
      </x:c>
      <x:c r="C2966" s="15" t="str">
        <x:v>16 Hale Lane, Mill Hill, Barnet, London, NW7 3NX</x:v>
      </x:c>
      <x:c r="D2966" s="15" t="str">
        <x:v>Pooled/combined or multi-unit size range without individually verified demises; no unit count asserted.</x:v>
      </x:c>
      <x:c r="E2966" s="15" t="str">
        <x:v>https://www.rightmove.co.uk/properties/739724925429344#/?channel=COM_LET</x:v>
      </x:c>
      <x:c r="F2966" s="15" t="str"/>
    </x:row>
    <x:row r="2967" ht="42" customHeight="1">
      <x:c r="A2967" s="15" t="str">
        <x:v>London</x:v>
      </x:c>
      <x:c r="B2967" s="15" t="str">
        <x:v>Excluded or unresolved advert</x:v>
      </x:c>
      <x:c r="C2967" s="15" t="str">
        <x:v>Orient Industrial Park, Simonds Road, London, E10</x:v>
      </x:c>
      <x:c r="D2967" s="15" t="str">
        <x:v>Pooled/combined or multi-unit size range without individually verified demises; no unit count asserted.</x:v>
      </x:c>
      <x:c r="E2967" s="15" t="str">
        <x:v>https://www.rightmove.co.uk/properties/760572048636561#/?channel=COM_LET</x:v>
      </x:c>
      <x:c r="F2967" s="15" t="str"/>
    </x:row>
    <x:row r="2968" ht="42" customHeight="1">
      <x:c r="A2968" s="15" t="str">
        <x:v>London</x:v>
      </x:c>
      <x:c r="B2968" s="15" t="str">
        <x:v>Excluded or unresolved advert</x:v>
      </x:c>
      <x:c r="C2968" s="15" t="str">
        <x:v>Wellington Park Estate, Waterloo Road, London, NW2 7JW</x:v>
      </x:c>
      <x:c r="D2968" s="15" t="str">
        <x:v>Pooled/combined or multi-unit size range without individually verified demises; no unit count asserted.</x:v>
      </x:c>
      <x:c r="E2968" s="15" t="str">
        <x:v>https://www.rightmove.co.uk/properties/773367859444001#/?channel=COM_LET</x:v>
      </x:c>
      <x:c r="F2968" s="15" t="str"/>
    </x:row>
    <x:row r="2969" ht="42" customHeight="1">
      <x:c r="A2969" s="15" t="str">
        <x:v>London</x:v>
      </x:c>
      <x:c r="B2969" s="15" t="str">
        <x:v>Excluded or unresolved advert</x:v>
      </x:c>
      <x:c r="C2969" s="15" t="str">
        <x:v>Hackney Downs Studios, Amhurst Terrace, London, E8</x:v>
      </x:c>
      <x:c r="D2969" s="15" t="str">
        <x:v>Pooled/combined or multi-unit size range without individually verified demises; no unit count asserted.</x:v>
      </x:c>
      <x:c r="E2969" s="15" t="str">
        <x:v>https://www.rightmove.co.uk/properties/765063573731297#/?channel=COM_LET</x:v>
      </x:c>
      <x:c r="F2969" s="15" t="str"/>
    </x:row>
    <x:row r="2970" ht="42" customHeight="1">
      <x:c r="A2970" s="15" t="str">
        <x:v>London</x:v>
      </x:c>
      <x:c r="B2970" s="15" t="str">
        <x:v>Excluded or unresolved advert</x:v>
      </x:c>
      <x:c r="C2970" s="15" t="str">
        <x:v>8 Lant Street, London, Greater London, SE1 1QR</x:v>
      </x:c>
      <x:c r="D2970" s="15" t="str">
        <x:v>Other-category result without clear industrial/workshop/storage use.</x:v>
      </x:c>
      <x:c r="E2970" s="15" t="str">
        <x:v>https://www.rightmove.co.uk/properties/783433377487505#/?channel=COM_LET</x:v>
      </x:c>
      <x:c r="F2970" s="15" t="str"/>
    </x:row>
    <x:row r="2971" ht="42" customHeight="1">
      <x:c r="A2971" s="15" t="str">
        <x:v>London</x:v>
      </x:c>
      <x:c r="B2971" s="15" t="str">
        <x:v>Excluded or unresolved advert</x:v>
      </x:c>
      <x:c r="C2971" s="15" t="str">
        <x:v>Parkfield Industrial Estate, Battersea, London, SW11 5BA</x:v>
      </x:c>
      <x:c r="D2971" s="15" t="str">
        <x:v>Pooled/combined or multi-unit size range without individually verified demises; no unit count asserted.</x:v>
      </x:c>
      <x:c r="E2971" s="15" t="str">
        <x:v>https://www.rightmove.co.uk/properties/773347607133392#/?channel=COM_LET</x:v>
      </x:c>
      <x:c r="F2971" s="15" t="str"/>
    </x:row>
    <x:row r="2972" ht="42" customHeight="1">
      <x:c r="A2972" s="15" t="str">
        <x:v>London</x:v>
      </x:c>
      <x:c r="B2972" s="15" t="str">
        <x:v>Excluded or unresolved advert</x:v>
      </x:c>
      <x:c r="C2972" s="15" t="str">
        <x:v>7 Birchin Lane, London, EC3V 9BW</x:v>
      </x:c>
      <x:c r="D2972" s="15" t="str">
        <x:v>Other-category result without clear industrial/workshop/storage use.</x:v>
      </x:c>
      <x:c r="E2972" s="15" t="str">
        <x:v>https://www.rightmove.co.uk/properties/771190594066448#/?channel=COM_LET</x:v>
      </x:c>
      <x:c r="F2972" s="15" t="str"/>
    </x:row>
    <x:row r="2973" ht="42" customHeight="1">
      <x:c r="A2973" s="15" t="str">
        <x:v>London</x:v>
      </x:c>
      <x:c r="B2973" s="15" t="str">
        <x:v>Excluded or unresolved advert</x:v>
      </x:c>
      <x:c r="C2973" s="15" t="str">
        <x:v>Floor 5, SEGRO V-Park, Grand Union, Park Royal, NW10 7UD</x:v>
      </x:c>
      <x:c r="D2973" s="15" t="str">
        <x:v>Pooled/combined or multi-unit size range without individually verified demises; no unit count asserted.</x:v>
      </x:c>
      <x:c r="E2973" s="15" t="str">
        <x:v>https://www.rightmove.co.uk/properties/773363933475760#/?channel=COM_LET</x:v>
      </x:c>
      <x:c r="F2973" s="15" t="str"/>
    </x:row>
    <x:row r="2974" ht="42" customHeight="1">
      <x:c r="A2974" s="15" t="str">
        <x:v>London</x:v>
      </x:c>
      <x:c r="B2974" s="15" t="str">
        <x:v>Excluded or unresolved advert</x:v>
      </x:c>
      <x:c r="C2974" s="15" t="str">
        <x:v>Silwood Street, London, SE16</x:v>
      </x:c>
      <x:c r="D2974" s="15" t="str">
        <x:v>Yard/land only; no qualifying building established.</x:v>
      </x:c>
      <x:c r="E2974" s="15" t="str">
        <x:v>https://www.rightmove.co.uk/properties/772059712468113#/?channel=COM_LET</x:v>
      </x:c>
      <x:c r="F2974" s="15" t="str"/>
    </x:row>
    <x:row r="2975" ht="42" customHeight="1">
      <x:c r="A2975" s="15" t="str">
        <x:v>London</x:v>
      </x:c>
      <x:c r="B2975" s="15" t="str">
        <x:v>Excluded or unresolved advert</x:v>
      </x:c>
      <x:c r="C2975" s="15" t="str">
        <x:v>Court Farm Road, Mottingham, SE9</x:v>
      </x:c>
      <x:c r="D2975" s="15" t="str">
        <x:v>Other-category result without clear industrial/workshop/storage use.</x:v>
      </x:c>
      <x:c r="E2975" s="15" t="str">
        <x:v>https://www.rightmove.co.uk/properties/88723152#/?channel=COM_LET</x:v>
      </x:c>
      <x:c r="F2975" s="15" t="str"/>
    </x:row>
    <x:row r="2976" ht="42" customHeight="1">
      <x:c r="A2976" s="15" t="str">
        <x:v>London</x:v>
      </x:c>
      <x:c r="B2976" s="15" t="str">
        <x:v>Excluded or unresolved advert</x:v>
      </x:c>
      <x:c r="C2976" s="15" t="str">
        <x:v>341 Euston Road, Fitzrovia, NW1 3AD</x:v>
      </x:c>
      <x:c r="D2976" s="15" t="str">
        <x:v>Healthcare Facility use, not qualifying industrial/workshop/storage.</x:v>
      </x:c>
      <x:c r="E2976" s="15" t="str">
        <x:v>https://www.rightmove.co.uk/properties/771243500911600#/?channel=COM_LET</x:v>
      </x:c>
      <x:c r="F2976" s="15" t="str"/>
    </x:row>
    <x:row r="2977" ht="42" customHeight="1">
      <x:c r="A2977" s="15" t="str">
        <x:v>London</x:v>
      </x:c>
      <x:c r="B2977" s="15" t="str">
        <x:v>Excluded or unresolved advert</x:v>
      </x:c>
      <x:c r="C2977" s="15" t="str">
        <x:v>Studio Units, Florentia Village, Vale Road, London, N4 1TD</x:v>
      </x:c>
      <x:c r="D2977" s="15" t="str">
        <x:v>Pooled/combined or multi-unit size range without individually verified demises; no unit count asserted.</x:v>
      </x:c>
      <x:c r="E2977" s="15" t="str">
        <x:v>https://www.rightmove.co.uk/properties/774608618346336#/?channel=COM_LET</x:v>
      </x:c>
      <x:c r="F2977" s="15" t="str"/>
    </x:row>
    <x:row r="2978" ht="42" customHeight="1">
      <x:c r="A2978" s="15" t="str">
        <x:v>London</x:v>
      </x:c>
      <x:c r="B2978" s="15" t="str">
        <x:v>Excluded or unresolved advert</x:v>
      </x:c>
      <x:c r="C2978" s="15" t="str">
        <x:v>Units 103 108, Rainbow Industrial Estate, Raynes Park, SW20 0FT</x:v>
      </x:c>
      <x:c r="D2978" s="15" t="str">
        <x:v>Pooled/combined or multi-unit size range without individually verified demises; no unit count asserted.</x:v>
      </x:c>
      <x:c r="E2978" s="15" t="str">
        <x:v>https://www.rightmove.co.uk/properties/773354762613136#/?channel=COM_LET</x:v>
      </x:c>
      <x:c r="F2978" s="15" t="str"/>
    </x:row>
    <x:row r="2979" ht="42" customHeight="1">
      <x:c r="A2979" s="15" t="str">
        <x:v>London</x:v>
      </x:c>
      <x:c r="B2979" s="15" t="str">
        <x:v>Excluded or unresolved advert</x:v>
      </x:c>
      <x:c r="C2979" s="15" t="str">
        <x:v>Land fronting Western Road, London, N22 6UB</x:v>
      </x:c>
      <x:c r="D2979" s="15" t="str">
        <x:v>Yard/land only; no qualifying building established.</x:v>
      </x:c>
      <x:c r="E2979" s="15" t="str">
        <x:v>https://www.rightmove.co.uk/properties/777654983390016#/?channel=COM_LET</x:v>
      </x:c>
      <x:c r="F2979" s="15" t="str"/>
    </x:row>
    <x:row r="2980" ht="42" customHeight="1">
      <x:c r="A2980" s="15" t="str">
        <x:v>London</x:v>
      </x:c>
      <x:c r="B2980" s="15" t="str">
        <x:v>Excluded or unresolved advert</x:v>
      </x:c>
      <x:c r="C2980" s="15" t="str">
        <x:v>Arch 5 Neptune Wharf, Grinstead Road, London, SE8 5HY</x:v>
      </x:c>
      <x:c r="D2980" s="15" t="str">
        <x:v>Other-category result without clear industrial/workshop/storage use.</x:v>
      </x:c>
      <x:c r="E2980" s="15" t="str">
        <x:v>https://www.rightmove.co.uk/properties/760580714188816#/?channel=COM_LET</x:v>
      </x:c>
      <x:c r="F2980" s="15" t="str"/>
    </x:row>
    <x:row r="2981" ht="42" customHeight="1">
      <x:c r="A2981" s="15" t="str">
        <x:v>London</x:v>
      </x:c>
      <x:c r="B2981" s="15" t="str">
        <x:v>Excluded or unresolved advert</x:v>
      </x:c>
      <x:c r="C2981" s="15" t="str">
        <x:v>Arch Units 3 6 Bermondsey Trading Estate, Rotherhithe New Road, London, SE16 3LL</x:v>
      </x:c>
      <x:c r="D2981" s="15" t="str">
        <x:v>Pooled/combined or multi-unit size range without individually verified demises; no unit count asserted.</x:v>
      </x:c>
      <x:c r="E2981" s="15" t="str">
        <x:v>https://www.rightmove.co.uk/properties/777199637175377#/?channel=COM_LET</x:v>
      </x:c>
      <x:c r="F2981" s="15" t="str"/>
    </x:row>
    <x:row r="2982" ht="42" customHeight="1">
      <x:c r="A2982" s="15" t="str">
        <x:v>London</x:v>
      </x:c>
      <x:c r="B2982" s="15" t="str">
        <x:v>Excluded or unresolved advert</x:v>
      </x:c>
      <x:c r="C2982" s="15" t="str">
        <x:v>Lower Park Road, London, N11</x:v>
      </x:c>
      <x:c r="D2982" s="15" t="str">
        <x:v>Self-storage/room/container scheme excluded.</x:v>
      </x:c>
      <x:c r="E2982" s="15" t="str">
        <x:v>https://www.rightmove.co.uk/properties/170432591#/?channel=COM_LET</x:v>
      </x:c>
      <x:c r="F2982" s="15" t="str"/>
    </x:row>
    <x:row r="2983" ht="42" customHeight="1">
      <x:c r="A2983" s="15" t="str">
        <x:v>London</x:v>
      </x:c>
      <x:c r="B2983" s="15" t="str">
        <x:v>Excluded or unresolved advert</x:v>
      </x:c>
      <x:c r="C2983" s="15" t="str">
        <x:v>15 Basinghall Street, London, EC2V</x:v>
      </x:c>
      <x:c r="D2983" s="15" t="str">
        <x:v>Other-category result without clear industrial/workshop/storage use.</x:v>
      </x:c>
      <x:c r="E2983" s="15" t="str">
        <x:v>https://www.rightmove.co.uk/properties/756231673907728#/?channel=COM_LET</x:v>
      </x:c>
      <x:c r="F2983" s="15" t="str"/>
    </x:row>
    <x:row r="2984" ht="42" customHeight="1">
      <x:c r="A2984" s="15" t="str">
        <x:v>London</x:v>
      </x:c>
      <x:c r="B2984" s="15" t="str">
        <x:v>Excluded or unresolved advert</x:v>
      </x:c>
      <x:c r="C2984" s="15" t="str">
        <x:v>500 Bethnal Green Road, Bethnal Green, London, E2 0EA</x:v>
      </x:c>
      <x:c r="D2984" s="15" t="str">
        <x:v>Other-category result without clear industrial/workshop/storage use.</x:v>
      </x:c>
      <x:c r="E2984" s="15" t="str">
        <x:v>https://www.rightmove.co.uk/properties/756985297946609#/?channel=COM_LET</x:v>
      </x:c>
      <x:c r="F2984" s="15" t="str"/>
    </x:row>
    <x:row r="2985" ht="42" customHeight="1">
      <x:c r="A2985" s="15" t="str">
        <x:v>London</x:v>
      </x:c>
      <x:c r="B2985" s="15" t="str">
        <x:v>Excluded or unresolved advert</x:v>
      </x:c>
      <x:c r="C2985" s="15" t="str">
        <x:v>Camberwell Business Centre, 99-103 Lomond Grove, London, Greater London, SE5 7HN</x:v>
      </x:c>
      <x:c r="D2985" s="15" t="str">
        <x:v>Pooled/combined or multi-unit size range without individually verified demises; no unit count asserted.</x:v>
      </x:c>
      <x:c r="E2985" s="15" t="str">
        <x:v>https://www.rightmove.co.uk/properties/743554931219472#/?channel=COM_LET</x:v>
      </x:c>
      <x:c r="F2985" s="15" t="str"/>
    </x:row>
    <x:row r="2986" ht="42" customHeight="1">
      <x:c r="A2986" s="15" t="str">
        <x:v>London</x:v>
      </x:c>
      <x:c r="B2986" s="15" t="str">
        <x:v>Excluded or unresolved advert</x:v>
      </x:c>
      <x:c r="C2986" s="15" t="str">
        <x:v>348 &amp; 349 Bocking Street, London, E8 3RU</x:v>
      </x:c>
      <x:c r="D2986" s="15" t="str">
        <x:v>Other-category result without clear industrial/workshop/storage use.</x:v>
      </x:c>
      <x:c r="E2986" s="15" t="str">
        <x:v>https://www.rightmove.co.uk/properties/761284707000272#/?channel=COM_LET</x:v>
      </x:c>
      <x:c r="F2986" s="15" t="str"/>
    </x:row>
    <x:row r="2987" ht="42" customHeight="1">
      <x:c r="A2987" s="15" t="str">
        <x:v>London</x:v>
      </x:c>
      <x:c r="B2987" s="15" t="str">
        <x:v>Excluded or unresolved advert</x:v>
      </x:c>
      <x:c r="C2987" s="15" t="str">
        <x:v>St Johns Vicarage, Wiltshire Road, Lambeth, London</x:v>
      </x:c>
      <x:c r="D2987" s="15" t="str">
        <x:v>Childcare Facility use, not qualifying industrial/workshop/storage.</x:v>
      </x:c>
      <x:c r="E2987" s="15" t="str">
        <x:v>https://www.rightmove.co.uk/properties/742967474699537#/?channel=COM_LET</x:v>
      </x:c>
      <x:c r="F2987" s="15" t="str"/>
    </x:row>
    <x:row r="2988" ht="42" customHeight="1">
      <x:c r="A2988" s="15" t="str">
        <x:v>London</x:v>
      </x:c>
      <x:c r="B2988" s="15" t="str">
        <x:v>Excluded or unresolved advert</x:v>
      </x:c>
      <x:c r="C2988" s="15" t="str">
        <x:v>Monolith Studios, 167 Hermitage Road, Harringay, N4 1LZ</x:v>
      </x:c>
      <x:c r="D2988" s="15" t="str">
        <x:v>Other-category result without clear industrial/workshop/storage use.</x:v>
      </x:c>
      <x:c r="E2988" s="15" t="str">
        <x:v>https://www.rightmove.co.uk/properties/776297557699281#/?channel=COM_LET</x:v>
      </x:c>
      <x:c r="F2988" s="15" t="str"/>
    </x:row>
    <x:row r="2989" ht="42" customHeight="1">
      <x:c r="A2989" s="15" t="str">
        <x:v>London</x:v>
      </x:c>
      <x:c r="B2989" s="15" t="str">
        <x:v>Excluded or unresolved advert</x:v>
      </x:c>
      <x:c r="C2989" s="15" t="str">
        <x:v>Safestore Self Storage, Ingate Place, London, SW8</x:v>
      </x:c>
      <x:c r="D2989" s="15" t="str">
        <x:v>Self-storage/room/container scheme excluded.</x:v>
      </x:c>
      <x:c r="E2989" s="15" t="str">
        <x:v>https://www.rightmove.co.uk/properties/752965254724561#/?channel=COM_LET</x:v>
      </x:c>
      <x:c r="F2989" s="15" t="str"/>
    </x:row>
    <x:row r="2990" ht="42" customHeight="1">
      <x:c r="A2990" s="15" t="str">
        <x:v>London</x:v>
      </x:c>
      <x:c r="B2990" s="15" t="str">
        <x:v>Excluded or unresolved advert</x:v>
      </x:c>
      <x:c r="C2990" s="15" t="str">
        <x:v>Big Yellow Battersea 55 Lombard Road, London, SW11</x:v>
      </x:c>
      <x:c r="D2990" s="15" t="str">
        <x:v>Self-storage/room/container scheme excluded.</x:v>
      </x:c>
      <x:c r="E2990" s="15" t="str">
        <x:v>https://www.rightmove.co.uk/properties/758769659909217#/?channel=COM_LET</x:v>
      </x:c>
      <x:c r="F2990" s="15" t="str"/>
    </x:row>
    <x:row r="2991" ht="42" customHeight="1">
      <x:c r="A2991" s="15" t="str">
        <x:v>London</x:v>
      </x:c>
      <x:c r="B2991" s="15" t="str">
        <x:v>Excluded or unresolved advert</x:v>
      </x:c>
      <x:c r="C2991" s="15" t="str">
        <x:v>Big Yellow West Norwood 107 Knights Hill, West Norwood, London, SE27</x:v>
      </x:c>
      <x:c r="D2991" s="15" t="str">
        <x:v>Self-storage/room/container scheme excluded.</x:v>
      </x:c>
      <x:c r="E2991" s="15" t="str">
        <x:v>https://www.rightmove.co.uk/properties/758777243142160#/?channel=COM_LET</x:v>
      </x:c>
      <x:c r="F2991" s="15" t="str"/>
    </x:row>
    <x:row r="2992" ht="42" customHeight="1">
      <x:c r="A2992" s="15" t="str">
        <x:v>London</x:v>
      </x:c>
      <x:c r="B2992" s="15" t="str">
        <x:v>Excluded or unresolved advert</x:v>
      </x:c>
      <x:c r="C2992" s="15" t="str">
        <x:v>Charlotte Mews, London, W1T 4EA</x:v>
      </x:c>
      <x:c r="D2992" s="15" t="str">
        <x:v>Other-category result without clear industrial/workshop/storage use.</x:v>
      </x:c>
      <x:c r="E2992" s="15" t="str">
        <x:v>https://www.rightmove.co.uk/properties/721782569671025#/?channel=COM_LET</x:v>
      </x:c>
      <x:c r="F2992" s="15" t="str"/>
    </x:row>
    <x:row r="2993" ht="42" customHeight="1">
      <x:c r="A2993" s="15" t="str">
        <x:v>London</x:v>
      </x:c>
      <x:c r="B2993" s="15" t="str">
        <x:v>Excluded or unresolved advert</x:v>
      </x:c>
      <x:c r="C2993" s="15" t="str">
        <x:v>Park Royal Works, Park Royal, London, NW10 7LQ</x:v>
      </x:c>
      <x:c r="D2993" s="15" t="str">
        <x:v>Pooled/combined or multi-unit size range without individually verified demises; no unit count asserted.</x:v>
      </x:c>
      <x:c r="E2993" s="15" t="str">
        <x:v>https://www.rightmove.co.uk/properties/773330636995553#/?channel=COM_LET</x:v>
      </x:c>
      <x:c r="F2993" s="15" t="str"/>
    </x:row>
    <x:row r="2994" ht="42" customHeight="1">
      <x:c r="A2994" s="15" t="str">
        <x:v>London</x:v>
      </x:c>
      <x:c r="B2994" s="15" t="str">
        <x:v>Excluded or unresolved advert</x:v>
      </x:c>
      <x:c r="C2994" s="15" t="str">
        <x:v>21 Turle Road, London, N4</x:v>
      </x:c>
      <x:c r="D2994" s="15" t="str">
        <x:v>Other-category result without clear industrial/workshop/storage use.</x:v>
      </x:c>
      <x:c r="E2994" s="15" t="str">
        <x:v>https://www.rightmove.co.uk/properties/754746825264193#/?channel=COM_LET</x:v>
      </x:c>
      <x:c r="F2994" s="15" t="str"/>
    </x:row>
    <x:row r="2995" ht="42" customHeight="1">
      <x:c r="A2995" s="15" t="str">
        <x:v>London</x:v>
      </x:c>
      <x:c r="B2995" s="15" t="str">
        <x:v>Excluded or unresolved advert</x:v>
      </x:c>
      <x:c r="C2995" s="15" t="str">
        <x:v>Unit 4, Bale &amp; Anchor, Conington Road, London, SE13 7SQ</x:v>
      </x:c>
      <x:c r="D2995" s="15" t="str">
        <x:v>Other-category result without clear industrial/workshop/storage use.</x:v>
      </x:c>
      <x:c r="E2995" s="15" t="str">
        <x:v>https://www.rightmove.co.uk/properties/760579705448256#/?channel=COM_LET</x:v>
      </x:c>
      <x:c r="F2995" s="15" t="str"/>
    </x:row>
    <x:row r="2996" ht="42" customHeight="1">
      <x:c r="A2996" s="15" t="str">
        <x:v>London</x:v>
      </x:c>
      <x:c r="B2996" s="15" t="str">
        <x:v>Excluded or unresolved advert</x:v>
      </x:c>
      <x:c r="C2996" s="15" t="str">
        <x:v>19 Bohemia Place, Hackney, E8 1DU</x:v>
      </x:c>
      <x:c r="D2996" s="15" t="str">
        <x:v>Other-category result without clear industrial/workshop/storage use.</x:v>
      </x:c>
      <x:c r="E2996" s="15" t="str">
        <x:v>https://www.rightmove.co.uk/properties/739352315967425#/?channel=COM_LET</x:v>
      </x:c>
      <x:c r="F2996" s="15" t="str"/>
    </x:row>
    <x:row r="2997" ht="42" customHeight="1">
      <x:c r="A2997" s="15" t="str">
        <x:v>London</x:v>
      </x:c>
      <x:c r="B2997" s="15" t="str">
        <x:v>Excluded or unresolved advert</x:v>
      </x:c>
      <x:c r="C2997" s="15" t="str">
        <x:v>Stockwell Park Road, London, SW9</x:v>
      </x:c>
      <x:c r="D2997" s="15" t="str">
        <x:v>Childcare Facility use, not qualifying industrial/workshop/storage.</x:v>
      </x:c>
      <x:c r="E2997" s="15" t="str">
        <x:v>https://www.rightmove.co.uk/properties/136051217#/?channel=COM_LET</x:v>
      </x:c>
      <x:c r="F2997" s="15" t="str"/>
    </x:row>
    <x:row r="2998" ht="42" customHeight="1">
      <x:c r="A2998" s="15" t="str">
        <x:v>London</x:v>
      </x:c>
      <x:c r="B2998" s="15" t="str">
        <x:v>Excluded or unresolved advert</x:v>
      </x:c>
      <x:c r="C2998" s="15" t="str">
        <x:v>Bermondsey Trading Estate Arches, Rotherhithe New Road, London, SE16 3LL</x:v>
      </x:c>
      <x:c r="D2998" s="15" t="str">
        <x:v>Pooled/combined or multi-unit size range without individually verified demises; no unit count asserted.</x:v>
      </x:c>
      <x:c r="E2998" s="15" t="str">
        <x:v>https://www.rightmove.co.uk/properties/155975429#/?channel=COM_LET</x:v>
      </x:c>
      <x:c r="F2998" s="15" t="str"/>
    </x:row>
    <x:row r="2999" ht="42" customHeight="1">
      <x:c r="A2999" s="15" t="str">
        <x:v>London</x:v>
      </x:c>
      <x:c r="B2999" s="15" t="str">
        <x:v>Excluded or unresolved advert</x:v>
      </x:c>
      <x:c r="C2999" s="15" t="str">
        <x:v>Windsor Park Industrial Estate, 50 Windsor Avenue, Wimbledon, London</x:v>
      </x:c>
      <x:c r="D2999" s="15" t="str">
        <x:v>Pooled/combined or multi-unit size range without individually verified demises; no unit count asserted.</x:v>
      </x:c>
      <x:c r="E2999" s="15" t="str">
        <x:v>https://www.rightmove.co.uk/properties/758582164036193#/?channel=COM_LET</x:v>
      </x:c>
      <x:c r="F2999" s="15" t="str"/>
    </x:row>
    <x:row r="3000" ht="42" customHeight="1">
      <x:c r="A3000" s="15" t="str">
        <x:v>London</x:v>
      </x:c>
      <x:c r="B3000" s="15" t="str">
        <x:v>Excluded or unresolved advert</x:v>
      </x:c>
      <x:c r="C3000" s="15" t="str">
        <x:v>Expressway, 1 Dock Road, London, E16 1AH</x:v>
      </x:c>
      <x:c r="D3000" s="15" t="str">
        <x:v>Pooled/combined or multi-unit size range without individually verified demises; no unit count asserted.</x:v>
      </x:c>
      <x:c r="E3000" s="15" t="str">
        <x:v>https://www.rightmove.co.uk/properties/773326461643904#/?channel=COM_LET</x:v>
      </x:c>
      <x:c r="F3000" s="15" t="str"/>
    </x:row>
    <x:row r="3001" ht="42" customHeight="1">
      <x:c r="A3001" s="15" t="str">
        <x:v>London</x:v>
      </x:c>
      <x:c r="B3001" s="15" t="str">
        <x:v>Excluded or unresolved advert</x:v>
      </x:c>
      <x:c r="C3001" s="15" t="str">
        <x:v>58 Wentworth Street, London, Greater London, E1 7AL</x:v>
      </x:c>
      <x:c r="D3001" s="15" t="str">
        <x:v>Other-category result without clear industrial/workshop/storage use.</x:v>
      </x:c>
      <x:c r="E3001" s="15" t="str">
        <x:v>https://www.rightmove.co.uk/properties/760896092302720#/?channel=COM_LET</x:v>
      </x:c>
      <x:c r="F3001" s="15" t="str"/>
    </x:row>
    <x:row r="3002" ht="42" customHeight="1">
      <x:c r="A3002" s="15" t="str">
        <x:v>London</x:v>
      </x:c>
      <x:c r="B3002" s="15" t="str">
        <x:v>Excluded or unresolved advert</x:v>
      </x:c>
      <x:c r="C3002" s="15" t="str">
        <x:v>9 Bohemia Place, Hackney, E8 1DU</x:v>
      </x:c>
      <x:c r="D3002" s="15" t="str">
        <x:v>Other-category result without clear industrial/workshop/storage use.</x:v>
      </x:c>
      <x:c r="E3002" s="15" t="str">
        <x:v>https://www.rightmove.co.uk/properties/764561653867888#/?channel=COM_LET</x:v>
      </x:c>
      <x:c r="F3002" s="15" t="str"/>
    </x:row>
    <x:row r="3003" ht="42" customHeight="1">
      <x:c r="A3003" s="15" t="str">
        <x:v>London</x:v>
      </x:c>
      <x:c r="B3003" s="15" t="str">
        <x:v>Excluded or unresolved advert</x:v>
      </x:c>
      <x:c r="C3003" s="15" t="str">
        <x:v>96 Green Lanes, Stoke Newington, London, N16 9EJ</x:v>
      </x:c>
      <x:c r="D3003" s="15" t="str">
        <x:v>Other-category result without clear industrial/workshop/storage use.</x:v>
      </x:c>
      <x:c r="E3003" s="15" t="str">
        <x:v>https://www.rightmove.co.uk/properties/778850496359489#/?channel=COM_LET</x:v>
      </x:c>
      <x:c r="F3003" s="15" t="str"/>
    </x:row>
    <x:row r="3004" ht="42" customHeight="1">
      <x:c r="A3004" s="15" t="str">
        <x:v>London</x:v>
      </x:c>
      <x:c r="B3004" s="15" t="str">
        <x:v>Excluded or unresolved advert</x:v>
      </x:c>
      <x:c r="C3004" s="15" t="str">
        <x:v>Vyner Studios, 59-61 Vyner Street, London, E2 9DQ</x:v>
      </x:c>
      <x:c r="D3004" s="15" t="str">
        <x:v>Other-category result without clear industrial/workshop/storage use.</x:v>
      </x:c>
      <x:c r="E3004" s="15" t="str">
        <x:v>https://www.rightmove.co.uk/properties/773371747466800#/?channel=COM_LET</x:v>
      </x:c>
      <x:c r="F3004" s="15" t="str"/>
    </x:row>
    <x:row r="3005" ht="42" customHeight="1">
      <x:c r="A3005" s="15" t="str">
        <x:v>London</x:v>
      </x:c>
      <x:c r="B3005" s="15" t="str">
        <x:v>Excluded or unresolved advert</x:v>
      </x:c>
      <x:c r="C3005" s="15" t="str">
        <x:v>Unit C, Aspen, 69 Manilla Street, London, E14 8LG</x:v>
      </x:c>
      <x:c r="D3005" s="15" t="str">
        <x:v>Other-category result without clear industrial/workshop/storage use.</x:v>
      </x:c>
      <x:c r="E3005" s="15" t="str">
        <x:v>https://www.rightmove.co.uk/properties/706382976783041#/?channel=COM_LET</x:v>
      </x:c>
      <x:c r="F3005" s="15" t="str"/>
    </x:row>
    <x:row r="3006" ht="42" customHeight="1">
      <x:c r="A3006" s="15" t="str">
        <x:v>London</x:v>
      </x:c>
      <x:c r="B3006" s="15" t="str">
        <x:v>Excluded or unresolved advert</x:v>
      </x:c>
      <x:c r="C3006" s="15" t="str">
        <x:v>1 Coldbath Square, Clerkenwell, EC1R 5HL</x:v>
      </x:c>
      <x:c r="D3006" s="15" t="str">
        <x:v>Other-category result without clear industrial/workshop/storage use.</x:v>
      </x:c>
      <x:c r="E3006" s="15" t="str">
        <x:v>https://www.rightmove.co.uk/properties/757261453061792#/?channel=COM_LET</x:v>
      </x:c>
      <x:c r="F3006" s="15" t="str"/>
    </x:row>
    <x:row r="3007" ht="42" customHeight="1">
      <x:c r="A3007" s="15" t="str">
        <x:v>London</x:v>
      </x:c>
      <x:c r="B3007" s="15" t="str">
        <x:v>Excluded or unresolved advert</x:v>
      </x:c>
      <x:c r="C3007" s="15" t="str">
        <x:v>Regent Studios - 8 Andrews Road, London Fields, London, E8 4QN</x:v>
      </x:c>
      <x:c r="D3007" s="15" t="str">
        <x:v>Pooled/combined or multi-unit size range without individually verified demises; no unit count asserted.</x:v>
      </x:c>
      <x:c r="E3007" s="15" t="str">
        <x:v>https://www.rightmove.co.uk/properties/782164713706528#/?channel=COM_LET</x:v>
      </x:c>
      <x:c r="F3007" s="15" t="str"/>
    </x:row>
    <x:row r="3008" ht="42" customHeight="1">
      <x:c r="A3008" s="15" t="str">
        <x:v>London</x:v>
      </x:c>
      <x:c r="B3008" s="15" t="str">
        <x:v>Excluded or unresolved advert</x:v>
      </x:c>
      <x:c r="C3008" s="15" t="str">
        <x:v>Regent Studios, 8 Andrews Road, London, E8 4QN</x:v>
      </x:c>
      <x:c r="D3008" s="15" t="str">
        <x:v>Pooled/combined or multi-unit size range without individually verified demises; no unit count asserted.</x:v>
      </x:c>
      <x:c r="E3008" s="15" t="str">
        <x:v>https://www.rightmove.co.uk/properties/774601972566736#/?channel=COM_LET</x:v>
      </x:c>
      <x:c r="F3008" s="15" t="str"/>
    </x:row>
    <x:row r="3009" ht="42" customHeight="1">
      <x:c r="A3009" s="15" t="str">
        <x:v>London</x:v>
      </x:c>
      <x:c r="B3009" s="15" t="str">
        <x:v>Excluded or unresolved advert</x:v>
      </x:c>
      <x:c r="C3009" s="15" t="str">
        <x:v>Unit 14 Kendal Court, London, W3 0RU</x:v>
      </x:c>
      <x:c r="D3009" s="15" t="str">
        <x:v>Pure office description; no qualifying industrial/workshop/storage.</x:v>
      </x:c>
      <x:c r="E3009" s="15" t="str">
        <x:v>https://www.rightmove.co.uk/properties/772127635154049#/?channel=COM_LET</x:v>
      </x:c>
      <x:c r="F3009" s="15" t="str"/>
    </x:row>
    <x:row r="3010" ht="42" customHeight="1">
      <x:c r="A3010" s="15" t="str">
        <x:v>London</x:v>
      </x:c>
      <x:c r="B3010" s="15" t="str">
        <x:v>Excluded or unresolved advert</x:v>
      </x:c>
      <x:c r="C3010" s="15" t="str">
        <x:v>The Windsor Centre, 2-18 Britannia Row, London, N1 8PA</x:v>
      </x:c>
      <x:c r="D3010" s="15" t="str">
        <x:v>Other-category result without clear industrial/workshop/storage use.</x:v>
      </x:c>
      <x:c r="E3010" s="15" t="str">
        <x:v>https://www.rightmove.co.uk/properties/773371864822721#/?channel=COM_LET</x:v>
      </x:c>
      <x:c r="F3010" s="15" t="str"/>
    </x:row>
    <x:row r="3011" ht="42" customHeight="1">
      <x:c r="A3011" s="15" t="str">
        <x:v>London</x:v>
      </x:c>
      <x:c r="B3011" s="15" t="str">
        <x:v>Excluded or unresolved advert</x:v>
      </x:c>
      <x:c r="C3011" s="15" t="str">
        <x:v>10 Heybridge Way, Lea Bridge Road, London, E10 7NQ</x:v>
      </x:c>
      <x:c r="D3011" s="15" t="str">
        <x:v>Pooled/combined or multi-unit size range without individually verified demises; no unit count asserted.</x:v>
      </x:c>
      <x:c r="E3011" s="15" t="str">
        <x:v>https://www.rightmove.co.uk/properties/783416839150033#/?channel=COM_LET</x:v>
      </x:c>
      <x:c r="F3011" s="15" t="str"/>
    </x:row>
    <x:row r="3012" ht="42" customHeight="1">
      <x:c r="A3012" s="15" t="str">
        <x:v>London</x:v>
      </x:c>
      <x:c r="B3012" s="15" t="str">
        <x:v>Excluded or unresolved advert</x:v>
      </x:c>
      <x:c r="C3012" s="15" t="str">
        <x:v>Big Yellow Self Storage Croydon 202-216 Thornton Road, Croydon, Surrey, CR0</x:v>
      </x:c>
      <x:c r="D3012" s="15" t="str">
        <x:v>Self-storage/room/container scheme excluded.</x:v>
      </x:c>
      <x:c r="E3012" s="15" t="str">
        <x:v>https://www.rightmove.co.uk/properties/758777343873744#/?channel=COM_LET</x:v>
      </x:c>
      <x:c r="F3012" s="15" t="str"/>
    </x:row>
    <x:row r="3013" ht="42" customHeight="1">
      <x:c r="A3013" s="15" t="str">
        <x:v>London</x:v>
      </x:c>
      <x:c r="B3013" s="15" t="str">
        <x:v>Excluded or unresolved advert</x:v>
      </x:c>
      <x:c r="C3013" s="15" t="str">
        <x:v>92 Oldfields Road, Sutton, Surrey, SM1</x:v>
      </x:c>
      <x:c r="D3013" s="15" t="str">
        <x:v>Self-storage/room/container scheme excluded.</x:v>
      </x:c>
      <x:c r="E3013" s="15" t="str">
        <x:v>https://www.rightmove.co.uk/properties/754386790483520#/?channel=COM_LET</x:v>
      </x:c>
      <x:c r="F3013" s="15" t="str"/>
    </x:row>
    <x:row r="3014" ht="42" customHeight="1">
      <x:c r="A3014" s="15" t="str">
        <x:v>London</x:v>
      </x:c>
      <x:c r="B3014" s="15" t="str">
        <x:v>Excluded or unresolved advert</x:v>
      </x:c>
      <x:c r="C3014" s="15" t="str">
        <x:v>Safestore Self Storage, North Circular Road, London, NW2</x:v>
      </x:c>
      <x:c r="D3014" s="15" t="str">
        <x:v>Self-storage/room/container scheme excluded.</x:v>
      </x:c>
      <x:c r="E3014" s="15" t="str">
        <x:v>https://www.rightmove.co.uk/properties/752965256845488#/?channel=COM_LET</x:v>
      </x:c>
      <x:c r="F3014" s="15" t="str"/>
    </x:row>
    <x:row r="3015" ht="42" customHeight="1">
      <x:c r="A3015" s="15" t="str">
        <x:v>London</x:v>
      </x:c>
      <x:c r="B3015" s="15" t="str">
        <x:v>Excluded or unresolved advert</x:v>
      </x:c>
      <x:c r="C3015" s="15" t="str">
        <x:v>Union Road, London, SW4</x:v>
      </x:c>
      <x:c r="D3015" s="15" t="str">
        <x:v>Other-category result without clear industrial/workshop/storage use.</x:v>
      </x:c>
      <x:c r="E3015" s="15" t="str">
        <x:v>https://www.rightmove.co.uk/properties/168924494#/?channel=COM_LET</x:v>
      </x:c>
      <x:c r="F3015" s="15" t="str"/>
    </x:row>
    <x:row r="3016" ht="42" customHeight="1">
      <x:c r="A3016" s="15" t="str">
        <x:v>London</x:v>
      </x:c>
      <x:c r="B3016" s="15" t="str">
        <x:v>Excluded or unresolved advert</x:v>
      </x:c>
      <x:c r="C3016" s="15" t="str">
        <x:v>Spectrum House, 32-34 Gordon House Road, London, Greater London, NW5 1LP</x:v>
      </x:c>
      <x:c r="D3016" s="15" t="str">
        <x:v>Pooled/combined or multi-unit size range without individually verified demises; no unit count asserted.</x:v>
      </x:c>
      <x:c r="E3016" s="15" t="str">
        <x:v>https://www.rightmove.co.uk/properties/744622121453249#/?channel=COM_LET</x:v>
      </x:c>
      <x:c r="F3016" s="15" t="str"/>
    </x:row>
    <x:row r="3017" ht="42" customHeight="1">
      <x:c r="A3017" s="15" t="str">
        <x:v>London</x:v>
      </x:c>
      <x:c r="B3017" s="15" t="str">
        <x:v>Excluded or unresolved advert</x:v>
      </x:c>
      <x:c r="C3017" s="15" t="str">
        <x:v>Titan Business Estate , Ffinch Street, London, SE8 5QA</x:v>
      </x:c>
      <x:c r="D3017" s="15" t="str">
        <x:v>Pooled/combined or multi-unit size range without individually verified demises; no unit count asserted.</x:v>
      </x:c>
      <x:c r="E3017" s="15" t="str">
        <x:v>https://www.rightmove.co.uk/properties/164502053#/?channel=COM_LET</x:v>
      </x:c>
      <x:c r="F3017" s="15" t="str"/>
    </x:row>
    <x:row r="3018" ht="42" customHeight="1">
      <x:c r="A3018" s="15" t="str">
        <x:v>London</x:v>
      </x:c>
      <x:c r="B3018" s="15" t="str">
        <x:v>Excluded or unresolved advert</x:v>
      </x:c>
      <x:c r="C3018" s="15" t="str">
        <x:v>Big Yellow Self Storage Bow 400 Wick Lane, London, E3</x:v>
      </x:c>
      <x:c r="D3018" s="15" t="str">
        <x:v>Self-storage/room/container scheme excluded.</x:v>
      </x:c>
      <x:c r="E3018" s="15" t="str">
        <x:v>https://www.rightmove.co.uk/properties/758764630800880#/?channel=COM_LET</x:v>
      </x:c>
      <x:c r="F3018" s="15" t="str"/>
    </x:row>
    <x:row r="3019" ht="42" customHeight="1">
      <x:c r="A3019" s="15" t="str">
        <x:v>London</x:v>
      </x:c>
      <x:c r="B3019" s="15" t="str">
        <x:v>Excluded or unresolved advert</x:v>
      </x:c>
      <x:c r="C3019" s="15" t="str">
        <x:v>New Providence Wharf, 95 Blackwall Way, London, London, E14 9AA</x:v>
      </x:c>
      <x:c r="D3019" s="15" t="str">
        <x:v>Other-category result without clear industrial/workshop/storage use.</x:v>
      </x:c>
      <x:c r="E3019" s="15" t="str">
        <x:v>https://www.rightmove.co.uk/properties/741710846736641#/?channel=COM_LET</x:v>
      </x:c>
      <x:c r="F3019" s="15" t="str"/>
    </x:row>
    <x:row r="3020" ht="42" customHeight="1">
      <x:c r="A3020" s="15" t="str">
        <x:v>London</x:v>
      </x:c>
      <x:c r="B3020" s="15" t="str">
        <x:v>Excluded or unresolved advert</x:v>
      </x:c>
      <x:c r="C3020" s="15" t="str">
        <x:v>Ground Floor Lower Unit, Unit Moot Hall, Coronation Square, 116 Oliver Rd, Leyton, E10 5UJ</x:v>
      </x:c>
      <x:c r="D3020" s="15" t="str">
        <x:v>Other-category result without clear industrial/workshop/storage use.</x:v>
      </x:c>
      <x:c r="E3020" s="15" t="str">
        <x:v>https://www.rightmove.co.uk/properties/781594007337824#/?channel=COM_LET</x:v>
      </x:c>
      <x:c r="F3020" s="15" t="str"/>
    </x:row>
    <x:row r="3021" ht="42" customHeight="1">
      <x:c r="A3021" s="15" t="str">
        <x:v>London</x:v>
      </x:c>
      <x:c r="B3021" s="15" t="str">
        <x:v>Excluded or unresolved advert</x:v>
      </x:c>
      <x:c r="C3021" s="15" t="str">
        <x:v>Hillcrest Community Centre, 80 High Level Drive, Sydenham, SE26 6XP</x:v>
      </x:c>
      <x:c r="D3021" s="15" t="str">
        <x:v>Other-category result without clear industrial/workshop/storage use.</x:v>
      </x:c>
      <x:c r="E3021" s="15" t="str">
        <x:v>https://www.rightmove.co.uk/properties/778711075405265#/?channel=COM_LET</x:v>
      </x:c>
      <x:c r="F3021" s="15" t="str"/>
    </x:row>
    <x:row r="3022" ht="42" customHeight="1">
      <x:c r="A3022" s="15" t="str">
        <x:v>London</x:v>
      </x:c>
      <x:c r="B3022" s="15" t="str">
        <x:v>Excluded or unresolved advert</x:v>
      </x:c>
      <x:c r="C3022" s="15" t="str">
        <x:v>Standard Industrial Estate, Silvertown, London, E16 2ES</x:v>
      </x:c>
      <x:c r="D3022" s="15" t="str">
        <x:v>Pooled/combined or multi-unit size range without individually verified demises; no unit count asserted.</x:v>
      </x:c>
      <x:c r="E3022" s="15" t="str">
        <x:v>https://www.rightmove.co.uk/properties/773361028903313#/?channel=COM_LET</x:v>
      </x:c>
      <x:c r="F3022" s="15" t="str"/>
    </x:row>
    <x:row r="3023" ht="42" customHeight="1">
      <x:c r="A3023" s="15" t="str">
        <x:v>London</x:v>
      </x:c>
      <x:c r="B3023" s="15" t="str">
        <x:v>Excluded or unresolved advert</x:v>
      </x:c>
      <x:c r="C3023" s="15" t="str">
        <x:v>Juno Enterprise Centre, Juno Way, London, SE14 5RW</x:v>
      </x:c>
      <x:c r="D3023" s="15" t="str">
        <x:v>Pooled Juno Enterprise Centre studio/workshop advert; no uniquely named available unit established.</x:v>
      </x:c>
      <x:c r="E3023" s="15" t="str">
        <x:v>https://www.rightmove.co.uk/properties/174045227#/?channel=COM_LET</x:v>
      </x:c>
      <x:c r="F3023" s="15" t="str"/>
    </x:row>
    <x:row r="3024" ht="42" customHeight="1">
      <x:c r="A3024" s="15" t="str">
        <x:v>London</x:v>
      </x:c>
      <x:c r="B3024" s="15" t="str">
        <x:v>Excluded or unresolved advert</x:v>
      </x:c>
      <x:c r="C3024" s="15" t="str">
        <x:v>Big Yellow Self Storage Merton 61 Morden Road, Merton, London, SW19</x:v>
      </x:c>
      <x:c r="D3024" s="15" t="str">
        <x:v>Self-storage/room/container scheme excluded.</x:v>
      </x:c>
      <x:c r="E3024" s="15" t="str">
        <x:v>https://www.rightmove.co.uk/properties/758773541547537#/?channel=COM_LET</x:v>
      </x:c>
      <x:c r="F3024" s="15" t="str"/>
    </x:row>
    <x:row r="3025" ht="42" customHeight="1">
      <x:c r="A3025" s="15" t="str">
        <x:v>London</x:v>
      </x:c>
      <x:c r="B3025" s="15" t="str">
        <x:v>Excluded or unresolved advert</x:v>
      </x:c>
      <x:c r="C3025" s="15" t="str">
        <x:v>Unit 1 3, Oppidans Road, Primrose Hill, London, NW3 3QU</x:v>
      </x:c>
      <x:c r="D3025" s="15" t="str">
        <x:v>Pooled two-warehouse schedule with area range; individual sizes and rent allocations unresolved.</x:v>
      </x:c>
      <x:c r="E3025" s="15" t="str">
        <x:v>https://www.rightmove.co.uk/properties/773401703280753#/?channel=COM_LET</x:v>
      </x:c>
      <x:c r="F3025" s="15" t="str"/>
    </x:row>
    <x:row r="3026" ht="42" customHeight="1">
      <x:c r="A3026" s="15" t="str">
        <x:v>London</x:v>
      </x:c>
      <x:c r="B3026" s="15" t="str">
        <x:v>Excluded or unresolved advert</x:v>
      </x:c>
      <x:c r="C3026" s="15" t="str">
        <x:v>361-363 High Road, Leyton, London, E10 5NA</x:v>
      </x:c>
      <x:c r="D3026" s="15" t="str">
        <x:v>Other-category result without clear industrial/workshop/storage use.</x:v>
      </x:c>
      <x:c r="E3026" s="15" t="str">
        <x:v>https://www.rightmove.co.uk/properties/775959660224561#/?channel=COM_LET</x:v>
      </x:c>
      <x:c r="F3026" s="15" t="str"/>
    </x:row>
    <x:row r="3027" ht="42" customHeight="1">
      <x:c r="A3027" s="15" t="str">
        <x:v>London</x:v>
      </x:c>
      <x:c r="B3027" s="15" t="str">
        <x:v>Excluded or unresolved advert</x:v>
      </x:c>
      <x:c r="C3027" s="15" t="str">
        <x:v>10 Bohemia Place, London, E8 1DU</x:v>
      </x:c>
      <x:c r="D3027" s="15" t="str">
        <x:v>Other-category result without clear industrial/workshop/storage use.</x:v>
      </x:c>
      <x:c r="E3027" s="15" t="str">
        <x:v>https://www.rightmove.co.uk/properties/764558357254401#/?channel=COM_LET</x:v>
      </x:c>
      <x:c r="F3027" s="15" t="str"/>
    </x:row>
    <x:row r="3028" ht="42" customHeight="1">
      <x:c r="A3028" s="15" t="str">
        <x:v>London</x:v>
      </x:c>
      <x:c r="B3028" s="15" t="str">
        <x:v>Excluded or unresolved advert</x:v>
      </x:c>
      <x:c r="C3028" s="15" t="str">
        <x:v>Big Yellow Self Storage Kennington 289 Kennington Lane, London, SE11</x:v>
      </x:c>
      <x:c r="D3028" s="15" t="str">
        <x:v>Self-storage/room/container scheme excluded.</x:v>
      </x:c>
      <x:c r="E3028" s="15" t="str">
        <x:v>https://www.rightmove.co.uk/properties/758772421787969#/?channel=COM_LET</x:v>
      </x:c>
      <x:c r="F3028" s="15" t="str"/>
    </x:row>
    <x:row r="3029" ht="42" customHeight="1">
      <x:c r="A3029" s="15" t="str">
        <x:v>London</x:v>
      </x:c>
      <x:c r="B3029" s="15" t="str">
        <x:v>Excluded or unresolved advert</x:v>
      </x:c>
      <x:c r="C3029" s="15" t="str">
        <x:v>Big Yellow Self Storage Edmonton Edmonton, London, N18</x:v>
      </x:c>
      <x:c r="D3029" s="15" t="str">
        <x:v>Self-storage/room/container scheme excluded.</x:v>
      </x:c>
      <x:c r="E3029" s="15" t="str">
        <x:v>https://www.rightmove.co.uk/properties/758765346033185#/?channel=COM_LET</x:v>
      </x:c>
      <x:c r="F3029" s="15" t="str"/>
    </x:row>
    <x:row r="3030" ht="42" customHeight="1">
      <x:c r="A3030" s="15" t="str">
        <x:v>London</x:v>
      </x:c>
      <x:c r="B3030" s="15" t="str">
        <x:v>Excluded or unresolved advert</x:v>
      </x:c>
      <x:c r="C3030" s="15" t="str">
        <x:v>Waterside, 48 Wharf Road, Islington, N1 7UX</x:v>
      </x:c>
      <x:c r="D3030" s="15" t="str">
        <x:v>Other-category result without clear industrial/workshop/storage use.</x:v>
      </x:c>
      <x:c r="E3030" s="15" t="str">
        <x:v>https://www.rightmove.co.uk/properties/757487385589169#/?channel=COM_LET</x:v>
      </x:c>
      <x:c r="F3030" s="15" t="str"/>
    </x:row>
    <x:row r="3031" ht="42" customHeight="1">
      <x:c r="A3031" s="15" t="str">
        <x:v>London</x:v>
      </x:c>
      <x:c r="B3031" s="15" t="str">
        <x:v>Excluded or unresolved advert</x:v>
      </x:c>
      <x:c r="C3031" s="15" t="str">
        <x:v>Basement Rear, Front And Middle Suites, Devonshire Place, City Of Westminster, London</x:v>
      </x:c>
      <x:c r="D3031" s="15" t="str">
        <x:v>Healthcare Facility use, not qualifying industrial/workshop/storage.</x:v>
      </x:c>
      <x:c r="E3031" s="15" t="str">
        <x:v>https://www.rightmove.co.uk/properties/756213042768977#/?channel=COM_LET</x:v>
      </x:c>
      <x:c r="F3031" s="15" t="str"/>
    </x:row>
    <x:row r="3032" ht="42" customHeight="1">
      <x:c r="A3032" s="15" t="str">
        <x:v>London</x:v>
      </x:c>
      <x:c r="B3032" s="15" t="str">
        <x:v>Excluded or unresolved advert</x:v>
      </x:c>
      <x:c r="C3032" s="15" t="str">
        <x:v>Ground Floor, 77 Maygrove Road, West Hampstead, London, NW6 2EG</x:v>
      </x:c>
      <x:c r="D3032" s="15" t="str">
        <x:v>Other-category result without clear industrial/workshop/storage use.</x:v>
      </x:c>
      <x:c r="E3032" s="15" t="str">
        <x:v>https://www.rightmove.co.uk/properties/757480980866320#/?channel=COM_LET</x:v>
      </x:c>
      <x:c r="F3032" s="15" t="str"/>
    </x:row>
    <x:row r="3033" ht="42" customHeight="1">
      <x:c r="A3033" s="15" t="str">
        <x:v>London</x:v>
      </x:c>
      <x:c r="B3033" s="15" t="str">
        <x:v>Excluded or unresolved advert</x:v>
      </x:c>
      <x:c r="C3033" s="15" t="str">
        <x:v>Edgware Road, London, NW2</x:v>
      </x:c>
      <x:c r="D3033" s="15" t="str">
        <x:v>Self-storage/room/container scheme excluded.</x:v>
      </x:c>
      <x:c r="E3033" s="15" t="str">
        <x:v>https://www.rightmove.co.uk/properties/154565159#/?channel=COM_LET</x:v>
      </x:c>
      <x:c r="F3033" s="15" t="str"/>
    </x:row>
    <x:row r="3034" ht="42" customHeight="1">
      <x:c r="A3034" s="15" t="str">
        <x:v>London</x:v>
      </x:c>
      <x:c r="B3034" s="15" t="str">
        <x:v>Excluded or unresolved advert</x:v>
      </x:c>
      <x:c r="C3034" s="15" t="str">
        <x:v>Park Road, London, NW1</x:v>
      </x:c>
      <x:c r="D3034" s="15" t="str">
        <x:v>Self-storage/room/container scheme excluded.</x:v>
      </x:c>
      <x:c r="E3034" s="15" t="str">
        <x:v>https://www.rightmove.co.uk/properties/170432912#/?channel=COM_LET</x:v>
      </x:c>
      <x:c r="F3034" s="15" t="str"/>
    </x:row>
    <x:row r="3035" ht="42" customHeight="1">
      <x:c r="A3035" s="15" t="str">
        <x:v>London</x:v>
      </x:c>
      <x:c r="B3035" s="15" t="str">
        <x:v>Excluded or unresolved advert</x:v>
      </x:c>
      <x:c r="C3035" s="15" t="str">
        <x:v>Suite 4, Lister House, 11-12, Wimpole Street, London, W1G 9ST</x:v>
      </x:c>
      <x:c r="D3035" s="15" t="str">
        <x:v>Healthcare Facility use, not qualifying industrial/workshop/storage.</x:v>
      </x:c>
      <x:c r="E3035" s="15" t="str">
        <x:v>https://www.rightmove.co.uk/properties/761337339395008#/?channel=COM_LET</x:v>
      </x:c>
      <x:c r="F3035" s="15" t="str"/>
    </x:row>
    <x:row r="3036" ht="42" customHeight="1">
      <x:c r="A3036" s="15" t="str">
        <x:v>London</x:v>
      </x:c>
      <x:c r="B3036" s="15" t="str">
        <x:v>Excluded or unresolved advert</x:v>
      </x:c>
      <x:c r="C3036" s="15" t="str">
        <x:v>Leaside Lock, Bromley-by-Bow, E3 3YL</x:v>
      </x:c>
      <x:c r="D3036" s="15" t="str">
        <x:v>Childcare Facility use, not qualifying industrial/workshop/storage.</x:v>
      </x:c>
      <x:c r="E3036" s="15" t="str">
        <x:v>https://www.rightmove.co.uk/properties/769422801882817#/?channel=COM_LET</x:v>
      </x:c>
      <x:c r="F3036" s="15" t="str"/>
    </x:row>
    <x:row r="3037" ht="42" customHeight="1">
      <x:c r="A3037" s="15" t="str">
        <x:v>London</x:v>
      </x:c>
      <x:c r="B3037" s="15" t="str">
        <x:v>Excluded or unresolved advert</x:v>
      </x:c>
      <x:c r="C3037" s="15" t="str">
        <x:v>Unit 1, 9A Dallington Street, Clerkenwell, EC1V 0BQ</x:v>
      </x:c>
      <x:c r="D3037" s="15" t="str">
        <x:v>Other-category result without clear industrial/workshop/storage use.</x:v>
      </x:c>
      <x:c r="E3037" s="15" t="str">
        <x:v>https://www.rightmove.co.uk/properties/757480095910608#/?channel=COM_LET</x:v>
      </x:c>
      <x:c r="F3037" s="15" t="str"/>
    </x:row>
    <x:row r="3038" ht="42" customHeight="1">
      <x:c r="A3038" s="15" t="str">
        <x:v>London</x:v>
      </x:c>
      <x:c r="B3038" s="15" t="str">
        <x:v>Excluded or unresolved advert</x:v>
      </x:c>
      <x:c r="C3038" s="15" t="str">
        <x:v>Access Self Storage, Access House, Mitcham, Merton</x:v>
      </x:c>
      <x:c r="D3038" s="15" t="str">
        <x:v>Self-storage/room/container scheme excluded.</x:v>
      </x:c>
      <x:c r="E3038" s="15" t="str">
        <x:v>https://www.rightmove.co.uk/properties/752222315562864#/?channel=COM_LET</x:v>
      </x:c>
      <x:c r="F3038" s="15" t="str"/>
    </x:row>
    <x:row r="3039" ht="42" customHeight="1">
      <x:c r="A3039" s="15" t="str">
        <x:v>London</x:v>
      </x:c>
      <x:c r="B3039" s="15" t="str">
        <x:v>Excluded or unresolved advert</x:v>
      </x:c>
      <x:c r="C3039" s="15" t="str">
        <x:v>Plot 13 112 Beddington Lane, Croydon CR0 4TD</x:v>
      </x:c>
      <x:c r="D3039" s="15" t="str">
        <x:v>Yard/land only; no qualifying building established.</x:v>
      </x:c>
      <x:c r="E3039" s="15" t="str">
        <x:v>https://www.rightmove.co.uk/properties/760904325544144#/?channel=COM_LET</x:v>
      </x:c>
      <x:c r="F3039" s="15" t="str"/>
    </x:row>
    <x:row r="3040" ht="42" customHeight="1">
      <x:c r="A3040" s="15" t="str">
        <x:v>London</x:v>
      </x:c>
      <x:c r="B3040" s="15" t="str">
        <x:v>Excluded or unresolved advert</x:v>
      </x:c>
      <x:c r="C3040" s="15" t="str">
        <x:v>Strawberry Hill Station Building - former waiting room &amp; store, Twickenham, TW1 4PP</x:v>
      </x:c>
      <x:c r="D3040" s="15" t="str">
        <x:v>Other-category result without clear industrial/workshop/storage use.</x:v>
      </x:c>
      <x:c r="E3040" s="15" t="str">
        <x:v>https://www.rightmove.co.uk/properties/781192922772353#/?channel=COM_LET</x:v>
      </x:c>
      <x:c r="F3040" s="15" t="str"/>
    </x:row>
    <x:row r="3041" ht="42" customHeight="1">
      <x:c r="A3041" s="15" t="str">
        <x:v>London</x:v>
      </x:c>
      <x:c r="B3041" s="15" t="str">
        <x:v>Excluded or unresolved advert</x:v>
      </x:c>
      <x:c r="C3041" s="15" t="str">
        <x:v>Access Self Storage, 250 Brixton Hill, Clapham Park, Lambeth, London</x:v>
      </x:c>
      <x:c r="D3041" s="15" t="str">
        <x:v>Self-storage/room/container scheme excluded.</x:v>
      </x:c>
      <x:c r="E3041" s="15" t="str">
        <x:v>https://www.rightmove.co.uk/properties/752221648677680#/?channel=COM_LET</x:v>
      </x:c>
      <x:c r="F3041" s="15" t="str"/>
    </x:row>
    <x:row r="3042" ht="42" customHeight="1">
      <x:c r="A3042" s="15" t="str">
        <x:v>London</x:v>
      </x:c>
      <x:c r="B3042" s="15" t="str">
        <x:v>Excluded or unresolved advert</x:v>
      </x:c>
      <x:c r="C3042" s="15" t="str">
        <x:v>Stone Trading Estate, Milkwood Road, Brixton, London, SE24 0JU</x:v>
      </x:c>
      <x:c r="D3042" s="15" t="str">
        <x:v>Pooled/combined or multi-unit size range without individually verified demises; no unit count asserted.</x:v>
      </x:c>
      <x:c r="E3042" s="15" t="str">
        <x:v>https://www.rightmove.co.uk/properties/773347600862241#/?channel=COM_LET</x:v>
      </x:c>
      <x:c r="F3042" s="15" t="str"/>
    </x:row>
    <x:row r="3043" ht="42" customHeight="1">
      <x:c r="A3043" s="15" t="str">
        <x:v>London</x:v>
      </x:c>
      <x:c r="B3043" s="15" t="str">
        <x:v>Excluded or unresolved advert</x:v>
      </x:c>
      <x:c r="C3043" s="15" t="str">
        <x:v>Triangle Industrial Estate, Enterprise Way, London, NW10 6UG</x:v>
      </x:c>
      <x:c r="D3043" s="15" t="str">
        <x:v>Pooled/generic estate advert overlaps named 3 Fortune Way at the same size; distinct second demise not established.</x:v>
      </x:c>
      <x:c r="E3043" s="15" t="str">
        <x:v>https://www.rightmove.co.uk/properties/773396911195169#/?channel=COM_LET</x:v>
      </x:c>
      <x:c r="F3043" s="15" t="str"/>
    </x:row>
    <x:row r="3044" ht="42" customHeight="1">
      <x:c r="A3044" s="15" t="str">
        <x:v>London</x:v>
      </x:c>
      <x:c r="B3044" s="15" t="str">
        <x:v>Excluded or unresolved advert</x:v>
      </x:c>
      <x:c r="C3044" s="15" t="str">
        <x:v>Church Of The Ascension, Pountney Road, London</x:v>
      </x:c>
      <x:c r="D3044" s="15" t="str">
        <x:v>Other-category result without clear industrial/workshop/storage use.</x:v>
      </x:c>
      <x:c r="E3044" s="15" t="str">
        <x:v>https://www.rightmove.co.uk/properties/748263112737617#/?channel=COM_LET</x:v>
      </x:c>
      <x:c r="F3044" s="15" t="str"/>
    </x:row>
    <x:row r="3045" ht="42" customHeight="1">
      <x:c r="A3045" s="15" t="str">
        <x:v>London</x:v>
      </x:c>
      <x:c r="B3045" s="15" t="str">
        <x:v>Excluded or unresolved advert</x:v>
      </x:c>
      <x:c r="C3045" s="15" t="str">
        <x:v>Swan Industrial Estate - Units 2-24, Rosemary Road, Wimbledon, SW17 0AR</x:v>
      </x:c>
      <x:c r="D3045" s="15" t="str">
        <x:v>Pooled/combined or multi-unit size range without individually verified demises; no unit count asserted.</x:v>
      </x:c>
      <x:c r="E3045" s="15" t="str">
        <x:v>https://www.rightmove.co.uk/properties/762560593493424#/?channel=COM_LET</x:v>
      </x:c>
      <x:c r="F3045" s="15" t="str"/>
    </x:row>
    <x:row r="3046" ht="42" customHeight="1">
      <x:c r="A3046" s="15" t="str">
        <x:v>London</x:v>
      </x:c>
      <x:c r="B3046" s="15" t="str">
        <x:v>Excluded or unresolved advert</x:v>
      </x:c>
      <x:c r="C3046" s="15" t="str">
        <x:v>Various Units, New Lydenburg Commercial Estate, Charlton, London, SE7</x:v>
      </x:c>
      <x:c r="D3046" s="15" t="str">
        <x:v>Pooled/combined or multi-unit size range without individually verified demises; no unit count asserted.</x:v>
      </x:c>
      <x:c r="E3046" s="15" t="str">
        <x:v>https://www.rightmove.co.uk/properties/760574630230880#/?channel=COM_LET</x:v>
      </x:c>
      <x:c r="F3046" s="15" t="str"/>
    </x:row>
    <x:row r="3047" ht="42" customHeight="1">
      <x:c r="A3047" s="15" t="str">
        <x:v>London</x:v>
      </x:c>
      <x:c r="B3047" s="15" t="str">
        <x:v>Excluded or unresolved advert</x:v>
      </x:c>
      <x:c r="C3047" s="15" t="str">
        <x:v>10-14 Mercy Terrace Ladywell Lewisham London SE13 7UX United Kingdom</x:v>
      </x:c>
      <x:c r="D3047" s="15" t="str">
        <x:v>Other-category result without clear industrial/workshop/storage use.</x:v>
      </x:c>
      <x:c r="E3047" s="15" t="str">
        <x:v>https://www.rightmove.co.uk/properties/119010740#/?channel=COM_LET</x:v>
      </x:c>
      <x:c r="F3047" s="15" t="str"/>
    </x:row>
    <x:row r="3048" ht="42" customHeight="1">
      <x:c r="A3048" s="15" t="str">
        <x:v>London</x:v>
      </x:c>
      <x:c r="B3048" s="15" t="str">
        <x:v>Excluded or unresolved advert</x:v>
      </x:c>
      <x:c r="C3048" s="15" t="str">
        <x:v>Mainyard Studios, E10</x:v>
      </x:c>
      <x:c r="D3048" s="15" t="str">
        <x:v>Pooled/combined or multi-unit size range without individually verified demises; no unit count asserted.</x:v>
      </x:c>
      <x:c r="E3048" s="15" t="str">
        <x:v>https://www.rightmove.co.uk/properties/782299894055457#/?channel=COM_LET</x:v>
      </x:c>
      <x:c r="F3048" s="15" t="str"/>
    </x:row>
    <x:row r="3049" ht="42" customHeight="1">
      <x:c r="A3049" s="15" t="str">
        <x:v>London</x:v>
      </x:c>
      <x:c r="B3049" s="15" t="str">
        <x:v>Excluded or unresolved advert</x:v>
      </x:c>
      <x:c r="C3049" s="15" t="str">
        <x:v>Safestore Self Storage, Morden Road, London, CR4</x:v>
      </x:c>
      <x:c r="D3049" s="15" t="str">
        <x:v>Self-storage/room/container scheme excluded.</x:v>
      </x:c>
      <x:c r="E3049" s="15" t="str">
        <x:v>https://www.rightmove.co.uk/properties/752965252624497#/?channel=COM_LET</x:v>
      </x:c>
      <x:c r="F3049" s="15" t="str"/>
    </x:row>
    <x:row r="3050" ht="42" customHeight="1">
      <x:c r="A3050" s="15" t="str">
        <x:v>London</x:v>
      </x:c>
      <x:c r="B3050" s="15" t="str">
        <x:v>Excluded or unresolved advert</x:v>
      </x:c>
      <x:c r="C3050" s="15" t="str">
        <x:v>Big Yellow Camberwell, Southampton Way, Camberwell, London, SE5</x:v>
      </x:c>
      <x:c r="D3050" s="15" t="str">
        <x:v>Self-storage/room/container scheme excluded.</x:v>
      </x:c>
      <x:c r="E3050" s="15" t="str">
        <x:v>https://www.rightmove.co.uk/properties/758778235024593#/?channel=COM_LET</x:v>
      </x:c>
      <x:c r="F3050" s="15" t="str"/>
    </x:row>
    <x:row r="3051" ht="42" customHeight="1">
      <x:c r="A3051" s="15" t="str">
        <x:v>London</x:v>
      </x:c>
      <x:c r="B3051" s="15" t="str">
        <x:v>Excluded or unresolved advert</x:v>
      </x:c>
      <x:c r="C3051" s="15" t="str">
        <x:v>Robin Hood Lane, Kingston Vale, Kingston Upon Thames</x:v>
      </x:c>
      <x:c r="D3051" s="15" t="str">
        <x:v>Childcare Facility use, not qualifying industrial/workshop/storage.</x:v>
      </x:c>
      <x:c r="E3051" s="15" t="str">
        <x:v>https://www.rightmove.co.uk/properties/753153461561137#/?channel=COM_LET</x:v>
      </x:c>
      <x:c r="F3051" s="15" t="str"/>
    </x:row>
    <x:row r="3052" ht="42" customHeight="1">
      <x:c r="A3052" s="15" t="str">
        <x:v>London</x:v>
      </x:c>
      <x:c r="B3052" s="15" t="str">
        <x:v>Excluded or unresolved advert</x:v>
      </x:c>
      <x:c r="C3052" s="15" t="str">
        <x:v>Unit 13 Gales Gardens, Bethnal Green, London, E2 0EJ</x:v>
      </x:c>
      <x:c r="D3052" s="15" t="str">
        <x:v>Other-category result without clear industrial/workshop/storage use.</x:v>
      </x:c>
      <x:c r="E3052" s="15" t="str">
        <x:v>https://www.rightmove.co.uk/properties/745731768530656#/?channel=COM_LET</x:v>
      </x:c>
      <x:c r="F3052" s="15" t="str"/>
    </x:row>
    <x:row r="3053" ht="42" customHeight="1">
      <x:c r="A3053" s="15" t="str">
        <x:v>London</x:v>
      </x:c>
      <x:c r="B3053" s="15" t="str">
        <x:v>Excluded or unresolved advert</x:v>
      </x:c>
      <x:c r="C3053" s="15" t="str">
        <x:v>32 Beaufort Court, Admirals Way, London, E14 9XL</x:v>
      </x:c>
      <x:c r="D3053" s="15" t="str">
        <x:v>Pure office description; no qualifying industrial/workshop/storage.</x:v>
      </x:c>
      <x:c r="E3053" s="15" t="str">
        <x:v>https://www.rightmove.co.uk/properties/774872865861632#/?channel=COM_LET</x:v>
      </x:c>
      <x:c r="F3053" s="15" t="str"/>
    </x:row>
    <x:row r="3054" ht="42" customHeight="1">
      <x:c r="A3054" s="15" t="str">
        <x:v>London</x:v>
      </x:c>
      <x:c r="B3054" s="15" t="str">
        <x:v>Excluded or unresolved advert</x:v>
      </x:c>
      <x:c r="C3054" s="15" t="str">
        <x:v>Access Self Storage, Access Storage Solutions, Roman Road, Cricklewood, Barnet, London</x:v>
      </x:c>
      <x:c r="D3054" s="15" t="str">
        <x:v>Self-storage/room/container scheme excluded.</x:v>
      </x:c>
      <x:c r="E3054" s="15" t="str">
        <x:v>https://www.rightmove.co.uk/properties/749312001287776#/?channel=COM_LET</x:v>
      </x:c>
      <x:c r="F3054" s="15" t="str"/>
    </x:row>
    <x:row r="3055" ht="42" customHeight="1">
      <x:c r="A3055" s="15" t="str">
        <x:v>London</x:v>
      </x:c>
      <x:c r="B3055" s="15" t="str">
        <x:v>Excluded or unresolved advert</x:v>
      </x:c>
      <x:c r="C3055" s="15" t="str">
        <x:v>Access Self Storage, York Road, Wandsworth, London</x:v>
      </x:c>
      <x:c r="D3055" s="15" t="str">
        <x:v>Self-storage/room/container scheme excluded.</x:v>
      </x:c>
      <x:c r="E3055" s="15" t="str">
        <x:v>https://www.rightmove.co.uk/properties/749307725109312#/?channel=COM_LET</x:v>
      </x:c>
      <x:c r="F3055" s="15" t="str"/>
    </x:row>
    <x:row r="3056" ht="42" customHeight="1">
      <x:c r="A3056" s="15" t="str">
        <x:v>London</x:v>
      </x:c>
      <x:c r="B3056" s="15" t="str">
        <x:v>Excluded or unresolved advert</x:v>
      </x:c>
      <x:c r="C3056" s="15" t="str">
        <x:v>Chingford Mount Road, Chingford</x:v>
      </x:c>
      <x:c r="D3056" s="15" t="str">
        <x:v>Other-category result without clear industrial/workshop/storage use.</x:v>
      </x:c>
      <x:c r="E3056" s="15" t="str">
        <x:v>https://www.rightmove.co.uk/properties/174297035#/?channel=COM_LET</x:v>
      </x:c>
      <x:c r="F3056" s="15" t="str"/>
    </x:row>
    <x:row r="3057" ht="42" customHeight="1">
      <x:c r="A3057" s="15" t="str">
        <x:v>London</x:v>
      </x:c>
      <x:c r="B3057" s="15" t="str">
        <x:v>Excluded or unresolved advert</x:v>
      </x:c>
      <x:c r="C3057" s="15" t="str">
        <x:v>Lower Clapton, London, N16 7QS</x:v>
      </x:c>
      <x:c r="D3057" s="15" t="str">
        <x:v>Other-category result without clear industrial/workshop/storage use.</x:v>
      </x:c>
      <x:c r="E3057" s="15" t="str">
        <x:v>https://www.rightmove.co.uk/properties/759275803210961#/?channel=COM_LET</x:v>
      </x:c>
      <x:c r="F3057" s="15" t="str"/>
    </x:row>
    <x:row r="3058" ht="42" customHeight="1">
      <x:c r="A3058" s="15" t="str">
        <x:v>London</x:v>
      </x:c>
      <x:c r="B3058" s="15" t="str">
        <x:v>Excluded or unresolved advert</x:v>
      </x:c>
      <x:c r="C3058" s="15" t="str">
        <x:v>Dudden Hill Lane, London, NW10</x:v>
      </x:c>
      <x:c r="D3058" s="15" t="str">
        <x:v>Self-storage/room/container scheme excluded.</x:v>
      </x:c>
      <x:c r="E3058" s="15" t="str">
        <x:v>https://www.rightmove.co.uk/properties/754386784164832#/?channel=COM_LET</x:v>
      </x:c>
      <x:c r="F3058" s="15" t="str"/>
    </x:row>
    <x:row r="3059" ht="42" customHeight="1">
      <x:c r="A3059" s="15" t="str">
        <x:v>London</x:v>
      </x:c>
      <x:c r="B3059" s="15" t="str">
        <x:v>Excluded or unresolved advert</x:v>
      </x:c>
      <x:c r="C3059" s="15" t="str">
        <x:v>30 Rugby Road, Twickenham, Middlesex, TW1</x:v>
      </x:c>
      <x:c r="D3059" s="15" t="str">
        <x:v>Self-storage/room/container scheme excluded.</x:v>
      </x:c>
      <x:c r="E3059" s="15" t="str">
        <x:v>https://www.rightmove.co.uk/properties/754386786144192#/?channel=COM_LET</x:v>
      </x:c>
      <x:c r="F3059" s="15" t="str"/>
    </x:row>
    <x:row r="3060" ht="42" customHeight="1">
      <x:c r="A3060" s="15" t="str">
        <x:v>London</x:v>
      </x:c>
      <x:c r="B3060" s="15" t="str">
        <x:v>Excluded or unresolved advert</x:v>
      </x:c>
      <x:c r="C3060" s="15" t="str">
        <x:v>Safestore Self Storage, Ringway, Bounds Green Industrial Estate, London, N11</x:v>
      </x:c>
      <x:c r="D3060" s="15" t="str">
        <x:v>Self-storage/room/container scheme excluded.</x:v>
      </x:c>
      <x:c r="E3060" s="15" t="str">
        <x:v>https://www.rightmove.co.uk/properties/752965265236849#/?channel=COM_LET</x:v>
      </x:c>
      <x:c r="F3060" s="15" t="str"/>
    </x:row>
    <x:row r="3061" ht="42" customHeight="1">
      <x:c r="A3061" s="15" t="str">
        <x:v>London</x:v>
      </x:c>
      <x:c r="B3061" s="15" t="str">
        <x:v>Excluded or unresolved advert</x:v>
      </x:c>
      <x:c r="C3061" s="15" t="str">
        <x:v>249-251 Merton Road, Wandsworth, London, SW18</x:v>
      </x:c>
      <x:c r="D3061" s="15" t="str">
        <x:v>Self-storage/room/container scheme excluded.</x:v>
      </x:c>
      <x:c r="E3061" s="15" t="str">
        <x:v>https://www.rightmove.co.uk/properties/754386784034576#/?channel=COM_LET</x:v>
      </x:c>
      <x:c r="F3061" s="15" t="str"/>
    </x:row>
    <x:row r="3062" ht="42" customHeight="1">
      <x:c r="A3062" s="15" t="str">
        <x:v>London</x:v>
      </x:c>
      <x:c r="B3062" s="15" t="str">
        <x:v>Excluded or unresolved advert</x:v>
      </x:c>
      <x:c r="C3062" s="15" t="str">
        <x:v>Big Yellow Kings Cross , 200 York Way, London, Greater London, N7</x:v>
      </x:c>
      <x:c r="D3062" s="15" t="str">
        <x:v>Self-storage/room/container scheme excluded.</x:v>
      </x:c>
      <x:c r="E3062" s="15" t="str">
        <x:v>https://www.rightmove.co.uk/properties/758779090801169#/?channel=COM_LET</x:v>
      </x:c>
      <x:c r="F3062" s="15" t="str"/>
    </x:row>
    <x:row r="3063" ht="42" customHeight="1">
      <x:c r="A3063" s="15" t="str">
        <x:v>London</x:v>
      </x:c>
      <x:c r="B3063" s="15" t="str">
        <x:v>Excluded or unresolved advert</x:v>
      </x:c>
      <x:c r="C3063" s="15" t="str">
        <x:v>Big Yellow Queensbury, 19-20 Cumberland Road, Stanmore, Greater London, HA7</x:v>
      </x:c>
      <x:c r="D3063" s="15" t="str">
        <x:v>Self-storage/room/container scheme excluded.</x:v>
      </x:c>
      <x:c r="E3063" s="15" t="str">
        <x:v>https://www.rightmove.co.uk/properties/758779736584224#/?channel=COM_LET</x:v>
      </x:c>
      <x:c r="F3063" s="15" t="str"/>
    </x:row>
    <x:row r="3064" ht="42" customHeight="1">
      <x:c r="A3064" s="15" t="str">
        <x:v>London</x:v>
      </x:c>
      <x:c r="B3064" s="15" t="str">
        <x:v>Excluded or unresolved advert</x:v>
      </x:c>
      <x:c r="C3064" s="15" t="str">
        <x:v>Big Yellow Self Storage Fulham 71 Townmead Road, London, SW6</x:v>
      </x:c>
      <x:c r="D3064" s="15" t="str">
        <x:v>Self-storage/room/container scheme excluded.</x:v>
      </x:c>
      <x:c r="E3064" s="15" t="str">
        <x:v>https://www.rightmove.co.uk/properties/758764316199201#/?channel=COM_LET</x:v>
      </x:c>
      <x:c r="F3064" s="15" t="str"/>
    </x:row>
    <x:row r="3065" ht="42" customHeight="1">
      <x:c r="A3065" s="15" t="str">
        <x:v>London</x:v>
      </x:c>
      <x:c r="B3065" s="15" t="str">
        <x:v>Excluded or unresolved advert</x:v>
      </x:c>
      <x:c r="C3065" s="15" t="str">
        <x:v>Safestore Self Storage Bow, Gillender Street, London, E3</x:v>
      </x:c>
      <x:c r="D3065" s="15" t="str">
        <x:v>Self-storage/room/container scheme excluded.</x:v>
      </x:c>
      <x:c r="E3065" s="15" t="str">
        <x:v>https://www.rightmove.co.uk/properties/752965261161361#/?channel=COM_LET</x:v>
      </x:c>
      <x:c r="F3065" s="15" t="str"/>
    </x:row>
    <x:row r="3066" ht="42" customHeight="1">
      <x:c r="A3066" s="15" t="str">
        <x:v>London</x:v>
      </x:c>
      <x:c r="B3066" s="15" t="str">
        <x:v>Excluded or unresolved advert</x:v>
      </x:c>
      <x:c r="C3066" s="15" t="str">
        <x:v>Big Yellow Hanger Lane Hanger Lane, Alperton, London, W5</x:v>
      </x:c>
      <x:c r="D3066" s="15" t="str">
        <x:v>Self-storage/room/container scheme excluded.</x:v>
      </x:c>
      <x:c r="E3066" s="15" t="str">
        <x:v>https://www.rightmove.co.uk/properties/758772140672784#/?channel=COM_LET</x:v>
      </x:c>
      <x:c r="F3066" s="15" t="str"/>
    </x:row>
    <x:row r="3067" ht="42" customHeight="1">
      <x:c r="A3067" s="15" t="str">
        <x:v>London</x:v>
      </x:c>
      <x:c r="B3067" s="15" t="str">
        <x:v>Excluded or unresolved advert</x:v>
      </x:c>
      <x:c r="C3067" s="15" t="str">
        <x:v>Heybridge Way, Leyton, London, E10 7NQ</x:v>
      </x:c>
      <x:c r="D3067" s="15" t="str">
        <x:v>Pooled/combined or multi-unit size range without individually verified demises; no unit count asserted.</x:v>
      </x:c>
      <x:c r="E3067" s="15" t="str">
        <x:v>https://www.rightmove.co.uk/properties/762561256042656#/?channel=COM_LET</x:v>
      </x:c>
      <x:c r="F3067" s="15" t="str"/>
    </x:row>
    <x:row r="3068" ht="42" customHeight="1">
      <x:c r="A3068" s="15" t="str">
        <x:v>London</x:v>
      </x:c>
      <x:c r="B3068" s="15" t="str">
        <x:v>Excluded or unresolved advert</x:v>
      </x:c>
      <x:c r="C3068" s="15" t="str">
        <x:v>Bounds Green Industrial Estate, New Southgate, London, N11 2UL</x:v>
      </x:c>
      <x:c r="D3068" s="15" t="str">
        <x:v>Pooled scheme advert; individual available demises not established.</x:v>
      </x:c>
      <x:c r="E3068" s="15" t="str">
        <x:v>https://www.rightmove.co.uk/properties/773371069990577#/?channel=COM_LET</x:v>
      </x:c>
      <x:c r="F3068" s="15" t="str"/>
    </x:row>
    <x:row r="3069" ht="42" customHeight="1">
      <x:c r="A3069" s="15" t="str">
        <x:v>London</x:v>
      </x:c>
      <x:c r="B3069" s="15" t="str">
        <x:v>Excluded or unresolved advert</x:v>
      </x:c>
      <x:c r="C3069" s="15" t="str">
        <x:v>Edgware Road, London, NW2</x:v>
      </x:c>
      <x:c r="D3069" s="15" t="str">
        <x:v>Self-storage/room/container scheme excluded.</x:v>
      </x:c>
      <x:c r="E3069" s="15" t="str">
        <x:v>https://www.rightmove.co.uk/properties/165383558#/?channel=COM_LET</x:v>
      </x:c>
      <x:c r="F3069" s="15" t="str"/>
    </x:row>
    <x:row r="3070" ht="42" customHeight="1">
      <x:c r="A3070" s="15" t="str">
        <x:v>London</x:v>
      </x:c>
      <x:c r="B3070" s="15" t="str">
        <x:v>Excluded or unresolved advert</x:v>
      </x:c>
      <x:c r="C3070" s="15" t="str">
        <x:v>Edgware Road, London, NW2</x:v>
      </x:c>
      <x:c r="D3070" s="15" t="str">
        <x:v>Self-storage/room/container scheme excluded.</x:v>
      </x:c>
      <x:c r="E3070" s="15" t="str">
        <x:v>https://www.rightmove.co.uk/properties/165383621#/?channel=COM_LET</x:v>
      </x:c>
      <x:c r="F3070" s="15" t="str"/>
    </x:row>
    <x:row r="3071" ht="42" customHeight="1">
      <x:c r="A3071" s="15" t="str">
        <x:v>London</x:v>
      </x:c>
      <x:c r="B3071" s="15" t="str">
        <x:v>Excluded or unresolved advert</x:v>
      </x:c>
      <x:c r="C3071" s="15" t="str">
        <x:v>Big Yellow Self Storage Kentish Town, Alpha House, Regis Road, London, Greater London, NW5</x:v>
      </x:c>
      <x:c r="D3071" s="15" t="str">
        <x:v>Self-storage/room/container scheme excluded.</x:v>
      </x:c>
      <x:c r="E3071" s="15" t="str">
        <x:v>https://www.rightmove.co.uk/properties/774678315096400#/?channel=COM_LET</x:v>
      </x:c>
      <x:c r="F3071" s="15" t="str"/>
    </x:row>
    <x:row r="3072" ht="42" customHeight="1">
      <x:c r="A3072" s="15" t="str">
        <x:v>London</x:v>
      </x:c>
      <x:c r="B3072" s="15" t="str">
        <x:v>Excluded or unresolved advert</x:v>
      </x:c>
      <x:c r="C3072" s="15" t="str">
        <x:v>Waterloo Road, London, NW2</x:v>
      </x:c>
      <x:c r="D3072" s="15" t="str">
        <x:v>Self-storage/room/container scheme excluded.</x:v>
      </x:c>
      <x:c r="E3072" s="15" t="str">
        <x:v>https://www.rightmove.co.uk/properties/170432753#/?channel=COM_LET</x:v>
      </x:c>
      <x:c r="F3072" s="15" t="str"/>
    </x:row>
    <x:row r="3073" ht="42" customHeight="1">
      <x:c r="A3073" s="15" t="str">
        <x:v>London</x:v>
      </x:c>
      <x:c r="B3073" s="15" t="str">
        <x:v>Excluded or unresolved advert</x:v>
      </x:c>
      <x:c r="C3073" s="15" t="str">
        <x:v>15 Beaufort Court, Admirals Way, London, E14 9XL</x:v>
      </x:c>
      <x:c r="D3073" s="15" t="str">
        <x:v>Pure office description; no qualifying industrial/workshop/storage.</x:v>
      </x:c>
      <x:c r="E3073" s="15" t="str">
        <x:v>https://www.rightmove.co.uk/properties/762567073674464#/?channel=COM_LET</x:v>
      </x:c>
      <x:c r="F3073" s="15" t="str"/>
    </x:row>
    <x:row r="3074" ht="42" customHeight="1">
      <x:c r="A3074" s="15" t="str">
        <x:v>London</x:v>
      </x:c>
      <x:c r="B3074" s="15" t="str">
        <x:v>Excluded or unresolved advert</x:v>
      </x:c>
      <x:c r="C3074" s="15" t="str">
        <x:v>4 South Quay Square, Marsh Wall, London, E14 9RR</x:v>
      </x:c>
      <x:c r="D3074" s="15" t="str">
        <x:v>Healthcare Facility use, not qualifying industrial/workshop/storage.</x:v>
      </x:c>
      <x:c r="E3074" s="15" t="str">
        <x:v>https://www.rightmove.co.uk/properties/685927721332736#/?channel=COM_LET</x:v>
      </x:c>
      <x:c r="F3074" s="15" t="str"/>
    </x:row>
    <x:row r="3075" ht="42" customHeight="1">
      <x:c r="A3075" s="15" t="str">
        <x:v>London</x:v>
      </x:c>
      <x:c r="B3075" s="15" t="str">
        <x:v>Excluded or unresolved advert</x:v>
      </x:c>
      <x:c r="C3075" s="15" t="str">
        <x:v>Arch 1 Neptune Wharf, Grinstead Road, London, SE8 5FN</x:v>
      </x:c>
      <x:c r="D3075" s="15" t="str">
        <x:v>Other-category result without clear industrial/workshop/storage use.</x:v>
      </x:c>
      <x:c r="E3075" s="15" t="str">
        <x:v>https://www.rightmove.co.uk/properties/760580731026049#/?channel=COM_LET</x:v>
      </x:c>
      <x:c r="F3075" s="15" t="str"/>
    </x:row>
    <x:row r="3076" ht="42" customHeight="1">
      <x:c r="A3076" s="15" t="str">
        <x:v>London</x:v>
      </x:c>
      <x:c r="B3076" s="15" t="str">
        <x:v>Excluded or unresolved advert</x:v>
      </x:c>
      <x:c r="C3076" s="15" t="str">
        <x:v>Bridge Road, Palace Gates, Wood Green, Haringey, London</x:v>
      </x:c>
      <x:c r="D3076" s="15" t="str">
        <x:v>Pooled/combined or multi-unit size range without individually verified demises; no unit count asserted.</x:v>
      </x:c>
      <x:c r="E3076" s="15" t="str">
        <x:v>https://www.rightmove.co.uk/properties/742971740421520#/?channel=COM_LET</x:v>
      </x:c>
      <x:c r="F3076" s="15" t="str"/>
    </x:row>
    <x:row r="3077" ht="42" customHeight="1">
      <x:c r="A3077" s="15" t="str">
        <x:v>London</x:v>
      </x:c>
      <x:c r="B3077" s="15" t="str">
        <x:v>Excluded or unresolved advert</x:v>
      </x:c>
      <x:c r="C3077" s="15" t="str">
        <x:v>Endeavour Way, CR0</x:v>
      </x:c>
      <x:c r="D3077" s="15" t="str">
        <x:v>Pooled/combined or multi-unit size range without individually verified demises; no unit count asserted.</x:v>
      </x:c>
      <x:c r="E3077" s="15" t="str">
        <x:v>https://www.rightmove.co.uk/properties/754397467102976#/?channel=COM_LET</x:v>
      </x:c>
      <x:c r="F3077" s="15" t="str"/>
    </x:row>
    <x:row r="3078" ht="42" customHeight="1">
      <x:c r="A3078" s="15" t="str">
        <x:v>London</x:v>
      </x:c>
      <x:c r="B3078" s="15" t="str">
        <x:v>Excluded or unresolved advert</x:v>
      </x:c>
      <x:c r="C3078" s="15" t="str">
        <x:v>Clarence Mews, London, E5</x:v>
      </x:c>
      <x:c r="D3078" s="15" t="str">
        <x:v>Creative/live-work/studio offering without verified industrial/workshop demise.</x:v>
      </x:c>
      <x:c r="E3078" s="15" t="str">
        <x:v>https://www.rightmove.co.uk/properties/170415350#/?channel=COM_LET</x:v>
      </x:c>
      <x:c r="F3078" s="15" t="str"/>
    </x:row>
    <x:row r="3079" ht="42" customHeight="1">
      <x:c r="A3079" s="15" t="str">
        <x:v>London</x:v>
      </x:c>
      <x:c r="B3079" s="15" t="str">
        <x:v>Excluded or unresolved advert</x:v>
      </x:c>
      <x:c r="C3079" s="15" t="str">
        <x:v>Manor Road, London, W13</x:v>
      </x:c>
      <x:c r="D3079" s="15" t="str">
        <x:v>Self-storage/room/container scheme excluded.</x:v>
      </x:c>
      <x:c r="E3079" s="15" t="str">
        <x:v>https://www.rightmove.co.uk/properties/754386784045505#/?channel=COM_LET</x:v>
      </x:c>
      <x:c r="F3079" s="15" t="str"/>
    </x:row>
    <x:row r="3080" ht="42" customHeight="1">
      <x:c r="A3080" s="15" t="str">
        <x:v>London</x:v>
      </x:c>
      <x:c r="B3080" s="15" t="str">
        <x:v>Excluded or unresolved advert</x:v>
      </x:c>
      <x:c r="C3080" s="15" t="str">
        <x:v>Big Yellow Self Storage New Cross New Cross, London, SE14</x:v>
      </x:c>
      <x:c r="D3080" s="15" t="str">
        <x:v>Self-storage/room/container scheme excluded.</x:v>
      </x:c>
      <x:c r="E3080" s="15" t="str">
        <x:v>https://www.rightmove.co.uk/properties/758765259946176#/?channel=COM_LET</x:v>
      </x:c>
      <x:c r="F3080" s="15" t="str"/>
    </x:row>
    <x:row r="3081" ht="42" customHeight="1">
      <x:c r="A3081" s="15" t="str">
        <x:v>London</x:v>
      </x:c>
      <x:c r="B3081" s="15" t="str">
        <x:v>Excluded or unresolved advert</x:v>
      </x:c>
      <x:c r="C3081" s="15" t="str">
        <x:v>Access Storage, Acre Lane, Lambeth, London</x:v>
      </x:c>
      <x:c r="D3081" s="15" t="str">
        <x:v>Self-storage/room/container scheme excluded.</x:v>
      </x:c>
      <x:c r="E3081" s="15" t="str">
        <x:v>https://www.rightmove.co.uk/properties/749165909421857#/?channel=COM_LET</x:v>
      </x:c>
      <x:c r="F3081" s="15" t="str"/>
    </x:row>
    <x:row r="3082" ht="42" customHeight="1">
      <x:c r="A3082" s="15" t="str">
        <x:v>London</x:v>
      </x:c>
      <x:c r="B3082" s="15" t="str">
        <x:v>Excluded or unresolved advert</x:v>
      </x:c>
      <x:c r="C3082" s="15" t="str">
        <x:v>62 Gloucester Place, City Of Westminster, London</x:v>
      </x:c>
      <x:c r="D3082" s="15" t="str">
        <x:v>Healthcare Facility use, not qualifying industrial/workshop/storage.</x:v>
      </x:c>
      <x:c r="E3082" s="15" t="str">
        <x:v>https://www.rightmove.co.uk/properties/731916930877952#/?channel=COM_LET</x:v>
      </x:c>
      <x:c r="F3082" s="15" t="str"/>
    </x:row>
    <x:row r="3083" ht="42" customHeight="1">
      <x:c r="A3083" s="15" t="str">
        <x:v>London</x:v>
      </x:c>
      <x:c r="B3083" s="15" t="str">
        <x:v>Excluded or unresolved advert</x:v>
      </x:c>
      <x:c r="C3083" s="15" t="str">
        <x:v>Harley Street, London, W1G</x:v>
      </x:c>
      <x:c r="D3083" s="15" t="str">
        <x:v>Healthcare Facility use, not qualifying industrial/workshop/storage.</x:v>
      </x:c>
      <x:c r="E3083" s="15" t="str">
        <x:v>https://www.rightmove.co.uk/properties/756231545982512#/?channel=COM_LET</x:v>
      </x:c>
      <x:c r="F3083" s="15" t="str"/>
    </x:row>
    <x:row r="3084" ht="42" customHeight="1">
      <x:c r="A3084" s="15" t="str">
        <x:v>London</x:v>
      </x:c>
      <x:c r="B3084" s="15" t="str">
        <x:v>Excluded or unresolved advert</x:v>
      </x:c>
      <x:c r="C3084" s="15" t="str">
        <x:v>127 Putney Bridge Road, Wandsworth, London SW15 2PA</x:v>
      </x:c>
      <x:c r="D3084" s="15" t="str">
        <x:v>Other-category result without clear industrial/workshop/storage use.</x:v>
      </x:c>
      <x:c r="E3084" s="15" t="str">
        <x:v>https://www.rightmove.co.uk/properties/781731937062160#/?channel=COM_LET</x:v>
      </x:c>
      <x:c r="F3084" s="15" t="str"/>
    </x:row>
    <x:row r="3085" ht="42" customHeight="1">
      <x:c r="A3085" s="15" t="str">
        <x:v>London</x:v>
      </x:c>
      <x:c r="B3085" s="15" t="str">
        <x:v>Excluded or unresolved advert</x:v>
      </x:c>
      <x:c r="C3085" s="15" t="str">
        <x:v>Clarence Mews, London, E5</x:v>
      </x:c>
      <x:c r="D3085" s="15" t="str">
        <x:v>Creative/live-work/studio offering without verified industrial/workshop demise.</x:v>
      </x:c>
      <x:c r="E3085" s="15" t="str">
        <x:v>https://www.rightmove.co.uk/properties/170414102#/?channel=COM_LET</x:v>
      </x:c>
      <x:c r="F3085" s="15" t="str"/>
    </x:row>
    <x:row r="3086" ht="42" customHeight="1">
      <x:c r="A3086" s="15" t="str">
        <x:v>London</x:v>
      </x:c>
      <x:c r="B3086" s="15" t="str">
        <x:v>Excluded or unresolved advert</x:v>
      </x:c>
      <x:c r="C3086" s="15" t="str">
        <x:v>Unit 11F, Hewlett House, Havelock Terrace, Havelock Terrace, London SW8 4AH</x:v>
      </x:c>
      <x:c r="D3086" s="15" t="str">
        <x:v>Pure office description; no qualifying industrial/workshop/storage.</x:v>
      </x:c>
      <x:c r="E3086" s="15" t="str">
        <x:v>https://www.rightmove.co.uk/properties/783748417927872#/?channel=COM_LET</x:v>
      </x:c>
      <x:c r="F3086" s="15" t="str"/>
    </x:row>
    <x:row r="3087" ht="42" customHeight="1">
      <x:c r="A3087" s="15" t="str">
        <x:v>London</x:v>
      </x:c>
      <x:c r="B3087" s="15" t="str">
        <x:v>Excluded or unresolved advert</x:v>
      </x:c>
      <x:c r="C3087" s="15" t="str">
        <x:v>Safestore Self Storage, Sutton Lane North, London, W4</x:v>
      </x:c>
      <x:c r="D3087" s="15" t="str">
        <x:v>Self-storage/room/container scheme excluded.</x:v>
      </x:c>
      <x:c r="E3087" s="15" t="str">
        <x:v>https://www.rightmove.co.uk/properties/752965265236832#/?channel=COM_LET</x:v>
      </x:c>
      <x:c r="F3087" s="15" t="str"/>
    </x:row>
    <x:row r="3088" ht="42" customHeight="1">
      <x:c r="A3088" s="15" t="str">
        <x:v>London</x:v>
      </x:c>
      <x:c r="B3088" s="15" t="str">
        <x:v>Excluded or unresolved advert</x:v>
      </x:c>
      <x:c r="C3088" s="15" t="str">
        <x:v>Westmead Road, Sutton, Surrey, SM1</x:v>
      </x:c>
      <x:c r="D3088" s="15" t="str">
        <x:v>Self-storage/room/container scheme excluded.</x:v>
      </x:c>
      <x:c r="E3088" s="15" t="str">
        <x:v>https://www.rightmove.co.uk/properties/754386786144209#/?channel=COM_LET</x:v>
      </x:c>
      <x:c r="F3088" s="15" t="str"/>
    </x:row>
    <x:row r="3089" ht="42" customHeight="1">
      <x:c r="A3089" s="15" t="str">
        <x:v>London</x:v>
      </x:c>
      <x:c r="B3089" s="15" t="str">
        <x:v>Excluded or unresolved advert</x:v>
      </x:c>
      <x:c r="C3089" s="15" t="str">
        <x:v>66 Harley Street, London, Greater London, W1G 7HD</x:v>
      </x:c>
      <x:c r="D3089" s="15" t="str">
        <x:v>Healthcare Facility use, not qualifying industrial/workshop/storage.</x:v>
      </x:c>
      <x:c r="E3089" s="15" t="str">
        <x:v>https://www.rightmove.co.uk/properties/760715015782481#/?channel=COM_LET</x:v>
      </x:c>
      <x:c r="F3089" s="15" t="str"/>
    </x:row>
    <x:row r="3090" ht="42" customHeight="1">
      <x:c r="A3090" s="15" t="str">
        <x:v>London</x:v>
      </x:c>
      <x:c r="B3090" s="15" t="str">
        <x:v>Excluded or unresolved advert</x:v>
      </x:c>
      <x:c r="C3090" s="15" t="str">
        <x:v>Unit 46H, Leyton Industrial Village, Argall Avenue, London E10 7QP</x:v>
      </x:c>
      <x:c r="D3090" s="15" t="str">
        <x:v>Other-category result without clear industrial/workshop/storage use.</x:v>
      </x:c>
      <x:c r="E3090" s="15" t="str">
        <x:v>https://www.rightmove.co.uk/properties/745869312428081#/?channel=COM_LET</x:v>
      </x:c>
      <x:c r="F3090" s="15" t="str"/>
    </x:row>
    <x:row r="3091" ht="42" customHeight="1">
      <x:c r="A3091" s="15" t="str">
        <x:v>London</x:v>
      </x:c>
      <x:c r="B3091" s="15" t="str">
        <x:v>Excluded or unresolved advert</x:v>
      </x:c>
      <x:c r="C3091" s="15" t="str">
        <x:v>Northside Studios - Unit 1.06, 16-29 Andrews Road, London Fields, London, E8 4QF</x:v>
      </x:c>
      <x:c r="D3091" s="15" t="str">
        <x:v>Pure office description; no qualifying industrial/workshop/storage.</x:v>
      </x:c>
      <x:c r="E3091" s="15" t="str">
        <x:v>https://www.rightmove.co.uk/properties/752981675517729#/?channel=COM_LET</x:v>
      </x:c>
      <x:c r="F3091" s="15" t="str"/>
    </x:row>
    <x:row r="3092" ht="42" customHeight="1">
      <x:c r="A3092" s="15" t="str">
        <x:v>London</x:v>
      </x:c>
      <x:c r="B3092" s="15" t="str">
        <x:v>Excluded or unresolved advert</x:v>
      </x:c>
      <x:c r="C3092" s="15" t="str">
        <x:v>Safestore Self Storage, Eastman Road, London, W3</x:v>
      </x:c>
      <x:c r="D3092" s="15" t="str">
        <x:v>Self-storage/room/container scheme excluded.</x:v>
      </x:c>
      <x:c r="E3092" s="15" t="str">
        <x:v>https://www.rightmove.co.uk/properties/752965258947089#/?channel=COM_LET</x:v>
      </x:c>
      <x:c r="F3092" s="15" t="str"/>
    </x:row>
    <x:row r="3093" ht="42" customHeight="1">
      <x:c r="A3093" s="15" t="str">
        <x:v>London</x:v>
      </x:c>
      <x:c r="B3093" s="15" t="str">
        <x:v>Excluded or unresolved advert</x:v>
      </x:c>
      <x:c r="C3093" s="15" t="str">
        <x:v>1A Kempshott Road, London, SW16</x:v>
      </x:c>
      <x:c r="D3093" s="15" t="str">
        <x:v>Self-storage/room/container scheme excluded.</x:v>
      </x:c>
      <x:c r="E3093" s="15" t="str">
        <x:v>https://www.rightmove.co.uk/properties/754386788388656#/?channel=COM_LET</x:v>
      </x:c>
      <x:c r="F3093" s="15" t="str"/>
    </x:row>
    <x:row r="3094" ht="42" customHeight="1">
      <x:c r="A3094" s="15" t="str">
        <x:v>London</x:v>
      </x:c>
      <x:c r="B3094" s="15" t="str">
        <x:v>Excluded or unresolved advert</x:v>
      </x:c>
      <x:c r="C3094" s="15" t="str">
        <x:v>14-22 Vale Royal, London, N7 9AP</x:v>
      </x:c>
      <x:c r="D3094" s="15" t="str">
        <x:v>Self-storage/room/container scheme excluded.</x:v>
      </x:c>
      <x:c r="E3094" s="15" t="str">
        <x:v>https://www.rightmove.co.uk/properties/754386788403713#/?channel=COM_LET</x:v>
      </x:c>
      <x:c r="F3094" s="15" t="str"/>
    </x:row>
    <x:row r="3095" ht="42" customHeight="1">
      <x:c r="A3095" s="15" t="str">
        <x:v>London</x:v>
      </x:c>
      <x:c r="B3095" s="15" t="str">
        <x:v>Excluded or unresolved advert</x:v>
      </x:c>
      <x:c r="C3095" s="15" t="str">
        <x:v>Unit 7FA, Hewlett House, Havelock Terrace, Havelock Terrace, London SW8 4AH</x:v>
      </x:c>
      <x:c r="D3095" s="15" t="str">
        <x:v>Pure office description; no qualifying industrial/workshop/storage.</x:v>
      </x:c>
      <x:c r="E3095" s="15" t="str">
        <x:v>https://www.rightmove.co.uk/properties/783747920873921#/?channel=COM_LET</x:v>
      </x:c>
      <x:c r="F3095" s="15" t="str"/>
    </x:row>
    <x:row r="3096" ht="42" customHeight="1">
      <x:c r="A3096" s="15" t="str">
        <x:v>London</x:v>
      </x:c>
      <x:c r="B3096" s="15" t="str">
        <x:v>Excluded or unresolved advert</x:v>
      </x:c>
      <x:c r="C3096" s="15" t="str">
        <x:v>Food Hub, 106 Beddington Lane, Beddington, Croydon CR0 4TB</x:v>
      </x:c>
      <x:c r="D3096" s="15" t="str">
        <x:v>Pooled Food Hub kitchen/light-industrial size option, ground or first floor; no individually identified available demise established.</x:v>
      </x:c>
      <x:c r="E3096" s="15" t="str">
        <x:v>https://www.rightmove.co.uk/properties/733799707713264#/?channel=COM_LET</x:v>
      </x:c>
      <x:c r="F3096" s="15" t="str"/>
    </x:row>
    <x:row r="3097" ht="42" customHeight="1">
      <x:c r="A3097" s="15" t="str">
        <x:v>London</x:v>
      </x:c>
      <x:c r="B3097" s="15" t="str">
        <x:v>Excluded or unresolved advert</x:v>
      </x:c>
      <x:c r="C3097" s="15" t="str">
        <x:v>Wow Workspaces, Wendover Court, Western Avenue, Acton, W3 0TG</x:v>
      </x:c>
      <x:c r="D3097" s="15" t="str">
        <x:v>Pooled/combined or multi-unit size range without individually verified demises; no unit count asserted.</x:v>
      </x:c>
      <x:c r="E3097" s="15" t="str">
        <x:v>https://www.rightmove.co.uk/properties/722900393564673#/?channel=COM_LET</x:v>
      </x:c>
      <x:c r="F3097" s="15" t="str"/>
    </x:row>
    <x:row r="3098" ht="42" customHeight="1">
      <x:c r="A3098" s="15" t="str">
        <x:v>London</x:v>
      </x:c>
      <x:c r="B3098" s="15" t="str">
        <x:v>Excluded or unresolved advert</x:v>
      </x:c>
      <x:c r="C3098" s="15" t="str">
        <x:v>Safestore Self Storage, Gap Road, London, SW19</x:v>
      </x:c>
      <x:c r="D3098" s="15" t="str">
        <x:v>Self-storage/room/container scheme excluded.</x:v>
      </x:c>
      <x:c r="E3098" s="15" t="str">
        <x:v>https://www.rightmove.co.uk/properties/752965263139825#/?channel=COM_LET</x:v>
      </x:c>
      <x:c r="F3098" s="15" t="str"/>
    </x:row>
    <x:row r="3099" ht="42" customHeight="1">
      <x:c r="A3099" s="15" t="str">
        <x:v>London</x:v>
      </x:c>
      <x:c r="B3099" s="15" t="str">
        <x:v>Excluded or unresolved advert</x:v>
      </x:c>
      <x:c r="C3099" s="15" t="str">
        <x:v>Safestore Self Storage, Shadbolt Avenue, London, E4</x:v>
      </x:c>
      <x:c r="D3099" s="15" t="str">
        <x:v>Self-storage/room/container scheme excluded.</x:v>
      </x:c>
      <x:c r="E3099" s="15" t="str">
        <x:v>https://www.rightmove.co.uk/properties/752965267400096#/?channel=COM_LET</x:v>
      </x:c>
      <x:c r="F3099" s="15" t="str"/>
    </x:row>
    <x:row r="3100" ht="42" customHeight="1">
      <x:c r="A3100" s="15" t="str">
        <x:v>London</x:v>
      </x:c>
      <x:c r="B3100" s="15" t="str">
        <x:v>Excluded or unresolved advert</x:v>
      </x:c>
      <x:c r="C3100" s="15" t="str">
        <x:v>Safestore Self Storage, Wrythe Lane, Carshalton, Surrey, SM5</x:v>
      </x:c>
      <x:c r="D3100" s="15" t="str">
        <x:v>Self-storage/room/container scheme excluded.</x:v>
      </x:c>
      <x:c r="E3100" s="15" t="str">
        <x:v>https://www.rightmove.co.uk/properties/752965256913105#/?channel=COM_LET</x:v>
      </x:c>
      <x:c r="F3100" s="15" t="str"/>
    </x:row>
    <x:row r="3101" ht="42" customHeight="1">
      <x:c r="A3101" s="15" t="str">
        <x:v>London</x:v>
      </x:c>
      <x:c r="B3101" s="15" t="str">
        <x:v>Excluded or unresolved advert</x:v>
      </x:c>
      <x:c r="C3101" s="15" t="str">
        <x:v>Ilderton Road, London, SE15 1NS</x:v>
      </x:c>
      <x:c r="D3101" s="15" t="str">
        <x:v>Self-storage/room/container scheme excluded.</x:v>
      </x:c>
      <x:c r="E3101" s="15" t="str">
        <x:v>https://www.rightmove.co.uk/properties/757154766702289#/?channel=COM_LET</x:v>
      </x:c>
      <x:c r="F3101" s="15" t="str"/>
    </x:row>
    <x:row r="3102" ht="42" customHeight="1">
      <x:c r="A3102" s="15" t="str">
        <x:v>London</x:v>
      </x:c>
      <x:c r="B3102" s="15" t="str">
        <x:v>Excluded or unresolved advert</x:v>
      </x:c>
      <x:c r="C3102" s="15" t="str">
        <x:v>Safestore Self Storage, Garth Road, Morden, Surrey, SM4</x:v>
      </x:c>
      <x:c r="D3102" s="15" t="str">
        <x:v>Self-storage/room/container scheme excluded.</x:v>
      </x:c>
      <x:c r="E3102" s="15" t="str">
        <x:v>https://www.rightmove.co.uk/properties/752965265210353#/?channel=COM_LET</x:v>
      </x:c>
      <x:c r="F3102" s="15" t="str"/>
    </x:row>
    <x:row r="3103" ht="42" customHeight="1">
      <x:c r="A3103" s="15" t="str">
        <x:v>London</x:v>
      </x:c>
      <x:c r="B3103" s="15" t="str">
        <x:v>Excluded or unresolved advert</x:v>
      </x:c>
      <x:c r="C3103" s="15" t="str">
        <x:v>Safestore Self Storage, Timber Mill Way, Gauden Road, London, SW4</x:v>
      </x:c>
      <x:c r="D3103" s="15" t="str">
        <x:v>Self-storage/room/container scheme excluded.</x:v>
      </x:c>
      <x:c r="E3103" s="15" t="str">
        <x:v>https://www.rightmove.co.uk/properties/752965263047312#/?channel=COM_LET</x:v>
      </x:c>
      <x:c r="F3103" s="15" t="str"/>
    </x:row>
    <x:row r="3104" ht="42" customHeight="1">
      <x:c r="A3104" s="15" t="str">
        <x:v>London</x:v>
      </x:c>
      <x:c r="B3104" s="15" t="str">
        <x:v>Excluded or unresolved advert</x:v>
      </x:c>
      <x:c r="C3104" s="15" t="str">
        <x:v>Wick Lane, London, E3</x:v>
      </x:c>
      <x:c r="D3104" s="15" t="str">
        <x:v>Self-storage/room/container scheme excluded.</x:v>
      </x:c>
      <x:c r="E3104" s="15" t="str">
        <x:v>https://www.rightmove.co.uk/properties/170440871#/?channel=COM_LET</x:v>
      </x:c>
      <x:c r="F3104" s="15" t="str"/>
    </x:row>
    <x:row r="3105" ht="42" customHeight="1">
      <x:c r="A3105" s="15" t="str">
        <x:v>London</x:v>
      </x:c>
      <x:c r="B3105" s="15" t="str">
        <x:v>Excluded or unresolved advert</x:v>
      </x:c>
      <x:c r="C3105" s="15" t="str">
        <x:v>Big Yellow Richmond Victoria Villas, Lower Mortlake Road, Richmond, TW9</x:v>
      </x:c>
      <x:c r="D3105" s="15" t="str">
        <x:v>Self-storage/room/container scheme excluded.</x:v>
      </x:c>
      <x:c r="E3105" s="15" t="str">
        <x:v>https://www.rightmove.co.uk/properties/758774325904736#/?channel=COM_LET</x:v>
      </x:c>
      <x:c r="F3105" s="15" t="str"/>
    </x:row>
    <x:row r="3106" ht="42" customHeight="1">
      <x:c r="A3106" s="15" t="str">
        <x:v>London</x:v>
      </x:c>
      <x:c r="B3106" s="15" t="str">
        <x:v>Excluded or unresolved advert</x:v>
      </x:c>
      <x:c r="C3106" s="15" t="str">
        <x:v>The Highway, London, E1W</x:v>
      </x:c>
      <x:c r="D3106" s="15" t="str">
        <x:v>Self-storage/room/container scheme excluded.</x:v>
      </x:c>
      <x:c r="E3106" s="15" t="str">
        <x:v>https://www.rightmove.co.uk/properties/758777733724561#/?channel=COM_LET</x:v>
      </x:c>
      <x:c r="F3106" s="15" t="str"/>
    </x:row>
    <x:row r="3107" ht="42" customHeight="1">
      <x:c r="A3107" s="15" t="str">
        <x:v>London</x:v>
      </x:c>
      <x:c r="B3107" s="15" t="str">
        <x:v>Excluded or unresolved advert</x:v>
      </x:c>
      <x:c r="C3107" s="15" t="str">
        <x:v>Big Yellow Self Storage Balham, Weir Road, London, SW12</x:v>
      </x:c>
      <x:c r="D3107" s="15" t="str">
        <x:v>Self-storage/room/container scheme excluded.</x:v>
      </x:c>
      <x:c r="E3107" s="15" t="str">
        <x:v>https://www.rightmove.co.uk/properties/758769349304065#/?channel=COM_LET</x:v>
      </x:c>
      <x:c r="F3107" s="15" t="str"/>
    </x:row>
    <x:row r="3108" ht="42" customHeight="1">
      <x:c r="A3108" s="15" t="str">
        <x:v>London</x:v>
      </x:c>
      <x:c r="B3108" s="15" t="str">
        <x:v>Excluded or unresolved advert</x:v>
      </x:c>
      <x:c r="C3108" s="15" t="str">
        <x:v>Big Yellow Self Storage Enfield 1 Progress Way, Enfield, London, EN1</x:v>
      </x:c>
      <x:c r="D3108" s="15" t="str">
        <x:v>Self-storage/room/container scheme excluded.</x:v>
      </x:c>
      <x:c r="E3108" s="15" t="str">
        <x:v>https://www.rightmove.co.uk/properties/758764527948785#/?channel=COM_LET</x:v>
      </x:c>
      <x:c r="F3108" s="15" t="str"/>
    </x:row>
    <x:row r="3109" ht="42" customHeight="1">
      <x:c r="A3109" s="15" t="str">
        <x:v>London</x:v>
      </x:c>
      <x:c r="B3109" s="15" t="str">
        <x:v>Excluded or unresolved advert</x:v>
      </x:c>
      <x:c r="C3109" s="15" t="str">
        <x:v>Big Yellow Kingston North , 380 Richmond Road, Kingston Upon Thames, Surrey, KT2</x:v>
      </x:c>
      <x:c r="D3109" s="15" t="str">
        <x:v>Self-storage/room/container scheme excluded.</x:v>
      </x:c>
      <x:c r="E3109" s="15" t="str">
        <x:v>https://www.rightmove.co.uk/properties/758779036207681#/?channel=COM_LET</x:v>
      </x:c>
      <x:c r="F3109" s="15" t="str"/>
    </x:row>
    <x:row r="3110" ht="42" customHeight="1">
      <x:c r="A3110" s="15" t="str">
        <x:v>London</x:v>
      </x:c>
      <x:c r="B3110" s="15" t="str">
        <x:v>Excluded or unresolved advert</x:v>
      </x:c>
      <x:c r="C3110" s="15" t="str">
        <x:v>Big Yellow Gypsy Corner 12 Jenner Avenue, London, W3</x:v>
      </x:c>
      <x:c r="D3110" s="15" t="str">
        <x:v>Self-storage/room/container scheme excluded.</x:v>
      </x:c>
      <x:c r="E3110" s="15" t="str">
        <x:v>https://www.rightmove.co.uk/properties/758772082085281#/?channel=COM_LET</x:v>
      </x:c>
      <x:c r="F3110" s="15" t="str"/>
    </x:row>
    <x:row r="3111" ht="42" customHeight="1">
      <x:c r="A3111" s="15" t="str">
        <x:v>London</x:v>
      </x:c>
      <x:c r="B3111" s="15" t="str">
        <x:v>Excluded or unresolved advert</x:v>
      </x:c>
      <x:c r="C3111" s="15" t="str">
        <x:v>Big Yellow Wandsworth, Garratt Lane, Wandsworth, London, SW18</x:v>
      </x:c>
      <x:c r="D3111" s="15" t="str">
        <x:v>Self-storage/room/container scheme excluded.</x:v>
      </x:c>
      <x:c r="E3111" s="15" t="str">
        <x:v>https://www.rightmove.co.uk/properties/758777165422848#/?channel=COM_LET</x:v>
      </x:c>
      <x:c r="F3111" s="15" t="str"/>
    </x:row>
    <x:row r="3112" ht="42" customHeight="1">
      <x:c r="A3112" s="15" t="str">
        <x:v>London</x:v>
      </x:c>
      <x:c r="B3112" s="15" t="str">
        <x:v>Excluded or unresolved advert</x:v>
      </x:c>
      <x:c r="C3112" s="15" t="str">
        <x:v>Big Yellow North Kensington, Scrubs Lane, North Kensington, London, NW10</x:v>
      </x:c>
      <x:c r="D3112" s="15" t="str">
        <x:v>Self-storage/room/container scheme excluded.</x:v>
      </x:c>
      <x:c r="E3112" s="15" t="str">
        <x:v>https://www.rightmove.co.uk/properties/758773786938625#/?channel=COM_LET</x:v>
      </x:c>
      <x:c r="F3112" s="15" t="str"/>
    </x:row>
    <x:row r="3113" ht="42" customHeight="1">
      <x:c r="A3113" s="15" t="str">
        <x:v>London</x:v>
      </x:c>
      <x:c r="B3113" s="15" t="str">
        <x:v>Excluded or unresolved advert</x:v>
      </x:c>
      <x:c r="C3113" s="15" t="str">
        <x:v>The Bottle Factory Studio Units, 12 Ossory Road, London, SE1 5AN</x:v>
      </x:c>
      <x:c r="D3113" s="15" t="str">
        <x:v>Pooled/combined or multi-unit size range without individually verified demises; no unit count asserted.</x:v>
      </x:c>
      <x:c r="E3113" s="15" t="str">
        <x:v>https://www.rightmove.co.uk/properties/773338906164224#/?channel=COM_LET</x:v>
      </x:c>
      <x:c r="F3113" s="15" t="str"/>
    </x:row>
    <x:row r="3114" ht="42" customHeight="1">
      <x:c r="A3114" s="15" t="str">
        <x:v>London</x:v>
      </x:c>
      <x:c r="B3114" s="15" t="str">
        <x:v>Excluded or unresolved advert</x:v>
      </x:c>
      <x:c r="C3114" s="15" t="str">
        <x:v>13 Kensington High Street, London, W8 5NP</x:v>
      </x:c>
      <x:c r="D3114" s="15" t="str">
        <x:v>Other-category result without clear industrial/workshop/storage use.</x:v>
      </x:c>
      <x:c r="E3114" s="15" t="str">
        <x:v>https://www.rightmove.co.uk/properties/778863609714880#/?channel=COM_LET</x:v>
      </x:c>
      <x:c r="F3114" s="15" t="str"/>
    </x:row>
    <x:row r="3115" ht="42" customHeight="1">
      <x:c r="A3115" s="15" t="str">
        <x:v>London</x:v>
      </x:c>
      <x:c r="B3115" s="15" t="str">
        <x:v>Excluded or unresolved advert</x:v>
      </x:c>
      <x:c r="C3115" s="15" t="str">
        <x:v>Safestore Self Storage, Burwood Place, London, W2</x:v>
      </x:c>
      <x:c r="D3115" s="15" t="str">
        <x:v>Self-storage/room/container scheme excluded.</x:v>
      </x:c>
      <x:c r="E3115" s="15" t="str">
        <x:v>https://www.rightmove.co.uk/properties/752965269339328#/?channel=COM_LET</x:v>
      </x:c>
      <x:c r="F3115" s="15" t="str"/>
    </x:row>
    <x:row r="3116" ht="42" customHeight="1">
      <x:c r="A3116" s="15" t="str">
        <x:v>London</x:v>
      </x:c>
      <x:c r="B3116" s="15" t="str">
        <x:v>Excluded or unresolved advert</x:v>
      </x:c>
      <x:c r="C3116" s="15" t="str">
        <x:v>Former Public Convenience, 180 Kennington Lane, London, SE11 4EZ</x:v>
      </x:c>
      <x:c r="D3116" s="15" t="str">
        <x:v>Other-category result without clear industrial/workshop/storage use.</x:v>
      </x:c>
      <x:c r="E3116" s="15" t="str">
        <x:v>https://www.rightmove.co.uk/properties/773395418098384#/?channel=COM_LET</x:v>
      </x:c>
      <x:c r="F3116" s="15" t="str"/>
    </x:row>
    <x:row r="3117" ht="42" customHeight="1">
      <x:c r="A3117" s="15" t="str">
        <x:v>London</x:v>
      </x:c>
      <x:c r="B3117" s="15" t="str">
        <x:v>Excluded or unresolved advert</x:v>
      </x:c>
      <x:c r="C3117" s="15" t="str">
        <x:v>Safestore Self Storage, Oakfield Road, London, SE20</x:v>
      </x:c>
      <x:c r="D3117" s="15" t="str">
        <x:v>Self-storage/room/container scheme excluded.</x:v>
      </x:c>
      <x:c r="E3117" s="15" t="str">
        <x:v>https://www.rightmove.co.uk/properties/752965261042129#/?channel=COM_LET</x:v>
      </x:c>
      <x:c r="F3117" s="15" t="str"/>
    </x:row>
    <x:row r="3118" ht="42" customHeight="1">
      <x:c r="A3118" s="15" t="str">
        <x:v>London</x:v>
      </x:c>
      <x:c r="B3118" s="15" t="str">
        <x:v>Excluded or unresolved advert</x:v>
      </x:c>
      <x:c r="C3118" s="15" t="str">
        <x:v>Food Hub, 106 Beddington Lane, Beddington, Croydon CR0 4TB</x:v>
      </x:c>
      <x:c r="D3118" s="15" t="str">
        <x:v>Pooled Food Hub kitchen/light-industrial size option, ground or first floor; no individually identified available demise established.</x:v>
      </x:c>
      <x:c r="E3118" s="15" t="str">
        <x:v>https://www.rightmove.co.uk/properties/733801049774848#/?channel=COM_LET</x:v>
      </x:c>
      <x:c r="F3118" s="15" t="str"/>
    </x:row>
    <x:row r="3119" ht="42" customHeight="1">
      <x:c r="A3119" s="15" t="str">
        <x:v>London</x:v>
      </x:c>
      <x:c r="B3119" s="15" t="str">
        <x:v>Excluded or unresolved advert</x:v>
      </x:c>
      <x:c r="C3119" s="15" t="str">
        <x:v>Unit 111 Avro House, Havelock Terrace, London SW8 4AH</x:v>
      </x:c>
      <x:c r="D3119" s="15" t="str">
        <x:v>Pure office description; no qualifying industrial/workshop/storage.</x:v>
      </x:c>
      <x:c r="E3119" s="15" t="str">
        <x:v>https://www.rightmove.co.uk/properties/780884750433841#/?channel=COM_LET</x:v>
      </x:c>
      <x:c r="F3119" s="15" t="str"/>
    </x:row>
    <x:row r="3120" ht="42" customHeight="1">
      <x:c r="A3120" s="15" t="str">
        <x:v>London</x:v>
      </x:c>
      <x:c r="B3120" s="15" t="str">
        <x:v>Excluded or unresolved advert</x:v>
      </x:c>
      <x:c r="C3120" s="15" t="str">
        <x:v>STOREX House, 1060 Great West Road, Brentford, Hounslow TW8 0LW</x:v>
      </x:c>
      <x:c r="D3120" s="15" t="str">
        <x:v>Self-storage/room/container scheme excluded.</x:v>
      </x:c>
      <x:c r="E3120" s="15" t="str">
        <x:v>https://www.rightmove.co.uk/properties/750615595167905#/?channel=COM_LET</x:v>
      </x:c>
      <x:c r="F3120" s="15" t="str"/>
    </x:row>
    <x:row r="3121" ht="42" customHeight="1">
      <x:c r="A3121" s="15" t="str">
        <x:v>London</x:v>
      </x:c>
      <x:c r="B3121" s="15" t="str">
        <x:v>Excluded or unresolved advert</x:v>
      </x:c>
      <x:c r="C3121" s="15" t="str">
        <x:v>Bridge Road, London, N22</x:v>
      </x:c>
      <x:c r="D3121" s="15" t="str">
        <x:v>Pooled/combined or multi-unit size range without individually verified demises; no unit count asserted.</x:v>
      </x:c>
      <x:c r="E3121" s="15" t="str">
        <x:v>https://www.rightmove.co.uk/properties/156967916#/?channel=COM_LET</x:v>
      </x:c>
      <x:c r="F3121" s="15" t="str"/>
    </x:row>
    <x:row r="3122" ht="42" customHeight="1">
      <x:c r="A3122" s="15" t="str">
        <x:v>London</x:v>
      </x:c>
      <x:c r="B3122" s="15" t="str">
        <x:v>Excluded or unresolved advert</x:v>
      </x:c>
      <x:c r="C3122" s="15" t="str">
        <x:v>Bridge Road, London, N22</x:v>
      </x:c>
      <x:c r="D3122" s="15" t="str">
        <x:v>Pooled/combined or multi-unit size range without individually verified demises; no unit count asserted.</x:v>
      </x:c>
      <x:c r="E3122" s="15" t="str">
        <x:v>https://www.rightmove.co.uk/properties/156967685#/?channel=COM_LET</x:v>
      </x:c>
      <x:c r="F3122" s="15" t="str"/>
    </x:row>
    <x:row r="3123" ht="42" customHeight="1">
      <x:c r="A3123" s="15" t="str">
        <x:v>London</x:v>
      </x:c>
      <x:c r="B3123" s="15" t="str">
        <x:v>Excluded or unresolved advert</x:v>
      </x:c>
      <x:c r="C3123" s="15" t="str">
        <x:v>Access Self Storage, 21 Effie Road, London</x:v>
      </x:c>
      <x:c r="D3123" s="15" t="str">
        <x:v>Self-storage/room/container scheme excluded.</x:v>
      </x:c>
      <x:c r="E3123" s="15" t="str">
        <x:v>https://www.rightmove.co.uk/properties/764756104011088#/?channel=COM_LET</x:v>
      </x:c>
      <x:c r="F3123" s="15" t="str"/>
    </x:row>
    <x:row r="3124" ht="42" customHeight="1">
      <x:c r="A3124" s="15" t="str">
        <x:v>London</x:v>
      </x:c>
      <x:c r="B3124" s="15" t="str">
        <x:v>Excluded or unresolved advert</x:v>
      </x:c>
      <x:c r="C3124" s="15" t="str">
        <x:v>Stanton Way, London, SE26</x:v>
      </x:c>
      <x:c r="D3124" s="15" t="str">
        <x:v>Self-storage/room/container scheme excluded.</x:v>
      </x:c>
      <x:c r="E3124" s="15" t="str">
        <x:v>https://www.rightmove.co.uk/properties/754386786260865#/?channel=COM_LET</x:v>
      </x:c>
      <x:c r="F3124" s="15" t="str"/>
    </x:row>
    <x:row r="3125" ht="42" customHeight="1">
      <x:c r="A3125" s="15" t="str">
        <x:v>London</x:v>
      </x:c>
      <x:c r="B3125" s="15" t="str">
        <x:v>Excluded or unresolved advert</x:v>
      </x:c>
      <x:c r="C3125" s="15" t="str">
        <x:v>Unit 9C (C&amp;F) Queens Yard, White Post Lane, Hackney, London. E9 5EN</x:v>
      </x:c>
      <x:c r="D3125" s="15" t="str">
        <x:v>Other-category result without clear industrial/workshop/storage use.</x:v>
      </x:c>
      <x:c r="E3125" s="15" t="str">
        <x:v>https://www.rightmove.co.uk/properties/170690999#/?channel=COM_LET</x:v>
      </x:c>
      <x:c r="F3125" s="15" t="str"/>
    </x:row>
    <x:row r="3126" ht="42" customHeight="1">
      <x:c r="A3126" s="15" t="str">
        <x:v>London</x:v>
      </x:c>
      <x:c r="B3126" s="15" t="str">
        <x:v>Excluded or unresolved advert</x:v>
      </x:c>
      <x:c r="C3126" s="15" t="str">
        <x:v>Access Self Storage Acton, Abacus House, The Vale, Acton, Ealing</x:v>
      </x:c>
      <x:c r="D3126" s="15" t="str">
        <x:v>Self-storage/room/container scheme excluded.</x:v>
      </x:c>
      <x:c r="E3126" s="15" t="str">
        <x:v>https://www.rightmove.co.uk/properties/752018315046737#/?channel=COM_LET</x:v>
      </x:c>
      <x:c r="F3126" s="15" t="str"/>
    </x:row>
    <x:row r="3127" ht="42" customHeight="1">
      <x:c r="A3127" s="15" t="str">
        <x:v>London</x:v>
      </x:c>
      <x:c r="B3127" s="15" t="str">
        <x:v>Excluded or unresolved advert</x:v>
      </x:c>
      <x:c r="C3127" s="15" t="str">
        <x:v>Access Self Storage, Lots Road, Kensington And Chelsea, London</x:v>
      </x:c>
      <x:c r="D3127" s="15" t="str">
        <x:v>Self-storage/room/container scheme excluded.</x:v>
      </x:c>
      <x:c r="E3127" s="15" t="str">
        <x:v>https://www.rightmove.co.uk/properties/749321283280256#/?channel=COM_LET</x:v>
      </x:c>
      <x:c r="F3127" s="15" t="str"/>
    </x:row>
    <x:row r="3128" ht="42" customHeight="1">
      <x:c r="A3128" s="15" t="str">
        <x:v>London</x:v>
      </x:c>
      <x:c r="B3128" s="15" t="str">
        <x:v>Excluded or unresolved advert</x:v>
      </x:c>
      <x:c r="C3128" s="15" t="str">
        <x:v>Unit 22, Mitcham Industrial Estate, Streatham Road, Mitcham, Surrey, CR4</x:v>
      </x:c>
      <x:c r="D3128" s="15" t="str">
        <x:v>Self-storage/room/container scheme excluded.</x:v>
      </x:c>
      <x:c r="E3128" s="15" t="str">
        <x:v>https://www.rightmove.co.uk/properties/754400061278129#/?channel=COM_LET</x:v>
      </x:c>
      <x:c r="F3128" s="15" t="str"/>
    </x:row>
    <x:row r="3129" ht="42" customHeight="1">
      <x:c r="A3129" s="15" t="str">
        <x:v>London</x:v>
      </x:c>
      <x:c r="B3129" s="15" t="str">
        <x:v>Excluded or unresolved advert</x:v>
      </x:c>
      <x:c r="C3129" s="15" t="str">
        <x:v>25 Boundaries Road, London</x:v>
      </x:c>
      <x:c r="D3129" s="15" t="str">
        <x:v>Self-storage/room/container scheme excluded.</x:v>
      </x:c>
      <x:c r="E3129" s="15" t="str">
        <x:v>https://www.rightmove.co.uk/properties/764881343793392#/?channel=COM_LET</x:v>
      </x:c>
      <x:c r="F3129" s="15" t="str"/>
    </x:row>
    <x:row r="3130" ht="42" customHeight="1">
      <x:c r="A3130" s="15" t="str">
        <x:v>London</x:v>
      </x:c>
      <x:c r="B3130" s="15" t="str">
        <x:v>Excluded or unresolved advert</x:v>
      </x:c>
      <x:c r="C3130" s="15" t="str">
        <x:v>Food Hub, 106 Beddington Lane, Beddington, Croydon CR0 $TB</x:v>
      </x:c>
      <x:c r="D3130" s="15" t="str">
        <x:v>Pooled Food Hub kitchen/light-industrial size option, ground or first floor; no individually identified available demise established.</x:v>
      </x:c>
      <x:c r="E3130" s="15" t="str">
        <x:v>https://www.rightmove.co.uk/properties/733796559864785#/?channel=COM_LET</x:v>
      </x:c>
      <x:c r="F3130" s="15" t="str"/>
    </x:row>
    <x:row r="3131" ht="42" customHeight="1">
      <x:c r="A3131" s="15" t="str">
        <x:v>London</x:v>
      </x:c>
      <x:c r="B3131" s="15" t="str">
        <x:v>Excluded or unresolved advert</x:v>
      </x:c>
      <x:c r="C3131" s="15" t="str">
        <x:v>Various Studios, Hatcham Studios, Hatcham Road, London SE15 1TW</x:v>
      </x:c>
      <x:c r="D3131" s="15" t="str">
        <x:v>Other-category result without clear industrial/workshop/storage use.</x:v>
      </x:c>
      <x:c r="E3131" s="15" t="str">
        <x:v>https://www.rightmove.co.uk/properties/767480910438016#/?channel=COM_LET</x:v>
      </x:c>
      <x:c r="F3131" s="15" t="str"/>
    </x:row>
    <x:row r="3132" ht="42" customHeight="1">
      <x:c r="A3132" s="15" t="str">
        <x:v>London</x:v>
      </x:c>
      <x:c r="B3132" s="15" t="str">
        <x:v>Excluded or unresolved advert</x:v>
      </x:c>
      <x:c r="C3132" s="15" t="str">
        <x:v>Lombard Business Park, 10-12 Lombard Road, London, Greater London, SW19 3TZ</x:v>
      </x:c>
      <x:c r="D3132" s="15" t="str">
        <x:v>Self-storage/room/container scheme excluded.</x:v>
      </x:c>
      <x:c r="E3132" s="15" t="str">
        <x:v>https://www.rightmove.co.uk/properties/744622601736688#/?channel=COM_LET</x:v>
      </x:c>
      <x:c r="F3132" s="15" t="str"/>
    </x:row>
    <x:row r="3133" ht="42" customHeight="1">
      <x:c r="A3133" s="15" t="str">
        <x:v>London</x:v>
      </x:c>
      <x:c r="B3133" s="15" t="str">
        <x:v>Excluded or unresolved advert</x:v>
      </x:c>
      <x:c r="C3133" s="15" t="str">
        <x:v>Unit 612, Peckham Levels, Rye Lane, Peckham, London</x:v>
      </x:c>
      <x:c r="D3133" s="15" t="str">
        <x:v>Creative/live-work/studio offering without verified industrial/workshop demise.</x:v>
      </x:c>
      <x:c r="E3133" s="15" t="str">
        <x:v>https://www.rightmove.co.uk/properties/168425123#/?channel=COM_LET</x:v>
      </x:c>
      <x:c r="F3133" s="15" t="str"/>
    </x:row>
    <x:row r="3134" ht="42" customHeight="1">
      <x:c r="A3134" s="15" t="str">
        <x:v>London</x:v>
      </x:c>
      <x:c r="B3134" s="15" t="str">
        <x:v>Excluded or unresolved advert</x:v>
      </x:c>
      <x:c r="C3134" s="15" t="str">
        <x:v>Rosemont Road, West Hampstead, London</x:v>
      </x:c>
      <x:c r="D3134" s="15" t="str">
        <x:v>Other-category result without clear industrial/workshop/storage use.</x:v>
      </x:c>
      <x:c r="E3134" s="15" t="str">
        <x:v>https://www.rightmove.co.uk/properties/173440883#/?channel=COM_LET</x:v>
      </x:c>
      <x:c r="F3134" s="15" t="str"/>
    </x:row>
    <x:row r="3135" ht="42" customHeight="1">
      <x:c r="A3135" s="15" t="str">
        <x:v>London</x:v>
      </x:c>
      <x:c r="B3135" s="15" t="str">
        <x:v>Excluded or unresolved advert</x:v>
      </x:c>
      <x:c r="C3135" s="15" t="str">
        <x:v>Chapel Market, London</x:v>
      </x:c>
      <x:c r="D3135" s="15" t="str">
        <x:v>Other-category result without clear industrial/workshop/storage use.</x:v>
      </x:c>
      <x:c r="E3135" s="15" t="str">
        <x:v>https://www.rightmove.co.uk/properties/93357105#/?channel=COM_LET</x:v>
      </x:c>
      <x:c r="F3135" s="15" t="str"/>
    </x:row>
    <x:row r="3136" ht="42" customHeight="1">
      <x:c r="A3136" s="15" t="str">
        <x:v>London</x:v>
      </x:c>
      <x:c r="B3136" s="15" t="str">
        <x:v>Excluded or unresolved advert</x:v>
      </x:c>
      <x:c r="C3136" s="15" t="str">
        <x:v>Friern Barnet Road, London, N11</x:v>
      </x:c>
      <x:c r="D3136" s="15" t="str">
        <x:v>Other-category result without clear industrial/workshop/storage use.</x:v>
      </x:c>
      <x:c r="E3136" s="15" t="str">
        <x:v>https://www.rightmove.co.uk/properties/142350101#/?channel=COM_LET</x:v>
      </x:c>
      <x:c r="F3136" s="15" t="str"/>
    </x:row>
    <x:row r="3137" ht="42" customHeight="1">
      <x:c r="A3137" s="15" t="str">
        <x:v>London</x:v>
      </x:c>
      <x:c r="B3137" s="15" t="str">
        <x:v>Excluded or unresolved advert</x:v>
      </x:c>
      <x:c r="C3137" s="15" t="str">
        <x:v>Derwent Road, London, W5</x:v>
      </x:c>
      <x:c r="D3137" s="15" t="str">
        <x:v>Other-category result without clear industrial/workshop/storage use.</x:v>
      </x:c>
      <x:c r="E3137" s="15" t="str">
        <x:v>https://www.rightmove.co.uk/properties/167261240#/?channel=COM_LET</x:v>
      </x:c>
      <x:c r="F3137" s="15" t="str"/>
    </x:row>
    <x:row r="3138" ht="42" customHeight="1">
      <x:c r="A3138" s="15" t="str">
        <x:v>London</x:v>
      </x:c>
      <x:c r="B3138" s="15" t="str">
        <x:v>Excluded or unresolved advert</x:v>
      </x:c>
      <x:c r="C3138" s="15" t="str">
        <x:v>Westbourne Park Road, W11</x:v>
      </x:c>
      <x:c r="D3138" s="15" t="str">
        <x:v>Other-category result without clear industrial/workshop/storage use.</x:v>
      </x:c>
      <x:c r="E3138" s="15" t="str">
        <x:v>https://www.rightmove.co.uk/properties/171434615#/?channel=COM_LET</x:v>
      </x:c>
      <x:c r="F3138" s="15" t="str"/>
    </x:row>
    <x:row r="3139" ht="42" customHeight="1">
      <x:c r="A3139" s="15" t="str">
        <x:v>London</x:v>
      </x:c>
      <x:c r="B3139" s="15" t="str">
        <x:v>Excluded or unresolved advert</x:v>
      </x:c>
      <x:c r="C3139" s="15" t="str">
        <x:v>North End Road, West Kensington, W14</x:v>
      </x:c>
      <x:c r="D3139" s="15" t="str">
        <x:v>Other-category result without clear industrial/workshop/storage use.</x:v>
      </x:c>
      <x:c r="E3139" s="15" t="str">
        <x:v>https://www.rightmove.co.uk/properties/170095958#/?channel=COM_LET</x:v>
      </x:c>
      <x:c r="F3139" s="15" t="str"/>
    </x:row>
    <x:row r="3140" ht="42" customHeight="1">
      <x:c r="A3140" s="15" t="str">
        <x:v>London</x:v>
      </x:c>
      <x:c r="B3140" s="15" t="str">
        <x:v>Excluded or unresolved advert</x:v>
      </x:c>
      <x:c r="C3140" s="15" t="str">
        <x:v>Church Road, Barnes, SW13</x:v>
      </x:c>
      <x:c r="D3140" s="15" t="str">
        <x:v>Other-category result without clear industrial/workshop/storage use.</x:v>
      </x:c>
      <x:c r="E3140" s="15" t="str">
        <x:v>https://www.rightmove.co.uk/properties/142883225#/?channel=COM_LET</x:v>
      </x:c>
      <x:c r="F3140" s="15" t="str"/>
    </x:row>
    <x:row r="3141" ht="42" customHeight="1">
      <x:c r="A3141" s="15" t="str">
        <x:v>London</x:v>
      </x:c>
      <x:c r="B3141" s="15" t="str">
        <x:v>Excluded or unresolved advert</x:v>
      </x:c>
      <x:c r="C3141" s="15" t="str">
        <x:v>High Road, London, N12</x:v>
      </x:c>
      <x:c r="D3141" s="15" t="str">
        <x:v>Other-category result without clear industrial/workshop/storage use.</x:v>
      </x:c>
      <x:c r="E3141" s="15" t="str">
        <x:v>https://www.rightmove.co.uk/properties/89525334#/?channel=COM_LET</x:v>
      </x:c>
      <x:c r="F3141" s="15" t="str"/>
    </x:row>
    <x:row r="3142" ht="42" customHeight="1">
      <x:c r="A3142" s="15" t="str">
        <x:v>London</x:v>
      </x:c>
      <x:c r="B3142" s="15" t="str">
        <x:v>Excluded or unresolved advert</x:v>
      </x:c>
      <x:c r="C3142" s="15" t="str">
        <x:v>Lea Bridge Road, Hackney, E5</x:v>
      </x:c>
      <x:c r="D3142" s="15" t="str">
        <x:v>Other-category result without clear industrial/workshop/storage use.</x:v>
      </x:c>
      <x:c r="E3142" s="15" t="str">
        <x:v>https://www.rightmove.co.uk/properties/91589451#/?channel=COM_LET</x:v>
      </x:c>
      <x:c r="F3142" s="15" t="str"/>
    </x:row>
    <x:row r="3143" ht="42" customHeight="1">
      <x:c r="A3143" s="15" t="str">
        <x:v>London</x:v>
      </x:c>
      <x:c r="B3143" s="15" t="str">
        <x:v>Excluded or unresolved advert</x:v>
      </x:c>
      <x:c r="C3143" s="15" t="str">
        <x:v>Enfield</x:v>
      </x:c>
      <x:c r="D3143" s="15" t="str">
        <x:v>Pure office description; no qualifying industrial/workshop/storage.</x:v>
      </x:c>
      <x:c r="E3143" s="15" t="str">
        <x:v>https://www.rightmove.co.uk/properties/162844478#/?channel=COM_LET</x:v>
      </x:c>
      <x:c r="F3143" s="15" t="str"/>
    </x:row>
    <x:row r="3144" ht="42" customHeight="1">
      <x:c r="A3144" s="15" t="str">
        <x:v>London</x:v>
      </x:c>
      <x:c r="B3144" s="15" t="str">
        <x:v>Excluded or unresolved advert</x:v>
      </x:c>
      <x:c r="C3144" s="15" t="str">
        <x:v>King Street, London</x:v>
      </x:c>
      <x:c r="D3144" s="15" t="str">
        <x:v>Other-category result without clear industrial/workshop/storage use.</x:v>
      </x:c>
      <x:c r="E3144" s="15" t="str">
        <x:v>https://www.rightmove.co.uk/properties/90052269#/?channel=COM_LET</x:v>
      </x:c>
      <x:c r="F3144" s="15" t="str"/>
    </x:row>
    <x:row r="3145" ht="42" customHeight="1">
      <x:c r="A3145" s="15" t="str">
        <x:v>London</x:v>
      </x:c>
      <x:c r="B3145" s="15" t="str">
        <x:v>Excluded or unresolved advert</x:v>
      </x:c>
      <x:c r="C3145" s="15" t="str">
        <x:v>The Vale, London, W3</x:v>
      </x:c>
      <x:c r="D3145" s="15" t="str">
        <x:v>Yard/land only; no qualifying building established.</x:v>
      </x:c>
      <x:c r="E3145" s="15" t="str">
        <x:v>https://www.rightmove.co.uk/properties/93565941#/?channel=COM_LET</x:v>
      </x:c>
      <x:c r="F3145" s="15" t="str"/>
    </x:row>
    <x:row r="3146" ht="42" customHeight="1">
      <x:c r="A3146" s="15" t="str">
        <x:v>London</x:v>
      </x:c>
      <x:c r="B3146" s="15" t="str">
        <x:v>Excluded or unresolved advert</x:v>
      </x:c>
      <x:c r="C3146" s="15" t="str">
        <x:v>Marlborough Road, Upper Holloway</x:v>
      </x:c>
      <x:c r="D3146" s="15" t="str">
        <x:v>Other-category result without clear industrial/workshop/storage use.</x:v>
      </x:c>
      <x:c r="E3146" s="15" t="str">
        <x:v>https://www.rightmove.co.uk/properties/90432681#/?channel=COM_LET</x:v>
      </x:c>
      <x:c r="F3146" s="15" t="str"/>
    </x:row>
    <x:row r="3147" ht="42" customHeight="1">
      <x:c r="A3147" s="15" t="str">
        <x:v>London</x:v>
      </x:c>
      <x:c r="B3147" s="15" t="str">
        <x:v>Excluded or unresolved advert</x:v>
      </x:c>
      <x:c r="C3147" s="15" t="str">
        <x:v>Marlborough Road, Upper Holloway</x:v>
      </x:c>
      <x:c r="D3147" s="15" t="str">
        <x:v>Other-category result without clear industrial/workshop/storage use.</x:v>
      </x:c>
      <x:c r="E3147" s="15" t="str">
        <x:v>https://www.rightmove.co.uk/properties/90415731#/?channel=COM_LET</x:v>
      </x:c>
      <x:c r="F3147" s="15" t="str"/>
    </x:row>
    <x:row r="3148" ht="42" customHeight="1">
      <x:c r="A3148" s="15" t="str">
        <x:v>London</x:v>
      </x:c>
      <x:c r="B3148" s="15" t="str">
        <x:v>Excluded or unresolved advert</x:v>
      </x:c>
      <x:c r="C3148" s="15" t="str">
        <x:v>Stoke Newington Church Street, N16</x:v>
      </x:c>
      <x:c r="D3148" s="15" t="str">
        <x:v>Other-category result without clear industrial/workshop/storage use.</x:v>
      </x:c>
      <x:c r="E3148" s="15" t="str">
        <x:v>https://www.rightmove.co.uk/properties/162138599#/?channel=COM_LET</x:v>
      </x:c>
      <x:c r="F3148" s="15" t="str"/>
    </x:row>
    <x:row r="3149" ht="42" customHeight="1">
      <x:c r="A3149" s="15" t="str">
        <x:v>London</x:v>
      </x:c>
      <x:c r="B3149" s="15" t="str">
        <x:v>Excluded or unresolved advert</x:v>
      </x:c>
      <x:c r="C3149" s="15" t="str">
        <x:v>Maisonette A, Edgware Road, City Of Westminster, London</x:v>
      </x:c>
      <x:c r="D3149" s="15" t="str">
        <x:v>Healthcare Facility use, not qualifying industrial/workshop/storage.</x:v>
      </x:c>
      <x:c r="E3149" s="15" t="str">
        <x:v>https://www.rightmove.co.uk/properties/779054232578737#/?channel=COM_LET</x:v>
      </x:c>
      <x:c r="F3149" s="15" t="str"/>
    </x:row>
    <x:row r="3150" ht="42" customHeight="1">
      <x:c r="A3150" s="15" t="str">
        <x:v>London</x:v>
      </x:c>
      <x:c r="B3150" s="15" t="str">
        <x:v>Excluded or unresolved advert</x:v>
      </x:c>
      <x:c r="C3150" s="15" t="str">
        <x:v>Horizon House, Battersea Reach</x:v>
      </x:c>
      <x:c r="D3150" s="15" t="str">
        <x:v>Other-category result without clear industrial/workshop/storage use.</x:v>
      </x:c>
      <x:c r="E3150" s="15" t="str">
        <x:v>https://www.rightmove.co.uk/properties/166098428#/?channel=COM_LET</x:v>
      </x:c>
      <x:c r="F3150" s="15" t="str"/>
    </x:row>
    <x:row r="3151" ht="42" customHeight="1">
      <x:c r="A3151" s="15" t="str">
        <x:v>London</x:v>
      </x:c>
      <x:c r="B3151" s="15" t="str">
        <x:v>Excluded or unresolved advert</x:v>
      </x:c>
      <x:c r="C3151" s="15" t="str">
        <x:v>Horizon House, Battersea Reach</x:v>
      </x:c>
      <x:c r="D3151" s="15" t="str">
        <x:v>Pure office description; no qualifying industrial/workshop/storage.</x:v>
      </x:c>
      <x:c r="E3151" s="15" t="str">
        <x:v>https://www.rightmove.co.uk/properties/91685229#/?channel=COM_LET</x:v>
      </x:c>
      <x:c r="F3151" s="15" t="str"/>
    </x:row>
    <x:row r="3152" ht="42" customHeight="1">
      <x:c r="A3152" s="15" t="str">
        <x:v>London</x:v>
      </x:c>
      <x:c r="B3152" s="15" t="str">
        <x:v>Excluded or unresolved advert</x:v>
      </x:c>
      <x:c r="C3152" s="15" t="str">
        <x:v>New Cross Road, London, SE14</x:v>
      </x:c>
      <x:c r="D3152" s="15" t="str">
        <x:v>Other-category result without clear industrial/workshop/storage use.</x:v>
      </x:c>
      <x:c r="E3152" s="15" t="str">
        <x:v>https://www.rightmove.co.uk/properties/90584187#/?channel=COM_LET</x:v>
      </x:c>
      <x:c r="F3152" s="15" t="str"/>
    </x:row>
    <x:row r="3153" ht="42" customHeight="1">
      <x:c r="A3153" s="15" t="str">
        <x:v>London</x:v>
      </x:c>
      <x:c r="B3153" s="15" t="str">
        <x:v>Excluded or unresolved advert</x:v>
      </x:c>
      <x:c r="C3153" s="15" t="str">
        <x:v>Greenwich High Road, Greenwich</x:v>
      </x:c>
      <x:c r="D3153" s="15" t="str">
        <x:v>Other-category result without clear industrial/workshop/storage use.</x:v>
      </x:c>
      <x:c r="E3153" s="15" t="str">
        <x:v>https://www.rightmove.co.uk/properties/171245864#/?channel=COM_LET</x:v>
      </x:c>
      <x:c r="F3153" s="15" t="str"/>
    </x:row>
    <x:row r="3154" ht="42" customHeight="1">
      <x:c r="A3154" s="15" t="str">
        <x:v>London</x:v>
      </x:c>
      <x:c r="B3154" s="15" t="str">
        <x:v>Excluded or unresolved advert</x:v>
      </x:c>
      <x:c r="C3154" s="15" t="str">
        <x:v>Chelsea Creek, Fulham</x:v>
      </x:c>
      <x:c r="D3154" s="15" t="str">
        <x:v>Pure office description; no qualifying industrial/workshop/storage.</x:v>
      </x:c>
      <x:c r="E3154" s="15" t="str">
        <x:v>https://www.rightmove.co.uk/properties/94429170#/?channel=COM_LET</x:v>
      </x:c>
      <x:c r="F3154" s="15" t="str"/>
    </x:row>
    <x:row r="3155" ht="42" customHeight="1">
      <x:c r="A3155" s="15" t="str">
        <x:v>London</x:v>
      </x:c>
      <x:c r="B3155" s="15" t="str">
        <x:v>Excluded or unresolved advert</x:v>
      </x:c>
      <x:c r="C3155" s="15" t="str">
        <x:v>Deptford High Street, London, SE8</x:v>
      </x:c>
      <x:c r="D3155" s="15" t="str">
        <x:v>Other-category result without clear industrial/workshop/storage use.</x:v>
      </x:c>
      <x:c r="E3155" s="15" t="str">
        <x:v>https://www.rightmove.co.uk/properties/174127040#/?channel=COM_LET</x:v>
      </x:c>
      <x:c r="F3155" s="15" t="str"/>
    </x:row>
    <x:row r="3156" ht="42" customHeight="1">
      <x:c r="A3156" s="15" t="str">
        <x:v>London</x:v>
      </x:c>
      <x:c r="B3156" s="15" t="str">
        <x:v>Excluded or unresolved advert</x:v>
      </x:c>
      <x:c r="C3156" s="15" t="str">
        <x:v>Watford Way</x:v>
      </x:c>
      <x:c r="D3156" s="15" t="str">
        <x:v>Other-category result without clear industrial/workshop/storage use.</x:v>
      </x:c>
      <x:c r="E3156" s="15" t="str">
        <x:v>https://www.rightmove.co.uk/properties/91925985#/?channel=COM_LET</x:v>
      </x:c>
      <x:c r="F3156" s="15" t="str"/>
    </x:row>
    <x:row r="3157" ht="42" customHeight="1">
      <x:c r="A3157" s="15" t="str">
        <x:v>London</x:v>
      </x:c>
      <x:c r="B3157" s="15" t="str">
        <x:v>Excluded or unresolved advert</x:v>
      </x:c>
      <x:c r="C3157" s="15" t="str">
        <x:v>Landor Road, London, SW9</x:v>
      </x:c>
      <x:c r="D3157" s="15" t="str">
        <x:v>Other-category result without clear industrial/workshop/storage use.</x:v>
      </x:c>
      <x:c r="E3157" s="15" t="str">
        <x:v>https://www.rightmove.co.uk/properties/67926956#/?channel=COM_LET</x:v>
      </x:c>
      <x:c r="F3157" s="15" t="str"/>
    </x:row>
    <x:row r="3158" ht="42" customHeight="1">
      <x:c r="A3158" s="15" t="str">
        <x:v>London</x:v>
      </x:c>
      <x:c r="B3158" s="15" t="str">
        <x:v>Excluded or unresolved advert</x:v>
      </x:c>
      <x:c r="C3158" s="15" t="str">
        <x:v>Deptford High Street, London, SE8</x:v>
      </x:c>
      <x:c r="D3158" s="15" t="str">
        <x:v>Other-category result without clear industrial/workshop/storage use.</x:v>
      </x:c>
      <x:c r="E3158" s="15" t="str">
        <x:v>https://www.rightmove.co.uk/properties/167375138#/?channel=COM_LET</x:v>
      </x:c>
      <x:c r="F3158" s="15" t="str"/>
    </x:row>
    <x:row r="3159" ht="42" customHeight="1">
      <x:c r="A3159" s="15" t="str">
        <x:v>London</x:v>
      </x:c>
      <x:c r="B3159" s="15" t="str">
        <x:v>Excluded or unresolved advert</x:v>
      </x:c>
      <x:c r="C3159" s="15" t="str">
        <x:v>Marlborough Road, Upper Holloway</x:v>
      </x:c>
      <x:c r="D3159" s="15" t="str">
        <x:v>Other-category result without clear industrial/workshop/storage use.</x:v>
      </x:c>
      <x:c r="E3159" s="15" t="str">
        <x:v>https://www.rightmove.co.uk/properties/90415719#/?channel=COM_LET</x:v>
      </x:c>
      <x:c r="F3159" s="15" t="str"/>
    </x:row>
    <x:row r="3160" ht="42" customHeight="1">
      <x:c r="A3160" s="15" t="str">
        <x:v>London</x:v>
      </x:c>
      <x:c r="B3160" s="15" t="str">
        <x:v>Excluded or unresolved advert</x:v>
      </x:c>
      <x:c r="C3160" s="15" t="str">
        <x:v>Rye Lane, Peckham</x:v>
      </x:c>
      <x:c r="D3160" s="15" t="str">
        <x:v>Other-category result without clear industrial/workshop/storage use.</x:v>
      </x:c>
      <x:c r="E3160" s="15" t="str">
        <x:v>https://www.rightmove.co.uk/properties/159302786#/?channel=COM_LET</x:v>
      </x:c>
      <x:c r="F3160" s="15" t="str"/>
    </x:row>
    <x:row r="3161" ht="42" customHeight="1">
      <x:c r="A3161" s="15" t="str">
        <x:v>London</x:v>
      </x:c>
      <x:c r="B3161" s="15" t="str">
        <x:v>Excluded or unresolved advert</x:v>
      </x:c>
      <x:c r="C3161" s="15" t="str">
        <x:v>Green Street, London</x:v>
      </x:c>
      <x:c r="D3161" s="15" t="str">
        <x:v>Other-category result without clear industrial/workshop/storage use.</x:v>
      </x:c>
      <x:c r="E3161" s="15" t="str">
        <x:v>https://www.rightmove.co.uk/properties/94958403#/?channel=COM_LET</x:v>
      </x:c>
      <x:c r="F3161" s="15" t="str"/>
    </x:row>
    <x:row r="3162" ht="42" customHeight="1">
      <x:c r="A3162" s="15" t="str">
        <x:v>London</x:v>
      </x:c>
      <x:c r="B3162" s="15" t="str">
        <x:v>Excluded or unresolved advert</x:v>
      </x:c>
      <x:c r="C3162" s="15" t="str">
        <x:v>53 Cricklewood Broadway, Cricklewood</x:v>
      </x:c>
      <x:c r="D3162" s="15" t="str">
        <x:v>Other-category result without clear industrial/workshop/storage use.</x:v>
      </x:c>
      <x:c r="E3162" s="15" t="str">
        <x:v>https://www.rightmove.co.uk/properties/88230483#/?channel=COM_LET</x:v>
      </x:c>
      <x:c r="F3162" s="15" t="str"/>
    </x:row>
    <x:row r="3163" ht="42" customHeight="1">
      <x:c r="A3163" s="15" t="str">
        <x:v>London</x:v>
      </x:c>
      <x:c r="B3163" s="15" t="str">
        <x:v>Excluded or unresolved advert</x:v>
      </x:c>
      <x:c r="C3163" s="15" t="str">
        <x:v>Marlborough Road, Upper Holloway</x:v>
      </x:c>
      <x:c r="D3163" s="15" t="str">
        <x:v>Other-category result without clear industrial/workshop/storage use.</x:v>
      </x:c>
      <x:c r="E3163" s="15" t="str">
        <x:v>https://www.rightmove.co.uk/properties/90415740#/?channel=COM_LET</x:v>
      </x:c>
      <x:c r="F3163" s="15" t="str"/>
    </x:row>
    <x:row r="3164" ht="42" customHeight="1">
      <x:c r="A3164" s="15" t="str">
        <x:v>London</x:v>
      </x:c>
      <x:c r="B3164" s="15" t="str">
        <x:v>Excluded or unresolved advert</x:v>
      </x:c>
      <x:c r="C3164" s="15" t="str">
        <x:v>Tanners Hill, London, SE8</x:v>
      </x:c>
      <x:c r="D3164" s="15" t="str">
        <x:v>Other-category result without clear industrial/workshop/storage use.</x:v>
      </x:c>
      <x:c r="E3164" s="15" t="str">
        <x:v>https://www.rightmove.co.uk/properties/90568206#/?channel=COM_LET</x:v>
      </x:c>
      <x:c r="F3164" s="15" t="str"/>
    </x:row>
    <x:row r="3165" ht="42" customHeight="1">
      <x:c r="A3165" s="15" t="str">
        <x:v>London</x:v>
      </x:c>
      <x:c r="B3165" s="15" t="str">
        <x:v>Excluded or unresolved advert</x:v>
      </x:c>
      <x:c r="C3165" s="15" t="str">
        <x:v>Enterprise Way, London</x:v>
      </x:c>
      <x:c r="D3165" s="15" t="str">
        <x:v>Pure office description; no qualifying industrial/workshop/storage.</x:v>
      </x:c>
      <x:c r="E3165" s="15" t="str">
        <x:v>https://www.rightmove.co.uk/properties/88406490#/?channel=COM_LET</x:v>
      </x:c>
      <x:c r="F3165" s="15" t="str"/>
    </x:row>
    <x:row r="3166" ht="42" customHeight="1">
      <x:c r="A3166" s="15" t="str">
        <x:v>London</x:v>
      </x:c>
      <x:c r="B3166" s="15" t="str">
        <x:v>Excluded or unresolved advert</x:v>
      </x:c>
      <x:c r="C3166" s="15" t="str">
        <x:v>Bellevue Parade, London</x:v>
      </x:c>
      <x:c r="D3166" s="15" t="str">
        <x:v>Other-category result without clear industrial/workshop/storage use.</x:v>
      </x:c>
      <x:c r="E3166" s="15" t="str">
        <x:v>https://www.rightmove.co.uk/properties/89690625#/?channel=COM_LET</x:v>
      </x:c>
      <x:c r="F3166" s="15" t="str"/>
    </x:row>
    <x:row r="3167" ht="42" customHeight="1">
      <x:c r="A3167" s="15" t="str">
        <x:v>London</x:v>
      </x:c>
      <x:c r="B3167" s="15" t="str">
        <x:v>Excluded or unresolved advert</x:v>
      </x:c>
      <x:c r="C3167" s="15" t="str">
        <x:v>Stirling Road, London, N17</x:v>
      </x:c>
      <x:c r="D3167" s="15" t="str">
        <x:v>Other-category result without clear industrial/workshop/storage use.</x:v>
      </x:c>
      <x:c r="E3167" s="15" t="str">
        <x:v>https://www.rightmove.co.uk/properties/89587383#/?channel=COM_LET</x:v>
      </x:c>
      <x:c r="F3167" s="15" t="str"/>
    </x:row>
    <x:row r="3168" ht="42" customHeight="1">
      <x:c r="A3168" s="15" t="str">
        <x:v>London</x:v>
      </x:c>
      <x:c r="B3168" s="15" t="str">
        <x:v>Excluded or unresolved advert</x:v>
      </x:c>
      <x:c r="C3168" s="15" t="str">
        <x:v>Percy Road, North Finchley, N12</x:v>
      </x:c>
      <x:c r="D3168" s="15" t="str">
        <x:v>Other-category result without clear industrial/workshop/storage use.</x:v>
      </x:c>
      <x:c r="E3168" s="15" t="str">
        <x:v>https://www.rightmove.co.uk/properties/172663340#/?channel=COM_LET</x:v>
      </x:c>
      <x:c r="F3168" s="15" t="str"/>
    </x:row>
    <x:row r="3169" ht="42" customHeight="1">
      <x:c r="A3169" s="15" t="str">
        <x:v>London</x:v>
      </x:c>
      <x:c r="B3169" s="15" t="str">
        <x:v>Excluded or unresolved advert</x:v>
      </x:c>
      <x:c r="C3169" s="15" t="str">
        <x:v>Marlborough Road, Upper Holloway</x:v>
      </x:c>
      <x:c r="D3169" s="15" t="str">
        <x:v>Other-category result without clear industrial/workshop/storage use.</x:v>
      </x:c>
      <x:c r="E3169" s="15" t="str">
        <x:v>https://www.rightmove.co.uk/properties/90415755#/?channel=COM_LET</x:v>
      </x:c>
      <x:c r="F3169" s="15" t="str"/>
    </x:row>
    <x:row r="3170" ht="42" customHeight="1">
      <x:c r="A3170" s="15" t="str">
        <x:v>London</x:v>
      </x:c>
      <x:c r="B3170" s="15" t="str">
        <x:v>Excluded or unresolved advert</x:v>
      </x:c>
      <x:c r="C3170" s="15" t="str">
        <x:v>London, E16</x:v>
      </x:c>
      <x:c r="D3170" s="15" t="str">
        <x:v>Other-category result without clear industrial/workshop/storage use.</x:v>
      </x:c>
      <x:c r="E3170" s="15" t="str">
        <x:v>https://www.rightmove.co.uk/properties/92373915#/?channel=COM_LET</x:v>
      </x:c>
      <x:c r="F3170" s="15" t="str"/>
    </x:row>
    <x:row r="3171" ht="42" customHeight="1">
      <x:c r="A3171" s="15" t="str">
        <x:v>London</x:v>
      </x:c>
      <x:c r="B3171" s="15" t="str">
        <x:v>Excluded or unresolved advert</x:v>
      </x:c>
      <x:c r="C3171" s="15" t="str">
        <x:v>Sutherland Avenue, London</x:v>
      </x:c>
      <x:c r="D3171" s="15" t="str">
        <x:v>Other-category result without clear industrial/workshop/storage use.</x:v>
      </x:c>
      <x:c r="E3171" s="15" t="str">
        <x:v>https://www.rightmove.co.uk/properties/94941798#/?channel=COM_LET</x:v>
      </x:c>
      <x:c r="F3171" s="15" t="str"/>
    </x:row>
    <x:row r="3172" ht="42" customHeight="1">
      <x:c r="A3172" s="15" t="str">
        <x:v>London</x:v>
      </x:c>
      <x:c r="B3172" s="15" t="str">
        <x:v>Excluded or unresolved advert</x:v>
      </x:c>
      <x:c r="C3172" s="15" t="str">
        <x:v>Marlborough Road, Upper Holloway</x:v>
      </x:c>
      <x:c r="D3172" s="15" t="str">
        <x:v>Other-category result without clear industrial/workshop/storage use.</x:v>
      </x:c>
      <x:c r="E3172" s="15" t="str">
        <x:v>https://www.rightmove.co.uk/properties/90432684#/?channel=COM_LET</x:v>
      </x:c>
      <x:c r="F3172" s="15" t="str"/>
    </x:row>
    <x:row r="3173" ht="42" customHeight="1">
      <x:c r="A3173" s="15" t="str">
        <x:v>London</x:v>
      </x:c>
      <x:c r="B3173" s="15" t="str">
        <x:v>Excluded or unresolved advert</x:v>
      </x:c>
      <x:c r="C3173" s="15" t="str">
        <x:v>Deans Lane, Edgware, HA8</x:v>
      </x:c>
      <x:c r="D3173" s="15" t="str">
        <x:v>Other-category result without clear industrial/workshop/storage use.</x:v>
      </x:c>
      <x:c r="E3173" s="15" t="str">
        <x:v>https://www.rightmove.co.uk/properties/93224187#/?channel=COM_LET</x:v>
      </x:c>
      <x:c r="F3173" s="15" t="str"/>
    </x:row>
    <x:row r="3174" ht="42" customHeight="1">
      <x:c r="A3174" s="15" t="str">
        <x:v>London</x:v>
      </x:c>
      <x:c r="B3174" s="15" t="str">
        <x:v>Excluded or unresolved advert</x:v>
      </x:c>
      <x:c r="C3174" s="15" t="str">
        <x:v>Ballards Lane, Finchley, N12</x:v>
      </x:c>
      <x:c r="D3174" s="15" t="str">
        <x:v>Other-category result without clear industrial/workshop/storage use.</x:v>
      </x:c>
      <x:c r="E3174" s="15" t="str">
        <x:v>https://www.rightmove.co.uk/properties/94137513#/?channel=COM_LET</x:v>
      </x:c>
      <x:c r="F3174" s="15" t="str"/>
    </x:row>
    <x:row r="3175" ht="42" customHeight="1">
      <x:c r="A3175" s="15" t="str">
        <x:v>London</x:v>
      </x:c>
      <x:c r="B3175" s="15" t="str">
        <x:v>Excluded or unresolved advert</x:v>
      </x:c>
      <x:c r="C3175" s="15" t="str">
        <x:v>Cricklewood Broadway, London</x:v>
      </x:c>
      <x:c r="D3175" s="15" t="str">
        <x:v>Other-category result without clear industrial/workshop/storage use.</x:v>
      </x:c>
      <x:c r="E3175" s="15" t="str">
        <x:v>https://www.rightmove.co.uk/properties/87953022#/?channel=COM_LET</x:v>
      </x:c>
      <x:c r="F3175" s="15" t="str"/>
    </x:row>
    <x:row r="3176" ht="42" customHeight="1">
      <x:c r="A3176" s="15" t="str">
        <x:v>London</x:v>
      </x:c>
      <x:c r="B3176" s="15" t="str">
        <x:v>Excluded or unresolved advert</x:v>
      </x:c>
      <x:c r="C3176" s="15" t="str">
        <x:v>Brent Street, London</x:v>
      </x:c>
      <x:c r="D3176" s="15" t="str">
        <x:v>Other-category result without clear industrial/workshop/storage use.</x:v>
      </x:c>
      <x:c r="E3176" s="15" t="str">
        <x:v>https://www.rightmove.co.uk/properties/89296989#/?channel=COM_LET</x:v>
      </x:c>
      <x:c r="F3176" s="15" t="str"/>
    </x:row>
    <x:row r="3177" ht="42" customHeight="1">
      <x:c r="A3177" s="15" t="str">
        <x:v>London</x:v>
      </x:c>
      <x:c r="B3177" s="15" t="str">
        <x:v>Excluded or unresolved advert</x:v>
      </x:c>
      <x:c r="C3177" s="15" t="str">
        <x:v>2 Offices to rent n Mill Hill NW7</x:v>
      </x:c>
      <x:c r="D3177" s="15" t="str">
        <x:v>Other-category result without clear industrial/workshop/storage use.</x:v>
      </x:c>
      <x:c r="E3177" s="15" t="str">
        <x:v>https://www.rightmove.co.uk/properties/166450406#/?channel=COM_LET</x:v>
      </x:c>
      <x:c r="F3177" s="15" t="str"/>
    </x:row>
    <x:row r="3178" ht="42" customHeight="1">
      <x:c r="A3178" s="15" t="str">
        <x:v>London</x:v>
      </x:c>
      <x:c r="B3178" s="15" t="str">
        <x:v>Excluded or unresolved advert</x:v>
      </x:c>
      <x:c r="C3178" s="15" t="str">
        <x:v>Flotilla House, Battersea Reach</x:v>
      </x:c>
      <x:c r="D3178" s="15" t="str">
        <x:v>Other-category result without clear industrial/workshop/storage use.</x:v>
      </x:c>
      <x:c r="E3178" s="15" t="str">
        <x:v>https://www.rightmove.co.uk/properties/171944480#/?channel=COM_LET</x:v>
      </x:c>
      <x:c r="F3178" s="15" t="str"/>
    </x:row>
    <x:row r="3179" ht="42" customHeight="1">
      <x:c r="A3179" s="15" t="str">
        <x:v>London</x:v>
      </x:c>
      <x:c r="B3179" s="15" t="str">
        <x:v>Excluded or unresolved advert</x:v>
      </x:c>
      <x:c r="C3179" s="15" t="str">
        <x:v>Ivor Place (Office), Marylebone, London NW1</x:v>
      </x:c>
      <x:c r="D3179" s="15" t="str">
        <x:v>Other-category result without clear industrial/workshop/storage use.</x:v>
      </x:c>
      <x:c r="E3179" s="15" t="str">
        <x:v>https://www.rightmove.co.uk/properties/93160737#/?channel=COM_LET</x:v>
      </x:c>
      <x:c r="F3179" s="15" t="str"/>
    </x:row>
    <x:row r="3180" ht="42" customHeight="1">
      <x:c r="A3180" s="15" t="str">
        <x:v>London</x:v>
      </x:c>
      <x:c r="B3180" s="15" t="str">
        <x:v>Excluded or unresolved advert</x:v>
      </x:c>
      <x:c r="C3180" s="15" t="str">
        <x:v>Railway Approach, Wallington</x:v>
      </x:c>
      <x:c r="D3180" s="15" t="str">
        <x:v>Other-category result without clear industrial/workshop/storage use.</x:v>
      </x:c>
      <x:c r="E3180" s="15" t="str">
        <x:v>https://www.rightmove.co.uk/properties/92989755#/?channel=COM_LET</x:v>
      </x:c>
      <x:c r="F3180" s="15" t="str"/>
    </x:row>
    <x:row r="3181" ht="42" customHeight="1">
      <x:c r="A3181" s="15" t="str">
        <x:v>London</x:v>
      </x:c>
      <x:c r="B3181" s="15" t="str">
        <x:v>Excluded or unresolved advert</x:v>
      </x:c>
      <x:c r="C3181" s="15" t="str">
        <x:v>Draycott Mews, Fulham, SW6</x:v>
      </x:c>
      <x:c r="D3181" s="15" t="str">
        <x:v>Other-category result without clear industrial/workshop/storage use.</x:v>
      </x:c>
      <x:c r="E3181" s="15" t="str">
        <x:v>https://www.rightmove.co.uk/properties/91955427#/?channel=COM_LET</x:v>
      </x:c>
      <x:c r="F3181" s="15" t="str"/>
    </x:row>
    <x:row r="3182" ht="42" customHeight="1">
      <x:c r="A3182" s="15" t="str">
        <x:v>London</x:v>
      </x:c>
      <x:c r="B3182" s="15" t="str">
        <x:v>Excluded or unresolved advert</x:v>
      </x:c>
      <x:c r="C3182" s="15" t="str">
        <x:v>Blackstock Road, London, N5 1HA</x:v>
      </x:c>
      <x:c r="D3182" s="15" t="str">
        <x:v>Other-category result without clear industrial/workshop/storage use.</x:v>
      </x:c>
      <x:c r="E3182" s="15" t="str">
        <x:v>https://www.rightmove.co.uk/properties/94268670#/?channel=COM_LET</x:v>
      </x:c>
      <x:c r="F3182" s="15" t="str"/>
    </x:row>
    <x:row r="3183" ht="42" customHeight="1">
      <x:c r="A3183" s="15" t="str">
        <x:v>London</x:v>
      </x:c>
      <x:c r="B3183" s="15" t="str">
        <x:v>Excluded or unresolved advert</x:v>
      </x:c>
      <x:c r="C3183" s="15" t="str">
        <x:v>1 or 2 offices to rent in Mill Hill NW7</x:v>
      </x:c>
      <x:c r="D3183" s="15" t="str">
        <x:v>Other-category result without clear industrial/workshop/storage use.</x:v>
      </x:c>
      <x:c r="E3183" s="15" t="str">
        <x:v>https://www.rightmove.co.uk/properties/166450385#/?channel=COM_LET</x:v>
      </x:c>
      <x:c r="F3183" s="15" t="str"/>
    </x:row>
    <x:row r="3184" ht="49" customHeight="1">
      <x:c r="A3184" s="15" t="str">
        <x:v>London</x:v>
      </x:c>
      <x:c r="B3184" s="15" t="str">
        <x:v>Duplicate combined / individual option</x:v>
      </x:c>
      <x:c r="C3184" s="15" t="str">
        <x:v>Unit 1 &amp; 2, Barratt Industrial Park, West Norwood SE27, West Norwood</x:v>
      </x:c>
      <x:c r="D3184" s="15" t="str">
        <x:v>Combined advert duplicates separately named available units whose stated areas sum to the combined area. Retained: Unit 2, Barratt Industrial Park, West Norwood SE27, West Norwood; Unit 1, Barratt Industrial Park, West Norwood SE27, West Norwood</x:v>
      </x:c>
      <x:c r="E3184" s="15" t="str">
        <x:v>https://www.zoopla.co.uk/to-rent/commercial/details/74245132/</x:v>
      </x:c>
      <x:c r="F3184" s="15" t="str">
        <x:v>https://www.rightmove.co.uk/properties/778313759675073#/?channel=COM_LET
https://www.rightmove.co.uk/properties/760903341984848#/?channel=COM_LET</x:v>
      </x:c>
    </x:row>
    <x:row r="3185" ht="42" customHeight="1">
      <x:c r="A3185" s="15" t="str">
        <x:v>London</x:v>
      </x:c>
      <x:c r="B3185" s="15" t="str">
        <x:v>Duplicate combined / individual option</x:v>
      </x:c>
      <x:c r="C3185" s="15" t="str">
        <x:v>Unit 1 Havelock Terrace, London SW8, Battersea</x:v>
      </x:c>
      <x:c r="D3185" s="15" t="str">
        <x:v>Individual unit is an overlapping option within the retained combined demise; other constituent area not independently established. Retained: Units 1 And 2 Havelock Terrace, Battersea SW8</x:v>
      </x:c>
      <x:c r="E3185" s="15" t="str">
        <x:v>https://www.zoopla.co.uk/to-rent/commercial/details/65837964/</x:v>
      </x:c>
      <x:c r="F3185" s="15" t="str">
        <x:v>https://www.rightmove.co.uk/properties/745869327195312#/?channel=COM_LET</x:v>
      </x:c>
    </x:row>
    <x:row r="3186" ht="42" customHeight="1">
      <x:c r="A3186" s="15" t="str">
        <x:v>London</x:v>
      </x:c>
      <x:c r="B3186" s="15" t="str">
        <x:v>Duplicate combined / individual option</x:v>
      </x:c>
      <x:c r="C3186" s="15" t="str">
        <x:v>Unit 1, 75 River Road, Barking IG11</x:v>
      </x:c>
      <x:c r="D3186" s="15" t="str">
        <x:v>Individual unit is an overlapping option within the retained combined demise; other constituent area not independently established. Retained: Units 1-2, 75 River Road, Barking, Barking IG11</x:v>
      </x:c>
      <x:c r="E3186" s="15" t="str">
        <x:v>https://www.zoopla.co.uk/to-rent/commercial/details/72685469/</x:v>
      </x:c>
      <x:c r="F3186" s="15" t="str">
        <x:v>https://www.zoopla.co.uk/to-rent/commercial/details/69840677/
https://www.zoopla.co.uk/to-rent/commercial/details/71490104/</x:v>
      </x:c>
    </x:row>
    <x:row r="3187" ht="49" customHeight="1">
      <x:c r="A3187" s="15" t="str">
        <x:v>London</x:v>
      </x:c>
      <x:c r="B3187" s="15" t="str">
        <x:v>Duplicate combined / individual option</x:v>
      </x:c>
      <x:c r="C3187" s="15" t="str">
        <x:v>Units 6 &amp; 7 Stafford Cross, Stafford Road, Croydon, CR0 4TU</x:v>
      </x:c>
      <x:c r="D3187" s="15" t="str">
        <x:v>Combined advert duplicates separately named available units whose stated areas sum to the combined area. Retained: Unit 7, Stafford Cross Industrial Estate, Stafford Road, Croydon, Surrey CR0 4TU; Unit 6, Stafford Cross Industrial Estate, Stafford Road, Croydon, Surrey CR0 4TU</x:v>
      </x:c>
      <x:c r="E3187" s="15" t="str">
        <x:v>https://www.rightmove.co.uk/properties/760906540249569#/?channel=COM_LET</x:v>
      </x:c>
      <x:c r="F3187" s="15" t="str"/>
    </x:row>
    <x:row r="3188" ht="62" customHeight="1">
      <x:c r="A3188" s="15" t="str">
        <x:v>London</x:v>
      </x:c>
      <x:c r="B3188" s="15" t="str">
        <x:v>Excluded from current supply</x:v>
      </x:c>
      <x:c r="C3188" s="15" t="str">
        <x:v>Unit 9 Chesterfield Way, Pump Lane Industrial Estate, Hayes UB3</x:v>
      </x:c>
      <x:c r="D3188"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188" s="15" t="str">
        <x:v>https://www.zoopla.co.uk/to-rent/commercial/details/74670791/</x:v>
      </x:c>
      <x:c r="F3188" s="15" t="str"/>
    </x:row>
    <x:row r="3189" ht="49" customHeight="1">
      <x:c r="A3189" s="15" t="str">
        <x:v>London</x:v>
      </x:c>
      <x:c r="B3189" s="15" t="str">
        <x:v>Excluded from current supply</x:v>
      </x:c>
      <x:c r="C3189" s="15" t="str">
        <x:v>Unit National Works Trading Estate, Bath Road, Hounslow TW4</x:v>
      </x:c>
      <x:c r="D3189"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189" s="15" t="str">
        <x:v>https://www.zoopla.co.uk/to-rent/commercial/details/74666751/</x:v>
      </x:c>
      <x:c r="F3189" s="15" t="str"/>
    </x:row>
    <x:row r="3190" ht="49" customHeight="1">
      <x:c r="A3190" s="15" t="str">
        <x:v>London</x:v>
      </x:c>
      <x:c r="B3190" s="15" t="str">
        <x:v>Excluded from current supply</x:v>
      </x:c>
      <x:c r="C3190" s="15" t="str">
        <x:v>Unit 3, Buzzard Creek Industrial Estate, River Road, Barking IG11</x:v>
      </x:c>
      <x:c r="D3190"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190" s="15" t="str">
        <x:v>https://www.zoopla.co.uk/to-rent/commercial/details/74662788/</x:v>
      </x:c>
      <x:c r="F3190" s="15" t="str"/>
    </x:row>
    <x:row r="3191" ht="62" customHeight="1">
      <x:c r="A3191" s="15" t="str">
        <x:v>London</x:v>
      </x:c>
      <x:c r="B3191" s="15" t="str">
        <x:v>Excluded from current supply</x:v>
      </x:c>
      <x:c r="C3191" s="15" t="str">
        <x:v>Unit 1, 3 Staffa Road, London, E10 7PY</x:v>
      </x:c>
      <x:c r="D3191" s="15" t="str">
        <x:v>Refurbishment or availability timing unresolved; excluded from current supply. Future delivery/pre-let or construction wording; not current.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191" s="15" t="str">
        <x:v>https://www.zoopla.co.uk/to-rent/commercial/details/74659636/</x:v>
      </x:c>
      <x:c r="F3191" s="15" t="str">
        <x:v>https://www.rightmove.co.uk/properties/783413674597617#/?channel=COM_LET</x:v>
      </x:c>
    </x:row>
    <x:row r="3192" ht="49" customHeight="1">
      <x:c r="A3192" s="15" t="str">
        <x:v>London</x:v>
      </x:c>
      <x:c r="B3192" s="15" t="str">
        <x:v>Excluded from current supply</x:v>
      </x:c>
      <x:c r="C3192" s="15" t="str">
        <x:v>Unit 9, Ellerslie Square Industrial Estate, Brixton, London SW2</x:v>
      </x:c>
      <x:c r="D3192"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192" s="15" t="str">
        <x:v>https://www.zoopla.co.uk/to-rent/commercial/details/74655307/</x:v>
      </x:c>
      <x:c r="F3192" s="15" t="str"/>
    </x:row>
    <x:row r="3193" ht="62" customHeight="1">
      <x:c r="A3193" s="15" t="str">
        <x:v>London</x:v>
      </x:c>
      <x:c r="B3193" s="15" t="str">
        <x:v>Excluded from current supply</x:v>
      </x:c>
      <x:c r="C3193" s="15" t="str">
        <x:v>Unit 19, Enterprise Industrial Estate, Bolina Road, London, SE16 3LF</x:v>
      </x:c>
      <x:c r="D3193" s="15" t="str">
        <x:v>Future delivery/pre-let or construction wording; not current.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193" s="15" t="str">
        <x:v>https://www.zoopla.co.uk/to-rent/commercial/details/74614126/</x:v>
      </x:c>
      <x:c r="F3193" s="15" t="str">
        <x:v>https://www.rightmove.co.uk/properties/782326114749297#/?channel=COM_LET</x:v>
      </x:c>
    </x:row>
    <x:row r="3194" ht="49" customHeight="1">
      <x:c r="A3194" s="15" t="str">
        <x:v>London</x:v>
      </x:c>
      <x:c r="B3194" s="15" t="str">
        <x:v>Excluded from current supply</x:v>
      </x:c>
      <x:c r="C3194" s="15" t="str">
        <x:v>Modal 14 Gorst Road, 37-43 Gorst Road, London, NW10 6LA</x:v>
      </x:c>
      <x:c r="D3194"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194" s="15" t="str">
        <x:v>https://www.zoopla.co.uk/to-rent/commercial/details/74567587/</x:v>
      </x:c>
      <x:c r="F3194" s="15" t="str">
        <x:v>https://www.rightmove.co.uk/properties/781233026612592#/?channel=COM_LET</x:v>
      </x:c>
    </x:row>
    <x:row r="3195" ht="49" customHeight="1">
      <x:c r="A3195" s="15" t="str">
        <x:v>London</x:v>
      </x:c>
      <x:c r="B3195" s="15" t="str">
        <x:v>Excluded from current supply</x:v>
      </x:c>
      <x:c r="C3195" s="15" t="str">
        <x:v>12 Whitby Avenue, Park Royal, NW10 7SF</x:v>
      </x:c>
      <x:c r="D3195"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195" s="15" t="str">
        <x:v>https://www.zoopla.co.uk/to-rent/commercial/details/74567572/</x:v>
      </x:c>
      <x:c r="F3195" s="15" t="str">
        <x:v>https://www.rightmove.co.uk/properties/781411104111936#/?channel=COM_LET</x:v>
      </x:c>
    </x:row>
    <x:row r="3196" ht="62" customHeight="1">
      <x:c r="A3196" s="15" t="str">
        <x:v>London</x:v>
      </x:c>
      <x:c r="B3196" s="15" t="str">
        <x:v>Excluded from current supply</x:v>
      </x:c>
      <x:c r="C3196" s="15" t="str">
        <x:v>Unit 16 Brook Lane Business Centre, Brook Lane North, Brentford, TW8 0PP</x:v>
      </x:c>
      <x:c r="D3196" s="15" t="str">
        <x:v>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196" s="15" t="str">
        <x:v>https://www.zoopla.co.uk/to-rent/commercial/details/74546945/</x:v>
      </x:c>
      <x:c r="F3196" s="15" t="str">
        <x:v>https://www.rightmove.co.uk/properties/780873377617184#/?channel=COM_LET</x:v>
      </x:c>
    </x:row>
    <x:row r="3197" ht="49" customHeight="1">
      <x:c r="A3197" s="15" t="str">
        <x:v>London</x:v>
      </x:c>
      <x:c r="B3197" s="15" t="str">
        <x:v>Excluded from current supply</x:v>
      </x:c>
      <x:c r="C3197" s="15" t="str">
        <x:v>Unit 3, Red Lion Business Park, Tolworth KT6</x:v>
      </x:c>
      <x:c r="D3197"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197" s="15" t="str">
        <x:v>https://www.zoopla.co.uk/to-rent/commercial/details/74527819/</x:v>
      </x:c>
      <x:c r="F3197" s="15" t="str"/>
    </x:row>
    <x:row r="3198" ht="62" customHeight="1">
      <x:c r="A3198" s="15" t="str">
        <x:v>London</x:v>
      </x:c>
      <x:c r="B3198" s="15" t="str">
        <x:v>Excluded from current supply</x:v>
      </x:c>
      <x:c r="C3198" s="15" t="str">
        <x:v>1 Brewery Road, London, N7 9QJ</x:v>
      </x:c>
      <x:c r="D3198" s="15" t="str">
        <x:v>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198" s="15" t="str">
        <x:v>https://www.zoopla.co.uk/to-rent/commercial/details/74496036/</x:v>
      </x:c>
      <x:c r="F3198" s="15" t="str">
        <x:v>https://www.rightmove.co.uk/properties/779771710093392#/?channel=COM_LET</x:v>
      </x:c>
    </x:row>
    <x:row r="3199" ht="62" customHeight="1">
      <x:c r="A3199" s="15" t="str">
        <x:v>London</x:v>
      </x:c>
      <x:c r="B3199" s="15" t="str">
        <x:v>Excluded from current supply</x:v>
      </x:c>
      <x:c r="C3199" s="15" t="str">
        <x:v>8 Peter James Enterprise Centre, Park Royal Road, Park Royal, NW10 7LP</x:v>
      </x:c>
      <x:c r="D3199"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199" s="15" t="str">
        <x:v>https://www.zoopla.co.uk/to-rent/commercial/details/72514162/</x:v>
      </x:c>
      <x:c r="F3199" s="15" t="str">
        <x:v>https://www.rightmove.co.uk/properties/778880949006624#/?channel=COM_LET</x:v>
      </x:c>
    </x:row>
    <x:row r="3200" ht="49" customHeight="1">
      <x:c r="A3200" s="15" t="str">
        <x:v>London</x:v>
      </x:c>
      <x:c r="B3200" s="15" t="str">
        <x:v>Excluded from current supply</x:v>
      </x:c>
      <x:c r="C3200" s="15" t="str">
        <x:v>Unit 5 Argent Trade Park, Pump Lane, Hayes UB3</x:v>
      </x:c>
      <x:c r="D3200"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00" s="15" t="str">
        <x:v>https://www.zoopla.co.uk/to-rent/commercial/details/74448971/</x:v>
      </x:c>
      <x:c r="F3200" s="15" t="str">
        <x:v>https://www.zoopla.co.uk/to-rent/commercial/details/74366787/</x:v>
      </x:c>
    </x:row>
    <x:row r="3201" ht="75" customHeight="1">
      <x:c r="A3201" s="15" t="str">
        <x:v>London</x:v>
      </x:c>
      <x:c r="B3201" s="15" t="str">
        <x:v>Excluded from current supply</x:v>
      </x:c>
      <x:c r="C3201" s="15" t="str">
        <x:v>Unit 3, Boston &amp; River Brent Business Parks, Hanwell Skips, Trumpers Way, London W7 2QA</x:v>
      </x:c>
      <x:c r="D3201" s="15" t="str">
        <x:v>Conflicting exact areas across adverts: 7671, 7736 sqft; no exact figure selected. Bounds record observed figures, not an offered subdivision range. 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01" s="15" t="str">
        <x:v>https://www.zoopla.co.uk/to-rent/commercial/details/57602514/</x:v>
      </x:c>
      <x:c r="F3201" s="15" t="str">
        <x:v>https://www.zoopla.co.uk/to-rent/commercial/details/74344124/
https://www.rightmove.co.uk/properties/776566169311281#/?channel=COM_LET</x:v>
      </x:c>
    </x:row>
    <x:row r="3202" ht="49" customHeight="1">
      <x:c r="A3202" s="15" t="str">
        <x:v>London</x:v>
      </x:c>
      <x:c r="B3202" s="15" t="str">
        <x:v>Excluded from current supply</x:v>
      </x:c>
      <x:c r="C3202" s="15" t="str">
        <x:v>Transform House, Wellington Road, Leyton, Waltham Forest</x:v>
      </x:c>
      <x:c r="D3202"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02" s="15" t="str">
        <x:v>https://www.zoopla.co.uk/to-rent/commercial/details/74429370/</x:v>
      </x:c>
      <x:c r="F3202" s="15" t="str">
        <x:v>https://www.rightmove.co.uk/properties/778484425773024#/?channel=COM_LET</x:v>
      </x:c>
    </x:row>
    <x:row r="3203" ht="75" customHeight="1">
      <x:c r="A3203" s="15" t="str">
        <x:v>London</x:v>
      </x:c>
      <x:c r="B3203" s="15" t="str">
        <x:v>Excluded from current supply</x:v>
      </x:c>
      <x:c r="C3203" s="15" t="str">
        <x:v>Unit 5G, Hewlett House, Havelock Terrace, Havelock Terrace, London SW8 4AH</x:v>
      </x:c>
      <x:c r="D3203" s="15" t="str">
        <x:v>Refurbishment or availability timing unresolved; excluded from current supply.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x:v>
      </x:c>
      <x:c r="E3203" s="15" t="str">
        <x:v>https://www.zoopla.co.uk/to-rent/commercial/details/74404597/</x:v>
      </x:c>
      <x:c r="F3203" s="15" t="str">
        <x:v>https://www.rightmove.co.uk/properties/777803147063185#/?channel=COM_LET</x:v>
      </x:c>
    </x:row>
    <x:row r="3204" ht="49" customHeight="1">
      <x:c r="A3204" s="15" t="str">
        <x:v>London</x:v>
      </x:c>
      <x:c r="B3204" s="15" t="str">
        <x:v>Excluded from current supply</x:v>
      </x:c>
      <x:c r="C3204" s="15" t="str">
        <x:v>Roslin Road, Acton, London W3</x:v>
      </x:c>
      <x:c r="D3204"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04" s="15" t="str">
        <x:v>https://www.zoopla.co.uk/to-rent/commercial/details/74292335/</x:v>
      </x:c>
      <x:c r="F3204" s="15" t="str"/>
    </x:row>
    <x:row r="3205" ht="62" customHeight="1">
      <x:c r="A3205" s="15" t="str">
        <x:v>London</x:v>
      </x:c>
      <x:c r="B3205" s="15" t="str">
        <x:v>Excluded from current supply</x:v>
      </x:c>
      <x:c r="C3205" s="15" t="str">
        <x:v>30 Stamford Road, London, N1 4JL</x:v>
      </x:c>
      <x:c r="D3205"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05" s="15" t="str">
        <x:v>https://www.zoopla.co.uk/to-rent/commercial/details/74275854/</x:v>
      </x:c>
      <x:c r="F3205" s="15" t="str">
        <x:v>https://www.rightmove.co.uk/properties/775248599884432#/?channel=COM_LET</x:v>
      </x:c>
    </x:row>
    <x:row r="3206" ht="75" customHeight="1">
      <x:c r="A3206" s="15" t="str">
        <x:v>London</x:v>
      </x:c>
      <x:c r="B3206" s="15" t="str">
        <x:v>Excluded from current supply</x:v>
      </x:c>
      <x:c r="C3206" s="15" t="str">
        <x:v>Regent Studios - 8 Andrews Road, London Fields, London E8</x:v>
      </x:c>
      <x:c r="D3206" s="15" t="str">
        <x:v>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06" s="15" t="str">
        <x:v>https://www.zoopla.co.uk/to-rent/commercial/details/74264642/</x:v>
      </x:c>
      <x:c r="F3206" s="15" t="str"/>
    </x:row>
    <x:row r="3207" ht="62" customHeight="1">
      <x:c r="A3207" s="15" t="str">
        <x:v>London</x:v>
      </x:c>
      <x:c r="B3207" s="15" t="str">
        <x:v>Excluded from current supply</x:v>
      </x:c>
      <x:c r="C3207" s="15" t="str">
        <x:v>Unit 1, Barratt Industrial Park, Beadman Street, West Norwood, SE27</x:v>
      </x:c>
      <x:c r="D3207" s="15" t="str">
        <x:v>Conflicting exact areas across adverts: 848, 2527 sqft; no exact figure selected. Bounds record observed figures, not an offered subdivision range. 4 agent/portal adverts reconciled to one demise; no additional unit count. Annual rent = clear advertised pcm × 12; portal pcm may be rounded, so actual annual asking figure can differ slightly. Selected full-detail page reviewed; agent-authored specification used.</x:v>
      </x:c>
      <x:c r="E3207" s="15" t="str">
        <x:v>https://www.zoopla.co.uk/to-rent/commercial/details/74244985/</x:v>
      </x:c>
      <x:c r="F3207" s="15" t="str">
        <x:v>https://www.rightmove.co.uk/properties/778313845616224#/?channel=COM_LET
https://www.rightmove.co.uk/properties/760575599278625#/?channel=COM_LET</x:v>
      </x:c>
    </x:row>
    <x:row r="3208" ht="62" customHeight="1">
      <x:c r="A3208" s="15" t="str">
        <x:v>London</x:v>
      </x:c>
      <x:c r="B3208" s="15" t="str">
        <x:v>Excluded from current supply</x:v>
      </x:c>
      <x:c r="C3208" s="15" t="str">
        <x:v>62-66 Park Parade, Willesden, London NW10</x:v>
      </x:c>
      <x:c r="D3208"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208" s="15" t="str">
        <x:v>https://www.zoopla.co.uk/to-rent/commercial/details/72382743/</x:v>
      </x:c>
      <x:c r="F3208" s="15" t="str"/>
    </x:row>
    <x:row r="3209" ht="75" customHeight="1">
      <x:c r="A3209" s="15" t="str">
        <x:v>London</x:v>
      </x:c>
      <x:c r="B3209" s="15" t="str">
        <x:v>Excluded from current supply</x:v>
      </x:c>
      <x:c r="C3209" s="15" t="str">
        <x:v>Finchley Road, London NW2</x:v>
      </x:c>
      <x:c r="D3209" s="15" t="str">
        <x:v>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09" s="15" t="str">
        <x:v>https://www.zoopla.co.uk/to-rent/commercial/details/66445439/</x:v>
      </x:c>
      <x:c r="F3209" s="15" t="str"/>
    </x:row>
    <x:row r="3210" ht="62" customHeight="1">
      <x:c r="A3210" s="15" t="str">
        <x:v>London</x:v>
      </x:c>
      <x:c r="B3210" s="15" t="str">
        <x:v>Excluded from current supply</x:v>
      </x:c>
      <x:c r="C3210" s="15" t="str">
        <x:v>Unit 9, Stirling Way Industrial Estate, Stirling Way, Croydon, Surrey, CR0 4XN</x:v>
      </x:c>
      <x:c r="D3210" s="15" t="str">
        <x:v>Advert contains under-offer/let/sold status;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10" s="15" t="str">
        <x:v>https://www.zoopla.co.uk/to-rent/commercial/details/74159241/</x:v>
      </x:c>
      <x:c r="F3210" s="15" t="str">
        <x:v>https://www.rightmove.co.uk/properties/773221851550560#/?channel=COM_LET
https://www.rightmove.co.uk/properties/773234587372449#/?channel=COM_LET</x:v>
      </x:c>
    </x:row>
    <x:row r="3211" ht="49" customHeight="1">
      <x:c r="A3211" s="15" t="str">
        <x:v>London</x:v>
      </x:c>
      <x:c r="B3211" s="15" t="str">
        <x:v>Excluded from current supply</x:v>
      </x:c>
      <x:c r="C3211" s="15" t="str">
        <x:v>Unit 739, Tudor Estate, Abbey Road, Park Royal, NW10 7UN</x:v>
      </x:c>
      <x:c r="D3211" s="15" t="str">
        <x:v>Future delivery/pre-let or construction wording; not current. 4 agent/portal adverts reconciled to one demise; no additional unit count. Rent POA/non-quoting, From-only, or no usable whole-demise price. Search-card evidence only: live advertisement, not direct-agent confirmation of readiness; unreported specification left missing.</x:v>
      </x:c>
      <x:c r="E3211" s="15" t="str">
        <x:v>https://www.zoopla.co.uk/to-rent/commercial/details/74134120/</x:v>
      </x:c>
      <x:c r="F3211" s="15" t="str">
        <x:v>https://www.zoopla.co.uk/to-rent/commercial/details/74108596/
https://www.rightmove.co.uk/properties/773404804971393#/?channel=COM_LET</x:v>
      </x:c>
    </x:row>
    <x:row r="3212" ht="62" customHeight="1">
      <x:c r="A3212" s="15" t="str">
        <x:v>London</x:v>
      </x:c>
      <x:c r="B3212" s="15" t="str">
        <x:v>Excluded from current supply</x:v>
      </x:c>
      <x:c r="C3212" s="15" t="str">
        <x:v>Northumberland Park Industrial Estate, 76-78 Willoughby Lane, Tottenham, LONDON N17 0YL</x:v>
      </x:c>
      <x:c r="D3212"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12" s="15" t="str">
        <x:v>https://www.zoopla.co.uk/to-rent/commercial/details/74125004/</x:v>
      </x:c>
      <x:c r="F3212" s="15" t="str">
        <x:v>https://www.rightmove.co.uk/properties/772350279413809#/?channel=COM_LET</x:v>
      </x:c>
    </x:row>
    <x:row r="3213" ht="62" customHeight="1">
      <x:c r="A3213" s="15" t="str">
        <x:v>London</x:v>
      </x:c>
      <x:c r="B3213" s="15" t="str">
        <x:v>Excluded from current supply</x:v>
      </x:c>
      <x:c r="C3213" s="15" t="str">
        <x:v>32-34 Telford Way, SEGRO Park Westway, Acton, W3 7XR</x:v>
      </x:c>
      <x:c r="D3213"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x:v>
      </x:c>
      <x:c r="E3213" s="15" t="str">
        <x:v>https://www.zoopla.co.uk/to-rent/commercial/details/74108943/</x:v>
      </x:c>
      <x:c r="F3213" s="15" t="str">
        <x:v>https://www.rightmove.co.uk/properties/782129345257824#/?channel=COM_LET</x:v>
      </x:c>
    </x:row>
    <x:row r="3214" ht="49" customHeight="1">
      <x:c r="A3214" s="15" t="str">
        <x:v>London</x:v>
      </x:c>
      <x:c r="B3214" s="15" t="str">
        <x:v>Excluded from current supply</x:v>
      </x:c>
      <x:c r="C3214" s="15" t="str">
        <x:v>Unit 34, Segro Metropolitan Park, Greenford UB6</x:v>
      </x:c>
      <x:c r="D3214"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14" s="15" t="str">
        <x:v>https://www.zoopla.co.uk/to-rent/commercial/details/74107551/</x:v>
      </x:c>
      <x:c r="F3214" s="15" t="str">
        <x:v>https://www.zoopla.co.uk/to-rent/commercial/details/72458020/</x:v>
      </x:c>
    </x:row>
    <x:row r="3215" ht="62" customHeight="1">
      <x:c r="A3215" s="15" t="str">
        <x:v>London</x:v>
      </x:c>
      <x:c r="B3215" s="15" t="str">
        <x:v>Excluded from current supply</x:v>
      </x:c>
      <x:c r="C3215" s="15" t="str">
        <x:v>16a Englefield Road, London, Greater London, N1 4JU</x:v>
      </x:c>
      <x:c r="D3215"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15" s="15" t="str">
        <x:v>https://www.zoopla.co.uk/to-rent/commercial/details/74052047/</x:v>
      </x:c>
      <x:c r="F3215" s="15" t="str">
        <x:v>https://www.rightmove.co.uk/properties/770706026072945#/?channel=COM_LET</x:v>
      </x:c>
    </x:row>
    <x:row r="3216" ht="49" customHeight="1">
      <x:c r="A3216" s="15" t="str">
        <x:v>London</x:v>
      </x:c>
      <x:c r="B3216" s="15" t="str">
        <x:v>Excluded from current supply</x:v>
      </x:c>
      <x:c r="C3216" s="15" t="str">
        <x:v>Unit 10 Waterway Park, Hayes UB3</x:v>
      </x:c>
      <x:c r="D3216"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16" s="15" t="str">
        <x:v>https://www.zoopla.co.uk/to-rent/commercial/details/74037428/</x:v>
      </x:c>
      <x:c r="F3216" s="15" t="str"/>
    </x:row>
    <x:row r="3217" ht="49" customHeight="1">
      <x:c r="A3217" s="15" t="str">
        <x:v>London</x:v>
      </x:c>
      <x:c r="B3217" s="15" t="str">
        <x:v>Excluded from current supply</x:v>
      </x:c>
      <x:c r="C3217" s="15" t="str">
        <x:v>Unit 4, Bloom Ealing, 145-147 Boston Road, Hanwell, W7 3SA</x:v>
      </x:c>
      <x:c r="D3217"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17" s="15" t="str">
        <x:v>https://www.zoopla.co.uk/to-rent/commercial/details/74001044/</x:v>
      </x:c>
      <x:c r="F3217" s="15" t="str">
        <x:v>https://www.rightmove.co.uk/properties/773403053754688#/?channel=COM_LET</x:v>
      </x:c>
    </x:row>
    <x:row r="3218" ht="49" customHeight="1">
      <x:c r="A3218" s="15" t="str">
        <x:v>London</x:v>
      </x:c>
      <x:c r="B3218" s="15" t="str">
        <x:v>Excluded from current supply</x:v>
      </x:c>
      <x:c r="C3218" s="15" t="str">
        <x:v>Unit 3, Bloom Ealing, 145-147 Boston Road, Hanwell, W7 3SA</x:v>
      </x:c>
      <x:c r="D3218"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18" s="15" t="str">
        <x:v>https://www.zoopla.co.uk/to-rent/commercial/details/74000954/</x:v>
      </x:c>
      <x:c r="F3218" s="15" t="str">
        <x:v>https://www.rightmove.co.uk/properties/773403043172081#/?channel=COM_LET</x:v>
      </x:c>
    </x:row>
    <x:row r="3219" ht="49" customHeight="1">
      <x:c r="A3219" s="15" t="str">
        <x:v>London</x:v>
      </x:c>
      <x:c r="B3219" s="15" t="str">
        <x:v>Excluded from current supply</x:v>
      </x:c>
      <x:c r="C3219" s="15" t="str">
        <x:v>Unit 1, Bloom Ealing, 145-147 Boston Road, Hanwell, W7 3SA</x:v>
      </x:c>
      <x:c r="D3219"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19" s="15" t="str">
        <x:v>https://www.zoopla.co.uk/to-rent/commercial/details/74000742/</x:v>
      </x:c>
      <x:c r="F3219" s="15" t="str">
        <x:v>https://www.rightmove.co.uk/properties/773399404624785#/?channel=COM_LET</x:v>
      </x:c>
    </x:row>
    <x:row r="3220" ht="62" customHeight="1">
      <x:c r="A3220" s="15" t="str">
        <x:v>London</x:v>
      </x:c>
      <x:c r="B3220" s="15" t="str">
        <x:v>Excluded from current supply</x:v>
      </x:c>
      <x:c r="C3220" s="15" t="str">
        <x:v>Concept House, 40 Brook Lane North, Brentford, London, TW8 0QW</x:v>
      </x:c>
      <x:c r="D3220"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20" s="15" t="str">
        <x:v>https://www.zoopla.co.uk/to-rent/commercial/details/67835415/</x:v>
      </x:c>
      <x:c r="F3220" s="15" t="str">
        <x:v>https://www.rightmove.co.uk/properties/773341775069008#/?channel=COM_LET</x:v>
      </x:c>
    </x:row>
    <x:row r="3221" ht="62" customHeight="1">
      <x:c r="A3221" s="15" t="str">
        <x:v>London</x:v>
      </x:c>
      <x:c r="B3221" s="15" t="str">
        <x:v>Excluded from current supply</x:v>
      </x:c>
      <x:c r="C3221" s="15" t="str">
        <x:v>8 St. Chads Place Industrial, Kings Cross, London, WC1X 9HH</x:v>
      </x:c>
      <x:c r="D3221"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21" s="15" t="str">
        <x:v>https://www.zoopla.co.uk/to-rent/commercial/details/73951913/</x:v>
      </x:c>
      <x:c r="F3221" s="15" t="str">
        <x:v>https://www.rightmove.co.uk/properties/773402267318865#/?channel=COM_LET</x:v>
      </x:c>
    </x:row>
    <x:row r="3222" ht="49" customHeight="1">
      <x:c r="A3222" s="15" t="str">
        <x:v>London</x:v>
      </x:c>
      <x:c r="B3222" s="15" t="str">
        <x:v>Excluded from current supply</x:v>
      </x:c>
      <x:c r="C3222" s="15" t="str">
        <x:v>32 Telford Way, SEGRO Park Westway, Acton, W3 7XR</x:v>
      </x:c>
      <x:c r="D3222"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22" s="15" t="str">
        <x:v>https://www.zoopla.co.uk/to-rent/commercial/details/73875483/</x:v>
      </x:c>
      <x:c r="F3222" s="15" t="str">
        <x:v>https://www.rightmove.co.uk/properties/782128751736753#/?channel=COM_LET</x:v>
      </x:c>
    </x:row>
    <x:row r="3223" ht="49" customHeight="1">
      <x:c r="A3223" s="15" t="str">
        <x:v>London</x:v>
      </x:c>
      <x:c r="B3223" s="15" t="str">
        <x:v>Excluded from current supply</x:v>
      </x:c>
      <x:c r="C3223" s="15" t="str">
        <x:v>Unit 34 Telford Way, SEGRO Park Westway, Acton, W3 7XR</x:v>
      </x:c>
      <x:c r="D3223" s="15" t="str">
        <x:v>Advert contains under-offer/let/sold status; excluded from current supply. 5 agent/portal adverts reconciled to one demise; no additional unit count. Rent POA/non-quoting, From-only, or no usable whole-demise price. Search-card evidence only: live advertisement, not direct-agent confirmation of readiness; unreported specification left missing.</x:v>
      </x:c>
      <x:c r="E3223" s="15" t="str">
        <x:v>https://www.zoopla.co.uk/to-rent/commercial/details/73875432/</x:v>
      </x:c>
      <x:c r="F3223" s="15" t="str">
        <x:v>https://www.zoopla.co.uk/to-rent/commercial/details/71241064/
https://www.rightmove.co.uk/properties/782129057923025#/?channel=COM_LET</x:v>
      </x:c>
    </x:row>
    <x:row r="3224" ht="49" customHeight="1">
      <x:c r="A3224" s="15" t="str">
        <x:v>London</x:v>
      </x:c>
      <x:c r="B3224" s="15" t="str">
        <x:v>Excluded from current supply</x:v>
      </x:c>
      <x:c r="C3224" s="15" t="str">
        <x:v>Unit 1 Hounslow Business Park, Hounslow TW3</x:v>
      </x:c>
      <x:c r="D3224"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24" s="15" t="str">
        <x:v>https://www.zoopla.co.uk/to-rent/commercial/details/58347356/</x:v>
      </x:c>
      <x:c r="F3224" s="15" t="str"/>
    </x:row>
    <x:row r="3225" ht="49" customHeight="1">
      <x:c r="A3225" s="15" t="str">
        <x:v>London</x:v>
      </x:c>
      <x:c r="B3225" s="15" t="str">
        <x:v>Excluded from current supply</x:v>
      </x:c>
      <x:c r="C3225" s="15" t="str">
        <x:v>V12 Vector Park, Forest Road, Feltham TW13</x:v>
      </x:c>
      <x:c r="D3225"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25" s="15" t="str">
        <x:v>https://www.zoopla.co.uk/to-rent/commercial/details/73834956/</x:v>
      </x:c>
      <x:c r="F3225" s="15" t="str"/>
    </x:row>
    <x:row r="3226" ht="62" customHeight="1">
      <x:c r="A3226" s="15" t="str">
        <x:v>London</x:v>
      </x:c>
      <x:c r="B3226" s="15" t="str">
        <x:v>Excluded from current supply</x:v>
      </x:c>
      <x:c r="C3226" s="15" t="str">
        <x:v>Unit 4 Hanworth Trading Estate, Feltham TW13</x:v>
      </x:c>
      <x:c r="D3226"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226" s="15" t="str">
        <x:v>https://www.zoopla.co.uk/to-rent/commercial/details/73834747/</x:v>
      </x:c>
      <x:c r="F3226" s="15" t="str"/>
    </x:row>
    <x:row r="3227" ht="49" customHeight="1">
      <x:c r="A3227" s="15" t="str">
        <x:v>London</x:v>
      </x:c>
      <x:c r="B3227" s="15" t="str">
        <x:v>Excluded from current supply</x:v>
      </x:c>
      <x:c r="C3227" s="15" t="str">
        <x:v>Unit 640, River Gardens, North Feltham Trading Estate, Feltham TW14</x:v>
      </x:c>
      <x:c r="D3227"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27" s="15" t="str">
        <x:v>https://www.zoopla.co.uk/to-rent/commercial/details/73635956/</x:v>
      </x:c>
      <x:c r="F3227" s="15" t="str"/>
    </x:row>
    <x:row r="3228" ht="49" customHeight="1">
      <x:c r="A3228" s="15" t="str">
        <x:v>London</x:v>
      </x:c>
      <x:c r="B3228" s="15" t="str">
        <x:v>Excluded from current supply</x:v>
      </x:c>
      <x:c r="C3228" s="15" t="str">
        <x:v>Unit 19 Zennor Trade Park, Balham SW12</x:v>
      </x:c>
      <x:c r="D3228"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28" s="15" t="str">
        <x:v>https://www.zoopla.co.uk/to-rent/commercial/details/73635609/</x:v>
      </x:c>
      <x:c r="F3228" s="15" t="str"/>
    </x:row>
    <x:row r="3229" ht="49" customHeight="1">
      <x:c r="A3229" s="15" t="str">
        <x:v>London</x:v>
      </x:c>
      <x:c r="B3229" s="15" t="str">
        <x:v>Excluded from current supply</x:v>
      </x:c>
      <x:c r="C3229" s="15" t="str">
        <x:v>Unit 22 Segro Park Ockham Drive, Greenford UB6</x:v>
      </x:c>
      <x:c r="D3229"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29" s="15" t="str">
        <x:v>https://www.zoopla.co.uk/to-rent/commercial/details/73570932/</x:v>
      </x:c>
      <x:c r="F3229" s="15" t="str">
        <x:v>https://www.zoopla.co.uk/to-rent/commercial/details/73521578/</x:v>
      </x:c>
    </x:row>
    <x:row r="3230" ht="75" customHeight="1">
      <x:c r="A3230" s="15" t="str">
        <x:v>London</x:v>
      </x:c>
      <x:c r="B3230" s="15" t="str">
        <x:v>Excluded from current supply</x:v>
      </x:c>
      <x:c r="C3230" s="15" t="str">
        <x:v>Unit 24 -26 Telford Way, Segro Park Westway, Acton W3</x:v>
      </x:c>
      <x:c r="D3230" s="15" t="str">
        <x:v>Conflicting exact areas across adverts: 11845, 12298 sqft; no exact figure selected. Bounds record observed figures, not an offered subdivision range. Advert contains under-offer/let/sold status; excluded from current supply. 4 agent/portal adverts reconciled to one demise; no additional unit count. Rent POA/non-quoting, From-only, or no usable whole-demise price. Selected full-detail page reviewed; agent-authored specification used. Combined demise counted once; individual sub-unit areas not inferred.</x:v>
      </x:c>
      <x:c r="E3230" s="15" t="str">
        <x:v>https://www.zoopla.co.uk/to-rent/commercial/details/73570901/</x:v>
      </x:c>
      <x:c r="F3230" s="15" t="str">
        <x:v>https://www.zoopla.co.uk/to-rent/commercial/details/73521441/
https://www.rightmove.co.uk/properties/773395441094433#/?channel=COM_LET</x:v>
      </x:c>
    </x:row>
    <x:row r="3231" ht="75" customHeight="1">
      <x:c r="A3231" s="15" t="str">
        <x:v>London</x:v>
      </x:c>
      <x:c r="B3231" s="15" t="str">
        <x:v>Excluded from current supply</x:v>
      </x:c>
      <x:c r="C3231" s="15" t="str">
        <x:v>Unit 701D, Tudor Estate, Abbey Road, Park Royal, NW10 7UN</x:v>
      </x:c>
      <x:c r="D3231" s="15" t="str">
        <x:v>Conflicting exact areas across adverts: 1729, 1735 sqft; no exact figure selected. Bounds record observed figures, not an offered subdivision range. Advert contains under-offer/let/sold status; excluded from current supply.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31" s="15" t="str">
        <x:v>https://www.zoopla.co.uk/to-rent/commercial/details/73557108/</x:v>
      </x:c>
      <x:c r="F3231" s="15" t="str">
        <x:v>https://www.zoopla.co.uk/to-rent/commercial/details/65826475/
https://www.rightmove.co.uk/properties/773335036823857#/?channel=COM_LET</x:v>
      </x:c>
    </x:row>
    <x:row r="3232" ht="62" customHeight="1">
      <x:c r="A3232" s="15" t="str">
        <x:v>London</x:v>
      </x:c>
      <x:c r="B3232" s="15" t="str">
        <x:v>Excluded from current supply</x:v>
      </x:c>
      <x:c r="C3232" s="15" t="str">
        <x:v>731 Tudor Estate, Abbey Road, Park Royal, London, NW10 7UY</x:v>
      </x:c>
      <x:c r="D3232" s="15" t="str">
        <x:v>Advert contains under-offer/let/sold status; excluded from current supply. 4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32" s="15" t="str">
        <x:v>https://www.zoopla.co.uk/to-rent/commercial/details/73555822/</x:v>
      </x:c>
      <x:c r="F3232" s="15" t="str">
        <x:v>https://www.zoopla.co.uk/to-rent/commercial/details/68834323/
https://www.rightmove.co.uk/properties/773327218639537#/?channel=COM_LET</x:v>
      </x:c>
    </x:row>
    <x:row r="3233" ht="49" customHeight="1">
      <x:c r="A3233" s="15" t="str">
        <x:v>London</x:v>
      </x:c>
      <x:c r="B3233" s="15" t="str">
        <x:v>Excluded from current supply</x:v>
      </x:c>
      <x:c r="C3233" s="15" t="str">
        <x:v>Unit 708D, Tudor Estate, Abbey Road, Park Royal, NW10 7UN</x:v>
      </x:c>
      <x:c r="D3233" s="15" t="str">
        <x:v>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233" s="15" t="str">
        <x:v>https://www.zoopla.co.uk/to-rent/commercial/details/73553736/</x:v>
      </x:c>
      <x:c r="F3233" s="15" t="str">
        <x:v>https://www.zoopla.co.uk/to-rent/commercial/details/70450047/
https://www.rightmove.co.uk/properties/773388264768736#/?channel=COM_LET</x:v>
      </x:c>
    </x:row>
    <x:row r="3234" ht="49" customHeight="1">
      <x:c r="A3234" s="15" t="str">
        <x:v>London</x:v>
      </x:c>
      <x:c r="B3234" s="15" t="str">
        <x:v>Excluded from current supply</x:v>
      </x:c>
      <x:c r="C3234" s="15" t="str">
        <x:v>Unit 1c Progress Park, 30 Great Cambridge Road, Enfield EN1</x:v>
      </x:c>
      <x:c r="D3234"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34" s="15" t="str">
        <x:v>https://www.zoopla.co.uk/to-rent/commercial/details/73534344/</x:v>
      </x:c>
      <x:c r="F3234" s="15" t="str"/>
    </x:row>
    <x:row r="3235" ht="49" customHeight="1">
      <x:c r="A3235" s="15" t="str">
        <x:v>London</x:v>
      </x:c>
      <x:c r="B3235" s="15" t="str">
        <x:v>Excluded from current supply</x:v>
      </x:c>
      <x:c r="C3235" s="15" t="str">
        <x:v>Unit 1B Progress Park, 30 Great Cambridge Road, Enfield EN1</x:v>
      </x:c>
      <x:c r="D3235"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35" s="15" t="str">
        <x:v>https://www.zoopla.co.uk/to-rent/commercial/details/73534141/</x:v>
      </x:c>
      <x:c r="F3235" s="15" t="str"/>
    </x:row>
    <x:row r="3236" ht="49" customHeight="1">
      <x:c r="A3236" s="15" t="str">
        <x:v>London</x:v>
      </x:c>
      <x:c r="B3236" s="15" t="str">
        <x:v>Excluded from current supply</x:v>
      </x:c>
      <x:c r="C3236" s="15" t="str">
        <x:v>Unit 1A Progress Park, 30 Great Cambridge Road, Enfield EN1</x:v>
      </x:c>
      <x:c r="D3236"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36" s="15" t="str">
        <x:v>https://www.zoopla.co.uk/to-rent/commercial/details/73534006/</x:v>
      </x:c>
      <x:c r="F3236" s="15" t="str"/>
    </x:row>
    <x:row r="3237" ht="62" customHeight="1">
      <x:c r="A3237" s="15" t="str">
        <x:v>London</x:v>
      </x:c>
      <x:c r="B3237" s="15" t="str">
        <x:v>Excluded from current supply</x:v>
      </x:c>
      <x:c r="C3237" s="15" t="str">
        <x:v>28-32 Brunel Rd, SEGRO Park Westway, Acton, W3 7XR</x:v>
      </x:c>
      <x:c r="D3237" s="15" t="str">
        <x:v>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x:v>
      </x:c>
      <x:c r="E3237" s="15" t="str">
        <x:v>https://www.zoopla.co.uk/to-rent/commercial/details/73521475/</x:v>
      </x:c>
      <x:c r="F3237" s="15" t="str">
        <x:v>https://www.zoopla.co.uk/to-rent/commercial/details/71343427/
https://www.rightmove.co.uk/properties/773391712487776#/?channel=COM_LET</x:v>
      </x:c>
    </x:row>
    <x:row r="3238" ht="62" customHeight="1">
      <x:c r="A3238" s="15" t="str">
        <x:v>London</x:v>
      </x:c>
      <x:c r="B3238" s="15" t="str">
        <x:v>Excluded from current supply</x:v>
      </x:c>
      <x:c r="C3238" s="15" t="str">
        <x:v>Yard 1 and 2 at Carshalton Station, North Street, Carshalton SM5</x:v>
      </x:c>
      <x:c r="D3238" s="15" t="str">
        <x:v>Search heading 1,440 sqft conflicts with description 1,790 sqft; storage building/yard demise and rental area unresolved.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38" s="15" t="str">
        <x:v>https://www.zoopla.co.uk/to-rent/commercial/details/73084345/</x:v>
      </x:c>
      <x:c r="F3238" s="15" t="str">
        <x:v>https://www.rightmove.co.uk/properties/758717816021665#/?channel=COM_LET</x:v>
      </x:c>
    </x:row>
    <x:row r="3239" ht="49" customHeight="1">
      <x:c r="A3239" s="15" t="str">
        <x:v>London</x:v>
      </x:c>
      <x:c r="B3239" s="15" t="str">
        <x:v>Excluded from current supply</x:v>
      </x:c>
      <x:c r="C3239" s="15" t="str">
        <x:v>Unit 9 Chesterfield Way, Hayes UB3</x:v>
      </x:c>
      <x:c r="D3239"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39" s="15" t="str">
        <x:v>https://www.zoopla.co.uk/to-rent/commercial/details/73456581/</x:v>
      </x:c>
      <x:c r="F3239" s="15" t="str"/>
    </x:row>
    <x:row r="3240" ht="49" customHeight="1">
      <x:c r="A3240" s="15" t="str">
        <x:v>London</x:v>
      </x:c>
      <x:c r="B3240" s="15" t="str">
        <x:v>Excluded from current supply</x:v>
      </x:c>
      <x:c r="C3240" s="15" t="str">
        <x:v>Unit A1 Eldon Way, Park Royal Industrial Estate, Park Royal, NW107QQ</x:v>
      </x:c>
      <x:c r="D3240" s="15" t="str">
        <x:v>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x:v>
      </x:c>
      <x:c r="E3240" s="15" t="str">
        <x:v>https://www.zoopla.co.uk/to-rent/commercial/details/73450696/</x:v>
      </x:c>
      <x:c r="F3240" s="15" t="str">
        <x:v>https://www.rightmove.co.uk/properties/773393524197904#/?channel=COM_LET
https://www.rightmove.co.uk/properties/773392769415633#/?channel=COM_LET</x:v>
      </x:c>
    </x:row>
    <x:row r="3241" ht="49" customHeight="1">
      <x:c r="A3241" s="15" t="str">
        <x:v>London</x:v>
      </x:c>
      <x:c r="B3241" s="15" t="str">
        <x:v>Excluded from current supply</x:v>
      </x:c>
      <x:c r="C3241" s="15" t="str">
        <x:v>Unit 96, Roding Road, London Industrial Park, Beckton, E6 6LS</x:v>
      </x:c>
      <x:c r="D3241" s="15" t="str">
        <x:v>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x:v>
      </x:c>
      <x:c r="E3241" s="15" t="str">
        <x:v>https://www.zoopla.co.uk/to-rent/commercial/details/73436112/</x:v>
      </x:c>
      <x:c r="F3241" s="15" t="str">
        <x:v>https://www.rightmove.co.uk/properties/768342237967457#/?channel=COM_LET
https://www.rightmove.co.uk/properties/773389948566289#/?channel=COM_LET</x:v>
      </x:c>
    </x:row>
    <x:row r="3242" ht="62" customHeight="1">
      <x:c r="A3242" s="15" t="str">
        <x:v>London</x:v>
      </x:c>
      <x:c r="B3242" s="15" t="str">
        <x:v>Excluded from current supply</x:v>
      </x:c>
      <x:c r="C3242" s="15" t="str">
        <x:v>40 Bow Triangle, Eleanor Street, London, E3 4NP</x:v>
      </x:c>
      <x:c r="D3242" s="15" t="str">
        <x:v>Conflicting area in search heading and description (1,240 vs 1,980 or 2,960 vs 4,250 sqft); exact demise and rent basis unresolved.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42" s="15" t="str">
        <x:v>https://www.zoopla.co.uk/to-rent/commercial/details/73416099/</x:v>
      </x:c>
      <x:c r="F3242" s="15" t="str">
        <x:v>https://www.zoopla.co.uk/to-rent/commercial/details/73416100/
https://www.rightmove.co.uk/properties/756984945740928#/?channel=COM_LET</x:v>
      </x:c>
    </x:row>
    <x:row r="3243" ht="49" customHeight="1">
      <x:c r="A3243" s="15" t="str">
        <x:v>London</x:v>
      </x:c>
      <x:c r="B3243" s="15" t="str">
        <x:v>Excluded from current supply</x:v>
      </x:c>
      <x:c r="C3243" s="15" t="str">
        <x:v>Unit 6, SEGRO Park Greenford, Ockham Drive, Greenford, UB6 0AZ</x:v>
      </x:c>
      <x:c r="D3243" s="15" t="str">
        <x:v>Advert contains under-offer/let/sold status;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x:v>
      </x:c>
      <x:c r="E3243" s="15" t="str">
        <x:v>https://www.zoopla.co.uk/to-rent/commercial/details/73382438/</x:v>
      </x:c>
      <x:c r="F3243" s="15" t="str">
        <x:v>https://www.zoopla.co.uk/to-rent/commercial/details/71343488/
https://www.rightmove.co.uk/properties/773338727710945#/?channel=COM_LET</x:v>
      </x:c>
    </x:row>
    <x:row r="3244" ht="49" customHeight="1">
      <x:c r="A3244" s="15" t="str">
        <x:v>London</x:v>
      </x:c>
      <x:c r="B3244" s="15" t="str">
        <x:v>Excluded from current supply</x:v>
      </x:c>
      <x:c r="C3244" s="15" t="str">
        <x:v>Unit 14 Segro Park Ockham Drive, Greenford UB6</x:v>
      </x:c>
      <x:c r="D3244" s="15" t="str">
        <x:v>Advert contains under-offer/let/sold status; excluded from current supply. Rent POA/non-quoting, From-only, or no usable whole-demise price. Search-card evidence only: live advertisement, not direct-agent confirmation of readiness; unreported specification left missing.</x:v>
      </x:c>
      <x:c r="E3244" s="15" t="str">
        <x:v>https://www.zoopla.co.uk/to-rent/commercial/details/73382437/</x:v>
      </x:c>
      <x:c r="F3244" s="15" t="str"/>
    </x:row>
    <x:row r="3245" ht="49" customHeight="1">
      <x:c r="A3245" s="15" t="str">
        <x:v>London</x:v>
      </x:c>
      <x:c r="B3245" s="15" t="str">
        <x:v>Excluded from current supply</x:v>
      </x:c>
      <x:c r="C3245" s="15" t="str">
        <x:v>Unit 21 Segro Park Ockham Drive, Greenford UB6</x:v>
      </x:c>
      <x:c r="D3245" s="15" t="str">
        <x:v>Advert contains under-offer/let/sold status; excluded from current supply. Rent POA/non-quoting, From-only, or no usable whole-demise price. Search-card evidence only: live advertisement, not direct-agent confirmation of readiness; unreported specification left missing.</x:v>
      </x:c>
      <x:c r="E3245" s="15" t="str">
        <x:v>https://www.zoopla.co.uk/to-rent/commercial/details/73382430/</x:v>
      </x:c>
      <x:c r="F3245" s="15" t="str"/>
    </x:row>
    <x:row r="3246" ht="49" customHeight="1">
      <x:c r="A3246" s="15" t="str">
        <x:v>London</x:v>
      </x:c>
      <x:c r="B3246" s="15" t="str">
        <x:v>Excluded from current supply</x:v>
      </x:c>
      <x:c r="C3246" s="15" t="str">
        <x:v>Unit 9, Segro Park Greenford, Ockham Drive, Greenford UB6</x:v>
      </x:c>
      <x:c r="D3246"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46" s="15" t="str">
        <x:v>https://www.zoopla.co.uk/to-rent/commercial/details/73382280/</x:v>
      </x:c>
      <x:c r="F3246" s="15" t="str">
        <x:v>https://www.zoopla.co.uk/to-rent/commercial/details/71343383/</x:v>
      </x:c>
    </x:row>
    <x:row r="3247" ht="75" customHeight="1">
      <x:c r="A3247" s="15" t="str">
        <x:v>London</x:v>
      </x:c>
      <x:c r="B3247" s="15" t="str">
        <x:v>Excluded from current supply</x:v>
      </x:c>
      <x:c r="C3247" s="15" t="str">
        <x:v>Unit 18-22 Telford Way, SEGRO Park Westway, Acton, W3 7XS</x:v>
      </x:c>
      <x:c r="D3247" s="15" t="str">
        <x:v>Conflicting exact areas across adverts: 10436, 10541 sqft; no exact figure selected. Bounds record observed figures, not an offered subdivision range.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x:v>
      </x:c>
      <x:c r="E3247" s="15" t="str">
        <x:v>https://www.zoopla.co.uk/to-rent/commercial/details/73381596/</x:v>
      </x:c>
      <x:c r="F3247" s="15" t="str">
        <x:v>https://www.zoopla.co.uk/to-rent/commercial/details/71343496/
https://www.rightmove.co.uk/properties/87002412#/?channel=COM_LET</x:v>
      </x:c>
    </x:row>
    <x:row r="3248" ht="62" customHeight="1">
      <x:c r="A3248" s="15" t="str">
        <x:v>London</x:v>
      </x:c>
      <x:c r="B3248" s="15" t="str">
        <x:v>Excluded from current supply</x:v>
      </x:c>
      <x:c r="C3248" s="15" t="str">
        <x:v>Unit 7 Concord Business Centre, Concord Rd, West Acton W3</x:v>
      </x:c>
      <x:c r="D3248" s="15" t="str">
        <x:v>Advert contains under-offer/let/sold status;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48" s="15" t="str">
        <x:v>https://www.zoopla.co.uk/to-rent/commercial/details/73334499/</x:v>
      </x:c>
      <x:c r="F3248" s="15" t="str">
        <x:v>https://www.zoopla.co.uk/to-rent/commercial/details/73310855/
https://www.rightmove.co.uk/properties/773391278226545#/?channel=COM_LET</x:v>
      </x:c>
    </x:row>
    <x:row r="3249" ht="49" customHeight="1">
      <x:c r="A3249" s="15" t="str">
        <x:v>London</x:v>
      </x:c>
      <x:c r="B3249" s="15" t="str">
        <x:v>Excluded from current supply</x:v>
      </x:c>
      <x:c r="C3249" s="15" t="str">
        <x:v>Unit 5 Innovation Park, 89 Manor Farm Rd, Alperton HA0</x:v>
      </x:c>
      <x:c r="D3249"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49" s="15" t="str">
        <x:v>https://www.zoopla.co.uk/to-rent/commercial/details/73307908/</x:v>
      </x:c>
      <x:c r="F3249" s="15" t="str"/>
    </x:row>
    <x:row r="3250" ht="62" customHeight="1">
      <x:c r="A3250" s="15" t="str">
        <x:v>London</x:v>
      </x:c>
      <x:c r="B3250" s="15" t="str">
        <x:v>Excluded from current supply</x:v>
      </x:c>
      <x:c r="C3250" s="15" t="str">
        <x:v>Unit 7, Waterside Trading Centre, Hanwell, W7 2QD</x:v>
      </x:c>
      <x:c r="D3250"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50" s="15" t="str">
        <x:v>https://www.zoopla.co.uk/to-rent/commercial/details/73249876/</x:v>
      </x:c>
      <x:c r="F3250" s="15" t="str">
        <x:v>https://www.rightmove.co.uk/properties/773389919364352#/?channel=COM_LET</x:v>
      </x:c>
    </x:row>
    <x:row r="3251" ht="49" customHeight="1">
      <x:c r="A3251" s="15" t="str">
        <x:v>London</x:v>
      </x:c>
      <x:c r="B3251" s="15" t="str">
        <x:v>Excluded from current supply</x:v>
      </x:c>
      <x:c r="C3251" s="15" t="str">
        <x:v>51 Oldridge Road, Balham SW12</x:v>
      </x:c>
      <x:c r="D3251"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51" s="15" t="str">
        <x:v>https://www.zoopla.co.uk/to-rent/commercial/details/73193378/</x:v>
      </x:c>
      <x:c r="F3251" s="15" t="str"/>
    </x:row>
    <x:row r="3252" ht="49" customHeight="1">
      <x:c r="A3252" s="15" t="str">
        <x:v>London</x:v>
      </x:c>
      <x:c r="B3252" s="15" t="str">
        <x:v>Excluded from current supply</x:v>
      </x:c>
      <x:c r="C3252" s="15" t="str">
        <x:v>Unit 11, Beckton Trade Park, Eastbury Road, Beckton, E6 6LP</x:v>
      </x:c>
      <x:c r="D3252"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52" s="15" t="str">
        <x:v>https://www.zoopla.co.uk/to-rent/commercial/details/73137445/</x:v>
      </x:c>
      <x:c r="F3252" s="15" t="str">
        <x:v>https://www.rightmove.co.uk/properties/773376841432048#/?channel=COM_LET</x:v>
      </x:c>
    </x:row>
    <x:row r="3253" ht="49" customHeight="1">
      <x:c r="A3253" s="15" t="str">
        <x:v>London</x:v>
      </x:c>
      <x:c r="B3253" s="15" t="str">
        <x:v>Excluded from current supply</x:v>
      </x:c>
      <x:c r="C3253" s="15" t="str">
        <x:v>Unit 12, Beckton Trade Park, Eastbury Road, Beckton, E6 6LP</x:v>
      </x:c>
      <x:c r="D3253"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53" s="15" t="str">
        <x:v>https://www.zoopla.co.uk/to-rent/commercial/details/73133016/</x:v>
      </x:c>
      <x:c r="F3253" s="15" t="str">
        <x:v>https://www.rightmove.co.uk/properties/773376845547264#/?channel=COM_LET</x:v>
      </x:c>
    </x:row>
    <x:row r="3254" ht="49" customHeight="1">
      <x:c r="A3254" s="15" t="str">
        <x:v>London</x:v>
      </x:c>
      <x:c r="B3254" s="15" t="str">
        <x:v>Excluded from current supply</x:v>
      </x:c>
      <x:c r="C3254" s="15" t="str">
        <x:v>Unit 10, Beckton Trade Park, Eastbury Road, Beckton, E6 6LP</x:v>
      </x:c>
      <x:c r="D3254"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54" s="15" t="str">
        <x:v>https://www.zoopla.co.uk/to-rent/commercial/details/73132739/</x:v>
      </x:c>
      <x:c r="F3254" s="15" t="str">
        <x:v>https://www.rightmove.co.uk/properties/773376837259072#/?channel=COM_LET</x:v>
      </x:c>
    </x:row>
    <x:row r="3255" ht="62" customHeight="1">
      <x:c r="A3255" s="15" t="str">
        <x:v>London</x:v>
      </x:c>
      <x:c r="B3255" s="15" t="str">
        <x:v>Excluded from current supply</x:v>
      </x:c>
      <x:c r="C3255" s="15" t="str">
        <x:v>Unit 5, Bloom Greenwich, 165 Tunnel Avenue, Greenwich, SE10 0PW</x:v>
      </x:c>
      <x:c r="D3255" s="15" t="str">
        <x:v>Conflicting exact areas across adverts: 5060, 5099 sqft; no exact figure selected. Bounds record observed figures, not an offered subdivision range. 3 agent/portal adverts reconciled to one demise; no additional unit count. Rent POA/non-quoting, From-only, or no usable whole-demise price. Search-card evidence only: live advertisement, not direct-agent confirmation of readiness; unreported specification left missing.</x:v>
      </x:c>
      <x:c r="E3255" s="15" t="str">
        <x:v>https://www.zoopla.co.uk/to-rent/commercial/details/73063022/</x:v>
      </x:c>
      <x:c r="F3255" s="15" t="str">
        <x:v>https://www.rightmove.co.uk/properties/760017853259201#/?channel=COM_LET
https://www.rightmove.co.uk/properties/722869517060225#/?channel=COM_LET</x:v>
      </x:c>
    </x:row>
    <x:row r="3256" ht="75" customHeight="1">
      <x:c r="A3256" s="15" t="str">
        <x:v>London</x:v>
      </x:c>
      <x:c r="B3256" s="15" t="str">
        <x:v>Excluded from current supply</x:v>
      </x:c>
      <x:c r="C3256" s="15" t="str">
        <x:v>Mitre Bridge Industrial Estate, White City,, Mitre Way, White City, W10 6AU</x:v>
      </x:c>
      <x:c r="D3256" s="15" t="str">
        <x:v>Named advertised demise has a size range; exact leased area and possible constituent options unresolved. No exact area invented and excluded from current unit count. 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56" s="15" t="str">
        <x:v>https://www.zoopla.co.uk/to-rent/commercial/details/73062839/</x:v>
      </x:c>
      <x:c r="F3256" s="15" t="str">
        <x:v>https://www.rightmove.co.uk/properties/722869525425969#/?channel=COM_LET</x:v>
      </x:c>
    </x:row>
    <x:row r="3257" ht="49" customHeight="1">
      <x:c r="A3257" s="15" t="str">
        <x:v>London</x:v>
      </x:c>
      <x:c r="B3257" s="15" t="str">
        <x:v>Excluded from current supply</x:v>
      </x:c>
      <x:c r="C3257" s="15" t="str">
        <x:v>unit 643, 643 River Gardens, North Feltham Trading Estate, Feltham TW14</x:v>
      </x:c>
      <x:c r="D3257"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57" s="15" t="str">
        <x:v>https://www.zoopla.co.uk/to-rent/commercial/details/73007055/</x:v>
      </x:c>
      <x:c r="F3257" s="15" t="str">
        <x:v>https://www.zoopla.co.uk/to-rent/commercial/details/72612927/</x:v>
      </x:c>
    </x:row>
    <x:row r="3258" ht="49" customHeight="1">
      <x:c r="A3258" s="15" t="str">
        <x:v>London</x:v>
      </x:c>
      <x:c r="B3258" s="15" t="str">
        <x:v>Excluded from current supply</x:v>
      </x:c>
      <x:c r="C3258" s="15" t="str">
        <x:v>1 &amp; 2 Willow Business Centre, Willow Lane, Mitcham, Mitcham CR4</x:v>
      </x:c>
      <x:c r="D3258" s="15" t="str">
        <x:v>Refurbishment or availability timing unresolved; excluded from current supply. Annual rent checked against full-detail explicit annual asking figure. Selected full-detail page reviewed; agent-authored specification used. Combined demise counted once; individual sub-unit areas not inferred.</x:v>
      </x:c>
      <x:c r="E3258" s="15" t="str">
        <x:v>https://www.zoopla.co.uk/to-rent/commercial/details/72994776/</x:v>
      </x:c>
      <x:c r="F3258" s="15" t="str"/>
    </x:row>
    <x:row r="3259" ht="49" customHeight="1">
      <x:c r="A3259" s="15" t="str">
        <x:v>London</x:v>
      </x:c>
      <x:c r="B3259" s="15" t="str">
        <x:v>Excluded from current supply</x:v>
      </x:c>
      <x:c r="C3259" s="15" t="str">
        <x:v>Unit 1, Fourth Way, Fourth Way, Wembley HA9</x:v>
      </x:c>
      <x:c r="D3259"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259" s="15" t="str">
        <x:v>https://www.zoopla.co.uk/to-rent/commercial/details/72976637/</x:v>
      </x:c>
      <x:c r="F3259" s="15" t="str"/>
    </x:row>
    <x:row r="3260" ht="49" customHeight="1">
      <x:c r="A3260" s="15" t="str">
        <x:v>London</x:v>
      </x:c>
      <x:c r="B3260" s="15" t="str">
        <x:v>Excluded from current supply</x:v>
      </x:c>
      <x:c r="C3260" s="15" t="str">
        <x:v>V4 Viridian Park, Pulborough Way, Hounslow TW4</x:v>
      </x:c>
      <x:c r="D3260"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60" s="15" t="str">
        <x:v>https://www.zoopla.co.uk/to-rent/commercial/details/72926981/</x:v>
      </x:c>
      <x:c r="F3260" s="15" t="str">
        <x:v>https://www.zoopla.co.uk/to-rent/commercial/details/72209451/</x:v>
      </x:c>
    </x:row>
    <x:row r="3261" ht="62" customHeight="1">
      <x:c r="A3261" s="15" t="str">
        <x:v>London</x:v>
      </x:c>
      <x:c r="B3261" s="15" t="str">
        <x:v>Excluded from current supply</x:v>
      </x:c>
      <x:c r="C3261" s="15" t="str">
        <x:v>Unit 1, Brookmead Industrial Estate, 2 Jessops Way, Croydon, Surrey, CR0 4TS</x:v>
      </x:c>
      <x:c r="D3261" s="15" t="str">
        <x:v>Conflicting exact areas across adverts: 6401, 6403 sqft; no exact figure selected. Bounds record observed figures, not an offered subdivision range. 5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61" s="15" t="str">
        <x:v>https://www.zoopla.co.uk/to-rent/commercial/details/72833241/</x:v>
      </x:c>
      <x:c r="F3261" s="15" t="str">
        <x:v>https://www.zoopla.co.uk/to-rent/commercial/details/72250113/
https://www.rightmove.co.uk/properties/760758124789216#/?channel=COM_LET</x:v>
      </x:c>
    </x:row>
    <x:row r="3262" ht="49" customHeight="1">
      <x:c r="A3262" s="15" t="str">
        <x:v>London</x:v>
      </x:c>
      <x:c r="B3262" s="15" t="str">
        <x:v>Excluded from current supply</x:v>
      </x:c>
      <x:c r="C3262" s="15" t="str">
        <x:v>Unit 7, Northampton Road, 5-7 Northampton Road, Enfield EN3</x:v>
      </x:c>
      <x:c r="D3262" s="15" t="str">
        <x:v>Advert contains under-offer/let/sold status; excluded from current supply. Rent POA/non-quoting, From-only, or no usable whole-demise price. Search-card evidence only: live advertisement, not direct-agent confirmation of readiness; unreported specification left missing.</x:v>
      </x:c>
      <x:c r="E3262" s="15" t="str">
        <x:v>https://www.zoopla.co.uk/to-rent/commercial/details/72819902/</x:v>
      </x:c>
      <x:c r="F3262" s="15" t="str"/>
    </x:row>
    <x:row r="3263" ht="62" customHeight="1">
      <x:c r="A3263" s="15" t="str">
        <x:v>London</x:v>
      </x:c>
      <x:c r="B3263" s="15" t="str">
        <x:v>Excluded from current supply</x:v>
      </x:c>
      <x:c r="C3263" s="15" t="str">
        <x:v>Adler Industrial Estate, Betam Road, Hayes UB3</x:v>
      </x:c>
      <x:c r="D3263" s="15" t="str">
        <x:v>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Search-card evidence only: live advertisement, not direct-agent confirmation of readiness; unreported specification left missing.</x:v>
      </x:c>
      <x:c r="E3263" s="15" t="str">
        <x:v>https://www.zoopla.co.uk/to-rent/commercial/details/72791004/</x:v>
      </x:c>
      <x:c r="F3263" s="15" t="str"/>
    </x:row>
    <x:row r="3264" ht="49" customHeight="1">
      <x:c r="A3264" s="15" t="str">
        <x:v>London</x:v>
      </x:c>
      <x:c r="B3264" s="15" t="str">
        <x:v>Excluded from current supply</x:v>
      </x:c>
      <x:c r="C3264" s="15" t="str">
        <x:v>Unit 6, Chesterfield Way, Hayes UB3</x:v>
      </x:c>
      <x:c r="D3264"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64" s="15" t="str">
        <x:v>https://www.zoopla.co.uk/to-rent/commercial/details/72751611/</x:v>
      </x:c>
      <x:c r="F3264" s="15" t="str">
        <x:v>https://www.zoopla.co.uk/to-rent/commercial/details/69203035/</x:v>
      </x:c>
    </x:row>
    <x:row r="3265" ht="75" customHeight="1">
      <x:c r="A3265" s="15" t="str">
        <x:v>London</x:v>
      </x:c>
      <x:c r="B3265" s="15" t="str">
        <x:v>Excluded from current supply</x:v>
      </x:c>
      <x:c r="C3265" s="15" t="str">
        <x:v>34 &amp; 35 Bow Triangle Business Estate, Eleanor Street, London, E3 4NP</x:v>
      </x:c>
      <x:c r="D3265" s="15" t="str">
        <x:v>Conflicting area in search heading and description (1,240 vs 1,980 or 2,960 vs 4,250 sqft); exact demise and rent basis unresolved.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265" s="15" t="str">
        <x:v>https://www.zoopla.co.uk/to-rent/commercial/details/72689500/</x:v>
      </x:c>
      <x:c r="F3265" s="15" t="str">
        <x:v>https://www.zoopla.co.uk/to-rent/commercial/details/72689499/
https://www.rightmove.co.uk/properties/741772899155121#/?channel=COM_LET</x:v>
      </x:c>
    </x:row>
    <x:row r="3266" ht="62" customHeight="1">
      <x:c r="A3266" s="15" t="str">
        <x:v>London</x:v>
      </x:c>
      <x:c r="B3266" s="15" t="str">
        <x:v>Excluded from current supply</x:v>
      </x:c>
      <x:c r="C3266" s="15" t="str">
        <x:v>Unit 4, Bermondsey Trading Estate, Rotherhithe New Road, Bermondsey, SE16 3LL</x:v>
      </x:c>
      <x:c r="D3266" s="15" t="str">
        <x:v>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66" s="15" t="str">
        <x:v>https://www.zoopla.co.uk/to-rent/commercial/details/72688732/</x:v>
      </x:c>
      <x:c r="F3266" s="15" t="str">
        <x:v>https://www.zoopla.co.uk/to-rent/commercial/details/71370656/
https://www.rightmove.co.uk/properties/773382031977680#/?channel=COM_LET</x:v>
      </x:c>
    </x:row>
    <x:row r="3267" ht="49" customHeight="1">
      <x:c r="A3267" s="15" t="str">
        <x:v>London</x:v>
      </x:c>
      <x:c r="B3267" s="15" t="str">
        <x:v>Excluded from current supply</x:v>
      </x:c>
      <x:c r="C3267" s="15" t="str">
        <x:v>Unit 11 Zennor Trade Park, Balham SW12</x:v>
      </x:c>
      <x:c r="D3267"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67" s="15" t="str">
        <x:v>https://www.zoopla.co.uk/to-rent/commercial/details/72662047/</x:v>
      </x:c>
      <x:c r="F3267" s="15" t="str"/>
    </x:row>
    <x:row r="3268" ht="49" customHeight="1">
      <x:c r="A3268" s="15" t="str">
        <x:v>London</x:v>
      </x:c>
      <x:c r="B3268" s="15" t="str">
        <x:v>Excluded from current supply</x:v>
      </x:c>
      <x:c r="C3268" s="15" t="str">
        <x:v>Unit 5, Barratt Way Industrial Estate, Harrow HA3, Harrow</x:v>
      </x:c>
      <x:c r="D3268"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68" s="15" t="str">
        <x:v>https://www.zoopla.co.uk/to-rent/commercial/details/65837874/</x:v>
      </x:c>
      <x:c r="F3268" s="15" t="str"/>
    </x:row>
    <x:row r="3269" ht="75" customHeight="1">
      <x:c r="A3269" s="15" t="str">
        <x:v>London</x:v>
      </x:c>
      <x:c r="B3269" s="15" t="str">
        <x:v>Excluded from current supply</x:v>
      </x:c>
      <x:c r="C3269" s="15" t="str">
        <x:v>Unit 8A, Units 8A 5 Stafford Cross, Stafford Road, Croydon, CR0 4TU</x:v>
      </x:c>
      <x:c r="D3269" s="15" t="str">
        <x:v>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69" s="15" t="str">
        <x:v>https://www.zoopla.co.uk/to-rent/commercial/details/72472723/</x:v>
      </x:c>
      <x:c r="F3269" s="15" t="str">
        <x:v>https://www.rightmove.co.uk/properties/773350520229841#/?channel=COM_LET</x:v>
      </x:c>
    </x:row>
    <x:row r="3270" ht="62" customHeight="1">
      <x:c r="A3270" s="15" t="str">
        <x:v>London</x:v>
      </x:c>
      <x:c r="B3270" s="15" t="str">
        <x:v>Excluded from current supply</x:v>
      </x:c>
      <x:c r="C3270" s="15" t="str">
        <x:v>Unit 5 Metro Centre, St Johns Road, Isleworth, TW7 6NJ</x:v>
      </x:c>
      <x:c r="D3270"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70" s="15" t="str">
        <x:v>https://www.zoopla.co.uk/to-rent/commercial/details/72507505/</x:v>
      </x:c>
      <x:c r="F3270" s="15" t="str">
        <x:v>https://www.rightmove.co.uk/properties/773379353970545#/?channel=COM_LET</x:v>
      </x:c>
    </x:row>
    <x:row r="3271" ht="49" customHeight="1">
      <x:c r="A3271" s="15" t="str">
        <x:v>London</x:v>
      </x:c>
      <x:c r="B3271" s="15" t="str">
        <x:v>Excluded from current supply</x:v>
      </x:c>
      <x:c r="C3271" s="15" t="str">
        <x:v>Unit 3 &amp; 5 Cumberland Avenue, Park Royal NW10</x:v>
      </x:c>
      <x:c r="D3271" s="15" t="str">
        <x:v>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x:v>
      </x:c>
      <x:c r="E3271" s="15" t="str">
        <x:v>https://www.zoopla.co.uk/to-rent/commercial/details/72500314/</x:v>
      </x:c>
      <x:c r="F3271" s="15" t="str"/>
    </x:row>
    <x:row r="3272" ht="75" customHeight="1">
      <x:c r="A3272" s="15" t="str">
        <x:v>London</x:v>
      </x:c>
      <x:c r="B3272" s="15" t="str">
        <x:v>Excluded from current supply</x:v>
      </x:c>
      <x:c r="C3272" s="15" t="str">
        <x:v>Unit 46, Segro Metropolitan Park, Greenford UB6</x:v>
      </x:c>
      <x:c r="D3272" s="15" t="str">
        <x:v>Conflicting exact areas across adverts: 2776, 2920 sqft; no exact figure selected. Bounds record observed figures, not an offered subdivision range.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72" s="15" t="str">
        <x:v>https://www.zoopla.co.uk/to-rent/commercial/details/72457794/</x:v>
      </x:c>
      <x:c r="F3272" s="15" t="str">
        <x:v>https://www.zoopla.co.uk/to-rent/commercial/details/68346396/</x:v>
      </x:c>
    </x:row>
    <x:row r="3273" ht="49" customHeight="1">
      <x:c r="A3273" s="15" t="str">
        <x:v>London</x:v>
      </x:c>
      <x:c r="B3273" s="15" t="str">
        <x:v>Excluded from current supply</x:v>
      </x:c>
      <x:c r="C3273" s="15" t="str">
        <x:v>Unit 5, Signal Southall, Collett Way, Great Western Industrial Estate, Southall UB2</x:v>
      </x:c>
      <x:c r="D3273" s="15" t="str">
        <x:v>Future delivery/pre-let or construction wording; not current. Rent POA/non-quoting, From-only, or no usable whole-demise price. Search-card evidence only: live advertisement, not direct-agent confirmation of readiness; unreported specification left missing.</x:v>
      </x:c>
      <x:c r="E3273" s="15" t="str">
        <x:v>https://www.zoopla.co.uk/to-rent/commercial/details/72433064/</x:v>
      </x:c>
      <x:c r="F3273" s="15" t="str"/>
    </x:row>
    <x:row r="3274" ht="49" customHeight="1">
      <x:c r="A3274" s="15" t="str">
        <x:v>London</x:v>
      </x:c>
      <x:c r="B3274" s="15" t="str">
        <x:v>Excluded from current supply</x:v>
      </x:c>
      <x:c r="C3274" s="15" t="str">
        <x:v>Unit 4, Signal Southall, Collett Way, Great Western Industrial Estate, Southall UB2</x:v>
      </x:c>
      <x:c r="D3274" s="15" t="str">
        <x:v>Future delivery/pre-let or construction wording; not current. Rent POA/non-quoting, From-only, or no usable whole-demise price. Search-card evidence only: live advertisement, not direct-agent confirmation of readiness; unreported specification left missing.</x:v>
      </x:c>
      <x:c r="E3274" s="15" t="str">
        <x:v>https://www.zoopla.co.uk/to-rent/commercial/details/72433061/</x:v>
      </x:c>
      <x:c r="F3274" s="15" t="str"/>
    </x:row>
    <x:row r="3275" ht="49" customHeight="1">
      <x:c r="A3275" s="15" t="str">
        <x:v>London</x:v>
      </x:c>
      <x:c r="B3275" s="15" t="str">
        <x:v>Excluded from current supply</x:v>
      </x:c>
      <x:c r="C3275" s="15" t="str">
        <x:v>Unit 3, Signal Southall, Collett Way, Great Western Industrial Estate, Southall UB2</x:v>
      </x:c>
      <x:c r="D3275" s="15" t="str">
        <x:v>Future delivery/pre-let or construction wording; not current. Rent POA/non-quoting, From-only, or no usable whole-demise price. Search-card evidence only: live advertisement, not direct-agent confirmation of readiness; unreported specification left missing.</x:v>
      </x:c>
      <x:c r="E3275" s="15" t="str">
        <x:v>https://www.zoopla.co.uk/to-rent/commercial/details/72433047/</x:v>
      </x:c>
      <x:c r="F3275" s="15" t="str"/>
    </x:row>
    <x:row r="3276" ht="49" customHeight="1">
      <x:c r="A3276" s="15" t="str">
        <x:v>London</x:v>
      </x:c>
      <x:c r="B3276" s="15" t="str">
        <x:v>Excluded from current supply</x:v>
      </x:c>
      <x:c r="C3276" s="15" t="str">
        <x:v>Unit 2, Signal Southall, Collett Way, Great Western Industrial Estate, Southall UB2</x:v>
      </x:c>
      <x:c r="D3276" s="15" t="str">
        <x:v>Future delivery/pre-let or construction wording; not current. Rent POA/non-quoting, From-only, or no usable whole-demise price. Search-card evidence only: live advertisement, not direct-agent confirmation of readiness; unreported specification left missing.</x:v>
      </x:c>
      <x:c r="E3276" s="15" t="str">
        <x:v>https://www.zoopla.co.uk/to-rent/commercial/details/72433041/</x:v>
      </x:c>
      <x:c r="F3276" s="15" t="str"/>
    </x:row>
    <x:row r="3277" ht="88" customHeight="1">
      <x:c r="A3277" s="15" t="str">
        <x:v>London</x:v>
      </x:c>
      <x:c r="B3277" s="15" t="str">
        <x:v>Excluded from current supply</x:v>
      </x:c>
      <x:c r="C3277" s="15" t="str">
        <x:v>Units 1-2 Havelock Terrace, London SW8, Battersea</x:v>
      </x:c>
      <x:c r="D3277" s="15" t="str">
        <x:v>Conflicting exact areas across adverts: 5454, 10973 sqft; no exact figure selected. Bounds record observed figures, not an offered subdivision range. 3 agent/portal adverts reconciled to one demise; no additional unit count. Conflicting advertised annual/annualised asks: £218,160, £438,912, £438,924. Retained value is not used in reliable rent statistics.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277" s="15" t="str">
        <x:v>https://www.zoopla.co.uk/to-rent/commercial/details/72335077/</x:v>
      </x:c>
      <x:c r="F3277" s="15" t="str">
        <x:v>https://www.zoopla.co.uk/to-rent/commercial/details/68332831/
https://www.rightmove.co.uk/properties/745683311684816#/?channel=COM_LET</x:v>
      </x:c>
    </x:row>
    <x:row r="3278" ht="49" customHeight="1">
      <x:c r="A3278" s="15" t="str">
        <x:v>London</x:v>
      </x:c>
      <x:c r="B3278" s="15" t="str">
        <x:v>Excluded from current supply</x:v>
      </x:c>
      <x:c r="C3278" s="15" t="str">
        <x:v>Unit 5 Chapmans Park Trading Estate, 378 High Road, Willesden NW10</x:v>
      </x:c>
      <x:c r="D3278"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78" s="15" t="str">
        <x:v>https://www.zoopla.co.uk/to-rent/commercial/details/72331970/</x:v>
      </x:c>
      <x:c r="F3278" s="15" t="str"/>
    </x:row>
    <x:row r="3279" ht="49" customHeight="1">
      <x:c r="A3279" s="15" t="str">
        <x:v>London</x:v>
      </x:c>
      <x:c r="B3279" s="15" t="str">
        <x:v>Excluded from current supply</x:v>
      </x:c>
      <x:c r="C3279" s="15" t="str">
        <x:v>Unit D The Apsley Centre, Apsley Way, Staples Corner NW2</x:v>
      </x:c>
      <x:c r="D3279"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79" s="15" t="str">
        <x:v>https://www.zoopla.co.uk/to-rent/commercial/details/72331943/</x:v>
      </x:c>
      <x:c r="F3279" s="15" t="str"/>
    </x:row>
    <x:row r="3280" ht="62" customHeight="1">
      <x:c r="A3280" s="15" t="str">
        <x:v>London</x:v>
      </x:c>
      <x:c r="B3280" s="15" t="str">
        <x:v>Excluded from current supply</x:v>
      </x:c>
      <x:c r="C3280" s="15" t="str">
        <x:v>20-22 Whitby Avenue, Park Royal, NW10 7SF</x:v>
      </x:c>
      <x:c r="D3280"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 Combined demise counted once; individual sub-unit areas not inferred.</x:v>
      </x:c>
      <x:c r="E3280" s="15" t="str">
        <x:v>https://www.zoopla.co.uk/to-rent/commercial/details/72288848/</x:v>
      </x:c>
      <x:c r="F3280" s="15" t="str">
        <x:v>https://www.rightmove.co.uk/properties/781411244744112#/?channel=COM_LET</x:v>
      </x:c>
    </x:row>
    <x:row r="3281" ht="62" customHeight="1">
      <x:c r="A3281" s="15" t="str">
        <x:v>London</x:v>
      </x:c>
      <x:c r="B3281" s="15" t="str">
        <x:v>Excluded from current supply</x:v>
      </x:c>
      <x:c r="C3281" s="15" t="str">
        <x:v>Unit 16 Mill Farm Business Park, Millfield Road, Hounslow TW4</x:v>
      </x:c>
      <x:c r="D3281"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81" s="15" t="str">
        <x:v>https://www.zoopla.co.uk/to-rent/commercial/details/72214737/</x:v>
      </x:c>
      <x:c r="F3281" s="15" t="str">
        <x:v>https://www.zoopla.co.uk/to-rent/commercial/details/72212602/</x:v>
      </x:c>
    </x:row>
    <x:row r="3282" ht="62" customHeight="1">
      <x:c r="A3282" s="15" t="str">
        <x:v>London</x:v>
      </x:c>
      <x:c r="B3282" s="15" t="str">
        <x:v>Excluded from current supply</x:v>
      </x:c>
      <x:c r="C3282" s="15" t="str">
        <x:v>Unit 15 Mill Farm Business Park, Millfield Road, Hounslow TW4</x:v>
      </x:c>
      <x:c r="D3282"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82" s="15" t="str">
        <x:v>https://www.zoopla.co.uk/to-rent/commercial/details/72214688/</x:v>
      </x:c>
      <x:c r="F3282" s="15" t="str">
        <x:v>https://www.zoopla.co.uk/to-rent/commercial/details/72212621/</x:v>
      </x:c>
    </x:row>
    <x:row r="3283" ht="88" customHeight="1">
      <x:c r="A3283" s="15" t="str">
        <x:v>London</x:v>
      </x:c>
      <x:c r="B3283" s="15" t="str">
        <x:v>Excluded from current supply</x:v>
      </x:c>
      <x:c r="C3283" s="15" t="str">
        <x:v>Wow Workspace Acton, Wendover Court, Acton, W3 0TG</x:v>
      </x:c>
      <x:c r="D3283" s="15" t="str">
        <x:v>Named advertised demise has a size range; exact leased area and possible constituent options unresolved. No exact area invented and excluded from current unit count. Advert contains under-offer/let/sold status; excluded from current supply. 2 agent/portal adverts reconciled to one demise; no additional unit count. Annual rent = clear advertised pcm × 12; portal pcm may be rounded, so actual annual asking figure can differ slightly. Inclusive, incentive, stepped, From or discounted pricing wording: excluded from comparable rent sample. Search-card evidence only: live advertisement, not direct-agent confirmation of readiness; unreported specification left missing.</x:v>
      </x:c>
      <x:c r="E3283" s="15" t="str">
        <x:v>https://www.zoopla.co.uk/to-rent/commercial/details/71995157/</x:v>
      </x:c>
      <x:c r="F3283" s="15" t="str">
        <x:v>https://www.rightmove.co.uk/properties/773371682438384#/?channel=COM_LET</x:v>
      </x:c>
    </x:row>
    <x:row r="3284" ht="75" customHeight="1">
      <x:c r="A3284" s="15" t="str">
        <x:v>London</x:v>
      </x:c>
      <x:c r="B3284" s="15" t="str">
        <x:v>Excluded from current supply</x:v>
      </x:c>
      <x:c r="C3284" s="15" t="str">
        <x:v>Fountayne Road, London N15</x:v>
      </x:c>
      <x:c r="D3284" s="15" t="str">
        <x:v>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84" s="15" t="str">
        <x:v>https://www.zoopla.co.uk/to-rent/commercial/details/71989515/</x:v>
      </x:c>
      <x:c r="F3284" s="15" t="str"/>
    </x:row>
    <x:row r="3285" ht="62" customHeight="1">
      <x:c r="A3285" s="15" t="str">
        <x:v>London</x:v>
      </x:c>
      <x:c r="B3285" s="15" t="str">
        <x:v>Excluded from current supply</x:v>
      </x:c>
      <x:c r="C3285" s="15" t="str">
        <x:v>Unit C Sandfield Industrial Estate, Oldfield Road, Hampton TW12</x:v>
      </x:c>
      <x:c r="D3285" s="15" t="str">
        <x:v>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Search-card evidence only: live advertisement, not direct-agent confirmation of readiness; unreported specification left missing.</x:v>
      </x:c>
      <x:c r="E3285" s="15" t="str">
        <x:v>https://www.zoopla.co.uk/to-rent/commercial/details/71922421/</x:v>
      </x:c>
      <x:c r="F3285" s="15" t="str"/>
    </x:row>
    <x:row r="3286" ht="49" customHeight="1">
      <x:c r="A3286" s="15" t="str">
        <x:v>London</x:v>
      </x:c>
      <x:c r="B3286" s="15" t="str">
        <x:v>Excluded from current supply</x:v>
      </x:c>
      <x:c r="C3286" s="15" t="str">
        <x:v>23 Adler Industrial Estate, Betam Road, Hayes UB3</x:v>
      </x:c>
      <x:c r="D3286" s="15" t="str">
        <x:v>Advert contains under-offer/let/sold status; excluded from current supply. Rent POA/non-quoting, From-only, or no usable whole-demise price. Search-card evidence only: live advertisement, not direct-agent confirmation of readiness; unreported specification left missing.</x:v>
      </x:c>
      <x:c r="E3286" s="15" t="str">
        <x:v>https://www.zoopla.co.uk/to-rent/commercial/details/71790417/</x:v>
      </x:c>
      <x:c r="F3286" s="15" t="str"/>
    </x:row>
    <x:row r="3287" ht="62" customHeight="1">
      <x:c r="A3287" s="15" t="str">
        <x:v>London</x:v>
      </x:c>
      <x:c r="B3287" s="15" t="str">
        <x:v>Excluded from current supply</x:v>
      </x:c>
      <x:c r="C3287" s="15" t="str">
        <x:v>Unit 12-14 Wharfside Industrial Estate, Rosemont Road, Alperton HA0</x:v>
      </x:c>
      <x:c r="D3287"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 Combined demise counted once; individual sub-unit areas not inferred.</x:v>
      </x:c>
      <x:c r="E3287" s="15" t="str">
        <x:v>https://www.zoopla.co.uk/to-rent/commercial/details/71714851/</x:v>
      </x:c>
      <x:c r="F3287" s="15" t="str"/>
    </x:row>
    <x:row r="3288" ht="62" customHeight="1">
      <x:c r="A3288" s="15" t="str">
        <x:v>London</x:v>
      </x:c>
      <x:c r="B3288" s="15" t="str">
        <x:v>Excluded from current supply</x:v>
      </x:c>
      <x:c r="C3288" s="15" t="str">
        <x:v>Unit 3 Liberty Centre, Wembley HA0</x:v>
      </x:c>
      <x:c r="D3288"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288" s="15" t="str">
        <x:v>https://www.zoopla.co.uk/to-rent/commercial/details/70213341/</x:v>
      </x:c>
      <x:c r="F3288" s="15" t="str"/>
    </x:row>
    <x:row r="3289" ht="75" customHeight="1">
      <x:c r="A3289" s="15" t="str">
        <x:v>London</x:v>
      </x:c>
      <x:c r="B3289" s="15" t="str">
        <x:v>Excluded from current supply</x:v>
      </x:c>
      <x:c r="C3289" s="15" t="str">
        <x:v>Expressway Storage Units, Dock Road, London, E16 1AH</x:v>
      </x:c>
      <x:c r="D3289" s="15" t="str">
        <x:v>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89" s="15" t="str">
        <x:v>https://www.zoopla.co.uk/to-rent/commercial/details/69832977/</x:v>
      </x:c>
      <x:c r="F3289" s="15" t="str">
        <x:v>https://www.rightmove.co.uk/properties/774619129343520#/?channel=COM_LET</x:v>
      </x:c>
    </x:row>
    <x:row r="3290" ht="49" customHeight="1">
      <x:c r="A3290" s="15" t="str">
        <x:v>London</x:v>
      </x:c>
      <x:c r="B3290" s="15" t="str">
        <x:v>Excluded from current supply</x:v>
      </x:c>
      <x:c r="C3290" s="15" t="str">
        <x:v>1 Chiswick Common Road, London W4</x:v>
      </x:c>
      <x:c r="D3290"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90" s="15" t="str">
        <x:v>https://www.zoopla.co.uk/to-rent/commercial/details/62580669/</x:v>
      </x:c>
      <x:c r="F3290" s="15" t="str"/>
    </x:row>
    <x:row r="3291" ht="49" customHeight="1">
      <x:c r="A3291" s="15" t="str">
        <x:v>London</x:v>
      </x:c>
      <x:c r="B3291" s="15" t="str">
        <x:v>Excluded from current supply</x:v>
      </x:c>
      <x:c r="C3291" s="15" t="str">
        <x:v>V3 &amp; V4 Viridian Park, Pulborough Way, Hounslow TW4</x:v>
      </x:c>
      <x:c r="D3291" s="15" t="str">
        <x:v>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x:v>
      </x:c>
      <x:c r="E3291" s="15" t="str">
        <x:v>https://www.zoopla.co.uk/to-rent/commercial/details/72209418/</x:v>
      </x:c>
      <x:c r="F3291" s="15" t="str"/>
    </x:row>
    <x:row r="3292" ht="49" customHeight="1">
      <x:c r="A3292" s="15" t="str">
        <x:v>London</x:v>
      </x:c>
      <x:c r="B3292" s="15" t="str">
        <x:v>Excluded from current supply</x:v>
      </x:c>
      <x:c r="C3292" s="15" t="str">
        <x:v>Unit 1 Royal London Estate, 29-35 North Acton Road, Park Royal, NW10 6PE</x:v>
      </x:c>
      <x:c r="D3292" s="15" t="str">
        <x:v>Advert contains under-offer/let/sold status;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92" s="15" t="str">
        <x:v>https://www.zoopla.co.uk/to-rent/commercial/details/71570777/</x:v>
      </x:c>
      <x:c r="F3292" s="15" t="str">
        <x:v>https://www.rightmove.co.uk/properties/773366825434240#/?channel=COM_LET</x:v>
      </x:c>
    </x:row>
    <x:row r="3293" ht="49" customHeight="1">
      <x:c r="A3293" s="15" t="str">
        <x:v>London</x:v>
      </x:c>
      <x:c r="B3293" s="15" t="str">
        <x:v>Excluded from current supply</x:v>
      </x:c>
      <x:c r="C3293" s="15" t="str">
        <x:v>Unit 8, Abbey Road Industrial Estate, Commercial Way, Park Royal, NW10 7XF</x:v>
      </x:c>
      <x:c r="D3293" s="15" t="str">
        <x:v>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293" s="15" t="str">
        <x:v>https://www.zoopla.co.uk/to-rent/commercial/details/71504362/</x:v>
      </x:c>
      <x:c r="F3293" s="15" t="str">
        <x:v>https://www.zoopla.co.uk/to-rent/commercial/details/66770001/
https://www.rightmove.co.uk/properties/773348043263457#/?channel=COM_LET</x:v>
      </x:c>
    </x:row>
    <x:row r="3294" ht="62" customHeight="1">
      <x:c r="A3294" s="15" t="str">
        <x:v>London</x:v>
      </x:c>
      <x:c r="B3294" s="15" t="str">
        <x:v>Excluded from current supply</x:v>
      </x:c>
      <x:c r="C3294" s="15" t="str">
        <x:v>Units A,B C, 30 Commerce Road, Brentford, TW8 8LE</x:v>
      </x:c>
      <x:c r="D3294"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294" s="15" t="str">
        <x:v>https://www.zoopla.co.uk/to-rent/commercial/details/71433352/</x:v>
      </x:c>
      <x:c r="F3294" s="15" t="str">
        <x:v>https://www.rightmove.co.uk/properties/773365315498385#/?channel=COM_LET</x:v>
      </x:c>
    </x:row>
    <x:row r="3295" ht="49" customHeight="1">
      <x:c r="A3295" s="15" t="str">
        <x:v>London</x:v>
      </x:c>
      <x:c r="B3295" s="15" t="str">
        <x:v>Excluded from current supply</x:v>
      </x:c>
      <x:c r="C3295" s="15" t="str">
        <x:v>Brunswick Industrial Park, Brunswick Way, London N11</x:v>
      </x:c>
      <x:c r="D3295"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295" s="15" t="str">
        <x:v>https://www.zoopla.co.uk/to-rent/commercial/details/71387567/</x:v>
      </x:c>
      <x:c r="F3295" s="15" t="str"/>
    </x:row>
    <x:row r="3296" ht="49" customHeight="1">
      <x:c r="A3296" s="15" t="str">
        <x:v>London</x:v>
      </x:c>
      <x:c r="B3296" s="15" t="str">
        <x:v>Excluded from current supply</x:v>
      </x:c>
      <x:c r="C3296" s="15" t="str">
        <x:v>10B Cullen Way, London NW10</x:v>
      </x:c>
      <x:c r="D3296" s="15" t="str">
        <x:v>Advert contains under-offer/let/sold status; excluded from current supply. Rent POA/non-quoting, From-only, or no usable whole-demise price. Search-card evidence only: live advertisement, not direct-agent confirmation of readiness; unreported specification left missing.</x:v>
      </x:c>
      <x:c r="E3296" s="15" t="str">
        <x:v>https://www.zoopla.co.uk/to-rent/commercial/details/71344166/</x:v>
      </x:c>
      <x:c r="F3296" s="15" t="str"/>
    </x:row>
    <x:row r="3297" ht="49" customHeight="1">
      <x:c r="A3297" s="15" t="str">
        <x:v>London</x:v>
      </x:c>
      <x:c r="B3297" s="15" t="str">
        <x:v>Excluded from current supply</x:v>
      </x:c>
      <x:c r="C3297" s="15" t="str">
        <x:v>V6 Vector Park, Forest Road, Feltham TW13</x:v>
      </x:c>
      <x:c r="D3297"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97" s="15" t="str">
        <x:v>https://www.zoopla.co.uk/to-rent/commercial/details/71343703/</x:v>
      </x:c>
      <x:c r="F3297" s="15" t="str">
        <x:v>https://www.zoopla.co.uk/to-rent/commercial/details/71239608/</x:v>
      </x:c>
    </x:row>
    <x:row r="3298" ht="49" customHeight="1">
      <x:c r="A3298" s="15" t="str">
        <x:v>London</x:v>
      </x:c>
      <x:c r="B3298" s="15" t="str">
        <x:v>Excluded from current supply</x:v>
      </x:c>
      <x:c r="C3298" s="15" t="str">
        <x:v>V7 Vector Park, Forest Road, Feltham TW13</x:v>
      </x:c>
      <x:c r="D3298"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298" s="15" t="str">
        <x:v>https://www.zoopla.co.uk/to-rent/commercial/details/71343705/</x:v>
      </x:c>
      <x:c r="F3298" s="15" t="str">
        <x:v>https://www.zoopla.co.uk/to-rent/commercial/details/71239612/</x:v>
      </x:c>
    </x:row>
    <x:row r="3299" ht="62" customHeight="1">
      <x:c r="A3299" s="15" t="str">
        <x:v>London</x:v>
      </x:c>
      <x:c r="B3299" s="15" t="str">
        <x:v>Excluded from current supply</x:v>
      </x:c>
      <x:c r="C3299" s="15" t="str">
        <x:v>Unit 1, Abbey Road Industrial Estate, Commercial Way, Park Royal, NW10 7XF</x:v>
      </x:c>
      <x:c r="D3299" s="15" t="str">
        <x:v>Conflicting exact areas across adverts: 10936, 11021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x:v>
      </x:c>
      <x:c r="E3299" s="15" t="str">
        <x:v>https://www.zoopla.co.uk/to-rent/commercial/details/71343617/</x:v>
      </x:c>
      <x:c r="F3299" s="15" t="str">
        <x:v>https://www.zoopla.co.uk/to-rent/commercial/details/69452515/
https://www.rightmove.co.uk/properties/773350245270096#/?channel=COM_LET</x:v>
      </x:c>
    </x:row>
    <x:row r="3300" ht="62" customHeight="1">
      <x:c r="A3300" s="15" t="str">
        <x:v>London</x:v>
      </x:c>
      <x:c r="B3300" s="15" t="str">
        <x:v>Excluded from current supply</x:v>
      </x:c>
      <x:c r="C3300" s="15" t="str">
        <x:v>Unit 43 Segro Metropolitan Park, Greenford UB6</x:v>
      </x:c>
      <x:c r="D3300" s="15" t="str">
        <x:v>Conflicting exact areas across adverts: 8787, 8817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x:v>
      </x:c>
      <x:c r="E3300" s="15" t="str">
        <x:v>https://www.zoopla.co.uk/to-rent/commercial/details/71343648/</x:v>
      </x:c>
      <x:c r="F3300" s="15" t="str">
        <x:v>https://www.zoopla.co.uk/to-rent/commercial/details/70055419/</x:v>
      </x:c>
    </x:row>
    <x:row r="3301" ht="49" customHeight="1">
      <x:c r="A3301" s="15" t="str">
        <x:v>London</x:v>
      </x:c>
      <x:c r="B3301" s="15" t="str">
        <x:v>Excluded from current supply</x:v>
      </x:c>
      <x:c r="C3301" s="15" t="str">
        <x:v>Unit 18, Abbey Road Industrial Estate, Commercial Way, Park Royal, NW10 7XF</x:v>
      </x:c>
      <x:c r="D3301" s="15" t="str">
        <x:v>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301" s="15" t="str">
        <x:v>https://www.zoopla.co.uk/to-rent/commercial/details/71343636/</x:v>
      </x:c>
      <x:c r="F3301" s="15" t="str">
        <x:v>https://www.zoopla.co.uk/to-rent/commercial/details/69618775/
https://www.rightmove.co.uk/properties/773351524705601#/?channel=COM_LET</x:v>
      </x:c>
    </x:row>
    <x:row r="3302" ht="62" customHeight="1">
      <x:c r="A3302" s="15" t="str">
        <x:v>London</x:v>
      </x:c>
      <x:c r="B3302" s="15" t="str">
        <x:v>Excluded from current supply</x:v>
      </x:c>
      <x:c r="C3302" s="15" t="str">
        <x:v>Unit 11, Segro Metropolitan Park, Greenford UB6</x:v>
      </x:c>
      <x:c r="D3302" s="15" t="str">
        <x:v>Conflicting exact areas across adverts: 3422, 3442 sqft; no exact figure selected. Bounds record observed figures, not an offered subdivision range.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02" s="15" t="str">
        <x:v>https://www.zoopla.co.uk/to-rent/commercial/details/71343606/</x:v>
      </x:c>
      <x:c r="F3302" s="15" t="str">
        <x:v>https://www.zoopla.co.uk/to-rent/commercial/details/70743738/</x:v>
      </x:c>
    </x:row>
    <x:row r="3303" ht="62" customHeight="1">
      <x:c r="A3303" s="15" t="str">
        <x:v>London</x:v>
      </x:c>
      <x:c r="B3303" s="15" t="str">
        <x:v>Excluded from current supply</x:v>
      </x:c>
      <x:c r="C3303" s="15" t="str">
        <x:v>Unit 42 Segro Metropolitan Park, Greenford UB6</x:v>
      </x:c>
      <x:c r="D3303" s="15" t="str">
        <x:v>Conflicting exact areas across adverts: 8817, 8859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x:v>
      </x:c>
      <x:c r="E3303" s="15" t="str">
        <x:v>https://www.zoopla.co.uk/to-rent/commercial/details/71343609/</x:v>
      </x:c>
      <x:c r="F3303" s="15" t="str">
        <x:v>https://www.zoopla.co.uk/to-rent/commercial/details/70055474/</x:v>
      </x:c>
    </x:row>
    <x:row r="3304" ht="62" customHeight="1">
      <x:c r="A3304" s="15" t="str">
        <x:v>London</x:v>
      </x:c>
      <x:c r="B3304" s="15" t="str">
        <x:v>Excluded from current supply</x:v>
      </x:c>
      <x:c r="C3304" s="15" t="str">
        <x:v>Unit 5, Abbey Road Industrial Estate, Commercial Way, Park Royal, NW10 7XF</x:v>
      </x:c>
      <x:c r="D3304" s="15" t="str">
        <x:v>Refurbishment or availability timing unresolved; excluded from current supply.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304" s="15" t="str">
        <x:v>https://www.zoopla.co.uk/to-rent/commercial/details/71343612/</x:v>
      </x:c>
      <x:c r="F3304" s="15" t="str">
        <x:v>https://www.zoopla.co.uk/to-rent/commercial/details/70831295/
https://www.rightmove.co.uk/properties/773349932969312#/?channel=COM_LET</x:v>
      </x:c>
    </x:row>
    <x:row r="3305" ht="62" customHeight="1">
      <x:c r="A3305" s="15" t="str">
        <x:v>London</x:v>
      </x:c>
      <x:c r="B3305" s="15" t="str">
        <x:v>Excluded from current supply</x:v>
      </x:c>
      <x:c r="C3305" s="15" t="str">
        <x:v>Unit 7, Abbey Road Industrial Estate, Commercial Way, Park Royal, NW10 7XF</x:v>
      </x:c>
      <x:c r="D3305" s="15" t="str">
        <x:v>Refurbishment or availability timing unresolved; excluded from current supply. Advert contains under-offer/let/sold status;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305" s="15" t="str">
        <x:v>https://www.zoopla.co.uk/to-rent/commercial/details/71343599/</x:v>
      </x:c>
      <x:c r="F3305" s="15" t="str">
        <x:v>https://www.zoopla.co.uk/to-rent/commercial/details/70831506/
https://www.rightmove.co.uk/properties/773359758181504#/?channel=COM_LET</x:v>
      </x:c>
    </x:row>
    <x:row r="3306" ht="62" customHeight="1">
      <x:c r="A3306" s="15" t="str">
        <x:v>London</x:v>
      </x:c>
      <x:c r="B3306" s="15" t="str">
        <x:v>Excluded from current supply</x:v>
      </x:c>
      <x:c r="C3306" s="15" t="str">
        <x:v>Units 2 3 Westpoint Trading Estate, Alliance Road, Acton, W3 0RA</x:v>
      </x:c>
      <x:c r="D3306" s="15" t="str">
        <x:v>Conflicting exact areas across adverts: 5757, 13995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x:v>
      </x:c>
      <x:c r="E3306" s="15" t="str">
        <x:v>https://www.zoopla.co.uk/to-rent/commercial/details/71343529/</x:v>
      </x:c>
      <x:c r="F3306" s="15" t="str">
        <x:v>https://www.rightmove.co.uk/properties/773365936334384#/?channel=COM_LET
https://www.rightmove.co.uk/properties/773594477584272#/?channel=COM_LET</x:v>
      </x:c>
    </x:row>
    <x:row r="3307" ht="62" customHeight="1">
      <x:c r="A3307" s="15" t="str">
        <x:v>London</x:v>
      </x:c>
      <x:c r="B3307" s="15" t="str">
        <x:v>Excluded from current supply</x:v>
      </x:c>
      <x:c r="C3307" s="15" t="str">
        <x:v>Unit 28 Segro Metropolitan Park, The Metropolitan Centre, Greenford UB6</x:v>
      </x:c>
      <x:c r="D3307" s="15" t="str">
        <x:v>Conflicting exact areas across adverts: 12966, 12996 sqft; no exact figure selected. Bounds record observed figures, not an offered subdivision range. 2 agent/portal adverts reconciled to one demise; no additional unit count. Rent POA/non-quoting, From-only, or no usable whole-demise price. Search-card evidence only: live advertisement, not direct-agent confirmation of readiness; unreported specification left missing.</x:v>
      </x:c>
      <x:c r="E3307" s="15" t="str">
        <x:v>https://www.zoopla.co.uk/to-rent/commercial/details/71343530/</x:v>
      </x:c>
      <x:c r="F3307" s="15" t="str">
        <x:v>https://www.zoopla.co.uk/to-rent/commercial/details/67949749/</x:v>
      </x:c>
    </x:row>
    <x:row r="3308" ht="62" customHeight="1">
      <x:c r="A3308" s="15" t="str">
        <x:v>London</x:v>
      </x:c>
      <x:c r="B3308" s="15" t="str">
        <x:v>Excluded from current supply</x:v>
      </x:c>
      <x:c r="C3308" s="15" t="str">
        <x:v>Units 7 8 Westpoint Trading Estate, Alliance Road, Acton, W3 0RA</x:v>
      </x:c>
      <x:c r="D3308" s="15" t="str">
        <x:v>Conflicting exact areas across adverts: 6756, 13512 sqft; no exact figure selected. Bounds record observed figures, not an offered subdivision range. 4 agent/portal adverts reconciled to one demise; no additional unit count. Rent POA/non-quoting, From-only, or no usable whole-demise price. Search-card evidence only: live advertisement, not direct-agent confirmation of readiness; unreported specification left missing.</x:v>
      </x:c>
      <x:c r="E3308" s="15" t="str">
        <x:v>https://www.zoopla.co.uk/to-rent/commercial/details/71343431/</x:v>
      </x:c>
      <x:c r="F3308" s="15" t="str">
        <x:v>https://www.rightmove.co.uk/properties/773352686586080#/?channel=COM_LET
https://www.rightmove.co.uk/properties/773330473419488#/?channel=COM_LET</x:v>
      </x:c>
    </x:row>
    <x:row r="3309" ht="49" customHeight="1">
      <x:c r="A3309" s="15" t="str">
        <x:v>London</x:v>
      </x:c>
      <x:c r="B3309" s="15" t="str">
        <x:v>Excluded from current supply</x:v>
      </x:c>
      <x:c r="C3309" s="15" t="str">
        <x:v>Unit 5, Inwood Business Centre, Whitton Road, Hounslow, TW3 2EB</x:v>
      </x:c>
      <x:c r="D3309" s="15" t="str">
        <x:v>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309" s="15" t="str">
        <x:v>https://www.zoopla.co.uk/to-rent/commercial/details/71291863/</x:v>
      </x:c>
      <x:c r="F3309" s="15" t="str">
        <x:v>https://www.rightmove.co.uk/properties/773363583351185#/?channel=COM_LET</x:v>
      </x:c>
    </x:row>
    <x:row r="3310" ht="49" customHeight="1">
      <x:c r="A3310" s="15" t="str">
        <x:v>London</x:v>
      </x:c>
      <x:c r="B3310" s="15" t="str">
        <x:v>Excluded from current supply</x:v>
      </x:c>
      <x:c r="C3310" s="15" t="str">
        <x:v>Unit 11, Thomas Road Industrial Estate, Unit 11, Thomas Road Industrial Estate, Poplar, E14 7BN</x:v>
      </x:c>
      <x:c r="D3310" s="15" t="str">
        <x:v>Refurbishment or availability timing unresolved; excluded from current supply. 4 agent/portal adverts reconciled to one demise; no additional unit count. Rent POA/non-quoting, From-only, or no usable whole-demise price. Search-card evidence only: live advertisement, not direct-agent confirmation of readiness; unreported specification left missing.</x:v>
      </x:c>
      <x:c r="E3310" s="15" t="str">
        <x:v>https://www.zoopla.co.uk/to-rent/commercial/details/70919517/</x:v>
      </x:c>
      <x:c r="F3310" s="15" t="str">
        <x:v>https://www.zoopla.co.uk/to-rent/commercial/details/70895463/
https://www.rightmove.co.uk/properties/774626410553457#/?channel=COM_LET</x:v>
      </x:c>
    </x:row>
    <x:row r="3311" ht="75" customHeight="1">
      <x:c r="A3311" s="15" t="str">
        <x:v>London</x:v>
      </x:c>
      <x:c r="B3311" s="15" t="str">
        <x:v>Excluded from current supply</x:v>
      </x:c>
      <x:c r="C3311" s="15" t="str">
        <x:v>Units 16 &amp; 17, Clock Tower Industrial Estate, Isleworth TW7</x:v>
      </x:c>
      <x:c r="D3311" s="15" t="str">
        <x:v>Named advertised demise has a size range; exact leased area and possible constituent options unresolved. No exact area invented and excluded from current unit count. 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311" s="15" t="str">
        <x:v>https://www.zoopla.co.uk/to-rent/commercial/details/70829274/</x:v>
      </x:c>
      <x:c r="F3311" s="15" t="str"/>
    </x:row>
    <x:row r="3312" ht="49" customHeight="1">
      <x:c r="A3312" s="15" t="str">
        <x:v>London</x:v>
      </x:c>
      <x:c r="B3312" s="15" t="str">
        <x:v>Excluded from current supply</x:v>
      </x:c>
      <x:c r="C3312" s="15" t="str">
        <x:v>Unit 7 Crusader Industrial Estate, Hermitage Road, Harringay, London, N4</x:v>
      </x:c>
      <x:c r="D3312" s="15" t="str">
        <x:v>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x:v>
      </x:c>
      <x:c r="E3312" s="15" t="str">
        <x:v>https://www.zoopla.co.uk/to-rent/commercial/details/70086139/</x:v>
      </x:c>
      <x:c r="F3312" s="15" t="str">
        <x:v>https://www.rightmove.co.uk/properties/774621092205041#/?channel=COM_LET
https://www.rightmove.co.uk/properties/760577962603312#/?channel=COM_LET</x:v>
      </x:c>
    </x:row>
    <x:row r="3313" ht="75" customHeight="1">
      <x:c r="A3313" s="15" t="str">
        <x:v>London</x:v>
      </x:c>
      <x:c r="B3313" s="15" t="str">
        <x:v>Excluded from current supply</x:v>
      </x:c>
      <x:c r="C3313" s="15" t="str">
        <x:v>Crusader Industrial Estate, 167 Hermitage Road, London, N4 1LZ</x:v>
      </x:c>
      <x:c r="D3313" s="15" t="str">
        <x:v>Named advertised demise has a size range; exact leased area and possible constituent options unresolved. No exact area invented and excluded from current unit count. Refurbishment or availability timing unresolved; excluded from current supply. 2 agent/portal adverts reconciled to one demise; no additional unit count. Rent POA/non-quoting, From-only, or no usable whole-demise price. Search-card evidence only: live advertisement, not direct-agent confirmation of readiness; unreported specification left missing.</x:v>
      </x:c>
      <x:c r="E3313" s="15" t="str">
        <x:v>https://www.zoopla.co.uk/to-rent/commercial/details/70085273/</x:v>
      </x:c>
      <x:c r="F3313" s="15" t="str">
        <x:v>https://www.rightmove.co.uk/properties/774621079692272#/?channel=COM_LET</x:v>
      </x:c>
    </x:row>
    <x:row r="3314" ht="49" customHeight="1">
      <x:c r="A3314" s="15" t="str">
        <x:v>London</x:v>
      </x:c>
      <x:c r="B3314" s="15" t="str">
        <x:v>Excluded from current supply</x:v>
      </x:c>
      <x:c r="C3314" s="15" t="str">
        <x:v>Unit 2 Vola Nucleus, Central Way, Park Royal, NW10 7XT</x:v>
      </x:c>
      <x:c r="D3314" s="15" t="str">
        <x:v>Refurbishment or availability timing unresolved; excluded from current supply. 3 agent/portal adverts reconciled to one demise; no additional unit count. Rent POA/non-quoting, From-only, or no usable whole-demise price. Search-card evidence only: live advertisement, not direct-agent confirmation of readiness; unreported specification left missing.</x:v>
      </x:c>
      <x:c r="E3314" s="15" t="str">
        <x:v>https://www.zoopla.co.uk/to-rent/commercial/details/70010264/</x:v>
      </x:c>
      <x:c r="F3314" s="15" t="str">
        <x:v>https://www.rightmove.co.uk/properties/773353867064128#/?channel=COM_LET
https://www.rightmove.co.uk/properties/773363696418448#/?channel=COM_LET</x:v>
      </x:c>
    </x:row>
    <x:row r="3315" ht="49" customHeight="1">
      <x:c r="A3315" s="15" t="str">
        <x:v>London</x:v>
      </x:c>
      <x:c r="B3315" s="15" t="str">
        <x:v>Excluded from current supply</x:v>
      </x:c>
      <x:c r="C3315" s="15" t="str">
        <x:v>Unit 7, Blackhorse Road, London SE8</x:v>
      </x:c>
      <x:c r="D3315"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15" s="15" t="str">
        <x:v>https://www.zoopla.co.uk/to-rent/commercial/details/69636516/</x:v>
      </x:c>
      <x:c r="F3315" s="15" t="str"/>
    </x:row>
    <x:row r="3316" ht="62" customHeight="1">
      <x:c r="A3316" s="15" t="str">
        <x:v>London</x:v>
      </x:c>
      <x:c r="B3316" s="15" t="str">
        <x:v>Excluded from current supply</x:v>
      </x:c>
      <x:c r="C3316" s="15" t="str">
        <x:v>Unit 14, Crusader Industrial Estate, 167 Hermitage Road, London, N4 1LZ</x:v>
      </x:c>
      <x:c r="D3316" s="15" t="str">
        <x:v>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16" s="15" t="str">
        <x:v>https://www.zoopla.co.uk/to-rent/commercial/details/69608888/</x:v>
      </x:c>
      <x:c r="F3316" s="15" t="str">
        <x:v>https://www.rightmove.co.uk/properties/760578264776065#/?channel=COM_LET
https://www.rightmove.co.uk/properties/774617552185073#/?channel=COM_LET</x:v>
      </x:c>
    </x:row>
    <x:row r="3317" ht="62" customHeight="1">
      <x:c r="A3317" s="15" t="str">
        <x:v>London</x:v>
      </x:c>
      <x:c r="B3317" s="15" t="str">
        <x:v>Excluded from current supply</x:v>
      </x:c>
      <x:c r="C3317" s="15" t="str">
        <x:v>Watermill Business Centre, Edison Road, Enfield, Greater London EN3</x:v>
      </x:c>
      <x:c r="D3317" s="15" t="str">
        <x:v>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17" s="15" t="str">
        <x:v>https://www.zoopla.co.uk/to-rent/commercial/details/69424818/</x:v>
      </x:c>
      <x:c r="F3317" s="15" t="str">
        <x:v>https://www.zoopla.co.uk/to-rent/commercial/details/68467811/</x:v>
      </x:c>
    </x:row>
    <x:row r="3318" ht="49" customHeight="1">
      <x:c r="A3318" s="15" t="str">
        <x:v>London</x:v>
      </x:c>
      <x:c r="B3318" s="15" t="str">
        <x:v>Excluded from current supply</x:v>
      </x:c>
      <x:c r="C3318" s="15" t="str">
        <x:v>Unit 6 Firmdale Village, Ryan Drive, Brentford TW8</x:v>
      </x:c>
      <x:c r="D3318"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18" s="15" t="str">
        <x:v>https://www.zoopla.co.uk/to-rent/commercial/details/69364467/</x:v>
      </x:c>
      <x:c r="F3318" s="15" t="str"/>
    </x:row>
    <x:row r="3319" ht="49" customHeight="1">
      <x:c r="A3319" s="15" t="str">
        <x:v>London</x:v>
      </x:c>
      <x:c r="B3319" s="15" t="str">
        <x:v>Excluded from current supply</x:v>
      </x:c>
      <x:c r="C3319" s="15" t="str">
        <x:v>Unit 13/14 Segro Metropolitan Park, Greenford UB6</x:v>
      </x:c>
      <x:c r="D3319" s="15" t="str">
        <x:v>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x:v>
      </x:c>
      <x:c r="E3319" s="15" t="str">
        <x:v>https://www.zoopla.co.uk/to-rent/commercial/details/68690554/</x:v>
      </x:c>
      <x:c r="F3319" s="15" t="str"/>
    </x:row>
    <x:row r="3320" ht="49" customHeight="1">
      <x:c r="A3320" s="15" t="str">
        <x:v>London</x:v>
      </x:c>
      <x:c r="B3320" s="15" t="str">
        <x:v>Excluded from current supply</x:v>
      </x:c>
      <x:c r="C3320" s="15" t="str">
        <x:v>Heathlands Industrial Estate, Twickenham TW1</x:v>
      </x:c>
      <x:c r="D3320"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20" s="15" t="str">
        <x:v>https://www.zoopla.co.uk/to-rent/commercial/details/68558637/</x:v>
      </x:c>
      <x:c r="F3320" s="15" t="str"/>
    </x:row>
    <x:row r="3321" ht="49" customHeight="1">
      <x:c r="A3321" s="15" t="str">
        <x:v>London</x:v>
      </x:c>
      <x:c r="B3321" s="15" t="str">
        <x:v>Excluded from current supply</x:v>
      </x:c>
      <x:c r="C3321" s="15" t="str">
        <x:v>Unit 1, London Road, Wallington SM6</x:v>
      </x:c>
      <x:c r="D3321"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21" s="15" t="str">
        <x:v>https://www.zoopla.co.uk/to-rent/commercial/details/68285372/</x:v>
      </x:c>
      <x:c r="F3321" s="15" t="str"/>
    </x:row>
    <x:row r="3322" ht="62" customHeight="1">
      <x:c r="A3322" s="15" t="str">
        <x:v>London</x:v>
      </x:c>
      <x:c r="B3322" s="15" t="str">
        <x:v>Excluded from current supply</x:v>
      </x:c>
      <x:c r="C3322" s="15" t="str">
        <x:v>Unit 9 SEGRO Park Deptford, Blackhorse Road, London SE8</x:v>
      </x:c>
      <x:c r="D3322" s="15" t="str">
        <x:v>Refurbishment or availability timing unresolved; excluded from current supply. 3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22" s="15" t="str">
        <x:v>https://www.zoopla.co.uk/to-rent/commercial/details/68268016/</x:v>
      </x:c>
      <x:c r="F3322" s="15" t="str">
        <x:v>https://www.rightmove.co.uk/properties/773350811599617#/?channel=COM_LET
https://www.rightmove.co.uk/properties/152212007#/?channel=COM_LET</x:v>
      </x:c>
    </x:row>
    <x:row r="3323" ht="49" customHeight="1">
      <x:c r="A3323" s="15" t="str">
        <x:v>London</x:v>
      </x:c>
      <x:c r="B3323" s="15" t="str">
        <x:v>Excluded from current supply</x:v>
      </x:c>
      <x:c r="C3323" s="15" t="str">
        <x:v>Unit 16, Uxbridge Trade Park UB8</x:v>
      </x:c>
      <x:c r="D3323"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23" s="15" t="str">
        <x:v>https://www.zoopla.co.uk/to-rent/commercial/details/66565018/</x:v>
      </x:c>
      <x:c r="F3323" s="15" t="str"/>
    </x:row>
    <x:row r="3324" ht="49" customHeight="1">
      <x:c r="A3324" s="15" t="str">
        <x:v>London</x:v>
      </x:c>
      <x:c r="B3324" s="15" t="str">
        <x:v>Excluded from current supply</x:v>
      </x:c>
      <x:c r="C3324" s="15" t="str">
        <x:v>Ruxley Corner Industrial Estate, Edgington Way, Sidcup DA14</x:v>
      </x:c>
      <x:c r="D3324" s="15" t="str">
        <x:v>Advert contains under-offer/let/sold status; excluded from current supply. Rent POA/non-quoting, From-only, or no usable whole-demise price. Search-card evidence only: live advertisement, not direct-agent confirmation of readiness; unreported specification left missing.</x:v>
      </x:c>
      <x:c r="E3324" s="15" t="str">
        <x:v>https://www.zoopla.co.uk/to-rent/commercial/details/57092347/</x:v>
      </x:c>
      <x:c r="F3324" s="15" t="str"/>
    </x:row>
    <x:row r="3325" ht="49" customHeight="1">
      <x:c r="A3325" s="15" t="str">
        <x:v>London</x:v>
      </x:c>
      <x:c r="B3325" s="15" t="str">
        <x:v>Excluded from current supply</x:v>
      </x:c>
      <x:c r="C3325" s="15" t="str">
        <x:v>Ruxley Corner Industrial Estate, Edgington Way, Sidcup DA14</x:v>
      </x:c>
      <x:c r="D3325" s="15" t="str">
        <x:v>Advert contains under-offer/let/sold status; excluded from current supply. Rent POA/non-quoting, From-only, or no usable whole-demise price. Search-card evidence only: live advertisement, not direct-agent confirmation of readiness; unreported specification left missing.</x:v>
      </x:c>
      <x:c r="E3325" s="15" t="str">
        <x:v>https://www.zoopla.co.uk/to-rent/commercial/details/40485863/</x:v>
      </x:c>
      <x:c r="F3325" s="15" t="str"/>
    </x:row>
    <x:row r="3326" ht="62" customHeight="1">
      <x:c r="A3326" s="15" t="str">
        <x:v>London</x:v>
      </x:c>
      <x:c r="B3326" s="15" t="str">
        <x:v>Excluded from current supply</x:v>
      </x:c>
      <x:c r="C3326" s="15" t="str">
        <x:v>Unit 5, Croydon Valley Trade Park, Therapia Lane, Croydon, Surrey CR0 3DY</x:v>
      </x:c>
      <x:c r="D3326" s="15" t="str">
        <x:v>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26" s="15" t="str">
        <x:v>https://www.rightmove.co.uk/properties/781387840394241#/?channel=COM_LET</x:v>
      </x:c>
      <x:c r="F3326" s="15" t="str">
        <x:v>https://www.rightmove.co.uk/properties/93143424#/?channel=COM_LET</x:v>
      </x:c>
    </x:row>
    <x:row r="3327" ht="49" customHeight="1">
      <x:c r="A3327" s="15" t="str">
        <x:v>London</x:v>
      </x:c>
      <x:c r="B3327" s="15" t="str">
        <x:v>Excluded from current supply</x:v>
      </x:c>
      <x:c r="C3327" s="15" t="str">
        <x:v>Unit 14, Kimpton Trade And Business Centre, Minden Road, Sutton SM3 9PF</x:v>
      </x:c>
      <x:c r="D3327" s="15" t="str">
        <x:v>Future delivery/pre-let or construction wording; not current. Rent POA/non-quoting, From-only, or no usable whole-demise price. Search-card evidence only: live advertisement, not direct-agent confirmation of readiness; unreported specification left missing.</x:v>
      </x:c>
      <x:c r="E3327" s="15" t="str">
        <x:v>https://www.rightmove.co.uk/properties/753686056357488#/?channel=COM_LET</x:v>
      </x:c>
      <x:c r="F3327" s="15" t="str"/>
    </x:row>
    <x:row r="3328" ht="62" customHeight="1">
      <x:c r="A3328" s="15" t="str">
        <x:v>London</x:v>
      </x:c>
      <x:c r="B3328" s="15" t="str">
        <x:v>Excluded from current supply</x:v>
      </x:c>
      <x:c r="C3328" s="15" t="str">
        <x:v>Unit 46-50, T Marchant Trading Estate, Verney Road, London SE16 3DH</x:v>
      </x:c>
      <x:c r="D3328"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328" s="15" t="str">
        <x:v>https://www.rightmove.co.uk/properties/745683687072608#/?channel=COM_LET</x:v>
      </x:c>
      <x:c r="F3328" s="15" t="str"/>
    </x:row>
    <x:row r="3329" ht="62" customHeight="1">
      <x:c r="A3329" s="15" t="str">
        <x:v>London</x:v>
      </x:c>
      <x:c r="B3329" s="15" t="str">
        <x:v>Excluded from current supply</x:v>
      </x:c>
      <x:c r="C3329" s="15" t="str">
        <x:v>Unit 52-56, T Marchant Trading Estate, Verney Road, London SE16 3DH</x:v>
      </x:c>
      <x:c r="D3329"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 Combined demise counted once; individual sub-unit areas not inferred.</x:v>
      </x:c>
      <x:c r="E3329" s="15" t="str">
        <x:v>https://www.rightmove.co.uk/properties/745683685029473#/?channel=COM_LET</x:v>
      </x:c>
      <x:c r="F3329" s="15" t="str"/>
    </x:row>
    <x:row r="3330" ht="49" customHeight="1">
      <x:c r="A3330" s="15" t="str">
        <x:v>London</x:v>
      </x:c>
      <x:c r="B3330" s="15" t="str">
        <x:v>Excluded from current supply</x:v>
      </x:c>
      <x:c r="C3330" s="15" t="str">
        <x:v>Unit 4, West Cross Industrial Park, Amalgamated Drive, Brentford, Middlesex TW8</x:v>
      </x:c>
      <x:c r="D3330"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30" s="15" t="str">
        <x:v>https://www.rightmove.co.uk/properties/92228115#/?channel=COM_LET</x:v>
      </x:c>
      <x:c r="F3330" s="15" t="str"/>
    </x:row>
    <x:row r="3331" ht="49" customHeight="1">
      <x:c r="A3331" s="15" t="str">
        <x:v>London</x:v>
      </x:c>
      <x:c r="B3331" s="15" t="str">
        <x:v>Excluded from current supply</x:v>
      </x:c>
      <x:c r="C3331" s="15" t="str">
        <x:v>London Industrial Park, Roding Road, Beckton, E6</x:v>
      </x:c>
      <x:c r="D3331"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31" s="15" t="str">
        <x:v>https://www.rightmove.co.uk/properties/768349557152993#/?channel=COM_LET</x:v>
      </x:c>
      <x:c r="F3331" s="15" t="str"/>
    </x:row>
    <x:row r="3332" ht="62" customHeight="1">
      <x:c r="A3332" s="15" t="str">
        <x:v>London</x:v>
      </x:c>
      <x:c r="B3332" s="15" t="str">
        <x:v>Excluded from current supply</x:v>
      </x:c>
      <x:c r="C3332" s="15" t="str">
        <x:v>Segro Park Deptford, Unit 7 Blackhorse Road, London, SE8 5HY</x:v>
      </x:c>
      <x:c r="D3332" s="15" t="str">
        <x:v>Refurbishment or availability timing unresolved;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32" s="15" t="str">
        <x:v>https://www.rightmove.co.uk/properties/159231620#/?channel=COM_LET</x:v>
      </x:c>
      <x:c r="F3332" s="15" t="str">
        <x:v>https://www.rightmove.co.uk/properties/773350807501793#/?channel=COM_LET</x:v>
      </x:c>
    </x:row>
    <x:row r="3333" ht="49" customHeight="1">
      <x:c r="A3333" s="15" t="str">
        <x:v>London</x:v>
      </x:c>
      <x:c r="B3333" s="15" t="str">
        <x:v>Excluded from current supply</x:v>
      </x:c>
      <x:c r="C3333" s="15" t="str">
        <x:v>Segro Park Deptford, Unit 2 Blackhorse Road, London, SE8 5HY</x:v>
      </x:c>
      <x:c r="D3333"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33" s="15" t="str">
        <x:v>https://www.rightmove.co.uk/properties/164859368#/?channel=COM_LET</x:v>
      </x:c>
      <x:c r="F3333" s="15" t="str"/>
    </x:row>
    <x:row r="3334" ht="62" customHeight="1">
      <x:c r="A3334" s="15" t="str">
        <x:v>London</x:v>
      </x:c>
      <x:c r="B3334" s="15" t="str">
        <x:v>Excluded from current supply</x:v>
      </x:c>
      <x:c r="C3334" s="15" t="str">
        <x:v>Unit 16, Clock Tower Industrial Estate, Clock Tower Road, Isleworth, TW7 6GF</x:v>
      </x:c>
      <x:c r="D3334" s="15" t="str">
        <x:v>Advert contains under-offer/let/sold status; excluded from current supply. 2 agent/portal adverts reconciled to one demise; no additional unit count. Annual rent = clear advertised pcm × 12; portal pcm may be rounded, so actual annual asking figure can differ slightly. Search-card evidence only: live advertisement, not direct-agent confirmation of readiness; unreported specification left missing.</x:v>
      </x:c>
      <x:c r="E3334" s="15" t="str">
        <x:v>https://www.rightmove.co.uk/properties/773357495355344#/?channel=COM_LET</x:v>
      </x:c>
      <x:c r="F3334" s="15" t="str">
        <x:v>https://www.rightmove.co.uk/properties/773363216386064#/?channel=COM_LET</x:v>
      </x:c>
    </x:row>
    <x:row r="3335" ht="62" customHeight="1">
      <x:c r="A3335" s="15" t="str">
        <x:v>London</x:v>
      </x:c>
      <x:c r="B3335" s="15" t="str">
        <x:v>Excluded from current supply</x:v>
      </x:c>
      <x:c r="C3335" s="15" t="str">
        <x:v>Lombard Square, Plumstead, West Thamesmead, London, SE28</x:v>
      </x:c>
      <x:c r="D3335" s="15" t="str">
        <x:v>Named advertised demise has a size range; exact leased area and possible constituent options unresolved. No exact area invented and excluded from current unit count. Refurbishment or availability timing unresolved; excluded from current supply. Rent POA/non-quoting, From-only, or no usable whole-demise price. Search-card evidence only: live advertisement, not direct-agent confirmation of readiness; unreported specification left missing.</x:v>
      </x:c>
      <x:c r="E3335" s="15" t="str">
        <x:v>https://www.rightmove.co.uk/properties/774721881400145#/?channel=COM_LET</x:v>
      </x:c>
      <x:c r="F3335" s="15" t="str"/>
    </x:row>
    <x:row r="3336" ht="49" customHeight="1">
      <x:c r="A3336" s="15" t="str">
        <x:v>London</x:v>
      </x:c>
      <x:c r="B3336" s="15" t="str">
        <x:v>Excluded from current supply</x:v>
      </x:c>
      <x:c r="C3336" s="15" t="str">
        <x:v>Hermes Studios, 1-5 Hermes Street, London, N1 9JD</x:v>
      </x:c>
      <x:c r="D3336"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36" s="15" t="str">
        <x:v>https://www.rightmove.co.uk/properties/722867023519857#/?channel=COM_LET</x:v>
      </x:c>
      <x:c r="F3336" s="15" t="str"/>
    </x:row>
    <x:row r="3337" ht="49" customHeight="1">
      <x:c r="A3337" s="15" t="str">
        <x:v>London</x:v>
      </x:c>
      <x:c r="B3337" s="15" t="str">
        <x:v>Excluded from current supply</x:v>
      </x:c>
      <x:c r="C3337" s="15" t="str">
        <x:v>Unit 13 Brunswick Industrial Park, Brunswick Way, New Southgate, LONDON N11</x:v>
      </x:c>
      <x:c r="D3337" s="15" t="str">
        <x:v>Advert contains under-offer/let/sold status; excluded from current supply. Rent POA/non-quoting, From-only, or no usable whole-demise price. Search-card evidence only: live advertisement, not direct-agent confirmation of readiness; unreported specification left missing.</x:v>
      </x:c>
      <x:c r="E3337" s="15" t="str">
        <x:v>https://www.rightmove.co.uk/properties/767466127731233#/?channel=COM_LET</x:v>
      </x:c>
      <x:c r="F3337" s="15" t="str"/>
    </x:row>
    <x:row r="3338" ht="62" customHeight="1">
      <x:c r="A3338" s="15" t="str">
        <x:v>London</x:v>
      </x:c>
      <x:c r="B3338" s="15" t="str">
        <x:v>Excluded from current supply</x:v>
      </x:c>
      <x:c r="C3338" s="15" t="str">
        <x:v>Unit 3,The iO Centre, Royal Arsenal, Skeffington Street, Woolwich, London, SE18</x:v>
      </x:c>
      <x:c r="D3338"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338" s="15" t="str">
        <x:v>https://www.rightmove.co.uk/properties/760574919741329#/?channel=COM_LET</x:v>
      </x:c>
      <x:c r="F3338" s="15" t="str"/>
    </x:row>
    <x:row r="3339" ht="62" customHeight="1">
      <x:c r="A3339" s="15" t="str">
        <x:v>London</x:v>
      </x:c>
      <x:c r="B3339" s="15" t="str">
        <x:v>Excluded from current supply</x:v>
      </x:c>
      <x:c r="C3339" s="15" t="str">
        <x:v>Unit 2, The iO Centre Skeffington Street , Woolwich, London, SE18</x:v>
      </x:c>
      <x:c r="D3339"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339" s="15" t="str">
        <x:v>https://www.rightmove.co.uk/properties/760574747792432#/?channel=COM_LET</x:v>
      </x:c>
      <x:c r="F3339" s="15" t="str"/>
    </x:row>
    <x:row r="3340" ht="49" customHeight="1">
      <x:c r="A3340" s="15" t="str">
        <x:v>London</x:v>
      </x:c>
      <x:c r="B3340" s="15" t="str">
        <x:v>Excluded from current supply</x:v>
      </x:c>
      <x:c r="C3340" s="15" t="str">
        <x:v>Unit 3 5 Cumberland Avenue, Park Royal, NW10 7RT</x:v>
      </x:c>
      <x:c r="D3340" s="15" t="str">
        <x:v>Advert contains under-offer/let/sold status; excluded from current supply. Rent POA/non-quoting, From-only, or no usable whole-demise price. Search-card evidence only: live advertisement, not direct-agent confirmation of readiness; unreported specification left missing.</x:v>
      </x:c>
      <x:c r="E3340" s="15" t="str">
        <x:v>https://www.rightmove.co.uk/properties/779560849800305#/?channel=COM_LET</x:v>
      </x:c>
      <x:c r="F3340" s="15" t="str"/>
    </x:row>
    <x:row r="3341" ht="49" customHeight="1">
      <x:c r="A3341" s="15" t="str">
        <x:v>London</x:v>
      </x:c>
      <x:c r="B3341" s="15" t="str">
        <x:v>Excluded from current supply</x:v>
      </x:c>
      <x:c r="C3341" s="15" t="str">
        <x:v>Unit 1 and 2 Balch House, New Spitalfields Market, Sherrin Road, London, E10 5SQ</x:v>
      </x:c>
      <x:c r="D3341" s="15" t="str">
        <x:v>Advert contains under-offer/let/sold status; excluded from current supply. Rent POA/non-quoting, From-only, or no usable whole-demise price. Search-card evidence only: live advertisement, not direct-agent confirmation of readiness; unreported specification left missing. Combined demise counted once; individual sub-unit areas not inferred.</x:v>
      </x:c>
      <x:c r="E3341" s="15" t="str">
        <x:v>https://www.rightmove.co.uk/properties/721780524830161#/?channel=COM_LET</x:v>
      </x:c>
      <x:c r="F3341" s="15" t="str"/>
    </x:row>
    <x:row r="3342" ht="49" customHeight="1">
      <x:c r="A3342" s="15" t="str">
        <x:v>London</x:v>
      </x:c>
      <x:c r="B3342" s="15" t="str">
        <x:v>Excluded from current supply</x:v>
      </x:c>
      <x:c r="C3342" s="15" t="str">
        <x:v>Unit 1, SEGRO Park, Wapping, The Highway, London, E1W 3HR</x:v>
      </x:c>
      <x:c r="D3342" s="15" t="str">
        <x:v>Future delivery/pre-let or construction wording; not current. Rent POA/non-quoting, From-only, or no usable whole-demise price. Search-card evidence only: live advertisement, not direct-agent confirmation of readiness; unreported specification left missing.</x:v>
      </x:c>
      <x:c r="E3342" s="15" t="str">
        <x:v>https://www.rightmove.co.uk/properties/773376145110224#/?channel=COM_LET</x:v>
      </x:c>
      <x:c r="F3342" s="15" t="str"/>
    </x:row>
    <x:row r="3343" ht="49" customHeight="1">
      <x:c r="A3343" s="15" t="str">
        <x:v>London</x:v>
      </x:c>
      <x:c r="B3343" s="15" t="str">
        <x:v>Excluded from current supply</x:v>
      </x:c>
      <x:c r="C3343" s="15" t="str">
        <x:v>Unit 3, SEGRO Park, Wapping, The Highway, London, E1W 3HR</x:v>
      </x:c>
      <x:c r="D3343" s="15" t="str">
        <x:v>Future delivery/pre-let or construction wording; not current. Rent POA/non-quoting, From-only, or no usable whole-demise price. Search-card evidence only: live advertisement, not direct-agent confirmation of readiness; unreported specification left missing.</x:v>
      </x:c>
      <x:c r="E3343" s="15" t="str">
        <x:v>https://www.rightmove.co.uk/properties/773376161876033#/?channel=COM_LET</x:v>
      </x:c>
      <x:c r="F3343" s="15" t="str"/>
    </x:row>
    <x:row r="3344" ht="49" customHeight="1">
      <x:c r="A3344" s="15" t="str">
        <x:v>London</x:v>
      </x:c>
      <x:c r="B3344" s="15" t="str">
        <x:v>Excluded from current supply</x:v>
      </x:c>
      <x:c r="C3344" s="15" t="str">
        <x:v>Unit 2, SEGRO Park, Wapping, The Highway, London, E1W 3HR</x:v>
      </x:c>
      <x:c r="D3344" s="15" t="str">
        <x:v>Future delivery/pre-let or construction wording; not current. Rent POA/non-quoting, From-only, or no usable whole-demise price. Search-card evidence only: live advertisement, not direct-agent confirmation of readiness; unreported specification left missing.</x:v>
      </x:c>
      <x:c r="E3344" s="15" t="str">
        <x:v>https://www.rightmove.co.uk/properties/773376157683216#/?channel=COM_LET</x:v>
      </x:c>
      <x:c r="F3344" s="15" t="str"/>
    </x:row>
    <x:row r="3345" ht="49" customHeight="1">
      <x:c r="A3345" s="15" t="str">
        <x:v>London</x:v>
      </x:c>
      <x:c r="B3345" s="15" t="str">
        <x:v>Excluded from current supply</x:v>
      </x:c>
      <x:c r="C3345" s="15" t="str">
        <x:v>Unit 6 Bush Industrial Estate, London, N19 5UN</x:v>
      </x:c>
      <x:c r="D3345" s="15" t="str">
        <x:v>Future delivery/pre-let or construction wording; not current. Rent POA/non-quoting, From-only, or no usable whole-demise price. Search-card evidence only: live advertisement, not direct-agent confirmation of readiness; unreported specification left missing.</x:v>
      </x:c>
      <x:c r="E3345" s="15" t="str">
        <x:v>https://www.rightmove.co.uk/properties/782701131703729#/?channel=COM_LET</x:v>
      </x:c>
      <x:c r="F3345" s="15" t="str"/>
    </x:row>
    <x:row r="3346" ht="62" customHeight="1">
      <x:c r="A3346" s="15" t="str">
        <x:v>London</x:v>
      </x:c>
      <x:c r="B3346" s="15" t="str">
        <x:v>Excluded from current supply</x:v>
      </x:c>
      <x:c r="C3346" s="15" t="str">
        <x:v>Unit D, 101 Blackhorse Lane, Walthamstow, Greater London, E17</x:v>
      </x:c>
      <x:c r="D3346"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346" s="15" t="str">
        <x:v>https://www.rightmove.co.uk/properties/760897207861873#/?channel=COM_LET</x:v>
      </x:c>
      <x:c r="F3346" s="15" t="str"/>
    </x:row>
    <x:row r="3347" ht="49" customHeight="1">
      <x:c r="A3347" s="15" t="str">
        <x:v>London</x:v>
      </x:c>
      <x:c r="B3347" s="15" t="str">
        <x:v>Excluded from current supply</x:v>
      </x:c>
      <x:c r="C3347" s="15" t="str">
        <x:v>West Cross Industrial Park, Shield Drive, Brentford, Middlesex, TW8</x:v>
      </x:c>
      <x:c r="D3347"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47" s="15" t="str">
        <x:v>https://www.rightmove.co.uk/properties/168732002#/?channel=COM_LET</x:v>
      </x:c>
      <x:c r="F3347" s="15" t="str"/>
    </x:row>
    <x:row r="3348" ht="75" customHeight="1">
      <x:c r="A3348" s="15" t="str">
        <x:v>London</x:v>
      </x:c>
      <x:c r="B3348" s="15" t="str">
        <x:v>Excluded from current supply</x:v>
      </x:c>
      <x:c r="C3348" s="15" t="str">
        <x:v>Nobel Road, Edmonton, Enfield</x:v>
      </x:c>
      <x:c r="D3348" s="15" t="str">
        <x:v>Named advertised demise has a size range; exact leased area and possible constituent options unresolved. No exact area invented and excluded from current unit count. Advert contains under-offer/let/sold status; excluded from current supply.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x:v>
      </x:c>
      <x:c r="E3348" s="15" t="str">
        <x:v>https://www.rightmove.co.uk/properties/776488417243024#/?channel=COM_LET</x:v>
      </x:c>
      <x:c r="F3348" s="15" t="str"/>
    </x:row>
    <x:row r="3349" ht="75" customHeight="1">
      <x:c r="A3349" s="15" t="str">
        <x:v>London</x:v>
      </x:c>
      <x:c r="B3349" s="15" t="str">
        <x:v>Excluded from current supply</x:v>
      </x:c>
      <x:c r="C3349" s="15" t="str">
        <x:v>Unit 1-2, Cowley Road, London, W3 7XA</x:v>
      </x:c>
      <x:c r="D3349" s="15" t="str">
        <x:v>Named advertised demise has a size range; exact leased area and possible constituent options unresolved. No exact area invented and excluded from current unit count.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 Combined demise counted once; individual sub-unit areas not inferred.</x:v>
      </x:c>
      <x:c r="E3349" s="15" t="str">
        <x:v>https://www.rightmove.co.uk/properties/721779400677888#/?channel=COM_LET</x:v>
      </x:c>
      <x:c r="F3349" s="15" t="str"/>
    </x:row>
    <x:row r="3350" ht="49" customHeight="1">
      <x:c r="A3350" s="15" t="str">
        <x:v>London</x:v>
      </x:c>
      <x:c r="B3350" s="15" t="str">
        <x:v>Excluded from current supply</x:v>
      </x:c>
      <x:c r="C3350" s="15" t="str">
        <x:v>Unit 8, Merton Industrial Park, Lee Road, London</x:v>
      </x:c>
      <x:c r="D3350"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50" s="15" t="str">
        <x:v>https://www.rightmove.co.uk/properties/774371652820992#/?channel=COM_LET</x:v>
      </x:c>
      <x:c r="F3350" s="15" t="str"/>
    </x:row>
    <x:row r="3351" ht="49" customHeight="1">
      <x:c r="A3351" s="15" t="str">
        <x:v>London</x:v>
      </x:c>
      <x:c r="B3351" s="15" t="str">
        <x:v>Excluded from current supply</x:v>
      </x:c>
      <x:c r="C3351" s="15" t="str">
        <x:v>Lincoln Road, Great Cambridge Industrial Estate, Enfield, Greater London EN1</x:v>
      </x:c>
      <x:c r="D3351" s="15" t="str">
        <x:v>Future delivery/pre-let or construction wording; not current. Rent POA/non-quoting, From-only, or no usable whole-demise price. Search-card evidence only: live advertisement, not direct-agent confirmation of readiness; unreported specification left missing.</x:v>
      </x:c>
      <x:c r="E3351" s="15" t="str">
        <x:v>https://www.rightmove.co.uk/properties/94849473#/?channel=COM_LET</x:v>
      </x:c>
      <x:c r="F3351" s="15" t="str"/>
    </x:row>
    <x:row r="3352" ht="62" customHeight="1">
      <x:c r="A3352" s="15" t="str">
        <x:v>London</x:v>
      </x:c>
      <x:c r="B3352" s="15" t="str">
        <x:v>Excluded from current supply</x:v>
      </x:c>
      <x:c r="C3352" s="15" t="str">
        <x:v>Unit 45, The IO Centre, Armstrong Road, Woolwich, London, SE18</x:v>
      </x:c>
      <x:c r="D3352" s="15" t="str">
        <x:v>Named advertised demise has a size range; exact leased area and possible constituent options unresolved. No exact area invented and excluded from current unit count. Rent POA/non-quoting, From-only, or no usable whole-demise price. Search-card evidence only: live advertisement, not direct-agent confirmation of readiness; unreported specification left missing.</x:v>
      </x:c>
      <x:c r="E3352" s="15" t="str">
        <x:v>https://www.rightmove.co.uk/properties/760575125159009#/?channel=COM_LET</x:v>
      </x:c>
      <x:c r="F3352" s="15" t="str"/>
    </x:row>
    <x:row r="3353" ht="62" customHeight="1">
      <x:c r="A3353" s="15" t="str">
        <x:v>London</x:v>
      </x:c>
      <x:c r="B3353" s="15" t="str">
        <x:v>Excluded from current supply</x:v>
      </x:c>
      <x:c r="C3353" s="15" t="str">
        <x:v>Unit 5B, 15-19 Garman Road, London, N17</x:v>
      </x:c>
      <x:c r="D3353" s="15" t="str">
        <x:v>Named advertised demise has a size range; exact leased area and possible constituent options unresolved. No exact area invented and excluded from current unit count. Rent POA/non-quoting, From-only, or no usable whole-demise price. Inclusive, incentive, stepped, From or discounted pricing wording: excluded from comparable rent sample. Search-card evidence only: live advertisement, not direct-agent confirmation of readiness; unreported specification left missing.</x:v>
      </x:c>
      <x:c r="E3353" s="15" t="str">
        <x:v>https://www.rightmove.co.uk/properties/756226502178353#/?channel=COM_LET</x:v>
      </x:c>
      <x:c r="F3353" s="15" t="str"/>
    </x:row>
    <x:row r="3354" ht="49" customHeight="1">
      <x:c r="A3354" s="15" t="str">
        <x:v>London</x:v>
      </x:c>
      <x:c r="B3354" s="15" t="str">
        <x:v>Excluded from current supply</x:v>
      </x:c>
      <x:c r="C3354" s="15" t="str">
        <x:v>Unit 7, Progress Business Park, Progress Way, Croydon, CR0 4XD</x:v>
      </x:c>
      <x:c r="D3354" s="15" t="str">
        <x:v>Refurbishment or availability timing unresolved; excluded from current supply. Rent POA/non-quoting, From-only, or no usable whole-demise price. Search-card evidence only: live advertisement, not direct-agent confirmation of readiness; unreported specification left missing.</x:v>
      </x:c>
      <x:c r="E3354" s="15" t="str">
        <x:v>https://www.rightmove.co.uk/properties/760904136798400#/?channel=COM_LET</x:v>
      </x:c>
      <x:c r="F3354" s="15" t="str"/>
    </x:row>
    <x:row r="3355" ht="49" customHeight="1">
      <x:c r="A3355" s="15" t="str">
        <x:v>London</x:v>
      </x:c>
      <x:c r="B3355" s="15" t="str">
        <x:v>Excluded from current supply</x:v>
      </x:c>
      <x:c r="C3355" s="15" t="str">
        <x:v>Unit 15, Silverwing Industrial Estate, Horatius Way, Croydon, Surrey CR0 4RU</x:v>
      </x:c>
      <x:c r="D3355" s="15" t="str">
        <x:v>Refurbishment or availability timing unresolved;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55" s="15" t="str">
        <x:v>https://www.rightmove.co.uk/properties/760904363309968#/?channel=COM_LET</x:v>
      </x:c>
      <x:c r="F3355" s="15" t="str"/>
    </x:row>
    <x:row r="3356" ht="49" customHeight="1">
      <x:c r="A3356" s="15" t="str">
        <x:v>London</x:v>
      </x:c>
      <x:c r="B3356" s="15" t="str">
        <x:v>Excluded from current supply</x:v>
      </x:c>
      <x:c r="C3356" s="15" t="str">
        <x:v>Manor Lea, 295 Green Lanes, London, N4 2EU</x:v>
      </x:c>
      <x:c r="D3356" s="15" t="str">
        <x:v>Advert contains under-offer/let/sold status; excluded from current supply. Annual rent = clear advertised pcm × 12; portal pcm may be rounded, so actual annual asking figure can differ slightly. Search-card evidence only: live advertisement, not direct-agent confirmation of readiness; unreported specification left missing.</x:v>
      </x:c>
      <x:c r="E3356" s="15" t="str">
        <x:v>https://www.rightmove.co.uk/properties/770921357451841#/?channel=COM_LET</x:v>
      </x:c>
      <x:c r="F3356" s="15" t="str"/>
    </x:row>
    <x:row r="3357" ht="42" customHeight="1">
      <x:c r="A3357" s="15" t="str">
        <x:v>Bicester</x:v>
      </x:c>
      <x:c r="B3357" s="15" t="str">
        <x:v>Unresolved scheme quantity</x:v>
      </x:c>
      <x:c r="C3357" s="15" t="str">
        <x:v>Telford Road flexible warehouse scheme</x:v>
      </x:c>
      <x:c r="D3357" s="15" t="str">
        <x:v>Brookmont advertises 750–3,500 sq ft units with electric roller shutters, flexible licences and POA rent. No named remaining units or available quantity. Scheme is not an additional count of vacant units.</x:v>
      </x:c>
      <x:c r="E3357" s="15" t="str">
        <x:v>https://brookmont.co.uk/2024/04/19/telford-road-bicester/</x:v>
      </x:c>
      <x:c r="F3357" s="15" t="str"/>
    </x:row>
    <x:row r="3358" ht="42" customHeight="1">
      <x:c r="A3358" s="15" t="str">
        <x:v>Oxford</x:v>
      </x:c>
      <x:c r="B3358" s="15" t="str">
        <x:v>Combined rent scope</x:v>
      </x:c>
      <x:c r="C3358" s="15" t="str">
        <x:v>Units 1 and 2 Bankside, Kidlington</x:v>
      </x:c>
      <x:c r="D3358" s="15" t="str">
        <x:v>Direct schedule identifies Unit 1 at 2,349 sq ft and Unit 2 at 2,356 sq ft, combined 4,705 sq ft. £48,000 headline rent is not assigned to either individual unit. Two roller shutter doors are stated for the combined offer.</x:v>
      </x:c>
      <x:c r="E3358" s="15" t="str">
        <x:v>https://conwayscommercial.search-prop.com/properties/376293-units-1-2-kidlington</x:v>
      </x:c>
      <x:c r="F3358" s="15" t="str"/>
    </x:row>
    <x:row r="3359" ht="42" customHeight="1">
      <x:c r="A3359" s="15" t="str">
        <x:v>Dorking</x:v>
      </x:c>
      <x:c r="B3359" s="15" t="str">
        <x:v>Size / quantity unresolved</x:v>
      </x:c>
      <x:c r="C3359" s="15" t="str">
        <x:v>Warehouse At Eastwood Farm, Rusper Road, Newdigate RH5</x:v>
      </x:c>
      <x:c r="D3359" s="15" t="str">
        <x:v>Availability or demise requires confirmation Open-sided warehouse marketed with divisible area 4,545–9,283 sq ft; no individually named options or certain rent basis. Excluded from unit totals: size not resolved; quantity 1.</x:v>
      </x:c>
      <x:c r="E3359" s="15" t="str">
        <x:v>https://www.zoopla.co.uk/to-rent/commercial/details/74387262/</x:v>
      </x:c>
      <x:c r="F3359" s="15" t="str"/>
    </x:row>
    <x:row r="3360" ht="42" customHeight="1">
      <x:c r="A3360" s="15" t="str">
        <x:v>Reigate</x:v>
      </x:c>
      <x:c r="B3360" s="15" t="str">
        <x:v>Size / quantity unresolved</x:v>
      </x:c>
      <x:c r="C3360" s="15" t="str">
        <x:v>Lonesome Lane, Reigate RH2</x:v>
      </x:c>
      <x:c r="D3360" s="15" t="str">
        <x:v>Availability or demise requires confirmation Unnamed warehouse 4,800–6,840 sq ft; exact demise unresolved. Excluded from unit totals: size not resolved; quantity 1.</x:v>
      </x:c>
      <x:c r="E3360" s="15" t="str">
        <x:v>https://www.zoopla.co.uk/to-rent/commercial/details/73053374/</x:v>
      </x:c>
      <x:c r="F3360" s="15" t="str"/>
    </x:row>
    <x:row r="3361" ht="42" customHeight="1">
      <x:c r="A3361" s="15" t="str">
        <x:v>Dorking</x:v>
      </x:c>
      <x:c r="B3361" s="15" t="str">
        <x:v>Size / quantity unresolved</x:v>
      </x:c>
      <x:c r="C3361" s="15" t="str">
        <x:v>Unit 1 Burleys Corner, Moorhurst Lane, South Holmwood RH5</x:v>
      </x:c>
      <x:c r="D3361" s="15" t="str">
        <x:v>Availability or demise requires confirmation Unit 1 divisible into up to three parts; 484–2,861 sq ft range, precise whole-vs-part rent basis not verified. Excluded from unit totals: size not resolved; quantity 1.</x:v>
      </x:c>
      <x:c r="E3361" s="15" t="str">
        <x:v>https://www.zoopla.co.uk/to-rent/commercial/details/72633393/</x:v>
      </x:c>
      <x:c r="F3361" s="15" t="str"/>
    </x:row>
  </x:sheetData>
  <x:pageMargins left="0.7" right="0.7" top="0.75" bottom="0.75" header="0.3" footer="0.3"/>
  <x:tableParts count="1">
    <x:tablePart xmlns:r="http://schemas.openxmlformats.org/officeDocument/2006/relationships" r:id="R5c327e773f444e2e"/>
  </x:tableParts>
</x:worksheet>
</file>